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003EC343-08D0-49D0-B721-74C86A6D1461}" xr6:coauthVersionLast="47" xr6:coauthVersionMax="47" xr10:uidLastSave="{00000000-0000-0000-0000-000000000000}"/>
  <bookViews>
    <workbookView xWindow="-120" yWindow="-120" windowWidth="29040" windowHeight="16440" firstSheet="4" activeTab="5" xr2:uid="{00000000-000D-0000-FFFF-FFFF00000000}"/>
  </bookViews>
  <sheets>
    <sheet name="01" sheetId="22" state="hidden" r:id="rId1"/>
    <sheet name="02" sheetId="23" state="hidden" r:id="rId2"/>
    <sheet name="03.04" sheetId="29" state="hidden" r:id="rId3"/>
    <sheet name="03_MVT" sheetId="30" state="hidden" r:id="rId4"/>
    <sheet name="0" sheetId="37" r:id="rId5"/>
    <sheet name="____IN_____" sheetId="28" r:id="rId6"/>
    <sheet name="___________________" sheetId="36" r:id="rId7"/>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K63" i="28" l="1"/>
  <c r="MI63" i="28" s="1"/>
  <c r="MK64" i="28"/>
  <c r="MI64" i="28" s="1"/>
  <c r="MK66" i="28"/>
  <c r="MI66" i="28" s="1"/>
  <c r="MK65" i="28"/>
  <c r="MI65" i="28" s="1"/>
  <c r="C14" i="28"/>
  <c r="N24" i="37"/>
  <c r="N25" i="37"/>
  <c r="N26" i="37"/>
  <c r="N27" i="37"/>
  <c r="N28" i="37"/>
  <c r="N29" i="37"/>
  <c r="N30" i="37"/>
  <c r="N31" i="37"/>
  <c r="N32" i="37"/>
  <c r="N33" i="37"/>
  <c r="N34" i="37"/>
  <c r="N35" i="37"/>
  <c r="N20" i="37"/>
  <c r="N21" i="37"/>
  <c r="N22" i="37"/>
  <c r="N23" i="37"/>
  <c r="N9" i="37"/>
  <c r="N10" i="37"/>
  <c r="N11" i="37"/>
  <c r="N12" i="37"/>
  <c r="N13" i="37"/>
  <c r="N14" i="37"/>
  <c r="N15" i="37"/>
  <c r="N16" i="37"/>
  <c r="N17" i="37"/>
  <c r="N18" i="37"/>
  <c r="N19" i="37"/>
  <c r="N8" i="37"/>
  <c r="I373" i="37"/>
  <c r="I372" i="37"/>
  <c r="I371" i="37"/>
  <c r="I370" i="37"/>
  <c r="I369" i="37"/>
  <c r="I368" i="37"/>
  <c r="I367" i="37"/>
  <c r="I366" i="37"/>
  <c r="I365" i="37"/>
  <c r="I364" i="37"/>
  <c r="I363" i="37"/>
  <c r="I362" i="37"/>
  <c r="I361" i="37"/>
  <c r="I360" i="37"/>
  <c r="I359" i="37"/>
  <c r="I358" i="37"/>
  <c r="I357" i="37"/>
  <c r="I356" i="37"/>
  <c r="I355" i="37"/>
  <c r="I354" i="37"/>
  <c r="I353" i="37"/>
  <c r="I352" i="37"/>
  <c r="I351" i="37"/>
  <c r="I350" i="37"/>
  <c r="I349" i="37"/>
  <c r="I348" i="37"/>
  <c r="I347" i="37"/>
  <c r="I346" i="37"/>
  <c r="I345" i="37"/>
  <c r="I344" i="37"/>
  <c r="I343" i="37"/>
  <c r="I342" i="37"/>
  <c r="I341" i="37"/>
  <c r="I340" i="37"/>
  <c r="I339" i="37"/>
  <c r="I338" i="37"/>
  <c r="I337" i="37"/>
  <c r="I336" i="37"/>
  <c r="I335" i="37"/>
  <c r="I334" i="37"/>
  <c r="I333" i="37"/>
  <c r="I332" i="37"/>
  <c r="I331" i="37"/>
  <c r="I330" i="37"/>
  <c r="I329" i="37"/>
  <c r="I328" i="37"/>
  <c r="I327" i="37"/>
  <c r="I326" i="37"/>
  <c r="I325" i="37"/>
  <c r="I324" i="37"/>
  <c r="I323" i="37"/>
  <c r="I322" i="37"/>
  <c r="I321" i="37"/>
  <c r="I320" i="37"/>
  <c r="I319" i="37"/>
  <c r="I318" i="37"/>
  <c r="I317" i="37"/>
  <c r="I316" i="37"/>
  <c r="I315" i="37"/>
  <c r="I314" i="37"/>
  <c r="I313" i="37"/>
  <c r="I312" i="37"/>
  <c r="I311" i="37"/>
  <c r="I310" i="37"/>
  <c r="I309" i="37"/>
  <c r="I308" i="37"/>
  <c r="I307" i="37"/>
  <c r="I306" i="37"/>
  <c r="I305" i="37"/>
  <c r="I304" i="37"/>
  <c r="I303" i="37"/>
  <c r="I302" i="37"/>
  <c r="I301" i="37"/>
  <c r="I300" i="37"/>
  <c r="I299" i="37"/>
  <c r="I298" i="37"/>
  <c r="I297" i="37"/>
  <c r="I296" i="37"/>
  <c r="I295" i="37"/>
  <c r="I294" i="37"/>
  <c r="I293" i="37"/>
  <c r="I292" i="37"/>
  <c r="I291" i="37"/>
  <c r="I290" i="37"/>
  <c r="I289" i="37"/>
  <c r="I288" i="37"/>
  <c r="I287" i="37"/>
  <c r="I286" i="37"/>
  <c r="I285" i="37"/>
  <c r="I284" i="37"/>
  <c r="I283" i="37"/>
  <c r="I282" i="37"/>
  <c r="I281" i="37"/>
  <c r="I280" i="37"/>
  <c r="I279" i="37"/>
  <c r="I278" i="37"/>
  <c r="I277" i="37"/>
  <c r="I276" i="37"/>
  <c r="I275" i="37"/>
  <c r="I274" i="37"/>
  <c r="I273" i="37"/>
  <c r="I272" i="37"/>
  <c r="I271" i="37"/>
  <c r="I270" i="37"/>
  <c r="I269" i="37"/>
  <c r="I268" i="37"/>
  <c r="I267" i="37"/>
  <c r="I266" i="37"/>
  <c r="I265" i="37"/>
  <c r="I264" i="37"/>
  <c r="I263" i="37"/>
  <c r="I262" i="37"/>
  <c r="I261" i="37"/>
  <c r="I260" i="37"/>
  <c r="I259" i="37"/>
  <c r="I258" i="37"/>
  <c r="I257" i="37"/>
  <c r="I256" i="37"/>
  <c r="I255" i="37"/>
  <c r="I254" i="37"/>
  <c r="I253" i="37"/>
  <c r="I252" i="37"/>
  <c r="I251" i="37"/>
  <c r="I250" i="37"/>
  <c r="I249" i="37"/>
  <c r="I248" i="37"/>
  <c r="I247" i="37"/>
  <c r="I246" i="37"/>
  <c r="I245" i="37"/>
  <c r="I244" i="37"/>
  <c r="I243" i="37"/>
  <c r="I242" i="37"/>
  <c r="I241" i="37"/>
  <c r="I240" i="37"/>
  <c r="I239" i="37"/>
  <c r="I238" i="37"/>
  <c r="I237" i="37"/>
  <c r="I236" i="37"/>
  <c r="I235" i="37"/>
  <c r="I234" i="37"/>
  <c r="I233" i="37"/>
  <c r="I232" i="37"/>
  <c r="I231" i="37"/>
  <c r="I230" i="37"/>
  <c r="I229" i="37"/>
  <c r="I228" i="37"/>
  <c r="I227" i="37"/>
  <c r="I226" i="37"/>
  <c r="I225" i="37"/>
  <c r="I224" i="37"/>
  <c r="I223" i="37"/>
  <c r="I222" i="37"/>
  <c r="I221" i="37"/>
  <c r="I220" i="37"/>
  <c r="I219" i="37"/>
  <c r="I218" i="37"/>
  <c r="I217" i="37"/>
  <c r="I216" i="37"/>
  <c r="I215" i="37"/>
  <c r="I214" i="37"/>
  <c r="I213" i="37"/>
  <c r="I212" i="37"/>
  <c r="I211" i="37"/>
  <c r="I210" i="37"/>
  <c r="I209" i="37"/>
  <c r="I208" i="37"/>
  <c r="I207" i="37"/>
  <c r="I206" i="37"/>
  <c r="I205" i="37"/>
  <c r="I204" i="37"/>
  <c r="I203" i="37"/>
  <c r="I202" i="37"/>
  <c r="I201" i="37"/>
  <c r="I200" i="37"/>
  <c r="I199" i="37"/>
  <c r="I198" i="37"/>
  <c r="I197" i="37"/>
  <c r="I196" i="37"/>
  <c r="I195" i="37"/>
  <c r="I194" i="37"/>
  <c r="I193" i="37"/>
  <c r="I192" i="37"/>
  <c r="I191" i="37"/>
  <c r="I190" i="37"/>
  <c r="I189" i="37"/>
  <c r="I188" i="37"/>
  <c r="I187" i="37"/>
  <c r="I186" i="37"/>
  <c r="I185" i="37"/>
  <c r="I184" i="37"/>
  <c r="I183" i="37"/>
  <c r="I182" i="37"/>
  <c r="I181" i="37"/>
  <c r="I180" i="37"/>
  <c r="I179" i="37"/>
  <c r="I178" i="37"/>
  <c r="I177" i="37"/>
  <c r="I176" i="37"/>
  <c r="I175" i="37"/>
  <c r="I174" i="37"/>
  <c r="I173" i="37"/>
  <c r="I172" i="37"/>
  <c r="I171" i="37"/>
  <c r="I170" i="37"/>
  <c r="I169" i="37"/>
  <c r="I168" i="37"/>
  <c r="I167" i="37"/>
  <c r="I166" i="37"/>
  <c r="I165" i="37"/>
  <c r="I164" i="37"/>
  <c r="I163" i="37"/>
  <c r="I162" i="37"/>
  <c r="I161" i="37"/>
  <c r="I160" i="37"/>
  <c r="I159" i="37"/>
  <c r="I158" i="37"/>
  <c r="I157" i="37"/>
  <c r="I156" i="37"/>
  <c r="I155" i="37"/>
  <c r="I154" i="37"/>
  <c r="I153" i="37"/>
  <c r="I152" i="37"/>
  <c r="I151" i="37"/>
  <c r="I150" i="37"/>
  <c r="I149" i="37"/>
  <c r="I148" i="37"/>
  <c r="I147" i="37"/>
  <c r="I146" i="37"/>
  <c r="I145" i="37"/>
  <c r="I144" i="37"/>
  <c r="I143" i="37"/>
  <c r="I142" i="37"/>
  <c r="I141" i="37"/>
  <c r="I140" i="37"/>
  <c r="I139" i="37"/>
  <c r="I138" i="37"/>
  <c r="I137" i="37"/>
  <c r="I136" i="37"/>
  <c r="I135" i="37"/>
  <c r="I134" i="37"/>
  <c r="I133" i="37"/>
  <c r="I132" i="37"/>
  <c r="I131" i="37"/>
  <c r="I130" i="37"/>
  <c r="I129" i="37"/>
  <c r="I128" i="37"/>
  <c r="I127" i="37"/>
  <c r="I126" i="37"/>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I95" i="37"/>
  <c r="I94" i="37"/>
  <c r="I93" i="37"/>
  <c r="I92" i="37"/>
  <c r="I91" i="37"/>
  <c r="I90" i="37"/>
  <c r="I89" i="37"/>
  <c r="I88" i="37"/>
  <c r="I87" i="37"/>
  <c r="I86" i="37"/>
  <c r="I85" i="37"/>
  <c r="I84" i="37"/>
  <c r="I83" i="37"/>
  <c r="I82" i="37"/>
  <c r="I81" i="37"/>
  <c r="I80" i="37"/>
  <c r="I79" i="37"/>
  <c r="I78" i="37"/>
  <c r="I77" i="37"/>
  <c r="I76" i="37"/>
  <c r="I75" i="37"/>
  <c r="I74" i="37"/>
  <c r="I73" i="37"/>
  <c r="I72" i="37"/>
  <c r="I71" i="37"/>
  <c r="I70" i="37"/>
  <c r="I69" i="37"/>
  <c r="I68" i="37"/>
  <c r="I67" i="37"/>
  <c r="I66" i="37"/>
  <c r="I65" i="37"/>
  <c r="I64" i="37"/>
  <c r="I63" i="37"/>
  <c r="I62" i="37"/>
  <c r="I61" i="37"/>
  <c r="I60" i="37"/>
  <c r="I59" i="37"/>
  <c r="I58" i="37"/>
  <c r="I57" i="37"/>
  <c r="I56" i="37"/>
  <c r="I55" i="37"/>
  <c r="I54" i="37"/>
  <c r="I53" i="37"/>
  <c r="I52" i="37"/>
  <c r="I51" i="37"/>
  <c r="I50" i="37"/>
  <c r="I49" i="37"/>
  <c r="I48" i="37"/>
  <c r="I47" i="37"/>
  <c r="I46" i="37"/>
  <c r="I45" i="37"/>
  <c r="I44" i="37"/>
  <c r="I43" i="37"/>
  <c r="I42" i="37"/>
  <c r="I41" i="37"/>
  <c r="I40" i="37"/>
  <c r="I39" i="37"/>
  <c r="I38" i="37"/>
  <c r="I37" i="37"/>
  <c r="I36" i="37"/>
  <c r="I35" i="37"/>
  <c r="I34" i="37"/>
  <c r="I29" i="37"/>
  <c r="I18" i="37"/>
  <c r="I28" i="37"/>
  <c r="I14" i="37"/>
  <c r="I23" i="37"/>
  <c r="I25" i="37"/>
  <c r="I19" i="37"/>
  <c r="I10" i="37"/>
  <c r="I9" i="37"/>
  <c r="I31" i="37"/>
  <c r="I30" i="37"/>
  <c r="I32" i="37"/>
  <c r="I17" i="37"/>
  <c r="I16" i="37"/>
  <c r="I15" i="37"/>
  <c r="I8" i="37"/>
  <c r="I33" i="37"/>
  <c r="I11" i="37"/>
  <c r="I13" i="37"/>
  <c r="I12" i="37"/>
  <c r="I27" i="37"/>
  <c r="I22" i="37"/>
  <c r="I24" i="37"/>
  <c r="I26" i="37"/>
  <c r="I20" i="37"/>
  <c r="KO10" i="28"/>
  <c r="MV13" i="28" l="1"/>
  <c r="MV21" i="28"/>
  <c r="QG1" i="28"/>
  <c r="NK1" i="28"/>
  <c r="OZ1" i="28"/>
  <c r="NN1" i="28"/>
  <c r="EN3" i="28"/>
  <c r="MU132" i="28"/>
  <c r="MU133" i="28"/>
  <c r="MU134" i="28"/>
  <c r="MU135" i="28"/>
  <c r="MU136" i="28"/>
  <c r="I21" i="37"/>
  <c r="DR29" i="28" l="1"/>
  <c r="DR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J520" i="28"/>
  <c r="JZ520" i="28" s="1"/>
  <c r="GI520" i="28"/>
  <c r="JY520" i="28" s="1"/>
  <c r="GH520" i="28"/>
  <c r="GG520" i="28"/>
  <c r="GF520" i="28"/>
  <c r="IA520" i="28" s="1"/>
  <c r="GE520" i="28"/>
  <c r="HZ520" i="28" s="1"/>
  <c r="GD520" i="28"/>
  <c r="HY520" i="28" s="1"/>
  <c r="GC520" i="28"/>
  <c r="HX520" i="28" s="1"/>
  <c r="GB520" i="28"/>
  <c r="HW520" i="28" s="1"/>
  <c r="GA520" i="28"/>
  <c r="HV520" i="28" s="1"/>
  <c r="GJ519" i="28"/>
  <c r="IE519" i="28" s="1"/>
  <c r="GI519" i="28"/>
  <c r="ID519" i="28" s="1"/>
  <c r="GH519" i="28"/>
  <c r="IC519" i="28" s="1"/>
  <c r="GG519" i="28"/>
  <c r="IB519" i="28" s="1"/>
  <c r="GF519" i="28"/>
  <c r="JV519" i="28" s="1"/>
  <c r="GE519" i="28"/>
  <c r="HZ519" i="28" s="1"/>
  <c r="GD519" i="28"/>
  <c r="JT519" i="28" s="1"/>
  <c r="GC519" i="28"/>
  <c r="JS519" i="28" s="1"/>
  <c r="GB519" i="28"/>
  <c r="GA519" i="28"/>
  <c r="GJ518" i="28"/>
  <c r="JZ518" i="28" s="1"/>
  <c r="GI518" i="28"/>
  <c r="JY518" i="28" s="1"/>
  <c r="GH518" i="28"/>
  <c r="GG518" i="28"/>
  <c r="GF518" i="28"/>
  <c r="IA518" i="28" s="1"/>
  <c r="GE518" i="28"/>
  <c r="HZ518" i="28" s="1"/>
  <c r="GD518" i="28"/>
  <c r="HY518" i="28" s="1"/>
  <c r="GC518" i="28"/>
  <c r="HX518" i="28" s="1"/>
  <c r="GB518" i="28"/>
  <c r="HW518" i="28" s="1"/>
  <c r="GA518" i="28"/>
  <c r="JQ518" i="28" s="1"/>
  <c r="GJ517" i="28"/>
  <c r="IE517" i="28" s="1"/>
  <c r="GI517" i="28"/>
  <c r="ID517" i="28" s="1"/>
  <c r="GH517" i="28"/>
  <c r="IC517" i="28" s="1"/>
  <c r="GG517" i="28"/>
  <c r="JW517" i="28" s="1"/>
  <c r="GF517" i="28"/>
  <c r="JV517" i="28" s="1"/>
  <c r="GE517" i="28"/>
  <c r="GD517" i="28"/>
  <c r="GC517" i="28"/>
  <c r="JS517" i="28" s="1"/>
  <c r="GB517" i="28"/>
  <c r="GA517" i="28"/>
  <c r="GJ516" i="28"/>
  <c r="GI516" i="28"/>
  <c r="GH516" i="28"/>
  <c r="GG516" i="28"/>
  <c r="GF516" i="28"/>
  <c r="GE516" i="28"/>
  <c r="HZ516" i="28" s="1"/>
  <c r="GD516" i="28"/>
  <c r="HY516" i="28" s="1"/>
  <c r="GC516" i="28"/>
  <c r="HX516" i="28" s="1"/>
  <c r="GB516" i="28"/>
  <c r="HW516" i="28" s="1"/>
  <c r="GA516" i="28"/>
  <c r="JQ516" i="28" s="1"/>
  <c r="GJ515" i="28"/>
  <c r="IE515" i="28" s="1"/>
  <c r="GI515" i="28"/>
  <c r="GH515" i="28"/>
  <c r="IC515" i="28" s="1"/>
  <c r="GG515" i="28"/>
  <c r="JW515" i="28" s="1"/>
  <c r="GF515" i="28"/>
  <c r="JV515" i="28" s="1"/>
  <c r="GE515" i="28"/>
  <c r="HZ515" i="28" s="1"/>
  <c r="GD515" i="28"/>
  <c r="JT515" i="28" s="1"/>
  <c r="GC515" i="28"/>
  <c r="JS515" i="28" s="1"/>
  <c r="GB515" i="28"/>
  <c r="GA515" i="28"/>
  <c r="GJ514" i="28"/>
  <c r="GI514" i="28"/>
  <c r="JY514" i="28" s="1"/>
  <c r="GH514" i="28"/>
  <c r="GG514" i="28"/>
  <c r="GF514" i="28"/>
  <c r="JV514" i="28" s="1"/>
  <c r="GE514" i="28"/>
  <c r="HZ514" i="28" s="1"/>
  <c r="GD514" i="28"/>
  <c r="HY514" i="28" s="1"/>
  <c r="GC514" i="28"/>
  <c r="HX514" i="28" s="1"/>
  <c r="GB514" i="28"/>
  <c r="HW514" i="28" s="1"/>
  <c r="GA514" i="28"/>
  <c r="JQ514" i="28" s="1"/>
  <c r="GJ513" i="28"/>
  <c r="IE513" i="28" s="1"/>
  <c r="GI513" i="28"/>
  <c r="ID513" i="28" s="1"/>
  <c r="GH513" i="28"/>
  <c r="IC513" i="28" s="1"/>
  <c r="GG513" i="28"/>
  <c r="JW513" i="28" s="1"/>
  <c r="GF513" i="28"/>
  <c r="IA513" i="28" s="1"/>
  <c r="GE513" i="28"/>
  <c r="GD513" i="28"/>
  <c r="GC513" i="28"/>
  <c r="JS513" i="28" s="1"/>
  <c r="GB513" i="28"/>
  <c r="GA513" i="28"/>
  <c r="GJ512" i="28"/>
  <c r="JZ512" i="28" s="1"/>
  <c r="GI512" i="28"/>
  <c r="GH512" i="28"/>
  <c r="GG512" i="28"/>
  <c r="GF512" i="28"/>
  <c r="JV512" i="28" s="1"/>
  <c r="GE512" i="28"/>
  <c r="HZ512" i="28" s="1"/>
  <c r="GD512" i="28"/>
  <c r="HY512" i="28" s="1"/>
  <c r="GC512" i="28"/>
  <c r="HX512" i="28" s="1"/>
  <c r="GB512" i="28"/>
  <c r="HW512" i="28" s="1"/>
  <c r="GA512" i="28"/>
  <c r="JQ512" i="28" s="1"/>
  <c r="GJ511" i="28"/>
  <c r="IE511" i="28" s="1"/>
  <c r="GI511" i="28"/>
  <c r="ID511" i="28" s="1"/>
  <c r="GH511" i="28"/>
  <c r="IC511" i="28" s="1"/>
  <c r="GG511" i="28"/>
  <c r="JW511" i="28" s="1"/>
  <c r="GF511" i="28"/>
  <c r="JV511" i="28" s="1"/>
  <c r="GE511" i="28"/>
  <c r="HZ511" i="28" s="1"/>
  <c r="GD511" i="28"/>
  <c r="GC511" i="28"/>
  <c r="JS511" i="28" s="1"/>
  <c r="GB511" i="28"/>
  <c r="GA511" i="28"/>
  <c r="GJ510" i="28"/>
  <c r="GI510" i="28"/>
  <c r="JY510" i="28" s="1"/>
  <c r="GH510" i="28"/>
  <c r="GG510" i="28"/>
  <c r="GF510" i="28"/>
  <c r="JV510" i="28" s="1"/>
  <c r="GE510" i="28"/>
  <c r="HZ510" i="28" s="1"/>
  <c r="GD510" i="28"/>
  <c r="HY510" i="28" s="1"/>
  <c r="GC510" i="28"/>
  <c r="JS510" i="28" s="1"/>
  <c r="GB510" i="28"/>
  <c r="HW510" i="28" s="1"/>
  <c r="GA510" i="28"/>
  <c r="JQ510" i="28" s="1"/>
  <c r="GJ509" i="28"/>
  <c r="IE509" i="28" s="1"/>
  <c r="GI509" i="28"/>
  <c r="ID509" i="28" s="1"/>
  <c r="GH509" i="28"/>
  <c r="IC509" i="28" s="1"/>
  <c r="GG509" i="28"/>
  <c r="JW509" i="28" s="1"/>
  <c r="GF509" i="28"/>
  <c r="JV509" i="28" s="1"/>
  <c r="GE509" i="28"/>
  <c r="HZ509" i="28" s="1"/>
  <c r="GD509" i="28"/>
  <c r="GC509" i="28"/>
  <c r="JS509" i="28" s="1"/>
  <c r="GB509" i="28"/>
  <c r="GA509" i="28"/>
  <c r="GJ508" i="28"/>
  <c r="GI508" i="28"/>
  <c r="GH508" i="28"/>
  <c r="GG508" i="28"/>
  <c r="GF508" i="28"/>
  <c r="JV508" i="28" s="1"/>
  <c r="GE508" i="28"/>
  <c r="JU508" i="28" s="1"/>
  <c r="GD508" i="28"/>
  <c r="HY508" i="28" s="1"/>
  <c r="GC508" i="28"/>
  <c r="JS508" i="28" s="1"/>
  <c r="GB508" i="28"/>
  <c r="HW508" i="28" s="1"/>
  <c r="GA508" i="28"/>
  <c r="GJ507" i="28"/>
  <c r="IE507" i="28" s="1"/>
  <c r="GI507" i="28"/>
  <c r="JY507" i="28" s="1"/>
  <c r="GH507" i="28"/>
  <c r="IC507" i="28" s="1"/>
  <c r="GG507" i="28"/>
  <c r="JW507" i="28" s="1"/>
  <c r="GF507" i="28"/>
  <c r="IA507" i="28" s="1"/>
  <c r="GE507" i="28"/>
  <c r="HZ507" i="28" s="1"/>
  <c r="GD507" i="28"/>
  <c r="GC507" i="28"/>
  <c r="GB507" i="28"/>
  <c r="GA507" i="28"/>
  <c r="GJ506" i="28"/>
  <c r="JZ506" i="28" s="1"/>
  <c r="GI506" i="28"/>
  <c r="JY506" i="28" s="1"/>
  <c r="GH506" i="28"/>
  <c r="GG506" i="28"/>
  <c r="GF506" i="28"/>
  <c r="GE506" i="28"/>
  <c r="HZ506" i="28" s="1"/>
  <c r="GD506" i="28"/>
  <c r="HY506" i="28" s="1"/>
  <c r="GC506" i="28"/>
  <c r="JS506" i="28" s="1"/>
  <c r="GB506" i="28"/>
  <c r="HW506" i="28" s="1"/>
  <c r="GA506" i="28"/>
  <c r="JQ506" i="28" s="1"/>
  <c r="GJ505" i="28"/>
  <c r="IE505" i="28" s="1"/>
  <c r="GI505" i="28"/>
  <c r="ID505" i="28" s="1"/>
  <c r="GH505" i="28"/>
  <c r="IC505" i="28" s="1"/>
  <c r="GG505" i="28"/>
  <c r="JW505" i="28" s="1"/>
  <c r="GF505" i="28"/>
  <c r="GE505" i="28"/>
  <c r="HZ505" i="28" s="1"/>
  <c r="GD505" i="28"/>
  <c r="JT505" i="28" s="1"/>
  <c r="GC505" i="28"/>
  <c r="GB505" i="28"/>
  <c r="GA505" i="28"/>
  <c r="GJ504" i="28"/>
  <c r="GI504" i="28"/>
  <c r="JY504" i="28" s="1"/>
  <c r="GH504" i="28"/>
  <c r="GG504" i="28"/>
  <c r="GF504" i="28"/>
  <c r="JV504" i="28" s="1"/>
  <c r="GE504" i="28"/>
  <c r="JU504" i="28" s="1"/>
  <c r="GD504" i="28"/>
  <c r="HY504" i="28" s="1"/>
  <c r="GC504" i="28"/>
  <c r="JS504" i="28" s="1"/>
  <c r="GB504" i="28"/>
  <c r="HW504" i="28" s="1"/>
  <c r="GA504" i="28"/>
  <c r="JQ504" i="28" s="1"/>
  <c r="GJ503" i="28"/>
  <c r="IE503" i="28" s="1"/>
  <c r="GI503" i="28"/>
  <c r="ID503" i="28" s="1"/>
  <c r="GH503" i="28"/>
  <c r="IC503" i="28" s="1"/>
  <c r="GG503" i="28"/>
  <c r="JW503" i="28" s="1"/>
  <c r="GF503" i="28"/>
  <c r="IA503" i="28" s="1"/>
  <c r="GE503" i="28"/>
  <c r="HZ503" i="28" s="1"/>
  <c r="GD503" i="28"/>
  <c r="GC503" i="28"/>
  <c r="JS503" i="28" s="1"/>
  <c r="GB503" i="28"/>
  <c r="GA503" i="28"/>
  <c r="GJ502" i="28"/>
  <c r="JZ502" i="28" s="1"/>
  <c r="GI502" i="28"/>
  <c r="JY502" i="28" s="1"/>
  <c r="GH502" i="28"/>
  <c r="GG502" i="28"/>
  <c r="GF502" i="28"/>
  <c r="JV502" i="28" s="1"/>
  <c r="GE502" i="28"/>
  <c r="JU502" i="28" s="1"/>
  <c r="GD502" i="28"/>
  <c r="HY502" i="28" s="1"/>
  <c r="GC502" i="28"/>
  <c r="JS502" i="28" s="1"/>
  <c r="GB502" i="28"/>
  <c r="HW502" i="28" s="1"/>
  <c r="GA502" i="28"/>
  <c r="JQ502" i="28" s="1"/>
  <c r="GJ501" i="28"/>
  <c r="IE501" i="28" s="1"/>
  <c r="GI501" i="28"/>
  <c r="ID501" i="28" s="1"/>
  <c r="GH501" i="28"/>
  <c r="IC501" i="28" s="1"/>
  <c r="GG501" i="28"/>
  <c r="JW501" i="28" s="1"/>
  <c r="GF501" i="28"/>
  <c r="IA501" i="28" s="1"/>
  <c r="GE501" i="28"/>
  <c r="HZ501" i="28" s="1"/>
  <c r="GD501" i="28"/>
  <c r="GC501" i="28"/>
  <c r="JS501" i="28" s="1"/>
  <c r="GB501" i="28"/>
  <c r="GA501" i="28"/>
  <c r="GJ500" i="28"/>
  <c r="JZ500" i="28" s="1"/>
  <c r="GI500" i="28"/>
  <c r="JY500" i="28" s="1"/>
  <c r="GH500" i="28"/>
  <c r="GG500" i="28"/>
  <c r="GF500" i="28"/>
  <c r="JV500" i="28" s="1"/>
  <c r="GE500" i="28"/>
  <c r="JU500" i="28" s="1"/>
  <c r="GD500" i="28"/>
  <c r="HY500" i="28" s="1"/>
  <c r="GC500" i="28"/>
  <c r="JS500" i="28" s="1"/>
  <c r="GB500" i="28"/>
  <c r="HW500" i="28" s="1"/>
  <c r="GA500" i="28"/>
  <c r="JQ500" i="28" s="1"/>
  <c r="GJ499" i="28"/>
  <c r="IE499" i="28" s="1"/>
  <c r="GI499" i="28"/>
  <c r="GH499" i="28"/>
  <c r="IC499" i="28" s="1"/>
  <c r="GG499" i="28"/>
  <c r="GF499" i="28"/>
  <c r="JV499" i="28" s="1"/>
  <c r="GE499" i="28"/>
  <c r="HZ499" i="28" s="1"/>
  <c r="GD499" i="28"/>
  <c r="GC499" i="28"/>
  <c r="JS499" i="28" s="1"/>
  <c r="GB499" i="28"/>
  <c r="GA499" i="28"/>
  <c r="GJ498" i="28"/>
  <c r="JZ498" i="28" s="1"/>
  <c r="GI498" i="28"/>
  <c r="JY498" i="28" s="1"/>
  <c r="GH498" i="28"/>
  <c r="GG498" i="28"/>
  <c r="GF498" i="28"/>
  <c r="JV498" i="28" s="1"/>
  <c r="GE498" i="28"/>
  <c r="GD498" i="28"/>
  <c r="HY498" i="28" s="1"/>
  <c r="GC498" i="28"/>
  <c r="JS498" i="28" s="1"/>
  <c r="GB498" i="28"/>
  <c r="HW498" i="28" s="1"/>
  <c r="GA498" i="28"/>
  <c r="GJ497" i="28"/>
  <c r="IE497" i="28" s="1"/>
  <c r="GI497" i="28"/>
  <c r="ID497" i="28" s="1"/>
  <c r="GH497" i="28"/>
  <c r="IC497" i="28" s="1"/>
  <c r="GG497" i="28"/>
  <c r="JW497" i="28" s="1"/>
  <c r="GF497" i="28"/>
  <c r="IA497" i="28" s="1"/>
  <c r="GE497" i="28"/>
  <c r="GD497" i="28"/>
  <c r="GC497" i="28"/>
  <c r="JS497" i="28" s="1"/>
  <c r="GB497" i="28"/>
  <c r="GA497" i="28"/>
  <c r="GJ496" i="28"/>
  <c r="JZ496" i="28" s="1"/>
  <c r="GI496" i="28"/>
  <c r="JY496" i="28" s="1"/>
  <c r="GH496" i="28"/>
  <c r="GG496" i="28"/>
  <c r="GF496" i="28"/>
  <c r="JV496" i="28" s="1"/>
  <c r="GE496" i="28"/>
  <c r="HZ496" i="28" s="1"/>
  <c r="GD496" i="28"/>
  <c r="HY496" i="28" s="1"/>
  <c r="GC496" i="28"/>
  <c r="HX496" i="28" s="1"/>
  <c r="GB496" i="28"/>
  <c r="HW496" i="28" s="1"/>
  <c r="GA496" i="28"/>
  <c r="JQ496" i="28" s="1"/>
  <c r="GJ495" i="28"/>
  <c r="IE495" i="28" s="1"/>
  <c r="GI495" i="28"/>
  <c r="JY495" i="28" s="1"/>
  <c r="GH495" i="28"/>
  <c r="IC495" i="28" s="1"/>
  <c r="GG495" i="28"/>
  <c r="JW495" i="28" s="1"/>
  <c r="GF495" i="28"/>
  <c r="IA495" i="28" s="1"/>
  <c r="GE495" i="28"/>
  <c r="HZ495" i="28" s="1"/>
  <c r="GD495" i="28"/>
  <c r="JT495" i="28" s="1"/>
  <c r="GC495" i="28"/>
  <c r="GB495" i="28"/>
  <c r="GA495" i="28"/>
  <c r="GJ494" i="28"/>
  <c r="GI494" i="28"/>
  <c r="GH494" i="28"/>
  <c r="GG494" i="28"/>
  <c r="GF494" i="28"/>
  <c r="JV494" i="28" s="1"/>
  <c r="GE494" i="28"/>
  <c r="GD494" i="28"/>
  <c r="HY494" i="28" s="1"/>
  <c r="GC494" i="28"/>
  <c r="JS494" i="28" s="1"/>
  <c r="GB494" i="28"/>
  <c r="HW494" i="28" s="1"/>
  <c r="GA494" i="28"/>
  <c r="JQ494" i="28" s="1"/>
  <c r="GJ493" i="28"/>
  <c r="IE493" i="28" s="1"/>
  <c r="GI493" i="28"/>
  <c r="JY493" i="28" s="1"/>
  <c r="GH493" i="28"/>
  <c r="IC493" i="28" s="1"/>
  <c r="GG493" i="28"/>
  <c r="JW493" i="28" s="1"/>
  <c r="GF493" i="28"/>
  <c r="JV493" i="28" s="1"/>
  <c r="GE493" i="28"/>
  <c r="HZ493" i="28" s="1"/>
  <c r="GD493" i="28"/>
  <c r="JT493" i="28" s="1"/>
  <c r="GC493" i="28"/>
  <c r="JS493" i="28" s="1"/>
  <c r="GB493" i="28"/>
  <c r="GA493" i="28"/>
  <c r="GJ492" i="28"/>
  <c r="JZ492" i="28" s="1"/>
  <c r="GI492" i="28"/>
  <c r="GH492" i="28"/>
  <c r="GG492" i="28"/>
  <c r="GF492" i="28"/>
  <c r="GE492" i="28"/>
  <c r="JU492" i="28" s="1"/>
  <c r="GD492" i="28"/>
  <c r="JT492" i="28" s="1"/>
  <c r="GC492" i="28"/>
  <c r="JS492" i="28" s="1"/>
  <c r="GB492" i="28"/>
  <c r="GA492" i="28"/>
  <c r="JQ492" i="28" s="1"/>
  <c r="GJ491" i="28"/>
  <c r="JZ491" i="28" s="1"/>
  <c r="GI491" i="28"/>
  <c r="ID491" i="28" s="1"/>
  <c r="GH491" i="28"/>
  <c r="IC491" i="28" s="1"/>
  <c r="GG491" i="28"/>
  <c r="JW491" i="28" s="1"/>
  <c r="GF491" i="28"/>
  <c r="GE491" i="28"/>
  <c r="GD491" i="28"/>
  <c r="GC491" i="28"/>
  <c r="JS491" i="28" s="1"/>
  <c r="GB491" i="28"/>
  <c r="HW491" i="28" s="1"/>
  <c r="GA491" i="28"/>
  <c r="GJ490" i="28"/>
  <c r="GI490" i="28"/>
  <c r="JY490" i="28" s="1"/>
  <c r="GH490" i="28"/>
  <c r="IC490" i="28" s="1"/>
  <c r="GG490" i="28"/>
  <c r="IB490" i="28" s="1"/>
  <c r="GF490" i="28"/>
  <c r="JV490" i="28" s="1"/>
  <c r="GE490" i="28"/>
  <c r="JU490" i="28" s="1"/>
  <c r="GD490" i="28"/>
  <c r="GC490" i="28"/>
  <c r="JS490" i="28" s="1"/>
  <c r="GB490" i="28"/>
  <c r="HW490" i="28" s="1"/>
  <c r="GA490" i="28"/>
  <c r="HV490" i="28" s="1"/>
  <c r="GJ489" i="28"/>
  <c r="GI489" i="28"/>
  <c r="JY489" i="28" s="1"/>
  <c r="GH489" i="28"/>
  <c r="IC489" i="28" s="1"/>
  <c r="GG489" i="28"/>
  <c r="GF489" i="28"/>
  <c r="JV489" i="28" s="1"/>
  <c r="GE489" i="28"/>
  <c r="GD489" i="28"/>
  <c r="GC489" i="28"/>
  <c r="JS489" i="28" s="1"/>
  <c r="GB489" i="28"/>
  <c r="HW489" i="28" s="1"/>
  <c r="GA489" i="28"/>
  <c r="HV489" i="28" s="1"/>
  <c r="GJ488" i="28"/>
  <c r="JZ488" i="28" s="1"/>
  <c r="GI488" i="28"/>
  <c r="JY488" i="28" s="1"/>
  <c r="GH488" i="28"/>
  <c r="IC488" i="28" s="1"/>
  <c r="GG488" i="28"/>
  <c r="IB488" i="28" s="1"/>
  <c r="GF488" i="28"/>
  <c r="JV488" i="28" s="1"/>
  <c r="GE488" i="28"/>
  <c r="JU488" i="28" s="1"/>
  <c r="GD488" i="28"/>
  <c r="GC488" i="28"/>
  <c r="GB488" i="28"/>
  <c r="HW488" i="28" s="1"/>
  <c r="GA488" i="28"/>
  <c r="HV488" i="28" s="1"/>
  <c r="GJ487" i="28"/>
  <c r="GI487" i="28"/>
  <c r="ID487" i="28" s="1"/>
  <c r="GH487" i="28"/>
  <c r="IC487" i="28" s="1"/>
  <c r="GG487" i="28"/>
  <c r="GF487" i="28"/>
  <c r="JV487" i="28" s="1"/>
  <c r="GE487" i="28"/>
  <c r="HZ487" i="28" s="1"/>
  <c r="GD487" i="28"/>
  <c r="JT487" i="28" s="1"/>
  <c r="GC487" i="28"/>
  <c r="JS487" i="28" s="1"/>
  <c r="GB487" i="28"/>
  <c r="HW487" i="28" s="1"/>
  <c r="GA487" i="28"/>
  <c r="GJ486" i="28"/>
  <c r="JZ486" i="28" s="1"/>
  <c r="GI486" i="28"/>
  <c r="GH486" i="28"/>
  <c r="GG486" i="28"/>
  <c r="GF486" i="28"/>
  <c r="JV486" i="28" s="1"/>
  <c r="GE486" i="28"/>
  <c r="HZ486" i="28" s="1"/>
  <c r="GD486" i="28"/>
  <c r="JT486" i="28" s="1"/>
  <c r="GC486" i="28"/>
  <c r="JS486" i="28" s="1"/>
  <c r="GB486" i="28"/>
  <c r="HW486" i="28" s="1"/>
  <c r="GA486" i="28"/>
  <c r="JQ486" i="28" s="1"/>
  <c r="GJ485" i="28"/>
  <c r="GI485" i="28"/>
  <c r="JY485" i="28" s="1"/>
  <c r="GH485" i="28"/>
  <c r="IC485" i="28" s="1"/>
  <c r="GG485" i="28"/>
  <c r="IB485" i="28" s="1"/>
  <c r="GF485" i="28"/>
  <c r="IA485" i="28" s="1"/>
  <c r="GE485" i="28"/>
  <c r="HZ485" i="28" s="1"/>
  <c r="GD485" i="28"/>
  <c r="JT485" i="28" s="1"/>
  <c r="GC485" i="28"/>
  <c r="JS485" i="28" s="1"/>
  <c r="GB485" i="28"/>
  <c r="GA485" i="28"/>
  <c r="HV485" i="28" s="1"/>
  <c r="GJ484" i="28"/>
  <c r="JZ484" i="28" s="1"/>
  <c r="GI484" i="28"/>
  <c r="ID484" i="28" s="1"/>
  <c r="GH484" i="28"/>
  <c r="IC484" i="28" s="1"/>
  <c r="GG484" i="28"/>
  <c r="JW484" i="28" s="1"/>
  <c r="GF484" i="28"/>
  <c r="IA484" i="28" s="1"/>
  <c r="GE484" i="28"/>
  <c r="HZ484" i="28" s="1"/>
  <c r="GD484" i="28"/>
  <c r="JT484" i="28" s="1"/>
  <c r="GC484" i="28"/>
  <c r="JS484" i="28" s="1"/>
  <c r="GB484" i="28"/>
  <c r="HW484" i="28" s="1"/>
  <c r="GA484" i="28"/>
  <c r="GJ483" i="28"/>
  <c r="JZ483" i="28" s="1"/>
  <c r="GI483" i="28"/>
  <c r="GH483" i="28"/>
  <c r="IC483" i="28" s="1"/>
  <c r="GG483" i="28"/>
  <c r="IB483" i="28" s="1"/>
  <c r="GF483" i="28"/>
  <c r="IA483" i="28" s="1"/>
  <c r="GE483" i="28"/>
  <c r="JU483" i="28" s="1"/>
  <c r="GD483" i="28"/>
  <c r="JT483" i="28" s="1"/>
  <c r="GC483" i="28"/>
  <c r="GB483" i="28"/>
  <c r="GA483" i="28"/>
  <c r="GJ482" i="28"/>
  <c r="JZ482" i="28" s="1"/>
  <c r="GI482" i="28"/>
  <c r="GH482" i="28"/>
  <c r="IC482" i="28" s="1"/>
  <c r="GG482" i="28"/>
  <c r="JW482" i="28" s="1"/>
  <c r="GF482" i="28"/>
  <c r="IA482" i="28" s="1"/>
  <c r="GE482" i="28"/>
  <c r="GD482" i="28"/>
  <c r="GC482" i="28"/>
  <c r="GB482" i="28"/>
  <c r="HW482" i="28" s="1"/>
  <c r="GA482" i="28"/>
  <c r="HV482" i="28" s="1"/>
  <c r="GJ481" i="28"/>
  <c r="JZ481" i="28" s="1"/>
  <c r="GI481" i="28"/>
  <c r="ID481" i="28" s="1"/>
  <c r="GH481" i="28"/>
  <c r="IC481" i="28" s="1"/>
  <c r="GG481" i="28"/>
  <c r="GF481" i="28"/>
  <c r="IA481" i="28" s="1"/>
  <c r="GE481" i="28"/>
  <c r="HZ481" i="28" s="1"/>
  <c r="GD481" i="28"/>
  <c r="JT481" i="28" s="1"/>
  <c r="GC481" i="28"/>
  <c r="HX481" i="28" s="1"/>
  <c r="GB481" i="28"/>
  <c r="HW481" i="28" s="1"/>
  <c r="GA481" i="28"/>
  <c r="JQ481" i="28" s="1"/>
  <c r="GJ480" i="28"/>
  <c r="JZ480" i="28" s="1"/>
  <c r="GI480" i="28"/>
  <c r="GH480" i="28"/>
  <c r="GG480" i="28"/>
  <c r="GF480" i="28"/>
  <c r="JV480" i="28" s="1"/>
  <c r="GE480" i="28"/>
  <c r="HZ480" i="28" s="1"/>
  <c r="GD480" i="28"/>
  <c r="GC480" i="28"/>
  <c r="JS480" i="28" s="1"/>
  <c r="GB480" i="28"/>
  <c r="HW480" i="28" s="1"/>
  <c r="GA480" i="28"/>
  <c r="JQ480" i="28" s="1"/>
  <c r="GJ479" i="28"/>
  <c r="JZ479" i="28" s="1"/>
  <c r="GI479" i="28"/>
  <c r="ID479" i="28" s="1"/>
  <c r="GH479" i="28"/>
  <c r="GG479" i="28"/>
  <c r="JW479" i="28" s="1"/>
  <c r="GF479" i="28"/>
  <c r="JV479" i="28" s="1"/>
  <c r="GE479" i="28"/>
  <c r="HZ479" i="28" s="1"/>
  <c r="GD479" i="28"/>
  <c r="JT479" i="28" s="1"/>
  <c r="GC479" i="28"/>
  <c r="JS479" i="28" s="1"/>
  <c r="GB479" i="28"/>
  <c r="GA479" i="28"/>
  <c r="GJ478" i="28"/>
  <c r="IE478" i="28" s="1"/>
  <c r="GI478" i="28"/>
  <c r="JY478" i="28" s="1"/>
  <c r="GH478" i="28"/>
  <c r="JX478" i="28" s="1"/>
  <c r="GG478" i="28"/>
  <c r="IB478" i="28" s="1"/>
  <c r="GF478" i="28"/>
  <c r="GE478" i="28"/>
  <c r="GD478" i="28"/>
  <c r="JT478" i="28" s="1"/>
  <c r="GC478" i="28"/>
  <c r="HX478" i="28" s="1"/>
  <c r="GB478" i="28"/>
  <c r="HW478" i="28" s="1"/>
  <c r="GA478" i="28"/>
  <c r="JQ478" i="28" s="1"/>
  <c r="GJ477" i="28"/>
  <c r="GI477" i="28"/>
  <c r="ID477" i="28" s="1"/>
  <c r="GH477" i="28"/>
  <c r="IC477" i="28" s="1"/>
  <c r="GG477" i="28"/>
  <c r="JW477" i="28" s="1"/>
  <c r="GF477" i="28"/>
  <c r="JV477" i="28" s="1"/>
  <c r="GE477" i="28"/>
  <c r="HZ477" i="28" s="1"/>
  <c r="GD477" i="28"/>
  <c r="HY477" i="28" s="1"/>
  <c r="GC477" i="28"/>
  <c r="HX477" i="28" s="1"/>
  <c r="GB477" i="28"/>
  <c r="JR477" i="28" s="1"/>
  <c r="GA477" i="28"/>
  <c r="JQ477" i="28" s="1"/>
  <c r="GJ476" i="28"/>
  <c r="IE476" i="28" s="1"/>
  <c r="GI476" i="28"/>
  <c r="GH476" i="28"/>
  <c r="JX476" i="28" s="1"/>
  <c r="GG476" i="28"/>
  <c r="IB476" i="28" s="1"/>
  <c r="GF476" i="28"/>
  <c r="GE476" i="28"/>
  <c r="GD476" i="28"/>
  <c r="JT476" i="28" s="1"/>
  <c r="GC476" i="28"/>
  <c r="HX476" i="28" s="1"/>
  <c r="GB476" i="28"/>
  <c r="HW476" i="28" s="1"/>
  <c r="GA476" i="28"/>
  <c r="HV476" i="28" s="1"/>
  <c r="GJ475" i="28"/>
  <c r="JZ475" i="28" s="1"/>
  <c r="GI475" i="28"/>
  <c r="ID475" i="28" s="1"/>
  <c r="GH475" i="28"/>
  <c r="IC475" i="28" s="1"/>
  <c r="GG475" i="28"/>
  <c r="JW475" i="28" s="1"/>
  <c r="GF475" i="28"/>
  <c r="JV475" i="28" s="1"/>
  <c r="GE475" i="28"/>
  <c r="HZ475" i="28" s="1"/>
  <c r="GD475" i="28"/>
  <c r="HY475" i="28" s="1"/>
  <c r="GC475" i="28"/>
  <c r="GB475" i="28"/>
  <c r="GA475" i="28"/>
  <c r="GJ474" i="28"/>
  <c r="IE474" i="28" s="1"/>
  <c r="GI474" i="28"/>
  <c r="GH474" i="28"/>
  <c r="JX474" i="28" s="1"/>
  <c r="GG474" i="28"/>
  <c r="IB474" i="28" s="1"/>
  <c r="GF474" i="28"/>
  <c r="GE474" i="28"/>
  <c r="GD474" i="28"/>
  <c r="GC474" i="28"/>
  <c r="HX474" i="28" s="1"/>
  <c r="GB474" i="28"/>
  <c r="HW474" i="28" s="1"/>
  <c r="GA474" i="28"/>
  <c r="JQ474" i="28" s="1"/>
  <c r="GJ473" i="28"/>
  <c r="JZ473" i="28" s="1"/>
  <c r="GI473" i="28"/>
  <c r="ID473" i="28" s="1"/>
  <c r="GH473" i="28"/>
  <c r="IC473" i="28" s="1"/>
  <c r="GG473" i="28"/>
  <c r="IB473" i="28" s="1"/>
  <c r="GF473" i="28"/>
  <c r="JV473" i="28" s="1"/>
  <c r="GE473" i="28"/>
  <c r="JU473" i="28" s="1"/>
  <c r="GD473" i="28"/>
  <c r="GC473" i="28"/>
  <c r="HX473" i="28" s="1"/>
  <c r="GB473" i="28"/>
  <c r="JR473" i="28" s="1"/>
  <c r="GA473" i="28"/>
  <c r="JQ473" i="28" s="1"/>
  <c r="GJ472" i="28"/>
  <c r="IE472" i="28" s="1"/>
  <c r="GI472" i="28"/>
  <c r="ID472" i="28" s="1"/>
  <c r="GH472" i="28"/>
  <c r="GG472" i="28"/>
  <c r="JW472" i="28" s="1"/>
  <c r="GF472" i="28"/>
  <c r="GE472" i="28"/>
  <c r="GD472" i="28"/>
  <c r="JT472" i="28" s="1"/>
  <c r="GC472" i="28"/>
  <c r="HX472" i="28" s="1"/>
  <c r="GB472" i="28"/>
  <c r="HW472" i="28" s="1"/>
  <c r="GA472" i="28"/>
  <c r="HV472" i="28" s="1"/>
  <c r="GJ471" i="28"/>
  <c r="JZ471" i="28" s="1"/>
  <c r="GI471" i="28"/>
  <c r="ID471" i="28" s="1"/>
  <c r="GH471" i="28"/>
  <c r="IC471" i="28" s="1"/>
  <c r="GG471" i="28"/>
  <c r="JW471" i="28" s="1"/>
  <c r="GF471" i="28"/>
  <c r="GE471" i="28"/>
  <c r="JU471" i="28" s="1"/>
  <c r="GD471" i="28"/>
  <c r="HY471" i="28" s="1"/>
  <c r="GC471" i="28"/>
  <c r="HX471" i="28" s="1"/>
  <c r="GB471" i="28"/>
  <c r="JR471" i="28" s="1"/>
  <c r="GA471" i="28"/>
  <c r="HV471" i="28" s="1"/>
  <c r="GJ470" i="28"/>
  <c r="IE470" i="28" s="1"/>
  <c r="GI470" i="28"/>
  <c r="GH470" i="28"/>
  <c r="JX470" i="28" s="1"/>
  <c r="GG470" i="28"/>
  <c r="GF470" i="28"/>
  <c r="GE470" i="28"/>
  <c r="GD470" i="28"/>
  <c r="JT470" i="28" s="1"/>
  <c r="GC470" i="28"/>
  <c r="HX470" i="28" s="1"/>
  <c r="GB470" i="28"/>
  <c r="HW470" i="28" s="1"/>
  <c r="GA470" i="28"/>
  <c r="JQ470" i="28" s="1"/>
  <c r="GJ469" i="28"/>
  <c r="JZ469" i="28" s="1"/>
  <c r="GI469" i="28"/>
  <c r="ID469" i="28" s="1"/>
  <c r="GH469" i="28"/>
  <c r="IC469" i="28" s="1"/>
  <c r="GG469" i="28"/>
  <c r="IB469" i="28" s="1"/>
  <c r="GF469" i="28"/>
  <c r="GE469" i="28"/>
  <c r="JU469" i="28" s="1"/>
  <c r="GD469" i="28"/>
  <c r="GC469" i="28"/>
  <c r="HX469" i="28" s="1"/>
  <c r="GB469" i="28"/>
  <c r="JR469" i="28" s="1"/>
  <c r="GA469" i="28"/>
  <c r="JQ469" i="28" s="1"/>
  <c r="GJ468" i="28"/>
  <c r="GI468" i="28"/>
  <c r="ID468" i="28" s="1"/>
  <c r="GH468" i="28"/>
  <c r="JX468" i="28" s="1"/>
  <c r="GG468" i="28"/>
  <c r="JW468" i="28" s="1"/>
  <c r="GF468" i="28"/>
  <c r="GE468" i="28"/>
  <c r="GD468" i="28"/>
  <c r="GC468" i="28"/>
  <c r="HX468" i="28" s="1"/>
  <c r="GB468" i="28"/>
  <c r="HW468" i="28" s="1"/>
  <c r="GA468" i="28"/>
  <c r="HV468" i="28" s="1"/>
  <c r="GJ467" i="28"/>
  <c r="JZ467" i="28" s="1"/>
  <c r="GI467" i="28"/>
  <c r="ID467" i="28" s="1"/>
  <c r="GH467" i="28"/>
  <c r="IC467" i="28" s="1"/>
  <c r="GG467" i="28"/>
  <c r="IB467" i="28" s="1"/>
  <c r="GF467" i="28"/>
  <c r="GE467" i="28"/>
  <c r="JU467" i="28" s="1"/>
  <c r="GD467" i="28"/>
  <c r="HY467" i="28" s="1"/>
  <c r="GC467" i="28"/>
  <c r="HX467" i="28" s="1"/>
  <c r="GB467" i="28"/>
  <c r="JR467" i="28" s="1"/>
  <c r="GA467" i="28"/>
  <c r="JQ467" i="28" s="1"/>
  <c r="GJ466" i="28"/>
  <c r="IE466" i="28" s="1"/>
  <c r="GI466" i="28"/>
  <c r="ID466" i="28" s="1"/>
  <c r="GH466" i="28"/>
  <c r="GG466" i="28"/>
  <c r="IB466" i="28" s="1"/>
  <c r="GF466" i="28"/>
  <c r="GE466" i="28"/>
  <c r="GD466" i="28"/>
  <c r="JT466" i="28" s="1"/>
  <c r="GC466" i="28"/>
  <c r="HX466" i="28" s="1"/>
  <c r="GB466" i="28"/>
  <c r="HW466" i="28" s="1"/>
  <c r="GA466" i="28"/>
  <c r="HV466" i="28" s="1"/>
  <c r="GJ465" i="28"/>
  <c r="GI465" i="28"/>
  <c r="ID465" i="28" s="1"/>
  <c r="GH465" i="28"/>
  <c r="IC465" i="28" s="1"/>
  <c r="GG465" i="28"/>
  <c r="GF465" i="28"/>
  <c r="IA465" i="28" s="1"/>
  <c r="GE465" i="28"/>
  <c r="JU465" i="28" s="1"/>
  <c r="GD465" i="28"/>
  <c r="HY465" i="28" s="1"/>
  <c r="GC465" i="28"/>
  <c r="HX465" i="28" s="1"/>
  <c r="GB465" i="28"/>
  <c r="JR465" i="28" s="1"/>
  <c r="GA465" i="28"/>
  <c r="JQ465" i="28" s="1"/>
  <c r="GJ464" i="28"/>
  <c r="IE464" i="28" s="1"/>
  <c r="GI464" i="28"/>
  <c r="ID464" i="28" s="1"/>
  <c r="GH464" i="28"/>
  <c r="JX464" i="28" s="1"/>
  <c r="GG464" i="28"/>
  <c r="JW464" i="28" s="1"/>
  <c r="GF464" i="28"/>
  <c r="GE464" i="28"/>
  <c r="GD464" i="28"/>
  <c r="JT464" i="28" s="1"/>
  <c r="GC464" i="28"/>
  <c r="HX464" i="28" s="1"/>
  <c r="GB464" i="28"/>
  <c r="HW464" i="28" s="1"/>
  <c r="GA464" i="28"/>
  <c r="HV464" i="28" s="1"/>
  <c r="GJ463" i="28"/>
  <c r="GI463" i="28"/>
  <c r="ID463" i="28" s="1"/>
  <c r="GH463" i="28"/>
  <c r="IC463" i="28" s="1"/>
  <c r="GG463" i="28"/>
  <c r="IB463" i="28" s="1"/>
  <c r="GF463" i="28"/>
  <c r="JV463" i="28" s="1"/>
  <c r="GE463" i="28"/>
  <c r="GD463" i="28"/>
  <c r="HY463" i="28" s="1"/>
  <c r="GC463" i="28"/>
  <c r="HX463" i="28" s="1"/>
  <c r="GB463" i="28"/>
  <c r="JR463" i="28" s="1"/>
  <c r="GA463" i="28"/>
  <c r="GJ462" i="28"/>
  <c r="IE462" i="28" s="1"/>
  <c r="GI462" i="28"/>
  <c r="ID462" i="28" s="1"/>
  <c r="GH462" i="28"/>
  <c r="JX462" i="28" s="1"/>
  <c r="GG462" i="28"/>
  <c r="JW462" i="28" s="1"/>
  <c r="GF462" i="28"/>
  <c r="GE462" i="28"/>
  <c r="GD462" i="28"/>
  <c r="JT462" i="28" s="1"/>
  <c r="GC462" i="28"/>
  <c r="HX462" i="28" s="1"/>
  <c r="GB462" i="28"/>
  <c r="HW462" i="28" s="1"/>
  <c r="GA462" i="28"/>
  <c r="HV462" i="28" s="1"/>
  <c r="GJ461" i="28"/>
  <c r="JZ461" i="28" s="1"/>
  <c r="GI461" i="28"/>
  <c r="ID461" i="28" s="1"/>
  <c r="GH461" i="28"/>
  <c r="IC461" i="28" s="1"/>
  <c r="GG461" i="28"/>
  <c r="IB461" i="28" s="1"/>
  <c r="GF461" i="28"/>
  <c r="JV461" i="28" s="1"/>
  <c r="GE461" i="28"/>
  <c r="JU461" i="28" s="1"/>
  <c r="GD461" i="28"/>
  <c r="HY461" i="28" s="1"/>
  <c r="GC461" i="28"/>
  <c r="HX461" i="28" s="1"/>
  <c r="GB461" i="28"/>
  <c r="GA461" i="28"/>
  <c r="GJ460" i="28"/>
  <c r="IE460" i="28" s="1"/>
  <c r="GI460" i="28"/>
  <c r="ID460" i="28" s="1"/>
  <c r="GH460" i="28"/>
  <c r="JX460" i="28" s="1"/>
  <c r="GG460" i="28"/>
  <c r="GF460" i="28"/>
  <c r="GE460" i="28"/>
  <c r="GD460" i="28"/>
  <c r="JT460" i="28" s="1"/>
  <c r="GC460" i="28"/>
  <c r="HX460" i="28" s="1"/>
  <c r="GB460" i="28"/>
  <c r="HW460" i="28" s="1"/>
  <c r="GA460" i="28"/>
  <c r="HV460" i="28" s="1"/>
  <c r="GJ459" i="28"/>
  <c r="JZ459" i="28" s="1"/>
  <c r="GI459" i="28"/>
  <c r="ID459" i="28" s="1"/>
  <c r="GH459" i="28"/>
  <c r="IC459" i="28" s="1"/>
  <c r="GG459" i="28"/>
  <c r="IB459" i="28" s="1"/>
  <c r="GF459" i="28"/>
  <c r="GE459" i="28"/>
  <c r="JU459" i="28" s="1"/>
  <c r="GD459" i="28"/>
  <c r="HY459" i="28" s="1"/>
  <c r="GC459" i="28"/>
  <c r="GB459" i="28"/>
  <c r="GA459" i="28"/>
  <c r="HV459" i="28" s="1"/>
  <c r="GJ458" i="28"/>
  <c r="GI458" i="28"/>
  <c r="ID458" i="28" s="1"/>
  <c r="GH458" i="28"/>
  <c r="GG458" i="28"/>
  <c r="GF458" i="28"/>
  <c r="GE458" i="28"/>
  <c r="GD458" i="28"/>
  <c r="GC458" i="28"/>
  <c r="HX458" i="28" s="1"/>
  <c r="GB458" i="28"/>
  <c r="HW458" i="28" s="1"/>
  <c r="GA458" i="28"/>
  <c r="HV458" i="28" s="1"/>
  <c r="GJ457" i="28"/>
  <c r="JZ457" i="28" s="1"/>
  <c r="GI457" i="28"/>
  <c r="GH457" i="28"/>
  <c r="IC457" i="28" s="1"/>
  <c r="GG457" i="28"/>
  <c r="GF457" i="28"/>
  <c r="IA457" i="28" s="1"/>
  <c r="GE457" i="28"/>
  <c r="GD457" i="28"/>
  <c r="HY457" i="28" s="1"/>
  <c r="GC457" i="28"/>
  <c r="HX457" i="28" s="1"/>
  <c r="GB457" i="28"/>
  <c r="JR457" i="28" s="1"/>
  <c r="GA457" i="28"/>
  <c r="JQ457" i="28" s="1"/>
  <c r="GJ456" i="28"/>
  <c r="GI456" i="28"/>
  <c r="GH456" i="28"/>
  <c r="GG456" i="28"/>
  <c r="JW456" i="28" s="1"/>
  <c r="GF456" i="28"/>
  <c r="IA456" i="28" s="1"/>
  <c r="GE456" i="28"/>
  <c r="GD456" i="28"/>
  <c r="JT456" i="28" s="1"/>
  <c r="GC456" i="28"/>
  <c r="GB456" i="28"/>
  <c r="GA456" i="28"/>
  <c r="GJ455" i="28"/>
  <c r="GI455" i="28"/>
  <c r="GH455" i="28"/>
  <c r="IC455" i="28" s="1"/>
  <c r="GG455" i="28"/>
  <c r="IB455" i="28" s="1"/>
  <c r="GF455" i="28"/>
  <c r="IA455" i="28" s="1"/>
  <c r="GE455" i="28"/>
  <c r="JU455" i="28" s="1"/>
  <c r="GD455" i="28"/>
  <c r="GC455" i="28"/>
  <c r="HX455" i="28" s="1"/>
  <c r="GB455" i="28"/>
  <c r="JR455" i="28" s="1"/>
  <c r="GA455" i="28"/>
  <c r="GJ454" i="28"/>
  <c r="JZ454" i="28" s="1"/>
  <c r="GI454" i="28"/>
  <c r="ID454" i="28" s="1"/>
  <c r="GH454" i="28"/>
  <c r="JX454" i="28" s="1"/>
  <c r="GG454" i="28"/>
  <c r="JW454" i="28" s="1"/>
  <c r="GF454" i="28"/>
  <c r="IA454" i="28" s="1"/>
  <c r="GE454" i="28"/>
  <c r="JU454" i="28" s="1"/>
  <c r="GD454" i="28"/>
  <c r="JT454" i="28" s="1"/>
  <c r="GC454" i="28"/>
  <c r="GB454" i="28"/>
  <c r="GA454" i="28"/>
  <c r="HV454" i="28" s="1"/>
  <c r="GJ453" i="28"/>
  <c r="JZ453" i="28" s="1"/>
  <c r="GI453" i="28"/>
  <c r="GH453" i="28"/>
  <c r="IC453" i="28" s="1"/>
  <c r="GG453" i="28"/>
  <c r="IB453" i="28" s="1"/>
  <c r="GF453" i="28"/>
  <c r="IA453" i="28" s="1"/>
  <c r="GE453" i="28"/>
  <c r="GD453" i="28"/>
  <c r="GC453" i="28"/>
  <c r="HX453" i="28" s="1"/>
  <c r="GB453" i="28"/>
  <c r="JR453" i="28" s="1"/>
  <c r="GA453" i="28"/>
  <c r="JQ453" i="28" s="1"/>
  <c r="GJ452" i="28"/>
  <c r="IE452" i="28" s="1"/>
  <c r="GI452" i="28"/>
  <c r="ID452" i="28" s="1"/>
  <c r="GH452" i="28"/>
  <c r="JX452" i="28" s="1"/>
  <c r="GG452" i="28"/>
  <c r="GF452" i="28"/>
  <c r="JV452" i="28" s="1"/>
  <c r="GE452" i="28"/>
  <c r="JU452" i="28" s="1"/>
  <c r="GD452" i="28"/>
  <c r="JT452" i="28" s="1"/>
  <c r="GC452" i="28"/>
  <c r="GB452" i="28"/>
  <c r="HW452" i="28" s="1"/>
  <c r="GA452" i="28"/>
  <c r="HV452" i="28" s="1"/>
  <c r="GJ451" i="28"/>
  <c r="JZ451" i="28" s="1"/>
  <c r="GI451" i="28"/>
  <c r="JY451" i="28" s="1"/>
  <c r="GH451" i="28"/>
  <c r="IC451" i="28" s="1"/>
  <c r="GG451" i="28"/>
  <c r="IB451" i="28" s="1"/>
  <c r="GF451" i="28"/>
  <c r="JV451" i="28" s="1"/>
  <c r="GE451" i="28"/>
  <c r="JU451" i="28" s="1"/>
  <c r="GD451" i="28"/>
  <c r="JT451" i="28" s="1"/>
  <c r="GC451" i="28"/>
  <c r="HX451" i="28" s="1"/>
  <c r="GB451" i="28"/>
  <c r="JR451" i="28" s="1"/>
  <c r="GA451" i="28"/>
  <c r="JQ451" i="28" s="1"/>
  <c r="GJ450" i="28"/>
  <c r="IE450" i="28" s="1"/>
  <c r="GI450" i="28"/>
  <c r="ID450" i="28" s="1"/>
  <c r="GH450" i="28"/>
  <c r="IC450" i="28" s="1"/>
  <c r="GG450" i="28"/>
  <c r="GF450" i="28"/>
  <c r="JV450" i="28" s="1"/>
  <c r="GE450" i="28"/>
  <c r="HZ450" i="28" s="1"/>
  <c r="GD450" i="28"/>
  <c r="GC450" i="28"/>
  <c r="JS450" i="28" s="1"/>
  <c r="GB450" i="28"/>
  <c r="HW450" i="28" s="1"/>
  <c r="GA450" i="28"/>
  <c r="GJ449" i="28"/>
  <c r="JZ449" i="28" s="1"/>
  <c r="GI449" i="28"/>
  <c r="JY449" i="28" s="1"/>
  <c r="GH449" i="28"/>
  <c r="IC449" i="28" s="1"/>
  <c r="GG449" i="28"/>
  <c r="IB449" i="28" s="1"/>
  <c r="GF449" i="28"/>
  <c r="IA449" i="28" s="1"/>
  <c r="GE449" i="28"/>
  <c r="GD449" i="28"/>
  <c r="HY449" i="28" s="1"/>
  <c r="GC449" i="28"/>
  <c r="GB449" i="28"/>
  <c r="GA449" i="28"/>
  <c r="HV449" i="28" s="1"/>
  <c r="GJ448" i="28"/>
  <c r="IE448" i="28" s="1"/>
  <c r="GI448" i="28"/>
  <c r="ID448" i="28" s="1"/>
  <c r="GH448" i="28"/>
  <c r="JX448" i="28" s="1"/>
  <c r="GG448" i="28"/>
  <c r="JW448" i="28" s="1"/>
  <c r="GF448" i="28"/>
  <c r="GE448" i="28"/>
  <c r="JU448" i="28" s="1"/>
  <c r="GD448" i="28"/>
  <c r="JT448" i="28" s="1"/>
  <c r="GC448" i="28"/>
  <c r="GB448" i="28"/>
  <c r="GA448" i="28"/>
  <c r="HV448" i="28" s="1"/>
  <c r="GJ447" i="28"/>
  <c r="JZ447" i="28" s="1"/>
  <c r="GI447" i="28"/>
  <c r="JY447" i="28" s="1"/>
  <c r="GH447" i="28"/>
  <c r="IC447" i="28" s="1"/>
  <c r="GG447" i="28"/>
  <c r="IB447" i="28" s="1"/>
  <c r="GF447" i="28"/>
  <c r="JV447" i="28" s="1"/>
  <c r="GE447" i="28"/>
  <c r="JU447" i="28" s="1"/>
  <c r="GD447" i="28"/>
  <c r="GC447" i="28"/>
  <c r="HX447" i="28" s="1"/>
  <c r="GB447" i="28"/>
  <c r="HW447" i="28" s="1"/>
  <c r="GA447" i="28"/>
  <c r="GJ446" i="28"/>
  <c r="GI446" i="28"/>
  <c r="JY446" i="28" s="1"/>
  <c r="GH446" i="28"/>
  <c r="GG446" i="28"/>
  <c r="GF446" i="28"/>
  <c r="GE446" i="28"/>
  <c r="HZ446" i="28" s="1"/>
  <c r="GD446" i="28"/>
  <c r="JT446" i="28" s="1"/>
  <c r="GC446" i="28"/>
  <c r="JS446" i="28" s="1"/>
  <c r="GB446" i="28"/>
  <c r="GA446" i="28"/>
  <c r="GJ445" i="28"/>
  <c r="GI445" i="28"/>
  <c r="GH445" i="28"/>
  <c r="GG445" i="28"/>
  <c r="IB445" i="28" s="1"/>
  <c r="GF445" i="28"/>
  <c r="GE445" i="28"/>
  <c r="HZ445" i="28" s="1"/>
  <c r="GD445" i="28"/>
  <c r="GC445" i="28"/>
  <c r="HX445" i="28" s="1"/>
  <c r="GB445" i="28"/>
  <c r="HW445" i="28" s="1"/>
  <c r="GA445" i="28"/>
  <c r="HV445" i="28" s="1"/>
  <c r="GJ444" i="28"/>
  <c r="GI444" i="28"/>
  <c r="JY444" i="28" s="1"/>
  <c r="GH444" i="28"/>
  <c r="IC444" i="28" s="1"/>
  <c r="GG444" i="28"/>
  <c r="GF444" i="28"/>
  <c r="IA444" i="28" s="1"/>
  <c r="GE444" i="28"/>
  <c r="JU444" i="28" s="1"/>
  <c r="GD444" i="28"/>
  <c r="JT444" i="28" s="1"/>
  <c r="GC444" i="28"/>
  <c r="JS444" i="28" s="1"/>
  <c r="GB444" i="28"/>
  <c r="GA444" i="28"/>
  <c r="HV444" i="28" s="1"/>
  <c r="GJ443" i="28"/>
  <c r="JZ443" i="28" s="1"/>
  <c r="GI443" i="28"/>
  <c r="JY443" i="28" s="1"/>
  <c r="GH443" i="28"/>
  <c r="IC443" i="28" s="1"/>
  <c r="GG443" i="28"/>
  <c r="JW443" i="28" s="1"/>
  <c r="GF443" i="28"/>
  <c r="IA443" i="28" s="1"/>
  <c r="GE443" i="28"/>
  <c r="HZ443" i="28" s="1"/>
  <c r="GD443" i="28"/>
  <c r="GC443" i="28"/>
  <c r="HX443" i="28" s="1"/>
  <c r="GB443" i="28"/>
  <c r="HW443" i="28" s="1"/>
  <c r="GA443" i="28"/>
  <c r="HV443" i="28" s="1"/>
  <c r="GJ442" i="28"/>
  <c r="IE442" i="28" s="1"/>
  <c r="GI442" i="28"/>
  <c r="GH442" i="28"/>
  <c r="GG442" i="28"/>
  <c r="GF442" i="28"/>
  <c r="JV442" i="28" s="1"/>
  <c r="GE442" i="28"/>
  <c r="HZ442" i="28" s="1"/>
  <c r="GD442" i="28"/>
  <c r="GC442" i="28"/>
  <c r="HX442" i="28" s="1"/>
  <c r="GB442" i="28"/>
  <c r="HW442" i="28" s="1"/>
  <c r="GA442" i="28"/>
  <c r="GJ441" i="28"/>
  <c r="GI441" i="28"/>
  <c r="ID441" i="28" s="1"/>
  <c r="GH441" i="28"/>
  <c r="GG441" i="28"/>
  <c r="GF441" i="28"/>
  <c r="JV441" i="28" s="1"/>
  <c r="GE441" i="28"/>
  <c r="GD441" i="28"/>
  <c r="JT441" i="28" s="1"/>
  <c r="GC441" i="28"/>
  <c r="GB441" i="28"/>
  <c r="HW441" i="28" s="1"/>
  <c r="GA441" i="28"/>
  <c r="HV441" i="28" s="1"/>
  <c r="GJ440" i="28"/>
  <c r="JZ440" i="28" s="1"/>
  <c r="GI440" i="28"/>
  <c r="GH440" i="28"/>
  <c r="IC440" i="28" s="1"/>
  <c r="GG440" i="28"/>
  <c r="IB440" i="28" s="1"/>
  <c r="GF440" i="28"/>
  <c r="IA440" i="28" s="1"/>
  <c r="GE440" i="28"/>
  <c r="HZ440" i="28" s="1"/>
  <c r="GD440" i="28"/>
  <c r="GC440" i="28"/>
  <c r="HX440" i="28" s="1"/>
  <c r="GB440" i="28"/>
  <c r="GA440" i="28"/>
  <c r="GJ439" i="28"/>
  <c r="GI439" i="28"/>
  <c r="ID439" i="28" s="1"/>
  <c r="GH439" i="28"/>
  <c r="IC439" i="28" s="1"/>
  <c r="GG439" i="28"/>
  <c r="GF439" i="28"/>
  <c r="JV439" i="28" s="1"/>
  <c r="GE439" i="28"/>
  <c r="JU439" i="28" s="1"/>
  <c r="GD439" i="28"/>
  <c r="JT439" i="28" s="1"/>
  <c r="GC439" i="28"/>
  <c r="GB439" i="28"/>
  <c r="HW439" i="28" s="1"/>
  <c r="GA439" i="28"/>
  <c r="HV439" i="28" s="1"/>
  <c r="GJ438" i="28"/>
  <c r="JZ438" i="28" s="1"/>
  <c r="GI438" i="28"/>
  <c r="GH438" i="28"/>
  <c r="IC438" i="28" s="1"/>
  <c r="GG438" i="28"/>
  <c r="IB438" i="28" s="1"/>
  <c r="GF438" i="28"/>
  <c r="JV438" i="28" s="1"/>
  <c r="GE438" i="28"/>
  <c r="JU438" i="28" s="1"/>
  <c r="GD438" i="28"/>
  <c r="GC438" i="28"/>
  <c r="HX438" i="28" s="1"/>
  <c r="GB438" i="28"/>
  <c r="HW438" i="28" s="1"/>
  <c r="GA438" i="28"/>
  <c r="HV438" i="28" s="1"/>
  <c r="GJ437" i="28"/>
  <c r="GI437" i="28"/>
  <c r="ID437" i="28" s="1"/>
  <c r="GH437" i="28"/>
  <c r="IC437" i="28" s="1"/>
  <c r="GG437" i="28"/>
  <c r="IB437" i="28" s="1"/>
  <c r="GF437" i="28"/>
  <c r="JV437" i="28" s="1"/>
  <c r="GE437" i="28"/>
  <c r="GD437" i="28"/>
  <c r="JT437" i="28" s="1"/>
  <c r="GC437" i="28"/>
  <c r="GB437" i="28"/>
  <c r="HW437" i="28" s="1"/>
  <c r="GA437" i="28"/>
  <c r="HV437" i="28" s="1"/>
  <c r="GJ436" i="28"/>
  <c r="JZ436" i="28" s="1"/>
  <c r="GI436" i="28"/>
  <c r="GH436" i="28"/>
  <c r="GG436" i="28"/>
  <c r="IB436" i="28" s="1"/>
  <c r="GF436" i="28"/>
  <c r="JV436" i="28" s="1"/>
  <c r="GE436" i="28"/>
  <c r="JU436" i="28" s="1"/>
  <c r="GD436" i="28"/>
  <c r="GC436" i="28"/>
  <c r="HX436" i="28" s="1"/>
  <c r="GB436" i="28"/>
  <c r="HW436" i="28" s="1"/>
  <c r="GA436" i="28"/>
  <c r="HV436" i="28" s="1"/>
  <c r="GJ435" i="28"/>
  <c r="GI435" i="28"/>
  <c r="ID435" i="28" s="1"/>
  <c r="GH435" i="28"/>
  <c r="IC435" i="28" s="1"/>
  <c r="GG435" i="28"/>
  <c r="IB435" i="28" s="1"/>
  <c r="GF435" i="28"/>
  <c r="IA435" i="28" s="1"/>
  <c r="GE435" i="28"/>
  <c r="JU435" i="28" s="1"/>
  <c r="GD435" i="28"/>
  <c r="JT435" i="28" s="1"/>
  <c r="GC435" i="28"/>
  <c r="GB435" i="28"/>
  <c r="GA435" i="28"/>
  <c r="HV435" i="28" s="1"/>
  <c r="GJ434" i="28"/>
  <c r="JZ434" i="28" s="1"/>
  <c r="GI434" i="28"/>
  <c r="GH434" i="28"/>
  <c r="GG434" i="28"/>
  <c r="IB434" i="28" s="1"/>
  <c r="GF434" i="28"/>
  <c r="GE434" i="28"/>
  <c r="JU434" i="28" s="1"/>
  <c r="GD434" i="28"/>
  <c r="GC434" i="28"/>
  <c r="HX434" i="28" s="1"/>
  <c r="GB434" i="28"/>
  <c r="HW434" i="28" s="1"/>
  <c r="GA434" i="28"/>
  <c r="HV434" i="28" s="1"/>
  <c r="GJ433" i="28"/>
  <c r="GI433" i="28"/>
  <c r="ID433" i="28" s="1"/>
  <c r="GH433" i="28"/>
  <c r="IC433" i="28" s="1"/>
  <c r="GG433" i="28"/>
  <c r="GF433" i="28"/>
  <c r="IA433" i="28" s="1"/>
  <c r="GE433" i="28"/>
  <c r="JU433" i="28" s="1"/>
  <c r="GD433" i="28"/>
  <c r="JT433" i="28" s="1"/>
  <c r="GC433" i="28"/>
  <c r="GB433" i="28"/>
  <c r="HW433" i="28" s="1"/>
  <c r="GA433" i="28"/>
  <c r="HV433" i="28" s="1"/>
  <c r="GJ432" i="28"/>
  <c r="JZ432" i="28" s="1"/>
  <c r="GI432" i="28"/>
  <c r="GH432" i="28"/>
  <c r="GG432" i="28"/>
  <c r="IB432" i="28" s="1"/>
  <c r="GF432" i="28"/>
  <c r="IA432" i="28" s="1"/>
  <c r="GE432" i="28"/>
  <c r="HZ432" i="28" s="1"/>
  <c r="GD432" i="28"/>
  <c r="GC432" i="28"/>
  <c r="HX432" i="28" s="1"/>
  <c r="GB432" i="28"/>
  <c r="HW432" i="28" s="1"/>
  <c r="GA432" i="28"/>
  <c r="HV432" i="28" s="1"/>
  <c r="GJ431" i="28"/>
  <c r="GI431" i="28"/>
  <c r="ID431" i="28" s="1"/>
  <c r="GH431" i="28"/>
  <c r="GG431" i="28"/>
  <c r="IB431" i="28" s="1"/>
  <c r="GF431" i="28"/>
  <c r="GE431" i="28"/>
  <c r="JU431" i="28" s="1"/>
  <c r="GD431" i="28"/>
  <c r="JT431" i="28" s="1"/>
  <c r="GC431" i="28"/>
  <c r="GB431" i="28"/>
  <c r="HW431" i="28" s="1"/>
  <c r="GA431" i="28"/>
  <c r="HV431" i="28" s="1"/>
  <c r="GJ430" i="28"/>
  <c r="JZ430" i="28" s="1"/>
  <c r="GI430" i="28"/>
  <c r="GH430" i="28"/>
  <c r="GG430" i="28"/>
  <c r="IB430" i="28" s="1"/>
  <c r="GF430" i="28"/>
  <c r="JV430" i="28" s="1"/>
  <c r="GE430" i="28"/>
  <c r="GD430" i="28"/>
  <c r="GC430" i="28"/>
  <c r="HX430" i="28" s="1"/>
  <c r="GB430" i="28"/>
  <c r="HW430" i="28" s="1"/>
  <c r="GA430" i="28"/>
  <c r="HV430" i="28" s="1"/>
  <c r="GJ429" i="28"/>
  <c r="GI429" i="28"/>
  <c r="ID429" i="28" s="1"/>
  <c r="GH429" i="28"/>
  <c r="IC429" i="28" s="1"/>
  <c r="GG429" i="28"/>
  <c r="GF429" i="28"/>
  <c r="GE429" i="28"/>
  <c r="HZ429" i="28" s="1"/>
  <c r="GD429" i="28"/>
  <c r="JT429" i="28" s="1"/>
  <c r="GC429" i="28"/>
  <c r="GB429" i="28"/>
  <c r="HW429" i="28" s="1"/>
  <c r="GA429" i="28"/>
  <c r="GJ428" i="28"/>
  <c r="JZ428" i="28" s="1"/>
  <c r="GI428" i="28"/>
  <c r="GH428" i="28"/>
  <c r="GG428" i="28"/>
  <c r="GF428" i="28"/>
  <c r="GE428" i="28"/>
  <c r="HZ428" i="28" s="1"/>
  <c r="GD428" i="28"/>
  <c r="GC428" i="28"/>
  <c r="HX428" i="28" s="1"/>
  <c r="GB428" i="28"/>
  <c r="HW428" i="28" s="1"/>
  <c r="GA428" i="28"/>
  <c r="HV428" i="28" s="1"/>
  <c r="GJ427" i="28"/>
  <c r="GI427" i="28"/>
  <c r="GH427" i="28"/>
  <c r="IC427" i="28" s="1"/>
  <c r="GG427" i="28"/>
  <c r="GF427" i="28"/>
  <c r="JV427" i="28" s="1"/>
  <c r="GE427" i="28"/>
  <c r="GD427" i="28"/>
  <c r="GC427" i="28"/>
  <c r="GB427" i="28"/>
  <c r="HW427" i="28" s="1"/>
  <c r="GA427" i="28"/>
  <c r="GJ426" i="28"/>
  <c r="JZ426" i="28" s="1"/>
  <c r="GI426" i="28"/>
  <c r="GH426" i="28"/>
  <c r="IC426" i="28" s="1"/>
  <c r="GG426" i="28"/>
  <c r="IB426" i="28" s="1"/>
  <c r="GF426" i="28"/>
  <c r="IA426" i="28" s="1"/>
  <c r="GE426" i="28"/>
  <c r="HZ426" i="28" s="1"/>
  <c r="GD426" i="28"/>
  <c r="GC426" i="28"/>
  <c r="GB426" i="28"/>
  <c r="HW426" i="28" s="1"/>
  <c r="GA426" i="28"/>
  <c r="GJ425" i="28"/>
  <c r="GI425" i="28"/>
  <c r="GH425" i="28"/>
  <c r="GG425" i="28"/>
  <c r="IB425" i="28" s="1"/>
  <c r="GF425" i="28"/>
  <c r="GE425" i="28"/>
  <c r="HZ425" i="28" s="1"/>
  <c r="GD425" i="28"/>
  <c r="JT425" i="28" s="1"/>
  <c r="GC425" i="28"/>
  <c r="JS425" i="28" s="1"/>
  <c r="GB425" i="28"/>
  <c r="HW425" i="28" s="1"/>
  <c r="GA425" i="28"/>
  <c r="HV425" i="28" s="1"/>
  <c r="GJ424" i="28"/>
  <c r="JZ424" i="28" s="1"/>
  <c r="GI424" i="28"/>
  <c r="JY424" i="28" s="1"/>
  <c r="GH424" i="28"/>
  <c r="GG424" i="28"/>
  <c r="IB424" i="28" s="1"/>
  <c r="GF424" i="28"/>
  <c r="IA424" i="28" s="1"/>
  <c r="GE424" i="28"/>
  <c r="HZ424" i="28" s="1"/>
  <c r="GD424" i="28"/>
  <c r="GC424" i="28"/>
  <c r="GB424" i="28"/>
  <c r="HW424" i="28" s="1"/>
  <c r="GA424" i="28"/>
  <c r="HV424" i="28" s="1"/>
  <c r="GJ423" i="28"/>
  <c r="JZ423" i="28" s="1"/>
  <c r="GI423" i="28"/>
  <c r="GH423" i="28"/>
  <c r="IC423" i="28" s="1"/>
  <c r="GG423" i="28"/>
  <c r="GF423" i="28"/>
  <c r="JV423" i="28" s="1"/>
  <c r="GE423" i="28"/>
  <c r="JU423" i="28" s="1"/>
  <c r="GD423" i="28"/>
  <c r="JT423" i="28" s="1"/>
  <c r="GC423" i="28"/>
  <c r="JS423" i="28" s="1"/>
  <c r="GB423" i="28"/>
  <c r="GA423" i="28"/>
  <c r="GJ422" i="28"/>
  <c r="JZ422" i="28" s="1"/>
  <c r="GI422" i="28"/>
  <c r="JY422" i="28" s="1"/>
  <c r="GH422" i="28"/>
  <c r="IC422" i="28" s="1"/>
  <c r="GG422" i="28"/>
  <c r="GF422" i="28"/>
  <c r="JV422" i="28" s="1"/>
  <c r="GE422" i="28"/>
  <c r="JU422" i="28" s="1"/>
  <c r="GD422" i="28"/>
  <c r="JT422" i="28" s="1"/>
  <c r="GC422" i="28"/>
  <c r="JS422" i="28" s="1"/>
  <c r="GB422" i="28"/>
  <c r="HW422" i="28" s="1"/>
  <c r="GA422" i="28"/>
  <c r="HV422" i="28" s="1"/>
  <c r="GJ421" i="28"/>
  <c r="GI421" i="28"/>
  <c r="GH421" i="28"/>
  <c r="GG421" i="28"/>
  <c r="GF421" i="28"/>
  <c r="GE421" i="28"/>
  <c r="JU421" i="28" s="1"/>
  <c r="GD421" i="28"/>
  <c r="JT421" i="28" s="1"/>
  <c r="GC421" i="28"/>
  <c r="JS421" i="28" s="1"/>
  <c r="GB421" i="28"/>
  <c r="HW421" i="28" s="1"/>
  <c r="GA421" i="28"/>
  <c r="HV421" i="28" s="1"/>
  <c r="GJ420" i="28"/>
  <c r="JZ420" i="28" s="1"/>
  <c r="GI420" i="28"/>
  <c r="JY420" i="28" s="1"/>
  <c r="GH420" i="28"/>
  <c r="GG420" i="28"/>
  <c r="GF420" i="28"/>
  <c r="JV420" i="28" s="1"/>
  <c r="GE420" i="28"/>
  <c r="HZ420" i="28" s="1"/>
  <c r="GD420" i="28"/>
  <c r="JT420" i="28" s="1"/>
  <c r="GC420" i="28"/>
  <c r="JS420" i="28" s="1"/>
  <c r="GB420" i="28"/>
  <c r="HW420" i="28" s="1"/>
  <c r="GA420" i="28"/>
  <c r="HV420" i="28" s="1"/>
  <c r="GJ419" i="28"/>
  <c r="JZ419" i="28" s="1"/>
  <c r="GI419" i="28"/>
  <c r="JY419" i="28" s="1"/>
  <c r="GH419" i="28"/>
  <c r="IC419" i="28" s="1"/>
  <c r="GG419" i="28"/>
  <c r="IB419" i="28" s="1"/>
  <c r="GF419" i="28"/>
  <c r="GE419" i="28"/>
  <c r="JU419" i="28" s="1"/>
  <c r="GD419" i="28"/>
  <c r="JT419" i="28" s="1"/>
  <c r="GC419" i="28"/>
  <c r="JS419" i="28" s="1"/>
  <c r="GB419" i="28"/>
  <c r="GA419" i="28"/>
  <c r="HV419" i="28" s="1"/>
  <c r="GJ418" i="28"/>
  <c r="JZ418" i="28" s="1"/>
  <c r="GI418" i="28"/>
  <c r="JY418" i="28" s="1"/>
  <c r="GH418" i="28"/>
  <c r="IC418" i="28" s="1"/>
  <c r="GG418" i="28"/>
  <c r="IB418" i="28" s="1"/>
  <c r="GF418" i="28"/>
  <c r="JV418" i="28" s="1"/>
  <c r="GE418" i="28"/>
  <c r="GD418" i="28"/>
  <c r="GC418" i="28"/>
  <c r="GB418" i="28"/>
  <c r="HW418" i="28" s="1"/>
  <c r="GA418" i="28"/>
  <c r="HV418" i="28" s="1"/>
  <c r="GJ417" i="28"/>
  <c r="JZ417" i="28" s="1"/>
  <c r="GI417" i="28"/>
  <c r="JY417" i="28" s="1"/>
  <c r="GH417" i="28"/>
  <c r="IC417" i="28" s="1"/>
  <c r="GG417" i="28"/>
  <c r="IB417" i="28" s="1"/>
  <c r="GF417" i="28"/>
  <c r="JV417" i="28" s="1"/>
  <c r="GE417" i="28"/>
  <c r="HZ417" i="28" s="1"/>
  <c r="GD417" i="28"/>
  <c r="JT417" i="28" s="1"/>
  <c r="GC417" i="28"/>
  <c r="JS417" i="28" s="1"/>
  <c r="GB417" i="28"/>
  <c r="GA417" i="28"/>
  <c r="GJ416" i="28"/>
  <c r="JZ416" i="28" s="1"/>
  <c r="GI416" i="28"/>
  <c r="JY416" i="28" s="1"/>
  <c r="GH416" i="28"/>
  <c r="IC416" i="28" s="1"/>
  <c r="GG416" i="28"/>
  <c r="IB416" i="28" s="1"/>
  <c r="GF416" i="28"/>
  <c r="JV416" i="28" s="1"/>
  <c r="GE416" i="28"/>
  <c r="JU416" i="28" s="1"/>
  <c r="GD416" i="28"/>
  <c r="JT416" i="28" s="1"/>
  <c r="GC416" i="28"/>
  <c r="JS416" i="28" s="1"/>
  <c r="GB416" i="28"/>
  <c r="HW416" i="28" s="1"/>
  <c r="GA416" i="28"/>
  <c r="HV416" i="28" s="1"/>
  <c r="GJ415" i="28"/>
  <c r="GI415" i="28"/>
  <c r="GH415" i="28"/>
  <c r="GG415" i="28"/>
  <c r="IB415" i="28" s="1"/>
  <c r="GF415" i="28"/>
  <c r="JV415" i="28" s="1"/>
  <c r="GE415" i="28"/>
  <c r="JU415" i="28" s="1"/>
  <c r="GD415" i="28"/>
  <c r="JT415" i="28" s="1"/>
  <c r="GC415" i="28"/>
  <c r="JS415" i="28" s="1"/>
  <c r="GB415" i="28"/>
  <c r="GA415" i="28"/>
  <c r="HV415" i="28" s="1"/>
  <c r="GJ414" i="28"/>
  <c r="GI414" i="28"/>
  <c r="GH414" i="28"/>
  <c r="IC414" i="28" s="1"/>
  <c r="GG414" i="28"/>
  <c r="IB414" i="28" s="1"/>
  <c r="GF414" i="28"/>
  <c r="IA414" i="28" s="1"/>
  <c r="GE414" i="28"/>
  <c r="HZ414" i="28" s="1"/>
  <c r="GD414" i="28"/>
  <c r="GC414" i="28"/>
  <c r="JS414" i="28" s="1"/>
  <c r="GB414" i="28"/>
  <c r="GA414" i="28"/>
  <c r="HV414" i="28" s="1"/>
  <c r="GJ413" i="28"/>
  <c r="GI413" i="28"/>
  <c r="GH413" i="28"/>
  <c r="IC413" i="28" s="1"/>
  <c r="GG413" i="28"/>
  <c r="IB413" i="28" s="1"/>
  <c r="GF413" i="28"/>
  <c r="JV413" i="28" s="1"/>
  <c r="GE413" i="28"/>
  <c r="JU413" i="28" s="1"/>
  <c r="GD413" i="28"/>
  <c r="JT413" i="28" s="1"/>
  <c r="GC413" i="28"/>
  <c r="JS413" i="28" s="1"/>
  <c r="GB413" i="28"/>
  <c r="GA413" i="28"/>
  <c r="HV413" i="28" s="1"/>
  <c r="GJ412" i="28"/>
  <c r="GI412" i="28"/>
  <c r="GH412" i="28"/>
  <c r="GG412" i="28"/>
  <c r="IB412" i="28" s="1"/>
  <c r="GF412" i="28"/>
  <c r="JV412" i="28" s="1"/>
  <c r="GE412" i="28"/>
  <c r="JU412" i="28" s="1"/>
  <c r="GD412" i="28"/>
  <c r="JT412" i="28" s="1"/>
  <c r="GC412" i="28"/>
  <c r="JS412" i="28" s="1"/>
  <c r="GB412" i="28"/>
  <c r="GA412" i="28"/>
  <c r="JQ412" i="28" s="1"/>
  <c r="GJ411" i="28"/>
  <c r="GI411" i="28"/>
  <c r="GH411" i="28"/>
  <c r="IC411" i="28" s="1"/>
  <c r="GG411" i="28"/>
  <c r="IB411" i="28" s="1"/>
  <c r="GF411" i="28"/>
  <c r="IA411" i="28" s="1"/>
  <c r="GE411" i="28"/>
  <c r="HZ411" i="28" s="1"/>
  <c r="GD411" i="28"/>
  <c r="JT411" i="28" s="1"/>
  <c r="GC411" i="28"/>
  <c r="GB411" i="28"/>
  <c r="GA411" i="28"/>
  <c r="HV411" i="28" s="1"/>
  <c r="GJ410" i="28"/>
  <c r="GI410" i="28"/>
  <c r="GH410" i="28"/>
  <c r="IC410" i="28" s="1"/>
  <c r="GG410" i="28"/>
  <c r="IB410" i="28" s="1"/>
  <c r="GF410" i="28"/>
  <c r="JV410" i="28" s="1"/>
  <c r="GE410" i="28"/>
  <c r="JU410" i="28" s="1"/>
  <c r="GD410" i="28"/>
  <c r="JT410" i="28" s="1"/>
  <c r="GC410" i="28"/>
  <c r="JS410" i="28" s="1"/>
  <c r="GB410" i="28"/>
  <c r="GA410" i="28"/>
  <c r="HV410" i="28" s="1"/>
  <c r="GJ409" i="28"/>
  <c r="IE409" i="28" s="1"/>
  <c r="GI409" i="28"/>
  <c r="JY409" i="28" s="1"/>
  <c r="GH409" i="28"/>
  <c r="IC409" i="28" s="1"/>
  <c r="GG409" i="28"/>
  <c r="IB409" i="28" s="1"/>
  <c r="GF409" i="28"/>
  <c r="GE409" i="28"/>
  <c r="JU409" i="28" s="1"/>
  <c r="GD409" i="28"/>
  <c r="GC409" i="28"/>
  <c r="JS409" i="28" s="1"/>
  <c r="GB409" i="28"/>
  <c r="GA409" i="28"/>
  <c r="GJ408" i="28"/>
  <c r="GI408" i="28"/>
  <c r="GH408" i="28"/>
  <c r="JX408" i="28" s="1"/>
  <c r="GG408" i="28"/>
  <c r="IB408" i="28" s="1"/>
  <c r="GF408" i="28"/>
  <c r="GE408" i="28"/>
  <c r="JU408" i="28" s="1"/>
  <c r="GD408" i="28"/>
  <c r="HY408" i="28" s="1"/>
  <c r="GC408" i="28"/>
  <c r="HX408" i="28" s="1"/>
  <c r="GB408" i="28"/>
  <c r="HW408" i="28" s="1"/>
  <c r="GA408" i="28"/>
  <c r="HV408" i="28" s="1"/>
  <c r="GJ407" i="28"/>
  <c r="GI407" i="28"/>
  <c r="GH407" i="28"/>
  <c r="IC407" i="28" s="1"/>
  <c r="GG407" i="28"/>
  <c r="IB407" i="28" s="1"/>
  <c r="GF407" i="28"/>
  <c r="GE407" i="28"/>
  <c r="HZ407" i="28" s="1"/>
  <c r="GD407" i="28"/>
  <c r="HY407" i="28" s="1"/>
  <c r="GC407" i="28"/>
  <c r="GB407" i="28"/>
  <c r="HW407" i="28" s="1"/>
  <c r="GA407" i="28"/>
  <c r="HV407" i="28" s="1"/>
  <c r="GJ406" i="28"/>
  <c r="JZ406" i="28" s="1"/>
  <c r="GI406" i="28"/>
  <c r="JY406" i="28" s="1"/>
  <c r="GH406" i="28"/>
  <c r="JX406" i="28" s="1"/>
  <c r="GG406" i="28"/>
  <c r="IB406" i="28" s="1"/>
  <c r="GF406" i="28"/>
  <c r="IA406" i="28" s="1"/>
  <c r="GE406" i="28"/>
  <c r="JU406" i="28" s="1"/>
  <c r="GD406" i="28"/>
  <c r="JT406" i="28" s="1"/>
  <c r="GC406" i="28"/>
  <c r="GB406" i="28"/>
  <c r="GA406" i="28"/>
  <c r="HV406" i="28" s="1"/>
  <c r="GJ405" i="28"/>
  <c r="JZ405" i="28" s="1"/>
  <c r="GI405" i="28"/>
  <c r="GH405" i="28"/>
  <c r="GG405" i="28"/>
  <c r="IB405" i="28" s="1"/>
  <c r="GF405" i="28"/>
  <c r="IA405" i="28" s="1"/>
  <c r="GE405" i="28"/>
  <c r="GD405" i="28"/>
  <c r="HY405" i="28" s="1"/>
  <c r="GC405" i="28"/>
  <c r="JS405" i="28" s="1"/>
  <c r="GB405" i="28"/>
  <c r="JR405" i="28" s="1"/>
  <c r="GA405" i="28"/>
  <c r="HV405" i="28" s="1"/>
  <c r="GJ404" i="28"/>
  <c r="IE404" i="28" s="1"/>
  <c r="GI404" i="28"/>
  <c r="JY404" i="28" s="1"/>
  <c r="GH404" i="28"/>
  <c r="JX404" i="28" s="1"/>
  <c r="GG404" i="28"/>
  <c r="IB404" i="28" s="1"/>
  <c r="GF404" i="28"/>
  <c r="JV404" i="28" s="1"/>
  <c r="GE404" i="28"/>
  <c r="GD404" i="28"/>
  <c r="JT404" i="28" s="1"/>
  <c r="GC404" i="28"/>
  <c r="GB404" i="28"/>
  <c r="GA404" i="28"/>
  <c r="HV404" i="28" s="1"/>
  <c r="GJ403" i="28"/>
  <c r="JZ403" i="28" s="1"/>
  <c r="GI403" i="28"/>
  <c r="GH403" i="28"/>
  <c r="GG403" i="28"/>
  <c r="IB403" i="28" s="1"/>
  <c r="GF403" i="28"/>
  <c r="IA403" i="28" s="1"/>
  <c r="GE403" i="28"/>
  <c r="HZ403" i="28" s="1"/>
  <c r="GD403" i="28"/>
  <c r="JT403" i="28" s="1"/>
  <c r="GC403" i="28"/>
  <c r="GB403" i="28"/>
  <c r="GA403" i="28"/>
  <c r="HV403" i="28" s="1"/>
  <c r="GJ402" i="28"/>
  <c r="IE402" i="28" s="1"/>
  <c r="GI402" i="28"/>
  <c r="GH402" i="28"/>
  <c r="IC402" i="28" s="1"/>
  <c r="GG402" i="28"/>
  <c r="IB402" i="28" s="1"/>
  <c r="GF402" i="28"/>
  <c r="IA402" i="28" s="1"/>
  <c r="GE402" i="28"/>
  <c r="GD402" i="28"/>
  <c r="JT402" i="28" s="1"/>
  <c r="GC402" i="28"/>
  <c r="GB402" i="28"/>
  <c r="GA402" i="28"/>
  <c r="HV402" i="28" s="1"/>
  <c r="GJ401" i="28"/>
  <c r="GI401" i="28"/>
  <c r="GH401" i="28"/>
  <c r="GG401" i="28"/>
  <c r="IB401" i="28" s="1"/>
  <c r="GF401" i="28"/>
  <c r="IA401" i="28" s="1"/>
  <c r="GE401" i="28"/>
  <c r="GD401" i="28"/>
  <c r="JT401" i="28" s="1"/>
  <c r="GC401" i="28"/>
  <c r="JS401" i="28" s="1"/>
  <c r="GB401" i="28"/>
  <c r="HW401" i="28" s="1"/>
  <c r="GA401" i="28"/>
  <c r="HV401" i="28" s="1"/>
  <c r="GJ400" i="28"/>
  <c r="JZ400" i="28" s="1"/>
  <c r="GI400" i="28"/>
  <c r="ID400" i="28" s="1"/>
  <c r="GH400" i="28"/>
  <c r="IC400" i="28" s="1"/>
  <c r="GG400" i="28"/>
  <c r="GF400" i="28"/>
  <c r="IA400" i="28" s="1"/>
  <c r="GE400" i="28"/>
  <c r="JU400" i="28" s="1"/>
  <c r="GD400" i="28"/>
  <c r="JT400" i="28" s="1"/>
  <c r="GC400" i="28"/>
  <c r="GB400" i="28"/>
  <c r="GA400" i="28"/>
  <c r="HV400" i="28" s="1"/>
  <c r="GJ399" i="28"/>
  <c r="JZ399" i="28" s="1"/>
  <c r="GI399" i="28"/>
  <c r="GH399" i="28"/>
  <c r="GG399" i="28"/>
  <c r="IB399" i="28" s="1"/>
  <c r="GF399" i="28"/>
  <c r="IA399" i="28" s="1"/>
  <c r="GE399" i="28"/>
  <c r="HZ399" i="28" s="1"/>
  <c r="GD399" i="28"/>
  <c r="JT399" i="28" s="1"/>
  <c r="GC399" i="28"/>
  <c r="HX399" i="28" s="1"/>
  <c r="GB399" i="28"/>
  <c r="HW399" i="28" s="1"/>
  <c r="GA399" i="28"/>
  <c r="HV399" i="28" s="1"/>
  <c r="GJ398" i="28"/>
  <c r="JZ398" i="28" s="1"/>
  <c r="GI398" i="28"/>
  <c r="JY398" i="28" s="1"/>
  <c r="GH398" i="28"/>
  <c r="IC398" i="28" s="1"/>
  <c r="GG398" i="28"/>
  <c r="IB398" i="28" s="1"/>
  <c r="GF398" i="28"/>
  <c r="JV398" i="28" s="1"/>
  <c r="GE398" i="28"/>
  <c r="JU398" i="28" s="1"/>
  <c r="GD398" i="28"/>
  <c r="JT398" i="28" s="1"/>
  <c r="GC398" i="28"/>
  <c r="GB398" i="28"/>
  <c r="GA398" i="28"/>
  <c r="HV398" i="28" s="1"/>
  <c r="GJ397" i="28"/>
  <c r="GI397" i="28"/>
  <c r="GH397" i="28"/>
  <c r="GG397" i="28"/>
  <c r="IB397" i="28" s="1"/>
  <c r="GF397" i="28"/>
  <c r="IA397" i="28" s="1"/>
  <c r="GE397" i="28"/>
  <c r="HZ397" i="28" s="1"/>
  <c r="GD397" i="28"/>
  <c r="JT397" i="28" s="1"/>
  <c r="GC397" i="28"/>
  <c r="HX397" i="28" s="1"/>
  <c r="GB397" i="28"/>
  <c r="GA397" i="28"/>
  <c r="HV397" i="28" s="1"/>
  <c r="GJ396" i="28"/>
  <c r="JZ396" i="28" s="1"/>
  <c r="GI396" i="28"/>
  <c r="GH396" i="28"/>
  <c r="IC396" i="28" s="1"/>
  <c r="GG396" i="28"/>
  <c r="GF396" i="28"/>
  <c r="JV396" i="28" s="1"/>
  <c r="GE396" i="28"/>
  <c r="JU396" i="28" s="1"/>
  <c r="GD396" i="28"/>
  <c r="JT396" i="28" s="1"/>
  <c r="GC396" i="28"/>
  <c r="GB396" i="28"/>
  <c r="GA396" i="28"/>
  <c r="HV396" i="28" s="1"/>
  <c r="GJ395" i="28"/>
  <c r="JZ395" i="28" s="1"/>
  <c r="GI395" i="28"/>
  <c r="GH395" i="28"/>
  <c r="GG395" i="28"/>
  <c r="IB395" i="28" s="1"/>
  <c r="GF395" i="28"/>
  <c r="IA395" i="28" s="1"/>
  <c r="GE395" i="28"/>
  <c r="HZ395" i="28" s="1"/>
  <c r="GD395" i="28"/>
  <c r="GC395" i="28"/>
  <c r="HX395" i="28" s="1"/>
  <c r="GB395" i="28"/>
  <c r="HW395" i="28" s="1"/>
  <c r="GA395" i="28"/>
  <c r="HV395" i="28" s="1"/>
  <c r="GJ394" i="28"/>
  <c r="IE394" i="28" s="1"/>
  <c r="GI394" i="28"/>
  <c r="JY394" i="28" s="1"/>
  <c r="GH394" i="28"/>
  <c r="IC394" i="28" s="1"/>
  <c r="GG394" i="28"/>
  <c r="IB394" i="28" s="1"/>
  <c r="GF394" i="28"/>
  <c r="JV394" i="28" s="1"/>
  <c r="GE394" i="28"/>
  <c r="JU394" i="28" s="1"/>
  <c r="GD394" i="28"/>
  <c r="JT394" i="28" s="1"/>
  <c r="GC394" i="28"/>
  <c r="GB394" i="28"/>
  <c r="GA394" i="28"/>
  <c r="HV394" i="28" s="1"/>
  <c r="GJ393" i="28"/>
  <c r="JZ393" i="28" s="1"/>
  <c r="GI393" i="28"/>
  <c r="GH393" i="28"/>
  <c r="GG393" i="28"/>
  <c r="IB393" i="28" s="1"/>
  <c r="GF393" i="28"/>
  <c r="IA393" i="28" s="1"/>
  <c r="GE393" i="28"/>
  <c r="HZ393" i="28" s="1"/>
  <c r="GD393" i="28"/>
  <c r="JT393" i="28" s="1"/>
  <c r="GC393" i="28"/>
  <c r="JS393" i="28" s="1"/>
  <c r="GB393" i="28"/>
  <c r="HW393" i="28" s="1"/>
  <c r="GA393" i="28"/>
  <c r="HV393" i="28" s="1"/>
  <c r="GJ392" i="28"/>
  <c r="IE392" i="28" s="1"/>
  <c r="GI392" i="28"/>
  <c r="ID392" i="28" s="1"/>
  <c r="GH392" i="28"/>
  <c r="IC392" i="28" s="1"/>
  <c r="GG392" i="28"/>
  <c r="IB392" i="28" s="1"/>
  <c r="GF392" i="28"/>
  <c r="IA392" i="28" s="1"/>
  <c r="GE392" i="28"/>
  <c r="JU392" i="28" s="1"/>
  <c r="GD392" i="28"/>
  <c r="GC392" i="28"/>
  <c r="GB392" i="28"/>
  <c r="GA392" i="28"/>
  <c r="HV392" i="28" s="1"/>
  <c r="GJ391" i="28"/>
  <c r="GI391" i="28"/>
  <c r="GH391" i="28"/>
  <c r="GG391" i="28"/>
  <c r="IB391" i="28" s="1"/>
  <c r="GF391" i="28"/>
  <c r="IA391" i="28" s="1"/>
  <c r="GE391" i="28"/>
  <c r="HZ391" i="28" s="1"/>
  <c r="GD391" i="28"/>
  <c r="JT391" i="28" s="1"/>
  <c r="GC391" i="28"/>
  <c r="JS391" i="28" s="1"/>
  <c r="GB391" i="28"/>
  <c r="HW391" i="28" s="1"/>
  <c r="GA391" i="28"/>
  <c r="HV391" i="28" s="1"/>
  <c r="GJ390" i="28"/>
  <c r="IE390" i="28" s="1"/>
  <c r="GI390" i="28"/>
  <c r="ID390" i="28" s="1"/>
  <c r="GH390" i="28"/>
  <c r="IC390" i="28" s="1"/>
  <c r="GG390" i="28"/>
  <c r="GF390" i="28"/>
  <c r="GE390" i="28"/>
  <c r="JU390" i="28" s="1"/>
  <c r="GD390" i="28"/>
  <c r="JT390" i="28" s="1"/>
  <c r="GC390" i="28"/>
  <c r="GB390" i="28"/>
  <c r="GA390" i="28"/>
  <c r="HV390" i="28" s="1"/>
  <c r="GJ389" i="28"/>
  <c r="JZ389" i="28" s="1"/>
  <c r="GI389" i="28"/>
  <c r="GH389" i="28"/>
  <c r="GG389" i="28"/>
  <c r="IB389" i="28" s="1"/>
  <c r="GF389" i="28"/>
  <c r="IA389" i="28" s="1"/>
  <c r="GE389" i="28"/>
  <c r="JU389" i="28" s="1"/>
  <c r="GD389" i="28"/>
  <c r="HY389" i="28" s="1"/>
  <c r="GC389" i="28"/>
  <c r="HX389" i="28" s="1"/>
  <c r="GB389" i="28"/>
  <c r="GA389" i="28"/>
  <c r="HV389" i="28" s="1"/>
  <c r="GJ388" i="28"/>
  <c r="GI388" i="28"/>
  <c r="JY388" i="28" s="1"/>
  <c r="GH388" i="28"/>
  <c r="IC388" i="28" s="1"/>
  <c r="GG388" i="28"/>
  <c r="IB388" i="28" s="1"/>
  <c r="GF388" i="28"/>
  <c r="IA388" i="28" s="1"/>
  <c r="GE388" i="28"/>
  <c r="HZ388" i="28" s="1"/>
  <c r="GD388" i="28"/>
  <c r="JT388" i="28" s="1"/>
  <c r="GC388" i="28"/>
  <c r="GB388" i="28"/>
  <c r="GA388" i="28"/>
  <c r="HV388" i="28" s="1"/>
  <c r="GJ387" i="28"/>
  <c r="JZ387" i="28" s="1"/>
  <c r="GI387" i="28"/>
  <c r="GH387" i="28"/>
  <c r="GG387" i="28"/>
  <c r="IB387" i="28" s="1"/>
  <c r="GF387" i="28"/>
  <c r="IA387" i="28" s="1"/>
  <c r="GE387" i="28"/>
  <c r="JU387" i="28" s="1"/>
  <c r="GD387" i="28"/>
  <c r="HY387" i="28" s="1"/>
  <c r="GC387" i="28"/>
  <c r="JS387" i="28" s="1"/>
  <c r="GB387" i="28"/>
  <c r="HW387" i="28" s="1"/>
  <c r="GA387" i="28"/>
  <c r="GJ386" i="28"/>
  <c r="JZ386" i="28" s="1"/>
  <c r="GI386" i="28"/>
  <c r="JY386" i="28" s="1"/>
  <c r="GH386" i="28"/>
  <c r="IC386" i="28" s="1"/>
  <c r="GG386" i="28"/>
  <c r="IB386" i="28" s="1"/>
  <c r="GF386" i="28"/>
  <c r="JV386" i="28" s="1"/>
  <c r="GE386" i="28"/>
  <c r="JU386" i="28" s="1"/>
  <c r="GD386" i="28"/>
  <c r="JT386" i="28" s="1"/>
  <c r="GC386" i="28"/>
  <c r="GB386" i="28"/>
  <c r="GA386" i="28"/>
  <c r="HV386" i="28" s="1"/>
  <c r="GJ385" i="28"/>
  <c r="JZ385" i="28" s="1"/>
  <c r="GI385" i="28"/>
  <c r="GH385" i="28"/>
  <c r="GG385" i="28"/>
  <c r="GF385" i="28"/>
  <c r="IA385" i="28" s="1"/>
  <c r="GE385" i="28"/>
  <c r="JU385" i="28" s="1"/>
  <c r="GD385" i="28"/>
  <c r="JT385" i="28" s="1"/>
  <c r="GC385" i="28"/>
  <c r="JS385" i="28" s="1"/>
  <c r="GB385" i="28"/>
  <c r="HW385" i="28" s="1"/>
  <c r="GA385" i="28"/>
  <c r="HV385" i="28" s="1"/>
  <c r="GJ384" i="28"/>
  <c r="IE384" i="28" s="1"/>
  <c r="GI384" i="28"/>
  <c r="ID384" i="28" s="1"/>
  <c r="GH384" i="28"/>
  <c r="IC384" i="28" s="1"/>
  <c r="GG384" i="28"/>
  <c r="IB384" i="28" s="1"/>
  <c r="GF384" i="28"/>
  <c r="JV384" i="28" s="1"/>
  <c r="GE384" i="28"/>
  <c r="GD384" i="28"/>
  <c r="JT384" i="28" s="1"/>
  <c r="GC384" i="28"/>
  <c r="JS384" i="28" s="1"/>
  <c r="GB384" i="28"/>
  <c r="GA384" i="28"/>
  <c r="GJ383" i="28"/>
  <c r="JZ383" i="28" s="1"/>
  <c r="GI383" i="28"/>
  <c r="JY383" i="28" s="1"/>
  <c r="GH383" i="28"/>
  <c r="GG383" i="28"/>
  <c r="GF383" i="28"/>
  <c r="JV383" i="28" s="1"/>
  <c r="GE383" i="28"/>
  <c r="HZ383" i="28" s="1"/>
  <c r="GD383" i="28"/>
  <c r="JT383" i="28" s="1"/>
  <c r="GC383" i="28"/>
  <c r="JS383" i="28" s="1"/>
  <c r="GB383" i="28"/>
  <c r="HW383" i="28" s="1"/>
  <c r="GA383" i="28"/>
  <c r="HV383" i="28" s="1"/>
  <c r="GJ382" i="28"/>
  <c r="IE382" i="28" s="1"/>
  <c r="GI382" i="28"/>
  <c r="ID382" i="28" s="1"/>
  <c r="GH382" i="28"/>
  <c r="IC382" i="28" s="1"/>
  <c r="GG382" i="28"/>
  <c r="IB382" i="28" s="1"/>
  <c r="GF382" i="28"/>
  <c r="JV382" i="28" s="1"/>
  <c r="GE382" i="28"/>
  <c r="JU382" i="28" s="1"/>
  <c r="GD382" i="28"/>
  <c r="JT382" i="28" s="1"/>
  <c r="GC382" i="28"/>
  <c r="JS382" i="28" s="1"/>
  <c r="GB382" i="28"/>
  <c r="GA382" i="28"/>
  <c r="GJ381" i="28"/>
  <c r="JZ381" i="28" s="1"/>
  <c r="GI381" i="28"/>
  <c r="GH381" i="28"/>
  <c r="GG381" i="28"/>
  <c r="GF381" i="28"/>
  <c r="JV381" i="28" s="1"/>
  <c r="GE381" i="28"/>
  <c r="JU381" i="28" s="1"/>
  <c r="GD381" i="28"/>
  <c r="HY381" i="28" s="1"/>
  <c r="GC381" i="28"/>
  <c r="JS381" i="28" s="1"/>
  <c r="GB381" i="28"/>
  <c r="HW381" i="28" s="1"/>
  <c r="GA381" i="28"/>
  <c r="GJ380" i="28"/>
  <c r="GI380" i="28"/>
  <c r="ID380" i="28" s="1"/>
  <c r="GH380" i="28"/>
  <c r="GG380" i="28"/>
  <c r="GF380" i="28"/>
  <c r="IA380" i="28" s="1"/>
  <c r="GE380" i="28"/>
  <c r="JU380" i="28" s="1"/>
  <c r="GD380" i="28"/>
  <c r="JT380" i="28" s="1"/>
  <c r="GC380" i="28"/>
  <c r="JS380" i="28" s="1"/>
  <c r="GB380" i="28"/>
  <c r="GA380" i="28"/>
  <c r="GJ379" i="28"/>
  <c r="JZ379" i="28" s="1"/>
  <c r="GI379" i="28"/>
  <c r="JY379" i="28" s="1"/>
  <c r="GH379" i="28"/>
  <c r="GG379" i="28"/>
  <c r="GF379" i="28"/>
  <c r="JV379" i="28" s="1"/>
  <c r="GE379" i="28"/>
  <c r="JU379" i="28" s="1"/>
  <c r="GD379" i="28"/>
  <c r="HY379" i="28" s="1"/>
  <c r="GC379" i="28"/>
  <c r="JS379" i="28" s="1"/>
  <c r="GB379" i="28"/>
  <c r="GA379" i="28"/>
  <c r="JQ379" i="28" s="1"/>
  <c r="GJ378" i="28"/>
  <c r="JZ378" i="28" s="1"/>
  <c r="GI378" i="28"/>
  <c r="ID378" i="28" s="1"/>
  <c r="GH378" i="28"/>
  <c r="IC378" i="28" s="1"/>
  <c r="GG378" i="28"/>
  <c r="GF378" i="28"/>
  <c r="JV378" i="28" s="1"/>
  <c r="GE378" i="28"/>
  <c r="GD378" i="28"/>
  <c r="JT378" i="28" s="1"/>
  <c r="GC378" i="28"/>
  <c r="JS378" i="28" s="1"/>
  <c r="GB378" i="28"/>
  <c r="GA378" i="28"/>
  <c r="HV378" i="28" s="1"/>
  <c r="GJ377" i="28"/>
  <c r="JZ377" i="28" s="1"/>
  <c r="GI377" i="28"/>
  <c r="JY377" i="28" s="1"/>
  <c r="GH377" i="28"/>
  <c r="GG377" i="28"/>
  <c r="IB377" i="28" s="1"/>
  <c r="GF377" i="28"/>
  <c r="IA377" i="28" s="1"/>
  <c r="GE377" i="28"/>
  <c r="JU377" i="28" s="1"/>
  <c r="GD377" i="28"/>
  <c r="JT377" i="28" s="1"/>
  <c r="GC377" i="28"/>
  <c r="HX377" i="28" s="1"/>
  <c r="GB377" i="28"/>
  <c r="HW377" i="28" s="1"/>
  <c r="GA377" i="28"/>
  <c r="HV377" i="28" s="1"/>
  <c r="GJ376" i="28"/>
  <c r="JZ376" i="28" s="1"/>
  <c r="GI376" i="28"/>
  <c r="JY376" i="28" s="1"/>
  <c r="GH376" i="28"/>
  <c r="IC376" i="28" s="1"/>
  <c r="GG376" i="28"/>
  <c r="IB376" i="28" s="1"/>
  <c r="GF376" i="28"/>
  <c r="GE376" i="28"/>
  <c r="GD376" i="28"/>
  <c r="JT376" i="28" s="1"/>
  <c r="GC376" i="28"/>
  <c r="JS376" i="28" s="1"/>
  <c r="GB376" i="28"/>
  <c r="GA376" i="28"/>
  <c r="HV376" i="28" s="1"/>
  <c r="GJ375" i="28"/>
  <c r="JZ375" i="28" s="1"/>
  <c r="GI375" i="28"/>
  <c r="JY375" i="28" s="1"/>
  <c r="GH375" i="28"/>
  <c r="GG375" i="28"/>
  <c r="GF375" i="28"/>
  <c r="JV375" i="28" s="1"/>
  <c r="GE375" i="28"/>
  <c r="JU375" i="28" s="1"/>
  <c r="GD375" i="28"/>
  <c r="HY375" i="28" s="1"/>
  <c r="GC375" i="28"/>
  <c r="JS375" i="28" s="1"/>
  <c r="GB375" i="28"/>
  <c r="JR375" i="28" s="1"/>
  <c r="GA375" i="28"/>
  <c r="HV375" i="28" s="1"/>
  <c r="GJ374" i="28"/>
  <c r="IE374" i="28" s="1"/>
  <c r="GI374" i="28"/>
  <c r="GH374" i="28"/>
  <c r="IC374" i="28" s="1"/>
  <c r="GG374" i="28"/>
  <c r="IB374" i="28" s="1"/>
  <c r="GF374" i="28"/>
  <c r="JV374" i="28" s="1"/>
  <c r="GE374" i="28"/>
  <c r="JU374" i="28" s="1"/>
  <c r="GD374" i="28"/>
  <c r="JT374" i="28" s="1"/>
  <c r="GC374" i="28"/>
  <c r="JS374" i="28" s="1"/>
  <c r="GB374" i="28"/>
  <c r="GA374" i="28"/>
  <c r="HV374" i="28" s="1"/>
  <c r="GJ373" i="28"/>
  <c r="JZ373" i="28" s="1"/>
  <c r="GI373" i="28"/>
  <c r="JY373" i="28" s="1"/>
  <c r="GH373" i="28"/>
  <c r="IC373" i="28" s="1"/>
  <c r="GG373" i="28"/>
  <c r="IB373" i="28" s="1"/>
  <c r="GF373" i="28"/>
  <c r="JV373" i="28" s="1"/>
  <c r="GE373" i="28"/>
  <c r="JU373" i="28" s="1"/>
  <c r="GD373" i="28"/>
  <c r="GC373" i="28"/>
  <c r="HX373" i="28" s="1"/>
  <c r="GB373" i="28"/>
  <c r="JR373" i="28" s="1"/>
  <c r="GA373" i="28"/>
  <c r="JQ373" i="28" s="1"/>
  <c r="GJ372" i="28"/>
  <c r="JZ372" i="28" s="1"/>
  <c r="GI372" i="28"/>
  <c r="JY372" i="28" s="1"/>
  <c r="GH372" i="28"/>
  <c r="JX372" i="28" s="1"/>
  <c r="GG372" i="28"/>
  <c r="GF372" i="28"/>
  <c r="JV372" i="28" s="1"/>
  <c r="GE372" i="28"/>
  <c r="JU372" i="28" s="1"/>
  <c r="GD372" i="28"/>
  <c r="JT372" i="28" s="1"/>
  <c r="GC372" i="28"/>
  <c r="GB372" i="28"/>
  <c r="GA372" i="28"/>
  <c r="HV372" i="28" s="1"/>
  <c r="GJ371" i="28"/>
  <c r="JZ371" i="28" s="1"/>
  <c r="GI371" i="28"/>
  <c r="JY371" i="28" s="1"/>
  <c r="GH371" i="28"/>
  <c r="IC371" i="28" s="1"/>
  <c r="GG371" i="28"/>
  <c r="GF371" i="28"/>
  <c r="IA371" i="28" s="1"/>
  <c r="GE371" i="28"/>
  <c r="HZ371" i="28" s="1"/>
  <c r="GD371" i="28"/>
  <c r="HY371" i="28" s="1"/>
  <c r="GC371" i="28"/>
  <c r="HX371" i="28" s="1"/>
  <c r="GB371" i="28"/>
  <c r="HW371" i="28" s="1"/>
  <c r="GA371" i="28"/>
  <c r="HV371" i="28" s="1"/>
  <c r="GJ370" i="28"/>
  <c r="IE370" i="28" s="1"/>
  <c r="GI370" i="28"/>
  <c r="ID370" i="28" s="1"/>
  <c r="GH370" i="28"/>
  <c r="JX370" i="28" s="1"/>
  <c r="GG370" i="28"/>
  <c r="JW370" i="28" s="1"/>
  <c r="GF370" i="28"/>
  <c r="IA370" i="28" s="1"/>
  <c r="GE370" i="28"/>
  <c r="HZ370" i="28" s="1"/>
  <c r="GD370" i="28"/>
  <c r="HY370" i="28" s="1"/>
  <c r="GC370" i="28"/>
  <c r="JS370" i="28" s="1"/>
  <c r="GB370" i="28"/>
  <c r="GA370" i="28"/>
  <c r="GJ369" i="28"/>
  <c r="IE369" i="28" s="1"/>
  <c r="GI369" i="28"/>
  <c r="JY369" i="28" s="1"/>
  <c r="GH369" i="28"/>
  <c r="GG369" i="28"/>
  <c r="GF369" i="28"/>
  <c r="GE369" i="28"/>
  <c r="HZ369" i="28" s="1"/>
  <c r="GD369" i="28"/>
  <c r="HY369" i="28" s="1"/>
  <c r="GC369" i="28"/>
  <c r="HX369" i="28" s="1"/>
  <c r="GB369" i="28"/>
  <c r="JR369" i="28" s="1"/>
  <c r="GA369" i="28"/>
  <c r="JQ369" i="28" s="1"/>
  <c r="GJ368" i="28"/>
  <c r="IE368" i="28" s="1"/>
  <c r="GI368" i="28"/>
  <c r="ID368" i="28" s="1"/>
  <c r="GH368" i="28"/>
  <c r="IC368" i="28" s="1"/>
  <c r="GG368" i="28"/>
  <c r="IB368" i="28" s="1"/>
  <c r="GF368" i="28"/>
  <c r="IA368" i="28" s="1"/>
  <c r="GE368" i="28"/>
  <c r="HZ368" i="28" s="1"/>
  <c r="GD368" i="28"/>
  <c r="HY368" i="28" s="1"/>
  <c r="GC368" i="28"/>
  <c r="GB368" i="28"/>
  <c r="JR368" i="28" s="1"/>
  <c r="GA368" i="28"/>
  <c r="GJ367" i="28"/>
  <c r="JZ367" i="28" s="1"/>
  <c r="GI367" i="28"/>
  <c r="JY367" i="28" s="1"/>
  <c r="GH367" i="28"/>
  <c r="GG367" i="28"/>
  <c r="GF367" i="28"/>
  <c r="GE367" i="28"/>
  <c r="HZ367" i="28" s="1"/>
  <c r="GD367" i="28"/>
  <c r="HY367" i="28" s="1"/>
  <c r="GC367" i="28"/>
  <c r="HX367" i="28" s="1"/>
  <c r="GB367" i="28"/>
  <c r="HW367" i="28" s="1"/>
  <c r="GA367" i="28"/>
  <c r="JQ367" i="28" s="1"/>
  <c r="GJ366" i="28"/>
  <c r="IE366" i="28" s="1"/>
  <c r="GI366" i="28"/>
  <c r="ID366" i="28" s="1"/>
  <c r="GH366" i="28"/>
  <c r="IC366" i="28" s="1"/>
  <c r="GG366" i="28"/>
  <c r="JW366" i="28" s="1"/>
  <c r="GF366" i="28"/>
  <c r="IA366" i="28" s="1"/>
  <c r="GE366" i="28"/>
  <c r="HZ366" i="28" s="1"/>
  <c r="GD366" i="28"/>
  <c r="JT366" i="28" s="1"/>
  <c r="GC366" i="28"/>
  <c r="GB366" i="28"/>
  <c r="JR366" i="28" s="1"/>
  <c r="GA366" i="28"/>
  <c r="GJ365" i="28"/>
  <c r="JZ365" i="28" s="1"/>
  <c r="GI365" i="28"/>
  <c r="JY365" i="28" s="1"/>
  <c r="GH365" i="28"/>
  <c r="GG365" i="28"/>
  <c r="GF365" i="28"/>
  <c r="GE365" i="28"/>
  <c r="HZ365" i="28" s="1"/>
  <c r="GD365" i="28"/>
  <c r="HY365" i="28" s="1"/>
  <c r="GC365" i="28"/>
  <c r="HX365" i="28" s="1"/>
  <c r="GB365" i="28"/>
  <c r="HW365" i="28" s="1"/>
  <c r="GA365" i="28"/>
  <c r="HV365" i="28" s="1"/>
  <c r="GJ364" i="28"/>
  <c r="IE364" i="28" s="1"/>
  <c r="GI364" i="28"/>
  <c r="ID364" i="28" s="1"/>
  <c r="GH364" i="28"/>
  <c r="IC364" i="28" s="1"/>
  <c r="GG364" i="28"/>
  <c r="JW364" i="28" s="1"/>
  <c r="GF364" i="28"/>
  <c r="JV364" i="28" s="1"/>
  <c r="GE364" i="28"/>
  <c r="HZ364" i="28" s="1"/>
  <c r="GD364" i="28"/>
  <c r="JT364" i="28" s="1"/>
  <c r="GC364" i="28"/>
  <c r="JS364" i="28" s="1"/>
  <c r="GB364" i="28"/>
  <c r="GA364" i="28"/>
  <c r="GJ363" i="28"/>
  <c r="IE363" i="28" s="1"/>
  <c r="GI363" i="28"/>
  <c r="JY363" i="28" s="1"/>
  <c r="GH363" i="28"/>
  <c r="GG363" i="28"/>
  <c r="GF363" i="28"/>
  <c r="GE363" i="28"/>
  <c r="HZ363" i="28" s="1"/>
  <c r="GD363" i="28"/>
  <c r="HY363" i="28" s="1"/>
  <c r="GC363" i="28"/>
  <c r="HX363" i="28" s="1"/>
  <c r="GB363" i="28"/>
  <c r="HW363" i="28" s="1"/>
  <c r="GA363" i="28"/>
  <c r="JQ363" i="28" s="1"/>
  <c r="GJ362" i="28"/>
  <c r="IE362" i="28" s="1"/>
  <c r="GI362" i="28"/>
  <c r="ID362" i="28" s="1"/>
  <c r="GH362" i="28"/>
  <c r="IC362" i="28" s="1"/>
  <c r="GG362" i="28"/>
  <c r="JW362" i="28" s="1"/>
  <c r="GF362" i="28"/>
  <c r="JV362" i="28" s="1"/>
  <c r="GE362" i="28"/>
  <c r="HZ362" i="28" s="1"/>
  <c r="GD362" i="28"/>
  <c r="JT362" i="28" s="1"/>
  <c r="GC362" i="28"/>
  <c r="JS362" i="28" s="1"/>
  <c r="GB362" i="28"/>
  <c r="GA362" i="28"/>
  <c r="GJ361" i="28"/>
  <c r="IE361" i="28" s="1"/>
  <c r="GI361" i="28"/>
  <c r="JY361" i="28" s="1"/>
  <c r="GH361" i="28"/>
  <c r="GG361" i="28"/>
  <c r="GF361" i="28"/>
  <c r="GE361" i="28"/>
  <c r="JU361" i="28" s="1"/>
  <c r="GD361" i="28"/>
  <c r="HY361" i="28" s="1"/>
  <c r="GC361" i="28"/>
  <c r="GB361" i="28"/>
  <c r="HW361" i="28" s="1"/>
  <c r="GA361" i="28"/>
  <c r="JQ361" i="28" s="1"/>
  <c r="GJ360" i="28"/>
  <c r="IE360" i="28" s="1"/>
  <c r="GI360" i="28"/>
  <c r="GH360" i="28"/>
  <c r="IC360" i="28" s="1"/>
  <c r="GG360" i="28"/>
  <c r="JW360" i="28" s="1"/>
  <c r="GF360" i="28"/>
  <c r="IA360" i="28" s="1"/>
  <c r="GE360" i="28"/>
  <c r="HZ360" i="28" s="1"/>
  <c r="GD360" i="28"/>
  <c r="HY360" i="28" s="1"/>
  <c r="GC360" i="28"/>
  <c r="JS360" i="28" s="1"/>
  <c r="GB360" i="28"/>
  <c r="JR360" i="28" s="1"/>
  <c r="GA360" i="28"/>
  <c r="GJ359" i="28"/>
  <c r="IE359" i="28" s="1"/>
  <c r="GI359" i="28"/>
  <c r="JY359" i="28" s="1"/>
  <c r="GH359" i="28"/>
  <c r="JX359" i="28" s="1"/>
  <c r="GG359" i="28"/>
  <c r="GF359" i="28"/>
  <c r="GE359" i="28"/>
  <c r="JU359" i="28" s="1"/>
  <c r="GD359" i="28"/>
  <c r="HY359" i="28" s="1"/>
  <c r="GC359" i="28"/>
  <c r="HX359" i="28" s="1"/>
  <c r="GB359" i="28"/>
  <c r="HW359" i="28" s="1"/>
  <c r="GA359" i="28"/>
  <c r="GJ358" i="28"/>
  <c r="IE358" i="28" s="1"/>
  <c r="GI358" i="28"/>
  <c r="ID358" i="28" s="1"/>
  <c r="GH358" i="28"/>
  <c r="IC358" i="28" s="1"/>
  <c r="GG358" i="28"/>
  <c r="JW358" i="28" s="1"/>
  <c r="GF358" i="28"/>
  <c r="JV358" i="28" s="1"/>
  <c r="GE358" i="28"/>
  <c r="HZ358" i="28" s="1"/>
  <c r="GD358" i="28"/>
  <c r="JT358" i="28" s="1"/>
  <c r="GC358" i="28"/>
  <c r="JS358" i="28" s="1"/>
  <c r="GB358" i="28"/>
  <c r="GA358" i="28"/>
  <c r="GJ357" i="28"/>
  <c r="JZ357" i="28" s="1"/>
  <c r="GI357" i="28"/>
  <c r="JY357" i="28" s="1"/>
  <c r="GH357" i="28"/>
  <c r="JX357" i="28" s="1"/>
  <c r="GG357" i="28"/>
  <c r="GF357" i="28"/>
  <c r="GE357" i="28"/>
  <c r="JU357" i="28" s="1"/>
  <c r="GD357" i="28"/>
  <c r="HY357" i="28" s="1"/>
  <c r="GC357" i="28"/>
  <c r="GB357" i="28"/>
  <c r="HW357" i="28" s="1"/>
  <c r="GA357" i="28"/>
  <c r="JQ357" i="28" s="1"/>
  <c r="GJ356" i="28"/>
  <c r="IE356" i="28" s="1"/>
  <c r="GI356" i="28"/>
  <c r="GH356" i="28"/>
  <c r="IC356" i="28" s="1"/>
  <c r="GG356" i="28"/>
  <c r="JW356" i="28" s="1"/>
  <c r="GF356" i="28"/>
  <c r="JV356" i="28" s="1"/>
  <c r="GE356" i="28"/>
  <c r="HZ356" i="28" s="1"/>
  <c r="GD356" i="28"/>
  <c r="JT356" i="28" s="1"/>
  <c r="GC356" i="28"/>
  <c r="JS356" i="28" s="1"/>
  <c r="GB356" i="28"/>
  <c r="JR356" i="28" s="1"/>
  <c r="GA356" i="28"/>
  <c r="GJ355" i="28"/>
  <c r="IE355" i="28" s="1"/>
  <c r="GI355" i="28"/>
  <c r="JY355" i="28" s="1"/>
  <c r="GH355" i="28"/>
  <c r="JX355" i="28" s="1"/>
  <c r="GG355" i="28"/>
  <c r="GF355" i="28"/>
  <c r="GE355" i="28"/>
  <c r="HZ355" i="28" s="1"/>
  <c r="GD355" i="28"/>
  <c r="HY355" i="28" s="1"/>
  <c r="GC355" i="28"/>
  <c r="HX355" i="28" s="1"/>
  <c r="GB355" i="28"/>
  <c r="HW355" i="28" s="1"/>
  <c r="GA355" i="28"/>
  <c r="HV355" i="28" s="1"/>
  <c r="GJ354" i="28"/>
  <c r="IE354" i="28" s="1"/>
  <c r="GI354" i="28"/>
  <c r="ID354" i="28" s="1"/>
  <c r="GH354" i="28"/>
  <c r="IC354" i="28" s="1"/>
  <c r="GG354" i="28"/>
  <c r="JW354" i="28" s="1"/>
  <c r="GF354" i="28"/>
  <c r="JV354" i="28" s="1"/>
  <c r="GE354" i="28"/>
  <c r="HZ354" i="28" s="1"/>
  <c r="GD354" i="28"/>
  <c r="JT354" i="28" s="1"/>
  <c r="GC354" i="28"/>
  <c r="JS354" i="28" s="1"/>
  <c r="GB354" i="28"/>
  <c r="JR354" i="28" s="1"/>
  <c r="GA354" i="28"/>
  <c r="GJ353" i="28"/>
  <c r="IE353" i="28" s="1"/>
  <c r="GI353" i="28"/>
  <c r="JY353" i="28" s="1"/>
  <c r="GH353" i="28"/>
  <c r="JX353" i="28" s="1"/>
  <c r="GG353" i="28"/>
  <c r="GF353" i="28"/>
  <c r="GE353" i="28"/>
  <c r="HZ353" i="28" s="1"/>
  <c r="GD353" i="28"/>
  <c r="HY353" i="28" s="1"/>
  <c r="GC353" i="28"/>
  <c r="HX353" i="28" s="1"/>
  <c r="GB353" i="28"/>
  <c r="HW353" i="28" s="1"/>
  <c r="GA353" i="28"/>
  <c r="JQ353" i="28" s="1"/>
  <c r="GJ352" i="28"/>
  <c r="GI352" i="28"/>
  <c r="ID352" i="28" s="1"/>
  <c r="GH352" i="28"/>
  <c r="IC352" i="28" s="1"/>
  <c r="GG352" i="28"/>
  <c r="JW352" i="28" s="1"/>
  <c r="GF352" i="28"/>
  <c r="JV352" i="28" s="1"/>
  <c r="GE352" i="28"/>
  <c r="HZ352" i="28" s="1"/>
  <c r="GD352" i="28"/>
  <c r="JT352" i="28" s="1"/>
  <c r="GC352" i="28"/>
  <c r="JS352" i="28" s="1"/>
  <c r="GB352" i="28"/>
  <c r="JR352" i="28" s="1"/>
  <c r="GA352" i="28"/>
  <c r="GJ351" i="28"/>
  <c r="IE351" i="28" s="1"/>
  <c r="GI351" i="28"/>
  <c r="GH351" i="28"/>
  <c r="IC351" i="28" s="1"/>
  <c r="GG351" i="28"/>
  <c r="GF351" i="28"/>
  <c r="GE351" i="28"/>
  <c r="JU351" i="28" s="1"/>
  <c r="GD351" i="28"/>
  <c r="GC351" i="28"/>
  <c r="HX351" i="28" s="1"/>
  <c r="GB351" i="28"/>
  <c r="HW351" i="28" s="1"/>
  <c r="GA351" i="28"/>
  <c r="JQ351" i="28" s="1"/>
  <c r="GJ350" i="28"/>
  <c r="GI350" i="28"/>
  <c r="ID350" i="28" s="1"/>
  <c r="GH350" i="28"/>
  <c r="IC350" i="28" s="1"/>
  <c r="GG350" i="28"/>
  <c r="JW350" i="28" s="1"/>
  <c r="GF350" i="28"/>
  <c r="IA350" i="28" s="1"/>
  <c r="GE350" i="28"/>
  <c r="HZ350" i="28" s="1"/>
  <c r="GD350" i="28"/>
  <c r="HY350" i="28" s="1"/>
  <c r="GC350" i="28"/>
  <c r="GB350" i="28"/>
  <c r="HW350" i="28" s="1"/>
  <c r="GA350" i="28"/>
  <c r="GJ349" i="28"/>
  <c r="JZ349" i="28" s="1"/>
  <c r="GI349" i="28"/>
  <c r="GH349" i="28"/>
  <c r="IC349" i="28" s="1"/>
  <c r="GG349" i="28"/>
  <c r="GF349" i="28"/>
  <c r="JV349" i="28" s="1"/>
  <c r="GE349" i="28"/>
  <c r="JU349" i="28" s="1"/>
  <c r="GD349" i="28"/>
  <c r="GC349" i="28"/>
  <c r="HX349" i="28" s="1"/>
  <c r="GB349" i="28"/>
  <c r="HW349" i="28" s="1"/>
  <c r="GA349" i="28"/>
  <c r="JQ349" i="28" s="1"/>
  <c r="GJ348" i="28"/>
  <c r="GI348" i="28"/>
  <c r="ID348" i="28" s="1"/>
  <c r="GH348" i="28"/>
  <c r="IC348" i="28" s="1"/>
  <c r="GG348" i="28"/>
  <c r="IB348" i="28" s="1"/>
  <c r="GF348" i="28"/>
  <c r="IA348" i="28" s="1"/>
  <c r="GE348" i="28"/>
  <c r="HZ348" i="28" s="1"/>
  <c r="GD348" i="28"/>
  <c r="JT348" i="28" s="1"/>
  <c r="GC348" i="28"/>
  <c r="JS348" i="28" s="1"/>
  <c r="GB348" i="28"/>
  <c r="GA348" i="28"/>
  <c r="GJ347" i="28"/>
  <c r="JZ347" i="28" s="1"/>
  <c r="GI347" i="28"/>
  <c r="JY347" i="28" s="1"/>
  <c r="GH347" i="28"/>
  <c r="JX347" i="28" s="1"/>
  <c r="GG347" i="28"/>
  <c r="GF347" i="28"/>
  <c r="JV347" i="28" s="1"/>
  <c r="GE347" i="28"/>
  <c r="JU347" i="28" s="1"/>
  <c r="GD347" i="28"/>
  <c r="GC347" i="28"/>
  <c r="HX347" i="28" s="1"/>
  <c r="GB347" i="28"/>
  <c r="HW347" i="28" s="1"/>
  <c r="GA347" i="28"/>
  <c r="JQ347" i="28" s="1"/>
  <c r="GJ346" i="28"/>
  <c r="JZ346" i="28" s="1"/>
  <c r="GI346" i="28"/>
  <c r="JY346" i="28" s="1"/>
  <c r="GH346" i="28"/>
  <c r="IC346" i="28" s="1"/>
  <c r="GG346" i="28"/>
  <c r="IB346" i="28" s="1"/>
  <c r="GF346" i="28"/>
  <c r="JV346" i="28" s="1"/>
  <c r="GE346" i="28"/>
  <c r="JU346" i="28" s="1"/>
  <c r="GD346" i="28"/>
  <c r="JT346" i="28" s="1"/>
  <c r="GC346" i="28"/>
  <c r="JS346" i="28" s="1"/>
  <c r="GB346" i="28"/>
  <c r="JR346" i="28" s="1"/>
  <c r="GA346" i="28"/>
  <c r="GJ345" i="28"/>
  <c r="JZ345" i="28" s="1"/>
  <c r="GI345" i="28"/>
  <c r="JY345" i="28" s="1"/>
  <c r="GH345" i="28"/>
  <c r="IC345" i="28" s="1"/>
  <c r="GG345" i="28"/>
  <c r="IB345" i="28" s="1"/>
  <c r="GF345" i="28"/>
  <c r="JV345" i="28" s="1"/>
  <c r="GE345" i="28"/>
  <c r="JU345" i="28" s="1"/>
  <c r="GD345" i="28"/>
  <c r="JT345" i="28" s="1"/>
  <c r="GC345" i="28"/>
  <c r="GB345" i="28"/>
  <c r="HW345" i="28" s="1"/>
  <c r="GA345" i="28"/>
  <c r="HV345" i="28" s="1"/>
  <c r="GJ344" i="28"/>
  <c r="JZ344" i="28" s="1"/>
  <c r="GI344" i="28"/>
  <c r="JY344" i="28" s="1"/>
  <c r="GH344" i="28"/>
  <c r="IC344" i="28" s="1"/>
  <c r="GG344" i="28"/>
  <c r="JW344" i="28" s="1"/>
  <c r="GF344" i="28"/>
  <c r="IA344" i="28" s="1"/>
  <c r="GE344" i="28"/>
  <c r="GD344" i="28"/>
  <c r="HY344" i="28" s="1"/>
  <c r="GC344" i="28"/>
  <c r="JS344" i="28" s="1"/>
  <c r="GB344" i="28"/>
  <c r="HW344" i="28" s="1"/>
  <c r="GA344" i="28"/>
  <c r="HV344" i="28" s="1"/>
  <c r="GJ343" i="28"/>
  <c r="JZ343" i="28" s="1"/>
  <c r="GI343" i="28"/>
  <c r="JY343" i="28" s="1"/>
  <c r="GH343" i="28"/>
  <c r="IC343" i="28" s="1"/>
  <c r="GG343" i="28"/>
  <c r="GF343" i="28"/>
  <c r="IA343" i="28" s="1"/>
  <c r="GE343" i="28"/>
  <c r="JU343" i="28" s="1"/>
  <c r="GD343" i="28"/>
  <c r="JT343" i="28" s="1"/>
  <c r="GC343" i="28"/>
  <c r="GB343" i="28"/>
  <c r="HW343" i="28" s="1"/>
  <c r="GA343" i="28"/>
  <c r="JQ343" i="28" s="1"/>
  <c r="GJ342" i="28"/>
  <c r="JZ342" i="28" s="1"/>
  <c r="GI342" i="28"/>
  <c r="GH342" i="28"/>
  <c r="IC342" i="28" s="1"/>
  <c r="GG342" i="28"/>
  <c r="IB342" i="28" s="1"/>
  <c r="GF342" i="28"/>
  <c r="GE342" i="28"/>
  <c r="HZ342" i="28" s="1"/>
  <c r="GD342" i="28"/>
  <c r="HY342" i="28" s="1"/>
  <c r="GC342" i="28"/>
  <c r="GB342" i="28"/>
  <c r="HW342" i="28" s="1"/>
  <c r="GA342" i="28"/>
  <c r="HV342" i="28" s="1"/>
  <c r="GJ341" i="28"/>
  <c r="IE341" i="28" s="1"/>
  <c r="GI341" i="28"/>
  <c r="JY341" i="28" s="1"/>
  <c r="GH341" i="28"/>
  <c r="JX341" i="28" s="1"/>
  <c r="GG341" i="28"/>
  <c r="IB341" i="28" s="1"/>
  <c r="GF341" i="28"/>
  <c r="JV341" i="28" s="1"/>
  <c r="GE341" i="28"/>
  <c r="JU341" i="28" s="1"/>
  <c r="GD341" i="28"/>
  <c r="JT341" i="28" s="1"/>
  <c r="GC341" i="28"/>
  <c r="JS341" i="28" s="1"/>
  <c r="GB341" i="28"/>
  <c r="HW341" i="28" s="1"/>
  <c r="GA341" i="28"/>
  <c r="JQ341" i="28" s="1"/>
  <c r="GJ340" i="28"/>
  <c r="JZ340" i="28" s="1"/>
  <c r="GI340" i="28"/>
  <c r="GH340" i="28"/>
  <c r="IC340" i="28" s="1"/>
  <c r="GG340" i="28"/>
  <c r="IB340" i="28" s="1"/>
  <c r="GF340" i="28"/>
  <c r="IA340" i="28" s="1"/>
  <c r="GE340" i="28"/>
  <c r="JU340" i="28" s="1"/>
  <c r="GD340" i="28"/>
  <c r="JT340" i="28" s="1"/>
  <c r="GC340" i="28"/>
  <c r="JS340" i="28" s="1"/>
  <c r="GB340" i="28"/>
  <c r="GA340" i="28"/>
  <c r="GJ339" i="28"/>
  <c r="JZ339" i="28" s="1"/>
  <c r="GI339" i="28"/>
  <c r="JY339" i="28" s="1"/>
  <c r="GH339" i="28"/>
  <c r="GG339" i="28"/>
  <c r="IB339" i="28" s="1"/>
  <c r="GF339" i="28"/>
  <c r="JV339" i="28" s="1"/>
  <c r="GE339" i="28"/>
  <c r="JU339" i="28" s="1"/>
  <c r="GD339" i="28"/>
  <c r="JT339" i="28" s="1"/>
  <c r="GC339" i="28"/>
  <c r="GB339" i="28"/>
  <c r="HW339" i="28" s="1"/>
  <c r="GA339" i="28"/>
  <c r="HV339" i="28" s="1"/>
  <c r="GJ338" i="28"/>
  <c r="JZ338" i="28" s="1"/>
  <c r="GI338" i="28"/>
  <c r="JY338" i="28" s="1"/>
  <c r="GH338" i="28"/>
  <c r="IC338" i="28" s="1"/>
  <c r="GG338" i="28"/>
  <c r="JW338" i="28" s="1"/>
  <c r="GF338" i="28"/>
  <c r="IA338" i="28" s="1"/>
  <c r="GE338" i="28"/>
  <c r="GD338" i="28"/>
  <c r="HY338" i="28" s="1"/>
  <c r="GC338" i="28"/>
  <c r="JS338" i="28" s="1"/>
  <c r="GB338" i="28"/>
  <c r="HW338" i="28" s="1"/>
  <c r="GA338" i="28"/>
  <c r="HV338" i="28" s="1"/>
  <c r="GJ337" i="28"/>
  <c r="JZ337" i="28" s="1"/>
  <c r="GI337" i="28"/>
  <c r="GH337" i="28"/>
  <c r="IC337" i="28" s="1"/>
  <c r="GG337" i="28"/>
  <c r="IB337" i="28" s="1"/>
  <c r="GF337" i="28"/>
  <c r="JV337" i="28" s="1"/>
  <c r="GE337" i="28"/>
  <c r="HZ337" i="28" s="1"/>
  <c r="GD337" i="28"/>
  <c r="JT337" i="28" s="1"/>
  <c r="GC337" i="28"/>
  <c r="JS337" i="28" s="1"/>
  <c r="GB337" i="28"/>
  <c r="HW337" i="28" s="1"/>
  <c r="GA337" i="28"/>
  <c r="GJ336" i="28"/>
  <c r="JZ336" i="28" s="1"/>
  <c r="GI336" i="28"/>
  <c r="ID336" i="28" s="1"/>
  <c r="GH336" i="28"/>
  <c r="JX336" i="28" s="1"/>
  <c r="GG336" i="28"/>
  <c r="JW336" i="28" s="1"/>
  <c r="GF336" i="28"/>
  <c r="IA336" i="28" s="1"/>
  <c r="GE336" i="28"/>
  <c r="HZ336" i="28" s="1"/>
  <c r="GD336" i="28"/>
  <c r="JT336" i="28" s="1"/>
  <c r="GC336" i="28"/>
  <c r="JS336" i="28" s="1"/>
  <c r="GB336" i="28"/>
  <c r="GA336" i="28"/>
  <c r="HV336" i="28" s="1"/>
  <c r="GJ335" i="28"/>
  <c r="JZ335" i="28" s="1"/>
  <c r="GI335" i="28"/>
  <c r="JY335" i="28" s="1"/>
  <c r="GH335" i="28"/>
  <c r="GG335" i="28"/>
  <c r="IB335" i="28" s="1"/>
  <c r="GF335" i="28"/>
  <c r="IA335" i="28" s="1"/>
  <c r="GE335" i="28"/>
  <c r="JU335" i="28" s="1"/>
  <c r="GD335" i="28"/>
  <c r="HY335" i="28" s="1"/>
  <c r="GC335" i="28"/>
  <c r="HX335" i="28" s="1"/>
  <c r="GB335" i="28"/>
  <c r="JR335" i="28" s="1"/>
  <c r="GA335" i="28"/>
  <c r="JQ335" i="28" s="1"/>
  <c r="GJ334" i="28"/>
  <c r="IE334" i="28" s="1"/>
  <c r="GI334" i="28"/>
  <c r="JY334" i="28" s="1"/>
  <c r="GH334" i="28"/>
  <c r="JX334" i="28" s="1"/>
  <c r="GG334" i="28"/>
  <c r="JW334" i="28" s="1"/>
  <c r="GF334" i="28"/>
  <c r="IA334" i="28" s="1"/>
  <c r="GE334" i="28"/>
  <c r="HZ334" i="28" s="1"/>
  <c r="GD334" i="28"/>
  <c r="JT334" i="28" s="1"/>
  <c r="GC334" i="28"/>
  <c r="JS334" i="28" s="1"/>
  <c r="GB334" i="28"/>
  <c r="GA334" i="28"/>
  <c r="HV334" i="28" s="1"/>
  <c r="GJ333" i="28"/>
  <c r="IE333" i="28" s="1"/>
  <c r="GI333" i="28"/>
  <c r="JY333" i="28" s="1"/>
  <c r="GH333" i="28"/>
  <c r="GG333" i="28"/>
  <c r="IB333" i="28" s="1"/>
  <c r="GF333" i="28"/>
  <c r="IA333" i="28" s="1"/>
  <c r="GE333" i="28"/>
  <c r="JU333" i="28" s="1"/>
  <c r="GD333" i="28"/>
  <c r="HY333" i="28" s="1"/>
  <c r="GC333" i="28"/>
  <c r="HX333" i="28" s="1"/>
  <c r="GB333" i="28"/>
  <c r="JR333" i="28" s="1"/>
  <c r="GA333" i="28"/>
  <c r="HV333" i="28" s="1"/>
  <c r="GJ332" i="28"/>
  <c r="IE332" i="28" s="1"/>
  <c r="GI332" i="28"/>
  <c r="JY332" i="28" s="1"/>
  <c r="GH332" i="28"/>
  <c r="GG332" i="28"/>
  <c r="IB332" i="28" s="1"/>
  <c r="GF332" i="28"/>
  <c r="IA332" i="28" s="1"/>
  <c r="GE332" i="28"/>
  <c r="HZ332" i="28" s="1"/>
  <c r="GD332" i="28"/>
  <c r="JT332" i="28" s="1"/>
  <c r="GC332" i="28"/>
  <c r="GB332" i="28"/>
  <c r="GA332" i="28"/>
  <c r="HV332" i="28" s="1"/>
  <c r="GJ331" i="28"/>
  <c r="JZ331" i="28" s="1"/>
  <c r="GI331" i="28"/>
  <c r="GH331" i="28"/>
  <c r="GG331" i="28"/>
  <c r="IB331" i="28" s="1"/>
  <c r="GF331" i="28"/>
  <c r="IA331" i="28" s="1"/>
  <c r="GE331" i="28"/>
  <c r="HZ331" i="28" s="1"/>
  <c r="GD331" i="28"/>
  <c r="HY331" i="28" s="1"/>
  <c r="GC331" i="28"/>
  <c r="GB331" i="28"/>
  <c r="JR331" i="28" s="1"/>
  <c r="GA331" i="28"/>
  <c r="HV331" i="28" s="1"/>
  <c r="GJ330" i="28"/>
  <c r="GI330" i="28"/>
  <c r="JY330" i="28" s="1"/>
  <c r="GH330" i="28"/>
  <c r="JX330" i="28" s="1"/>
  <c r="GG330" i="28"/>
  <c r="IB330" i="28" s="1"/>
  <c r="GF330" i="28"/>
  <c r="IA330" i="28" s="1"/>
  <c r="GE330" i="28"/>
  <c r="HZ330" i="28" s="1"/>
  <c r="GD330" i="28"/>
  <c r="HY330" i="28" s="1"/>
  <c r="GC330" i="28"/>
  <c r="JS330" i="28" s="1"/>
  <c r="GB330" i="28"/>
  <c r="GA330" i="28"/>
  <c r="HV330" i="28" s="1"/>
  <c r="GJ329" i="28"/>
  <c r="IE329" i="28" s="1"/>
  <c r="GI329" i="28"/>
  <c r="JY329" i="28" s="1"/>
  <c r="GH329" i="28"/>
  <c r="GG329" i="28"/>
  <c r="IB329" i="28" s="1"/>
  <c r="GF329" i="28"/>
  <c r="IA329" i="28" s="1"/>
  <c r="GE329" i="28"/>
  <c r="HZ329" i="28" s="1"/>
  <c r="GD329" i="28"/>
  <c r="HY329" i="28" s="1"/>
  <c r="GC329" i="28"/>
  <c r="JS329" i="28" s="1"/>
  <c r="GB329" i="28"/>
  <c r="JR329" i="28" s="1"/>
  <c r="GA329" i="28"/>
  <c r="HV329" i="28" s="1"/>
  <c r="GJ328" i="28"/>
  <c r="IE328" i="28" s="1"/>
  <c r="GI328" i="28"/>
  <c r="ID328" i="28" s="1"/>
  <c r="GH328" i="28"/>
  <c r="JX328" i="28" s="1"/>
  <c r="GG328" i="28"/>
  <c r="IB328" i="28" s="1"/>
  <c r="GF328" i="28"/>
  <c r="IA328" i="28" s="1"/>
  <c r="GE328" i="28"/>
  <c r="HZ328" i="28" s="1"/>
  <c r="GD328" i="28"/>
  <c r="JT328" i="28" s="1"/>
  <c r="GC328" i="28"/>
  <c r="JS328" i="28" s="1"/>
  <c r="GB328" i="28"/>
  <c r="GA328" i="28"/>
  <c r="HV328" i="28" s="1"/>
  <c r="GJ327" i="28"/>
  <c r="JZ327" i="28" s="1"/>
  <c r="GI327" i="28"/>
  <c r="JY327" i="28" s="1"/>
  <c r="GH327" i="28"/>
  <c r="GG327" i="28"/>
  <c r="IB327" i="28" s="1"/>
  <c r="GF327" i="28"/>
  <c r="JV327" i="28" s="1"/>
  <c r="GE327" i="28"/>
  <c r="JU327" i="28" s="1"/>
  <c r="GD327" i="28"/>
  <c r="HY327" i="28" s="1"/>
  <c r="GC327" i="28"/>
  <c r="JS327" i="28" s="1"/>
  <c r="GB327" i="28"/>
  <c r="JR327" i="28" s="1"/>
  <c r="GA327" i="28"/>
  <c r="HV327" i="28" s="1"/>
  <c r="GJ326" i="28"/>
  <c r="IE326" i="28" s="1"/>
  <c r="GI326" i="28"/>
  <c r="ID326" i="28" s="1"/>
  <c r="GH326" i="28"/>
  <c r="JX326" i="28" s="1"/>
  <c r="GG326" i="28"/>
  <c r="IB326" i="28" s="1"/>
  <c r="GF326" i="28"/>
  <c r="IA326" i="28" s="1"/>
  <c r="GE326" i="28"/>
  <c r="HZ326" i="28" s="1"/>
  <c r="GD326" i="28"/>
  <c r="JT326" i="28" s="1"/>
  <c r="GC326" i="28"/>
  <c r="JS326" i="28" s="1"/>
  <c r="GB326" i="28"/>
  <c r="GA326" i="28"/>
  <c r="HV326" i="28" s="1"/>
  <c r="GJ325" i="28"/>
  <c r="JZ325" i="28" s="1"/>
  <c r="GI325" i="28"/>
  <c r="JY325" i="28" s="1"/>
  <c r="GH325" i="28"/>
  <c r="GG325" i="28"/>
  <c r="IB325" i="28" s="1"/>
  <c r="GF325" i="28"/>
  <c r="JV325" i="28" s="1"/>
  <c r="GE325" i="28"/>
  <c r="JU325" i="28" s="1"/>
  <c r="GD325" i="28"/>
  <c r="HY325" i="28" s="1"/>
  <c r="GC325" i="28"/>
  <c r="JS325" i="28" s="1"/>
  <c r="GB325" i="28"/>
  <c r="JR325" i="28" s="1"/>
  <c r="GA325" i="28"/>
  <c r="HV325" i="28" s="1"/>
  <c r="GJ324" i="28"/>
  <c r="IE324" i="28" s="1"/>
  <c r="GI324" i="28"/>
  <c r="ID324" i="28" s="1"/>
  <c r="GH324" i="28"/>
  <c r="JX324" i="28" s="1"/>
  <c r="GG324" i="28"/>
  <c r="IB324" i="28" s="1"/>
  <c r="GF324" i="28"/>
  <c r="IA324" i="28" s="1"/>
  <c r="GE324" i="28"/>
  <c r="HZ324" i="28" s="1"/>
  <c r="GD324" i="28"/>
  <c r="JT324" i="28" s="1"/>
  <c r="GC324" i="28"/>
  <c r="JS324" i="28" s="1"/>
  <c r="GB324" i="28"/>
  <c r="GA324" i="28"/>
  <c r="HV324" i="28" s="1"/>
  <c r="GJ323" i="28"/>
  <c r="JZ323" i="28" s="1"/>
  <c r="GI323" i="28"/>
  <c r="JY323" i="28" s="1"/>
  <c r="GH323" i="28"/>
  <c r="GG323" i="28"/>
  <c r="IB323" i="28" s="1"/>
  <c r="GF323" i="28"/>
  <c r="JV323" i="28" s="1"/>
  <c r="GE323" i="28"/>
  <c r="JU323" i="28" s="1"/>
  <c r="GD323" i="28"/>
  <c r="HY323" i="28" s="1"/>
  <c r="GC323" i="28"/>
  <c r="JS323" i="28" s="1"/>
  <c r="GB323" i="28"/>
  <c r="JR323" i="28" s="1"/>
  <c r="GA323" i="28"/>
  <c r="HV323" i="28" s="1"/>
  <c r="GJ322" i="28"/>
  <c r="IE322" i="28" s="1"/>
  <c r="GI322" i="28"/>
  <c r="ID322" i="28" s="1"/>
  <c r="GH322" i="28"/>
  <c r="JX322" i="28" s="1"/>
  <c r="GG322" i="28"/>
  <c r="IB322" i="28" s="1"/>
  <c r="GF322" i="28"/>
  <c r="IA322" i="28" s="1"/>
  <c r="GE322" i="28"/>
  <c r="HZ322" i="28" s="1"/>
  <c r="GD322" i="28"/>
  <c r="JT322" i="28" s="1"/>
  <c r="GC322" i="28"/>
  <c r="JS322" i="28" s="1"/>
  <c r="GB322" i="28"/>
  <c r="GA322" i="28"/>
  <c r="HV322" i="28" s="1"/>
  <c r="GJ321" i="28"/>
  <c r="JZ321" i="28" s="1"/>
  <c r="GI321" i="28"/>
  <c r="JY321" i="28" s="1"/>
  <c r="GH321" i="28"/>
  <c r="GG321" i="28"/>
  <c r="IB321" i="28" s="1"/>
  <c r="GF321" i="28"/>
  <c r="JV321" i="28" s="1"/>
  <c r="GE321" i="28"/>
  <c r="JU321" i="28" s="1"/>
  <c r="GD321" i="28"/>
  <c r="HY321" i="28" s="1"/>
  <c r="GC321" i="28"/>
  <c r="JS321" i="28" s="1"/>
  <c r="GB321" i="28"/>
  <c r="JR321" i="28" s="1"/>
  <c r="GA321" i="28"/>
  <c r="HV321" i="28" s="1"/>
  <c r="GJ320" i="28"/>
  <c r="IE320" i="28" s="1"/>
  <c r="GI320" i="28"/>
  <c r="ID320" i="28" s="1"/>
  <c r="GH320" i="28"/>
  <c r="JX320" i="28" s="1"/>
  <c r="GG320" i="28"/>
  <c r="IB320" i="28" s="1"/>
  <c r="GF320" i="28"/>
  <c r="IA320" i="28" s="1"/>
  <c r="GE320" i="28"/>
  <c r="HZ320" i="28" s="1"/>
  <c r="GD320" i="28"/>
  <c r="JT320" i="28" s="1"/>
  <c r="GC320" i="28"/>
  <c r="JS320" i="28" s="1"/>
  <c r="GB320" i="28"/>
  <c r="GA320" i="28"/>
  <c r="HV320" i="28" s="1"/>
  <c r="GJ319" i="28"/>
  <c r="JZ319" i="28" s="1"/>
  <c r="GI319" i="28"/>
  <c r="JY319" i="28" s="1"/>
  <c r="GH319" i="28"/>
  <c r="GG319" i="28"/>
  <c r="IB319" i="28" s="1"/>
  <c r="GF319" i="28"/>
  <c r="JV319" i="28" s="1"/>
  <c r="GE319" i="28"/>
  <c r="JU319" i="28" s="1"/>
  <c r="GD319" i="28"/>
  <c r="HY319" i="28" s="1"/>
  <c r="GC319" i="28"/>
  <c r="JS319" i="28" s="1"/>
  <c r="GB319" i="28"/>
  <c r="JR319" i="28" s="1"/>
  <c r="GA319" i="28"/>
  <c r="HV319" i="28" s="1"/>
  <c r="GJ318" i="28"/>
  <c r="IE318" i="28" s="1"/>
  <c r="GI318" i="28"/>
  <c r="ID318" i="28" s="1"/>
  <c r="GH318" i="28"/>
  <c r="IC318" i="28" s="1"/>
  <c r="GG318" i="28"/>
  <c r="IB318" i="28" s="1"/>
  <c r="GF318" i="28"/>
  <c r="IA318" i="28" s="1"/>
  <c r="GE318" i="28"/>
  <c r="HZ318" i="28" s="1"/>
  <c r="GD318" i="28"/>
  <c r="JT318" i="28" s="1"/>
  <c r="GC318" i="28"/>
  <c r="JS318" i="28" s="1"/>
  <c r="GB318" i="28"/>
  <c r="GA318" i="28"/>
  <c r="HV318" i="28" s="1"/>
  <c r="GJ317" i="28"/>
  <c r="JZ317" i="28" s="1"/>
  <c r="GI317" i="28"/>
  <c r="JY317" i="28" s="1"/>
  <c r="GH317" i="28"/>
  <c r="GG317" i="28"/>
  <c r="IB317" i="28" s="1"/>
  <c r="GF317" i="28"/>
  <c r="JV317" i="28" s="1"/>
  <c r="GE317" i="28"/>
  <c r="JU317" i="28" s="1"/>
  <c r="GD317" i="28"/>
  <c r="HY317" i="28" s="1"/>
  <c r="GC317" i="28"/>
  <c r="JS317" i="28" s="1"/>
  <c r="GB317" i="28"/>
  <c r="HW317" i="28" s="1"/>
  <c r="GA317" i="28"/>
  <c r="HV317" i="28" s="1"/>
  <c r="GJ316" i="28"/>
  <c r="IE316" i="28" s="1"/>
  <c r="GI316" i="28"/>
  <c r="ID316" i="28" s="1"/>
  <c r="GH316" i="28"/>
  <c r="IC316" i="28" s="1"/>
  <c r="GG316" i="28"/>
  <c r="IB316" i="28" s="1"/>
  <c r="GF316" i="28"/>
  <c r="IA316" i="28" s="1"/>
  <c r="GE316" i="28"/>
  <c r="HZ316" i="28" s="1"/>
  <c r="GD316" i="28"/>
  <c r="JT316" i="28" s="1"/>
  <c r="GC316" i="28"/>
  <c r="JS316" i="28" s="1"/>
  <c r="GB316" i="28"/>
  <c r="GA316" i="28"/>
  <c r="HV316" i="28" s="1"/>
  <c r="GJ315" i="28"/>
  <c r="JZ315" i="28" s="1"/>
  <c r="GI315" i="28"/>
  <c r="JY315" i="28" s="1"/>
  <c r="GH315" i="28"/>
  <c r="GG315" i="28"/>
  <c r="IB315" i="28" s="1"/>
  <c r="GF315" i="28"/>
  <c r="JV315" i="28" s="1"/>
  <c r="GE315" i="28"/>
  <c r="JU315" i="28" s="1"/>
  <c r="GD315" i="28"/>
  <c r="HY315" i="28" s="1"/>
  <c r="GC315" i="28"/>
  <c r="JS315" i="28" s="1"/>
  <c r="GB315" i="28"/>
  <c r="HW315" i="28" s="1"/>
  <c r="GA315" i="28"/>
  <c r="HV315" i="28" s="1"/>
  <c r="GJ314" i="28"/>
  <c r="IE314" i="28" s="1"/>
  <c r="GI314" i="28"/>
  <c r="JY314" i="28" s="1"/>
  <c r="GH314" i="28"/>
  <c r="IC314" i="28" s="1"/>
  <c r="GG314" i="28"/>
  <c r="IB314" i="28" s="1"/>
  <c r="GF314" i="28"/>
  <c r="IA314" i="28" s="1"/>
  <c r="GE314" i="28"/>
  <c r="HZ314" i="28" s="1"/>
  <c r="GD314" i="28"/>
  <c r="JT314" i="28" s="1"/>
  <c r="GC314" i="28"/>
  <c r="JS314" i="28" s="1"/>
  <c r="GB314" i="28"/>
  <c r="GA314" i="28"/>
  <c r="HV314" i="28" s="1"/>
  <c r="GJ313" i="28"/>
  <c r="JZ313" i="28" s="1"/>
  <c r="GI313" i="28"/>
  <c r="JY313" i="28" s="1"/>
  <c r="GH313" i="28"/>
  <c r="GG313" i="28"/>
  <c r="IB313" i="28" s="1"/>
  <c r="GF313" i="28"/>
  <c r="IA313" i="28" s="1"/>
  <c r="GE313" i="28"/>
  <c r="JU313" i="28" s="1"/>
  <c r="GD313" i="28"/>
  <c r="HY313" i="28" s="1"/>
  <c r="GC313" i="28"/>
  <c r="HX313" i="28" s="1"/>
  <c r="GB313" i="28"/>
  <c r="HW313" i="28" s="1"/>
  <c r="GA313" i="28"/>
  <c r="HV313" i="28" s="1"/>
  <c r="GJ312" i="28"/>
  <c r="IE312" i="28" s="1"/>
  <c r="GI312" i="28"/>
  <c r="ID312" i="28" s="1"/>
  <c r="GH312" i="28"/>
  <c r="IC312" i="28" s="1"/>
  <c r="GG312" i="28"/>
  <c r="IB312" i="28" s="1"/>
  <c r="GF312" i="28"/>
  <c r="JV312" i="28" s="1"/>
  <c r="GE312" i="28"/>
  <c r="HZ312" i="28" s="1"/>
  <c r="GD312" i="28"/>
  <c r="JT312" i="28" s="1"/>
  <c r="GC312" i="28"/>
  <c r="JS312" i="28" s="1"/>
  <c r="GB312" i="28"/>
  <c r="GA312" i="28"/>
  <c r="GJ311" i="28"/>
  <c r="JZ311" i="28" s="1"/>
  <c r="GI311" i="28"/>
  <c r="JY311" i="28" s="1"/>
  <c r="GH311" i="28"/>
  <c r="GG311" i="28"/>
  <c r="GF311" i="28"/>
  <c r="GE311" i="28"/>
  <c r="HZ311" i="28" s="1"/>
  <c r="GD311" i="28"/>
  <c r="HY311" i="28" s="1"/>
  <c r="GC311" i="28"/>
  <c r="JS311" i="28" s="1"/>
  <c r="GB311" i="28"/>
  <c r="HW311" i="28" s="1"/>
  <c r="GA311" i="28"/>
  <c r="HV311" i="28" s="1"/>
  <c r="GJ310" i="28"/>
  <c r="IE310" i="28" s="1"/>
  <c r="GI310" i="28"/>
  <c r="JY310" i="28" s="1"/>
  <c r="GH310" i="28"/>
  <c r="IC310" i="28" s="1"/>
  <c r="GG310" i="28"/>
  <c r="IB310" i="28" s="1"/>
  <c r="GF310" i="28"/>
  <c r="JV310" i="28" s="1"/>
  <c r="GE310" i="28"/>
  <c r="HZ310" i="28" s="1"/>
  <c r="GD310" i="28"/>
  <c r="JT310" i="28" s="1"/>
  <c r="GC310" i="28"/>
  <c r="JS310" i="28" s="1"/>
  <c r="GB310" i="28"/>
  <c r="GA310" i="28"/>
  <c r="GJ309" i="28"/>
  <c r="GI309" i="28"/>
  <c r="JY309" i="28" s="1"/>
  <c r="GH309" i="28"/>
  <c r="GG309" i="28"/>
  <c r="GF309" i="28"/>
  <c r="IA309" i="28" s="1"/>
  <c r="GE309" i="28"/>
  <c r="JU309" i="28" s="1"/>
  <c r="GD309" i="28"/>
  <c r="HY309" i="28" s="1"/>
  <c r="GC309" i="28"/>
  <c r="HX309" i="28" s="1"/>
  <c r="GB309" i="28"/>
  <c r="HW309" i="28" s="1"/>
  <c r="GA309" i="28"/>
  <c r="HV309" i="28" s="1"/>
  <c r="GJ308" i="28"/>
  <c r="IE308" i="28" s="1"/>
  <c r="GI308" i="28"/>
  <c r="JY308" i="28" s="1"/>
  <c r="GH308" i="28"/>
  <c r="IC308" i="28" s="1"/>
  <c r="GG308" i="28"/>
  <c r="IB308" i="28" s="1"/>
  <c r="GF308" i="28"/>
  <c r="IA308" i="28" s="1"/>
  <c r="GE308" i="28"/>
  <c r="HZ308" i="28" s="1"/>
  <c r="GD308" i="28"/>
  <c r="GC308" i="28"/>
  <c r="JS308" i="28" s="1"/>
  <c r="GB308" i="28"/>
  <c r="GA308" i="28"/>
  <c r="GJ307" i="28"/>
  <c r="JZ307" i="28" s="1"/>
  <c r="GI307" i="28"/>
  <c r="JY307" i="28" s="1"/>
  <c r="GH307" i="28"/>
  <c r="GG307" i="28"/>
  <c r="GF307" i="28"/>
  <c r="JV307" i="28" s="1"/>
  <c r="GE307" i="28"/>
  <c r="JU307" i="28" s="1"/>
  <c r="GD307" i="28"/>
  <c r="HY307" i="28" s="1"/>
  <c r="GC307" i="28"/>
  <c r="GB307" i="28"/>
  <c r="HW307" i="28" s="1"/>
  <c r="GA307" i="28"/>
  <c r="HV307" i="28" s="1"/>
  <c r="GJ306" i="28"/>
  <c r="IE306" i="28" s="1"/>
  <c r="GI306" i="28"/>
  <c r="JY306" i="28" s="1"/>
  <c r="GH306" i="28"/>
  <c r="IC306" i="28" s="1"/>
  <c r="GG306" i="28"/>
  <c r="GF306" i="28"/>
  <c r="IA306" i="28" s="1"/>
  <c r="GE306" i="28"/>
  <c r="GD306" i="28"/>
  <c r="JT306" i="28" s="1"/>
  <c r="GC306" i="28"/>
  <c r="JS306" i="28" s="1"/>
  <c r="GB306" i="28"/>
  <c r="GA306" i="28"/>
  <c r="GJ305" i="28"/>
  <c r="JZ305" i="28" s="1"/>
  <c r="GI305" i="28"/>
  <c r="JY305" i="28" s="1"/>
  <c r="GH305" i="28"/>
  <c r="GG305" i="28"/>
  <c r="GF305" i="28"/>
  <c r="JV305" i="28" s="1"/>
  <c r="GE305" i="28"/>
  <c r="JU305" i="28" s="1"/>
  <c r="GD305" i="28"/>
  <c r="HY305" i="28" s="1"/>
  <c r="GC305" i="28"/>
  <c r="JS305" i="28" s="1"/>
  <c r="GB305" i="28"/>
  <c r="HW305" i="28" s="1"/>
  <c r="GA305" i="28"/>
  <c r="GJ304" i="28"/>
  <c r="IE304" i="28" s="1"/>
  <c r="GI304" i="28"/>
  <c r="JY304" i="28" s="1"/>
  <c r="GH304" i="28"/>
  <c r="IC304" i="28" s="1"/>
  <c r="GG304" i="28"/>
  <c r="GF304" i="28"/>
  <c r="IA304" i="28" s="1"/>
  <c r="GE304" i="28"/>
  <c r="HZ304" i="28" s="1"/>
  <c r="GD304" i="28"/>
  <c r="JT304" i="28" s="1"/>
  <c r="GC304" i="28"/>
  <c r="JS304" i="28" s="1"/>
  <c r="GB304" i="28"/>
  <c r="GA304" i="28"/>
  <c r="GJ303" i="28"/>
  <c r="JZ303" i="28" s="1"/>
  <c r="GI303" i="28"/>
  <c r="JY303" i="28" s="1"/>
  <c r="GH303" i="28"/>
  <c r="IC303" i="28" s="1"/>
  <c r="GG303" i="28"/>
  <c r="GF303" i="28"/>
  <c r="JV303" i="28" s="1"/>
  <c r="GE303" i="28"/>
  <c r="JU303" i="28" s="1"/>
  <c r="GD303" i="28"/>
  <c r="GC303" i="28"/>
  <c r="JS303" i="28" s="1"/>
  <c r="GB303" i="28"/>
  <c r="HW303" i="28" s="1"/>
  <c r="GA303" i="28"/>
  <c r="GJ302" i="28"/>
  <c r="GI302" i="28"/>
  <c r="JY302" i="28" s="1"/>
  <c r="GH302" i="28"/>
  <c r="IC302" i="28" s="1"/>
  <c r="GG302" i="28"/>
  <c r="GF302" i="28"/>
  <c r="JV302" i="28" s="1"/>
  <c r="GE302" i="28"/>
  <c r="HZ302" i="28" s="1"/>
  <c r="GD302" i="28"/>
  <c r="JT302" i="28" s="1"/>
  <c r="GC302" i="28"/>
  <c r="JS302" i="28" s="1"/>
  <c r="GB302" i="28"/>
  <c r="HW302" i="28" s="1"/>
  <c r="GA302" i="28"/>
  <c r="GJ301" i="28"/>
  <c r="JZ301" i="28" s="1"/>
  <c r="GI301" i="28"/>
  <c r="JY301" i="28" s="1"/>
  <c r="GH301" i="28"/>
  <c r="IC301" i="28" s="1"/>
  <c r="GG301" i="28"/>
  <c r="GF301" i="28"/>
  <c r="JV301" i="28" s="1"/>
  <c r="GE301" i="28"/>
  <c r="JU301" i="28" s="1"/>
  <c r="GD301" i="28"/>
  <c r="JT301" i="28" s="1"/>
  <c r="GC301" i="28"/>
  <c r="JS301" i="28" s="1"/>
  <c r="GB301" i="28"/>
  <c r="GA301" i="28"/>
  <c r="GJ300" i="28"/>
  <c r="JZ300" i="28" s="1"/>
  <c r="GI300" i="28"/>
  <c r="JY300" i="28" s="1"/>
  <c r="GH300" i="28"/>
  <c r="IC300" i="28" s="1"/>
  <c r="GG300" i="28"/>
  <c r="GF300" i="28"/>
  <c r="JV300" i="28" s="1"/>
  <c r="GE300" i="28"/>
  <c r="HZ300" i="28" s="1"/>
  <c r="GD300" i="28"/>
  <c r="JT300" i="28" s="1"/>
  <c r="GC300" i="28"/>
  <c r="JS300" i="28" s="1"/>
  <c r="GB300" i="28"/>
  <c r="HW300" i="28" s="1"/>
  <c r="GA300" i="28"/>
  <c r="GJ299" i="28"/>
  <c r="JZ299" i="28" s="1"/>
  <c r="GI299" i="28"/>
  <c r="JY299" i="28" s="1"/>
  <c r="GH299" i="28"/>
  <c r="IC299" i="28" s="1"/>
  <c r="GG299" i="28"/>
  <c r="GF299" i="28"/>
  <c r="IA299" i="28" s="1"/>
  <c r="GE299" i="28"/>
  <c r="JU299" i="28" s="1"/>
  <c r="GD299" i="28"/>
  <c r="JT299" i="28" s="1"/>
  <c r="GC299" i="28"/>
  <c r="JS299" i="28" s="1"/>
  <c r="GB299" i="28"/>
  <c r="HW299" i="28" s="1"/>
  <c r="GA299" i="28"/>
  <c r="GJ298" i="28"/>
  <c r="JZ298" i="28" s="1"/>
  <c r="GI298" i="28"/>
  <c r="JY298" i="28" s="1"/>
  <c r="GH298" i="28"/>
  <c r="IC298" i="28" s="1"/>
  <c r="GG298" i="28"/>
  <c r="GF298" i="28"/>
  <c r="IA298" i="28" s="1"/>
  <c r="GE298" i="28"/>
  <c r="JU298" i="28" s="1"/>
  <c r="GD298" i="28"/>
  <c r="JT298" i="28" s="1"/>
  <c r="GC298" i="28"/>
  <c r="JS298" i="28" s="1"/>
  <c r="GB298" i="28"/>
  <c r="HW298" i="28" s="1"/>
  <c r="GA298" i="28"/>
  <c r="GJ297" i="28"/>
  <c r="JZ297" i="28" s="1"/>
  <c r="GI297" i="28"/>
  <c r="JY297" i="28" s="1"/>
  <c r="GH297" i="28"/>
  <c r="IC297" i="28" s="1"/>
  <c r="GG297" i="28"/>
  <c r="GF297" i="28"/>
  <c r="JV297" i="28" s="1"/>
  <c r="GE297" i="28"/>
  <c r="JU297" i="28" s="1"/>
  <c r="GD297" i="28"/>
  <c r="JT297" i="28" s="1"/>
  <c r="GC297" i="28"/>
  <c r="JS297" i="28" s="1"/>
  <c r="GB297" i="28"/>
  <c r="HW297" i="28" s="1"/>
  <c r="GA297" i="28"/>
  <c r="GJ296" i="28"/>
  <c r="JZ296" i="28" s="1"/>
  <c r="GI296" i="28"/>
  <c r="JY296" i="28" s="1"/>
  <c r="GH296" i="28"/>
  <c r="IC296" i="28" s="1"/>
  <c r="GG296" i="28"/>
  <c r="GF296" i="28"/>
  <c r="IA296" i="28" s="1"/>
  <c r="GE296" i="28"/>
  <c r="JU296" i="28" s="1"/>
  <c r="GD296" i="28"/>
  <c r="JT296" i="28" s="1"/>
  <c r="GC296" i="28"/>
  <c r="JS296" i="28" s="1"/>
  <c r="GB296" i="28"/>
  <c r="HW296" i="28" s="1"/>
  <c r="GA296" i="28"/>
  <c r="HV296" i="28" s="1"/>
  <c r="GJ295" i="28"/>
  <c r="JZ295" i="28" s="1"/>
  <c r="GI295" i="28"/>
  <c r="JY295" i="28" s="1"/>
  <c r="GH295" i="28"/>
  <c r="IC295" i="28" s="1"/>
  <c r="GG295" i="28"/>
  <c r="IB295" i="28" s="1"/>
  <c r="GF295" i="28"/>
  <c r="JV295" i="28" s="1"/>
  <c r="GE295" i="28"/>
  <c r="JU295" i="28" s="1"/>
  <c r="GD295" i="28"/>
  <c r="JT295" i="28" s="1"/>
  <c r="GC295" i="28"/>
  <c r="GB295" i="28"/>
  <c r="HW295" i="28" s="1"/>
  <c r="GA295" i="28"/>
  <c r="GJ294" i="28"/>
  <c r="JZ294" i="28" s="1"/>
  <c r="GI294" i="28"/>
  <c r="JY294" i="28" s="1"/>
  <c r="GH294" i="28"/>
  <c r="IC294" i="28" s="1"/>
  <c r="GG294" i="28"/>
  <c r="IB294" i="28" s="1"/>
  <c r="GF294" i="28"/>
  <c r="IA294" i="28" s="1"/>
  <c r="GE294" i="28"/>
  <c r="JU294" i="28" s="1"/>
  <c r="GD294" i="28"/>
  <c r="JT294" i="28" s="1"/>
  <c r="GC294" i="28"/>
  <c r="JS294" i="28" s="1"/>
  <c r="GB294" i="28"/>
  <c r="HW294" i="28" s="1"/>
  <c r="GA294" i="28"/>
  <c r="GJ293" i="28"/>
  <c r="JZ293" i="28" s="1"/>
  <c r="GI293" i="28"/>
  <c r="JY293" i="28" s="1"/>
  <c r="GH293" i="28"/>
  <c r="IC293" i="28" s="1"/>
  <c r="GG293" i="28"/>
  <c r="IB293" i="28" s="1"/>
  <c r="GF293" i="28"/>
  <c r="JV293" i="28" s="1"/>
  <c r="GE293" i="28"/>
  <c r="JU293" i="28" s="1"/>
  <c r="GD293" i="28"/>
  <c r="JT293" i="28" s="1"/>
  <c r="GC293" i="28"/>
  <c r="JS293" i="28" s="1"/>
  <c r="GB293" i="28"/>
  <c r="HW293" i="28" s="1"/>
  <c r="GA293" i="28"/>
  <c r="GJ292" i="28"/>
  <c r="IE292" i="28" s="1"/>
  <c r="GI292" i="28"/>
  <c r="JY292" i="28" s="1"/>
  <c r="GH292" i="28"/>
  <c r="JX292" i="28" s="1"/>
  <c r="GG292" i="28"/>
  <c r="IB292" i="28" s="1"/>
  <c r="GF292" i="28"/>
  <c r="JV292" i="28" s="1"/>
  <c r="GE292" i="28"/>
  <c r="JU292" i="28" s="1"/>
  <c r="GD292" i="28"/>
  <c r="JT292" i="28" s="1"/>
  <c r="GC292" i="28"/>
  <c r="JS292" i="28" s="1"/>
  <c r="GB292" i="28"/>
  <c r="HW292" i="28" s="1"/>
  <c r="GA292" i="28"/>
  <c r="GJ291" i="28"/>
  <c r="JZ291" i="28" s="1"/>
  <c r="GI291" i="28"/>
  <c r="JY291" i="28" s="1"/>
  <c r="GH291" i="28"/>
  <c r="JX291" i="28" s="1"/>
  <c r="GG291" i="28"/>
  <c r="IB291" i="28" s="1"/>
  <c r="GF291" i="28"/>
  <c r="JV291" i="28" s="1"/>
  <c r="GE291" i="28"/>
  <c r="JU291" i="28" s="1"/>
  <c r="GD291" i="28"/>
  <c r="HY291" i="28" s="1"/>
  <c r="GC291" i="28"/>
  <c r="HX291" i="28" s="1"/>
  <c r="GB291" i="28"/>
  <c r="HW291" i="28" s="1"/>
  <c r="GA291" i="28"/>
  <c r="JQ291" i="28" s="1"/>
  <c r="GJ290" i="28"/>
  <c r="IE290" i="28" s="1"/>
  <c r="GI290" i="28"/>
  <c r="GH290" i="28"/>
  <c r="JX290" i="28" s="1"/>
  <c r="GG290" i="28"/>
  <c r="JW290" i="28" s="1"/>
  <c r="GF290" i="28"/>
  <c r="JV290" i="28" s="1"/>
  <c r="GE290" i="28"/>
  <c r="HZ290" i="28" s="1"/>
  <c r="GD290" i="28"/>
  <c r="HY290" i="28" s="1"/>
  <c r="GC290" i="28"/>
  <c r="JS290" i="28" s="1"/>
  <c r="GB290" i="28"/>
  <c r="GA290" i="28"/>
  <c r="HV290" i="28" s="1"/>
  <c r="GJ289" i="28"/>
  <c r="JZ289" i="28" s="1"/>
  <c r="GI289" i="28"/>
  <c r="JY289" i="28" s="1"/>
  <c r="GH289" i="28"/>
  <c r="GG289" i="28"/>
  <c r="GF289" i="28"/>
  <c r="IA289" i="28" s="1"/>
  <c r="GE289" i="28"/>
  <c r="JU289" i="28" s="1"/>
  <c r="GD289" i="28"/>
  <c r="GC289" i="28"/>
  <c r="GB289" i="28"/>
  <c r="JR289" i="28" s="1"/>
  <c r="GA289" i="28"/>
  <c r="GJ288" i="28"/>
  <c r="JZ288" i="28" s="1"/>
  <c r="GI288" i="28"/>
  <c r="JY288" i="28" s="1"/>
  <c r="GH288" i="28"/>
  <c r="JX288" i="28" s="1"/>
  <c r="GG288" i="28"/>
  <c r="JW288" i="28" s="1"/>
  <c r="GF288" i="28"/>
  <c r="IA288" i="28" s="1"/>
  <c r="GE288" i="28"/>
  <c r="GD288" i="28"/>
  <c r="JT288" i="28" s="1"/>
  <c r="GC288" i="28"/>
  <c r="JS288" i="28" s="1"/>
  <c r="GB288" i="28"/>
  <c r="GA288" i="28"/>
  <c r="HV288" i="28" s="1"/>
  <c r="GJ287" i="28"/>
  <c r="IE287" i="28" s="1"/>
  <c r="GI287" i="28"/>
  <c r="GH287" i="28"/>
  <c r="JX287" i="28" s="1"/>
  <c r="GG287" i="28"/>
  <c r="IB287" i="28" s="1"/>
  <c r="GF287" i="28"/>
  <c r="IA287" i="28" s="1"/>
  <c r="GE287" i="28"/>
  <c r="GD287" i="28"/>
  <c r="HY287" i="28" s="1"/>
  <c r="GC287" i="28"/>
  <c r="HX287" i="28" s="1"/>
  <c r="GB287" i="28"/>
  <c r="HW287" i="28" s="1"/>
  <c r="GA287" i="28"/>
  <c r="JQ287" i="28" s="1"/>
  <c r="GJ286" i="28"/>
  <c r="IE286" i="28" s="1"/>
  <c r="GI286" i="28"/>
  <c r="GH286" i="28"/>
  <c r="IC286" i="28" s="1"/>
  <c r="GG286" i="28"/>
  <c r="IB286" i="28" s="1"/>
  <c r="GF286" i="28"/>
  <c r="JV286" i="28" s="1"/>
  <c r="GE286" i="28"/>
  <c r="JU286" i="28" s="1"/>
  <c r="GD286" i="28"/>
  <c r="JT286" i="28" s="1"/>
  <c r="GC286" i="28"/>
  <c r="JS286" i="28" s="1"/>
  <c r="GB286" i="28"/>
  <c r="HW286" i="28" s="1"/>
  <c r="GA286" i="28"/>
  <c r="GJ285" i="28"/>
  <c r="JZ285" i="28" s="1"/>
  <c r="GI285" i="28"/>
  <c r="JY285" i="28" s="1"/>
  <c r="GH285" i="28"/>
  <c r="JX285" i="28" s="1"/>
  <c r="GG285" i="28"/>
  <c r="IB285" i="28" s="1"/>
  <c r="GF285" i="28"/>
  <c r="JV285" i="28" s="1"/>
  <c r="GE285" i="28"/>
  <c r="JU285" i="28" s="1"/>
  <c r="GD285" i="28"/>
  <c r="JT285" i="28" s="1"/>
  <c r="GC285" i="28"/>
  <c r="HX285" i="28" s="1"/>
  <c r="GB285" i="28"/>
  <c r="HW285" i="28" s="1"/>
  <c r="GA285" i="28"/>
  <c r="HV285" i="28" s="1"/>
  <c r="GJ284" i="28"/>
  <c r="IE284" i="28" s="1"/>
  <c r="GI284" i="28"/>
  <c r="GH284" i="28"/>
  <c r="JX284" i="28" s="1"/>
  <c r="GG284" i="28"/>
  <c r="JW284" i="28" s="1"/>
  <c r="GF284" i="28"/>
  <c r="IA284" i="28" s="1"/>
  <c r="GE284" i="28"/>
  <c r="HZ284" i="28" s="1"/>
  <c r="GD284" i="28"/>
  <c r="HY284" i="28" s="1"/>
  <c r="GC284" i="28"/>
  <c r="JS284" i="28" s="1"/>
  <c r="GB284" i="28"/>
  <c r="JR284" i="28" s="1"/>
  <c r="GA284" i="28"/>
  <c r="HV284" i="28" s="1"/>
  <c r="GJ283" i="28"/>
  <c r="IE283" i="28" s="1"/>
  <c r="GI283" i="28"/>
  <c r="JY283" i="28" s="1"/>
  <c r="GH283" i="28"/>
  <c r="IC283" i="28" s="1"/>
  <c r="GG283" i="28"/>
  <c r="IB283" i="28" s="1"/>
  <c r="GF283" i="28"/>
  <c r="IA283" i="28" s="1"/>
  <c r="GE283" i="28"/>
  <c r="JU283" i="28" s="1"/>
  <c r="GD283" i="28"/>
  <c r="JT283" i="28" s="1"/>
  <c r="GC283" i="28"/>
  <c r="JS283" i="28" s="1"/>
  <c r="GB283" i="28"/>
  <c r="GA283" i="28"/>
  <c r="GJ282" i="28"/>
  <c r="JZ282" i="28" s="1"/>
  <c r="GI282" i="28"/>
  <c r="JY282" i="28" s="1"/>
  <c r="GH282" i="28"/>
  <c r="JX282" i="28" s="1"/>
  <c r="GG282" i="28"/>
  <c r="JW282" i="28" s="1"/>
  <c r="GF282" i="28"/>
  <c r="GE282" i="28"/>
  <c r="GD282" i="28"/>
  <c r="JT282" i="28" s="1"/>
  <c r="GC282" i="28"/>
  <c r="JS282" i="28" s="1"/>
  <c r="GB282" i="28"/>
  <c r="HW282" i="28" s="1"/>
  <c r="GA282" i="28"/>
  <c r="HV282" i="28" s="1"/>
  <c r="GJ281" i="28"/>
  <c r="GI281" i="28"/>
  <c r="GH281" i="28"/>
  <c r="JX281" i="28" s="1"/>
  <c r="GG281" i="28"/>
  <c r="IB281" i="28" s="1"/>
  <c r="GF281" i="28"/>
  <c r="IA281" i="28" s="1"/>
  <c r="GE281" i="28"/>
  <c r="JU281" i="28" s="1"/>
  <c r="GD281" i="28"/>
  <c r="HY281" i="28" s="1"/>
  <c r="GC281" i="28"/>
  <c r="HX281" i="28" s="1"/>
  <c r="GB281" i="28"/>
  <c r="HW281" i="28" s="1"/>
  <c r="GA281" i="28"/>
  <c r="JQ281" i="28" s="1"/>
  <c r="GJ280" i="28"/>
  <c r="IE280" i="28" s="1"/>
  <c r="GI280" i="28"/>
  <c r="ID280" i="28" s="1"/>
  <c r="GH280" i="28"/>
  <c r="IC280" i="28" s="1"/>
  <c r="GG280" i="28"/>
  <c r="IB280" i="28" s="1"/>
  <c r="GF280" i="28"/>
  <c r="IA280" i="28" s="1"/>
  <c r="GE280" i="28"/>
  <c r="JU280" i="28" s="1"/>
  <c r="GD280" i="28"/>
  <c r="HY280" i="28" s="1"/>
  <c r="GC280" i="28"/>
  <c r="JS280" i="28" s="1"/>
  <c r="GB280" i="28"/>
  <c r="GA280" i="28"/>
  <c r="GJ279" i="28"/>
  <c r="IE279" i="28" s="1"/>
  <c r="GI279" i="28"/>
  <c r="JY279" i="28" s="1"/>
  <c r="GH279" i="28"/>
  <c r="JX279" i="28" s="1"/>
  <c r="GG279" i="28"/>
  <c r="IB279" i="28" s="1"/>
  <c r="GF279" i="28"/>
  <c r="GE279" i="28"/>
  <c r="JU279" i="28" s="1"/>
  <c r="GD279" i="28"/>
  <c r="JT279" i="28" s="1"/>
  <c r="GC279" i="28"/>
  <c r="JS279" i="28" s="1"/>
  <c r="GB279" i="28"/>
  <c r="HW279" i="28" s="1"/>
  <c r="GA279" i="28"/>
  <c r="HV279" i="28" s="1"/>
  <c r="GJ278" i="28"/>
  <c r="GI278" i="28"/>
  <c r="GH278" i="28"/>
  <c r="IC278" i="28" s="1"/>
  <c r="GG278" i="28"/>
  <c r="IB278" i="28" s="1"/>
  <c r="GF278" i="28"/>
  <c r="IA278" i="28" s="1"/>
  <c r="GE278" i="28"/>
  <c r="HZ278" i="28" s="1"/>
  <c r="GD278" i="28"/>
  <c r="HY278" i="28" s="1"/>
  <c r="GC278" i="28"/>
  <c r="JS278" i="28" s="1"/>
  <c r="GB278" i="28"/>
  <c r="HW278" i="28" s="1"/>
  <c r="GA278" i="28"/>
  <c r="HV278" i="28" s="1"/>
  <c r="GJ277" i="28"/>
  <c r="IE277" i="28" s="1"/>
  <c r="GI277" i="28"/>
  <c r="JY277" i="28" s="1"/>
  <c r="GH277" i="28"/>
  <c r="IC277" i="28" s="1"/>
  <c r="GG277" i="28"/>
  <c r="IB277" i="28" s="1"/>
  <c r="GF277" i="28"/>
  <c r="IA277" i="28" s="1"/>
  <c r="GE277" i="28"/>
  <c r="JU277" i="28" s="1"/>
  <c r="GD277" i="28"/>
  <c r="JT277" i="28" s="1"/>
  <c r="GC277" i="28"/>
  <c r="JS277" i="28" s="1"/>
  <c r="GB277" i="28"/>
  <c r="GA277" i="28"/>
  <c r="GJ276" i="28"/>
  <c r="IE276" i="28" s="1"/>
  <c r="GI276" i="28"/>
  <c r="JY276" i="28" s="1"/>
  <c r="GH276" i="28"/>
  <c r="JX276" i="28" s="1"/>
  <c r="GG276" i="28"/>
  <c r="JW276" i="28" s="1"/>
  <c r="GF276" i="28"/>
  <c r="GE276" i="28"/>
  <c r="GD276" i="28"/>
  <c r="JT276" i="28" s="1"/>
  <c r="GC276" i="28"/>
  <c r="JS276" i="28" s="1"/>
  <c r="GB276" i="28"/>
  <c r="HW276" i="28" s="1"/>
  <c r="GA276" i="28"/>
  <c r="HV276" i="28" s="1"/>
  <c r="GJ275" i="28"/>
  <c r="GI275" i="28"/>
  <c r="GH275" i="28"/>
  <c r="IC275" i="28" s="1"/>
  <c r="GG275" i="28"/>
  <c r="IB275" i="28" s="1"/>
  <c r="GF275" i="28"/>
  <c r="IA275" i="28" s="1"/>
  <c r="GE275" i="28"/>
  <c r="HZ275" i="28" s="1"/>
  <c r="GD275" i="28"/>
  <c r="JT275" i="28" s="1"/>
  <c r="GC275" i="28"/>
  <c r="HX275" i="28" s="1"/>
  <c r="GB275" i="28"/>
  <c r="HW275" i="28" s="1"/>
  <c r="GA275" i="28"/>
  <c r="JQ275" i="28" s="1"/>
  <c r="GJ274" i="28"/>
  <c r="IE274" i="28" s="1"/>
  <c r="GI274" i="28"/>
  <c r="JY274" i="28" s="1"/>
  <c r="GH274" i="28"/>
  <c r="IC274" i="28" s="1"/>
  <c r="GG274" i="28"/>
  <c r="IB274" i="28" s="1"/>
  <c r="GF274" i="28"/>
  <c r="IA274" i="28" s="1"/>
  <c r="GE274" i="28"/>
  <c r="JU274" i="28" s="1"/>
  <c r="GD274" i="28"/>
  <c r="HY274" i="28" s="1"/>
  <c r="GC274" i="28"/>
  <c r="JS274" i="28" s="1"/>
  <c r="GB274" i="28"/>
  <c r="GA274" i="28"/>
  <c r="GJ273" i="28"/>
  <c r="IE273" i="28" s="1"/>
  <c r="GI273" i="28"/>
  <c r="JY273" i="28" s="1"/>
  <c r="GH273" i="28"/>
  <c r="JX273" i="28" s="1"/>
  <c r="GG273" i="28"/>
  <c r="IB273" i="28" s="1"/>
  <c r="GF273" i="28"/>
  <c r="GE273" i="28"/>
  <c r="GD273" i="28"/>
  <c r="HY273" i="28" s="1"/>
  <c r="GC273" i="28"/>
  <c r="JS273" i="28" s="1"/>
  <c r="GB273" i="28"/>
  <c r="HW273" i="28" s="1"/>
  <c r="GA273" i="28"/>
  <c r="HV273" i="28" s="1"/>
  <c r="GJ272" i="28"/>
  <c r="JZ272" i="28" s="1"/>
  <c r="GI272" i="28"/>
  <c r="ID272" i="28" s="1"/>
  <c r="GH272" i="28"/>
  <c r="IC272" i="28" s="1"/>
  <c r="GG272" i="28"/>
  <c r="IB272" i="28" s="1"/>
  <c r="GF272" i="28"/>
  <c r="JV272" i="28" s="1"/>
  <c r="GE272" i="28"/>
  <c r="HZ272" i="28" s="1"/>
  <c r="GD272" i="28"/>
  <c r="HY272" i="28" s="1"/>
  <c r="GC272" i="28"/>
  <c r="JS272" i="28" s="1"/>
  <c r="GB272" i="28"/>
  <c r="JR272" i="28" s="1"/>
  <c r="GA272" i="28"/>
  <c r="JQ272" i="28" s="1"/>
  <c r="GJ271" i="28"/>
  <c r="IE271" i="28" s="1"/>
  <c r="GI271" i="28"/>
  <c r="JY271" i="28" s="1"/>
  <c r="GH271" i="28"/>
  <c r="JX271" i="28" s="1"/>
  <c r="GG271" i="28"/>
  <c r="JW271" i="28" s="1"/>
  <c r="GF271" i="28"/>
  <c r="GE271" i="28"/>
  <c r="GD271" i="28"/>
  <c r="JT271" i="28" s="1"/>
  <c r="GC271" i="28"/>
  <c r="JS271" i="28" s="1"/>
  <c r="GB271" i="28"/>
  <c r="HW271" i="28" s="1"/>
  <c r="GA271" i="28"/>
  <c r="HV271" i="28" s="1"/>
  <c r="GJ270" i="28"/>
  <c r="JZ270" i="28" s="1"/>
  <c r="GI270" i="28"/>
  <c r="JY270" i="28" s="1"/>
  <c r="GH270" i="28"/>
  <c r="IC270" i="28" s="1"/>
  <c r="GG270" i="28"/>
  <c r="IB270" i="28" s="1"/>
  <c r="GF270" i="28"/>
  <c r="IA270" i="28" s="1"/>
  <c r="GE270" i="28"/>
  <c r="HZ270" i="28" s="1"/>
  <c r="GD270" i="28"/>
  <c r="HY270" i="28" s="1"/>
  <c r="GC270" i="28"/>
  <c r="HX270" i="28" s="1"/>
  <c r="GB270" i="28"/>
  <c r="JR270" i="28" s="1"/>
  <c r="GA270" i="28"/>
  <c r="JQ270" i="28" s="1"/>
  <c r="GJ269" i="28"/>
  <c r="GI269" i="28"/>
  <c r="JY269" i="28" s="1"/>
  <c r="GH269" i="28"/>
  <c r="JX269" i="28" s="1"/>
  <c r="GG269" i="28"/>
  <c r="JW269" i="28" s="1"/>
  <c r="GF269" i="28"/>
  <c r="GE269" i="28"/>
  <c r="GD269" i="28"/>
  <c r="JT269" i="28" s="1"/>
  <c r="GC269" i="28"/>
  <c r="JS269" i="28" s="1"/>
  <c r="GB269" i="28"/>
  <c r="HW269" i="28" s="1"/>
  <c r="GA269" i="28"/>
  <c r="HV269" i="28" s="1"/>
  <c r="GJ268" i="28"/>
  <c r="JZ268" i="28" s="1"/>
  <c r="GI268" i="28"/>
  <c r="JY268" i="28" s="1"/>
  <c r="GH268" i="28"/>
  <c r="IC268" i="28" s="1"/>
  <c r="GG268" i="28"/>
  <c r="IB268" i="28" s="1"/>
  <c r="GF268" i="28"/>
  <c r="IA268" i="28" s="1"/>
  <c r="GE268" i="28"/>
  <c r="HZ268" i="28" s="1"/>
  <c r="GD268" i="28"/>
  <c r="GC268" i="28"/>
  <c r="JS268" i="28" s="1"/>
  <c r="GB268" i="28"/>
  <c r="JR268" i="28" s="1"/>
  <c r="GA268" i="28"/>
  <c r="JQ268" i="28" s="1"/>
  <c r="GJ267" i="28"/>
  <c r="GI267" i="28"/>
  <c r="JY267" i="28" s="1"/>
  <c r="GH267" i="28"/>
  <c r="JX267" i="28" s="1"/>
  <c r="GG267" i="28"/>
  <c r="JW267" i="28" s="1"/>
  <c r="GF267" i="28"/>
  <c r="GE267" i="28"/>
  <c r="GD267" i="28"/>
  <c r="JT267" i="28" s="1"/>
  <c r="GC267" i="28"/>
  <c r="HX267" i="28" s="1"/>
  <c r="GB267" i="28"/>
  <c r="HW267" i="28" s="1"/>
  <c r="GA267" i="28"/>
  <c r="HV267" i="28" s="1"/>
  <c r="GJ266" i="28"/>
  <c r="GI266" i="28"/>
  <c r="ID266" i="28" s="1"/>
  <c r="GH266" i="28"/>
  <c r="IC266" i="28" s="1"/>
  <c r="GG266" i="28"/>
  <c r="IB266" i="28" s="1"/>
  <c r="GF266" i="28"/>
  <c r="GE266" i="28"/>
  <c r="HZ266" i="28" s="1"/>
  <c r="GD266" i="28"/>
  <c r="HY266" i="28" s="1"/>
  <c r="GC266" i="28"/>
  <c r="HX266" i="28" s="1"/>
  <c r="GB266" i="28"/>
  <c r="JR266" i="28" s="1"/>
  <c r="GA266" i="28"/>
  <c r="JQ266" i="28" s="1"/>
  <c r="GJ265" i="28"/>
  <c r="GI265" i="28"/>
  <c r="JY265" i="28" s="1"/>
  <c r="GH265" i="28"/>
  <c r="GG265" i="28"/>
  <c r="JW265" i="28" s="1"/>
  <c r="GF265" i="28"/>
  <c r="GE265" i="28"/>
  <c r="GD265" i="28"/>
  <c r="JT265" i="28" s="1"/>
  <c r="GC265" i="28"/>
  <c r="JS265" i="28" s="1"/>
  <c r="GB265" i="28"/>
  <c r="HW265" i="28" s="1"/>
  <c r="GA265" i="28"/>
  <c r="HV265" i="28" s="1"/>
  <c r="GJ264" i="28"/>
  <c r="JZ264" i="28" s="1"/>
  <c r="GI264" i="28"/>
  <c r="ID264" i="28" s="1"/>
  <c r="GH264" i="28"/>
  <c r="IC264" i="28" s="1"/>
  <c r="GG264" i="28"/>
  <c r="IB264" i="28" s="1"/>
  <c r="GF264" i="28"/>
  <c r="JV264" i="28" s="1"/>
  <c r="GE264" i="28"/>
  <c r="JU264" i="28" s="1"/>
  <c r="GD264" i="28"/>
  <c r="HY264" i="28" s="1"/>
  <c r="GC264" i="28"/>
  <c r="HX264" i="28" s="1"/>
  <c r="GB264" i="28"/>
  <c r="GA264" i="28"/>
  <c r="JQ264" i="28" s="1"/>
  <c r="GJ263" i="28"/>
  <c r="GI263" i="28"/>
  <c r="JY263" i="28" s="1"/>
  <c r="GH263" i="28"/>
  <c r="JX263" i="28" s="1"/>
  <c r="GG263" i="28"/>
  <c r="JW263" i="28" s="1"/>
  <c r="GF263" i="28"/>
  <c r="GE263" i="28"/>
  <c r="GD263" i="28"/>
  <c r="JT263" i="28" s="1"/>
  <c r="GC263" i="28"/>
  <c r="JS263" i="28" s="1"/>
  <c r="GB263" i="28"/>
  <c r="HW263" i="28" s="1"/>
  <c r="GA263" i="28"/>
  <c r="HV263" i="28" s="1"/>
  <c r="GJ262" i="28"/>
  <c r="JZ262" i="28" s="1"/>
  <c r="GI262" i="28"/>
  <c r="JY262" i="28" s="1"/>
  <c r="GH262" i="28"/>
  <c r="IC262" i="28" s="1"/>
  <c r="GG262" i="28"/>
  <c r="IB262" i="28" s="1"/>
  <c r="GF262" i="28"/>
  <c r="IA262" i="28" s="1"/>
  <c r="GE262" i="28"/>
  <c r="HZ262" i="28" s="1"/>
  <c r="GD262" i="28"/>
  <c r="GC262" i="28"/>
  <c r="HX262" i="28" s="1"/>
  <c r="GB262" i="28"/>
  <c r="JR262" i="28" s="1"/>
  <c r="GA262" i="28"/>
  <c r="JQ262" i="28" s="1"/>
  <c r="GJ261" i="28"/>
  <c r="GI261" i="28"/>
  <c r="JY261" i="28" s="1"/>
  <c r="GH261" i="28"/>
  <c r="JX261" i="28" s="1"/>
  <c r="GG261" i="28"/>
  <c r="JW261" i="28" s="1"/>
  <c r="GF261" i="28"/>
  <c r="GE261" i="28"/>
  <c r="GD261" i="28"/>
  <c r="JT261" i="28" s="1"/>
  <c r="GC261" i="28"/>
  <c r="HX261" i="28" s="1"/>
  <c r="GB261" i="28"/>
  <c r="HW261" i="28" s="1"/>
  <c r="GA261" i="28"/>
  <c r="HV261" i="28" s="1"/>
  <c r="GJ260" i="28"/>
  <c r="JZ260" i="28" s="1"/>
  <c r="GI260" i="28"/>
  <c r="ID260" i="28" s="1"/>
  <c r="GH260" i="28"/>
  <c r="IC260" i="28" s="1"/>
  <c r="GG260" i="28"/>
  <c r="IB260" i="28" s="1"/>
  <c r="GF260" i="28"/>
  <c r="IA260" i="28" s="1"/>
  <c r="GE260" i="28"/>
  <c r="HZ260" i="28" s="1"/>
  <c r="GD260" i="28"/>
  <c r="HY260" i="28" s="1"/>
  <c r="GC260" i="28"/>
  <c r="JS260" i="28" s="1"/>
  <c r="GB260" i="28"/>
  <c r="JR260" i="28" s="1"/>
  <c r="GA260" i="28"/>
  <c r="JQ260" i="28" s="1"/>
  <c r="GJ259" i="28"/>
  <c r="IE259" i="28" s="1"/>
  <c r="GI259" i="28"/>
  <c r="JY259" i="28" s="1"/>
  <c r="GH259" i="28"/>
  <c r="JX259" i="28" s="1"/>
  <c r="GG259" i="28"/>
  <c r="JW259" i="28" s="1"/>
  <c r="GF259" i="28"/>
  <c r="GE259" i="28"/>
  <c r="GD259" i="28"/>
  <c r="JT259" i="28" s="1"/>
  <c r="GC259" i="28"/>
  <c r="JS259" i="28" s="1"/>
  <c r="GB259" i="28"/>
  <c r="HW259" i="28" s="1"/>
  <c r="GA259" i="28"/>
  <c r="HV259" i="28" s="1"/>
  <c r="GJ258" i="28"/>
  <c r="JZ258" i="28" s="1"/>
  <c r="GI258" i="28"/>
  <c r="JY258" i="28" s="1"/>
  <c r="GH258" i="28"/>
  <c r="IC258" i="28" s="1"/>
  <c r="GG258" i="28"/>
  <c r="GF258" i="28"/>
  <c r="IA258" i="28" s="1"/>
  <c r="GE258" i="28"/>
  <c r="JU258" i="28" s="1"/>
  <c r="GD258" i="28"/>
  <c r="HY258" i="28" s="1"/>
  <c r="GC258" i="28"/>
  <c r="JS258" i="28" s="1"/>
  <c r="GB258" i="28"/>
  <c r="JR258" i="28" s="1"/>
  <c r="GA258" i="28"/>
  <c r="JQ258" i="28" s="1"/>
  <c r="GJ257" i="28"/>
  <c r="IE257" i="28" s="1"/>
  <c r="GI257" i="28"/>
  <c r="ID257" i="28" s="1"/>
  <c r="GH257" i="28"/>
  <c r="JX257" i="28" s="1"/>
  <c r="GG257" i="28"/>
  <c r="JW257" i="28" s="1"/>
  <c r="GF257" i="28"/>
  <c r="IA257" i="28" s="1"/>
  <c r="GE257" i="28"/>
  <c r="HZ257" i="28" s="1"/>
  <c r="GD257" i="28"/>
  <c r="JT257" i="28" s="1"/>
  <c r="GC257" i="28"/>
  <c r="JS257" i="28" s="1"/>
  <c r="GB257" i="28"/>
  <c r="HW257" i="28" s="1"/>
  <c r="GA257" i="28"/>
  <c r="GJ256" i="28"/>
  <c r="JZ256" i="28" s="1"/>
  <c r="GI256" i="28"/>
  <c r="JY256" i="28" s="1"/>
  <c r="GH256" i="28"/>
  <c r="IC256" i="28" s="1"/>
  <c r="GG256" i="28"/>
  <c r="GF256" i="28"/>
  <c r="JV256" i="28" s="1"/>
  <c r="GE256" i="28"/>
  <c r="JU256" i="28" s="1"/>
  <c r="GD256" i="28"/>
  <c r="HY256" i="28" s="1"/>
  <c r="GC256" i="28"/>
  <c r="JS256" i="28" s="1"/>
  <c r="GB256" i="28"/>
  <c r="GA256" i="28"/>
  <c r="JQ256" i="28" s="1"/>
  <c r="GJ255" i="28"/>
  <c r="JZ255" i="28" s="1"/>
  <c r="GI255" i="28"/>
  <c r="GH255" i="28"/>
  <c r="JX255" i="28" s="1"/>
  <c r="GG255" i="28"/>
  <c r="JW255" i="28" s="1"/>
  <c r="GF255" i="28"/>
  <c r="IA255" i="28" s="1"/>
  <c r="GE255" i="28"/>
  <c r="HZ255" i="28" s="1"/>
  <c r="GD255" i="28"/>
  <c r="JT255" i="28" s="1"/>
  <c r="GC255" i="28"/>
  <c r="JS255" i="28" s="1"/>
  <c r="GB255" i="28"/>
  <c r="HW255" i="28" s="1"/>
  <c r="GA255" i="28"/>
  <c r="GJ254" i="28"/>
  <c r="JZ254" i="28" s="1"/>
  <c r="GI254" i="28"/>
  <c r="JY254" i="28" s="1"/>
  <c r="GH254" i="28"/>
  <c r="IC254" i="28" s="1"/>
  <c r="GG254" i="28"/>
  <c r="GF254" i="28"/>
  <c r="IA254" i="28" s="1"/>
  <c r="GE254" i="28"/>
  <c r="HZ254" i="28" s="1"/>
  <c r="GD254" i="28"/>
  <c r="JT254" i="28" s="1"/>
  <c r="GC254" i="28"/>
  <c r="HX254" i="28" s="1"/>
  <c r="GB254" i="28"/>
  <c r="GA254" i="28"/>
  <c r="JQ254" i="28" s="1"/>
  <c r="GJ253" i="28"/>
  <c r="IE253" i="28" s="1"/>
  <c r="GI253" i="28"/>
  <c r="ID253" i="28" s="1"/>
  <c r="GH253" i="28"/>
  <c r="GG253" i="28"/>
  <c r="JW253" i="28" s="1"/>
  <c r="GF253" i="28"/>
  <c r="JV253" i="28" s="1"/>
  <c r="GE253" i="28"/>
  <c r="HZ253" i="28" s="1"/>
  <c r="GD253" i="28"/>
  <c r="JT253" i="28" s="1"/>
  <c r="GC253" i="28"/>
  <c r="JS253" i="28" s="1"/>
  <c r="GB253" i="28"/>
  <c r="HW253" i="28" s="1"/>
  <c r="GA253" i="28"/>
  <c r="GJ252" i="28"/>
  <c r="JZ252" i="28" s="1"/>
  <c r="GI252" i="28"/>
  <c r="JY252" i="28" s="1"/>
  <c r="GH252" i="28"/>
  <c r="IC252" i="28" s="1"/>
  <c r="GG252" i="28"/>
  <c r="IB252" i="28" s="1"/>
  <c r="GF252" i="28"/>
  <c r="JV252" i="28" s="1"/>
  <c r="GE252" i="28"/>
  <c r="HZ252" i="28" s="1"/>
  <c r="GD252" i="28"/>
  <c r="JT252" i="28" s="1"/>
  <c r="GC252" i="28"/>
  <c r="HX252" i="28" s="1"/>
  <c r="GB252" i="28"/>
  <c r="GA252" i="28"/>
  <c r="JQ252" i="28" s="1"/>
  <c r="GJ251" i="28"/>
  <c r="IE251" i="28" s="1"/>
  <c r="GI251" i="28"/>
  <c r="JY251" i="28" s="1"/>
  <c r="GH251" i="28"/>
  <c r="JX251" i="28" s="1"/>
  <c r="GG251" i="28"/>
  <c r="GF251" i="28"/>
  <c r="IA251" i="28" s="1"/>
  <c r="GE251" i="28"/>
  <c r="HZ251" i="28" s="1"/>
  <c r="GD251" i="28"/>
  <c r="JT251" i="28" s="1"/>
  <c r="GC251" i="28"/>
  <c r="JS251" i="28" s="1"/>
  <c r="GB251" i="28"/>
  <c r="GA251" i="28"/>
  <c r="HV251" i="28" s="1"/>
  <c r="GJ250" i="28"/>
  <c r="JZ250" i="28" s="1"/>
  <c r="GI250" i="28"/>
  <c r="JY250" i="28" s="1"/>
  <c r="GH250" i="28"/>
  <c r="IC250" i="28" s="1"/>
  <c r="GG250" i="28"/>
  <c r="IB250" i="28" s="1"/>
  <c r="GF250" i="28"/>
  <c r="IA250" i="28" s="1"/>
  <c r="GE250" i="28"/>
  <c r="JU250" i="28" s="1"/>
  <c r="GD250" i="28"/>
  <c r="HY250" i="28" s="1"/>
  <c r="GC250" i="28"/>
  <c r="GB250" i="28"/>
  <c r="HW250" i="28" s="1"/>
  <c r="GA250" i="28"/>
  <c r="JQ250" i="28" s="1"/>
  <c r="GJ249" i="28"/>
  <c r="JZ249" i="28" s="1"/>
  <c r="GI249" i="28"/>
  <c r="JY249" i="28" s="1"/>
  <c r="GH249" i="28"/>
  <c r="JX249" i="28" s="1"/>
  <c r="GG249" i="28"/>
  <c r="JW249" i="28" s="1"/>
  <c r="GF249" i="28"/>
  <c r="IA249" i="28" s="1"/>
  <c r="GE249" i="28"/>
  <c r="HZ249" i="28" s="1"/>
  <c r="GD249" i="28"/>
  <c r="JT249" i="28" s="1"/>
  <c r="GC249" i="28"/>
  <c r="JS249" i="28" s="1"/>
  <c r="GB249" i="28"/>
  <c r="HW249" i="28" s="1"/>
  <c r="GA249" i="28"/>
  <c r="HV249" i="28" s="1"/>
  <c r="GJ248" i="28"/>
  <c r="JZ248" i="28" s="1"/>
  <c r="GI248" i="28"/>
  <c r="JY248" i="28" s="1"/>
  <c r="GH248" i="28"/>
  <c r="IC248" i="28" s="1"/>
  <c r="GG248" i="28"/>
  <c r="IB248" i="28" s="1"/>
  <c r="GF248" i="28"/>
  <c r="JV248" i="28" s="1"/>
  <c r="GE248" i="28"/>
  <c r="JU248" i="28" s="1"/>
  <c r="GD248" i="28"/>
  <c r="HY248" i="28" s="1"/>
  <c r="GC248" i="28"/>
  <c r="HX248" i="28" s="1"/>
  <c r="GB248" i="28"/>
  <c r="HW248" i="28" s="1"/>
  <c r="GA248" i="28"/>
  <c r="JQ248" i="28" s="1"/>
  <c r="GJ247" i="28"/>
  <c r="IE247" i="28" s="1"/>
  <c r="GI247" i="28"/>
  <c r="ID247" i="28" s="1"/>
  <c r="GH247" i="28"/>
  <c r="GG247" i="28"/>
  <c r="IB247" i="28" s="1"/>
  <c r="GF247" i="28"/>
  <c r="IA247" i="28" s="1"/>
  <c r="GE247" i="28"/>
  <c r="HZ247" i="28" s="1"/>
  <c r="GD247" i="28"/>
  <c r="JT247" i="28" s="1"/>
  <c r="GC247" i="28"/>
  <c r="GB247" i="28"/>
  <c r="HW247" i="28" s="1"/>
  <c r="GA247" i="28"/>
  <c r="HV247" i="28" s="1"/>
  <c r="GJ246" i="28"/>
  <c r="JZ246" i="28" s="1"/>
  <c r="GI246" i="28"/>
  <c r="ID246" i="28" s="1"/>
  <c r="GH246" i="28"/>
  <c r="IC246" i="28" s="1"/>
  <c r="GG246" i="28"/>
  <c r="JW246" i="28" s="1"/>
  <c r="GF246" i="28"/>
  <c r="JV246" i="28" s="1"/>
  <c r="GE246" i="28"/>
  <c r="HZ246" i="28" s="1"/>
  <c r="GD246" i="28"/>
  <c r="JT246" i="28" s="1"/>
  <c r="GC246" i="28"/>
  <c r="JS246" i="28" s="1"/>
  <c r="GB246" i="28"/>
  <c r="JR246" i="28" s="1"/>
  <c r="GA246" i="28"/>
  <c r="HV246" i="28" s="1"/>
  <c r="GJ245" i="28"/>
  <c r="IE245" i="28" s="1"/>
  <c r="GI245" i="28"/>
  <c r="JY245" i="28" s="1"/>
  <c r="GH245" i="28"/>
  <c r="JX245" i="28" s="1"/>
  <c r="GG245" i="28"/>
  <c r="IB245" i="28" s="1"/>
  <c r="GF245" i="28"/>
  <c r="IA245" i="28" s="1"/>
  <c r="GE245" i="28"/>
  <c r="HZ245" i="28" s="1"/>
  <c r="GD245" i="28"/>
  <c r="GC245" i="28"/>
  <c r="HX245" i="28" s="1"/>
  <c r="GB245" i="28"/>
  <c r="HW245" i="28" s="1"/>
  <c r="GA245" i="28"/>
  <c r="HV245" i="28" s="1"/>
  <c r="GJ244" i="28"/>
  <c r="GI244" i="28"/>
  <c r="ID244" i="28" s="1"/>
  <c r="GH244" i="28"/>
  <c r="IC244" i="28" s="1"/>
  <c r="GG244" i="28"/>
  <c r="IB244" i="28" s="1"/>
  <c r="GF244" i="28"/>
  <c r="GE244" i="28"/>
  <c r="JU244" i="28" s="1"/>
  <c r="GD244" i="28"/>
  <c r="HY244" i="28" s="1"/>
  <c r="GC244" i="28"/>
  <c r="HX244" i="28" s="1"/>
  <c r="GB244" i="28"/>
  <c r="JR244" i="28" s="1"/>
  <c r="GA244" i="28"/>
  <c r="JQ244" i="28" s="1"/>
  <c r="GJ243" i="28"/>
  <c r="IE243" i="28" s="1"/>
  <c r="GI243" i="28"/>
  <c r="ID243" i="28" s="1"/>
  <c r="GH243" i="28"/>
  <c r="JX243" i="28" s="1"/>
  <c r="GG243" i="28"/>
  <c r="JW243" i="28" s="1"/>
  <c r="GF243" i="28"/>
  <c r="GE243" i="28"/>
  <c r="HZ243" i="28" s="1"/>
  <c r="GD243" i="28"/>
  <c r="GC243" i="28"/>
  <c r="HX243" i="28" s="1"/>
  <c r="GB243" i="28"/>
  <c r="HW243" i="28" s="1"/>
  <c r="GA243" i="28"/>
  <c r="GJ242" i="28"/>
  <c r="GI242" i="28"/>
  <c r="ID242" i="28" s="1"/>
  <c r="GH242" i="28"/>
  <c r="IC242" i="28" s="1"/>
  <c r="GG242" i="28"/>
  <c r="IB242" i="28" s="1"/>
  <c r="GF242" i="28"/>
  <c r="IA242" i="28" s="1"/>
  <c r="GE242" i="28"/>
  <c r="JU242" i="28" s="1"/>
  <c r="GD242" i="28"/>
  <c r="HY242" i="28" s="1"/>
  <c r="GC242" i="28"/>
  <c r="HX242" i="28" s="1"/>
  <c r="GB242" i="28"/>
  <c r="HW242" i="28" s="1"/>
  <c r="GA242" i="28"/>
  <c r="JQ242" i="28" s="1"/>
  <c r="GJ241" i="28"/>
  <c r="JZ241" i="28" s="1"/>
  <c r="GI241" i="28"/>
  <c r="ID241" i="28" s="1"/>
  <c r="GH241" i="28"/>
  <c r="JX241" i="28" s="1"/>
  <c r="GG241" i="28"/>
  <c r="JW241" i="28" s="1"/>
  <c r="GF241" i="28"/>
  <c r="JV241" i="28" s="1"/>
  <c r="GE241" i="28"/>
  <c r="HZ241" i="28" s="1"/>
  <c r="GD241" i="28"/>
  <c r="GC241" i="28"/>
  <c r="HX241" i="28" s="1"/>
  <c r="GB241" i="28"/>
  <c r="HW241" i="28" s="1"/>
  <c r="GA241" i="28"/>
  <c r="GJ240" i="28"/>
  <c r="GI240" i="28"/>
  <c r="ID240" i="28" s="1"/>
  <c r="GH240" i="28"/>
  <c r="IC240" i="28" s="1"/>
  <c r="GG240" i="28"/>
  <c r="IB240" i="28" s="1"/>
  <c r="GF240" i="28"/>
  <c r="IA240" i="28" s="1"/>
  <c r="GE240" i="28"/>
  <c r="HZ240" i="28" s="1"/>
  <c r="GD240" i="28"/>
  <c r="HY240" i="28" s="1"/>
  <c r="GC240" i="28"/>
  <c r="GB240" i="28"/>
  <c r="JR240" i="28" s="1"/>
  <c r="GA240" i="28"/>
  <c r="JQ240" i="28" s="1"/>
  <c r="GJ239" i="28"/>
  <c r="JZ239" i="28" s="1"/>
  <c r="GI239" i="28"/>
  <c r="ID239" i="28" s="1"/>
  <c r="GH239" i="28"/>
  <c r="IC239" i="28" s="1"/>
  <c r="GG239" i="28"/>
  <c r="JW239" i="28" s="1"/>
  <c r="GF239" i="28"/>
  <c r="JV239" i="28" s="1"/>
  <c r="GE239" i="28"/>
  <c r="HZ239" i="28" s="1"/>
  <c r="GD239" i="28"/>
  <c r="GC239" i="28"/>
  <c r="HX239" i="28" s="1"/>
  <c r="GB239" i="28"/>
  <c r="HW239" i="28" s="1"/>
  <c r="GA239" i="28"/>
  <c r="HV239" i="28" s="1"/>
  <c r="GJ238" i="28"/>
  <c r="GI238" i="28"/>
  <c r="ID238" i="28" s="1"/>
  <c r="GH238" i="28"/>
  <c r="IC238" i="28" s="1"/>
  <c r="GG238" i="28"/>
  <c r="IB238" i="28" s="1"/>
  <c r="GF238" i="28"/>
  <c r="IA238" i="28" s="1"/>
  <c r="GE238" i="28"/>
  <c r="JU238" i="28" s="1"/>
  <c r="GD238" i="28"/>
  <c r="JT238" i="28" s="1"/>
  <c r="GC238" i="28"/>
  <c r="HX238" i="28" s="1"/>
  <c r="GB238" i="28"/>
  <c r="JR238" i="28" s="1"/>
  <c r="GA238" i="28"/>
  <c r="JQ238" i="28" s="1"/>
  <c r="GJ237" i="28"/>
  <c r="IE237" i="28" s="1"/>
  <c r="GI237" i="28"/>
  <c r="ID237" i="28" s="1"/>
  <c r="GH237" i="28"/>
  <c r="IC237" i="28" s="1"/>
  <c r="GG237" i="28"/>
  <c r="JW237" i="28" s="1"/>
  <c r="GF237" i="28"/>
  <c r="JV237" i="28" s="1"/>
  <c r="GE237" i="28"/>
  <c r="HZ237" i="28" s="1"/>
  <c r="GD237" i="28"/>
  <c r="GC237" i="28"/>
  <c r="HX237" i="28" s="1"/>
  <c r="GB237" i="28"/>
  <c r="HW237" i="28" s="1"/>
  <c r="GA237" i="28"/>
  <c r="HV237" i="28" s="1"/>
  <c r="GJ236" i="28"/>
  <c r="GI236" i="28"/>
  <c r="ID236" i="28" s="1"/>
  <c r="GH236" i="28"/>
  <c r="IC236" i="28" s="1"/>
  <c r="GG236" i="28"/>
  <c r="IB236" i="28" s="1"/>
  <c r="GF236" i="28"/>
  <c r="JV236" i="28" s="1"/>
  <c r="GE236" i="28"/>
  <c r="HZ236" i="28" s="1"/>
  <c r="GD236" i="28"/>
  <c r="HY236" i="28" s="1"/>
  <c r="GC236" i="28"/>
  <c r="HX236" i="28" s="1"/>
  <c r="GB236" i="28"/>
  <c r="HW236" i="28" s="1"/>
  <c r="GA236" i="28"/>
  <c r="JQ236" i="28" s="1"/>
  <c r="GJ235" i="28"/>
  <c r="JZ235" i="28" s="1"/>
  <c r="GI235" i="28"/>
  <c r="ID235" i="28" s="1"/>
  <c r="GH235" i="28"/>
  <c r="IC235" i="28" s="1"/>
  <c r="GG235" i="28"/>
  <c r="JW235" i="28" s="1"/>
  <c r="GF235" i="28"/>
  <c r="JV235" i="28" s="1"/>
  <c r="GE235" i="28"/>
  <c r="HZ235" i="28" s="1"/>
  <c r="GD235" i="28"/>
  <c r="GC235" i="28"/>
  <c r="HX235" i="28" s="1"/>
  <c r="GB235" i="28"/>
  <c r="HW235" i="28" s="1"/>
  <c r="GA235" i="28"/>
  <c r="HV235" i="28" s="1"/>
  <c r="GJ234" i="28"/>
  <c r="GI234" i="28"/>
  <c r="ID234" i="28" s="1"/>
  <c r="GH234" i="28"/>
  <c r="IC234" i="28" s="1"/>
  <c r="GG234" i="28"/>
  <c r="IB234" i="28" s="1"/>
  <c r="GF234" i="28"/>
  <c r="IA234" i="28" s="1"/>
  <c r="GE234" i="28"/>
  <c r="JU234" i="28" s="1"/>
  <c r="GD234" i="28"/>
  <c r="JT234" i="28" s="1"/>
  <c r="GC234" i="28"/>
  <c r="HX234" i="28" s="1"/>
  <c r="GB234" i="28"/>
  <c r="HW234" i="28" s="1"/>
  <c r="GA234" i="28"/>
  <c r="JQ234" i="28" s="1"/>
  <c r="GJ233" i="28"/>
  <c r="IE233" i="28" s="1"/>
  <c r="GI233" i="28"/>
  <c r="ID233" i="28" s="1"/>
  <c r="GH233" i="28"/>
  <c r="IC233" i="28" s="1"/>
  <c r="GG233" i="28"/>
  <c r="JW233" i="28" s="1"/>
  <c r="GF233" i="28"/>
  <c r="JV233" i="28" s="1"/>
  <c r="GE233" i="28"/>
  <c r="HZ233" i="28" s="1"/>
  <c r="GD233" i="28"/>
  <c r="GC233" i="28"/>
  <c r="HX233" i="28" s="1"/>
  <c r="GB233" i="28"/>
  <c r="HW233" i="28" s="1"/>
  <c r="GA233" i="28"/>
  <c r="HV233" i="28" s="1"/>
  <c r="GJ232" i="28"/>
  <c r="GI232" i="28"/>
  <c r="ID232" i="28" s="1"/>
  <c r="GH232" i="28"/>
  <c r="IC232" i="28" s="1"/>
  <c r="GG232" i="28"/>
  <c r="IB232" i="28" s="1"/>
  <c r="GF232" i="28"/>
  <c r="JV232" i="28" s="1"/>
  <c r="GE232" i="28"/>
  <c r="JU232" i="28" s="1"/>
  <c r="GD232" i="28"/>
  <c r="JT232" i="28" s="1"/>
  <c r="GC232" i="28"/>
  <c r="HX232" i="28" s="1"/>
  <c r="GB232" i="28"/>
  <c r="HW232" i="28" s="1"/>
  <c r="GA232" i="28"/>
  <c r="JQ232" i="28" s="1"/>
  <c r="GJ231" i="28"/>
  <c r="JZ231" i="28" s="1"/>
  <c r="GI231" i="28"/>
  <c r="ID231" i="28" s="1"/>
  <c r="GH231" i="28"/>
  <c r="IC231" i="28" s="1"/>
  <c r="GG231" i="28"/>
  <c r="IB231" i="28" s="1"/>
  <c r="GF231" i="28"/>
  <c r="IA231" i="28" s="1"/>
  <c r="GE231" i="28"/>
  <c r="HZ231" i="28" s="1"/>
  <c r="GD231" i="28"/>
  <c r="GC231" i="28"/>
  <c r="HX231" i="28" s="1"/>
  <c r="GB231" i="28"/>
  <c r="HW231" i="28" s="1"/>
  <c r="GA231" i="28"/>
  <c r="HV231" i="28" s="1"/>
  <c r="GJ230" i="28"/>
  <c r="GI230" i="28"/>
  <c r="ID230" i="28" s="1"/>
  <c r="GH230" i="28"/>
  <c r="IC230" i="28" s="1"/>
  <c r="GG230" i="28"/>
  <c r="IB230" i="28" s="1"/>
  <c r="GF230" i="28"/>
  <c r="IA230" i="28" s="1"/>
  <c r="GE230" i="28"/>
  <c r="HZ230" i="28" s="1"/>
  <c r="GD230" i="28"/>
  <c r="HY230" i="28" s="1"/>
  <c r="GC230" i="28"/>
  <c r="HX230" i="28" s="1"/>
  <c r="GB230" i="28"/>
  <c r="HW230" i="28" s="1"/>
  <c r="GA230" i="28"/>
  <c r="HV230" i="28" s="1"/>
  <c r="GJ229" i="28"/>
  <c r="IE229" i="28" s="1"/>
  <c r="GI229" i="28"/>
  <c r="ID229" i="28" s="1"/>
  <c r="GH229" i="28"/>
  <c r="IC229" i="28" s="1"/>
  <c r="GG229" i="28"/>
  <c r="JW229" i="28" s="1"/>
  <c r="GF229" i="28"/>
  <c r="JV229" i="28" s="1"/>
  <c r="GE229" i="28"/>
  <c r="HZ229" i="28" s="1"/>
  <c r="GD229" i="28"/>
  <c r="GC229" i="28"/>
  <c r="HX229" i="28" s="1"/>
  <c r="GB229" i="28"/>
  <c r="HW229" i="28" s="1"/>
  <c r="GA229" i="28"/>
  <c r="HV229" i="28" s="1"/>
  <c r="GJ228" i="28"/>
  <c r="GI228" i="28"/>
  <c r="ID228" i="28" s="1"/>
  <c r="GH228" i="28"/>
  <c r="IC228" i="28" s="1"/>
  <c r="GG228" i="28"/>
  <c r="IB228" i="28" s="1"/>
  <c r="GF228" i="28"/>
  <c r="JV228" i="28" s="1"/>
  <c r="GE228" i="28"/>
  <c r="HZ228" i="28" s="1"/>
  <c r="GD228" i="28"/>
  <c r="HY228" i="28" s="1"/>
  <c r="GC228" i="28"/>
  <c r="HX228" i="28" s="1"/>
  <c r="GB228" i="28"/>
  <c r="HW228" i="28" s="1"/>
  <c r="GA228" i="28"/>
  <c r="JQ228" i="28" s="1"/>
  <c r="GJ227" i="28"/>
  <c r="JZ227" i="28" s="1"/>
  <c r="GI227" i="28"/>
  <c r="ID227" i="28" s="1"/>
  <c r="GH227" i="28"/>
  <c r="IC227" i="28" s="1"/>
  <c r="GG227" i="28"/>
  <c r="JW227" i="28" s="1"/>
  <c r="GF227" i="28"/>
  <c r="JV227" i="28" s="1"/>
  <c r="GE227" i="28"/>
  <c r="HZ227" i="28" s="1"/>
  <c r="GD227" i="28"/>
  <c r="GC227" i="28"/>
  <c r="HX227" i="28" s="1"/>
  <c r="GB227" i="28"/>
  <c r="HW227" i="28" s="1"/>
  <c r="GA227" i="28"/>
  <c r="HV227" i="28" s="1"/>
  <c r="GJ226" i="28"/>
  <c r="GI226" i="28"/>
  <c r="ID226" i="28" s="1"/>
  <c r="GH226" i="28"/>
  <c r="IC226" i="28" s="1"/>
  <c r="GG226" i="28"/>
  <c r="IB226" i="28" s="1"/>
  <c r="GF226" i="28"/>
  <c r="JV226" i="28" s="1"/>
  <c r="GE226" i="28"/>
  <c r="HZ226" i="28" s="1"/>
  <c r="GD226" i="28"/>
  <c r="JT226" i="28" s="1"/>
  <c r="GC226" i="28"/>
  <c r="HX226" i="28" s="1"/>
  <c r="GB226" i="28"/>
  <c r="GA226" i="28"/>
  <c r="HV226" i="28" s="1"/>
  <c r="GJ225" i="28"/>
  <c r="GI225" i="28"/>
  <c r="ID225" i="28" s="1"/>
  <c r="GH225" i="28"/>
  <c r="IC225" i="28" s="1"/>
  <c r="GG225" i="28"/>
  <c r="GF225" i="28"/>
  <c r="IA225" i="28" s="1"/>
  <c r="GE225" i="28"/>
  <c r="HZ225" i="28" s="1"/>
  <c r="GD225" i="28"/>
  <c r="GC225" i="28"/>
  <c r="HX225" i="28" s="1"/>
  <c r="GB225" i="28"/>
  <c r="HW225" i="28" s="1"/>
  <c r="GA225" i="28"/>
  <c r="HV225" i="28" s="1"/>
  <c r="GJ224" i="28"/>
  <c r="GI224" i="28"/>
  <c r="ID224" i="28" s="1"/>
  <c r="GH224" i="28"/>
  <c r="IC224" i="28" s="1"/>
  <c r="GG224" i="28"/>
  <c r="IB224" i="28" s="1"/>
  <c r="GF224" i="28"/>
  <c r="JV224" i="28" s="1"/>
  <c r="GE224" i="28"/>
  <c r="HZ224" i="28" s="1"/>
  <c r="GD224" i="28"/>
  <c r="GC224" i="28"/>
  <c r="HX224" i="28" s="1"/>
  <c r="GB224" i="28"/>
  <c r="HW224" i="28" s="1"/>
  <c r="GA224" i="28"/>
  <c r="HV224" i="28" s="1"/>
  <c r="GJ223" i="28"/>
  <c r="JZ223" i="28" s="1"/>
  <c r="GI223" i="28"/>
  <c r="ID223" i="28" s="1"/>
  <c r="GH223" i="28"/>
  <c r="GG223" i="28"/>
  <c r="JW223" i="28" s="1"/>
  <c r="GF223" i="28"/>
  <c r="IA223" i="28" s="1"/>
  <c r="GE223" i="28"/>
  <c r="HZ223" i="28" s="1"/>
  <c r="GD223" i="28"/>
  <c r="GC223" i="28"/>
  <c r="HX223" i="28" s="1"/>
  <c r="GB223" i="28"/>
  <c r="HW223" i="28" s="1"/>
  <c r="GA223" i="28"/>
  <c r="GJ222" i="28"/>
  <c r="GI222" i="28"/>
  <c r="ID222" i="28" s="1"/>
  <c r="GH222" i="28"/>
  <c r="IC222" i="28" s="1"/>
  <c r="GG222" i="28"/>
  <c r="IB222" i="28" s="1"/>
  <c r="GF222" i="28"/>
  <c r="JV222" i="28" s="1"/>
  <c r="GE222" i="28"/>
  <c r="JU222" i="28" s="1"/>
  <c r="GD222" i="28"/>
  <c r="GC222" i="28"/>
  <c r="HX222" i="28" s="1"/>
  <c r="GB222" i="28"/>
  <c r="HW222" i="28" s="1"/>
  <c r="GA222" i="28"/>
  <c r="HV222" i="28" s="1"/>
  <c r="GJ221" i="28"/>
  <c r="JZ221" i="28" s="1"/>
  <c r="GI221" i="28"/>
  <c r="ID221" i="28" s="1"/>
  <c r="GH221" i="28"/>
  <c r="GG221" i="28"/>
  <c r="JW221" i="28" s="1"/>
  <c r="GF221" i="28"/>
  <c r="IA221" i="28" s="1"/>
  <c r="GE221" i="28"/>
  <c r="HZ221" i="28" s="1"/>
  <c r="GD221" i="28"/>
  <c r="GC221" i="28"/>
  <c r="HX221" i="28" s="1"/>
  <c r="GB221" i="28"/>
  <c r="HW221" i="28" s="1"/>
  <c r="GA221" i="28"/>
  <c r="GJ220" i="28"/>
  <c r="GI220" i="28"/>
  <c r="ID220" i="28" s="1"/>
  <c r="GH220" i="28"/>
  <c r="IC220" i="28" s="1"/>
  <c r="GG220" i="28"/>
  <c r="IB220" i="28" s="1"/>
  <c r="GF220" i="28"/>
  <c r="JV220" i="28" s="1"/>
  <c r="GE220" i="28"/>
  <c r="JU220" i="28" s="1"/>
  <c r="GD220" i="28"/>
  <c r="JT220" i="28" s="1"/>
  <c r="GC220" i="28"/>
  <c r="HX220" i="28" s="1"/>
  <c r="GB220" i="28"/>
  <c r="HW220" i="28" s="1"/>
  <c r="GA220" i="28"/>
  <c r="HV220" i="28" s="1"/>
  <c r="GJ219" i="28"/>
  <c r="JZ219" i="28" s="1"/>
  <c r="GI219" i="28"/>
  <c r="ID219" i="28" s="1"/>
  <c r="GH219" i="28"/>
  <c r="IC219" i="28" s="1"/>
  <c r="GG219" i="28"/>
  <c r="JW219" i="28" s="1"/>
  <c r="GF219" i="28"/>
  <c r="IA219" i="28" s="1"/>
  <c r="GE219" i="28"/>
  <c r="HZ219" i="28" s="1"/>
  <c r="GD219" i="28"/>
  <c r="GC219" i="28"/>
  <c r="HX219" i="28" s="1"/>
  <c r="GB219" i="28"/>
  <c r="HW219" i="28" s="1"/>
  <c r="GA219" i="28"/>
  <c r="HV219" i="28" s="1"/>
  <c r="GJ218" i="28"/>
  <c r="GI218" i="28"/>
  <c r="ID218" i="28" s="1"/>
  <c r="GH218" i="28"/>
  <c r="IC218" i="28" s="1"/>
  <c r="GG218" i="28"/>
  <c r="IB218" i="28" s="1"/>
  <c r="GF218" i="28"/>
  <c r="JV218" i="28" s="1"/>
  <c r="GE218" i="28"/>
  <c r="HZ218" i="28" s="1"/>
  <c r="GD218" i="28"/>
  <c r="JT218" i="28" s="1"/>
  <c r="GC218" i="28"/>
  <c r="HX218" i="28" s="1"/>
  <c r="GB218" i="28"/>
  <c r="HW218" i="28" s="1"/>
  <c r="GA218" i="28"/>
  <c r="JQ218" i="28" s="1"/>
  <c r="GJ217" i="28"/>
  <c r="JZ217" i="28" s="1"/>
  <c r="GI217" i="28"/>
  <c r="ID217" i="28" s="1"/>
  <c r="GH217" i="28"/>
  <c r="IC217" i="28" s="1"/>
  <c r="GG217" i="28"/>
  <c r="JW217" i="28" s="1"/>
  <c r="GF217" i="28"/>
  <c r="JV217" i="28" s="1"/>
  <c r="GE217" i="28"/>
  <c r="HZ217" i="28" s="1"/>
  <c r="GD217" i="28"/>
  <c r="GC217" i="28"/>
  <c r="HX217" i="28" s="1"/>
  <c r="GB217" i="28"/>
  <c r="HW217" i="28" s="1"/>
  <c r="GA217" i="28"/>
  <c r="HV217" i="28" s="1"/>
  <c r="GJ216" i="28"/>
  <c r="GI216" i="28"/>
  <c r="ID216" i="28" s="1"/>
  <c r="GH216" i="28"/>
  <c r="IC216" i="28" s="1"/>
  <c r="GG216" i="28"/>
  <c r="IB216" i="28" s="1"/>
  <c r="GF216" i="28"/>
  <c r="JV216" i="28" s="1"/>
  <c r="GE216" i="28"/>
  <c r="JU216" i="28" s="1"/>
  <c r="GD216" i="28"/>
  <c r="JT216" i="28" s="1"/>
  <c r="GC216" i="28"/>
  <c r="HX216" i="28" s="1"/>
  <c r="GB216" i="28"/>
  <c r="HW216" i="28" s="1"/>
  <c r="GA216" i="28"/>
  <c r="JQ216" i="28" s="1"/>
  <c r="GJ215" i="28"/>
  <c r="JZ215" i="28" s="1"/>
  <c r="GI215" i="28"/>
  <c r="ID215" i="28" s="1"/>
  <c r="GH215" i="28"/>
  <c r="IC215" i="28" s="1"/>
  <c r="GG215" i="28"/>
  <c r="JW215" i="28" s="1"/>
  <c r="GF215" i="28"/>
  <c r="JV215" i="28" s="1"/>
  <c r="GE215" i="28"/>
  <c r="HZ215" i="28" s="1"/>
  <c r="GD215" i="28"/>
  <c r="GC215" i="28"/>
  <c r="HX215" i="28" s="1"/>
  <c r="GB215" i="28"/>
  <c r="HW215" i="28" s="1"/>
  <c r="GA215" i="28"/>
  <c r="HV215" i="28" s="1"/>
  <c r="GJ214" i="28"/>
  <c r="GI214" i="28"/>
  <c r="ID214" i="28" s="1"/>
  <c r="GH214" i="28"/>
  <c r="IC214" i="28" s="1"/>
  <c r="GG214" i="28"/>
  <c r="IB214" i="28" s="1"/>
  <c r="GF214" i="28"/>
  <c r="JV214" i="28" s="1"/>
  <c r="GE214" i="28"/>
  <c r="JU214" i="28" s="1"/>
  <c r="GD214" i="28"/>
  <c r="JT214" i="28" s="1"/>
  <c r="GC214" i="28"/>
  <c r="HX214" i="28" s="1"/>
  <c r="GB214" i="28"/>
  <c r="HW214" i="28" s="1"/>
  <c r="GA214" i="28"/>
  <c r="JQ214" i="28" s="1"/>
  <c r="GJ213" i="28"/>
  <c r="JZ213" i="28" s="1"/>
  <c r="GI213" i="28"/>
  <c r="ID213" i="28" s="1"/>
  <c r="GH213" i="28"/>
  <c r="IC213" i="28" s="1"/>
  <c r="GG213" i="28"/>
  <c r="JW213" i="28" s="1"/>
  <c r="GF213" i="28"/>
  <c r="JV213" i="28" s="1"/>
  <c r="GE213" i="28"/>
  <c r="HZ213" i="28" s="1"/>
  <c r="GD213" i="28"/>
  <c r="GC213" i="28"/>
  <c r="HX213" i="28" s="1"/>
  <c r="GB213" i="28"/>
  <c r="HW213" i="28" s="1"/>
  <c r="GA213" i="28"/>
  <c r="HV213" i="28" s="1"/>
  <c r="GJ212" i="28"/>
  <c r="GI212" i="28"/>
  <c r="ID212" i="28" s="1"/>
  <c r="GH212" i="28"/>
  <c r="IC212" i="28" s="1"/>
  <c r="GG212" i="28"/>
  <c r="IB212" i="28" s="1"/>
  <c r="GF212" i="28"/>
  <c r="JV212" i="28" s="1"/>
  <c r="GE212" i="28"/>
  <c r="JU212" i="28" s="1"/>
  <c r="GD212" i="28"/>
  <c r="JT212" i="28" s="1"/>
  <c r="GC212" i="28"/>
  <c r="GB212" i="28"/>
  <c r="HW212" i="28" s="1"/>
  <c r="GA212" i="28"/>
  <c r="JQ212" i="28" s="1"/>
  <c r="GJ211" i="28"/>
  <c r="JZ211" i="28" s="1"/>
  <c r="GI211" i="28"/>
  <c r="GH211" i="28"/>
  <c r="IC211" i="28" s="1"/>
  <c r="GG211" i="28"/>
  <c r="JW211" i="28" s="1"/>
  <c r="GF211" i="28"/>
  <c r="JV211" i="28" s="1"/>
  <c r="GE211" i="28"/>
  <c r="HZ211" i="28" s="1"/>
  <c r="GD211" i="28"/>
  <c r="GC211" i="28"/>
  <c r="HX211" i="28" s="1"/>
  <c r="GB211" i="28"/>
  <c r="HW211" i="28" s="1"/>
  <c r="GA211" i="28"/>
  <c r="HV211" i="28" s="1"/>
  <c r="GJ210" i="28"/>
  <c r="GI210" i="28"/>
  <c r="ID210" i="28" s="1"/>
  <c r="GH210" i="28"/>
  <c r="IC210" i="28" s="1"/>
  <c r="GG210" i="28"/>
  <c r="IB210" i="28" s="1"/>
  <c r="GF210" i="28"/>
  <c r="JV210" i="28" s="1"/>
  <c r="GE210" i="28"/>
  <c r="JU210" i="28" s="1"/>
  <c r="GD210" i="28"/>
  <c r="JT210" i="28" s="1"/>
  <c r="GC210" i="28"/>
  <c r="GB210" i="28"/>
  <c r="HW210" i="28" s="1"/>
  <c r="GA210" i="28"/>
  <c r="JQ210" i="28" s="1"/>
  <c r="GJ209" i="28"/>
  <c r="JZ209" i="28" s="1"/>
  <c r="GI209" i="28"/>
  <c r="GH209" i="28"/>
  <c r="IC209" i="28" s="1"/>
  <c r="GG209" i="28"/>
  <c r="JW209" i="28" s="1"/>
  <c r="GF209" i="28"/>
  <c r="JV209" i="28" s="1"/>
  <c r="GE209" i="28"/>
  <c r="HZ209" i="28" s="1"/>
  <c r="GD209" i="28"/>
  <c r="GC209" i="28"/>
  <c r="HX209" i="28" s="1"/>
  <c r="GB209" i="28"/>
  <c r="HW209" i="28" s="1"/>
  <c r="GA209" i="28"/>
  <c r="HV209" i="28" s="1"/>
  <c r="GJ208" i="28"/>
  <c r="GI208" i="28"/>
  <c r="ID208" i="28" s="1"/>
  <c r="GH208" i="28"/>
  <c r="IC208" i="28" s="1"/>
  <c r="GG208" i="28"/>
  <c r="IB208" i="28" s="1"/>
  <c r="GF208" i="28"/>
  <c r="JV208" i="28" s="1"/>
  <c r="GE208" i="28"/>
  <c r="JU208" i="28" s="1"/>
  <c r="GD208" i="28"/>
  <c r="JT208" i="28" s="1"/>
  <c r="GC208" i="28"/>
  <c r="GB208" i="28"/>
  <c r="HW208" i="28" s="1"/>
  <c r="GA208" i="28"/>
  <c r="JQ208" i="28" s="1"/>
  <c r="GJ207" i="28"/>
  <c r="JZ207" i="28" s="1"/>
  <c r="GI207" i="28"/>
  <c r="ID207" i="28" s="1"/>
  <c r="GH207" i="28"/>
  <c r="IC207" i="28" s="1"/>
  <c r="GG207" i="28"/>
  <c r="JW207" i="28" s="1"/>
  <c r="GF207" i="28"/>
  <c r="JV207" i="28" s="1"/>
  <c r="GE207" i="28"/>
  <c r="JU207" i="28" s="1"/>
  <c r="GD207" i="28"/>
  <c r="GC207" i="28"/>
  <c r="GB207" i="28"/>
  <c r="HW207" i="28" s="1"/>
  <c r="GA207" i="28"/>
  <c r="HV207" i="28" s="1"/>
  <c r="GJ206" i="28"/>
  <c r="GI206" i="28"/>
  <c r="GH206" i="28"/>
  <c r="IC206" i="28" s="1"/>
  <c r="GG206" i="28"/>
  <c r="IB206" i="28" s="1"/>
  <c r="GF206" i="28"/>
  <c r="JV206" i="28" s="1"/>
  <c r="GE206" i="28"/>
  <c r="JU206" i="28" s="1"/>
  <c r="GD206" i="28"/>
  <c r="JT206" i="28" s="1"/>
  <c r="GC206" i="28"/>
  <c r="HX206" i="28" s="1"/>
  <c r="GB206" i="28"/>
  <c r="HW206" i="28" s="1"/>
  <c r="GA206" i="28"/>
  <c r="JQ206" i="28" s="1"/>
  <c r="GJ205" i="28"/>
  <c r="JZ205" i="28" s="1"/>
  <c r="GI205" i="28"/>
  <c r="ID205" i="28" s="1"/>
  <c r="GH205" i="28"/>
  <c r="IC205" i="28" s="1"/>
  <c r="GG205" i="28"/>
  <c r="IB205" i="28" s="1"/>
  <c r="GF205" i="28"/>
  <c r="JV205" i="28" s="1"/>
  <c r="GE205" i="28"/>
  <c r="JU205" i="28" s="1"/>
  <c r="GD205" i="28"/>
  <c r="JT205" i="28" s="1"/>
  <c r="GC205" i="28"/>
  <c r="GB205" i="28"/>
  <c r="GA205" i="28"/>
  <c r="HV205" i="28" s="1"/>
  <c r="GJ204" i="28"/>
  <c r="JZ204" i="28" s="1"/>
  <c r="GI204" i="28"/>
  <c r="GH204" i="28"/>
  <c r="GG204" i="28"/>
  <c r="IB204" i="28" s="1"/>
  <c r="GF204" i="28"/>
  <c r="JV204" i="28" s="1"/>
  <c r="GE204" i="28"/>
  <c r="JU204" i="28" s="1"/>
  <c r="GD204" i="28"/>
  <c r="JT204" i="28" s="1"/>
  <c r="GC204" i="28"/>
  <c r="HX204" i="28" s="1"/>
  <c r="GB204" i="28"/>
  <c r="HW204" i="28" s="1"/>
  <c r="GA204" i="28"/>
  <c r="JQ204" i="28" s="1"/>
  <c r="GJ203" i="28"/>
  <c r="JZ203" i="28" s="1"/>
  <c r="GI203" i="28"/>
  <c r="ID203" i="28" s="1"/>
  <c r="GH203" i="28"/>
  <c r="IC203" i="28" s="1"/>
  <c r="GG203" i="28"/>
  <c r="JW203" i="28" s="1"/>
  <c r="GF203" i="28"/>
  <c r="IA203" i="28" s="1"/>
  <c r="GE203" i="28"/>
  <c r="JU203" i="28" s="1"/>
  <c r="GD203" i="28"/>
  <c r="JT203" i="28" s="1"/>
  <c r="GC203" i="28"/>
  <c r="GB203" i="28"/>
  <c r="GA203" i="28"/>
  <c r="HV203" i="28" s="1"/>
  <c r="GJ202" i="28"/>
  <c r="JZ202" i="28" s="1"/>
  <c r="GI202" i="28"/>
  <c r="GH202" i="28"/>
  <c r="IC202" i="28" s="1"/>
  <c r="GG202" i="28"/>
  <c r="IB202" i="28" s="1"/>
  <c r="GF202" i="28"/>
  <c r="JV202" i="28" s="1"/>
  <c r="GE202" i="28"/>
  <c r="JU202" i="28" s="1"/>
  <c r="GD202" i="28"/>
  <c r="JT202" i="28" s="1"/>
  <c r="GC202" i="28"/>
  <c r="HX202" i="28" s="1"/>
  <c r="GB202" i="28"/>
  <c r="HW202" i="28" s="1"/>
  <c r="GA202" i="28"/>
  <c r="JQ202" i="28" s="1"/>
  <c r="GJ201" i="28"/>
  <c r="JZ201" i="28" s="1"/>
  <c r="GI201" i="28"/>
  <c r="ID201" i="28" s="1"/>
  <c r="GH201" i="28"/>
  <c r="IC201" i="28" s="1"/>
  <c r="GG201" i="28"/>
  <c r="JW201" i="28" s="1"/>
  <c r="GF201" i="28"/>
  <c r="IA201" i="28" s="1"/>
  <c r="GE201" i="28"/>
  <c r="JU201" i="28" s="1"/>
  <c r="GD201" i="28"/>
  <c r="JT201" i="28" s="1"/>
  <c r="GC201" i="28"/>
  <c r="GB201" i="28"/>
  <c r="HW201" i="28" s="1"/>
  <c r="GA201" i="28"/>
  <c r="HV201" i="28" s="1"/>
  <c r="GJ200" i="28"/>
  <c r="JZ200" i="28" s="1"/>
  <c r="GI200" i="28"/>
  <c r="GH200" i="28"/>
  <c r="IC200" i="28" s="1"/>
  <c r="GG200" i="28"/>
  <c r="IB200" i="28" s="1"/>
  <c r="GF200" i="28"/>
  <c r="GE200" i="28"/>
  <c r="HZ200" i="28" s="1"/>
  <c r="GD200" i="28"/>
  <c r="JT200" i="28" s="1"/>
  <c r="GC200" i="28"/>
  <c r="HX200" i="28" s="1"/>
  <c r="GB200" i="28"/>
  <c r="HW200" i="28" s="1"/>
  <c r="GA200" i="28"/>
  <c r="JQ200" i="28" s="1"/>
  <c r="GJ199" i="28"/>
  <c r="JZ199" i="28" s="1"/>
  <c r="GI199" i="28"/>
  <c r="ID199" i="28" s="1"/>
  <c r="GH199" i="28"/>
  <c r="IC199" i="28" s="1"/>
  <c r="GG199" i="28"/>
  <c r="IB199" i="28" s="1"/>
  <c r="GF199" i="28"/>
  <c r="IA199" i="28" s="1"/>
  <c r="GE199" i="28"/>
  <c r="JU199" i="28" s="1"/>
  <c r="GD199" i="28"/>
  <c r="JT199" i="28" s="1"/>
  <c r="GC199" i="28"/>
  <c r="GB199" i="28"/>
  <c r="HW199" i="28" s="1"/>
  <c r="GA199" i="28"/>
  <c r="HV199" i="28" s="1"/>
  <c r="GJ198" i="28"/>
  <c r="JZ198" i="28" s="1"/>
  <c r="GI198" i="28"/>
  <c r="JY198" i="28" s="1"/>
  <c r="GH198" i="28"/>
  <c r="IC198" i="28" s="1"/>
  <c r="GG198" i="28"/>
  <c r="IB198" i="28" s="1"/>
  <c r="GF198" i="28"/>
  <c r="JV198" i="28" s="1"/>
  <c r="GE198" i="28"/>
  <c r="JU198" i="28" s="1"/>
  <c r="GD198" i="28"/>
  <c r="JT198" i="28" s="1"/>
  <c r="GC198" i="28"/>
  <c r="HX198" i="28" s="1"/>
  <c r="GB198" i="28"/>
  <c r="HW198" i="28" s="1"/>
  <c r="GA198" i="28"/>
  <c r="GJ197" i="28"/>
  <c r="JZ197" i="28" s="1"/>
  <c r="GI197" i="28"/>
  <c r="JY197" i="28" s="1"/>
  <c r="GH197" i="28"/>
  <c r="GG197" i="28"/>
  <c r="JW197" i="28" s="1"/>
  <c r="GF197" i="28"/>
  <c r="IA197" i="28" s="1"/>
  <c r="GE197" i="28"/>
  <c r="HZ197" i="28" s="1"/>
  <c r="GD197" i="28"/>
  <c r="JT197" i="28" s="1"/>
  <c r="GC197" i="28"/>
  <c r="GB197" i="28"/>
  <c r="HW197" i="28" s="1"/>
  <c r="GA197" i="28"/>
  <c r="HV197" i="28" s="1"/>
  <c r="GJ196" i="28"/>
  <c r="JZ196" i="28" s="1"/>
  <c r="GI196" i="28"/>
  <c r="JY196" i="28" s="1"/>
  <c r="GH196" i="28"/>
  <c r="IC196" i="28" s="1"/>
  <c r="GG196" i="28"/>
  <c r="GF196" i="28"/>
  <c r="IA196" i="28" s="1"/>
  <c r="GE196" i="28"/>
  <c r="HZ196" i="28" s="1"/>
  <c r="GD196" i="28"/>
  <c r="JT196" i="28" s="1"/>
  <c r="GC196" i="28"/>
  <c r="JS196" i="28" s="1"/>
  <c r="GB196" i="28"/>
  <c r="HW196" i="28" s="1"/>
  <c r="GA196" i="28"/>
  <c r="JQ196" i="28" s="1"/>
  <c r="GJ195" i="28"/>
  <c r="JZ195" i="28" s="1"/>
  <c r="GI195" i="28"/>
  <c r="JY195" i="28" s="1"/>
  <c r="GH195" i="28"/>
  <c r="IC195" i="28" s="1"/>
  <c r="GG195" i="28"/>
  <c r="JW195" i="28" s="1"/>
  <c r="GF195" i="28"/>
  <c r="IA195" i="28" s="1"/>
  <c r="GE195" i="28"/>
  <c r="HZ195" i="28" s="1"/>
  <c r="GD195" i="28"/>
  <c r="JT195" i="28" s="1"/>
  <c r="GC195" i="28"/>
  <c r="JS195" i="28" s="1"/>
  <c r="GB195" i="28"/>
  <c r="HW195" i="28" s="1"/>
  <c r="GA195" i="28"/>
  <c r="HV195" i="28" s="1"/>
  <c r="GJ194" i="28"/>
  <c r="JZ194" i="28" s="1"/>
  <c r="GI194" i="28"/>
  <c r="JY194" i="28" s="1"/>
  <c r="GH194" i="28"/>
  <c r="IC194" i="28" s="1"/>
  <c r="GG194" i="28"/>
  <c r="GF194" i="28"/>
  <c r="IA194" i="28" s="1"/>
  <c r="GE194" i="28"/>
  <c r="HZ194" i="28" s="1"/>
  <c r="GD194" i="28"/>
  <c r="JT194" i="28" s="1"/>
  <c r="GC194" i="28"/>
  <c r="JS194" i="28" s="1"/>
  <c r="GB194" i="28"/>
  <c r="HW194" i="28" s="1"/>
  <c r="GA194" i="28"/>
  <c r="JQ194" i="28" s="1"/>
  <c r="GJ193" i="28"/>
  <c r="JZ193" i="28" s="1"/>
  <c r="GI193" i="28"/>
  <c r="JY193" i="28" s="1"/>
  <c r="GH193" i="28"/>
  <c r="IC193" i="28" s="1"/>
  <c r="GG193" i="28"/>
  <c r="JW193" i="28" s="1"/>
  <c r="GF193" i="28"/>
  <c r="IA193" i="28" s="1"/>
  <c r="GE193" i="28"/>
  <c r="JU193" i="28" s="1"/>
  <c r="GD193" i="28"/>
  <c r="JT193" i="28" s="1"/>
  <c r="GC193" i="28"/>
  <c r="JS193" i="28" s="1"/>
  <c r="GB193" i="28"/>
  <c r="HW193" i="28" s="1"/>
  <c r="GA193" i="28"/>
  <c r="HV193" i="28" s="1"/>
  <c r="GJ192" i="28"/>
  <c r="JZ192" i="28" s="1"/>
  <c r="GI192" i="28"/>
  <c r="JY192" i="28" s="1"/>
  <c r="GH192" i="28"/>
  <c r="IC192" i="28" s="1"/>
  <c r="GG192" i="28"/>
  <c r="IB192" i="28" s="1"/>
  <c r="GF192" i="28"/>
  <c r="IA192" i="28" s="1"/>
  <c r="GE192" i="28"/>
  <c r="HZ192" i="28" s="1"/>
  <c r="GD192" i="28"/>
  <c r="JT192" i="28" s="1"/>
  <c r="GC192" i="28"/>
  <c r="JS192" i="28" s="1"/>
  <c r="GB192" i="28"/>
  <c r="HW192" i="28" s="1"/>
  <c r="GA192" i="28"/>
  <c r="JQ192" i="28" s="1"/>
  <c r="GJ191" i="28"/>
  <c r="JZ191" i="28" s="1"/>
  <c r="GI191" i="28"/>
  <c r="JY191" i="28" s="1"/>
  <c r="GH191" i="28"/>
  <c r="GG191" i="28"/>
  <c r="JW191" i="28" s="1"/>
  <c r="GF191" i="28"/>
  <c r="JV191" i="28" s="1"/>
  <c r="GE191" i="28"/>
  <c r="JU191" i="28" s="1"/>
  <c r="GD191" i="28"/>
  <c r="JT191" i="28" s="1"/>
  <c r="GC191" i="28"/>
  <c r="JS191" i="28" s="1"/>
  <c r="GB191" i="28"/>
  <c r="HW191" i="28" s="1"/>
  <c r="GA191" i="28"/>
  <c r="HV191" i="28" s="1"/>
  <c r="GJ190" i="28"/>
  <c r="JZ190" i="28" s="1"/>
  <c r="GI190" i="28"/>
  <c r="JY190" i="28" s="1"/>
  <c r="GH190" i="28"/>
  <c r="IC190" i="28" s="1"/>
  <c r="GG190" i="28"/>
  <c r="IB190" i="28" s="1"/>
  <c r="GF190" i="28"/>
  <c r="JV190" i="28" s="1"/>
  <c r="GE190" i="28"/>
  <c r="JU190" i="28" s="1"/>
  <c r="GD190" i="28"/>
  <c r="HY190" i="28" s="1"/>
  <c r="GC190" i="28"/>
  <c r="JS190" i="28" s="1"/>
  <c r="GB190" i="28"/>
  <c r="JR190" i="28" s="1"/>
  <c r="GA190" i="28"/>
  <c r="HV190" i="28" s="1"/>
  <c r="GJ189" i="28"/>
  <c r="IE189" i="28" s="1"/>
  <c r="GI189" i="28"/>
  <c r="ID189" i="28" s="1"/>
  <c r="GH189" i="28"/>
  <c r="JX189" i="28" s="1"/>
  <c r="GG189" i="28"/>
  <c r="JW189" i="28" s="1"/>
  <c r="GF189" i="28"/>
  <c r="IA189" i="28" s="1"/>
  <c r="GE189" i="28"/>
  <c r="HZ189" i="28" s="1"/>
  <c r="GD189" i="28"/>
  <c r="JT189" i="28" s="1"/>
  <c r="GC189" i="28"/>
  <c r="JS189" i="28" s="1"/>
  <c r="GB189" i="28"/>
  <c r="HW189" i="28" s="1"/>
  <c r="GA189" i="28"/>
  <c r="HV189" i="28" s="1"/>
  <c r="GJ188" i="28"/>
  <c r="JZ188" i="28" s="1"/>
  <c r="GI188" i="28"/>
  <c r="JY188" i="28" s="1"/>
  <c r="GH188" i="28"/>
  <c r="IC188" i="28" s="1"/>
  <c r="GG188" i="28"/>
  <c r="IB188" i="28" s="1"/>
  <c r="GF188" i="28"/>
  <c r="JV188" i="28" s="1"/>
  <c r="GE188" i="28"/>
  <c r="JU188" i="28" s="1"/>
  <c r="GD188" i="28"/>
  <c r="HY188" i="28" s="1"/>
  <c r="GC188" i="28"/>
  <c r="HX188" i="28" s="1"/>
  <c r="GB188" i="28"/>
  <c r="HW188" i="28" s="1"/>
  <c r="GA188" i="28"/>
  <c r="HV188" i="28" s="1"/>
  <c r="GJ187" i="28"/>
  <c r="IE187" i="28" s="1"/>
  <c r="GI187" i="28"/>
  <c r="ID187" i="28" s="1"/>
  <c r="GH187" i="28"/>
  <c r="IC187" i="28" s="1"/>
  <c r="GG187" i="28"/>
  <c r="GF187" i="28"/>
  <c r="IA187" i="28" s="1"/>
  <c r="GE187" i="28"/>
  <c r="HZ187" i="28" s="1"/>
  <c r="GD187" i="28"/>
  <c r="JT187" i="28" s="1"/>
  <c r="GC187" i="28"/>
  <c r="JS187" i="28" s="1"/>
  <c r="GB187" i="28"/>
  <c r="HW187" i="28" s="1"/>
  <c r="GA187" i="28"/>
  <c r="HV187" i="28" s="1"/>
  <c r="GJ186" i="28"/>
  <c r="JZ186" i="28" s="1"/>
  <c r="GI186" i="28"/>
  <c r="GH186" i="28"/>
  <c r="IC186" i="28" s="1"/>
  <c r="GG186" i="28"/>
  <c r="IB186" i="28" s="1"/>
  <c r="GF186" i="28"/>
  <c r="JV186" i="28" s="1"/>
  <c r="GE186" i="28"/>
  <c r="JU186" i="28" s="1"/>
  <c r="GD186" i="28"/>
  <c r="JT186" i="28" s="1"/>
  <c r="GC186" i="28"/>
  <c r="JS186" i="28" s="1"/>
  <c r="GB186" i="28"/>
  <c r="JR186" i="28" s="1"/>
  <c r="GA186" i="28"/>
  <c r="JQ186" i="28" s="1"/>
  <c r="GJ185" i="28"/>
  <c r="IE185" i="28" s="1"/>
  <c r="GI185" i="28"/>
  <c r="ID185" i="28" s="1"/>
  <c r="GH185" i="28"/>
  <c r="JX185" i="28" s="1"/>
  <c r="GG185" i="28"/>
  <c r="IB185" i="28" s="1"/>
  <c r="GF185" i="28"/>
  <c r="JV185" i="28" s="1"/>
  <c r="GE185" i="28"/>
  <c r="JU185" i="28" s="1"/>
  <c r="GD185" i="28"/>
  <c r="JT185" i="28" s="1"/>
  <c r="GC185" i="28"/>
  <c r="JS185" i="28" s="1"/>
  <c r="GB185" i="28"/>
  <c r="HW185" i="28" s="1"/>
  <c r="GA185" i="28"/>
  <c r="HV185" i="28" s="1"/>
  <c r="GJ184" i="28"/>
  <c r="JZ184" i="28" s="1"/>
  <c r="GI184" i="28"/>
  <c r="JY184" i="28" s="1"/>
  <c r="GH184" i="28"/>
  <c r="IC184" i="28" s="1"/>
  <c r="GG184" i="28"/>
  <c r="IB184" i="28" s="1"/>
  <c r="GF184" i="28"/>
  <c r="JV184" i="28" s="1"/>
  <c r="GE184" i="28"/>
  <c r="JU184" i="28" s="1"/>
  <c r="GD184" i="28"/>
  <c r="JT184" i="28" s="1"/>
  <c r="GC184" i="28"/>
  <c r="JS184" i="28" s="1"/>
  <c r="GB184" i="28"/>
  <c r="HW184" i="28" s="1"/>
  <c r="GA184" i="28"/>
  <c r="GJ183" i="28"/>
  <c r="JZ183" i="28" s="1"/>
  <c r="GI183" i="28"/>
  <c r="JY183" i="28" s="1"/>
  <c r="GH183" i="28"/>
  <c r="JX183" i="28" s="1"/>
  <c r="GG183" i="28"/>
  <c r="IB183" i="28" s="1"/>
  <c r="GF183" i="28"/>
  <c r="JV183" i="28" s="1"/>
  <c r="GE183" i="28"/>
  <c r="GD183" i="28"/>
  <c r="HY183" i="28" s="1"/>
  <c r="GC183" i="28"/>
  <c r="JS183" i="28" s="1"/>
  <c r="GB183" i="28"/>
  <c r="HW183" i="28" s="1"/>
  <c r="GA183" i="28"/>
  <c r="HV183" i="28" s="1"/>
  <c r="GJ182" i="28"/>
  <c r="JZ182" i="28" s="1"/>
  <c r="GI182" i="28"/>
  <c r="GH182" i="28"/>
  <c r="IC182" i="28" s="1"/>
  <c r="GG182" i="28"/>
  <c r="IB182" i="28" s="1"/>
  <c r="GF182" i="28"/>
  <c r="IA182" i="28" s="1"/>
  <c r="GE182" i="28"/>
  <c r="JU182" i="28" s="1"/>
  <c r="GD182" i="28"/>
  <c r="HY182" i="28" s="1"/>
  <c r="GC182" i="28"/>
  <c r="JS182" i="28" s="1"/>
  <c r="GB182" i="28"/>
  <c r="HW182" i="28" s="1"/>
  <c r="GA182" i="28"/>
  <c r="JQ182" i="28" s="1"/>
  <c r="GJ181" i="28"/>
  <c r="IE181" i="28" s="1"/>
  <c r="GI181" i="28"/>
  <c r="JY181" i="28" s="1"/>
  <c r="GH181" i="28"/>
  <c r="JX181" i="28" s="1"/>
  <c r="GG181" i="28"/>
  <c r="JW181" i="28" s="1"/>
  <c r="GF181" i="28"/>
  <c r="JV181" i="28" s="1"/>
  <c r="GE181" i="28"/>
  <c r="JU181" i="28" s="1"/>
  <c r="GD181" i="28"/>
  <c r="JT181" i="28" s="1"/>
  <c r="GC181" i="28"/>
  <c r="JS181" i="28" s="1"/>
  <c r="GB181" i="28"/>
  <c r="JR181" i="28" s="1"/>
  <c r="GA181" i="28"/>
  <c r="GJ180" i="28"/>
  <c r="JZ180" i="28" s="1"/>
  <c r="GI180" i="28"/>
  <c r="JY180" i="28" s="1"/>
  <c r="GH180" i="28"/>
  <c r="JX180" i="28" s="1"/>
  <c r="GG180" i="28"/>
  <c r="IB180" i="28" s="1"/>
  <c r="GF180" i="28"/>
  <c r="JV180" i="28" s="1"/>
  <c r="GE180" i="28"/>
  <c r="GD180" i="28"/>
  <c r="JT180" i="28" s="1"/>
  <c r="GC180" i="28"/>
  <c r="HX180" i="28" s="1"/>
  <c r="GB180" i="28"/>
  <c r="HW180" i="28" s="1"/>
  <c r="GA180" i="28"/>
  <c r="HV180" i="28" s="1"/>
  <c r="GJ179" i="28"/>
  <c r="JZ179" i="28" s="1"/>
  <c r="GI179" i="28"/>
  <c r="ID179" i="28" s="1"/>
  <c r="GH179" i="28"/>
  <c r="IC179" i="28" s="1"/>
  <c r="GG179" i="28"/>
  <c r="IB179" i="28" s="1"/>
  <c r="GF179" i="28"/>
  <c r="JV179" i="28" s="1"/>
  <c r="GE179" i="28"/>
  <c r="HZ179" i="28" s="1"/>
  <c r="GD179" i="28"/>
  <c r="HY179" i="28" s="1"/>
  <c r="GC179" i="28"/>
  <c r="HX179" i="28" s="1"/>
  <c r="GB179" i="28"/>
  <c r="JR179" i="28" s="1"/>
  <c r="GA179" i="28"/>
  <c r="JQ179" i="28" s="1"/>
  <c r="GJ178" i="28"/>
  <c r="IE178" i="28" s="1"/>
  <c r="GI178" i="28"/>
  <c r="ID178" i="28" s="1"/>
  <c r="GH178" i="28"/>
  <c r="JX178" i="28" s="1"/>
  <c r="GG178" i="28"/>
  <c r="JW178" i="28" s="1"/>
  <c r="GF178" i="28"/>
  <c r="IA178" i="28" s="1"/>
  <c r="GE178" i="28"/>
  <c r="GD178" i="28"/>
  <c r="JT178" i="28" s="1"/>
  <c r="GC178" i="28"/>
  <c r="HX178" i="28" s="1"/>
  <c r="GB178" i="28"/>
  <c r="HW178" i="28" s="1"/>
  <c r="GA178" i="28"/>
  <c r="HV178" i="28" s="1"/>
  <c r="GJ177" i="28"/>
  <c r="IE177" i="28" s="1"/>
  <c r="GI177" i="28"/>
  <c r="ID177" i="28" s="1"/>
  <c r="GH177" i="28"/>
  <c r="IC177" i="28" s="1"/>
  <c r="GG177" i="28"/>
  <c r="IB177" i="28" s="1"/>
  <c r="GF177" i="28"/>
  <c r="JV177" i="28" s="1"/>
  <c r="GE177" i="28"/>
  <c r="HZ177" i="28" s="1"/>
  <c r="GD177" i="28"/>
  <c r="HY177" i="28" s="1"/>
  <c r="GC177" i="28"/>
  <c r="HX177" i="28" s="1"/>
  <c r="GB177" i="28"/>
  <c r="JR177" i="28" s="1"/>
  <c r="GA177" i="28"/>
  <c r="JQ177" i="28" s="1"/>
  <c r="GJ176" i="28"/>
  <c r="IE176" i="28" s="1"/>
  <c r="GI176" i="28"/>
  <c r="ID176" i="28" s="1"/>
  <c r="GH176" i="28"/>
  <c r="JX176" i="28" s="1"/>
  <c r="GG176" i="28"/>
  <c r="JW176" i="28" s="1"/>
  <c r="GF176" i="28"/>
  <c r="JV176" i="28" s="1"/>
  <c r="GE176" i="28"/>
  <c r="GD176" i="28"/>
  <c r="HY176" i="28" s="1"/>
  <c r="GC176" i="28"/>
  <c r="HX176" i="28" s="1"/>
  <c r="GB176" i="28"/>
  <c r="HW176" i="28" s="1"/>
  <c r="GA176" i="28"/>
  <c r="HV176" i="28" s="1"/>
  <c r="GJ175" i="28"/>
  <c r="IE175" i="28" s="1"/>
  <c r="GI175" i="28"/>
  <c r="ID175" i="28" s="1"/>
  <c r="GH175" i="28"/>
  <c r="IC175" i="28" s="1"/>
  <c r="GG175" i="28"/>
  <c r="IB175" i="28" s="1"/>
  <c r="GF175" i="28"/>
  <c r="IA175" i="28" s="1"/>
  <c r="GE175" i="28"/>
  <c r="HZ175" i="28" s="1"/>
  <c r="GD175" i="28"/>
  <c r="GC175" i="28"/>
  <c r="HX175" i="28" s="1"/>
  <c r="GB175" i="28"/>
  <c r="JR175" i="28" s="1"/>
  <c r="GA175" i="28"/>
  <c r="JQ175" i="28" s="1"/>
  <c r="GJ174" i="28"/>
  <c r="GI174" i="28"/>
  <c r="ID174" i="28" s="1"/>
  <c r="GH174" i="28"/>
  <c r="JX174" i="28" s="1"/>
  <c r="GG174" i="28"/>
  <c r="JW174" i="28" s="1"/>
  <c r="GF174" i="28"/>
  <c r="JV174" i="28" s="1"/>
  <c r="GE174" i="28"/>
  <c r="GD174" i="28"/>
  <c r="HY174" i="28" s="1"/>
  <c r="GC174" i="28"/>
  <c r="HX174" i="28" s="1"/>
  <c r="GB174" i="28"/>
  <c r="HW174" i="28" s="1"/>
  <c r="GA174" i="28"/>
  <c r="HV174" i="28" s="1"/>
  <c r="GJ173" i="28"/>
  <c r="IE173" i="28" s="1"/>
  <c r="GI173" i="28"/>
  <c r="ID173" i="28" s="1"/>
  <c r="GH173" i="28"/>
  <c r="IC173" i="28" s="1"/>
  <c r="GG173" i="28"/>
  <c r="IB173" i="28" s="1"/>
  <c r="GF173" i="28"/>
  <c r="JV173" i="28" s="1"/>
  <c r="GE173" i="28"/>
  <c r="HZ173" i="28" s="1"/>
  <c r="GD173" i="28"/>
  <c r="GC173" i="28"/>
  <c r="HX173" i="28" s="1"/>
  <c r="GB173" i="28"/>
  <c r="JR173" i="28" s="1"/>
  <c r="GA173" i="28"/>
  <c r="JQ173" i="28" s="1"/>
  <c r="GJ172" i="28"/>
  <c r="GI172" i="28"/>
  <c r="ID172" i="28" s="1"/>
  <c r="GH172" i="28"/>
  <c r="JX172" i="28" s="1"/>
  <c r="GG172" i="28"/>
  <c r="IB172" i="28" s="1"/>
  <c r="GF172" i="28"/>
  <c r="IA172" i="28" s="1"/>
  <c r="GE172" i="28"/>
  <c r="GD172" i="28"/>
  <c r="HY172" i="28" s="1"/>
  <c r="GC172" i="28"/>
  <c r="HX172" i="28" s="1"/>
  <c r="GB172" i="28"/>
  <c r="HW172" i="28" s="1"/>
  <c r="GA172" i="28"/>
  <c r="HV172" i="28" s="1"/>
  <c r="GJ171" i="28"/>
  <c r="IE171" i="28" s="1"/>
  <c r="GI171" i="28"/>
  <c r="GH171" i="28"/>
  <c r="IC171" i="28" s="1"/>
  <c r="GG171" i="28"/>
  <c r="IB171" i="28" s="1"/>
  <c r="GF171" i="28"/>
  <c r="IA171" i="28" s="1"/>
  <c r="GE171" i="28"/>
  <c r="JU171" i="28" s="1"/>
  <c r="GD171" i="28"/>
  <c r="GC171" i="28"/>
  <c r="HX171" i="28" s="1"/>
  <c r="GB171" i="28"/>
  <c r="HW171" i="28" s="1"/>
  <c r="GA171" i="28"/>
  <c r="JQ171" i="28" s="1"/>
  <c r="GJ170" i="28"/>
  <c r="GI170" i="28"/>
  <c r="ID170" i="28" s="1"/>
  <c r="GH170" i="28"/>
  <c r="GG170" i="28"/>
  <c r="IB170" i="28" s="1"/>
  <c r="GF170" i="28"/>
  <c r="JV170" i="28" s="1"/>
  <c r="GE170" i="28"/>
  <c r="JU170" i="28" s="1"/>
  <c r="GD170" i="28"/>
  <c r="HY170" i="28" s="1"/>
  <c r="GC170" i="28"/>
  <c r="GB170" i="28"/>
  <c r="GA170" i="28"/>
  <c r="HV170" i="28" s="1"/>
  <c r="GJ169" i="28"/>
  <c r="GI169" i="28"/>
  <c r="GH169" i="28"/>
  <c r="GG169" i="28"/>
  <c r="IB169" i="28" s="1"/>
  <c r="GF169" i="28"/>
  <c r="JV169" i="28" s="1"/>
  <c r="GE169" i="28"/>
  <c r="HZ169" i="28" s="1"/>
  <c r="GD169" i="28"/>
  <c r="GC169" i="28"/>
  <c r="JS169" i="28" s="1"/>
  <c r="GB169" i="28"/>
  <c r="HW169" i="28" s="1"/>
  <c r="GA169" i="28"/>
  <c r="HV169" i="28" s="1"/>
  <c r="GJ168" i="28"/>
  <c r="GI168" i="28"/>
  <c r="JY168" i="28" s="1"/>
  <c r="GH168" i="28"/>
  <c r="IC168" i="28" s="1"/>
  <c r="GG168" i="28"/>
  <c r="JW168" i="28" s="1"/>
  <c r="GF168" i="28"/>
  <c r="GE168" i="28"/>
  <c r="JU168" i="28" s="1"/>
  <c r="GD168" i="28"/>
  <c r="JT168" i="28" s="1"/>
  <c r="GC168" i="28"/>
  <c r="GB168" i="28"/>
  <c r="HW168" i="28" s="1"/>
  <c r="GA168" i="28"/>
  <c r="HV168" i="28" s="1"/>
  <c r="GJ167" i="28"/>
  <c r="JZ167" i="28" s="1"/>
  <c r="GI167" i="28"/>
  <c r="GH167" i="28"/>
  <c r="IC167" i="28" s="1"/>
  <c r="GG167" i="28"/>
  <c r="IB167" i="28" s="1"/>
  <c r="GF167" i="28"/>
  <c r="IA167" i="28" s="1"/>
  <c r="GE167" i="28"/>
  <c r="JU167" i="28" s="1"/>
  <c r="GD167" i="28"/>
  <c r="JT167" i="28" s="1"/>
  <c r="GC167" i="28"/>
  <c r="JS167" i="28" s="1"/>
  <c r="GB167" i="28"/>
  <c r="HW167" i="28" s="1"/>
  <c r="GA167" i="28"/>
  <c r="HV167" i="28" s="1"/>
  <c r="GJ166" i="28"/>
  <c r="JZ166" i="28" s="1"/>
  <c r="GI166" i="28"/>
  <c r="GH166" i="28"/>
  <c r="IC166" i="28" s="1"/>
  <c r="GG166" i="28"/>
  <c r="JW166" i="28" s="1"/>
  <c r="GF166" i="28"/>
  <c r="JV166" i="28" s="1"/>
  <c r="GE166" i="28"/>
  <c r="JU166" i="28" s="1"/>
  <c r="GD166" i="28"/>
  <c r="JT166" i="28" s="1"/>
  <c r="GC166" i="28"/>
  <c r="JS166" i="28" s="1"/>
  <c r="GB166" i="28"/>
  <c r="HW166" i="28" s="1"/>
  <c r="GA166" i="28"/>
  <c r="HV166" i="28" s="1"/>
  <c r="GJ165" i="28"/>
  <c r="JZ165" i="28" s="1"/>
  <c r="GI165" i="28"/>
  <c r="JY165" i="28" s="1"/>
  <c r="GH165" i="28"/>
  <c r="IC165" i="28" s="1"/>
  <c r="GG165" i="28"/>
  <c r="IB165" i="28" s="1"/>
  <c r="GF165" i="28"/>
  <c r="JV165" i="28" s="1"/>
  <c r="GE165" i="28"/>
  <c r="JU165" i="28" s="1"/>
  <c r="GD165" i="28"/>
  <c r="JT165" i="28" s="1"/>
  <c r="GC165" i="28"/>
  <c r="JS165" i="28" s="1"/>
  <c r="GB165" i="28"/>
  <c r="HW165" i="28" s="1"/>
  <c r="GA165" i="28"/>
  <c r="JQ165" i="28" s="1"/>
  <c r="GJ164" i="28"/>
  <c r="JZ164" i="28" s="1"/>
  <c r="GI164" i="28"/>
  <c r="GH164" i="28"/>
  <c r="IC164" i="28" s="1"/>
  <c r="GG164" i="28"/>
  <c r="IB164" i="28" s="1"/>
  <c r="GF164" i="28"/>
  <c r="IA164" i="28" s="1"/>
  <c r="GE164" i="28"/>
  <c r="HZ164" i="28" s="1"/>
  <c r="GD164" i="28"/>
  <c r="JT164" i="28" s="1"/>
  <c r="GC164" i="28"/>
  <c r="JS164" i="28" s="1"/>
  <c r="GB164" i="28"/>
  <c r="HW164" i="28" s="1"/>
  <c r="GA164" i="28"/>
  <c r="HV164" i="28" s="1"/>
  <c r="GJ163" i="28"/>
  <c r="JZ163" i="28" s="1"/>
  <c r="GI163" i="28"/>
  <c r="JY163" i="28" s="1"/>
  <c r="GH163" i="28"/>
  <c r="IC163" i="28" s="1"/>
  <c r="GG163" i="28"/>
  <c r="IB163" i="28" s="1"/>
  <c r="GF163" i="28"/>
  <c r="JV163" i="28" s="1"/>
  <c r="GE163" i="28"/>
  <c r="JU163" i="28" s="1"/>
  <c r="GD163" i="28"/>
  <c r="JT163" i="28" s="1"/>
  <c r="GC163" i="28"/>
  <c r="JS163" i="28" s="1"/>
  <c r="GB163" i="28"/>
  <c r="HW163" i="28" s="1"/>
  <c r="GA163" i="28"/>
  <c r="JQ163" i="28" s="1"/>
  <c r="GJ162" i="28"/>
  <c r="JZ162" i="28" s="1"/>
  <c r="GI162" i="28"/>
  <c r="JY162" i="28" s="1"/>
  <c r="GH162" i="28"/>
  <c r="IC162" i="28" s="1"/>
  <c r="GG162" i="28"/>
  <c r="JW162" i="28" s="1"/>
  <c r="GF162" i="28"/>
  <c r="JV162" i="28" s="1"/>
  <c r="GE162" i="28"/>
  <c r="HZ162" i="28" s="1"/>
  <c r="GD162" i="28"/>
  <c r="JT162" i="28" s="1"/>
  <c r="GC162" i="28"/>
  <c r="JS162" i="28" s="1"/>
  <c r="GB162" i="28"/>
  <c r="HW162" i="28" s="1"/>
  <c r="GA162" i="28"/>
  <c r="HV162" i="28" s="1"/>
  <c r="GJ161" i="28"/>
  <c r="JZ161" i="28" s="1"/>
  <c r="GI161" i="28"/>
  <c r="JY161" i="28" s="1"/>
  <c r="GH161" i="28"/>
  <c r="IC161" i="28" s="1"/>
  <c r="GG161" i="28"/>
  <c r="IB161" i="28" s="1"/>
  <c r="GF161" i="28"/>
  <c r="JV161" i="28" s="1"/>
  <c r="GE161" i="28"/>
  <c r="JU161" i="28" s="1"/>
  <c r="GD161" i="28"/>
  <c r="JT161" i="28" s="1"/>
  <c r="GC161" i="28"/>
  <c r="JS161" i="28" s="1"/>
  <c r="GB161" i="28"/>
  <c r="HW161" i="28" s="1"/>
  <c r="GA161" i="28"/>
  <c r="JQ161" i="28" s="1"/>
  <c r="GJ160" i="28"/>
  <c r="JZ160" i="28" s="1"/>
  <c r="GI160" i="28"/>
  <c r="ID160" i="28" s="1"/>
  <c r="GH160" i="28"/>
  <c r="IC160" i="28" s="1"/>
  <c r="GG160" i="28"/>
  <c r="JW160" i="28" s="1"/>
  <c r="GF160" i="28"/>
  <c r="IA160" i="28" s="1"/>
  <c r="GE160" i="28"/>
  <c r="JU160" i="28" s="1"/>
  <c r="GD160" i="28"/>
  <c r="JT160" i="28" s="1"/>
  <c r="GC160" i="28"/>
  <c r="HX160" i="28" s="1"/>
  <c r="GB160" i="28"/>
  <c r="HW160" i="28" s="1"/>
  <c r="GA160" i="28"/>
  <c r="HV160" i="28" s="1"/>
  <c r="GJ159" i="28"/>
  <c r="JZ159" i="28" s="1"/>
  <c r="GI159" i="28"/>
  <c r="JY159" i="28" s="1"/>
  <c r="GH159" i="28"/>
  <c r="IC159" i="28" s="1"/>
  <c r="GG159" i="28"/>
  <c r="JW159" i="28" s="1"/>
  <c r="GF159" i="28"/>
  <c r="JV159" i="28" s="1"/>
  <c r="GE159" i="28"/>
  <c r="JU159" i="28" s="1"/>
  <c r="GD159" i="28"/>
  <c r="JT159" i="28" s="1"/>
  <c r="GC159" i="28"/>
  <c r="HX159" i="28" s="1"/>
  <c r="GB159" i="28"/>
  <c r="HW159" i="28" s="1"/>
  <c r="GA159" i="28"/>
  <c r="JQ159" i="28" s="1"/>
  <c r="GJ158" i="28"/>
  <c r="JZ158" i="28" s="1"/>
  <c r="GI158" i="28"/>
  <c r="JY158" i="28" s="1"/>
  <c r="GH158" i="28"/>
  <c r="IC158" i="28" s="1"/>
  <c r="GG158" i="28"/>
  <c r="IB158" i="28" s="1"/>
  <c r="GF158" i="28"/>
  <c r="JV158" i="28" s="1"/>
  <c r="GE158" i="28"/>
  <c r="HZ158" i="28" s="1"/>
  <c r="GD158" i="28"/>
  <c r="JT158" i="28" s="1"/>
  <c r="GC158" i="28"/>
  <c r="JS158" i="28" s="1"/>
  <c r="GB158" i="28"/>
  <c r="HW158" i="28" s="1"/>
  <c r="GA158" i="28"/>
  <c r="JQ158" i="28" s="1"/>
  <c r="GJ157" i="28"/>
  <c r="JZ157" i="28" s="1"/>
  <c r="GI157" i="28"/>
  <c r="JY157" i="28" s="1"/>
  <c r="GH157" i="28"/>
  <c r="IC157" i="28" s="1"/>
  <c r="GG157" i="28"/>
  <c r="IB157" i="28" s="1"/>
  <c r="GF157" i="28"/>
  <c r="IA157" i="28" s="1"/>
  <c r="GE157" i="28"/>
  <c r="JU157" i="28" s="1"/>
  <c r="GD157" i="28"/>
  <c r="JT157" i="28" s="1"/>
  <c r="GC157" i="28"/>
  <c r="HX157" i="28" s="1"/>
  <c r="GB157" i="28"/>
  <c r="HW157" i="28" s="1"/>
  <c r="GA157" i="28"/>
  <c r="HV157" i="28" s="1"/>
  <c r="GJ156" i="28"/>
  <c r="JZ156" i="28" s="1"/>
  <c r="GI156" i="28"/>
  <c r="JY156" i="28" s="1"/>
  <c r="GH156" i="28"/>
  <c r="IC156" i="28" s="1"/>
  <c r="GG156" i="28"/>
  <c r="JW156" i="28" s="1"/>
  <c r="GF156" i="28"/>
  <c r="JV156" i="28" s="1"/>
  <c r="GE156" i="28"/>
  <c r="HZ156" i="28" s="1"/>
  <c r="GD156" i="28"/>
  <c r="HY156" i="28" s="1"/>
  <c r="GC156" i="28"/>
  <c r="HX156" i="28" s="1"/>
  <c r="GB156" i="28"/>
  <c r="HW156" i="28" s="1"/>
  <c r="GA156" i="28"/>
  <c r="JQ156" i="28" s="1"/>
  <c r="GJ155" i="28"/>
  <c r="IE155" i="28" s="1"/>
  <c r="GI155" i="28"/>
  <c r="ID155" i="28" s="1"/>
  <c r="GH155" i="28"/>
  <c r="IC155" i="28" s="1"/>
  <c r="GG155" i="28"/>
  <c r="JW155" i="28" s="1"/>
  <c r="GF155" i="28"/>
  <c r="JV155" i="28" s="1"/>
  <c r="GE155" i="28"/>
  <c r="HZ155" i="28" s="1"/>
  <c r="GD155" i="28"/>
  <c r="JT155" i="28" s="1"/>
  <c r="GC155" i="28"/>
  <c r="HX155" i="28" s="1"/>
  <c r="GB155" i="28"/>
  <c r="HW155" i="28" s="1"/>
  <c r="GA155" i="28"/>
  <c r="HV155" i="28" s="1"/>
  <c r="GJ154" i="28"/>
  <c r="JZ154" i="28" s="1"/>
  <c r="GI154" i="28"/>
  <c r="JY154" i="28" s="1"/>
  <c r="GH154" i="28"/>
  <c r="IC154" i="28" s="1"/>
  <c r="GG154" i="28"/>
  <c r="IB154" i="28" s="1"/>
  <c r="GF154" i="28"/>
  <c r="IA154" i="28" s="1"/>
  <c r="GE154" i="28"/>
  <c r="HZ154" i="28" s="1"/>
  <c r="GD154" i="28"/>
  <c r="HY154" i="28" s="1"/>
  <c r="GC154" i="28"/>
  <c r="JS154" i="28" s="1"/>
  <c r="GB154" i="28"/>
  <c r="HW154" i="28" s="1"/>
  <c r="GA154" i="28"/>
  <c r="HV154" i="28" s="1"/>
  <c r="GJ153" i="28"/>
  <c r="JZ153" i="28" s="1"/>
  <c r="GI153" i="28"/>
  <c r="JY153" i="28" s="1"/>
  <c r="GH153" i="28"/>
  <c r="IC153" i="28" s="1"/>
  <c r="GG153" i="28"/>
  <c r="IB153" i="28" s="1"/>
  <c r="GF153" i="28"/>
  <c r="IA153" i="28" s="1"/>
  <c r="GE153" i="28"/>
  <c r="HZ153" i="28" s="1"/>
  <c r="GD153" i="28"/>
  <c r="HY153" i="28" s="1"/>
  <c r="GC153" i="28"/>
  <c r="HX153" i="28" s="1"/>
  <c r="GB153" i="28"/>
  <c r="HW153" i="28" s="1"/>
  <c r="GA153" i="28"/>
  <c r="HV153" i="28" s="1"/>
  <c r="GJ152" i="28"/>
  <c r="JZ152" i="28" s="1"/>
  <c r="GI152" i="28"/>
  <c r="JY152" i="28" s="1"/>
  <c r="GH152" i="28"/>
  <c r="IC152" i="28" s="1"/>
  <c r="GG152" i="28"/>
  <c r="IB152" i="28" s="1"/>
  <c r="GF152" i="28"/>
  <c r="IA152" i="28" s="1"/>
  <c r="GE152" i="28"/>
  <c r="HZ152" i="28" s="1"/>
  <c r="GD152" i="28"/>
  <c r="JT152" i="28" s="1"/>
  <c r="GC152" i="28"/>
  <c r="JS152" i="28" s="1"/>
  <c r="GB152" i="28"/>
  <c r="HW152" i="28" s="1"/>
  <c r="GA152" i="28"/>
  <c r="HV152" i="28" s="1"/>
  <c r="GJ151" i="28"/>
  <c r="IE151" i="28" s="1"/>
  <c r="GI151" i="28"/>
  <c r="JY151" i="28" s="1"/>
  <c r="GH151" i="28"/>
  <c r="IC151" i="28" s="1"/>
  <c r="GG151" i="28"/>
  <c r="IB151" i="28" s="1"/>
  <c r="GF151" i="28"/>
  <c r="IA151" i="28" s="1"/>
  <c r="GE151" i="28"/>
  <c r="HZ151" i="28" s="1"/>
  <c r="GD151" i="28"/>
  <c r="JT151" i="28" s="1"/>
  <c r="GC151" i="28"/>
  <c r="HX151" i="28" s="1"/>
  <c r="GB151" i="28"/>
  <c r="HW151" i="28" s="1"/>
  <c r="GA151" i="28"/>
  <c r="HV151" i="28" s="1"/>
  <c r="GJ150" i="28"/>
  <c r="IE150" i="28" s="1"/>
  <c r="GI150" i="28"/>
  <c r="JY150" i="28" s="1"/>
  <c r="GH150" i="28"/>
  <c r="IC150" i="28" s="1"/>
  <c r="GG150" i="28"/>
  <c r="IB150" i="28" s="1"/>
  <c r="GF150" i="28"/>
  <c r="IA150" i="28" s="1"/>
  <c r="GE150" i="28"/>
  <c r="JU150" i="28" s="1"/>
  <c r="GD150" i="28"/>
  <c r="JT150" i="28" s="1"/>
  <c r="GC150" i="28"/>
  <c r="JS150" i="28" s="1"/>
  <c r="GB150" i="28"/>
  <c r="HW150" i="28" s="1"/>
  <c r="GA150" i="28"/>
  <c r="HV150" i="28" s="1"/>
  <c r="GJ149" i="28"/>
  <c r="IE149" i="28" s="1"/>
  <c r="GI149" i="28"/>
  <c r="JY149" i="28" s="1"/>
  <c r="GH149" i="28"/>
  <c r="IC149" i="28" s="1"/>
  <c r="GG149" i="28"/>
  <c r="IB149" i="28" s="1"/>
  <c r="GF149" i="28"/>
  <c r="IA149" i="28" s="1"/>
  <c r="GE149" i="28"/>
  <c r="HZ149" i="28" s="1"/>
  <c r="GD149" i="28"/>
  <c r="JT149" i="28" s="1"/>
  <c r="GC149" i="28"/>
  <c r="JS149" i="28" s="1"/>
  <c r="GB149" i="28"/>
  <c r="HW149" i="28" s="1"/>
  <c r="GA149" i="28"/>
  <c r="HV149" i="28" s="1"/>
  <c r="GJ148" i="28"/>
  <c r="JZ148" i="28" s="1"/>
  <c r="GI148" i="28"/>
  <c r="JY148" i="28" s="1"/>
  <c r="GH148" i="28"/>
  <c r="IC148" i="28" s="1"/>
  <c r="GG148" i="28"/>
  <c r="IB148" i="28" s="1"/>
  <c r="GF148" i="28"/>
  <c r="IA148" i="28" s="1"/>
  <c r="GE148" i="28"/>
  <c r="HZ148" i="28" s="1"/>
  <c r="GD148" i="28"/>
  <c r="HY148" i="28" s="1"/>
  <c r="GC148" i="28"/>
  <c r="JS148" i="28" s="1"/>
  <c r="GB148" i="28"/>
  <c r="HW148" i="28" s="1"/>
  <c r="GA148" i="28"/>
  <c r="HV148" i="28" s="1"/>
  <c r="GJ147" i="28"/>
  <c r="JZ147" i="28" s="1"/>
  <c r="GI147" i="28"/>
  <c r="JY147" i="28" s="1"/>
  <c r="GH147" i="28"/>
  <c r="IC147" i="28" s="1"/>
  <c r="GG147" i="28"/>
  <c r="IB147" i="28" s="1"/>
  <c r="GF147" i="28"/>
  <c r="IA147" i="28" s="1"/>
  <c r="GE147" i="28"/>
  <c r="HZ147" i="28" s="1"/>
  <c r="GD147" i="28"/>
  <c r="JT147" i="28" s="1"/>
  <c r="GC147" i="28"/>
  <c r="JS147" i="28" s="1"/>
  <c r="GB147" i="28"/>
  <c r="HW147" i="28" s="1"/>
  <c r="GA147" i="28"/>
  <c r="HV147" i="28" s="1"/>
  <c r="GJ146" i="28"/>
  <c r="IE146" i="28" s="1"/>
  <c r="GI146" i="28"/>
  <c r="JY146" i="28" s="1"/>
  <c r="GH146" i="28"/>
  <c r="IC146" i="28" s="1"/>
  <c r="GG146" i="28"/>
  <c r="IB146" i="28" s="1"/>
  <c r="GF146" i="28"/>
  <c r="IA146" i="28" s="1"/>
  <c r="GE146" i="28"/>
  <c r="HZ146" i="28" s="1"/>
  <c r="GD146" i="28"/>
  <c r="JT146" i="28" s="1"/>
  <c r="GC146" i="28"/>
  <c r="JS146" i="28" s="1"/>
  <c r="GB146" i="28"/>
  <c r="HW146" i="28" s="1"/>
  <c r="GA146" i="28"/>
  <c r="HV146" i="28" s="1"/>
  <c r="GJ145" i="28"/>
  <c r="JZ145" i="28" s="1"/>
  <c r="GI145" i="28"/>
  <c r="JY145" i="28" s="1"/>
  <c r="GH145" i="28"/>
  <c r="IC145" i="28" s="1"/>
  <c r="GG145" i="28"/>
  <c r="IB145" i="28" s="1"/>
  <c r="GF145" i="28"/>
  <c r="IA145" i="28" s="1"/>
  <c r="GE145" i="28"/>
  <c r="HZ145" i="28" s="1"/>
  <c r="GD145" i="28"/>
  <c r="JT145" i="28" s="1"/>
  <c r="GC145" i="28"/>
  <c r="HX145" i="28" s="1"/>
  <c r="GB145" i="28"/>
  <c r="HW145" i="28" s="1"/>
  <c r="GA145" i="28"/>
  <c r="HV145" i="28" s="1"/>
  <c r="GJ144" i="28"/>
  <c r="IE144" i="28" s="1"/>
  <c r="GI144" i="28"/>
  <c r="JY144" i="28" s="1"/>
  <c r="GH144" i="28"/>
  <c r="IC144" i="28" s="1"/>
  <c r="GG144" i="28"/>
  <c r="IB144" i="28" s="1"/>
  <c r="GF144" i="28"/>
  <c r="IA144" i="28" s="1"/>
  <c r="GE144" i="28"/>
  <c r="JU144" i="28" s="1"/>
  <c r="GD144" i="28"/>
  <c r="JT144" i="28" s="1"/>
  <c r="GC144" i="28"/>
  <c r="JS144" i="28" s="1"/>
  <c r="GB144" i="28"/>
  <c r="HW144" i="28" s="1"/>
  <c r="GA144" i="28"/>
  <c r="HV144" i="28" s="1"/>
  <c r="GJ143" i="28"/>
  <c r="IE143" i="28" s="1"/>
  <c r="GI143" i="28"/>
  <c r="JY143" i="28" s="1"/>
  <c r="GH143" i="28"/>
  <c r="IC143" i="28" s="1"/>
  <c r="GG143" i="28"/>
  <c r="IB143" i="28" s="1"/>
  <c r="GF143" i="28"/>
  <c r="IA143" i="28" s="1"/>
  <c r="GE143" i="28"/>
  <c r="HZ143" i="28" s="1"/>
  <c r="GD143" i="28"/>
  <c r="JT143" i="28" s="1"/>
  <c r="GC143" i="28"/>
  <c r="HX143" i="28" s="1"/>
  <c r="GB143" i="28"/>
  <c r="HW143" i="28" s="1"/>
  <c r="GA143" i="28"/>
  <c r="HV143" i="28" s="1"/>
  <c r="GJ142" i="28"/>
  <c r="JZ142" i="28" s="1"/>
  <c r="GI142" i="28"/>
  <c r="JY142" i="28" s="1"/>
  <c r="GH142" i="28"/>
  <c r="IC142" i="28" s="1"/>
  <c r="GG142" i="28"/>
  <c r="IB142" i="28" s="1"/>
  <c r="GF142" i="28"/>
  <c r="IA142" i="28" s="1"/>
  <c r="GE142" i="28"/>
  <c r="JU142" i="28" s="1"/>
  <c r="GD142" i="28"/>
  <c r="JT142" i="28" s="1"/>
  <c r="GC142" i="28"/>
  <c r="JS142" i="28" s="1"/>
  <c r="GB142" i="28"/>
  <c r="HW142" i="28" s="1"/>
  <c r="GA142" i="28"/>
  <c r="HV142" i="28" s="1"/>
  <c r="GJ141" i="28"/>
  <c r="JZ141" i="28" s="1"/>
  <c r="GI141" i="28"/>
  <c r="JY141" i="28" s="1"/>
  <c r="GH141" i="28"/>
  <c r="IC141" i="28" s="1"/>
  <c r="GG141" i="28"/>
  <c r="IB141" i="28" s="1"/>
  <c r="GF141" i="28"/>
  <c r="IA141" i="28" s="1"/>
  <c r="GE141" i="28"/>
  <c r="HZ141" i="28" s="1"/>
  <c r="GD141" i="28"/>
  <c r="JT141" i="28" s="1"/>
  <c r="GC141" i="28"/>
  <c r="JS141" i="28" s="1"/>
  <c r="GB141" i="28"/>
  <c r="HW141" i="28" s="1"/>
  <c r="GA141" i="28"/>
  <c r="HV141" i="28" s="1"/>
  <c r="GJ140" i="28"/>
  <c r="JZ140" i="28" s="1"/>
  <c r="GI140" i="28"/>
  <c r="JY140" i="28" s="1"/>
  <c r="GH140" i="28"/>
  <c r="IC140" i="28" s="1"/>
  <c r="GG140" i="28"/>
  <c r="IB140" i="28" s="1"/>
  <c r="GF140" i="28"/>
  <c r="IA140" i="28" s="1"/>
  <c r="GE140" i="28"/>
  <c r="JU140" i="28" s="1"/>
  <c r="GD140" i="28"/>
  <c r="JT140" i="28" s="1"/>
  <c r="GC140" i="28"/>
  <c r="JS140" i="28" s="1"/>
  <c r="GB140" i="28"/>
  <c r="HW140" i="28" s="1"/>
  <c r="GA140" i="28"/>
  <c r="HV140" i="28" s="1"/>
  <c r="GJ139" i="28"/>
  <c r="IE139" i="28" s="1"/>
  <c r="GI139" i="28"/>
  <c r="JY139" i="28" s="1"/>
  <c r="GH139" i="28"/>
  <c r="IC139" i="28" s="1"/>
  <c r="GG139" i="28"/>
  <c r="IB139" i="28" s="1"/>
  <c r="GF139" i="28"/>
  <c r="IA139" i="28" s="1"/>
  <c r="GE139" i="28"/>
  <c r="JU139" i="28" s="1"/>
  <c r="GD139" i="28"/>
  <c r="JT139" i="28" s="1"/>
  <c r="GC139" i="28"/>
  <c r="JS139" i="28" s="1"/>
  <c r="GB139" i="28"/>
  <c r="HW139" i="28" s="1"/>
  <c r="GA139" i="28"/>
  <c r="HV139" i="28" s="1"/>
  <c r="GJ138" i="28"/>
  <c r="JZ138" i="28" s="1"/>
  <c r="GI138" i="28"/>
  <c r="JY138" i="28" s="1"/>
  <c r="GH138" i="28"/>
  <c r="IC138" i="28" s="1"/>
  <c r="GG138" i="28"/>
  <c r="IB138" i="28" s="1"/>
  <c r="GF138" i="28"/>
  <c r="IA138" i="28" s="1"/>
  <c r="GE138" i="28"/>
  <c r="JU138" i="28" s="1"/>
  <c r="GD138" i="28"/>
  <c r="JT138" i="28" s="1"/>
  <c r="GC138" i="28"/>
  <c r="JS138" i="28" s="1"/>
  <c r="GB138" i="28"/>
  <c r="HW138" i="28" s="1"/>
  <c r="GA138" i="28"/>
  <c r="HV138" i="28" s="1"/>
  <c r="GJ137" i="28"/>
  <c r="IE137" i="28" s="1"/>
  <c r="GI137" i="28"/>
  <c r="JY137" i="28" s="1"/>
  <c r="GH137" i="28"/>
  <c r="IC137" i="28" s="1"/>
  <c r="GG137" i="28"/>
  <c r="IB137" i="28" s="1"/>
  <c r="GF137" i="28"/>
  <c r="JV137" i="28" s="1"/>
  <c r="GE137" i="28"/>
  <c r="HZ137" i="28" s="1"/>
  <c r="GD137" i="28"/>
  <c r="JT137" i="28" s="1"/>
  <c r="GC137" i="28"/>
  <c r="JS137" i="28" s="1"/>
  <c r="GB137" i="28"/>
  <c r="HW137" i="28" s="1"/>
  <c r="GA137" i="28"/>
  <c r="HV137" i="28" s="1"/>
  <c r="GJ136" i="28"/>
  <c r="JZ136" i="28" s="1"/>
  <c r="GI136" i="28"/>
  <c r="JY136" i="28" s="1"/>
  <c r="GH136" i="28"/>
  <c r="IC136" i="28" s="1"/>
  <c r="GG136" i="28"/>
  <c r="IB136" i="28" s="1"/>
  <c r="GF136" i="28"/>
  <c r="IA136" i="28" s="1"/>
  <c r="GE136" i="28"/>
  <c r="JU136" i="28" s="1"/>
  <c r="GD136" i="28"/>
  <c r="JT136" i="28" s="1"/>
  <c r="GC136" i="28"/>
  <c r="JS136" i="28" s="1"/>
  <c r="GB136" i="28"/>
  <c r="HW136" i="28" s="1"/>
  <c r="GA136" i="28"/>
  <c r="HV136" i="28" s="1"/>
  <c r="GJ135" i="28"/>
  <c r="JZ135" i="28" s="1"/>
  <c r="GI135" i="28"/>
  <c r="JY135" i="28" s="1"/>
  <c r="GH135" i="28"/>
  <c r="IC135" i="28" s="1"/>
  <c r="GG135" i="28"/>
  <c r="IB135" i="28" s="1"/>
  <c r="GF135" i="28"/>
  <c r="JV135" i="28" s="1"/>
  <c r="GE135" i="28"/>
  <c r="HZ135" i="28" s="1"/>
  <c r="GD135" i="28"/>
  <c r="JT135" i="28" s="1"/>
  <c r="GC135" i="28"/>
  <c r="JS135" i="28" s="1"/>
  <c r="GB135" i="28"/>
  <c r="HW135" i="28" s="1"/>
  <c r="GA135" i="28"/>
  <c r="HV135" i="28" s="1"/>
  <c r="GJ134" i="28"/>
  <c r="JZ134" i="28" s="1"/>
  <c r="GI134" i="28"/>
  <c r="JY134" i="28" s="1"/>
  <c r="GH134" i="28"/>
  <c r="IC134" i="28" s="1"/>
  <c r="GG134" i="28"/>
  <c r="IB134" i="28" s="1"/>
  <c r="GF134" i="28"/>
  <c r="IA134" i="28" s="1"/>
  <c r="GE134" i="28"/>
  <c r="JU134" i="28" s="1"/>
  <c r="GD134" i="28"/>
  <c r="JT134" i="28" s="1"/>
  <c r="GC134" i="28"/>
  <c r="JS134" i="28" s="1"/>
  <c r="GB134" i="28"/>
  <c r="HW134" i="28" s="1"/>
  <c r="GA134" i="28"/>
  <c r="HV134" i="28" s="1"/>
  <c r="GJ133" i="28"/>
  <c r="JZ133" i="28" s="1"/>
  <c r="GI133" i="28"/>
  <c r="JY133" i="28" s="1"/>
  <c r="GH133" i="28"/>
  <c r="GG133" i="28"/>
  <c r="IB133" i="28" s="1"/>
  <c r="GF133" i="28"/>
  <c r="IA133" i="28" s="1"/>
  <c r="GE133" i="28"/>
  <c r="JU133" i="28" s="1"/>
  <c r="GD133" i="28"/>
  <c r="JT133" i="28" s="1"/>
  <c r="GC133" i="28"/>
  <c r="JS133" i="28" s="1"/>
  <c r="GB133" i="28"/>
  <c r="HW133" i="28" s="1"/>
  <c r="GA133" i="28"/>
  <c r="HV133" i="28" s="1"/>
  <c r="GJ132" i="28"/>
  <c r="JZ132" i="28" s="1"/>
  <c r="GI132" i="28"/>
  <c r="JY132" i="28" s="1"/>
  <c r="GH132" i="28"/>
  <c r="GG132" i="28"/>
  <c r="GF132" i="28"/>
  <c r="IA132" i="28" s="1"/>
  <c r="GE132" i="28"/>
  <c r="JU132" i="28" s="1"/>
  <c r="GD132" i="28"/>
  <c r="JT132" i="28" s="1"/>
  <c r="GC132" i="28"/>
  <c r="JS132" i="28" s="1"/>
  <c r="GB132" i="28"/>
  <c r="GA132" i="28"/>
  <c r="GJ131" i="28"/>
  <c r="JZ131" i="28" s="1"/>
  <c r="GI131" i="28"/>
  <c r="JY131" i="28" s="1"/>
  <c r="GH131" i="28"/>
  <c r="GG131" i="28"/>
  <c r="GF131" i="28"/>
  <c r="JV131" i="28" s="1"/>
  <c r="GE131" i="28"/>
  <c r="HZ131" i="28" s="1"/>
  <c r="GD131" i="28"/>
  <c r="JT131" i="28" s="1"/>
  <c r="GC131" i="28"/>
  <c r="JS131" i="28" s="1"/>
  <c r="GB131" i="28"/>
  <c r="GA131" i="28"/>
  <c r="HV131" i="28" s="1"/>
  <c r="GJ130" i="28"/>
  <c r="JZ130" i="28" s="1"/>
  <c r="GI130" i="28"/>
  <c r="JY130" i="28" s="1"/>
  <c r="GH130" i="28"/>
  <c r="GG130" i="28"/>
  <c r="IB130" i="28" s="1"/>
  <c r="GF130" i="28"/>
  <c r="IA130" i="28" s="1"/>
  <c r="GE130" i="28"/>
  <c r="HZ130" i="28" s="1"/>
  <c r="GD130" i="28"/>
  <c r="JT130" i="28" s="1"/>
  <c r="GC130" i="28"/>
  <c r="JS130" i="28" s="1"/>
  <c r="GB130" i="28"/>
  <c r="GA130" i="28"/>
  <c r="GJ129" i="28"/>
  <c r="JZ129" i="28" s="1"/>
  <c r="GI129" i="28"/>
  <c r="JY129" i="28" s="1"/>
  <c r="GH129" i="28"/>
  <c r="GG129" i="28"/>
  <c r="GF129" i="28"/>
  <c r="JV129" i="28" s="1"/>
  <c r="GE129" i="28"/>
  <c r="JU129" i="28" s="1"/>
  <c r="GD129" i="28"/>
  <c r="JT129" i="28" s="1"/>
  <c r="GC129" i="28"/>
  <c r="JS129" i="28" s="1"/>
  <c r="GB129" i="28"/>
  <c r="GA129" i="28"/>
  <c r="HV129" i="28" s="1"/>
  <c r="GJ128" i="28"/>
  <c r="JZ128" i="28" s="1"/>
  <c r="GI128" i="28"/>
  <c r="JY128" i="28" s="1"/>
  <c r="GH128" i="28"/>
  <c r="GG128" i="28"/>
  <c r="IB128" i="28" s="1"/>
  <c r="GF128" i="28"/>
  <c r="JV128" i="28" s="1"/>
  <c r="GE128" i="28"/>
  <c r="HZ128" i="28" s="1"/>
  <c r="GD128" i="28"/>
  <c r="JT128" i="28" s="1"/>
  <c r="GC128" i="28"/>
  <c r="JS128" i="28" s="1"/>
  <c r="GB128" i="28"/>
  <c r="GA128" i="28"/>
  <c r="GJ127" i="28"/>
  <c r="JZ127" i="28" s="1"/>
  <c r="GI127" i="28"/>
  <c r="JY127" i="28" s="1"/>
  <c r="GH127" i="28"/>
  <c r="IC127" i="28" s="1"/>
  <c r="GG127" i="28"/>
  <c r="IB127" i="28" s="1"/>
  <c r="GF127" i="28"/>
  <c r="JV127" i="28" s="1"/>
  <c r="GE127" i="28"/>
  <c r="HZ127" i="28" s="1"/>
  <c r="GD127" i="28"/>
  <c r="JT127" i="28" s="1"/>
  <c r="GC127" i="28"/>
  <c r="JS127" i="28" s="1"/>
  <c r="GB127" i="28"/>
  <c r="GA127" i="28"/>
  <c r="HV127" i="28" s="1"/>
  <c r="GJ126" i="28"/>
  <c r="JZ126" i="28" s="1"/>
  <c r="GI126" i="28"/>
  <c r="JY126" i="28" s="1"/>
  <c r="GH126" i="28"/>
  <c r="IC126" i="28" s="1"/>
  <c r="GG126" i="28"/>
  <c r="IB126" i="28" s="1"/>
  <c r="GF126" i="28"/>
  <c r="IA126" i="28" s="1"/>
  <c r="GE126" i="28"/>
  <c r="HZ126" i="28" s="1"/>
  <c r="GD126" i="28"/>
  <c r="JT126" i="28" s="1"/>
  <c r="GC126" i="28"/>
  <c r="JS126" i="28" s="1"/>
  <c r="GB126" i="28"/>
  <c r="HW126" i="28" s="1"/>
  <c r="GA126" i="28"/>
  <c r="HV126" i="28" s="1"/>
  <c r="GJ125" i="28"/>
  <c r="JZ125" i="28" s="1"/>
  <c r="GI125" i="28"/>
  <c r="JY125" i="28" s="1"/>
  <c r="GH125" i="28"/>
  <c r="IC125" i="28" s="1"/>
  <c r="GG125" i="28"/>
  <c r="IB125" i="28" s="1"/>
  <c r="GF125" i="28"/>
  <c r="JV125" i="28" s="1"/>
  <c r="GE125" i="28"/>
  <c r="JU125" i="28" s="1"/>
  <c r="GD125" i="28"/>
  <c r="JT125" i="28" s="1"/>
  <c r="GC125" i="28"/>
  <c r="JS125" i="28" s="1"/>
  <c r="GB125" i="28"/>
  <c r="HW125" i="28" s="1"/>
  <c r="GA125" i="28"/>
  <c r="HV125" i="28" s="1"/>
  <c r="GJ124" i="28"/>
  <c r="JZ124" i="28" s="1"/>
  <c r="GI124" i="28"/>
  <c r="JY124" i="28" s="1"/>
  <c r="GH124" i="28"/>
  <c r="IC124" i="28" s="1"/>
  <c r="GG124" i="28"/>
  <c r="IB124" i="28" s="1"/>
  <c r="GF124" i="28"/>
  <c r="IA124" i="28" s="1"/>
  <c r="GE124" i="28"/>
  <c r="JU124" i="28" s="1"/>
  <c r="GD124" i="28"/>
  <c r="JT124" i="28" s="1"/>
  <c r="GC124" i="28"/>
  <c r="JS124" i="28" s="1"/>
  <c r="GB124" i="28"/>
  <c r="HW124" i="28" s="1"/>
  <c r="GA124" i="28"/>
  <c r="HV124" i="28" s="1"/>
  <c r="GJ123" i="28"/>
  <c r="JZ123" i="28" s="1"/>
  <c r="GI123" i="28"/>
  <c r="JY123" i="28" s="1"/>
  <c r="GH123" i="28"/>
  <c r="IC123" i="28" s="1"/>
  <c r="GG123" i="28"/>
  <c r="IB123" i="28" s="1"/>
  <c r="GF123" i="28"/>
  <c r="IA123" i="28" s="1"/>
  <c r="GE123" i="28"/>
  <c r="HZ123" i="28" s="1"/>
  <c r="GD123" i="28"/>
  <c r="JT123" i="28" s="1"/>
  <c r="GC123" i="28"/>
  <c r="JS123" i="28" s="1"/>
  <c r="GB123" i="28"/>
  <c r="GA123" i="28"/>
  <c r="HV123" i="28" s="1"/>
  <c r="GJ122" i="28"/>
  <c r="JZ122" i="28" s="1"/>
  <c r="GI122" i="28"/>
  <c r="ID122" i="28" s="1"/>
  <c r="GH122" i="28"/>
  <c r="JX122" i="28" s="1"/>
  <c r="GG122" i="28"/>
  <c r="JW122" i="28" s="1"/>
  <c r="GF122" i="28"/>
  <c r="JV122" i="28" s="1"/>
  <c r="GE122" i="28"/>
  <c r="HZ122" i="28" s="1"/>
  <c r="GD122" i="28"/>
  <c r="HY122" i="28" s="1"/>
  <c r="GC122" i="28"/>
  <c r="JS122" i="28" s="1"/>
  <c r="GB122" i="28"/>
  <c r="GA122" i="28"/>
  <c r="HV122" i="28" s="1"/>
  <c r="GJ121" i="28"/>
  <c r="JZ121" i="28" s="1"/>
  <c r="GI121" i="28"/>
  <c r="JY121" i="28" s="1"/>
  <c r="GH121" i="28"/>
  <c r="IC121" i="28" s="1"/>
  <c r="GG121" i="28"/>
  <c r="GF121" i="28"/>
  <c r="IA121" i="28" s="1"/>
  <c r="GE121" i="28"/>
  <c r="HZ121" i="28" s="1"/>
  <c r="GD121" i="28"/>
  <c r="JT121" i="28" s="1"/>
  <c r="GC121" i="28"/>
  <c r="GB121" i="28"/>
  <c r="HW121" i="28" s="1"/>
  <c r="GA121" i="28"/>
  <c r="HV121" i="28" s="1"/>
  <c r="GJ120" i="28"/>
  <c r="IE120" i="28" s="1"/>
  <c r="GI120" i="28"/>
  <c r="ID120" i="28" s="1"/>
  <c r="GH120" i="28"/>
  <c r="JX120" i="28" s="1"/>
  <c r="GG120" i="28"/>
  <c r="IB120" i="28" s="1"/>
  <c r="GF120" i="28"/>
  <c r="IA120" i="28" s="1"/>
  <c r="GE120" i="28"/>
  <c r="HZ120" i="28" s="1"/>
  <c r="GD120" i="28"/>
  <c r="JT120" i="28" s="1"/>
  <c r="GC120" i="28"/>
  <c r="JS120" i="28" s="1"/>
  <c r="GB120" i="28"/>
  <c r="JR120" i="28" s="1"/>
  <c r="GA120" i="28"/>
  <c r="HV120" i="28" s="1"/>
  <c r="GJ119" i="28"/>
  <c r="IE119" i="28" s="1"/>
  <c r="GI119" i="28"/>
  <c r="JY119" i="28" s="1"/>
  <c r="GH119" i="28"/>
  <c r="JX119" i="28" s="1"/>
  <c r="GG119" i="28"/>
  <c r="IB119" i="28" s="1"/>
  <c r="GF119" i="28"/>
  <c r="IA119" i="28" s="1"/>
  <c r="GE119" i="28"/>
  <c r="GD119" i="28"/>
  <c r="HY119" i="28" s="1"/>
  <c r="GC119" i="28"/>
  <c r="GB119" i="28"/>
  <c r="HW119" i="28" s="1"/>
  <c r="GA119" i="28"/>
  <c r="HV119" i="28" s="1"/>
  <c r="GJ118" i="28"/>
  <c r="GI118" i="28"/>
  <c r="GH118" i="28"/>
  <c r="JX118" i="28" s="1"/>
  <c r="GG118" i="28"/>
  <c r="IB118" i="28" s="1"/>
  <c r="GF118" i="28"/>
  <c r="IA118" i="28" s="1"/>
  <c r="GE118" i="28"/>
  <c r="HZ118" i="28" s="1"/>
  <c r="GD118" i="28"/>
  <c r="HY118" i="28" s="1"/>
  <c r="GC118" i="28"/>
  <c r="JS118" i="28" s="1"/>
  <c r="GB118" i="28"/>
  <c r="JR118" i="28" s="1"/>
  <c r="GA118" i="28"/>
  <c r="HV118" i="28" s="1"/>
  <c r="GJ117" i="28"/>
  <c r="IE117" i="28" s="1"/>
  <c r="GI117" i="28"/>
  <c r="JY117" i="28" s="1"/>
  <c r="GH117" i="28"/>
  <c r="JX117" i="28" s="1"/>
  <c r="GG117" i="28"/>
  <c r="IB117" i="28" s="1"/>
  <c r="GF117" i="28"/>
  <c r="IA117" i="28" s="1"/>
  <c r="GE117" i="28"/>
  <c r="GD117" i="28"/>
  <c r="HY117" i="28" s="1"/>
  <c r="GC117" i="28"/>
  <c r="HX117" i="28" s="1"/>
  <c r="GB117" i="28"/>
  <c r="HW117" i="28" s="1"/>
  <c r="GA117" i="28"/>
  <c r="HV117" i="28" s="1"/>
  <c r="GJ116" i="28"/>
  <c r="IE116" i="28" s="1"/>
  <c r="GI116" i="28"/>
  <c r="GH116" i="28"/>
  <c r="IC116" i="28" s="1"/>
  <c r="GG116" i="28"/>
  <c r="IB116" i="28" s="1"/>
  <c r="GF116" i="28"/>
  <c r="IA116" i="28" s="1"/>
  <c r="GE116" i="28"/>
  <c r="HZ116" i="28" s="1"/>
  <c r="GD116" i="28"/>
  <c r="HY116" i="28" s="1"/>
  <c r="GC116" i="28"/>
  <c r="JS116" i="28" s="1"/>
  <c r="GB116" i="28"/>
  <c r="JR116" i="28" s="1"/>
  <c r="GA116" i="28"/>
  <c r="HV116" i="28" s="1"/>
  <c r="GJ115" i="28"/>
  <c r="IE115" i="28" s="1"/>
  <c r="GI115" i="28"/>
  <c r="JY115" i="28" s="1"/>
  <c r="GH115" i="28"/>
  <c r="JX115" i="28" s="1"/>
  <c r="GG115" i="28"/>
  <c r="IB115" i="28" s="1"/>
  <c r="GF115" i="28"/>
  <c r="JV115" i="28" s="1"/>
  <c r="GE115" i="28"/>
  <c r="HZ115" i="28" s="1"/>
  <c r="GD115" i="28"/>
  <c r="HY115" i="28" s="1"/>
  <c r="GC115" i="28"/>
  <c r="JS115" i="28" s="1"/>
  <c r="GB115" i="28"/>
  <c r="GA115" i="28"/>
  <c r="HV115" i="28" s="1"/>
  <c r="GJ114" i="28"/>
  <c r="IE114" i="28" s="1"/>
  <c r="GI114" i="28"/>
  <c r="GH114" i="28"/>
  <c r="IC114" i="28" s="1"/>
  <c r="GG114" i="28"/>
  <c r="IB114" i="28" s="1"/>
  <c r="GF114" i="28"/>
  <c r="IA114" i="28" s="1"/>
  <c r="GE114" i="28"/>
  <c r="HZ114" i="28" s="1"/>
  <c r="GD114" i="28"/>
  <c r="HY114" i="28" s="1"/>
  <c r="GC114" i="28"/>
  <c r="JS114" i="28" s="1"/>
  <c r="GB114" i="28"/>
  <c r="JR114" i="28" s="1"/>
  <c r="GA114" i="28"/>
  <c r="HV114" i="28" s="1"/>
  <c r="GJ113" i="28"/>
  <c r="IE113" i="28" s="1"/>
  <c r="GI113" i="28"/>
  <c r="JY113" i="28" s="1"/>
  <c r="GH113" i="28"/>
  <c r="JX113" i="28" s="1"/>
  <c r="GG113" i="28"/>
  <c r="IB113" i="28" s="1"/>
  <c r="GF113" i="28"/>
  <c r="IA113" i="28" s="1"/>
  <c r="GE113" i="28"/>
  <c r="JU113" i="28" s="1"/>
  <c r="GD113" i="28"/>
  <c r="HY113" i="28" s="1"/>
  <c r="GC113" i="28"/>
  <c r="GB113" i="28"/>
  <c r="HW113" i="28" s="1"/>
  <c r="GA113" i="28"/>
  <c r="HV113" i="28" s="1"/>
  <c r="GJ112" i="28"/>
  <c r="IE112" i="28" s="1"/>
  <c r="GI112" i="28"/>
  <c r="JY112" i="28" s="1"/>
  <c r="GH112" i="28"/>
  <c r="IC112" i="28" s="1"/>
  <c r="GG112" i="28"/>
  <c r="IB112" i="28" s="1"/>
  <c r="GF112" i="28"/>
  <c r="JV112" i="28" s="1"/>
  <c r="GE112" i="28"/>
  <c r="JU112" i="28" s="1"/>
  <c r="GD112" i="28"/>
  <c r="HY112" i="28" s="1"/>
  <c r="GC112" i="28"/>
  <c r="JS112" i="28" s="1"/>
  <c r="GB112" i="28"/>
  <c r="JR112" i="28" s="1"/>
  <c r="GA112" i="28"/>
  <c r="HV112" i="28" s="1"/>
  <c r="GJ111" i="28"/>
  <c r="IE111" i="28" s="1"/>
  <c r="GI111" i="28"/>
  <c r="JY111" i="28" s="1"/>
  <c r="GH111" i="28"/>
  <c r="JX111" i="28" s="1"/>
  <c r="GG111" i="28"/>
  <c r="IB111" i="28" s="1"/>
  <c r="GF111" i="28"/>
  <c r="IA111" i="28" s="1"/>
  <c r="GE111" i="28"/>
  <c r="JU111" i="28" s="1"/>
  <c r="GD111" i="28"/>
  <c r="HY111" i="28" s="1"/>
  <c r="GC111" i="28"/>
  <c r="JS111" i="28" s="1"/>
  <c r="GB111" i="28"/>
  <c r="HW111" i="28" s="1"/>
  <c r="GA111" i="28"/>
  <c r="HV111" i="28" s="1"/>
  <c r="GJ110" i="28"/>
  <c r="IE110" i="28" s="1"/>
  <c r="GI110" i="28"/>
  <c r="JY110" i="28" s="1"/>
  <c r="GH110" i="28"/>
  <c r="IC110" i="28" s="1"/>
  <c r="GG110" i="28"/>
  <c r="IB110" i="28" s="1"/>
  <c r="GF110" i="28"/>
  <c r="JV110" i="28" s="1"/>
  <c r="GE110" i="28"/>
  <c r="JU110" i="28" s="1"/>
  <c r="GD110" i="28"/>
  <c r="HY110" i="28" s="1"/>
  <c r="GC110" i="28"/>
  <c r="JS110" i="28" s="1"/>
  <c r="GB110" i="28"/>
  <c r="JR110" i="28" s="1"/>
  <c r="GA110" i="28"/>
  <c r="HV110" i="28" s="1"/>
  <c r="GJ109" i="28"/>
  <c r="IE109" i="28" s="1"/>
  <c r="GI109" i="28"/>
  <c r="JY109" i="28" s="1"/>
  <c r="GH109" i="28"/>
  <c r="JX109" i="28" s="1"/>
  <c r="GG109" i="28"/>
  <c r="IB109" i="28" s="1"/>
  <c r="GF109" i="28"/>
  <c r="JV109" i="28" s="1"/>
  <c r="GE109" i="28"/>
  <c r="JU109" i="28" s="1"/>
  <c r="GD109" i="28"/>
  <c r="HY109" i="28" s="1"/>
  <c r="GC109" i="28"/>
  <c r="JS109" i="28" s="1"/>
  <c r="GB109" i="28"/>
  <c r="HW109" i="28" s="1"/>
  <c r="GA109" i="28"/>
  <c r="HV109" i="28" s="1"/>
  <c r="GJ108" i="28"/>
  <c r="IE108" i="28" s="1"/>
  <c r="GI108" i="28"/>
  <c r="JY108" i="28" s="1"/>
  <c r="GH108" i="28"/>
  <c r="IC108" i="28" s="1"/>
  <c r="GG108" i="28"/>
  <c r="IB108" i="28" s="1"/>
  <c r="GF108" i="28"/>
  <c r="JV108" i="28" s="1"/>
  <c r="GE108" i="28"/>
  <c r="JU108" i="28" s="1"/>
  <c r="GD108" i="28"/>
  <c r="HY108" i="28" s="1"/>
  <c r="GC108" i="28"/>
  <c r="JS108" i="28" s="1"/>
  <c r="GB108" i="28"/>
  <c r="JR108" i="28" s="1"/>
  <c r="GA108" i="28"/>
  <c r="HV108" i="28" s="1"/>
  <c r="GJ107" i="28"/>
  <c r="IE107" i="28" s="1"/>
  <c r="GI107" i="28"/>
  <c r="JY107" i="28" s="1"/>
  <c r="GH107" i="28"/>
  <c r="JX107" i="28" s="1"/>
  <c r="GG107" i="28"/>
  <c r="IB107" i="28" s="1"/>
  <c r="GF107" i="28"/>
  <c r="IA107" i="28" s="1"/>
  <c r="GE107" i="28"/>
  <c r="GD107" i="28"/>
  <c r="HY107" i="28" s="1"/>
  <c r="GC107" i="28"/>
  <c r="JS107" i="28" s="1"/>
  <c r="GB107" i="28"/>
  <c r="HW107" i="28" s="1"/>
  <c r="GA107" i="28"/>
  <c r="HV107" i="28" s="1"/>
  <c r="GJ106" i="28"/>
  <c r="IE106" i="28" s="1"/>
  <c r="GI106" i="28"/>
  <c r="JY106" i="28" s="1"/>
  <c r="GH106" i="28"/>
  <c r="IC106" i="28" s="1"/>
  <c r="GG106" i="28"/>
  <c r="IB106" i="28" s="1"/>
  <c r="GF106" i="28"/>
  <c r="JV106" i="28" s="1"/>
  <c r="GE106" i="28"/>
  <c r="JU106" i="28" s="1"/>
  <c r="GD106" i="28"/>
  <c r="HY106" i="28" s="1"/>
  <c r="GC106" i="28"/>
  <c r="JS106" i="28" s="1"/>
  <c r="GB106" i="28"/>
  <c r="JR106" i="28" s="1"/>
  <c r="GA106" i="28"/>
  <c r="GJ105" i="28"/>
  <c r="IE105" i="28" s="1"/>
  <c r="GI105" i="28"/>
  <c r="JY105" i="28" s="1"/>
  <c r="GH105" i="28"/>
  <c r="JX105" i="28" s="1"/>
  <c r="GG105" i="28"/>
  <c r="IB105" i="28" s="1"/>
  <c r="GF105" i="28"/>
  <c r="JV105" i="28" s="1"/>
  <c r="GE105" i="28"/>
  <c r="HZ105" i="28" s="1"/>
  <c r="GD105" i="28"/>
  <c r="HY105" i="28" s="1"/>
  <c r="GC105" i="28"/>
  <c r="JS105" i="28" s="1"/>
  <c r="GB105" i="28"/>
  <c r="HW105" i="28" s="1"/>
  <c r="GA105" i="28"/>
  <c r="HV105" i="28" s="1"/>
  <c r="GJ104" i="28"/>
  <c r="IE104" i="28" s="1"/>
  <c r="GI104" i="28"/>
  <c r="ID104" i="28" s="1"/>
  <c r="GH104" i="28"/>
  <c r="IC104" i="28" s="1"/>
  <c r="GG104" i="28"/>
  <c r="IB104" i="28" s="1"/>
  <c r="GF104" i="28"/>
  <c r="IA104" i="28" s="1"/>
  <c r="GE104" i="28"/>
  <c r="GD104" i="28"/>
  <c r="HY104" i="28" s="1"/>
  <c r="GC104" i="28"/>
  <c r="JS104" i="28" s="1"/>
  <c r="GB104" i="28"/>
  <c r="JR104" i="28" s="1"/>
  <c r="GA104" i="28"/>
  <c r="HV104" i="28" s="1"/>
  <c r="GJ103" i="28"/>
  <c r="IE103" i="28" s="1"/>
  <c r="GI103" i="28"/>
  <c r="JY103" i="28" s="1"/>
  <c r="GH103" i="28"/>
  <c r="JX103" i="28" s="1"/>
  <c r="GG103" i="28"/>
  <c r="IB103" i="28" s="1"/>
  <c r="GF103" i="28"/>
  <c r="JV103" i="28" s="1"/>
  <c r="GE103" i="28"/>
  <c r="HZ103" i="28" s="1"/>
  <c r="GD103" i="28"/>
  <c r="HY103" i="28" s="1"/>
  <c r="GC103" i="28"/>
  <c r="HX103" i="28" s="1"/>
  <c r="GB103" i="28"/>
  <c r="HW103" i="28" s="1"/>
  <c r="GA103" i="28"/>
  <c r="HV103" i="28" s="1"/>
  <c r="GJ102" i="28"/>
  <c r="IE102" i="28" s="1"/>
  <c r="GI102" i="28"/>
  <c r="ID102" i="28" s="1"/>
  <c r="GH102" i="28"/>
  <c r="IC102" i="28" s="1"/>
  <c r="GG102" i="28"/>
  <c r="IB102" i="28" s="1"/>
  <c r="GF102" i="28"/>
  <c r="JV102" i="28" s="1"/>
  <c r="GE102" i="28"/>
  <c r="HZ102" i="28" s="1"/>
  <c r="GD102" i="28"/>
  <c r="HY102" i="28" s="1"/>
  <c r="GC102" i="28"/>
  <c r="JS102" i="28" s="1"/>
  <c r="GB102" i="28"/>
  <c r="JR102" i="28" s="1"/>
  <c r="GA102" i="28"/>
  <c r="HV102" i="28" s="1"/>
  <c r="GJ101" i="28"/>
  <c r="IE101" i="28" s="1"/>
  <c r="GI101" i="28"/>
  <c r="JY101" i="28" s="1"/>
  <c r="GH101" i="28"/>
  <c r="JX101" i="28" s="1"/>
  <c r="GG101" i="28"/>
  <c r="IB101" i="28" s="1"/>
  <c r="GF101" i="28"/>
  <c r="IA101" i="28" s="1"/>
  <c r="GE101" i="28"/>
  <c r="HZ101" i="28" s="1"/>
  <c r="GD101" i="28"/>
  <c r="HY101" i="28" s="1"/>
  <c r="GC101" i="28"/>
  <c r="GB101" i="28"/>
  <c r="HW101" i="28" s="1"/>
  <c r="GA101" i="28"/>
  <c r="HV101" i="28" s="1"/>
  <c r="GJ100" i="28"/>
  <c r="IE100" i="28" s="1"/>
  <c r="GI100" i="28"/>
  <c r="JY100" i="28" s="1"/>
  <c r="GH100" i="28"/>
  <c r="IC100" i="28" s="1"/>
  <c r="GG100" i="28"/>
  <c r="IB100" i="28" s="1"/>
  <c r="GF100" i="28"/>
  <c r="JV100" i="28" s="1"/>
  <c r="GE100" i="28"/>
  <c r="HZ100" i="28" s="1"/>
  <c r="GD100" i="28"/>
  <c r="HY100" i="28" s="1"/>
  <c r="GC100" i="28"/>
  <c r="JS100" i="28" s="1"/>
  <c r="GB100" i="28"/>
  <c r="JR100" i="28" s="1"/>
  <c r="GA100" i="28"/>
  <c r="HV100" i="28" s="1"/>
  <c r="GJ99" i="28"/>
  <c r="IE99" i="28" s="1"/>
  <c r="GI99" i="28"/>
  <c r="JY99" i="28" s="1"/>
  <c r="GH99" i="28"/>
  <c r="JX99" i="28" s="1"/>
  <c r="GG99" i="28"/>
  <c r="IB99" i="28" s="1"/>
  <c r="GF99" i="28"/>
  <c r="JV99" i="28" s="1"/>
  <c r="GE99" i="28"/>
  <c r="HZ99" i="28" s="1"/>
  <c r="GD99" i="28"/>
  <c r="HY99" i="28" s="1"/>
  <c r="GC99" i="28"/>
  <c r="JS99" i="28" s="1"/>
  <c r="GB99" i="28"/>
  <c r="HW99" i="28" s="1"/>
  <c r="GA99" i="28"/>
  <c r="HV99" i="28" s="1"/>
  <c r="GJ98" i="28"/>
  <c r="IE98" i="28" s="1"/>
  <c r="GI98" i="28"/>
  <c r="JY98" i="28" s="1"/>
  <c r="GH98" i="28"/>
  <c r="IC98" i="28" s="1"/>
  <c r="GG98" i="28"/>
  <c r="IB98" i="28" s="1"/>
  <c r="GF98" i="28"/>
  <c r="GE98" i="28"/>
  <c r="HZ98" i="28" s="1"/>
  <c r="GD98" i="28"/>
  <c r="HY98" i="28" s="1"/>
  <c r="GC98" i="28"/>
  <c r="JS98" i="28" s="1"/>
  <c r="GB98" i="28"/>
  <c r="JR98" i="28" s="1"/>
  <c r="GA98" i="28"/>
  <c r="HV98" i="28" s="1"/>
  <c r="GJ97" i="28"/>
  <c r="IE97" i="28" s="1"/>
  <c r="GI97" i="28"/>
  <c r="JY97" i="28" s="1"/>
  <c r="GH97" i="28"/>
  <c r="JX97" i="28" s="1"/>
  <c r="GG97" i="28"/>
  <c r="GF97" i="28"/>
  <c r="JV97" i="28" s="1"/>
  <c r="GE97" i="28"/>
  <c r="JU97" i="28" s="1"/>
  <c r="GD97" i="28"/>
  <c r="HY97" i="28" s="1"/>
  <c r="GC97" i="28"/>
  <c r="JS97" i="28" s="1"/>
  <c r="GB97" i="28"/>
  <c r="HW97" i="28" s="1"/>
  <c r="GA97" i="28"/>
  <c r="HV97" i="28" s="1"/>
  <c r="GJ96" i="28"/>
  <c r="GI96" i="28"/>
  <c r="JY96" i="28" s="1"/>
  <c r="GH96" i="28"/>
  <c r="IC96" i="28" s="1"/>
  <c r="GG96" i="28"/>
  <c r="GF96" i="28"/>
  <c r="JV96" i="28" s="1"/>
  <c r="GE96" i="28"/>
  <c r="JU96" i="28" s="1"/>
  <c r="GD96" i="28"/>
  <c r="GC96" i="28"/>
  <c r="JS96" i="28" s="1"/>
  <c r="GB96" i="28"/>
  <c r="GA96" i="28"/>
  <c r="HV96" i="28" s="1"/>
  <c r="GJ95" i="28"/>
  <c r="JZ95" i="28" s="1"/>
  <c r="GI95" i="28"/>
  <c r="GH95" i="28"/>
  <c r="IC95" i="28" s="1"/>
  <c r="GG95" i="28"/>
  <c r="IB95" i="28" s="1"/>
  <c r="GF95" i="28"/>
  <c r="IA95" i="28" s="1"/>
  <c r="GE95" i="28"/>
  <c r="HZ95" i="28" s="1"/>
  <c r="GD95" i="28"/>
  <c r="JT95" i="28" s="1"/>
  <c r="GC95" i="28"/>
  <c r="GB95" i="28"/>
  <c r="HW95" i="28" s="1"/>
  <c r="GA95" i="28"/>
  <c r="HV95" i="28" s="1"/>
  <c r="GJ94" i="28"/>
  <c r="JZ94" i="28" s="1"/>
  <c r="GI94" i="28"/>
  <c r="JY94" i="28" s="1"/>
  <c r="GH94" i="28"/>
  <c r="IC94" i="28" s="1"/>
  <c r="GG94" i="28"/>
  <c r="IB94" i="28" s="1"/>
  <c r="GF94" i="28"/>
  <c r="GE94" i="28"/>
  <c r="JU94" i="28" s="1"/>
  <c r="GD94" i="28"/>
  <c r="JT94" i="28" s="1"/>
  <c r="GC94" i="28"/>
  <c r="GB94" i="28"/>
  <c r="HW94" i="28" s="1"/>
  <c r="GA94" i="28"/>
  <c r="HV94" i="28" s="1"/>
  <c r="GJ93" i="28"/>
  <c r="JZ93" i="28" s="1"/>
  <c r="GI93" i="28"/>
  <c r="GH93" i="28"/>
  <c r="IC93" i="28" s="1"/>
  <c r="GG93" i="28"/>
  <c r="IB93" i="28" s="1"/>
  <c r="GF93" i="28"/>
  <c r="JV93" i="28" s="1"/>
  <c r="GE93" i="28"/>
  <c r="JU93" i="28" s="1"/>
  <c r="GD93" i="28"/>
  <c r="JT93" i="28" s="1"/>
  <c r="GC93" i="28"/>
  <c r="JS93" i="28" s="1"/>
  <c r="GB93" i="28"/>
  <c r="HW93" i="28" s="1"/>
  <c r="GA93" i="28"/>
  <c r="HV93" i="28" s="1"/>
  <c r="GJ92" i="28"/>
  <c r="JZ92" i="28" s="1"/>
  <c r="GI92" i="28"/>
  <c r="JY92" i="28" s="1"/>
  <c r="GH92" i="28"/>
  <c r="IC92" i="28" s="1"/>
  <c r="GG92" i="28"/>
  <c r="IB92" i="28" s="1"/>
  <c r="GF92" i="28"/>
  <c r="IA92" i="28" s="1"/>
  <c r="GE92" i="28"/>
  <c r="GD92" i="28"/>
  <c r="JT92" i="28" s="1"/>
  <c r="GC92" i="28"/>
  <c r="JS92" i="28" s="1"/>
  <c r="GB92" i="28"/>
  <c r="HW92" i="28" s="1"/>
  <c r="GA92" i="28"/>
  <c r="HV92" i="28" s="1"/>
  <c r="GJ91" i="28"/>
  <c r="JZ91" i="28" s="1"/>
  <c r="GI91" i="28"/>
  <c r="JY91" i="28" s="1"/>
  <c r="GH91" i="28"/>
  <c r="IC91" i="28" s="1"/>
  <c r="GG91" i="28"/>
  <c r="IB91" i="28" s="1"/>
  <c r="GF91" i="28"/>
  <c r="IA91" i="28" s="1"/>
  <c r="GE91" i="28"/>
  <c r="GD91" i="28"/>
  <c r="JT91" i="28" s="1"/>
  <c r="GC91" i="28"/>
  <c r="JS91" i="28" s="1"/>
  <c r="GB91" i="28"/>
  <c r="HW91" i="28" s="1"/>
  <c r="GA91" i="28"/>
  <c r="HV91" i="28" s="1"/>
  <c r="GJ90" i="28"/>
  <c r="JZ90" i="28" s="1"/>
  <c r="GI90" i="28"/>
  <c r="JY90" i="28" s="1"/>
  <c r="GH90" i="28"/>
  <c r="IC90" i="28" s="1"/>
  <c r="GG90" i="28"/>
  <c r="IB90" i="28" s="1"/>
  <c r="GF90" i="28"/>
  <c r="IA90" i="28" s="1"/>
  <c r="GE90" i="28"/>
  <c r="JU90" i="28" s="1"/>
  <c r="GD90" i="28"/>
  <c r="JT90" i="28" s="1"/>
  <c r="GC90" i="28"/>
  <c r="JS90" i="28" s="1"/>
  <c r="GB90" i="28"/>
  <c r="HW90" i="28" s="1"/>
  <c r="GA90" i="28"/>
  <c r="HV90" i="28" s="1"/>
  <c r="GJ89" i="28"/>
  <c r="JZ89" i="28" s="1"/>
  <c r="GI89" i="28"/>
  <c r="JY89" i="28" s="1"/>
  <c r="GH89" i="28"/>
  <c r="IC89" i="28" s="1"/>
  <c r="GG89" i="28"/>
  <c r="IB89" i="28" s="1"/>
  <c r="GF89" i="28"/>
  <c r="IA89" i="28" s="1"/>
  <c r="GE89" i="28"/>
  <c r="JU89" i="28" s="1"/>
  <c r="GD89" i="28"/>
  <c r="JT89" i="28" s="1"/>
  <c r="GC89" i="28"/>
  <c r="GB89" i="28"/>
  <c r="HW89" i="28" s="1"/>
  <c r="GA89" i="28"/>
  <c r="HV89" i="28" s="1"/>
  <c r="GJ88" i="28"/>
  <c r="JZ88" i="28" s="1"/>
  <c r="GI88" i="28"/>
  <c r="JY88" i="28" s="1"/>
  <c r="GH88" i="28"/>
  <c r="IC88" i="28" s="1"/>
  <c r="GG88" i="28"/>
  <c r="IB88" i="28" s="1"/>
  <c r="GF88" i="28"/>
  <c r="JV88" i="28" s="1"/>
  <c r="GE88" i="28"/>
  <c r="GD88" i="28"/>
  <c r="JT88" i="28" s="1"/>
  <c r="GC88" i="28"/>
  <c r="JS88" i="28" s="1"/>
  <c r="GB88" i="28"/>
  <c r="HW88" i="28" s="1"/>
  <c r="GA88" i="28"/>
  <c r="HV88" i="28" s="1"/>
  <c r="GJ87" i="28"/>
  <c r="GI87" i="28"/>
  <c r="JY87" i="28" s="1"/>
  <c r="GH87" i="28"/>
  <c r="IC87" i="28" s="1"/>
  <c r="GG87" i="28"/>
  <c r="IB87" i="28" s="1"/>
  <c r="GF87" i="28"/>
  <c r="JV87" i="28" s="1"/>
  <c r="GE87" i="28"/>
  <c r="JU87" i="28" s="1"/>
  <c r="GD87" i="28"/>
  <c r="GC87" i="28"/>
  <c r="JS87" i="28" s="1"/>
  <c r="GB87" i="28"/>
  <c r="HW87" i="28" s="1"/>
  <c r="GA87" i="28"/>
  <c r="HV87" i="28" s="1"/>
  <c r="GJ86" i="28"/>
  <c r="IE86" i="28" s="1"/>
  <c r="GI86" i="28"/>
  <c r="JY86" i="28" s="1"/>
  <c r="GH86" i="28"/>
  <c r="IC86" i="28" s="1"/>
  <c r="GG86" i="28"/>
  <c r="IB86" i="28" s="1"/>
  <c r="GF86" i="28"/>
  <c r="IA86" i="28" s="1"/>
  <c r="GE86" i="28"/>
  <c r="JU86" i="28" s="1"/>
  <c r="GD86" i="28"/>
  <c r="GC86" i="28"/>
  <c r="JS86" i="28" s="1"/>
  <c r="GB86" i="28"/>
  <c r="HW86" i="28" s="1"/>
  <c r="GA86" i="28"/>
  <c r="HV86" i="28" s="1"/>
  <c r="GJ85" i="28"/>
  <c r="GI85" i="28"/>
  <c r="JY85" i="28" s="1"/>
  <c r="GH85" i="28"/>
  <c r="IC85" i="28" s="1"/>
  <c r="GG85" i="28"/>
  <c r="IB85" i="28" s="1"/>
  <c r="GF85" i="28"/>
  <c r="IA85" i="28" s="1"/>
  <c r="GE85" i="28"/>
  <c r="HZ85" i="28" s="1"/>
  <c r="GD85" i="28"/>
  <c r="HY85" i="28" s="1"/>
  <c r="GC85" i="28"/>
  <c r="JS85" i="28" s="1"/>
  <c r="GB85" i="28"/>
  <c r="JR85" i="28" s="1"/>
  <c r="GA85" i="28"/>
  <c r="JQ85" i="28" s="1"/>
  <c r="GJ84" i="28"/>
  <c r="IE84" i="28" s="1"/>
  <c r="GI84" i="28"/>
  <c r="JY84" i="28" s="1"/>
  <c r="GH84" i="28"/>
  <c r="GG84" i="28"/>
  <c r="IB84" i="28" s="1"/>
  <c r="GF84" i="28"/>
  <c r="JV84" i="28" s="1"/>
  <c r="GE84" i="28"/>
  <c r="JU84" i="28" s="1"/>
  <c r="GD84" i="28"/>
  <c r="JT84" i="28" s="1"/>
  <c r="GC84" i="28"/>
  <c r="JS84" i="28" s="1"/>
  <c r="GB84" i="28"/>
  <c r="HW84" i="28" s="1"/>
  <c r="GA84" i="28"/>
  <c r="HV84" i="28" s="1"/>
  <c r="GJ83" i="28"/>
  <c r="GI83" i="28"/>
  <c r="JY83" i="28" s="1"/>
  <c r="GH83" i="28"/>
  <c r="IC83" i="28" s="1"/>
  <c r="GG83" i="28"/>
  <c r="IB83" i="28" s="1"/>
  <c r="GF83" i="28"/>
  <c r="IA83" i="28" s="1"/>
  <c r="GE83" i="28"/>
  <c r="JU83" i="28" s="1"/>
  <c r="GD83" i="28"/>
  <c r="HY83" i="28" s="1"/>
  <c r="GC83" i="28"/>
  <c r="HX83" i="28" s="1"/>
  <c r="GB83" i="28"/>
  <c r="HW83" i="28" s="1"/>
  <c r="GA83" i="28"/>
  <c r="HV83" i="28" s="1"/>
  <c r="GJ82" i="28"/>
  <c r="JZ82" i="28" s="1"/>
  <c r="GI82" i="28"/>
  <c r="ID82" i="28" s="1"/>
  <c r="GH82" i="28"/>
  <c r="IC82" i="28" s="1"/>
  <c r="GG82" i="28"/>
  <c r="IB82" i="28" s="1"/>
  <c r="GF82" i="28"/>
  <c r="JV82" i="28" s="1"/>
  <c r="GE82" i="28"/>
  <c r="GD82" i="28"/>
  <c r="GC82" i="28"/>
  <c r="JS82" i="28" s="1"/>
  <c r="GB82" i="28"/>
  <c r="HW82" i="28" s="1"/>
  <c r="GA82" i="28"/>
  <c r="HV82" i="28" s="1"/>
  <c r="GJ81" i="28"/>
  <c r="GI81" i="28"/>
  <c r="GH81" i="28"/>
  <c r="IC81" i="28" s="1"/>
  <c r="GG81" i="28"/>
  <c r="IB81" i="28" s="1"/>
  <c r="GF81" i="28"/>
  <c r="GE81" i="28"/>
  <c r="JU81" i="28" s="1"/>
  <c r="GD81" i="28"/>
  <c r="JT81" i="28" s="1"/>
  <c r="GC81" i="28"/>
  <c r="HX81" i="28" s="1"/>
  <c r="GB81" i="28"/>
  <c r="HW81" i="28" s="1"/>
  <c r="GA81" i="28"/>
  <c r="HV81" i="28" s="1"/>
  <c r="GJ80" i="28"/>
  <c r="JZ80" i="28" s="1"/>
  <c r="GI80" i="28"/>
  <c r="ID80" i="28" s="1"/>
  <c r="GH80" i="28"/>
  <c r="IC80" i="28" s="1"/>
  <c r="GG80" i="28"/>
  <c r="IB80" i="28" s="1"/>
  <c r="GF80" i="28"/>
  <c r="JV80" i="28" s="1"/>
  <c r="GE80" i="28"/>
  <c r="JU80" i="28" s="1"/>
  <c r="GD80" i="28"/>
  <c r="GC80" i="28"/>
  <c r="JS80" i="28" s="1"/>
  <c r="GB80" i="28"/>
  <c r="HW80" i="28" s="1"/>
  <c r="GA80" i="28"/>
  <c r="HV80" i="28" s="1"/>
  <c r="GJ79" i="28"/>
  <c r="GI79" i="28"/>
  <c r="ID79" i="28" s="1"/>
  <c r="GH79" i="28"/>
  <c r="IC79" i="28" s="1"/>
  <c r="GG79" i="28"/>
  <c r="IB79" i="28" s="1"/>
  <c r="GF79" i="28"/>
  <c r="JV79" i="28" s="1"/>
  <c r="GE79" i="28"/>
  <c r="JU79" i="28" s="1"/>
  <c r="GD79" i="28"/>
  <c r="JT79" i="28" s="1"/>
  <c r="GC79" i="28"/>
  <c r="HX79" i="28" s="1"/>
  <c r="GB79" i="28"/>
  <c r="HW79" i="28" s="1"/>
  <c r="GA79" i="28"/>
  <c r="HV79" i="28" s="1"/>
  <c r="GJ78" i="28"/>
  <c r="JZ78" i="28" s="1"/>
  <c r="GI78" i="28"/>
  <c r="ID78" i="28" s="1"/>
  <c r="GH78" i="28"/>
  <c r="IC78" i="28" s="1"/>
  <c r="GG78" i="28"/>
  <c r="IB78" i="28" s="1"/>
  <c r="GF78" i="28"/>
  <c r="JV78" i="28" s="1"/>
  <c r="GE78" i="28"/>
  <c r="GD78" i="28"/>
  <c r="GC78" i="28"/>
  <c r="HX78" i="28" s="1"/>
  <c r="GB78" i="28"/>
  <c r="HW78" i="28" s="1"/>
  <c r="GA78" i="28"/>
  <c r="HV78" i="28" s="1"/>
  <c r="GJ77" i="28"/>
  <c r="GI77" i="28"/>
  <c r="ID77" i="28" s="1"/>
  <c r="GH77" i="28"/>
  <c r="IC77" i="28" s="1"/>
  <c r="GG77" i="28"/>
  <c r="IB77" i="28" s="1"/>
  <c r="GF77" i="28"/>
  <c r="JV77" i="28" s="1"/>
  <c r="GE77" i="28"/>
  <c r="GD77" i="28"/>
  <c r="JT77" i="28" s="1"/>
  <c r="GC77" i="28"/>
  <c r="HX77" i="28" s="1"/>
  <c r="GB77" i="28"/>
  <c r="HW77" i="28" s="1"/>
  <c r="GA77" i="28"/>
  <c r="HV77" i="28" s="1"/>
  <c r="GJ76" i="28"/>
  <c r="JZ76" i="28" s="1"/>
  <c r="GI76" i="28"/>
  <c r="ID76" i="28" s="1"/>
  <c r="GH76" i="28"/>
  <c r="IC76" i="28" s="1"/>
  <c r="GG76" i="28"/>
  <c r="IB76" i="28" s="1"/>
  <c r="GF76" i="28"/>
  <c r="JV76" i="28" s="1"/>
  <c r="GE76" i="28"/>
  <c r="JU76" i="28" s="1"/>
  <c r="GD76" i="28"/>
  <c r="GC76" i="28"/>
  <c r="HX76" i="28" s="1"/>
  <c r="GB76" i="28"/>
  <c r="HW76" i="28" s="1"/>
  <c r="GA76" i="28"/>
  <c r="HV76" i="28" s="1"/>
  <c r="GJ75" i="28"/>
  <c r="GI75" i="28"/>
  <c r="ID75" i="28" s="1"/>
  <c r="GH75" i="28"/>
  <c r="IC75" i="28" s="1"/>
  <c r="GG75" i="28"/>
  <c r="IB75" i="28" s="1"/>
  <c r="GF75" i="28"/>
  <c r="GE75" i="28"/>
  <c r="JU75" i="28" s="1"/>
  <c r="GD75" i="28"/>
  <c r="JT75" i="28" s="1"/>
  <c r="GC75" i="28"/>
  <c r="HX75" i="28" s="1"/>
  <c r="GB75" i="28"/>
  <c r="HW75" i="28" s="1"/>
  <c r="GA75" i="28"/>
  <c r="HV75" i="28" s="1"/>
  <c r="GJ74" i="28"/>
  <c r="JZ74" i="28" s="1"/>
  <c r="GI74" i="28"/>
  <c r="ID74" i="28" s="1"/>
  <c r="GH74" i="28"/>
  <c r="GG74" i="28"/>
  <c r="IB74" i="28" s="1"/>
  <c r="GF74" i="28"/>
  <c r="JV74" i="28" s="1"/>
  <c r="GE74" i="28"/>
  <c r="JU74" i="28" s="1"/>
  <c r="GD74" i="28"/>
  <c r="GC74" i="28"/>
  <c r="HX74" i="28" s="1"/>
  <c r="GB74" i="28"/>
  <c r="HW74" i="28" s="1"/>
  <c r="GA74" i="28"/>
  <c r="HV74" i="28" s="1"/>
  <c r="GJ73" i="28"/>
  <c r="GI73" i="28"/>
  <c r="ID73" i="28" s="1"/>
  <c r="GH73" i="28"/>
  <c r="IC73" i="28" s="1"/>
  <c r="GG73" i="28"/>
  <c r="IB73" i="28" s="1"/>
  <c r="GF73" i="28"/>
  <c r="JV73" i="28" s="1"/>
  <c r="GE73" i="28"/>
  <c r="GD73" i="28"/>
  <c r="JT73" i="28" s="1"/>
  <c r="GC73" i="28"/>
  <c r="HX73" i="28" s="1"/>
  <c r="GB73" i="28"/>
  <c r="HW73" i="28" s="1"/>
  <c r="GA73" i="28"/>
  <c r="HV73" i="28" s="1"/>
  <c r="GJ72" i="28"/>
  <c r="JZ72" i="28" s="1"/>
  <c r="GI72" i="28"/>
  <c r="ID72" i="28" s="1"/>
  <c r="GH72" i="28"/>
  <c r="IC72" i="28" s="1"/>
  <c r="GG72" i="28"/>
  <c r="IB72" i="28" s="1"/>
  <c r="GF72" i="28"/>
  <c r="JV72" i="28" s="1"/>
  <c r="GE72" i="28"/>
  <c r="GD72" i="28"/>
  <c r="GC72" i="28"/>
  <c r="HX72" i="28" s="1"/>
  <c r="GB72" i="28"/>
  <c r="GA72" i="28"/>
  <c r="HV72" i="28" s="1"/>
  <c r="GJ71" i="28"/>
  <c r="GI71" i="28"/>
  <c r="ID71" i="28" s="1"/>
  <c r="GH71" i="28"/>
  <c r="GG71" i="28"/>
  <c r="IB71" i="28" s="1"/>
  <c r="GF71" i="28"/>
  <c r="JV71" i="28" s="1"/>
  <c r="GE71" i="28"/>
  <c r="JU71" i="28" s="1"/>
  <c r="GD71" i="28"/>
  <c r="JT71" i="28" s="1"/>
  <c r="GC71" i="28"/>
  <c r="HX71" i="28" s="1"/>
  <c r="GB71" i="28"/>
  <c r="HW71" i="28" s="1"/>
  <c r="GA71" i="28"/>
  <c r="HV71" i="28" s="1"/>
  <c r="GJ70" i="28"/>
  <c r="JZ70" i="28" s="1"/>
  <c r="GI70" i="28"/>
  <c r="ID70" i="28" s="1"/>
  <c r="GH70" i="28"/>
  <c r="IC70" i="28" s="1"/>
  <c r="GG70" i="28"/>
  <c r="IB70" i="28" s="1"/>
  <c r="GF70" i="28"/>
  <c r="IA70" i="28" s="1"/>
  <c r="GE70" i="28"/>
  <c r="GD70" i="28"/>
  <c r="GC70" i="28"/>
  <c r="HX70" i="28" s="1"/>
  <c r="GB70" i="28"/>
  <c r="HW70" i="28" s="1"/>
  <c r="GA70" i="28"/>
  <c r="HV70" i="28" s="1"/>
  <c r="GJ69" i="28"/>
  <c r="GI69" i="28"/>
  <c r="ID69" i="28" s="1"/>
  <c r="GH69" i="28"/>
  <c r="IC69" i="28" s="1"/>
  <c r="GG69" i="28"/>
  <c r="IB69" i="28" s="1"/>
  <c r="GF69" i="28"/>
  <c r="JV69" i="28" s="1"/>
  <c r="GE69" i="28"/>
  <c r="JU69" i="28" s="1"/>
  <c r="GD69" i="28"/>
  <c r="JT69" i="28" s="1"/>
  <c r="GC69" i="28"/>
  <c r="HX69" i="28" s="1"/>
  <c r="GB69" i="28"/>
  <c r="HW69" i="28" s="1"/>
  <c r="GA69" i="28"/>
  <c r="HV69" i="28" s="1"/>
  <c r="GJ68" i="28"/>
  <c r="JZ68" i="28" s="1"/>
  <c r="GI68" i="28"/>
  <c r="ID68" i="28" s="1"/>
  <c r="GH68" i="28"/>
  <c r="IC68" i="28" s="1"/>
  <c r="GG68" i="28"/>
  <c r="IB68" i="28" s="1"/>
  <c r="GF68" i="28"/>
  <c r="GE68" i="28"/>
  <c r="JU68" i="28" s="1"/>
  <c r="GD68" i="28"/>
  <c r="GC68" i="28"/>
  <c r="HX68" i="28" s="1"/>
  <c r="GB68" i="28"/>
  <c r="HW68" i="28" s="1"/>
  <c r="GA68" i="28"/>
  <c r="HV68" i="28" s="1"/>
  <c r="GJ67" i="28"/>
  <c r="GI67" i="28"/>
  <c r="ID67" i="28" s="1"/>
  <c r="GH67" i="28"/>
  <c r="IC67" i="28" s="1"/>
  <c r="GG67" i="28"/>
  <c r="IB67" i="28" s="1"/>
  <c r="GF67" i="28"/>
  <c r="JV67" i="28" s="1"/>
  <c r="GE67" i="28"/>
  <c r="HZ67" i="28" s="1"/>
  <c r="GD67" i="28"/>
  <c r="JT67" i="28" s="1"/>
  <c r="GC67" i="28"/>
  <c r="HX67" i="28" s="1"/>
  <c r="GB67" i="28"/>
  <c r="HW67" i="28" s="1"/>
  <c r="GA67" i="28"/>
  <c r="HV67" i="28" s="1"/>
  <c r="GJ66" i="28"/>
  <c r="JZ66" i="28" s="1"/>
  <c r="GI66" i="28"/>
  <c r="ID66" i="28" s="1"/>
  <c r="GH66" i="28"/>
  <c r="IC66" i="28" s="1"/>
  <c r="GG66" i="28"/>
  <c r="IB66" i="28" s="1"/>
  <c r="GF66" i="28"/>
  <c r="GE66" i="28"/>
  <c r="HZ66" i="28" s="1"/>
  <c r="GD66" i="28"/>
  <c r="GC66" i="28"/>
  <c r="HX66" i="28" s="1"/>
  <c r="GB66" i="28"/>
  <c r="HW66" i="28" s="1"/>
  <c r="GA66" i="28"/>
  <c r="HV66" i="28" s="1"/>
  <c r="GJ65" i="28"/>
  <c r="GI65" i="28"/>
  <c r="ID65" i="28" s="1"/>
  <c r="GH65" i="28"/>
  <c r="GG65" i="28"/>
  <c r="IB65" i="28" s="1"/>
  <c r="GF65" i="28"/>
  <c r="JV65" i="28" s="1"/>
  <c r="GE65" i="28"/>
  <c r="JU65" i="28" s="1"/>
  <c r="GD65" i="28"/>
  <c r="JT65" i="28" s="1"/>
  <c r="GC65" i="28"/>
  <c r="HX65" i="28" s="1"/>
  <c r="GB65" i="28"/>
  <c r="HW65" i="28" s="1"/>
  <c r="GA65" i="28"/>
  <c r="HV65" i="28" s="1"/>
  <c r="GJ64" i="28"/>
  <c r="JZ64" i="28" s="1"/>
  <c r="GI64" i="28"/>
  <c r="ID64" i="28" s="1"/>
  <c r="GH64" i="28"/>
  <c r="IC64" i="28" s="1"/>
  <c r="GG64" i="28"/>
  <c r="IB64" i="28" s="1"/>
  <c r="GF64" i="28"/>
  <c r="JV64" i="28" s="1"/>
  <c r="GE64" i="28"/>
  <c r="HZ64" i="28" s="1"/>
  <c r="GD64" i="28"/>
  <c r="GC64" i="28"/>
  <c r="HX64" i="28" s="1"/>
  <c r="GB64" i="28"/>
  <c r="HW64" i="28" s="1"/>
  <c r="GA64" i="28"/>
  <c r="HV64" i="28" s="1"/>
  <c r="GJ63" i="28"/>
  <c r="GI63" i="28"/>
  <c r="ID63" i="28" s="1"/>
  <c r="GH63" i="28"/>
  <c r="IC63" i="28" s="1"/>
  <c r="GG63" i="28"/>
  <c r="IB63" i="28" s="1"/>
  <c r="GF63" i="28"/>
  <c r="GE63" i="28"/>
  <c r="JU63" i="28" s="1"/>
  <c r="GD63" i="28"/>
  <c r="JT63" i="28" s="1"/>
  <c r="GC63" i="28"/>
  <c r="HX63" i="28" s="1"/>
  <c r="GB63" i="28"/>
  <c r="HW63" i="28" s="1"/>
  <c r="GA63" i="28"/>
  <c r="HV63" i="28" s="1"/>
  <c r="GJ62" i="28"/>
  <c r="JZ62" i="28" s="1"/>
  <c r="GI62" i="28"/>
  <c r="ID62" i="28" s="1"/>
  <c r="GH62" i="28"/>
  <c r="IC62" i="28" s="1"/>
  <c r="GG62" i="28"/>
  <c r="IB62" i="28" s="1"/>
  <c r="GF62" i="28"/>
  <c r="JV62" i="28" s="1"/>
  <c r="GE62" i="28"/>
  <c r="HZ62" i="28" s="1"/>
  <c r="GD62" i="28"/>
  <c r="GC62" i="28"/>
  <c r="HX62" i="28" s="1"/>
  <c r="GB62" i="28"/>
  <c r="HW62" i="28" s="1"/>
  <c r="GA62" i="28"/>
  <c r="HV62" i="28" s="1"/>
  <c r="GJ61" i="28"/>
  <c r="GI61" i="28"/>
  <c r="ID61" i="28" s="1"/>
  <c r="GH61" i="28"/>
  <c r="IC61" i="28" s="1"/>
  <c r="GG61" i="28"/>
  <c r="IB61" i="28" s="1"/>
  <c r="GF61" i="28"/>
  <c r="IA61" i="28" s="1"/>
  <c r="GE61" i="28"/>
  <c r="JU61" i="28" s="1"/>
  <c r="GD61" i="28"/>
  <c r="JT61" i="28" s="1"/>
  <c r="GC61" i="28"/>
  <c r="HX61" i="28" s="1"/>
  <c r="GB61" i="28"/>
  <c r="HW61" i="28" s="1"/>
  <c r="GA61" i="28"/>
  <c r="HV61" i="28" s="1"/>
  <c r="GJ60" i="28"/>
  <c r="JZ60" i="28" s="1"/>
  <c r="GI60" i="28"/>
  <c r="ID60" i="28" s="1"/>
  <c r="GH60" i="28"/>
  <c r="IC60" i="28" s="1"/>
  <c r="GG60" i="28"/>
  <c r="IB60" i="28" s="1"/>
  <c r="GF60" i="28"/>
  <c r="JV60" i="28" s="1"/>
  <c r="GE60" i="28"/>
  <c r="JU60" i="28" s="1"/>
  <c r="GD60" i="28"/>
  <c r="GC60" i="28"/>
  <c r="HX60" i="28" s="1"/>
  <c r="GB60" i="28"/>
  <c r="HW60" i="28" s="1"/>
  <c r="GA60" i="28"/>
  <c r="HV60" i="28" s="1"/>
  <c r="GJ59" i="28"/>
  <c r="GI59" i="28"/>
  <c r="ID59" i="28" s="1"/>
  <c r="GH59" i="28"/>
  <c r="IC59" i="28" s="1"/>
  <c r="GG59" i="28"/>
  <c r="IB59" i="28" s="1"/>
  <c r="GF59" i="28"/>
  <c r="IA59" i="28" s="1"/>
  <c r="GE59" i="28"/>
  <c r="HZ59" i="28" s="1"/>
  <c r="GD59" i="28"/>
  <c r="JT59" i="28" s="1"/>
  <c r="GC59" i="28"/>
  <c r="HX59" i="28" s="1"/>
  <c r="GB59" i="28"/>
  <c r="GA59" i="28"/>
  <c r="HV59" i="28" s="1"/>
  <c r="GJ58" i="28"/>
  <c r="JZ58" i="28" s="1"/>
  <c r="GI58" i="28"/>
  <c r="ID58" i="28" s="1"/>
  <c r="GH58" i="28"/>
  <c r="IC58" i="28" s="1"/>
  <c r="GG58" i="28"/>
  <c r="IB58" i="28" s="1"/>
  <c r="GF58" i="28"/>
  <c r="JV58" i="28" s="1"/>
  <c r="GE58" i="28"/>
  <c r="HZ58" i="28" s="1"/>
  <c r="GD58" i="28"/>
  <c r="GC58" i="28"/>
  <c r="HX58" i="28" s="1"/>
  <c r="GB58" i="28"/>
  <c r="HW58" i="28" s="1"/>
  <c r="GA58" i="28"/>
  <c r="HV58" i="28" s="1"/>
  <c r="GJ57" i="28"/>
  <c r="GI57" i="28"/>
  <c r="ID57" i="28" s="1"/>
  <c r="GH57" i="28"/>
  <c r="IC57" i="28" s="1"/>
  <c r="GG57" i="28"/>
  <c r="IB57" i="28" s="1"/>
  <c r="GF57" i="28"/>
  <c r="JV57" i="28" s="1"/>
  <c r="GE57" i="28"/>
  <c r="JU57" i="28" s="1"/>
  <c r="GD57" i="28"/>
  <c r="JT57" i="28" s="1"/>
  <c r="GC57" i="28"/>
  <c r="GB57" i="28"/>
  <c r="HW57" i="28" s="1"/>
  <c r="GA57" i="28"/>
  <c r="HV57" i="28" s="1"/>
  <c r="GJ56" i="28"/>
  <c r="GI56" i="28"/>
  <c r="GH56" i="28"/>
  <c r="IC56" i="28" s="1"/>
  <c r="GG56" i="28"/>
  <c r="IB56" i="28" s="1"/>
  <c r="GF56" i="28"/>
  <c r="IA56" i="28" s="1"/>
  <c r="GE56" i="28"/>
  <c r="GD56" i="28"/>
  <c r="GC56" i="28"/>
  <c r="GB56" i="28"/>
  <c r="HW56" i="28" s="1"/>
  <c r="GA56" i="28"/>
  <c r="HV56" i="28" s="1"/>
  <c r="GJ55" i="28"/>
  <c r="GI55" i="28"/>
  <c r="JY55" i="28" s="1"/>
  <c r="GH55" i="28"/>
  <c r="IC55" i="28" s="1"/>
  <c r="GG55" i="28"/>
  <c r="IB55" i="28" s="1"/>
  <c r="GF55" i="28"/>
  <c r="JV55" i="28" s="1"/>
  <c r="GE55" i="28"/>
  <c r="JU55" i="28" s="1"/>
  <c r="GD55" i="28"/>
  <c r="JT55" i="28" s="1"/>
  <c r="GC55" i="28"/>
  <c r="JS55" i="28" s="1"/>
  <c r="GB55" i="28"/>
  <c r="HW55" i="28" s="1"/>
  <c r="GA55" i="28"/>
  <c r="GJ54" i="28"/>
  <c r="JZ54" i="28" s="1"/>
  <c r="GI54" i="28"/>
  <c r="JY54" i="28" s="1"/>
  <c r="GH54" i="28"/>
  <c r="IC54" i="28" s="1"/>
  <c r="GG54" i="28"/>
  <c r="IB54" i="28" s="1"/>
  <c r="GF54" i="28"/>
  <c r="IA54" i="28" s="1"/>
  <c r="GE54" i="28"/>
  <c r="HZ54" i="28" s="1"/>
  <c r="GD54" i="28"/>
  <c r="JT54" i="28" s="1"/>
  <c r="GC54" i="28"/>
  <c r="JS54" i="28" s="1"/>
  <c r="GB54" i="28"/>
  <c r="HW54" i="28" s="1"/>
  <c r="GA54" i="28"/>
  <c r="HV54" i="28" s="1"/>
  <c r="GJ53" i="28"/>
  <c r="GI53" i="28"/>
  <c r="JY53" i="28" s="1"/>
  <c r="GH53" i="28"/>
  <c r="IC53" i="28" s="1"/>
  <c r="GG53" i="28"/>
  <c r="IB53" i="28" s="1"/>
  <c r="GF53" i="28"/>
  <c r="JV53" i="28" s="1"/>
  <c r="GE53" i="28"/>
  <c r="JU53" i="28" s="1"/>
  <c r="GD53" i="28"/>
  <c r="JT53" i="28" s="1"/>
  <c r="GC53" i="28"/>
  <c r="JS53" i="28" s="1"/>
  <c r="GB53" i="28"/>
  <c r="HW53" i="28" s="1"/>
  <c r="GA53" i="28"/>
  <c r="HV53" i="28" s="1"/>
  <c r="GJ52" i="28"/>
  <c r="JZ52" i="28" s="1"/>
  <c r="GI52" i="28"/>
  <c r="JY52" i="28" s="1"/>
  <c r="GH52" i="28"/>
  <c r="IC52" i="28" s="1"/>
  <c r="GG52" i="28"/>
  <c r="GF52" i="28"/>
  <c r="IA52" i="28" s="1"/>
  <c r="GE52" i="28"/>
  <c r="JU52" i="28" s="1"/>
  <c r="GD52" i="28"/>
  <c r="GC52" i="28"/>
  <c r="JS52" i="28" s="1"/>
  <c r="GB52" i="28"/>
  <c r="HW52" i="28" s="1"/>
  <c r="GA52" i="28"/>
  <c r="HV52" i="28" s="1"/>
  <c r="GJ51" i="28"/>
  <c r="JZ51" i="28" s="1"/>
  <c r="GI51" i="28"/>
  <c r="JY51" i="28" s="1"/>
  <c r="GH51" i="28"/>
  <c r="IC51" i="28" s="1"/>
  <c r="GG51" i="28"/>
  <c r="IB51" i="28" s="1"/>
  <c r="GF51" i="28"/>
  <c r="JV51" i="28" s="1"/>
  <c r="GE51" i="28"/>
  <c r="JU51" i="28" s="1"/>
  <c r="GD51" i="28"/>
  <c r="JT51" i="28" s="1"/>
  <c r="GC51" i="28"/>
  <c r="JS51" i="28" s="1"/>
  <c r="GB51" i="28"/>
  <c r="HW51" i="28" s="1"/>
  <c r="GA51" i="28"/>
  <c r="HV51" i="28" s="1"/>
  <c r="GJ50" i="28"/>
  <c r="JZ50" i="28" s="1"/>
  <c r="GI50" i="28"/>
  <c r="JY50" i="28" s="1"/>
  <c r="GH50" i="28"/>
  <c r="IC50" i="28" s="1"/>
  <c r="GG50" i="28"/>
  <c r="IB50" i="28" s="1"/>
  <c r="GF50" i="28"/>
  <c r="GE50" i="28"/>
  <c r="JU50" i="28" s="1"/>
  <c r="GD50" i="28"/>
  <c r="JT50" i="28" s="1"/>
  <c r="GC50" i="28"/>
  <c r="JS50" i="28" s="1"/>
  <c r="GB50" i="28"/>
  <c r="HW50" i="28" s="1"/>
  <c r="GA50" i="28"/>
  <c r="HV50" i="28" s="1"/>
  <c r="GJ49" i="28"/>
  <c r="JZ49" i="28" s="1"/>
  <c r="GI49" i="28"/>
  <c r="JY49" i="28" s="1"/>
  <c r="GH49" i="28"/>
  <c r="IC49" i="28" s="1"/>
  <c r="GG49" i="28"/>
  <c r="IB49" i="28" s="1"/>
  <c r="GF49" i="28"/>
  <c r="JV49" i="28" s="1"/>
  <c r="GE49" i="28"/>
  <c r="JU49" i="28" s="1"/>
  <c r="GD49" i="28"/>
  <c r="JT49" i="28" s="1"/>
  <c r="GC49" i="28"/>
  <c r="JS49" i="28" s="1"/>
  <c r="GB49" i="28"/>
  <c r="HW49" i="28" s="1"/>
  <c r="GA49" i="28"/>
  <c r="HV49" i="28" s="1"/>
  <c r="GJ48" i="28"/>
  <c r="JZ48" i="28" s="1"/>
  <c r="GI48" i="28"/>
  <c r="JY48" i="28" s="1"/>
  <c r="GH48" i="28"/>
  <c r="IC48" i="28" s="1"/>
  <c r="GG48" i="28"/>
  <c r="IB48" i="28" s="1"/>
  <c r="GF48" i="28"/>
  <c r="IA48" i="28" s="1"/>
  <c r="GE48" i="28"/>
  <c r="HZ48" i="28" s="1"/>
  <c r="GD48" i="28"/>
  <c r="JT48" i="28" s="1"/>
  <c r="GC48" i="28"/>
  <c r="JS48" i="28" s="1"/>
  <c r="GB48" i="28"/>
  <c r="HW48" i="28" s="1"/>
  <c r="GA48" i="28"/>
  <c r="GJ47" i="28"/>
  <c r="GI47" i="28"/>
  <c r="JY47" i="28" s="1"/>
  <c r="GH47" i="28"/>
  <c r="IC47" i="28" s="1"/>
  <c r="GG47" i="28"/>
  <c r="GF47" i="28"/>
  <c r="JV47" i="28" s="1"/>
  <c r="GE47" i="28"/>
  <c r="HZ47" i="28" s="1"/>
  <c r="GD47" i="28"/>
  <c r="JT47" i="28" s="1"/>
  <c r="GC47" i="28"/>
  <c r="JS47" i="28" s="1"/>
  <c r="GB47" i="28"/>
  <c r="HW47" i="28" s="1"/>
  <c r="GA47" i="28"/>
  <c r="HV47" i="28" s="1"/>
  <c r="GJ46" i="28"/>
  <c r="JZ46" i="28" s="1"/>
  <c r="GI46" i="28"/>
  <c r="JY46" i="28" s="1"/>
  <c r="GH46" i="28"/>
  <c r="JX46" i="28" s="1"/>
  <c r="GG46" i="28"/>
  <c r="JW46" i="28" s="1"/>
  <c r="GF46" i="28"/>
  <c r="JV46" i="28" s="1"/>
  <c r="GE46" i="28"/>
  <c r="HZ46" i="28" s="1"/>
  <c r="GD46" i="28"/>
  <c r="JT46" i="28" s="1"/>
  <c r="GC46" i="28"/>
  <c r="JS46" i="28" s="1"/>
  <c r="GB46" i="28"/>
  <c r="HW46" i="28" s="1"/>
  <c r="GA46" i="28"/>
  <c r="HV46" i="28" s="1"/>
  <c r="GJ45" i="28"/>
  <c r="JZ45" i="28" s="1"/>
  <c r="GI45" i="28"/>
  <c r="GH45" i="28"/>
  <c r="IC45" i="28" s="1"/>
  <c r="GG45" i="28"/>
  <c r="IB45" i="28" s="1"/>
  <c r="GF45" i="28"/>
  <c r="GE45" i="28"/>
  <c r="JU45" i="28" s="1"/>
  <c r="GD45" i="28"/>
  <c r="HY45" i="28" s="1"/>
  <c r="GC45" i="28"/>
  <c r="HX45" i="28" s="1"/>
  <c r="GB45" i="28"/>
  <c r="HW45" i="28" s="1"/>
  <c r="GA45" i="28"/>
  <c r="JQ45" i="28" s="1"/>
  <c r="GJ44" i="28"/>
  <c r="JZ44" i="28" s="1"/>
  <c r="GI44" i="28"/>
  <c r="JY44" i="28" s="1"/>
  <c r="GH44" i="28"/>
  <c r="IC44" i="28" s="1"/>
  <c r="GG44" i="28"/>
  <c r="IB44" i="28" s="1"/>
  <c r="GF44" i="28"/>
  <c r="JV44" i="28" s="1"/>
  <c r="GE44" i="28"/>
  <c r="JU44" i="28" s="1"/>
  <c r="GD44" i="28"/>
  <c r="JT44" i="28" s="1"/>
  <c r="GC44" i="28"/>
  <c r="HX44" i="28" s="1"/>
  <c r="GB44" i="28"/>
  <c r="GA44" i="28"/>
  <c r="JQ44" i="28" s="1"/>
  <c r="GJ43" i="28"/>
  <c r="JZ43" i="28" s="1"/>
  <c r="GI43" i="28"/>
  <c r="ID43" i="28" s="1"/>
  <c r="GH43" i="28"/>
  <c r="GG43" i="28"/>
  <c r="JW43" i="28" s="1"/>
  <c r="GF43" i="28"/>
  <c r="IA43" i="28" s="1"/>
  <c r="GE43" i="28"/>
  <c r="HZ43" i="28" s="1"/>
  <c r="GD43" i="28"/>
  <c r="JT43" i="28" s="1"/>
  <c r="GC43" i="28"/>
  <c r="JS43" i="28" s="1"/>
  <c r="GB43" i="28"/>
  <c r="HW43" i="28" s="1"/>
  <c r="GA43" i="28"/>
  <c r="HV43" i="28" s="1"/>
  <c r="GJ42" i="28"/>
  <c r="JZ42" i="28" s="1"/>
  <c r="GI42" i="28"/>
  <c r="JY42" i="28" s="1"/>
  <c r="GH42" i="28"/>
  <c r="IC42" i="28" s="1"/>
  <c r="GG42" i="28"/>
  <c r="IB42" i="28" s="1"/>
  <c r="GF42" i="28"/>
  <c r="IA42" i="28" s="1"/>
  <c r="GE42" i="28"/>
  <c r="GD42" i="28"/>
  <c r="HY42" i="28" s="1"/>
  <c r="GC42" i="28"/>
  <c r="HX42" i="28" s="1"/>
  <c r="GB42" i="28"/>
  <c r="JR42" i="28" s="1"/>
  <c r="GA42" i="28"/>
  <c r="JQ42" i="28" s="1"/>
  <c r="GJ41" i="28"/>
  <c r="GI41" i="28"/>
  <c r="ID41" i="28" s="1"/>
  <c r="GH41" i="28"/>
  <c r="JX41" i="28" s="1"/>
  <c r="GG41" i="28"/>
  <c r="JW41" i="28" s="1"/>
  <c r="GF41" i="28"/>
  <c r="IA41" i="28" s="1"/>
  <c r="GE41" i="28"/>
  <c r="HZ41" i="28" s="1"/>
  <c r="GD41" i="28"/>
  <c r="JT41" i="28" s="1"/>
  <c r="GC41" i="28"/>
  <c r="JS41" i="28" s="1"/>
  <c r="GB41" i="28"/>
  <c r="HW41" i="28" s="1"/>
  <c r="GA41" i="28"/>
  <c r="GJ40" i="28"/>
  <c r="JZ40" i="28" s="1"/>
  <c r="GI40" i="28"/>
  <c r="JY40" i="28" s="1"/>
  <c r="GH40" i="28"/>
  <c r="IC40" i="28" s="1"/>
  <c r="GG40" i="28"/>
  <c r="IB40" i="28" s="1"/>
  <c r="GF40" i="28"/>
  <c r="IA40" i="28" s="1"/>
  <c r="GE40" i="28"/>
  <c r="HZ40" i="28" s="1"/>
  <c r="GD40" i="28"/>
  <c r="HY40" i="28" s="1"/>
  <c r="GC40" i="28"/>
  <c r="HX40" i="28" s="1"/>
  <c r="GB40" i="28"/>
  <c r="JR40" i="28" s="1"/>
  <c r="GA40" i="28"/>
  <c r="JQ40" i="28" s="1"/>
  <c r="GJ39" i="28"/>
  <c r="IE39" i="28" s="1"/>
  <c r="GI39" i="28"/>
  <c r="GH39" i="28"/>
  <c r="JX39" i="28" s="1"/>
  <c r="GG39" i="28"/>
  <c r="JW39" i="28" s="1"/>
  <c r="GF39" i="28"/>
  <c r="IA39" i="28" s="1"/>
  <c r="GE39" i="28"/>
  <c r="HZ39" i="28" s="1"/>
  <c r="GD39" i="28"/>
  <c r="JT39" i="28" s="1"/>
  <c r="GC39" i="28"/>
  <c r="JS39" i="28" s="1"/>
  <c r="GB39" i="28"/>
  <c r="HW39" i="28" s="1"/>
  <c r="GA39" i="28"/>
  <c r="HV39" i="28" s="1"/>
  <c r="GJ38" i="28"/>
  <c r="JZ38" i="28" s="1"/>
  <c r="GI38" i="28"/>
  <c r="JY38" i="28" s="1"/>
  <c r="GH38" i="28"/>
  <c r="IC38" i="28" s="1"/>
  <c r="GG38" i="28"/>
  <c r="IB38" i="28" s="1"/>
  <c r="GF38" i="28"/>
  <c r="IA38" i="28" s="1"/>
  <c r="GE38" i="28"/>
  <c r="GD38" i="28"/>
  <c r="HY38" i="28" s="1"/>
  <c r="GC38" i="28"/>
  <c r="JS38" i="28" s="1"/>
  <c r="GB38" i="28"/>
  <c r="JR38" i="28" s="1"/>
  <c r="GA38" i="28"/>
  <c r="JQ38" i="28" s="1"/>
  <c r="GJ37" i="28"/>
  <c r="GI37" i="28"/>
  <c r="GH37" i="28"/>
  <c r="JX37" i="28" s="1"/>
  <c r="GG37" i="28"/>
  <c r="JW37" i="28" s="1"/>
  <c r="GF37" i="28"/>
  <c r="IA37" i="28" s="1"/>
  <c r="GE37" i="28"/>
  <c r="HZ37" i="28" s="1"/>
  <c r="GD37" i="28"/>
  <c r="JT37" i="28" s="1"/>
  <c r="GC37" i="28"/>
  <c r="JS37" i="28" s="1"/>
  <c r="GB37" i="28"/>
  <c r="HW37" i="28" s="1"/>
  <c r="GA37" i="28"/>
  <c r="GJ36" i="28"/>
  <c r="JZ36" i="28" s="1"/>
  <c r="GI36" i="28"/>
  <c r="JY36" i="28" s="1"/>
  <c r="GH36" i="28"/>
  <c r="IC36" i="28" s="1"/>
  <c r="GG36" i="28"/>
  <c r="IB36" i="28" s="1"/>
  <c r="GF36" i="28"/>
  <c r="IA36" i="28" s="1"/>
  <c r="GE36" i="28"/>
  <c r="GD36" i="28"/>
  <c r="HY36" i="28" s="1"/>
  <c r="GC36" i="28"/>
  <c r="JS36" i="28" s="1"/>
  <c r="GB36" i="28"/>
  <c r="JR36" i="28" s="1"/>
  <c r="GA36" i="28"/>
  <c r="JQ36" i="28" s="1"/>
  <c r="GJ35" i="28"/>
  <c r="IE35" i="28" s="1"/>
  <c r="GI35" i="28"/>
  <c r="GH35" i="28"/>
  <c r="GG35" i="28"/>
  <c r="JW35" i="28" s="1"/>
  <c r="GF35" i="28"/>
  <c r="IA35" i="28" s="1"/>
  <c r="GE35" i="28"/>
  <c r="HZ35" i="28" s="1"/>
  <c r="GD35" i="28"/>
  <c r="JT35" i="28" s="1"/>
  <c r="GC35" i="28"/>
  <c r="JS35" i="28" s="1"/>
  <c r="GB35" i="28"/>
  <c r="HW35" i="28" s="1"/>
  <c r="GA35" i="28"/>
  <c r="HV35" i="28" s="1"/>
  <c r="GJ34" i="28"/>
  <c r="JZ34" i="28" s="1"/>
  <c r="GI34" i="28"/>
  <c r="JY34" i="28" s="1"/>
  <c r="GH34" i="28"/>
  <c r="IC34" i="28" s="1"/>
  <c r="GG34" i="28"/>
  <c r="IB34" i="28" s="1"/>
  <c r="GF34" i="28"/>
  <c r="IA34" i="28" s="1"/>
  <c r="GE34" i="28"/>
  <c r="HZ34" i="28" s="1"/>
  <c r="GD34" i="28"/>
  <c r="GC34" i="28"/>
  <c r="GB34" i="28"/>
  <c r="JR34" i="28" s="1"/>
  <c r="GA34" i="28"/>
  <c r="JQ34" i="28" s="1"/>
  <c r="GJ33" i="28"/>
  <c r="GI33" i="28"/>
  <c r="GH33" i="28"/>
  <c r="GG33" i="28"/>
  <c r="JW33" i="28" s="1"/>
  <c r="GF33" i="28"/>
  <c r="IA33" i="28" s="1"/>
  <c r="GE33" i="28"/>
  <c r="HZ33" i="28" s="1"/>
  <c r="GD33" i="28"/>
  <c r="JT33" i="28" s="1"/>
  <c r="GC33" i="28"/>
  <c r="JS33" i="28" s="1"/>
  <c r="GB33" i="28"/>
  <c r="HW33" i="28" s="1"/>
  <c r="GA33" i="28"/>
  <c r="HV33" i="28" s="1"/>
  <c r="GJ32" i="28"/>
  <c r="JZ32" i="28" s="1"/>
  <c r="GI32" i="28"/>
  <c r="JY32" i="28" s="1"/>
  <c r="GH32" i="28"/>
  <c r="IC32" i="28" s="1"/>
  <c r="GG32" i="28"/>
  <c r="IB32" i="28" s="1"/>
  <c r="GF32" i="28"/>
  <c r="JV32" i="28" s="1"/>
  <c r="GE32" i="28"/>
  <c r="JU32" i="28" s="1"/>
  <c r="GD32" i="28"/>
  <c r="HY32" i="28" s="1"/>
  <c r="GC32" i="28"/>
  <c r="JS32" i="28" s="1"/>
  <c r="GB32" i="28"/>
  <c r="GA32" i="28"/>
  <c r="JQ32" i="28" s="1"/>
  <c r="GJ31" i="28"/>
  <c r="GI31" i="28"/>
  <c r="GH31" i="28"/>
  <c r="JX31" i="28" s="1"/>
  <c r="GG31" i="28"/>
  <c r="JW31" i="28" s="1"/>
  <c r="GF31" i="28"/>
  <c r="IA31" i="28" s="1"/>
  <c r="GE31" i="28"/>
  <c r="HZ31" i="28" s="1"/>
  <c r="GD31" i="28"/>
  <c r="JT31" i="28" s="1"/>
  <c r="GC31" i="28"/>
  <c r="JS31" i="28" s="1"/>
  <c r="GB31" i="28"/>
  <c r="HW31" i="28" s="1"/>
  <c r="GA31" i="28"/>
  <c r="HV31" i="28" s="1"/>
  <c r="GJ30" i="28"/>
  <c r="JZ30" i="28" s="1"/>
  <c r="GI30" i="28"/>
  <c r="JY30" i="28" s="1"/>
  <c r="GH30" i="28"/>
  <c r="IC30" i="28" s="1"/>
  <c r="GG30" i="28"/>
  <c r="IB30" i="28" s="1"/>
  <c r="GF30" i="28"/>
  <c r="IA30" i="28" s="1"/>
  <c r="GE30" i="28"/>
  <c r="HZ30" i="28" s="1"/>
  <c r="GD30" i="28"/>
  <c r="HY30" i="28" s="1"/>
  <c r="GC30" i="28"/>
  <c r="GB30" i="28"/>
  <c r="JR30" i="28" s="1"/>
  <c r="GA30" i="28"/>
  <c r="JQ30" i="28" s="1"/>
  <c r="GJ29" i="28"/>
  <c r="GI29" i="28"/>
  <c r="JY29" i="28" s="1"/>
  <c r="GH29" i="28"/>
  <c r="JX29" i="28" s="1"/>
  <c r="GG29" i="28"/>
  <c r="JW29" i="28" s="1"/>
  <c r="GF29" i="28"/>
  <c r="IA29" i="28" s="1"/>
  <c r="GE29" i="28"/>
  <c r="HZ29" i="28" s="1"/>
  <c r="GD29" i="28"/>
  <c r="JT29" i="28" s="1"/>
  <c r="GC29" i="28"/>
  <c r="JS29" i="28" s="1"/>
  <c r="GB29" i="28"/>
  <c r="GA29" i="28"/>
  <c r="HV29" i="28" s="1"/>
  <c r="GJ28" i="28"/>
  <c r="JZ28" i="28" s="1"/>
  <c r="GI28" i="28"/>
  <c r="JY28" i="28" s="1"/>
  <c r="GH28" i="28"/>
  <c r="IC28" i="28" s="1"/>
  <c r="GG28" i="28"/>
  <c r="IB28" i="28" s="1"/>
  <c r="GF28" i="28"/>
  <c r="IA28" i="28" s="1"/>
  <c r="GE28" i="28"/>
  <c r="JU28" i="28" s="1"/>
  <c r="GD28" i="28"/>
  <c r="HY28" i="28" s="1"/>
  <c r="GC28" i="28"/>
  <c r="JS28" i="28" s="1"/>
  <c r="GB28" i="28"/>
  <c r="JR28" i="28" s="1"/>
  <c r="GA28" i="28"/>
  <c r="JQ28" i="28" s="1"/>
  <c r="GJ27" i="28"/>
  <c r="IE27" i="28" s="1"/>
  <c r="GI27" i="28"/>
  <c r="JY27" i="28" s="1"/>
  <c r="GH27" i="28"/>
  <c r="JX27" i="28" s="1"/>
  <c r="GG27" i="28"/>
  <c r="JW27" i="28" s="1"/>
  <c r="GF27" i="28"/>
  <c r="IA27" i="28" s="1"/>
  <c r="GE27" i="28"/>
  <c r="HZ27" i="28" s="1"/>
  <c r="GD27" i="28"/>
  <c r="JT27" i="28" s="1"/>
  <c r="GC27" i="28"/>
  <c r="JS27" i="28" s="1"/>
  <c r="GB27" i="28"/>
  <c r="HW27" i="28" s="1"/>
  <c r="GA27" i="28"/>
  <c r="HV27" i="28" s="1"/>
  <c r="GJ26" i="28"/>
  <c r="JZ26" i="28" s="1"/>
  <c r="GI26" i="28"/>
  <c r="JY26" i="28" s="1"/>
  <c r="GH26" i="28"/>
  <c r="IC26" i="28" s="1"/>
  <c r="GG26" i="28"/>
  <c r="IB26" i="28" s="1"/>
  <c r="GF26" i="28"/>
  <c r="IA26" i="28" s="1"/>
  <c r="GE26" i="28"/>
  <c r="HZ26" i="28" s="1"/>
  <c r="GD26" i="28"/>
  <c r="HY26" i="28" s="1"/>
  <c r="GC26" i="28"/>
  <c r="JS26" i="28" s="1"/>
  <c r="GB26" i="28"/>
  <c r="JR26" i="28" s="1"/>
  <c r="GA26" i="28"/>
  <c r="JQ26" i="28" s="1"/>
  <c r="GJ25" i="28"/>
  <c r="IE25" i="28" s="1"/>
  <c r="GI25" i="28"/>
  <c r="JY25" i="28" s="1"/>
  <c r="GH25" i="28"/>
  <c r="JX25" i="28" s="1"/>
  <c r="GG25" i="28"/>
  <c r="JW25" i="28" s="1"/>
  <c r="GF25" i="28"/>
  <c r="IA25" i="28" s="1"/>
  <c r="GE25" i="28"/>
  <c r="HZ25" i="28" s="1"/>
  <c r="GD25" i="28"/>
  <c r="JT25" i="28" s="1"/>
  <c r="GC25" i="28"/>
  <c r="JS25" i="28" s="1"/>
  <c r="GB25" i="28"/>
  <c r="HW25" i="28" s="1"/>
  <c r="GA25" i="28"/>
  <c r="HV25" i="28" s="1"/>
  <c r="GJ24" i="28"/>
  <c r="JZ24" i="28" s="1"/>
  <c r="GI24" i="28"/>
  <c r="JY24" i="28" s="1"/>
  <c r="GH24" i="28"/>
  <c r="IC24" i="28" s="1"/>
  <c r="GG24" i="28"/>
  <c r="IB24" i="28" s="1"/>
  <c r="GF24" i="28"/>
  <c r="IA24" i="28" s="1"/>
  <c r="GE24" i="28"/>
  <c r="HZ24" i="28" s="1"/>
  <c r="GD24" i="28"/>
  <c r="HY24" i="28" s="1"/>
  <c r="GC24" i="28"/>
  <c r="JS24" i="28" s="1"/>
  <c r="GB24" i="28"/>
  <c r="JR24" i="28" s="1"/>
  <c r="GA24" i="28"/>
  <c r="JQ24" i="28" s="1"/>
  <c r="GJ23" i="28"/>
  <c r="JZ23" i="28" s="1"/>
  <c r="GI23" i="28"/>
  <c r="JY23" i="28" s="1"/>
  <c r="GH23" i="28"/>
  <c r="JX23" i="28" s="1"/>
  <c r="GG23" i="28"/>
  <c r="JW23" i="28" s="1"/>
  <c r="GF23" i="28"/>
  <c r="IA23" i="28" s="1"/>
  <c r="GE23" i="28"/>
  <c r="JU23" i="28" s="1"/>
  <c r="GD23" i="28"/>
  <c r="JT23" i="28" s="1"/>
  <c r="GC23" i="28"/>
  <c r="JS23" i="28" s="1"/>
  <c r="GB23" i="28"/>
  <c r="HW23" i="28" s="1"/>
  <c r="GA23" i="28"/>
  <c r="HV23" i="28" s="1"/>
  <c r="GJ22" i="28"/>
  <c r="JZ22" i="28" s="1"/>
  <c r="GI22" i="28"/>
  <c r="JY22" i="28" s="1"/>
  <c r="GH22" i="28"/>
  <c r="IC22" i="28" s="1"/>
  <c r="GG22" i="28"/>
  <c r="IB22" i="28" s="1"/>
  <c r="GF22" i="28"/>
  <c r="JV22" i="28" s="1"/>
  <c r="GE22" i="28"/>
  <c r="HZ22" i="28" s="1"/>
  <c r="GD22" i="28"/>
  <c r="JT22" i="28" s="1"/>
  <c r="GC22" i="28"/>
  <c r="JS22" i="28" s="1"/>
  <c r="GB22" i="28"/>
  <c r="JR22" i="28" s="1"/>
  <c r="GA22" i="28"/>
  <c r="JQ22" i="28" s="1"/>
  <c r="GJ21" i="28"/>
  <c r="JZ21" i="28" s="1"/>
  <c r="GI21" i="28"/>
  <c r="JY21" i="28" s="1"/>
  <c r="GH21" i="28"/>
  <c r="JX21" i="28" s="1"/>
  <c r="GG21" i="28"/>
  <c r="JW21" i="28" s="1"/>
  <c r="GF21" i="28"/>
  <c r="IA21" i="28" s="1"/>
  <c r="GE21" i="28"/>
  <c r="JU21" i="28" s="1"/>
  <c r="GD21" i="28"/>
  <c r="JT21" i="28" s="1"/>
  <c r="GC21" i="28"/>
  <c r="JS21" i="28" s="1"/>
  <c r="GB21" i="28"/>
  <c r="HW21" i="28" s="1"/>
  <c r="GA21" i="28"/>
  <c r="HV21" i="28" s="1"/>
  <c r="GJ20" i="28"/>
  <c r="JZ20" i="28" s="1"/>
  <c r="GI20" i="28"/>
  <c r="JY20" i="28" s="1"/>
  <c r="GH20" i="28"/>
  <c r="IC20" i="28" s="1"/>
  <c r="GG20" i="28"/>
  <c r="IB20" i="28" s="1"/>
  <c r="GF20" i="28"/>
  <c r="JV20" i="28" s="1"/>
  <c r="GE20" i="28"/>
  <c r="JU20" i="28" s="1"/>
  <c r="GD20" i="28"/>
  <c r="JT20" i="28" s="1"/>
  <c r="GC20" i="28"/>
  <c r="JS20" i="28" s="1"/>
  <c r="GB20" i="28"/>
  <c r="JR20" i="28" s="1"/>
  <c r="GA20" i="28"/>
  <c r="JQ20" i="28" s="1"/>
  <c r="GJ19" i="28"/>
  <c r="JZ19" i="28" s="1"/>
  <c r="GI19" i="28"/>
  <c r="JY19" i="28" s="1"/>
  <c r="GH19" i="28"/>
  <c r="JX19" i="28" s="1"/>
  <c r="GG19" i="28"/>
  <c r="JW19" i="28" s="1"/>
  <c r="GF19" i="28"/>
  <c r="IA19" i="28" s="1"/>
  <c r="GE19" i="28"/>
  <c r="HZ19" i="28" s="1"/>
  <c r="GD19" i="28"/>
  <c r="JT19" i="28" s="1"/>
  <c r="GC19" i="28"/>
  <c r="JS19" i="28" s="1"/>
  <c r="GB19" i="28"/>
  <c r="HW19" i="28" s="1"/>
  <c r="GA19" i="28"/>
  <c r="JQ19" i="28" s="1"/>
  <c r="GJ18" i="28"/>
  <c r="JZ18" i="28" s="1"/>
  <c r="GI18" i="28"/>
  <c r="JY18" i="28" s="1"/>
  <c r="GH18" i="28"/>
  <c r="IC18" i="28" s="1"/>
  <c r="GG18" i="28"/>
  <c r="IB18" i="28" s="1"/>
  <c r="GF18" i="28"/>
  <c r="JV18" i="28" s="1"/>
  <c r="GE18" i="28"/>
  <c r="JU18" i="28" s="1"/>
  <c r="GD18" i="28"/>
  <c r="JT18" i="28" s="1"/>
  <c r="GC18" i="28"/>
  <c r="JS18" i="28" s="1"/>
  <c r="GB18" i="28"/>
  <c r="JR18" i="28" s="1"/>
  <c r="GA18" i="28"/>
  <c r="JQ18" i="28" s="1"/>
  <c r="GJ17" i="28"/>
  <c r="JZ17" i="28" s="1"/>
  <c r="GI17" i="28"/>
  <c r="JY17" i="28" s="1"/>
  <c r="GH17" i="28"/>
  <c r="JX17" i="28" s="1"/>
  <c r="GG17" i="28"/>
  <c r="JW17" i="28" s="1"/>
  <c r="GF17" i="28"/>
  <c r="IA17" i="28" s="1"/>
  <c r="GE17" i="28"/>
  <c r="JU17" i="28" s="1"/>
  <c r="GD17" i="28"/>
  <c r="JT17" i="28" s="1"/>
  <c r="GC17" i="28"/>
  <c r="JS17" i="28" s="1"/>
  <c r="GB17" i="28"/>
  <c r="HW17" i="28" s="1"/>
  <c r="GA17" i="28"/>
  <c r="HV17" i="28" s="1"/>
  <c r="GJ16" i="28"/>
  <c r="JZ16" i="28" s="1"/>
  <c r="GI16" i="28"/>
  <c r="JY16" i="28" s="1"/>
  <c r="GH16" i="28"/>
  <c r="IC16" i="28" s="1"/>
  <c r="GG16" i="28"/>
  <c r="IB16" i="28" s="1"/>
  <c r="GF16" i="28"/>
  <c r="JV16" i="28" s="1"/>
  <c r="GE16" i="28"/>
  <c r="JU16" i="28" s="1"/>
  <c r="GD16" i="28"/>
  <c r="JT16" i="28" s="1"/>
  <c r="GC16" i="28"/>
  <c r="JS16" i="28" s="1"/>
  <c r="GB16" i="28"/>
  <c r="JR16" i="28" s="1"/>
  <c r="GA16" i="28"/>
  <c r="HV16" i="28" s="1"/>
  <c r="FZ520" i="28"/>
  <c r="FZ519" i="28"/>
  <c r="FZ518" i="28"/>
  <c r="FZ517" i="28"/>
  <c r="FZ516" i="28"/>
  <c r="FZ515" i="28"/>
  <c r="FZ514" i="28"/>
  <c r="FZ513" i="28"/>
  <c r="FZ512" i="28"/>
  <c r="FZ511" i="28"/>
  <c r="FZ510" i="28"/>
  <c r="FZ509" i="28"/>
  <c r="FZ508" i="28"/>
  <c r="FZ507" i="28"/>
  <c r="FZ506" i="28"/>
  <c r="FZ505" i="28"/>
  <c r="FZ504" i="28"/>
  <c r="FZ503" i="28"/>
  <c r="FZ502" i="28"/>
  <c r="FZ501" i="28"/>
  <c r="FZ500" i="28"/>
  <c r="FZ499" i="28"/>
  <c r="FZ498" i="28"/>
  <c r="FZ497" i="28"/>
  <c r="FZ496" i="28"/>
  <c r="FZ495" i="28"/>
  <c r="FZ494" i="28"/>
  <c r="FZ493" i="28"/>
  <c r="FZ492" i="28"/>
  <c r="FZ491" i="28"/>
  <c r="FZ490" i="28"/>
  <c r="FZ489" i="28"/>
  <c r="FZ488" i="28"/>
  <c r="FZ487" i="28"/>
  <c r="FZ486" i="28"/>
  <c r="FZ485" i="28"/>
  <c r="FZ484" i="28"/>
  <c r="FZ483" i="28"/>
  <c r="FZ482" i="28"/>
  <c r="FZ481" i="28"/>
  <c r="FZ480" i="28"/>
  <c r="FZ479" i="28"/>
  <c r="FZ478" i="28"/>
  <c r="FZ477" i="28"/>
  <c r="FZ476" i="28"/>
  <c r="FZ475" i="28"/>
  <c r="FZ474" i="28"/>
  <c r="FZ473" i="28"/>
  <c r="FZ472" i="28"/>
  <c r="FZ471" i="28"/>
  <c r="FZ470" i="28"/>
  <c r="FZ469" i="28"/>
  <c r="FZ468" i="28"/>
  <c r="FZ467" i="28"/>
  <c r="FZ466" i="28"/>
  <c r="FZ465" i="28"/>
  <c r="FZ464" i="28"/>
  <c r="FZ463" i="28"/>
  <c r="FZ462" i="28"/>
  <c r="FZ461" i="28"/>
  <c r="FZ460" i="28"/>
  <c r="FZ459" i="28"/>
  <c r="FZ458" i="28"/>
  <c r="FZ457" i="28"/>
  <c r="FZ456" i="28"/>
  <c r="FZ455" i="28"/>
  <c r="FZ454" i="28"/>
  <c r="FZ453" i="28"/>
  <c r="FZ452" i="28"/>
  <c r="FZ451" i="28"/>
  <c r="FZ450" i="28"/>
  <c r="FZ449" i="28"/>
  <c r="FZ448" i="28"/>
  <c r="FZ447" i="28"/>
  <c r="FZ446" i="28"/>
  <c r="FZ445" i="28"/>
  <c r="FZ444" i="28"/>
  <c r="FZ443" i="28"/>
  <c r="FZ442" i="28"/>
  <c r="FZ441" i="28"/>
  <c r="FZ440" i="28"/>
  <c r="FZ439" i="28"/>
  <c r="FZ438" i="28"/>
  <c r="FZ437" i="28"/>
  <c r="FZ436" i="28"/>
  <c r="FZ435" i="28"/>
  <c r="FZ434" i="28"/>
  <c r="FZ433" i="28"/>
  <c r="FZ432" i="28"/>
  <c r="FZ431" i="28"/>
  <c r="FZ430" i="28"/>
  <c r="FZ429" i="28"/>
  <c r="FZ428" i="28"/>
  <c r="FZ427" i="28"/>
  <c r="FZ426" i="28"/>
  <c r="FZ425" i="28"/>
  <c r="FZ424" i="28"/>
  <c r="FZ423" i="28"/>
  <c r="FZ422" i="28"/>
  <c r="FZ421" i="28"/>
  <c r="FZ420" i="28"/>
  <c r="FZ419" i="28"/>
  <c r="FZ418" i="28"/>
  <c r="FZ417" i="28"/>
  <c r="FZ416" i="28"/>
  <c r="FZ415" i="28"/>
  <c r="FZ414" i="28"/>
  <c r="FZ413" i="28"/>
  <c r="FZ412" i="28"/>
  <c r="FZ411" i="28"/>
  <c r="FZ410" i="28"/>
  <c r="FZ409" i="28"/>
  <c r="FZ408" i="28"/>
  <c r="FZ407" i="28"/>
  <c r="FZ406" i="28"/>
  <c r="FZ405" i="28"/>
  <c r="FZ404" i="28"/>
  <c r="FZ403" i="28"/>
  <c r="FZ402" i="28"/>
  <c r="FZ401" i="28"/>
  <c r="FZ400" i="28"/>
  <c r="FZ399" i="28"/>
  <c r="FZ398" i="28"/>
  <c r="FZ397" i="28"/>
  <c r="FZ396" i="28"/>
  <c r="FZ395" i="28"/>
  <c r="FZ394" i="28"/>
  <c r="FZ393" i="28"/>
  <c r="FZ392" i="28"/>
  <c r="FZ391" i="28"/>
  <c r="FZ390" i="28"/>
  <c r="FZ389" i="28"/>
  <c r="FZ388" i="28"/>
  <c r="FZ387" i="28"/>
  <c r="FZ386" i="28"/>
  <c r="FZ385" i="28"/>
  <c r="FZ384" i="28"/>
  <c r="FZ383" i="28"/>
  <c r="FZ382" i="28"/>
  <c r="FZ381" i="28"/>
  <c r="FZ380" i="28"/>
  <c r="FZ379" i="28"/>
  <c r="FZ378" i="28"/>
  <c r="FZ377" i="28"/>
  <c r="FZ376" i="28"/>
  <c r="FZ375" i="28"/>
  <c r="FZ374" i="28"/>
  <c r="FZ373" i="28"/>
  <c r="FZ372" i="28"/>
  <c r="FZ371" i="28"/>
  <c r="FZ370" i="28"/>
  <c r="FZ369" i="28"/>
  <c r="FZ368" i="28"/>
  <c r="FZ367" i="28"/>
  <c r="FZ366" i="28"/>
  <c r="FZ365" i="28"/>
  <c r="FZ364" i="28"/>
  <c r="FZ363" i="28"/>
  <c r="FZ362" i="28"/>
  <c r="FZ361" i="28"/>
  <c r="FZ360" i="28"/>
  <c r="FZ359" i="28"/>
  <c r="FZ358" i="28"/>
  <c r="FZ357" i="28"/>
  <c r="FZ356" i="28"/>
  <c r="FZ355" i="28"/>
  <c r="FZ354" i="28"/>
  <c r="FZ353" i="28"/>
  <c r="FZ352" i="28"/>
  <c r="FZ351" i="28"/>
  <c r="FZ350" i="28"/>
  <c r="FZ349" i="28"/>
  <c r="FZ348" i="28"/>
  <c r="FZ347" i="28"/>
  <c r="FZ346" i="28"/>
  <c r="FZ345" i="28"/>
  <c r="FZ344" i="28"/>
  <c r="FZ343" i="28"/>
  <c r="FZ342" i="28"/>
  <c r="FZ341" i="28"/>
  <c r="FZ340" i="28"/>
  <c r="FZ339" i="28"/>
  <c r="FZ338" i="28"/>
  <c r="FZ337" i="28"/>
  <c r="FZ336" i="28"/>
  <c r="FZ335" i="28"/>
  <c r="FZ334" i="28"/>
  <c r="FZ333" i="28"/>
  <c r="FZ332" i="28"/>
  <c r="FZ331" i="28"/>
  <c r="FZ330" i="28"/>
  <c r="FZ329" i="28"/>
  <c r="FZ328" i="28"/>
  <c r="FZ327" i="28"/>
  <c r="FZ326" i="28"/>
  <c r="FZ325" i="28"/>
  <c r="FZ324" i="28"/>
  <c r="FZ323" i="28"/>
  <c r="FZ322" i="28"/>
  <c r="FZ321" i="28"/>
  <c r="FZ320" i="28"/>
  <c r="FZ319" i="28"/>
  <c r="FZ318" i="28"/>
  <c r="FZ317" i="28"/>
  <c r="FZ316" i="28"/>
  <c r="FZ315" i="28"/>
  <c r="FZ314" i="28"/>
  <c r="FZ313" i="28"/>
  <c r="FZ312" i="28"/>
  <c r="FZ311" i="28"/>
  <c r="FZ310" i="28"/>
  <c r="FZ309" i="28"/>
  <c r="FZ308" i="28"/>
  <c r="FZ307" i="28"/>
  <c r="FZ306" i="28"/>
  <c r="FZ305" i="28"/>
  <c r="FZ304" i="28"/>
  <c r="FZ303" i="28"/>
  <c r="FZ302" i="28"/>
  <c r="FZ301" i="28"/>
  <c r="FZ300" i="28"/>
  <c r="FZ299" i="28"/>
  <c r="FZ298" i="28"/>
  <c r="FZ297" i="28"/>
  <c r="FZ296" i="28"/>
  <c r="FZ295" i="28"/>
  <c r="FZ294" i="28"/>
  <c r="FZ293" i="28"/>
  <c r="FZ292" i="28"/>
  <c r="FZ291" i="28"/>
  <c r="FZ290" i="28"/>
  <c r="FZ289" i="28"/>
  <c r="FZ288" i="28"/>
  <c r="FZ287" i="28"/>
  <c r="FZ286" i="28"/>
  <c r="FZ285" i="28"/>
  <c r="FZ284" i="28"/>
  <c r="FZ283" i="28"/>
  <c r="FZ282" i="28"/>
  <c r="FZ281" i="28"/>
  <c r="FZ280" i="28"/>
  <c r="FZ279" i="28"/>
  <c r="FZ278" i="28"/>
  <c r="FZ277" i="28"/>
  <c r="FZ276" i="28"/>
  <c r="FZ275" i="28"/>
  <c r="FZ274" i="28"/>
  <c r="FZ273" i="28"/>
  <c r="FZ272" i="28"/>
  <c r="FZ271" i="28"/>
  <c r="FZ270" i="28"/>
  <c r="FZ269" i="28"/>
  <c r="FZ268" i="28"/>
  <c r="FZ267" i="28"/>
  <c r="FZ266" i="28"/>
  <c r="FZ265" i="28"/>
  <c r="FZ264" i="28"/>
  <c r="FZ263" i="28"/>
  <c r="FZ262" i="28"/>
  <c r="FZ261" i="28"/>
  <c r="FZ260" i="28"/>
  <c r="FZ259" i="28"/>
  <c r="FZ258" i="28"/>
  <c r="FZ257" i="28"/>
  <c r="FZ256" i="28"/>
  <c r="FZ255" i="28"/>
  <c r="FZ254" i="28"/>
  <c r="FZ253" i="28"/>
  <c r="FZ252" i="28"/>
  <c r="FZ251" i="28"/>
  <c r="FZ250" i="28"/>
  <c r="FZ249" i="28"/>
  <c r="FZ248" i="28"/>
  <c r="FZ247" i="28"/>
  <c r="FZ246" i="28"/>
  <c r="FZ245" i="28"/>
  <c r="FZ244" i="28"/>
  <c r="FZ243" i="28"/>
  <c r="FZ242" i="28"/>
  <c r="FZ241" i="28"/>
  <c r="FZ240" i="28"/>
  <c r="FZ239" i="28"/>
  <c r="FZ238" i="28"/>
  <c r="FZ237" i="28"/>
  <c r="FZ236" i="28"/>
  <c r="FZ235" i="28"/>
  <c r="FZ234" i="28"/>
  <c r="FZ233" i="28"/>
  <c r="FZ232" i="28"/>
  <c r="FZ231" i="28"/>
  <c r="FZ230" i="28"/>
  <c r="FZ229" i="28"/>
  <c r="FZ228" i="28"/>
  <c r="FZ227" i="28"/>
  <c r="FZ226" i="28"/>
  <c r="FZ225" i="28"/>
  <c r="FZ224" i="28"/>
  <c r="FZ223" i="28"/>
  <c r="FZ222" i="28"/>
  <c r="FZ221" i="28"/>
  <c r="FZ220" i="28"/>
  <c r="FZ219" i="28"/>
  <c r="FZ218" i="28"/>
  <c r="FZ217" i="28"/>
  <c r="FZ216" i="28"/>
  <c r="FZ215" i="28"/>
  <c r="FZ214" i="28"/>
  <c r="FZ213" i="28"/>
  <c r="FZ212" i="28"/>
  <c r="FZ211" i="28"/>
  <c r="FZ210" i="28"/>
  <c r="FZ209" i="28"/>
  <c r="FZ208" i="28"/>
  <c r="FZ207" i="28"/>
  <c r="FZ206" i="28"/>
  <c r="FZ205" i="28"/>
  <c r="FZ204" i="28"/>
  <c r="FZ203" i="28"/>
  <c r="FZ202" i="28"/>
  <c r="FZ201" i="28"/>
  <c r="FZ200" i="28"/>
  <c r="FZ199" i="28"/>
  <c r="FZ198" i="28"/>
  <c r="FZ197" i="28"/>
  <c r="FZ196" i="28"/>
  <c r="FZ195" i="28"/>
  <c r="FZ194" i="28"/>
  <c r="FZ193" i="28"/>
  <c r="FZ192" i="28"/>
  <c r="FZ191" i="28"/>
  <c r="FZ190" i="28"/>
  <c r="FZ189" i="28"/>
  <c r="FZ188" i="28"/>
  <c r="FZ187" i="28"/>
  <c r="FZ186" i="28"/>
  <c r="FZ185" i="28"/>
  <c r="FZ184" i="28"/>
  <c r="FZ183" i="28"/>
  <c r="FZ182" i="28"/>
  <c r="FZ181" i="28"/>
  <c r="FZ180" i="28"/>
  <c r="FZ179" i="28"/>
  <c r="FZ178" i="28"/>
  <c r="FZ177" i="28"/>
  <c r="FZ176" i="28"/>
  <c r="FZ175" i="28"/>
  <c r="FZ174" i="28"/>
  <c r="FZ173" i="28"/>
  <c r="FZ172" i="28"/>
  <c r="FZ171" i="28"/>
  <c r="FZ170" i="28"/>
  <c r="FZ169" i="28"/>
  <c r="FZ168" i="28"/>
  <c r="FZ167" i="28"/>
  <c r="FZ166" i="28"/>
  <c r="FZ165" i="28"/>
  <c r="FZ164" i="28"/>
  <c r="FZ163" i="28"/>
  <c r="FZ162" i="28"/>
  <c r="FZ161" i="28"/>
  <c r="FZ160" i="28"/>
  <c r="FZ159" i="28"/>
  <c r="FZ158" i="28"/>
  <c r="FZ157" i="28"/>
  <c r="FZ156" i="28"/>
  <c r="FZ155" i="28"/>
  <c r="FZ154" i="28"/>
  <c r="FZ153" i="28"/>
  <c r="FZ152" i="28"/>
  <c r="FZ151" i="28"/>
  <c r="FZ150" i="28"/>
  <c r="FZ149" i="28"/>
  <c r="FZ148" i="28"/>
  <c r="FZ147" i="28"/>
  <c r="FZ146" i="28"/>
  <c r="FZ145" i="28"/>
  <c r="FZ144" i="28"/>
  <c r="FZ143" i="28"/>
  <c r="FZ142" i="28"/>
  <c r="FZ141" i="28"/>
  <c r="FZ140" i="28"/>
  <c r="FZ139" i="28"/>
  <c r="FZ138" i="28"/>
  <c r="FZ137" i="28"/>
  <c r="FZ136" i="28"/>
  <c r="FZ135" i="28"/>
  <c r="FZ134" i="28"/>
  <c r="FZ133" i="28"/>
  <c r="FZ132" i="28"/>
  <c r="FZ131" i="28"/>
  <c r="FZ130" i="28"/>
  <c r="FZ129" i="28"/>
  <c r="FZ128" i="28"/>
  <c r="FZ127" i="28"/>
  <c r="FZ126" i="28"/>
  <c r="FZ125" i="28"/>
  <c r="FZ124" i="28"/>
  <c r="FZ123" i="28"/>
  <c r="FZ122" i="28"/>
  <c r="FZ121" i="28"/>
  <c r="FZ120" i="28"/>
  <c r="FZ119" i="28"/>
  <c r="FZ118" i="28"/>
  <c r="FZ117" i="28"/>
  <c r="FZ116" i="28"/>
  <c r="FZ115" i="28"/>
  <c r="FZ114" i="28"/>
  <c r="FZ113" i="28"/>
  <c r="FZ112" i="28"/>
  <c r="FZ111" i="28"/>
  <c r="FZ110" i="28"/>
  <c r="FZ109" i="28"/>
  <c r="JP109" i="28" s="1"/>
  <c r="FZ108" i="28"/>
  <c r="FZ107" i="28"/>
  <c r="FZ106" i="28"/>
  <c r="FZ105" i="28"/>
  <c r="FZ104" i="28"/>
  <c r="FZ103" i="28"/>
  <c r="FZ102" i="28"/>
  <c r="FZ101" i="28"/>
  <c r="FZ100" i="28"/>
  <c r="FZ99" i="28"/>
  <c r="FZ98" i="28"/>
  <c r="FZ97" i="28"/>
  <c r="FZ96" i="28"/>
  <c r="FZ95" i="28"/>
  <c r="FZ94" i="28"/>
  <c r="FZ93" i="28"/>
  <c r="FZ92" i="28"/>
  <c r="FZ91" i="28"/>
  <c r="FZ90" i="28"/>
  <c r="FZ89" i="28"/>
  <c r="FZ88" i="28"/>
  <c r="FZ87" i="28"/>
  <c r="FZ86" i="28"/>
  <c r="FZ85" i="28"/>
  <c r="FZ84" i="28"/>
  <c r="FZ83" i="28"/>
  <c r="FZ82" i="28"/>
  <c r="FZ81" i="28"/>
  <c r="FZ80" i="28"/>
  <c r="FZ79" i="28"/>
  <c r="HU79" i="28" s="1"/>
  <c r="FZ78" i="28"/>
  <c r="FZ77" i="28"/>
  <c r="FZ76" i="28"/>
  <c r="FZ75" i="28"/>
  <c r="JP75" i="28" s="1"/>
  <c r="FZ74" i="28"/>
  <c r="FZ73" i="28"/>
  <c r="FZ72" i="28"/>
  <c r="FZ71" i="28"/>
  <c r="FZ70" i="28"/>
  <c r="JP70" i="28" s="1"/>
  <c r="FZ69" i="28"/>
  <c r="FZ68" i="28"/>
  <c r="FZ67" i="28"/>
  <c r="JP67" i="28" s="1"/>
  <c r="FZ66" i="28"/>
  <c r="FZ65" i="28"/>
  <c r="FZ64" i="28"/>
  <c r="FZ63" i="28"/>
  <c r="FZ62" i="28"/>
  <c r="FZ61" i="28"/>
  <c r="FZ60" i="28"/>
  <c r="HU60" i="28" s="1"/>
  <c r="FZ59" i="28"/>
  <c r="FZ58" i="28"/>
  <c r="JP58" i="28" s="1"/>
  <c r="FZ57" i="28"/>
  <c r="HU57" i="28" s="1"/>
  <c r="FZ56" i="28"/>
  <c r="FZ55" i="28"/>
  <c r="HU55" i="28" s="1"/>
  <c r="FZ54" i="28"/>
  <c r="FZ53" i="28"/>
  <c r="JP53" i="28" s="1"/>
  <c r="FZ52" i="28"/>
  <c r="FZ51" i="28"/>
  <c r="FZ50" i="28"/>
  <c r="FZ49" i="28"/>
  <c r="FZ48" i="28"/>
  <c r="HU48" i="28" s="1"/>
  <c r="FZ47" i="28"/>
  <c r="JP47" i="28" s="1"/>
  <c r="FZ46" i="28"/>
  <c r="FZ45" i="28"/>
  <c r="FZ44" i="28"/>
  <c r="HU44" i="28" s="1"/>
  <c r="FZ43" i="28"/>
  <c r="FZ42" i="28"/>
  <c r="FZ41" i="28"/>
  <c r="JP41" i="28" s="1"/>
  <c r="FZ40" i="28"/>
  <c r="FZ39" i="28"/>
  <c r="FZ38" i="28"/>
  <c r="FZ37" i="28"/>
  <c r="JP37" i="28" s="1"/>
  <c r="FZ36" i="28"/>
  <c r="HU36" i="28" s="1"/>
  <c r="FZ35" i="28"/>
  <c r="FZ34" i="28"/>
  <c r="HU34" i="28" s="1"/>
  <c r="FZ33" i="28"/>
  <c r="JP33" i="28" s="1"/>
  <c r="FZ32" i="28"/>
  <c r="HU32" i="28" s="1"/>
  <c r="FZ31" i="28"/>
  <c r="JP31" i="28" s="1"/>
  <c r="FZ30" i="28"/>
  <c r="FZ29" i="28"/>
  <c r="HU29" i="28" s="1"/>
  <c r="FZ28" i="28"/>
  <c r="JP28" i="28" s="1"/>
  <c r="FZ27" i="28"/>
  <c r="HU27" i="28" s="1"/>
  <c r="FZ26" i="28"/>
  <c r="JP26" i="28" s="1"/>
  <c r="FZ25" i="28"/>
  <c r="JP25" i="28" s="1"/>
  <c r="FZ24" i="28"/>
  <c r="JP24" i="28" s="1"/>
  <c r="FZ23" i="28"/>
  <c r="HU23" i="28" s="1"/>
  <c r="FZ22" i="28"/>
  <c r="JP22" i="28" s="1"/>
  <c r="FZ21" i="28"/>
  <c r="HU21" i="28" s="1"/>
  <c r="FZ20" i="28"/>
  <c r="JP20" i="28" s="1"/>
  <c r="FZ19" i="28"/>
  <c r="HU19" i="28" s="1"/>
  <c r="FZ18" i="28"/>
  <c r="JP18" i="28" s="1"/>
  <c r="FZ17" i="28"/>
  <c r="HU17" i="28" s="1"/>
  <c r="FZ16" i="28"/>
  <c r="JP16" i="28" s="1"/>
  <c r="GJ15" i="28"/>
  <c r="IE15" i="28" s="1"/>
  <c r="GI15" i="28"/>
  <c r="ID15" i="28" s="1"/>
  <c r="GH15" i="28"/>
  <c r="IC15" i="28" s="1"/>
  <c r="DL56" i="28"/>
  <c r="DO13" i="28"/>
  <c r="DL13" i="28"/>
  <c r="DI13" i="28"/>
  <c r="GG15" i="28"/>
  <c r="IB15" i="28" s="1"/>
  <c r="GF15" i="28"/>
  <c r="IA15" i="28" s="1"/>
  <c r="GE15" i="28"/>
  <c r="HZ15" i="28" s="1"/>
  <c r="GD15" i="28"/>
  <c r="HY15" i="28" s="1"/>
  <c r="GC15" i="28"/>
  <c r="HX15" i="28" s="1"/>
  <c r="GB15" i="28"/>
  <c r="HW15" i="28" s="1"/>
  <c r="GA15" i="28"/>
  <c r="ED13" i="28"/>
  <c r="EA13" i="28"/>
  <c r="DX13" i="28"/>
  <c r="DU13" i="28"/>
  <c r="DR13" i="28"/>
  <c r="BM19" i="28"/>
  <c r="BM18" i="28"/>
  <c r="BM17" i="28"/>
  <c r="BP19" i="28"/>
  <c r="BP18" i="28"/>
  <c r="BP17" i="28"/>
  <c r="CQ19" i="28"/>
  <c r="CQ18" i="28"/>
  <c r="CQ17" i="28"/>
  <c r="CQ51" i="28"/>
  <c r="CQ50" i="28"/>
  <c r="MV17" i="28"/>
  <c r="MV18" i="28" s="1"/>
  <c r="MV68" i="28"/>
  <c r="MV67" i="28"/>
  <c r="MV66" i="28"/>
  <c r="MV65" i="28"/>
  <c r="MV64" i="28"/>
  <c r="MV63" i="28"/>
  <c r="MV62" i="28"/>
  <c r="MV61" i="28"/>
  <c r="MV60" i="28"/>
  <c r="MV59" i="28"/>
  <c r="MV58" i="28"/>
  <c r="MV57" i="28"/>
  <c r="MV56" i="28"/>
  <c r="MV55" i="28"/>
  <c r="MV54" i="28"/>
  <c r="MV53" i="28"/>
  <c r="MV52" i="28"/>
  <c r="MV51" i="28"/>
  <c r="MV50" i="28"/>
  <c r="MV49" i="28"/>
  <c r="MV48" i="28"/>
  <c r="MV47" i="28"/>
  <c r="MV46" i="28"/>
  <c r="MV45" i="28"/>
  <c r="MV44" i="28"/>
  <c r="MV43" i="28"/>
  <c r="MV42" i="28"/>
  <c r="MV41" i="28"/>
  <c r="MV40" i="28"/>
  <c r="MV39" i="28"/>
  <c r="MV38" i="28"/>
  <c r="MV37" i="28"/>
  <c r="MV36" i="28"/>
  <c r="MV35" i="28"/>
  <c r="MV34" i="28"/>
  <c r="MV33" i="28"/>
  <c r="MV32" i="28"/>
  <c r="MV31" i="28"/>
  <c r="MV30" i="28"/>
  <c r="MV29" i="28"/>
  <c r="MV28" i="28"/>
  <c r="MV27" i="28"/>
  <c r="MV26" i="28"/>
  <c r="MV25" i="28"/>
  <c r="MV24" i="28"/>
  <c r="MV23" i="28"/>
  <c r="MV22" i="28"/>
  <c r="W4" i="36"/>
  <c r="W5" i="36" s="1"/>
  <c r="W11" i="36"/>
  <c r="MU174" i="28"/>
  <c r="MU173" i="28"/>
  <c r="MU172" i="28"/>
  <c r="MU171" i="28"/>
  <c r="MU170" i="28"/>
  <c r="MU169" i="28"/>
  <c r="MU168" i="28"/>
  <c r="MU167" i="28"/>
  <c r="MU166" i="28"/>
  <c r="MU165" i="28"/>
  <c r="MU164" i="28"/>
  <c r="MU163" i="28"/>
  <c r="MU162" i="28"/>
  <c r="MU161" i="28"/>
  <c r="MU160" i="28"/>
  <c r="MU159" i="28"/>
  <c r="MU158" i="28"/>
  <c r="MU157" i="28"/>
  <c r="MU156" i="28"/>
  <c r="MU155" i="28"/>
  <c r="MU154" i="28"/>
  <c r="MU153" i="28"/>
  <c r="MU152" i="28"/>
  <c r="MU151" i="28"/>
  <c r="MU150" i="28"/>
  <c r="MU149" i="28"/>
  <c r="MU148" i="28"/>
  <c r="MU147" i="28"/>
  <c r="MU146" i="28"/>
  <c r="MU145" i="28"/>
  <c r="MU144" i="28"/>
  <c r="MU143" i="28"/>
  <c r="MU142" i="28"/>
  <c r="MU141" i="28"/>
  <c r="MU140" i="28"/>
  <c r="MU139" i="28"/>
  <c r="MU138" i="28"/>
  <c r="MU137" i="28"/>
  <c r="MU131" i="28"/>
  <c r="MU130" i="28"/>
  <c r="MU129" i="28"/>
  <c r="MU128" i="28"/>
  <c r="MU127" i="28"/>
  <c r="MU126" i="28"/>
  <c r="MU125" i="28"/>
  <c r="MU124" i="28"/>
  <c r="MU123" i="28"/>
  <c r="MU122" i="28"/>
  <c r="MU121" i="28"/>
  <c r="MU120" i="28"/>
  <c r="MU119" i="28"/>
  <c r="MU118" i="28"/>
  <c r="MU117" i="28"/>
  <c r="MU116" i="28"/>
  <c r="MU115" i="28"/>
  <c r="MU114" i="28"/>
  <c r="MU113" i="28"/>
  <c r="MU112" i="28"/>
  <c r="MU111" i="28"/>
  <c r="MU110" i="28"/>
  <c r="MU109" i="28"/>
  <c r="MU108" i="28"/>
  <c r="MU107" i="28"/>
  <c r="MU106" i="28"/>
  <c r="MU105" i="28"/>
  <c r="MU104" i="28"/>
  <c r="MU103" i="28"/>
  <c r="MU102" i="28"/>
  <c r="MU101" i="28"/>
  <c r="MU100" i="28"/>
  <c r="MU99" i="28"/>
  <c r="MU98" i="28"/>
  <c r="MU97" i="28"/>
  <c r="MU96" i="28"/>
  <c r="MU95" i="28"/>
  <c r="MU94" i="28"/>
  <c r="MU93" i="28"/>
  <c r="MU92" i="28"/>
  <c r="MU91" i="28"/>
  <c r="MU90" i="28"/>
  <c r="MU89" i="28"/>
  <c r="MU88" i="28"/>
  <c r="MU87" i="28"/>
  <c r="MU86" i="28"/>
  <c r="MU85" i="28"/>
  <c r="MU84" i="28"/>
  <c r="MU83" i="28"/>
  <c r="MU82" i="28"/>
  <c r="MU81" i="28"/>
  <c r="MU80" i="28"/>
  <c r="MU79" i="28"/>
  <c r="MU78" i="28"/>
  <c r="MU77" i="28"/>
  <c r="MU76" i="28"/>
  <c r="MU75" i="28"/>
  <c r="MU74" i="28"/>
  <c r="MU73" i="28"/>
  <c r="MU72" i="28"/>
  <c r="MU71" i="28"/>
  <c r="MU70" i="28"/>
  <c r="MU69" i="28"/>
  <c r="MU68" i="28"/>
  <c r="MU67" i="28"/>
  <c r="MU66" i="28"/>
  <c r="MU65" i="28"/>
  <c r="MU64" i="28"/>
  <c r="MU63" i="28"/>
  <c r="MU62" i="28"/>
  <c r="MU61" i="28"/>
  <c r="MU60" i="28"/>
  <c r="MU59" i="28"/>
  <c r="MU58" i="28"/>
  <c r="MU57" i="28"/>
  <c r="MU56" i="28"/>
  <c r="MU55" i="28"/>
  <c r="MU54" i="28"/>
  <c r="MU53" i="28"/>
  <c r="MU52" i="28"/>
  <c r="MU51" i="28"/>
  <c r="MU50" i="28"/>
  <c r="MU49" i="28"/>
  <c r="MU48" i="28"/>
  <c r="MU47" i="28"/>
  <c r="MU46" i="28"/>
  <c r="MU45" i="28"/>
  <c r="MU44" i="28"/>
  <c r="MU43" i="28"/>
  <c r="MU42" i="28"/>
  <c r="MU41" i="28"/>
  <c r="MU40" i="28"/>
  <c r="MU39" i="28"/>
  <c r="MU38" i="28"/>
  <c r="MU37" i="28"/>
  <c r="MU36" i="28"/>
  <c r="MU35" i="28"/>
  <c r="MU34" i="28"/>
  <c r="MU33" i="28"/>
  <c r="MU30" i="28"/>
  <c r="MU29" i="28"/>
  <c r="MU28" i="28"/>
  <c r="MU18" i="28"/>
  <c r="MU16" i="28"/>
  <c r="MU17" i="28" s="1"/>
  <c r="MQ86" i="28"/>
  <c r="MQ87" i="28"/>
  <c r="MQ88" i="28"/>
  <c r="MQ94" i="28"/>
  <c r="MQ95" i="28"/>
  <c r="MQ96" i="28"/>
  <c r="MQ100" i="28"/>
  <c r="MQ101" i="28"/>
  <c r="MQ102" i="28"/>
  <c r="MQ103" i="28"/>
  <c r="MQ105" i="28"/>
  <c r="MQ106" i="28"/>
  <c r="MQ107" i="28"/>
  <c r="MQ108" i="28"/>
  <c r="MQ112" i="28"/>
  <c r="MQ113" i="28"/>
  <c r="MQ114" i="28"/>
  <c r="MQ118" i="28"/>
  <c r="MQ119" i="28"/>
  <c r="MQ120" i="28"/>
  <c r="MQ121" i="28"/>
  <c r="MQ122" i="28"/>
  <c r="MQ124" i="28"/>
  <c r="MQ125" i="28"/>
  <c r="MQ126" i="28"/>
  <c r="MQ127" i="28"/>
  <c r="MQ133" i="28"/>
  <c r="MQ134" i="28"/>
  <c r="MQ135" i="28"/>
  <c r="MQ136" i="28"/>
  <c r="MQ138" i="28"/>
  <c r="MQ141" i="28"/>
  <c r="MQ179" i="28"/>
  <c r="MQ180" i="28"/>
  <c r="IE461" i="28" l="1"/>
  <c r="JW175" i="28"/>
  <c r="JV83" i="28"/>
  <c r="ID28" i="28"/>
  <c r="IE34" i="28"/>
  <c r="JR31" i="28"/>
  <c r="JQ459" i="28"/>
  <c r="ID84" i="28"/>
  <c r="ID150" i="28"/>
  <c r="IA88" i="28"/>
  <c r="HV238" i="28"/>
  <c r="HY406" i="28"/>
  <c r="JW476" i="28"/>
  <c r="HZ394" i="28"/>
  <c r="JU58" i="28"/>
  <c r="JW386" i="28"/>
  <c r="JV393" i="28"/>
  <c r="HZ18" i="28"/>
  <c r="HY19" i="28"/>
  <c r="HZ392" i="28"/>
  <c r="IA18" i="28"/>
  <c r="JX69" i="28"/>
  <c r="HY16" i="28"/>
  <c r="JV130" i="28"/>
  <c r="HY128" i="28"/>
  <c r="HZ461" i="28"/>
  <c r="JU121" i="28"/>
  <c r="JX82" i="28"/>
  <c r="HZ377" i="28"/>
  <c r="IA404" i="28"/>
  <c r="JW411" i="28"/>
  <c r="IA473" i="28"/>
  <c r="JW231" i="28"/>
  <c r="JT119" i="28"/>
  <c r="IA224" i="28"/>
  <c r="JX237" i="28"/>
  <c r="JU509" i="28"/>
  <c r="JV48" i="28"/>
  <c r="IA67" i="28"/>
  <c r="JU22" i="28"/>
  <c r="JU47" i="28"/>
  <c r="HY18" i="28"/>
  <c r="IA20" i="28"/>
  <c r="JW483" i="28"/>
  <c r="IB362" i="28"/>
  <c r="IE449" i="28"/>
  <c r="JY472" i="28"/>
  <c r="IE473" i="28"/>
  <c r="IA489" i="28"/>
  <c r="IA490" i="28"/>
  <c r="HV512" i="28"/>
  <c r="IE16" i="28"/>
  <c r="JT30" i="28"/>
  <c r="JV197" i="28"/>
  <c r="JV368" i="28"/>
  <c r="IA382" i="28"/>
  <c r="IA441" i="28"/>
  <c r="HV457" i="28"/>
  <c r="IE480" i="28"/>
  <c r="IB511" i="28"/>
  <c r="IE26" i="28"/>
  <c r="IC27" i="28"/>
  <c r="JU100" i="28"/>
  <c r="JY382" i="28"/>
  <c r="HY456" i="28"/>
  <c r="IA510" i="28"/>
  <c r="ID25" i="28"/>
  <c r="JU26" i="28"/>
  <c r="JU27" i="28"/>
  <c r="HZ171" i="28"/>
  <c r="HZ389" i="28"/>
  <c r="IC404" i="28"/>
  <c r="JT405" i="28"/>
  <c r="ID406" i="28"/>
  <c r="IE426" i="28"/>
  <c r="IA447" i="28"/>
  <c r="IA487" i="28"/>
  <c r="JV495" i="28"/>
  <c r="IA502" i="28"/>
  <c r="JZ27" i="28"/>
  <c r="JV28" i="28"/>
  <c r="HZ50" i="28"/>
  <c r="HZ57" i="28"/>
  <c r="JR71" i="28"/>
  <c r="HY138" i="28"/>
  <c r="JV406" i="28"/>
  <c r="JU425" i="28"/>
  <c r="HZ439" i="28"/>
  <c r="IA486" i="28"/>
  <c r="JY501" i="28"/>
  <c r="JW42" i="28"/>
  <c r="JQ50" i="28"/>
  <c r="HW85" i="28"/>
  <c r="JV92" i="28"/>
  <c r="IA438" i="28"/>
  <c r="HV453" i="28"/>
  <c r="JQ454" i="28"/>
  <c r="JQ485" i="28"/>
  <c r="JU130" i="28"/>
  <c r="HZ150" i="28"/>
  <c r="JT379" i="28"/>
  <c r="HZ387" i="28"/>
  <c r="JX437" i="28"/>
  <c r="JR445" i="28"/>
  <c r="HW453" i="28"/>
  <c r="IB507" i="28"/>
  <c r="HY22" i="28"/>
  <c r="HW34" i="28"/>
  <c r="HY143" i="28"/>
  <c r="JR156" i="28"/>
  <c r="JQ371" i="28"/>
  <c r="HZ81" i="28"/>
  <c r="HV467" i="28"/>
  <c r="IB475" i="28"/>
  <c r="JU169" i="28"/>
  <c r="JU388" i="28"/>
  <c r="HY35" i="28"/>
  <c r="JU62" i="28"/>
  <c r="JV70" i="28"/>
  <c r="IA109" i="28"/>
  <c r="HZ133" i="28"/>
  <c r="JX386" i="28"/>
  <c r="JV388" i="28"/>
  <c r="JT389" i="28"/>
  <c r="IE398" i="28"/>
  <c r="HZ448" i="28"/>
  <c r="JQ449" i="28"/>
  <c r="HY460" i="28"/>
  <c r="HV506" i="28"/>
  <c r="JV507" i="28"/>
  <c r="JY509" i="28"/>
  <c r="JU511" i="28"/>
  <c r="HZ52" i="28"/>
  <c r="JU102" i="28"/>
  <c r="HV504" i="28"/>
  <c r="HY505" i="28"/>
  <c r="JX78" i="28"/>
  <c r="JV240" i="28"/>
  <c r="HV361" i="28"/>
  <c r="IB370" i="28"/>
  <c r="JR371" i="28"/>
  <c r="HY383" i="28"/>
  <c r="IE423" i="28"/>
  <c r="HZ438" i="28"/>
  <c r="JV501" i="28"/>
  <c r="HV502" i="28"/>
  <c r="JV503" i="28"/>
  <c r="HZ504" i="28"/>
  <c r="HW26" i="28"/>
  <c r="HY31" i="28"/>
  <c r="HY41" i="28"/>
  <c r="JR77" i="28"/>
  <c r="IA218" i="28"/>
  <c r="HY246" i="28"/>
  <c r="JT368" i="28"/>
  <c r="HV369" i="28"/>
  <c r="ID404" i="28"/>
  <c r="IE416" i="28"/>
  <c r="HW457" i="28"/>
  <c r="ID500" i="28"/>
  <c r="HW22" i="28"/>
  <c r="HW405" i="28"/>
  <c r="IA475" i="28"/>
  <c r="HY476" i="28"/>
  <c r="HV477" i="28"/>
  <c r="HY492" i="28"/>
  <c r="IA499" i="28"/>
  <c r="HW18" i="28"/>
  <c r="ID16" i="28"/>
  <c r="IE17" i="28"/>
  <c r="IC21" i="28"/>
  <c r="JU24" i="28"/>
  <c r="JU29" i="28"/>
  <c r="JX59" i="28"/>
  <c r="IA127" i="28"/>
  <c r="JW230" i="28"/>
  <c r="HW238" i="28"/>
  <c r="IC406" i="28"/>
  <c r="JU429" i="28"/>
  <c r="HZ473" i="28"/>
  <c r="IA22" i="28"/>
  <c r="HY23" i="28"/>
  <c r="HY84" i="28"/>
  <c r="HV85" i="28"/>
  <c r="JU127" i="28"/>
  <c r="IE128" i="28"/>
  <c r="HY137" i="28"/>
  <c r="HY377" i="28"/>
  <c r="JV435" i="28"/>
  <c r="JQ471" i="28"/>
  <c r="HY470" i="28"/>
  <c r="JT471" i="28"/>
  <c r="ID112" i="28"/>
  <c r="HW375" i="28"/>
  <c r="ID377" i="28"/>
  <c r="HZ465" i="28"/>
  <c r="HY466" i="28"/>
  <c r="HZ469" i="28"/>
  <c r="HY483" i="28"/>
  <c r="ID485" i="28"/>
  <c r="HY37" i="28"/>
  <c r="JR45" i="28"/>
  <c r="HZ55" i="28"/>
  <c r="IA64" i="28"/>
  <c r="IA73" i="28"/>
  <c r="JV111" i="28"/>
  <c r="HY135" i="28"/>
  <c r="JZ150" i="28"/>
  <c r="HV196" i="28"/>
  <c r="HY374" i="28"/>
  <c r="HZ386" i="28"/>
  <c r="HZ451" i="28"/>
  <c r="HW463" i="28"/>
  <c r="IB464" i="28"/>
  <c r="JT465" i="28"/>
  <c r="JZ466" i="28"/>
  <c r="HW467" i="28"/>
  <c r="IC468" i="28"/>
  <c r="IB482" i="28"/>
  <c r="IE483" i="28"/>
  <c r="IE486" i="28"/>
  <c r="IA509" i="28"/>
  <c r="IA514" i="28"/>
  <c r="ID18" i="28"/>
  <c r="ID36" i="28"/>
  <c r="IC37" i="28"/>
  <c r="JU54" i="28"/>
  <c r="ID55" i="28"/>
  <c r="JX72" i="28"/>
  <c r="JR73" i="28"/>
  <c r="IB195" i="28"/>
  <c r="IA364" i="28"/>
  <c r="JQ411" i="28"/>
  <c r="JW412" i="28"/>
  <c r="JT463" i="28"/>
  <c r="JT467" i="28"/>
  <c r="IE481" i="28"/>
  <c r="JV483" i="28"/>
  <c r="JR486" i="28"/>
  <c r="IB509" i="28"/>
  <c r="IA511" i="28"/>
  <c r="JV513" i="28"/>
  <c r="IB444" i="28"/>
  <c r="JW444" i="28"/>
  <c r="HZ23" i="28"/>
  <c r="JU30" i="28"/>
  <c r="IC31" i="28"/>
  <c r="ID32" i="28"/>
  <c r="HY33" i="28"/>
  <c r="ID34" i="28"/>
  <c r="JU48" i="28"/>
  <c r="IA49" i="28"/>
  <c r="JQ100" i="28"/>
  <c r="JU101" i="28"/>
  <c r="IA110" i="28"/>
  <c r="JU128" i="28"/>
  <c r="JZ237" i="28"/>
  <c r="JW368" i="28"/>
  <c r="JQ374" i="28"/>
  <c r="IE376" i="28"/>
  <c r="JT387" i="28"/>
  <c r="IB433" i="28"/>
  <c r="JW433" i="28"/>
  <c r="JT468" i="28"/>
  <c r="HY468" i="28"/>
  <c r="JV491" i="28"/>
  <c r="IA491" i="28"/>
  <c r="JQ508" i="28"/>
  <c r="HV508" i="28"/>
  <c r="IC23" i="28"/>
  <c r="HW24" i="28"/>
  <c r="IE32" i="28"/>
  <c r="IE36" i="28"/>
  <c r="ID98" i="28"/>
  <c r="JU99" i="28"/>
  <c r="ID138" i="28"/>
  <c r="HY238" i="28"/>
  <c r="JZ369" i="28"/>
  <c r="JV370" i="28"/>
  <c r="HZ372" i="28"/>
  <c r="JW374" i="28"/>
  <c r="IE393" i="28"/>
  <c r="IC424" i="28"/>
  <c r="JX424" i="28"/>
  <c r="JY426" i="28"/>
  <c r="ID426" i="28"/>
  <c r="JU441" i="28"/>
  <c r="HZ441" i="28"/>
  <c r="JT450" i="28"/>
  <c r="HY450" i="28"/>
  <c r="JW452" i="28"/>
  <c r="IB452" i="28"/>
  <c r="ID476" i="28"/>
  <c r="JY476" i="28"/>
  <c r="ID19" i="28"/>
  <c r="HY20" i="28"/>
  <c r="IE23" i="28"/>
  <c r="ID24" i="28"/>
  <c r="JV34" i="28"/>
  <c r="JT36" i="28"/>
  <c r="JR50" i="28"/>
  <c r="JU64" i="28"/>
  <c r="HZ65" i="28"/>
  <c r="JX66" i="28"/>
  <c r="JR67" i="28"/>
  <c r="HZ96" i="28"/>
  <c r="HZ97" i="28"/>
  <c r="JU98" i="28"/>
  <c r="JT117" i="28"/>
  <c r="JT188" i="28"/>
  <c r="JY312" i="28"/>
  <c r="HY362" i="28"/>
  <c r="JV371" i="28"/>
  <c r="IA372" i="28"/>
  <c r="JQ377" i="28"/>
  <c r="IA378" i="28"/>
  <c r="HZ379" i="28"/>
  <c r="HZ381" i="28"/>
  <c r="HY382" i="28"/>
  <c r="JX388" i="28"/>
  <c r="IE389" i="28"/>
  <c r="HZ390" i="28"/>
  <c r="JY392" i="28"/>
  <c r="JR393" i="28"/>
  <c r="IE406" i="28"/>
  <c r="JQ407" i="28"/>
  <c r="JR427" i="28"/>
  <c r="JW442" i="28"/>
  <c r="IB442" i="28"/>
  <c r="HZ449" i="28"/>
  <c r="JU449" i="28"/>
  <c r="JU498" i="28"/>
  <c r="HZ498" i="28"/>
  <c r="IE19" i="28"/>
  <c r="HZ20" i="28"/>
  <c r="JT24" i="28"/>
  <c r="HY25" i="28"/>
  <c r="IA62" i="28"/>
  <c r="JR65" i="28"/>
  <c r="IA82" i="28"/>
  <c r="JQ96" i="28"/>
  <c r="HY144" i="28"/>
  <c r="IB221" i="28"/>
  <c r="JT244" i="28"/>
  <c r="JZ361" i="28"/>
  <c r="IA362" i="28"/>
  <c r="HY364" i="28"/>
  <c r="IE379" i="28"/>
  <c r="JV380" i="28"/>
  <c r="IA381" i="28"/>
  <c r="JX390" i="28"/>
  <c r="JU393" i="28"/>
  <c r="JT407" i="28"/>
  <c r="IA431" i="28"/>
  <c r="JV431" i="28"/>
  <c r="IB441" i="28"/>
  <c r="JW441" i="28"/>
  <c r="JX466" i="28"/>
  <c r="IC466" i="28"/>
  <c r="JR479" i="28"/>
  <c r="HW479" i="28"/>
  <c r="JV107" i="28"/>
  <c r="IA384" i="28"/>
  <c r="JU407" i="28"/>
  <c r="HZ408" i="28"/>
  <c r="JX409" i="28"/>
  <c r="HY410" i="28"/>
  <c r="HZ416" i="28"/>
  <c r="HZ419" i="28"/>
  <c r="IA422" i="28"/>
  <c r="HZ423" i="28"/>
  <c r="JU424" i="28"/>
  <c r="HZ433" i="28"/>
  <c r="IB443" i="28"/>
  <c r="IB450" i="28"/>
  <c r="JW450" i="28"/>
  <c r="JT458" i="28"/>
  <c r="HY458" i="28"/>
  <c r="JV459" i="28"/>
  <c r="IA459" i="28"/>
  <c r="HW471" i="28"/>
  <c r="IA16" i="28"/>
  <c r="HZ21" i="28"/>
  <c r="JU25" i="28"/>
  <c r="HZ80" i="28"/>
  <c r="HZ186" i="28"/>
  <c r="JQ207" i="28"/>
  <c r="JU268" i="28"/>
  <c r="IB364" i="28"/>
  <c r="HY366" i="28"/>
  <c r="JZ382" i="28"/>
  <c r="JU383" i="28"/>
  <c r="HY385" i="28"/>
  <c r="JX394" i="28"/>
  <c r="JR395" i="28"/>
  <c r="HY396" i="28"/>
  <c r="JX407" i="28"/>
  <c r="JQ408" i="28"/>
  <c r="JZ409" i="28"/>
  <c r="IA410" i="28"/>
  <c r="JW415" i="28"/>
  <c r="IA416" i="28"/>
  <c r="IA418" i="28"/>
  <c r="HY420" i="28"/>
  <c r="IC431" i="28"/>
  <c r="JX431" i="28"/>
  <c r="JZ489" i="28"/>
  <c r="IE489" i="28"/>
  <c r="HY27" i="28"/>
  <c r="IE42" i="28"/>
  <c r="JV59" i="28"/>
  <c r="IA60" i="28"/>
  <c r="IA77" i="28"/>
  <c r="IA78" i="28"/>
  <c r="IA79" i="28"/>
  <c r="JU179" i="28"/>
  <c r="JR200" i="28"/>
  <c r="JQ365" i="28"/>
  <c r="IB366" i="28"/>
  <c r="JZ384" i="28"/>
  <c r="HZ385" i="28"/>
  <c r="JZ394" i="28"/>
  <c r="JU395" i="28"/>
  <c r="IA396" i="28"/>
  <c r="JU397" i="28"/>
  <c r="ID398" i="28"/>
  <c r="JW410" i="28"/>
  <c r="HY411" i="28"/>
  <c r="IA413" i="28"/>
  <c r="JQ414" i="28"/>
  <c r="JX419" i="28"/>
  <c r="IA420" i="28"/>
  <c r="JV429" i="28"/>
  <c r="IA429" i="28"/>
  <c r="JU456" i="28"/>
  <c r="HZ456" i="28"/>
  <c r="JU494" i="28"/>
  <c r="HZ494" i="28"/>
  <c r="IC17" i="28"/>
  <c r="IE21" i="28"/>
  <c r="JV26" i="28"/>
  <c r="JX76" i="28"/>
  <c r="IE396" i="28"/>
  <c r="JV397" i="28"/>
  <c r="HZ400" i="28"/>
  <c r="JX410" i="28"/>
  <c r="JQ420" i="28"/>
  <c r="IB429" i="28"/>
  <c r="JW429" i="28"/>
  <c r="JZ487" i="28"/>
  <c r="IE487" i="28"/>
  <c r="JZ514" i="28"/>
  <c r="IE514" i="28"/>
  <c r="HW28" i="28"/>
  <c r="JQ92" i="28"/>
  <c r="HY121" i="28"/>
  <c r="HY132" i="28"/>
  <c r="JV366" i="28"/>
  <c r="HV367" i="28"/>
  <c r="JW398" i="28"/>
  <c r="JV399" i="28"/>
  <c r="IE400" i="28"/>
  <c r="HY401" i="28"/>
  <c r="JV402" i="28"/>
  <c r="HY403" i="28"/>
  <c r="JW416" i="28"/>
  <c r="JU427" i="28"/>
  <c r="HZ427" i="28"/>
  <c r="IA428" i="28"/>
  <c r="JV428" i="28"/>
  <c r="JX440" i="28"/>
  <c r="JV445" i="28"/>
  <c r="IA445" i="28"/>
  <c r="JZ462" i="28"/>
  <c r="HZ90" i="28"/>
  <c r="JV91" i="28"/>
  <c r="JV104" i="28"/>
  <c r="JV113" i="28"/>
  <c r="JV385" i="28"/>
  <c r="IA386" i="28"/>
  <c r="JX398" i="28"/>
  <c r="JQ401" i="28"/>
  <c r="JW402" i="28"/>
  <c r="IE403" i="28"/>
  <c r="JX456" i="28"/>
  <c r="IC456" i="28"/>
  <c r="JQ463" i="28"/>
  <c r="HV463" i="28"/>
  <c r="IA44" i="28"/>
  <c r="IE22" i="28"/>
  <c r="JT28" i="28"/>
  <c r="IC29" i="28"/>
  <c r="IE30" i="28"/>
  <c r="IA53" i="28"/>
  <c r="JX55" i="28"/>
  <c r="JR70" i="28"/>
  <c r="HZ71" i="28"/>
  <c r="IA72" i="28"/>
  <c r="HZ74" i="28"/>
  <c r="HZ89" i="28"/>
  <c r="JV90" i="28"/>
  <c r="JU103" i="28"/>
  <c r="JR155" i="28"/>
  <c r="JV425" i="28"/>
  <c r="IA425" i="28"/>
  <c r="JQ440" i="28"/>
  <c r="HV440" i="28"/>
  <c r="JV492" i="28"/>
  <c r="IA492" i="28"/>
  <c r="IB462" i="28"/>
  <c r="IB471" i="28"/>
  <c r="JW474" i="28"/>
  <c r="JR432" i="28"/>
  <c r="HZ434" i="28"/>
  <c r="HZ435" i="28"/>
  <c r="IA439" i="28"/>
  <c r="JW463" i="28"/>
  <c r="JQ464" i="28"/>
  <c r="HV465" i="28"/>
  <c r="JW473" i="28"/>
  <c r="IE475" i="28"/>
  <c r="IA488" i="28"/>
  <c r="ID489" i="28"/>
  <c r="JY513" i="28"/>
  <c r="ID514" i="28"/>
  <c r="JT475" i="28"/>
  <c r="IC476" i="28"/>
  <c r="HZ490" i="28"/>
  <c r="JY511" i="28"/>
  <c r="HY515" i="28"/>
  <c r="IA517" i="28"/>
  <c r="JQ476" i="28"/>
  <c r="IA515" i="28"/>
  <c r="IB517" i="28"/>
  <c r="ID443" i="28"/>
  <c r="HZ444" i="28"/>
  <c r="ID446" i="28"/>
  <c r="ID447" i="28"/>
  <c r="IA451" i="28"/>
  <c r="HZ454" i="28"/>
  <c r="IB456" i="28"/>
  <c r="JW466" i="28"/>
  <c r="ID490" i="28"/>
  <c r="IB515" i="28"/>
  <c r="HV518" i="28"/>
  <c r="JW490" i="28"/>
  <c r="IB491" i="28"/>
  <c r="HZ492" i="28"/>
  <c r="IA493" i="28"/>
  <c r="JU515" i="28"/>
  <c r="JY517" i="28"/>
  <c r="ID518" i="28"/>
  <c r="IE457" i="28"/>
  <c r="JZ476" i="28"/>
  <c r="HW477" i="28"/>
  <c r="HV478" i="28"/>
  <c r="ID493" i="28"/>
  <c r="IA494" i="28"/>
  <c r="IB495" i="28"/>
  <c r="JY497" i="28"/>
  <c r="IA498" i="28"/>
  <c r="HV500" i="28"/>
  <c r="IE459" i="28"/>
  <c r="JW467" i="28"/>
  <c r="IB468" i="28"/>
  <c r="IC478" i="28"/>
  <c r="IA480" i="28"/>
  <c r="ID495" i="28"/>
  <c r="IA496" i="28"/>
  <c r="ID498" i="28"/>
  <c r="IA500" i="28"/>
  <c r="JT459" i="28"/>
  <c r="JQ460" i="28"/>
  <c r="IA461" i="28"/>
  <c r="HY462" i="28"/>
  <c r="IE469" i="28"/>
  <c r="IC470" i="28"/>
  <c r="HZ471" i="28"/>
  <c r="JW478" i="28"/>
  <c r="JX481" i="28"/>
  <c r="JV482" i="28"/>
  <c r="HZ483" i="28"/>
  <c r="ID502" i="28"/>
  <c r="IA504" i="28"/>
  <c r="JU505" i="28"/>
  <c r="JU506" i="28"/>
  <c r="ID507" i="28"/>
  <c r="HX148" i="28"/>
  <c r="JS373" i="28"/>
  <c r="HX405" i="28"/>
  <c r="HX506" i="28"/>
  <c r="JU218" i="28"/>
  <c r="IE186" i="28"/>
  <c r="JR178" i="28"/>
  <c r="JV298" i="28"/>
  <c r="JU177" i="28"/>
  <c r="IE209" i="28"/>
  <c r="JQ226" i="28"/>
  <c r="IA297" i="28"/>
  <c r="HZ347" i="28"/>
  <c r="JW167" i="28"/>
  <c r="IB176" i="28"/>
  <c r="JV225" i="28"/>
  <c r="HZ244" i="28"/>
  <c r="JY316" i="28"/>
  <c r="IA166" i="28"/>
  <c r="HZ214" i="28"/>
  <c r="HZ222" i="28"/>
  <c r="JV223" i="28"/>
  <c r="IA205" i="28"/>
  <c r="HV206" i="28"/>
  <c r="JW222" i="28"/>
  <c r="IE270" i="28"/>
  <c r="HW190" i="28"/>
  <c r="JT230" i="28"/>
  <c r="JV231" i="28"/>
  <c r="IB241" i="28"/>
  <c r="ID268" i="28"/>
  <c r="IC269" i="28"/>
  <c r="IC276" i="28"/>
  <c r="JR189" i="28"/>
  <c r="W6" i="36"/>
  <c r="ID294" i="28"/>
  <c r="IE294" i="28"/>
  <c r="IA264" i="28"/>
  <c r="HZ307" i="28"/>
  <c r="ID327" i="28"/>
  <c r="IE347" i="28"/>
  <c r="HW354" i="28"/>
  <c r="HY263" i="28"/>
  <c r="IC292" i="28"/>
  <c r="HZ345" i="28"/>
  <c r="IB360" i="28"/>
  <c r="JV360" i="28"/>
  <c r="JT260" i="28"/>
  <c r="HY261" i="28"/>
  <c r="JU260" i="28"/>
  <c r="JZ351" i="28"/>
  <c r="ID270" i="28"/>
  <c r="IB267" i="28"/>
  <c r="HZ134" i="28"/>
  <c r="JS455" i="28"/>
  <c r="HU20" i="28"/>
  <c r="JP19" i="28"/>
  <c r="HU24" i="28"/>
  <c r="JP23" i="28"/>
  <c r="HU33" i="28"/>
  <c r="HU18" i="28"/>
  <c r="HU25" i="28"/>
  <c r="JP36" i="28"/>
  <c r="HX31" i="28"/>
  <c r="HX25" i="28"/>
  <c r="ID38" i="28"/>
  <c r="IE38" i="28"/>
  <c r="JT38" i="28"/>
  <c r="HY39" i="28"/>
  <c r="JW38" i="28"/>
  <c r="HV258" i="28"/>
  <c r="HZ274" i="28"/>
  <c r="JU275" i="28"/>
  <c r="IA315" i="28"/>
  <c r="IA352" i="28"/>
  <c r="HV353" i="28"/>
  <c r="HY354" i="28"/>
  <c r="HY51" i="28"/>
  <c r="JU67" i="28"/>
  <c r="IA74" i="28"/>
  <c r="JR75" i="28"/>
  <c r="IA80" i="28"/>
  <c r="JW84" i="28"/>
  <c r="ID87" i="28"/>
  <c r="HZ124" i="28"/>
  <c r="JU173" i="28"/>
  <c r="HZ220" i="28"/>
  <c r="IA222" i="28"/>
  <c r="IA252" i="28"/>
  <c r="HY254" i="28"/>
  <c r="HZ256" i="28"/>
  <c r="IC257" i="28"/>
  <c r="JV258" i="28"/>
  <c r="HW272" i="28"/>
  <c r="ID273" i="28"/>
  <c r="ID274" i="28"/>
  <c r="ID314" i="28"/>
  <c r="IB352" i="28"/>
  <c r="JW50" i="28"/>
  <c r="JV52" i="28"/>
  <c r="HY53" i="28"/>
  <c r="JT85" i="28"/>
  <c r="ID86" i="28"/>
  <c r="JR87" i="28"/>
  <c r="JR88" i="28"/>
  <c r="JQ123" i="28"/>
  <c r="IA125" i="28"/>
  <c r="HY126" i="28"/>
  <c r="ID127" i="28"/>
  <c r="HZ132" i="28"/>
  <c r="HY134" i="28"/>
  <c r="JW172" i="28"/>
  <c r="IB219" i="28"/>
  <c r="IA220" i="28"/>
  <c r="JU251" i="28"/>
  <c r="ID252" i="28"/>
  <c r="IA253" i="28"/>
  <c r="IE254" i="28"/>
  <c r="IB255" i="28"/>
  <c r="ID256" i="28"/>
  <c r="HW270" i="28"/>
  <c r="JY272" i="28"/>
  <c r="HZ313" i="28"/>
  <c r="IC341" i="28"/>
  <c r="IB350" i="28"/>
  <c r="JX52" i="28"/>
  <c r="HZ53" i="28"/>
  <c r="JQ54" i="28"/>
  <c r="JV85" i="28"/>
  <c r="JV89" i="28"/>
  <c r="JR117" i="28"/>
  <c r="IC118" i="28"/>
  <c r="JR119" i="28"/>
  <c r="JT122" i="28"/>
  <c r="JV124" i="28"/>
  <c r="JW125" i="28"/>
  <c r="IE127" i="28"/>
  <c r="IE133" i="28"/>
  <c r="IA161" i="28"/>
  <c r="IA170" i="28"/>
  <c r="IA185" i="28"/>
  <c r="JV250" i="28"/>
  <c r="JU252" i="28"/>
  <c r="JV254" i="28"/>
  <c r="JR93" i="28"/>
  <c r="ID134" i="28"/>
  <c r="JU249" i="28"/>
  <c r="JX54" i="28"/>
  <c r="IA55" i="28"/>
  <c r="IA57" i="28"/>
  <c r="IE134" i="28"/>
  <c r="HZ136" i="28"/>
  <c r="HZ139" i="28"/>
  <c r="HZ199" i="28"/>
  <c r="IA216" i="28"/>
  <c r="HV248" i="28"/>
  <c r="JT266" i="28"/>
  <c r="HY310" i="28"/>
  <c r="HZ339" i="28"/>
  <c r="HY44" i="28"/>
  <c r="JU59" i="28"/>
  <c r="JU115" i="28"/>
  <c r="JV134" i="28"/>
  <c r="IA135" i="28"/>
  <c r="IE136" i="28"/>
  <c r="IA137" i="28"/>
  <c r="HY140" i="28"/>
  <c r="ID141" i="28"/>
  <c r="HY151" i="28"/>
  <c r="HZ159" i="28"/>
  <c r="IE198" i="28"/>
  <c r="IE215" i="28"/>
  <c r="HV264" i="28"/>
  <c r="IE291" i="28"/>
  <c r="ID325" i="28"/>
  <c r="HY332" i="28"/>
  <c r="HZ111" i="28"/>
  <c r="JZ139" i="28"/>
  <c r="ID140" i="28"/>
  <c r="IE141" i="28"/>
  <c r="IE148" i="28"/>
  <c r="IE235" i="28"/>
  <c r="HZ238" i="28"/>
  <c r="HW240" i="28"/>
  <c r="JT291" i="28"/>
  <c r="ID40" i="28"/>
  <c r="IB41" i="28"/>
  <c r="JT42" i="28"/>
  <c r="IE44" i="28"/>
  <c r="JT45" i="28"/>
  <c r="IB46" i="28"/>
  <c r="JW59" i="28"/>
  <c r="HZ60" i="28"/>
  <c r="JR61" i="28"/>
  <c r="JQ64" i="28"/>
  <c r="HZ108" i="28"/>
  <c r="HU109" i="28"/>
  <c r="HZ112" i="28"/>
  <c r="HZ113" i="28"/>
  <c r="JU141" i="28"/>
  <c r="HY142" i="28"/>
  <c r="IE145" i="28"/>
  <c r="HY146" i="28"/>
  <c r="IA165" i="28"/>
  <c r="IE182" i="28"/>
  <c r="JV192" i="28"/>
  <c r="IB193" i="28"/>
  <c r="HV194" i="28"/>
  <c r="ID196" i="28"/>
  <c r="IE213" i="28"/>
  <c r="IA228" i="28"/>
  <c r="JQ229" i="28"/>
  <c r="JR234" i="28"/>
  <c r="JV238" i="28"/>
  <c r="IE239" i="28"/>
  <c r="IC241" i="28"/>
  <c r="JV308" i="28"/>
  <c r="JX45" i="28"/>
  <c r="JQ46" i="28"/>
  <c r="JX61" i="28"/>
  <c r="ID106" i="28"/>
  <c r="ID108" i="28"/>
  <c r="ID142" i="28"/>
  <c r="ID146" i="28"/>
  <c r="HW181" i="28"/>
  <c r="IA191" i="28"/>
  <c r="JW192" i="28"/>
  <c r="ID193" i="28"/>
  <c r="JZ229" i="28"/>
  <c r="JQ230" i="28"/>
  <c r="JY233" i="28"/>
  <c r="JW238" i="28"/>
  <c r="IE241" i="28"/>
  <c r="HV242" i="28"/>
  <c r="IB243" i="28"/>
  <c r="HZ299" i="28"/>
  <c r="ID300" i="28"/>
  <c r="JX345" i="28"/>
  <c r="HW356" i="28"/>
  <c r="HZ49" i="28"/>
  <c r="IA65" i="28"/>
  <c r="JU66" i="28"/>
  <c r="JR69" i="28"/>
  <c r="IA100" i="28"/>
  <c r="IA105" i="28"/>
  <c r="ID143" i="28"/>
  <c r="HV175" i="28"/>
  <c r="IA176" i="28"/>
  <c r="IA179" i="28"/>
  <c r="JQ180" i="28"/>
  <c r="IA226" i="28"/>
  <c r="JV299" i="28"/>
  <c r="JS389" i="28"/>
  <c r="HX410" i="28"/>
  <c r="HX256" i="28"/>
  <c r="HX490" i="28"/>
  <c r="JV152" i="28"/>
  <c r="HY152" i="28"/>
  <c r="ID153" i="28"/>
  <c r="JQ166" i="28"/>
  <c r="JQ220" i="28"/>
  <c r="IE221" i="28"/>
  <c r="IE231" i="28"/>
  <c r="ID262" i="28"/>
  <c r="ID157" i="28"/>
  <c r="JT154" i="28"/>
  <c r="JT156" i="28"/>
  <c r="JV157" i="28"/>
  <c r="HV158" i="28"/>
  <c r="IB159" i="28"/>
  <c r="JR160" i="28"/>
  <c r="ID161" i="28"/>
  <c r="IA162" i="28"/>
  <c r="JV171" i="28"/>
  <c r="JW173" i="28"/>
  <c r="JW179" i="28"/>
  <c r="JR180" i="28"/>
  <c r="HY181" i="28"/>
  <c r="JR182" i="28"/>
  <c r="IA183" i="28"/>
  <c r="IE184" i="28"/>
  <c r="HX185" i="28"/>
  <c r="JU196" i="28"/>
  <c r="HY200" i="28"/>
  <c r="IB203" i="28"/>
  <c r="HV204" i="28"/>
  <c r="HZ216" i="28"/>
  <c r="JR222" i="28"/>
  <c r="JQ224" i="28"/>
  <c r="JQ231" i="28"/>
  <c r="JT242" i="28"/>
  <c r="IC243" i="28"/>
  <c r="HV244" i="28"/>
  <c r="JY257" i="28"/>
  <c r="ID258" i="28"/>
  <c r="IC259" i="28"/>
  <c r="ID263" i="28"/>
  <c r="ID265" i="28"/>
  <c r="HX330" i="28"/>
  <c r="ID332" i="28"/>
  <c r="HZ333" i="28"/>
  <c r="HX337" i="28"/>
  <c r="IA339" i="28"/>
  <c r="JS353" i="28"/>
  <c r="JX173" i="28"/>
  <c r="JT183" i="28"/>
  <c r="JR184" i="28"/>
  <c r="HZ185" i="28"/>
  <c r="HY186" i="28"/>
  <c r="JV196" i="28"/>
  <c r="IB197" i="28"/>
  <c r="IE200" i="28"/>
  <c r="IB201" i="28"/>
  <c r="HV202" i="28"/>
  <c r="JQ205" i="28"/>
  <c r="IA239" i="28"/>
  <c r="JZ243" i="28"/>
  <c r="JY260" i="28"/>
  <c r="JZ329" i="28"/>
  <c r="ID330" i="28"/>
  <c r="ID333" i="28"/>
  <c r="JU336" i="28"/>
  <c r="IA337" i="28"/>
  <c r="ID339" i="28"/>
  <c r="HZ341" i="28"/>
  <c r="HV343" i="28"/>
  <c r="JZ353" i="28"/>
  <c r="JX187" i="28"/>
  <c r="IA188" i="28"/>
  <c r="IE197" i="28"/>
  <c r="HZ212" i="28"/>
  <c r="IA214" i="28"/>
  <c r="HZ232" i="28"/>
  <c r="JW245" i="28"/>
  <c r="JV330" i="28"/>
  <c r="JT333" i="28"/>
  <c r="HY334" i="28"/>
  <c r="ID335" i="28"/>
  <c r="IE339" i="28"/>
  <c r="JX340" i="28"/>
  <c r="IA341" i="28"/>
  <c r="JT342" i="28"/>
  <c r="HY343" i="28"/>
  <c r="IA354" i="28"/>
  <c r="ID188" i="28"/>
  <c r="IB189" i="28"/>
  <c r="HZ191" i="28"/>
  <c r="JW205" i="28"/>
  <c r="IA206" i="28"/>
  <c r="IA207" i="28"/>
  <c r="HZ210" i="28"/>
  <c r="IE211" i="28"/>
  <c r="IA212" i="28"/>
  <c r="IA232" i="28"/>
  <c r="JX239" i="28"/>
  <c r="JZ245" i="28"/>
  <c r="HY247" i="28"/>
  <c r="HZ319" i="28"/>
  <c r="HZ321" i="28"/>
  <c r="HZ323" i="28"/>
  <c r="IA327" i="28"/>
  <c r="JZ333" i="28"/>
  <c r="IB334" i="28"/>
  <c r="HZ343" i="28"/>
  <c r="IB354" i="28"/>
  <c r="JQ355" i="28"/>
  <c r="HZ208" i="28"/>
  <c r="IA210" i="28"/>
  <c r="IA233" i="28"/>
  <c r="JY239" i="28"/>
  <c r="JU246" i="28"/>
  <c r="JU247" i="28"/>
  <c r="HZ248" i="28"/>
  <c r="HY288" i="28"/>
  <c r="HZ289" i="28"/>
  <c r="HY304" i="28"/>
  <c r="JY318" i="28"/>
  <c r="ID319" i="28"/>
  <c r="JY320" i="28"/>
  <c r="ID321" i="28"/>
  <c r="HY322" i="28"/>
  <c r="IA323" i="28"/>
  <c r="HY324" i="28"/>
  <c r="HZ325" i="28"/>
  <c r="ID343" i="28"/>
  <c r="JR344" i="28"/>
  <c r="JY354" i="28"/>
  <c r="JZ355" i="28"/>
  <c r="HY356" i="28"/>
  <c r="JY189" i="28"/>
  <c r="IB191" i="28"/>
  <c r="IA208" i="28"/>
  <c r="IB233" i="28"/>
  <c r="ID248" i="28"/>
  <c r="HZ281" i="28"/>
  <c r="IC282" i="28"/>
  <c r="HY285" i="28"/>
  <c r="HV287" i="28"/>
  <c r="IC290" i="28"/>
  <c r="HZ291" i="28"/>
  <c r="HZ294" i="28"/>
  <c r="HZ297" i="28"/>
  <c r="HY312" i="28"/>
  <c r="HY314" i="28"/>
  <c r="JV316" i="28"/>
  <c r="HZ317" i="28"/>
  <c r="IE323" i="28"/>
  <c r="JU324" i="28"/>
  <c r="IA325" i="28"/>
  <c r="IE343" i="28"/>
  <c r="JV344" i="28"/>
  <c r="IA345" i="28"/>
  <c r="IB356" i="28"/>
  <c r="HV192" i="28"/>
  <c r="JQ233" i="28"/>
  <c r="JT240" i="28"/>
  <c r="JT248" i="28"/>
  <c r="IC249" i="28"/>
  <c r="JW278" i="28"/>
  <c r="HY279" i="28"/>
  <c r="JT280" i="28"/>
  <c r="IC281" i="28"/>
  <c r="IE282" i="28"/>
  <c r="HY283" i="28"/>
  <c r="JT284" i="28"/>
  <c r="ID285" i="28"/>
  <c r="HY286" i="28"/>
  <c r="JV289" i="28"/>
  <c r="IC291" i="28"/>
  <c r="HZ295" i="28"/>
  <c r="HZ296" i="28"/>
  <c r="HX298" i="28"/>
  <c r="HX300" i="28"/>
  <c r="HY302" i="28"/>
  <c r="IE345" i="28"/>
  <c r="JX233" i="28"/>
  <c r="HV234" i="28"/>
  <c r="IA235" i="28"/>
  <c r="IA236" i="28"/>
  <c r="JQ237" i="28"/>
  <c r="JU240" i="28"/>
  <c r="IA241" i="28"/>
  <c r="IE249" i="28"/>
  <c r="IC251" i="28"/>
  <c r="HY276" i="28"/>
  <c r="JW277" i="28"/>
  <c r="JX278" i="28"/>
  <c r="IC279" i="28"/>
  <c r="HZ283" i="28"/>
  <c r="HZ292" i="28"/>
  <c r="HY300" i="28"/>
  <c r="IE301" i="28"/>
  <c r="JR302" i="28"/>
  <c r="JU314" i="28"/>
  <c r="HV347" i="28"/>
  <c r="HW346" i="28"/>
  <c r="IA347" i="28"/>
  <c r="HZ349" i="28"/>
  <c r="JR350" i="28"/>
  <c r="HV351" i="28"/>
  <c r="JU164" i="28"/>
  <c r="ID165" i="28"/>
  <c r="IB166" i="28"/>
  <c r="ID168" i="28"/>
  <c r="IA169" i="28"/>
  <c r="JV194" i="28"/>
  <c r="JV195" i="28"/>
  <c r="IE255" i="28"/>
  <c r="IE268" i="28"/>
  <c r="JZ271" i="28"/>
  <c r="IC347" i="28"/>
  <c r="JU348" i="28"/>
  <c r="JV350" i="28"/>
  <c r="HX16" i="28"/>
  <c r="HX27" i="28"/>
  <c r="HX38" i="28"/>
  <c r="HX90" i="28"/>
  <c r="HX258" i="28"/>
  <c r="HX379" i="28"/>
  <c r="HX422" i="28"/>
  <c r="HX519" i="28"/>
  <c r="JS244" i="28"/>
  <c r="HX246" i="28"/>
  <c r="HX259" i="28"/>
  <c r="HX401" i="28"/>
  <c r="HX502" i="28"/>
  <c r="HX41" i="28"/>
  <c r="HX132" i="28"/>
  <c r="JS266" i="28"/>
  <c r="HX39" i="28"/>
  <c r="JS267" i="28"/>
  <c r="HX272" i="28"/>
  <c r="HX273" i="28"/>
  <c r="JS275" i="28"/>
  <c r="HX277" i="28"/>
  <c r="HX279" i="28"/>
  <c r="HX43" i="28"/>
  <c r="HX193" i="28"/>
  <c r="HX383" i="28"/>
  <c r="HX29" i="28"/>
  <c r="JS45" i="28"/>
  <c r="JS281" i="28"/>
  <c r="JS234" i="28"/>
  <c r="JS445" i="28"/>
  <c r="HX510" i="28"/>
  <c r="HX139" i="28"/>
  <c r="HX22" i="28"/>
  <c r="HX480" i="28"/>
  <c r="HX498" i="28"/>
  <c r="HX26" i="28"/>
  <c r="HX99" i="28"/>
  <c r="HX105" i="28"/>
  <c r="JS397" i="28"/>
  <c r="JS335" i="28"/>
  <c r="HX169" i="28"/>
  <c r="JS232" i="28"/>
  <c r="HX257" i="28"/>
  <c r="JS442" i="28"/>
  <c r="HX444" i="28"/>
  <c r="JS463" i="28"/>
  <c r="HX141" i="28"/>
  <c r="JS469" i="28"/>
  <c r="HX20" i="28"/>
  <c r="HX23" i="28"/>
  <c r="HX33" i="28"/>
  <c r="JS359" i="28"/>
  <c r="JS369" i="28"/>
  <c r="HX370" i="28"/>
  <c r="HX384" i="28"/>
  <c r="HX393" i="28"/>
  <c r="HX446" i="28"/>
  <c r="HX158" i="28"/>
  <c r="JS355" i="28"/>
  <c r="HX374" i="28"/>
  <c r="HX35" i="28"/>
  <c r="HX36" i="28"/>
  <c r="HX125" i="28"/>
  <c r="HX147" i="28"/>
  <c r="HX310" i="28"/>
  <c r="HX311" i="28"/>
  <c r="HX312" i="28"/>
  <c r="HX356" i="28"/>
  <c r="HX412" i="28"/>
  <c r="JS465" i="28"/>
  <c r="JS471" i="28"/>
  <c r="HX497" i="28"/>
  <c r="HX346" i="28"/>
  <c r="HX413" i="28"/>
  <c r="HX415" i="28"/>
  <c r="HX131" i="28"/>
  <c r="HX308" i="28"/>
  <c r="HX315" i="28"/>
  <c r="HX317" i="28"/>
  <c r="JS473" i="28"/>
  <c r="HX484" i="28"/>
  <c r="HX21" i="28"/>
  <c r="HX28" i="28"/>
  <c r="HX37" i="28"/>
  <c r="HX51" i="28"/>
  <c r="HX80" i="28"/>
  <c r="HX82" i="28"/>
  <c r="HX111" i="28"/>
  <c r="HX115" i="28"/>
  <c r="HX133" i="28"/>
  <c r="JS261" i="28"/>
  <c r="JS262" i="28"/>
  <c r="HX320" i="28"/>
  <c r="HX321" i="28"/>
  <c r="HX348" i="28"/>
  <c r="HX421" i="28"/>
  <c r="HX425" i="28"/>
  <c r="HX500" i="28"/>
  <c r="JS202" i="28"/>
  <c r="HX323" i="28"/>
  <c r="HX334" i="28"/>
  <c r="HX352" i="28"/>
  <c r="HX381" i="28"/>
  <c r="JS395" i="28"/>
  <c r="JS467" i="28"/>
  <c r="JS514" i="28"/>
  <c r="HX515" i="28"/>
  <c r="HX190" i="28"/>
  <c r="JS204" i="28"/>
  <c r="HX255" i="28"/>
  <c r="JS264" i="28"/>
  <c r="HX265" i="28"/>
  <c r="HX382" i="28"/>
  <c r="HU64" i="28"/>
  <c r="JP64" i="28"/>
  <c r="JP196" i="28"/>
  <c r="HU196" i="28"/>
  <c r="HU244" i="28"/>
  <c r="JP244" i="28"/>
  <c r="JP340" i="28"/>
  <c r="HU340" i="28"/>
  <c r="JP448" i="28"/>
  <c r="HU448" i="28"/>
  <c r="JP460" i="28"/>
  <c r="HU460" i="28"/>
  <c r="JP472" i="28"/>
  <c r="HU472" i="28"/>
  <c r="JP484" i="28"/>
  <c r="HU484" i="28"/>
  <c r="JP496" i="28"/>
  <c r="HU496" i="28"/>
  <c r="JP508" i="28"/>
  <c r="HU508" i="28"/>
  <c r="JP520" i="28"/>
  <c r="HU520" i="28"/>
  <c r="JP17" i="28"/>
  <c r="JX32" i="28"/>
  <c r="HV41" i="28"/>
  <c r="JQ41" i="28"/>
  <c r="IB47" i="28"/>
  <c r="JW47" i="28"/>
  <c r="HU70" i="28"/>
  <c r="JP100" i="28"/>
  <c r="HU100" i="28"/>
  <c r="HU256" i="28"/>
  <c r="JP256" i="28"/>
  <c r="JP436" i="28"/>
  <c r="HU436" i="28"/>
  <c r="JP65" i="28"/>
  <c r="HU65" i="28"/>
  <c r="JP173" i="28"/>
  <c r="HU173" i="28"/>
  <c r="JP269" i="28"/>
  <c r="HU269" i="28"/>
  <c r="JP377" i="28"/>
  <c r="HU377" i="28"/>
  <c r="HZ38" i="28"/>
  <c r="JU38" i="28"/>
  <c r="JP30" i="28"/>
  <c r="HU30" i="28"/>
  <c r="JP66" i="28"/>
  <c r="HU66" i="28"/>
  <c r="JP102" i="28"/>
  <c r="HU102" i="28"/>
  <c r="JP138" i="28"/>
  <c r="HU138" i="28"/>
  <c r="HU150" i="28"/>
  <c r="JP150" i="28"/>
  <c r="JP162" i="28"/>
  <c r="HU162" i="28"/>
  <c r="JP174" i="28"/>
  <c r="HU174" i="28"/>
  <c r="HU186" i="28"/>
  <c r="JP186" i="28"/>
  <c r="HU198" i="28"/>
  <c r="JP198" i="28"/>
  <c r="JP210" i="28"/>
  <c r="HU210" i="28"/>
  <c r="JP222" i="28"/>
  <c r="HU222" i="28"/>
  <c r="JP234" i="28"/>
  <c r="HU234" i="28"/>
  <c r="HU246" i="28"/>
  <c r="JP246" i="28"/>
  <c r="HU258" i="28"/>
  <c r="JP258" i="28"/>
  <c r="HU270" i="28"/>
  <c r="JP270" i="28"/>
  <c r="JP282" i="28"/>
  <c r="HU282" i="28"/>
  <c r="JP294" i="28"/>
  <c r="HU294" i="28"/>
  <c r="JP306" i="28"/>
  <c r="HU306" i="28"/>
  <c r="JP318" i="28"/>
  <c r="HU318" i="28"/>
  <c r="HU330" i="28"/>
  <c r="JP330" i="28"/>
  <c r="JP342" i="28"/>
  <c r="HU342" i="28"/>
  <c r="HU354" i="28"/>
  <c r="JP354" i="28"/>
  <c r="JP366" i="28"/>
  <c r="HU366" i="28"/>
  <c r="HU378" i="28"/>
  <c r="JP378" i="28"/>
  <c r="JP390" i="28"/>
  <c r="HU390" i="28"/>
  <c r="JP402" i="28"/>
  <c r="HU402" i="28"/>
  <c r="JP414" i="28"/>
  <c r="HU414" i="28"/>
  <c r="HU426" i="28"/>
  <c r="JP426" i="28"/>
  <c r="HU438" i="28"/>
  <c r="JP438" i="28"/>
  <c r="JP450" i="28"/>
  <c r="HU450" i="28"/>
  <c r="HU462" i="28"/>
  <c r="JP462" i="28"/>
  <c r="HU474" i="28"/>
  <c r="JP474" i="28"/>
  <c r="JP486" i="28"/>
  <c r="HU486" i="28"/>
  <c r="HU498" i="28"/>
  <c r="JP498" i="28"/>
  <c r="JP510" i="28"/>
  <c r="HU510" i="28"/>
  <c r="HZ16" i="28"/>
  <c r="HX18" i="28"/>
  <c r="JU19" i="28"/>
  <c r="HW20" i="28"/>
  <c r="ID21" i="28"/>
  <c r="JV24" i="28"/>
  <c r="HZ32" i="28"/>
  <c r="HV37" i="28"/>
  <c r="JQ37" i="28"/>
  <c r="JR44" i="28"/>
  <c r="HW44" i="28"/>
  <c r="JP44" i="28"/>
  <c r="IA50" i="28"/>
  <c r="JV50" i="28"/>
  <c r="JT52" i="28"/>
  <c r="HY52" i="28"/>
  <c r="HU75" i="28"/>
  <c r="JP79" i="28"/>
  <c r="IE118" i="28"/>
  <c r="JZ118" i="28"/>
  <c r="JP40" i="28"/>
  <c r="HU40" i="28"/>
  <c r="JP160" i="28"/>
  <c r="HU160" i="28"/>
  <c r="JP304" i="28"/>
  <c r="HU304" i="28"/>
  <c r="JP412" i="28"/>
  <c r="HU412" i="28"/>
  <c r="JP77" i="28"/>
  <c r="HU77" i="28"/>
  <c r="JP185" i="28"/>
  <c r="HU185" i="28"/>
  <c r="JP293" i="28"/>
  <c r="HU293" i="28"/>
  <c r="HU413" i="28"/>
  <c r="JP413" i="28"/>
  <c r="HU509" i="28"/>
  <c r="JP509" i="28"/>
  <c r="JX28" i="28"/>
  <c r="HU42" i="28"/>
  <c r="JP42" i="28"/>
  <c r="JP78" i="28"/>
  <c r="HU78" i="28"/>
  <c r="JP126" i="28"/>
  <c r="HU126" i="28"/>
  <c r="JP43" i="28"/>
  <c r="HU43" i="28"/>
  <c r="JP91" i="28"/>
  <c r="HU91" i="28"/>
  <c r="JP103" i="28"/>
  <c r="HU103" i="28"/>
  <c r="JP115" i="28"/>
  <c r="HU115" i="28"/>
  <c r="HU127" i="28"/>
  <c r="JP127" i="28"/>
  <c r="JP139" i="28"/>
  <c r="HU139" i="28"/>
  <c r="JP151" i="28"/>
  <c r="HU151" i="28"/>
  <c r="HU163" i="28"/>
  <c r="JP163" i="28"/>
  <c r="JP175" i="28"/>
  <c r="HU175" i="28"/>
  <c r="JP187" i="28"/>
  <c r="HU187" i="28"/>
  <c r="JP199" i="28"/>
  <c r="HU199" i="28"/>
  <c r="HU211" i="28"/>
  <c r="JP211" i="28"/>
  <c r="HU223" i="28"/>
  <c r="JP223" i="28"/>
  <c r="HU235" i="28"/>
  <c r="JP235" i="28"/>
  <c r="JP247" i="28"/>
  <c r="HU247" i="28"/>
  <c r="HU259" i="28"/>
  <c r="JP259" i="28"/>
  <c r="JP271" i="28"/>
  <c r="HU271" i="28"/>
  <c r="HU283" i="28"/>
  <c r="JP283" i="28"/>
  <c r="HU295" i="28"/>
  <c r="JP295" i="28"/>
  <c r="HU307" i="28"/>
  <c r="JP307" i="28"/>
  <c r="JP319" i="28"/>
  <c r="HU319" i="28"/>
  <c r="JP331" i="28"/>
  <c r="HU331" i="28"/>
  <c r="HU343" i="28"/>
  <c r="JP343" i="28"/>
  <c r="JP355" i="28"/>
  <c r="HU355" i="28"/>
  <c r="JP367" i="28"/>
  <c r="HU367" i="28"/>
  <c r="HU379" i="28"/>
  <c r="JP379" i="28"/>
  <c r="JP391" i="28"/>
  <c r="HU391" i="28"/>
  <c r="HU403" i="28"/>
  <c r="JP403" i="28"/>
  <c r="JP415" i="28"/>
  <c r="HU415" i="28"/>
  <c r="JP427" i="28"/>
  <c r="HU427" i="28"/>
  <c r="JP439" i="28"/>
  <c r="HU439" i="28"/>
  <c r="JP451" i="28"/>
  <c r="HU451" i="28"/>
  <c r="JP463" i="28"/>
  <c r="HU463" i="28"/>
  <c r="HU475" i="28"/>
  <c r="JP475" i="28"/>
  <c r="HU487" i="28"/>
  <c r="JP487" i="28"/>
  <c r="JP499" i="28"/>
  <c r="HU499" i="28"/>
  <c r="HU511" i="28"/>
  <c r="JP511" i="28"/>
  <c r="JP21" i="28"/>
  <c r="HU22" i="28"/>
  <c r="IC25" i="28"/>
  <c r="ID27" i="28"/>
  <c r="JP27" i="28"/>
  <c r="HU28" i="28"/>
  <c r="HW29" i="28"/>
  <c r="JR29" i="28"/>
  <c r="JP29" i="28"/>
  <c r="IA32" i="28"/>
  <c r="HU41" i="28"/>
  <c r="JZ47" i="28"/>
  <c r="IE47" i="28"/>
  <c r="HV55" i="28"/>
  <c r="JQ55" i="28"/>
  <c r="JP55" i="28"/>
  <c r="JX56" i="28"/>
  <c r="JP57" i="28"/>
  <c r="HU67" i="28"/>
  <c r="HZ88" i="28"/>
  <c r="JU88" i="28"/>
  <c r="JP76" i="28"/>
  <c r="HU76" i="28"/>
  <c r="JP208" i="28"/>
  <c r="HU208" i="28"/>
  <c r="JP328" i="28"/>
  <c r="HU328" i="28"/>
  <c r="HU113" i="28"/>
  <c r="JP113" i="28"/>
  <c r="JP221" i="28"/>
  <c r="HU221" i="28"/>
  <c r="JP329" i="28"/>
  <c r="HU329" i="28"/>
  <c r="JP437" i="28"/>
  <c r="HU437" i="28"/>
  <c r="JP54" i="28"/>
  <c r="HU54" i="28"/>
  <c r="JP90" i="28"/>
  <c r="HU90" i="28"/>
  <c r="HU114" i="28"/>
  <c r="JP114" i="28"/>
  <c r="JP56" i="28"/>
  <c r="HU56" i="28"/>
  <c r="JP68" i="28"/>
  <c r="HU68" i="28"/>
  <c r="JP80" i="28"/>
  <c r="HU80" i="28"/>
  <c r="HU92" i="28"/>
  <c r="JP92" i="28"/>
  <c r="JP104" i="28"/>
  <c r="HU104" i="28"/>
  <c r="JP116" i="28"/>
  <c r="HU116" i="28"/>
  <c r="JP128" i="28"/>
  <c r="HU128" i="28"/>
  <c r="JP140" i="28"/>
  <c r="HU140" i="28"/>
  <c r="JP152" i="28"/>
  <c r="HU152" i="28"/>
  <c r="JP164" i="28"/>
  <c r="HU164" i="28"/>
  <c r="JP176" i="28"/>
  <c r="HU176" i="28"/>
  <c r="HU188" i="28"/>
  <c r="JP188" i="28"/>
  <c r="JP200" i="28"/>
  <c r="HU200" i="28"/>
  <c r="JP212" i="28"/>
  <c r="HU212" i="28"/>
  <c r="JP224" i="28"/>
  <c r="HU224" i="28"/>
  <c r="JP236" i="28"/>
  <c r="HU236" i="28"/>
  <c r="HU248" i="28"/>
  <c r="JP248" i="28"/>
  <c r="JP260" i="28"/>
  <c r="HU260" i="28"/>
  <c r="HU272" i="28"/>
  <c r="JP272" i="28"/>
  <c r="JP284" i="28"/>
  <c r="HU284" i="28"/>
  <c r="JP296" i="28"/>
  <c r="HU296" i="28"/>
  <c r="HU308" i="28"/>
  <c r="JP308" i="28"/>
  <c r="JP320" i="28"/>
  <c r="HU320" i="28"/>
  <c r="HU332" i="28"/>
  <c r="JP332" i="28"/>
  <c r="JP344" i="28"/>
  <c r="HU344" i="28"/>
  <c r="JP356" i="28"/>
  <c r="HU356" i="28"/>
  <c r="JP368" i="28"/>
  <c r="HU368" i="28"/>
  <c r="JP380" i="28"/>
  <c r="HU380" i="28"/>
  <c r="JP392" i="28"/>
  <c r="HU392" i="28"/>
  <c r="JP404" i="28"/>
  <c r="HU404" i="28"/>
  <c r="JP416" i="28"/>
  <c r="HU416" i="28"/>
  <c r="JP428" i="28"/>
  <c r="HU428" i="28"/>
  <c r="JP440" i="28"/>
  <c r="HU440" i="28"/>
  <c r="HU452" i="28"/>
  <c r="JP452" i="28"/>
  <c r="JP464" i="28"/>
  <c r="HU464" i="28"/>
  <c r="JP476" i="28"/>
  <c r="HU476" i="28"/>
  <c r="JP488" i="28"/>
  <c r="HU488" i="28"/>
  <c r="HU500" i="28"/>
  <c r="JP500" i="28"/>
  <c r="JP512" i="28"/>
  <c r="HU512" i="28"/>
  <c r="ID23" i="28"/>
  <c r="HU26" i="28"/>
  <c r="JY31" i="28"/>
  <c r="ID31" i="28"/>
  <c r="HU53" i="28"/>
  <c r="JV63" i="28"/>
  <c r="IA63" i="28"/>
  <c r="IC71" i="28"/>
  <c r="JX71" i="28"/>
  <c r="HU184" i="28"/>
  <c r="JP184" i="28"/>
  <c r="JP48" i="28"/>
  <c r="IB52" i="28"/>
  <c r="JW52" i="28"/>
  <c r="IA66" i="28"/>
  <c r="JV66" i="28"/>
  <c r="JP88" i="28"/>
  <c r="HU88" i="28"/>
  <c r="JP220" i="28"/>
  <c r="HU220" i="28"/>
  <c r="HU400" i="28"/>
  <c r="JP400" i="28"/>
  <c r="HU89" i="28"/>
  <c r="JP89" i="28"/>
  <c r="JP197" i="28"/>
  <c r="HU197" i="28"/>
  <c r="HU305" i="28"/>
  <c r="JP305" i="28"/>
  <c r="JP401" i="28"/>
  <c r="HU401" i="28"/>
  <c r="JP497" i="28"/>
  <c r="HU497" i="28"/>
  <c r="JP45" i="28"/>
  <c r="HU45" i="28"/>
  <c r="HU153" i="28"/>
  <c r="JP153" i="28"/>
  <c r="JP237" i="28"/>
  <c r="HU237" i="28"/>
  <c r="JP309" i="28"/>
  <c r="HU309" i="28"/>
  <c r="HU381" i="28"/>
  <c r="JP381" i="28"/>
  <c r="JP441" i="28"/>
  <c r="HU441" i="28"/>
  <c r="JP513" i="28"/>
  <c r="HU513" i="28"/>
  <c r="JP46" i="28"/>
  <c r="HU46" i="28"/>
  <c r="JP82" i="28"/>
  <c r="HU82" i="28"/>
  <c r="JP106" i="28"/>
  <c r="HU106" i="28"/>
  <c r="JP118" i="28"/>
  <c r="HU118" i="28"/>
  <c r="JP130" i="28"/>
  <c r="HU130" i="28"/>
  <c r="JP142" i="28"/>
  <c r="HU142" i="28"/>
  <c r="JP154" i="28"/>
  <c r="HU154" i="28"/>
  <c r="JP166" i="28"/>
  <c r="HU166" i="28"/>
  <c r="HU178" i="28"/>
  <c r="JP178" i="28"/>
  <c r="JP190" i="28"/>
  <c r="HU190" i="28"/>
  <c r="JP202" i="28"/>
  <c r="HU202" i="28"/>
  <c r="JP214" i="28"/>
  <c r="HU214" i="28"/>
  <c r="HU226" i="28"/>
  <c r="JP226" i="28"/>
  <c r="HU238" i="28"/>
  <c r="JP238" i="28"/>
  <c r="JP250" i="28"/>
  <c r="HU250" i="28"/>
  <c r="HU262" i="28"/>
  <c r="JP262" i="28"/>
  <c r="HU274" i="28"/>
  <c r="JP274" i="28"/>
  <c r="JP286" i="28"/>
  <c r="HU286" i="28"/>
  <c r="JP298" i="28"/>
  <c r="HU298" i="28"/>
  <c r="JP310" i="28"/>
  <c r="HU310" i="28"/>
  <c r="JP322" i="28"/>
  <c r="HU322" i="28"/>
  <c r="JP334" i="28"/>
  <c r="HU334" i="28"/>
  <c r="JP346" i="28"/>
  <c r="HU346" i="28"/>
  <c r="HU358" i="28"/>
  <c r="JP358" i="28"/>
  <c r="HU370" i="28"/>
  <c r="JP370" i="28"/>
  <c r="JP382" i="28"/>
  <c r="HU382" i="28"/>
  <c r="HU394" i="28"/>
  <c r="JP394" i="28"/>
  <c r="HU406" i="28"/>
  <c r="JP406" i="28"/>
  <c r="JP418" i="28"/>
  <c r="HU418" i="28"/>
  <c r="JP430" i="28"/>
  <c r="HU430" i="28"/>
  <c r="JP442" i="28"/>
  <c r="HU442" i="28"/>
  <c r="HU454" i="28"/>
  <c r="JP454" i="28"/>
  <c r="HU466" i="28"/>
  <c r="JP466" i="28"/>
  <c r="HU478" i="28"/>
  <c r="JP478" i="28"/>
  <c r="JP490" i="28"/>
  <c r="HU490" i="28"/>
  <c r="HU502" i="28"/>
  <c r="JP502" i="28"/>
  <c r="JP514" i="28"/>
  <c r="HU514" i="28"/>
  <c r="JZ25" i="28"/>
  <c r="HZ28" i="28"/>
  <c r="HW30" i="28"/>
  <c r="JS34" i="28"/>
  <c r="HX34" i="28"/>
  <c r="HZ44" i="28"/>
  <c r="HV48" i="28"/>
  <c r="JQ48" i="28"/>
  <c r="IC65" i="28"/>
  <c r="JX65" i="28"/>
  <c r="HW72" i="28"/>
  <c r="JR72" i="28"/>
  <c r="JP52" i="28"/>
  <c r="HU52" i="28"/>
  <c r="JP172" i="28"/>
  <c r="HU172" i="28"/>
  <c r="HU316" i="28"/>
  <c r="JP316" i="28"/>
  <c r="HU376" i="28"/>
  <c r="JP376" i="28"/>
  <c r="JP149" i="28"/>
  <c r="HU149" i="28"/>
  <c r="JP257" i="28"/>
  <c r="HU257" i="28"/>
  <c r="JP365" i="28"/>
  <c r="HU365" i="28"/>
  <c r="HU461" i="28"/>
  <c r="JP461" i="28"/>
  <c r="HU105" i="28"/>
  <c r="JP105" i="28"/>
  <c r="HU117" i="28"/>
  <c r="JP117" i="28"/>
  <c r="HU129" i="28"/>
  <c r="JP129" i="28"/>
  <c r="JP201" i="28"/>
  <c r="HU201" i="28"/>
  <c r="JP261" i="28"/>
  <c r="HU261" i="28"/>
  <c r="HU333" i="28"/>
  <c r="JP333" i="28"/>
  <c r="JP405" i="28"/>
  <c r="HU405" i="28"/>
  <c r="HU489" i="28"/>
  <c r="JP489" i="28"/>
  <c r="JP94" i="28"/>
  <c r="HU94" i="28"/>
  <c r="JP35" i="28"/>
  <c r="HU35" i="28"/>
  <c r="JP59" i="28"/>
  <c r="HU59" i="28"/>
  <c r="HU71" i="28"/>
  <c r="JP71" i="28"/>
  <c r="HU83" i="28"/>
  <c r="JP83" i="28"/>
  <c r="JP95" i="28"/>
  <c r="HU95" i="28"/>
  <c r="JP107" i="28"/>
  <c r="HU107" i="28"/>
  <c r="JP119" i="28"/>
  <c r="HU119" i="28"/>
  <c r="HU131" i="28"/>
  <c r="JP131" i="28"/>
  <c r="JP143" i="28"/>
  <c r="HU143" i="28"/>
  <c r="JP155" i="28"/>
  <c r="HU155" i="28"/>
  <c r="JP167" i="28"/>
  <c r="HU167" i="28"/>
  <c r="JP179" i="28"/>
  <c r="HU179" i="28"/>
  <c r="JP191" i="28"/>
  <c r="HU191" i="28"/>
  <c r="JP203" i="28"/>
  <c r="HU203" i="28"/>
  <c r="HU215" i="28"/>
  <c r="JP215" i="28"/>
  <c r="JP227" i="28"/>
  <c r="HU227" i="28"/>
  <c r="JP239" i="28"/>
  <c r="HU239" i="28"/>
  <c r="JP251" i="28"/>
  <c r="HU251" i="28"/>
  <c r="JP263" i="28"/>
  <c r="HU263" i="28"/>
  <c r="JP275" i="28"/>
  <c r="HU275" i="28"/>
  <c r="JP287" i="28"/>
  <c r="HU287" i="28"/>
  <c r="JP299" i="28"/>
  <c r="HU299" i="28"/>
  <c r="HU311" i="28"/>
  <c r="JP311" i="28"/>
  <c r="HU323" i="28"/>
  <c r="JP323" i="28"/>
  <c r="HU335" i="28"/>
  <c r="JP335" i="28"/>
  <c r="HU347" i="28"/>
  <c r="JP347" i="28"/>
  <c r="JP359" i="28"/>
  <c r="HU359" i="28"/>
  <c r="JP371" i="28"/>
  <c r="HU371" i="28"/>
  <c r="HU383" i="28"/>
  <c r="JP383" i="28"/>
  <c r="JP395" i="28"/>
  <c r="HU395" i="28"/>
  <c r="JP407" i="28"/>
  <c r="HU407" i="28"/>
  <c r="JP419" i="28"/>
  <c r="HU419" i="28"/>
  <c r="HU431" i="28"/>
  <c r="JP431" i="28"/>
  <c r="JP443" i="28"/>
  <c r="HU443" i="28"/>
  <c r="JP455" i="28"/>
  <c r="HU455" i="28"/>
  <c r="JP467" i="28"/>
  <c r="HU467" i="28"/>
  <c r="JP479" i="28"/>
  <c r="HU479" i="28"/>
  <c r="HU491" i="28"/>
  <c r="JP491" i="28"/>
  <c r="JP503" i="28"/>
  <c r="HU503" i="28"/>
  <c r="HU515" i="28"/>
  <c r="JP515" i="28"/>
  <c r="HX17" i="28"/>
  <c r="IE18" i="28"/>
  <c r="ID20" i="28"/>
  <c r="HX24" i="28"/>
  <c r="HY29" i="28"/>
  <c r="JS30" i="28"/>
  <c r="HX30" i="28"/>
  <c r="JV30" i="28"/>
  <c r="HY34" i="28"/>
  <c r="JT34" i="28"/>
  <c r="JX35" i="28"/>
  <c r="IC35" i="28"/>
  <c r="HW59" i="28"/>
  <c r="JR59" i="28"/>
  <c r="JP60" i="28"/>
  <c r="JW61" i="28"/>
  <c r="JV68" i="28"/>
  <c r="IA68" i="28"/>
  <c r="HU148" i="28"/>
  <c r="JP148" i="28"/>
  <c r="JP292" i="28"/>
  <c r="HU292" i="28"/>
  <c r="JP388" i="28"/>
  <c r="HU388" i="28"/>
  <c r="JP161" i="28"/>
  <c r="HU161" i="28"/>
  <c r="HU281" i="28"/>
  <c r="JP281" i="28"/>
  <c r="HU389" i="28"/>
  <c r="JP389" i="28"/>
  <c r="HU485" i="28"/>
  <c r="JP485" i="28"/>
  <c r="JP81" i="28"/>
  <c r="HU81" i="28"/>
  <c r="JP165" i="28"/>
  <c r="HU165" i="28"/>
  <c r="JP225" i="28"/>
  <c r="HU225" i="28"/>
  <c r="HU297" i="28"/>
  <c r="JP297" i="28"/>
  <c r="JP357" i="28"/>
  <c r="HU357" i="28"/>
  <c r="JP429" i="28"/>
  <c r="HU429" i="28"/>
  <c r="JP477" i="28"/>
  <c r="HU477" i="28"/>
  <c r="HZ42" i="28"/>
  <c r="JU42" i="28"/>
  <c r="HU84" i="28"/>
  <c r="JP84" i="28"/>
  <c r="JP96" i="28"/>
  <c r="HU96" i="28"/>
  <c r="HU108" i="28"/>
  <c r="JP108" i="28"/>
  <c r="HU120" i="28"/>
  <c r="JP120" i="28"/>
  <c r="JP132" i="28"/>
  <c r="HU132" i="28"/>
  <c r="JP144" i="28"/>
  <c r="HU144" i="28"/>
  <c r="JP156" i="28"/>
  <c r="HU156" i="28"/>
  <c r="HU168" i="28"/>
  <c r="JP168" i="28"/>
  <c r="HU180" i="28"/>
  <c r="JP180" i="28"/>
  <c r="JP192" i="28"/>
  <c r="HU192" i="28"/>
  <c r="JP204" i="28"/>
  <c r="HU204" i="28"/>
  <c r="JP216" i="28"/>
  <c r="HU216" i="28"/>
  <c r="JP228" i="28"/>
  <c r="HU228" i="28"/>
  <c r="JP240" i="28"/>
  <c r="HU240" i="28"/>
  <c r="HU252" i="28"/>
  <c r="JP252" i="28"/>
  <c r="JP264" i="28"/>
  <c r="HU264" i="28"/>
  <c r="HU276" i="28"/>
  <c r="JP276" i="28"/>
  <c r="HU288" i="28"/>
  <c r="JP288" i="28"/>
  <c r="JP300" i="28"/>
  <c r="HU300" i="28"/>
  <c r="JP312" i="28"/>
  <c r="HU312" i="28"/>
  <c r="JP324" i="28"/>
  <c r="HU324" i="28"/>
  <c r="JP336" i="28"/>
  <c r="HU336" i="28"/>
  <c r="JP348" i="28"/>
  <c r="HU348" i="28"/>
  <c r="HU360" i="28"/>
  <c r="JP360" i="28"/>
  <c r="HU372" i="28"/>
  <c r="JP372" i="28"/>
  <c r="JP384" i="28"/>
  <c r="HU384" i="28"/>
  <c r="JP396" i="28"/>
  <c r="HU396" i="28"/>
  <c r="HU408" i="28"/>
  <c r="JP408" i="28"/>
  <c r="HU420" i="28"/>
  <c r="JP420" i="28"/>
  <c r="JP432" i="28"/>
  <c r="HU432" i="28"/>
  <c r="JP444" i="28"/>
  <c r="HU444" i="28"/>
  <c r="JP456" i="28"/>
  <c r="HU456" i="28"/>
  <c r="JP468" i="28"/>
  <c r="HU468" i="28"/>
  <c r="HU480" i="28"/>
  <c r="JP480" i="28"/>
  <c r="JP492" i="28"/>
  <c r="HU492" i="28"/>
  <c r="JP504" i="28"/>
  <c r="HU504" i="28"/>
  <c r="JP516" i="28"/>
  <c r="HU516" i="28"/>
  <c r="HY17" i="28"/>
  <c r="IE20" i="28"/>
  <c r="JX33" i="28"/>
  <c r="IC33" i="28"/>
  <c r="JY35" i="28"/>
  <c r="ID35" i="28"/>
  <c r="HU37" i="28"/>
  <c r="JY39" i="28"/>
  <c r="ID39" i="28"/>
  <c r="IA45" i="28"/>
  <c r="JV45" i="28"/>
  <c r="HU112" i="28"/>
  <c r="JP112" i="28"/>
  <c r="HU232" i="28"/>
  <c r="JP232" i="28"/>
  <c r="JP424" i="28"/>
  <c r="HU424" i="28"/>
  <c r="JP137" i="28"/>
  <c r="HU137" i="28"/>
  <c r="JP245" i="28"/>
  <c r="HU245" i="28"/>
  <c r="JP353" i="28"/>
  <c r="HU353" i="28"/>
  <c r="HU473" i="28"/>
  <c r="JP473" i="28"/>
  <c r="HU69" i="28"/>
  <c r="JP69" i="28"/>
  <c r="JP177" i="28"/>
  <c r="HU177" i="28"/>
  <c r="JP273" i="28"/>
  <c r="HU273" i="28"/>
  <c r="JP369" i="28"/>
  <c r="HU369" i="28"/>
  <c r="HU453" i="28"/>
  <c r="JP453" i="28"/>
  <c r="IE31" i="28"/>
  <c r="JZ31" i="28"/>
  <c r="HU72" i="28"/>
  <c r="JP72" i="28"/>
  <c r="JP49" i="28"/>
  <c r="HU49" i="28"/>
  <c r="JP61" i="28"/>
  <c r="HU61" i="28"/>
  <c r="HU73" i="28"/>
  <c r="JP73" i="28"/>
  <c r="JP85" i="28"/>
  <c r="HU85" i="28"/>
  <c r="JP97" i="28"/>
  <c r="HU97" i="28"/>
  <c r="HU121" i="28"/>
  <c r="JP121" i="28"/>
  <c r="HU133" i="28"/>
  <c r="JP133" i="28"/>
  <c r="HU145" i="28"/>
  <c r="JP145" i="28"/>
  <c r="HU157" i="28"/>
  <c r="JP157" i="28"/>
  <c r="JP169" i="28"/>
  <c r="HU169" i="28"/>
  <c r="JP181" i="28"/>
  <c r="HU181" i="28"/>
  <c r="JP193" i="28"/>
  <c r="HU193" i="28"/>
  <c r="HU205" i="28"/>
  <c r="JP205" i="28"/>
  <c r="HU217" i="28"/>
  <c r="JP217" i="28"/>
  <c r="JP229" i="28"/>
  <c r="HU229" i="28"/>
  <c r="JP241" i="28"/>
  <c r="HU241" i="28"/>
  <c r="JP253" i="28"/>
  <c r="HU253" i="28"/>
  <c r="HU265" i="28"/>
  <c r="JP265" i="28"/>
  <c r="JP277" i="28"/>
  <c r="HU277" i="28"/>
  <c r="JP289" i="28"/>
  <c r="HU289" i="28"/>
  <c r="JP301" i="28"/>
  <c r="HU301" i="28"/>
  <c r="JP313" i="28"/>
  <c r="HU313" i="28"/>
  <c r="HU325" i="28"/>
  <c r="JP325" i="28"/>
  <c r="JP337" i="28"/>
  <c r="HU337" i="28"/>
  <c r="JP349" i="28"/>
  <c r="HU349" i="28"/>
  <c r="HU361" i="28"/>
  <c r="JP361" i="28"/>
  <c r="JP373" i="28"/>
  <c r="HU373" i="28"/>
  <c r="JP385" i="28"/>
  <c r="HU385" i="28"/>
  <c r="JP397" i="28"/>
  <c r="HU397" i="28"/>
  <c r="JP409" i="28"/>
  <c r="HU409" i="28"/>
  <c r="JP421" i="28"/>
  <c r="HU421" i="28"/>
  <c r="JP433" i="28"/>
  <c r="HU433" i="28"/>
  <c r="HU445" i="28"/>
  <c r="JP445" i="28"/>
  <c r="HU457" i="28"/>
  <c r="JP457" i="28"/>
  <c r="HU469" i="28"/>
  <c r="JP469" i="28"/>
  <c r="JP481" i="28"/>
  <c r="HU481" i="28"/>
  <c r="HU493" i="28"/>
  <c r="JP493" i="28"/>
  <c r="HU505" i="28"/>
  <c r="JP505" i="28"/>
  <c r="JP517" i="28"/>
  <c r="HU517" i="28"/>
  <c r="HZ17" i="28"/>
  <c r="HX19" i="28"/>
  <c r="ID22" i="28"/>
  <c r="ID26" i="28"/>
  <c r="IE28" i="28"/>
  <c r="ID29" i="28"/>
  <c r="ID30" i="28"/>
  <c r="JP32" i="28"/>
  <c r="JY33" i="28"/>
  <c r="ID33" i="28"/>
  <c r="IE41" i="28"/>
  <c r="JZ41" i="28"/>
  <c r="JX43" i="28"/>
  <c r="IC43" i="28"/>
  <c r="HU47" i="28"/>
  <c r="JU56" i="28"/>
  <c r="HZ56" i="28"/>
  <c r="HU58" i="28"/>
  <c r="JR62" i="28"/>
  <c r="HZ72" i="28"/>
  <c r="JU72" i="28"/>
  <c r="HU136" i="28"/>
  <c r="JP136" i="28"/>
  <c r="JP280" i="28"/>
  <c r="HU280" i="28"/>
  <c r="HU364" i="28"/>
  <c r="JP364" i="28"/>
  <c r="JP125" i="28"/>
  <c r="HU125" i="28"/>
  <c r="JP233" i="28"/>
  <c r="HU233" i="28"/>
  <c r="JP341" i="28"/>
  <c r="HU341" i="28"/>
  <c r="HU449" i="28"/>
  <c r="JP449" i="28"/>
  <c r="JP141" i="28"/>
  <c r="HU141" i="28"/>
  <c r="HU213" i="28"/>
  <c r="JP213" i="28"/>
  <c r="JP285" i="28"/>
  <c r="HU285" i="28"/>
  <c r="HU345" i="28"/>
  <c r="JP345" i="28"/>
  <c r="JP417" i="28"/>
  <c r="HU417" i="28"/>
  <c r="JP501" i="28"/>
  <c r="HU501" i="28"/>
  <c r="JP50" i="28"/>
  <c r="HU50" i="28"/>
  <c r="HU74" i="28"/>
  <c r="JP74" i="28"/>
  <c r="JP98" i="28"/>
  <c r="HU98" i="28"/>
  <c r="JP122" i="28"/>
  <c r="HU122" i="28"/>
  <c r="JP134" i="28"/>
  <c r="HU134" i="28"/>
  <c r="JP146" i="28"/>
  <c r="HU146" i="28"/>
  <c r="JP158" i="28"/>
  <c r="HU158" i="28"/>
  <c r="HU170" i="28"/>
  <c r="JP170" i="28"/>
  <c r="HU182" i="28"/>
  <c r="JP182" i="28"/>
  <c r="HU194" i="28"/>
  <c r="JP194" i="28"/>
  <c r="JP206" i="28"/>
  <c r="HU206" i="28"/>
  <c r="JP218" i="28"/>
  <c r="HU218" i="28"/>
  <c r="JP230" i="28"/>
  <c r="HU230" i="28"/>
  <c r="JP242" i="28"/>
  <c r="HU242" i="28"/>
  <c r="HU254" i="28"/>
  <c r="JP254" i="28"/>
  <c r="JP266" i="28"/>
  <c r="HU266" i="28"/>
  <c r="JP278" i="28"/>
  <c r="HU278" i="28"/>
  <c r="JP290" i="28"/>
  <c r="HU290" i="28"/>
  <c r="HU302" i="28"/>
  <c r="JP302" i="28"/>
  <c r="JP314" i="28"/>
  <c r="HU314" i="28"/>
  <c r="JP326" i="28"/>
  <c r="HU326" i="28"/>
  <c r="HU338" i="28"/>
  <c r="JP338" i="28"/>
  <c r="HU350" i="28"/>
  <c r="JP350" i="28"/>
  <c r="HU362" i="28"/>
  <c r="JP362" i="28"/>
  <c r="JP374" i="28"/>
  <c r="HU374" i="28"/>
  <c r="HU386" i="28"/>
  <c r="JP386" i="28"/>
  <c r="JP398" i="28"/>
  <c r="HU398" i="28"/>
  <c r="HU410" i="28"/>
  <c r="JP410" i="28"/>
  <c r="HU422" i="28"/>
  <c r="JP422" i="28"/>
  <c r="JP434" i="28"/>
  <c r="HU434" i="28"/>
  <c r="JP446" i="28"/>
  <c r="HU446" i="28"/>
  <c r="JP458" i="28"/>
  <c r="HU458" i="28"/>
  <c r="JP470" i="28"/>
  <c r="HU470" i="28"/>
  <c r="JP482" i="28"/>
  <c r="HU482" i="28"/>
  <c r="JP494" i="28"/>
  <c r="HU494" i="28"/>
  <c r="JP506" i="28"/>
  <c r="HU506" i="28"/>
  <c r="HU518" i="28"/>
  <c r="JP518" i="28"/>
  <c r="HU16" i="28"/>
  <c r="JT32" i="28"/>
  <c r="IE33" i="28"/>
  <c r="JZ33" i="28"/>
  <c r="JP34" i="28"/>
  <c r="HZ36" i="28"/>
  <c r="JU36" i="28"/>
  <c r="JY37" i="28"/>
  <c r="ID37" i="28"/>
  <c r="ID46" i="28"/>
  <c r="JZ53" i="28"/>
  <c r="IE53" i="28"/>
  <c r="HU124" i="28"/>
  <c r="JP124" i="28"/>
  <c r="JP268" i="28"/>
  <c r="HU268" i="28"/>
  <c r="HU352" i="28"/>
  <c r="JP352" i="28"/>
  <c r="JP101" i="28"/>
  <c r="HU101" i="28"/>
  <c r="HU209" i="28"/>
  <c r="JP209" i="28"/>
  <c r="JP317" i="28"/>
  <c r="HU317" i="28"/>
  <c r="JP425" i="28"/>
  <c r="HU425" i="28"/>
  <c r="JP93" i="28"/>
  <c r="HU93" i="28"/>
  <c r="JP189" i="28"/>
  <c r="HU189" i="28"/>
  <c r="JP249" i="28"/>
  <c r="HU249" i="28"/>
  <c r="JP321" i="28"/>
  <c r="HU321" i="28"/>
  <c r="JP393" i="28"/>
  <c r="HU393" i="28"/>
  <c r="JP465" i="28"/>
  <c r="HU465" i="28"/>
  <c r="HU38" i="28"/>
  <c r="JP38" i="28"/>
  <c r="JP62" i="28"/>
  <c r="HU62" i="28"/>
  <c r="HU86" i="28"/>
  <c r="JP86" i="28"/>
  <c r="JP110" i="28"/>
  <c r="HU110" i="28"/>
  <c r="JP39" i="28"/>
  <c r="HU39" i="28"/>
  <c r="JP51" i="28"/>
  <c r="HU51" i="28"/>
  <c r="JP63" i="28"/>
  <c r="HU63" i="28"/>
  <c r="JP87" i="28"/>
  <c r="HU87" i="28"/>
  <c r="JP99" i="28"/>
  <c r="HU99" i="28"/>
  <c r="JP111" i="28"/>
  <c r="HU111" i="28"/>
  <c r="HU123" i="28"/>
  <c r="JP123" i="28"/>
  <c r="JP135" i="28"/>
  <c r="HU135" i="28"/>
  <c r="JP147" i="28"/>
  <c r="HU147" i="28"/>
  <c r="HU159" i="28"/>
  <c r="JP159" i="28"/>
  <c r="JP171" i="28"/>
  <c r="HU171" i="28"/>
  <c r="JP183" i="28"/>
  <c r="HU183" i="28"/>
  <c r="JP195" i="28"/>
  <c r="HU195" i="28"/>
  <c r="HU207" i="28"/>
  <c r="JP207" i="28"/>
  <c r="HU219" i="28"/>
  <c r="JP219" i="28"/>
  <c r="JP231" i="28"/>
  <c r="HU231" i="28"/>
  <c r="JP243" i="28"/>
  <c r="HU243" i="28"/>
  <c r="JP255" i="28"/>
  <c r="HU255" i="28"/>
  <c r="JP267" i="28"/>
  <c r="HU267" i="28"/>
  <c r="HU279" i="28"/>
  <c r="JP279" i="28"/>
  <c r="HU291" i="28"/>
  <c r="JP291" i="28"/>
  <c r="JP303" i="28"/>
  <c r="HU303" i="28"/>
  <c r="JP315" i="28"/>
  <c r="HU315" i="28"/>
  <c r="HU327" i="28"/>
  <c r="JP327" i="28"/>
  <c r="HU339" i="28"/>
  <c r="JP339" i="28"/>
  <c r="JP351" i="28"/>
  <c r="HU351" i="28"/>
  <c r="JP363" i="28"/>
  <c r="HU363" i="28"/>
  <c r="HU375" i="28"/>
  <c r="JP375" i="28"/>
  <c r="JP387" i="28"/>
  <c r="HU387" i="28"/>
  <c r="HU399" i="28"/>
  <c r="JP399" i="28"/>
  <c r="JP411" i="28"/>
  <c r="HU411" i="28"/>
  <c r="JP423" i="28"/>
  <c r="HU423" i="28"/>
  <c r="JP435" i="28"/>
  <c r="HU435" i="28"/>
  <c r="HU447" i="28"/>
  <c r="JP447" i="28"/>
  <c r="HU459" i="28"/>
  <c r="JP459" i="28"/>
  <c r="HU471" i="28"/>
  <c r="JP471" i="28"/>
  <c r="JP483" i="28"/>
  <c r="HU483" i="28"/>
  <c r="HU495" i="28"/>
  <c r="JP495" i="28"/>
  <c r="HU507" i="28"/>
  <c r="JP507" i="28"/>
  <c r="JP519" i="28"/>
  <c r="HU519" i="28"/>
  <c r="HW16" i="28"/>
  <c r="ID17" i="28"/>
  <c r="IC19" i="28"/>
  <c r="HY21" i="28"/>
  <c r="IE24" i="28"/>
  <c r="JT26" i="28"/>
  <c r="IE29" i="28"/>
  <c r="JZ29" i="28"/>
  <c r="HU31" i="28"/>
  <c r="JR32" i="28"/>
  <c r="HW32" i="28"/>
  <c r="IE37" i="28"/>
  <c r="JZ37" i="28"/>
  <c r="JU40" i="28"/>
  <c r="JY45" i="28"/>
  <c r="ID45" i="28"/>
  <c r="IA98" i="28"/>
  <c r="JV98" i="28"/>
  <c r="JT40" i="28"/>
  <c r="JV56" i="28"/>
  <c r="JV61" i="28"/>
  <c r="JX63" i="28"/>
  <c r="JR66" i="28"/>
  <c r="JV75" i="28"/>
  <c r="IA75" i="28"/>
  <c r="JV81" i="28"/>
  <c r="IA81" i="28"/>
  <c r="JS89" i="28"/>
  <c r="HX89" i="28"/>
  <c r="JS95" i="28"/>
  <c r="HX95" i="28"/>
  <c r="JS101" i="28"/>
  <c r="HX101" i="28"/>
  <c r="JS113" i="28"/>
  <c r="HX113" i="28"/>
  <c r="JV40" i="28"/>
  <c r="JV54" i="28"/>
  <c r="JR57" i="28"/>
  <c r="JR64" i="28"/>
  <c r="HZ69" i="28"/>
  <c r="JU104" i="28"/>
  <c r="HZ104" i="28"/>
  <c r="JU107" i="28"/>
  <c r="HZ107" i="28"/>
  <c r="HW122" i="28"/>
  <c r="JR122" i="28"/>
  <c r="JX30" i="28"/>
  <c r="JU34" i="28"/>
  <c r="JV36" i="28"/>
  <c r="JV38" i="28"/>
  <c r="JW40" i="28"/>
  <c r="JV42" i="28"/>
  <c r="ID44" i="28"/>
  <c r="JQ62" i="28"/>
  <c r="IA69" i="28"/>
  <c r="JY81" i="28"/>
  <c r="ID81" i="28"/>
  <c r="IB97" i="28"/>
  <c r="JW97" i="28"/>
  <c r="JS119" i="28"/>
  <c r="HX119" i="28"/>
  <c r="JU91" i="28"/>
  <c r="HZ91" i="28"/>
  <c r="HZ92" i="28"/>
  <c r="JU92" i="28"/>
  <c r="IC39" i="28"/>
  <c r="IC41" i="28"/>
  <c r="HY43" i="28"/>
  <c r="IE46" i="28"/>
  <c r="HY47" i="28"/>
  <c r="JX48" i="28"/>
  <c r="HZ51" i="28"/>
  <c r="ID53" i="28"/>
  <c r="JW57" i="28"/>
  <c r="JQ60" i="28"/>
  <c r="JX64" i="28"/>
  <c r="JU70" i="28"/>
  <c r="HZ70" i="28"/>
  <c r="IC74" i="28"/>
  <c r="JX74" i="28"/>
  <c r="JZ85" i="28"/>
  <c r="IE85" i="28"/>
  <c r="JV94" i="28"/>
  <c r="IA94" i="28"/>
  <c r="IB43" i="28"/>
  <c r="JX44" i="28"/>
  <c r="HV45" i="28"/>
  <c r="ID49" i="28"/>
  <c r="IA51" i="28"/>
  <c r="JX57" i="28"/>
  <c r="IA58" i="28"/>
  <c r="JR60" i="28"/>
  <c r="HZ63" i="28"/>
  <c r="HZ68" i="28"/>
  <c r="JR68" i="28"/>
  <c r="JU73" i="28"/>
  <c r="HZ73" i="28"/>
  <c r="JZ87" i="28"/>
  <c r="IE87" i="28"/>
  <c r="JY114" i="28"/>
  <c r="ID114" i="28"/>
  <c r="JU31" i="28"/>
  <c r="JR33" i="28"/>
  <c r="JU35" i="28"/>
  <c r="HW36" i="28"/>
  <c r="JU37" i="28"/>
  <c r="HW38" i="28"/>
  <c r="JQ39" i="28"/>
  <c r="HW40" i="28"/>
  <c r="HV42" i="28"/>
  <c r="IA47" i="28"/>
  <c r="IE49" i="28"/>
  <c r="JQ51" i="28"/>
  <c r="JQ58" i="28"/>
  <c r="JX62" i="28"/>
  <c r="JX67" i="28"/>
  <c r="HX32" i="28"/>
  <c r="JU33" i="28"/>
  <c r="JZ35" i="28"/>
  <c r="JZ39" i="28"/>
  <c r="HW42" i="28"/>
  <c r="IE43" i="28"/>
  <c r="HZ45" i="28"/>
  <c r="ID47" i="28"/>
  <c r="JR49" i="28"/>
  <c r="HX52" i="28"/>
  <c r="HX54" i="28"/>
  <c r="JR58" i="28"/>
  <c r="HZ61" i="28"/>
  <c r="JR63" i="28"/>
  <c r="JX70" i="28"/>
  <c r="IA71" i="28"/>
  <c r="JV95" i="28"/>
  <c r="JQ43" i="28"/>
  <c r="HY50" i="28"/>
  <c r="JW53" i="28"/>
  <c r="JQ56" i="28"/>
  <c r="JX60" i="28"/>
  <c r="JW65" i="28"/>
  <c r="JX68" i="28"/>
  <c r="JX73" i="28"/>
  <c r="JU77" i="28"/>
  <c r="HZ77" i="28"/>
  <c r="JV101" i="28"/>
  <c r="JR115" i="28"/>
  <c r="HW115" i="28"/>
  <c r="HV44" i="28"/>
  <c r="JR56" i="28"/>
  <c r="HZ78" i="28"/>
  <c r="JU78" i="28"/>
  <c r="HZ82" i="28"/>
  <c r="JU82" i="28"/>
  <c r="JU105" i="28"/>
  <c r="IE40" i="28"/>
  <c r="ID42" i="28"/>
  <c r="IE45" i="28"/>
  <c r="HX48" i="28"/>
  <c r="ID54" i="28"/>
  <c r="JX58" i="28"/>
  <c r="JW63" i="28"/>
  <c r="JQ66" i="28"/>
  <c r="HV106" i="28"/>
  <c r="JQ106" i="28"/>
  <c r="HZ79" i="28"/>
  <c r="HZ83" i="28"/>
  <c r="JU85" i="28"/>
  <c r="HZ86" i="28"/>
  <c r="ID92" i="28"/>
  <c r="JU95" i="28"/>
  <c r="JQ98" i="28"/>
  <c r="IA108" i="28"/>
  <c r="IA112" i="28"/>
  <c r="IA115" i="28"/>
  <c r="HW123" i="28"/>
  <c r="JR123" i="28"/>
  <c r="HZ125" i="28"/>
  <c r="HZ75" i="28"/>
  <c r="JR79" i="28"/>
  <c r="JT83" i="28"/>
  <c r="HX84" i="28"/>
  <c r="JR86" i="28"/>
  <c r="HZ87" i="28"/>
  <c r="HZ93" i="28"/>
  <c r="JW95" i="28"/>
  <c r="IA96" i="28"/>
  <c r="JW101" i="28"/>
  <c r="IA102" i="28"/>
  <c r="HZ106" i="28"/>
  <c r="HX109" i="28"/>
  <c r="JX114" i="28"/>
  <c r="IA87" i="28"/>
  <c r="IA93" i="28"/>
  <c r="ID96" i="28"/>
  <c r="IA99" i="28"/>
  <c r="JQ102" i="28"/>
  <c r="JW105" i="28"/>
  <c r="IA106" i="28"/>
  <c r="HZ109" i="28"/>
  <c r="JY118" i="28"/>
  <c r="ID118" i="28"/>
  <c r="JY120" i="28"/>
  <c r="HZ76" i="28"/>
  <c r="JR84" i="28"/>
  <c r="HX97" i="28"/>
  <c r="IA103" i="28"/>
  <c r="HZ110" i="28"/>
  <c r="JX116" i="28"/>
  <c r="JS117" i="28"/>
  <c r="IC120" i="28"/>
  <c r="IA76" i="28"/>
  <c r="JR90" i="28"/>
  <c r="HZ94" i="28"/>
  <c r="JW99" i="28"/>
  <c r="HZ119" i="28"/>
  <c r="JU119" i="28"/>
  <c r="JS121" i="28"/>
  <c r="HX121" i="28"/>
  <c r="JX80" i="28"/>
  <c r="HY88" i="28"/>
  <c r="HY91" i="28"/>
  <c r="JW93" i="28"/>
  <c r="IA97" i="28"/>
  <c r="ID100" i="28"/>
  <c r="HX107" i="28"/>
  <c r="ID110" i="28"/>
  <c r="IE123" i="28"/>
  <c r="JQ94" i="28"/>
  <c r="JW103" i="28"/>
  <c r="JX106" i="28"/>
  <c r="JR81" i="28"/>
  <c r="JQ104" i="28"/>
  <c r="JY116" i="28"/>
  <c r="ID116" i="28"/>
  <c r="JQ88" i="28"/>
  <c r="JR107" i="28"/>
  <c r="HZ117" i="28"/>
  <c r="JU117" i="28"/>
  <c r="IB121" i="28"/>
  <c r="JW121" i="28"/>
  <c r="JT115" i="28"/>
  <c r="JU123" i="28"/>
  <c r="JU126" i="28"/>
  <c r="HY127" i="28"/>
  <c r="HZ129" i="28"/>
  <c r="IA131" i="28"/>
  <c r="JU135" i="28"/>
  <c r="HX136" i="28"/>
  <c r="JU137" i="28"/>
  <c r="JS143" i="28"/>
  <c r="JZ144" i="28"/>
  <c r="HY145" i="28"/>
  <c r="JU146" i="28"/>
  <c r="ID148" i="28"/>
  <c r="JV149" i="28"/>
  <c r="HX150" i="28"/>
  <c r="JS151" i="28"/>
  <c r="JW158" i="28"/>
  <c r="HV159" i="28"/>
  <c r="JS160" i="28"/>
  <c r="IA163" i="28"/>
  <c r="JV123" i="28"/>
  <c r="JV126" i="28"/>
  <c r="IA129" i="28"/>
  <c r="IE131" i="28"/>
  <c r="HX134" i="28"/>
  <c r="HY136" i="28"/>
  <c r="HX138" i="28"/>
  <c r="JV139" i="28"/>
  <c r="HX140" i="28"/>
  <c r="JV141" i="28"/>
  <c r="HX142" i="28"/>
  <c r="ID145" i="28"/>
  <c r="JV146" i="28"/>
  <c r="JZ149" i="28"/>
  <c r="HY150" i="28"/>
  <c r="IE153" i="28"/>
  <c r="JS155" i="28"/>
  <c r="JX158" i="28"/>
  <c r="JV160" i="28"/>
  <c r="HV161" i="28"/>
  <c r="ID163" i="28"/>
  <c r="HW170" i="28"/>
  <c r="JR170" i="28"/>
  <c r="JR124" i="28"/>
  <c r="IE129" i="28"/>
  <c r="JU131" i="28"/>
  <c r="JV133" i="28"/>
  <c r="JZ137" i="28"/>
  <c r="JU143" i="28"/>
  <c r="JT148" i="28"/>
  <c r="JU151" i="28"/>
  <c r="JS153" i="28"/>
  <c r="JU155" i="28"/>
  <c r="HV156" i="28"/>
  <c r="IE157" i="28"/>
  <c r="IA159" i="28"/>
  <c r="JY160" i="28"/>
  <c r="HX161" i="28"/>
  <c r="HZ167" i="28"/>
  <c r="JQ129" i="28"/>
  <c r="ID136" i="28"/>
  <c r="HZ138" i="28"/>
  <c r="HZ140" i="28"/>
  <c r="HZ142" i="28"/>
  <c r="JV143" i="28"/>
  <c r="HX144" i="28"/>
  <c r="JS145" i="28"/>
  <c r="JZ146" i="28"/>
  <c r="HY147" i="28"/>
  <c r="JU148" i="28"/>
  <c r="JV151" i="28"/>
  <c r="HX152" i="28"/>
  <c r="JT153" i="28"/>
  <c r="JX155" i="28"/>
  <c r="JV164" i="28"/>
  <c r="HZ165" i="28"/>
  <c r="JV168" i="28"/>
  <c r="IA168" i="28"/>
  <c r="HY130" i="28"/>
  <c r="JZ143" i="28"/>
  <c r="ID147" i="28"/>
  <c r="JV148" i="28"/>
  <c r="JZ151" i="28"/>
  <c r="JU153" i="28"/>
  <c r="IA156" i="28"/>
  <c r="JX157" i="28"/>
  <c r="JS159" i="28"/>
  <c r="JU162" i="28"/>
  <c r="JW164" i="28"/>
  <c r="JY166" i="28"/>
  <c r="ID166" i="28"/>
  <c r="IC169" i="28"/>
  <c r="JX169" i="28"/>
  <c r="ID132" i="28"/>
  <c r="IE138" i="28"/>
  <c r="IE140" i="28"/>
  <c r="IE142" i="28"/>
  <c r="HZ144" i="28"/>
  <c r="JU145" i="28"/>
  <c r="IE147" i="28"/>
  <c r="HX149" i="28"/>
  <c r="ID152" i="28"/>
  <c r="JV153" i="28"/>
  <c r="HX154" i="28"/>
  <c r="IB156" i="28"/>
  <c r="IE161" i="28"/>
  <c r="IB162" i="28"/>
  <c r="JY164" i="28"/>
  <c r="ID164" i="28"/>
  <c r="JV121" i="28"/>
  <c r="HX123" i="28"/>
  <c r="JQ125" i="28"/>
  <c r="IE132" i="28"/>
  <c r="HX135" i="28"/>
  <c r="HX137" i="28"/>
  <c r="ID144" i="28"/>
  <c r="JV145" i="28"/>
  <c r="HX146" i="28"/>
  <c r="HY149" i="28"/>
  <c r="IE152" i="28"/>
  <c r="ID156" i="28"/>
  <c r="IA158" i="28"/>
  <c r="HY160" i="28"/>
  <c r="ID162" i="28"/>
  <c r="IA128" i="28"/>
  <c r="ID130" i="28"/>
  <c r="JV136" i="28"/>
  <c r="ID149" i="28"/>
  <c r="JV150" i="28"/>
  <c r="ID154" i="28"/>
  <c r="HZ160" i="28"/>
  <c r="IC170" i="28"/>
  <c r="JX170" i="28"/>
  <c r="HX126" i="28"/>
  <c r="ID128" i="28"/>
  <c r="IE130" i="28"/>
  <c r="JV132" i="28"/>
  <c r="HY133" i="28"/>
  <c r="JV138" i="28"/>
  <c r="HY139" i="28"/>
  <c r="JV140" i="28"/>
  <c r="HY141" i="28"/>
  <c r="JV142" i="28"/>
  <c r="JU147" i="28"/>
  <c r="JU152" i="28"/>
  <c r="IE154" i="28"/>
  <c r="JS156" i="28"/>
  <c r="ID158" i="28"/>
  <c r="JW161" i="28"/>
  <c r="JV147" i="28"/>
  <c r="IE158" i="28"/>
  <c r="IE160" i="28"/>
  <c r="HX129" i="28"/>
  <c r="HY131" i="28"/>
  <c r="ID135" i="28"/>
  <c r="ID137" i="28"/>
  <c r="ID139" i="28"/>
  <c r="JV144" i="28"/>
  <c r="ID151" i="28"/>
  <c r="JV154" i="28"/>
  <c r="HY157" i="28"/>
  <c r="JR158" i="28"/>
  <c r="JQ160" i="28"/>
  <c r="JR169" i="28"/>
  <c r="HY129" i="28"/>
  <c r="ID133" i="28"/>
  <c r="IE135" i="28"/>
  <c r="JU149" i="28"/>
  <c r="JW154" i="28"/>
  <c r="IA155" i="28"/>
  <c r="JX156" i="28"/>
  <c r="HZ157" i="28"/>
  <c r="HZ163" i="28"/>
  <c r="JR172" i="28"/>
  <c r="JU175" i="28"/>
  <c r="IB178" i="28"/>
  <c r="IA180" i="28"/>
  <c r="HZ182" i="28"/>
  <c r="HZ184" i="28"/>
  <c r="HX186" i="28"/>
  <c r="JV187" i="28"/>
  <c r="ID197" i="28"/>
  <c r="JU197" i="28"/>
  <c r="IA198" i="28"/>
  <c r="JV167" i="28"/>
  <c r="JQ170" i="28"/>
  <c r="JV172" i="28"/>
  <c r="HV173" i="28"/>
  <c r="JV175" i="28"/>
  <c r="JQ178" i="28"/>
  <c r="IC180" i="28"/>
  <c r="IA184" i="28"/>
  <c r="JW185" i="28"/>
  <c r="HZ188" i="28"/>
  <c r="ID194" i="28"/>
  <c r="ID184" i="28"/>
  <c r="JZ189" i="28"/>
  <c r="HZ193" i="28"/>
  <c r="JS197" i="28"/>
  <c r="HX197" i="28"/>
  <c r="JQ198" i="28"/>
  <c r="HV198" i="28"/>
  <c r="JQ168" i="28"/>
  <c r="HV171" i="28"/>
  <c r="IA173" i="28"/>
  <c r="JX175" i="28"/>
  <c r="JV178" i="28"/>
  <c r="HV179" i="28"/>
  <c r="JT182" i="28"/>
  <c r="IA186" i="28"/>
  <c r="HZ190" i="28"/>
  <c r="JU194" i="28"/>
  <c r="HX195" i="28"/>
  <c r="IB196" i="28"/>
  <c r="JW196" i="28"/>
  <c r="JW198" i="28"/>
  <c r="JR168" i="28"/>
  <c r="JQ176" i="28"/>
  <c r="JY178" i="28"/>
  <c r="JS180" i="28"/>
  <c r="JQ188" i="28"/>
  <c r="IA190" i="28"/>
  <c r="JU200" i="28"/>
  <c r="JR176" i="28"/>
  <c r="HV177" i="28"/>
  <c r="JV182" i="28"/>
  <c r="JS188" i="28"/>
  <c r="ID190" i="28"/>
  <c r="IB194" i="28"/>
  <c r="JW194" i="28"/>
  <c r="ID195" i="28"/>
  <c r="JX168" i="28"/>
  <c r="JR171" i="28"/>
  <c r="IA174" i="28"/>
  <c r="IE179" i="28"/>
  <c r="IB181" i="28"/>
  <c r="JW182" i="28"/>
  <c r="IE190" i="28"/>
  <c r="IC191" i="28"/>
  <c r="JX191" i="28"/>
  <c r="HX191" i="28"/>
  <c r="JU192" i="28"/>
  <c r="JU195" i="28"/>
  <c r="IB174" i="28"/>
  <c r="IA177" i="28"/>
  <c r="JS179" i="28"/>
  <c r="IC181" i="28"/>
  <c r="IC183" i="28"/>
  <c r="JW184" i="28"/>
  <c r="HY189" i="28"/>
  <c r="JT190" i="28"/>
  <c r="IC197" i="28"/>
  <c r="JX197" i="28"/>
  <c r="JQ174" i="28"/>
  <c r="ID181" i="28"/>
  <c r="JQ183" i="28"/>
  <c r="JW186" i="28"/>
  <c r="HX187" i="28"/>
  <c r="ID192" i="28"/>
  <c r="JV200" i="28"/>
  <c r="IA200" i="28"/>
  <c r="JW171" i="28"/>
  <c r="JR174" i="28"/>
  <c r="JR183" i="28"/>
  <c r="JX186" i="28"/>
  <c r="HY187" i="28"/>
  <c r="JV193" i="28"/>
  <c r="IE196" i="28"/>
  <c r="IE167" i="28"/>
  <c r="JX171" i="28"/>
  <c r="JW177" i="28"/>
  <c r="HY178" i="28"/>
  <c r="HX182" i="28"/>
  <c r="IC185" i="28"/>
  <c r="JW190" i="28"/>
  <c r="ID191" i="28"/>
  <c r="JQ167" i="28"/>
  <c r="JW169" i="28"/>
  <c r="HZ170" i="28"/>
  <c r="JQ172" i="28"/>
  <c r="JX177" i="28"/>
  <c r="JX179" i="28"/>
  <c r="HY180" i="28"/>
  <c r="HX184" i="28"/>
  <c r="JQ187" i="28"/>
  <c r="JQ189" i="28"/>
  <c r="JX193" i="28"/>
  <c r="JX195" i="28"/>
  <c r="JR199" i="28"/>
  <c r="JQ201" i="28"/>
  <c r="JQ203" i="28"/>
  <c r="JW206" i="28"/>
  <c r="IB207" i="28"/>
  <c r="IA209" i="28"/>
  <c r="IA211" i="28"/>
  <c r="IA213" i="28"/>
  <c r="IA215" i="28"/>
  <c r="IA217" i="28"/>
  <c r="HZ198" i="28"/>
  <c r="JV199" i="28"/>
  <c r="HV200" i="28"/>
  <c r="JR201" i="28"/>
  <c r="JV203" i="28"/>
  <c r="IE205" i="28"/>
  <c r="IE207" i="28"/>
  <c r="JW208" i="28"/>
  <c r="IB209" i="28"/>
  <c r="JW210" i="28"/>
  <c r="IB211" i="28"/>
  <c r="JW212" i="28"/>
  <c r="IB213" i="28"/>
  <c r="JW214" i="28"/>
  <c r="IB215" i="28"/>
  <c r="JW216" i="28"/>
  <c r="IB217" i="28"/>
  <c r="IE219" i="28"/>
  <c r="JR220" i="28"/>
  <c r="JW199" i="28"/>
  <c r="JV201" i="28"/>
  <c r="IE217" i="28"/>
  <c r="HV218" i="28"/>
  <c r="ID198" i="28"/>
  <c r="HY202" i="28"/>
  <c r="JY203" i="28"/>
  <c r="HY204" i="28"/>
  <c r="JQ209" i="28"/>
  <c r="JQ211" i="28"/>
  <c r="JQ213" i="28"/>
  <c r="JQ215" i="28"/>
  <c r="JQ217" i="28"/>
  <c r="HY218" i="28"/>
  <c r="HY220" i="28"/>
  <c r="JW220" i="28"/>
  <c r="IC223" i="28"/>
  <c r="JX223" i="28"/>
  <c r="IB223" i="28"/>
  <c r="HZ202" i="28"/>
  <c r="HZ204" i="28"/>
  <c r="JR218" i="28"/>
  <c r="HV221" i="28"/>
  <c r="JQ221" i="28"/>
  <c r="JV221" i="28"/>
  <c r="JQ222" i="28"/>
  <c r="IE223" i="28"/>
  <c r="JR198" i="28"/>
  <c r="IA202" i="28"/>
  <c r="IA204" i="28"/>
  <c r="JX205" i="28"/>
  <c r="HY206" i="28"/>
  <c r="JX207" i="28"/>
  <c r="HV208" i="28"/>
  <c r="HV210" i="28"/>
  <c r="HV212" i="28"/>
  <c r="HV214" i="28"/>
  <c r="HV216" i="28"/>
  <c r="JW225" i="28"/>
  <c r="IB225" i="28"/>
  <c r="HW226" i="28"/>
  <c r="JR226" i="28"/>
  <c r="IE204" i="28"/>
  <c r="HZ206" i="28"/>
  <c r="JY207" i="28"/>
  <c r="HY208" i="28"/>
  <c r="JX209" i="28"/>
  <c r="HY210" i="28"/>
  <c r="JX211" i="28"/>
  <c r="HY212" i="28"/>
  <c r="JX213" i="28"/>
  <c r="HY214" i="28"/>
  <c r="JX215" i="28"/>
  <c r="HY216" i="28"/>
  <c r="JX217" i="28"/>
  <c r="JW218" i="28"/>
  <c r="JT224" i="28"/>
  <c r="HY224" i="28"/>
  <c r="JQ219" i="28"/>
  <c r="JT222" i="28"/>
  <c r="HY222" i="28"/>
  <c r="HV223" i="28"/>
  <c r="JQ223" i="28"/>
  <c r="JZ225" i="28"/>
  <c r="IE225" i="28"/>
  <c r="JX198" i="28"/>
  <c r="HY201" i="28"/>
  <c r="HZ203" i="28"/>
  <c r="JR206" i="28"/>
  <c r="JV219" i="28"/>
  <c r="JR224" i="28"/>
  <c r="JW200" i="28"/>
  <c r="JW202" i="28"/>
  <c r="HY205" i="28"/>
  <c r="JR208" i="28"/>
  <c r="JR210" i="28"/>
  <c r="JR212" i="28"/>
  <c r="JR214" i="28"/>
  <c r="JR216" i="28"/>
  <c r="JX219" i="28"/>
  <c r="JU224" i="28"/>
  <c r="JQ199" i="28"/>
  <c r="JW204" i="28"/>
  <c r="IC221" i="28"/>
  <c r="JX221" i="28"/>
  <c r="JU226" i="28"/>
  <c r="JT228" i="28"/>
  <c r="JY231" i="28"/>
  <c r="HV232" i="28"/>
  <c r="JV234" i="28"/>
  <c r="JR236" i="28"/>
  <c r="HV243" i="28"/>
  <c r="JQ243" i="28"/>
  <c r="IA227" i="28"/>
  <c r="JU228" i="28"/>
  <c r="JR230" i="28"/>
  <c r="HY232" i="28"/>
  <c r="JW234" i="28"/>
  <c r="IB235" i="28"/>
  <c r="JS236" i="28"/>
  <c r="HV240" i="28"/>
  <c r="JW240" i="28"/>
  <c r="HZ242" i="28"/>
  <c r="IA244" i="28"/>
  <c r="JV244" i="28"/>
  <c r="JW224" i="28"/>
  <c r="JW226" i="28"/>
  <c r="IB227" i="28"/>
  <c r="IA229" i="28"/>
  <c r="JS230" i="28"/>
  <c r="JT236" i="28"/>
  <c r="HX240" i="28"/>
  <c r="JS240" i="28"/>
  <c r="HV241" i="28"/>
  <c r="JQ241" i="28"/>
  <c r="IE227" i="28"/>
  <c r="JW228" i="28"/>
  <c r="IB229" i="28"/>
  <c r="JQ235" i="28"/>
  <c r="JU236" i="28"/>
  <c r="JQ225" i="28"/>
  <c r="JQ227" i="28"/>
  <c r="JU230" i="28"/>
  <c r="JZ233" i="28"/>
  <c r="HY234" i="28"/>
  <c r="IA237" i="28"/>
  <c r="JV230" i="28"/>
  <c r="JR232" i="28"/>
  <c r="HZ234" i="28"/>
  <c r="JX235" i="28"/>
  <c r="JW236" i="28"/>
  <c r="IB237" i="28"/>
  <c r="JV243" i="28"/>
  <c r="IA243" i="28"/>
  <c r="HV228" i="28"/>
  <c r="JY235" i="28"/>
  <c r="HV236" i="28"/>
  <c r="JS238" i="28"/>
  <c r="JY243" i="28"/>
  <c r="JW251" i="28"/>
  <c r="IB251" i="28"/>
  <c r="JX225" i="28"/>
  <c r="HY226" i="28"/>
  <c r="JX227" i="28"/>
  <c r="IB239" i="28"/>
  <c r="JQ239" i="28"/>
  <c r="JY241" i="28"/>
  <c r="HW244" i="28"/>
  <c r="JR264" i="28"/>
  <c r="HW264" i="28"/>
  <c r="JX229" i="28"/>
  <c r="IE261" i="28"/>
  <c r="JZ261" i="28"/>
  <c r="HY262" i="28"/>
  <c r="JT262" i="28"/>
  <c r="JR242" i="28"/>
  <c r="JX253" i="28"/>
  <c r="IC253" i="28"/>
  <c r="JW232" i="28"/>
  <c r="JS247" i="28"/>
  <c r="HX247" i="28"/>
  <c r="JY255" i="28"/>
  <c r="ID255" i="28"/>
  <c r="JR256" i="28"/>
  <c r="HW256" i="28"/>
  <c r="JR228" i="28"/>
  <c r="JX231" i="28"/>
  <c r="JY237" i="28"/>
  <c r="JW242" i="28"/>
  <c r="JS242" i="28"/>
  <c r="IA248" i="28"/>
  <c r="JV249" i="28"/>
  <c r="HZ250" i="28"/>
  <c r="IE252" i="28"/>
  <c r="JU254" i="28"/>
  <c r="IA256" i="28"/>
  <c r="JZ257" i="28"/>
  <c r="HW258" i="28"/>
  <c r="ID259" i="28"/>
  <c r="JV260" i="28"/>
  <c r="IE262" i="28"/>
  <c r="JY264" i="28"/>
  <c r="HV266" i="28"/>
  <c r="IE267" i="28"/>
  <c r="JZ267" i="28"/>
  <c r="IA246" i="28"/>
  <c r="JU266" i="28"/>
  <c r="HY268" i="28"/>
  <c r="JT268" i="28"/>
  <c r="IB246" i="28"/>
  <c r="IE248" i="28"/>
  <c r="ID250" i="28"/>
  <c r="HX253" i="28"/>
  <c r="JX254" i="28"/>
  <c r="HY255" i="28"/>
  <c r="IE256" i="28"/>
  <c r="HZ258" i="28"/>
  <c r="HV260" i="28"/>
  <c r="IB261" i="28"/>
  <c r="JZ266" i="28"/>
  <c r="IE266" i="28"/>
  <c r="JY266" i="28"/>
  <c r="JV242" i="28"/>
  <c r="HX251" i="28"/>
  <c r="JX252" i="28"/>
  <c r="HY253" i="28"/>
  <c r="JZ259" i="28"/>
  <c r="HW260" i="28"/>
  <c r="IC261" i="28"/>
  <c r="JU262" i="28"/>
  <c r="IE263" i="28"/>
  <c r="JZ263" i="28"/>
  <c r="JT256" i="28"/>
  <c r="HX260" i="28"/>
  <c r="ID261" i="28"/>
  <c r="JV262" i="28"/>
  <c r="HX263" i="28"/>
  <c r="IB253" i="28"/>
  <c r="IE258" i="28"/>
  <c r="IE269" i="28"/>
  <c r="JZ269" i="28"/>
  <c r="HX249" i="28"/>
  <c r="ID251" i="28"/>
  <c r="JR255" i="28"/>
  <c r="HY257" i="28"/>
  <c r="HV262" i="28"/>
  <c r="IB263" i="28"/>
  <c r="HY265" i="28"/>
  <c r="JW244" i="28"/>
  <c r="IC245" i="28"/>
  <c r="JX248" i="28"/>
  <c r="JY253" i="28"/>
  <c r="JV255" i="28"/>
  <c r="IB257" i="28"/>
  <c r="HW262" i="28"/>
  <c r="IC263" i="28"/>
  <c r="HZ264" i="28"/>
  <c r="IB265" i="28"/>
  <c r="JQ245" i="28"/>
  <c r="JY246" i="28"/>
  <c r="HY252" i="28"/>
  <c r="JZ253" i="28"/>
  <c r="HV256" i="28"/>
  <c r="IE260" i="28"/>
  <c r="JX265" i="28"/>
  <c r="IC265" i="28"/>
  <c r="JR245" i="28"/>
  <c r="JQ247" i="28"/>
  <c r="ID249" i="28"/>
  <c r="JZ251" i="28"/>
  <c r="HY259" i="28"/>
  <c r="JT264" i="28"/>
  <c r="HW246" i="28"/>
  <c r="JR247" i="28"/>
  <c r="ID254" i="28"/>
  <c r="IB259" i="28"/>
  <c r="IE264" i="28"/>
  <c r="IE265" i="28"/>
  <c r="JZ265" i="28"/>
  <c r="JV266" i="28"/>
  <c r="IA266" i="28"/>
  <c r="HY267" i="28"/>
  <c r="JT273" i="28"/>
  <c r="JX275" i="28"/>
  <c r="JW286" i="28"/>
  <c r="IC267" i="28"/>
  <c r="JV268" i="28"/>
  <c r="HX269" i="28"/>
  <c r="JS270" i="28"/>
  <c r="IA272" i="28"/>
  <c r="JT274" i="28"/>
  <c r="ID276" i="28"/>
  <c r="HZ279" i="28"/>
  <c r="JR281" i="28"/>
  <c r="HW284" i="28"/>
  <c r="HZ285" i="28"/>
  <c r="ID286" i="28"/>
  <c r="JY286" i="28"/>
  <c r="HZ286" i="28"/>
  <c r="JX286" i="28"/>
  <c r="HW266" i="28"/>
  <c r="ID267" i="28"/>
  <c r="HY269" i="28"/>
  <c r="JT270" i="28"/>
  <c r="JW274" i="28"/>
  <c r="HV275" i="28"/>
  <c r="JV283" i="28"/>
  <c r="IB284" i="28"/>
  <c r="IC285" i="28"/>
  <c r="JS285" i="28"/>
  <c r="IA286" i="28"/>
  <c r="JS289" i="28"/>
  <c r="HX289" i="28"/>
  <c r="IB269" i="28"/>
  <c r="JU270" i="28"/>
  <c r="IE272" i="28"/>
  <c r="JX274" i="28"/>
  <c r="HY275" i="28"/>
  <c r="HY277" i="28"/>
  <c r="ID279" i="28"/>
  <c r="JT281" i="28"/>
  <c r="JW283" i="28"/>
  <c r="IC284" i="28"/>
  <c r="JU284" i="28"/>
  <c r="JT289" i="28"/>
  <c r="HY289" i="28"/>
  <c r="HV268" i="28"/>
  <c r="JV270" i="28"/>
  <c r="HX271" i="28"/>
  <c r="HZ277" i="28"/>
  <c r="JX283" i="28"/>
  <c r="IE285" i="28"/>
  <c r="IC287" i="28"/>
  <c r="HW268" i="28"/>
  <c r="ID269" i="28"/>
  <c r="HY271" i="28"/>
  <c r="JT272" i="28"/>
  <c r="JW281" i="28"/>
  <c r="HX282" i="28"/>
  <c r="JR287" i="28"/>
  <c r="HX268" i="28"/>
  <c r="IB271" i="28"/>
  <c r="JU272" i="28"/>
  <c r="JR275" i="28"/>
  <c r="JV277" i="28"/>
  <c r="HZ280" i="28"/>
  <c r="HY282" i="28"/>
  <c r="JU287" i="28"/>
  <c r="HZ287" i="28"/>
  <c r="JS287" i="28"/>
  <c r="IB289" i="28"/>
  <c r="JW289" i="28"/>
  <c r="HV270" i="28"/>
  <c r="IC271" i="28"/>
  <c r="JT287" i="28"/>
  <c r="HX288" i="28"/>
  <c r="IC289" i="28"/>
  <c r="JX289" i="28"/>
  <c r="ID271" i="28"/>
  <c r="IC273" i="28"/>
  <c r="JX277" i="28"/>
  <c r="JW280" i="28"/>
  <c r="ID282" i="28"/>
  <c r="HW290" i="28"/>
  <c r="JR290" i="28"/>
  <c r="JR278" i="28"/>
  <c r="JX280" i="28"/>
  <c r="HV281" i="28"/>
  <c r="IC288" i="28"/>
  <c r="HV272" i="28"/>
  <c r="JW275" i="28"/>
  <c r="HX276" i="28"/>
  <c r="JT278" i="28"/>
  <c r="JY280" i="28"/>
  <c r="HX283" i="28"/>
  <c r="JR288" i="28"/>
  <c r="HW288" i="28"/>
  <c r="ID288" i="28"/>
  <c r="JW287" i="28"/>
  <c r="IA290" i="28"/>
  <c r="JV294" i="28"/>
  <c r="IA295" i="28"/>
  <c r="JV296" i="28"/>
  <c r="HY297" i="28"/>
  <c r="JR299" i="28"/>
  <c r="IA302" i="28"/>
  <c r="JU304" i="28"/>
  <c r="HX305" i="28"/>
  <c r="IA311" i="28"/>
  <c r="JV311" i="28"/>
  <c r="IB290" i="28"/>
  <c r="JS291" i="28"/>
  <c r="ID295" i="28"/>
  <c r="ID302" i="28"/>
  <c r="JV304" i="28"/>
  <c r="HZ305" i="28"/>
  <c r="IE295" i="28"/>
  <c r="IA305" i="28"/>
  <c r="HX306" i="28"/>
  <c r="IA292" i="28"/>
  <c r="JR295" i="28"/>
  <c r="ID297" i="28"/>
  <c r="IA300" i="28"/>
  <c r="JU302" i="28"/>
  <c r="HX303" i="28"/>
  <c r="ID305" i="28"/>
  <c r="HY306" i="28"/>
  <c r="JV306" i="28"/>
  <c r="ID308" i="28"/>
  <c r="HZ309" i="28"/>
  <c r="JT290" i="28"/>
  <c r="HY293" i="28"/>
  <c r="HZ303" i="28"/>
  <c r="IE305" i="28"/>
  <c r="IE288" i="28"/>
  <c r="JU290" i="28"/>
  <c r="HZ293" i="28"/>
  <c r="HX296" i="28"/>
  <c r="HZ298" i="28"/>
  <c r="JU300" i="28"/>
  <c r="HX301" i="28"/>
  <c r="IA303" i="28"/>
  <c r="ID306" i="28"/>
  <c r="HV291" i="28"/>
  <c r="IA293" i="28"/>
  <c r="JW295" i="28"/>
  <c r="HY296" i="28"/>
  <c r="HZ301" i="28"/>
  <c r="ID303" i="28"/>
  <c r="JS307" i="28"/>
  <c r="HX307" i="28"/>
  <c r="ID298" i="28"/>
  <c r="IA301" i="28"/>
  <c r="IE303" i="28"/>
  <c r="IE289" i="28"/>
  <c r="HX299" i="28"/>
  <c r="ID301" i="28"/>
  <c r="HX304" i="28"/>
  <c r="JV309" i="28"/>
  <c r="JQ296" i="28"/>
  <c r="IA307" i="28"/>
  <c r="IA310" i="28"/>
  <c r="JR296" i="28"/>
  <c r="HX302" i="28"/>
  <c r="ID307" i="28"/>
  <c r="JT308" i="28"/>
  <c r="HY308" i="28"/>
  <c r="ID291" i="28"/>
  <c r="HX297" i="28"/>
  <c r="ID299" i="28"/>
  <c r="ID304" i="28"/>
  <c r="HZ306" i="28"/>
  <c r="JU306" i="28"/>
  <c r="IE307" i="28"/>
  <c r="JZ309" i="28"/>
  <c r="IE309" i="28"/>
  <c r="ID309" i="28"/>
  <c r="IE311" i="28"/>
  <c r="JS313" i="28"/>
  <c r="HY316" i="28"/>
  <c r="JU318" i="28"/>
  <c r="JU320" i="28"/>
  <c r="JV322" i="28"/>
  <c r="HW323" i="28"/>
  <c r="JY324" i="28"/>
  <c r="HX325" i="28"/>
  <c r="JY326" i="28"/>
  <c r="HX327" i="28"/>
  <c r="JV328" i="28"/>
  <c r="JU329" i="28"/>
  <c r="HX314" i="28"/>
  <c r="JV318" i="28"/>
  <c r="HW319" i="28"/>
  <c r="JV320" i="28"/>
  <c r="HW321" i="28"/>
  <c r="JY322" i="28"/>
  <c r="HZ327" i="28"/>
  <c r="JY328" i="28"/>
  <c r="JS309" i="28"/>
  <c r="JU311" i="28"/>
  <c r="JV313" i="28"/>
  <c r="JU316" i="28"/>
  <c r="HX319" i="28"/>
  <c r="JY331" i="28"/>
  <c r="ID331" i="28"/>
  <c r="JS332" i="28"/>
  <c r="HX332" i="28"/>
  <c r="JT330" i="28"/>
  <c r="IA312" i="28"/>
  <c r="IA319" i="28"/>
  <c r="IA321" i="28"/>
  <c r="ID323" i="28"/>
  <c r="IE325" i="28"/>
  <c r="IE327" i="28"/>
  <c r="JU330" i="28"/>
  <c r="JV314" i="28"/>
  <c r="IA317" i="28"/>
  <c r="HX326" i="28"/>
  <c r="ID310" i="28"/>
  <c r="JU312" i="28"/>
  <c r="HZ315" i="28"/>
  <c r="ID317" i="28"/>
  <c r="IE319" i="28"/>
  <c r="IE321" i="28"/>
  <c r="HX324" i="28"/>
  <c r="HY326" i="28"/>
  <c r="HX328" i="28"/>
  <c r="JU310" i="28"/>
  <c r="IE317" i="28"/>
  <c r="HX322" i="28"/>
  <c r="IC326" i="28"/>
  <c r="HY328" i="28"/>
  <c r="IE331" i="28"/>
  <c r="JX332" i="28"/>
  <c r="IC332" i="28"/>
  <c r="ID315" i="28"/>
  <c r="IC324" i="28"/>
  <c r="IC328" i="28"/>
  <c r="JS331" i="28"/>
  <c r="HX331" i="28"/>
  <c r="JU308" i="28"/>
  <c r="IE315" i="28"/>
  <c r="HX318" i="28"/>
  <c r="HY320" i="28"/>
  <c r="IC322" i="28"/>
  <c r="HW329" i="28"/>
  <c r="ID313" i="28"/>
  <c r="HY318" i="28"/>
  <c r="IC320" i="28"/>
  <c r="JU326" i="28"/>
  <c r="HX329" i="28"/>
  <c r="ID311" i="28"/>
  <c r="IE313" i="28"/>
  <c r="HX316" i="28"/>
  <c r="JU322" i="28"/>
  <c r="JV324" i="28"/>
  <c r="HW325" i="28"/>
  <c r="JV326" i="28"/>
  <c r="HW327" i="28"/>
  <c r="JU328" i="28"/>
  <c r="ID329" i="28"/>
  <c r="JT329" i="28"/>
  <c r="IE330" i="28"/>
  <c r="JZ330" i="28"/>
  <c r="JT331" i="28"/>
  <c r="JZ334" i="28"/>
  <c r="HW335" i="28"/>
  <c r="JY336" i="28"/>
  <c r="JR338" i="28"/>
  <c r="HY339" i="28"/>
  <c r="JV340" i="28"/>
  <c r="IC330" i="28"/>
  <c r="JU331" i="28"/>
  <c r="JS333" i="28"/>
  <c r="HV337" i="28"/>
  <c r="JQ337" i="28"/>
  <c r="JV338" i="28"/>
  <c r="JW340" i="28"/>
  <c r="HZ335" i="28"/>
  <c r="JY340" i="28"/>
  <c r="ID340" i="28"/>
  <c r="IE340" i="28"/>
  <c r="JV351" i="28"/>
  <c r="IA351" i="28"/>
  <c r="JR358" i="28"/>
  <c r="HW358" i="28"/>
  <c r="JS343" i="28"/>
  <c r="HX343" i="28"/>
  <c r="IE335" i="28"/>
  <c r="JS342" i="28"/>
  <c r="HX342" i="28"/>
  <c r="JS350" i="28"/>
  <c r="HX350" i="28"/>
  <c r="IB338" i="28"/>
  <c r="JW346" i="28"/>
  <c r="JY349" i="28"/>
  <c r="ID349" i="28"/>
  <c r="JQ359" i="28"/>
  <c r="HV359" i="28"/>
  <c r="HW331" i="28"/>
  <c r="JU332" i="28"/>
  <c r="IC334" i="28"/>
  <c r="JT335" i="28"/>
  <c r="ID338" i="28"/>
  <c r="JU353" i="28"/>
  <c r="JV332" i="28"/>
  <c r="ID334" i="28"/>
  <c r="HX336" i="28"/>
  <c r="JR340" i="28"/>
  <c r="HW340" i="28"/>
  <c r="HV341" i="28"/>
  <c r="IA342" i="28"/>
  <c r="JV342" i="28"/>
  <c r="HW333" i="28"/>
  <c r="HY336" i="28"/>
  <c r="ID356" i="28"/>
  <c r="JY356" i="28"/>
  <c r="JZ332" i="28"/>
  <c r="JU334" i="28"/>
  <c r="IB336" i="28"/>
  <c r="HY337" i="28"/>
  <c r="JR337" i="28"/>
  <c r="IC339" i="28"/>
  <c r="JX339" i="28"/>
  <c r="JV334" i="28"/>
  <c r="IC336" i="28"/>
  <c r="HV335" i="28"/>
  <c r="JV336" i="28"/>
  <c r="IE337" i="28"/>
  <c r="JX346" i="28"/>
  <c r="JV348" i="28"/>
  <c r="HY352" i="28"/>
  <c r="HX354" i="28"/>
  <c r="HX357" i="28"/>
  <c r="JS357" i="28"/>
  <c r="JX361" i="28"/>
  <c r="IC361" i="28"/>
  <c r="JR364" i="28"/>
  <c r="HW364" i="28"/>
  <c r="HX364" i="28"/>
  <c r="JX367" i="28"/>
  <c r="IC367" i="28"/>
  <c r="JW348" i="28"/>
  <c r="HV349" i="28"/>
  <c r="JT350" i="28"/>
  <c r="JU355" i="28"/>
  <c r="JX363" i="28"/>
  <c r="IC363" i="28"/>
  <c r="JS368" i="28"/>
  <c r="HX368" i="28"/>
  <c r="JY348" i="28"/>
  <c r="JU350" i="28"/>
  <c r="JT360" i="28"/>
  <c r="HW360" i="28"/>
  <c r="JR362" i="28"/>
  <c r="HW362" i="28"/>
  <c r="JX369" i="28"/>
  <c r="IC369" i="28"/>
  <c r="IE349" i="28"/>
  <c r="IA356" i="28"/>
  <c r="HX360" i="28"/>
  <c r="JX365" i="28"/>
  <c r="IC365" i="28"/>
  <c r="HY346" i="28"/>
  <c r="JY350" i="28"/>
  <c r="HZ351" i="28"/>
  <c r="HV357" i="28"/>
  <c r="JR370" i="28"/>
  <c r="HW370" i="28"/>
  <c r="JW373" i="28"/>
  <c r="HX340" i="28"/>
  <c r="IA346" i="28"/>
  <c r="HY348" i="28"/>
  <c r="JS349" i="28"/>
  <c r="JY352" i="28"/>
  <c r="HZ357" i="28"/>
  <c r="HX358" i="28"/>
  <c r="HX362" i="28"/>
  <c r="HY340" i="28"/>
  <c r="JX343" i="28"/>
  <c r="ID353" i="28"/>
  <c r="IC357" i="28"/>
  <c r="HY358" i="28"/>
  <c r="HZ359" i="28"/>
  <c r="ID360" i="28"/>
  <c r="JY360" i="28"/>
  <c r="HX361" i="28"/>
  <c r="JS361" i="28"/>
  <c r="ID361" i="28"/>
  <c r="IB344" i="28"/>
  <c r="ID346" i="28"/>
  <c r="IC355" i="28"/>
  <c r="ID357" i="28"/>
  <c r="IA358" i="28"/>
  <c r="IC359" i="28"/>
  <c r="ID344" i="28"/>
  <c r="IE346" i="28"/>
  <c r="JS351" i="28"/>
  <c r="ID355" i="28"/>
  <c r="IE357" i="28"/>
  <c r="IB358" i="28"/>
  <c r="ID359" i="28"/>
  <c r="JR342" i="28"/>
  <c r="HY345" i="28"/>
  <c r="HW352" i="28"/>
  <c r="JY358" i="28"/>
  <c r="JZ359" i="28"/>
  <c r="JZ363" i="28"/>
  <c r="JS366" i="28"/>
  <c r="HX366" i="28"/>
  <c r="JU366" i="28"/>
  <c r="JU368" i="28"/>
  <c r="IC370" i="28"/>
  <c r="IC372" i="28"/>
  <c r="JX373" i="28"/>
  <c r="HZ374" i="28"/>
  <c r="HX375" i="28"/>
  <c r="JQ375" i="28"/>
  <c r="JW376" i="28"/>
  <c r="JV377" i="28"/>
  <c r="IA379" i="28"/>
  <c r="HX380" i="28"/>
  <c r="JT370" i="28"/>
  <c r="ID372" i="28"/>
  <c r="IA374" i="28"/>
  <c r="HZ375" i="28"/>
  <c r="ID376" i="28"/>
  <c r="HZ361" i="28"/>
  <c r="HV363" i="28"/>
  <c r="IE372" i="28"/>
  <c r="JX374" i="28"/>
  <c r="IA375" i="28"/>
  <c r="IB380" i="28"/>
  <c r="JW380" i="28"/>
  <c r="JY362" i="28"/>
  <c r="JY364" i="28"/>
  <c r="JY366" i="28"/>
  <c r="JY368" i="28"/>
  <c r="HW369" i="28"/>
  <c r="HV373" i="28"/>
  <c r="JZ374" i="28"/>
  <c r="JT375" i="28"/>
  <c r="ID363" i="28"/>
  <c r="ID365" i="28"/>
  <c r="ID367" i="28"/>
  <c r="JY370" i="28"/>
  <c r="HW373" i="28"/>
  <c r="IE365" i="28"/>
  <c r="IE367" i="28"/>
  <c r="ID369" i="28"/>
  <c r="HZ378" i="28"/>
  <c r="JU378" i="28"/>
  <c r="JQ378" i="28"/>
  <c r="JZ380" i="28"/>
  <c r="IE380" i="28"/>
  <c r="ID371" i="28"/>
  <c r="HZ373" i="28"/>
  <c r="JT392" i="28"/>
  <c r="HY392" i="28"/>
  <c r="HY395" i="28"/>
  <c r="JT395" i="28"/>
  <c r="JY396" i="28"/>
  <c r="ID396" i="28"/>
  <c r="HW397" i="28"/>
  <c r="JR397" i="28"/>
  <c r="JS363" i="28"/>
  <c r="JS365" i="28"/>
  <c r="HW366" i="28"/>
  <c r="JS367" i="28"/>
  <c r="HW368" i="28"/>
  <c r="IE371" i="28"/>
  <c r="IA373" i="28"/>
  <c r="HX378" i="28"/>
  <c r="JY378" i="28"/>
  <c r="JS403" i="28"/>
  <c r="HX403" i="28"/>
  <c r="JU384" i="28"/>
  <c r="HZ384" i="28"/>
  <c r="JY385" i="28"/>
  <c r="ID385" i="28"/>
  <c r="JZ391" i="28"/>
  <c r="IE391" i="28"/>
  <c r="HW379" i="28"/>
  <c r="JR379" i="28"/>
  <c r="JZ388" i="28"/>
  <c r="IE388" i="28"/>
  <c r="HW389" i="28"/>
  <c r="JR389" i="28"/>
  <c r="JT371" i="28"/>
  <c r="JR377" i="28"/>
  <c r="IE378" i="28"/>
  <c r="JV390" i="28"/>
  <c r="IA390" i="28"/>
  <c r="JX384" i="28"/>
  <c r="ID386" i="28"/>
  <c r="JQ389" i="28"/>
  <c r="JY390" i="28"/>
  <c r="HX391" i="28"/>
  <c r="JV392" i="28"/>
  <c r="IA394" i="28"/>
  <c r="JT381" i="28"/>
  <c r="IA383" i="28"/>
  <c r="JY384" i="28"/>
  <c r="HX385" i="28"/>
  <c r="IE386" i="28"/>
  <c r="JV387" i="28"/>
  <c r="JZ390" i="28"/>
  <c r="HY391" i="28"/>
  <c r="JW392" i="28"/>
  <c r="ID394" i="28"/>
  <c r="IA407" i="28"/>
  <c r="JV407" i="28"/>
  <c r="JT409" i="28"/>
  <c r="HY409" i="28"/>
  <c r="IE383" i="28"/>
  <c r="ID388" i="28"/>
  <c r="JX392" i="28"/>
  <c r="JV395" i="28"/>
  <c r="HZ396" i="28"/>
  <c r="JV400" i="28"/>
  <c r="JU402" i="28"/>
  <c r="HZ402" i="28"/>
  <c r="JU437" i="28"/>
  <c r="HZ437" i="28"/>
  <c r="JR391" i="28"/>
  <c r="JX400" i="28"/>
  <c r="JZ401" i="28"/>
  <c r="IE401" i="28"/>
  <c r="IA419" i="28"/>
  <c r="JV419" i="28"/>
  <c r="HY380" i="28"/>
  <c r="HZ382" i="28"/>
  <c r="HY390" i="28"/>
  <c r="JZ392" i="28"/>
  <c r="HY393" i="28"/>
  <c r="HY400" i="28"/>
  <c r="JY400" i="28"/>
  <c r="JU404" i="28"/>
  <c r="HZ404" i="28"/>
  <c r="JV389" i="28"/>
  <c r="IC415" i="28"/>
  <c r="JX415" i="28"/>
  <c r="IB421" i="28"/>
  <c r="JW421" i="28"/>
  <c r="JQ376" i="28"/>
  <c r="IE385" i="28"/>
  <c r="HX387" i="28"/>
  <c r="JW388" i="28"/>
  <c r="JU391" i="28"/>
  <c r="JQ393" i="28"/>
  <c r="IB400" i="28"/>
  <c r="JW400" i="28"/>
  <c r="JY402" i="28"/>
  <c r="ID402" i="28"/>
  <c r="JY408" i="28"/>
  <c r="ID408" i="28"/>
  <c r="JR385" i="28"/>
  <c r="JV391" i="28"/>
  <c r="JX396" i="28"/>
  <c r="JZ397" i="28"/>
  <c r="IE397" i="28"/>
  <c r="HY398" i="28"/>
  <c r="JR399" i="28"/>
  <c r="JR401" i="28"/>
  <c r="HY402" i="28"/>
  <c r="JX402" i="28"/>
  <c r="HZ405" i="28"/>
  <c r="JU405" i="28"/>
  <c r="IE395" i="28"/>
  <c r="HZ398" i="28"/>
  <c r="HY399" i="28"/>
  <c r="JS399" i="28"/>
  <c r="JZ402" i="28"/>
  <c r="JW409" i="28"/>
  <c r="JT414" i="28"/>
  <c r="HY414" i="28"/>
  <c r="JR387" i="28"/>
  <c r="JQ395" i="28"/>
  <c r="HY397" i="28"/>
  <c r="IA398" i="28"/>
  <c r="IE399" i="28"/>
  <c r="JU418" i="28"/>
  <c r="HZ418" i="28"/>
  <c r="HY394" i="28"/>
  <c r="JU399" i="28"/>
  <c r="HZ401" i="28"/>
  <c r="JU401" i="28"/>
  <c r="HW403" i="28"/>
  <c r="JR403" i="28"/>
  <c r="JS407" i="28"/>
  <c r="HX407" i="28"/>
  <c r="JS411" i="28"/>
  <c r="HX411" i="28"/>
  <c r="IC412" i="28"/>
  <c r="JX412" i="28"/>
  <c r="JW404" i="28"/>
  <c r="IC408" i="28"/>
  <c r="JU411" i="28"/>
  <c r="HY413" i="28"/>
  <c r="JU414" i="28"/>
  <c r="IC421" i="28"/>
  <c r="JX421" i="28"/>
  <c r="JR428" i="28"/>
  <c r="HZ410" i="28"/>
  <c r="JV411" i="28"/>
  <c r="HZ413" i="28"/>
  <c r="JV414" i="28"/>
  <c r="ID419" i="28"/>
  <c r="HZ421" i="28"/>
  <c r="JQ403" i="28"/>
  <c r="HV412" i="28"/>
  <c r="JW414" i="28"/>
  <c r="JU430" i="28"/>
  <c r="HZ430" i="28"/>
  <c r="JZ404" i="28"/>
  <c r="JW406" i="28"/>
  <c r="JS408" i="28"/>
  <c r="JQ410" i="28"/>
  <c r="JX411" i="28"/>
  <c r="JQ413" i="28"/>
  <c r="JX414" i="28"/>
  <c r="HY415" i="28"/>
  <c r="JQ418" i="28"/>
  <c r="JR420" i="28"/>
  <c r="HZ409" i="28"/>
  <c r="HY412" i="28"/>
  <c r="HZ415" i="28"/>
  <c r="IA417" i="28"/>
  <c r="JU417" i="28"/>
  <c r="ID418" i="28"/>
  <c r="JR418" i="28"/>
  <c r="HX420" i="28"/>
  <c r="JU420" i="28"/>
  <c r="IB422" i="28"/>
  <c r="JW422" i="28"/>
  <c r="HY404" i="28"/>
  <c r="IE405" i="28"/>
  <c r="HZ412" i="28"/>
  <c r="IA415" i="28"/>
  <c r="HX416" i="28"/>
  <c r="ID417" i="28"/>
  <c r="IE418" i="28"/>
  <c r="JU403" i="28"/>
  <c r="IA412" i="28"/>
  <c r="JW413" i="28"/>
  <c r="HY416" i="28"/>
  <c r="IE417" i="28"/>
  <c r="JX417" i="28"/>
  <c r="IB423" i="28"/>
  <c r="JW423" i="28"/>
  <c r="ID409" i="28"/>
  <c r="JX413" i="28"/>
  <c r="HX414" i="28"/>
  <c r="HW419" i="28"/>
  <c r="JR419" i="28"/>
  <c r="IC425" i="28"/>
  <c r="JX425" i="28"/>
  <c r="JQ419" i="28"/>
  <c r="HV426" i="28"/>
  <c r="JQ426" i="28"/>
  <c r="IB427" i="28"/>
  <c r="JW427" i="28"/>
  <c r="HZ406" i="28"/>
  <c r="HZ422" i="28"/>
  <c r="JQ424" i="28"/>
  <c r="JV421" i="28"/>
  <c r="IA421" i="28"/>
  <c r="HY422" i="28"/>
  <c r="JR424" i="28"/>
  <c r="JU428" i="28"/>
  <c r="HY445" i="28"/>
  <c r="JT445" i="28"/>
  <c r="JV434" i="28"/>
  <c r="IA434" i="28"/>
  <c r="JW439" i="28"/>
  <c r="IB439" i="28"/>
  <c r="JV424" i="28"/>
  <c r="JR426" i="28"/>
  <c r="JR429" i="28"/>
  <c r="JU432" i="28"/>
  <c r="IE422" i="28"/>
  <c r="HY425" i="28"/>
  <c r="JU426" i="28"/>
  <c r="JV432" i="28"/>
  <c r="HW435" i="28"/>
  <c r="JR435" i="28"/>
  <c r="HW440" i="28"/>
  <c r="JR440" i="28"/>
  <c r="JV426" i="28"/>
  <c r="IA427" i="28"/>
  <c r="IC441" i="28"/>
  <c r="JX441" i="28"/>
  <c r="JQ442" i="28"/>
  <c r="HV442" i="28"/>
  <c r="HY421" i="28"/>
  <c r="IA423" i="28"/>
  <c r="JR425" i="28"/>
  <c r="JX429" i="28"/>
  <c r="IA430" i="28"/>
  <c r="HZ431" i="28"/>
  <c r="JW431" i="28"/>
  <c r="JV433" i="28"/>
  <c r="JQ430" i="28"/>
  <c r="JR430" i="28"/>
  <c r="JW425" i="28"/>
  <c r="JX427" i="28"/>
  <c r="JQ428" i="28"/>
  <c r="JU442" i="28"/>
  <c r="HX449" i="28"/>
  <c r="JS449" i="28"/>
  <c r="JW435" i="28"/>
  <c r="HZ436" i="28"/>
  <c r="JQ438" i="28"/>
  <c r="JU440" i="28"/>
  <c r="JZ442" i="28"/>
  <c r="JQ445" i="28"/>
  <c r="JX435" i="28"/>
  <c r="IA436" i="28"/>
  <c r="JR438" i="28"/>
  <c r="JV440" i="28"/>
  <c r="HY441" i="28"/>
  <c r="HY444" i="28"/>
  <c r="JQ436" i="28"/>
  <c r="JZ446" i="28"/>
  <c r="IE446" i="28"/>
  <c r="HV447" i="28"/>
  <c r="JQ447" i="28"/>
  <c r="JR436" i="28"/>
  <c r="ID444" i="28"/>
  <c r="JV448" i="28"/>
  <c r="IA448" i="28"/>
  <c r="JX433" i="28"/>
  <c r="JU445" i="28"/>
  <c r="JQ434" i="28"/>
  <c r="IA437" i="28"/>
  <c r="JR441" i="28"/>
  <c r="JV444" i="28"/>
  <c r="HV446" i="28"/>
  <c r="JQ446" i="28"/>
  <c r="JR434" i="28"/>
  <c r="JR437" i="28"/>
  <c r="JQ443" i="28"/>
  <c r="JR443" i="28"/>
  <c r="JX439" i="28"/>
  <c r="JV443" i="28"/>
  <c r="JZ444" i="28"/>
  <c r="IE444" i="28"/>
  <c r="JQ432" i="28"/>
  <c r="JW437" i="28"/>
  <c r="IA442" i="28"/>
  <c r="JR442" i="28"/>
  <c r="JX443" i="28"/>
  <c r="HZ447" i="28"/>
  <c r="JR447" i="28"/>
  <c r="JU450" i="28"/>
  <c r="JR459" i="28"/>
  <c r="HW459" i="28"/>
  <c r="IC452" i="28"/>
  <c r="IE453" i="28"/>
  <c r="IB454" i="28"/>
  <c r="ID456" i="28"/>
  <c r="JY456" i="28"/>
  <c r="HX459" i="28"/>
  <c r="JS459" i="28"/>
  <c r="JQ466" i="28"/>
  <c r="JY450" i="28"/>
  <c r="HV451" i="28"/>
  <c r="JQ452" i="28"/>
  <c r="IC454" i="28"/>
  <c r="JV455" i="28"/>
  <c r="IE456" i="28"/>
  <c r="JZ456" i="28"/>
  <c r="HV461" i="28"/>
  <c r="JQ461" i="28"/>
  <c r="JT449" i="28"/>
  <c r="JZ450" i="28"/>
  <c r="HW451" i="28"/>
  <c r="JR452" i="28"/>
  <c r="IE454" i="28"/>
  <c r="HZ455" i="28"/>
  <c r="JW455" i="28"/>
  <c r="JR461" i="28"/>
  <c r="HW461" i="28"/>
  <c r="JX455" i="28"/>
  <c r="JV449" i="28"/>
  <c r="JZ455" i="28"/>
  <c r="IE455" i="28"/>
  <c r="HV456" i="28"/>
  <c r="JQ456" i="28"/>
  <c r="JU457" i="28"/>
  <c r="HZ457" i="28"/>
  <c r="HY446" i="28"/>
  <c r="JW449" i="28"/>
  <c r="HX450" i="28"/>
  <c r="ID451" i="28"/>
  <c r="JY452" i="28"/>
  <c r="JW458" i="28"/>
  <c r="IB458" i="28"/>
  <c r="IB448" i="28"/>
  <c r="JX449" i="28"/>
  <c r="JV453" i="28"/>
  <c r="IB457" i="28"/>
  <c r="JW457" i="28"/>
  <c r="JX458" i="28"/>
  <c r="IC458" i="28"/>
  <c r="JW453" i="28"/>
  <c r="JQ455" i="28"/>
  <c r="HV455" i="28"/>
  <c r="JW460" i="28"/>
  <c r="IB460" i="28"/>
  <c r="JX453" i="28"/>
  <c r="JS457" i="28"/>
  <c r="IE458" i="28"/>
  <c r="JZ458" i="28"/>
  <c r="HY452" i="28"/>
  <c r="HY453" i="28"/>
  <c r="JT453" i="28"/>
  <c r="JT457" i="28"/>
  <c r="JR450" i="28"/>
  <c r="JW451" i="28"/>
  <c r="HZ452" i="28"/>
  <c r="JU453" i="28"/>
  <c r="HZ453" i="28"/>
  <c r="HY454" i="28"/>
  <c r="JV457" i="28"/>
  <c r="IA469" i="28"/>
  <c r="JV469" i="28"/>
  <c r="IC462" i="28"/>
  <c r="JV471" i="28"/>
  <c r="IA471" i="28"/>
  <c r="IB465" i="28"/>
  <c r="JW465" i="28"/>
  <c r="IE468" i="28"/>
  <c r="JZ468" i="28"/>
  <c r="JW470" i="28"/>
  <c r="IB470" i="28"/>
  <c r="HY472" i="28"/>
  <c r="JS461" i="28"/>
  <c r="IA463" i="28"/>
  <c r="JT461" i="28"/>
  <c r="JU463" i="28"/>
  <c r="HZ463" i="28"/>
  <c r="ID470" i="28"/>
  <c r="JY470" i="28"/>
  <c r="JW459" i="28"/>
  <c r="JZ465" i="28"/>
  <c r="IE465" i="28"/>
  <c r="HW455" i="28"/>
  <c r="JQ458" i="28"/>
  <c r="IC460" i="28"/>
  <c r="JW461" i="28"/>
  <c r="HY464" i="28"/>
  <c r="JY464" i="28"/>
  <c r="JV467" i="28"/>
  <c r="IA467" i="28"/>
  <c r="JY458" i="28"/>
  <c r="JQ462" i="28"/>
  <c r="JY460" i="28"/>
  <c r="JZ463" i="28"/>
  <c r="IE463" i="28"/>
  <c r="HZ459" i="28"/>
  <c r="JZ460" i="28"/>
  <c r="JY462" i="28"/>
  <c r="JV465" i="28"/>
  <c r="HY469" i="28"/>
  <c r="JT469" i="28"/>
  <c r="HV473" i="28"/>
  <c r="HV470" i="28"/>
  <c r="IB472" i="28"/>
  <c r="HV475" i="28"/>
  <c r="JQ475" i="28"/>
  <c r="JX472" i="28"/>
  <c r="IC472" i="28"/>
  <c r="ID474" i="28"/>
  <c r="JY474" i="28"/>
  <c r="JR475" i="28"/>
  <c r="HW475" i="28"/>
  <c r="JZ464" i="28"/>
  <c r="HW465" i="28"/>
  <c r="JY466" i="28"/>
  <c r="JQ468" i="28"/>
  <c r="JW469" i="28"/>
  <c r="HY473" i="28"/>
  <c r="JT473" i="28"/>
  <c r="HX475" i="28"/>
  <c r="JS475" i="28"/>
  <c r="JZ470" i="28"/>
  <c r="IE471" i="28"/>
  <c r="HZ467" i="28"/>
  <c r="JY468" i="28"/>
  <c r="HV469" i="28"/>
  <c r="HW469" i="28"/>
  <c r="IE467" i="28"/>
  <c r="JQ472" i="28"/>
  <c r="IC474" i="28"/>
  <c r="JT474" i="28"/>
  <c r="HY474" i="28"/>
  <c r="IB480" i="28"/>
  <c r="JW480" i="28"/>
  <c r="JZ477" i="28"/>
  <c r="IE477" i="28"/>
  <c r="IC464" i="28"/>
  <c r="JZ472" i="28"/>
  <c r="HW473" i="28"/>
  <c r="HW485" i="28"/>
  <c r="JR485" i="28"/>
  <c r="JQ483" i="28"/>
  <c r="HV483" i="28"/>
  <c r="HV487" i="28"/>
  <c r="JQ487" i="28"/>
  <c r="IA477" i="28"/>
  <c r="JZ478" i="28"/>
  <c r="HX479" i="28"/>
  <c r="HX482" i="28"/>
  <c r="JS482" i="28"/>
  <c r="HV474" i="28"/>
  <c r="IB477" i="28"/>
  <c r="IA479" i="28"/>
  <c r="JU479" i="28"/>
  <c r="IB479" i="28"/>
  <c r="IB486" i="28"/>
  <c r="JW486" i="28"/>
  <c r="JS477" i="28"/>
  <c r="JR480" i="28"/>
  <c r="JT477" i="28"/>
  <c r="HV481" i="28"/>
  <c r="IB489" i="28"/>
  <c r="JW489" i="28"/>
  <c r="JT480" i="28"/>
  <c r="HY480" i="28"/>
  <c r="JY482" i="28"/>
  <c r="ID482" i="28"/>
  <c r="ID483" i="28"/>
  <c r="JY483" i="28"/>
  <c r="HY478" i="28"/>
  <c r="JV484" i="28"/>
  <c r="JZ474" i="28"/>
  <c r="IC479" i="28"/>
  <c r="JX479" i="28"/>
  <c r="JU481" i="28"/>
  <c r="JZ490" i="28"/>
  <c r="IE490" i="28"/>
  <c r="HY484" i="28"/>
  <c r="JY494" i="28"/>
  <c r="ID494" i="28"/>
  <c r="JQ498" i="28"/>
  <c r="HV498" i="28"/>
  <c r="JV481" i="28"/>
  <c r="JU485" i="28"/>
  <c r="JU487" i="28"/>
  <c r="HZ488" i="28"/>
  <c r="JZ494" i="28"/>
  <c r="IE494" i="28"/>
  <c r="IB484" i="28"/>
  <c r="JV485" i="28"/>
  <c r="HX486" i="28"/>
  <c r="JR484" i="28"/>
  <c r="HY486" i="28"/>
  <c r="JX487" i="28"/>
  <c r="ID488" i="28"/>
  <c r="IE488" i="28"/>
  <c r="JU484" i="28"/>
  <c r="HX489" i="28"/>
  <c r="HX488" i="28"/>
  <c r="JS488" i="28"/>
  <c r="JT497" i="28"/>
  <c r="HY497" i="28"/>
  <c r="ID499" i="28"/>
  <c r="JY499" i="28"/>
  <c r="JS495" i="28"/>
  <c r="HX495" i="28"/>
  <c r="HZ497" i="28"/>
  <c r="JU497" i="28"/>
  <c r="JX484" i="28"/>
  <c r="JY492" i="28"/>
  <c r="ID492" i="28"/>
  <c r="HX487" i="28"/>
  <c r="IE496" i="28"/>
  <c r="IE491" i="28"/>
  <c r="HV494" i="28"/>
  <c r="IB497" i="28"/>
  <c r="JT501" i="28"/>
  <c r="HY501" i="28"/>
  <c r="JR491" i="28"/>
  <c r="HX492" i="28"/>
  <c r="HX494" i="28"/>
  <c r="IE498" i="28"/>
  <c r="JT503" i="28"/>
  <c r="HY503" i="28"/>
  <c r="HV496" i="28"/>
  <c r="JS496" i="28"/>
  <c r="IA505" i="28"/>
  <c r="JV505" i="28"/>
  <c r="IE492" i="28"/>
  <c r="JU496" i="28"/>
  <c r="JT499" i="28"/>
  <c r="HY499" i="28"/>
  <c r="HX493" i="28"/>
  <c r="HY495" i="28"/>
  <c r="JZ504" i="28"/>
  <c r="IE504" i="28"/>
  <c r="HX491" i="28"/>
  <c r="HY493" i="28"/>
  <c r="ID496" i="28"/>
  <c r="JV497" i="28"/>
  <c r="JW499" i="28"/>
  <c r="IB499" i="28"/>
  <c r="JU503" i="28"/>
  <c r="HZ500" i="28"/>
  <c r="HZ502" i="28"/>
  <c r="JY503" i="28"/>
  <c r="HX504" i="28"/>
  <c r="JS507" i="28"/>
  <c r="HX507" i="28"/>
  <c r="JZ510" i="28"/>
  <c r="IE510" i="28"/>
  <c r="ID506" i="28"/>
  <c r="JT507" i="28"/>
  <c r="HY507" i="28"/>
  <c r="JT511" i="28"/>
  <c r="HY511" i="28"/>
  <c r="IE506" i="28"/>
  <c r="IE500" i="28"/>
  <c r="IE502" i="28"/>
  <c r="ID504" i="28"/>
  <c r="JY505" i="28"/>
  <c r="JY508" i="28"/>
  <c r="ID508" i="28"/>
  <c r="JY512" i="28"/>
  <c r="ID512" i="28"/>
  <c r="JT513" i="28"/>
  <c r="HY513" i="28"/>
  <c r="JZ508" i="28"/>
  <c r="IE508" i="28"/>
  <c r="HZ513" i="28"/>
  <c r="JU513" i="28"/>
  <c r="HX499" i="28"/>
  <c r="HX501" i="28"/>
  <c r="HX503" i="28"/>
  <c r="JU507" i="28"/>
  <c r="JS505" i="28"/>
  <c r="HX505" i="28"/>
  <c r="IB501" i="28"/>
  <c r="IB503" i="28"/>
  <c r="JY516" i="28"/>
  <c r="ID516" i="28"/>
  <c r="JV506" i="28"/>
  <c r="IA506" i="28"/>
  <c r="JT509" i="28"/>
  <c r="HY509" i="28"/>
  <c r="JZ516" i="28"/>
  <c r="IE516" i="28"/>
  <c r="HX508" i="28"/>
  <c r="HV510" i="28"/>
  <c r="IA512" i="28"/>
  <c r="HZ508" i="28"/>
  <c r="IA508" i="28"/>
  <c r="IE512" i="28"/>
  <c r="JT517" i="28"/>
  <c r="HY517" i="28"/>
  <c r="ID510" i="28"/>
  <c r="JS512" i="28"/>
  <c r="HX513" i="28"/>
  <c r="HZ517" i="28"/>
  <c r="JU517" i="28"/>
  <c r="HX509" i="28"/>
  <c r="JU510" i="28"/>
  <c r="HX511" i="28"/>
  <c r="IB513" i="28"/>
  <c r="ID515" i="28"/>
  <c r="JY515" i="28"/>
  <c r="JV516" i="28"/>
  <c r="IA516" i="28"/>
  <c r="IB505" i="28"/>
  <c r="HV514" i="28"/>
  <c r="HV516" i="28"/>
  <c r="IE518" i="28"/>
  <c r="JS518" i="28"/>
  <c r="HY519" i="28"/>
  <c r="IA519" i="28"/>
  <c r="JU519" i="28"/>
  <c r="ID520" i="28"/>
  <c r="JS516" i="28"/>
  <c r="IE520" i="28"/>
  <c r="JU516" i="28"/>
  <c r="HX517" i="28"/>
  <c r="JQ16" i="28"/>
  <c r="IB17" i="28"/>
  <c r="HV18" i="28"/>
  <c r="IB19" i="28"/>
  <c r="HV20" i="28"/>
  <c r="IB21" i="28"/>
  <c r="HV22" i="28"/>
  <c r="IB23" i="28"/>
  <c r="HV24" i="28"/>
  <c r="IB25" i="28"/>
  <c r="HV26" i="28"/>
  <c r="IB27" i="28"/>
  <c r="HV28" i="28"/>
  <c r="IB29" i="28"/>
  <c r="HV30" i="28"/>
  <c r="IB31" i="28"/>
  <c r="HV32" i="28"/>
  <c r="IB33" i="28"/>
  <c r="HV34" i="28"/>
  <c r="IB35" i="28"/>
  <c r="HV36" i="28"/>
  <c r="IB37" i="28"/>
  <c r="HV38" i="28"/>
  <c r="IB39" i="28"/>
  <c r="HV40" i="28"/>
  <c r="JS40" i="28"/>
  <c r="JY41" i="28"/>
  <c r="JS42" i="28"/>
  <c r="JY43" i="28"/>
  <c r="JS44" i="28"/>
  <c r="IA46" i="28"/>
  <c r="HX53" i="28"/>
  <c r="IE67" i="28"/>
  <c r="JZ67" i="28"/>
  <c r="IE73" i="28"/>
  <c r="JZ73" i="28"/>
  <c r="IE77" i="28"/>
  <c r="JZ77" i="28"/>
  <c r="HY66" i="28"/>
  <c r="JT66" i="28"/>
  <c r="JT87" i="28"/>
  <c r="HY87" i="28"/>
  <c r="IC46" i="28"/>
  <c r="ID48" i="28"/>
  <c r="JQ49" i="28"/>
  <c r="JW51" i="28"/>
  <c r="JR55" i="28"/>
  <c r="IE65" i="28"/>
  <c r="JZ65" i="28"/>
  <c r="HY72" i="28"/>
  <c r="JT72" i="28"/>
  <c r="HY80" i="28"/>
  <c r="JT80" i="28"/>
  <c r="JW44" i="28"/>
  <c r="IE48" i="28"/>
  <c r="JX51" i="28"/>
  <c r="IE54" i="28"/>
  <c r="ID56" i="28"/>
  <c r="JY56" i="28"/>
  <c r="HX57" i="28"/>
  <c r="JS57" i="28"/>
  <c r="HY64" i="28"/>
  <c r="JT64" i="28"/>
  <c r="JW20" i="28"/>
  <c r="JW22" i="28"/>
  <c r="JW26" i="28"/>
  <c r="JQ27" i="28"/>
  <c r="JW28" i="28"/>
  <c r="JQ29" i="28"/>
  <c r="JW30" i="28"/>
  <c r="JQ31" i="28"/>
  <c r="JW32" i="28"/>
  <c r="JQ33" i="28"/>
  <c r="JW34" i="28"/>
  <c r="JQ35" i="28"/>
  <c r="JW36" i="28"/>
  <c r="JZ56" i="28"/>
  <c r="IE56" i="28"/>
  <c r="IE63" i="28"/>
  <c r="JZ63" i="28"/>
  <c r="IE71" i="28"/>
  <c r="JZ71" i="28"/>
  <c r="HY76" i="28"/>
  <c r="JT76" i="28"/>
  <c r="JW16" i="28"/>
  <c r="JQ17" i="28"/>
  <c r="JW18" i="28"/>
  <c r="JQ21" i="28"/>
  <c r="JQ23" i="28"/>
  <c r="JX16" i="28"/>
  <c r="JX18" i="28"/>
  <c r="JR19" i="28"/>
  <c r="JX22" i="28"/>
  <c r="JX26" i="28"/>
  <c r="JR27" i="28"/>
  <c r="JX34" i="28"/>
  <c r="JR35" i="28"/>
  <c r="JX36" i="28"/>
  <c r="JR37" i="28"/>
  <c r="JX38" i="28"/>
  <c r="JR39" i="28"/>
  <c r="JX40" i="28"/>
  <c r="JR41" i="28"/>
  <c r="JX42" i="28"/>
  <c r="JR43" i="28"/>
  <c r="JQ47" i="28"/>
  <c r="JR48" i="28"/>
  <c r="JX50" i="28"/>
  <c r="JR54" i="28"/>
  <c r="JW55" i="28"/>
  <c r="HY62" i="28"/>
  <c r="JT62" i="28"/>
  <c r="IE79" i="28"/>
  <c r="JZ79" i="28"/>
  <c r="JZ83" i="28"/>
  <c r="IE83" i="28"/>
  <c r="IC84" i="28"/>
  <c r="JX84" i="28"/>
  <c r="JW24" i="28"/>
  <c r="JQ25" i="28"/>
  <c r="JR17" i="28"/>
  <c r="JR23" i="28"/>
  <c r="JX24" i="28"/>
  <c r="HV19" i="28"/>
  <c r="JR46" i="28"/>
  <c r="JR47" i="28"/>
  <c r="JW49" i="28"/>
  <c r="HX50" i="28"/>
  <c r="ID52" i="28"/>
  <c r="JQ53" i="28"/>
  <c r="IE61" i="28"/>
  <c r="JZ61" i="28"/>
  <c r="HY70" i="28"/>
  <c r="JT70" i="28"/>
  <c r="JX20" i="28"/>
  <c r="JR21" i="28"/>
  <c r="JR25" i="28"/>
  <c r="JU46" i="28"/>
  <c r="JX49" i="28"/>
  <c r="IE52" i="28"/>
  <c r="JR53" i="28"/>
  <c r="IE55" i="28"/>
  <c r="JZ55" i="28"/>
  <c r="HY60" i="28"/>
  <c r="JT60" i="28"/>
  <c r="IE75" i="28"/>
  <c r="JZ75" i="28"/>
  <c r="JU39" i="28"/>
  <c r="JU41" i="28"/>
  <c r="JU43" i="28"/>
  <c r="JW45" i="28"/>
  <c r="JW48" i="28"/>
  <c r="HX49" i="28"/>
  <c r="ID51" i="28"/>
  <c r="JQ52" i="28"/>
  <c r="JW54" i="28"/>
  <c r="HX55" i="28"/>
  <c r="IE59" i="28"/>
  <c r="JZ59" i="28"/>
  <c r="IE69" i="28"/>
  <c r="JZ69" i="28"/>
  <c r="JV17" i="28"/>
  <c r="JV19" i="28"/>
  <c r="JV21" i="28"/>
  <c r="JV23" i="28"/>
  <c r="JV25" i="28"/>
  <c r="JV27" i="28"/>
  <c r="JV29" i="28"/>
  <c r="JV31" i="28"/>
  <c r="JV33" i="28"/>
  <c r="JV35" i="28"/>
  <c r="JV37" i="28"/>
  <c r="JV39" i="28"/>
  <c r="JV41" i="28"/>
  <c r="JV43" i="28"/>
  <c r="HX46" i="28"/>
  <c r="HY49" i="28"/>
  <c r="IE51" i="28"/>
  <c r="JR52" i="28"/>
  <c r="HY55" i="28"/>
  <c r="HX56" i="28"/>
  <c r="JS56" i="28"/>
  <c r="HY58" i="28"/>
  <c r="JT58" i="28"/>
  <c r="HY78" i="28"/>
  <c r="JT78" i="28"/>
  <c r="HY82" i="28"/>
  <c r="JT82" i="28"/>
  <c r="HY46" i="28"/>
  <c r="ID50" i="28"/>
  <c r="HY56" i="28"/>
  <c r="JT56" i="28"/>
  <c r="IE57" i="28"/>
  <c r="JZ57" i="28"/>
  <c r="HY68" i="28"/>
  <c r="JT68" i="28"/>
  <c r="HY74" i="28"/>
  <c r="JT74" i="28"/>
  <c r="HX47" i="28"/>
  <c r="JX47" i="28"/>
  <c r="HY48" i="28"/>
  <c r="IE50" i="28"/>
  <c r="JR51" i="28"/>
  <c r="JX53" i="28"/>
  <c r="HY54" i="28"/>
  <c r="JW56" i="28"/>
  <c r="IE81" i="28"/>
  <c r="JZ81" i="28"/>
  <c r="JT86" i="28"/>
  <c r="HY86" i="28"/>
  <c r="HY57" i="28"/>
  <c r="IE58" i="28"/>
  <c r="HY59" i="28"/>
  <c r="IE60" i="28"/>
  <c r="HY61" i="28"/>
  <c r="IE62" i="28"/>
  <c r="HY63" i="28"/>
  <c r="IE64" i="28"/>
  <c r="HY65" i="28"/>
  <c r="IE66" i="28"/>
  <c r="HY67" i="28"/>
  <c r="IE68" i="28"/>
  <c r="HY69" i="28"/>
  <c r="IE70" i="28"/>
  <c r="HY71" i="28"/>
  <c r="IE72" i="28"/>
  <c r="HY73" i="28"/>
  <c r="IE74" i="28"/>
  <c r="HY75" i="28"/>
  <c r="IE76" i="28"/>
  <c r="HY77" i="28"/>
  <c r="IE78" i="28"/>
  <c r="HY79" i="28"/>
  <c r="IE80" i="28"/>
  <c r="HY81" i="28"/>
  <c r="IE82" i="28"/>
  <c r="JX83" i="28"/>
  <c r="JW88" i="28"/>
  <c r="ID91" i="28"/>
  <c r="HY96" i="28"/>
  <c r="JT96" i="28"/>
  <c r="JW67" i="28"/>
  <c r="JQ68" i="28"/>
  <c r="JW69" i="28"/>
  <c r="JQ70" i="28"/>
  <c r="JW71" i="28"/>
  <c r="JQ72" i="28"/>
  <c r="JW73" i="28"/>
  <c r="JQ74" i="28"/>
  <c r="JW75" i="28"/>
  <c r="JQ76" i="28"/>
  <c r="JW77" i="28"/>
  <c r="JQ78" i="28"/>
  <c r="JW79" i="28"/>
  <c r="JQ80" i="28"/>
  <c r="JW81" i="28"/>
  <c r="JQ82" i="28"/>
  <c r="HZ84" i="28"/>
  <c r="JV86" i="28"/>
  <c r="JX88" i="28"/>
  <c r="HY89" i="28"/>
  <c r="IE91" i="28"/>
  <c r="JR92" i="28"/>
  <c r="HY94" i="28"/>
  <c r="JR74" i="28"/>
  <c r="JX75" i="28"/>
  <c r="JR76" i="28"/>
  <c r="JX77" i="28"/>
  <c r="JR78" i="28"/>
  <c r="JX79" i="28"/>
  <c r="JR80" i="28"/>
  <c r="JX81" i="28"/>
  <c r="JR82" i="28"/>
  <c r="IA84" i="28"/>
  <c r="JZ84" i="28"/>
  <c r="JW86" i="28"/>
  <c r="JW87" i="28"/>
  <c r="HX88" i="28"/>
  <c r="ID90" i="28"/>
  <c r="JQ91" i="28"/>
  <c r="JY93" i="28"/>
  <c r="ID93" i="28"/>
  <c r="JX93" i="28"/>
  <c r="IE95" i="28"/>
  <c r="JY57" i="28"/>
  <c r="JS58" i="28"/>
  <c r="JY59" i="28"/>
  <c r="JS60" i="28"/>
  <c r="JY61" i="28"/>
  <c r="JS62" i="28"/>
  <c r="JY63" i="28"/>
  <c r="JS64" i="28"/>
  <c r="JY65" i="28"/>
  <c r="JS66" i="28"/>
  <c r="JY67" i="28"/>
  <c r="JS68" i="28"/>
  <c r="JY69" i="28"/>
  <c r="JS70" i="28"/>
  <c r="JY71" i="28"/>
  <c r="JS72" i="28"/>
  <c r="JY73" i="28"/>
  <c r="JS74" i="28"/>
  <c r="JY75" i="28"/>
  <c r="JS76" i="28"/>
  <c r="JY77" i="28"/>
  <c r="JS78" i="28"/>
  <c r="JY79" i="28"/>
  <c r="ID83" i="28"/>
  <c r="HX85" i="28"/>
  <c r="JW85" i="28"/>
  <c r="HX86" i="28"/>
  <c r="JX86" i="28"/>
  <c r="JX87" i="28"/>
  <c r="IE90" i="28"/>
  <c r="JR91" i="28"/>
  <c r="JQ95" i="28"/>
  <c r="IB96" i="28"/>
  <c r="JW96" i="28"/>
  <c r="JX85" i="28"/>
  <c r="JZ86" i="28"/>
  <c r="HX87" i="28"/>
  <c r="ID89" i="28"/>
  <c r="JQ90" i="28"/>
  <c r="JW92" i="28"/>
  <c r="HX93" i="28"/>
  <c r="ID94" i="28"/>
  <c r="JR95" i="28"/>
  <c r="JQ83" i="28"/>
  <c r="IE89" i="28"/>
  <c r="JX92" i="28"/>
  <c r="HY93" i="28"/>
  <c r="JS94" i="28"/>
  <c r="HX94" i="28"/>
  <c r="IE94" i="28"/>
  <c r="JR83" i="28"/>
  <c r="ID88" i="28"/>
  <c r="JQ89" i="28"/>
  <c r="JW91" i="28"/>
  <c r="HX92" i="28"/>
  <c r="IE96" i="28"/>
  <c r="JZ96" i="28"/>
  <c r="JQ57" i="28"/>
  <c r="JW58" i="28"/>
  <c r="JQ59" i="28"/>
  <c r="JW60" i="28"/>
  <c r="JQ61" i="28"/>
  <c r="JW62" i="28"/>
  <c r="JQ63" i="28"/>
  <c r="JW64" i="28"/>
  <c r="JQ65" i="28"/>
  <c r="JW66" i="28"/>
  <c r="JQ67" i="28"/>
  <c r="JW68" i="28"/>
  <c r="JQ69" i="28"/>
  <c r="JW70" i="28"/>
  <c r="JQ71" i="28"/>
  <c r="JW72" i="28"/>
  <c r="JQ73" i="28"/>
  <c r="JW74" i="28"/>
  <c r="JQ75" i="28"/>
  <c r="JW76" i="28"/>
  <c r="JQ77" i="28"/>
  <c r="JW78" i="28"/>
  <c r="JQ79" i="28"/>
  <c r="JW80" i="28"/>
  <c r="JQ81" i="28"/>
  <c r="JW82" i="28"/>
  <c r="JS83" i="28"/>
  <c r="JQ84" i="28"/>
  <c r="ID85" i="28"/>
  <c r="IE88" i="28"/>
  <c r="JR89" i="28"/>
  <c r="JX91" i="28"/>
  <c r="HY92" i="28"/>
  <c r="JR94" i="28"/>
  <c r="JW90" i="28"/>
  <c r="HX91" i="28"/>
  <c r="IE93" i="28"/>
  <c r="JY95" i="28"/>
  <c r="ID95" i="28"/>
  <c r="JX95" i="28"/>
  <c r="JY58" i="28"/>
  <c r="JS59" i="28"/>
  <c r="JY60" i="28"/>
  <c r="JS61" i="28"/>
  <c r="JY62" i="28"/>
  <c r="JS63" i="28"/>
  <c r="JY64" i="28"/>
  <c r="JS65" i="28"/>
  <c r="JY66" i="28"/>
  <c r="JS67" i="28"/>
  <c r="JY68" i="28"/>
  <c r="JS69" i="28"/>
  <c r="JY70" i="28"/>
  <c r="JS71" i="28"/>
  <c r="JY72" i="28"/>
  <c r="JS73" i="28"/>
  <c r="JY74" i="28"/>
  <c r="JS75" i="28"/>
  <c r="JY76" i="28"/>
  <c r="JS77" i="28"/>
  <c r="JY78" i="28"/>
  <c r="JS79" i="28"/>
  <c r="JY80" i="28"/>
  <c r="JS81" i="28"/>
  <c r="JY82" i="28"/>
  <c r="JX90" i="28"/>
  <c r="JQ93" i="28"/>
  <c r="JQ86" i="28"/>
  <c r="JQ87" i="28"/>
  <c r="JW89" i="28"/>
  <c r="JW94" i="28"/>
  <c r="JR96" i="28"/>
  <c r="HW96" i="28"/>
  <c r="JW83" i="28"/>
  <c r="JX89" i="28"/>
  <c r="HY90" i="28"/>
  <c r="IE92" i="28"/>
  <c r="JX94" i="28"/>
  <c r="HY95" i="28"/>
  <c r="IC97" i="28"/>
  <c r="JZ97" i="28"/>
  <c r="HW98" i="28"/>
  <c r="JT98" i="28"/>
  <c r="IC99" i="28"/>
  <c r="JZ99" i="28"/>
  <c r="HW100" i="28"/>
  <c r="JT100" i="28"/>
  <c r="IC101" i="28"/>
  <c r="JZ101" i="28"/>
  <c r="HW102" i="28"/>
  <c r="JT102" i="28"/>
  <c r="IC103" i="28"/>
  <c r="JZ103" i="28"/>
  <c r="HW104" i="28"/>
  <c r="JT104" i="28"/>
  <c r="IC105" i="28"/>
  <c r="JZ105" i="28"/>
  <c r="HW106" i="28"/>
  <c r="JT106" i="28"/>
  <c r="IC107" i="28"/>
  <c r="JZ107" i="28"/>
  <c r="HW108" i="28"/>
  <c r="JT108" i="28"/>
  <c r="IC109" i="28"/>
  <c r="JZ109" i="28"/>
  <c r="HW110" i="28"/>
  <c r="JT110" i="28"/>
  <c r="IC111" i="28"/>
  <c r="JZ111" i="28"/>
  <c r="HW112" i="28"/>
  <c r="JT112" i="28"/>
  <c r="IC113" i="28"/>
  <c r="JZ113" i="28"/>
  <c r="HW114" i="28"/>
  <c r="JT114" i="28"/>
  <c r="IC115" i="28"/>
  <c r="JZ115" i="28"/>
  <c r="HW116" i="28"/>
  <c r="JT116" i="28"/>
  <c r="IC117" i="28"/>
  <c r="JZ117" i="28"/>
  <c r="HW118" i="28"/>
  <c r="JT118" i="28"/>
  <c r="IC119" i="28"/>
  <c r="JZ119" i="28"/>
  <c r="HW120" i="28"/>
  <c r="JU120" i="28"/>
  <c r="IE121" i="28"/>
  <c r="IA122" i="28"/>
  <c r="JY122" i="28"/>
  <c r="HY123" i="28"/>
  <c r="IE125" i="28"/>
  <c r="JR126" i="28"/>
  <c r="JW127" i="28"/>
  <c r="HX128" i="28"/>
  <c r="HW131" i="28"/>
  <c r="JR131" i="28"/>
  <c r="IB132" i="28"/>
  <c r="JW132" i="28"/>
  <c r="HX96" i="28"/>
  <c r="ID97" i="28"/>
  <c r="HX98" i="28"/>
  <c r="ID99" i="28"/>
  <c r="HX100" i="28"/>
  <c r="ID101" i="28"/>
  <c r="HX102" i="28"/>
  <c r="ID103" i="28"/>
  <c r="HX104" i="28"/>
  <c r="ID105" i="28"/>
  <c r="HX106" i="28"/>
  <c r="ID107" i="28"/>
  <c r="HX108" i="28"/>
  <c r="ID109" i="28"/>
  <c r="HX110" i="28"/>
  <c r="ID111" i="28"/>
  <c r="HX112" i="28"/>
  <c r="ID113" i="28"/>
  <c r="HX114" i="28"/>
  <c r="JU114" i="28"/>
  <c r="ID115" i="28"/>
  <c r="HX116" i="28"/>
  <c r="JU116" i="28"/>
  <c r="ID117" i="28"/>
  <c r="HX118" i="28"/>
  <c r="JU118" i="28"/>
  <c r="ID119" i="28"/>
  <c r="HX120" i="28"/>
  <c r="JV120" i="28"/>
  <c r="JQ121" i="28"/>
  <c r="IB122" i="28"/>
  <c r="ID124" i="28"/>
  <c r="JX127" i="28"/>
  <c r="ID131" i="28"/>
  <c r="IC132" i="28"/>
  <c r="JX132" i="28"/>
  <c r="JV114" i="28"/>
  <c r="JV116" i="28"/>
  <c r="JV118" i="28"/>
  <c r="HY120" i="28"/>
  <c r="JW120" i="28"/>
  <c r="JR121" i="28"/>
  <c r="IC122" i="28"/>
  <c r="IE124" i="28"/>
  <c r="JR125" i="28"/>
  <c r="HV128" i="28"/>
  <c r="JQ128" i="28"/>
  <c r="HX130" i="28"/>
  <c r="JQ97" i="28"/>
  <c r="JW98" i="28"/>
  <c r="JQ99" i="28"/>
  <c r="JW100" i="28"/>
  <c r="JQ101" i="28"/>
  <c r="JW102" i="28"/>
  <c r="JQ103" i="28"/>
  <c r="JW104" i="28"/>
  <c r="JQ105" i="28"/>
  <c r="JW106" i="28"/>
  <c r="JQ107" i="28"/>
  <c r="JW108" i="28"/>
  <c r="JQ109" i="28"/>
  <c r="JW110" i="28"/>
  <c r="JQ111" i="28"/>
  <c r="JW112" i="28"/>
  <c r="JQ113" i="28"/>
  <c r="JW114" i="28"/>
  <c r="JQ115" i="28"/>
  <c r="JW116" i="28"/>
  <c r="JQ117" i="28"/>
  <c r="JW118" i="28"/>
  <c r="JQ119" i="28"/>
  <c r="ID123" i="28"/>
  <c r="JQ124" i="28"/>
  <c r="JW126" i="28"/>
  <c r="HX127" i="28"/>
  <c r="HW128" i="28"/>
  <c r="JR128" i="28"/>
  <c r="IB129" i="28"/>
  <c r="JW129" i="28"/>
  <c r="JQ131" i="28"/>
  <c r="JX96" i="28"/>
  <c r="JR97" i="28"/>
  <c r="JX98" i="28"/>
  <c r="JR99" i="28"/>
  <c r="JX100" i="28"/>
  <c r="JR101" i="28"/>
  <c r="JX102" i="28"/>
  <c r="JR103" i="28"/>
  <c r="JX104" i="28"/>
  <c r="JR105" i="28"/>
  <c r="JX108" i="28"/>
  <c r="JR109" i="28"/>
  <c r="JX110" i="28"/>
  <c r="JR111" i="28"/>
  <c r="JX112" i="28"/>
  <c r="JR113" i="28"/>
  <c r="IE122" i="28"/>
  <c r="JX126" i="28"/>
  <c r="IC129" i="28"/>
  <c r="JX129" i="28"/>
  <c r="HV130" i="28"/>
  <c r="JQ130" i="28"/>
  <c r="JY102" i="28"/>
  <c r="JS103" i="28"/>
  <c r="JY104" i="28"/>
  <c r="JZ120" i="28"/>
  <c r="JQ122" i="28"/>
  <c r="HW130" i="28"/>
  <c r="JR130" i="28"/>
  <c r="IB131" i="28"/>
  <c r="JW131" i="28"/>
  <c r="JT97" i="28"/>
  <c r="JZ98" i="28"/>
  <c r="JT99" i="28"/>
  <c r="JZ100" i="28"/>
  <c r="JT101" i="28"/>
  <c r="JZ102" i="28"/>
  <c r="JT103" i="28"/>
  <c r="JZ104" i="28"/>
  <c r="JT105" i="28"/>
  <c r="JZ106" i="28"/>
  <c r="JT107" i="28"/>
  <c r="JZ108" i="28"/>
  <c r="JT109" i="28"/>
  <c r="JZ110" i="28"/>
  <c r="JT111" i="28"/>
  <c r="JZ112" i="28"/>
  <c r="JT113" i="28"/>
  <c r="JZ114" i="28"/>
  <c r="JZ116" i="28"/>
  <c r="JX125" i="28"/>
  <c r="HW127" i="28"/>
  <c r="JR127" i="28"/>
  <c r="IC131" i="28"/>
  <c r="JX131" i="28"/>
  <c r="HV132" i="28"/>
  <c r="JQ132" i="28"/>
  <c r="IC133" i="28"/>
  <c r="JX133" i="28"/>
  <c r="JW124" i="28"/>
  <c r="HW132" i="28"/>
  <c r="JR132" i="28"/>
  <c r="JV117" i="28"/>
  <c r="JV119" i="28"/>
  <c r="JX121" i="28"/>
  <c r="JU122" i="28"/>
  <c r="JX124" i="28"/>
  <c r="HY125" i="28"/>
  <c r="JW128" i="28"/>
  <c r="JW107" i="28"/>
  <c r="JQ108" i="28"/>
  <c r="JW109" i="28"/>
  <c r="JQ110" i="28"/>
  <c r="JW111" i="28"/>
  <c r="JQ112" i="28"/>
  <c r="JW113" i="28"/>
  <c r="JQ114" i="28"/>
  <c r="JW115" i="28"/>
  <c r="JQ116" i="28"/>
  <c r="JW117" i="28"/>
  <c r="JQ118" i="28"/>
  <c r="JW119" i="28"/>
  <c r="JQ120" i="28"/>
  <c r="HX122" i="28"/>
  <c r="JW123" i="28"/>
  <c r="HX124" i="28"/>
  <c r="ID126" i="28"/>
  <c r="JQ127" i="28"/>
  <c r="IC128" i="28"/>
  <c r="JX128" i="28"/>
  <c r="JX123" i="28"/>
  <c r="HY124" i="28"/>
  <c r="IE126" i="28"/>
  <c r="HW129" i="28"/>
  <c r="JR129" i="28"/>
  <c r="JW130" i="28"/>
  <c r="ID121" i="28"/>
  <c r="ID125" i="28"/>
  <c r="JQ126" i="28"/>
  <c r="ID129" i="28"/>
  <c r="IC130" i="28"/>
  <c r="JX130" i="28"/>
  <c r="JY155" i="28"/>
  <c r="JQ157" i="28"/>
  <c r="JX160" i="28"/>
  <c r="ID167" i="28"/>
  <c r="JY167" i="28"/>
  <c r="IE168" i="28"/>
  <c r="JZ168" i="28"/>
  <c r="JY176" i="28"/>
  <c r="JQ154" i="28"/>
  <c r="IB155" i="28"/>
  <c r="JZ155" i="28"/>
  <c r="JU156" i="28"/>
  <c r="JR157" i="28"/>
  <c r="HY168" i="28"/>
  <c r="ID171" i="28"/>
  <c r="JY171" i="28"/>
  <c r="HZ176" i="28"/>
  <c r="JU176" i="28"/>
  <c r="HV181" i="28"/>
  <c r="JQ181" i="28"/>
  <c r="JW133" i="28"/>
  <c r="JQ134" i="28"/>
  <c r="JW135" i="28"/>
  <c r="JQ136" i="28"/>
  <c r="JW137" i="28"/>
  <c r="JQ138" i="28"/>
  <c r="JW139" i="28"/>
  <c r="JQ140" i="28"/>
  <c r="JW141" i="28"/>
  <c r="JQ142" i="28"/>
  <c r="JW143" i="28"/>
  <c r="JQ144" i="28"/>
  <c r="JW145" i="28"/>
  <c r="JQ146" i="28"/>
  <c r="JW147" i="28"/>
  <c r="JQ148" i="28"/>
  <c r="JW149" i="28"/>
  <c r="JQ150" i="28"/>
  <c r="JW151" i="28"/>
  <c r="JQ152" i="28"/>
  <c r="JW153" i="28"/>
  <c r="JR154" i="28"/>
  <c r="JS157" i="28"/>
  <c r="ID159" i="28"/>
  <c r="HY161" i="28"/>
  <c r="JX161" i="28"/>
  <c r="HX162" i="28"/>
  <c r="JX162" i="28"/>
  <c r="HV163" i="28"/>
  <c r="JW163" i="28"/>
  <c r="HX164" i="28"/>
  <c r="JX164" i="28"/>
  <c r="HV165" i="28"/>
  <c r="JW165" i="28"/>
  <c r="HX166" i="28"/>
  <c r="JX166" i="28"/>
  <c r="JX167" i="28"/>
  <c r="HZ168" i="28"/>
  <c r="JQ169" i="28"/>
  <c r="JW170" i="28"/>
  <c r="JY174" i="28"/>
  <c r="JS177" i="28"/>
  <c r="JR134" i="28"/>
  <c r="JX135" i="28"/>
  <c r="JR136" i="28"/>
  <c r="JX137" i="28"/>
  <c r="JR138" i="28"/>
  <c r="JX139" i="28"/>
  <c r="JR140" i="28"/>
  <c r="JX141" i="28"/>
  <c r="JR142" i="28"/>
  <c r="JX143" i="28"/>
  <c r="JR144" i="28"/>
  <c r="JX145" i="28"/>
  <c r="JR146" i="28"/>
  <c r="JX147" i="28"/>
  <c r="JR148" i="28"/>
  <c r="JX149" i="28"/>
  <c r="JR150" i="28"/>
  <c r="JX151" i="28"/>
  <c r="JR152" i="28"/>
  <c r="JX153" i="28"/>
  <c r="IE159" i="28"/>
  <c r="IB160" i="28"/>
  <c r="HZ161" i="28"/>
  <c r="HY162" i="28"/>
  <c r="HX163" i="28"/>
  <c r="JX163" i="28"/>
  <c r="HY164" i="28"/>
  <c r="HX165" i="28"/>
  <c r="JX165" i="28"/>
  <c r="HY166" i="28"/>
  <c r="HX167" i="28"/>
  <c r="HY169" i="28"/>
  <c r="JT169" i="28"/>
  <c r="HZ174" i="28"/>
  <c r="JU174" i="28"/>
  <c r="JY182" i="28"/>
  <c r="ID182" i="28"/>
  <c r="HY163" i="28"/>
  <c r="HY165" i="28"/>
  <c r="HZ166" i="28"/>
  <c r="HY167" i="28"/>
  <c r="IB168" i="28"/>
  <c r="JY170" i="28"/>
  <c r="HZ172" i="28"/>
  <c r="JU172" i="28"/>
  <c r="JY172" i="28"/>
  <c r="JS175" i="28"/>
  <c r="JU154" i="28"/>
  <c r="JQ155" i="28"/>
  <c r="JW157" i="28"/>
  <c r="JU158" i="28"/>
  <c r="JR159" i="28"/>
  <c r="HX168" i="28"/>
  <c r="JS168" i="28"/>
  <c r="JY186" i="28"/>
  <c r="ID186" i="28"/>
  <c r="IE170" i="28"/>
  <c r="JZ170" i="28"/>
  <c r="JS173" i="28"/>
  <c r="HY175" i="28"/>
  <c r="JT175" i="28"/>
  <c r="JS171" i="28"/>
  <c r="HZ183" i="28"/>
  <c r="JU183" i="28"/>
  <c r="HV184" i="28"/>
  <c r="JQ184" i="28"/>
  <c r="JQ133" i="28"/>
  <c r="JW134" i="28"/>
  <c r="JQ135" i="28"/>
  <c r="JW136" i="28"/>
  <c r="JQ137" i="28"/>
  <c r="JW138" i="28"/>
  <c r="JQ139" i="28"/>
  <c r="JW140" i="28"/>
  <c r="JQ141" i="28"/>
  <c r="JW142" i="28"/>
  <c r="JQ143" i="28"/>
  <c r="JW144" i="28"/>
  <c r="JQ145" i="28"/>
  <c r="JW146" i="28"/>
  <c r="JQ147" i="28"/>
  <c r="JW148" i="28"/>
  <c r="JQ149" i="28"/>
  <c r="JW150" i="28"/>
  <c r="JQ151" i="28"/>
  <c r="JW152" i="28"/>
  <c r="JQ153" i="28"/>
  <c r="JX154" i="28"/>
  <c r="IE156" i="28"/>
  <c r="HY158" i="28"/>
  <c r="IE162" i="28"/>
  <c r="IE163" i="28"/>
  <c r="IE164" i="28"/>
  <c r="IE165" i="28"/>
  <c r="IE166" i="28"/>
  <c r="ID169" i="28"/>
  <c r="JY169" i="28"/>
  <c r="HY171" i="28"/>
  <c r="JT171" i="28"/>
  <c r="HY173" i="28"/>
  <c r="JT173" i="28"/>
  <c r="IE174" i="28"/>
  <c r="JZ174" i="28"/>
  <c r="JR133" i="28"/>
  <c r="JX134" i="28"/>
  <c r="JR135" i="28"/>
  <c r="JX136" i="28"/>
  <c r="JR137" i="28"/>
  <c r="JX138" i="28"/>
  <c r="JR139" i="28"/>
  <c r="JX140" i="28"/>
  <c r="JR141" i="28"/>
  <c r="JX142" i="28"/>
  <c r="JR143" i="28"/>
  <c r="JX144" i="28"/>
  <c r="JR145" i="28"/>
  <c r="JX146" i="28"/>
  <c r="JR147" i="28"/>
  <c r="JX148" i="28"/>
  <c r="JR149" i="28"/>
  <c r="JX150" i="28"/>
  <c r="JR151" i="28"/>
  <c r="JX152" i="28"/>
  <c r="JR153" i="28"/>
  <c r="JR161" i="28"/>
  <c r="JQ162" i="28"/>
  <c r="JQ164" i="28"/>
  <c r="JR167" i="28"/>
  <c r="IE169" i="28"/>
  <c r="JZ169" i="28"/>
  <c r="IE172" i="28"/>
  <c r="JZ172" i="28"/>
  <c r="HY155" i="28"/>
  <c r="HY159" i="28"/>
  <c r="JX159" i="28"/>
  <c r="JR162" i="28"/>
  <c r="JR163" i="28"/>
  <c r="JR164" i="28"/>
  <c r="JR165" i="28"/>
  <c r="JR166" i="28"/>
  <c r="HX170" i="28"/>
  <c r="JS170" i="28"/>
  <c r="HZ178" i="28"/>
  <c r="JU178" i="28"/>
  <c r="HZ180" i="28"/>
  <c r="JU180" i="28"/>
  <c r="IB187" i="28"/>
  <c r="JW187" i="28"/>
  <c r="ID206" i="28"/>
  <c r="JY206" i="28"/>
  <c r="IE244" i="28"/>
  <c r="JZ244" i="28"/>
  <c r="JV269" i="28"/>
  <c r="IA269" i="28"/>
  <c r="HW280" i="28"/>
  <c r="JR280" i="28"/>
  <c r="IE281" i="28"/>
  <c r="JZ281" i="28"/>
  <c r="HV292" i="28"/>
  <c r="JQ292" i="28"/>
  <c r="IC172" i="28"/>
  <c r="HW173" i="28"/>
  <c r="IC174" i="28"/>
  <c r="HW175" i="28"/>
  <c r="IC176" i="28"/>
  <c r="JZ176" i="28"/>
  <c r="HW177" i="28"/>
  <c r="JT177" i="28"/>
  <c r="IC178" i="28"/>
  <c r="JZ178" i="28"/>
  <c r="HW179" i="28"/>
  <c r="JT179" i="28"/>
  <c r="ID180" i="28"/>
  <c r="HZ181" i="28"/>
  <c r="ID183" i="28"/>
  <c r="HY184" i="28"/>
  <c r="JX184" i="28"/>
  <c r="HY185" i="28"/>
  <c r="JR187" i="28"/>
  <c r="IE188" i="28"/>
  <c r="IC189" i="28"/>
  <c r="JX190" i="28"/>
  <c r="HY191" i="28"/>
  <c r="HX192" i="28"/>
  <c r="JX192" i="28"/>
  <c r="HY193" i="28"/>
  <c r="HX194" i="28"/>
  <c r="JX194" i="28"/>
  <c r="HY195" i="28"/>
  <c r="HX196" i="28"/>
  <c r="JX196" i="28"/>
  <c r="HY197" i="28"/>
  <c r="HY198" i="28"/>
  <c r="ID202" i="28"/>
  <c r="JY202" i="28"/>
  <c r="HY203" i="28"/>
  <c r="IE206" i="28"/>
  <c r="JZ206" i="28"/>
  <c r="HY233" i="28"/>
  <c r="JT233" i="28"/>
  <c r="IE234" i="28"/>
  <c r="JZ234" i="28"/>
  <c r="HY239" i="28"/>
  <c r="JT239" i="28"/>
  <c r="JR254" i="28"/>
  <c r="HW254" i="28"/>
  <c r="IE180" i="28"/>
  <c r="IA181" i="28"/>
  <c r="HV182" i="28"/>
  <c r="IE183" i="28"/>
  <c r="JY185" i="28"/>
  <c r="HV186" i="28"/>
  <c r="JU187" i="28"/>
  <c r="HY192" i="28"/>
  <c r="HY194" i="28"/>
  <c r="HY196" i="28"/>
  <c r="JX202" i="28"/>
  <c r="HX207" i="28"/>
  <c r="JS207" i="28"/>
  <c r="IE240" i="28"/>
  <c r="JZ240" i="28"/>
  <c r="JT245" i="28"/>
  <c r="HY245" i="28"/>
  <c r="HW252" i="28"/>
  <c r="JR252" i="28"/>
  <c r="JZ181" i="28"/>
  <c r="JZ185" i="28"/>
  <c r="HW186" i="28"/>
  <c r="JR188" i="28"/>
  <c r="HX199" i="28"/>
  <c r="JS199" i="28"/>
  <c r="IE199" i="28"/>
  <c r="JS200" i="28"/>
  <c r="JX201" i="28"/>
  <c r="JR204" i="28"/>
  <c r="JY205" i="28"/>
  <c r="HY207" i="28"/>
  <c r="JT207" i="28"/>
  <c r="JY201" i="28"/>
  <c r="HW203" i="28"/>
  <c r="JR203" i="28"/>
  <c r="IE208" i="28"/>
  <c r="JZ208" i="28"/>
  <c r="IE210" i="28"/>
  <c r="JZ210" i="28"/>
  <c r="IE212" i="28"/>
  <c r="JZ212" i="28"/>
  <c r="IE214" i="28"/>
  <c r="JZ214" i="28"/>
  <c r="IE216" i="28"/>
  <c r="JZ216" i="28"/>
  <c r="IE218" i="28"/>
  <c r="JZ218" i="28"/>
  <c r="IE220" i="28"/>
  <c r="JZ220" i="28"/>
  <c r="IE222" i="28"/>
  <c r="JZ222" i="28"/>
  <c r="IE224" i="28"/>
  <c r="JZ224" i="28"/>
  <c r="IE226" i="28"/>
  <c r="JZ226" i="28"/>
  <c r="IE228" i="28"/>
  <c r="JZ228" i="28"/>
  <c r="HY235" i="28"/>
  <c r="JT235" i="28"/>
  <c r="IE236" i="28"/>
  <c r="JZ236" i="28"/>
  <c r="HX203" i="28"/>
  <c r="JS203" i="28"/>
  <c r="IE203" i="28"/>
  <c r="HY209" i="28"/>
  <c r="JT209" i="28"/>
  <c r="HY211" i="28"/>
  <c r="JT211" i="28"/>
  <c r="HY213" i="28"/>
  <c r="JT213" i="28"/>
  <c r="HY215" i="28"/>
  <c r="JT215" i="28"/>
  <c r="HY217" i="28"/>
  <c r="JT217" i="28"/>
  <c r="HY219" i="28"/>
  <c r="JT219" i="28"/>
  <c r="HY221" i="28"/>
  <c r="JT221" i="28"/>
  <c r="HY223" i="28"/>
  <c r="JT223" i="28"/>
  <c r="HY225" i="28"/>
  <c r="JT225" i="28"/>
  <c r="HY227" i="28"/>
  <c r="JT227" i="28"/>
  <c r="JS172" i="28"/>
  <c r="JY173" i="28"/>
  <c r="JS174" i="28"/>
  <c r="JY175" i="28"/>
  <c r="JS176" i="28"/>
  <c r="JY177" i="28"/>
  <c r="JS178" i="28"/>
  <c r="JY179" i="28"/>
  <c r="JX182" i="28"/>
  <c r="JY187" i="28"/>
  <c r="JU189" i="28"/>
  <c r="JQ190" i="28"/>
  <c r="IE191" i="28"/>
  <c r="IE192" i="28"/>
  <c r="IE193" i="28"/>
  <c r="IE194" i="28"/>
  <c r="IE195" i="28"/>
  <c r="ID200" i="28"/>
  <c r="JY200" i="28"/>
  <c r="IC204" i="28"/>
  <c r="JX204" i="28"/>
  <c r="HY229" i="28"/>
  <c r="JT229" i="28"/>
  <c r="IE230" i="28"/>
  <c r="JZ230" i="28"/>
  <c r="HY241" i="28"/>
  <c r="JT241" i="28"/>
  <c r="JT170" i="28"/>
  <c r="JZ171" i="28"/>
  <c r="JT172" i="28"/>
  <c r="JZ173" i="28"/>
  <c r="JT174" i="28"/>
  <c r="JZ175" i="28"/>
  <c r="JT176" i="28"/>
  <c r="JZ177" i="28"/>
  <c r="HX183" i="28"/>
  <c r="JZ187" i="28"/>
  <c r="JV189" i="28"/>
  <c r="JQ191" i="28"/>
  <c r="JQ193" i="28"/>
  <c r="JQ195" i="28"/>
  <c r="JQ197" i="28"/>
  <c r="JX200" i="28"/>
  <c r="HZ201" i="28"/>
  <c r="IE202" i="28"/>
  <c r="ID204" i="28"/>
  <c r="JY204" i="28"/>
  <c r="HZ205" i="28"/>
  <c r="IE242" i="28"/>
  <c r="JZ242" i="28"/>
  <c r="IC247" i="28"/>
  <c r="JX247" i="28"/>
  <c r="HX250" i="28"/>
  <c r="JS250" i="28"/>
  <c r="HV253" i="28"/>
  <c r="JQ253" i="28"/>
  <c r="JW183" i="28"/>
  <c r="JQ185" i="28"/>
  <c r="JW188" i="28"/>
  <c r="HX189" i="28"/>
  <c r="JR191" i="28"/>
  <c r="JR192" i="28"/>
  <c r="JR193" i="28"/>
  <c r="JR194" i="28"/>
  <c r="JR195" i="28"/>
  <c r="JR196" i="28"/>
  <c r="JR197" i="28"/>
  <c r="JS198" i="28"/>
  <c r="JX199" i="28"/>
  <c r="JS206" i="28"/>
  <c r="HY237" i="28"/>
  <c r="JT237" i="28"/>
  <c r="JW180" i="28"/>
  <c r="JR185" i="28"/>
  <c r="JX188" i="28"/>
  <c r="JY199" i="28"/>
  <c r="JR202" i="28"/>
  <c r="JX203" i="28"/>
  <c r="HW205" i="28"/>
  <c r="JR205" i="28"/>
  <c r="HX208" i="28"/>
  <c r="JS208" i="28"/>
  <c r="HX210" i="28"/>
  <c r="JS210" i="28"/>
  <c r="HX212" i="28"/>
  <c r="JS212" i="28"/>
  <c r="HY231" i="28"/>
  <c r="JT231" i="28"/>
  <c r="IE238" i="28"/>
  <c r="JZ238" i="28"/>
  <c r="HW251" i="28"/>
  <c r="JR251" i="28"/>
  <c r="HX201" i="28"/>
  <c r="JS201" i="28"/>
  <c r="IE201" i="28"/>
  <c r="HX205" i="28"/>
  <c r="JS205" i="28"/>
  <c r="HZ207" i="28"/>
  <c r="ID209" i="28"/>
  <c r="JY209" i="28"/>
  <c r="ID211" i="28"/>
  <c r="JY211" i="28"/>
  <c r="IE232" i="28"/>
  <c r="JZ232" i="28"/>
  <c r="HX181" i="28"/>
  <c r="HY199" i="28"/>
  <c r="HY243" i="28"/>
  <c r="JT243" i="28"/>
  <c r="JY213" i="28"/>
  <c r="JS214" i="28"/>
  <c r="JY215" i="28"/>
  <c r="JS216" i="28"/>
  <c r="JY217" i="28"/>
  <c r="JS218" i="28"/>
  <c r="JY219" i="28"/>
  <c r="JS220" i="28"/>
  <c r="JY221" i="28"/>
  <c r="JS222" i="28"/>
  <c r="JY223" i="28"/>
  <c r="JS224" i="28"/>
  <c r="JY225" i="28"/>
  <c r="JS226" i="28"/>
  <c r="JY227" i="28"/>
  <c r="JS228" i="28"/>
  <c r="JY229" i="28"/>
  <c r="IB256" i="28"/>
  <c r="JW256" i="28"/>
  <c r="HZ263" i="28"/>
  <c r="JU263" i="28"/>
  <c r="IB307" i="28"/>
  <c r="JW307" i="28"/>
  <c r="HW308" i="28"/>
  <c r="JR308" i="28"/>
  <c r="IC325" i="28"/>
  <c r="JX325" i="28"/>
  <c r="HW326" i="28"/>
  <c r="JR326" i="28"/>
  <c r="IC327" i="28"/>
  <c r="JX327" i="28"/>
  <c r="ID337" i="28"/>
  <c r="JY337" i="28"/>
  <c r="HZ344" i="28"/>
  <c r="JU344" i="28"/>
  <c r="HZ472" i="28"/>
  <c r="JU472" i="28"/>
  <c r="HV484" i="28"/>
  <c r="JQ484" i="28"/>
  <c r="HZ489" i="28"/>
  <c r="JU489" i="28"/>
  <c r="IB518" i="28"/>
  <c r="JW518" i="28"/>
  <c r="ID245" i="28"/>
  <c r="JV263" i="28"/>
  <c r="IA263" i="28"/>
  <c r="HZ271" i="28"/>
  <c r="JU271" i="28"/>
  <c r="HZ288" i="28"/>
  <c r="JU288" i="28"/>
  <c r="HV293" i="28"/>
  <c r="JQ293" i="28"/>
  <c r="HV298" i="28"/>
  <c r="JQ298" i="28"/>
  <c r="IB302" i="28"/>
  <c r="JW302" i="28"/>
  <c r="JX246" i="28"/>
  <c r="JV247" i="28"/>
  <c r="JR248" i="28"/>
  <c r="JQ249" i="28"/>
  <c r="IE250" i="28"/>
  <c r="JU255" i="28"/>
  <c r="JV271" i="28"/>
  <c r="IA271" i="28"/>
  <c r="HZ282" i="28"/>
  <c r="JU282" i="28"/>
  <c r="HV289" i="28"/>
  <c r="JQ289" i="28"/>
  <c r="JW247" i="28"/>
  <c r="JS248" i="28"/>
  <c r="JR249" i="28"/>
  <c r="JR250" i="28"/>
  <c r="JQ251" i="28"/>
  <c r="JX256" i="28"/>
  <c r="HZ273" i="28"/>
  <c r="JU273" i="28"/>
  <c r="HV274" i="28"/>
  <c r="JQ274" i="28"/>
  <c r="JY275" i="28"/>
  <c r="ID275" i="28"/>
  <c r="IA282" i="28"/>
  <c r="JV282" i="28"/>
  <c r="HV283" i="28"/>
  <c r="JQ283" i="28"/>
  <c r="HW301" i="28"/>
  <c r="JR301" i="28"/>
  <c r="IB254" i="28"/>
  <c r="JW254" i="28"/>
  <c r="JS254" i="28"/>
  <c r="HV257" i="28"/>
  <c r="JQ257" i="28"/>
  <c r="HZ259" i="28"/>
  <c r="JU259" i="28"/>
  <c r="HZ265" i="28"/>
  <c r="JU265" i="28"/>
  <c r="JV273" i="28"/>
  <c r="IA273" i="28"/>
  <c r="HW274" i="28"/>
  <c r="JR274" i="28"/>
  <c r="IE275" i="28"/>
  <c r="JZ275" i="28"/>
  <c r="JR283" i="28"/>
  <c r="HW283" i="28"/>
  <c r="ID284" i="28"/>
  <c r="JY284" i="28"/>
  <c r="ID290" i="28"/>
  <c r="JY290" i="28"/>
  <c r="HV294" i="28"/>
  <c r="JQ294" i="28"/>
  <c r="JX206" i="28"/>
  <c r="JR207" i="28"/>
  <c r="JX208" i="28"/>
  <c r="JR209" i="28"/>
  <c r="JX210" i="28"/>
  <c r="JR211" i="28"/>
  <c r="JX212" i="28"/>
  <c r="JR213" i="28"/>
  <c r="JX214" i="28"/>
  <c r="JR215" i="28"/>
  <c r="JX216" i="28"/>
  <c r="JR217" i="28"/>
  <c r="JX218" i="28"/>
  <c r="JR219" i="28"/>
  <c r="JX220" i="28"/>
  <c r="JR221" i="28"/>
  <c r="JX222" i="28"/>
  <c r="JR223" i="28"/>
  <c r="JX224" i="28"/>
  <c r="JR225" i="28"/>
  <c r="JX226" i="28"/>
  <c r="JR227" i="28"/>
  <c r="JX228" i="28"/>
  <c r="JR229" i="28"/>
  <c r="JX230" i="28"/>
  <c r="JR231" i="28"/>
  <c r="JX232" i="28"/>
  <c r="JR233" i="28"/>
  <c r="JX234" i="28"/>
  <c r="JR235" i="28"/>
  <c r="JX236" i="28"/>
  <c r="JR237" i="28"/>
  <c r="JX238" i="28"/>
  <c r="JR239" i="28"/>
  <c r="JX240" i="28"/>
  <c r="JR241" i="28"/>
  <c r="JX242" i="28"/>
  <c r="JR243" i="28"/>
  <c r="JX244" i="28"/>
  <c r="JS245" i="28"/>
  <c r="JY247" i="28"/>
  <c r="JT250" i="28"/>
  <c r="JS252" i="28"/>
  <c r="JR253" i="28"/>
  <c r="JV259" i="28"/>
  <c r="IA259" i="28"/>
  <c r="JV265" i="28"/>
  <c r="IA265" i="28"/>
  <c r="JY208" i="28"/>
  <c r="JS209" i="28"/>
  <c r="JY210" i="28"/>
  <c r="JS211" i="28"/>
  <c r="JY212" i="28"/>
  <c r="JS213" i="28"/>
  <c r="JY214" i="28"/>
  <c r="JS215" i="28"/>
  <c r="JY216" i="28"/>
  <c r="JS217" i="28"/>
  <c r="JY218" i="28"/>
  <c r="JS219" i="28"/>
  <c r="JY220" i="28"/>
  <c r="JS221" i="28"/>
  <c r="JY222" i="28"/>
  <c r="JS223" i="28"/>
  <c r="JY224" i="28"/>
  <c r="JS225" i="28"/>
  <c r="JY226" i="28"/>
  <c r="JS227" i="28"/>
  <c r="JY228" i="28"/>
  <c r="JS229" i="28"/>
  <c r="JY230" i="28"/>
  <c r="JS231" i="28"/>
  <c r="JY232" i="28"/>
  <c r="JS233" i="28"/>
  <c r="JY234" i="28"/>
  <c r="JS235" i="28"/>
  <c r="JY236" i="28"/>
  <c r="JS237" i="28"/>
  <c r="JY238" i="28"/>
  <c r="JS239" i="28"/>
  <c r="JY240" i="28"/>
  <c r="JS241" i="28"/>
  <c r="JY242" i="28"/>
  <c r="JS243" i="28"/>
  <c r="JY244" i="28"/>
  <c r="JU245" i="28"/>
  <c r="IE246" i="28"/>
  <c r="JZ247" i="28"/>
  <c r="JV251" i="28"/>
  <c r="JU253" i="28"/>
  <c r="JV245" i="28"/>
  <c r="JQ246" i="28"/>
  <c r="JW248" i="28"/>
  <c r="HV250" i="28"/>
  <c r="JR257" i="28"/>
  <c r="IB258" i="28"/>
  <c r="JW258" i="28"/>
  <c r="JT258" i="28"/>
  <c r="HZ267" i="28"/>
  <c r="JU267" i="28"/>
  <c r="HZ276" i="28"/>
  <c r="JU276" i="28"/>
  <c r="HV277" i="28"/>
  <c r="JQ277" i="28"/>
  <c r="JU209" i="28"/>
  <c r="JU211" i="28"/>
  <c r="JU213" i="28"/>
  <c r="JU215" i="28"/>
  <c r="JU217" i="28"/>
  <c r="JU219" i="28"/>
  <c r="JU221" i="28"/>
  <c r="JU223" i="28"/>
  <c r="JU225" i="28"/>
  <c r="JU227" i="28"/>
  <c r="JU229" i="28"/>
  <c r="JU231" i="28"/>
  <c r="JU233" i="28"/>
  <c r="JU235" i="28"/>
  <c r="JU237" i="28"/>
  <c r="JU239" i="28"/>
  <c r="JU241" i="28"/>
  <c r="JU243" i="28"/>
  <c r="HY249" i="28"/>
  <c r="JW250" i="28"/>
  <c r="HV252" i="28"/>
  <c r="HV254" i="28"/>
  <c r="HZ261" i="28"/>
  <c r="JU261" i="28"/>
  <c r="JV267" i="28"/>
  <c r="IA267" i="28"/>
  <c r="IA276" i="28"/>
  <c r="JV276" i="28"/>
  <c r="JR277" i="28"/>
  <c r="HW277" i="28"/>
  <c r="ID278" i="28"/>
  <c r="JY278" i="28"/>
  <c r="JX250" i="28"/>
  <c r="HY251" i="28"/>
  <c r="JW252" i="28"/>
  <c r="HV255" i="28"/>
  <c r="JQ255" i="28"/>
  <c r="JU257" i="28"/>
  <c r="JV261" i="28"/>
  <c r="IA261" i="28"/>
  <c r="IE278" i="28"/>
  <c r="JZ278" i="28"/>
  <c r="JV279" i="28"/>
  <c r="IA279" i="28"/>
  <c r="HV286" i="28"/>
  <c r="JQ286" i="28"/>
  <c r="JY287" i="28"/>
  <c r="ID287" i="28"/>
  <c r="IB249" i="28"/>
  <c r="IC255" i="28"/>
  <c r="JV257" i="28"/>
  <c r="JX258" i="28"/>
  <c r="HZ269" i="28"/>
  <c r="JU269" i="28"/>
  <c r="HV280" i="28"/>
  <c r="JQ280" i="28"/>
  <c r="JY281" i="28"/>
  <c r="ID281" i="28"/>
  <c r="JS295" i="28"/>
  <c r="HX295" i="28"/>
  <c r="JZ273" i="28"/>
  <c r="HX274" i="28"/>
  <c r="JV274" i="28"/>
  <c r="IB276" i="28"/>
  <c r="JZ276" i="28"/>
  <c r="JQ278" i="28"/>
  <c r="JZ279" i="28"/>
  <c r="HX280" i="28"/>
  <c r="JV280" i="28"/>
  <c r="IB282" i="28"/>
  <c r="JQ284" i="28"/>
  <c r="IA285" i="28"/>
  <c r="HX286" i="28"/>
  <c r="IB288" i="28"/>
  <c r="HW289" i="28"/>
  <c r="JQ290" i="28"/>
  <c r="IA291" i="28"/>
  <c r="HY292" i="28"/>
  <c r="JZ292" i="28"/>
  <c r="HX293" i="28"/>
  <c r="JX293" i="28"/>
  <c r="HY294" i="28"/>
  <c r="JX297" i="28"/>
  <c r="HY298" i="28"/>
  <c r="IE299" i="28"/>
  <c r="HV301" i="28"/>
  <c r="JQ301" i="28"/>
  <c r="HV303" i="28"/>
  <c r="JQ303" i="28"/>
  <c r="IB304" i="28"/>
  <c r="JW304" i="28"/>
  <c r="HV308" i="28"/>
  <c r="JQ308" i="28"/>
  <c r="IB296" i="28"/>
  <c r="JW296" i="28"/>
  <c r="IC307" i="28"/>
  <c r="JX307" i="28"/>
  <c r="IC323" i="28"/>
  <c r="JX323" i="28"/>
  <c r="HW324" i="28"/>
  <c r="JR324" i="28"/>
  <c r="HW328" i="28"/>
  <c r="JR328" i="28"/>
  <c r="IC329" i="28"/>
  <c r="JX329" i="28"/>
  <c r="HZ338" i="28"/>
  <c r="JU338" i="28"/>
  <c r="IB379" i="28"/>
  <c r="JW379" i="28"/>
  <c r="JU278" i="28"/>
  <c r="IB299" i="28"/>
  <c r="JW299" i="28"/>
  <c r="HY303" i="28"/>
  <c r="JT303" i="28"/>
  <c r="HV306" i="28"/>
  <c r="JQ306" i="28"/>
  <c r="IC319" i="28"/>
  <c r="JX319" i="28"/>
  <c r="IC321" i="28"/>
  <c r="JX321" i="28"/>
  <c r="HW322" i="28"/>
  <c r="JR322" i="28"/>
  <c r="HW330" i="28"/>
  <c r="JR330" i="28"/>
  <c r="HX345" i="28"/>
  <c r="JS345" i="28"/>
  <c r="JY351" i="28"/>
  <c r="ID351" i="28"/>
  <c r="IB375" i="28"/>
  <c r="JW375" i="28"/>
  <c r="JQ273" i="28"/>
  <c r="JZ274" i="28"/>
  <c r="JQ276" i="28"/>
  <c r="JZ277" i="28"/>
  <c r="HX278" i="28"/>
  <c r="JV278" i="28"/>
  <c r="JQ279" i="28"/>
  <c r="JZ280" i="28"/>
  <c r="JQ282" i="28"/>
  <c r="JZ283" i="28"/>
  <c r="HX284" i="28"/>
  <c r="JV284" i="28"/>
  <c r="JQ285" i="28"/>
  <c r="JZ286" i="28"/>
  <c r="JQ288" i="28"/>
  <c r="HX290" i="28"/>
  <c r="ID292" i="28"/>
  <c r="ID293" i="28"/>
  <c r="JX296" i="28"/>
  <c r="IE298" i="28"/>
  <c r="JX299" i="28"/>
  <c r="IE302" i="28"/>
  <c r="JZ302" i="28"/>
  <c r="IB305" i="28"/>
  <c r="JW305" i="28"/>
  <c r="HW306" i="28"/>
  <c r="JR306" i="28"/>
  <c r="HW320" i="28"/>
  <c r="JR320" i="28"/>
  <c r="IC331" i="28"/>
  <c r="JX331" i="28"/>
  <c r="HX339" i="28"/>
  <c r="JS339" i="28"/>
  <c r="JQ259" i="28"/>
  <c r="JW260" i="28"/>
  <c r="JQ261" i="28"/>
  <c r="JW262" i="28"/>
  <c r="JQ263" i="28"/>
  <c r="JW264" i="28"/>
  <c r="JQ265" i="28"/>
  <c r="JW266" i="28"/>
  <c r="JQ267" i="28"/>
  <c r="JW268" i="28"/>
  <c r="JQ269" i="28"/>
  <c r="JW270" i="28"/>
  <c r="JQ271" i="28"/>
  <c r="JW272" i="28"/>
  <c r="JR273" i="28"/>
  <c r="JV275" i="28"/>
  <c r="JR276" i="28"/>
  <c r="JR279" i="28"/>
  <c r="JV281" i="28"/>
  <c r="JR282" i="28"/>
  <c r="JR285" i="28"/>
  <c r="JV287" i="28"/>
  <c r="JR291" i="28"/>
  <c r="IE293" i="28"/>
  <c r="HV297" i="28"/>
  <c r="JQ297" i="28"/>
  <c r="JR298" i="28"/>
  <c r="HV300" i="28"/>
  <c r="JQ300" i="28"/>
  <c r="JX303" i="28"/>
  <c r="IC305" i="28"/>
  <c r="JX305" i="28"/>
  <c r="IC317" i="28"/>
  <c r="JX317" i="28"/>
  <c r="HW318" i="28"/>
  <c r="JR318" i="28"/>
  <c r="HW332" i="28"/>
  <c r="JR332" i="28"/>
  <c r="JR259" i="28"/>
  <c r="JX260" i="28"/>
  <c r="JR261" i="28"/>
  <c r="JX262" i="28"/>
  <c r="JR263" i="28"/>
  <c r="JX264" i="28"/>
  <c r="JR265" i="28"/>
  <c r="JX266" i="28"/>
  <c r="JR267" i="28"/>
  <c r="JX268" i="28"/>
  <c r="JR269" i="28"/>
  <c r="JX270" i="28"/>
  <c r="JR271" i="28"/>
  <c r="JX272" i="28"/>
  <c r="ID277" i="28"/>
  <c r="ID283" i="28"/>
  <c r="ID289" i="28"/>
  <c r="JR294" i="28"/>
  <c r="IB301" i="28"/>
  <c r="JW301" i="28"/>
  <c r="JX301" i="28"/>
  <c r="IB303" i="28"/>
  <c r="JW303" i="28"/>
  <c r="HV304" i="28"/>
  <c r="JQ304" i="28"/>
  <c r="IC333" i="28"/>
  <c r="JX333" i="28"/>
  <c r="ID342" i="28"/>
  <c r="JY342" i="28"/>
  <c r="HV346" i="28"/>
  <c r="JQ346" i="28"/>
  <c r="JR292" i="28"/>
  <c r="JR293" i="28"/>
  <c r="JX295" i="28"/>
  <c r="IB298" i="28"/>
  <c r="JW298" i="28"/>
  <c r="IE300" i="28"/>
  <c r="HV302" i="28"/>
  <c r="JQ302" i="28"/>
  <c r="HW304" i="28"/>
  <c r="JR304" i="28"/>
  <c r="IC315" i="28"/>
  <c r="JX315" i="28"/>
  <c r="HW316" i="28"/>
  <c r="JR316" i="28"/>
  <c r="HW334" i="28"/>
  <c r="JR334" i="28"/>
  <c r="HY349" i="28"/>
  <c r="JT349" i="28"/>
  <c r="IB359" i="28"/>
  <c r="JW359" i="28"/>
  <c r="JZ284" i="28"/>
  <c r="JZ287" i="28"/>
  <c r="JV288" i="28"/>
  <c r="JZ290" i="28"/>
  <c r="IE297" i="28"/>
  <c r="JX298" i="28"/>
  <c r="HY299" i="28"/>
  <c r="JR300" i="28"/>
  <c r="HV340" i="28"/>
  <c r="JQ340" i="28"/>
  <c r="IB343" i="28"/>
  <c r="JW343" i="28"/>
  <c r="JR286" i="28"/>
  <c r="JW294" i="28"/>
  <c r="JR297" i="28"/>
  <c r="HV299" i="28"/>
  <c r="JQ299" i="28"/>
  <c r="IB306" i="28"/>
  <c r="JW306" i="28"/>
  <c r="IB311" i="28"/>
  <c r="JW311" i="28"/>
  <c r="HV312" i="28"/>
  <c r="JQ312" i="28"/>
  <c r="IC313" i="28"/>
  <c r="JX313" i="28"/>
  <c r="HW314" i="28"/>
  <c r="JR314" i="28"/>
  <c r="IC335" i="28"/>
  <c r="JX335" i="28"/>
  <c r="HW348" i="28"/>
  <c r="JR348" i="28"/>
  <c r="JW273" i="28"/>
  <c r="JW279" i="28"/>
  <c r="JW285" i="28"/>
  <c r="JW291" i="28"/>
  <c r="JW292" i="28"/>
  <c r="JX294" i="28"/>
  <c r="HY295" i="28"/>
  <c r="ID296" i="28"/>
  <c r="HV305" i="28"/>
  <c r="JQ305" i="28"/>
  <c r="IB309" i="28"/>
  <c r="JW309" i="28"/>
  <c r="HV310" i="28"/>
  <c r="JQ310" i="28"/>
  <c r="IC311" i="28"/>
  <c r="JX311" i="28"/>
  <c r="HW312" i="28"/>
  <c r="JR312" i="28"/>
  <c r="HX292" i="28"/>
  <c r="JW293" i="28"/>
  <c r="HX294" i="28"/>
  <c r="HV295" i="28"/>
  <c r="JQ295" i="28"/>
  <c r="IE296" i="28"/>
  <c r="IB297" i="28"/>
  <c r="JW297" i="28"/>
  <c r="IB300" i="28"/>
  <c r="JW300" i="28"/>
  <c r="JX300" i="28"/>
  <c r="HY301" i="28"/>
  <c r="IC309" i="28"/>
  <c r="JX309" i="28"/>
  <c r="HW310" i="28"/>
  <c r="JR310" i="28"/>
  <c r="HW336" i="28"/>
  <c r="JR336" i="28"/>
  <c r="HV348" i="28"/>
  <c r="JQ348" i="28"/>
  <c r="JX351" i="28"/>
  <c r="JU356" i="28"/>
  <c r="IA359" i="28"/>
  <c r="JV359" i="28"/>
  <c r="JS372" i="28"/>
  <c r="HX372" i="28"/>
  <c r="HW374" i="28"/>
  <c r="JR374" i="28"/>
  <c r="JQ307" i="28"/>
  <c r="JW308" i="28"/>
  <c r="JQ309" i="28"/>
  <c r="JW310" i="28"/>
  <c r="JQ311" i="28"/>
  <c r="JW312" i="28"/>
  <c r="JQ313" i="28"/>
  <c r="JW314" i="28"/>
  <c r="JQ315" i="28"/>
  <c r="JW316" i="28"/>
  <c r="JQ317" i="28"/>
  <c r="JW318" i="28"/>
  <c r="JQ319" i="28"/>
  <c r="JW320" i="28"/>
  <c r="JQ321" i="28"/>
  <c r="JW322" i="28"/>
  <c r="JQ323" i="28"/>
  <c r="JW324" i="28"/>
  <c r="JQ325" i="28"/>
  <c r="JW326" i="28"/>
  <c r="JQ327" i="28"/>
  <c r="JW328" i="28"/>
  <c r="JQ329" i="28"/>
  <c r="JW330" i="28"/>
  <c r="JQ331" i="28"/>
  <c r="JW332" i="28"/>
  <c r="JQ333" i="28"/>
  <c r="IE338" i="28"/>
  <c r="HZ340" i="28"/>
  <c r="HX341" i="28"/>
  <c r="JW341" i="28"/>
  <c r="JU342" i="28"/>
  <c r="JR343" i="28"/>
  <c r="IE344" i="28"/>
  <c r="HZ346" i="28"/>
  <c r="HV352" i="28"/>
  <c r="JQ352" i="28"/>
  <c r="HV360" i="28"/>
  <c r="JQ360" i="28"/>
  <c r="IC375" i="28"/>
  <c r="JX375" i="28"/>
  <c r="IC379" i="28"/>
  <c r="JX379" i="28"/>
  <c r="IC387" i="28"/>
  <c r="JX387" i="28"/>
  <c r="IC436" i="28"/>
  <c r="JX436" i="28"/>
  <c r="JX302" i="28"/>
  <c r="JR303" i="28"/>
  <c r="JX304" i="28"/>
  <c r="JR305" i="28"/>
  <c r="JX306" i="28"/>
  <c r="JR307" i="28"/>
  <c r="JX308" i="28"/>
  <c r="JR309" i="28"/>
  <c r="JX310" i="28"/>
  <c r="JR311" i="28"/>
  <c r="JX312" i="28"/>
  <c r="JR313" i="28"/>
  <c r="JX314" i="28"/>
  <c r="JR315" i="28"/>
  <c r="JX316" i="28"/>
  <c r="JR317" i="28"/>
  <c r="JX318" i="28"/>
  <c r="JU337" i="28"/>
  <c r="JQ338" i="28"/>
  <c r="HY341" i="28"/>
  <c r="JQ344" i="28"/>
  <c r="ID345" i="28"/>
  <c r="IA353" i="28"/>
  <c r="JV353" i="28"/>
  <c r="JU358" i="28"/>
  <c r="IA361" i="28"/>
  <c r="JV361" i="28"/>
  <c r="ID387" i="28"/>
  <c r="JY387" i="28"/>
  <c r="JY412" i="28"/>
  <c r="ID412" i="28"/>
  <c r="JY415" i="28"/>
  <c r="ID415" i="28"/>
  <c r="JT418" i="28"/>
  <c r="HY418" i="28"/>
  <c r="JZ421" i="28"/>
  <c r="IE421" i="28"/>
  <c r="JZ341" i="28"/>
  <c r="JW342" i="28"/>
  <c r="IB349" i="28"/>
  <c r="JW349" i="28"/>
  <c r="IE350" i="28"/>
  <c r="JZ350" i="28"/>
  <c r="IB353" i="28"/>
  <c r="JW353" i="28"/>
  <c r="IB361" i="28"/>
  <c r="JW361" i="28"/>
  <c r="HV362" i="28"/>
  <c r="JQ362" i="28"/>
  <c r="JW372" i="28"/>
  <c r="IB372" i="28"/>
  <c r="IC381" i="28"/>
  <c r="JX381" i="28"/>
  <c r="HW382" i="28"/>
  <c r="JR382" i="28"/>
  <c r="IC389" i="28"/>
  <c r="JX389" i="28"/>
  <c r="HW410" i="28"/>
  <c r="JR410" i="28"/>
  <c r="JZ412" i="28"/>
  <c r="IE412" i="28"/>
  <c r="JZ415" i="28"/>
  <c r="IE415" i="28"/>
  <c r="IC428" i="28"/>
  <c r="JX428" i="28"/>
  <c r="JZ304" i="28"/>
  <c r="JT305" i="28"/>
  <c r="JZ306" i="28"/>
  <c r="JT307" i="28"/>
  <c r="JZ308" i="28"/>
  <c r="JT309" i="28"/>
  <c r="JZ310" i="28"/>
  <c r="JT311" i="28"/>
  <c r="JZ312" i="28"/>
  <c r="JT313" i="28"/>
  <c r="JZ314" i="28"/>
  <c r="JT315" i="28"/>
  <c r="JZ316" i="28"/>
  <c r="JT317" i="28"/>
  <c r="JZ318" i="28"/>
  <c r="JT319" i="28"/>
  <c r="JZ320" i="28"/>
  <c r="JT321" i="28"/>
  <c r="JZ322" i="28"/>
  <c r="JT323" i="28"/>
  <c r="JZ324" i="28"/>
  <c r="JT325" i="28"/>
  <c r="JZ326" i="28"/>
  <c r="JT327" i="28"/>
  <c r="JZ328" i="28"/>
  <c r="JW337" i="28"/>
  <c r="JT338" i="28"/>
  <c r="JQ339" i="28"/>
  <c r="JX342" i="28"/>
  <c r="JV343" i="28"/>
  <c r="JT344" i="28"/>
  <c r="JQ345" i="28"/>
  <c r="ID347" i="28"/>
  <c r="JX349" i="28"/>
  <c r="HV354" i="28"/>
  <c r="JQ354" i="28"/>
  <c r="IA363" i="28"/>
  <c r="JV363" i="28"/>
  <c r="HV364" i="28"/>
  <c r="JQ364" i="28"/>
  <c r="JY381" i="28"/>
  <c r="ID381" i="28"/>
  <c r="ID407" i="28"/>
  <c r="JY407" i="28"/>
  <c r="JX337" i="28"/>
  <c r="JR339" i="28"/>
  <c r="JR345" i="28"/>
  <c r="HY347" i="28"/>
  <c r="JT347" i="28"/>
  <c r="JU352" i="28"/>
  <c r="IA355" i="28"/>
  <c r="JV355" i="28"/>
  <c r="JU360" i="28"/>
  <c r="IB363" i="28"/>
  <c r="JW363" i="28"/>
  <c r="IA365" i="28"/>
  <c r="JV365" i="28"/>
  <c r="HV366" i="28"/>
  <c r="JQ366" i="28"/>
  <c r="IA367" i="28"/>
  <c r="JV367" i="28"/>
  <c r="HV368" i="28"/>
  <c r="JQ368" i="28"/>
  <c r="IA369" i="28"/>
  <c r="JV369" i="28"/>
  <c r="JT373" i="28"/>
  <c r="HY373" i="28"/>
  <c r="HV384" i="28"/>
  <c r="JQ384" i="28"/>
  <c r="IC399" i="28"/>
  <c r="JX399" i="28"/>
  <c r="HW400" i="28"/>
  <c r="JR400" i="28"/>
  <c r="JV329" i="28"/>
  <c r="JV331" i="28"/>
  <c r="JV333" i="28"/>
  <c r="JV335" i="28"/>
  <c r="IE336" i="28"/>
  <c r="ID341" i="28"/>
  <c r="HV350" i="28"/>
  <c r="JQ350" i="28"/>
  <c r="IB355" i="28"/>
  <c r="JW355" i="28"/>
  <c r="IB365" i="28"/>
  <c r="JW365" i="28"/>
  <c r="IB367" i="28"/>
  <c r="JW367" i="28"/>
  <c r="IB369" i="28"/>
  <c r="JW369" i="28"/>
  <c r="HV370" i="28"/>
  <c r="JQ370" i="28"/>
  <c r="ID374" i="28"/>
  <c r="JY374" i="28"/>
  <c r="HZ376" i="28"/>
  <c r="JU376" i="28"/>
  <c r="IB378" i="28"/>
  <c r="JW378" i="28"/>
  <c r="HW384" i="28"/>
  <c r="JR384" i="28"/>
  <c r="HV387" i="28"/>
  <c r="JQ387" i="28"/>
  <c r="ID399" i="28"/>
  <c r="JY399" i="28"/>
  <c r="JW313" i="28"/>
  <c r="JQ314" i="28"/>
  <c r="JW315" i="28"/>
  <c r="JQ316" i="28"/>
  <c r="JW317" i="28"/>
  <c r="JQ318" i="28"/>
  <c r="JW319" i="28"/>
  <c r="JQ320" i="28"/>
  <c r="JW321" i="28"/>
  <c r="JQ322" i="28"/>
  <c r="JW323" i="28"/>
  <c r="JQ324" i="28"/>
  <c r="JW325" i="28"/>
  <c r="JQ326" i="28"/>
  <c r="JW327" i="28"/>
  <c r="JQ328" i="28"/>
  <c r="JW329" i="28"/>
  <c r="JQ330" i="28"/>
  <c r="JW331" i="28"/>
  <c r="JQ332" i="28"/>
  <c r="JW333" i="28"/>
  <c r="JQ334" i="28"/>
  <c r="JW335" i="28"/>
  <c r="JQ336" i="28"/>
  <c r="HX338" i="28"/>
  <c r="HX344" i="28"/>
  <c r="JS347" i="28"/>
  <c r="HY351" i="28"/>
  <c r="JT351" i="28"/>
  <c r="HV356" i="28"/>
  <c r="JQ356" i="28"/>
  <c r="JU362" i="28"/>
  <c r="IA376" i="28"/>
  <c r="JV376" i="28"/>
  <c r="IE377" i="28"/>
  <c r="IB396" i="28"/>
  <c r="JW396" i="28"/>
  <c r="JX338" i="28"/>
  <c r="JX344" i="28"/>
  <c r="IB347" i="28"/>
  <c r="JW347" i="28"/>
  <c r="IE348" i="28"/>
  <c r="JZ348" i="28"/>
  <c r="JU354" i="28"/>
  <c r="IA357" i="28"/>
  <c r="JV357" i="28"/>
  <c r="JU364" i="28"/>
  <c r="IB371" i="28"/>
  <c r="JW371" i="28"/>
  <c r="JQ381" i="28"/>
  <c r="HV381" i="28"/>
  <c r="IC385" i="28"/>
  <c r="JX385" i="28"/>
  <c r="HX392" i="28"/>
  <c r="JS392" i="28"/>
  <c r="JW339" i="28"/>
  <c r="JR341" i="28"/>
  <c r="IE342" i="28"/>
  <c r="JW345" i="28"/>
  <c r="IA349" i="28"/>
  <c r="IC353" i="28"/>
  <c r="IB357" i="28"/>
  <c r="JW357" i="28"/>
  <c r="JQ342" i="28"/>
  <c r="IB351" i="28"/>
  <c r="JW351" i="28"/>
  <c r="IE352" i="28"/>
  <c r="JZ352" i="28"/>
  <c r="HV358" i="28"/>
  <c r="JQ358" i="28"/>
  <c r="JU370" i="28"/>
  <c r="HW372" i="28"/>
  <c r="JR372" i="28"/>
  <c r="IC380" i="28"/>
  <c r="JX380" i="28"/>
  <c r="IB390" i="28"/>
  <c r="JW390" i="28"/>
  <c r="JQ385" i="28"/>
  <c r="HW388" i="28"/>
  <c r="JR388" i="28"/>
  <c r="IC393" i="28"/>
  <c r="JX393" i="28"/>
  <c r="HX400" i="28"/>
  <c r="JS400" i="28"/>
  <c r="IE407" i="28"/>
  <c r="JZ407" i="28"/>
  <c r="HW413" i="28"/>
  <c r="JR413" i="28"/>
  <c r="JY428" i="28"/>
  <c r="ID428" i="28"/>
  <c r="JR449" i="28"/>
  <c r="HW449" i="28"/>
  <c r="IC377" i="28"/>
  <c r="JX377" i="28"/>
  <c r="JS377" i="28"/>
  <c r="JY380" i="28"/>
  <c r="HX388" i="28"/>
  <c r="JS388" i="28"/>
  <c r="ID393" i="28"/>
  <c r="JY393" i="28"/>
  <c r="HW394" i="28"/>
  <c r="JR394" i="28"/>
  <c r="JQ397" i="28"/>
  <c r="IC401" i="28"/>
  <c r="JX401" i="28"/>
  <c r="HW402" i="28"/>
  <c r="JR402" i="28"/>
  <c r="IB420" i="28"/>
  <c r="JW420" i="28"/>
  <c r="HV423" i="28"/>
  <c r="JQ423" i="28"/>
  <c r="JS427" i="28"/>
  <c r="HX427" i="28"/>
  <c r="JV446" i="28"/>
  <c r="IA446" i="28"/>
  <c r="JR347" i="28"/>
  <c r="JX348" i="28"/>
  <c r="JR349" i="28"/>
  <c r="JX350" i="28"/>
  <c r="JR351" i="28"/>
  <c r="JX352" i="28"/>
  <c r="JR353" i="28"/>
  <c r="JX354" i="28"/>
  <c r="JR355" i="28"/>
  <c r="JX356" i="28"/>
  <c r="JR357" i="28"/>
  <c r="JX358" i="28"/>
  <c r="JR359" i="28"/>
  <c r="JX360" i="28"/>
  <c r="JR361" i="28"/>
  <c r="JX362" i="28"/>
  <c r="JR363" i="28"/>
  <c r="JX364" i="28"/>
  <c r="JR365" i="28"/>
  <c r="JX366" i="28"/>
  <c r="JR367" i="28"/>
  <c r="JX368" i="28"/>
  <c r="JS371" i="28"/>
  <c r="JX378" i="28"/>
  <c r="HV379" i="28"/>
  <c r="HV382" i="28"/>
  <c r="JQ382" i="28"/>
  <c r="ID383" i="28"/>
  <c r="IB385" i="28"/>
  <c r="JW385" i="28"/>
  <c r="JQ391" i="28"/>
  <c r="HX394" i="28"/>
  <c r="JS394" i="28"/>
  <c r="ID401" i="28"/>
  <c r="JY401" i="28"/>
  <c r="HX402" i="28"/>
  <c r="JS402" i="28"/>
  <c r="JQ405" i="28"/>
  <c r="JY414" i="28"/>
  <c r="ID414" i="28"/>
  <c r="HV417" i="28"/>
  <c r="JQ417" i="28"/>
  <c r="IC420" i="28"/>
  <c r="JX420" i="28"/>
  <c r="HW423" i="28"/>
  <c r="JR423" i="28"/>
  <c r="JT427" i="28"/>
  <c r="HY427" i="28"/>
  <c r="JR433" i="28"/>
  <c r="IC434" i="28"/>
  <c r="JX434" i="28"/>
  <c r="IC403" i="28"/>
  <c r="JX403" i="28"/>
  <c r="IA408" i="28"/>
  <c r="JV408" i="28"/>
  <c r="HV409" i="28"/>
  <c r="JQ409" i="28"/>
  <c r="ID411" i="28"/>
  <c r="JY411" i="28"/>
  <c r="HW412" i="28"/>
  <c r="JR412" i="28"/>
  <c r="JZ414" i="28"/>
  <c r="IE414" i="28"/>
  <c r="HW415" i="28"/>
  <c r="JR415" i="28"/>
  <c r="HW417" i="28"/>
  <c r="JR417" i="28"/>
  <c r="IE441" i="28"/>
  <c r="JZ441" i="28"/>
  <c r="JT353" i="28"/>
  <c r="JZ354" i="28"/>
  <c r="JT355" i="28"/>
  <c r="JZ356" i="28"/>
  <c r="JT357" i="28"/>
  <c r="JZ358" i="28"/>
  <c r="JT359" i="28"/>
  <c r="JZ360" i="28"/>
  <c r="JT361" i="28"/>
  <c r="JZ362" i="28"/>
  <c r="JT363" i="28"/>
  <c r="JZ364" i="28"/>
  <c r="JT365" i="28"/>
  <c r="JZ366" i="28"/>
  <c r="JT367" i="28"/>
  <c r="JZ368" i="28"/>
  <c r="JT369" i="28"/>
  <c r="JZ370" i="28"/>
  <c r="JU371" i="28"/>
  <c r="JQ372" i="28"/>
  <c r="ID373" i="28"/>
  <c r="HX376" i="28"/>
  <c r="JX376" i="28"/>
  <c r="JW377" i="28"/>
  <c r="HY378" i="28"/>
  <c r="HV380" i="28"/>
  <c r="JQ380" i="28"/>
  <c r="HZ380" i="28"/>
  <c r="JQ383" i="28"/>
  <c r="JW384" i="28"/>
  <c r="HY386" i="28"/>
  <c r="IE387" i="28"/>
  <c r="ID389" i="28"/>
  <c r="JY389" i="28"/>
  <c r="IC395" i="28"/>
  <c r="JX395" i="28"/>
  <c r="JQ399" i="28"/>
  <c r="ID403" i="28"/>
  <c r="JY403" i="28"/>
  <c r="HW404" i="28"/>
  <c r="JR404" i="28"/>
  <c r="HW409" i="28"/>
  <c r="JR409" i="28"/>
  <c r="JZ411" i="28"/>
  <c r="IE411" i="28"/>
  <c r="JT442" i="28"/>
  <c r="HY442" i="28"/>
  <c r="JU363" i="28"/>
  <c r="JU365" i="28"/>
  <c r="JU367" i="28"/>
  <c r="JU369" i="28"/>
  <c r="IE373" i="28"/>
  <c r="HY376" i="28"/>
  <c r="HW380" i="28"/>
  <c r="JR380" i="28"/>
  <c r="JR383" i="28"/>
  <c r="HW390" i="28"/>
  <c r="JR390" i="28"/>
  <c r="JW394" i="28"/>
  <c r="ID395" i="28"/>
  <c r="JY395" i="28"/>
  <c r="HW396" i="28"/>
  <c r="JR396" i="28"/>
  <c r="HX404" i="28"/>
  <c r="JS404" i="28"/>
  <c r="JR407" i="28"/>
  <c r="JR431" i="28"/>
  <c r="IC432" i="28"/>
  <c r="JX432" i="28"/>
  <c r="HW378" i="28"/>
  <c r="JR378" i="28"/>
  <c r="IB383" i="28"/>
  <c r="JW383" i="28"/>
  <c r="HX390" i="28"/>
  <c r="JS390" i="28"/>
  <c r="HX396" i="28"/>
  <c r="JS396" i="28"/>
  <c r="JY410" i="28"/>
  <c r="ID410" i="28"/>
  <c r="JX438" i="28"/>
  <c r="JX371" i="28"/>
  <c r="HW376" i="28"/>
  <c r="JR376" i="28"/>
  <c r="ID379" i="28"/>
  <c r="IE381" i="28"/>
  <c r="IC383" i="28"/>
  <c r="JX383" i="28"/>
  <c r="HW386" i="28"/>
  <c r="JR386" i="28"/>
  <c r="IC397" i="28"/>
  <c r="JX397" i="28"/>
  <c r="IC405" i="28"/>
  <c r="JX405" i="28"/>
  <c r="JZ408" i="28"/>
  <c r="IE408" i="28"/>
  <c r="JZ410" i="28"/>
  <c r="IE410" i="28"/>
  <c r="ID413" i="28"/>
  <c r="JY413" i="28"/>
  <c r="HW414" i="28"/>
  <c r="JR414" i="28"/>
  <c r="ID375" i="28"/>
  <c r="JW382" i="28"/>
  <c r="HX386" i="28"/>
  <c r="JS386" i="28"/>
  <c r="IC391" i="28"/>
  <c r="JX391" i="28"/>
  <c r="ID397" i="28"/>
  <c r="JY397" i="28"/>
  <c r="HW398" i="28"/>
  <c r="JR398" i="28"/>
  <c r="ID405" i="28"/>
  <c r="JY405" i="28"/>
  <c r="HW406" i="28"/>
  <c r="JR406" i="28"/>
  <c r="JV409" i="28"/>
  <c r="IA409" i="28"/>
  <c r="HW411" i="28"/>
  <c r="JR411" i="28"/>
  <c r="JZ413" i="28"/>
  <c r="IE413" i="28"/>
  <c r="JT424" i="28"/>
  <c r="HY424" i="28"/>
  <c r="HV429" i="28"/>
  <c r="JQ429" i="28"/>
  <c r="IC430" i="28"/>
  <c r="JX430" i="28"/>
  <c r="HY372" i="28"/>
  <c r="IE375" i="28"/>
  <c r="IB381" i="28"/>
  <c r="JW381" i="28"/>
  <c r="JR381" i="28"/>
  <c r="JX382" i="28"/>
  <c r="HY384" i="28"/>
  <c r="HY388" i="28"/>
  <c r="ID391" i="28"/>
  <c r="JY391" i="28"/>
  <c r="HW392" i="28"/>
  <c r="JR392" i="28"/>
  <c r="HX398" i="28"/>
  <c r="JS398" i="28"/>
  <c r="HX406" i="28"/>
  <c r="JS406" i="28"/>
  <c r="JS418" i="28"/>
  <c r="HX418" i="28"/>
  <c r="JY421" i="28"/>
  <c r="ID421" i="28"/>
  <c r="ID425" i="28"/>
  <c r="JY425" i="28"/>
  <c r="JS429" i="28"/>
  <c r="HX429" i="28"/>
  <c r="JY430" i="28"/>
  <c r="ID430" i="28"/>
  <c r="JS431" i="28"/>
  <c r="HX431" i="28"/>
  <c r="JY432" i="28"/>
  <c r="ID432" i="28"/>
  <c r="JS433" i="28"/>
  <c r="HX433" i="28"/>
  <c r="JY434" i="28"/>
  <c r="ID434" i="28"/>
  <c r="JS435" i="28"/>
  <c r="HX435" i="28"/>
  <c r="JY436" i="28"/>
  <c r="ID436" i="28"/>
  <c r="JS437" i="28"/>
  <c r="HX437" i="28"/>
  <c r="JY438" i="28"/>
  <c r="ID438" i="28"/>
  <c r="IB446" i="28"/>
  <c r="JW446" i="28"/>
  <c r="HZ458" i="28"/>
  <c r="JU458" i="28"/>
  <c r="IA472" i="28"/>
  <c r="JV472" i="28"/>
  <c r="IE425" i="28"/>
  <c r="JZ425" i="28"/>
  <c r="JS439" i="28"/>
  <c r="HX439" i="28"/>
  <c r="JR439" i="28"/>
  <c r="IC446" i="28"/>
  <c r="JX446" i="28"/>
  <c r="HY455" i="28"/>
  <c r="JT455" i="28"/>
  <c r="JW407" i="28"/>
  <c r="JR408" i="28"/>
  <c r="ID416" i="28"/>
  <c r="JW419" i="28"/>
  <c r="ID422" i="28"/>
  <c r="JW424" i="28"/>
  <c r="HX426" i="28"/>
  <c r="JS426" i="28"/>
  <c r="JY440" i="28"/>
  <c r="ID440" i="28"/>
  <c r="HW444" i="28"/>
  <c r="JR444" i="28"/>
  <c r="HY426" i="28"/>
  <c r="JT426" i="28"/>
  <c r="JS441" i="28"/>
  <c r="HX441" i="28"/>
  <c r="IC442" i="28"/>
  <c r="JX442" i="28"/>
  <c r="HY447" i="28"/>
  <c r="JT447" i="28"/>
  <c r="JV401" i="28"/>
  <c r="JV403" i="28"/>
  <c r="JV405" i="28"/>
  <c r="JT408" i="28"/>
  <c r="JQ416" i="28"/>
  <c r="JW418" i="28"/>
  <c r="HX419" i="28"/>
  <c r="JQ422" i="28"/>
  <c r="ID427" i="28"/>
  <c r="JY427" i="28"/>
  <c r="IE428" i="28"/>
  <c r="IE430" i="28"/>
  <c r="IE432" i="28"/>
  <c r="IE434" i="28"/>
  <c r="IE436" i="28"/>
  <c r="ID442" i="28"/>
  <c r="JY442" i="28"/>
  <c r="JQ444" i="28"/>
  <c r="JQ386" i="28"/>
  <c r="JW387" i="28"/>
  <c r="JQ388" i="28"/>
  <c r="JW389" i="28"/>
  <c r="JQ390" i="28"/>
  <c r="JW391" i="28"/>
  <c r="JQ392" i="28"/>
  <c r="JW393" i="28"/>
  <c r="JQ394" i="28"/>
  <c r="JW395" i="28"/>
  <c r="JQ396" i="28"/>
  <c r="JW397" i="28"/>
  <c r="JQ398" i="28"/>
  <c r="JW399" i="28"/>
  <c r="JQ400" i="28"/>
  <c r="JW401" i="28"/>
  <c r="JQ402" i="28"/>
  <c r="JW403" i="28"/>
  <c r="JQ404" i="28"/>
  <c r="JW405" i="28"/>
  <c r="JQ406" i="28"/>
  <c r="JR416" i="28"/>
  <c r="JX418" i="28"/>
  <c r="HY419" i="28"/>
  <c r="JR422" i="28"/>
  <c r="IE427" i="28"/>
  <c r="JZ427" i="28"/>
  <c r="IE438" i="28"/>
  <c r="HW454" i="28"/>
  <c r="JR454" i="28"/>
  <c r="JQ415" i="28"/>
  <c r="JW417" i="28"/>
  <c r="ID420" i="28"/>
  <c r="JQ421" i="28"/>
  <c r="ID423" i="28"/>
  <c r="JY423" i="28"/>
  <c r="JX423" i="28"/>
  <c r="JQ425" i="28"/>
  <c r="JW426" i="28"/>
  <c r="HY428" i="28"/>
  <c r="JT428" i="28"/>
  <c r="IC445" i="28"/>
  <c r="JX445" i="28"/>
  <c r="JW408" i="28"/>
  <c r="IE420" i="28"/>
  <c r="JR421" i="28"/>
  <c r="JX426" i="28"/>
  <c r="IE429" i="28"/>
  <c r="JZ429" i="28"/>
  <c r="HY430" i="28"/>
  <c r="JT430" i="28"/>
  <c r="IE431" i="28"/>
  <c r="JZ431" i="28"/>
  <c r="HY432" i="28"/>
  <c r="JT432" i="28"/>
  <c r="IE433" i="28"/>
  <c r="JZ433" i="28"/>
  <c r="HY434" i="28"/>
  <c r="JT434" i="28"/>
  <c r="IE435" i="28"/>
  <c r="JZ435" i="28"/>
  <c r="HY436" i="28"/>
  <c r="JT436" i="28"/>
  <c r="IE437" i="28"/>
  <c r="JZ437" i="28"/>
  <c r="HY438" i="28"/>
  <c r="JT438" i="28"/>
  <c r="IE440" i="28"/>
  <c r="HY443" i="28"/>
  <c r="JT443" i="28"/>
  <c r="JY445" i="28"/>
  <c r="ID445" i="28"/>
  <c r="HW446" i="28"/>
  <c r="JR446" i="28"/>
  <c r="JZ452" i="28"/>
  <c r="HX417" i="28"/>
  <c r="HX423" i="28"/>
  <c r="ID424" i="28"/>
  <c r="HV427" i="28"/>
  <c r="JQ427" i="28"/>
  <c r="HY429" i="28"/>
  <c r="HY431" i="28"/>
  <c r="HY433" i="28"/>
  <c r="HY435" i="28"/>
  <c r="HY437" i="28"/>
  <c r="IE439" i="28"/>
  <c r="JZ439" i="28"/>
  <c r="JX444" i="28"/>
  <c r="JZ445" i="28"/>
  <c r="IE445" i="28"/>
  <c r="HW448" i="28"/>
  <c r="JR448" i="28"/>
  <c r="HV450" i="28"/>
  <c r="JQ450" i="28"/>
  <c r="HX409" i="28"/>
  <c r="JX416" i="28"/>
  <c r="HY417" i="28"/>
  <c r="IE419" i="28"/>
  <c r="JX422" i="28"/>
  <c r="HY423" i="28"/>
  <c r="HX424" i="28"/>
  <c r="JS424" i="28"/>
  <c r="IE424" i="28"/>
  <c r="IB428" i="28"/>
  <c r="JW428" i="28"/>
  <c r="HY439" i="28"/>
  <c r="HY440" i="28"/>
  <c r="JT440" i="28"/>
  <c r="JU443" i="28"/>
  <c r="JS448" i="28"/>
  <c r="HX448" i="28"/>
  <c r="JZ448" i="28"/>
  <c r="JX450" i="28"/>
  <c r="ID480" i="28"/>
  <c r="JY480" i="28"/>
  <c r="ID486" i="28"/>
  <c r="JY486" i="28"/>
  <c r="JT489" i="28"/>
  <c r="HY489" i="28"/>
  <c r="HZ491" i="28"/>
  <c r="JU491" i="28"/>
  <c r="IE447" i="28"/>
  <c r="IC448" i="28"/>
  <c r="IA450" i="28"/>
  <c r="HY451" i="28"/>
  <c r="JX451" i="28"/>
  <c r="HX454" i="28"/>
  <c r="JS454" i="28"/>
  <c r="IA458" i="28"/>
  <c r="JV458" i="28"/>
  <c r="HZ460" i="28"/>
  <c r="JU460" i="28"/>
  <c r="JS428" i="28"/>
  <c r="JY429" i="28"/>
  <c r="JS430" i="28"/>
  <c r="JY431" i="28"/>
  <c r="JS432" i="28"/>
  <c r="JY433" i="28"/>
  <c r="JS434" i="28"/>
  <c r="JY435" i="28"/>
  <c r="JS436" i="28"/>
  <c r="JY437" i="28"/>
  <c r="JS438" i="28"/>
  <c r="JY439" i="28"/>
  <c r="JS440" i="28"/>
  <c r="JY441" i="28"/>
  <c r="IE443" i="28"/>
  <c r="JU446" i="28"/>
  <c r="ID449" i="28"/>
  <c r="IA452" i="28"/>
  <c r="IA460" i="28"/>
  <c r="JV460" i="28"/>
  <c r="HZ462" i="28"/>
  <c r="JU462" i="28"/>
  <c r="HZ474" i="28"/>
  <c r="JU474" i="28"/>
  <c r="IB481" i="28"/>
  <c r="JW481" i="28"/>
  <c r="IB487" i="28"/>
  <c r="JW487" i="28"/>
  <c r="JT490" i="28"/>
  <c r="HY490" i="28"/>
  <c r="JQ448" i="28"/>
  <c r="IA462" i="28"/>
  <c r="JV462" i="28"/>
  <c r="HZ464" i="28"/>
  <c r="JU464" i="28"/>
  <c r="IA474" i="28"/>
  <c r="JV474" i="28"/>
  <c r="JW445" i="28"/>
  <c r="JS447" i="28"/>
  <c r="HX452" i="28"/>
  <c r="JS452" i="28"/>
  <c r="JV454" i="28"/>
  <c r="ID455" i="28"/>
  <c r="JY455" i="28"/>
  <c r="IA464" i="28"/>
  <c r="JV464" i="28"/>
  <c r="HZ466" i="28"/>
  <c r="JU466" i="28"/>
  <c r="HZ476" i="28"/>
  <c r="JU476" i="28"/>
  <c r="JT482" i="28"/>
  <c r="HY482" i="28"/>
  <c r="JZ485" i="28"/>
  <c r="IE485" i="28"/>
  <c r="IB492" i="28"/>
  <c r="JW492" i="28"/>
  <c r="JS443" i="28"/>
  <c r="IE451" i="28"/>
  <c r="IA466" i="28"/>
  <c r="JV466" i="28"/>
  <c r="HZ468" i="28"/>
  <c r="JU468" i="28"/>
  <c r="IA476" i="28"/>
  <c r="JV476" i="28"/>
  <c r="HZ482" i="28"/>
  <c r="JU482" i="28"/>
  <c r="HW483" i="28"/>
  <c r="JR483" i="28"/>
  <c r="JT488" i="28"/>
  <c r="HY488" i="28"/>
  <c r="IC492" i="28"/>
  <c r="JX492" i="28"/>
  <c r="JW430" i="28"/>
  <c r="JQ431" i="28"/>
  <c r="JW432" i="28"/>
  <c r="JQ433" i="28"/>
  <c r="JW434" i="28"/>
  <c r="JQ435" i="28"/>
  <c r="JW436" i="28"/>
  <c r="JQ437" i="28"/>
  <c r="JW438" i="28"/>
  <c r="JQ439" i="28"/>
  <c r="JW440" i="28"/>
  <c r="JQ441" i="28"/>
  <c r="JS453" i="28"/>
  <c r="JY454" i="28"/>
  <c r="HW456" i="28"/>
  <c r="JR456" i="28"/>
  <c r="IA468" i="28"/>
  <c r="JV468" i="28"/>
  <c r="HX483" i="28"/>
  <c r="JS483" i="28"/>
  <c r="HX456" i="28"/>
  <c r="JS456" i="28"/>
  <c r="HZ478" i="28"/>
  <c r="JU478" i="28"/>
  <c r="JW447" i="28"/>
  <c r="JS451" i="28"/>
  <c r="JV456" i="28"/>
  <c r="ID457" i="28"/>
  <c r="JY457" i="28"/>
  <c r="HZ470" i="28"/>
  <c r="JU470" i="28"/>
  <c r="IA478" i="28"/>
  <c r="JV478" i="28"/>
  <c r="HV479" i="28"/>
  <c r="JQ479" i="28"/>
  <c r="JX447" i="28"/>
  <c r="HY448" i="28"/>
  <c r="JY448" i="28"/>
  <c r="ID453" i="28"/>
  <c r="JY453" i="28"/>
  <c r="IA470" i="28"/>
  <c r="JV470" i="28"/>
  <c r="IC480" i="28"/>
  <c r="JX480" i="28"/>
  <c r="IC486" i="28"/>
  <c r="JX486" i="28"/>
  <c r="JT491" i="28"/>
  <c r="HY491" i="28"/>
  <c r="JU475" i="28"/>
  <c r="JU477" i="28"/>
  <c r="ID478" i="28"/>
  <c r="HY479" i="28"/>
  <c r="JU480" i="28"/>
  <c r="JR481" i="28"/>
  <c r="IE482" i="28"/>
  <c r="JY484" i="28"/>
  <c r="HX485" i="28"/>
  <c r="JW485" i="28"/>
  <c r="JU486" i="28"/>
  <c r="JR487" i="28"/>
  <c r="JQ488" i="28"/>
  <c r="JQ489" i="28"/>
  <c r="JQ490" i="28"/>
  <c r="HV493" i="28"/>
  <c r="JQ493" i="28"/>
  <c r="IB494" i="28"/>
  <c r="JW494" i="28"/>
  <c r="HV517" i="28"/>
  <c r="JQ517" i="28"/>
  <c r="IC518" i="28"/>
  <c r="JX518" i="28"/>
  <c r="HV480" i="28"/>
  <c r="JS481" i="28"/>
  <c r="JQ482" i="28"/>
  <c r="HY485" i="28"/>
  <c r="JX485" i="28"/>
  <c r="HV486" i="28"/>
  <c r="JR488" i="28"/>
  <c r="JR489" i="28"/>
  <c r="JR490" i="28"/>
  <c r="HW493" i="28"/>
  <c r="JR493" i="28"/>
  <c r="IB493" i="28"/>
  <c r="IC494" i="28"/>
  <c r="JX494" i="28"/>
  <c r="HV495" i="28"/>
  <c r="JQ495" i="28"/>
  <c r="IB496" i="28"/>
  <c r="JW496" i="28"/>
  <c r="IB516" i="28"/>
  <c r="JW516" i="28"/>
  <c r="HW517" i="28"/>
  <c r="JR517" i="28"/>
  <c r="JY479" i="28"/>
  <c r="JR482" i="28"/>
  <c r="JX491" i="28"/>
  <c r="HV492" i="28"/>
  <c r="HW495" i="28"/>
  <c r="JR495" i="28"/>
  <c r="IC496" i="28"/>
  <c r="JX496" i="28"/>
  <c r="HV497" i="28"/>
  <c r="JQ497" i="28"/>
  <c r="IB498" i="28"/>
  <c r="JW498" i="28"/>
  <c r="HV515" i="28"/>
  <c r="JQ515" i="28"/>
  <c r="IC516" i="28"/>
  <c r="JX516" i="28"/>
  <c r="JX457" i="28"/>
  <c r="JR458" i="28"/>
  <c r="JX459" i="28"/>
  <c r="JR460" i="28"/>
  <c r="JX461" i="28"/>
  <c r="JR462" i="28"/>
  <c r="JX463" i="28"/>
  <c r="JR464" i="28"/>
  <c r="JX465" i="28"/>
  <c r="JR466" i="28"/>
  <c r="JX467" i="28"/>
  <c r="JR468" i="28"/>
  <c r="JX469" i="28"/>
  <c r="JR470" i="28"/>
  <c r="JX471" i="28"/>
  <c r="JR472" i="28"/>
  <c r="JX473" i="28"/>
  <c r="JR474" i="28"/>
  <c r="JX475" i="28"/>
  <c r="JR476" i="28"/>
  <c r="JX477" i="28"/>
  <c r="JR478" i="28"/>
  <c r="JY491" i="28"/>
  <c r="JU493" i="28"/>
  <c r="HW497" i="28"/>
  <c r="JR497" i="28"/>
  <c r="IC498" i="28"/>
  <c r="JX498" i="28"/>
  <c r="HV499" i="28"/>
  <c r="JQ499" i="28"/>
  <c r="IB500" i="28"/>
  <c r="JW500" i="28"/>
  <c r="HW515" i="28"/>
  <c r="JR515" i="28"/>
  <c r="JS458" i="28"/>
  <c r="JY459" i="28"/>
  <c r="JS460" i="28"/>
  <c r="JY461" i="28"/>
  <c r="JS462" i="28"/>
  <c r="JY463" i="28"/>
  <c r="JS464" i="28"/>
  <c r="JY465" i="28"/>
  <c r="JS466" i="28"/>
  <c r="JY467" i="28"/>
  <c r="JS468" i="28"/>
  <c r="JY469" i="28"/>
  <c r="JS470" i="28"/>
  <c r="JY471" i="28"/>
  <c r="JS472" i="28"/>
  <c r="JY473" i="28"/>
  <c r="JS474" i="28"/>
  <c r="JY475" i="28"/>
  <c r="JS476" i="28"/>
  <c r="JY477" i="28"/>
  <c r="JS478" i="28"/>
  <c r="IE484" i="28"/>
  <c r="JU495" i="28"/>
  <c r="HW499" i="28"/>
  <c r="JR499" i="28"/>
  <c r="IC500" i="28"/>
  <c r="JX500" i="28"/>
  <c r="HV501" i="28"/>
  <c r="JQ501" i="28"/>
  <c r="IB502" i="28"/>
  <c r="JW502" i="28"/>
  <c r="IB514" i="28"/>
  <c r="JW514" i="28"/>
  <c r="IB520" i="28"/>
  <c r="JW520" i="28"/>
  <c r="IE479" i="28"/>
  <c r="HY481" i="28"/>
  <c r="HY487" i="28"/>
  <c r="JW488" i="28"/>
  <c r="JX489" i="28"/>
  <c r="HW492" i="28"/>
  <c r="JR492" i="28"/>
  <c r="HW501" i="28"/>
  <c r="JR501" i="28"/>
  <c r="IC502" i="28"/>
  <c r="JX502" i="28"/>
  <c r="HV503" i="28"/>
  <c r="JQ503" i="28"/>
  <c r="IB504" i="28"/>
  <c r="JW504" i="28"/>
  <c r="HV513" i="28"/>
  <c r="JQ513" i="28"/>
  <c r="IC514" i="28"/>
  <c r="JX514" i="28"/>
  <c r="IC520" i="28"/>
  <c r="JX520" i="28"/>
  <c r="JY481" i="28"/>
  <c r="JY487" i="28"/>
  <c r="JX488" i="28"/>
  <c r="JX490" i="28"/>
  <c r="JU499" i="28"/>
  <c r="HW503" i="28"/>
  <c r="JR503" i="28"/>
  <c r="IC504" i="28"/>
  <c r="JX504" i="28"/>
  <c r="HV505" i="28"/>
  <c r="JQ505" i="28"/>
  <c r="IB506" i="28"/>
  <c r="JW506" i="28"/>
  <c r="HW513" i="28"/>
  <c r="JR513" i="28"/>
  <c r="JX482" i="28"/>
  <c r="HV491" i="28"/>
  <c r="JQ491" i="28"/>
  <c r="JU501" i="28"/>
  <c r="HW505" i="28"/>
  <c r="JR505" i="28"/>
  <c r="IC506" i="28"/>
  <c r="JX506" i="28"/>
  <c r="HV507" i="28"/>
  <c r="JQ507" i="28"/>
  <c r="IB508" i="28"/>
  <c r="JW508" i="28"/>
  <c r="IB512" i="28"/>
  <c r="JW512" i="28"/>
  <c r="HV519" i="28"/>
  <c r="JQ519" i="28"/>
  <c r="HW507" i="28"/>
  <c r="JR507" i="28"/>
  <c r="IC508" i="28"/>
  <c r="JX508" i="28"/>
  <c r="HV509" i="28"/>
  <c r="JQ509" i="28"/>
  <c r="IB510" i="28"/>
  <c r="JW510" i="28"/>
  <c r="HV511" i="28"/>
  <c r="JQ511" i="28"/>
  <c r="IC512" i="28"/>
  <c r="JX512" i="28"/>
  <c r="HW519" i="28"/>
  <c r="JR519" i="28"/>
  <c r="JX483" i="28"/>
  <c r="HW509" i="28"/>
  <c r="JR509" i="28"/>
  <c r="IC510" i="28"/>
  <c r="JX510" i="28"/>
  <c r="HW511" i="28"/>
  <c r="JR511" i="28"/>
  <c r="JW519" i="28"/>
  <c r="JQ520" i="28"/>
  <c r="JX493" i="28"/>
  <c r="JR494" i="28"/>
  <c r="JX495" i="28"/>
  <c r="JR496" i="28"/>
  <c r="JX497" i="28"/>
  <c r="JR498" i="28"/>
  <c r="JX499" i="28"/>
  <c r="JR500" i="28"/>
  <c r="JX501" i="28"/>
  <c r="JR502" i="28"/>
  <c r="JX503" i="28"/>
  <c r="JR504" i="28"/>
  <c r="JX505" i="28"/>
  <c r="JR506" i="28"/>
  <c r="JX507" i="28"/>
  <c r="JR508" i="28"/>
  <c r="JX509" i="28"/>
  <c r="JR510" i="28"/>
  <c r="JX511" i="28"/>
  <c r="JR512" i="28"/>
  <c r="JX513" i="28"/>
  <c r="JR514" i="28"/>
  <c r="JX515" i="28"/>
  <c r="JR516" i="28"/>
  <c r="JX517" i="28"/>
  <c r="JR518" i="28"/>
  <c r="JX519" i="28"/>
  <c r="JR520" i="28"/>
  <c r="JY519" i="28"/>
  <c r="JS520" i="28"/>
  <c r="JZ493" i="28"/>
  <c r="JT494" i="28"/>
  <c r="JZ495" i="28"/>
  <c r="JT496" i="28"/>
  <c r="JZ497" i="28"/>
  <c r="JT498" i="28"/>
  <c r="JZ499" i="28"/>
  <c r="JT500" i="28"/>
  <c r="JZ501" i="28"/>
  <c r="JT502" i="28"/>
  <c r="JZ503" i="28"/>
  <c r="JT504" i="28"/>
  <c r="JZ505" i="28"/>
  <c r="JT506" i="28"/>
  <c r="JZ507" i="28"/>
  <c r="JT508" i="28"/>
  <c r="JZ509" i="28"/>
  <c r="JT510" i="28"/>
  <c r="JZ511" i="28"/>
  <c r="JT512" i="28"/>
  <c r="JZ513" i="28"/>
  <c r="JT514" i="28"/>
  <c r="JZ515" i="28"/>
  <c r="JT516" i="28"/>
  <c r="JZ517" i="28"/>
  <c r="JT518" i="28"/>
  <c r="JZ519" i="28"/>
  <c r="JT520" i="28"/>
  <c r="JU512" i="28"/>
  <c r="JU514" i="28"/>
  <c r="JU518" i="28"/>
  <c r="JU520" i="28"/>
  <c r="JV518" i="28"/>
  <c r="JV520" i="28"/>
  <c r="JR15" i="28"/>
  <c r="JS15" i="28"/>
  <c r="JT15" i="28"/>
  <c r="JU15" i="28"/>
  <c r="JV15" i="28"/>
  <c r="JW15" i="28"/>
  <c r="JX15" i="28"/>
  <c r="JY15" i="28"/>
  <c r="JZ15" i="28"/>
  <c r="GE13" i="28"/>
  <c r="GJ13" i="28"/>
  <c r="GH13" i="28"/>
  <c r="GI13" i="28"/>
  <c r="GF13" i="28"/>
  <c r="GG13" i="28"/>
  <c r="MU19" i="28"/>
  <c r="MQ70" i="28"/>
  <c r="MQ69" i="28"/>
  <c r="MQ68" i="28"/>
  <c r="W9" i="36" l="1"/>
  <c r="W10" i="36" s="1"/>
  <c r="W7" i="36"/>
  <c r="W8" i="36" s="1"/>
  <c r="MU20" i="28"/>
  <c r="MQ16" i="28"/>
  <c r="MN21" i="28"/>
  <c r="MN22" i="28"/>
  <c r="MN23" i="28"/>
  <c r="MN24" i="28"/>
  <c r="MN25" i="28"/>
  <c r="MN55" i="28"/>
  <c r="MN56" i="28"/>
  <c r="MN57" i="28"/>
  <c r="MN58" i="28"/>
  <c r="MN59" i="28"/>
  <c r="MN80" i="28"/>
  <c r="MN81" i="28"/>
  <c r="MN82" i="28"/>
  <c r="MN83" i="28"/>
  <c r="MN84" i="28"/>
  <c r="MN16" i="28"/>
  <c r="MN17" i="28" s="1"/>
  <c r="MU22" i="28" l="1"/>
  <c r="MU21" i="28"/>
  <c r="MU23" i="28" s="1"/>
  <c r="MU24" i="28" s="1"/>
  <c r="MQ17" i="28"/>
  <c r="MQ18" i="28" s="1"/>
  <c r="MN18" i="28"/>
  <c r="MN19" i="28" s="1"/>
  <c r="MN20" i="28" s="1"/>
  <c r="MU25" i="28" l="1"/>
  <c r="MU26" i="28" s="1"/>
  <c r="MQ19" i="28"/>
  <c r="MQ20" i="28" s="1"/>
  <c r="MQ21" i="28" s="1"/>
  <c r="MN26" i="28"/>
  <c r="MN27" i="28" s="1"/>
  <c r="EM13" i="28"/>
  <c r="EJ13" i="28"/>
  <c r="EG13" i="28"/>
  <c r="DF13" i="28"/>
  <c r="DC13" i="28"/>
  <c r="CZ13" i="28"/>
  <c r="CW13" i="28"/>
  <c r="CT13" i="28"/>
  <c r="CQ13" i="28"/>
  <c r="H13" i="28"/>
  <c r="K13" i="28"/>
  <c r="N13" i="28"/>
  <c r="Q13" i="28"/>
  <c r="T13" i="28"/>
  <c r="W13" i="28"/>
  <c r="Z13" i="28"/>
  <c r="AC13" i="28"/>
  <c r="AF13" i="28"/>
  <c r="AI13" i="28"/>
  <c r="AL13" i="28"/>
  <c r="AO13" i="28"/>
  <c r="AR13" i="28"/>
  <c r="AU13" i="28"/>
  <c r="AX13" i="28"/>
  <c r="BA13" i="28"/>
  <c r="BD13" i="28"/>
  <c r="BG13" i="28"/>
  <c r="BJ13" i="28"/>
  <c r="BM13" i="28"/>
  <c r="BP13" i="28"/>
  <c r="BS13" i="28"/>
  <c r="BV13" i="28"/>
  <c r="BY13" i="28"/>
  <c r="CB13" i="28"/>
  <c r="CE13" i="28"/>
  <c r="CK13" i="28"/>
  <c r="CN13" i="28"/>
  <c r="CH13" i="28"/>
  <c r="MU27" i="28" l="1"/>
  <c r="MQ22" i="28"/>
  <c r="MN28" i="28"/>
  <c r="MN29" i="28" s="1"/>
  <c r="LH3" i="28"/>
  <c r="LG3" i="28"/>
  <c r="LF3" i="28"/>
  <c r="LE3" i="28"/>
  <c r="LD3" i="28"/>
  <c r="MU31" i="28" l="1"/>
  <c r="MU32" i="28" s="1"/>
  <c r="MQ23" i="28"/>
  <c r="MQ24" i="28" s="1"/>
  <c r="MQ25" i="28" s="1"/>
  <c r="MN30" i="28"/>
  <c r="MN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B520" i="28"/>
  <c r="B519" i="28"/>
  <c r="B518" i="28"/>
  <c r="B517" i="28"/>
  <c r="B516" i="28"/>
  <c r="B515" i="28"/>
  <c r="B514" i="28"/>
  <c r="B513" i="28"/>
  <c r="B512" i="28"/>
  <c r="B511" i="28"/>
  <c r="KB511" i="28" s="1"/>
  <c r="B510" i="28"/>
  <c r="B509" i="28"/>
  <c r="B508" i="28"/>
  <c r="B507" i="28"/>
  <c r="B506" i="28"/>
  <c r="B505" i="28"/>
  <c r="B504" i="28"/>
  <c r="B503" i="28"/>
  <c r="B502" i="28"/>
  <c r="KB502" i="28" s="1"/>
  <c r="B501" i="28"/>
  <c r="B500" i="28"/>
  <c r="B499" i="28"/>
  <c r="KB499" i="28" s="1"/>
  <c r="B498" i="28"/>
  <c r="B497" i="28"/>
  <c r="B496" i="28"/>
  <c r="B495" i="28"/>
  <c r="B484" i="36" s="1"/>
  <c r="B494" i="28"/>
  <c r="B483" i="36" s="1"/>
  <c r="B493" i="28"/>
  <c r="B482" i="36" s="1"/>
  <c r="B492" i="28"/>
  <c r="B481" i="36" s="1"/>
  <c r="B491" i="28"/>
  <c r="B480" i="36" s="1"/>
  <c r="B490" i="28"/>
  <c r="B479" i="36" s="1"/>
  <c r="B489" i="28"/>
  <c r="B478" i="36" s="1"/>
  <c r="B488" i="28"/>
  <c r="B477" i="36" s="1"/>
  <c r="B487" i="28"/>
  <c r="B476" i="36" s="1"/>
  <c r="B486" i="28"/>
  <c r="B475" i="36" s="1"/>
  <c r="B485" i="28"/>
  <c r="B474" i="36" s="1"/>
  <c r="B484" i="28"/>
  <c r="B473" i="36" s="1"/>
  <c r="B483" i="28"/>
  <c r="B472" i="36" s="1"/>
  <c r="B482" i="28"/>
  <c r="B471" i="36" s="1"/>
  <c r="B481" i="28"/>
  <c r="B470" i="36" s="1"/>
  <c r="B480" i="28"/>
  <c r="B469" i="36" s="1"/>
  <c r="B479" i="28"/>
  <c r="B468" i="36" s="1"/>
  <c r="B478" i="28"/>
  <c r="B467" i="36" s="1"/>
  <c r="B477" i="28"/>
  <c r="B466" i="36" s="1"/>
  <c r="B476" i="28"/>
  <c r="B465" i="36" s="1"/>
  <c r="B475" i="28"/>
  <c r="B464" i="36" s="1"/>
  <c r="B474" i="28"/>
  <c r="B463" i="36" s="1"/>
  <c r="B473" i="28"/>
  <c r="B462" i="36" s="1"/>
  <c r="B472" i="28"/>
  <c r="B461" i="36" s="1"/>
  <c r="B471" i="28"/>
  <c r="B460" i="36" s="1"/>
  <c r="B470" i="28"/>
  <c r="B459" i="36" s="1"/>
  <c r="B469" i="28"/>
  <c r="B458" i="36" s="1"/>
  <c r="B468" i="28"/>
  <c r="B457" i="36" s="1"/>
  <c r="B467" i="28"/>
  <c r="B456" i="36" s="1"/>
  <c r="B466" i="28"/>
  <c r="B455" i="36" s="1"/>
  <c r="B465" i="28"/>
  <c r="B454" i="36" s="1"/>
  <c r="B464" i="28"/>
  <c r="B453" i="36" s="1"/>
  <c r="B463" i="28"/>
  <c r="B452" i="36" s="1"/>
  <c r="B462" i="28"/>
  <c r="B451" i="36" s="1"/>
  <c r="B461" i="28"/>
  <c r="B450" i="36" s="1"/>
  <c r="B460" i="28"/>
  <c r="B449" i="36" s="1"/>
  <c r="B459" i="28"/>
  <c r="B448" i="36" s="1"/>
  <c r="B458" i="28"/>
  <c r="B447" i="36" s="1"/>
  <c r="B457" i="28"/>
  <c r="B446" i="36" s="1"/>
  <c r="B456" i="28"/>
  <c r="B445" i="36" s="1"/>
  <c r="B455" i="28"/>
  <c r="B444" i="36" s="1"/>
  <c r="B454" i="28"/>
  <c r="B443" i="36" s="1"/>
  <c r="B453" i="28"/>
  <c r="B442" i="36" s="1"/>
  <c r="B452" i="28"/>
  <c r="B441" i="36" s="1"/>
  <c r="B451" i="28"/>
  <c r="B440" i="36" s="1"/>
  <c r="B450" i="28"/>
  <c r="B439" i="36" s="1"/>
  <c r="B449" i="28"/>
  <c r="B438" i="36" s="1"/>
  <c r="B448" i="28"/>
  <c r="B437" i="36" s="1"/>
  <c r="B447" i="28"/>
  <c r="B436" i="36" s="1"/>
  <c r="B446" i="28"/>
  <c r="B435" i="36" s="1"/>
  <c r="B445" i="28"/>
  <c r="B434" i="36" s="1"/>
  <c r="B444" i="28"/>
  <c r="B433" i="36" s="1"/>
  <c r="B443" i="28"/>
  <c r="B432" i="36" s="1"/>
  <c r="B442" i="28"/>
  <c r="B431" i="36" s="1"/>
  <c r="B441" i="28"/>
  <c r="B430" i="36" s="1"/>
  <c r="B440" i="28"/>
  <c r="B429" i="36" s="1"/>
  <c r="B439" i="28"/>
  <c r="B428" i="36" s="1"/>
  <c r="B438" i="28"/>
  <c r="B427" i="36" s="1"/>
  <c r="B437" i="28"/>
  <c r="B426" i="36" s="1"/>
  <c r="B436" i="28"/>
  <c r="B425" i="36" s="1"/>
  <c r="B435" i="28"/>
  <c r="B424" i="36" s="1"/>
  <c r="B434" i="28"/>
  <c r="B423" i="36" s="1"/>
  <c r="B433" i="28"/>
  <c r="B422" i="36" s="1"/>
  <c r="B432" i="28"/>
  <c r="B421" i="36" s="1"/>
  <c r="B431" i="28"/>
  <c r="B420" i="36" s="1"/>
  <c r="B430" i="28"/>
  <c r="B419" i="36" s="1"/>
  <c r="B429" i="28"/>
  <c r="B418" i="36" s="1"/>
  <c r="B428" i="28"/>
  <c r="B417" i="36" s="1"/>
  <c r="B427" i="28"/>
  <c r="B416" i="36" s="1"/>
  <c r="B426" i="28"/>
  <c r="B415" i="36" s="1"/>
  <c r="B425" i="28"/>
  <c r="B414" i="36" s="1"/>
  <c r="B424" i="28"/>
  <c r="B413" i="36" s="1"/>
  <c r="B423" i="28"/>
  <c r="B412" i="36" s="1"/>
  <c r="B422" i="28"/>
  <c r="B411" i="36" s="1"/>
  <c r="B421" i="28"/>
  <c r="B410" i="36" s="1"/>
  <c r="B420" i="28"/>
  <c r="B409" i="36" s="1"/>
  <c r="B419" i="28"/>
  <c r="B408" i="36" s="1"/>
  <c r="B418" i="28"/>
  <c r="B407" i="36" s="1"/>
  <c r="B417" i="28"/>
  <c r="B406" i="36" s="1"/>
  <c r="B416" i="28"/>
  <c r="B405" i="36" s="1"/>
  <c r="B415" i="28"/>
  <c r="B404" i="36" s="1"/>
  <c r="B414" i="28"/>
  <c r="B403" i="36" s="1"/>
  <c r="B413" i="28"/>
  <c r="B402" i="36" s="1"/>
  <c r="B412" i="28"/>
  <c r="B401" i="36" s="1"/>
  <c r="B411" i="28"/>
  <c r="B400" i="36" s="1"/>
  <c r="B410" i="28"/>
  <c r="B399" i="36" s="1"/>
  <c r="B409" i="28"/>
  <c r="B398" i="36" s="1"/>
  <c r="B408" i="28"/>
  <c r="B397" i="36" s="1"/>
  <c r="B407" i="28"/>
  <c r="B396" i="36" s="1"/>
  <c r="B406" i="28"/>
  <c r="B395" i="36" s="1"/>
  <c r="B405" i="28"/>
  <c r="B394" i="36" s="1"/>
  <c r="B404" i="28"/>
  <c r="B393" i="36" s="1"/>
  <c r="B403" i="28"/>
  <c r="B392" i="36" s="1"/>
  <c r="B402" i="28"/>
  <c r="B391" i="36" s="1"/>
  <c r="B401" i="28"/>
  <c r="B390" i="36" s="1"/>
  <c r="B400" i="28"/>
  <c r="B389" i="36" s="1"/>
  <c r="B399" i="28"/>
  <c r="B388" i="36" s="1"/>
  <c r="B398" i="28"/>
  <c r="B387" i="36" s="1"/>
  <c r="B397" i="28"/>
  <c r="B386" i="36" s="1"/>
  <c r="B396" i="28"/>
  <c r="B385" i="36" s="1"/>
  <c r="B395" i="28"/>
  <c r="B384" i="36" s="1"/>
  <c r="B394" i="28"/>
  <c r="B383" i="36" s="1"/>
  <c r="B393" i="28"/>
  <c r="B382" i="36" s="1"/>
  <c r="B392" i="28"/>
  <c r="B381" i="36" s="1"/>
  <c r="B391" i="28"/>
  <c r="B380" i="36" s="1"/>
  <c r="B390" i="28"/>
  <c r="B379" i="36" s="1"/>
  <c r="B389" i="28"/>
  <c r="B378" i="36" s="1"/>
  <c r="B388" i="28"/>
  <c r="B377" i="36" s="1"/>
  <c r="B387" i="28"/>
  <c r="B376" i="36" s="1"/>
  <c r="B386" i="28"/>
  <c r="B375" i="36" s="1"/>
  <c r="B385" i="28"/>
  <c r="B374" i="36" s="1"/>
  <c r="B384" i="28"/>
  <c r="B373" i="36" s="1"/>
  <c r="B383" i="28"/>
  <c r="B372" i="36" s="1"/>
  <c r="B382" i="28"/>
  <c r="B371" i="36" s="1"/>
  <c r="B381" i="28"/>
  <c r="B370" i="36" s="1"/>
  <c r="B380" i="28"/>
  <c r="B369" i="36" s="1"/>
  <c r="B379" i="28"/>
  <c r="B368" i="36" s="1"/>
  <c r="B378" i="28"/>
  <c r="B367" i="36" s="1"/>
  <c r="B377" i="28"/>
  <c r="B366" i="36" s="1"/>
  <c r="B376" i="28"/>
  <c r="B365" i="36" s="1"/>
  <c r="B375" i="28"/>
  <c r="B364" i="36" s="1"/>
  <c r="B374" i="28"/>
  <c r="B363" i="36" s="1"/>
  <c r="B373" i="28"/>
  <c r="B362" i="36" s="1"/>
  <c r="B372" i="28"/>
  <c r="B361" i="36" s="1"/>
  <c r="KR2" i="28"/>
  <c r="KQ2" i="28" s="1"/>
  <c r="KD2" i="28"/>
  <c r="FY520" i="28"/>
  <c r="FX520" i="28"/>
  <c r="FW520" i="28"/>
  <c r="FV520" i="28"/>
  <c r="FU520" i="28"/>
  <c r="FT520" i="28"/>
  <c r="FS520" i="28"/>
  <c r="FR520" i="28"/>
  <c r="FQ520" i="28"/>
  <c r="FP520" i="28"/>
  <c r="FO520" i="28"/>
  <c r="FN520" i="28"/>
  <c r="FM520" i="28"/>
  <c r="FL520" i="28"/>
  <c r="FK520" i="28"/>
  <c r="FJ520" i="28"/>
  <c r="FI520" i="28"/>
  <c r="FH520" i="28"/>
  <c r="FG520" i="28"/>
  <c r="FF520" i="28"/>
  <c r="FE520" i="28"/>
  <c r="FD520" i="28"/>
  <c r="FC520" i="28"/>
  <c r="FB520" i="28"/>
  <c r="FA520" i="28"/>
  <c r="EZ520" i="28"/>
  <c r="EY520" i="28"/>
  <c r="EX520" i="28"/>
  <c r="EW520" i="28"/>
  <c r="EV520" i="28"/>
  <c r="EU520" i="28"/>
  <c r="ET520" i="28"/>
  <c r="ES520" i="28"/>
  <c r="ER520" i="28"/>
  <c r="EQ520" i="28"/>
  <c r="FY519" i="28"/>
  <c r="FX519" i="28"/>
  <c r="FW519" i="28"/>
  <c r="FV519" i="28"/>
  <c r="FU519" i="28"/>
  <c r="FT519" i="28"/>
  <c r="FS519" i="28"/>
  <c r="FR519" i="28"/>
  <c r="FQ519" i="28"/>
  <c r="FP519" i="28"/>
  <c r="FO519" i="28"/>
  <c r="FN519" i="28"/>
  <c r="FM519" i="28"/>
  <c r="FL519" i="28"/>
  <c r="FK519" i="28"/>
  <c r="FJ519" i="28"/>
  <c r="FI519" i="28"/>
  <c r="FH519" i="28"/>
  <c r="FG519" i="28"/>
  <c r="FF519" i="28"/>
  <c r="FE519" i="28"/>
  <c r="FD519" i="28"/>
  <c r="FC519" i="28"/>
  <c r="FB519" i="28"/>
  <c r="FA519" i="28"/>
  <c r="EZ519" i="28"/>
  <c r="EY519" i="28"/>
  <c r="EX519" i="28"/>
  <c r="EW519" i="28"/>
  <c r="EV519" i="28"/>
  <c r="EU519" i="28"/>
  <c r="ET519" i="28"/>
  <c r="ES519" i="28"/>
  <c r="ER519" i="28"/>
  <c r="EQ519" i="28"/>
  <c r="FY518" i="28"/>
  <c r="FX518" i="28"/>
  <c r="FW518" i="28"/>
  <c r="FV518" i="28"/>
  <c r="FU518" i="28"/>
  <c r="FT518" i="28"/>
  <c r="FS518" i="28"/>
  <c r="FR518" i="28"/>
  <c r="FQ518" i="28"/>
  <c r="FP518" i="28"/>
  <c r="FO518" i="28"/>
  <c r="FN518" i="28"/>
  <c r="FM518" i="28"/>
  <c r="FL518" i="28"/>
  <c r="FK518" i="28"/>
  <c r="FJ518" i="28"/>
  <c r="FI518" i="28"/>
  <c r="FH518" i="28"/>
  <c r="FG518" i="28"/>
  <c r="FF518" i="28"/>
  <c r="FE518" i="28"/>
  <c r="FD518" i="28"/>
  <c r="FC518" i="28"/>
  <c r="FB518" i="28"/>
  <c r="FA518" i="28"/>
  <c r="EZ518" i="28"/>
  <c r="EY518" i="28"/>
  <c r="EX518" i="28"/>
  <c r="EW518" i="28"/>
  <c r="EV518" i="28"/>
  <c r="EU518" i="28"/>
  <c r="ET518" i="28"/>
  <c r="ES518" i="28"/>
  <c r="ER518" i="28"/>
  <c r="EQ518" i="28"/>
  <c r="FY517" i="28"/>
  <c r="FX517" i="28"/>
  <c r="FW517" i="28"/>
  <c r="FV517" i="28"/>
  <c r="FU517" i="28"/>
  <c r="FT517" i="28"/>
  <c r="FS517" i="28"/>
  <c r="FR517" i="28"/>
  <c r="FQ517" i="28"/>
  <c r="FP517" i="28"/>
  <c r="FO517" i="28"/>
  <c r="FN517" i="28"/>
  <c r="FM517" i="28"/>
  <c r="FL517" i="28"/>
  <c r="FK517" i="28"/>
  <c r="FJ517" i="28"/>
  <c r="FI517" i="28"/>
  <c r="FH517" i="28"/>
  <c r="FG517" i="28"/>
  <c r="FF517" i="28"/>
  <c r="FE517" i="28"/>
  <c r="FD517" i="28"/>
  <c r="FC517" i="28"/>
  <c r="FB517" i="28"/>
  <c r="FA517" i="28"/>
  <c r="EZ517" i="28"/>
  <c r="EY517" i="28"/>
  <c r="EX517" i="28"/>
  <c r="EW517" i="28"/>
  <c r="EV517" i="28"/>
  <c r="EU517" i="28"/>
  <c r="ET517" i="28"/>
  <c r="ES517" i="28"/>
  <c r="ER517" i="28"/>
  <c r="EQ517" i="28"/>
  <c r="FY516" i="28"/>
  <c r="FX516" i="28"/>
  <c r="FW516" i="28"/>
  <c r="FV516" i="28"/>
  <c r="FU516" i="28"/>
  <c r="FT516" i="28"/>
  <c r="FS516" i="28"/>
  <c r="FR516" i="28"/>
  <c r="FQ516" i="28"/>
  <c r="FP516" i="28"/>
  <c r="FO516" i="28"/>
  <c r="FN516" i="28"/>
  <c r="FM516" i="28"/>
  <c r="FL516" i="28"/>
  <c r="FK516" i="28"/>
  <c r="FJ516" i="28"/>
  <c r="FI516" i="28"/>
  <c r="FH516" i="28"/>
  <c r="FG516" i="28"/>
  <c r="FF516" i="28"/>
  <c r="FE516" i="28"/>
  <c r="FD516" i="28"/>
  <c r="FC516" i="28"/>
  <c r="FB516" i="28"/>
  <c r="FA516" i="28"/>
  <c r="EZ516" i="28"/>
  <c r="EY516" i="28"/>
  <c r="EX516" i="28"/>
  <c r="EW516" i="28"/>
  <c r="EV516" i="28"/>
  <c r="EU516" i="28"/>
  <c r="ET516" i="28"/>
  <c r="ES516" i="28"/>
  <c r="ER516" i="28"/>
  <c r="EQ516" i="28"/>
  <c r="FY515" i="28"/>
  <c r="FX515" i="28"/>
  <c r="FW515" i="28"/>
  <c r="FV515" i="28"/>
  <c r="FU515" i="28"/>
  <c r="FT515" i="28"/>
  <c r="FS515" i="28"/>
  <c r="FR515" i="28"/>
  <c r="FQ515" i="28"/>
  <c r="FP515" i="28"/>
  <c r="FO515" i="28"/>
  <c r="FN515" i="28"/>
  <c r="FM515" i="28"/>
  <c r="FL515" i="28"/>
  <c r="FK515" i="28"/>
  <c r="FJ515" i="28"/>
  <c r="FI515" i="28"/>
  <c r="FH515" i="28"/>
  <c r="FG515" i="28"/>
  <c r="FF515" i="28"/>
  <c r="FE515" i="28"/>
  <c r="FD515" i="28"/>
  <c r="FC515" i="28"/>
  <c r="FB515" i="28"/>
  <c r="FA515" i="28"/>
  <c r="EZ515" i="28"/>
  <c r="EY515" i="28"/>
  <c r="EX515" i="28"/>
  <c r="EW515" i="28"/>
  <c r="EV515" i="28"/>
  <c r="EU515" i="28"/>
  <c r="ET515" i="28"/>
  <c r="ES515" i="28"/>
  <c r="ER515" i="28"/>
  <c r="EQ515" i="28"/>
  <c r="FY514" i="28"/>
  <c r="FX514" i="28"/>
  <c r="FW514" i="28"/>
  <c r="FV514" i="28"/>
  <c r="FU514" i="28"/>
  <c r="FT514" i="28"/>
  <c r="FS514" i="28"/>
  <c r="FR514" i="28"/>
  <c r="FQ514" i="28"/>
  <c r="FP514" i="28"/>
  <c r="FO514" i="28"/>
  <c r="FN514" i="28"/>
  <c r="FM514" i="28"/>
  <c r="FL514" i="28"/>
  <c r="FK514" i="28"/>
  <c r="FJ514" i="28"/>
  <c r="FI514" i="28"/>
  <c r="FH514" i="28"/>
  <c r="FG514" i="28"/>
  <c r="FF514" i="28"/>
  <c r="FE514" i="28"/>
  <c r="FD514" i="28"/>
  <c r="FC514" i="28"/>
  <c r="FB514" i="28"/>
  <c r="FA514" i="28"/>
  <c r="EZ514" i="28"/>
  <c r="EY514" i="28"/>
  <c r="EX514" i="28"/>
  <c r="EW514" i="28"/>
  <c r="EV514" i="28"/>
  <c r="EU514" i="28"/>
  <c r="ET514" i="28"/>
  <c r="ES514" i="28"/>
  <c r="ER514" i="28"/>
  <c r="EQ514" i="28"/>
  <c r="FY513" i="28"/>
  <c r="FX513" i="28"/>
  <c r="FW513" i="28"/>
  <c r="FV513" i="28"/>
  <c r="FU513" i="28"/>
  <c r="FT513" i="28"/>
  <c r="FS513" i="28"/>
  <c r="FR513" i="28"/>
  <c r="FQ513" i="28"/>
  <c r="FP513" i="28"/>
  <c r="FO513" i="28"/>
  <c r="FN513" i="28"/>
  <c r="FM513" i="28"/>
  <c r="FL513" i="28"/>
  <c r="FK513" i="28"/>
  <c r="FJ513" i="28"/>
  <c r="FI513" i="28"/>
  <c r="FH513" i="28"/>
  <c r="FG513" i="28"/>
  <c r="FF513" i="28"/>
  <c r="FE513" i="28"/>
  <c r="FD513" i="28"/>
  <c r="FC513" i="28"/>
  <c r="FB513" i="28"/>
  <c r="FA513" i="28"/>
  <c r="EZ513" i="28"/>
  <c r="EY513" i="28"/>
  <c r="EX513" i="28"/>
  <c r="EW513" i="28"/>
  <c r="EV513" i="28"/>
  <c r="EU513" i="28"/>
  <c r="ET513" i="28"/>
  <c r="ES513" i="28"/>
  <c r="ER513" i="28"/>
  <c r="EQ513" i="28"/>
  <c r="FY512" i="28"/>
  <c r="FX512" i="28"/>
  <c r="FW512" i="28"/>
  <c r="FV512" i="28"/>
  <c r="FU512" i="28"/>
  <c r="FT512" i="28"/>
  <c r="FS512" i="28"/>
  <c r="FR512" i="28"/>
  <c r="FQ512" i="28"/>
  <c r="FP512" i="28"/>
  <c r="FO512" i="28"/>
  <c r="FN512" i="28"/>
  <c r="FM512" i="28"/>
  <c r="FL512" i="28"/>
  <c r="FK512" i="28"/>
  <c r="FJ512" i="28"/>
  <c r="FI512" i="28"/>
  <c r="FH512" i="28"/>
  <c r="FG512" i="28"/>
  <c r="FF512" i="28"/>
  <c r="FE512" i="28"/>
  <c r="FD512" i="28"/>
  <c r="FC512" i="28"/>
  <c r="FB512" i="28"/>
  <c r="FA512" i="28"/>
  <c r="EZ512" i="28"/>
  <c r="EY512" i="28"/>
  <c r="EX512" i="28"/>
  <c r="EW512" i="28"/>
  <c r="EV512" i="28"/>
  <c r="EU512" i="28"/>
  <c r="ET512" i="28"/>
  <c r="ES512" i="28"/>
  <c r="ER512" i="28"/>
  <c r="EQ512" i="28"/>
  <c r="FY511" i="28"/>
  <c r="FX511" i="28"/>
  <c r="FW511" i="28"/>
  <c r="FV511" i="28"/>
  <c r="FU511" i="28"/>
  <c r="FT511" i="28"/>
  <c r="FS511" i="28"/>
  <c r="FR511" i="28"/>
  <c r="FQ511" i="28"/>
  <c r="FP511" i="28"/>
  <c r="FO511" i="28"/>
  <c r="FN511" i="28"/>
  <c r="FM511" i="28"/>
  <c r="FL511" i="28"/>
  <c r="FK511" i="28"/>
  <c r="FJ511" i="28"/>
  <c r="FI511" i="28"/>
  <c r="FH511" i="28"/>
  <c r="FG511" i="28"/>
  <c r="FF511" i="28"/>
  <c r="FE511" i="28"/>
  <c r="FD511" i="28"/>
  <c r="FC511" i="28"/>
  <c r="FB511" i="28"/>
  <c r="FA511" i="28"/>
  <c r="EZ511" i="28"/>
  <c r="EY511" i="28"/>
  <c r="EX511" i="28"/>
  <c r="EW511" i="28"/>
  <c r="EV511" i="28"/>
  <c r="EU511" i="28"/>
  <c r="ET511" i="28"/>
  <c r="ES511" i="28"/>
  <c r="ER511" i="28"/>
  <c r="EQ511" i="28"/>
  <c r="FY510" i="28"/>
  <c r="FX510" i="28"/>
  <c r="FW510" i="28"/>
  <c r="FV510" i="28"/>
  <c r="FU510" i="28"/>
  <c r="FT510" i="28"/>
  <c r="FS510" i="28"/>
  <c r="FR510" i="28"/>
  <c r="FQ510" i="28"/>
  <c r="FP510" i="28"/>
  <c r="FO510" i="28"/>
  <c r="FN510" i="28"/>
  <c r="FM510" i="28"/>
  <c r="FL510" i="28"/>
  <c r="FK510" i="28"/>
  <c r="FJ510" i="28"/>
  <c r="FI510" i="28"/>
  <c r="FH510" i="28"/>
  <c r="FG510" i="28"/>
  <c r="FF510" i="28"/>
  <c r="FE510" i="28"/>
  <c r="FD510" i="28"/>
  <c r="FC510" i="28"/>
  <c r="FB510" i="28"/>
  <c r="FA510" i="28"/>
  <c r="EZ510" i="28"/>
  <c r="EY510" i="28"/>
  <c r="EX510" i="28"/>
  <c r="EW510" i="28"/>
  <c r="EV510" i="28"/>
  <c r="EU510" i="28"/>
  <c r="ET510" i="28"/>
  <c r="ES510" i="28"/>
  <c r="ER510" i="28"/>
  <c r="EQ510" i="28"/>
  <c r="FY509" i="28"/>
  <c r="FX509" i="28"/>
  <c r="FW509" i="28"/>
  <c r="FV509" i="28"/>
  <c r="FU509" i="28"/>
  <c r="FT509" i="28"/>
  <c r="FS509" i="28"/>
  <c r="FR509" i="28"/>
  <c r="FQ509" i="28"/>
  <c r="FP509" i="28"/>
  <c r="FO509" i="28"/>
  <c r="FN509" i="28"/>
  <c r="FM509" i="28"/>
  <c r="FL509" i="28"/>
  <c r="FK509" i="28"/>
  <c r="FJ509" i="28"/>
  <c r="FI509" i="28"/>
  <c r="FH509" i="28"/>
  <c r="FG509" i="28"/>
  <c r="FF509" i="28"/>
  <c r="FE509" i="28"/>
  <c r="FD509" i="28"/>
  <c r="FC509" i="28"/>
  <c r="FB509" i="28"/>
  <c r="FA509" i="28"/>
  <c r="EZ509" i="28"/>
  <c r="EY509" i="28"/>
  <c r="EX509" i="28"/>
  <c r="EW509" i="28"/>
  <c r="EV509" i="28"/>
  <c r="EU509" i="28"/>
  <c r="ET509" i="28"/>
  <c r="ES509" i="28"/>
  <c r="ER509" i="28"/>
  <c r="EQ509" i="28"/>
  <c r="FY508" i="28"/>
  <c r="FX508" i="28"/>
  <c r="FW508" i="28"/>
  <c r="FV508" i="28"/>
  <c r="FU508" i="28"/>
  <c r="FT508" i="28"/>
  <c r="FS508" i="28"/>
  <c r="FR508" i="28"/>
  <c r="FQ508" i="28"/>
  <c r="FP508" i="28"/>
  <c r="FO508" i="28"/>
  <c r="FN508" i="28"/>
  <c r="FM508" i="28"/>
  <c r="FL508" i="28"/>
  <c r="FK508" i="28"/>
  <c r="FJ508" i="28"/>
  <c r="FI508" i="28"/>
  <c r="FH508" i="28"/>
  <c r="FG508" i="28"/>
  <c r="FF508" i="28"/>
  <c r="FE508" i="28"/>
  <c r="FD508" i="28"/>
  <c r="FC508" i="28"/>
  <c r="FB508" i="28"/>
  <c r="FA508" i="28"/>
  <c r="EZ508" i="28"/>
  <c r="EY508" i="28"/>
  <c r="EX508" i="28"/>
  <c r="EW508" i="28"/>
  <c r="EV508" i="28"/>
  <c r="EU508" i="28"/>
  <c r="ET508" i="28"/>
  <c r="ES508" i="28"/>
  <c r="ER508" i="28"/>
  <c r="EQ508" i="28"/>
  <c r="FY507" i="28"/>
  <c r="FX507" i="28"/>
  <c r="FW507" i="28"/>
  <c r="FV507" i="28"/>
  <c r="FU507" i="28"/>
  <c r="FT507" i="28"/>
  <c r="FS507" i="28"/>
  <c r="FR507" i="28"/>
  <c r="FQ507" i="28"/>
  <c r="FP507" i="28"/>
  <c r="FO507" i="28"/>
  <c r="FN507" i="28"/>
  <c r="FM507" i="28"/>
  <c r="FL507" i="28"/>
  <c r="FK507" i="28"/>
  <c r="FJ507" i="28"/>
  <c r="FI507" i="28"/>
  <c r="FH507" i="28"/>
  <c r="FG507" i="28"/>
  <c r="FF507" i="28"/>
  <c r="FE507" i="28"/>
  <c r="FD507" i="28"/>
  <c r="FC507" i="28"/>
  <c r="FB507" i="28"/>
  <c r="FA507" i="28"/>
  <c r="EZ507" i="28"/>
  <c r="EY507" i="28"/>
  <c r="EX507" i="28"/>
  <c r="EW507" i="28"/>
  <c r="EV507" i="28"/>
  <c r="EU507" i="28"/>
  <c r="ET507" i="28"/>
  <c r="ES507" i="28"/>
  <c r="ER507" i="28"/>
  <c r="EQ507" i="28"/>
  <c r="FY506" i="28"/>
  <c r="FX506" i="28"/>
  <c r="FW506" i="28"/>
  <c r="FV506" i="28"/>
  <c r="FU506" i="28"/>
  <c r="FT506" i="28"/>
  <c r="FS506" i="28"/>
  <c r="FR506" i="28"/>
  <c r="FQ506" i="28"/>
  <c r="FP506" i="28"/>
  <c r="FO506" i="28"/>
  <c r="FN506" i="28"/>
  <c r="FM506" i="28"/>
  <c r="FL506" i="28"/>
  <c r="FK506" i="28"/>
  <c r="FJ506" i="28"/>
  <c r="FI506" i="28"/>
  <c r="FH506" i="28"/>
  <c r="FG506" i="28"/>
  <c r="FF506" i="28"/>
  <c r="FE506" i="28"/>
  <c r="FD506" i="28"/>
  <c r="FC506" i="28"/>
  <c r="FB506" i="28"/>
  <c r="FA506" i="28"/>
  <c r="EZ506" i="28"/>
  <c r="EY506" i="28"/>
  <c r="EX506" i="28"/>
  <c r="EW506" i="28"/>
  <c r="EV506" i="28"/>
  <c r="EU506" i="28"/>
  <c r="ET506" i="28"/>
  <c r="ES506" i="28"/>
  <c r="ER506" i="28"/>
  <c r="EQ506" i="28"/>
  <c r="FY505" i="28"/>
  <c r="FX505" i="28"/>
  <c r="FW505" i="28"/>
  <c r="FV505" i="28"/>
  <c r="FU505" i="28"/>
  <c r="FT505" i="28"/>
  <c r="FS505" i="28"/>
  <c r="FR505" i="28"/>
  <c r="FQ505" i="28"/>
  <c r="FP505" i="28"/>
  <c r="FO505" i="28"/>
  <c r="FN505" i="28"/>
  <c r="FM505" i="28"/>
  <c r="FL505" i="28"/>
  <c r="FK505" i="28"/>
  <c r="FJ505" i="28"/>
  <c r="FI505" i="28"/>
  <c r="FH505" i="28"/>
  <c r="FG505" i="28"/>
  <c r="FF505" i="28"/>
  <c r="FE505" i="28"/>
  <c r="FD505" i="28"/>
  <c r="FC505" i="28"/>
  <c r="FB505" i="28"/>
  <c r="FA505" i="28"/>
  <c r="EZ505" i="28"/>
  <c r="EY505" i="28"/>
  <c r="EX505" i="28"/>
  <c r="EW505" i="28"/>
  <c r="EV505" i="28"/>
  <c r="EU505" i="28"/>
  <c r="ET505" i="28"/>
  <c r="ES505" i="28"/>
  <c r="ER505" i="28"/>
  <c r="EQ505" i="28"/>
  <c r="FY504" i="28"/>
  <c r="FX504" i="28"/>
  <c r="FW504" i="28"/>
  <c r="FV504" i="28"/>
  <c r="FU504" i="28"/>
  <c r="FT504" i="28"/>
  <c r="FS504" i="28"/>
  <c r="FR504" i="28"/>
  <c r="FQ504" i="28"/>
  <c r="FP504" i="28"/>
  <c r="FO504" i="28"/>
  <c r="FN504" i="28"/>
  <c r="FM504" i="28"/>
  <c r="FL504" i="28"/>
  <c r="FK504" i="28"/>
  <c r="FJ504" i="28"/>
  <c r="FI504" i="28"/>
  <c r="FH504" i="28"/>
  <c r="FG504" i="28"/>
  <c r="FF504" i="28"/>
  <c r="FE504" i="28"/>
  <c r="FD504" i="28"/>
  <c r="FC504" i="28"/>
  <c r="FB504" i="28"/>
  <c r="FA504" i="28"/>
  <c r="EZ504" i="28"/>
  <c r="EY504" i="28"/>
  <c r="EX504" i="28"/>
  <c r="EW504" i="28"/>
  <c r="EV504" i="28"/>
  <c r="EU504" i="28"/>
  <c r="ET504" i="28"/>
  <c r="ES504" i="28"/>
  <c r="ER504" i="28"/>
  <c r="EQ504" i="28"/>
  <c r="FY503" i="28"/>
  <c r="FX503" i="28"/>
  <c r="FW503" i="28"/>
  <c r="FV503" i="28"/>
  <c r="FU503" i="28"/>
  <c r="FT503" i="28"/>
  <c r="FS503" i="28"/>
  <c r="FR503" i="28"/>
  <c r="FQ503" i="28"/>
  <c r="FP503" i="28"/>
  <c r="FO503" i="28"/>
  <c r="FN503" i="28"/>
  <c r="FM503" i="28"/>
  <c r="FL503" i="28"/>
  <c r="FK503" i="28"/>
  <c r="FJ503" i="28"/>
  <c r="FI503" i="28"/>
  <c r="FH503" i="28"/>
  <c r="FG503" i="28"/>
  <c r="FF503" i="28"/>
  <c r="FE503" i="28"/>
  <c r="FD503" i="28"/>
  <c r="FC503" i="28"/>
  <c r="FB503" i="28"/>
  <c r="FA503" i="28"/>
  <c r="EZ503" i="28"/>
  <c r="EY503" i="28"/>
  <c r="EX503" i="28"/>
  <c r="EW503" i="28"/>
  <c r="EV503" i="28"/>
  <c r="EU503" i="28"/>
  <c r="ET503" i="28"/>
  <c r="ES503" i="28"/>
  <c r="ER503" i="28"/>
  <c r="EQ503" i="28"/>
  <c r="FY502" i="28"/>
  <c r="FX502" i="28"/>
  <c r="FW502" i="28"/>
  <c r="FV502" i="28"/>
  <c r="FU502" i="28"/>
  <c r="FT502" i="28"/>
  <c r="FS502" i="28"/>
  <c r="FR502" i="28"/>
  <c r="FQ502" i="28"/>
  <c r="FP502" i="28"/>
  <c r="FO502" i="28"/>
  <c r="FN502" i="28"/>
  <c r="FM502" i="28"/>
  <c r="FL502" i="28"/>
  <c r="FK502" i="28"/>
  <c r="FJ502" i="28"/>
  <c r="FI502" i="28"/>
  <c r="FH502" i="28"/>
  <c r="FG502" i="28"/>
  <c r="FF502" i="28"/>
  <c r="FE502" i="28"/>
  <c r="FD502" i="28"/>
  <c r="FC502" i="28"/>
  <c r="FB502" i="28"/>
  <c r="FA502" i="28"/>
  <c r="EZ502" i="28"/>
  <c r="EY502" i="28"/>
  <c r="EX502" i="28"/>
  <c r="EW502" i="28"/>
  <c r="EV502" i="28"/>
  <c r="EU502" i="28"/>
  <c r="ET502" i="28"/>
  <c r="ES502" i="28"/>
  <c r="ER502" i="28"/>
  <c r="EQ502" i="28"/>
  <c r="FY501" i="28"/>
  <c r="FX501" i="28"/>
  <c r="FW501" i="28"/>
  <c r="FV501" i="28"/>
  <c r="FU501" i="28"/>
  <c r="FT501" i="28"/>
  <c r="FS501" i="28"/>
  <c r="FR501" i="28"/>
  <c r="FQ501" i="28"/>
  <c r="FP501" i="28"/>
  <c r="FO501" i="28"/>
  <c r="FN501" i="28"/>
  <c r="FM501" i="28"/>
  <c r="FL501" i="28"/>
  <c r="FK501" i="28"/>
  <c r="FJ501" i="28"/>
  <c r="FI501" i="28"/>
  <c r="FH501" i="28"/>
  <c r="FG501" i="28"/>
  <c r="FF501" i="28"/>
  <c r="FE501" i="28"/>
  <c r="FD501" i="28"/>
  <c r="FC501" i="28"/>
  <c r="FB501" i="28"/>
  <c r="FA501" i="28"/>
  <c r="EZ501" i="28"/>
  <c r="EY501" i="28"/>
  <c r="EX501" i="28"/>
  <c r="EW501" i="28"/>
  <c r="EV501" i="28"/>
  <c r="EU501" i="28"/>
  <c r="ET501" i="28"/>
  <c r="ES501" i="28"/>
  <c r="ER501" i="28"/>
  <c r="EQ501" i="28"/>
  <c r="FY500" i="28"/>
  <c r="FX500" i="28"/>
  <c r="FW500" i="28"/>
  <c r="FV500" i="28"/>
  <c r="FU500" i="28"/>
  <c r="FT500" i="28"/>
  <c r="FS500" i="28"/>
  <c r="FR500" i="28"/>
  <c r="FQ500" i="28"/>
  <c r="FP500" i="28"/>
  <c r="FO500" i="28"/>
  <c r="FN500" i="28"/>
  <c r="FM500" i="28"/>
  <c r="FL500" i="28"/>
  <c r="FK500" i="28"/>
  <c r="FJ500" i="28"/>
  <c r="FI500" i="28"/>
  <c r="FH500" i="28"/>
  <c r="FG500" i="28"/>
  <c r="FF500" i="28"/>
  <c r="FE500" i="28"/>
  <c r="FD500" i="28"/>
  <c r="FC500" i="28"/>
  <c r="FB500" i="28"/>
  <c r="FA500" i="28"/>
  <c r="EZ500" i="28"/>
  <c r="EY500" i="28"/>
  <c r="EX500" i="28"/>
  <c r="EW500" i="28"/>
  <c r="EV500" i="28"/>
  <c r="EU500" i="28"/>
  <c r="ET500" i="28"/>
  <c r="ES500" i="28"/>
  <c r="ER500" i="28"/>
  <c r="EQ500" i="28"/>
  <c r="FY499" i="28"/>
  <c r="FX499" i="28"/>
  <c r="FW499" i="28"/>
  <c r="FV499" i="28"/>
  <c r="FU499" i="28"/>
  <c r="FT499" i="28"/>
  <c r="FS499" i="28"/>
  <c r="FR499" i="28"/>
  <c r="FQ499" i="28"/>
  <c r="FP499" i="28"/>
  <c r="FO499" i="28"/>
  <c r="FN499" i="28"/>
  <c r="FM499" i="28"/>
  <c r="FL499" i="28"/>
  <c r="FK499" i="28"/>
  <c r="FJ499" i="28"/>
  <c r="FI499" i="28"/>
  <c r="FH499" i="28"/>
  <c r="FG499" i="28"/>
  <c r="FF499" i="28"/>
  <c r="FE499" i="28"/>
  <c r="FD499" i="28"/>
  <c r="FC499" i="28"/>
  <c r="FB499" i="28"/>
  <c r="FA499" i="28"/>
  <c r="EZ499" i="28"/>
  <c r="EY499" i="28"/>
  <c r="EX499" i="28"/>
  <c r="EW499" i="28"/>
  <c r="EV499" i="28"/>
  <c r="EU499" i="28"/>
  <c r="ET499" i="28"/>
  <c r="ES499" i="28"/>
  <c r="ER499" i="28"/>
  <c r="EQ499" i="28"/>
  <c r="FY498" i="28"/>
  <c r="FX498" i="28"/>
  <c r="FW498" i="28"/>
  <c r="FV498" i="28"/>
  <c r="FU498" i="28"/>
  <c r="FT498" i="28"/>
  <c r="FS498" i="28"/>
  <c r="FR498" i="28"/>
  <c r="FQ498" i="28"/>
  <c r="FP498" i="28"/>
  <c r="FO498" i="28"/>
  <c r="FN498" i="28"/>
  <c r="FM498" i="28"/>
  <c r="FL498" i="28"/>
  <c r="FK498" i="28"/>
  <c r="FJ498" i="28"/>
  <c r="FI498" i="28"/>
  <c r="FH498" i="28"/>
  <c r="FG498" i="28"/>
  <c r="FF498" i="28"/>
  <c r="FE498" i="28"/>
  <c r="FD498" i="28"/>
  <c r="FC498" i="28"/>
  <c r="FB498" i="28"/>
  <c r="FA498" i="28"/>
  <c r="EZ498" i="28"/>
  <c r="EY498" i="28"/>
  <c r="EX498" i="28"/>
  <c r="EW498" i="28"/>
  <c r="EV498" i="28"/>
  <c r="EU498" i="28"/>
  <c r="ET498" i="28"/>
  <c r="ES498" i="28"/>
  <c r="ER498" i="28"/>
  <c r="EQ498" i="28"/>
  <c r="FY497" i="28"/>
  <c r="FX497" i="28"/>
  <c r="FW497" i="28"/>
  <c r="FV497" i="28"/>
  <c r="FU497" i="28"/>
  <c r="FT497" i="28"/>
  <c r="FS497" i="28"/>
  <c r="FR497" i="28"/>
  <c r="FQ497" i="28"/>
  <c r="FP497" i="28"/>
  <c r="FO497" i="28"/>
  <c r="FN497" i="28"/>
  <c r="FM497" i="28"/>
  <c r="FL497" i="28"/>
  <c r="FK497" i="28"/>
  <c r="FJ497" i="28"/>
  <c r="FI497" i="28"/>
  <c r="FH497" i="28"/>
  <c r="FG497" i="28"/>
  <c r="FF497" i="28"/>
  <c r="FE497" i="28"/>
  <c r="FD497" i="28"/>
  <c r="FC497" i="28"/>
  <c r="FB497" i="28"/>
  <c r="FA497" i="28"/>
  <c r="EZ497" i="28"/>
  <c r="EY497" i="28"/>
  <c r="EX497" i="28"/>
  <c r="EW497" i="28"/>
  <c r="EV497" i="28"/>
  <c r="EU497" i="28"/>
  <c r="ET497" i="28"/>
  <c r="ES497" i="28"/>
  <c r="ER497" i="28"/>
  <c r="EQ497" i="28"/>
  <c r="FY496" i="28"/>
  <c r="FX496" i="28"/>
  <c r="FW496" i="28"/>
  <c r="FV496" i="28"/>
  <c r="FU496" i="28"/>
  <c r="FT496" i="28"/>
  <c r="FS496" i="28"/>
  <c r="FR496" i="28"/>
  <c r="FQ496" i="28"/>
  <c r="FP496" i="28"/>
  <c r="FO496" i="28"/>
  <c r="FN496" i="28"/>
  <c r="FM496" i="28"/>
  <c r="FL496" i="28"/>
  <c r="FK496" i="28"/>
  <c r="FJ496" i="28"/>
  <c r="FI496" i="28"/>
  <c r="FH496" i="28"/>
  <c r="FG496" i="28"/>
  <c r="FF496" i="28"/>
  <c r="FE496" i="28"/>
  <c r="FD496" i="28"/>
  <c r="FC496" i="28"/>
  <c r="FB496" i="28"/>
  <c r="FA496" i="28"/>
  <c r="EZ496" i="28"/>
  <c r="EY496" i="28"/>
  <c r="EX496" i="28"/>
  <c r="EW496" i="28"/>
  <c r="EV496" i="28"/>
  <c r="EU496" i="28"/>
  <c r="ET496" i="28"/>
  <c r="ES496" i="28"/>
  <c r="ER496" i="28"/>
  <c r="EQ496" i="28"/>
  <c r="FY495" i="28"/>
  <c r="FX495" i="28"/>
  <c r="FW495" i="28"/>
  <c r="FV495" i="28"/>
  <c r="FU495" i="28"/>
  <c r="FT495" i="28"/>
  <c r="FS495" i="28"/>
  <c r="FR495" i="28"/>
  <c r="FQ495" i="28"/>
  <c r="FP495" i="28"/>
  <c r="FO495" i="28"/>
  <c r="FN495" i="28"/>
  <c r="FM495" i="28"/>
  <c r="FL495" i="28"/>
  <c r="FK495" i="28"/>
  <c r="FJ495" i="28"/>
  <c r="FI495" i="28"/>
  <c r="FH495" i="28"/>
  <c r="FG495" i="28"/>
  <c r="FF495" i="28"/>
  <c r="FE495" i="28"/>
  <c r="FD495" i="28"/>
  <c r="FC495" i="28"/>
  <c r="FB495" i="28"/>
  <c r="FA495" i="28"/>
  <c r="EZ495" i="28"/>
  <c r="EY495" i="28"/>
  <c r="EX495" i="28"/>
  <c r="EW495" i="28"/>
  <c r="EV495" i="28"/>
  <c r="EU495" i="28"/>
  <c r="ET495" i="28"/>
  <c r="ES495" i="28"/>
  <c r="ER495" i="28"/>
  <c r="EQ495" i="28"/>
  <c r="FY494" i="28"/>
  <c r="FX494" i="28"/>
  <c r="FW494" i="28"/>
  <c r="FV494" i="28"/>
  <c r="FU494" i="28"/>
  <c r="FT494" i="28"/>
  <c r="FS494" i="28"/>
  <c r="FR494" i="28"/>
  <c r="FQ494" i="28"/>
  <c r="FP494" i="28"/>
  <c r="FO494" i="28"/>
  <c r="FN494" i="28"/>
  <c r="FM494" i="28"/>
  <c r="FL494" i="28"/>
  <c r="FK494" i="28"/>
  <c r="FJ494" i="28"/>
  <c r="FI494" i="28"/>
  <c r="FH494" i="28"/>
  <c r="FG494" i="28"/>
  <c r="FF494" i="28"/>
  <c r="FE494" i="28"/>
  <c r="FD494" i="28"/>
  <c r="FC494" i="28"/>
  <c r="FB494" i="28"/>
  <c r="FA494" i="28"/>
  <c r="EZ494" i="28"/>
  <c r="EY494" i="28"/>
  <c r="EX494" i="28"/>
  <c r="EW494" i="28"/>
  <c r="EV494" i="28"/>
  <c r="EU494" i="28"/>
  <c r="ET494" i="28"/>
  <c r="ES494" i="28"/>
  <c r="ER494" i="28"/>
  <c r="EQ494" i="28"/>
  <c r="FY493" i="28"/>
  <c r="FX493" i="28"/>
  <c r="FW493" i="28"/>
  <c r="FV493" i="28"/>
  <c r="FU493" i="28"/>
  <c r="FT493" i="28"/>
  <c r="FS493" i="28"/>
  <c r="FR493" i="28"/>
  <c r="FQ493" i="28"/>
  <c r="FP493" i="28"/>
  <c r="FO493" i="28"/>
  <c r="FN493" i="28"/>
  <c r="FM493" i="28"/>
  <c r="FL493" i="28"/>
  <c r="FK493" i="28"/>
  <c r="FJ493" i="28"/>
  <c r="FI493" i="28"/>
  <c r="FH493" i="28"/>
  <c r="FG493" i="28"/>
  <c r="FF493" i="28"/>
  <c r="FE493" i="28"/>
  <c r="FD493" i="28"/>
  <c r="FC493" i="28"/>
  <c r="FB493" i="28"/>
  <c r="FA493" i="28"/>
  <c r="EZ493" i="28"/>
  <c r="EY493" i="28"/>
  <c r="EX493" i="28"/>
  <c r="EW493" i="28"/>
  <c r="EV493" i="28"/>
  <c r="EU493" i="28"/>
  <c r="ET493" i="28"/>
  <c r="ES493" i="28"/>
  <c r="ER493" i="28"/>
  <c r="EQ493" i="28"/>
  <c r="FY492" i="28"/>
  <c r="FX492" i="28"/>
  <c r="FW492" i="28"/>
  <c r="FV492" i="28"/>
  <c r="FU492" i="28"/>
  <c r="FT492" i="28"/>
  <c r="FS492" i="28"/>
  <c r="FR492" i="28"/>
  <c r="FQ492" i="28"/>
  <c r="FP492" i="28"/>
  <c r="FO492" i="28"/>
  <c r="FN492" i="28"/>
  <c r="FM492" i="28"/>
  <c r="FL492" i="28"/>
  <c r="FK492" i="28"/>
  <c r="FJ492" i="28"/>
  <c r="FI492" i="28"/>
  <c r="FH492" i="28"/>
  <c r="FG492" i="28"/>
  <c r="FF492" i="28"/>
  <c r="FE492" i="28"/>
  <c r="FD492" i="28"/>
  <c r="FC492" i="28"/>
  <c r="FB492" i="28"/>
  <c r="FA492" i="28"/>
  <c r="EZ492" i="28"/>
  <c r="EY492" i="28"/>
  <c r="EX492" i="28"/>
  <c r="EW492" i="28"/>
  <c r="EV492" i="28"/>
  <c r="EU492" i="28"/>
  <c r="ET492" i="28"/>
  <c r="ES492" i="28"/>
  <c r="ER492" i="28"/>
  <c r="EQ492" i="28"/>
  <c r="FY491" i="28"/>
  <c r="FX491" i="28"/>
  <c r="FW491" i="28"/>
  <c r="FV491" i="28"/>
  <c r="FU491" i="28"/>
  <c r="FT491" i="28"/>
  <c r="FS491" i="28"/>
  <c r="FR491" i="28"/>
  <c r="FQ491" i="28"/>
  <c r="FP491" i="28"/>
  <c r="FO491" i="28"/>
  <c r="FN491" i="28"/>
  <c r="FM491" i="28"/>
  <c r="FL491" i="28"/>
  <c r="FK491" i="28"/>
  <c r="FJ491" i="28"/>
  <c r="FI491" i="28"/>
  <c r="FH491" i="28"/>
  <c r="FG491" i="28"/>
  <c r="FF491" i="28"/>
  <c r="FE491" i="28"/>
  <c r="FD491" i="28"/>
  <c r="FC491" i="28"/>
  <c r="FB491" i="28"/>
  <c r="FA491" i="28"/>
  <c r="EZ491" i="28"/>
  <c r="EY491" i="28"/>
  <c r="EX491" i="28"/>
  <c r="EW491" i="28"/>
  <c r="EV491" i="28"/>
  <c r="EU491" i="28"/>
  <c r="ET491" i="28"/>
  <c r="ES491" i="28"/>
  <c r="ER491" i="28"/>
  <c r="EQ491" i="28"/>
  <c r="FY490" i="28"/>
  <c r="FX490" i="28"/>
  <c r="FW490" i="28"/>
  <c r="FV490" i="28"/>
  <c r="FU490" i="28"/>
  <c r="FT490" i="28"/>
  <c r="FS490" i="28"/>
  <c r="FR490" i="28"/>
  <c r="FQ490" i="28"/>
  <c r="FP490" i="28"/>
  <c r="FO490" i="28"/>
  <c r="FN490" i="28"/>
  <c r="FM490" i="28"/>
  <c r="FL490" i="28"/>
  <c r="FK490" i="28"/>
  <c r="FJ490" i="28"/>
  <c r="FI490" i="28"/>
  <c r="FH490" i="28"/>
  <c r="FG490" i="28"/>
  <c r="FF490" i="28"/>
  <c r="FE490" i="28"/>
  <c r="FD490" i="28"/>
  <c r="FC490" i="28"/>
  <c r="FB490" i="28"/>
  <c r="FA490" i="28"/>
  <c r="EZ490" i="28"/>
  <c r="EY490" i="28"/>
  <c r="EX490" i="28"/>
  <c r="EW490" i="28"/>
  <c r="EV490" i="28"/>
  <c r="EU490" i="28"/>
  <c r="ET490" i="28"/>
  <c r="ES490" i="28"/>
  <c r="ER490" i="28"/>
  <c r="EQ490" i="28"/>
  <c r="FY489" i="28"/>
  <c r="FX489" i="28"/>
  <c r="FW489" i="28"/>
  <c r="FV489" i="28"/>
  <c r="FU489" i="28"/>
  <c r="FT489" i="28"/>
  <c r="FS489" i="28"/>
  <c r="FR489" i="28"/>
  <c r="FQ489" i="28"/>
  <c r="FP489" i="28"/>
  <c r="FO489" i="28"/>
  <c r="FN489" i="28"/>
  <c r="FM489" i="28"/>
  <c r="FL489" i="28"/>
  <c r="FK489" i="28"/>
  <c r="FJ489" i="28"/>
  <c r="FI489" i="28"/>
  <c r="FH489" i="28"/>
  <c r="FG489" i="28"/>
  <c r="FF489" i="28"/>
  <c r="FE489" i="28"/>
  <c r="FD489" i="28"/>
  <c r="FC489" i="28"/>
  <c r="FB489" i="28"/>
  <c r="FA489" i="28"/>
  <c r="EZ489" i="28"/>
  <c r="EY489" i="28"/>
  <c r="EX489" i="28"/>
  <c r="EW489" i="28"/>
  <c r="EV489" i="28"/>
  <c r="EU489" i="28"/>
  <c r="ET489" i="28"/>
  <c r="ES489" i="28"/>
  <c r="ER489" i="28"/>
  <c r="EQ489" i="28"/>
  <c r="FY488" i="28"/>
  <c r="FX488" i="28"/>
  <c r="FW488" i="28"/>
  <c r="FV488" i="28"/>
  <c r="FU488" i="28"/>
  <c r="FT488" i="28"/>
  <c r="FS488" i="28"/>
  <c r="FR488" i="28"/>
  <c r="FQ488" i="28"/>
  <c r="FP488" i="28"/>
  <c r="FO488" i="28"/>
  <c r="FN488" i="28"/>
  <c r="FM488" i="28"/>
  <c r="FL488" i="28"/>
  <c r="FK488" i="28"/>
  <c r="FJ488" i="28"/>
  <c r="FI488" i="28"/>
  <c r="FH488" i="28"/>
  <c r="FG488" i="28"/>
  <c r="FF488" i="28"/>
  <c r="FE488" i="28"/>
  <c r="FD488" i="28"/>
  <c r="FC488" i="28"/>
  <c r="FB488" i="28"/>
  <c r="FA488" i="28"/>
  <c r="EZ488" i="28"/>
  <c r="EY488" i="28"/>
  <c r="EX488" i="28"/>
  <c r="EW488" i="28"/>
  <c r="EV488" i="28"/>
  <c r="EU488" i="28"/>
  <c r="ET488" i="28"/>
  <c r="ES488" i="28"/>
  <c r="ER488" i="28"/>
  <c r="EQ488" i="28"/>
  <c r="FY487" i="28"/>
  <c r="FX487" i="28"/>
  <c r="FW487" i="28"/>
  <c r="FV487" i="28"/>
  <c r="FU487" i="28"/>
  <c r="FT487" i="28"/>
  <c r="FS487" i="28"/>
  <c r="FR487" i="28"/>
  <c r="FQ487" i="28"/>
  <c r="FP487" i="28"/>
  <c r="FO487" i="28"/>
  <c r="FN487" i="28"/>
  <c r="FM487" i="28"/>
  <c r="FL487" i="28"/>
  <c r="FK487" i="28"/>
  <c r="FJ487" i="28"/>
  <c r="FI487" i="28"/>
  <c r="FH487" i="28"/>
  <c r="FG487" i="28"/>
  <c r="FF487" i="28"/>
  <c r="FE487" i="28"/>
  <c r="FD487" i="28"/>
  <c r="FC487" i="28"/>
  <c r="FB487" i="28"/>
  <c r="FA487" i="28"/>
  <c r="EZ487" i="28"/>
  <c r="EY487" i="28"/>
  <c r="EX487" i="28"/>
  <c r="EW487" i="28"/>
  <c r="EV487" i="28"/>
  <c r="EU487" i="28"/>
  <c r="ET487" i="28"/>
  <c r="ES487" i="28"/>
  <c r="ER487" i="28"/>
  <c r="EQ487" i="28"/>
  <c r="FY486" i="28"/>
  <c r="FX486" i="28"/>
  <c r="FW486" i="28"/>
  <c r="FV486" i="28"/>
  <c r="FU486" i="28"/>
  <c r="FT486" i="28"/>
  <c r="FS486" i="28"/>
  <c r="FR486" i="28"/>
  <c r="FQ486" i="28"/>
  <c r="FP486" i="28"/>
  <c r="FO486" i="28"/>
  <c r="FN486" i="28"/>
  <c r="FM486" i="28"/>
  <c r="FL486" i="28"/>
  <c r="FK486" i="28"/>
  <c r="FJ486" i="28"/>
  <c r="FI486" i="28"/>
  <c r="FH486" i="28"/>
  <c r="FG486" i="28"/>
  <c r="FF486" i="28"/>
  <c r="FE486" i="28"/>
  <c r="FD486" i="28"/>
  <c r="FC486" i="28"/>
  <c r="FB486" i="28"/>
  <c r="FA486" i="28"/>
  <c r="EZ486" i="28"/>
  <c r="EY486" i="28"/>
  <c r="EX486" i="28"/>
  <c r="EW486" i="28"/>
  <c r="EV486" i="28"/>
  <c r="EU486" i="28"/>
  <c r="ET486" i="28"/>
  <c r="ES486" i="28"/>
  <c r="ER486" i="28"/>
  <c r="EQ486" i="28"/>
  <c r="FY485" i="28"/>
  <c r="FX485" i="28"/>
  <c r="FW485" i="28"/>
  <c r="FV485" i="28"/>
  <c r="FU485" i="28"/>
  <c r="FT485" i="28"/>
  <c r="FS485" i="28"/>
  <c r="FR485" i="28"/>
  <c r="FQ485" i="28"/>
  <c r="FP485" i="28"/>
  <c r="FO485" i="28"/>
  <c r="FN485" i="28"/>
  <c r="FM485" i="28"/>
  <c r="FL485" i="28"/>
  <c r="FK485" i="28"/>
  <c r="FJ485" i="28"/>
  <c r="FI485" i="28"/>
  <c r="FH485" i="28"/>
  <c r="FG485" i="28"/>
  <c r="FF485" i="28"/>
  <c r="FE485" i="28"/>
  <c r="FD485" i="28"/>
  <c r="FC485" i="28"/>
  <c r="FB485" i="28"/>
  <c r="FA485" i="28"/>
  <c r="EZ485" i="28"/>
  <c r="EY485" i="28"/>
  <c r="EX485" i="28"/>
  <c r="EW485" i="28"/>
  <c r="EV485" i="28"/>
  <c r="EU485" i="28"/>
  <c r="ET485" i="28"/>
  <c r="ES485" i="28"/>
  <c r="ER485" i="28"/>
  <c r="EQ485" i="28"/>
  <c r="FY484" i="28"/>
  <c r="FX484" i="28"/>
  <c r="FW484" i="28"/>
  <c r="FV484" i="28"/>
  <c r="FU484" i="28"/>
  <c r="FT484" i="28"/>
  <c r="FS484" i="28"/>
  <c r="FR484" i="28"/>
  <c r="FQ484" i="28"/>
  <c r="FP484" i="28"/>
  <c r="FO484" i="28"/>
  <c r="FN484" i="28"/>
  <c r="FM484" i="28"/>
  <c r="FL484" i="28"/>
  <c r="FK484" i="28"/>
  <c r="FJ484" i="28"/>
  <c r="FI484" i="28"/>
  <c r="FH484" i="28"/>
  <c r="FG484" i="28"/>
  <c r="FF484" i="28"/>
  <c r="FE484" i="28"/>
  <c r="FD484" i="28"/>
  <c r="FC484" i="28"/>
  <c r="FB484" i="28"/>
  <c r="FA484" i="28"/>
  <c r="EZ484" i="28"/>
  <c r="EY484" i="28"/>
  <c r="EX484" i="28"/>
  <c r="EW484" i="28"/>
  <c r="EV484" i="28"/>
  <c r="EU484" i="28"/>
  <c r="ET484" i="28"/>
  <c r="ES484" i="28"/>
  <c r="ER484" i="28"/>
  <c r="EQ484" i="28"/>
  <c r="FY483" i="28"/>
  <c r="FX483" i="28"/>
  <c r="FW483" i="28"/>
  <c r="FV483" i="28"/>
  <c r="FU483" i="28"/>
  <c r="FT483" i="28"/>
  <c r="FS483" i="28"/>
  <c r="FR483" i="28"/>
  <c r="FQ483" i="28"/>
  <c r="FP483" i="28"/>
  <c r="FO483" i="28"/>
  <c r="FN483" i="28"/>
  <c r="FM483" i="28"/>
  <c r="FL483" i="28"/>
  <c r="FK483" i="28"/>
  <c r="FJ483" i="28"/>
  <c r="FI483" i="28"/>
  <c r="FH483" i="28"/>
  <c r="FG483" i="28"/>
  <c r="FF483" i="28"/>
  <c r="FE483" i="28"/>
  <c r="FD483" i="28"/>
  <c r="FC483" i="28"/>
  <c r="FB483" i="28"/>
  <c r="FA483" i="28"/>
  <c r="EZ483" i="28"/>
  <c r="EY483" i="28"/>
  <c r="EX483" i="28"/>
  <c r="EW483" i="28"/>
  <c r="EV483" i="28"/>
  <c r="EU483" i="28"/>
  <c r="ET483" i="28"/>
  <c r="ES483" i="28"/>
  <c r="ER483" i="28"/>
  <c r="EQ483" i="28"/>
  <c r="FY482" i="28"/>
  <c r="FX482" i="28"/>
  <c r="FW482" i="28"/>
  <c r="FV482" i="28"/>
  <c r="FU482" i="28"/>
  <c r="FT482" i="28"/>
  <c r="FS482" i="28"/>
  <c r="FR482" i="28"/>
  <c r="FQ482" i="28"/>
  <c r="FP482" i="28"/>
  <c r="FO482" i="28"/>
  <c r="FN482" i="28"/>
  <c r="FM482" i="28"/>
  <c r="FL482" i="28"/>
  <c r="FK482" i="28"/>
  <c r="FJ482" i="28"/>
  <c r="FI482" i="28"/>
  <c r="FH482" i="28"/>
  <c r="FG482" i="28"/>
  <c r="FF482" i="28"/>
  <c r="FE482" i="28"/>
  <c r="FD482" i="28"/>
  <c r="FC482" i="28"/>
  <c r="FB482" i="28"/>
  <c r="FA482" i="28"/>
  <c r="EZ482" i="28"/>
  <c r="EY482" i="28"/>
  <c r="EX482" i="28"/>
  <c r="EW482" i="28"/>
  <c r="EV482" i="28"/>
  <c r="EU482" i="28"/>
  <c r="ET482" i="28"/>
  <c r="ES482" i="28"/>
  <c r="ER482" i="28"/>
  <c r="EQ482" i="28"/>
  <c r="FY481" i="28"/>
  <c r="FX481" i="28"/>
  <c r="FW481" i="28"/>
  <c r="FV481" i="28"/>
  <c r="FU481" i="28"/>
  <c r="FT481" i="28"/>
  <c r="FS481" i="28"/>
  <c r="FR481" i="28"/>
  <c r="FQ481" i="28"/>
  <c r="FP481" i="28"/>
  <c r="FO481" i="28"/>
  <c r="FN481" i="28"/>
  <c r="FM481" i="28"/>
  <c r="FL481" i="28"/>
  <c r="FK481" i="28"/>
  <c r="FJ481" i="28"/>
  <c r="FI481" i="28"/>
  <c r="FH481" i="28"/>
  <c r="FG481" i="28"/>
  <c r="FF481" i="28"/>
  <c r="FE481" i="28"/>
  <c r="FD481" i="28"/>
  <c r="FC481" i="28"/>
  <c r="FB481" i="28"/>
  <c r="FA481" i="28"/>
  <c r="EZ481" i="28"/>
  <c r="EY481" i="28"/>
  <c r="EX481" i="28"/>
  <c r="EW481" i="28"/>
  <c r="EV481" i="28"/>
  <c r="EU481" i="28"/>
  <c r="ET481" i="28"/>
  <c r="ES481" i="28"/>
  <c r="ER481" i="28"/>
  <c r="EQ481" i="28"/>
  <c r="FY480" i="28"/>
  <c r="FX480" i="28"/>
  <c r="FW480" i="28"/>
  <c r="FV480" i="28"/>
  <c r="FU480" i="28"/>
  <c r="FT480" i="28"/>
  <c r="FS480" i="28"/>
  <c r="FR480" i="28"/>
  <c r="FQ480" i="28"/>
  <c r="FP480" i="28"/>
  <c r="FO480" i="28"/>
  <c r="FN480" i="28"/>
  <c r="FM480" i="28"/>
  <c r="FL480" i="28"/>
  <c r="FK480" i="28"/>
  <c r="FJ480" i="28"/>
  <c r="FI480" i="28"/>
  <c r="FH480" i="28"/>
  <c r="FG480" i="28"/>
  <c r="FF480" i="28"/>
  <c r="FE480" i="28"/>
  <c r="FD480" i="28"/>
  <c r="FC480" i="28"/>
  <c r="FB480" i="28"/>
  <c r="FA480" i="28"/>
  <c r="EZ480" i="28"/>
  <c r="EY480" i="28"/>
  <c r="EX480" i="28"/>
  <c r="EW480" i="28"/>
  <c r="EV480" i="28"/>
  <c r="EU480" i="28"/>
  <c r="ET480" i="28"/>
  <c r="ES480" i="28"/>
  <c r="ER480" i="28"/>
  <c r="EQ480" i="28"/>
  <c r="FY479" i="28"/>
  <c r="FX479" i="28"/>
  <c r="FW479" i="28"/>
  <c r="FV479" i="28"/>
  <c r="FU479" i="28"/>
  <c r="FT479" i="28"/>
  <c r="FS479" i="28"/>
  <c r="FR479" i="28"/>
  <c r="FQ479" i="28"/>
  <c r="FP479" i="28"/>
  <c r="FO479" i="28"/>
  <c r="FN479" i="28"/>
  <c r="FM479" i="28"/>
  <c r="FL479" i="28"/>
  <c r="FK479" i="28"/>
  <c r="FJ479" i="28"/>
  <c r="FI479" i="28"/>
  <c r="FH479" i="28"/>
  <c r="FG479" i="28"/>
  <c r="FF479" i="28"/>
  <c r="FE479" i="28"/>
  <c r="FD479" i="28"/>
  <c r="FC479" i="28"/>
  <c r="FB479" i="28"/>
  <c r="FA479" i="28"/>
  <c r="EZ479" i="28"/>
  <c r="EY479" i="28"/>
  <c r="EX479" i="28"/>
  <c r="EW479" i="28"/>
  <c r="EV479" i="28"/>
  <c r="EU479" i="28"/>
  <c r="ET479" i="28"/>
  <c r="ES479" i="28"/>
  <c r="ER479" i="28"/>
  <c r="EQ479" i="28"/>
  <c r="FY478" i="28"/>
  <c r="FX478" i="28"/>
  <c r="FW478" i="28"/>
  <c r="FV478" i="28"/>
  <c r="FU478" i="28"/>
  <c r="FT478" i="28"/>
  <c r="FS478" i="28"/>
  <c r="FR478" i="28"/>
  <c r="FQ478" i="28"/>
  <c r="FP478" i="28"/>
  <c r="FO478" i="28"/>
  <c r="FN478" i="28"/>
  <c r="FM478" i="28"/>
  <c r="FL478" i="28"/>
  <c r="FK478" i="28"/>
  <c r="FJ478" i="28"/>
  <c r="FI478" i="28"/>
  <c r="FH478" i="28"/>
  <c r="FG478" i="28"/>
  <c r="FF478" i="28"/>
  <c r="FE478" i="28"/>
  <c r="FD478" i="28"/>
  <c r="FC478" i="28"/>
  <c r="FB478" i="28"/>
  <c r="FA478" i="28"/>
  <c r="EZ478" i="28"/>
  <c r="EY478" i="28"/>
  <c r="EX478" i="28"/>
  <c r="EW478" i="28"/>
  <c r="EV478" i="28"/>
  <c r="EU478" i="28"/>
  <c r="ET478" i="28"/>
  <c r="ES478" i="28"/>
  <c r="ER478" i="28"/>
  <c r="EQ478" i="28"/>
  <c r="FY477" i="28"/>
  <c r="FX477" i="28"/>
  <c r="FW477" i="28"/>
  <c r="FV477" i="28"/>
  <c r="FU477" i="28"/>
  <c r="FT477" i="28"/>
  <c r="FS477" i="28"/>
  <c r="FR477" i="28"/>
  <c r="FQ477" i="28"/>
  <c r="FP477" i="28"/>
  <c r="FO477" i="28"/>
  <c r="FN477" i="28"/>
  <c r="FM477" i="28"/>
  <c r="FL477" i="28"/>
  <c r="FK477" i="28"/>
  <c r="FJ477" i="28"/>
  <c r="FI477" i="28"/>
  <c r="FH477" i="28"/>
  <c r="FG477" i="28"/>
  <c r="FF477" i="28"/>
  <c r="FE477" i="28"/>
  <c r="FD477" i="28"/>
  <c r="FC477" i="28"/>
  <c r="FB477" i="28"/>
  <c r="FA477" i="28"/>
  <c r="EZ477" i="28"/>
  <c r="EY477" i="28"/>
  <c r="EX477" i="28"/>
  <c r="EW477" i="28"/>
  <c r="EV477" i="28"/>
  <c r="EU477" i="28"/>
  <c r="ET477" i="28"/>
  <c r="ES477" i="28"/>
  <c r="ER477" i="28"/>
  <c r="EQ477" i="28"/>
  <c r="FY476" i="28"/>
  <c r="FX476" i="28"/>
  <c r="FW476" i="28"/>
  <c r="FV476" i="28"/>
  <c r="FU476" i="28"/>
  <c r="FT476" i="28"/>
  <c r="FS476" i="28"/>
  <c r="FR476" i="28"/>
  <c r="FQ476" i="28"/>
  <c r="FP476" i="28"/>
  <c r="FO476" i="28"/>
  <c r="FN476" i="28"/>
  <c r="FM476" i="28"/>
  <c r="FL476" i="28"/>
  <c r="FK476" i="28"/>
  <c r="FJ476" i="28"/>
  <c r="FI476" i="28"/>
  <c r="FH476" i="28"/>
  <c r="FG476" i="28"/>
  <c r="FF476" i="28"/>
  <c r="FE476" i="28"/>
  <c r="FD476" i="28"/>
  <c r="FC476" i="28"/>
  <c r="FB476" i="28"/>
  <c r="FA476" i="28"/>
  <c r="EZ476" i="28"/>
  <c r="EY476" i="28"/>
  <c r="EX476" i="28"/>
  <c r="EW476" i="28"/>
  <c r="EV476" i="28"/>
  <c r="EU476" i="28"/>
  <c r="ET476" i="28"/>
  <c r="ES476" i="28"/>
  <c r="ER476" i="28"/>
  <c r="EQ476" i="28"/>
  <c r="FY475" i="28"/>
  <c r="FX475" i="28"/>
  <c r="FW475" i="28"/>
  <c r="FV475" i="28"/>
  <c r="FU475" i="28"/>
  <c r="FT475" i="28"/>
  <c r="FS475" i="28"/>
  <c r="FR475" i="28"/>
  <c r="FQ475" i="28"/>
  <c r="FP475" i="28"/>
  <c r="FO475" i="28"/>
  <c r="FN475" i="28"/>
  <c r="FM475" i="28"/>
  <c r="FL475" i="28"/>
  <c r="FK475" i="28"/>
  <c r="FJ475" i="28"/>
  <c r="FI475" i="28"/>
  <c r="FH475" i="28"/>
  <c r="FG475" i="28"/>
  <c r="FF475" i="28"/>
  <c r="FE475" i="28"/>
  <c r="FD475" i="28"/>
  <c r="FC475" i="28"/>
  <c r="FB475" i="28"/>
  <c r="FA475" i="28"/>
  <c r="EZ475" i="28"/>
  <c r="EY475" i="28"/>
  <c r="EX475" i="28"/>
  <c r="EW475" i="28"/>
  <c r="EV475" i="28"/>
  <c r="EU475" i="28"/>
  <c r="ET475" i="28"/>
  <c r="ES475" i="28"/>
  <c r="ER475" i="28"/>
  <c r="EQ475" i="28"/>
  <c r="FY474" i="28"/>
  <c r="FX474" i="28"/>
  <c r="FW474" i="28"/>
  <c r="FV474" i="28"/>
  <c r="FU474" i="28"/>
  <c r="FT474" i="28"/>
  <c r="FS474" i="28"/>
  <c r="FR474" i="28"/>
  <c r="FQ474" i="28"/>
  <c r="FP474" i="28"/>
  <c r="FO474" i="28"/>
  <c r="FN474" i="28"/>
  <c r="FM474" i="28"/>
  <c r="FL474" i="28"/>
  <c r="FK474" i="28"/>
  <c r="FJ474" i="28"/>
  <c r="FI474" i="28"/>
  <c r="FH474" i="28"/>
  <c r="FG474" i="28"/>
  <c r="FF474" i="28"/>
  <c r="FE474" i="28"/>
  <c r="FD474" i="28"/>
  <c r="FC474" i="28"/>
  <c r="FB474" i="28"/>
  <c r="FA474" i="28"/>
  <c r="EZ474" i="28"/>
  <c r="EY474" i="28"/>
  <c r="EX474" i="28"/>
  <c r="EW474" i="28"/>
  <c r="EV474" i="28"/>
  <c r="EU474" i="28"/>
  <c r="ET474" i="28"/>
  <c r="ES474" i="28"/>
  <c r="ER474" i="28"/>
  <c r="EQ474" i="28"/>
  <c r="FY473" i="28"/>
  <c r="FX473" i="28"/>
  <c r="FW473" i="28"/>
  <c r="FV473" i="28"/>
  <c r="FU473" i="28"/>
  <c r="FT473" i="28"/>
  <c r="FS473" i="28"/>
  <c r="FR473" i="28"/>
  <c r="FQ473" i="28"/>
  <c r="FP473" i="28"/>
  <c r="FO473" i="28"/>
  <c r="FN473" i="28"/>
  <c r="FM473" i="28"/>
  <c r="FL473" i="28"/>
  <c r="FK473" i="28"/>
  <c r="FJ473" i="28"/>
  <c r="FI473" i="28"/>
  <c r="FH473" i="28"/>
  <c r="FG473" i="28"/>
  <c r="FF473" i="28"/>
  <c r="FE473" i="28"/>
  <c r="FD473" i="28"/>
  <c r="FC473" i="28"/>
  <c r="FB473" i="28"/>
  <c r="FA473" i="28"/>
  <c r="EZ473" i="28"/>
  <c r="EY473" i="28"/>
  <c r="EX473" i="28"/>
  <c r="EW473" i="28"/>
  <c r="EV473" i="28"/>
  <c r="EU473" i="28"/>
  <c r="ET473" i="28"/>
  <c r="ES473" i="28"/>
  <c r="ER473" i="28"/>
  <c r="EQ473" i="28"/>
  <c r="FY472" i="28"/>
  <c r="FX472" i="28"/>
  <c r="FW472" i="28"/>
  <c r="FV472" i="28"/>
  <c r="FU472" i="28"/>
  <c r="FT472" i="28"/>
  <c r="FS472" i="28"/>
  <c r="FR472" i="28"/>
  <c r="FQ472" i="28"/>
  <c r="FP472" i="28"/>
  <c r="FO472" i="28"/>
  <c r="FN472" i="28"/>
  <c r="FM472" i="28"/>
  <c r="FL472" i="28"/>
  <c r="FK472" i="28"/>
  <c r="FJ472" i="28"/>
  <c r="FI472" i="28"/>
  <c r="FH472" i="28"/>
  <c r="FG472" i="28"/>
  <c r="FF472" i="28"/>
  <c r="FE472" i="28"/>
  <c r="FD472" i="28"/>
  <c r="FC472" i="28"/>
  <c r="FB472" i="28"/>
  <c r="FA472" i="28"/>
  <c r="EZ472" i="28"/>
  <c r="EY472" i="28"/>
  <c r="EX472" i="28"/>
  <c r="EW472" i="28"/>
  <c r="EV472" i="28"/>
  <c r="EU472" i="28"/>
  <c r="ET472" i="28"/>
  <c r="ES472" i="28"/>
  <c r="ER472" i="28"/>
  <c r="EQ472" i="28"/>
  <c r="FY471" i="28"/>
  <c r="FX471" i="28"/>
  <c r="FW471" i="28"/>
  <c r="FV471" i="28"/>
  <c r="FU471" i="28"/>
  <c r="FT471" i="28"/>
  <c r="FS471" i="28"/>
  <c r="FR471" i="28"/>
  <c r="FQ471" i="28"/>
  <c r="FP471" i="28"/>
  <c r="FO471" i="28"/>
  <c r="FN471" i="28"/>
  <c r="FM471" i="28"/>
  <c r="FL471" i="28"/>
  <c r="FK471" i="28"/>
  <c r="FJ471" i="28"/>
  <c r="FI471" i="28"/>
  <c r="FH471" i="28"/>
  <c r="FG471" i="28"/>
  <c r="FF471" i="28"/>
  <c r="FE471" i="28"/>
  <c r="FD471" i="28"/>
  <c r="FC471" i="28"/>
  <c r="FB471" i="28"/>
  <c r="FA471" i="28"/>
  <c r="EZ471" i="28"/>
  <c r="EY471" i="28"/>
  <c r="EX471" i="28"/>
  <c r="EW471" i="28"/>
  <c r="EV471" i="28"/>
  <c r="EU471" i="28"/>
  <c r="ET471" i="28"/>
  <c r="ES471" i="28"/>
  <c r="ER471" i="28"/>
  <c r="EQ471" i="28"/>
  <c r="FY470" i="28"/>
  <c r="FX470" i="28"/>
  <c r="FW470" i="28"/>
  <c r="FV470" i="28"/>
  <c r="FU470" i="28"/>
  <c r="FT470" i="28"/>
  <c r="FS470" i="28"/>
  <c r="FR470" i="28"/>
  <c r="FQ470" i="28"/>
  <c r="FP470" i="28"/>
  <c r="FO470" i="28"/>
  <c r="FN470" i="28"/>
  <c r="FM470" i="28"/>
  <c r="FL470" i="28"/>
  <c r="FK470" i="28"/>
  <c r="FJ470" i="28"/>
  <c r="FI470" i="28"/>
  <c r="FH470" i="28"/>
  <c r="FG470" i="28"/>
  <c r="FF470" i="28"/>
  <c r="FE470" i="28"/>
  <c r="FD470" i="28"/>
  <c r="FC470" i="28"/>
  <c r="FB470" i="28"/>
  <c r="FA470" i="28"/>
  <c r="EZ470" i="28"/>
  <c r="EY470" i="28"/>
  <c r="EX470" i="28"/>
  <c r="EW470" i="28"/>
  <c r="EV470" i="28"/>
  <c r="EU470" i="28"/>
  <c r="ET470" i="28"/>
  <c r="ES470" i="28"/>
  <c r="ER470" i="28"/>
  <c r="EQ470" i="28"/>
  <c r="FY469" i="28"/>
  <c r="FX469" i="28"/>
  <c r="FW469" i="28"/>
  <c r="FV469" i="28"/>
  <c r="FU469" i="28"/>
  <c r="FT469" i="28"/>
  <c r="FS469" i="28"/>
  <c r="FR469" i="28"/>
  <c r="FQ469" i="28"/>
  <c r="FP469" i="28"/>
  <c r="FO469" i="28"/>
  <c r="FN469" i="28"/>
  <c r="FM469" i="28"/>
  <c r="FL469" i="28"/>
  <c r="FK469" i="28"/>
  <c r="FJ469" i="28"/>
  <c r="FI469" i="28"/>
  <c r="FH469" i="28"/>
  <c r="FG469" i="28"/>
  <c r="FF469" i="28"/>
  <c r="FE469" i="28"/>
  <c r="FD469" i="28"/>
  <c r="FC469" i="28"/>
  <c r="FB469" i="28"/>
  <c r="FA469" i="28"/>
  <c r="EZ469" i="28"/>
  <c r="EY469" i="28"/>
  <c r="EX469" i="28"/>
  <c r="EW469" i="28"/>
  <c r="EV469" i="28"/>
  <c r="EU469" i="28"/>
  <c r="ET469" i="28"/>
  <c r="ES469" i="28"/>
  <c r="ER469" i="28"/>
  <c r="EQ469" i="28"/>
  <c r="FY468" i="28"/>
  <c r="FX468" i="28"/>
  <c r="FW468" i="28"/>
  <c r="FV468" i="28"/>
  <c r="FU468" i="28"/>
  <c r="FT468" i="28"/>
  <c r="FS468" i="28"/>
  <c r="FR468" i="28"/>
  <c r="FQ468" i="28"/>
  <c r="FP468" i="28"/>
  <c r="FO468" i="28"/>
  <c r="FN468" i="28"/>
  <c r="FM468" i="28"/>
  <c r="FL468" i="28"/>
  <c r="FK468" i="28"/>
  <c r="FJ468" i="28"/>
  <c r="FI468" i="28"/>
  <c r="FH468" i="28"/>
  <c r="FG468" i="28"/>
  <c r="FF468" i="28"/>
  <c r="FE468" i="28"/>
  <c r="FD468" i="28"/>
  <c r="FC468" i="28"/>
  <c r="FB468" i="28"/>
  <c r="FA468" i="28"/>
  <c r="EZ468" i="28"/>
  <c r="EY468" i="28"/>
  <c r="EX468" i="28"/>
  <c r="EW468" i="28"/>
  <c r="EV468" i="28"/>
  <c r="EU468" i="28"/>
  <c r="ET468" i="28"/>
  <c r="ES468" i="28"/>
  <c r="ER468" i="28"/>
  <c r="EQ468" i="28"/>
  <c r="FY467" i="28"/>
  <c r="FX467" i="28"/>
  <c r="FW467" i="28"/>
  <c r="FV467" i="28"/>
  <c r="FU467" i="28"/>
  <c r="FT467" i="28"/>
  <c r="FS467" i="28"/>
  <c r="FR467" i="28"/>
  <c r="FQ467" i="28"/>
  <c r="FP467" i="28"/>
  <c r="FO467" i="28"/>
  <c r="FN467" i="28"/>
  <c r="FM467" i="28"/>
  <c r="FL467" i="28"/>
  <c r="FK467" i="28"/>
  <c r="FJ467" i="28"/>
  <c r="FI467" i="28"/>
  <c r="FH467" i="28"/>
  <c r="FG467" i="28"/>
  <c r="FF467" i="28"/>
  <c r="FE467" i="28"/>
  <c r="FD467" i="28"/>
  <c r="FC467" i="28"/>
  <c r="FB467" i="28"/>
  <c r="FA467" i="28"/>
  <c r="EZ467" i="28"/>
  <c r="EY467" i="28"/>
  <c r="EX467" i="28"/>
  <c r="EW467" i="28"/>
  <c r="EV467" i="28"/>
  <c r="EU467" i="28"/>
  <c r="ET467" i="28"/>
  <c r="ES467" i="28"/>
  <c r="ER467" i="28"/>
  <c r="EQ467" i="28"/>
  <c r="FY466" i="28"/>
  <c r="FX466" i="28"/>
  <c r="FW466" i="28"/>
  <c r="FV466" i="28"/>
  <c r="FU466" i="28"/>
  <c r="FT466" i="28"/>
  <c r="FS466" i="28"/>
  <c r="FR466" i="28"/>
  <c r="FQ466" i="28"/>
  <c r="FP466" i="28"/>
  <c r="FO466" i="28"/>
  <c r="FN466" i="28"/>
  <c r="FM466" i="28"/>
  <c r="FL466" i="28"/>
  <c r="FK466" i="28"/>
  <c r="FJ466" i="28"/>
  <c r="FI466" i="28"/>
  <c r="FH466" i="28"/>
  <c r="FG466" i="28"/>
  <c r="FF466" i="28"/>
  <c r="FE466" i="28"/>
  <c r="FD466" i="28"/>
  <c r="FC466" i="28"/>
  <c r="FB466" i="28"/>
  <c r="FA466" i="28"/>
  <c r="EZ466" i="28"/>
  <c r="EY466" i="28"/>
  <c r="EX466" i="28"/>
  <c r="EW466" i="28"/>
  <c r="EV466" i="28"/>
  <c r="EU466" i="28"/>
  <c r="ET466" i="28"/>
  <c r="ES466" i="28"/>
  <c r="ER466" i="28"/>
  <c r="EQ466" i="28"/>
  <c r="FY465" i="28"/>
  <c r="FX465" i="28"/>
  <c r="FW465" i="28"/>
  <c r="FV465" i="28"/>
  <c r="FU465" i="28"/>
  <c r="FT465" i="28"/>
  <c r="FS465" i="28"/>
  <c r="FR465" i="28"/>
  <c r="FQ465" i="28"/>
  <c r="FP465" i="28"/>
  <c r="FO465" i="28"/>
  <c r="FN465" i="28"/>
  <c r="FM465" i="28"/>
  <c r="FL465" i="28"/>
  <c r="FK465" i="28"/>
  <c r="FJ465" i="28"/>
  <c r="FI465" i="28"/>
  <c r="FH465" i="28"/>
  <c r="FG465" i="28"/>
  <c r="FF465" i="28"/>
  <c r="FE465" i="28"/>
  <c r="FD465" i="28"/>
  <c r="FC465" i="28"/>
  <c r="FB465" i="28"/>
  <c r="FA465" i="28"/>
  <c r="EZ465" i="28"/>
  <c r="EY465" i="28"/>
  <c r="EX465" i="28"/>
  <c r="EW465" i="28"/>
  <c r="EV465" i="28"/>
  <c r="EU465" i="28"/>
  <c r="ET465" i="28"/>
  <c r="ES465" i="28"/>
  <c r="ER465" i="28"/>
  <c r="EQ465" i="28"/>
  <c r="FY464" i="28"/>
  <c r="FX464" i="28"/>
  <c r="FW464" i="28"/>
  <c r="FV464" i="28"/>
  <c r="FU464" i="28"/>
  <c r="FT464" i="28"/>
  <c r="FS464" i="28"/>
  <c r="FR464" i="28"/>
  <c r="FQ464" i="28"/>
  <c r="FP464" i="28"/>
  <c r="FO464" i="28"/>
  <c r="FN464" i="28"/>
  <c r="FM464" i="28"/>
  <c r="FL464" i="28"/>
  <c r="FK464" i="28"/>
  <c r="FJ464" i="28"/>
  <c r="FI464" i="28"/>
  <c r="FH464" i="28"/>
  <c r="FG464" i="28"/>
  <c r="FF464" i="28"/>
  <c r="FE464" i="28"/>
  <c r="FD464" i="28"/>
  <c r="FC464" i="28"/>
  <c r="FB464" i="28"/>
  <c r="FA464" i="28"/>
  <c r="EZ464" i="28"/>
  <c r="EY464" i="28"/>
  <c r="EX464" i="28"/>
  <c r="EW464" i="28"/>
  <c r="EV464" i="28"/>
  <c r="EU464" i="28"/>
  <c r="ET464" i="28"/>
  <c r="ES464" i="28"/>
  <c r="ER464" i="28"/>
  <c r="EQ464" i="28"/>
  <c r="FY463" i="28"/>
  <c r="FX463" i="28"/>
  <c r="FW463" i="28"/>
  <c r="FV463" i="28"/>
  <c r="FU463" i="28"/>
  <c r="FT463" i="28"/>
  <c r="FS463" i="28"/>
  <c r="FR463" i="28"/>
  <c r="FQ463" i="28"/>
  <c r="FP463" i="28"/>
  <c r="FO463" i="28"/>
  <c r="FN463" i="28"/>
  <c r="FM463" i="28"/>
  <c r="FL463" i="28"/>
  <c r="FK463" i="28"/>
  <c r="FJ463" i="28"/>
  <c r="FI463" i="28"/>
  <c r="FH463" i="28"/>
  <c r="FG463" i="28"/>
  <c r="FF463" i="28"/>
  <c r="FE463" i="28"/>
  <c r="FD463" i="28"/>
  <c r="FC463" i="28"/>
  <c r="FB463" i="28"/>
  <c r="FA463" i="28"/>
  <c r="EZ463" i="28"/>
  <c r="EY463" i="28"/>
  <c r="EX463" i="28"/>
  <c r="EW463" i="28"/>
  <c r="EV463" i="28"/>
  <c r="EU463" i="28"/>
  <c r="ET463" i="28"/>
  <c r="ES463" i="28"/>
  <c r="ER463" i="28"/>
  <c r="EQ463" i="28"/>
  <c r="FY462" i="28"/>
  <c r="FX462" i="28"/>
  <c r="FW462" i="28"/>
  <c r="FV462" i="28"/>
  <c r="FU462" i="28"/>
  <c r="FT462" i="28"/>
  <c r="FS462" i="28"/>
  <c r="FR462" i="28"/>
  <c r="FQ462" i="28"/>
  <c r="FP462" i="28"/>
  <c r="FO462" i="28"/>
  <c r="FN462" i="28"/>
  <c r="FM462" i="28"/>
  <c r="FL462" i="28"/>
  <c r="FK462" i="28"/>
  <c r="FJ462" i="28"/>
  <c r="FI462" i="28"/>
  <c r="FH462" i="28"/>
  <c r="FG462" i="28"/>
  <c r="FF462" i="28"/>
  <c r="FE462" i="28"/>
  <c r="FD462" i="28"/>
  <c r="FC462" i="28"/>
  <c r="FB462" i="28"/>
  <c r="FA462" i="28"/>
  <c r="EZ462" i="28"/>
  <c r="EY462" i="28"/>
  <c r="EX462" i="28"/>
  <c r="EW462" i="28"/>
  <c r="EV462" i="28"/>
  <c r="EU462" i="28"/>
  <c r="ET462" i="28"/>
  <c r="ES462" i="28"/>
  <c r="ER462" i="28"/>
  <c r="EQ462" i="28"/>
  <c r="FY461" i="28"/>
  <c r="FX461" i="28"/>
  <c r="FW461" i="28"/>
  <c r="FV461" i="28"/>
  <c r="FU461" i="28"/>
  <c r="FT461" i="28"/>
  <c r="FS461" i="28"/>
  <c r="FR461" i="28"/>
  <c r="FQ461" i="28"/>
  <c r="FP461" i="28"/>
  <c r="FO461" i="28"/>
  <c r="FN461" i="28"/>
  <c r="FM461" i="28"/>
  <c r="FL461" i="28"/>
  <c r="FK461" i="28"/>
  <c r="FJ461" i="28"/>
  <c r="FI461" i="28"/>
  <c r="FH461" i="28"/>
  <c r="FG461" i="28"/>
  <c r="FF461" i="28"/>
  <c r="FE461" i="28"/>
  <c r="FD461" i="28"/>
  <c r="FC461" i="28"/>
  <c r="FB461" i="28"/>
  <c r="FA461" i="28"/>
  <c r="EZ461" i="28"/>
  <c r="EY461" i="28"/>
  <c r="EX461" i="28"/>
  <c r="EW461" i="28"/>
  <c r="EV461" i="28"/>
  <c r="EU461" i="28"/>
  <c r="ET461" i="28"/>
  <c r="ES461" i="28"/>
  <c r="ER461" i="28"/>
  <c r="EQ461" i="28"/>
  <c r="FY460" i="28"/>
  <c r="FX460" i="28"/>
  <c r="FW460" i="28"/>
  <c r="FV460" i="28"/>
  <c r="FU460" i="28"/>
  <c r="FT460" i="28"/>
  <c r="FS460" i="28"/>
  <c r="FR460" i="28"/>
  <c r="FQ460" i="28"/>
  <c r="FP460" i="28"/>
  <c r="FO460" i="28"/>
  <c r="FN460" i="28"/>
  <c r="FM460" i="28"/>
  <c r="FL460" i="28"/>
  <c r="FK460" i="28"/>
  <c r="FJ460" i="28"/>
  <c r="FI460" i="28"/>
  <c r="FH460" i="28"/>
  <c r="FG460" i="28"/>
  <c r="FF460" i="28"/>
  <c r="FE460" i="28"/>
  <c r="FD460" i="28"/>
  <c r="FC460" i="28"/>
  <c r="FB460" i="28"/>
  <c r="FA460" i="28"/>
  <c r="EZ460" i="28"/>
  <c r="EY460" i="28"/>
  <c r="EX460" i="28"/>
  <c r="EW460" i="28"/>
  <c r="EV460" i="28"/>
  <c r="EU460" i="28"/>
  <c r="ET460" i="28"/>
  <c r="ES460" i="28"/>
  <c r="ER460" i="28"/>
  <c r="EQ460" i="28"/>
  <c r="FY459" i="28"/>
  <c r="FX459" i="28"/>
  <c r="FW459" i="28"/>
  <c r="FV459" i="28"/>
  <c r="FU459" i="28"/>
  <c r="FT459" i="28"/>
  <c r="FS459" i="28"/>
  <c r="FR459" i="28"/>
  <c r="FQ459" i="28"/>
  <c r="FP459" i="28"/>
  <c r="FO459" i="28"/>
  <c r="FN459" i="28"/>
  <c r="FM459" i="28"/>
  <c r="FL459" i="28"/>
  <c r="FK459" i="28"/>
  <c r="FJ459" i="28"/>
  <c r="FI459" i="28"/>
  <c r="FH459" i="28"/>
  <c r="FG459" i="28"/>
  <c r="FF459" i="28"/>
  <c r="FE459" i="28"/>
  <c r="FD459" i="28"/>
  <c r="FC459" i="28"/>
  <c r="FB459" i="28"/>
  <c r="FA459" i="28"/>
  <c r="EZ459" i="28"/>
  <c r="EY459" i="28"/>
  <c r="EX459" i="28"/>
  <c r="EW459" i="28"/>
  <c r="EV459" i="28"/>
  <c r="EU459" i="28"/>
  <c r="ET459" i="28"/>
  <c r="ES459" i="28"/>
  <c r="ER459" i="28"/>
  <c r="EQ459" i="28"/>
  <c r="FY458" i="28"/>
  <c r="FX458" i="28"/>
  <c r="FW458" i="28"/>
  <c r="FV458" i="28"/>
  <c r="FU458" i="28"/>
  <c r="FT458" i="28"/>
  <c r="FS458" i="28"/>
  <c r="FR458" i="28"/>
  <c r="FQ458" i="28"/>
  <c r="FP458" i="28"/>
  <c r="FO458" i="28"/>
  <c r="FN458" i="28"/>
  <c r="FM458" i="28"/>
  <c r="FL458" i="28"/>
  <c r="FK458" i="28"/>
  <c r="FJ458" i="28"/>
  <c r="FI458" i="28"/>
  <c r="FH458" i="28"/>
  <c r="FG458" i="28"/>
  <c r="FF458" i="28"/>
  <c r="FE458" i="28"/>
  <c r="FD458" i="28"/>
  <c r="FC458" i="28"/>
  <c r="FB458" i="28"/>
  <c r="FA458" i="28"/>
  <c r="EZ458" i="28"/>
  <c r="EY458" i="28"/>
  <c r="EX458" i="28"/>
  <c r="EW458" i="28"/>
  <c r="EV458" i="28"/>
  <c r="EU458" i="28"/>
  <c r="ET458" i="28"/>
  <c r="ES458" i="28"/>
  <c r="ER458" i="28"/>
  <c r="EQ458" i="28"/>
  <c r="FY457" i="28"/>
  <c r="FX457" i="28"/>
  <c r="FW457" i="28"/>
  <c r="FV457" i="28"/>
  <c r="FU457" i="28"/>
  <c r="FT457" i="28"/>
  <c r="FS457" i="28"/>
  <c r="FR457" i="28"/>
  <c r="FQ457" i="28"/>
  <c r="FP457" i="28"/>
  <c r="FO457" i="28"/>
  <c r="FN457" i="28"/>
  <c r="FM457" i="28"/>
  <c r="FL457" i="28"/>
  <c r="FK457" i="28"/>
  <c r="FJ457" i="28"/>
  <c r="FI457" i="28"/>
  <c r="FH457" i="28"/>
  <c r="FG457" i="28"/>
  <c r="FF457" i="28"/>
  <c r="FE457" i="28"/>
  <c r="FD457" i="28"/>
  <c r="FC457" i="28"/>
  <c r="FB457" i="28"/>
  <c r="FA457" i="28"/>
  <c r="EZ457" i="28"/>
  <c r="EY457" i="28"/>
  <c r="EX457" i="28"/>
  <c r="EW457" i="28"/>
  <c r="EV457" i="28"/>
  <c r="EU457" i="28"/>
  <c r="ET457" i="28"/>
  <c r="ES457" i="28"/>
  <c r="ER457" i="28"/>
  <c r="EQ457" i="28"/>
  <c r="FY456" i="28"/>
  <c r="FX456" i="28"/>
  <c r="FW456" i="28"/>
  <c r="FV456" i="28"/>
  <c r="FU456" i="28"/>
  <c r="FT456" i="28"/>
  <c r="FS456" i="28"/>
  <c r="FR456" i="28"/>
  <c r="FQ456" i="28"/>
  <c r="FP456" i="28"/>
  <c r="FO456" i="28"/>
  <c r="FN456" i="28"/>
  <c r="FM456" i="28"/>
  <c r="FL456" i="28"/>
  <c r="FK456" i="28"/>
  <c r="FJ456" i="28"/>
  <c r="FI456" i="28"/>
  <c r="FH456" i="28"/>
  <c r="FG456" i="28"/>
  <c r="FF456" i="28"/>
  <c r="FE456" i="28"/>
  <c r="FD456" i="28"/>
  <c r="FC456" i="28"/>
  <c r="FB456" i="28"/>
  <c r="FA456" i="28"/>
  <c r="EZ456" i="28"/>
  <c r="EY456" i="28"/>
  <c r="EX456" i="28"/>
  <c r="EW456" i="28"/>
  <c r="EV456" i="28"/>
  <c r="EU456" i="28"/>
  <c r="ET456" i="28"/>
  <c r="ES456" i="28"/>
  <c r="ER456" i="28"/>
  <c r="EQ456" i="28"/>
  <c r="FY455" i="28"/>
  <c r="FX455" i="28"/>
  <c r="FW455" i="28"/>
  <c r="FV455" i="28"/>
  <c r="FU455" i="28"/>
  <c r="FT455" i="28"/>
  <c r="FS455" i="28"/>
  <c r="FR455" i="28"/>
  <c r="FQ455" i="28"/>
  <c r="FP455" i="28"/>
  <c r="FO455" i="28"/>
  <c r="FN455" i="28"/>
  <c r="FM455" i="28"/>
  <c r="FL455" i="28"/>
  <c r="FK455" i="28"/>
  <c r="FJ455" i="28"/>
  <c r="FI455" i="28"/>
  <c r="FH455" i="28"/>
  <c r="FG455" i="28"/>
  <c r="FF455" i="28"/>
  <c r="FE455" i="28"/>
  <c r="FD455" i="28"/>
  <c r="FC455" i="28"/>
  <c r="FB455" i="28"/>
  <c r="FA455" i="28"/>
  <c r="EZ455" i="28"/>
  <c r="EY455" i="28"/>
  <c r="EX455" i="28"/>
  <c r="EW455" i="28"/>
  <c r="EV455" i="28"/>
  <c r="EU455" i="28"/>
  <c r="ET455" i="28"/>
  <c r="ES455" i="28"/>
  <c r="ER455" i="28"/>
  <c r="EQ455" i="28"/>
  <c r="FY454" i="28"/>
  <c r="FX454" i="28"/>
  <c r="FW454" i="28"/>
  <c r="FV454" i="28"/>
  <c r="FU454" i="28"/>
  <c r="FT454" i="28"/>
  <c r="FS454" i="28"/>
  <c r="FR454" i="28"/>
  <c r="FQ454" i="28"/>
  <c r="FP454" i="28"/>
  <c r="FO454" i="28"/>
  <c r="FN454" i="28"/>
  <c r="FM454" i="28"/>
  <c r="FL454" i="28"/>
  <c r="FK454" i="28"/>
  <c r="FJ454" i="28"/>
  <c r="FI454" i="28"/>
  <c r="FH454" i="28"/>
  <c r="FG454" i="28"/>
  <c r="FF454" i="28"/>
  <c r="FE454" i="28"/>
  <c r="FD454" i="28"/>
  <c r="FC454" i="28"/>
  <c r="FB454" i="28"/>
  <c r="FA454" i="28"/>
  <c r="EZ454" i="28"/>
  <c r="EY454" i="28"/>
  <c r="EX454" i="28"/>
  <c r="EW454" i="28"/>
  <c r="EV454" i="28"/>
  <c r="EU454" i="28"/>
  <c r="ET454" i="28"/>
  <c r="ES454" i="28"/>
  <c r="ER454" i="28"/>
  <c r="EQ454" i="28"/>
  <c r="FY453" i="28"/>
  <c r="FX453" i="28"/>
  <c r="FW453" i="28"/>
  <c r="FV453" i="28"/>
  <c r="FU453" i="28"/>
  <c r="FT453" i="28"/>
  <c r="FS453" i="28"/>
  <c r="FR453" i="28"/>
  <c r="FQ453" i="28"/>
  <c r="FP453" i="28"/>
  <c r="FO453" i="28"/>
  <c r="FN453" i="28"/>
  <c r="FM453" i="28"/>
  <c r="FL453" i="28"/>
  <c r="FK453" i="28"/>
  <c r="FJ453" i="28"/>
  <c r="FI453" i="28"/>
  <c r="FH453" i="28"/>
  <c r="FG453" i="28"/>
  <c r="FF453" i="28"/>
  <c r="FE453" i="28"/>
  <c r="FD453" i="28"/>
  <c r="FC453" i="28"/>
  <c r="FB453" i="28"/>
  <c r="FA453" i="28"/>
  <c r="EZ453" i="28"/>
  <c r="EY453" i="28"/>
  <c r="EX453" i="28"/>
  <c r="EW453" i="28"/>
  <c r="EV453" i="28"/>
  <c r="EU453" i="28"/>
  <c r="ET453" i="28"/>
  <c r="ES453" i="28"/>
  <c r="ER453" i="28"/>
  <c r="EQ453" i="28"/>
  <c r="FY452" i="28"/>
  <c r="FX452" i="28"/>
  <c r="FW452" i="28"/>
  <c r="FV452" i="28"/>
  <c r="FU452" i="28"/>
  <c r="FT452" i="28"/>
  <c r="FS452" i="28"/>
  <c r="FR452" i="28"/>
  <c r="FQ452" i="28"/>
  <c r="FP452" i="28"/>
  <c r="FO452" i="28"/>
  <c r="FN452" i="28"/>
  <c r="FM452" i="28"/>
  <c r="FL452" i="28"/>
  <c r="FK452" i="28"/>
  <c r="FJ452" i="28"/>
  <c r="FI452" i="28"/>
  <c r="FH452" i="28"/>
  <c r="FG452" i="28"/>
  <c r="FF452" i="28"/>
  <c r="FE452" i="28"/>
  <c r="FD452" i="28"/>
  <c r="FC452" i="28"/>
  <c r="FB452" i="28"/>
  <c r="FA452" i="28"/>
  <c r="EZ452" i="28"/>
  <c r="EY452" i="28"/>
  <c r="EX452" i="28"/>
  <c r="EW452" i="28"/>
  <c r="EV452" i="28"/>
  <c r="EU452" i="28"/>
  <c r="ET452" i="28"/>
  <c r="ES452" i="28"/>
  <c r="ER452" i="28"/>
  <c r="EQ452" i="28"/>
  <c r="FY451" i="28"/>
  <c r="FX451" i="28"/>
  <c r="FW451" i="28"/>
  <c r="FV451" i="28"/>
  <c r="FU451" i="28"/>
  <c r="FT451" i="28"/>
  <c r="FS451" i="28"/>
  <c r="FR451" i="28"/>
  <c r="FQ451" i="28"/>
  <c r="FP451" i="28"/>
  <c r="FO451" i="28"/>
  <c r="FN451" i="28"/>
  <c r="FM451" i="28"/>
  <c r="FL451" i="28"/>
  <c r="FK451" i="28"/>
  <c r="FJ451" i="28"/>
  <c r="FI451" i="28"/>
  <c r="FH451" i="28"/>
  <c r="FG451" i="28"/>
  <c r="FF451" i="28"/>
  <c r="FE451" i="28"/>
  <c r="FD451" i="28"/>
  <c r="FC451" i="28"/>
  <c r="FB451" i="28"/>
  <c r="FA451" i="28"/>
  <c r="EZ451" i="28"/>
  <c r="EY451" i="28"/>
  <c r="EX451" i="28"/>
  <c r="EW451" i="28"/>
  <c r="EV451" i="28"/>
  <c r="EU451" i="28"/>
  <c r="ET451" i="28"/>
  <c r="ES451" i="28"/>
  <c r="ER451" i="28"/>
  <c r="EQ451" i="28"/>
  <c r="FY450" i="28"/>
  <c r="FX450" i="28"/>
  <c r="FW450" i="28"/>
  <c r="FV450" i="28"/>
  <c r="FU450" i="28"/>
  <c r="FT450" i="28"/>
  <c r="FS450" i="28"/>
  <c r="FR450" i="28"/>
  <c r="FQ450" i="28"/>
  <c r="FP450" i="28"/>
  <c r="FO450" i="28"/>
  <c r="FN450" i="28"/>
  <c r="FM450" i="28"/>
  <c r="FL450" i="28"/>
  <c r="FK450" i="28"/>
  <c r="FJ450" i="28"/>
  <c r="FI450" i="28"/>
  <c r="FH450" i="28"/>
  <c r="FG450" i="28"/>
  <c r="FF450" i="28"/>
  <c r="FE450" i="28"/>
  <c r="FD450" i="28"/>
  <c r="FC450" i="28"/>
  <c r="FB450" i="28"/>
  <c r="FA450" i="28"/>
  <c r="EZ450" i="28"/>
  <c r="EY450" i="28"/>
  <c r="EX450" i="28"/>
  <c r="EW450" i="28"/>
  <c r="EV450" i="28"/>
  <c r="EU450" i="28"/>
  <c r="ET450" i="28"/>
  <c r="ES450" i="28"/>
  <c r="ER450" i="28"/>
  <c r="EQ450" i="28"/>
  <c r="FY449" i="28"/>
  <c r="FX449" i="28"/>
  <c r="FW449" i="28"/>
  <c r="FV449" i="28"/>
  <c r="FU449" i="28"/>
  <c r="FT449" i="28"/>
  <c r="FS449" i="28"/>
  <c r="FR449" i="28"/>
  <c r="FQ449" i="28"/>
  <c r="FP449" i="28"/>
  <c r="FO449" i="28"/>
  <c r="FN449" i="28"/>
  <c r="FM449" i="28"/>
  <c r="FL449" i="28"/>
  <c r="FK449" i="28"/>
  <c r="FJ449" i="28"/>
  <c r="FI449" i="28"/>
  <c r="FH449" i="28"/>
  <c r="FG449" i="28"/>
  <c r="FF449" i="28"/>
  <c r="FE449" i="28"/>
  <c r="FD449" i="28"/>
  <c r="FC449" i="28"/>
  <c r="FB449" i="28"/>
  <c r="FA449" i="28"/>
  <c r="EZ449" i="28"/>
  <c r="EY449" i="28"/>
  <c r="EX449" i="28"/>
  <c r="EW449" i="28"/>
  <c r="EV449" i="28"/>
  <c r="EU449" i="28"/>
  <c r="ET449" i="28"/>
  <c r="ES449" i="28"/>
  <c r="ER449" i="28"/>
  <c r="EQ449" i="28"/>
  <c r="FY448" i="28"/>
  <c r="FX448" i="28"/>
  <c r="FW448" i="28"/>
  <c r="FV448" i="28"/>
  <c r="FU448" i="28"/>
  <c r="FT448" i="28"/>
  <c r="FS448" i="28"/>
  <c r="FR448" i="28"/>
  <c r="FQ448" i="28"/>
  <c r="FP448" i="28"/>
  <c r="FO448" i="28"/>
  <c r="FN448" i="28"/>
  <c r="FM448" i="28"/>
  <c r="FL448" i="28"/>
  <c r="FK448" i="28"/>
  <c r="FJ448" i="28"/>
  <c r="FI448" i="28"/>
  <c r="FH448" i="28"/>
  <c r="FG448" i="28"/>
  <c r="FF448" i="28"/>
  <c r="FE448" i="28"/>
  <c r="FD448" i="28"/>
  <c r="FC448" i="28"/>
  <c r="FB448" i="28"/>
  <c r="FA448" i="28"/>
  <c r="EZ448" i="28"/>
  <c r="EY448" i="28"/>
  <c r="EX448" i="28"/>
  <c r="EW448" i="28"/>
  <c r="EV448" i="28"/>
  <c r="EU448" i="28"/>
  <c r="ET448" i="28"/>
  <c r="ES448" i="28"/>
  <c r="ER448" i="28"/>
  <c r="EQ448" i="28"/>
  <c r="FY447" i="28"/>
  <c r="FX447" i="28"/>
  <c r="FW447" i="28"/>
  <c r="FV447" i="28"/>
  <c r="FU447" i="28"/>
  <c r="FT447" i="28"/>
  <c r="FS447" i="28"/>
  <c r="FR447" i="28"/>
  <c r="FQ447" i="28"/>
  <c r="FP447" i="28"/>
  <c r="FO447" i="28"/>
  <c r="FN447" i="28"/>
  <c r="FM447" i="28"/>
  <c r="FL447" i="28"/>
  <c r="FK447" i="28"/>
  <c r="FJ447" i="28"/>
  <c r="FI447" i="28"/>
  <c r="FH447" i="28"/>
  <c r="FG447" i="28"/>
  <c r="FF447" i="28"/>
  <c r="FE447" i="28"/>
  <c r="FD447" i="28"/>
  <c r="FC447" i="28"/>
  <c r="FB447" i="28"/>
  <c r="FA447" i="28"/>
  <c r="EZ447" i="28"/>
  <c r="EY447" i="28"/>
  <c r="EX447" i="28"/>
  <c r="EW447" i="28"/>
  <c r="EV447" i="28"/>
  <c r="EU447" i="28"/>
  <c r="ET447" i="28"/>
  <c r="ES447" i="28"/>
  <c r="ER447" i="28"/>
  <c r="EQ447" i="28"/>
  <c r="FY446" i="28"/>
  <c r="FX446" i="28"/>
  <c r="FW446" i="28"/>
  <c r="FV446" i="28"/>
  <c r="FU446" i="28"/>
  <c r="FT446" i="28"/>
  <c r="FS446" i="28"/>
  <c r="FR446" i="28"/>
  <c r="FQ446" i="28"/>
  <c r="FP446" i="28"/>
  <c r="FO446" i="28"/>
  <c r="FN446" i="28"/>
  <c r="FM446" i="28"/>
  <c r="FL446" i="28"/>
  <c r="FK446" i="28"/>
  <c r="FJ446" i="28"/>
  <c r="FI446" i="28"/>
  <c r="FH446" i="28"/>
  <c r="FG446" i="28"/>
  <c r="FF446" i="28"/>
  <c r="FE446" i="28"/>
  <c r="FD446" i="28"/>
  <c r="FC446" i="28"/>
  <c r="FB446" i="28"/>
  <c r="FA446" i="28"/>
  <c r="EZ446" i="28"/>
  <c r="EY446" i="28"/>
  <c r="EX446" i="28"/>
  <c r="EW446" i="28"/>
  <c r="EV446" i="28"/>
  <c r="EU446" i="28"/>
  <c r="ET446" i="28"/>
  <c r="ES446" i="28"/>
  <c r="ER446" i="28"/>
  <c r="EQ446" i="28"/>
  <c r="FY445" i="28"/>
  <c r="FX445" i="28"/>
  <c r="FW445" i="28"/>
  <c r="FV445" i="28"/>
  <c r="FU445" i="28"/>
  <c r="FT445" i="28"/>
  <c r="FS445" i="28"/>
  <c r="FR445" i="28"/>
  <c r="FQ445" i="28"/>
  <c r="FP445" i="28"/>
  <c r="FO445" i="28"/>
  <c r="FN445" i="28"/>
  <c r="FM445" i="28"/>
  <c r="FL445" i="28"/>
  <c r="FK445" i="28"/>
  <c r="FJ445" i="28"/>
  <c r="FI445" i="28"/>
  <c r="FH445" i="28"/>
  <c r="FG445" i="28"/>
  <c r="FF445" i="28"/>
  <c r="FE445" i="28"/>
  <c r="FD445" i="28"/>
  <c r="FC445" i="28"/>
  <c r="FB445" i="28"/>
  <c r="FA445" i="28"/>
  <c r="EZ445" i="28"/>
  <c r="EY445" i="28"/>
  <c r="EX445" i="28"/>
  <c r="EW445" i="28"/>
  <c r="EV445" i="28"/>
  <c r="EU445" i="28"/>
  <c r="ET445" i="28"/>
  <c r="ES445" i="28"/>
  <c r="ER445" i="28"/>
  <c r="EQ445" i="28"/>
  <c r="FY444" i="28"/>
  <c r="FX444" i="28"/>
  <c r="FW444" i="28"/>
  <c r="FV444" i="28"/>
  <c r="FU444" i="28"/>
  <c r="FT444" i="28"/>
  <c r="FS444" i="28"/>
  <c r="FR444" i="28"/>
  <c r="FQ444" i="28"/>
  <c r="FP444" i="28"/>
  <c r="FO444" i="28"/>
  <c r="FN444" i="28"/>
  <c r="FM444" i="28"/>
  <c r="FL444" i="28"/>
  <c r="FK444" i="28"/>
  <c r="FJ444" i="28"/>
  <c r="FI444" i="28"/>
  <c r="FH444" i="28"/>
  <c r="FG444" i="28"/>
  <c r="FF444" i="28"/>
  <c r="FE444" i="28"/>
  <c r="FD444" i="28"/>
  <c r="FC444" i="28"/>
  <c r="FB444" i="28"/>
  <c r="FA444" i="28"/>
  <c r="EZ444" i="28"/>
  <c r="EY444" i="28"/>
  <c r="EX444" i="28"/>
  <c r="EW444" i="28"/>
  <c r="EV444" i="28"/>
  <c r="EU444" i="28"/>
  <c r="ET444" i="28"/>
  <c r="ES444" i="28"/>
  <c r="ER444" i="28"/>
  <c r="EQ444" i="28"/>
  <c r="FY443" i="28"/>
  <c r="FX443" i="28"/>
  <c r="FW443" i="28"/>
  <c r="FV443" i="28"/>
  <c r="FU443" i="28"/>
  <c r="FT443" i="28"/>
  <c r="FS443" i="28"/>
  <c r="FR443" i="28"/>
  <c r="FQ443" i="28"/>
  <c r="FP443" i="28"/>
  <c r="FO443" i="28"/>
  <c r="FN443" i="28"/>
  <c r="FM443" i="28"/>
  <c r="FL443" i="28"/>
  <c r="FK443" i="28"/>
  <c r="FJ443" i="28"/>
  <c r="FI443" i="28"/>
  <c r="FH443" i="28"/>
  <c r="FG443" i="28"/>
  <c r="FF443" i="28"/>
  <c r="FE443" i="28"/>
  <c r="FD443" i="28"/>
  <c r="FC443" i="28"/>
  <c r="FB443" i="28"/>
  <c r="FA443" i="28"/>
  <c r="EZ443" i="28"/>
  <c r="EY443" i="28"/>
  <c r="EX443" i="28"/>
  <c r="EW443" i="28"/>
  <c r="EV443" i="28"/>
  <c r="EU443" i="28"/>
  <c r="ET443" i="28"/>
  <c r="ES443" i="28"/>
  <c r="ER443" i="28"/>
  <c r="EQ443" i="28"/>
  <c r="FY442" i="28"/>
  <c r="FX442" i="28"/>
  <c r="FW442" i="28"/>
  <c r="FV442" i="28"/>
  <c r="FU442" i="28"/>
  <c r="FT442" i="28"/>
  <c r="FS442" i="28"/>
  <c r="FR442" i="28"/>
  <c r="FQ442" i="28"/>
  <c r="FP442" i="28"/>
  <c r="FO442" i="28"/>
  <c r="FN442" i="28"/>
  <c r="FM442" i="28"/>
  <c r="FL442" i="28"/>
  <c r="FK442" i="28"/>
  <c r="FJ442" i="28"/>
  <c r="FI442" i="28"/>
  <c r="FH442" i="28"/>
  <c r="FG442" i="28"/>
  <c r="FF442" i="28"/>
  <c r="FE442" i="28"/>
  <c r="FD442" i="28"/>
  <c r="FC442" i="28"/>
  <c r="FB442" i="28"/>
  <c r="FA442" i="28"/>
  <c r="EZ442" i="28"/>
  <c r="EY442" i="28"/>
  <c r="EX442" i="28"/>
  <c r="EW442" i="28"/>
  <c r="EV442" i="28"/>
  <c r="EU442" i="28"/>
  <c r="ET442" i="28"/>
  <c r="ES442" i="28"/>
  <c r="ER442" i="28"/>
  <c r="EQ442" i="28"/>
  <c r="FY441" i="28"/>
  <c r="FX441" i="28"/>
  <c r="FW441" i="28"/>
  <c r="FV441" i="28"/>
  <c r="FU441" i="28"/>
  <c r="FT441" i="28"/>
  <c r="FS441" i="28"/>
  <c r="FR441" i="28"/>
  <c r="FQ441" i="28"/>
  <c r="FP441" i="28"/>
  <c r="FO441" i="28"/>
  <c r="FN441" i="28"/>
  <c r="FM441" i="28"/>
  <c r="FL441" i="28"/>
  <c r="FK441" i="28"/>
  <c r="FJ441" i="28"/>
  <c r="FI441" i="28"/>
  <c r="FH441" i="28"/>
  <c r="FG441" i="28"/>
  <c r="FF441" i="28"/>
  <c r="FE441" i="28"/>
  <c r="FD441" i="28"/>
  <c r="FC441" i="28"/>
  <c r="FB441" i="28"/>
  <c r="FA441" i="28"/>
  <c r="EZ441" i="28"/>
  <c r="EY441" i="28"/>
  <c r="EX441" i="28"/>
  <c r="EW441" i="28"/>
  <c r="EV441" i="28"/>
  <c r="EU441" i="28"/>
  <c r="ET441" i="28"/>
  <c r="ES441" i="28"/>
  <c r="ER441" i="28"/>
  <c r="EQ441" i="28"/>
  <c r="FY440" i="28"/>
  <c r="FX440" i="28"/>
  <c r="FW440" i="28"/>
  <c r="FV440" i="28"/>
  <c r="FU440" i="28"/>
  <c r="FT440" i="28"/>
  <c r="FS440" i="28"/>
  <c r="FR440" i="28"/>
  <c r="FQ440" i="28"/>
  <c r="FP440" i="28"/>
  <c r="FO440" i="28"/>
  <c r="FN440" i="28"/>
  <c r="FM440" i="28"/>
  <c r="FL440" i="28"/>
  <c r="FK440" i="28"/>
  <c r="FJ440" i="28"/>
  <c r="FI440" i="28"/>
  <c r="FH440" i="28"/>
  <c r="FG440" i="28"/>
  <c r="FF440" i="28"/>
  <c r="FE440" i="28"/>
  <c r="FD440" i="28"/>
  <c r="FC440" i="28"/>
  <c r="FB440" i="28"/>
  <c r="FA440" i="28"/>
  <c r="EZ440" i="28"/>
  <c r="EY440" i="28"/>
  <c r="EX440" i="28"/>
  <c r="EW440" i="28"/>
  <c r="EV440" i="28"/>
  <c r="EU440" i="28"/>
  <c r="ET440" i="28"/>
  <c r="ES440" i="28"/>
  <c r="ER440" i="28"/>
  <c r="EQ440" i="28"/>
  <c r="FY439" i="28"/>
  <c r="FX439" i="28"/>
  <c r="FW439" i="28"/>
  <c r="FV439" i="28"/>
  <c r="FU439" i="28"/>
  <c r="FT439" i="28"/>
  <c r="FS439" i="28"/>
  <c r="FR439" i="28"/>
  <c r="FQ439" i="28"/>
  <c r="FP439" i="28"/>
  <c r="FO439" i="28"/>
  <c r="FN439" i="28"/>
  <c r="FM439" i="28"/>
  <c r="FL439" i="28"/>
  <c r="FK439" i="28"/>
  <c r="FJ439" i="28"/>
  <c r="FI439" i="28"/>
  <c r="FH439" i="28"/>
  <c r="FG439" i="28"/>
  <c r="FF439" i="28"/>
  <c r="FE439" i="28"/>
  <c r="FD439" i="28"/>
  <c r="FC439" i="28"/>
  <c r="FB439" i="28"/>
  <c r="FA439" i="28"/>
  <c r="EZ439" i="28"/>
  <c r="EY439" i="28"/>
  <c r="EX439" i="28"/>
  <c r="EW439" i="28"/>
  <c r="EV439" i="28"/>
  <c r="EU439" i="28"/>
  <c r="ET439" i="28"/>
  <c r="ES439" i="28"/>
  <c r="ER439" i="28"/>
  <c r="EQ439" i="28"/>
  <c r="FY438" i="28"/>
  <c r="FX438" i="28"/>
  <c r="FW438" i="28"/>
  <c r="FV438" i="28"/>
  <c r="FU438" i="28"/>
  <c r="FT438" i="28"/>
  <c r="FS438" i="28"/>
  <c r="FR438" i="28"/>
  <c r="FQ438" i="28"/>
  <c r="FP438" i="28"/>
  <c r="FO438" i="28"/>
  <c r="FN438" i="28"/>
  <c r="FM438" i="28"/>
  <c r="FL438" i="28"/>
  <c r="FK438" i="28"/>
  <c r="FJ438" i="28"/>
  <c r="FI438" i="28"/>
  <c r="FH438" i="28"/>
  <c r="FG438" i="28"/>
  <c r="FF438" i="28"/>
  <c r="FE438" i="28"/>
  <c r="FD438" i="28"/>
  <c r="FC438" i="28"/>
  <c r="FB438" i="28"/>
  <c r="FA438" i="28"/>
  <c r="EZ438" i="28"/>
  <c r="EY438" i="28"/>
  <c r="EX438" i="28"/>
  <c r="EW438" i="28"/>
  <c r="EV438" i="28"/>
  <c r="EU438" i="28"/>
  <c r="ET438" i="28"/>
  <c r="ES438" i="28"/>
  <c r="ER438" i="28"/>
  <c r="EQ438" i="28"/>
  <c r="FY437" i="28"/>
  <c r="FX437" i="28"/>
  <c r="FW437" i="28"/>
  <c r="FV437" i="28"/>
  <c r="FU437" i="28"/>
  <c r="FT437" i="28"/>
  <c r="FS437" i="28"/>
  <c r="FR437" i="28"/>
  <c r="FQ437" i="28"/>
  <c r="FP437" i="28"/>
  <c r="FO437" i="28"/>
  <c r="FN437" i="28"/>
  <c r="FM437" i="28"/>
  <c r="FL437" i="28"/>
  <c r="FK437" i="28"/>
  <c r="FJ437" i="28"/>
  <c r="FI437" i="28"/>
  <c r="FH437" i="28"/>
  <c r="FG437" i="28"/>
  <c r="FF437" i="28"/>
  <c r="FE437" i="28"/>
  <c r="FD437" i="28"/>
  <c r="FC437" i="28"/>
  <c r="FB437" i="28"/>
  <c r="FA437" i="28"/>
  <c r="EZ437" i="28"/>
  <c r="EY437" i="28"/>
  <c r="EX437" i="28"/>
  <c r="EW437" i="28"/>
  <c r="EV437" i="28"/>
  <c r="EU437" i="28"/>
  <c r="ET437" i="28"/>
  <c r="ES437" i="28"/>
  <c r="ER437" i="28"/>
  <c r="EQ437" i="28"/>
  <c r="FY436" i="28"/>
  <c r="FX436" i="28"/>
  <c r="FW436" i="28"/>
  <c r="FV436" i="28"/>
  <c r="FU436" i="28"/>
  <c r="FT436" i="28"/>
  <c r="FS436" i="28"/>
  <c r="FR436" i="28"/>
  <c r="FQ436" i="28"/>
  <c r="FP436" i="28"/>
  <c r="FO436" i="28"/>
  <c r="FN436" i="28"/>
  <c r="FM436" i="28"/>
  <c r="FL436" i="28"/>
  <c r="FK436" i="28"/>
  <c r="FJ436" i="28"/>
  <c r="FI436" i="28"/>
  <c r="FH436" i="28"/>
  <c r="FG436" i="28"/>
  <c r="FF436" i="28"/>
  <c r="FE436" i="28"/>
  <c r="FD436" i="28"/>
  <c r="FC436" i="28"/>
  <c r="FB436" i="28"/>
  <c r="FA436" i="28"/>
  <c r="EZ436" i="28"/>
  <c r="EY436" i="28"/>
  <c r="EX436" i="28"/>
  <c r="EW436" i="28"/>
  <c r="EV436" i="28"/>
  <c r="EU436" i="28"/>
  <c r="ET436" i="28"/>
  <c r="ES436" i="28"/>
  <c r="ER436" i="28"/>
  <c r="EQ436" i="28"/>
  <c r="FY435" i="28"/>
  <c r="FX435" i="28"/>
  <c r="FW435" i="28"/>
  <c r="FV435" i="28"/>
  <c r="FU435" i="28"/>
  <c r="FT435" i="28"/>
  <c r="FS435" i="28"/>
  <c r="FR435" i="28"/>
  <c r="FQ435" i="28"/>
  <c r="FP435" i="28"/>
  <c r="FO435" i="28"/>
  <c r="FN435" i="28"/>
  <c r="FM435" i="28"/>
  <c r="FL435" i="28"/>
  <c r="FK435" i="28"/>
  <c r="FJ435" i="28"/>
  <c r="FI435" i="28"/>
  <c r="FH435" i="28"/>
  <c r="FG435" i="28"/>
  <c r="FF435" i="28"/>
  <c r="FE435" i="28"/>
  <c r="FD435" i="28"/>
  <c r="FC435" i="28"/>
  <c r="FB435" i="28"/>
  <c r="FA435" i="28"/>
  <c r="EZ435" i="28"/>
  <c r="EY435" i="28"/>
  <c r="EX435" i="28"/>
  <c r="EW435" i="28"/>
  <c r="EV435" i="28"/>
  <c r="EU435" i="28"/>
  <c r="ET435" i="28"/>
  <c r="ES435" i="28"/>
  <c r="ER435" i="28"/>
  <c r="EQ435" i="28"/>
  <c r="FY434" i="28"/>
  <c r="FX434" i="28"/>
  <c r="FW434" i="28"/>
  <c r="FV434" i="28"/>
  <c r="FU434" i="28"/>
  <c r="FT434" i="28"/>
  <c r="FS434" i="28"/>
  <c r="FR434" i="28"/>
  <c r="FQ434" i="28"/>
  <c r="FP434" i="28"/>
  <c r="FO434" i="28"/>
  <c r="FN434" i="28"/>
  <c r="FM434" i="28"/>
  <c r="FL434" i="28"/>
  <c r="FK434" i="28"/>
  <c r="FJ434" i="28"/>
  <c r="FI434" i="28"/>
  <c r="FH434" i="28"/>
  <c r="FG434" i="28"/>
  <c r="FF434" i="28"/>
  <c r="FE434" i="28"/>
  <c r="FD434" i="28"/>
  <c r="FC434" i="28"/>
  <c r="FB434" i="28"/>
  <c r="FA434" i="28"/>
  <c r="EZ434" i="28"/>
  <c r="EY434" i="28"/>
  <c r="EX434" i="28"/>
  <c r="EW434" i="28"/>
  <c r="EV434" i="28"/>
  <c r="EU434" i="28"/>
  <c r="ET434" i="28"/>
  <c r="ES434" i="28"/>
  <c r="ER434" i="28"/>
  <c r="EQ434" i="28"/>
  <c r="FY433" i="28"/>
  <c r="FX433" i="28"/>
  <c r="FW433" i="28"/>
  <c r="FV433" i="28"/>
  <c r="FU433" i="28"/>
  <c r="FT433" i="28"/>
  <c r="FS433" i="28"/>
  <c r="FR433" i="28"/>
  <c r="FQ433" i="28"/>
  <c r="FP433" i="28"/>
  <c r="FO433" i="28"/>
  <c r="FN433" i="28"/>
  <c r="FM433" i="28"/>
  <c r="FL433" i="28"/>
  <c r="FK433" i="28"/>
  <c r="FJ433" i="28"/>
  <c r="FI433" i="28"/>
  <c r="FH433" i="28"/>
  <c r="FG433" i="28"/>
  <c r="FF433" i="28"/>
  <c r="FE433" i="28"/>
  <c r="FD433" i="28"/>
  <c r="FC433" i="28"/>
  <c r="FB433" i="28"/>
  <c r="FA433" i="28"/>
  <c r="EZ433" i="28"/>
  <c r="EY433" i="28"/>
  <c r="EX433" i="28"/>
  <c r="EW433" i="28"/>
  <c r="EV433" i="28"/>
  <c r="EU433" i="28"/>
  <c r="ET433" i="28"/>
  <c r="ES433" i="28"/>
  <c r="ER433" i="28"/>
  <c r="EQ433" i="28"/>
  <c r="FY432" i="28"/>
  <c r="FX432" i="28"/>
  <c r="FW432" i="28"/>
  <c r="FV432" i="28"/>
  <c r="FU432" i="28"/>
  <c r="FT432" i="28"/>
  <c r="FS432" i="28"/>
  <c r="FR432" i="28"/>
  <c r="FQ432" i="28"/>
  <c r="FP432" i="28"/>
  <c r="FO432" i="28"/>
  <c r="FN432" i="28"/>
  <c r="FM432" i="28"/>
  <c r="FL432" i="28"/>
  <c r="FK432" i="28"/>
  <c r="FJ432" i="28"/>
  <c r="FI432" i="28"/>
  <c r="FH432" i="28"/>
  <c r="FG432" i="28"/>
  <c r="FF432" i="28"/>
  <c r="FE432" i="28"/>
  <c r="FD432" i="28"/>
  <c r="FC432" i="28"/>
  <c r="FB432" i="28"/>
  <c r="FA432" i="28"/>
  <c r="EZ432" i="28"/>
  <c r="EY432" i="28"/>
  <c r="EX432" i="28"/>
  <c r="EW432" i="28"/>
  <c r="EV432" i="28"/>
  <c r="EU432" i="28"/>
  <c r="ET432" i="28"/>
  <c r="ES432" i="28"/>
  <c r="ER432" i="28"/>
  <c r="EQ432" i="28"/>
  <c r="FY431" i="28"/>
  <c r="FX431" i="28"/>
  <c r="FW431" i="28"/>
  <c r="FV431" i="28"/>
  <c r="FU431" i="28"/>
  <c r="FT431" i="28"/>
  <c r="FS431" i="28"/>
  <c r="FR431" i="28"/>
  <c r="FQ431" i="28"/>
  <c r="FP431" i="28"/>
  <c r="FO431" i="28"/>
  <c r="FN431" i="28"/>
  <c r="FM431" i="28"/>
  <c r="FL431" i="28"/>
  <c r="FK431" i="28"/>
  <c r="FJ431" i="28"/>
  <c r="FI431" i="28"/>
  <c r="FH431" i="28"/>
  <c r="FG431" i="28"/>
  <c r="FF431" i="28"/>
  <c r="FE431" i="28"/>
  <c r="FD431" i="28"/>
  <c r="FC431" i="28"/>
  <c r="FB431" i="28"/>
  <c r="FA431" i="28"/>
  <c r="EZ431" i="28"/>
  <c r="EY431" i="28"/>
  <c r="EX431" i="28"/>
  <c r="EW431" i="28"/>
  <c r="EV431" i="28"/>
  <c r="EU431" i="28"/>
  <c r="ET431" i="28"/>
  <c r="ES431" i="28"/>
  <c r="ER431" i="28"/>
  <c r="EQ431" i="28"/>
  <c r="FY430" i="28"/>
  <c r="FX430" i="28"/>
  <c r="FW430" i="28"/>
  <c r="FV430" i="28"/>
  <c r="FU430" i="28"/>
  <c r="FT430" i="28"/>
  <c r="FS430" i="28"/>
  <c r="FR430" i="28"/>
  <c r="FQ430" i="28"/>
  <c r="FP430" i="28"/>
  <c r="FO430" i="28"/>
  <c r="FN430" i="28"/>
  <c r="FM430" i="28"/>
  <c r="FL430" i="28"/>
  <c r="FK430" i="28"/>
  <c r="FJ430" i="28"/>
  <c r="FI430" i="28"/>
  <c r="FH430" i="28"/>
  <c r="FG430" i="28"/>
  <c r="FF430" i="28"/>
  <c r="FE430" i="28"/>
  <c r="FD430" i="28"/>
  <c r="FC430" i="28"/>
  <c r="FB430" i="28"/>
  <c r="FA430" i="28"/>
  <c r="EZ430" i="28"/>
  <c r="EY430" i="28"/>
  <c r="EX430" i="28"/>
  <c r="EW430" i="28"/>
  <c r="EV430" i="28"/>
  <c r="EU430" i="28"/>
  <c r="ET430" i="28"/>
  <c r="ES430" i="28"/>
  <c r="ER430" i="28"/>
  <c r="EQ430" i="28"/>
  <c r="FY429" i="28"/>
  <c r="FX429" i="28"/>
  <c r="FW429" i="28"/>
  <c r="FV429" i="28"/>
  <c r="FU429" i="28"/>
  <c r="FT429" i="28"/>
  <c r="FS429" i="28"/>
  <c r="FR429" i="28"/>
  <c r="FQ429" i="28"/>
  <c r="FP429" i="28"/>
  <c r="FO429" i="28"/>
  <c r="FN429" i="28"/>
  <c r="FM429" i="28"/>
  <c r="FL429" i="28"/>
  <c r="FK429" i="28"/>
  <c r="FJ429" i="28"/>
  <c r="FI429" i="28"/>
  <c r="FH429" i="28"/>
  <c r="FG429" i="28"/>
  <c r="FF429" i="28"/>
  <c r="FE429" i="28"/>
  <c r="FD429" i="28"/>
  <c r="FC429" i="28"/>
  <c r="FB429" i="28"/>
  <c r="FA429" i="28"/>
  <c r="EZ429" i="28"/>
  <c r="EY429" i="28"/>
  <c r="EX429" i="28"/>
  <c r="EW429" i="28"/>
  <c r="EV429" i="28"/>
  <c r="EU429" i="28"/>
  <c r="ET429" i="28"/>
  <c r="ES429" i="28"/>
  <c r="ER429" i="28"/>
  <c r="EQ429" i="28"/>
  <c r="FY428" i="28"/>
  <c r="FX428" i="28"/>
  <c r="FW428" i="28"/>
  <c r="FV428" i="28"/>
  <c r="FU428" i="28"/>
  <c r="FT428" i="28"/>
  <c r="FS428" i="28"/>
  <c r="FR428" i="28"/>
  <c r="FQ428" i="28"/>
  <c r="FP428" i="28"/>
  <c r="FO428" i="28"/>
  <c r="FN428" i="28"/>
  <c r="FM428" i="28"/>
  <c r="FL428" i="28"/>
  <c r="FK428" i="28"/>
  <c r="FJ428" i="28"/>
  <c r="FI428" i="28"/>
  <c r="FH428" i="28"/>
  <c r="FG428" i="28"/>
  <c r="FF428" i="28"/>
  <c r="FE428" i="28"/>
  <c r="FD428" i="28"/>
  <c r="FC428" i="28"/>
  <c r="FB428" i="28"/>
  <c r="FA428" i="28"/>
  <c r="EZ428" i="28"/>
  <c r="EY428" i="28"/>
  <c r="EX428" i="28"/>
  <c r="EW428" i="28"/>
  <c r="EV428" i="28"/>
  <c r="EU428" i="28"/>
  <c r="ET428" i="28"/>
  <c r="ES428" i="28"/>
  <c r="ER428" i="28"/>
  <c r="EQ428" i="28"/>
  <c r="FY427" i="28"/>
  <c r="FX427" i="28"/>
  <c r="FW427" i="28"/>
  <c r="FV427" i="28"/>
  <c r="FU427" i="28"/>
  <c r="FT427" i="28"/>
  <c r="FS427" i="28"/>
  <c r="FR427" i="28"/>
  <c r="FQ427" i="28"/>
  <c r="FP427" i="28"/>
  <c r="FO427" i="28"/>
  <c r="FN427" i="28"/>
  <c r="FM427" i="28"/>
  <c r="FL427" i="28"/>
  <c r="FK427" i="28"/>
  <c r="FJ427" i="28"/>
  <c r="FI427" i="28"/>
  <c r="FH427" i="28"/>
  <c r="FG427" i="28"/>
  <c r="FF427" i="28"/>
  <c r="FE427" i="28"/>
  <c r="FD427" i="28"/>
  <c r="FC427" i="28"/>
  <c r="FB427" i="28"/>
  <c r="FA427" i="28"/>
  <c r="EZ427" i="28"/>
  <c r="EY427" i="28"/>
  <c r="EX427" i="28"/>
  <c r="EW427" i="28"/>
  <c r="EV427" i="28"/>
  <c r="EU427" i="28"/>
  <c r="ET427" i="28"/>
  <c r="ES427" i="28"/>
  <c r="ER427" i="28"/>
  <c r="EQ427" i="28"/>
  <c r="FY426" i="28"/>
  <c r="FX426" i="28"/>
  <c r="FW426" i="28"/>
  <c r="FV426" i="28"/>
  <c r="FU426" i="28"/>
  <c r="FT426" i="28"/>
  <c r="FS426" i="28"/>
  <c r="FR426" i="28"/>
  <c r="FQ426" i="28"/>
  <c r="FP426" i="28"/>
  <c r="FO426" i="28"/>
  <c r="FN426" i="28"/>
  <c r="FM426" i="28"/>
  <c r="FL426" i="28"/>
  <c r="FK426" i="28"/>
  <c r="FJ426" i="28"/>
  <c r="FI426" i="28"/>
  <c r="FH426" i="28"/>
  <c r="FG426" i="28"/>
  <c r="FF426" i="28"/>
  <c r="FE426" i="28"/>
  <c r="FD426" i="28"/>
  <c r="FC426" i="28"/>
  <c r="FB426" i="28"/>
  <c r="FA426" i="28"/>
  <c r="EZ426" i="28"/>
  <c r="EY426" i="28"/>
  <c r="EX426" i="28"/>
  <c r="EW426" i="28"/>
  <c r="EV426" i="28"/>
  <c r="EU426" i="28"/>
  <c r="ET426" i="28"/>
  <c r="ES426" i="28"/>
  <c r="ER426" i="28"/>
  <c r="EQ426" i="28"/>
  <c r="FY425" i="28"/>
  <c r="FX425" i="28"/>
  <c r="FW425" i="28"/>
  <c r="FV425" i="28"/>
  <c r="FU425" i="28"/>
  <c r="FT425" i="28"/>
  <c r="FS425" i="28"/>
  <c r="FR425" i="28"/>
  <c r="FQ425" i="28"/>
  <c r="FP425" i="28"/>
  <c r="FO425" i="28"/>
  <c r="FN425" i="28"/>
  <c r="FM425" i="28"/>
  <c r="FL425" i="28"/>
  <c r="FK425" i="28"/>
  <c r="FJ425" i="28"/>
  <c r="FI425" i="28"/>
  <c r="FH425" i="28"/>
  <c r="FG425" i="28"/>
  <c r="FF425" i="28"/>
  <c r="FE425" i="28"/>
  <c r="FD425" i="28"/>
  <c r="FC425" i="28"/>
  <c r="FB425" i="28"/>
  <c r="FA425" i="28"/>
  <c r="EZ425" i="28"/>
  <c r="EY425" i="28"/>
  <c r="EX425" i="28"/>
  <c r="EW425" i="28"/>
  <c r="EV425" i="28"/>
  <c r="EU425" i="28"/>
  <c r="ET425" i="28"/>
  <c r="ES425" i="28"/>
  <c r="ER425" i="28"/>
  <c r="EQ425" i="28"/>
  <c r="FY424" i="28"/>
  <c r="FX424" i="28"/>
  <c r="FW424" i="28"/>
  <c r="FV424" i="28"/>
  <c r="FU424" i="28"/>
  <c r="FT424" i="28"/>
  <c r="FS424" i="28"/>
  <c r="FR424" i="28"/>
  <c r="FQ424" i="28"/>
  <c r="FP424" i="28"/>
  <c r="FO424" i="28"/>
  <c r="FN424" i="28"/>
  <c r="FM424" i="28"/>
  <c r="FL424" i="28"/>
  <c r="FK424" i="28"/>
  <c r="FJ424" i="28"/>
  <c r="FI424" i="28"/>
  <c r="FH424" i="28"/>
  <c r="FG424" i="28"/>
  <c r="FF424" i="28"/>
  <c r="FE424" i="28"/>
  <c r="FD424" i="28"/>
  <c r="FC424" i="28"/>
  <c r="FB424" i="28"/>
  <c r="FA424" i="28"/>
  <c r="EZ424" i="28"/>
  <c r="EY424" i="28"/>
  <c r="EX424" i="28"/>
  <c r="EW424" i="28"/>
  <c r="EV424" i="28"/>
  <c r="EU424" i="28"/>
  <c r="ET424" i="28"/>
  <c r="ES424" i="28"/>
  <c r="ER424" i="28"/>
  <c r="EQ424" i="28"/>
  <c r="FY423" i="28"/>
  <c r="FX423" i="28"/>
  <c r="FW423" i="28"/>
  <c r="FV423" i="28"/>
  <c r="FU423" i="28"/>
  <c r="FT423" i="28"/>
  <c r="FS423" i="28"/>
  <c r="FR423" i="28"/>
  <c r="FQ423" i="28"/>
  <c r="FP423" i="28"/>
  <c r="FO423" i="28"/>
  <c r="FN423" i="28"/>
  <c r="FM423" i="28"/>
  <c r="FL423" i="28"/>
  <c r="FK423" i="28"/>
  <c r="FJ423" i="28"/>
  <c r="FI423" i="28"/>
  <c r="FH423" i="28"/>
  <c r="FG423" i="28"/>
  <c r="FF423" i="28"/>
  <c r="FE423" i="28"/>
  <c r="FD423" i="28"/>
  <c r="FC423" i="28"/>
  <c r="FB423" i="28"/>
  <c r="FA423" i="28"/>
  <c r="EZ423" i="28"/>
  <c r="EY423" i="28"/>
  <c r="EX423" i="28"/>
  <c r="EW423" i="28"/>
  <c r="EV423" i="28"/>
  <c r="EU423" i="28"/>
  <c r="ET423" i="28"/>
  <c r="ES423" i="28"/>
  <c r="ER423" i="28"/>
  <c r="EQ423" i="28"/>
  <c r="FY422" i="28"/>
  <c r="FX422" i="28"/>
  <c r="FW422" i="28"/>
  <c r="FV422" i="28"/>
  <c r="FU422" i="28"/>
  <c r="FT422" i="28"/>
  <c r="FS422" i="28"/>
  <c r="FR422" i="28"/>
  <c r="FQ422" i="28"/>
  <c r="FP422" i="28"/>
  <c r="FO422" i="28"/>
  <c r="FN422" i="28"/>
  <c r="FM422" i="28"/>
  <c r="FL422" i="28"/>
  <c r="FK422" i="28"/>
  <c r="FJ422" i="28"/>
  <c r="FI422" i="28"/>
  <c r="FH422" i="28"/>
  <c r="FG422" i="28"/>
  <c r="FF422" i="28"/>
  <c r="FE422" i="28"/>
  <c r="FD422" i="28"/>
  <c r="FC422" i="28"/>
  <c r="FB422" i="28"/>
  <c r="FA422" i="28"/>
  <c r="EZ422" i="28"/>
  <c r="EY422" i="28"/>
  <c r="EX422" i="28"/>
  <c r="EW422" i="28"/>
  <c r="EV422" i="28"/>
  <c r="EU422" i="28"/>
  <c r="ET422" i="28"/>
  <c r="ES422" i="28"/>
  <c r="ER422" i="28"/>
  <c r="EQ422" i="28"/>
  <c r="FY421" i="28"/>
  <c r="FX421" i="28"/>
  <c r="FW421" i="28"/>
  <c r="FV421" i="28"/>
  <c r="FU421" i="28"/>
  <c r="FT421" i="28"/>
  <c r="FS421" i="28"/>
  <c r="FR421" i="28"/>
  <c r="FQ421" i="28"/>
  <c r="FP421" i="28"/>
  <c r="FO421" i="28"/>
  <c r="FN421" i="28"/>
  <c r="FM421" i="28"/>
  <c r="FL421" i="28"/>
  <c r="FK421" i="28"/>
  <c r="FJ421" i="28"/>
  <c r="FI421" i="28"/>
  <c r="FH421" i="28"/>
  <c r="FG421" i="28"/>
  <c r="FF421" i="28"/>
  <c r="FE421" i="28"/>
  <c r="FD421" i="28"/>
  <c r="FC421" i="28"/>
  <c r="FB421" i="28"/>
  <c r="FA421" i="28"/>
  <c r="EZ421" i="28"/>
  <c r="EY421" i="28"/>
  <c r="EX421" i="28"/>
  <c r="EW421" i="28"/>
  <c r="EV421" i="28"/>
  <c r="EU421" i="28"/>
  <c r="ET421" i="28"/>
  <c r="ES421" i="28"/>
  <c r="ER421" i="28"/>
  <c r="EQ421" i="28"/>
  <c r="FY420" i="28"/>
  <c r="FX420" i="28"/>
  <c r="FW420" i="28"/>
  <c r="FV420" i="28"/>
  <c r="FU420" i="28"/>
  <c r="FT420" i="28"/>
  <c r="FS420" i="28"/>
  <c r="FR420" i="28"/>
  <c r="FQ420" i="28"/>
  <c r="FP420" i="28"/>
  <c r="FO420" i="28"/>
  <c r="FN420" i="28"/>
  <c r="FM420" i="28"/>
  <c r="FL420" i="28"/>
  <c r="FK420" i="28"/>
  <c r="FJ420" i="28"/>
  <c r="FI420" i="28"/>
  <c r="FH420" i="28"/>
  <c r="FG420" i="28"/>
  <c r="FF420" i="28"/>
  <c r="FE420" i="28"/>
  <c r="FD420" i="28"/>
  <c r="FC420" i="28"/>
  <c r="FB420" i="28"/>
  <c r="FA420" i="28"/>
  <c r="EZ420" i="28"/>
  <c r="EY420" i="28"/>
  <c r="EX420" i="28"/>
  <c r="EW420" i="28"/>
  <c r="EV420" i="28"/>
  <c r="EU420" i="28"/>
  <c r="ET420" i="28"/>
  <c r="ES420" i="28"/>
  <c r="ER420" i="28"/>
  <c r="EQ420" i="28"/>
  <c r="FY419" i="28"/>
  <c r="FX419" i="28"/>
  <c r="FW419" i="28"/>
  <c r="FV419" i="28"/>
  <c r="FU419" i="28"/>
  <c r="FT419" i="28"/>
  <c r="FS419" i="28"/>
  <c r="FR419" i="28"/>
  <c r="FQ419" i="28"/>
  <c r="FP419" i="28"/>
  <c r="FO419" i="28"/>
  <c r="FN419" i="28"/>
  <c r="FM419" i="28"/>
  <c r="FL419" i="28"/>
  <c r="FK419" i="28"/>
  <c r="FJ419" i="28"/>
  <c r="FI419" i="28"/>
  <c r="FH419" i="28"/>
  <c r="FG419" i="28"/>
  <c r="FF419" i="28"/>
  <c r="FE419" i="28"/>
  <c r="FD419" i="28"/>
  <c r="FC419" i="28"/>
  <c r="FB419" i="28"/>
  <c r="FA419" i="28"/>
  <c r="EZ419" i="28"/>
  <c r="EY419" i="28"/>
  <c r="EX419" i="28"/>
  <c r="EW419" i="28"/>
  <c r="EV419" i="28"/>
  <c r="EU419" i="28"/>
  <c r="ET419" i="28"/>
  <c r="ES419" i="28"/>
  <c r="ER419" i="28"/>
  <c r="EQ419" i="28"/>
  <c r="FY418" i="28"/>
  <c r="FX418" i="28"/>
  <c r="FW418" i="28"/>
  <c r="FV418" i="28"/>
  <c r="FU418" i="28"/>
  <c r="FT418" i="28"/>
  <c r="FS418" i="28"/>
  <c r="FR418" i="28"/>
  <c r="FQ418" i="28"/>
  <c r="FP418" i="28"/>
  <c r="FO418" i="28"/>
  <c r="FN418" i="28"/>
  <c r="FM418" i="28"/>
  <c r="FL418" i="28"/>
  <c r="FK418" i="28"/>
  <c r="FJ418" i="28"/>
  <c r="FI418" i="28"/>
  <c r="FH418" i="28"/>
  <c r="FG418" i="28"/>
  <c r="FF418" i="28"/>
  <c r="FE418" i="28"/>
  <c r="FD418" i="28"/>
  <c r="FC418" i="28"/>
  <c r="FB418" i="28"/>
  <c r="FA418" i="28"/>
  <c r="EZ418" i="28"/>
  <c r="EY418" i="28"/>
  <c r="EX418" i="28"/>
  <c r="EW418" i="28"/>
  <c r="EV418" i="28"/>
  <c r="EU418" i="28"/>
  <c r="ET418" i="28"/>
  <c r="ES418" i="28"/>
  <c r="ER418" i="28"/>
  <c r="EQ418" i="28"/>
  <c r="FY417" i="28"/>
  <c r="FX417" i="28"/>
  <c r="FW417" i="28"/>
  <c r="FV417" i="28"/>
  <c r="FU417" i="28"/>
  <c r="FT417" i="28"/>
  <c r="FS417" i="28"/>
  <c r="FR417" i="28"/>
  <c r="FQ417" i="28"/>
  <c r="FP417" i="28"/>
  <c r="FO417" i="28"/>
  <c r="FN417" i="28"/>
  <c r="FM417" i="28"/>
  <c r="FL417" i="28"/>
  <c r="FK417" i="28"/>
  <c r="FJ417" i="28"/>
  <c r="FI417" i="28"/>
  <c r="FH417" i="28"/>
  <c r="FG417" i="28"/>
  <c r="FF417" i="28"/>
  <c r="FE417" i="28"/>
  <c r="FD417" i="28"/>
  <c r="FC417" i="28"/>
  <c r="FB417" i="28"/>
  <c r="FA417" i="28"/>
  <c r="EZ417" i="28"/>
  <c r="EY417" i="28"/>
  <c r="EX417" i="28"/>
  <c r="EW417" i="28"/>
  <c r="EV417" i="28"/>
  <c r="EU417" i="28"/>
  <c r="ET417" i="28"/>
  <c r="ES417" i="28"/>
  <c r="ER417" i="28"/>
  <c r="EQ417" i="28"/>
  <c r="FY416" i="28"/>
  <c r="FX416" i="28"/>
  <c r="FW416" i="28"/>
  <c r="FV416" i="28"/>
  <c r="FU416" i="28"/>
  <c r="FT416" i="28"/>
  <c r="FS416" i="28"/>
  <c r="FR416" i="28"/>
  <c r="FQ416" i="28"/>
  <c r="FP416" i="28"/>
  <c r="FO416" i="28"/>
  <c r="FN416" i="28"/>
  <c r="FM416" i="28"/>
  <c r="FL416" i="28"/>
  <c r="FK416" i="28"/>
  <c r="FJ416" i="28"/>
  <c r="FI416" i="28"/>
  <c r="FH416" i="28"/>
  <c r="FG416" i="28"/>
  <c r="FF416" i="28"/>
  <c r="FE416" i="28"/>
  <c r="FD416" i="28"/>
  <c r="FC416" i="28"/>
  <c r="FB416" i="28"/>
  <c r="FA416" i="28"/>
  <c r="EZ416" i="28"/>
  <c r="EY416" i="28"/>
  <c r="EX416" i="28"/>
  <c r="EW416" i="28"/>
  <c r="EV416" i="28"/>
  <c r="EU416" i="28"/>
  <c r="ET416" i="28"/>
  <c r="ES416" i="28"/>
  <c r="ER416" i="28"/>
  <c r="EQ416" i="28"/>
  <c r="FY415" i="28"/>
  <c r="FX415" i="28"/>
  <c r="FW415" i="28"/>
  <c r="FV415" i="28"/>
  <c r="FU415" i="28"/>
  <c r="FT415" i="28"/>
  <c r="FS415" i="28"/>
  <c r="FR415" i="28"/>
  <c r="FQ415" i="28"/>
  <c r="FP415" i="28"/>
  <c r="FO415" i="28"/>
  <c r="FN415" i="28"/>
  <c r="FM415" i="28"/>
  <c r="FL415" i="28"/>
  <c r="FK415" i="28"/>
  <c r="FJ415" i="28"/>
  <c r="FI415" i="28"/>
  <c r="FH415" i="28"/>
  <c r="FG415" i="28"/>
  <c r="FF415" i="28"/>
  <c r="FE415" i="28"/>
  <c r="FD415" i="28"/>
  <c r="FC415" i="28"/>
  <c r="FB415" i="28"/>
  <c r="FA415" i="28"/>
  <c r="EZ415" i="28"/>
  <c r="EY415" i="28"/>
  <c r="EX415" i="28"/>
  <c r="EW415" i="28"/>
  <c r="EV415" i="28"/>
  <c r="EU415" i="28"/>
  <c r="ET415" i="28"/>
  <c r="ES415" i="28"/>
  <c r="ER415" i="28"/>
  <c r="EQ415" i="28"/>
  <c r="FY414" i="28"/>
  <c r="FX414" i="28"/>
  <c r="FW414" i="28"/>
  <c r="FV414" i="28"/>
  <c r="FU414" i="28"/>
  <c r="FT414" i="28"/>
  <c r="FS414" i="28"/>
  <c r="FR414" i="28"/>
  <c r="FQ414" i="28"/>
  <c r="FP414" i="28"/>
  <c r="FO414" i="28"/>
  <c r="FN414" i="28"/>
  <c r="FM414" i="28"/>
  <c r="FL414" i="28"/>
  <c r="FK414" i="28"/>
  <c r="FJ414" i="28"/>
  <c r="FI414" i="28"/>
  <c r="FH414" i="28"/>
  <c r="FG414" i="28"/>
  <c r="FF414" i="28"/>
  <c r="FE414" i="28"/>
  <c r="FD414" i="28"/>
  <c r="FC414" i="28"/>
  <c r="FB414" i="28"/>
  <c r="FA414" i="28"/>
  <c r="EZ414" i="28"/>
  <c r="EY414" i="28"/>
  <c r="EX414" i="28"/>
  <c r="EW414" i="28"/>
  <c r="EV414" i="28"/>
  <c r="EU414" i="28"/>
  <c r="ET414" i="28"/>
  <c r="ES414" i="28"/>
  <c r="ER414" i="28"/>
  <c r="EQ414" i="28"/>
  <c r="FY413" i="28"/>
  <c r="FX413" i="28"/>
  <c r="FW413" i="28"/>
  <c r="FV413" i="28"/>
  <c r="FU413" i="28"/>
  <c r="FT413" i="28"/>
  <c r="FS413" i="28"/>
  <c r="FR413" i="28"/>
  <c r="FQ413" i="28"/>
  <c r="FP413" i="28"/>
  <c r="FO413" i="28"/>
  <c r="FN413" i="28"/>
  <c r="FM413" i="28"/>
  <c r="FL413" i="28"/>
  <c r="FK413" i="28"/>
  <c r="FJ413" i="28"/>
  <c r="FI413" i="28"/>
  <c r="FH413" i="28"/>
  <c r="FG413" i="28"/>
  <c r="FF413" i="28"/>
  <c r="FE413" i="28"/>
  <c r="FD413" i="28"/>
  <c r="FC413" i="28"/>
  <c r="FB413" i="28"/>
  <c r="FA413" i="28"/>
  <c r="EZ413" i="28"/>
  <c r="EY413" i="28"/>
  <c r="EX413" i="28"/>
  <c r="EW413" i="28"/>
  <c r="EV413" i="28"/>
  <c r="EU413" i="28"/>
  <c r="ET413" i="28"/>
  <c r="ES413" i="28"/>
  <c r="ER413" i="28"/>
  <c r="EQ413" i="28"/>
  <c r="FY412" i="28"/>
  <c r="FX412" i="28"/>
  <c r="FW412" i="28"/>
  <c r="FV412" i="28"/>
  <c r="FU412" i="28"/>
  <c r="FT412" i="28"/>
  <c r="FS412" i="28"/>
  <c r="FR412" i="28"/>
  <c r="FQ412" i="28"/>
  <c r="FP412" i="28"/>
  <c r="FO412" i="28"/>
  <c r="FN412" i="28"/>
  <c r="FM412" i="28"/>
  <c r="FL412" i="28"/>
  <c r="FK412" i="28"/>
  <c r="FJ412" i="28"/>
  <c r="FI412" i="28"/>
  <c r="FH412" i="28"/>
  <c r="FG412" i="28"/>
  <c r="FF412" i="28"/>
  <c r="FE412" i="28"/>
  <c r="FD412" i="28"/>
  <c r="FC412" i="28"/>
  <c r="FB412" i="28"/>
  <c r="FA412" i="28"/>
  <c r="EZ412" i="28"/>
  <c r="EY412" i="28"/>
  <c r="EX412" i="28"/>
  <c r="EW412" i="28"/>
  <c r="EV412" i="28"/>
  <c r="EU412" i="28"/>
  <c r="ET412" i="28"/>
  <c r="ES412" i="28"/>
  <c r="ER412" i="28"/>
  <c r="EQ412" i="28"/>
  <c r="FY411" i="28"/>
  <c r="FX411" i="28"/>
  <c r="FW411" i="28"/>
  <c r="FV411" i="28"/>
  <c r="FU411" i="28"/>
  <c r="FT411" i="28"/>
  <c r="FS411" i="28"/>
  <c r="FR411" i="28"/>
  <c r="FQ411" i="28"/>
  <c r="FP411" i="28"/>
  <c r="FO411" i="28"/>
  <c r="FN411" i="28"/>
  <c r="FM411" i="28"/>
  <c r="FL411" i="28"/>
  <c r="FK411" i="28"/>
  <c r="FJ411" i="28"/>
  <c r="FI411" i="28"/>
  <c r="FH411" i="28"/>
  <c r="FG411" i="28"/>
  <c r="FF411" i="28"/>
  <c r="FE411" i="28"/>
  <c r="FD411" i="28"/>
  <c r="FC411" i="28"/>
  <c r="FB411" i="28"/>
  <c r="FA411" i="28"/>
  <c r="EZ411" i="28"/>
  <c r="EY411" i="28"/>
  <c r="EX411" i="28"/>
  <c r="EW411" i="28"/>
  <c r="EV411" i="28"/>
  <c r="EU411" i="28"/>
  <c r="ET411" i="28"/>
  <c r="ES411" i="28"/>
  <c r="ER411" i="28"/>
  <c r="EQ411" i="28"/>
  <c r="FY410" i="28"/>
  <c r="FX410" i="28"/>
  <c r="FW410" i="28"/>
  <c r="FV410" i="28"/>
  <c r="FU410" i="28"/>
  <c r="FT410" i="28"/>
  <c r="FS410" i="28"/>
  <c r="FR410" i="28"/>
  <c r="FQ410" i="28"/>
  <c r="FP410" i="28"/>
  <c r="FO410" i="28"/>
  <c r="FN410" i="28"/>
  <c r="FM410" i="28"/>
  <c r="FL410" i="28"/>
  <c r="FK410" i="28"/>
  <c r="FJ410" i="28"/>
  <c r="FI410" i="28"/>
  <c r="FH410" i="28"/>
  <c r="FG410" i="28"/>
  <c r="FF410" i="28"/>
  <c r="FE410" i="28"/>
  <c r="FD410" i="28"/>
  <c r="FC410" i="28"/>
  <c r="FB410" i="28"/>
  <c r="FA410" i="28"/>
  <c r="EZ410" i="28"/>
  <c r="EY410" i="28"/>
  <c r="EX410" i="28"/>
  <c r="EW410" i="28"/>
  <c r="EV410" i="28"/>
  <c r="EU410" i="28"/>
  <c r="ET410" i="28"/>
  <c r="ES410" i="28"/>
  <c r="ER410" i="28"/>
  <c r="EQ410" i="28"/>
  <c r="FY409" i="28"/>
  <c r="FX409" i="28"/>
  <c r="FW409" i="28"/>
  <c r="FV409" i="28"/>
  <c r="FU409" i="28"/>
  <c r="FT409" i="28"/>
  <c r="FS409" i="28"/>
  <c r="FR409" i="28"/>
  <c r="FQ409" i="28"/>
  <c r="FP409" i="28"/>
  <c r="FO409" i="28"/>
  <c r="FN409" i="28"/>
  <c r="FM409" i="28"/>
  <c r="FL409" i="28"/>
  <c r="FK409" i="28"/>
  <c r="FJ409" i="28"/>
  <c r="FI409" i="28"/>
  <c r="FH409" i="28"/>
  <c r="FG409" i="28"/>
  <c r="FF409" i="28"/>
  <c r="FE409" i="28"/>
  <c r="FD409" i="28"/>
  <c r="FC409" i="28"/>
  <c r="FB409" i="28"/>
  <c r="FA409" i="28"/>
  <c r="EZ409" i="28"/>
  <c r="EY409" i="28"/>
  <c r="EX409" i="28"/>
  <c r="EW409" i="28"/>
  <c r="EV409" i="28"/>
  <c r="EU409" i="28"/>
  <c r="ET409" i="28"/>
  <c r="ES409" i="28"/>
  <c r="ER409" i="28"/>
  <c r="EQ409" i="28"/>
  <c r="FY408" i="28"/>
  <c r="FX408" i="28"/>
  <c r="FW408" i="28"/>
  <c r="FV408" i="28"/>
  <c r="FU408" i="28"/>
  <c r="FT408" i="28"/>
  <c r="FS408" i="28"/>
  <c r="FR408" i="28"/>
  <c r="FQ408" i="28"/>
  <c r="FP408" i="28"/>
  <c r="FO408" i="28"/>
  <c r="FN408" i="28"/>
  <c r="FM408" i="28"/>
  <c r="FL408" i="28"/>
  <c r="FK408" i="28"/>
  <c r="FJ408" i="28"/>
  <c r="FI408" i="28"/>
  <c r="FH408" i="28"/>
  <c r="FG408" i="28"/>
  <c r="FF408" i="28"/>
  <c r="FE408" i="28"/>
  <c r="FD408" i="28"/>
  <c r="FC408" i="28"/>
  <c r="FB408" i="28"/>
  <c r="FA408" i="28"/>
  <c r="EZ408" i="28"/>
  <c r="EY408" i="28"/>
  <c r="EX408" i="28"/>
  <c r="EW408" i="28"/>
  <c r="EV408" i="28"/>
  <c r="EU408" i="28"/>
  <c r="ET408" i="28"/>
  <c r="ES408" i="28"/>
  <c r="ER408" i="28"/>
  <c r="EQ408" i="28"/>
  <c r="FY407" i="28"/>
  <c r="FX407" i="28"/>
  <c r="FW407" i="28"/>
  <c r="FV407" i="28"/>
  <c r="FU407" i="28"/>
  <c r="FT407" i="28"/>
  <c r="FS407" i="28"/>
  <c r="FR407" i="28"/>
  <c r="FQ407" i="28"/>
  <c r="FP407" i="28"/>
  <c r="FO407" i="28"/>
  <c r="FN407" i="28"/>
  <c r="FM407" i="28"/>
  <c r="FL407" i="28"/>
  <c r="FK407" i="28"/>
  <c r="FJ407" i="28"/>
  <c r="FI407" i="28"/>
  <c r="FH407" i="28"/>
  <c r="FG407" i="28"/>
  <c r="FF407" i="28"/>
  <c r="FE407" i="28"/>
  <c r="FD407" i="28"/>
  <c r="FC407" i="28"/>
  <c r="FB407" i="28"/>
  <c r="FA407" i="28"/>
  <c r="EZ407" i="28"/>
  <c r="EY407" i="28"/>
  <c r="EX407" i="28"/>
  <c r="EW407" i="28"/>
  <c r="EV407" i="28"/>
  <c r="EU407" i="28"/>
  <c r="ET407" i="28"/>
  <c r="ES407" i="28"/>
  <c r="ER407" i="28"/>
  <c r="EQ407" i="28"/>
  <c r="FY406" i="28"/>
  <c r="FX406" i="28"/>
  <c r="FW406" i="28"/>
  <c r="FV406" i="28"/>
  <c r="FU406" i="28"/>
  <c r="FT406" i="28"/>
  <c r="FS406" i="28"/>
  <c r="FR406" i="28"/>
  <c r="FQ406" i="28"/>
  <c r="FP406" i="28"/>
  <c r="FO406" i="28"/>
  <c r="FN406" i="28"/>
  <c r="FM406" i="28"/>
  <c r="FL406" i="28"/>
  <c r="FK406" i="28"/>
  <c r="FJ406" i="28"/>
  <c r="FI406" i="28"/>
  <c r="FH406" i="28"/>
  <c r="FG406" i="28"/>
  <c r="FF406" i="28"/>
  <c r="FE406" i="28"/>
  <c r="FD406" i="28"/>
  <c r="FC406" i="28"/>
  <c r="FB406" i="28"/>
  <c r="FA406" i="28"/>
  <c r="EZ406" i="28"/>
  <c r="EY406" i="28"/>
  <c r="EX406" i="28"/>
  <c r="EW406" i="28"/>
  <c r="EV406" i="28"/>
  <c r="EU406" i="28"/>
  <c r="ET406" i="28"/>
  <c r="ES406" i="28"/>
  <c r="ER406" i="28"/>
  <c r="EQ406" i="28"/>
  <c r="FY405" i="28"/>
  <c r="FX405" i="28"/>
  <c r="FW405" i="28"/>
  <c r="FV405" i="28"/>
  <c r="FU405" i="28"/>
  <c r="FT405" i="28"/>
  <c r="FS405" i="28"/>
  <c r="FR405" i="28"/>
  <c r="FQ405" i="28"/>
  <c r="FP405" i="28"/>
  <c r="FO405" i="28"/>
  <c r="FN405" i="28"/>
  <c r="FM405" i="28"/>
  <c r="FL405" i="28"/>
  <c r="FK405" i="28"/>
  <c r="FJ405" i="28"/>
  <c r="FI405" i="28"/>
  <c r="FH405" i="28"/>
  <c r="FG405" i="28"/>
  <c r="FF405" i="28"/>
  <c r="FE405" i="28"/>
  <c r="FD405" i="28"/>
  <c r="FC405" i="28"/>
  <c r="FB405" i="28"/>
  <c r="FA405" i="28"/>
  <c r="EZ405" i="28"/>
  <c r="EY405" i="28"/>
  <c r="EX405" i="28"/>
  <c r="EW405" i="28"/>
  <c r="EV405" i="28"/>
  <c r="EU405" i="28"/>
  <c r="ET405" i="28"/>
  <c r="ES405" i="28"/>
  <c r="ER405" i="28"/>
  <c r="EQ405" i="28"/>
  <c r="FY404" i="28"/>
  <c r="FX404" i="28"/>
  <c r="FW404" i="28"/>
  <c r="FV404" i="28"/>
  <c r="FU404" i="28"/>
  <c r="FT404" i="28"/>
  <c r="FS404" i="28"/>
  <c r="FR404" i="28"/>
  <c r="FQ404" i="28"/>
  <c r="FP404" i="28"/>
  <c r="FO404" i="28"/>
  <c r="FN404" i="28"/>
  <c r="FM404" i="28"/>
  <c r="FL404" i="28"/>
  <c r="FK404" i="28"/>
  <c r="FJ404" i="28"/>
  <c r="FI404" i="28"/>
  <c r="FH404" i="28"/>
  <c r="FG404" i="28"/>
  <c r="FF404" i="28"/>
  <c r="FE404" i="28"/>
  <c r="FD404" i="28"/>
  <c r="FC404" i="28"/>
  <c r="FB404" i="28"/>
  <c r="FA404" i="28"/>
  <c r="EZ404" i="28"/>
  <c r="EY404" i="28"/>
  <c r="EX404" i="28"/>
  <c r="EW404" i="28"/>
  <c r="EV404" i="28"/>
  <c r="EU404" i="28"/>
  <c r="ET404" i="28"/>
  <c r="ES404" i="28"/>
  <c r="ER404" i="28"/>
  <c r="EQ404" i="28"/>
  <c r="FY403" i="28"/>
  <c r="FX403" i="28"/>
  <c r="FW403" i="28"/>
  <c r="FV403" i="28"/>
  <c r="FU403" i="28"/>
  <c r="FT403" i="28"/>
  <c r="FS403" i="28"/>
  <c r="FR403" i="28"/>
  <c r="FQ403" i="28"/>
  <c r="FP403" i="28"/>
  <c r="FO403" i="28"/>
  <c r="FN403" i="28"/>
  <c r="FM403" i="28"/>
  <c r="FL403" i="28"/>
  <c r="FK403" i="28"/>
  <c r="FJ403" i="28"/>
  <c r="FI403" i="28"/>
  <c r="FH403" i="28"/>
  <c r="FG403" i="28"/>
  <c r="FF403" i="28"/>
  <c r="FE403" i="28"/>
  <c r="FD403" i="28"/>
  <c r="FC403" i="28"/>
  <c r="FB403" i="28"/>
  <c r="FA403" i="28"/>
  <c r="EZ403" i="28"/>
  <c r="EY403" i="28"/>
  <c r="EX403" i="28"/>
  <c r="EW403" i="28"/>
  <c r="EV403" i="28"/>
  <c r="EU403" i="28"/>
  <c r="ET403" i="28"/>
  <c r="ES403" i="28"/>
  <c r="ER403" i="28"/>
  <c r="EQ403" i="28"/>
  <c r="FY402" i="28"/>
  <c r="FX402" i="28"/>
  <c r="FW402" i="28"/>
  <c r="FV402" i="28"/>
  <c r="FU402" i="28"/>
  <c r="FT402" i="28"/>
  <c r="FS402" i="28"/>
  <c r="FR402" i="28"/>
  <c r="FQ402" i="28"/>
  <c r="FP402" i="28"/>
  <c r="FO402" i="28"/>
  <c r="FN402" i="28"/>
  <c r="FM402" i="28"/>
  <c r="FL402" i="28"/>
  <c r="FK402" i="28"/>
  <c r="FJ402" i="28"/>
  <c r="FI402" i="28"/>
  <c r="FH402" i="28"/>
  <c r="FG402" i="28"/>
  <c r="FF402" i="28"/>
  <c r="FE402" i="28"/>
  <c r="FD402" i="28"/>
  <c r="FC402" i="28"/>
  <c r="FB402" i="28"/>
  <c r="FA402" i="28"/>
  <c r="EZ402" i="28"/>
  <c r="EY402" i="28"/>
  <c r="EX402" i="28"/>
  <c r="EW402" i="28"/>
  <c r="EV402" i="28"/>
  <c r="EU402" i="28"/>
  <c r="ET402" i="28"/>
  <c r="ES402" i="28"/>
  <c r="ER402" i="28"/>
  <c r="EQ402" i="28"/>
  <c r="FY401" i="28"/>
  <c r="FX401" i="28"/>
  <c r="FW401" i="28"/>
  <c r="FV401" i="28"/>
  <c r="FU401" i="28"/>
  <c r="FT401" i="28"/>
  <c r="FS401" i="28"/>
  <c r="FR401" i="28"/>
  <c r="FQ401" i="28"/>
  <c r="FP401" i="28"/>
  <c r="FO401" i="28"/>
  <c r="FN401" i="28"/>
  <c r="FM401" i="28"/>
  <c r="FL401" i="28"/>
  <c r="FK401" i="28"/>
  <c r="FJ401" i="28"/>
  <c r="FI401" i="28"/>
  <c r="FH401" i="28"/>
  <c r="FG401" i="28"/>
  <c r="FF401" i="28"/>
  <c r="FE401" i="28"/>
  <c r="FD401" i="28"/>
  <c r="FC401" i="28"/>
  <c r="FB401" i="28"/>
  <c r="FA401" i="28"/>
  <c r="EZ401" i="28"/>
  <c r="EY401" i="28"/>
  <c r="EX401" i="28"/>
  <c r="EW401" i="28"/>
  <c r="EV401" i="28"/>
  <c r="EU401" i="28"/>
  <c r="ET401" i="28"/>
  <c r="ES401" i="28"/>
  <c r="ER401" i="28"/>
  <c r="EQ401" i="28"/>
  <c r="FY400" i="28"/>
  <c r="FX400" i="28"/>
  <c r="FW400" i="28"/>
  <c r="FV400" i="28"/>
  <c r="FU400" i="28"/>
  <c r="FT400" i="28"/>
  <c r="FS400" i="28"/>
  <c r="FR400" i="28"/>
  <c r="FQ400" i="28"/>
  <c r="FP400" i="28"/>
  <c r="FO400" i="28"/>
  <c r="FN400" i="28"/>
  <c r="FM400" i="28"/>
  <c r="FL400" i="28"/>
  <c r="FK400" i="28"/>
  <c r="FJ400" i="28"/>
  <c r="FI400" i="28"/>
  <c r="FH400" i="28"/>
  <c r="FG400" i="28"/>
  <c r="FF400" i="28"/>
  <c r="FE400" i="28"/>
  <c r="FD400" i="28"/>
  <c r="FC400" i="28"/>
  <c r="FB400" i="28"/>
  <c r="FA400" i="28"/>
  <c r="EZ400" i="28"/>
  <c r="EY400" i="28"/>
  <c r="EX400" i="28"/>
  <c r="EW400" i="28"/>
  <c r="EV400" i="28"/>
  <c r="EU400" i="28"/>
  <c r="ET400" i="28"/>
  <c r="ES400" i="28"/>
  <c r="ER400" i="28"/>
  <c r="EQ400" i="28"/>
  <c r="FY399" i="28"/>
  <c r="FX399" i="28"/>
  <c r="FW399" i="28"/>
  <c r="FV399" i="28"/>
  <c r="FU399" i="28"/>
  <c r="FT399" i="28"/>
  <c r="FS399" i="28"/>
  <c r="FR399" i="28"/>
  <c r="FQ399" i="28"/>
  <c r="FP399" i="28"/>
  <c r="FO399" i="28"/>
  <c r="FN399" i="28"/>
  <c r="FM399" i="28"/>
  <c r="FL399" i="28"/>
  <c r="FK399" i="28"/>
  <c r="FJ399" i="28"/>
  <c r="FI399" i="28"/>
  <c r="FH399" i="28"/>
  <c r="FG399" i="28"/>
  <c r="FF399" i="28"/>
  <c r="FE399" i="28"/>
  <c r="FD399" i="28"/>
  <c r="FC399" i="28"/>
  <c r="FB399" i="28"/>
  <c r="FA399" i="28"/>
  <c r="EZ399" i="28"/>
  <c r="EY399" i="28"/>
  <c r="EX399" i="28"/>
  <c r="EW399" i="28"/>
  <c r="EV399" i="28"/>
  <c r="EU399" i="28"/>
  <c r="ET399" i="28"/>
  <c r="ES399" i="28"/>
  <c r="ER399" i="28"/>
  <c r="EQ399" i="28"/>
  <c r="FY398" i="28"/>
  <c r="FX398" i="28"/>
  <c r="FW398" i="28"/>
  <c r="FV398" i="28"/>
  <c r="FU398" i="28"/>
  <c r="FT398" i="28"/>
  <c r="FS398" i="28"/>
  <c r="FR398" i="28"/>
  <c r="FQ398" i="28"/>
  <c r="FP398" i="28"/>
  <c r="FO398" i="28"/>
  <c r="FN398" i="28"/>
  <c r="FM398" i="28"/>
  <c r="FL398" i="28"/>
  <c r="FK398" i="28"/>
  <c r="FJ398" i="28"/>
  <c r="FI398" i="28"/>
  <c r="FH398" i="28"/>
  <c r="FG398" i="28"/>
  <c r="FF398" i="28"/>
  <c r="FE398" i="28"/>
  <c r="FD398" i="28"/>
  <c r="FC398" i="28"/>
  <c r="FB398" i="28"/>
  <c r="FA398" i="28"/>
  <c r="EZ398" i="28"/>
  <c r="EY398" i="28"/>
  <c r="EX398" i="28"/>
  <c r="EW398" i="28"/>
  <c r="EV398" i="28"/>
  <c r="EU398" i="28"/>
  <c r="ET398" i="28"/>
  <c r="ES398" i="28"/>
  <c r="ER398" i="28"/>
  <c r="EQ398" i="28"/>
  <c r="FY397" i="28"/>
  <c r="FX397" i="28"/>
  <c r="FW397" i="28"/>
  <c r="FV397" i="28"/>
  <c r="FU397" i="28"/>
  <c r="FT397" i="28"/>
  <c r="FS397" i="28"/>
  <c r="FR397" i="28"/>
  <c r="FQ397" i="28"/>
  <c r="FP397" i="28"/>
  <c r="FO397" i="28"/>
  <c r="FN397" i="28"/>
  <c r="FM397" i="28"/>
  <c r="FL397" i="28"/>
  <c r="FK397" i="28"/>
  <c r="FJ397" i="28"/>
  <c r="FI397" i="28"/>
  <c r="FH397" i="28"/>
  <c r="FG397" i="28"/>
  <c r="FF397" i="28"/>
  <c r="FE397" i="28"/>
  <c r="FD397" i="28"/>
  <c r="FC397" i="28"/>
  <c r="FB397" i="28"/>
  <c r="FA397" i="28"/>
  <c r="EZ397" i="28"/>
  <c r="EY397" i="28"/>
  <c r="EX397" i="28"/>
  <c r="EW397" i="28"/>
  <c r="EV397" i="28"/>
  <c r="EU397" i="28"/>
  <c r="ET397" i="28"/>
  <c r="ES397" i="28"/>
  <c r="ER397" i="28"/>
  <c r="EQ397" i="28"/>
  <c r="FY396" i="28"/>
  <c r="FX396" i="28"/>
  <c r="FW396" i="28"/>
  <c r="FV396" i="28"/>
  <c r="FU396" i="28"/>
  <c r="FT396" i="28"/>
  <c r="FS396" i="28"/>
  <c r="FR396" i="28"/>
  <c r="FQ396" i="28"/>
  <c r="FP396" i="28"/>
  <c r="FO396" i="28"/>
  <c r="FN396" i="28"/>
  <c r="FM396" i="28"/>
  <c r="FL396" i="28"/>
  <c r="FK396" i="28"/>
  <c r="FJ396" i="28"/>
  <c r="FI396" i="28"/>
  <c r="FH396" i="28"/>
  <c r="FG396" i="28"/>
  <c r="FF396" i="28"/>
  <c r="FE396" i="28"/>
  <c r="FD396" i="28"/>
  <c r="FC396" i="28"/>
  <c r="FB396" i="28"/>
  <c r="FA396" i="28"/>
  <c r="EZ396" i="28"/>
  <c r="EY396" i="28"/>
  <c r="EX396" i="28"/>
  <c r="EW396" i="28"/>
  <c r="EV396" i="28"/>
  <c r="EU396" i="28"/>
  <c r="ET396" i="28"/>
  <c r="ES396" i="28"/>
  <c r="ER396" i="28"/>
  <c r="EQ396" i="28"/>
  <c r="FY395" i="28"/>
  <c r="FX395" i="28"/>
  <c r="FW395" i="28"/>
  <c r="FV395" i="28"/>
  <c r="FU395" i="28"/>
  <c r="FT395" i="28"/>
  <c r="FS395" i="28"/>
  <c r="FR395" i="28"/>
  <c r="FQ395" i="28"/>
  <c r="FP395" i="28"/>
  <c r="FO395" i="28"/>
  <c r="FN395" i="28"/>
  <c r="FM395" i="28"/>
  <c r="FL395" i="28"/>
  <c r="FK395" i="28"/>
  <c r="FJ395" i="28"/>
  <c r="FI395" i="28"/>
  <c r="FH395" i="28"/>
  <c r="FG395" i="28"/>
  <c r="FF395" i="28"/>
  <c r="FE395" i="28"/>
  <c r="FD395" i="28"/>
  <c r="FC395" i="28"/>
  <c r="FB395" i="28"/>
  <c r="FA395" i="28"/>
  <c r="EZ395" i="28"/>
  <c r="EY395" i="28"/>
  <c r="EX395" i="28"/>
  <c r="EW395" i="28"/>
  <c r="EV395" i="28"/>
  <c r="EU395" i="28"/>
  <c r="ET395" i="28"/>
  <c r="ES395" i="28"/>
  <c r="ER395" i="28"/>
  <c r="EQ395" i="28"/>
  <c r="FY394" i="28"/>
  <c r="FX394" i="28"/>
  <c r="FW394" i="28"/>
  <c r="FV394" i="28"/>
  <c r="FU394" i="28"/>
  <c r="FT394" i="28"/>
  <c r="FS394" i="28"/>
  <c r="FR394" i="28"/>
  <c r="FQ394" i="28"/>
  <c r="FP394" i="28"/>
  <c r="FO394" i="28"/>
  <c r="FN394" i="28"/>
  <c r="FM394" i="28"/>
  <c r="FL394" i="28"/>
  <c r="FK394" i="28"/>
  <c r="FJ394" i="28"/>
  <c r="FI394" i="28"/>
  <c r="FH394" i="28"/>
  <c r="FG394" i="28"/>
  <c r="FF394" i="28"/>
  <c r="FE394" i="28"/>
  <c r="FD394" i="28"/>
  <c r="FC394" i="28"/>
  <c r="FB394" i="28"/>
  <c r="FA394" i="28"/>
  <c r="EZ394" i="28"/>
  <c r="EY394" i="28"/>
  <c r="EX394" i="28"/>
  <c r="EW394" i="28"/>
  <c r="EV394" i="28"/>
  <c r="EU394" i="28"/>
  <c r="ET394" i="28"/>
  <c r="ES394" i="28"/>
  <c r="ER394" i="28"/>
  <c r="EQ394" i="28"/>
  <c r="FY393" i="28"/>
  <c r="FX393" i="28"/>
  <c r="FW393" i="28"/>
  <c r="FV393" i="28"/>
  <c r="FU393" i="28"/>
  <c r="FT393" i="28"/>
  <c r="FS393" i="28"/>
  <c r="FR393" i="28"/>
  <c r="FQ393" i="28"/>
  <c r="FP393" i="28"/>
  <c r="FO393" i="28"/>
  <c r="FN393" i="28"/>
  <c r="FM393" i="28"/>
  <c r="FL393" i="28"/>
  <c r="FK393" i="28"/>
  <c r="FJ393" i="28"/>
  <c r="FI393" i="28"/>
  <c r="FH393" i="28"/>
  <c r="FG393" i="28"/>
  <c r="FF393" i="28"/>
  <c r="FE393" i="28"/>
  <c r="FD393" i="28"/>
  <c r="FC393" i="28"/>
  <c r="FB393" i="28"/>
  <c r="FA393" i="28"/>
  <c r="EZ393" i="28"/>
  <c r="EY393" i="28"/>
  <c r="EX393" i="28"/>
  <c r="EW393" i="28"/>
  <c r="EV393" i="28"/>
  <c r="EU393" i="28"/>
  <c r="ET393" i="28"/>
  <c r="ES393" i="28"/>
  <c r="ER393" i="28"/>
  <c r="EQ393" i="28"/>
  <c r="FY392" i="28"/>
  <c r="FX392" i="28"/>
  <c r="FW392" i="28"/>
  <c r="FV392" i="28"/>
  <c r="FU392" i="28"/>
  <c r="FT392" i="28"/>
  <c r="FS392" i="28"/>
  <c r="FR392" i="28"/>
  <c r="FQ392" i="28"/>
  <c r="FP392" i="28"/>
  <c r="FO392" i="28"/>
  <c r="FN392" i="28"/>
  <c r="FM392" i="28"/>
  <c r="FL392" i="28"/>
  <c r="FK392" i="28"/>
  <c r="FJ392" i="28"/>
  <c r="FI392" i="28"/>
  <c r="FH392" i="28"/>
  <c r="FG392" i="28"/>
  <c r="FF392" i="28"/>
  <c r="FE392" i="28"/>
  <c r="FD392" i="28"/>
  <c r="FC392" i="28"/>
  <c r="FB392" i="28"/>
  <c r="FA392" i="28"/>
  <c r="EZ392" i="28"/>
  <c r="EY392" i="28"/>
  <c r="EX392" i="28"/>
  <c r="EW392" i="28"/>
  <c r="EV392" i="28"/>
  <c r="EU392" i="28"/>
  <c r="ET392" i="28"/>
  <c r="ES392" i="28"/>
  <c r="ER392" i="28"/>
  <c r="EQ392" i="28"/>
  <c r="FY391" i="28"/>
  <c r="FX391" i="28"/>
  <c r="FW391" i="28"/>
  <c r="FV391" i="28"/>
  <c r="FU391" i="28"/>
  <c r="FT391" i="28"/>
  <c r="FS391" i="28"/>
  <c r="FR391" i="28"/>
  <c r="FQ391" i="28"/>
  <c r="FP391" i="28"/>
  <c r="FO391" i="28"/>
  <c r="FN391" i="28"/>
  <c r="FM391" i="28"/>
  <c r="FL391" i="28"/>
  <c r="FK391" i="28"/>
  <c r="FJ391" i="28"/>
  <c r="FI391" i="28"/>
  <c r="FH391" i="28"/>
  <c r="FG391" i="28"/>
  <c r="FF391" i="28"/>
  <c r="FE391" i="28"/>
  <c r="FD391" i="28"/>
  <c r="FC391" i="28"/>
  <c r="FB391" i="28"/>
  <c r="FA391" i="28"/>
  <c r="EZ391" i="28"/>
  <c r="EY391" i="28"/>
  <c r="EX391" i="28"/>
  <c r="EW391" i="28"/>
  <c r="EV391" i="28"/>
  <c r="EU391" i="28"/>
  <c r="ET391" i="28"/>
  <c r="ES391" i="28"/>
  <c r="ER391" i="28"/>
  <c r="EQ391" i="28"/>
  <c r="FY390" i="28"/>
  <c r="FX390" i="28"/>
  <c r="FW390" i="28"/>
  <c r="FV390" i="28"/>
  <c r="FU390" i="28"/>
  <c r="FT390" i="28"/>
  <c r="FS390" i="28"/>
  <c r="FR390" i="28"/>
  <c r="FQ390" i="28"/>
  <c r="FP390" i="28"/>
  <c r="FO390" i="28"/>
  <c r="FN390" i="28"/>
  <c r="FM390" i="28"/>
  <c r="FL390" i="28"/>
  <c r="FK390" i="28"/>
  <c r="FJ390" i="28"/>
  <c r="FI390" i="28"/>
  <c r="FH390" i="28"/>
  <c r="FG390" i="28"/>
  <c r="FF390" i="28"/>
  <c r="FE390" i="28"/>
  <c r="FD390" i="28"/>
  <c r="FC390" i="28"/>
  <c r="FB390" i="28"/>
  <c r="FA390" i="28"/>
  <c r="EZ390" i="28"/>
  <c r="EY390" i="28"/>
  <c r="EX390" i="28"/>
  <c r="EW390" i="28"/>
  <c r="EV390" i="28"/>
  <c r="EU390" i="28"/>
  <c r="ET390" i="28"/>
  <c r="ES390" i="28"/>
  <c r="ER390" i="28"/>
  <c r="EQ390" i="28"/>
  <c r="FY389" i="28"/>
  <c r="FX389" i="28"/>
  <c r="FW389" i="28"/>
  <c r="FV389" i="28"/>
  <c r="FU389" i="28"/>
  <c r="FT389" i="28"/>
  <c r="FS389" i="28"/>
  <c r="FR389" i="28"/>
  <c r="FQ389" i="28"/>
  <c r="FP389" i="28"/>
  <c r="FO389" i="28"/>
  <c r="FN389" i="28"/>
  <c r="FM389" i="28"/>
  <c r="FL389" i="28"/>
  <c r="FK389" i="28"/>
  <c r="FJ389" i="28"/>
  <c r="FI389" i="28"/>
  <c r="FH389" i="28"/>
  <c r="FG389" i="28"/>
  <c r="FF389" i="28"/>
  <c r="FE389" i="28"/>
  <c r="FD389" i="28"/>
  <c r="FC389" i="28"/>
  <c r="FB389" i="28"/>
  <c r="FA389" i="28"/>
  <c r="EZ389" i="28"/>
  <c r="EY389" i="28"/>
  <c r="EX389" i="28"/>
  <c r="EW389" i="28"/>
  <c r="EV389" i="28"/>
  <c r="EU389" i="28"/>
  <c r="ET389" i="28"/>
  <c r="ES389" i="28"/>
  <c r="ER389" i="28"/>
  <c r="EQ389" i="28"/>
  <c r="FY388" i="28"/>
  <c r="FX388" i="28"/>
  <c r="FW388" i="28"/>
  <c r="FV388" i="28"/>
  <c r="FU388" i="28"/>
  <c r="FT388" i="28"/>
  <c r="FS388" i="28"/>
  <c r="FR388" i="28"/>
  <c r="FQ388" i="28"/>
  <c r="FP388" i="28"/>
  <c r="FO388" i="28"/>
  <c r="FN388" i="28"/>
  <c r="FM388" i="28"/>
  <c r="FL388" i="28"/>
  <c r="FK388" i="28"/>
  <c r="FJ388" i="28"/>
  <c r="FI388" i="28"/>
  <c r="FH388" i="28"/>
  <c r="FG388" i="28"/>
  <c r="FF388" i="28"/>
  <c r="FE388" i="28"/>
  <c r="FD388" i="28"/>
  <c r="FC388" i="28"/>
  <c r="FB388" i="28"/>
  <c r="FA388" i="28"/>
  <c r="EZ388" i="28"/>
  <c r="EY388" i="28"/>
  <c r="EX388" i="28"/>
  <c r="EW388" i="28"/>
  <c r="EV388" i="28"/>
  <c r="EU388" i="28"/>
  <c r="ET388" i="28"/>
  <c r="ES388" i="28"/>
  <c r="ER388" i="28"/>
  <c r="EQ388" i="28"/>
  <c r="FY387" i="28"/>
  <c r="FX387" i="28"/>
  <c r="FW387" i="28"/>
  <c r="FV387" i="28"/>
  <c r="FU387" i="28"/>
  <c r="FT387" i="28"/>
  <c r="FS387" i="28"/>
  <c r="FR387" i="28"/>
  <c r="FQ387" i="28"/>
  <c r="FP387" i="28"/>
  <c r="FO387" i="28"/>
  <c r="FN387" i="28"/>
  <c r="FM387" i="28"/>
  <c r="FL387" i="28"/>
  <c r="FK387" i="28"/>
  <c r="FJ387" i="28"/>
  <c r="FI387" i="28"/>
  <c r="FH387" i="28"/>
  <c r="FG387" i="28"/>
  <c r="FF387" i="28"/>
  <c r="FE387" i="28"/>
  <c r="FD387" i="28"/>
  <c r="FC387" i="28"/>
  <c r="FB387" i="28"/>
  <c r="FA387" i="28"/>
  <c r="EZ387" i="28"/>
  <c r="EY387" i="28"/>
  <c r="EX387" i="28"/>
  <c r="EW387" i="28"/>
  <c r="EV387" i="28"/>
  <c r="EU387" i="28"/>
  <c r="ET387" i="28"/>
  <c r="ES387" i="28"/>
  <c r="ER387" i="28"/>
  <c r="EQ387" i="28"/>
  <c r="FY386" i="28"/>
  <c r="FX386" i="28"/>
  <c r="FW386" i="28"/>
  <c r="FV386" i="28"/>
  <c r="FU386" i="28"/>
  <c r="FT386" i="28"/>
  <c r="FS386" i="28"/>
  <c r="FR386" i="28"/>
  <c r="FQ386" i="28"/>
  <c r="FP386" i="28"/>
  <c r="FO386" i="28"/>
  <c r="FN386" i="28"/>
  <c r="FM386" i="28"/>
  <c r="FL386" i="28"/>
  <c r="FK386" i="28"/>
  <c r="FJ386" i="28"/>
  <c r="FI386" i="28"/>
  <c r="FH386" i="28"/>
  <c r="FG386" i="28"/>
  <c r="FF386" i="28"/>
  <c r="FE386" i="28"/>
  <c r="FD386" i="28"/>
  <c r="FC386" i="28"/>
  <c r="FB386" i="28"/>
  <c r="FA386" i="28"/>
  <c r="EZ386" i="28"/>
  <c r="EY386" i="28"/>
  <c r="EX386" i="28"/>
  <c r="EW386" i="28"/>
  <c r="EV386" i="28"/>
  <c r="EU386" i="28"/>
  <c r="ET386" i="28"/>
  <c r="ES386" i="28"/>
  <c r="ER386" i="28"/>
  <c r="EQ386" i="28"/>
  <c r="FY385" i="28"/>
  <c r="FX385" i="28"/>
  <c r="FW385" i="28"/>
  <c r="FV385" i="28"/>
  <c r="FU385" i="28"/>
  <c r="FT385" i="28"/>
  <c r="FS385" i="28"/>
  <c r="FR385" i="28"/>
  <c r="FQ385" i="28"/>
  <c r="FP385" i="28"/>
  <c r="FO385" i="28"/>
  <c r="FN385" i="28"/>
  <c r="FM385" i="28"/>
  <c r="FL385" i="28"/>
  <c r="FK385" i="28"/>
  <c r="FJ385" i="28"/>
  <c r="FI385" i="28"/>
  <c r="FH385" i="28"/>
  <c r="FG385" i="28"/>
  <c r="FF385" i="28"/>
  <c r="FE385" i="28"/>
  <c r="FD385" i="28"/>
  <c r="FC385" i="28"/>
  <c r="FB385" i="28"/>
  <c r="FA385" i="28"/>
  <c r="EZ385" i="28"/>
  <c r="EY385" i="28"/>
  <c r="EX385" i="28"/>
  <c r="EW385" i="28"/>
  <c r="EV385" i="28"/>
  <c r="EU385" i="28"/>
  <c r="ET385" i="28"/>
  <c r="ES385" i="28"/>
  <c r="ER385" i="28"/>
  <c r="EQ385" i="28"/>
  <c r="FY384" i="28"/>
  <c r="FX384" i="28"/>
  <c r="FW384" i="28"/>
  <c r="FV384" i="28"/>
  <c r="FU384" i="28"/>
  <c r="FT384" i="28"/>
  <c r="FS384" i="28"/>
  <c r="FR384" i="28"/>
  <c r="FQ384" i="28"/>
  <c r="FP384" i="28"/>
  <c r="FO384" i="28"/>
  <c r="FN384" i="28"/>
  <c r="FM384" i="28"/>
  <c r="FL384" i="28"/>
  <c r="FK384" i="28"/>
  <c r="FJ384" i="28"/>
  <c r="FI384" i="28"/>
  <c r="FH384" i="28"/>
  <c r="FG384" i="28"/>
  <c r="FF384" i="28"/>
  <c r="FE384" i="28"/>
  <c r="FD384" i="28"/>
  <c r="FC384" i="28"/>
  <c r="FB384" i="28"/>
  <c r="FA384" i="28"/>
  <c r="EZ384" i="28"/>
  <c r="EY384" i="28"/>
  <c r="EX384" i="28"/>
  <c r="EW384" i="28"/>
  <c r="EV384" i="28"/>
  <c r="EU384" i="28"/>
  <c r="ET384" i="28"/>
  <c r="ES384" i="28"/>
  <c r="ER384" i="28"/>
  <c r="EQ384" i="28"/>
  <c r="FY383" i="28"/>
  <c r="FX383" i="28"/>
  <c r="FW383" i="28"/>
  <c r="FV383" i="28"/>
  <c r="FU383" i="28"/>
  <c r="FT383" i="28"/>
  <c r="FS383" i="28"/>
  <c r="FR383" i="28"/>
  <c r="FQ383" i="28"/>
  <c r="FP383" i="28"/>
  <c r="FO383" i="28"/>
  <c r="FN383" i="28"/>
  <c r="FM383" i="28"/>
  <c r="FL383" i="28"/>
  <c r="FK383" i="28"/>
  <c r="FJ383" i="28"/>
  <c r="FI383" i="28"/>
  <c r="FH383" i="28"/>
  <c r="FG383" i="28"/>
  <c r="FF383" i="28"/>
  <c r="FE383" i="28"/>
  <c r="FD383" i="28"/>
  <c r="FC383" i="28"/>
  <c r="FB383" i="28"/>
  <c r="FA383" i="28"/>
  <c r="EZ383" i="28"/>
  <c r="EY383" i="28"/>
  <c r="EX383" i="28"/>
  <c r="EW383" i="28"/>
  <c r="EV383" i="28"/>
  <c r="EU383" i="28"/>
  <c r="ET383" i="28"/>
  <c r="ES383" i="28"/>
  <c r="ER383" i="28"/>
  <c r="EQ383" i="28"/>
  <c r="FY382" i="28"/>
  <c r="FX382" i="28"/>
  <c r="FW382" i="28"/>
  <c r="FV382" i="28"/>
  <c r="FU382" i="28"/>
  <c r="FT382" i="28"/>
  <c r="FS382" i="28"/>
  <c r="FR382" i="28"/>
  <c r="FQ382" i="28"/>
  <c r="FP382" i="28"/>
  <c r="FO382" i="28"/>
  <c r="FN382" i="28"/>
  <c r="FM382" i="28"/>
  <c r="FL382" i="28"/>
  <c r="FK382" i="28"/>
  <c r="FJ382" i="28"/>
  <c r="FI382" i="28"/>
  <c r="FH382" i="28"/>
  <c r="FG382" i="28"/>
  <c r="FF382" i="28"/>
  <c r="FE382" i="28"/>
  <c r="FD382" i="28"/>
  <c r="FC382" i="28"/>
  <c r="FB382" i="28"/>
  <c r="FA382" i="28"/>
  <c r="EZ382" i="28"/>
  <c r="EY382" i="28"/>
  <c r="EX382" i="28"/>
  <c r="EW382" i="28"/>
  <c r="EV382" i="28"/>
  <c r="EU382" i="28"/>
  <c r="ET382" i="28"/>
  <c r="ES382" i="28"/>
  <c r="ER382" i="28"/>
  <c r="EQ382" i="28"/>
  <c r="FY381" i="28"/>
  <c r="FX381" i="28"/>
  <c r="FW381" i="28"/>
  <c r="FV381" i="28"/>
  <c r="FU381" i="28"/>
  <c r="FT381" i="28"/>
  <c r="FS381" i="28"/>
  <c r="FR381" i="28"/>
  <c r="FQ381" i="28"/>
  <c r="FP381" i="28"/>
  <c r="FO381" i="28"/>
  <c r="FN381" i="28"/>
  <c r="FM381" i="28"/>
  <c r="FL381" i="28"/>
  <c r="FK381" i="28"/>
  <c r="FJ381" i="28"/>
  <c r="FI381" i="28"/>
  <c r="FH381" i="28"/>
  <c r="FG381" i="28"/>
  <c r="FF381" i="28"/>
  <c r="FE381" i="28"/>
  <c r="FD381" i="28"/>
  <c r="FC381" i="28"/>
  <c r="FB381" i="28"/>
  <c r="FA381" i="28"/>
  <c r="EZ381" i="28"/>
  <c r="EY381" i="28"/>
  <c r="EX381" i="28"/>
  <c r="EW381" i="28"/>
  <c r="EV381" i="28"/>
  <c r="EU381" i="28"/>
  <c r="ET381" i="28"/>
  <c r="ES381" i="28"/>
  <c r="ER381" i="28"/>
  <c r="EQ381" i="28"/>
  <c r="FY380" i="28"/>
  <c r="FX380" i="28"/>
  <c r="FW380" i="28"/>
  <c r="FV380" i="28"/>
  <c r="FU380" i="28"/>
  <c r="FT380" i="28"/>
  <c r="FS380" i="28"/>
  <c r="FR380" i="28"/>
  <c r="FQ380" i="28"/>
  <c r="FP380" i="28"/>
  <c r="FO380" i="28"/>
  <c r="FN380" i="28"/>
  <c r="FM380" i="28"/>
  <c r="FL380" i="28"/>
  <c r="FK380" i="28"/>
  <c r="FJ380" i="28"/>
  <c r="FI380" i="28"/>
  <c r="FH380" i="28"/>
  <c r="FG380" i="28"/>
  <c r="FF380" i="28"/>
  <c r="FE380" i="28"/>
  <c r="FD380" i="28"/>
  <c r="FC380" i="28"/>
  <c r="FB380" i="28"/>
  <c r="FA380" i="28"/>
  <c r="EZ380" i="28"/>
  <c r="EY380" i="28"/>
  <c r="EX380" i="28"/>
  <c r="EW380" i="28"/>
  <c r="EV380" i="28"/>
  <c r="EU380" i="28"/>
  <c r="ET380" i="28"/>
  <c r="ES380" i="28"/>
  <c r="ER380" i="28"/>
  <c r="EQ380" i="28"/>
  <c r="FY379" i="28"/>
  <c r="FX379" i="28"/>
  <c r="FW379" i="28"/>
  <c r="FV379" i="28"/>
  <c r="FU379" i="28"/>
  <c r="FT379" i="28"/>
  <c r="FS379" i="28"/>
  <c r="FR379" i="28"/>
  <c r="FQ379" i="28"/>
  <c r="FP379" i="28"/>
  <c r="FO379" i="28"/>
  <c r="FN379" i="28"/>
  <c r="FM379" i="28"/>
  <c r="FL379" i="28"/>
  <c r="FK379" i="28"/>
  <c r="FJ379" i="28"/>
  <c r="FI379" i="28"/>
  <c r="FH379" i="28"/>
  <c r="FG379" i="28"/>
  <c r="FF379" i="28"/>
  <c r="FE379" i="28"/>
  <c r="FD379" i="28"/>
  <c r="FC379" i="28"/>
  <c r="FB379" i="28"/>
  <c r="FA379" i="28"/>
  <c r="EZ379" i="28"/>
  <c r="EY379" i="28"/>
  <c r="EX379" i="28"/>
  <c r="EW379" i="28"/>
  <c r="EV379" i="28"/>
  <c r="EU379" i="28"/>
  <c r="ET379" i="28"/>
  <c r="ES379" i="28"/>
  <c r="ER379" i="28"/>
  <c r="EQ379" i="28"/>
  <c r="FY378" i="28"/>
  <c r="FX378" i="28"/>
  <c r="FW378" i="28"/>
  <c r="FV378" i="28"/>
  <c r="FU378" i="28"/>
  <c r="FT378" i="28"/>
  <c r="FS378" i="28"/>
  <c r="FR378" i="28"/>
  <c r="FQ378" i="28"/>
  <c r="FP378" i="28"/>
  <c r="FO378" i="28"/>
  <c r="FN378" i="28"/>
  <c r="FM378" i="28"/>
  <c r="FL378" i="28"/>
  <c r="FK378" i="28"/>
  <c r="FJ378" i="28"/>
  <c r="FI378" i="28"/>
  <c r="FH378" i="28"/>
  <c r="FG378" i="28"/>
  <c r="FF378" i="28"/>
  <c r="FE378" i="28"/>
  <c r="FD378" i="28"/>
  <c r="FC378" i="28"/>
  <c r="FB378" i="28"/>
  <c r="FA378" i="28"/>
  <c r="EZ378" i="28"/>
  <c r="EY378" i="28"/>
  <c r="EX378" i="28"/>
  <c r="EW378" i="28"/>
  <c r="EV378" i="28"/>
  <c r="EU378" i="28"/>
  <c r="ET378" i="28"/>
  <c r="ES378" i="28"/>
  <c r="ER378" i="28"/>
  <c r="EQ378" i="28"/>
  <c r="FY377" i="28"/>
  <c r="FX377" i="28"/>
  <c r="FW377" i="28"/>
  <c r="FV377" i="28"/>
  <c r="FU377" i="28"/>
  <c r="FT377" i="28"/>
  <c r="FS377" i="28"/>
  <c r="FR377" i="28"/>
  <c r="FQ377" i="28"/>
  <c r="FP377" i="28"/>
  <c r="FO377" i="28"/>
  <c r="FN377" i="28"/>
  <c r="FM377" i="28"/>
  <c r="FL377" i="28"/>
  <c r="FK377" i="28"/>
  <c r="FJ377" i="28"/>
  <c r="FI377" i="28"/>
  <c r="FH377" i="28"/>
  <c r="FG377" i="28"/>
  <c r="FF377" i="28"/>
  <c r="FE377" i="28"/>
  <c r="FD377" i="28"/>
  <c r="FC377" i="28"/>
  <c r="FB377" i="28"/>
  <c r="FA377" i="28"/>
  <c r="EZ377" i="28"/>
  <c r="EY377" i="28"/>
  <c r="EX377" i="28"/>
  <c r="EW377" i="28"/>
  <c r="EV377" i="28"/>
  <c r="EU377" i="28"/>
  <c r="ET377" i="28"/>
  <c r="ES377" i="28"/>
  <c r="ER377" i="28"/>
  <c r="EQ377" i="28"/>
  <c r="FY376" i="28"/>
  <c r="FX376" i="28"/>
  <c r="FW376" i="28"/>
  <c r="FV376" i="28"/>
  <c r="FU376" i="28"/>
  <c r="FT376" i="28"/>
  <c r="FS376" i="28"/>
  <c r="FR376" i="28"/>
  <c r="FQ376" i="28"/>
  <c r="FP376" i="28"/>
  <c r="FO376" i="28"/>
  <c r="FN376" i="28"/>
  <c r="FM376" i="28"/>
  <c r="FL376" i="28"/>
  <c r="FK376" i="28"/>
  <c r="FJ376" i="28"/>
  <c r="FI376" i="28"/>
  <c r="FH376" i="28"/>
  <c r="FG376" i="28"/>
  <c r="FF376" i="28"/>
  <c r="FE376" i="28"/>
  <c r="FD376" i="28"/>
  <c r="FC376" i="28"/>
  <c r="FB376" i="28"/>
  <c r="FA376" i="28"/>
  <c r="EZ376" i="28"/>
  <c r="EY376" i="28"/>
  <c r="EX376" i="28"/>
  <c r="EW376" i="28"/>
  <c r="EV376" i="28"/>
  <c r="EU376" i="28"/>
  <c r="ET376" i="28"/>
  <c r="ES376" i="28"/>
  <c r="ER376" i="28"/>
  <c r="EQ376" i="28"/>
  <c r="FY375" i="28"/>
  <c r="FX375" i="28"/>
  <c r="FW375" i="28"/>
  <c r="FV375" i="28"/>
  <c r="FU375" i="28"/>
  <c r="FT375" i="28"/>
  <c r="FS375" i="28"/>
  <c r="FR375" i="28"/>
  <c r="FQ375" i="28"/>
  <c r="FP375" i="28"/>
  <c r="FO375" i="28"/>
  <c r="FN375" i="28"/>
  <c r="FM375" i="28"/>
  <c r="FL375" i="28"/>
  <c r="FK375" i="28"/>
  <c r="FJ375" i="28"/>
  <c r="FI375" i="28"/>
  <c r="FH375" i="28"/>
  <c r="FG375" i="28"/>
  <c r="FF375" i="28"/>
  <c r="FE375" i="28"/>
  <c r="FD375" i="28"/>
  <c r="FC375" i="28"/>
  <c r="FB375" i="28"/>
  <c r="FA375" i="28"/>
  <c r="EZ375" i="28"/>
  <c r="EY375" i="28"/>
  <c r="EX375" i="28"/>
  <c r="EW375" i="28"/>
  <c r="EV375" i="28"/>
  <c r="EU375" i="28"/>
  <c r="ET375" i="28"/>
  <c r="ES375" i="28"/>
  <c r="ER375" i="28"/>
  <c r="EQ375" i="28"/>
  <c r="FY374" i="28"/>
  <c r="FX374" i="28"/>
  <c r="FW374" i="28"/>
  <c r="FV374" i="28"/>
  <c r="FU374" i="28"/>
  <c r="FT374" i="28"/>
  <c r="FS374" i="28"/>
  <c r="FR374" i="28"/>
  <c r="FQ374" i="28"/>
  <c r="FP374" i="28"/>
  <c r="FO374" i="28"/>
  <c r="FN374" i="28"/>
  <c r="FM374" i="28"/>
  <c r="FL374" i="28"/>
  <c r="FK374" i="28"/>
  <c r="FJ374" i="28"/>
  <c r="FI374" i="28"/>
  <c r="FH374" i="28"/>
  <c r="FG374" i="28"/>
  <c r="FF374" i="28"/>
  <c r="FE374" i="28"/>
  <c r="FD374" i="28"/>
  <c r="FC374" i="28"/>
  <c r="FB374" i="28"/>
  <c r="FA374" i="28"/>
  <c r="EZ374" i="28"/>
  <c r="EY374" i="28"/>
  <c r="EX374" i="28"/>
  <c r="EW374" i="28"/>
  <c r="EV374" i="28"/>
  <c r="EU374" i="28"/>
  <c r="ET374" i="28"/>
  <c r="ES374" i="28"/>
  <c r="ER374" i="28"/>
  <c r="EQ374" i="28"/>
  <c r="FY373" i="28"/>
  <c r="FX373" i="28"/>
  <c r="FW373" i="28"/>
  <c r="FV373" i="28"/>
  <c r="FU373" i="28"/>
  <c r="FT373" i="28"/>
  <c r="FS373" i="28"/>
  <c r="FR373" i="28"/>
  <c r="FQ373" i="28"/>
  <c r="FP373" i="28"/>
  <c r="FO373" i="28"/>
  <c r="FN373" i="28"/>
  <c r="FM373" i="28"/>
  <c r="FL373" i="28"/>
  <c r="FK373" i="28"/>
  <c r="FJ373" i="28"/>
  <c r="FI373" i="28"/>
  <c r="FH373" i="28"/>
  <c r="FG373" i="28"/>
  <c r="FF373" i="28"/>
  <c r="FE373" i="28"/>
  <c r="FD373" i="28"/>
  <c r="FC373" i="28"/>
  <c r="FB373" i="28"/>
  <c r="FA373" i="28"/>
  <c r="EZ373" i="28"/>
  <c r="EY373" i="28"/>
  <c r="EX373" i="28"/>
  <c r="EW373" i="28"/>
  <c r="EV373" i="28"/>
  <c r="EU373" i="28"/>
  <c r="ET373" i="28"/>
  <c r="ES373" i="28"/>
  <c r="ER373" i="28"/>
  <c r="EQ373" i="28"/>
  <c r="FY372" i="28"/>
  <c r="FX372" i="28"/>
  <c r="FW372" i="28"/>
  <c r="FV372" i="28"/>
  <c r="FU372" i="28"/>
  <c r="FT372" i="28"/>
  <c r="FS372" i="28"/>
  <c r="FR372" i="28"/>
  <c r="FQ372" i="28"/>
  <c r="FP372" i="28"/>
  <c r="FO372" i="28"/>
  <c r="FN372" i="28"/>
  <c r="FM372" i="28"/>
  <c r="FL372" i="28"/>
  <c r="FK372" i="28"/>
  <c r="FJ372" i="28"/>
  <c r="FI372" i="28"/>
  <c r="FH372" i="28"/>
  <c r="FG372" i="28"/>
  <c r="FF372" i="28"/>
  <c r="FE372" i="28"/>
  <c r="FD372" i="28"/>
  <c r="FC372" i="28"/>
  <c r="FB372" i="28"/>
  <c r="FA372" i="28"/>
  <c r="EZ372" i="28"/>
  <c r="EY372" i="28"/>
  <c r="EX372" i="28"/>
  <c r="EW372" i="28"/>
  <c r="EV372" i="28"/>
  <c r="EU372" i="28"/>
  <c r="ET372" i="28"/>
  <c r="ES372" i="28"/>
  <c r="ER372" i="28"/>
  <c r="EQ372" i="28"/>
  <c r="FY371" i="28"/>
  <c r="FX371" i="28"/>
  <c r="FW371" i="28"/>
  <c r="FV371" i="28"/>
  <c r="FU371" i="28"/>
  <c r="FT371" i="28"/>
  <c r="FS371" i="28"/>
  <c r="FR371" i="28"/>
  <c r="FQ371" i="28"/>
  <c r="FP371" i="28"/>
  <c r="FO371" i="28"/>
  <c r="FN371" i="28"/>
  <c r="FM371" i="28"/>
  <c r="FL371" i="28"/>
  <c r="FK371" i="28"/>
  <c r="FJ371" i="28"/>
  <c r="FI371" i="28"/>
  <c r="FH371" i="28"/>
  <c r="FG371" i="28"/>
  <c r="FF371" i="28"/>
  <c r="FE371" i="28"/>
  <c r="FD371" i="28"/>
  <c r="FC371" i="28"/>
  <c r="FB371" i="28"/>
  <c r="FA371" i="28"/>
  <c r="EZ371" i="28"/>
  <c r="EY371" i="28"/>
  <c r="EX371" i="28"/>
  <c r="EW371" i="28"/>
  <c r="EV371" i="28"/>
  <c r="EU371" i="28"/>
  <c r="ET371" i="28"/>
  <c r="ES371" i="28"/>
  <c r="ER371" i="28"/>
  <c r="EQ371" i="28"/>
  <c r="FY370" i="28"/>
  <c r="FX370" i="28"/>
  <c r="FW370" i="28"/>
  <c r="FV370" i="28"/>
  <c r="FU370" i="28"/>
  <c r="FT370" i="28"/>
  <c r="FS370" i="28"/>
  <c r="FR370" i="28"/>
  <c r="FQ370" i="28"/>
  <c r="FP370" i="28"/>
  <c r="FO370" i="28"/>
  <c r="FN370" i="28"/>
  <c r="FM370" i="28"/>
  <c r="FL370" i="28"/>
  <c r="FK370" i="28"/>
  <c r="FJ370" i="28"/>
  <c r="FI370" i="28"/>
  <c r="FH370" i="28"/>
  <c r="FG370" i="28"/>
  <c r="FF370" i="28"/>
  <c r="FE370" i="28"/>
  <c r="FD370" i="28"/>
  <c r="FC370" i="28"/>
  <c r="FB370" i="28"/>
  <c r="FA370" i="28"/>
  <c r="EZ370" i="28"/>
  <c r="EY370" i="28"/>
  <c r="EX370" i="28"/>
  <c r="EW370" i="28"/>
  <c r="EV370" i="28"/>
  <c r="EU370" i="28"/>
  <c r="ET370" i="28"/>
  <c r="ES370" i="28"/>
  <c r="ER370" i="28"/>
  <c r="EQ370" i="28"/>
  <c r="FY369" i="28"/>
  <c r="FX369" i="28"/>
  <c r="FW369" i="28"/>
  <c r="FV369" i="28"/>
  <c r="FU369" i="28"/>
  <c r="FT369" i="28"/>
  <c r="FS369" i="28"/>
  <c r="FR369" i="28"/>
  <c r="FQ369" i="28"/>
  <c r="FP369" i="28"/>
  <c r="FO369" i="28"/>
  <c r="FN369" i="28"/>
  <c r="FM369" i="28"/>
  <c r="FL369" i="28"/>
  <c r="FK369" i="28"/>
  <c r="FJ369" i="28"/>
  <c r="FI369" i="28"/>
  <c r="FH369" i="28"/>
  <c r="FG369" i="28"/>
  <c r="FF369" i="28"/>
  <c r="FE369" i="28"/>
  <c r="FD369" i="28"/>
  <c r="FC369" i="28"/>
  <c r="FB369" i="28"/>
  <c r="FA369" i="28"/>
  <c r="EZ369" i="28"/>
  <c r="EY369" i="28"/>
  <c r="EX369" i="28"/>
  <c r="EW369" i="28"/>
  <c r="EV369" i="28"/>
  <c r="EU369" i="28"/>
  <c r="ET369" i="28"/>
  <c r="ES369" i="28"/>
  <c r="ER369" i="28"/>
  <c r="EQ369" i="28"/>
  <c r="FY368" i="28"/>
  <c r="FX368" i="28"/>
  <c r="FW368" i="28"/>
  <c r="FV368" i="28"/>
  <c r="FU368" i="28"/>
  <c r="FT368" i="28"/>
  <c r="FS368" i="28"/>
  <c r="FR368" i="28"/>
  <c r="FQ368" i="28"/>
  <c r="FP368" i="28"/>
  <c r="FO368" i="28"/>
  <c r="FN368" i="28"/>
  <c r="FM368" i="28"/>
  <c r="FL368" i="28"/>
  <c r="FK368" i="28"/>
  <c r="FJ368" i="28"/>
  <c r="FI368" i="28"/>
  <c r="FH368" i="28"/>
  <c r="FG368" i="28"/>
  <c r="FF368" i="28"/>
  <c r="FE368" i="28"/>
  <c r="FD368" i="28"/>
  <c r="FC368" i="28"/>
  <c r="FB368" i="28"/>
  <c r="FA368" i="28"/>
  <c r="EZ368" i="28"/>
  <c r="EY368" i="28"/>
  <c r="EX368" i="28"/>
  <c r="EW368" i="28"/>
  <c r="EV368" i="28"/>
  <c r="EU368" i="28"/>
  <c r="ET368" i="28"/>
  <c r="ES368" i="28"/>
  <c r="ER368" i="28"/>
  <c r="EQ368" i="28"/>
  <c r="FY367" i="28"/>
  <c r="FX367" i="28"/>
  <c r="FW367" i="28"/>
  <c r="FV367" i="28"/>
  <c r="FU367" i="28"/>
  <c r="FT367" i="28"/>
  <c r="FS367" i="28"/>
  <c r="FR367" i="28"/>
  <c r="FQ367" i="28"/>
  <c r="FP367" i="28"/>
  <c r="FO367" i="28"/>
  <c r="FN367" i="28"/>
  <c r="FM367" i="28"/>
  <c r="FL367" i="28"/>
  <c r="FK367" i="28"/>
  <c r="FJ367" i="28"/>
  <c r="FI367" i="28"/>
  <c r="FH367" i="28"/>
  <c r="FG367" i="28"/>
  <c r="FF367" i="28"/>
  <c r="FE367" i="28"/>
  <c r="FD367" i="28"/>
  <c r="FC367" i="28"/>
  <c r="FB367" i="28"/>
  <c r="FA367" i="28"/>
  <c r="EZ367" i="28"/>
  <c r="EY367" i="28"/>
  <c r="EX367" i="28"/>
  <c r="EW367" i="28"/>
  <c r="EV367" i="28"/>
  <c r="EU367" i="28"/>
  <c r="ET367" i="28"/>
  <c r="ES367" i="28"/>
  <c r="ER367" i="28"/>
  <c r="EQ367" i="28"/>
  <c r="FY366" i="28"/>
  <c r="FX366" i="28"/>
  <c r="FW366" i="28"/>
  <c r="FV366" i="28"/>
  <c r="FU366" i="28"/>
  <c r="FT366" i="28"/>
  <c r="FS366" i="28"/>
  <c r="FR366" i="28"/>
  <c r="FQ366" i="28"/>
  <c r="FP366" i="28"/>
  <c r="FO366" i="28"/>
  <c r="FN366" i="28"/>
  <c r="FM366" i="28"/>
  <c r="FL366" i="28"/>
  <c r="FK366" i="28"/>
  <c r="FJ366" i="28"/>
  <c r="FI366" i="28"/>
  <c r="FH366" i="28"/>
  <c r="FG366" i="28"/>
  <c r="FF366" i="28"/>
  <c r="FE366" i="28"/>
  <c r="FD366" i="28"/>
  <c r="FC366" i="28"/>
  <c r="FB366" i="28"/>
  <c r="FA366" i="28"/>
  <c r="EZ366" i="28"/>
  <c r="EY366" i="28"/>
  <c r="EX366" i="28"/>
  <c r="EW366" i="28"/>
  <c r="EV366" i="28"/>
  <c r="EU366" i="28"/>
  <c r="ET366" i="28"/>
  <c r="ES366" i="28"/>
  <c r="ER366" i="28"/>
  <c r="EQ366" i="28"/>
  <c r="FY365" i="28"/>
  <c r="FX365" i="28"/>
  <c r="FW365" i="28"/>
  <c r="FV365" i="28"/>
  <c r="FU365" i="28"/>
  <c r="FT365" i="28"/>
  <c r="FS365" i="28"/>
  <c r="FR365" i="28"/>
  <c r="FQ365" i="28"/>
  <c r="FP365" i="28"/>
  <c r="FO365" i="28"/>
  <c r="FN365" i="28"/>
  <c r="FM365" i="28"/>
  <c r="FL365" i="28"/>
  <c r="FK365" i="28"/>
  <c r="FJ365" i="28"/>
  <c r="FI365" i="28"/>
  <c r="FH365" i="28"/>
  <c r="FG365" i="28"/>
  <c r="FF365" i="28"/>
  <c r="FE365" i="28"/>
  <c r="FD365" i="28"/>
  <c r="FC365" i="28"/>
  <c r="FB365" i="28"/>
  <c r="FA365" i="28"/>
  <c r="EZ365" i="28"/>
  <c r="EY365" i="28"/>
  <c r="EX365" i="28"/>
  <c r="EW365" i="28"/>
  <c r="EV365" i="28"/>
  <c r="EU365" i="28"/>
  <c r="ET365" i="28"/>
  <c r="ES365" i="28"/>
  <c r="ER365" i="28"/>
  <c r="EQ365" i="28"/>
  <c r="FY364" i="28"/>
  <c r="FX364" i="28"/>
  <c r="FW364" i="28"/>
  <c r="FV364" i="28"/>
  <c r="FU364" i="28"/>
  <c r="FT364" i="28"/>
  <c r="FS364" i="28"/>
  <c r="FR364" i="28"/>
  <c r="FQ364" i="28"/>
  <c r="FP364" i="28"/>
  <c r="FO364" i="28"/>
  <c r="FN364" i="28"/>
  <c r="FM364" i="28"/>
  <c r="FL364" i="28"/>
  <c r="FK364" i="28"/>
  <c r="FJ364" i="28"/>
  <c r="FI364" i="28"/>
  <c r="FH364" i="28"/>
  <c r="FG364" i="28"/>
  <c r="FF364" i="28"/>
  <c r="FE364" i="28"/>
  <c r="FD364" i="28"/>
  <c r="FC364" i="28"/>
  <c r="FB364" i="28"/>
  <c r="FA364" i="28"/>
  <c r="EZ364" i="28"/>
  <c r="EY364" i="28"/>
  <c r="EX364" i="28"/>
  <c r="EW364" i="28"/>
  <c r="EV364" i="28"/>
  <c r="EU364" i="28"/>
  <c r="ET364" i="28"/>
  <c r="ES364" i="28"/>
  <c r="ER364" i="28"/>
  <c r="EQ364" i="28"/>
  <c r="FY363" i="28"/>
  <c r="FX363" i="28"/>
  <c r="FW363" i="28"/>
  <c r="FV363" i="28"/>
  <c r="FU363" i="28"/>
  <c r="FT363" i="28"/>
  <c r="FS363" i="28"/>
  <c r="FR363" i="28"/>
  <c r="FQ363" i="28"/>
  <c r="FP363" i="28"/>
  <c r="FO363" i="28"/>
  <c r="FN363" i="28"/>
  <c r="FM363" i="28"/>
  <c r="FL363" i="28"/>
  <c r="FK363" i="28"/>
  <c r="FJ363" i="28"/>
  <c r="FI363" i="28"/>
  <c r="FH363" i="28"/>
  <c r="FG363" i="28"/>
  <c r="FF363" i="28"/>
  <c r="FE363" i="28"/>
  <c r="FD363" i="28"/>
  <c r="FC363" i="28"/>
  <c r="FB363" i="28"/>
  <c r="FA363" i="28"/>
  <c r="EZ363" i="28"/>
  <c r="EY363" i="28"/>
  <c r="EX363" i="28"/>
  <c r="EW363" i="28"/>
  <c r="EV363" i="28"/>
  <c r="EU363" i="28"/>
  <c r="ET363" i="28"/>
  <c r="ES363" i="28"/>
  <c r="ER363" i="28"/>
  <c r="EQ363" i="28"/>
  <c r="FY362" i="28"/>
  <c r="FX362" i="28"/>
  <c r="FW362" i="28"/>
  <c r="FV362" i="28"/>
  <c r="FU362" i="28"/>
  <c r="FT362" i="28"/>
  <c r="FS362" i="28"/>
  <c r="FR362" i="28"/>
  <c r="FQ362" i="28"/>
  <c r="FP362" i="28"/>
  <c r="FO362" i="28"/>
  <c r="FN362" i="28"/>
  <c r="FM362" i="28"/>
  <c r="FL362" i="28"/>
  <c r="FK362" i="28"/>
  <c r="FJ362" i="28"/>
  <c r="FI362" i="28"/>
  <c r="FH362" i="28"/>
  <c r="FG362" i="28"/>
  <c r="FF362" i="28"/>
  <c r="FE362" i="28"/>
  <c r="FD362" i="28"/>
  <c r="FC362" i="28"/>
  <c r="FB362" i="28"/>
  <c r="FA362" i="28"/>
  <c r="EZ362" i="28"/>
  <c r="EY362" i="28"/>
  <c r="EX362" i="28"/>
  <c r="EW362" i="28"/>
  <c r="EV362" i="28"/>
  <c r="EU362" i="28"/>
  <c r="ET362" i="28"/>
  <c r="ES362" i="28"/>
  <c r="ER362" i="28"/>
  <c r="EQ362" i="28"/>
  <c r="FY361" i="28"/>
  <c r="FX361" i="28"/>
  <c r="FW361" i="28"/>
  <c r="FV361" i="28"/>
  <c r="FU361" i="28"/>
  <c r="FT361" i="28"/>
  <c r="FS361" i="28"/>
  <c r="FR361" i="28"/>
  <c r="FQ361" i="28"/>
  <c r="FP361" i="28"/>
  <c r="FO361" i="28"/>
  <c r="FN361" i="28"/>
  <c r="FM361" i="28"/>
  <c r="FL361" i="28"/>
  <c r="FK361" i="28"/>
  <c r="FJ361" i="28"/>
  <c r="FI361" i="28"/>
  <c r="FH361" i="28"/>
  <c r="FG361" i="28"/>
  <c r="FF361" i="28"/>
  <c r="FE361" i="28"/>
  <c r="FD361" i="28"/>
  <c r="FC361" i="28"/>
  <c r="FB361" i="28"/>
  <c r="FA361" i="28"/>
  <c r="EZ361" i="28"/>
  <c r="EY361" i="28"/>
  <c r="EX361" i="28"/>
  <c r="EW361" i="28"/>
  <c r="EV361" i="28"/>
  <c r="EU361" i="28"/>
  <c r="ET361" i="28"/>
  <c r="ES361" i="28"/>
  <c r="ER361" i="28"/>
  <c r="EQ361" i="28"/>
  <c r="FY360" i="28"/>
  <c r="FX360" i="28"/>
  <c r="FW360" i="28"/>
  <c r="FV360" i="28"/>
  <c r="FU360" i="28"/>
  <c r="FT360" i="28"/>
  <c r="FS360" i="28"/>
  <c r="FR360" i="28"/>
  <c r="FQ360" i="28"/>
  <c r="FP360" i="28"/>
  <c r="FO360" i="28"/>
  <c r="FN360" i="28"/>
  <c r="FM360" i="28"/>
  <c r="FL360" i="28"/>
  <c r="FK360" i="28"/>
  <c r="FJ360" i="28"/>
  <c r="FI360" i="28"/>
  <c r="FH360" i="28"/>
  <c r="FG360" i="28"/>
  <c r="FF360" i="28"/>
  <c r="FE360" i="28"/>
  <c r="FD360" i="28"/>
  <c r="FC360" i="28"/>
  <c r="FB360" i="28"/>
  <c r="FA360" i="28"/>
  <c r="EZ360" i="28"/>
  <c r="EY360" i="28"/>
  <c r="EX360" i="28"/>
  <c r="EW360" i="28"/>
  <c r="EV360" i="28"/>
  <c r="EU360" i="28"/>
  <c r="ET360" i="28"/>
  <c r="ES360" i="28"/>
  <c r="ER360" i="28"/>
  <c r="EQ360" i="28"/>
  <c r="FY359" i="28"/>
  <c r="FX359" i="28"/>
  <c r="FW359" i="28"/>
  <c r="FV359" i="28"/>
  <c r="FU359" i="28"/>
  <c r="FT359" i="28"/>
  <c r="FS359" i="28"/>
  <c r="FR359" i="28"/>
  <c r="FQ359" i="28"/>
  <c r="FP359" i="28"/>
  <c r="FO359" i="28"/>
  <c r="FN359" i="28"/>
  <c r="FM359" i="28"/>
  <c r="FL359" i="28"/>
  <c r="FK359" i="28"/>
  <c r="FJ359" i="28"/>
  <c r="FI359" i="28"/>
  <c r="FH359" i="28"/>
  <c r="FG359" i="28"/>
  <c r="FF359" i="28"/>
  <c r="FE359" i="28"/>
  <c r="FD359" i="28"/>
  <c r="FC359" i="28"/>
  <c r="FB359" i="28"/>
  <c r="FA359" i="28"/>
  <c r="EZ359" i="28"/>
  <c r="EY359" i="28"/>
  <c r="EX359" i="28"/>
  <c r="EW359" i="28"/>
  <c r="EV359" i="28"/>
  <c r="EU359" i="28"/>
  <c r="ET359" i="28"/>
  <c r="ES359" i="28"/>
  <c r="ER359" i="28"/>
  <c r="EQ359" i="28"/>
  <c r="FY358" i="28"/>
  <c r="FX358" i="28"/>
  <c r="FW358" i="28"/>
  <c r="FV358" i="28"/>
  <c r="FU358" i="28"/>
  <c r="FT358" i="28"/>
  <c r="FS358" i="28"/>
  <c r="FR358" i="28"/>
  <c r="FQ358" i="28"/>
  <c r="FP358" i="28"/>
  <c r="FO358" i="28"/>
  <c r="FN358" i="28"/>
  <c r="FM358" i="28"/>
  <c r="FL358" i="28"/>
  <c r="FK358" i="28"/>
  <c r="FJ358" i="28"/>
  <c r="FI358" i="28"/>
  <c r="FH358" i="28"/>
  <c r="FG358" i="28"/>
  <c r="FF358" i="28"/>
  <c r="FE358" i="28"/>
  <c r="FD358" i="28"/>
  <c r="FC358" i="28"/>
  <c r="FB358" i="28"/>
  <c r="FA358" i="28"/>
  <c r="EZ358" i="28"/>
  <c r="EY358" i="28"/>
  <c r="EX358" i="28"/>
  <c r="EW358" i="28"/>
  <c r="EV358" i="28"/>
  <c r="EU358" i="28"/>
  <c r="ET358" i="28"/>
  <c r="ES358" i="28"/>
  <c r="ER358" i="28"/>
  <c r="EQ358" i="28"/>
  <c r="FY357" i="28"/>
  <c r="FX357" i="28"/>
  <c r="FW357" i="28"/>
  <c r="FV357" i="28"/>
  <c r="FU357" i="28"/>
  <c r="FT357" i="28"/>
  <c r="FS357" i="28"/>
  <c r="FR357" i="28"/>
  <c r="FQ357" i="28"/>
  <c r="FP357" i="28"/>
  <c r="FO357" i="28"/>
  <c r="FN357" i="28"/>
  <c r="FM357" i="28"/>
  <c r="FL357" i="28"/>
  <c r="FK357" i="28"/>
  <c r="FJ357" i="28"/>
  <c r="FI357" i="28"/>
  <c r="FH357" i="28"/>
  <c r="FG357" i="28"/>
  <c r="FF357" i="28"/>
  <c r="FE357" i="28"/>
  <c r="FD357" i="28"/>
  <c r="FC357" i="28"/>
  <c r="FB357" i="28"/>
  <c r="FA357" i="28"/>
  <c r="EZ357" i="28"/>
  <c r="EY357" i="28"/>
  <c r="EX357" i="28"/>
  <c r="EW357" i="28"/>
  <c r="EV357" i="28"/>
  <c r="EU357" i="28"/>
  <c r="ET357" i="28"/>
  <c r="ES357" i="28"/>
  <c r="ER357" i="28"/>
  <c r="EQ357" i="28"/>
  <c r="FY356" i="28"/>
  <c r="FX356" i="28"/>
  <c r="FW356" i="28"/>
  <c r="FV356" i="28"/>
  <c r="FU356" i="28"/>
  <c r="FT356" i="28"/>
  <c r="FS356" i="28"/>
  <c r="FR356" i="28"/>
  <c r="FQ356" i="28"/>
  <c r="FP356" i="28"/>
  <c r="FO356" i="28"/>
  <c r="FN356" i="28"/>
  <c r="FM356" i="28"/>
  <c r="FL356" i="28"/>
  <c r="FK356" i="28"/>
  <c r="FJ356" i="28"/>
  <c r="FI356" i="28"/>
  <c r="FH356" i="28"/>
  <c r="FG356" i="28"/>
  <c r="FF356" i="28"/>
  <c r="FE356" i="28"/>
  <c r="FD356" i="28"/>
  <c r="FC356" i="28"/>
  <c r="FB356" i="28"/>
  <c r="FA356" i="28"/>
  <c r="EZ356" i="28"/>
  <c r="EY356" i="28"/>
  <c r="EX356" i="28"/>
  <c r="EW356" i="28"/>
  <c r="EV356" i="28"/>
  <c r="EU356" i="28"/>
  <c r="ET356" i="28"/>
  <c r="ES356" i="28"/>
  <c r="ER356" i="28"/>
  <c r="EQ356" i="28"/>
  <c r="FY355" i="28"/>
  <c r="FX355" i="28"/>
  <c r="FW355" i="28"/>
  <c r="FV355" i="28"/>
  <c r="FU355" i="28"/>
  <c r="FT355" i="28"/>
  <c r="FS355" i="28"/>
  <c r="FR355" i="28"/>
  <c r="FQ355" i="28"/>
  <c r="FP355" i="28"/>
  <c r="FO355" i="28"/>
  <c r="FN355" i="28"/>
  <c r="FM355" i="28"/>
  <c r="FL355" i="28"/>
  <c r="FK355" i="28"/>
  <c r="FJ355" i="28"/>
  <c r="FI355" i="28"/>
  <c r="FH355" i="28"/>
  <c r="FG355" i="28"/>
  <c r="FF355" i="28"/>
  <c r="FE355" i="28"/>
  <c r="FD355" i="28"/>
  <c r="FC355" i="28"/>
  <c r="FB355" i="28"/>
  <c r="FA355" i="28"/>
  <c r="EZ355" i="28"/>
  <c r="EY355" i="28"/>
  <c r="EX355" i="28"/>
  <c r="EW355" i="28"/>
  <c r="EV355" i="28"/>
  <c r="EU355" i="28"/>
  <c r="ET355" i="28"/>
  <c r="ES355" i="28"/>
  <c r="ER355" i="28"/>
  <c r="EQ355" i="28"/>
  <c r="FY354" i="28"/>
  <c r="FX354" i="28"/>
  <c r="FW354" i="28"/>
  <c r="FV354" i="28"/>
  <c r="FU354" i="28"/>
  <c r="FT354" i="28"/>
  <c r="FS354" i="28"/>
  <c r="FR354" i="28"/>
  <c r="FQ354" i="28"/>
  <c r="FP354" i="28"/>
  <c r="FO354" i="28"/>
  <c r="FN354" i="28"/>
  <c r="FM354" i="28"/>
  <c r="FL354" i="28"/>
  <c r="FK354" i="28"/>
  <c r="FJ354" i="28"/>
  <c r="FI354" i="28"/>
  <c r="FH354" i="28"/>
  <c r="FG354" i="28"/>
  <c r="FF354" i="28"/>
  <c r="FE354" i="28"/>
  <c r="FD354" i="28"/>
  <c r="FC354" i="28"/>
  <c r="FB354" i="28"/>
  <c r="FA354" i="28"/>
  <c r="EZ354" i="28"/>
  <c r="EY354" i="28"/>
  <c r="EX354" i="28"/>
  <c r="EW354" i="28"/>
  <c r="EV354" i="28"/>
  <c r="EU354" i="28"/>
  <c r="ET354" i="28"/>
  <c r="ES354" i="28"/>
  <c r="ER354" i="28"/>
  <c r="EQ354" i="28"/>
  <c r="FY353" i="28"/>
  <c r="FX353" i="28"/>
  <c r="FW353" i="28"/>
  <c r="FV353" i="28"/>
  <c r="FU353" i="28"/>
  <c r="FT353" i="28"/>
  <c r="FS353" i="28"/>
  <c r="FR353" i="28"/>
  <c r="FQ353" i="28"/>
  <c r="FP353" i="28"/>
  <c r="FO353" i="28"/>
  <c r="FN353" i="28"/>
  <c r="FM353" i="28"/>
  <c r="FL353" i="28"/>
  <c r="FK353" i="28"/>
  <c r="FJ353" i="28"/>
  <c r="FI353" i="28"/>
  <c r="FH353" i="28"/>
  <c r="FG353" i="28"/>
  <c r="FF353" i="28"/>
  <c r="FE353" i="28"/>
  <c r="FD353" i="28"/>
  <c r="FC353" i="28"/>
  <c r="FB353" i="28"/>
  <c r="FA353" i="28"/>
  <c r="EZ353" i="28"/>
  <c r="EY353" i="28"/>
  <c r="EX353" i="28"/>
  <c r="EW353" i="28"/>
  <c r="EV353" i="28"/>
  <c r="EU353" i="28"/>
  <c r="ET353" i="28"/>
  <c r="ES353" i="28"/>
  <c r="ER353" i="28"/>
  <c r="EQ353" i="28"/>
  <c r="FY352" i="28"/>
  <c r="FX352" i="28"/>
  <c r="FW352" i="28"/>
  <c r="FV352" i="28"/>
  <c r="FU352" i="28"/>
  <c r="FT352" i="28"/>
  <c r="FS352" i="28"/>
  <c r="FR352" i="28"/>
  <c r="FQ352" i="28"/>
  <c r="FP352" i="28"/>
  <c r="FO352" i="28"/>
  <c r="FN352" i="28"/>
  <c r="FM352" i="28"/>
  <c r="FL352" i="28"/>
  <c r="FK352" i="28"/>
  <c r="FJ352" i="28"/>
  <c r="FI352" i="28"/>
  <c r="FH352" i="28"/>
  <c r="FG352" i="28"/>
  <c r="FF352" i="28"/>
  <c r="FE352" i="28"/>
  <c r="FD352" i="28"/>
  <c r="FC352" i="28"/>
  <c r="FB352" i="28"/>
  <c r="FA352" i="28"/>
  <c r="EZ352" i="28"/>
  <c r="EY352" i="28"/>
  <c r="EX352" i="28"/>
  <c r="EW352" i="28"/>
  <c r="EV352" i="28"/>
  <c r="EU352" i="28"/>
  <c r="ET352" i="28"/>
  <c r="ES352" i="28"/>
  <c r="ER352" i="28"/>
  <c r="EQ352" i="28"/>
  <c r="FY351" i="28"/>
  <c r="FX351" i="28"/>
  <c r="FW351" i="28"/>
  <c r="FV351" i="28"/>
  <c r="FU351" i="28"/>
  <c r="FT351" i="28"/>
  <c r="FS351" i="28"/>
  <c r="FR351" i="28"/>
  <c r="FQ351" i="28"/>
  <c r="FP351" i="28"/>
  <c r="FO351" i="28"/>
  <c r="FN351" i="28"/>
  <c r="FM351" i="28"/>
  <c r="FL351" i="28"/>
  <c r="FK351" i="28"/>
  <c r="FJ351" i="28"/>
  <c r="FI351" i="28"/>
  <c r="FH351" i="28"/>
  <c r="FG351" i="28"/>
  <c r="FF351" i="28"/>
  <c r="FE351" i="28"/>
  <c r="FD351" i="28"/>
  <c r="FC351" i="28"/>
  <c r="FB351" i="28"/>
  <c r="FA351" i="28"/>
  <c r="EZ351" i="28"/>
  <c r="EY351" i="28"/>
  <c r="EX351" i="28"/>
  <c r="EW351" i="28"/>
  <c r="EV351" i="28"/>
  <c r="EU351" i="28"/>
  <c r="ET351" i="28"/>
  <c r="ES351" i="28"/>
  <c r="ER351" i="28"/>
  <c r="EQ351" i="28"/>
  <c r="FY350" i="28"/>
  <c r="FX350" i="28"/>
  <c r="FW350" i="28"/>
  <c r="FV350" i="28"/>
  <c r="FU350" i="28"/>
  <c r="FT350" i="28"/>
  <c r="FS350" i="28"/>
  <c r="FR350" i="28"/>
  <c r="FQ350" i="28"/>
  <c r="FP350" i="28"/>
  <c r="FO350" i="28"/>
  <c r="FN350" i="28"/>
  <c r="FM350" i="28"/>
  <c r="FL350" i="28"/>
  <c r="FK350" i="28"/>
  <c r="FJ350" i="28"/>
  <c r="FI350" i="28"/>
  <c r="FH350" i="28"/>
  <c r="FG350" i="28"/>
  <c r="FF350" i="28"/>
  <c r="FE350" i="28"/>
  <c r="FD350" i="28"/>
  <c r="FC350" i="28"/>
  <c r="FB350" i="28"/>
  <c r="FA350" i="28"/>
  <c r="EZ350" i="28"/>
  <c r="EY350" i="28"/>
  <c r="EX350" i="28"/>
  <c r="EW350" i="28"/>
  <c r="EV350" i="28"/>
  <c r="EU350" i="28"/>
  <c r="ET350" i="28"/>
  <c r="ES350" i="28"/>
  <c r="ER350" i="28"/>
  <c r="EQ350" i="28"/>
  <c r="FY349" i="28"/>
  <c r="FX349" i="28"/>
  <c r="FW349" i="28"/>
  <c r="FV349" i="28"/>
  <c r="FU349" i="28"/>
  <c r="FT349" i="28"/>
  <c r="FS349" i="28"/>
  <c r="FR349" i="28"/>
  <c r="FQ349" i="28"/>
  <c r="FP349" i="28"/>
  <c r="FO349" i="28"/>
  <c r="FN349" i="28"/>
  <c r="FM349" i="28"/>
  <c r="FL349" i="28"/>
  <c r="FK349" i="28"/>
  <c r="FJ349" i="28"/>
  <c r="FI349" i="28"/>
  <c r="FH349" i="28"/>
  <c r="FG349" i="28"/>
  <c r="FF349" i="28"/>
  <c r="FE349" i="28"/>
  <c r="FD349" i="28"/>
  <c r="FC349" i="28"/>
  <c r="FB349" i="28"/>
  <c r="FA349" i="28"/>
  <c r="EZ349" i="28"/>
  <c r="EY349" i="28"/>
  <c r="EX349" i="28"/>
  <c r="EW349" i="28"/>
  <c r="EV349" i="28"/>
  <c r="EU349" i="28"/>
  <c r="ET349" i="28"/>
  <c r="ES349" i="28"/>
  <c r="ER349" i="28"/>
  <c r="EQ349" i="28"/>
  <c r="FY348" i="28"/>
  <c r="FX348" i="28"/>
  <c r="FW348" i="28"/>
  <c r="FV348" i="28"/>
  <c r="FU348" i="28"/>
  <c r="FT348" i="28"/>
  <c r="FS348" i="28"/>
  <c r="FR348" i="28"/>
  <c r="FQ348" i="28"/>
  <c r="FP348" i="28"/>
  <c r="FO348" i="28"/>
  <c r="FN348" i="28"/>
  <c r="FM348" i="28"/>
  <c r="FL348" i="28"/>
  <c r="FK348" i="28"/>
  <c r="FJ348" i="28"/>
  <c r="FI348" i="28"/>
  <c r="FH348" i="28"/>
  <c r="FG348" i="28"/>
  <c r="FF348" i="28"/>
  <c r="FE348" i="28"/>
  <c r="FD348" i="28"/>
  <c r="FC348" i="28"/>
  <c r="FB348" i="28"/>
  <c r="FA348" i="28"/>
  <c r="EZ348" i="28"/>
  <c r="EY348" i="28"/>
  <c r="EX348" i="28"/>
  <c r="EW348" i="28"/>
  <c r="EV348" i="28"/>
  <c r="EU348" i="28"/>
  <c r="ET348" i="28"/>
  <c r="ES348" i="28"/>
  <c r="ER348" i="28"/>
  <c r="EQ348" i="28"/>
  <c r="FY347" i="28"/>
  <c r="FX347" i="28"/>
  <c r="FW347" i="28"/>
  <c r="FV347" i="28"/>
  <c r="FU347" i="28"/>
  <c r="FT347" i="28"/>
  <c r="FS347" i="28"/>
  <c r="FR347" i="28"/>
  <c r="FQ347" i="28"/>
  <c r="FP347" i="28"/>
  <c r="FO347" i="28"/>
  <c r="FN347" i="28"/>
  <c r="FM347" i="28"/>
  <c r="FL347" i="28"/>
  <c r="FK347" i="28"/>
  <c r="FJ347" i="28"/>
  <c r="FI347" i="28"/>
  <c r="FH347" i="28"/>
  <c r="FG347" i="28"/>
  <c r="FF347" i="28"/>
  <c r="FE347" i="28"/>
  <c r="FD347" i="28"/>
  <c r="FC347" i="28"/>
  <c r="FB347" i="28"/>
  <c r="FA347" i="28"/>
  <c r="EZ347" i="28"/>
  <c r="EY347" i="28"/>
  <c r="EX347" i="28"/>
  <c r="EW347" i="28"/>
  <c r="EV347" i="28"/>
  <c r="EU347" i="28"/>
  <c r="ET347" i="28"/>
  <c r="ES347" i="28"/>
  <c r="ER347" i="28"/>
  <c r="EQ347" i="28"/>
  <c r="FY346" i="28"/>
  <c r="FX346" i="28"/>
  <c r="FW346" i="28"/>
  <c r="FV346" i="28"/>
  <c r="FU346" i="28"/>
  <c r="FT346" i="28"/>
  <c r="FS346" i="28"/>
  <c r="FR346" i="28"/>
  <c r="FQ346" i="28"/>
  <c r="FP346" i="28"/>
  <c r="FO346" i="28"/>
  <c r="FN346" i="28"/>
  <c r="FM346" i="28"/>
  <c r="FL346" i="28"/>
  <c r="FK346" i="28"/>
  <c r="FJ346" i="28"/>
  <c r="FI346" i="28"/>
  <c r="FH346" i="28"/>
  <c r="FG346" i="28"/>
  <c r="FF346" i="28"/>
  <c r="FE346" i="28"/>
  <c r="FD346" i="28"/>
  <c r="FC346" i="28"/>
  <c r="FB346" i="28"/>
  <c r="FA346" i="28"/>
  <c r="EZ346" i="28"/>
  <c r="EY346" i="28"/>
  <c r="EX346" i="28"/>
  <c r="EW346" i="28"/>
  <c r="EV346" i="28"/>
  <c r="EU346" i="28"/>
  <c r="ET346" i="28"/>
  <c r="ES346" i="28"/>
  <c r="ER346" i="28"/>
  <c r="EQ346" i="28"/>
  <c r="FY345" i="28"/>
  <c r="FX345" i="28"/>
  <c r="FW345" i="28"/>
  <c r="FV345" i="28"/>
  <c r="FU345" i="28"/>
  <c r="FT345" i="28"/>
  <c r="FS345" i="28"/>
  <c r="FR345" i="28"/>
  <c r="FQ345" i="28"/>
  <c r="FP345" i="28"/>
  <c r="FO345" i="28"/>
  <c r="FN345" i="28"/>
  <c r="FM345" i="28"/>
  <c r="FL345" i="28"/>
  <c r="FK345" i="28"/>
  <c r="FJ345" i="28"/>
  <c r="FI345" i="28"/>
  <c r="FH345" i="28"/>
  <c r="FG345" i="28"/>
  <c r="FF345" i="28"/>
  <c r="FE345" i="28"/>
  <c r="FD345" i="28"/>
  <c r="FC345" i="28"/>
  <c r="FB345" i="28"/>
  <c r="FA345" i="28"/>
  <c r="EZ345" i="28"/>
  <c r="EY345" i="28"/>
  <c r="EX345" i="28"/>
  <c r="EW345" i="28"/>
  <c r="EV345" i="28"/>
  <c r="EU345" i="28"/>
  <c r="ET345" i="28"/>
  <c r="ES345" i="28"/>
  <c r="ER345" i="28"/>
  <c r="EQ345" i="28"/>
  <c r="FY344" i="28"/>
  <c r="FX344" i="28"/>
  <c r="FW344" i="28"/>
  <c r="FV344" i="28"/>
  <c r="FU344" i="28"/>
  <c r="FT344" i="28"/>
  <c r="FS344" i="28"/>
  <c r="FR344" i="28"/>
  <c r="FQ344" i="28"/>
  <c r="FP344" i="28"/>
  <c r="FO344" i="28"/>
  <c r="FN344" i="28"/>
  <c r="FM344" i="28"/>
  <c r="FL344" i="28"/>
  <c r="FK344" i="28"/>
  <c r="FJ344" i="28"/>
  <c r="FI344" i="28"/>
  <c r="FH344" i="28"/>
  <c r="FG344" i="28"/>
  <c r="FF344" i="28"/>
  <c r="FE344" i="28"/>
  <c r="FD344" i="28"/>
  <c r="FC344" i="28"/>
  <c r="FB344" i="28"/>
  <c r="FA344" i="28"/>
  <c r="EZ344" i="28"/>
  <c r="EY344" i="28"/>
  <c r="EX344" i="28"/>
  <c r="EW344" i="28"/>
  <c r="EV344" i="28"/>
  <c r="EU344" i="28"/>
  <c r="ET344" i="28"/>
  <c r="ES344" i="28"/>
  <c r="ER344" i="28"/>
  <c r="EQ344" i="28"/>
  <c r="FY343" i="28"/>
  <c r="FX343" i="28"/>
  <c r="FW343" i="28"/>
  <c r="FV343" i="28"/>
  <c r="FU343" i="28"/>
  <c r="FT343" i="28"/>
  <c r="FS343" i="28"/>
  <c r="FR343" i="28"/>
  <c r="FQ343" i="28"/>
  <c r="FP343" i="28"/>
  <c r="FO343" i="28"/>
  <c r="FN343" i="28"/>
  <c r="FM343" i="28"/>
  <c r="FL343" i="28"/>
  <c r="FK343" i="28"/>
  <c r="FJ343" i="28"/>
  <c r="FI343" i="28"/>
  <c r="FH343" i="28"/>
  <c r="FG343" i="28"/>
  <c r="FF343" i="28"/>
  <c r="FE343" i="28"/>
  <c r="FD343" i="28"/>
  <c r="FC343" i="28"/>
  <c r="FB343" i="28"/>
  <c r="FA343" i="28"/>
  <c r="EZ343" i="28"/>
  <c r="EY343" i="28"/>
  <c r="EX343" i="28"/>
  <c r="EW343" i="28"/>
  <c r="EV343" i="28"/>
  <c r="EU343" i="28"/>
  <c r="ET343" i="28"/>
  <c r="ES343" i="28"/>
  <c r="ER343" i="28"/>
  <c r="EQ343" i="28"/>
  <c r="FY342" i="28"/>
  <c r="FX342" i="28"/>
  <c r="FW342" i="28"/>
  <c r="FV342" i="28"/>
  <c r="FU342" i="28"/>
  <c r="FT342" i="28"/>
  <c r="FS342" i="28"/>
  <c r="FR342" i="28"/>
  <c r="FQ342" i="28"/>
  <c r="FP342" i="28"/>
  <c r="FO342" i="28"/>
  <c r="FN342" i="28"/>
  <c r="FM342" i="28"/>
  <c r="FL342" i="28"/>
  <c r="FK342" i="28"/>
  <c r="FJ342" i="28"/>
  <c r="FI342" i="28"/>
  <c r="FH342" i="28"/>
  <c r="FG342" i="28"/>
  <c r="FF342" i="28"/>
  <c r="FE342" i="28"/>
  <c r="FD342" i="28"/>
  <c r="FC342" i="28"/>
  <c r="FB342" i="28"/>
  <c r="FA342" i="28"/>
  <c r="EZ342" i="28"/>
  <c r="EY342" i="28"/>
  <c r="EX342" i="28"/>
  <c r="EW342" i="28"/>
  <c r="EV342" i="28"/>
  <c r="EU342" i="28"/>
  <c r="ET342" i="28"/>
  <c r="ES342" i="28"/>
  <c r="ER342" i="28"/>
  <c r="EQ342" i="28"/>
  <c r="FY341" i="28"/>
  <c r="FX341" i="28"/>
  <c r="FW341" i="28"/>
  <c r="FV341" i="28"/>
  <c r="FU341" i="28"/>
  <c r="FT341" i="28"/>
  <c r="FS341" i="28"/>
  <c r="FR341" i="28"/>
  <c r="FQ341" i="28"/>
  <c r="FP341" i="28"/>
  <c r="FO341" i="28"/>
  <c r="FN341" i="28"/>
  <c r="FM341" i="28"/>
  <c r="FL341" i="28"/>
  <c r="FK341" i="28"/>
  <c r="FJ341" i="28"/>
  <c r="FI341" i="28"/>
  <c r="FH341" i="28"/>
  <c r="FG341" i="28"/>
  <c r="FF341" i="28"/>
  <c r="FE341" i="28"/>
  <c r="FD341" i="28"/>
  <c r="FC341" i="28"/>
  <c r="FB341" i="28"/>
  <c r="FA341" i="28"/>
  <c r="EZ341" i="28"/>
  <c r="EY341" i="28"/>
  <c r="EX341" i="28"/>
  <c r="EW341" i="28"/>
  <c r="EV341" i="28"/>
  <c r="EU341" i="28"/>
  <c r="ET341" i="28"/>
  <c r="ES341" i="28"/>
  <c r="ER341" i="28"/>
  <c r="EQ341" i="28"/>
  <c r="FY340" i="28"/>
  <c r="FX340" i="28"/>
  <c r="FW340" i="28"/>
  <c r="FV340" i="28"/>
  <c r="FU340" i="28"/>
  <c r="FT340" i="28"/>
  <c r="FS340" i="28"/>
  <c r="FR340" i="28"/>
  <c r="FQ340" i="28"/>
  <c r="FP340" i="28"/>
  <c r="FO340" i="28"/>
  <c r="FN340" i="28"/>
  <c r="FM340" i="28"/>
  <c r="FL340" i="28"/>
  <c r="FK340" i="28"/>
  <c r="FJ340" i="28"/>
  <c r="FI340" i="28"/>
  <c r="FH340" i="28"/>
  <c r="FG340" i="28"/>
  <c r="FF340" i="28"/>
  <c r="FE340" i="28"/>
  <c r="FD340" i="28"/>
  <c r="FC340" i="28"/>
  <c r="FB340" i="28"/>
  <c r="FA340" i="28"/>
  <c r="EZ340" i="28"/>
  <c r="EY340" i="28"/>
  <c r="EX340" i="28"/>
  <c r="EW340" i="28"/>
  <c r="EV340" i="28"/>
  <c r="EU340" i="28"/>
  <c r="ET340" i="28"/>
  <c r="ES340" i="28"/>
  <c r="ER340" i="28"/>
  <c r="EQ340" i="28"/>
  <c r="FY339" i="28"/>
  <c r="FX339" i="28"/>
  <c r="FW339" i="28"/>
  <c r="FV339" i="28"/>
  <c r="FU339" i="28"/>
  <c r="FT339" i="28"/>
  <c r="FS339" i="28"/>
  <c r="FR339" i="28"/>
  <c r="FQ339" i="28"/>
  <c r="FP339" i="28"/>
  <c r="FO339" i="28"/>
  <c r="FN339" i="28"/>
  <c r="FM339" i="28"/>
  <c r="FL339" i="28"/>
  <c r="FK339" i="28"/>
  <c r="FJ339" i="28"/>
  <c r="FI339" i="28"/>
  <c r="FH339" i="28"/>
  <c r="FG339" i="28"/>
  <c r="FF339" i="28"/>
  <c r="FE339" i="28"/>
  <c r="FD339" i="28"/>
  <c r="FC339" i="28"/>
  <c r="FB339" i="28"/>
  <c r="FA339" i="28"/>
  <c r="EZ339" i="28"/>
  <c r="EY339" i="28"/>
  <c r="EX339" i="28"/>
  <c r="EW339" i="28"/>
  <c r="EV339" i="28"/>
  <c r="EU339" i="28"/>
  <c r="ET339" i="28"/>
  <c r="ES339" i="28"/>
  <c r="ER339" i="28"/>
  <c r="EQ339" i="28"/>
  <c r="FY338" i="28"/>
  <c r="FX338" i="28"/>
  <c r="FW338" i="28"/>
  <c r="FV338" i="28"/>
  <c r="FU338" i="28"/>
  <c r="FT338" i="28"/>
  <c r="FS338" i="28"/>
  <c r="FR338" i="28"/>
  <c r="FQ338" i="28"/>
  <c r="FP338" i="28"/>
  <c r="FO338" i="28"/>
  <c r="FN338" i="28"/>
  <c r="FM338" i="28"/>
  <c r="FL338" i="28"/>
  <c r="FK338" i="28"/>
  <c r="FJ338" i="28"/>
  <c r="FI338" i="28"/>
  <c r="FH338" i="28"/>
  <c r="FG338" i="28"/>
  <c r="FF338" i="28"/>
  <c r="FE338" i="28"/>
  <c r="FD338" i="28"/>
  <c r="FC338" i="28"/>
  <c r="FB338" i="28"/>
  <c r="FA338" i="28"/>
  <c r="EZ338" i="28"/>
  <c r="EY338" i="28"/>
  <c r="EX338" i="28"/>
  <c r="EW338" i="28"/>
  <c r="EV338" i="28"/>
  <c r="EU338" i="28"/>
  <c r="ET338" i="28"/>
  <c r="ES338" i="28"/>
  <c r="ER338" i="28"/>
  <c r="EQ338" i="28"/>
  <c r="FY337" i="28"/>
  <c r="FX337" i="28"/>
  <c r="FW337" i="28"/>
  <c r="FV337" i="28"/>
  <c r="FU337" i="28"/>
  <c r="FT337" i="28"/>
  <c r="FS337" i="28"/>
  <c r="FR337" i="28"/>
  <c r="FQ337" i="28"/>
  <c r="FP337" i="28"/>
  <c r="FO337" i="28"/>
  <c r="FN337" i="28"/>
  <c r="FM337" i="28"/>
  <c r="FL337" i="28"/>
  <c r="FK337" i="28"/>
  <c r="FJ337" i="28"/>
  <c r="FI337" i="28"/>
  <c r="FH337" i="28"/>
  <c r="FG337" i="28"/>
  <c r="FF337" i="28"/>
  <c r="FE337" i="28"/>
  <c r="FD337" i="28"/>
  <c r="FC337" i="28"/>
  <c r="FB337" i="28"/>
  <c r="FA337" i="28"/>
  <c r="EZ337" i="28"/>
  <c r="EY337" i="28"/>
  <c r="EX337" i="28"/>
  <c r="EW337" i="28"/>
  <c r="EV337" i="28"/>
  <c r="EU337" i="28"/>
  <c r="ET337" i="28"/>
  <c r="ES337" i="28"/>
  <c r="ER337" i="28"/>
  <c r="EQ337" i="28"/>
  <c r="FY336" i="28"/>
  <c r="FX336" i="28"/>
  <c r="FW336" i="28"/>
  <c r="FV336" i="28"/>
  <c r="FU336" i="28"/>
  <c r="FT336" i="28"/>
  <c r="FS336" i="28"/>
  <c r="FR336" i="28"/>
  <c r="FQ336" i="28"/>
  <c r="FP336" i="28"/>
  <c r="FO336" i="28"/>
  <c r="FN336" i="28"/>
  <c r="FM336" i="28"/>
  <c r="FL336" i="28"/>
  <c r="FK336" i="28"/>
  <c r="FJ336" i="28"/>
  <c r="FI336" i="28"/>
  <c r="FH336" i="28"/>
  <c r="FG336" i="28"/>
  <c r="FF336" i="28"/>
  <c r="FE336" i="28"/>
  <c r="FD336" i="28"/>
  <c r="FC336" i="28"/>
  <c r="FB336" i="28"/>
  <c r="FA336" i="28"/>
  <c r="EZ336" i="28"/>
  <c r="EY336" i="28"/>
  <c r="EX336" i="28"/>
  <c r="EW336" i="28"/>
  <c r="EV336" i="28"/>
  <c r="EU336" i="28"/>
  <c r="ET336" i="28"/>
  <c r="ES336" i="28"/>
  <c r="ER336" i="28"/>
  <c r="EQ336" i="28"/>
  <c r="FY335" i="28"/>
  <c r="FX335" i="28"/>
  <c r="FW335" i="28"/>
  <c r="FV335" i="28"/>
  <c r="FU335" i="28"/>
  <c r="FT335" i="28"/>
  <c r="FS335" i="28"/>
  <c r="FR335" i="28"/>
  <c r="FQ335" i="28"/>
  <c r="FP335" i="28"/>
  <c r="FO335" i="28"/>
  <c r="FN335" i="28"/>
  <c r="FM335" i="28"/>
  <c r="FL335" i="28"/>
  <c r="FK335" i="28"/>
  <c r="FJ335" i="28"/>
  <c r="FI335" i="28"/>
  <c r="FH335" i="28"/>
  <c r="FG335" i="28"/>
  <c r="FF335" i="28"/>
  <c r="FE335" i="28"/>
  <c r="FD335" i="28"/>
  <c r="FC335" i="28"/>
  <c r="FB335" i="28"/>
  <c r="FA335" i="28"/>
  <c r="EZ335" i="28"/>
  <c r="EY335" i="28"/>
  <c r="EX335" i="28"/>
  <c r="EW335" i="28"/>
  <c r="EV335" i="28"/>
  <c r="EU335" i="28"/>
  <c r="ET335" i="28"/>
  <c r="ES335" i="28"/>
  <c r="ER335" i="28"/>
  <c r="EQ335" i="28"/>
  <c r="FY334" i="28"/>
  <c r="FX334" i="28"/>
  <c r="FW334" i="28"/>
  <c r="FV334" i="28"/>
  <c r="FU334" i="28"/>
  <c r="FT334" i="28"/>
  <c r="FS334" i="28"/>
  <c r="FR334" i="28"/>
  <c r="FQ334" i="28"/>
  <c r="FP334" i="28"/>
  <c r="FO334" i="28"/>
  <c r="FN334" i="28"/>
  <c r="FM334" i="28"/>
  <c r="FL334" i="28"/>
  <c r="FK334" i="28"/>
  <c r="FJ334" i="28"/>
  <c r="FI334" i="28"/>
  <c r="FH334" i="28"/>
  <c r="FG334" i="28"/>
  <c r="FF334" i="28"/>
  <c r="FE334" i="28"/>
  <c r="FD334" i="28"/>
  <c r="FC334" i="28"/>
  <c r="FB334" i="28"/>
  <c r="FA334" i="28"/>
  <c r="EZ334" i="28"/>
  <c r="EY334" i="28"/>
  <c r="EX334" i="28"/>
  <c r="EW334" i="28"/>
  <c r="EV334" i="28"/>
  <c r="EU334" i="28"/>
  <c r="ET334" i="28"/>
  <c r="ES334" i="28"/>
  <c r="ER334" i="28"/>
  <c r="EQ334" i="28"/>
  <c r="FY333" i="28"/>
  <c r="FX333" i="28"/>
  <c r="FW333" i="28"/>
  <c r="FV333" i="28"/>
  <c r="FU333" i="28"/>
  <c r="FT333" i="28"/>
  <c r="FS333" i="28"/>
  <c r="FR333" i="28"/>
  <c r="FQ333" i="28"/>
  <c r="FP333" i="28"/>
  <c r="FO333" i="28"/>
  <c r="FN333" i="28"/>
  <c r="FM333" i="28"/>
  <c r="FL333" i="28"/>
  <c r="FK333" i="28"/>
  <c r="FJ333" i="28"/>
  <c r="FI333" i="28"/>
  <c r="FH333" i="28"/>
  <c r="FG333" i="28"/>
  <c r="FF333" i="28"/>
  <c r="FE333" i="28"/>
  <c r="FD333" i="28"/>
  <c r="FC333" i="28"/>
  <c r="FB333" i="28"/>
  <c r="FA333" i="28"/>
  <c r="EZ333" i="28"/>
  <c r="EY333" i="28"/>
  <c r="EX333" i="28"/>
  <c r="EW333" i="28"/>
  <c r="EV333" i="28"/>
  <c r="EU333" i="28"/>
  <c r="ET333" i="28"/>
  <c r="ES333" i="28"/>
  <c r="ER333" i="28"/>
  <c r="EQ333" i="28"/>
  <c r="FY332" i="28"/>
  <c r="FX332" i="28"/>
  <c r="FW332" i="28"/>
  <c r="FV332" i="28"/>
  <c r="FU332" i="28"/>
  <c r="FT332" i="28"/>
  <c r="FS332" i="28"/>
  <c r="FR332" i="28"/>
  <c r="FQ332" i="28"/>
  <c r="FP332" i="28"/>
  <c r="FO332" i="28"/>
  <c r="FN332" i="28"/>
  <c r="FM332" i="28"/>
  <c r="FL332" i="28"/>
  <c r="FK332" i="28"/>
  <c r="FJ332" i="28"/>
  <c r="FI332" i="28"/>
  <c r="FH332" i="28"/>
  <c r="FG332" i="28"/>
  <c r="FF332" i="28"/>
  <c r="FE332" i="28"/>
  <c r="FD332" i="28"/>
  <c r="FC332" i="28"/>
  <c r="FB332" i="28"/>
  <c r="FA332" i="28"/>
  <c r="EZ332" i="28"/>
  <c r="EY332" i="28"/>
  <c r="EX332" i="28"/>
  <c r="EW332" i="28"/>
  <c r="EV332" i="28"/>
  <c r="EU332" i="28"/>
  <c r="ET332" i="28"/>
  <c r="ES332" i="28"/>
  <c r="ER332" i="28"/>
  <c r="EQ332" i="28"/>
  <c r="FY331" i="28"/>
  <c r="FX331" i="28"/>
  <c r="FW331" i="28"/>
  <c r="FV331" i="28"/>
  <c r="FU331" i="28"/>
  <c r="FT331" i="28"/>
  <c r="FS331" i="28"/>
  <c r="FR331" i="28"/>
  <c r="FQ331" i="28"/>
  <c r="FP331" i="28"/>
  <c r="FO331" i="28"/>
  <c r="FN331" i="28"/>
  <c r="FM331" i="28"/>
  <c r="FL331" i="28"/>
  <c r="FK331" i="28"/>
  <c r="FJ331" i="28"/>
  <c r="FI331" i="28"/>
  <c r="FH331" i="28"/>
  <c r="FG331" i="28"/>
  <c r="FF331" i="28"/>
  <c r="FE331" i="28"/>
  <c r="FD331" i="28"/>
  <c r="FC331" i="28"/>
  <c r="FB331" i="28"/>
  <c r="FA331" i="28"/>
  <c r="EZ331" i="28"/>
  <c r="EY331" i="28"/>
  <c r="EX331" i="28"/>
  <c r="EW331" i="28"/>
  <c r="EV331" i="28"/>
  <c r="EU331" i="28"/>
  <c r="ET331" i="28"/>
  <c r="ES331" i="28"/>
  <c r="ER331" i="28"/>
  <c r="EQ331" i="28"/>
  <c r="FY330" i="28"/>
  <c r="FX330" i="28"/>
  <c r="FW330" i="28"/>
  <c r="FV330" i="28"/>
  <c r="FU330" i="28"/>
  <c r="FT330" i="28"/>
  <c r="FS330" i="28"/>
  <c r="FR330" i="28"/>
  <c r="FQ330" i="28"/>
  <c r="FP330" i="28"/>
  <c r="FO330" i="28"/>
  <c r="FN330" i="28"/>
  <c r="FM330" i="28"/>
  <c r="FL330" i="28"/>
  <c r="FK330" i="28"/>
  <c r="FJ330" i="28"/>
  <c r="FI330" i="28"/>
  <c r="FH330" i="28"/>
  <c r="FG330" i="28"/>
  <c r="FF330" i="28"/>
  <c r="FE330" i="28"/>
  <c r="FD330" i="28"/>
  <c r="FC330" i="28"/>
  <c r="FB330" i="28"/>
  <c r="FA330" i="28"/>
  <c r="EZ330" i="28"/>
  <c r="EY330" i="28"/>
  <c r="EX330" i="28"/>
  <c r="EW330" i="28"/>
  <c r="EV330" i="28"/>
  <c r="EU330" i="28"/>
  <c r="ET330" i="28"/>
  <c r="ES330" i="28"/>
  <c r="ER330" i="28"/>
  <c r="EQ330" i="28"/>
  <c r="FY329" i="28"/>
  <c r="FX329" i="28"/>
  <c r="FW329" i="28"/>
  <c r="FV329" i="28"/>
  <c r="FU329" i="28"/>
  <c r="FT329" i="28"/>
  <c r="FS329" i="28"/>
  <c r="FR329" i="28"/>
  <c r="FQ329" i="28"/>
  <c r="FP329" i="28"/>
  <c r="FO329" i="28"/>
  <c r="FN329" i="28"/>
  <c r="FM329" i="28"/>
  <c r="FL329" i="28"/>
  <c r="FK329" i="28"/>
  <c r="FJ329" i="28"/>
  <c r="FI329" i="28"/>
  <c r="FH329" i="28"/>
  <c r="FG329" i="28"/>
  <c r="FF329" i="28"/>
  <c r="FE329" i="28"/>
  <c r="FD329" i="28"/>
  <c r="FC329" i="28"/>
  <c r="FB329" i="28"/>
  <c r="FA329" i="28"/>
  <c r="EZ329" i="28"/>
  <c r="EY329" i="28"/>
  <c r="EX329" i="28"/>
  <c r="EW329" i="28"/>
  <c r="EV329" i="28"/>
  <c r="EU329" i="28"/>
  <c r="ET329" i="28"/>
  <c r="ES329" i="28"/>
  <c r="ER329" i="28"/>
  <c r="EQ329" i="28"/>
  <c r="FY328" i="28"/>
  <c r="FX328" i="28"/>
  <c r="FW328" i="28"/>
  <c r="FV328" i="28"/>
  <c r="FU328" i="28"/>
  <c r="FT328" i="28"/>
  <c r="FS328" i="28"/>
  <c r="FR328" i="28"/>
  <c r="FQ328" i="28"/>
  <c r="FP328" i="28"/>
  <c r="FO328" i="28"/>
  <c r="FN328" i="28"/>
  <c r="FM328" i="28"/>
  <c r="FL328" i="28"/>
  <c r="FK328" i="28"/>
  <c r="FJ328" i="28"/>
  <c r="FI328" i="28"/>
  <c r="FH328" i="28"/>
  <c r="FG328" i="28"/>
  <c r="FF328" i="28"/>
  <c r="FE328" i="28"/>
  <c r="FD328" i="28"/>
  <c r="FC328" i="28"/>
  <c r="FB328" i="28"/>
  <c r="FA328" i="28"/>
  <c r="EZ328" i="28"/>
  <c r="EY328" i="28"/>
  <c r="EX328" i="28"/>
  <c r="EW328" i="28"/>
  <c r="EV328" i="28"/>
  <c r="EU328" i="28"/>
  <c r="ET328" i="28"/>
  <c r="ES328" i="28"/>
  <c r="ER328" i="28"/>
  <c r="EQ328" i="28"/>
  <c r="FY327" i="28"/>
  <c r="FX327" i="28"/>
  <c r="FW327" i="28"/>
  <c r="FV327" i="28"/>
  <c r="FU327" i="28"/>
  <c r="FT327" i="28"/>
  <c r="FS327" i="28"/>
  <c r="FR327" i="28"/>
  <c r="FQ327" i="28"/>
  <c r="FP327" i="28"/>
  <c r="FO327" i="28"/>
  <c r="FN327" i="28"/>
  <c r="FM327" i="28"/>
  <c r="FL327" i="28"/>
  <c r="FK327" i="28"/>
  <c r="FJ327" i="28"/>
  <c r="FI327" i="28"/>
  <c r="FH327" i="28"/>
  <c r="FG327" i="28"/>
  <c r="FF327" i="28"/>
  <c r="FE327" i="28"/>
  <c r="FD327" i="28"/>
  <c r="FC327" i="28"/>
  <c r="FB327" i="28"/>
  <c r="FA327" i="28"/>
  <c r="EZ327" i="28"/>
  <c r="EY327" i="28"/>
  <c r="EX327" i="28"/>
  <c r="EW327" i="28"/>
  <c r="EV327" i="28"/>
  <c r="EU327" i="28"/>
  <c r="ET327" i="28"/>
  <c r="ES327" i="28"/>
  <c r="ER327" i="28"/>
  <c r="EQ327" i="28"/>
  <c r="FY326" i="28"/>
  <c r="FX326" i="28"/>
  <c r="FW326" i="28"/>
  <c r="FV326" i="28"/>
  <c r="FU326" i="28"/>
  <c r="FT326" i="28"/>
  <c r="FS326" i="28"/>
  <c r="FR326" i="28"/>
  <c r="FQ326" i="28"/>
  <c r="FP326" i="28"/>
  <c r="FO326" i="28"/>
  <c r="FN326" i="28"/>
  <c r="FM326" i="28"/>
  <c r="FL326" i="28"/>
  <c r="FK326" i="28"/>
  <c r="FJ326" i="28"/>
  <c r="FI326" i="28"/>
  <c r="FH326" i="28"/>
  <c r="FG326" i="28"/>
  <c r="FF326" i="28"/>
  <c r="FE326" i="28"/>
  <c r="FD326" i="28"/>
  <c r="FC326" i="28"/>
  <c r="FB326" i="28"/>
  <c r="FA326" i="28"/>
  <c r="EZ326" i="28"/>
  <c r="EY326" i="28"/>
  <c r="EX326" i="28"/>
  <c r="EW326" i="28"/>
  <c r="EV326" i="28"/>
  <c r="EU326" i="28"/>
  <c r="ET326" i="28"/>
  <c r="ES326" i="28"/>
  <c r="ER326" i="28"/>
  <c r="EQ326" i="28"/>
  <c r="FY325" i="28"/>
  <c r="FX325" i="28"/>
  <c r="FW325" i="28"/>
  <c r="FV325" i="28"/>
  <c r="FU325" i="28"/>
  <c r="FT325" i="28"/>
  <c r="FS325" i="28"/>
  <c r="FR325" i="28"/>
  <c r="FQ325" i="28"/>
  <c r="FP325" i="28"/>
  <c r="FO325" i="28"/>
  <c r="FN325" i="28"/>
  <c r="FM325" i="28"/>
  <c r="FL325" i="28"/>
  <c r="FK325" i="28"/>
  <c r="FJ325" i="28"/>
  <c r="FI325" i="28"/>
  <c r="FH325" i="28"/>
  <c r="FG325" i="28"/>
  <c r="FF325" i="28"/>
  <c r="FE325" i="28"/>
  <c r="FD325" i="28"/>
  <c r="FC325" i="28"/>
  <c r="FB325" i="28"/>
  <c r="FA325" i="28"/>
  <c r="EZ325" i="28"/>
  <c r="EY325" i="28"/>
  <c r="EX325" i="28"/>
  <c r="EW325" i="28"/>
  <c r="EV325" i="28"/>
  <c r="EU325" i="28"/>
  <c r="ET325" i="28"/>
  <c r="ES325" i="28"/>
  <c r="ER325" i="28"/>
  <c r="EQ325" i="28"/>
  <c r="FY324" i="28"/>
  <c r="FX324" i="28"/>
  <c r="FW324" i="28"/>
  <c r="FV324" i="28"/>
  <c r="FU324" i="28"/>
  <c r="FT324" i="28"/>
  <c r="FS324" i="28"/>
  <c r="FR324" i="28"/>
  <c r="FQ324" i="28"/>
  <c r="FP324" i="28"/>
  <c r="FO324" i="28"/>
  <c r="FN324" i="28"/>
  <c r="FM324" i="28"/>
  <c r="FL324" i="28"/>
  <c r="FK324" i="28"/>
  <c r="FJ324" i="28"/>
  <c r="FI324" i="28"/>
  <c r="FH324" i="28"/>
  <c r="FG324" i="28"/>
  <c r="FF324" i="28"/>
  <c r="FE324" i="28"/>
  <c r="FD324" i="28"/>
  <c r="FC324" i="28"/>
  <c r="FB324" i="28"/>
  <c r="FA324" i="28"/>
  <c r="EZ324" i="28"/>
  <c r="EY324" i="28"/>
  <c r="EX324" i="28"/>
  <c r="EW324" i="28"/>
  <c r="EV324" i="28"/>
  <c r="EU324" i="28"/>
  <c r="ET324" i="28"/>
  <c r="ES324" i="28"/>
  <c r="ER324" i="28"/>
  <c r="EQ324" i="28"/>
  <c r="FY323" i="28"/>
  <c r="FX323" i="28"/>
  <c r="FW323" i="28"/>
  <c r="FV323" i="28"/>
  <c r="FU323" i="28"/>
  <c r="FT323" i="28"/>
  <c r="FS323" i="28"/>
  <c r="FR323" i="28"/>
  <c r="FQ323" i="28"/>
  <c r="FP323" i="28"/>
  <c r="FO323" i="28"/>
  <c r="FN323" i="28"/>
  <c r="FM323" i="28"/>
  <c r="FL323" i="28"/>
  <c r="FK323" i="28"/>
  <c r="FJ323" i="28"/>
  <c r="FI323" i="28"/>
  <c r="FH323" i="28"/>
  <c r="FG323" i="28"/>
  <c r="FF323" i="28"/>
  <c r="FE323" i="28"/>
  <c r="FD323" i="28"/>
  <c r="FC323" i="28"/>
  <c r="FB323" i="28"/>
  <c r="FA323" i="28"/>
  <c r="EZ323" i="28"/>
  <c r="EY323" i="28"/>
  <c r="EX323" i="28"/>
  <c r="EW323" i="28"/>
  <c r="EV323" i="28"/>
  <c r="EU323" i="28"/>
  <c r="ET323" i="28"/>
  <c r="ES323" i="28"/>
  <c r="ER323" i="28"/>
  <c r="EQ323" i="28"/>
  <c r="FY322" i="28"/>
  <c r="FX322" i="28"/>
  <c r="FW322" i="28"/>
  <c r="FV322" i="28"/>
  <c r="FU322" i="28"/>
  <c r="FT322" i="28"/>
  <c r="FS322" i="28"/>
  <c r="FR322" i="28"/>
  <c r="FQ322" i="28"/>
  <c r="FP322" i="28"/>
  <c r="FO322" i="28"/>
  <c r="FN322" i="28"/>
  <c r="FM322" i="28"/>
  <c r="FL322" i="28"/>
  <c r="FK322" i="28"/>
  <c r="FJ322" i="28"/>
  <c r="FI322" i="28"/>
  <c r="FH322" i="28"/>
  <c r="FG322" i="28"/>
  <c r="FF322" i="28"/>
  <c r="FE322" i="28"/>
  <c r="FD322" i="28"/>
  <c r="FC322" i="28"/>
  <c r="FB322" i="28"/>
  <c r="FA322" i="28"/>
  <c r="EZ322" i="28"/>
  <c r="EY322" i="28"/>
  <c r="EX322" i="28"/>
  <c r="EW322" i="28"/>
  <c r="EV322" i="28"/>
  <c r="EU322" i="28"/>
  <c r="ET322" i="28"/>
  <c r="ES322" i="28"/>
  <c r="ER322" i="28"/>
  <c r="EQ322" i="28"/>
  <c r="FY321" i="28"/>
  <c r="FX321" i="28"/>
  <c r="FW321" i="28"/>
  <c r="FV321" i="28"/>
  <c r="FU321" i="28"/>
  <c r="FT321" i="28"/>
  <c r="FS321" i="28"/>
  <c r="FR321" i="28"/>
  <c r="FQ321" i="28"/>
  <c r="FP321" i="28"/>
  <c r="FO321" i="28"/>
  <c r="FN321" i="28"/>
  <c r="FM321" i="28"/>
  <c r="FL321" i="28"/>
  <c r="FK321" i="28"/>
  <c r="FJ321" i="28"/>
  <c r="FI321" i="28"/>
  <c r="FH321" i="28"/>
  <c r="FG321" i="28"/>
  <c r="FF321" i="28"/>
  <c r="FE321" i="28"/>
  <c r="FD321" i="28"/>
  <c r="FC321" i="28"/>
  <c r="FB321" i="28"/>
  <c r="FA321" i="28"/>
  <c r="EZ321" i="28"/>
  <c r="EY321" i="28"/>
  <c r="EX321" i="28"/>
  <c r="EW321" i="28"/>
  <c r="EV321" i="28"/>
  <c r="EU321" i="28"/>
  <c r="ET321" i="28"/>
  <c r="ES321" i="28"/>
  <c r="ER321" i="28"/>
  <c r="EQ321" i="28"/>
  <c r="FY320" i="28"/>
  <c r="FX320" i="28"/>
  <c r="FW320" i="28"/>
  <c r="FV320" i="28"/>
  <c r="FU320" i="28"/>
  <c r="FT320" i="28"/>
  <c r="FS320" i="28"/>
  <c r="FR320" i="28"/>
  <c r="FQ320" i="28"/>
  <c r="FP320" i="28"/>
  <c r="FO320" i="28"/>
  <c r="FN320" i="28"/>
  <c r="FM320" i="28"/>
  <c r="FL320" i="28"/>
  <c r="FK320" i="28"/>
  <c r="FJ320" i="28"/>
  <c r="FI320" i="28"/>
  <c r="FH320" i="28"/>
  <c r="FG320" i="28"/>
  <c r="FF320" i="28"/>
  <c r="FE320" i="28"/>
  <c r="FD320" i="28"/>
  <c r="FC320" i="28"/>
  <c r="FB320" i="28"/>
  <c r="FA320" i="28"/>
  <c r="EZ320" i="28"/>
  <c r="EY320" i="28"/>
  <c r="EX320" i="28"/>
  <c r="EW320" i="28"/>
  <c r="EV320" i="28"/>
  <c r="EU320" i="28"/>
  <c r="ET320" i="28"/>
  <c r="ES320" i="28"/>
  <c r="ER320" i="28"/>
  <c r="EQ320" i="28"/>
  <c r="FY319" i="28"/>
  <c r="FX319" i="28"/>
  <c r="FW319" i="28"/>
  <c r="FV319" i="28"/>
  <c r="FU319" i="28"/>
  <c r="FT319" i="28"/>
  <c r="FS319" i="28"/>
  <c r="FR319" i="28"/>
  <c r="FQ319" i="28"/>
  <c r="FP319" i="28"/>
  <c r="FO319" i="28"/>
  <c r="FN319" i="28"/>
  <c r="FM319" i="28"/>
  <c r="FL319" i="28"/>
  <c r="FK319" i="28"/>
  <c r="FJ319" i="28"/>
  <c r="FI319" i="28"/>
  <c r="FH319" i="28"/>
  <c r="FG319" i="28"/>
  <c r="FF319" i="28"/>
  <c r="FE319" i="28"/>
  <c r="FD319" i="28"/>
  <c r="FC319" i="28"/>
  <c r="FB319" i="28"/>
  <c r="FA319" i="28"/>
  <c r="EZ319" i="28"/>
  <c r="EY319" i="28"/>
  <c r="EX319" i="28"/>
  <c r="EW319" i="28"/>
  <c r="EV319" i="28"/>
  <c r="EU319" i="28"/>
  <c r="ET319" i="28"/>
  <c r="ES319" i="28"/>
  <c r="ER319" i="28"/>
  <c r="EQ319" i="28"/>
  <c r="FY318" i="28"/>
  <c r="FX318" i="28"/>
  <c r="FW318" i="28"/>
  <c r="FV318" i="28"/>
  <c r="FU318" i="28"/>
  <c r="FT318" i="28"/>
  <c r="FS318" i="28"/>
  <c r="FR318" i="28"/>
  <c r="FQ318" i="28"/>
  <c r="FP318" i="28"/>
  <c r="FO318" i="28"/>
  <c r="FN318" i="28"/>
  <c r="FM318" i="28"/>
  <c r="FL318" i="28"/>
  <c r="FK318" i="28"/>
  <c r="FJ318" i="28"/>
  <c r="FI318" i="28"/>
  <c r="FH318" i="28"/>
  <c r="FG318" i="28"/>
  <c r="FF318" i="28"/>
  <c r="FE318" i="28"/>
  <c r="FD318" i="28"/>
  <c r="FC318" i="28"/>
  <c r="FB318" i="28"/>
  <c r="FA318" i="28"/>
  <c r="EZ318" i="28"/>
  <c r="EY318" i="28"/>
  <c r="EX318" i="28"/>
  <c r="EW318" i="28"/>
  <c r="EV318" i="28"/>
  <c r="EU318" i="28"/>
  <c r="ET318" i="28"/>
  <c r="ES318" i="28"/>
  <c r="ER318" i="28"/>
  <c r="EQ318" i="28"/>
  <c r="FY317" i="28"/>
  <c r="FX317" i="28"/>
  <c r="FW317" i="28"/>
  <c r="FV317" i="28"/>
  <c r="FU317" i="28"/>
  <c r="FT317" i="28"/>
  <c r="FS317" i="28"/>
  <c r="FR317" i="28"/>
  <c r="FQ317" i="28"/>
  <c r="FP317" i="28"/>
  <c r="FO317" i="28"/>
  <c r="FN317" i="28"/>
  <c r="FM317" i="28"/>
  <c r="FL317" i="28"/>
  <c r="FK317" i="28"/>
  <c r="FJ317" i="28"/>
  <c r="FI317" i="28"/>
  <c r="FH317" i="28"/>
  <c r="FG317" i="28"/>
  <c r="FF317" i="28"/>
  <c r="FE317" i="28"/>
  <c r="FD317" i="28"/>
  <c r="FC317" i="28"/>
  <c r="FB317" i="28"/>
  <c r="FA317" i="28"/>
  <c r="EZ317" i="28"/>
  <c r="EY317" i="28"/>
  <c r="EX317" i="28"/>
  <c r="EW317" i="28"/>
  <c r="EV317" i="28"/>
  <c r="EU317" i="28"/>
  <c r="ET317" i="28"/>
  <c r="ES317" i="28"/>
  <c r="ER317" i="28"/>
  <c r="EQ317" i="28"/>
  <c r="FY316" i="28"/>
  <c r="FX316" i="28"/>
  <c r="FW316" i="28"/>
  <c r="FV316" i="28"/>
  <c r="FU316" i="28"/>
  <c r="FT316" i="28"/>
  <c r="FS316" i="28"/>
  <c r="FR316" i="28"/>
  <c r="FQ316" i="28"/>
  <c r="FP316" i="28"/>
  <c r="FO316" i="28"/>
  <c r="FN316" i="28"/>
  <c r="FM316" i="28"/>
  <c r="FL316" i="28"/>
  <c r="FK316" i="28"/>
  <c r="FJ316" i="28"/>
  <c r="FI316" i="28"/>
  <c r="FH316" i="28"/>
  <c r="FG316" i="28"/>
  <c r="FF316" i="28"/>
  <c r="FE316" i="28"/>
  <c r="FD316" i="28"/>
  <c r="FC316" i="28"/>
  <c r="FB316" i="28"/>
  <c r="FA316" i="28"/>
  <c r="EZ316" i="28"/>
  <c r="EY316" i="28"/>
  <c r="EX316" i="28"/>
  <c r="EW316" i="28"/>
  <c r="EV316" i="28"/>
  <c r="EU316" i="28"/>
  <c r="ET316" i="28"/>
  <c r="ES316" i="28"/>
  <c r="ER316" i="28"/>
  <c r="EQ316" i="28"/>
  <c r="FY315" i="28"/>
  <c r="FX315" i="28"/>
  <c r="FW315" i="28"/>
  <c r="FV315" i="28"/>
  <c r="FU315" i="28"/>
  <c r="FT315" i="28"/>
  <c r="FS315" i="28"/>
  <c r="FR315" i="28"/>
  <c r="FQ315" i="28"/>
  <c r="FP315" i="28"/>
  <c r="FO315" i="28"/>
  <c r="FN315" i="28"/>
  <c r="FM315" i="28"/>
  <c r="FL315" i="28"/>
  <c r="FK315" i="28"/>
  <c r="FJ315" i="28"/>
  <c r="FI315" i="28"/>
  <c r="FH315" i="28"/>
  <c r="FG315" i="28"/>
  <c r="FF315" i="28"/>
  <c r="FE315" i="28"/>
  <c r="FD315" i="28"/>
  <c r="FC315" i="28"/>
  <c r="FB315" i="28"/>
  <c r="FA315" i="28"/>
  <c r="EZ315" i="28"/>
  <c r="EY315" i="28"/>
  <c r="EX315" i="28"/>
  <c r="EW315" i="28"/>
  <c r="EV315" i="28"/>
  <c r="EU315" i="28"/>
  <c r="ET315" i="28"/>
  <c r="ES315" i="28"/>
  <c r="ER315" i="28"/>
  <c r="EQ315" i="28"/>
  <c r="FY314" i="28"/>
  <c r="FX314" i="28"/>
  <c r="FW314" i="28"/>
  <c r="FV314" i="28"/>
  <c r="FU314" i="28"/>
  <c r="FT314" i="28"/>
  <c r="FS314" i="28"/>
  <c r="FR314" i="28"/>
  <c r="FQ314" i="28"/>
  <c r="FP314" i="28"/>
  <c r="FO314" i="28"/>
  <c r="FN314" i="28"/>
  <c r="FM314" i="28"/>
  <c r="FL314" i="28"/>
  <c r="FK314" i="28"/>
  <c r="FJ314" i="28"/>
  <c r="FI314" i="28"/>
  <c r="FH314" i="28"/>
  <c r="FG314" i="28"/>
  <c r="FF314" i="28"/>
  <c r="FE314" i="28"/>
  <c r="FD314" i="28"/>
  <c r="FC314" i="28"/>
  <c r="FB314" i="28"/>
  <c r="FA314" i="28"/>
  <c r="EZ314" i="28"/>
  <c r="EY314" i="28"/>
  <c r="EX314" i="28"/>
  <c r="EW314" i="28"/>
  <c r="EV314" i="28"/>
  <c r="EU314" i="28"/>
  <c r="ET314" i="28"/>
  <c r="ES314" i="28"/>
  <c r="ER314" i="28"/>
  <c r="EQ314" i="28"/>
  <c r="FY313" i="28"/>
  <c r="FX313" i="28"/>
  <c r="FW313" i="28"/>
  <c r="FV313" i="28"/>
  <c r="FU313" i="28"/>
  <c r="FT313" i="28"/>
  <c r="FS313" i="28"/>
  <c r="FR313" i="28"/>
  <c r="FQ313" i="28"/>
  <c r="FP313" i="28"/>
  <c r="FO313" i="28"/>
  <c r="FN313" i="28"/>
  <c r="FM313" i="28"/>
  <c r="FL313" i="28"/>
  <c r="FK313" i="28"/>
  <c r="FJ313" i="28"/>
  <c r="FI313" i="28"/>
  <c r="FH313" i="28"/>
  <c r="FG313" i="28"/>
  <c r="FF313" i="28"/>
  <c r="FE313" i="28"/>
  <c r="FD313" i="28"/>
  <c r="FC313" i="28"/>
  <c r="FB313" i="28"/>
  <c r="FA313" i="28"/>
  <c r="EZ313" i="28"/>
  <c r="EY313" i="28"/>
  <c r="EX313" i="28"/>
  <c r="EW313" i="28"/>
  <c r="EV313" i="28"/>
  <c r="EU313" i="28"/>
  <c r="ET313" i="28"/>
  <c r="ES313" i="28"/>
  <c r="ER313" i="28"/>
  <c r="EQ313" i="28"/>
  <c r="FY312" i="28"/>
  <c r="FX312" i="28"/>
  <c r="FW312" i="28"/>
  <c r="FV312" i="28"/>
  <c r="FU312" i="28"/>
  <c r="FT312" i="28"/>
  <c r="FS312" i="28"/>
  <c r="FR312" i="28"/>
  <c r="FQ312" i="28"/>
  <c r="FP312" i="28"/>
  <c r="FO312" i="28"/>
  <c r="FN312" i="28"/>
  <c r="FM312" i="28"/>
  <c r="FL312" i="28"/>
  <c r="FK312" i="28"/>
  <c r="FJ312" i="28"/>
  <c r="FI312" i="28"/>
  <c r="FH312" i="28"/>
  <c r="FG312" i="28"/>
  <c r="FF312" i="28"/>
  <c r="FE312" i="28"/>
  <c r="FD312" i="28"/>
  <c r="FC312" i="28"/>
  <c r="FB312" i="28"/>
  <c r="FA312" i="28"/>
  <c r="EZ312" i="28"/>
  <c r="EY312" i="28"/>
  <c r="EX312" i="28"/>
  <c r="EW312" i="28"/>
  <c r="EV312" i="28"/>
  <c r="EU312" i="28"/>
  <c r="ET312" i="28"/>
  <c r="ES312" i="28"/>
  <c r="ER312" i="28"/>
  <c r="EQ312" i="28"/>
  <c r="FY311" i="28"/>
  <c r="FX311" i="28"/>
  <c r="FW311" i="28"/>
  <c r="FV311" i="28"/>
  <c r="FU311" i="28"/>
  <c r="FT311" i="28"/>
  <c r="FS311" i="28"/>
  <c r="FR311" i="28"/>
  <c r="FQ311" i="28"/>
  <c r="FP311" i="28"/>
  <c r="FO311" i="28"/>
  <c r="FN311" i="28"/>
  <c r="FM311" i="28"/>
  <c r="FL311" i="28"/>
  <c r="FK311" i="28"/>
  <c r="FJ311" i="28"/>
  <c r="FI311" i="28"/>
  <c r="FH311" i="28"/>
  <c r="FG311" i="28"/>
  <c r="FF311" i="28"/>
  <c r="FE311" i="28"/>
  <c r="FD311" i="28"/>
  <c r="FC311" i="28"/>
  <c r="FB311" i="28"/>
  <c r="FA311" i="28"/>
  <c r="EZ311" i="28"/>
  <c r="EY311" i="28"/>
  <c r="EX311" i="28"/>
  <c r="EW311" i="28"/>
  <c r="EV311" i="28"/>
  <c r="EU311" i="28"/>
  <c r="ET311" i="28"/>
  <c r="ES311" i="28"/>
  <c r="ER311" i="28"/>
  <c r="EQ311" i="28"/>
  <c r="FY310" i="28"/>
  <c r="FX310" i="28"/>
  <c r="FW310" i="28"/>
  <c r="FV310" i="28"/>
  <c r="FU310" i="28"/>
  <c r="FT310" i="28"/>
  <c r="FS310" i="28"/>
  <c r="FR310" i="28"/>
  <c r="FQ310" i="28"/>
  <c r="FP310" i="28"/>
  <c r="FO310" i="28"/>
  <c r="FN310" i="28"/>
  <c r="FM310" i="28"/>
  <c r="FL310" i="28"/>
  <c r="FK310" i="28"/>
  <c r="FJ310" i="28"/>
  <c r="FI310" i="28"/>
  <c r="FH310" i="28"/>
  <c r="FG310" i="28"/>
  <c r="FF310" i="28"/>
  <c r="FE310" i="28"/>
  <c r="FD310" i="28"/>
  <c r="FC310" i="28"/>
  <c r="FB310" i="28"/>
  <c r="FA310" i="28"/>
  <c r="EZ310" i="28"/>
  <c r="EY310" i="28"/>
  <c r="EX310" i="28"/>
  <c r="EW310" i="28"/>
  <c r="EV310" i="28"/>
  <c r="EU310" i="28"/>
  <c r="ET310" i="28"/>
  <c r="ES310" i="28"/>
  <c r="ER310" i="28"/>
  <c r="EQ310" i="28"/>
  <c r="FY309" i="28"/>
  <c r="FX309" i="28"/>
  <c r="FW309" i="28"/>
  <c r="FV309" i="28"/>
  <c r="FU309" i="28"/>
  <c r="FT309" i="28"/>
  <c r="FS309" i="28"/>
  <c r="FR309" i="28"/>
  <c r="FQ309" i="28"/>
  <c r="FP309" i="28"/>
  <c r="FO309" i="28"/>
  <c r="FN309" i="28"/>
  <c r="FM309" i="28"/>
  <c r="FL309" i="28"/>
  <c r="FK309" i="28"/>
  <c r="FJ309" i="28"/>
  <c r="FI309" i="28"/>
  <c r="FH309" i="28"/>
  <c r="FG309" i="28"/>
  <c r="FF309" i="28"/>
  <c r="FE309" i="28"/>
  <c r="FD309" i="28"/>
  <c r="FC309" i="28"/>
  <c r="FB309" i="28"/>
  <c r="FA309" i="28"/>
  <c r="EZ309" i="28"/>
  <c r="EY309" i="28"/>
  <c r="EX309" i="28"/>
  <c r="EW309" i="28"/>
  <c r="EV309" i="28"/>
  <c r="EU309" i="28"/>
  <c r="ET309" i="28"/>
  <c r="ES309" i="28"/>
  <c r="ER309" i="28"/>
  <c r="EQ309" i="28"/>
  <c r="FY308" i="28"/>
  <c r="FX308" i="28"/>
  <c r="FW308" i="28"/>
  <c r="FV308" i="28"/>
  <c r="FU308" i="28"/>
  <c r="FT308" i="28"/>
  <c r="FS308" i="28"/>
  <c r="FR308" i="28"/>
  <c r="FQ308" i="28"/>
  <c r="FP308" i="28"/>
  <c r="FO308" i="28"/>
  <c r="FN308" i="28"/>
  <c r="FM308" i="28"/>
  <c r="FL308" i="28"/>
  <c r="FK308" i="28"/>
  <c r="FJ308" i="28"/>
  <c r="FI308" i="28"/>
  <c r="FH308" i="28"/>
  <c r="FG308" i="28"/>
  <c r="FF308" i="28"/>
  <c r="FE308" i="28"/>
  <c r="FD308" i="28"/>
  <c r="FC308" i="28"/>
  <c r="FB308" i="28"/>
  <c r="FA308" i="28"/>
  <c r="EZ308" i="28"/>
  <c r="EY308" i="28"/>
  <c r="EX308" i="28"/>
  <c r="EW308" i="28"/>
  <c r="EV308" i="28"/>
  <c r="EU308" i="28"/>
  <c r="ET308" i="28"/>
  <c r="ES308" i="28"/>
  <c r="ER308" i="28"/>
  <c r="EQ308" i="28"/>
  <c r="FY307" i="28"/>
  <c r="FX307" i="28"/>
  <c r="FW307" i="28"/>
  <c r="FV307" i="28"/>
  <c r="FU307" i="28"/>
  <c r="FT307" i="28"/>
  <c r="FS307" i="28"/>
  <c r="FR307" i="28"/>
  <c r="FQ307" i="28"/>
  <c r="FP307" i="28"/>
  <c r="FO307" i="28"/>
  <c r="FN307" i="28"/>
  <c r="FM307" i="28"/>
  <c r="FL307" i="28"/>
  <c r="FK307" i="28"/>
  <c r="FJ307" i="28"/>
  <c r="FI307" i="28"/>
  <c r="FH307" i="28"/>
  <c r="FG307" i="28"/>
  <c r="FF307" i="28"/>
  <c r="FE307" i="28"/>
  <c r="FD307" i="28"/>
  <c r="FC307" i="28"/>
  <c r="FB307" i="28"/>
  <c r="FA307" i="28"/>
  <c r="EZ307" i="28"/>
  <c r="EY307" i="28"/>
  <c r="EX307" i="28"/>
  <c r="EW307" i="28"/>
  <c r="EV307" i="28"/>
  <c r="EU307" i="28"/>
  <c r="ET307" i="28"/>
  <c r="ES307" i="28"/>
  <c r="ER307" i="28"/>
  <c r="EQ307" i="28"/>
  <c r="FY306" i="28"/>
  <c r="FX306" i="28"/>
  <c r="FW306" i="28"/>
  <c r="FV306" i="28"/>
  <c r="FU306" i="28"/>
  <c r="FT306" i="28"/>
  <c r="FS306" i="28"/>
  <c r="FR306" i="28"/>
  <c r="FQ306" i="28"/>
  <c r="FP306" i="28"/>
  <c r="FO306" i="28"/>
  <c r="FN306" i="28"/>
  <c r="FM306" i="28"/>
  <c r="FL306" i="28"/>
  <c r="FK306" i="28"/>
  <c r="FJ306" i="28"/>
  <c r="FI306" i="28"/>
  <c r="FH306" i="28"/>
  <c r="FG306" i="28"/>
  <c r="FF306" i="28"/>
  <c r="FE306" i="28"/>
  <c r="FD306" i="28"/>
  <c r="FC306" i="28"/>
  <c r="FB306" i="28"/>
  <c r="FA306" i="28"/>
  <c r="EZ306" i="28"/>
  <c r="EY306" i="28"/>
  <c r="EX306" i="28"/>
  <c r="EW306" i="28"/>
  <c r="EV306" i="28"/>
  <c r="EU306" i="28"/>
  <c r="ET306" i="28"/>
  <c r="ES306" i="28"/>
  <c r="ER306" i="28"/>
  <c r="EQ306" i="28"/>
  <c r="FY305" i="28"/>
  <c r="FX305" i="28"/>
  <c r="FW305" i="28"/>
  <c r="FV305" i="28"/>
  <c r="FU305" i="28"/>
  <c r="FT305" i="28"/>
  <c r="FS305" i="28"/>
  <c r="FR305" i="28"/>
  <c r="FQ305" i="28"/>
  <c r="FP305" i="28"/>
  <c r="FO305" i="28"/>
  <c r="FN305" i="28"/>
  <c r="FM305" i="28"/>
  <c r="FL305" i="28"/>
  <c r="FK305" i="28"/>
  <c r="FJ305" i="28"/>
  <c r="FI305" i="28"/>
  <c r="FH305" i="28"/>
  <c r="FG305" i="28"/>
  <c r="FF305" i="28"/>
  <c r="FE305" i="28"/>
  <c r="FD305" i="28"/>
  <c r="FC305" i="28"/>
  <c r="FB305" i="28"/>
  <c r="FA305" i="28"/>
  <c r="EZ305" i="28"/>
  <c r="EY305" i="28"/>
  <c r="EX305" i="28"/>
  <c r="EW305" i="28"/>
  <c r="EV305" i="28"/>
  <c r="EU305" i="28"/>
  <c r="ET305" i="28"/>
  <c r="ES305" i="28"/>
  <c r="ER305" i="28"/>
  <c r="EQ305" i="28"/>
  <c r="FY304" i="28"/>
  <c r="FX304" i="28"/>
  <c r="FW304" i="28"/>
  <c r="FV304" i="28"/>
  <c r="FU304" i="28"/>
  <c r="FT304" i="28"/>
  <c r="FS304" i="28"/>
  <c r="FR304" i="28"/>
  <c r="FQ304" i="28"/>
  <c r="FP304" i="28"/>
  <c r="FO304" i="28"/>
  <c r="FN304" i="28"/>
  <c r="FM304" i="28"/>
  <c r="FL304" i="28"/>
  <c r="FK304" i="28"/>
  <c r="FJ304" i="28"/>
  <c r="FI304" i="28"/>
  <c r="FH304" i="28"/>
  <c r="FG304" i="28"/>
  <c r="FF304" i="28"/>
  <c r="FE304" i="28"/>
  <c r="FD304" i="28"/>
  <c r="FC304" i="28"/>
  <c r="FB304" i="28"/>
  <c r="FA304" i="28"/>
  <c r="EZ304" i="28"/>
  <c r="EY304" i="28"/>
  <c r="EX304" i="28"/>
  <c r="EW304" i="28"/>
  <c r="EV304" i="28"/>
  <c r="EU304" i="28"/>
  <c r="ET304" i="28"/>
  <c r="ES304" i="28"/>
  <c r="ER304" i="28"/>
  <c r="EQ304" i="28"/>
  <c r="FY303" i="28"/>
  <c r="FX303" i="28"/>
  <c r="FW303" i="28"/>
  <c r="FV303" i="28"/>
  <c r="FU303" i="28"/>
  <c r="FT303" i="28"/>
  <c r="FS303" i="28"/>
  <c r="FR303" i="28"/>
  <c r="FQ303" i="28"/>
  <c r="FP303" i="28"/>
  <c r="FO303" i="28"/>
  <c r="FN303" i="28"/>
  <c r="FM303" i="28"/>
  <c r="FL303" i="28"/>
  <c r="FK303" i="28"/>
  <c r="FJ303" i="28"/>
  <c r="FI303" i="28"/>
  <c r="FH303" i="28"/>
  <c r="FG303" i="28"/>
  <c r="FF303" i="28"/>
  <c r="FE303" i="28"/>
  <c r="FD303" i="28"/>
  <c r="FC303" i="28"/>
  <c r="FB303" i="28"/>
  <c r="FA303" i="28"/>
  <c r="EZ303" i="28"/>
  <c r="EY303" i="28"/>
  <c r="EX303" i="28"/>
  <c r="EW303" i="28"/>
  <c r="EV303" i="28"/>
  <c r="EU303" i="28"/>
  <c r="ET303" i="28"/>
  <c r="ES303" i="28"/>
  <c r="ER303" i="28"/>
  <c r="EQ303" i="28"/>
  <c r="FY302" i="28"/>
  <c r="FX302" i="28"/>
  <c r="FW302" i="28"/>
  <c r="FV302" i="28"/>
  <c r="FU302" i="28"/>
  <c r="FT302" i="28"/>
  <c r="FS302" i="28"/>
  <c r="FR302" i="28"/>
  <c r="FQ302" i="28"/>
  <c r="FP302" i="28"/>
  <c r="FO302" i="28"/>
  <c r="FN302" i="28"/>
  <c r="FM302" i="28"/>
  <c r="FL302" i="28"/>
  <c r="FK302" i="28"/>
  <c r="FJ302" i="28"/>
  <c r="FI302" i="28"/>
  <c r="FH302" i="28"/>
  <c r="FG302" i="28"/>
  <c r="FF302" i="28"/>
  <c r="FE302" i="28"/>
  <c r="FD302" i="28"/>
  <c r="FC302" i="28"/>
  <c r="FB302" i="28"/>
  <c r="FA302" i="28"/>
  <c r="EZ302" i="28"/>
  <c r="EY302" i="28"/>
  <c r="EX302" i="28"/>
  <c r="EW302" i="28"/>
  <c r="EV302" i="28"/>
  <c r="EU302" i="28"/>
  <c r="ET302" i="28"/>
  <c r="ES302" i="28"/>
  <c r="ER302" i="28"/>
  <c r="EQ302" i="28"/>
  <c r="FY301" i="28"/>
  <c r="FX301" i="28"/>
  <c r="FW301" i="28"/>
  <c r="FV301" i="28"/>
  <c r="FU301" i="28"/>
  <c r="FT301" i="28"/>
  <c r="FS301" i="28"/>
  <c r="FR301" i="28"/>
  <c r="FQ301" i="28"/>
  <c r="FP301" i="28"/>
  <c r="FO301" i="28"/>
  <c r="FN301" i="28"/>
  <c r="FM301" i="28"/>
  <c r="FL301" i="28"/>
  <c r="FK301" i="28"/>
  <c r="FJ301" i="28"/>
  <c r="FI301" i="28"/>
  <c r="FH301" i="28"/>
  <c r="FG301" i="28"/>
  <c r="FF301" i="28"/>
  <c r="FE301" i="28"/>
  <c r="FD301" i="28"/>
  <c r="FC301" i="28"/>
  <c r="FB301" i="28"/>
  <c r="FA301" i="28"/>
  <c r="EZ301" i="28"/>
  <c r="EY301" i="28"/>
  <c r="EX301" i="28"/>
  <c r="EW301" i="28"/>
  <c r="EV301" i="28"/>
  <c r="EU301" i="28"/>
  <c r="ET301" i="28"/>
  <c r="ES301" i="28"/>
  <c r="ER301" i="28"/>
  <c r="EQ301" i="28"/>
  <c r="FY300" i="28"/>
  <c r="FX300" i="28"/>
  <c r="FW300" i="28"/>
  <c r="FV300" i="28"/>
  <c r="FU300" i="28"/>
  <c r="FT300" i="28"/>
  <c r="FS300" i="28"/>
  <c r="FR300" i="28"/>
  <c r="FQ300" i="28"/>
  <c r="FP300" i="28"/>
  <c r="FO300" i="28"/>
  <c r="FN300" i="28"/>
  <c r="FM300" i="28"/>
  <c r="FL300" i="28"/>
  <c r="FK300" i="28"/>
  <c r="FJ300" i="28"/>
  <c r="FI300" i="28"/>
  <c r="FH300" i="28"/>
  <c r="FG300" i="28"/>
  <c r="FF300" i="28"/>
  <c r="FE300" i="28"/>
  <c r="FD300" i="28"/>
  <c r="FC300" i="28"/>
  <c r="FB300" i="28"/>
  <c r="FA300" i="28"/>
  <c r="EZ300" i="28"/>
  <c r="EY300" i="28"/>
  <c r="EX300" i="28"/>
  <c r="EW300" i="28"/>
  <c r="EV300" i="28"/>
  <c r="EU300" i="28"/>
  <c r="ET300" i="28"/>
  <c r="ES300" i="28"/>
  <c r="ER300" i="28"/>
  <c r="EQ300" i="28"/>
  <c r="FY299" i="28"/>
  <c r="FX299" i="28"/>
  <c r="FW299" i="28"/>
  <c r="FV299" i="28"/>
  <c r="FU299" i="28"/>
  <c r="FT299" i="28"/>
  <c r="FS299" i="28"/>
  <c r="FR299" i="28"/>
  <c r="FQ299" i="28"/>
  <c r="FP299" i="28"/>
  <c r="FO299" i="28"/>
  <c r="FN299" i="28"/>
  <c r="FM299" i="28"/>
  <c r="FL299" i="28"/>
  <c r="FK299" i="28"/>
  <c r="FJ299" i="28"/>
  <c r="FI299" i="28"/>
  <c r="FH299" i="28"/>
  <c r="FG299" i="28"/>
  <c r="FF299" i="28"/>
  <c r="FE299" i="28"/>
  <c r="FD299" i="28"/>
  <c r="FC299" i="28"/>
  <c r="FB299" i="28"/>
  <c r="FA299" i="28"/>
  <c r="EZ299" i="28"/>
  <c r="EY299" i="28"/>
  <c r="EX299" i="28"/>
  <c r="EW299" i="28"/>
  <c r="EV299" i="28"/>
  <c r="EU299" i="28"/>
  <c r="ET299" i="28"/>
  <c r="ES299" i="28"/>
  <c r="ER299" i="28"/>
  <c r="EQ299" i="28"/>
  <c r="FY298" i="28"/>
  <c r="FX298" i="28"/>
  <c r="FW298" i="28"/>
  <c r="FV298" i="28"/>
  <c r="FU298" i="28"/>
  <c r="FT298" i="28"/>
  <c r="FS298" i="28"/>
  <c r="FR298" i="28"/>
  <c r="FQ298" i="28"/>
  <c r="FP298" i="28"/>
  <c r="FO298" i="28"/>
  <c r="FN298" i="28"/>
  <c r="FM298" i="28"/>
  <c r="FL298" i="28"/>
  <c r="FK298" i="28"/>
  <c r="FJ298" i="28"/>
  <c r="FI298" i="28"/>
  <c r="FH298" i="28"/>
  <c r="FG298" i="28"/>
  <c r="FF298" i="28"/>
  <c r="FE298" i="28"/>
  <c r="FD298" i="28"/>
  <c r="FC298" i="28"/>
  <c r="FB298" i="28"/>
  <c r="FA298" i="28"/>
  <c r="EZ298" i="28"/>
  <c r="EY298" i="28"/>
  <c r="EX298" i="28"/>
  <c r="EW298" i="28"/>
  <c r="EV298" i="28"/>
  <c r="EU298" i="28"/>
  <c r="ET298" i="28"/>
  <c r="ES298" i="28"/>
  <c r="ER298" i="28"/>
  <c r="EQ298" i="28"/>
  <c r="FY297" i="28"/>
  <c r="FX297" i="28"/>
  <c r="FW297" i="28"/>
  <c r="FV297" i="28"/>
  <c r="FU297" i="28"/>
  <c r="FT297" i="28"/>
  <c r="FS297" i="28"/>
  <c r="FR297" i="28"/>
  <c r="FQ297" i="28"/>
  <c r="FP297" i="28"/>
  <c r="FO297" i="28"/>
  <c r="FN297" i="28"/>
  <c r="FM297" i="28"/>
  <c r="FL297" i="28"/>
  <c r="FK297" i="28"/>
  <c r="FJ297" i="28"/>
  <c r="FI297" i="28"/>
  <c r="FH297" i="28"/>
  <c r="FG297" i="28"/>
  <c r="FF297" i="28"/>
  <c r="FE297" i="28"/>
  <c r="FD297" i="28"/>
  <c r="FC297" i="28"/>
  <c r="FB297" i="28"/>
  <c r="FA297" i="28"/>
  <c r="EZ297" i="28"/>
  <c r="EY297" i="28"/>
  <c r="EX297" i="28"/>
  <c r="EW297" i="28"/>
  <c r="EV297" i="28"/>
  <c r="EU297" i="28"/>
  <c r="ET297" i="28"/>
  <c r="ES297" i="28"/>
  <c r="ER297" i="28"/>
  <c r="EQ297" i="28"/>
  <c r="FY296" i="28"/>
  <c r="FX296" i="28"/>
  <c r="FW296" i="28"/>
  <c r="FV296" i="28"/>
  <c r="FU296" i="28"/>
  <c r="FT296" i="28"/>
  <c r="FS296" i="28"/>
  <c r="FR296" i="28"/>
  <c r="FQ296" i="28"/>
  <c r="FP296" i="28"/>
  <c r="FO296" i="28"/>
  <c r="FN296" i="28"/>
  <c r="FM296" i="28"/>
  <c r="FL296" i="28"/>
  <c r="FK296" i="28"/>
  <c r="FJ296" i="28"/>
  <c r="FI296" i="28"/>
  <c r="FH296" i="28"/>
  <c r="FG296" i="28"/>
  <c r="FF296" i="28"/>
  <c r="FE296" i="28"/>
  <c r="FD296" i="28"/>
  <c r="FC296" i="28"/>
  <c r="FB296" i="28"/>
  <c r="FA296" i="28"/>
  <c r="EZ296" i="28"/>
  <c r="EY296" i="28"/>
  <c r="EX296" i="28"/>
  <c r="EW296" i="28"/>
  <c r="EV296" i="28"/>
  <c r="EU296" i="28"/>
  <c r="ET296" i="28"/>
  <c r="ES296" i="28"/>
  <c r="ER296" i="28"/>
  <c r="EQ296" i="28"/>
  <c r="FY295" i="28"/>
  <c r="FX295" i="28"/>
  <c r="FW295" i="28"/>
  <c r="FV295" i="28"/>
  <c r="FU295" i="28"/>
  <c r="FT295" i="28"/>
  <c r="FS295" i="28"/>
  <c r="FR295" i="28"/>
  <c r="FQ295" i="28"/>
  <c r="FP295" i="28"/>
  <c r="FO295" i="28"/>
  <c r="FN295" i="28"/>
  <c r="FM295" i="28"/>
  <c r="FL295" i="28"/>
  <c r="FK295" i="28"/>
  <c r="FJ295" i="28"/>
  <c r="FI295" i="28"/>
  <c r="FH295" i="28"/>
  <c r="FG295" i="28"/>
  <c r="FF295" i="28"/>
  <c r="FE295" i="28"/>
  <c r="FD295" i="28"/>
  <c r="FC295" i="28"/>
  <c r="FB295" i="28"/>
  <c r="FA295" i="28"/>
  <c r="EZ295" i="28"/>
  <c r="EY295" i="28"/>
  <c r="EX295" i="28"/>
  <c r="EW295" i="28"/>
  <c r="EV295" i="28"/>
  <c r="EU295" i="28"/>
  <c r="ET295" i="28"/>
  <c r="ES295" i="28"/>
  <c r="ER295" i="28"/>
  <c r="EQ295" i="28"/>
  <c r="FY294" i="28"/>
  <c r="FX294" i="28"/>
  <c r="FW294" i="28"/>
  <c r="FV294" i="28"/>
  <c r="FU294" i="28"/>
  <c r="FT294" i="28"/>
  <c r="FS294" i="28"/>
  <c r="FR294" i="28"/>
  <c r="FQ294" i="28"/>
  <c r="FP294" i="28"/>
  <c r="FO294" i="28"/>
  <c r="FN294" i="28"/>
  <c r="FM294" i="28"/>
  <c r="FL294" i="28"/>
  <c r="FK294" i="28"/>
  <c r="FJ294" i="28"/>
  <c r="FI294" i="28"/>
  <c r="FH294" i="28"/>
  <c r="FG294" i="28"/>
  <c r="FF294" i="28"/>
  <c r="FE294" i="28"/>
  <c r="FD294" i="28"/>
  <c r="FC294" i="28"/>
  <c r="FB294" i="28"/>
  <c r="FA294" i="28"/>
  <c r="EZ294" i="28"/>
  <c r="EY294" i="28"/>
  <c r="EX294" i="28"/>
  <c r="EW294" i="28"/>
  <c r="EV294" i="28"/>
  <c r="EU294" i="28"/>
  <c r="ET294" i="28"/>
  <c r="ES294" i="28"/>
  <c r="ER294" i="28"/>
  <c r="EQ294" i="28"/>
  <c r="FY293" i="28"/>
  <c r="FX293" i="28"/>
  <c r="FW293" i="28"/>
  <c r="FV293" i="28"/>
  <c r="FU293" i="28"/>
  <c r="FT293" i="28"/>
  <c r="FS293" i="28"/>
  <c r="FR293" i="28"/>
  <c r="FQ293" i="28"/>
  <c r="FP293" i="28"/>
  <c r="FO293" i="28"/>
  <c r="FN293" i="28"/>
  <c r="FM293" i="28"/>
  <c r="FL293" i="28"/>
  <c r="FK293" i="28"/>
  <c r="FJ293" i="28"/>
  <c r="FI293" i="28"/>
  <c r="FH293" i="28"/>
  <c r="FG293" i="28"/>
  <c r="FF293" i="28"/>
  <c r="FE293" i="28"/>
  <c r="FD293" i="28"/>
  <c r="FC293" i="28"/>
  <c r="FB293" i="28"/>
  <c r="FA293" i="28"/>
  <c r="EZ293" i="28"/>
  <c r="EY293" i="28"/>
  <c r="EX293" i="28"/>
  <c r="EW293" i="28"/>
  <c r="EV293" i="28"/>
  <c r="EU293" i="28"/>
  <c r="ET293" i="28"/>
  <c r="ES293" i="28"/>
  <c r="ER293" i="28"/>
  <c r="EQ293" i="28"/>
  <c r="FY292" i="28"/>
  <c r="FX292" i="28"/>
  <c r="FW292" i="28"/>
  <c r="FV292" i="28"/>
  <c r="FU292" i="28"/>
  <c r="FT292" i="28"/>
  <c r="FS292" i="28"/>
  <c r="FR292" i="28"/>
  <c r="FQ292" i="28"/>
  <c r="FP292" i="28"/>
  <c r="FO292" i="28"/>
  <c r="FN292" i="28"/>
  <c r="FM292" i="28"/>
  <c r="FL292" i="28"/>
  <c r="FK292" i="28"/>
  <c r="FJ292" i="28"/>
  <c r="FI292" i="28"/>
  <c r="FH292" i="28"/>
  <c r="FG292" i="28"/>
  <c r="FF292" i="28"/>
  <c r="FE292" i="28"/>
  <c r="FD292" i="28"/>
  <c r="FC292" i="28"/>
  <c r="FB292" i="28"/>
  <c r="FA292" i="28"/>
  <c r="EZ292" i="28"/>
  <c r="EY292" i="28"/>
  <c r="EX292" i="28"/>
  <c r="EW292" i="28"/>
  <c r="EV292" i="28"/>
  <c r="EU292" i="28"/>
  <c r="ET292" i="28"/>
  <c r="ES292" i="28"/>
  <c r="ER292" i="28"/>
  <c r="EQ292" i="28"/>
  <c r="FY291" i="28"/>
  <c r="FX291" i="28"/>
  <c r="FW291" i="28"/>
  <c r="FV291" i="28"/>
  <c r="FU291" i="28"/>
  <c r="FT291" i="28"/>
  <c r="FS291" i="28"/>
  <c r="FR291" i="28"/>
  <c r="FQ291" i="28"/>
  <c r="FP291" i="28"/>
  <c r="FO291" i="28"/>
  <c r="FN291" i="28"/>
  <c r="FM291" i="28"/>
  <c r="FL291" i="28"/>
  <c r="FK291" i="28"/>
  <c r="FJ291" i="28"/>
  <c r="FI291" i="28"/>
  <c r="FH291" i="28"/>
  <c r="FG291" i="28"/>
  <c r="FF291" i="28"/>
  <c r="FE291" i="28"/>
  <c r="FD291" i="28"/>
  <c r="FC291" i="28"/>
  <c r="FB291" i="28"/>
  <c r="FA291" i="28"/>
  <c r="EZ291" i="28"/>
  <c r="EY291" i="28"/>
  <c r="EX291" i="28"/>
  <c r="EW291" i="28"/>
  <c r="EV291" i="28"/>
  <c r="EU291" i="28"/>
  <c r="ET291" i="28"/>
  <c r="ES291" i="28"/>
  <c r="ER291" i="28"/>
  <c r="EQ291" i="28"/>
  <c r="FY290" i="28"/>
  <c r="FX290" i="28"/>
  <c r="FW290" i="28"/>
  <c r="FV290" i="28"/>
  <c r="FU290" i="28"/>
  <c r="FT290" i="28"/>
  <c r="FS290" i="28"/>
  <c r="FR290" i="28"/>
  <c r="FQ290" i="28"/>
  <c r="FP290" i="28"/>
  <c r="FO290" i="28"/>
  <c r="FN290" i="28"/>
  <c r="FM290" i="28"/>
  <c r="FL290" i="28"/>
  <c r="FK290" i="28"/>
  <c r="FJ290" i="28"/>
  <c r="FI290" i="28"/>
  <c r="FH290" i="28"/>
  <c r="FG290" i="28"/>
  <c r="FF290" i="28"/>
  <c r="FE290" i="28"/>
  <c r="FD290" i="28"/>
  <c r="FC290" i="28"/>
  <c r="FB290" i="28"/>
  <c r="FA290" i="28"/>
  <c r="EZ290" i="28"/>
  <c r="EY290" i="28"/>
  <c r="EX290" i="28"/>
  <c r="EW290" i="28"/>
  <c r="EV290" i="28"/>
  <c r="EU290" i="28"/>
  <c r="ET290" i="28"/>
  <c r="ES290" i="28"/>
  <c r="ER290" i="28"/>
  <c r="EQ290" i="28"/>
  <c r="FY289" i="28"/>
  <c r="FX289" i="28"/>
  <c r="FW289" i="28"/>
  <c r="FV289" i="28"/>
  <c r="FU289" i="28"/>
  <c r="FT289" i="28"/>
  <c r="FS289" i="28"/>
  <c r="FR289" i="28"/>
  <c r="FQ289" i="28"/>
  <c r="FP289" i="28"/>
  <c r="FO289" i="28"/>
  <c r="FN289" i="28"/>
  <c r="FM289" i="28"/>
  <c r="FL289" i="28"/>
  <c r="FK289" i="28"/>
  <c r="FJ289" i="28"/>
  <c r="FI289" i="28"/>
  <c r="FH289" i="28"/>
  <c r="FG289" i="28"/>
  <c r="FF289" i="28"/>
  <c r="FE289" i="28"/>
  <c r="FD289" i="28"/>
  <c r="FC289" i="28"/>
  <c r="FB289" i="28"/>
  <c r="FA289" i="28"/>
  <c r="EZ289" i="28"/>
  <c r="EY289" i="28"/>
  <c r="EX289" i="28"/>
  <c r="EW289" i="28"/>
  <c r="EV289" i="28"/>
  <c r="EU289" i="28"/>
  <c r="ET289" i="28"/>
  <c r="ES289" i="28"/>
  <c r="ER289" i="28"/>
  <c r="EQ289" i="28"/>
  <c r="FY288" i="28"/>
  <c r="FX288" i="28"/>
  <c r="FW288" i="28"/>
  <c r="FV288" i="28"/>
  <c r="FU288" i="28"/>
  <c r="FT288" i="28"/>
  <c r="FS288" i="28"/>
  <c r="FR288" i="28"/>
  <c r="FQ288" i="28"/>
  <c r="FP288" i="28"/>
  <c r="FO288" i="28"/>
  <c r="FN288" i="28"/>
  <c r="FM288" i="28"/>
  <c r="FL288" i="28"/>
  <c r="FK288" i="28"/>
  <c r="FJ288" i="28"/>
  <c r="FI288" i="28"/>
  <c r="FH288" i="28"/>
  <c r="FG288" i="28"/>
  <c r="FF288" i="28"/>
  <c r="FE288" i="28"/>
  <c r="FD288" i="28"/>
  <c r="FC288" i="28"/>
  <c r="FB288" i="28"/>
  <c r="FA288" i="28"/>
  <c r="EZ288" i="28"/>
  <c r="EY288" i="28"/>
  <c r="EX288" i="28"/>
  <c r="EW288" i="28"/>
  <c r="EV288" i="28"/>
  <c r="EU288" i="28"/>
  <c r="ET288" i="28"/>
  <c r="ES288" i="28"/>
  <c r="ER288" i="28"/>
  <c r="EQ288" i="28"/>
  <c r="FY287" i="28"/>
  <c r="FX287" i="28"/>
  <c r="FW287" i="28"/>
  <c r="FV287" i="28"/>
  <c r="FU287" i="28"/>
  <c r="FT287" i="28"/>
  <c r="FS287" i="28"/>
  <c r="FR287" i="28"/>
  <c r="FQ287" i="28"/>
  <c r="FP287" i="28"/>
  <c r="FO287" i="28"/>
  <c r="FN287" i="28"/>
  <c r="FM287" i="28"/>
  <c r="FL287" i="28"/>
  <c r="FK287" i="28"/>
  <c r="FJ287" i="28"/>
  <c r="FI287" i="28"/>
  <c r="FH287" i="28"/>
  <c r="FG287" i="28"/>
  <c r="FF287" i="28"/>
  <c r="FE287" i="28"/>
  <c r="FD287" i="28"/>
  <c r="FC287" i="28"/>
  <c r="FB287" i="28"/>
  <c r="FA287" i="28"/>
  <c r="EZ287" i="28"/>
  <c r="EY287" i="28"/>
  <c r="EX287" i="28"/>
  <c r="EW287" i="28"/>
  <c r="EV287" i="28"/>
  <c r="EU287" i="28"/>
  <c r="ET287" i="28"/>
  <c r="ES287" i="28"/>
  <c r="ER287" i="28"/>
  <c r="EQ287" i="28"/>
  <c r="FY286" i="28"/>
  <c r="FX286" i="28"/>
  <c r="FW286" i="28"/>
  <c r="FV286" i="28"/>
  <c r="FU286" i="28"/>
  <c r="FT286" i="28"/>
  <c r="FS286" i="28"/>
  <c r="FR286" i="28"/>
  <c r="FQ286" i="28"/>
  <c r="FP286" i="28"/>
  <c r="FO286" i="28"/>
  <c r="FN286" i="28"/>
  <c r="FM286" i="28"/>
  <c r="FL286" i="28"/>
  <c r="FK286" i="28"/>
  <c r="FJ286" i="28"/>
  <c r="FI286" i="28"/>
  <c r="FH286" i="28"/>
  <c r="FG286" i="28"/>
  <c r="FF286" i="28"/>
  <c r="FE286" i="28"/>
  <c r="FD286" i="28"/>
  <c r="FC286" i="28"/>
  <c r="FB286" i="28"/>
  <c r="FA286" i="28"/>
  <c r="EZ286" i="28"/>
  <c r="EY286" i="28"/>
  <c r="EX286" i="28"/>
  <c r="EW286" i="28"/>
  <c r="EV286" i="28"/>
  <c r="EU286" i="28"/>
  <c r="ET286" i="28"/>
  <c r="ES286" i="28"/>
  <c r="ER286" i="28"/>
  <c r="EQ286" i="28"/>
  <c r="FY285" i="28"/>
  <c r="FX285" i="28"/>
  <c r="FW285" i="28"/>
  <c r="FV285" i="28"/>
  <c r="FU285" i="28"/>
  <c r="FT285" i="28"/>
  <c r="FS285" i="28"/>
  <c r="FR285" i="28"/>
  <c r="FQ285" i="28"/>
  <c r="FP285" i="28"/>
  <c r="FO285" i="28"/>
  <c r="FN285" i="28"/>
  <c r="FM285" i="28"/>
  <c r="FL285" i="28"/>
  <c r="FK285" i="28"/>
  <c r="FJ285" i="28"/>
  <c r="FI285" i="28"/>
  <c r="FH285" i="28"/>
  <c r="FG285" i="28"/>
  <c r="FF285" i="28"/>
  <c r="FE285" i="28"/>
  <c r="FD285" i="28"/>
  <c r="FC285" i="28"/>
  <c r="FB285" i="28"/>
  <c r="FA285" i="28"/>
  <c r="EZ285" i="28"/>
  <c r="EY285" i="28"/>
  <c r="EX285" i="28"/>
  <c r="EW285" i="28"/>
  <c r="EV285" i="28"/>
  <c r="EU285" i="28"/>
  <c r="ET285" i="28"/>
  <c r="ES285" i="28"/>
  <c r="ER285" i="28"/>
  <c r="EQ285" i="28"/>
  <c r="FY284" i="28"/>
  <c r="FX284" i="28"/>
  <c r="FW284" i="28"/>
  <c r="FV284" i="28"/>
  <c r="FU284" i="28"/>
  <c r="FT284" i="28"/>
  <c r="FS284" i="28"/>
  <c r="FR284" i="28"/>
  <c r="FQ284" i="28"/>
  <c r="FP284" i="28"/>
  <c r="FO284" i="28"/>
  <c r="FN284" i="28"/>
  <c r="FM284" i="28"/>
  <c r="FL284" i="28"/>
  <c r="FK284" i="28"/>
  <c r="FJ284" i="28"/>
  <c r="FI284" i="28"/>
  <c r="FH284" i="28"/>
  <c r="FG284" i="28"/>
  <c r="FF284" i="28"/>
  <c r="FE284" i="28"/>
  <c r="FD284" i="28"/>
  <c r="FC284" i="28"/>
  <c r="FB284" i="28"/>
  <c r="FA284" i="28"/>
  <c r="EZ284" i="28"/>
  <c r="EY284" i="28"/>
  <c r="EX284" i="28"/>
  <c r="EW284" i="28"/>
  <c r="EV284" i="28"/>
  <c r="EU284" i="28"/>
  <c r="ET284" i="28"/>
  <c r="ES284" i="28"/>
  <c r="ER284" i="28"/>
  <c r="EQ284" i="28"/>
  <c r="FY283" i="28"/>
  <c r="FX283" i="28"/>
  <c r="FW283" i="28"/>
  <c r="FV283" i="28"/>
  <c r="FU283" i="28"/>
  <c r="FT283" i="28"/>
  <c r="FS283" i="28"/>
  <c r="FR283" i="28"/>
  <c r="FQ283" i="28"/>
  <c r="FP283" i="28"/>
  <c r="FO283" i="28"/>
  <c r="FN283" i="28"/>
  <c r="FM283" i="28"/>
  <c r="FL283" i="28"/>
  <c r="FK283" i="28"/>
  <c r="FJ283" i="28"/>
  <c r="FI283" i="28"/>
  <c r="FH283" i="28"/>
  <c r="FG283" i="28"/>
  <c r="FF283" i="28"/>
  <c r="FE283" i="28"/>
  <c r="FD283" i="28"/>
  <c r="FC283" i="28"/>
  <c r="FB283" i="28"/>
  <c r="FA283" i="28"/>
  <c r="EZ283" i="28"/>
  <c r="EY283" i="28"/>
  <c r="EX283" i="28"/>
  <c r="EW283" i="28"/>
  <c r="EV283" i="28"/>
  <c r="EU283" i="28"/>
  <c r="ET283" i="28"/>
  <c r="ES283" i="28"/>
  <c r="ER283" i="28"/>
  <c r="EQ283" i="28"/>
  <c r="FY282" i="28"/>
  <c r="FX282" i="28"/>
  <c r="FW282" i="28"/>
  <c r="FV282" i="28"/>
  <c r="FU282" i="28"/>
  <c r="FT282" i="28"/>
  <c r="FS282" i="28"/>
  <c r="FR282" i="28"/>
  <c r="FQ282" i="28"/>
  <c r="FP282" i="28"/>
  <c r="FO282" i="28"/>
  <c r="FN282" i="28"/>
  <c r="FM282" i="28"/>
  <c r="FL282" i="28"/>
  <c r="FK282" i="28"/>
  <c r="FJ282" i="28"/>
  <c r="FI282" i="28"/>
  <c r="FH282" i="28"/>
  <c r="FG282" i="28"/>
  <c r="FF282" i="28"/>
  <c r="FE282" i="28"/>
  <c r="FD282" i="28"/>
  <c r="FC282" i="28"/>
  <c r="FB282" i="28"/>
  <c r="FA282" i="28"/>
  <c r="EZ282" i="28"/>
  <c r="EY282" i="28"/>
  <c r="EX282" i="28"/>
  <c r="EW282" i="28"/>
  <c r="EV282" i="28"/>
  <c r="EU282" i="28"/>
  <c r="ET282" i="28"/>
  <c r="ES282" i="28"/>
  <c r="ER282" i="28"/>
  <c r="EQ282" i="28"/>
  <c r="FY281" i="28"/>
  <c r="FX281" i="28"/>
  <c r="FW281" i="28"/>
  <c r="FV281" i="28"/>
  <c r="FU281" i="28"/>
  <c r="FT281" i="28"/>
  <c r="FS281" i="28"/>
  <c r="FR281" i="28"/>
  <c r="FQ281" i="28"/>
  <c r="FP281" i="28"/>
  <c r="FO281" i="28"/>
  <c r="FN281" i="28"/>
  <c r="FM281" i="28"/>
  <c r="FL281" i="28"/>
  <c r="FK281" i="28"/>
  <c r="FJ281" i="28"/>
  <c r="FI281" i="28"/>
  <c r="FH281" i="28"/>
  <c r="FG281" i="28"/>
  <c r="FF281" i="28"/>
  <c r="FE281" i="28"/>
  <c r="FD281" i="28"/>
  <c r="FC281" i="28"/>
  <c r="FB281" i="28"/>
  <c r="FA281" i="28"/>
  <c r="EZ281" i="28"/>
  <c r="EY281" i="28"/>
  <c r="EX281" i="28"/>
  <c r="EW281" i="28"/>
  <c r="EV281" i="28"/>
  <c r="EU281" i="28"/>
  <c r="ET281" i="28"/>
  <c r="ES281" i="28"/>
  <c r="ER281" i="28"/>
  <c r="EQ281" i="28"/>
  <c r="FY280" i="28"/>
  <c r="FX280" i="28"/>
  <c r="FW280" i="28"/>
  <c r="FV280" i="28"/>
  <c r="FU280" i="28"/>
  <c r="FT280" i="28"/>
  <c r="FS280" i="28"/>
  <c r="FR280" i="28"/>
  <c r="FQ280" i="28"/>
  <c r="FP280" i="28"/>
  <c r="FO280" i="28"/>
  <c r="FN280" i="28"/>
  <c r="FM280" i="28"/>
  <c r="FL280" i="28"/>
  <c r="FK280" i="28"/>
  <c r="FJ280" i="28"/>
  <c r="FI280" i="28"/>
  <c r="FH280" i="28"/>
  <c r="FG280" i="28"/>
  <c r="FF280" i="28"/>
  <c r="FE280" i="28"/>
  <c r="FD280" i="28"/>
  <c r="FC280" i="28"/>
  <c r="FB280" i="28"/>
  <c r="FA280" i="28"/>
  <c r="EZ280" i="28"/>
  <c r="EY280" i="28"/>
  <c r="EX280" i="28"/>
  <c r="EW280" i="28"/>
  <c r="EV280" i="28"/>
  <c r="EU280" i="28"/>
  <c r="ET280" i="28"/>
  <c r="ES280" i="28"/>
  <c r="ER280" i="28"/>
  <c r="EQ280" i="28"/>
  <c r="FY279" i="28"/>
  <c r="FX279" i="28"/>
  <c r="FW279" i="28"/>
  <c r="FV279" i="28"/>
  <c r="FU279" i="28"/>
  <c r="FT279" i="28"/>
  <c r="FS279" i="28"/>
  <c r="FR279" i="28"/>
  <c r="FQ279" i="28"/>
  <c r="FP279" i="28"/>
  <c r="FO279" i="28"/>
  <c r="FN279" i="28"/>
  <c r="FM279" i="28"/>
  <c r="FL279" i="28"/>
  <c r="FK279" i="28"/>
  <c r="FJ279" i="28"/>
  <c r="FI279" i="28"/>
  <c r="FH279" i="28"/>
  <c r="FG279" i="28"/>
  <c r="FF279" i="28"/>
  <c r="FE279" i="28"/>
  <c r="FD279" i="28"/>
  <c r="FC279" i="28"/>
  <c r="FB279" i="28"/>
  <c r="FA279" i="28"/>
  <c r="EZ279" i="28"/>
  <c r="EY279" i="28"/>
  <c r="EX279" i="28"/>
  <c r="EW279" i="28"/>
  <c r="EV279" i="28"/>
  <c r="EU279" i="28"/>
  <c r="ET279" i="28"/>
  <c r="ES279" i="28"/>
  <c r="ER279" i="28"/>
  <c r="EQ279" i="28"/>
  <c r="FY278" i="28"/>
  <c r="FX278" i="28"/>
  <c r="FW278" i="28"/>
  <c r="FV278" i="28"/>
  <c r="FU278" i="28"/>
  <c r="FT278" i="28"/>
  <c r="FS278" i="28"/>
  <c r="FR278" i="28"/>
  <c r="FQ278" i="28"/>
  <c r="FP278" i="28"/>
  <c r="FO278" i="28"/>
  <c r="FN278" i="28"/>
  <c r="FM278" i="28"/>
  <c r="FL278" i="28"/>
  <c r="FK278" i="28"/>
  <c r="FJ278" i="28"/>
  <c r="FI278" i="28"/>
  <c r="FH278" i="28"/>
  <c r="FG278" i="28"/>
  <c r="FF278" i="28"/>
  <c r="FE278" i="28"/>
  <c r="FD278" i="28"/>
  <c r="FC278" i="28"/>
  <c r="FB278" i="28"/>
  <c r="FA278" i="28"/>
  <c r="EZ278" i="28"/>
  <c r="EY278" i="28"/>
  <c r="EX278" i="28"/>
  <c r="EW278" i="28"/>
  <c r="EV278" i="28"/>
  <c r="EU278" i="28"/>
  <c r="ET278" i="28"/>
  <c r="ES278" i="28"/>
  <c r="ER278" i="28"/>
  <c r="EQ278" i="28"/>
  <c r="FY277" i="28"/>
  <c r="FX277" i="28"/>
  <c r="FW277" i="28"/>
  <c r="FV277" i="28"/>
  <c r="FU277" i="28"/>
  <c r="FT277" i="28"/>
  <c r="FS277" i="28"/>
  <c r="FR277" i="28"/>
  <c r="FQ277" i="28"/>
  <c r="FP277" i="28"/>
  <c r="FO277" i="28"/>
  <c r="FN277" i="28"/>
  <c r="FM277" i="28"/>
  <c r="FL277" i="28"/>
  <c r="FK277" i="28"/>
  <c r="FJ277" i="28"/>
  <c r="FI277" i="28"/>
  <c r="FH277" i="28"/>
  <c r="FG277" i="28"/>
  <c r="FF277" i="28"/>
  <c r="FE277" i="28"/>
  <c r="FD277" i="28"/>
  <c r="FC277" i="28"/>
  <c r="FB277" i="28"/>
  <c r="FA277" i="28"/>
  <c r="EZ277" i="28"/>
  <c r="EY277" i="28"/>
  <c r="EX277" i="28"/>
  <c r="EW277" i="28"/>
  <c r="EV277" i="28"/>
  <c r="EU277" i="28"/>
  <c r="ET277" i="28"/>
  <c r="ES277" i="28"/>
  <c r="ER277" i="28"/>
  <c r="EQ277" i="28"/>
  <c r="FY276" i="28"/>
  <c r="FX276" i="28"/>
  <c r="FW276" i="28"/>
  <c r="FV276" i="28"/>
  <c r="FU276" i="28"/>
  <c r="FT276" i="28"/>
  <c r="FS276" i="28"/>
  <c r="FR276" i="28"/>
  <c r="FQ276" i="28"/>
  <c r="FP276" i="28"/>
  <c r="FO276" i="28"/>
  <c r="FN276" i="28"/>
  <c r="FM276" i="28"/>
  <c r="FL276" i="28"/>
  <c r="FK276" i="28"/>
  <c r="FJ276" i="28"/>
  <c r="FI276" i="28"/>
  <c r="FH276" i="28"/>
  <c r="FG276" i="28"/>
  <c r="FF276" i="28"/>
  <c r="FE276" i="28"/>
  <c r="FD276" i="28"/>
  <c r="FC276" i="28"/>
  <c r="FB276" i="28"/>
  <c r="FA276" i="28"/>
  <c r="EZ276" i="28"/>
  <c r="EY276" i="28"/>
  <c r="EX276" i="28"/>
  <c r="EW276" i="28"/>
  <c r="EV276" i="28"/>
  <c r="EU276" i="28"/>
  <c r="ET276" i="28"/>
  <c r="ES276" i="28"/>
  <c r="ER276" i="28"/>
  <c r="EQ276" i="28"/>
  <c r="FY275" i="28"/>
  <c r="FX275" i="28"/>
  <c r="FW275" i="28"/>
  <c r="FV275" i="28"/>
  <c r="FU275" i="28"/>
  <c r="FT275" i="28"/>
  <c r="FS275" i="28"/>
  <c r="FR275" i="28"/>
  <c r="FQ275" i="28"/>
  <c r="FP275" i="28"/>
  <c r="FO275" i="28"/>
  <c r="FN275" i="28"/>
  <c r="FM275" i="28"/>
  <c r="FL275" i="28"/>
  <c r="FK275" i="28"/>
  <c r="FJ275" i="28"/>
  <c r="FI275" i="28"/>
  <c r="FH275" i="28"/>
  <c r="FG275" i="28"/>
  <c r="FF275" i="28"/>
  <c r="FE275" i="28"/>
  <c r="FD275" i="28"/>
  <c r="FC275" i="28"/>
  <c r="FB275" i="28"/>
  <c r="FA275" i="28"/>
  <c r="EZ275" i="28"/>
  <c r="EY275" i="28"/>
  <c r="EX275" i="28"/>
  <c r="EW275" i="28"/>
  <c r="EV275" i="28"/>
  <c r="EU275" i="28"/>
  <c r="ET275" i="28"/>
  <c r="ES275" i="28"/>
  <c r="ER275" i="28"/>
  <c r="EQ275" i="28"/>
  <c r="FY274" i="28"/>
  <c r="FX274" i="28"/>
  <c r="FW274" i="28"/>
  <c r="FV274" i="28"/>
  <c r="FU274" i="28"/>
  <c r="FT274" i="28"/>
  <c r="FS274" i="28"/>
  <c r="FR274" i="28"/>
  <c r="FQ274" i="28"/>
  <c r="FP274" i="28"/>
  <c r="FO274" i="28"/>
  <c r="FN274" i="28"/>
  <c r="FM274" i="28"/>
  <c r="FL274" i="28"/>
  <c r="FK274" i="28"/>
  <c r="FJ274" i="28"/>
  <c r="FI274" i="28"/>
  <c r="FH274" i="28"/>
  <c r="FG274" i="28"/>
  <c r="FF274" i="28"/>
  <c r="FE274" i="28"/>
  <c r="FD274" i="28"/>
  <c r="FC274" i="28"/>
  <c r="FB274" i="28"/>
  <c r="FA274" i="28"/>
  <c r="EZ274" i="28"/>
  <c r="EY274" i="28"/>
  <c r="EX274" i="28"/>
  <c r="EW274" i="28"/>
  <c r="EV274" i="28"/>
  <c r="EU274" i="28"/>
  <c r="ET274" i="28"/>
  <c r="ES274" i="28"/>
  <c r="ER274" i="28"/>
  <c r="EQ274" i="28"/>
  <c r="FY273" i="28"/>
  <c r="FX273" i="28"/>
  <c r="FW273" i="28"/>
  <c r="FV273" i="28"/>
  <c r="FU273" i="28"/>
  <c r="FT273" i="28"/>
  <c r="FS273" i="28"/>
  <c r="FR273" i="28"/>
  <c r="FQ273" i="28"/>
  <c r="FP273" i="28"/>
  <c r="FO273" i="28"/>
  <c r="FN273" i="28"/>
  <c r="FM273" i="28"/>
  <c r="FL273" i="28"/>
  <c r="FK273" i="28"/>
  <c r="FJ273" i="28"/>
  <c r="FI273" i="28"/>
  <c r="FH273" i="28"/>
  <c r="FG273" i="28"/>
  <c r="FF273" i="28"/>
  <c r="FE273" i="28"/>
  <c r="FD273" i="28"/>
  <c r="FC273" i="28"/>
  <c r="FB273" i="28"/>
  <c r="FA273" i="28"/>
  <c r="EZ273" i="28"/>
  <c r="EY273" i="28"/>
  <c r="EX273" i="28"/>
  <c r="EW273" i="28"/>
  <c r="EV273" i="28"/>
  <c r="EU273" i="28"/>
  <c r="ET273" i="28"/>
  <c r="ES273" i="28"/>
  <c r="ER273" i="28"/>
  <c r="EQ273" i="28"/>
  <c r="FY272" i="28"/>
  <c r="FX272" i="28"/>
  <c r="FW272" i="28"/>
  <c r="FV272" i="28"/>
  <c r="FU272" i="28"/>
  <c r="FT272" i="28"/>
  <c r="FS272" i="28"/>
  <c r="FR272" i="28"/>
  <c r="FQ272" i="28"/>
  <c r="FP272" i="28"/>
  <c r="FO272" i="28"/>
  <c r="FN272" i="28"/>
  <c r="FM272" i="28"/>
  <c r="FL272" i="28"/>
  <c r="FK272" i="28"/>
  <c r="FJ272" i="28"/>
  <c r="FI272" i="28"/>
  <c r="FH272" i="28"/>
  <c r="FG272" i="28"/>
  <c r="FF272" i="28"/>
  <c r="FE272" i="28"/>
  <c r="FD272" i="28"/>
  <c r="FC272" i="28"/>
  <c r="FB272" i="28"/>
  <c r="FA272" i="28"/>
  <c r="EZ272" i="28"/>
  <c r="EY272" i="28"/>
  <c r="EX272" i="28"/>
  <c r="EW272" i="28"/>
  <c r="EV272" i="28"/>
  <c r="EU272" i="28"/>
  <c r="ET272" i="28"/>
  <c r="ES272" i="28"/>
  <c r="ER272" i="28"/>
  <c r="EQ272" i="28"/>
  <c r="FY271" i="28"/>
  <c r="FX271" i="28"/>
  <c r="FW271" i="28"/>
  <c r="FV271" i="28"/>
  <c r="FU271" i="28"/>
  <c r="FT271" i="28"/>
  <c r="FS271" i="28"/>
  <c r="FR271" i="28"/>
  <c r="FQ271" i="28"/>
  <c r="FP271" i="28"/>
  <c r="FO271" i="28"/>
  <c r="FN271" i="28"/>
  <c r="FM271" i="28"/>
  <c r="FL271" i="28"/>
  <c r="FK271" i="28"/>
  <c r="FJ271" i="28"/>
  <c r="FI271" i="28"/>
  <c r="FH271" i="28"/>
  <c r="FG271" i="28"/>
  <c r="FF271" i="28"/>
  <c r="FE271" i="28"/>
  <c r="FD271" i="28"/>
  <c r="FC271" i="28"/>
  <c r="FB271" i="28"/>
  <c r="FA271" i="28"/>
  <c r="EZ271" i="28"/>
  <c r="EY271" i="28"/>
  <c r="EX271" i="28"/>
  <c r="EW271" i="28"/>
  <c r="EV271" i="28"/>
  <c r="EU271" i="28"/>
  <c r="ET271" i="28"/>
  <c r="ES271" i="28"/>
  <c r="ER271" i="28"/>
  <c r="EQ271" i="28"/>
  <c r="FY270" i="28"/>
  <c r="FX270" i="28"/>
  <c r="FW270" i="28"/>
  <c r="FV270" i="28"/>
  <c r="FU270" i="28"/>
  <c r="FT270" i="28"/>
  <c r="FS270" i="28"/>
  <c r="FR270" i="28"/>
  <c r="FQ270" i="28"/>
  <c r="FP270" i="28"/>
  <c r="FO270" i="28"/>
  <c r="FN270" i="28"/>
  <c r="FM270" i="28"/>
  <c r="FL270" i="28"/>
  <c r="FK270" i="28"/>
  <c r="FJ270" i="28"/>
  <c r="FI270" i="28"/>
  <c r="FH270" i="28"/>
  <c r="FG270" i="28"/>
  <c r="FF270" i="28"/>
  <c r="FE270" i="28"/>
  <c r="FD270" i="28"/>
  <c r="FC270" i="28"/>
  <c r="FB270" i="28"/>
  <c r="FA270" i="28"/>
  <c r="EZ270" i="28"/>
  <c r="EY270" i="28"/>
  <c r="EX270" i="28"/>
  <c r="EW270" i="28"/>
  <c r="EV270" i="28"/>
  <c r="EU270" i="28"/>
  <c r="ET270" i="28"/>
  <c r="ES270" i="28"/>
  <c r="ER270" i="28"/>
  <c r="EQ270" i="28"/>
  <c r="FY269" i="28"/>
  <c r="FX269" i="28"/>
  <c r="FW269" i="28"/>
  <c r="FV269" i="28"/>
  <c r="FU269" i="28"/>
  <c r="FT269" i="28"/>
  <c r="FS269" i="28"/>
  <c r="FR269" i="28"/>
  <c r="FQ269" i="28"/>
  <c r="FP269" i="28"/>
  <c r="FO269" i="28"/>
  <c r="FN269" i="28"/>
  <c r="FM269" i="28"/>
  <c r="FL269" i="28"/>
  <c r="FK269" i="28"/>
  <c r="FJ269" i="28"/>
  <c r="FI269" i="28"/>
  <c r="FH269" i="28"/>
  <c r="FG269" i="28"/>
  <c r="FF269" i="28"/>
  <c r="FE269" i="28"/>
  <c r="FD269" i="28"/>
  <c r="FC269" i="28"/>
  <c r="FB269" i="28"/>
  <c r="FA269" i="28"/>
  <c r="EZ269" i="28"/>
  <c r="EY269" i="28"/>
  <c r="EX269" i="28"/>
  <c r="EW269" i="28"/>
  <c r="EV269" i="28"/>
  <c r="EU269" i="28"/>
  <c r="ET269" i="28"/>
  <c r="ES269" i="28"/>
  <c r="ER269" i="28"/>
  <c r="EQ269" i="28"/>
  <c r="FY268" i="28"/>
  <c r="FX268" i="28"/>
  <c r="FW268" i="28"/>
  <c r="FV268" i="28"/>
  <c r="FU268" i="28"/>
  <c r="FT268" i="28"/>
  <c r="FS268" i="28"/>
  <c r="FR268" i="28"/>
  <c r="FQ268" i="28"/>
  <c r="FP268" i="28"/>
  <c r="FO268" i="28"/>
  <c r="FN268" i="28"/>
  <c r="FM268" i="28"/>
  <c r="FL268" i="28"/>
  <c r="FK268" i="28"/>
  <c r="FJ268" i="28"/>
  <c r="FI268" i="28"/>
  <c r="FH268" i="28"/>
  <c r="FG268" i="28"/>
  <c r="FF268" i="28"/>
  <c r="FE268" i="28"/>
  <c r="FD268" i="28"/>
  <c r="FC268" i="28"/>
  <c r="FB268" i="28"/>
  <c r="FA268" i="28"/>
  <c r="EZ268" i="28"/>
  <c r="EY268" i="28"/>
  <c r="EX268" i="28"/>
  <c r="EW268" i="28"/>
  <c r="EV268" i="28"/>
  <c r="EU268" i="28"/>
  <c r="ET268" i="28"/>
  <c r="ES268" i="28"/>
  <c r="ER268" i="28"/>
  <c r="EQ268" i="28"/>
  <c r="FY267" i="28"/>
  <c r="FX267" i="28"/>
  <c r="FW267" i="28"/>
  <c r="FV267" i="28"/>
  <c r="FU267" i="28"/>
  <c r="FT267" i="28"/>
  <c r="FS267" i="28"/>
  <c r="FR267" i="28"/>
  <c r="FQ267" i="28"/>
  <c r="FP267" i="28"/>
  <c r="FO267" i="28"/>
  <c r="FN267" i="28"/>
  <c r="FM267" i="28"/>
  <c r="FL267" i="28"/>
  <c r="FK267" i="28"/>
  <c r="FJ267" i="28"/>
  <c r="FI267" i="28"/>
  <c r="FH267" i="28"/>
  <c r="FG267" i="28"/>
  <c r="FF267" i="28"/>
  <c r="FE267" i="28"/>
  <c r="FD267" i="28"/>
  <c r="FC267" i="28"/>
  <c r="FB267" i="28"/>
  <c r="FA267" i="28"/>
  <c r="EZ267" i="28"/>
  <c r="EY267" i="28"/>
  <c r="EX267" i="28"/>
  <c r="EW267" i="28"/>
  <c r="EV267" i="28"/>
  <c r="EU267" i="28"/>
  <c r="ET267" i="28"/>
  <c r="ES267" i="28"/>
  <c r="ER267" i="28"/>
  <c r="EQ267" i="28"/>
  <c r="FY266" i="28"/>
  <c r="FX266" i="28"/>
  <c r="FW266" i="28"/>
  <c r="FV266" i="28"/>
  <c r="FU266" i="28"/>
  <c r="FT266" i="28"/>
  <c r="FS266" i="28"/>
  <c r="FR266" i="28"/>
  <c r="FQ266" i="28"/>
  <c r="FP266" i="28"/>
  <c r="FO266" i="28"/>
  <c r="FN266" i="28"/>
  <c r="FM266" i="28"/>
  <c r="FL266" i="28"/>
  <c r="FK266" i="28"/>
  <c r="FJ266" i="28"/>
  <c r="FI266" i="28"/>
  <c r="FH266" i="28"/>
  <c r="FG266" i="28"/>
  <c r="FF266" i="28"/>
  <c r="FE266" i="28"/>
  <c r="FD266" i="28"/>
  <c r="FC266" i="28"/>
  <c r="FB266" i="28"/>
  <c r="FA266" i="28"/>
  <c r="EZ266" i="28"/>
  <c r="EY266" i="28"/>
  <c r="EX266" i="28"/>
  <c r="EW266" i="28"/>
  <c r="EV266" i="28"/>
  <c r="EU266" i="28"/>
  <c r="ET266" i="28"/>
  <c r="ES266" i="28"/>
  <c r="ER266" i="28"/>
  <c r="EQ266" i="28"/>
  <c r="FY265" i="28"/>
  <c r="FX265" i="28"/>
  <c r="FW265" i="28"/>
  <c r="FV265" i="28"/>
  <c r="FU265" i="28"/>
  <c r="FT265" i="28"/>
  <c r="FS265" i="28"/>
  <c r="FR265" i="28"/>
  <c r="FQ265" i="28"/>
  <c r="FP265" i="28"/>
  <c r="FO265" i="28"/>
  <c r="FN265" i="28"/>
  <c r="FM265" i="28"/>
  <c r="FL265" i="28"/>
  <c r="FK265" i="28"/>
  <c r="FJ265" i="28"/>
  <c r="FI265" i="28"/>
  <c r="FH265" i="28"/>
  <c r="FG265" i="28"/>
  <c r="FF265" i="28"/>
  <c r="FE265" i="28"/>
  <c r="FD265" i="28"/>
  <c r="FC265" i="28"/>
  <c r="FB265" i="28"/>
  <c r="FA265" i="28"/>
  <c r="EZ265" i="28"/>
  <c r="EY265" i="28"/>
  <c r="EX265" i="28"/>
  <c r="EW265" i="28"/>
  <c r="EV265" i="28"/>
  <c r="EU265" i="28"/>
  <c r="ET265" i="28"/>
  <c r="ES265" i="28"/>
  <c r="ER265" i="28"/>
  <c r="EQ265" i="28"/>
  <c r="FY264" i="28"/>
  <c r="FX264" i="28"/>
  <c r="FW264" i="28"/>
  <c r="FV264" i="28"/>
  <c r="FU264" i="28"/>
  <c r="FT264" i="28"/>
  <c r="FS264" i="28"/>
  <c r="FR264" i="28"/>
  <c r="FQ264" i="28"/>
  <c r="FP264" i="28"/>
  <c r="FO264" i="28"/>
  <c r="FN264" i="28"/>
  <c r="FM264" i="28"/>
  <c r="FL264" i="28"/>
  <c r="FK264" i="28"/>
  <c r="FJ264" i="28"/>
  <c r="FI264" i="28"/>
  <c r="FH264" i="28"/>
  <c r="FG264" i="28"/>
  <c r="FF264" i="28"/>
  <c r="FE264" i="28"/>
  <c r="FD264" i="28"/>
  <c r="FC264" i="28"/>
  <c r="FB264" i="28"/>
  <c r="FA264" i="28"/>
  <c r="EZ264" i="28"/>
  <c r="EY264" i="28"/>
  <c r="EX264" i="28"/>
  <c r="EW264" i="28"/>
  <c r="EV264" i="28"/>
  <c r="EU264" i="28"/>
  <c r="ET264" i="28"/>
  <c r="ES264" i="28"/>
  <c r="ER264" i="28"/>
  <c r="EQ264" i="28"/>
  <c r="FY263" i="28"/>
  <c r="FX263" i="28"/>
  <c r="FW263" i="28"/>
  <c r="FV263" i="28"/>
  <c r="FU263" i="28"/>
  <c r="FT263" i="28"/>
  <c r="FS263" i="28"/>
  <c r="FR263" i="28"/>
  <c r="FQ263" i="28"/>
  <c r="FP263" i="28"/>
  <c r="FO263" i="28"/>
  <c r="FN263" i="28"/>
  <c r="FM263" i="28"/>
  <c r="FL263" i="28"/>
  <c r="FK263" i="28"/>
  <c r="FJ263" i="28"/>
  <c r="FI263" i="28"/>
  <c r="FH263" i="28"/>
  <c r="FG263" i="28"/>
  <c r="FF263" i="28"/>
  <c r="FE263" i="28"/>
  <c r="FD263" i="28"/>
  <c r="FC263" i="28"/>
  <c r="FB263" i="28"/>
  <c r="FA263" i="28"/>
  <c r="EZ263" i="28"/>
  <c r="EY263" i="28"/>
  <c r="EX263" i="28"/>
  <c r="EW263" i="28"/>
  <c r="EV263" i="28"/>
  <c r="EU263" i="28"/>
  <c r="ET263" i="28"/>
  <c r="ES263" i="28"/>
  <c r="ER263" i="28"/>
  <c r="EQ263" i="28"/>
  <c r="FY262" i="28"/>
  <c r="FX262" i="28"/>
  <c r="FW262" i="28"/>
  <c r="FV262" i="28"/>
  <c r="FU262" i="28"/>
  <c r="FT262" i="28"/>
  <c r="FS262" i="28"/>
  <c r="FR262" i="28"/>
  <c r="FQ262" i="28"/>
  <c r="FP262" i="28"/>
  <c r="FO262" i="28"/>
  <c r="FN262" i="28"/>
  <c r="FM262" i="28"/>
  <c r="FL262" i="28"/>
  <c r="FK262" i="28"/>
  <c r="FJ262" i="28"/>
  <c r="FI262" i="28"/>
  <c r="FH262" i="28"/>
  <c r="FG262" i="28"/>
  <c r="FF262" i="28"/>
  <c r="FE262" i="28"/>
  <c r="FD262" i="28"/>
  <c r="FC262" i="28"/>
  <c r="FB262" i="28"/>
  <c r="FA262" i="28"/>
  <c r="EZ262" i="28"/>
  <c r="EY262" i="28"/>
  <c r="EX262" i="28"/>
  <c r="EW262" i="28"/>
  <c r="EV262" i="28"/>
  <c r="EU262" i="28"/>
  <c r="ET262" i="28"/>
  <c r="ES262" i="28"/>
  <c r="ER262" i="28"/>
  <c r="EQ262" i="28"/>
  <c r="FY261" i="28"/>
  <c r="FX261" i="28"/>
  <c r="FW261" i="28"/>
  <c r="FV261" i="28"/>
  <c r="FU261" i="28"/>
  <c r="FT261" i="28"/>
  <c r="FS261" i="28"/>
  <c r="FR261" i="28"/>
  <c r="FQ261" i="28"/>
  <c r="FP261" i="28"/>
  <c r="FO261" i="28"/>
  <c r="FN261" i="28"/>
  <c r="FM261" i="28"/>
  <c r="FL261" i="28"/>
  <c r="FK261" i="28"/>
  <c r="FJ261" i="28"/>
  <c r="FI261" i="28"/>
  <c r="FH261" i="28"/>
  <c r="FG261" i="28"/>
  <c r="FF261" i="28"/>
  <c r="FE261" i="28"/>
  <c r="FD261" i="28"/>
  <c r="FC261" i="28"/>
  <c r="FB261" i="28"/>
  <c r="FA261" i="28"/>
  <c r="EZ261" i="28"/>
  <c r="EY261" i="28"/>
  <c r="EX261" i="28"/>
  <c r="EW261" i="28"/>
  <c r="EV261" i="28"/>
  <c r="EU261" i="28"/>
  <c r="ET261" i="28"/>
  <c r="ES261" i="28"/>
  <c r="ER261" i="28"/>
  <c r="EQ261" i="28"/>
  <c r="FY260" i="28"/>
  <c r="FX260" i="28"/>
  <c r="FW260" i="28"/>
  <c r="FV260" i="28"/>
  <c r="FU260" i="28"/>
  <c r="FT260" i="28"/>
  <c r="FS260" i="28"/>
  <c r="FR260" i="28"/>
  <c r="FQ260" i="28"/>
  <c r="FP260" i="28"/>
  <c r="FO260" i="28"/>
  <c r="FN260" i="28"/>
  <c r="FM260" i="28"/>
  <c r="FL260" i="28"/>
  <c r="FK260" i="28"/>
  <c r="FJ260" i="28"/>
  <c r="FI260" i="28"/>
  <c r="FH260" i="28"/>
  <c r="FG260" i="28"/>
  <c r="FF260" i="28"/>
  <c r="FE260" i="28"/>
  <c r="FD260" i="28"/>
  <c r="FC260" i="28"/>
  <c r="FB260" i="28"/>
  <c r="FA260" i="28"/>
  <c r="EZ260" i="28"/>
  <c r="EY260" i="28"/>
  <c r="EX260" i="28"/>
  <c r="EW260" i="28"/>
  <c r="EV260" i="28"/>
  <c r="EU260" i="28"/>
  <c r="ET260" i="28"/>
  <c r="ES260" i="28"/>
  <c r="ER260" i="28"/>
  <c r="EQ260" i="28"/>
  <c r="FY259" i="28"/>
  <c r="FX259" i="28"/>
  <c r="FW259" i="28"/>
  <c r="FV259" i="28"/>
  <c r="FU259" i="28"/>
  <c r="FT259" i="28"/>
  <c r="FS259" i="28"/>
  <c r="FR259" i="28"/>
  <c r="FQ259" i="28"/>
  <c r="FP259" i="28"/>
  <c r="FO259" i="28"/>
  <c r="FN259" i="28"/>
  <c r="FM259" i="28"/>
  <c r="FL259" i="28"/>
  <c r="FK259" i="28"/>
  <c r="FJ259" i="28"/>
  <c r="FI259" i="28"/>
  <c r="FH259" i="28"/>
  <c r="FG259" i="28"/>
  <c r="FF259" i="28"/>
  <c r="FE259" i="28"/>
  <c r="FD259" i="28"/>
  <c r="FC259" i="28"/>
  <c r="FB259" i="28"/>
  <c r="FA259" i="28"/>
  <c r="EZ259" i="28"/>
  <c r="EY259" i="28"/>
  <c r="EX259" i="28"/>
  <c r="EW259" i="28"/>
  <c r="EV259" i="28"/>
  <c r="EU259" i="28"/>
  <c r="ET259" i="28"/>
  <c r="ES259" i="28"/>
  <c r="ER259" i="28"/>
  <c r="EQ259" i="28"/>
  <c r="FY258" i="28"/>
  <c r="FX258" i="28"/>
  <c r="FW258" i="28"/>
  <c r="FV258" i="28"/>
  <c r="FU258" i="28"/>
  <c r="FT258" i="28"/>
  <c r="FS258" i="28"/>
  <c r="FR258" i="28"/>
  <c r="FQ258" i="28"/>
  <c r="FP258" i="28"/>
  <c r="FO258" i="28"/>
  <c r="FN258" i="28"/>
  <c r="FM258" i="28"/>
  <c r="FL258" i="28"/>
  <c r="FK258" i="28"/>
  <c r="FJ258" i="28"/>
  <c r="FI258" i="28"/>
  <c r="FH258" i="28"/>
  <c r="FG258" i="28"/>
  <c r="FF258" i="28"/>
  <c r="FE258" i="28"/>
  <c r="FD258" i="28"/>
  <c r="FC258" i="28"/>
  <c r="FB258" i="28"/>
  <c r="FA258" i="28"/>
  <c r="EZ258" i="28"/>
  <c r="EY258" i="28"/>
  <c r="EX258" i="28"/>
  <c r="EW258" i="28"/>
  <c r="EV258" i="28"/>
  <c r="EU258" i="28"/>
  <c r="ET258" i="28"/>
  <c r="ES258" i="28"/>
  <c r="ER258" i="28"/>
  <c r="EQ258" i="28"/>
  <c r="FY257" i="28"/>
  <c r="FX257" i="28"/>
  <c r="FW257" i="28"/>
  <c r="FV257" i="28"/>
  <c r="FU257" i="28"/>
  <c r="FT257" i="28"/>
  <c r="FS257" i="28"/>
  <c r="FR257" i="28"/>
  <c r="FQ257" i="28"/>
  <c r="FP257" i="28"/>
  <c r="FO257" i="28"/>
  <c r="FN257" i="28"/>
  <c r="FM257" i="28"/>
  <c r="FL257" i="28"/>
  <c r="FK257" i="28"/>
  <c r="FJ257" i="28"/>
  <c r="FI257" i="28"/>
  <c r="FH257" i="28"/>
  <c r="FG257" i="28"/>
  <c r="FF257" i="28"/>
  <c r="FE257" i="28"/>
  <c r="FD257" i="28"/>
  <c r="FC257" i="28"/>
  <c r="FB257" i="28"/>
  <c r="FA257" i="28"/>
  <c r="EZ257" i="28"/>
  <c r="EY257" i="28"/>
  <c r="EX257" i="28"/>
  <c r="EW257" i="28"/>
  <c r="EV257" i="28"/>
  <c r="EU257" i="28"/>
  <c r="ET257" i="28"/>
  <c r="ES257" i="28"/>
  <c r="ER257" i="28"/>
  <c r="EQ257" i="28"/>
  <c r="FY256" i="28"/>
  <c r="FX256" i="28"/>
  <c r="FW256" i="28"/>
  <c r="FV256" i="28"/>
  <c r="FU256" i="28"/>
  <c r="FT256" i="28"/>
  <c r="FS256" i="28"/>
  <c r="FR256" i="28"/>
  <c r="FQ256" i="28"/>
  <c r="FP256" i="28"/>
  <c r="FO256" i="28"/>
  <c r="FN256" i="28"/>
  <c r="FM256" i="28"/>
  <c r="FL256" i="28"/>
  <c r="FK256" i="28"/>
  <c r="FJ256" i="28"/>
  <c r="FI256" i="28"/>
  <c r="FH256" i="28"/>
  <c r="FG256" i="28"/>
  <c r="FF256" i="28"/>
  <c r="FE256" i="28"/>
  <c r="FD256" i="28"/>
  <c r="FC256" i="28"/>
  <c r="FB256" i="28"/>
  <c r="FA256" i="28"/>
  <c r="EZ256" i="28"/>
  <c r="EY256" i="28"/>
  <c r="EX256" i="28"/>
  <c r="EW256" i="28"/>
  <c r="EV256" i="28"/>
  <c r="EU256" i="28"/>
  <c r="ET256" i="28"/>
  <c r="ES256" i="28"/>
  <c r="ER256" i="28"/>
  <c r="EQ256" i="28"/>
  <c r="FY255" i="28"/>
  <c r="FX255" i="28"/>
  <c r="FW255" i="28"/>
  <c r="FV255" i="28"/>
  <c r="FU255" i="28"/>
  <c r="FT255" i="28"/>
  <c r="FS255" i="28"/>
  <c r="FR255" i="28"/>
  <c r="FQ255" i="28"/>
  <c r="FP255" i="28"/>
  <c r="FO255" i="28"/>
  <c r="FN255" i="28"/>
  <c r="FM255" i="28"/>
  <c r="FL255" i="28"/>
  <c r="FK255" i="28"/>
  <c r="FJ255" i="28"/>
  <c r="FI255" i="28"/>
  <c r="FH255" i="28"/>
  <c r="FG255" i="28"/>
  <c r="FF255" i="28"/>
  <c r="FE255" i="28"/>
  <c r="FD255" i="28"/>
  <c r="FC255" i="28"/>
  <c r="FB255" i="28"/>
  <c r="FA255" i="28"/>
  <c r="EZ255" i="28"/>
  <c r="EY255" i="28"/>
  <c r="EX255" i="28"/>
  <c r="EW255" i="28"/>
  <c r="EV255" i="28"/>
  <c r="EU255" i="28"/>
  <c r="ET255" i="28"/>
  <c r="ES255" i="28"/>
  <c r="ER255" i="28"/>
  <c r="EQ255" i="28"/>
  <c r="FY254" i="28"/>
  <c r="FX254" i="28"/>
  <c r="FW254" i="28"/>
  <c r="FV254" i="28"/>
  <c r="FU254" i="28"/>
  <c r="FT254" i="28"/>
  <c r="FS254" i="28"/>
  <c r="FR254" i="28"/>
  <c r="FQ254" i="28"/>
  <c r="FP254" i="28"/>
  <c r="FO254" i="28"/>
  <c r="FN254" i="28"/>
  <c r="FM254" i="28"/>
  <c r="FL254" i="28"/>
  <c r="FK254" i="28"/>
  <c r="FJ254" i="28"/>
  <c r="FI254" i="28"/>
  <c r="FH254" i="28"/>
  <c r="FG254" i="28"/>
  <c r="FF254" i="28"/>
  <c r="FE254" i="28"/>
  <c r="FD254" i="28"/>
  <c r="FC254" i="28"/>
  <c r="FB254" i="28"/>
  <c r="FA254" i="28"/>
  <c r="EZ254" i="28"/>
  <c r="EY254" i="28"/>
  <c r="EX254" i="28"/>
  <c r="EW254" i="28"/>
  <c r="EV254" i="28"/>
  <c r="EU254" i="28"/>
  <c r="ET254" i="28"/>
  <c r="ES254" i="28"/>
  <c r="ER254" i="28"/>
  <c r="EQ254" i="28"/>
  <c r="FY253" i="28"/>
  <c r="FX253" i="28"/>
  <c r="FW253" i="28"/>
  <c r="FV253" i="28"/>
  <c r="FU253" i="28"/>
  <c r="FT253" i="28"/>
  <c r="FS253" i="28"/>
  <c r="FR253" i="28"/>
  <c r="FQ253" i="28"/>
  <c r="FP253" i="28"/>
  <c r="FO253" i="28"/>
  <c r="FN253" i="28"/>
  <c r="FM253" i="28"/>
  <c r="FL253" i="28"/>
  <c r="FK253" i="28"/>
  <c r="FJ253" i="28"/>
  <c r="FI253" i="28"/>
  <c r="FH253" i="28"/>
  <c r="FG253" i="28"/>
  <c r="FF253" i="28"/>
  <c r="FE253" i="28"/>
  <c r="FD253" i="28"/>
  <c r="FC253" i="28"/>
  <c r="FB253" i="28"/>
  <c r="FA253" i="28"/>
  <c r="EZ253" i="28"/>
  <c r="EY253" i="28"/>
  <c r="EX253" i="28"/>
  <c r="EW253" i="28"/>
  <c r="EV253" i="28"/>
  <c r="EU253" i="28"/>
  <c r="ET253" i="28"/>
  <c r="ES253" i="28"/>
  <c r="ER253" i="28"/>
  <c r="EQ253" i="28"/>
  <c r="FY252" i="28"/>
  <c r="FX252" i="28"/>
  <c r="FW252" i="28"/>
  <c r="FV252" i="28"/>
  <c r="FU252" i="28"/>
  <c r="FT252" i="28"/>
  <c r="FS252" i="28"/>
  <c r="FR252" i="28"/>
  <c r="FQ252" i="28"/>
  <c r="FP252" i="28"/>
  <c r="FO252" i="28"/>
  <c r="FN252" i="28"/>
  <c r="FM252" i="28"/>
  <c r="FL252" i="28"/>
  <c r="FK252" i="28"/>
  <c r="FJ252" i="28"/>
  <c r="FI252" i="28"/>
  <c r="FH252" i="28"/>
  <c r="FG252" i="28"/>
  <c r="FF252" i="28"/>
  <c r="FE252" i="28"/>
  <c r="FD252" i="28"/>
  <c r="FC252" i="28"/>
  <c r="FB252" i="28"/>
  <c r="FA252" i="28"/>
  <c r="EZ252" i="28"/>
  <c r="EY252" i="28"/>
  <c r="EX252" i="28"/>
  <c r="EW252" i="28"/>
  <c r="EV252" i="28"/>
  <c r="EU252" i="28"/>
  <c r="ET252" i="28"/>
  <c r="ES252" i="28"/>
  <c r="ER252" i="28"/>
  <c r="EQ252" i="28"/>
  <c r="FY251" i="28"/>
  <c r="FX251" i="28"/>
  <c r="FW251" i="28"/>
  <c r="FV251" i="28"/>
  <c r="FU251" i="28"/>
  <c r="FT251" i="28"/>
  <c r="FS251" i="28"/>
  <c r="FR251" i="28"/>
  <c r="FQ251" i="28"/>
  <c r="FP251" i="28"/>
  <c r="FO251" i="28"/>
  <c r="FN251" i="28"/>
  <c r="FM251" i="28"/>
  <c r="FL251" i="28"/>
  <c r="FK251" i="28"/>
  <c r="FJ251" i="28"/>
  <c r="FI251" i="28"/>
  <c r="FH251" i="28"/>
  <c r="FG251" i="28"/>
  <c r="FF251" i="28"/>
  <c r="FE251" i="28"/>
  <c r="FD251" i="28"/>
  <c r="FC251" i="28"/>
  <c r="FB251" i="28"/>
  <c r="FA251" i="28"/>
  <c r="EZ251" i="28"/>
  <c r="EY251" i="28"/>
  <c r="EX251" i="28"/>
  <c r="EW251" i="28"/>
  <c r="EV251" i="28"/>
  <c r="EU251" i="28"/>
  <c r="ET251" i="28"/>
  <c r="ES251" i="28"/>
  <c r="ER251" i="28"/>
  <c r="EQ251" i="28"/>
  <c r="FY250" i="28"/>
  <c r="FX250" i="28"/>
  <c r="FW250" i="28"/>
  <c r="FV250" i="28"/>
  <c r="FU250" i="28"/>
  <c r="FT250" i="28"/>
  <c r="FS250" i="28"/>
  <c r="FR250" i="28"/>
  <c r="FQ250" i="28"/>
  <c r="FP250" i="28"/>
  <c r="FO250" i="28"/>
  <c r="FN250" i="28"/>
  <c r="FM250" i="28"/>
  <c r="FL250" i="28"/>
  <c r="FK250" i="28"/>
  <c r="FJ250" i="28"/>
  <c r="FI250" i="28"/>
  <c r="FH250" i="28"/>
  <c r="FG250" i="28"/>
  <c r="FF250" i="28"/>
  <c r="FE250" i="28"/>
  <c r="FD250" i="28"/>
  <c r="FC250" i="28"/>
  <c r="FB250" i="28"/>
  <c r="FA250" i="28"/>
  <c r="EZ250" i="28"/>
  <c r="EY250" i="28"/>
  <c r="EX250" i="28"/>
  <c r="EW250" i="28"/>
  <c r="EV250" i="28"/>
  <c r="EU250" i="28"/>
  <c r="ET250" i="28"/>
  <c r="ES250" i="28"/>
  <c r="ER250" i="28"/>
  <c r="EQ250" i="28"/>
  <c r="FY249" i="28"/>
  <c r="FX249" i="28"/>
  <c r="FW249" i="28"/>
  <c r="FV249" i="28"/>
  <c r="FU249" i="28"/>
  <c r="FT249" i="28"/>
  <c r="FS249" i="28"/>
  <c r="FR249" i="28"/>
  <c r="FQ249" i="28"/>
  <c r="FP249" i="28"/>
  <c r="FO249" i="28"/>
  <c r="FN249" i="28"/>
  <c r="FM249" i="28"/>
  <c r="FL249" i="28"/>
  <c r="FK249" i="28"/>
  <c r="FJ249" i="28"/>
  <c r="FI249" i="28"/>
  <c r="FH249" i="28"/>
  <c r="FG249" i="28"/>
  <c r="FF249" i="28"/>
  <c r="FE249" i="28"/>
  <c r="FD249" i="28"/>
  <c r="FC249" i="28"/>
  <c r="FB249" i="28"/>
  <c r="FA249" i="28"/>
  <c r="EZ249" i="28"/>
  <c r="EY249" i="28"/>
  <c r="EX249" i="28"/>
  <c r="EW249" i="28"/>
  <c r="EV249" i="28"/>
  <c r="EU249" i="28"/>
  <c r="ET249" i="28"/>
  <c r="ES249" i="28"/>
  <c r="ER249" i="28"/>
  <c r="EQ249" i="28"/>
  <c r="FY248" i="28"/>
  <c r="FX248" i="28"/>
  <c r="FW248" i="28"/>
  <c r="FV248" i="28"/>
  <c r="FU248" i="28"/>
  <c r="FT248" i="28"/>
  <c r="FS248" i="28"/>
  <c r="FR248" i="28"/>
  <c r="FQ248" i="28"/>
  <c r="FP248" i="28"/>
  <c r="FO248" i="28"/>
  <c r="FN248" i="28"/>
  <c r="FM248" i="28"/>
  <c r="FL248" i="28"/>
  <c r="FK248" i="28"/>
  <c r="FJ248" i="28"/>
  <c r="FI248" i="28"/>
  <c r="FH248" i="28"/>
  <c r="FG248" i="28"/>
  <c r="FF248" i="28"/>
  <c r="FE248" i="28"/>
  <c r="FD248" i="28"/>
  <c r="FC248" i="28"/>
  <c r="FB248" i="28"/>
  <c r="FA248" i="28"/>
  <c r="EZ248" i="28"/>
  <c r="EY248" i="28"/>
  <c r="EX248" i="28"/>
  <c r="EW248" i="28"/>
  <c r="EV248" i="28"/>
  <c r="EU248" i="28"/>
  <c r="ET248" i="28"/>
  <c r="ES248" i="28"/>
  <c r="ER248" i="28"/>
  <c r="EQ248" i="28"/>
  <c r="FY247" i="28"/>
  <c r="FX247" i="28"/>
  <c r="FW247" i="28"/>
  <c r="FV247" i="28"/>
  <c r="FU247" i="28"/>
  <c r="FT247" i="28"/>
  <c r="FS247" i="28"/>
  <c r="FR247" i="28"/>
  <c r="FQ247" i="28"/>
  <c r="FP247" i="28"/>
  <c r="FO247" i="28"/>
  <c r="FN247" i="28"/>
  <c r="FM247" i="28"/>
  <c r="FL247" i="28"/>
  <c r="FK247" i="28"/>
  <c r="FJ247" i="28"/>
  <c r="FI247" i="28"/>
  <c r="FH247" i="28"/>
  <c r="FG247" i="28"/>
  <c r="FF247" i="28"/>
  <c r="FE247" i="28"/>
  <c r="FD247" i="28"/>
  <c r="FC247" i="28"/>
  <c r="FB247" i="28"/>
  <c r="FA247" i="28"/>
  <c r="EZ247" i="28"/>
  <c r="EY247" i="28"/>
  <c r="EX247" i="28"/>
  <c r="EW247" i="28"/>
  <c r="EV247" i="28"/>
  <c r="EU247" i="28"/>
  <c r="ET247" i="28"/>
  <c r="ES247" i="28"/>
  <c r="ER247" i="28"/>
  <c r="EQ247" i="28"/>
  <c r="FY246" i="28"/>
  <c r="FX246" i="28"/>
  <c r="FW246" i="28"/>
  <c r="FV246" i="28"/>
  <c r="FU246" i="28"/>
  <c r="FT246" i="28"/>
  <c r="FS246" i="28"/>
  <c r="FR246" i="28"/>
  <c r="FQ246" i="28"/>
  <c r="FP246" i="28"/>
  <c r="FO246" i="28"/>
  <c r="FN246" i="28"/>
  <c r="FM246" i="28"/>
  <c r="FL246" i="28"/>
  <c r="FK246" i="28"/>
  <c r="FJ246" i="28"/>
  <c r="FI246" i="28"/>
  <c r="FH246" i="28"/>
  <c r="FG246" i="28"/>
  <c r="FF246" i="28"/>
  <c r="FE246" i="28"/>
  <c r="FD246" i="28"/>
  <c r="FC246" i="28"/>
  <c r="FB246" i="28"/>
  <c r="FA246" i="28"/>
  <c r="EZ246" i="28"/>
  <c r="EY246" i="28"/>
  <c r="EX246" i="28"/>
  <c r="EW246" i="28"/>
  <c r="EV246" i="28"/>
  <c r="EU246" i="28"/>
  <c r="ET246" i="28"/>
  <c r="ES246" i="28"/>
  <c r="ER246" i="28"/>
  <c r="EQ246" i="28"/>
  <c r="FY245" i="28"/>
  <c r="FX245" i="28"/>
  <c r="FW245" i="28"/>
  <c r="FV245" i="28"/>
  <c r="FU245" i="28"/>
  <c r="FT245" i="28"/>
  <c r="FS245" i="28"/>
  <c r="FR245" i="28"/>
  <c r="FQ245" i="28"/>
  <c r="FP245" i="28"/>
  <c r="FO245" i="28"/>
  <c r="FN245" i="28"/>
  <c r="FM245" i="28"/>
  <c r="FL245" i="28"/>
  <c r="FK245" i="28"/>
  <c r="FJ245" i="28"/>
  <c r="FI245" i="28"/>
  <c r="FH245" i="28"/>
  <c r="FG245" i="28"/>
  <c r="FF245" i="28"/>
  <c r="FE245" i="28"/>
  <c r="FD245" i="28"/>
  <c r="FC245" i="28"/>
  <c r="FB245" i="28"/>
  <c r="FA245" i="28"/>
  <c r="EZ245" i="28"/>
  <c r="EY245" i="28"/>
  <c r="EX245" i="28"/>
  <c r="EW245" i="28"/>
  <c r="EV245" i="28"/>
  <c r="EU245" i="28"/>
  <c r="ET245" i="28"/>
  <c r="ES245" i="28"/>
  <c r="ER245" i="28"/>
  <c r="EQ245" i="28"/>
  <c r="FY244" i="28"/>
  <c r="FX244" i="28"/>
  <c r="FW244" i="28"/>
  <c r="FV244" i="28"/>
  <c r="FU244" i="28"/>
  <c r="FT244" i="28"/>
  <c r="FS244" i="28"/>
  <c r="FR244" i="28"/>
  <c r="FQ244" i="28"/>
  <c r="FP244" i="28"/>
  <c r="FO244" i="28"/>
  <c r="FN244" i="28"/>
  <c r="FM244" i="28"/>
  <c r="FL244" i="28"/>
  <c r="FK244" i="28"/>
  <c r="FJ244" i="28"/>
  <c r="FI244" i="28"/>
  <c r="FH244" i="28"/>
  <c r="FG244" i="28"/>
  <c r="FF244" i="28"/>
  <c r="FE244" i="28"/>
  <c r="FD244" i="28"/>
  <c r="FC244" i="28"/>
  <c r="FB244" i="28"/>
  <c r="FA244" i="28"/>
  <c r="EZ244" i="28"/>
  <c r="EY244" i="28"/>
  <c r="EX244" i="28"/>
  <c r="EW244" i="28"/>
  <c r="EV244" i="28"/>
  <c r="EU244" i="28"/>
  <c r="ET244" i="28"/>
  <c r="ES244" i="28"/>
  <c r="ER244" i="28"/>
  <c r="EQ244" i="28"/>
  <c r="FY243" i="28"/>
  <c r="FX243" i="28"/>
  <c r="FW243" i="28"/>
  <c r="FV243" i="28"/>
  <c r="FU243" i="28"/>
  <c r="FT243" i="28"/>
  <c r="FS243" i="28"/>
  <c r="FR243" i="28"/>
  <c r="FQ243" i="28"/>
  <c r="FP243" i="28"/>
  <c r="FO243" i="28"/>
  <c r="FN243" i="28"/>
  <c r="FM243" i="28"/>
  <c r="FL243" i="28"/>
  <c r="FK243" i="28"/>
  <c r="FJ243" i="28"/>
  <c r="FI243" i="28"/>
  <c r="FH243" i="28"/>
  <c r="FG243" i="28"/>
  <c r="FF243" i="28"/>
  <c r="FE243" i="28"/>
  <c r="FD243" i="28"/>
  <c r="FC243" i="28"/>
  <c r="FB243" i="28"/>
  <c r="FA243" i="28"/>
  <c r="EZ243" i="28"/>
  <c r="EY243" i="28"/>
  <c r="EX243" i="28"/>
  <c r="EW243" i="28"/>
  <c r="EV243" i="28"/>
  <c r="EU243" i="28"/>
  <c r="ET243" i="28"/>
  <c r="ES243" i="28"/>
  <c r="ER243" i="28"/>
  <c r="EQ243" i="28"/>
  <c r="FY242" i="28"/>
  <c r="FX242" i="28"/>
  <c r="FW242" i="28"/>
  <c r="FV242" i="28"/>
  <c r="FU242" i="28"/>
  <c r="FT242" i="28"/>
  <c r="FS242" i="28"/>
  <c r="FR242" i="28"/>
  <c r="FQ242" i="28"/>
  <c r="FP242" i="28"/>
  <c r="FO242" i="28"/>
  <c r="FN242" i="28"/>
  <c r="FM242" i="28"/>
  <c r="FL242" i="28"/>
  <c r="FK242" i="28"/>
  <c r="FJ242" i="28"/>
  <c r="FI242" i="28"/>
  <c r="FH242" i="28"/>
  <c r="FG242" i="28"/>
  <c r="FF242" i="28"/>
  <c r="FE242" i="28"/>
  <c r="FD242" i="28"/>
  <c r="FC242" i="28"/>
  <c r="FB242" i="28"/>
  <c r="FA242" i="28"/>
  <c r="EZ242" i="28"/>
  <c r="EY242" i="28"/>
  <c r="EX242" i="28"/>
  <c r="EW242" i="28"/>
  <c r="EV242" i="28"/>
  <c r="EU242" i="28"/>
  <c r="ET242" i="28"/>
  <c r="ES242" i="28"/>
  <c r="ER242" i="28"/>
  <c r="EQ242" i="28"/>
  <c r="FY241" i="28"/>
  <c r="FX241" i="28"/>
  <c r="FW241" i="28"/>
  <c r="FV241" i="28"/>
  <c r="FU241" i="28"/>
  <c r="FT241" i="28"/>
  <c r="FS241" i="28"/>
  <c r="FR241" i="28"/>
  <c r="FQ241" i="28"/>
  <c r="FP241" i="28"/>
  <c r="FO241" i="28"/>
  <c r="FN241" i="28"/>
  <c r="FM241" i="28"/>
  <c r="FL241" i="28"/>
  <c r="FK241" i="28"/>
  <c r="FJ241" i="28"/>
  <c r="FI241" i="28"/>
  <c r="FH241" i="28"/>
  <c r="FG241" i="28"/>
  <c r="FF241" i="28"/>
  <c r="FE241" i="28"/>
  <c r="FD241" i="28"/>
  <c r="FC241" i="28"/>
  <c r="FB241" i="28"/>
  <c r="FA241" i="28"/>
  <c r="EZ241" i="28"/>
  <c r="EY241" i="28"/>
  <c r="EX241" i="28"/>
  <c r="EW241" i="28"/>
  <c r="EV241" i="28"/>
  <c r="EU241" i="28"/>
  <c r="ET241" i="28"/>
  <c r="ES241" i="28"/>
  <c r="ER241" i="28"/>
  <c r="EQ241" i="28"/>
  <c r="FY240" i="28"/>
  <c r="FX240" i="28"/>
  <c r="FW240" i="28"/>
  <c r="FV240" i="28"/>
  <c r="FU240" i="28"/>
  <c r="FT240" i="28"/>
  <c r="FS240" i="28"/>
  <c r="FR240" i="28"/>
  <c r="FQ240" i="28"/>
  <c r="FP240" i="28"/>
  <c r="FO240" i="28"/>
  <c r="FN240" i="28"/>
  <c r="FM240" i="28"/>
  <c r="FL240" i="28"/>
  <c r="FK240" i="28"/>
  <c r="FJ240" i="28"/>
  <c r="FI240" i="28"/>
  <c r="FH240" i="28"/>
  <c r="FG240" i="28"/>
  <c r="FF240" i="28"/>
  <c r="FE240" i="28"/>
  <c r="FD240" i="28"/>
  <c r="FC240" i="28"/>
  <c r="FB240" i="28"/>
  <c r="FA240" i="28"/>
  <c r="EZ240" i="28"/>
  <c r="EY240" i="28"/>
  <c r="EX240" i="28"/>
  <c r="EW240" i="28"/>
  <c r="EV240" i="28"/>
  <c r="EU240" i="28"/>
  <c r="ET240" i="28"/>
  <c r="ES240" i="28"/>
  <c r="ER240" i="28"/>
  <c r="EQ240" i="28"/>
  <c r="FY239" i="28"/>
  <c r="FX239" i="28"/>
  <c r="FW239" i="28"/>
  <c r="FV239" i="28"/>
  <c r="FU239" i="28"/>
  <c r="FT239" i="28"/>
  <c r="FS239" i="28"/>
  <c r="FR239" i="28"/>
  <c r="FQ239" i="28"/>
  <c r="FP239" i="28"/>
  <c r="FO239" i="28"/>
  <c r="FN239" i="28"/>
  <c r="FM239" i="28"/>
  <c r="FL239" i="28"/>
  <c r="FK239" i="28"/>
  <c r="FJ239" i="28"/>
  <c r="FI239" i="28"/>
  <c r="FH239" i="28"/>
  <c r="FG239" i="28"/>
  <c r="FF239" i="28"/>
  <c r="FE239" i="28"/>
  <c r="FD239" i="28"/>
  <c r="FC239" i="28"/>
  <c r="FB239" i="28"/>
  <c r="FA239" i="28"/>
  <c r="EZ239" i="28"/>
  <c r="EY239" i="28"/>
  <c r="EX239" i="28"/>
  <c r="EW239" i="28"/>
  <c r="EV239" i="28"/>
  <c r="EU239" i="28"/>
  <c r="ET239" i="28"/>
  <c r="ES239" i="28"/>
  <c r="ER239" i="28"/>
  <c r="EQ239" i="28"/>
  <c r="FY238" i="28"/>
  <c r="FX238" i="28"/>
  <c r="FW238" i="28"/>
  <c r="FV238" i="28"/>
  <c r="FU238" i="28"/>
  <c r="FT238" i="28"/>
  <c r="FS238" i="28"/>
  <c r="FR238" i="28"/>
  <c r="FQ238" i="28"/>
  <c r="FP238" i="28"/>
  <c r="FO238" i="28"/>
  <c r="FN238" i="28"/>
  <c r="FM238" i="28"/>
  <c r="FL238" i="28"/>
  <c r="FK238" i="28"/>
  <c r="FJ238" i="28"/>
  <c r="FI238" i="28"/>
  <c r="FH238" i="28"/>
  <c r="FG238" i="28"/>
  <c r="FF238" i="28"/>
  <c r="FE238" i="28"/>
  <c r="FD238" i="28"/>
  <c r="FC238" i="28"/>
  <c r="FB238" i="28"/>
  <c r="FA238" i="28"/>
  <c r="EZ238" i="28"/>
  <c r="EY238" i="28"/>
  <c r="EX238" i="28"/>
  <c r="EW238" i="28"/>
  <c r="EV238" i="28"/>
  <c r="EU238" i="28"/>
  <c r="ET238" i="28"/>
  <c r="ES238" i="28"/>
  <c r="ER238" i="28"/>
  <c r="EQ238" i="28"/>
  <c r="FY237" i="28"/>
  <c r="FX237" i="28"/>
  <c r="FW237" i="28"/>
  <c r="FV237" i="28"/>
  <c r="FU237" i="28"/>
  <c r="FT237" i="28"/>
  <c r="FS237" i="28"/>
  <c r="FR237" i="28"/>
  <c r="FQ237" i="28"/>
  <c r="FP237" i="28"/>
  <c r="FO237" i="28"/>
  <c r="FN237" i="28"/>
  <c r="FM237" i="28"/>
  <c r="FL237" i="28"/>
  <c r="FK237" i="28"/>
  <c r="FJ237" i="28"/>
  <c r="FI237" i="28"/>
  <c r="FH237" i="28"/>
  <c r="FG237" i="28"/>
  <c r="FF237" i="28"/>
  <c r="FE237" i="28"/>
  <c r="FD237" i="28"/>
  <c r="FC237" i="28"/>
  <c r="FB237" i="28"/>
  <c r="FA237" i="28"/>
  <c r="EZ237" i="28"/>
  <c r="EY237" i="28"/>
  <c r="EX237" i="28"/>
  <c r="EW237" i="28"/>
  <c r="EV237" i="28"/>
  <c r="EU237" i="28"/>
  <c r="ET237" i="28"/>
  <c r="ES237" i="28"/>
  <c r="ER237" i="28"/>
  <c r="EQ237" i="28"/>
  <c r="FY236" i="28"/>
  <c r="FX236" i="28"/>
  <c r="FW236" i="28"/>
  <c r="FV236" i="28"/>
  <c r="FU236" i="28"/>
  <c r="FT236" i="28"/>
  <c r="FS236" i="28"/>
  <c r="FR236" i="28"/>
  <c r="FQ236" i="28"/>
  <c r="FP236" i="28"/>
  <c r="FO236" i="28"/>
  <c r="FN236" i="28"/>
  <c r="FM236" i="28"/>
  <c r="FL236" i="28"/>
  <c r="FK236" i="28"/>
  <c r="FJ236" i="28"/>
  <c r="FI236" i="28"/>
  <c r="FH236" i="28"/>
  <c r="FG236" i="28"/>
  <c r="FF236" i="28"/>
  <c r="FE236" i="28"/>
  <c r="FD236" i="28"/>
  <c r="FC236" i="28"/>
  <c r="FB236" i="28"/>
  <c r="FA236" i="28"/>
  <c r="EZ236" i="28"/>
  <c r="EY236" i="28"/>
  <c r="EX236" i="28"/>
  <c r="EW236" i="28"/>
  <c r="EV236" i="28"/>
  <c r="EU236" i="28"/>
  <c r="ET236" i="28"/>
  <c r="ES236" i="28"/>
  <c r="ER236" i="28"/>
  <c r="EQ236" i="28"/>
  <c r="FY235" i="28"/>
  <c r="FX235" i="28"/>
  <c r="FW235" i="28"/>
  <c r="FV235" i="28"/>
  <c r="FU235" i="28"/>
  <c r="FT235" i="28"/>
  <c r="FS235" i="28"/>
  <c r="FR235" i="28"/>
  <c r="FQ235" i="28"/>
  <c r="FP235" i="28"/>
  <c r="FO235" i="28"/>
  <c r="FN235" i="28"/>
  <c r="FM235" i="28"/>
  <c r="FL235" i="28"/>
  <c r="FK235" i="28"/>
  <c r="FJ235" i="28"/>
  <c r="FI235" i="28"/>
  <c r="FH235" i="28"/>
  <c r="FG235" i="28"/>
  <c r="FF235" i="28"/>
  <c r="FE235" i="28"/>
  <c r="FD235" i="28"/>
  <c r="FC235" i="28"/>
  <c r="FB235" i="28"/>
  <c r="FA235" i="28"/>
  <c r="EZ235" i="28"/>
  <c r="EY235" i="28"/>
  <c r="EX235" i="28"/>
  <c r="EW235" i="28"/>
  <c r="EV235" i="28"/>
  <c r="EU235" i="28"/>
  <c r="ET235" i="28"/>
  <c r="ES235" i="28"/>
  <c r="ER235" i="28"/>
  <c r="EQ235" i="28"/>
  <c r="FY234" i="28"/>
  <c r="FX234" i="28"/>
  <c r="FW234" i="28"/>
  <c r="FV234" i="28"/>
  <c r="FU234" i="28"/>
  <c r="FT234" i="28"/>
  <c r="FS234" i="28"/>
  <c r="FR234" i="28"/>
  <c r="FQ234" i="28"/>
  <c r="FP234" i="28"/>
  <c r="FO234" i="28"/>
  <c r="FN234" i="28"/>
  <c r="FM234" i="28"/>
  <c r="FL234" i="28"/>
  <c r="FK234" i="28"/>
  <c r="FJ234" i="28"/>
  <c r="FI234" i="28"/>
  <c r="FH234" i="28"/>
  <c r="FG234" i="28"/>
  <c r="FF234" i="28"/>
  <c r="FE234" i="28"/>
  <c r="FD234" i="28"/>
  <c r="FC234" i="28"/>
  <c r="FB234" i="28"/>
  <c r="FA234" i="28"/>
  <c r="EZ234" i="28"/>
  <c r="EY234" i="28"/>
  <c r="EX234" i="28"/>
  <c r="EW234" i="28"/>
  <c r="EV234" i="28"/>
  <c r="EU234" i="28"/>
  <c r="ET234" i="28"/>
  <c r="ES234" i="28"/>
  <c r="ER234" i="28"/>
  <c r="EQ234" i="28"/>
  <c r="FY233" i="28"/>
  <c r="FX233" i="28"/>
  <c r="FW233" i="28"/>
  <c r="FV233" i="28"/>
  <c r="FU233" i="28"/>
  <c r="FT233" i="28"/>
  <c r="FS233" i="28"/>
  <c r="FR233" i="28"/>
  <c r="FQ233" i="28"/>
  <c r="FP233" i="28"/>
  <c r="FO233" i="28"/>
  <c r="FN233" i="28"/>
  <c r="FM233" i="28"/>
  <c r="FL233" i="28"/>
  <c r="FK233" i="28"/>
  <c r="FJ233" i="28"/>
  <c r="FI233" i="28"/>
  <c r="FH233" i="28"/>
  <c r="FG233" i="28"/>
  <c r="FF233" i="28"/>
  <c r="FE233" i="28"/>
  <c r="FD233" i="28"/>
  <c r="FC233" i="28"/>
  <c r="FB233" i="28"/>
  <c r="FA233" i="28"/>
  <c r="EZ233" i="28"/>
  <c r="EY233" i="28"/>
  <c r="EX233" i="28"/>
  <c r="EW233" i="28"/>
  <c r="EV233" i="28"/>
  <c r="EU233" i="28"/>
  <c r="ET233" i="28"/>
  <c r="ES233" i="28"/>
  <c r="ER233" i="28"/>
  <c r="EQ233" i="28"/>
  <c r="FY232" i="28"/>
  <c r="FX232" i="28"/>
  <c r="FW232" i="28"/>
  <c r="FV232" i="28"/>
  <c r="FU232" i="28"/>
  <c r="FT232" i="28"/>
  <c r="FS232" i="28"/>
  <c r="FR232" i="28"/>
  <c r="FQ232" i="28"/>
  <c r="FP232" i="28"/>
  <c r="FO232" i="28"/>
  <c r="FN232" i="28"/>
  <c r="FM232" i="28"/>
  <c r="FL232" i="28"/>
  <c r="FK232" i="28"/>
  <c r="FJ232" i="28"/>
  <c r="FI232" i="28"/>
  <c r="FH232" i="28"/>
  <c r="FG232" i="28"/>
  <c r="FF232" i="28"/>
  <c r="FE232" i="28"/>
  <c r="FD232" i="28"/>
  <c r="FC232" i="28"/>
  <c r="FB232" i="28"/>
  <c r="FA232" i="28"/>
  <c r="EZ232" i="28"/>
  <c r="EY232" i="28"/>
  <c r="EX232" i="28"/>
  <c r="EW232" i="28"/>
  <c r="EV232" i="28"/>
  <c r="EU232" i="28"/>
  <c r="ET232" i="28"/>
  <c r="ES232" i="28"/>
  <c r="ER232" i="28"/>
  <c r="EQ232" i="28"/>
  <c r="FY231" i="28"/>
  <c r="FX231" i="28"/>
  <c r="FW231" i="28"/>
  <c r="FV231" i="28"/>
  <c r="FU231" i="28"/>
  <c r="FT231" i="28"/>
  <c r="FS231" i="28"/>
  <c r="FR231" i="28"/>
  <c r="FQ231" i="28"/>
  <c r="FP231" i="28"/>
  <c r="FO231" i="28"/>
  <c r="FN231" i="28"/>
  <c r="FM231" i="28"/>
  <c r="FL231" i="28"/>
  <c r="FK231" i="28"/>
  <c r="FJ231" i="28"/>
  <c r="FI231" i="28"/>
  <c r="FH231" i="28"/>
  <c r="FG231" i="28"/>
  <c r="FF231" i="28"/>
  <c r="FE231" i="28"/>
  <c r="FD231" i="28"/>
  <c r="FC231" i="28"/>
  <c r="FB231" i="28"/>
  <c r="FA231" i="28"/>
  <c r="EZ231" i="28"/>
  <c r="EY231" i="28"/>
  <c r="EX231" i="28"/>
  <c r="EW231" i="28"/>
  <c r="EV231" i="28"/>
  <c r="EU231" i="28"/>
  <c r="ET231" i="28"/>
  <c r="ES231" i="28"/>
  <c r="ER231" i="28"/>
  <c r="EQ231" i="28"/>
  <c r="FY230" i="28"/>
  <c r="FX230" i="28"/>
  <c r="FW230" i="28"/>
  <c r="FV230" i="28"/>
  <c r="FU230" i="28"/>
  <c r="FT230" i="28"/>
  <c r="FS230" i="28"/>
  <c r="FR230" i="28"/>
  <c r="FQ230" i="28"/>
  <c r="FP230" i="28"/>
  <c r="FO230" i="28"/>
  <c r="FN230" i="28"/>
  <c r="FM230" i="28"/>
  <c r="FL230" i="28"/>
  <c r="FK230" i="28"/>
  <c r="FJ230" i="28"/>
  <c r="FI230" i="28"/>
  <c r="FH230" i="28"/>
  <c r="FG230" i="28"/>
  <c r="FF230" i="28"/>
  <c r="FE230" i="28"/>
  <c r="FD230" i="28"/>
  <c r="FC230" i="28"/>
  <c r="FB230" i="28"/>
  <c r="FA230" i="28"/>
  <c r="EZ230" i="28"/>
  <c r="EY230" i="28"/>
  <c r="EX230" i="28"/>
  <c r="EW230" i="28"/>
  <c r="EV230" i="28"/>
  <c r="EU230" i="28"/>
  <c r="ET230" i="28"/>
  <c r="ES230" i="28"/>
  <c r="ER230" i="28"/>
  <c r="EQ230" i="28"/>
  <c r="FY229" i="28"/>
  <c r="FX229" i="28"/>
  <c r="FW229" i="28"/>
  <c r="FV229" i="28"/>
  <c r="FU229" i="28"/>
  <c r="FT229" i="28"/>
  <c r="FS229" i="28"/>
  <c r="FR229" i="28"/>
  <c r="FQ229" i="28"/>
  <c r="FP229" i="28"/>
  <c r="FO229" i="28"/>
  <c r="FN229" i="28"/>
  <c r="FM229" i="28"/>
  <c r="FL229" i="28"/>
  <c r="FK229" i="28"/>
  <c r="FJ229" i="28"/>
  <c r="FI229" i="28"/>
  <c r="FH229" i="28"/>
  <c r="FG229" i="28"/>
  <c r="FF229" i="28"/>
  <c r="FE229" i="28"/>
  <c r="FD229" i="28"/>
  <c r="FC229" i="28"/>
  <c r="FB229" i="28"/>
  <c r="FA229" i="28"/>
  <c r="EZ229" i="28"/>
  <c r="EY229" i="28"/>
  <c r="EX229" i="28"/>
  <c r="EW229" i="28"/>
  <c r="EV229" i="28"/>
  <c r="EU229" i="28"/>
  <c r="ET229" i="28"/>
  <c r="ES229" i="28"/>
  <c r="ER229" i="28"/>
  <c r="EQ229" i="28"/>
  <c r="FY228" i="28"/>
  <c r="FX228" i="28"/>
  <c r="FW228" i="28"/>
  <c r="FV228" i="28"/>
  <c r="FU228" i="28"/>
  <c r="FT228" i="28"/>
  <c r="FS228" i="28"/>
  <c r="FR228" i="28"/>
  <c r="FQ228" i="28"/>
  <c r="FP228" i="28"/>
  <c r="FO228" i="28"/>
  <c r="FN228" i="28"/>
  <c r="FM228" i="28"/>
  <c r="FL228" i="28"/>
  <c r="FK228" i="28"/>
  <c r="FJ228" i="28"/>
  <c r="FI228" i="28"/>
  <c r="FH228" i="28"/>
  <c r="FG228" i="28"/>
  <c r="FF228" i="28"/>
  <c r="FE228" i="28"/>
  <c r="FD228" i="28"/>
  <c r="FC228" i="28"/>
  <c r="FB228" i="28"/>
  <c r="FA228" i="28"/>
  <c r="EZ228" i="28"/>
  <c r="EY228" i="28"/>
  <c r="EX228" i="28"/>
  <c r="EW228" i="28"/>
  <c r="EV228" i="28"/>
  <c r="EU228" i="28"/>
  <c r="ET228" i="28"/>
  <c r="ES228" i="28"/>
  <c r="ER228" i="28"/>
  <c r="EQ228" i="28"/>
  <c r="FY227" i="28"/>
  <c r="FX227" i="28"/>
  <c r="FW227" i="28"/>
  <c r="FV227" i="28"/>
  <c r="FU227" i="28"/>
  <c r="FT227" i="28"/>
  <c r="FS227" i="28"/>
  <c r="FR227" i="28"/>
  <c r="FQ227" i="28"/>
  <c r="FP227" i="28"/>
  <c r="FO227" i="28"/>
  <c r="FN227" i="28"/>
  <c r="FM227" i="28"/>
  <c r="FL227" i="28"/>
  <c r="FK227" i="28"/>
  <c r="FJ227" i="28"/>
  <c r="FI227" i="28"/>
  <c r="FH227" i="28"/>
  <c r="FG227" i="28"/>
  <c r="FF227" i="28"/>
  <c r="FE227" i="28"/>
  <c r="FD227" i="28"/>
  <c r="FC227" i="28"/>
  <c r="FB227" i="28"/>
  <c r="FA227" i="28"/>
  <c r="EZ227" i="28"/>
  <c r="EY227" i="28"/>
  <c r="EX227" i="28"/>
  <c r="EW227" i="28"/>
  <c r="EV227" i="28"/>
  <c r="EU227" i="28"/>
  <c r="ET227" i="28"/>
  <c r="ES227" i="28"/>
  <c r="ER227" i="28"/>
  <c r="EQ227" i="28"/>
  <c r="FY226" i="28"/>
  <c r="FX226" i="28"/>
  <c r="FW226" i="28"/>
  <c r="FV226" i="28"/>
  <c r="FU226" i="28"/>
  <c r="FT226" i="28"/>
  <c r="FS226" i="28"/>
  <c r="FR226" i="28"/>
  <c r="FQ226" i="28"/>
  <c r="FP226" i="28"/>
  <c r="FO226" i="28"/>
  <c r="FN226" i="28"/>
  <c r="FM226" i="28"/>
  <c r="FL226" i="28"/>
  <c r="FK226" i="28"/>
  <c r="FJ226" i="28"/>
  <c r="FI226" i="28"/>
  <c r="FH226" i="28"/>
  <c r="FG226" i="28"/>
  <c r="FF226" i="28"/>
  <c r="FE226" i="28"/>
  <c r="FD226" i="28"/>
  <c r="FC226" i="28"/>
  <c r="FB226" i="28"/>
  <c r="FA226" i="28"/>
  <c r="EZ226" i="28"/>
  <c r="EY226" i="28"/>
  <c r="EX226" i="28"/>
  <c r="EW226" i="28"/>
  <c r="EV226" i="28"/>
  <c r="EU226" i="28"/>
  <c r="ET226" i="28"/>
  <c r="ES226" i="28"/>
  <c r="ER226" i="28"/>
  <c r="EQ226" i="28"/>
  <c r="FY225" i="28"/>
  <c r="FX225" i="28"/>
  <c r="FW225" i="28"/>
  <c r="FV225" i="28"/>
  <c r="FU225" i="28"/>
  <c r="FT225" i="28"/>
  <c r="FS225" i="28"/>
  <c r="FR225" i="28"/>
  <c r="FQ225" i="28"/>
  <c r="FP225" i="28"/>
  <c r="FO225" i="28"/>
  <c r="FN225" i="28"/>
  <c r="FM225" i="28"/>
  <c r="FL225" i="28"/>
  <c r="FK225" i="28"/>
  <c r="FJ225" i="28"/>
  <c r="FI225" i="28"/>
  <c r="FH225" i="28"/>
  <c r="FG225" i="28"/>
  <c r="FF225" i="28"/>
  <c r="FE225" i="28"/>
  <c r="FD225" i="28"/>
  <c r="FC225" i="28"/>
  <c r="FB225" i="28"/>
  <c r="FA225" i="28"/>
  <c r="EZ225" i="28"/>
  <c r="EY225" i="28"/>
  <c r="EX225" i="28"/>
  <c r="EW225" i="28"/>
  <c r="EV225" i="28"/>
  <c r="EU225" i="28"/>
  <c r="ET225" i="28"/>
  <c r="ES225" i="28"/>
  <c r="ER225" i="28"/>
  <c r="EQ225" i="28"/>
  <c r="FY224" i="28"/>
  <c r="FX224" i="28"/>
  <c r="FW224" i="28"/>
  <c r="FV224" i="28"/>
  <c r="FU224" i="28"/>
  <c r="FT224" i="28"/>
  <c r="FS224" i="28"/>
  <c r="FR224" i="28"/>
  <c r="FQ224" i="28"/>
  <c r="FP224" i="28"/>
  <c r="FO224" i="28"/>
  <c r="FN224" i="28"/>
  <c r="FM224" i="28"/>
  <c r="FL224" i="28"/>
  <c r="FK224" i="28"/>
  <c r="FJ224" i="28"/>
  <c r="FI224" i="28"/>
  <c r="FH224" i="28"/>
  <c r="FG224" i="28"/>
  <c r="FF224" i="28"/>
  <c r="FE224" i="28"/>
  <c r="FD224" i="28"/>
  <c r="FC224" i="28"/>
  <c r="FB224" i="28"/>
  <c r="FA224" i="28"/>
  <c r="EZ224" i="28"/>
  <c r="EY224" i="28"/>
  <c r="EX224" i="28"/>
  <c r="EW224" i="28"/>
  <c r="EV224" i="28"/>
  <c r="EU224" i="28"/>
  <c r="ET224" i="28"/>
  <c r="ES224" i="28"/>
  <c r="ER224" i="28"/>
  <c r="EQ224" i="28"/>
  <c r="FY223" i="28"/>
  <c r="FX223" i="28"/>
  <c r="FW223" i="28"/>
  <c r="FV223" i="28"/>
  <c r="FU223" i="28"/>
  <c r="FT223" i="28"/>
  <c r="FS223" i="28"/>
  <c r="FR223" i="28"/>
  <c r="FQ223" i="28"/>
  <c r="FP223" i="28"/>
  <c r="FO223" i="28"/>
  <c r="FN223" i="28"/>
  <c r="FM223" i="28"/>
  <c r="FL223" i="28"/>
  <c r="FK223" i="28"/>
  <c r="FJ223" i="28"/>
  <c r="FI223" i="28"/>
  <c r="FH223" i="28"/>
  <c r="FG223" i="28"/>
  <c r="FF223" i="28"/>
  <c r="FE223" i="28"/>
  <c r="FD223" i="28"/>
  <c r="FC223" i="28"/>
  <c r="FB223" i="28"/>
  <c r="FA223" i="28"/>
  <c r="EZ223" i="28"/>
  <c r="EY223" i="28"/>
  <c r="EX223" i="28"/>
  <c r="EW223" i="28"/>
  <c r="EV223" i="28"/>
  <c r="EU223" i="28"/>
  <c r="ET223" i="28"/>
  <c r="ES223" i="28"/>
  <c r="ER223" i="28"/>
  <c r="EQ223" i="28"/>
  <c r="FY222" i="28"/>
  <c r="FX222" i="28"/>
  <c r="FW222" i="28"/>
  <c r="FV222" i="28"/>
  <c r="FU222" i="28"/>
  <c r="FT222" i="28"/>
  <c r="FS222" i="28"/>
  <c r="FR222" i="28"/>
  <c r="FQ222" i="28"/>
  <c r="FP222" i="28"/>
  <c r="FO222" i="28"/>
  <c r="FN222" i="28"/>
  <c r="FM222" i="28"/>
  <c r="FL222" i="28"/>
  <c r="FK222" i="28"/>
  <c r="FJ222" i="28"/>
  <c r="FI222" i="28"/>
  <c r="FH222" i="28"/>
  <c r="FG222" i="28"/>
  <c r="FF222" i="28"/>
  <c r="FE222" i="28"/>
  <c r="FD222" i="28"/>
  <c r="FC222" i="28"/>
  <c r="FB222" i="28"/>
  <c r="FA222" i="28"/>
  <c r="EZ222" i="28"/>
  <c r="EY222" i="28"/>
  <c r="EX222" i="28"/>
  <c r="EW222" i="28"/>
  <c r="EV222" i="28"/>
  <c r="EU222" i="28"/>
  <c r="ET222" i="28"/>
  <c r="ES222" i="28"/>
  <c r="ER222" i="28"/>
  <c r="EQ222" i="28"/>
  <c r="FY221" i="28"/>
  <c r="FX221" i="28"/>
  <c r="FW221" i="28"/>
  <c r="FV221" i="28"/>
  <c r="FU221" i="28"/>
  <c r="FT221" i="28"/>
  <c r="FS221" i="28"/>
  <c r="FR221" i="28"/>
  <c r="FQ221" i="28"/>
  <c r="FP221" i="28"/>
  <c r="FO221" i="28"/>
  <c r="FN221" i="28"/>
  <c r="FM221" i="28"/>
  <c r="FL221" i="28"/>
  <c r="FK221" i="28"/>
  <c r="FJ221" i="28"/>
  <c r="FI221" i="28"/>
  <c r="FH221" i="28"/>
  <c r="FG221" i="28"/>
  <c r="FF221" i="28"/>
  <c r="FE221" i="28"/>
  <c r="FD221" i="28"/>
  <c r="FC221" i="28"/>
  <c r="FB221" i="28"/>
  <c r="FA221" i="28"/>
  <c r="EZ221" i="28"/>
  <c r="EY221" i="28"/>
  <c r="EX221" i="28"/>
  <c r="EW221" i="28"/>
  <c r="EV221" i="28"/>
  <c r="EU221" i="28"/>
  <c r="ET221" i="28"/>
  <c r="ES221" i="28"/>
  <c r="ER221" i="28"/>
  <c r="EQ221" i="28"/>
  <c r="FY220" i="28"/>
  <c r="FX220" i="28"/>
  <c r="FW220" i="28"/>
  <c r="FV220" i="28"/>
  <c r="FU220" i="28"/>
  <c r="FT220" i="28"/>
  <c r="FS220" i="28"/>
  <c r="FR220" i="28"/>
  <c r="FQ220" i="28"/>
  <c r="FP220" i="28"/>
  <c r="FO220" i="28"/>
  <c r="FN220" i="28"/>
  <c r="FM220" i="28"/>
  <c r="FL220" i="28"/>
  <c r="FK220" i="28"/>
  <c r="FJ220" i="28"/>
  <c r="FI220" i="28"/>
  <c r="FH220" i="28"/>
  <c r="FG220" i="28"/>
  <c r="FF220" i="28"/>
  <c r="FE220" i="28"/>
  <c r="FD220" i="28"/>
  <c r="FC220" i="28"/>
  <c r="FB220" i="28"/>
  <c r="FA220" i="28"/>
  <c r="EZ220" i="28"/>
  <c r="EY220" i="28"/>
  <c r="EX220" i="28"/>
  <c r="EW220" i="28"/>
  <c r="EV220" i="28"/>
  <c r="EU220" i="28"/>
  <c r="ET220" i="28"/>
  <c r="ES220" i="28"/>
  <c r="ER220" i="28"/>
  <c r="EQ220" i="28"/>
  <c r="FY219" i="28"/>
  <c r="FX219" i="28"/>
  <c r="FW219" i="28"/>
  <c r="FV219" i="28"/>
  <c r="FU219" i="28"/>
  <c r="FT219" i="28"/>
  <c r="FS219" i="28"/>
  <c r="FR219" i="28"/>
  <c r="FQ219" i="28"/>
  <c r="FP219" i="28"/>
  <c r="FO219" i="28"/>
  <c r="FN219" i="28"/>
  <c r="FM219" i="28"/>
  <c r="FL219" i="28"/>
  <c r="FK219" i="28"/>
  <c r="FJ219" i="28"/>
  <c r="FI219" i="28"/>
  <c r="FH219" i="28"/>
  <c r="FG219" i="28"/>
  <c r="FF219" i="28"/>
  <c r="FE219" i="28"/>
  <c r="FD219" i="28"/>
  <c r="FC219" i="28"/>
  <c r="FB219" i="28"/>
  <c r="FA219" i="28"/>
  <c r="EZ219" i="28"/>
  <c r="EY219" i="28"/>
  <c r="EX219" i="28"/>
  <c r="EW219" i="28"/>
  <c r="EV219" i="28"/>
  <c r="EU219" i="28"/>
  <c r="ET219" i="28"/>
  <c r="ES219" i="28"/>
  <c r="ER219" i="28"/>
  <c r="EQ219" i="28"/>
  <c r="FY218" i="28"/>
  <c r="FX218" i="28"/>
  <c r="FW218" i="28"/>
  <c r="FV218" i="28"/>
  <c r="FU218" i="28"/>
  <c r="FT218" i="28"/>
  <c r="FS218" i="28"/>
  <c r="FR218" i="28"/>
  <c r="FQ218" i="28"/>
  <c r="FP218" i="28"/>
  <c r="FO218" i="28"/>
  <c r="FN218" i="28"/>
  <c r="FM218" i="28"/>
  <c r="FL218" i="28"/>
  <c r="FK218" i="28"/>
  <c r="FJ218" i="28"/>
  <c r="FI218" i="28"/>
  <c r="FH218" i="28"/>
  <c r="FG218" i="28"/>
  <c r="FF218" i="28"/>
  <c r="FE218" i="28"/>
  <c r="FD218" i="28"/>
  <c r="FC218" i="28"/>
  <c r="FB218" i="28"/>
  <c r="FA218" i="28"/>
  <c r="EZ218" i="28"/>
  <c r="EY218" i="28"/>
  <c r="EX218" i="28"/>
  <c r="EW218" i="28"/>
  <c r="EV218" i="28"/>
  <c r="EU218" i="28"/>
  <c r="ET218" i="28"/>
  <c r="ES218" i="28"/>
  <c r="ER218" i="28"/>
  <c r="EQ218" i="28"/>
  <c r="FY217" i="28"/>
  <c r="FX217" i="28"/>
  <c r="FW217" i="28"/>
  <c r="FV217" i="28"/>
  <c r="FU217" i="28"/>
  <c r="FT217" i="28"/>
  <c r="FS217" i="28"/>
  <c r="FR217" i="28"/>
  <c r="FQ217" i="28"/>
  <c r="FP217" i="28"/>
  <c r="FO217" i="28"/>
  <c r="FN217" i="28"/>
  <c r="FM217" i="28"/>
  <c r="FL217" i="28"/>
  <c r="FK217" i="28"/>
  <c r="FJ217" i="28"/>
  <c r="FI217" i="28"/>
  <c r="FH217" i="28"/>
  <c r="FG217" i="28"/>
  <c r="FF217" i="28"/>
  <c r="FE217" i="28"/>
  <c r="FD217" i="28"/>
  <c r="FC217" i="28"/>
  <c r="FB217" i="28"/>
  <c r="FA217" i="28"/>
  <c r="EZ217" i="28"/>
  <c r="EY217" i="28"/>
  <c r="EX217" i="28"/>
  <c r="EW217" i="28"/>
  <c r="EV217" i="28"/>
  <c r="EU217" i="28"/>
  <c r="ET217" i="28"/>
  <c r="ES217" i="28"/>
  <c r="ER217" i="28"/>
  <c r="EQ217" i="28"/>
  <c r="FY216" i="28"/>
  <c r="FX216" i="28"/>
  <c r="FW216" i="28"/>
  <c r="FV216" i="28"/>
  <c r="FU216" i="28"/>
  <c r="FT216" i="28"/>
  <c r="FS216" i="28"/>
  <c r="FR216" i="28"/>
  <c r="FQ216" i="28"/>
  <c r="FP216" i="28"/>
  <c r="FO216" i="28"/>
  <c r="FN216" i="28"/>
  <c r="FM216" i="28"/>
  <c r="FL216" i="28"/>
  <c r="FK216" i="28"/>
  <c r="FJ216" i="28"/>
  <c r="FI216" i="28"/>
  <c r="FH216" i="28"/>
  <c r="FG216" i="28"/>
  <c r="FF216" i="28"/>
  <c r="FE216" i="28"/>
  <c r="FD216" i="28"/>
  <c r="FC216" i="28"/>
  <c r="FB216" i="28"/>
  <c r="FA216" i="28"/>
  <c r="EZ216" i="28"/>
  <c r="EY216" i="28"/>
  <c r="EX216" i="28"/>
  <c r="EW216" i="28"/>
  <c r="EV216" i="28"/>
  <c r="EU216" i="28"/>
  <c r="ET216" i="28"/>
  <c r="ES216" i="28"/>
  <c r="ER216" i="28"/>
  <c r="EQ216" i="28"/>
  <c r="FY215" i="28"/>
  <c r="FX215" i="28"/>
  <c r="FW215" i="28"/>
  <c r="FV215" i="28"/>
  <c r="FU215" i="28"/>
  <c r="FT215" i="28"/>
  <c r="FS215" i="28"/>
  <c r="FR215" i="28"/>
  <c r="FQ215" i="28"/>
  <c r="FP215" i="28"/>
  <c r="FO215" i="28"/>
  <c r="FN215" i="28"/>
  <c r="FM215" i="28"/>
  <c r="FL215" i="28"/>
  <c r="FK215" i="28"/>
  <c r="FJ215" i="28"/>
  <c r="FI215" i="28"/>
  <c r="FH215" i="28"/>
  <c r="FG215" i="28"/>
  <c r="FF215" i="28"/>
  <c r="FE215" i="28"/>
  <c r="FD215" i="28"/>
  <c r="FC215" i="28"/>
  <c r="FB215" i="28"/>
  <c r="FA215" i="28"/>
  <c r="EZ215" i="28"/>
  <c r="EY215" i="28"/>
  <c r="EX215" i="28"/>
  <c r="EW215" i="28"/>
  <c r="EV215" i="28"/>
  <c r="EU215" i="28"/>
  <c r="ET215" i="28"/>
  <c r="ES215" i="28"/>
  <c r="ER215" i="28"/>
  <c r="EQ215" i="28"/>
  <c r="FY214" i="28"/>
  <c r="FX214" i="28"/>
  <c r="FW214" i="28"/>
  <c r="FV214" i="28"/>
  <c r="FU214" i="28"/>
  <c r="FT214" i="28"/>
  <c r="FS214" i="28"/>
  <c r="FR214" i="28"/>
  <c r="FQ214" i="28"/>
  <c r="FP214" i="28"/>
  <c r="FO214" i="28"/>
  <c r="FN214" i="28"/>
  <c r="FM214" i="28"/>
  <c r="FL214" i="28"/>
  <c r="FK214" i="28"/>
  <c r="FJ214" i="28"/>
  <c r="FI214" i="28"/>
  <c r="FH214" i="28"/>
  <c r="FG214" i="28"/>
  <c r="FF214" i="28"/>
  <c r="FE214" i="28"/>
  <c r="FD214" i="28"/>
  <c r="FC214" i="28"/>
  <c r="FB214" i="28"/>
  <c r="FA214" i="28"/>
  <c r="EZ214" i="28"/>
  <c r="EY214" i="28"/>
  <c r="EX214" i="28"/>
  <c r="EW214" i="28"/>
  <c r="EV214" i="28"/>
  <c r="EU214" i="28"/>
  <c r="ET214" i="28"/>
  <c r="ES214" i="28"/>
  <c r="ER214" i="28"/>
  <c r="EQ214" i="28"/>
  <c r="FY213" i="28"/>
  <c r="FX213" i="28"/>
  <c r="FW213" i="28"/>
  <c r="FV213" i="28"/>
  <c r="FU213" i="28"/>
  <c r="FT213" i="28"/>
  <c r="FS213" i="28"/>
  <c r="FR213" i="28"/>
  <c r="FQ213" i="28"/>
  <c r="FP213" i="28"/>
  <c r="FO213" i="28"/>
  <c r="FN213" i="28"/>
  <c r="FM213" i="28"/>
  <c r="FL213" i="28"/>
  <c r="FK213" i="28"/>
  <c r="FJ213" i="28"/>
  <c r="FI213" i="28"/>
  <c r="FH213" i="28"/>
  <c r="FG213" i="28"/>
  <c r="FF213" i="28"/>
  <c r="FE213" i="28"/>
  <c r="FD213" i="28"/>
  <c r="FC213" i="28"/>
  <c r="FB213" i="28"/>
  <c r="FA213" i="28"/>
  <c r="EZ213" i="28"/>
  <c r="EY213" i="28"/>
  <c r="EX213" i="28"/>
  <c r="EW213" i="28"/>
  <c r="EV213" i="28"/>
  <c r="EU213" i="28"/>
  <c r="ET213" i="28"/>
  <c r="ES213" i="28"/>
  <c r="ER213" i="28"/>
  <c r="EQ213" i="28"/>
  <c r="FY212" i="28"/>
  <c r="FX212" i="28"/>
  <c r="FW212" i="28"/>
  <c r="FV212" i="28"/>
  <c r="FU212" i="28"/>
  <c r="FT212" i="28"/>
  <c r="FS212" i="28"/>
  <c r="FR212" i="28"/>
  <c r="FQ212" i="28"/>
  <c r="FP212" i="28"/>
  <c r="FO212" i="28"/>
  <c r="FN212" i="28"/>
  <c r="FM212" i="28"/>
  <c r="FL212" i="28"/>
  <c r="FK212" i="28"/>
  <c r="FJ212" i="28"/>
  <c r="FI212" i="28"/>
  <c r="FH212" i="28"/>
  <c r="FG212" i="28"/>
  <c r="FF212" i="28"/>
  <c r="FE212" i="28"/>
  <c r="FD212" i="28"/>
  <c r="FC212" i="28"/>
  <c r="FB212" i="28"/>
  <c r="FA212" i="28"/>
  <c r="EZ212" i="28"/>
  <c r="EY212" i="28"/>
  <c r="EX212" i="28"/>
  <c r="EW212" i="28"/>
  <c r="EV212" i="28"/>
  <c r="EU212" i="28"/>
  <c r="ET212" i="28"/>
  <c r="ES212" i="28"/>
  <c r="ER212" i="28"/>
  <c r="EQ212" i="28"/>
  <c r="FY211" i="28"/>
  <c r="FX211" i="28"/>
  <c r="FW211" i="28"/>
  <c r="FV211" i="28"/>
  <c r="FU211" i="28"/>
  <c r="FT211" i="28"/>
  <c r="FS211" i="28"/>
  <c r="FR211" i="28"/>
  <c r="FQ211" i="28"/>
  <c r="FP211" i="28"/>
  <c r="FO211" i="28"/>
  <c r="FN211" i="28"/>
  <c r="FM211" i="28"/>
  <c r="FL211" i="28"/>
  <c r="FK211" i="28"/>
  <c r="FJ211" i="28"/>
  <c r="FI211" i="28"/>
  <c r="FH211" i="28"/>
  <c r="FG211" i="28"/>
  <c r="FF211" i="28"/>
  <c r="FE211" i="28"/>
  <c r="FD211" i="28"/>
  <c r="FC211" i="28"/>
  <c r="FB211" i="28"/>
  <c r="FA211" i="28"/>
  <c r="EZ211" i="28"/>
  <c r="EY211" i="28"/>
  <c r="EX211" i="28"/>
  <c r="EW211" i="28"/>
  <c r="EV211" i="28"/>
  <c r="EU211" i="28"/>
  <c r="ET211" i="28"/>
  <c r="ES211" i="28"/>
  <c r="ER211" i="28"/>
  <c r="EQ211" i="28"/>
  <c r="FY210" i="28"/>
  <c r="FX210" i="28"/>
  <c r="FW210" i="28"/>
  <c r="FV210" i="28"/>
  <c r="FU210" i="28"/>
  <c r="FT210" i="28"/>
  <c r="FS210" i="28"/>
  <c r="FR210" i="28"/>
  <c r="FQ210" i="28"/>
  <c r="FP210" i="28"/>
  <c r="FO210" i="28"/>
  <c r="FN210" i="28"/>
  <c r="FM210" i="28"/>
  <c r="FL210" i="28"/>
  <c r="FK210" i="28"/>
  <c r="FJ210" i="28"/>
  <c r="FI210" i="28"/>
  <c r="FH210" i="28"/>
  <c r="FG210" i="28"/>
  <c r="FF210" i="28"/>
  <c r="FE210" i="28"/>
  <c r="FD210" i="28"/>
  <c r="FC210" i="28"/>
  <c r="FB210" i="28"/>
  <c r="FA210" i="28"/>
  <c r="EZ210" i="28"/>
  <c r="EY210" i="28"/>
  <c r="EX210" i="28"/>
  <c r="EW210" i="28"/>
  <c r="EV210" i="28"/>
  <c r="EU210" i="28"/>
  <c r="ET210" i="28"/>
  <c r="ES210" i="28"/>
  <c r="ER210" i="28"/>
  <c r="EQ210" i="28"/>
  <c r="FY209" i="28"/>
  <c r="FX209" i="28"/>
  <c r="FW209" i="28"/>
  <c r="FV209" i="28"/>
  <c r="FU209" i="28"/>
  <c r="FT209" i="28"/>
  <c r="FS209" i="28"/>
  <c r="FR209" i="28"/>
  <c r="FQ209" i="28"/>
  <c r="FP209" i="28"/>
  <c r="FO209" i="28"/>
  <c r="FN209" i="28"/>
  <c r="FM209" i="28"/>
  <c r="FL209" i="28"/>
  <c r="FK209" i="28"/>
  <c r="FJ209" i="28"/>
  <c r="FI209" i="28"/>
  <c r="FH209" i="28"/>
  <c r="FG209" i="28"/>
  <c r="FF209" i="28"/>
  <c r="FE209" i="28"/>
  <c r="FD209" i="28"/>
  <c r="FC209" i="28"/>
  <c r="FB209" i="28"/>
  <c r="FA209" i="28"/>
  <c r="EZ209" i="28"/>
  <c r="EY209" i="28"/>
  <c r="EX209" i="28"/>
  <c r="EW209" i="28"/>
  <c r="EV209" i="28"/>
  <c r="EU209" i="28"/>
  <c r="ET209" i="28"/>
  <c r="ES209" i="28"/>
  <c r="ER209" i="28"/>
  <c r="EQ209" i="28"/>
  <c r="FY208" i="28"/>
  <c r="FX208" i="28"/>
  <c r="FW208" i="28"/>
  <c r="FV208" i="28"/>
  <c r="FU208" i="28"/>
  <c r="FT208" i="28"/>
  <c r="FS208" i="28"/>
  <c r="FR208" i="28"/>
  <c r="FQ208" i="28"/>
  <c r="FP208" i="28"/>
  <c r="FO208" i="28"/>
  <c r="FN208" i="28"/>
  <c r="FM208" i="28"/>
  <c r="FL208" i="28"/>
  <c r="FK208" i="28"/>
  <c r="FJ208" i="28"/>
  <c r="FI208" i="28"/>
  <c r="FH208" i="28"/>
  <c r="FG208" i="28"/>
  <c r="FF208" i="28"/>
  <c r="FE208" i="28"/>
  <c r="FD208" i="28"/>
  <c r="FC208" i="28"/>
  <c r="FB208" i="28"/>
  <c r="FA208" i="28"/>
  <c r="EZ208" i="28"/>
  <c r="EY208" i="28"/>
  <c r="EX208" i="28"/>
  <c r="EW208" i="28"/>
  <c r="EV208" i="28"/>
  <c r="EU208" i="28"/>
  <c r="ET208" i="28"/>
  <c r="ES208" i="28"/>
  <c r="ER208" i="28"/>
  <c r="EQ208" i="28"/>
  <c r="FY207" i="28"/>
  <c r="FX207" i="28"/>
  <c r="FW207" i="28"/>
  <c r="FV207" i="28"/>
  <c r="FU207" i="28"/>
  <c r="FT207" i="28"/>
  <c r="FS207" i="28"/>
  <c r="FR207" i="28"/>
  <c r="FQ207" i="28"/>
  <c r="FP207" i="28"/>
  <c r="FO207" i="28"/>
  <c r="FN207" i="28"/>
  <c r="FM207" i="28"/>
  <c r="FL207" i="28"/>
  <c r="FK207" i="28"/>
  <c r="FJ207" i="28"/>
  <c r="FI207" i="28"/>
  <c r="FH207" i="28"/>
  <c r="FG207" i="28"/>
  <c r="FF207" i="28"/>
  <c r="FE207" i="28"/>
  <c r="FD207" i="28"/>
  <c r="FC207" i="28"/>
  <c r="FB207" i="28"/>
  <c r="FA207" i="28"/>
  <c r="EZ207" i="28"/>
  <c r="EY207" i="28"/>
  <c r="EX207" i="28"/>
  <c r="EW207" i="28"/>
  <c r="EV207" i="28"/>
  <c r="EU207" i="28"/>
  <c r="ET207" i="28"/>
  <c r="ES207" i="28"/>
  <c r="ER207" i="28"/>
  <c r="EQ207" i="28"/>
  <c r="FY206" i="28"/>
  <c r="FX206" i="28"/>
  <c r="FW206" i="28"/>
  <c r="FV206" i="28"/>
  <c r="FU206" i="28"/>
  <c r="FT206" i="28"/>
  <c r="FS206" i="28"/>
  <c r="FR206" i="28"/>
  <c r="FQ206" i="28"/>
  <c r="FP206" i="28"/>
  <c r="FO206" i="28"/>
  <c r="FN206" i="28"/>
  <c r="FM206" i="28"/>
  <c r="FL206" i="28"/>
  <c r="FK206" i="28"/>
  <c r="FJ206" i="28"/>
  <c r="FI206" i="28"/>
  <c r="FH206" i="28"/>
  <c r="FG206" i="28"/>
  <c r="FF206" i="28"/>
  <c r="FE206" i="28"/>
  <c r="FD206" i="28"/>
  <c r="FC206" i="28"/>
  <c r="FB206" i="28"/>
  <c r="FA206" i="28"/>
  <c r="EZ206" i="28"/>
  <c r="EY206" i="28"/>
  <c r="EX206" i="28"/>
  <c r="EW206" i="28"/>
  <c r="EV206" i="28"/>
  <c r="EU206" i="28"/>
  <c r="ET206" i="28"/>
  <c r="ES206" i="28"/>
  <c r="ER206" i="28"/>
  <c r="EQ206" i="28"/>
  <c r="FY205" i="28"/>
  <c r="FX205" i="28"/>
  <c r="FW205" i="28"/>
  <c r="FV205" i="28"/>
  <c r="FU205" i="28"/>
  <c r="FT205" i="28"/>
  <c r="FS205" i="28"/>
  <c r="FR205" i="28"/>
  <c r="FQ205" i="28"/>
  <c r="FP205" i="28"/>
  <c r="FO205" i="28"/>
  <c r="FN205" i="28"/>
  <c r="FM205" i="28"/>
  <c r="FL205" i="28"/>
  <c r="FK205" i="28"/>
  <c r="FJ205" i="28"/>
  <c r="FI205" i="28"/>
  <c r="FH205" i="28"/>
  <c r="FG205" i="28"/>
  <c r="FF205" i="28"/>
  <c r="FE205" i="28"/>
  <c r="FD205" i="28"/>
  <c r="FC205" i="28"/>
  <c r="FB205" i="28"/>
  <c r="FA205" i="28"/>
  <c r="EZ205" i="28"/>
  <c r="EY205" i="28"/>
  <c r="EX205" i="28"/>
  <c r="EW205" i="28"/>
  <c r="EV205" i="28"/>
  <c r="EU205" i="28"/>
  <c r="ET205" i="28"/>
  <c r="ES205" i="28"/>
  <c r="ER205" i="28"/>
  <c r="EQ205" i="28"/>
  <c r="FY204" i="28"/>
  <c r="FX204" i="28"/>
  <c r="FW204" i="28"/>
  <c r="FV204" i="28"/>
  <c r="FU204" i="28"/>
  <c r="FT204" i="28"/>
  <c r="FS204" i="28"/>
  <c r="FR204" i="28"/>
  <c r="FQ204" i="28"/>
  <c r="FP204" i="28"/>
  <c r="FO204" i="28"/>
  <c r="FN204" i="28"/>
  <c r="FM204" i="28"/>
  <c r="FL204" i="28"/>
  <c r="FK204" i="28"/>
  <c r="FJ204" i="28"/>
  <c r="FI204" i="28"/>
  <c r="FH204" i="28"/>
  <c r="FG204" i="28"/>
  <c r="FF204" i="28"/>
  <c r="FE204" i="28"/>
  <c r="FD204" i="28"/>
  <c r="FC204" i="28"/>
  <c r="FB204" i="28"/>
  <c r="FA204" i="28"/>
  <c r="EZ204" i="28"/>
  <c r="EY204" i="28"/>
  <c r="EX204" i="28"/>
  <c r="EW204" i="28"/>
  <c r="EV204" i="28"/>
  <c r="EU204" i="28"/>
  <c r="ET204" i="28"/>
  <c r="ES204" i="28"/>
  <c r="ER204" i="28"/>
  <c r="EQ204" i="28"/>
  <c r="FY203" i="28"/>
  <c r="FX203" i="28"/>
  <c r="FW203" i="28"/>
  <c r="FV203" i="28"/>
  <c r="FU203" i="28"/>
  <c r="FT203" i="28"/>
  <c r="FS203" i="28"/>
  <c r="FR203" i="28"/>
  <c r="FQ203" i="28"/>
  <c r="FP203" i="28"/>
  <c r="FO203" i="28"/>
  <c r="FN203" i="28"/>
  <c r="FM203" i="28"/>
  <c r="FL203" i="28"/>
  <c r="FK203" i="28"/>
  <c r="FJ203" i="28"/>
  <c r="FI203" i="28"/>
  <c r="FH203" i="28"/>
  <c r="FG203" i="28"/>
  <c r="FF203" i="28"/>
  <c r="FE203" i="28"/>
  <c r="FD203" i="28"/>
  <c r="FC203" i="28"/>
  <c r="FB203" i="28"/>
  <c r="FA203" i="28"/>
  <c r="EZ203" i="28"/>
  <c r="EY203" i="28"/>
  <c r="EX203" i="28"/>
  <c r="EW203" i="28"/>
  <c r="EV203" i="28"/>
  <c r="EU203" i="28"/>
  <c r="ET203" i="28"/>
  <c r="ES203" i="28"/>
  <c r="ER203" i="28"/>
  <c r="EQ203" i="28"/>
  <c r="FY202" i="28"/>
  <c r="FX202" i="28"/>
  <c r="FW202" i="28"/>
  <c r="FV202" i="28"/>
  <c r="FU202" i="28"/>
  <c r="FT202" i="28"/>
  <c r="FS202" i="28"/>
  <c r="FR202" i="28"/>
  <c r="FQ202" i="28"/>
  <c r="FP202" i="28"/>
  <c r="FO202" i="28"/>
  <c r="FN202" i="28"/>
  <c r="FM202" i="28"/>
  <c r="FL202" i="28"/>
  <c r="FK202" i="28"/>
  <c r="FJ202" i="28"/>
  <c r="FI202" i="28"/>
  <c r="FH202" i="28"/>
  <c r="FG202" i="28"/>
  <c r="FF202" i="28"/>
  <c r="FE202" i="28"/>
  <c r="FD202" i="28"/>
  <c r="FC202" i="28"/>
  <c r="FB202" i="28"/>
  <c r="FA202" i="28"/>
  <c r="EZ202" i="28"/>
  <c r="EY202" i="28"/>
  <c r="EX202" i="28"/>
  <c r="EW202" i="28"/>
  <c r="EV202" i="28"/>
  <c r="EU202" i="28"/>
  <c r="ET202" i="28"/>
  <c r="ES202" i="28"/>
  <c r="ER202" i="28"/>
  <c r="EQ202" i="28"/>
  <c r="FY201" i="28"/>
  <c r="FX201" i="28"/>
  <c r="FW201" i="28"/>
  <c r="FV201" i="28"/>
  <c r="FU201" i="28"/>
  <c r="FT201" i="28"/>
  <c r="FS201" i="28"/>
  <c r="FR201" i="28"/>
  <c r="FQ201" i="28"/>
  <c r="FP201" i="28"/>
  <c r="FO201" i="28"/>
  <c r="FN201" i="28"/>
  <c r="FM201" i="28"/>
  <c r="FL201" i="28"/>
  <c r="FK201" i="28"/>
  <c r="FJ201" i="28"/>
  <c r="FI201" i="28"/>
  <c r="FH201" i="28"/>
  <c r="FG201" i="28"/>
  <c r="FF201" i="28"/>
  <c r="FE201" i="28"/>
  <c r="FD201" i="28"/>
  <c r="FC201" i="28"/>
  <c r="FB201" i="28"/>
  <c r="FA201" i="28"/>
  <c r="EZ201" i="28"/>
  <c r="EY201" i="28"/>
  <c r="EX201" i="28"/>
  <c r="EW201" i="28"/>
  <c r="EV201" i="28"/>
  <c r="EU201" i="28"/>
  <c r="ET201" i="28"/>
  <c r="ES201" i="28"/>
  <c r="ER201" i="28"/>
  <c r="EQ201" i="28"/>
  <c r="FY200" i="28"/>
  <c r="FX200" i="28"/>
  <c r="FW200" i="28"/>
  <c r="FV200" i="28"/>
  <c r="FU200" i="28"/>
  <c r="FT200" i="28"/>
  <c r="FS200" i="28"/>
  <c r="FR200" i="28"/>
  <c r="FQ200" i="28"/>
  <c r="FP200" i="28"/>
  <c r="FO200" i="28"/>
  <c r="FN200" i="28"/>
  <c r="FM200" i="28"/>
  <c r="FL200" i="28"/>
  <c r="FK200" i="28"/>
  <c r="FJ200" i="28"/>
  <c r="FI200" i="28"/>
  <c r="FH200" i="28"/>
  <c r="FG200" i="28"/>
  <c r="FF200" i="28"/>
  <c r="FE200" i="28"/>
  <c r="FD200" i="28"/>
  <c r="FC200" i="28"/>
  <c r="FB200" i="28"/>
  <c r="FA200" i="28"/>
  <c r="EZ200" i="28"/>
  <c r="EY200" i="28"/>
  <c r="EX200" i="28"/>
  <c r="EW200" i="28"/>
  <c r="EV200" i="28"/>
  <c r="EU200" i="28"/>
  <c r="ET200" i="28"/>
  <c r="ES200" i="28"/>
  <c r="ER200" i="28"/>
  <c r="EQ200" i="28"/>
  <c r="FY199" i="28"/>
  <c r="FX199" i="28"/>
  <c r="FW199" i="28"/>
  <c r="FV199" i="28"/>
  <c r="FU199" i="28"/>
  <c r="FT199" i="28"/>
  <c r="FS199" i="28"/>
  <c r="FR199" i="28"/>
  <c r="FQ199" i="28"/>
  <c r="FP199" i="28"/>
  <c r="FO199" i="28"/>
  <c r="FN199" i="28"/>
  <c r="FM199" i="28"/>
  <c r="FL199" i="28"/>
  <c r="FK199" i="28"/>
  <c r="FJ199" i="28"/>
  <c r="FI199" i="28"/>
  <c r="FH199" i="28"/>
  <c r="FG199" i="28"/>
  <c r="FF199" i="28"/>
  <c r="FE199" i="28"/>
  <c r="FD199" i="28"/>
  <c r="FC199" i="28"/>
  <c r="FB199" i="28"/>
  <c r="FA199" i="28"/>
  <c r="EZ199" i="28"/>
  <c r="EY199" i="28"/>
  <c r="EX199" i="28"/>
  <c r="EW199" i="28"/>
  <c r="EV199" i="28"/>
  <c r="EU199" i="28"/>
  <c r="ET199" i="28"/>
  <c r="ES199" i="28"/>
  <c r="ER199" i="28"/>
  <c r="EQ199" i="28"/>
  <c r="FY198" i="28"/>
  <c r="FX198" i="28"/>
  <c r="FW198" i="28"/>
  <c r="FV198" i="28"/>
  <c r="FU198" i="28"/>
  <c r="FT198" i="28"/>
  <c r="FS198" i="28"/>
  <c r="FR198" i="28"/>
  <c r="FQ198" i="28"/>
  <c r="FP198" i="28"/>
  <c r="FO198" i="28"/>
  <c r="FN198" i="28"/>
  <c r="FM198" i="28"/>
  <c r="FL198" i="28"/>
  <c r="FK198" i="28"/>
  <c r="FJ198" i="28"/>
  <c r="FI198" i="28"/>
  <c r="FH198" i="28"/>
  <c r="FG198" i="28"/>
  <c r="FF198" i="28"/>
  <c r="FE198" i="28"/>
  <c r="FD198" i="28"/>
  <c r="FC198" i="28"/>
  <c r="FB198" i="28"/>
  <c r="FA198" i="28"/>
  <c r="EZ198" i="28"/>
  <c r="EY198" i="28"/>
  <c r="EX198" i="28"/>
  <c r="EW198" i="28"/>
  <c r="EV198" i="28"/>
  <c r="EU198" i="28"/>
  <c r="ET198" i="28"/>
  <c r="ES198" i="28"/>
  <c r="ER198" i="28"/>
  <c r="EQ198" i="28"/>
  <c r="FY197" i="28"/>
  <c r="FX197" i="28"/>
  <c r="FW197" i="28"/>
  <c r="FV197" i="28"/>
  <c r="FU197" i="28"/>
  <c r="FT197" i="28"/>
  <c r="FS197" i="28"/>
  <c r="FR197" i="28"/>
  <c r="FQ197" i="28"/>
  <c r="FP197" i="28"/>
  <c r="FO197" i="28"/>
  <c r="FN197" i="28"/>
  <c r="FM197" i="28"/>
  <c r="FL197" i="28"/>
  <c r="FK197" i="28"/>
  <c r="FJ197" i="28"/>
  <c r="FI197" i="28"/>
  <c r="FH197" i="28"/>
  <c r="FG197" i="28"/>
  <c r="FF197" i="28"/>
  <c r="FE197" i="28"/>
  <c r="FD197" i="28"/>
  <c r="FC197" i="28"/>
  <c r="FB197" i="28"/>
  <c r="FA197" i="28"/>
  <c r="EZ197" i="28"/>
  <c r="EY197" i="28"/>
  <c r="EX197" i="28"/>
  <c r="EW197" i="28"/>
  <c r="EV197" i="28"/>
  <c r="EU197" i="28"/>
  <c r="ET197" i="28"/>
  <c r="ES197" i="28"/>
  <c r="ER197" i="28"/>
  <c r="EQ197" i="28"/>
  <c r="FY196" i="28"/>
  <c r="FX196" i="28"/>
  <c r="FW196" i="28"/>
  <c r="FV196" i="28"/>
  <c r="FU196" i="28"/>
  <c r="FT196" i="28"/>
  <c r="FS196" i="28"/>
  <c r="FR196" i="28"/>
  <c r="FQ196" i="28"/>
  <c r="FP196" i="28"/>
  <c r="FO196" i="28"/>
  <c r="FN196" i="28"/>
  <c r="FM196" i="28"/>
  <c r="FL196" i="28"/>
  <c r="FK196" i="28"/>
  <c r="FJ196" i="28"/>
  <c r="FI196" i="28"/>
  <c r="FH196" i="28"/>
  <c r="FG196" i="28"/>
  <c r="FF196" i="28"/>
  <c r="FE196" i="28"/>
  <c r="FD196" i="28"/>
  <c r="FC196" i="28"/>
  <c r="FB196" i="28"/>
  <c r="FA196" i="28"/>
  <c r="EZ196" i="28"/>
  <c r="EY196" i="28"/>
  <c r="EX196" i="28"/>
  <c r="EW196" i="28"/>
  <c r="EV196" i="28"/>
  <c r="EU196" i="28"/>
  <c r="ET196" i="28"/>
  <c r="ES196" i="28"/>
  <c r="ER196" i="28"/>
  <c r="EQ196" i="28"/>
  <c r="FY195" i="28"/>
  <c r="FX195" i="28"/>
  <c r="FW195" i="28"/>
  <c r="FV195" i="28"/>
  <c r="FU195" i="28"/>
  <c r="FT195" i="28"/>
  <c r="FS195" i="28"/>
  <c r="FR195" i="28"/>
  <c r="FQ195" i="28"/>
  <c r="FP195" i="28"/>
  <c r="FO195" i="28"/>
  <c r="FN195" i="28"/>
  <c r="FM195" i="28"/>
  <c r="FL195" i="28"/>
  <c r="FK195" i="28"/>
  <c r="FJ195" i="28"/>
  <c r="FI195" i="28"/>
  <c r="FH195" i="28"/>
  <c r="FG195" i="28"/>
  <c r="FF195" i="28"/>
  <c r="FE195" i="28"/>
  <c r="FD195" i="28"/>
  <c r="FC195" i="28"/>
  <c r="FB195" i="28"/>
  <c r="FA195" i="28"/>
  <c r="EZ195" i="28"/>
  <c r="EY195" i="28"/>
  <c r="EX195" i="28"/>
  <c r="EW195" i="28"/>
  <c r="EV195" i="28"/>
  <c r="EU195" i="28"/>
  <c r="ET195" i="28"/>
  <c r="ES195" i="28"/>
  <c r="ER195" i="28"/>
  <c r="EQ195" i="28"/>
  <c r="FY194" i="28"/>
  <c r="FX194" i="28"/>
  <c r="FW194" i="28"/>
  <c r="FV194" i="28"/>
  <c r="FU194" i="28"/>
  <c r="FT194" i="28"/>
  <c r="FS194" i="28"/>
  <c r="FR194" i="28"/>
  <c r="FQ194" i="28"/>
  <c r="FP194" i="28"/>
  <c r="FO194" i="28"/>
  <c r="FN194" i="28"/>
  <c r="FM194" i="28"/>
  <c r="FL194" i="28"/>
  <c r="FK194" i="28"/>
  <c r="FJ194" i="28"/>
  <c r="FI194" i="28"/>
  <c r="FH194" i="28"/>
  <c r="FG194" i="28"/>
  <c r="FF194" i="28"/>
  <c r="FE194" i="28"/>
  <c r="FD194" i="28"/>
  <c r="FC194" i="28"/>
  <c r="FB194" i="28"/>
  <c r="FA194" i="28"/>
  <c r="EZ194" i="28"/>
  <c r="EY194" i="28"/>
  <c r="EX194" i="28"/>
  <c r="EW194" i="28"/>
  <c r="EV194" i="28"/>
  <c r="EU194" i="28"/>
  <c r="ET194" i="28"/>
  <c r="ES194" i="28"/>
  <c r="ER194" i="28"/>
  <c r="EQ194" i="28"/>
  <c r="FY193" i="28"/>
  <c r="FX193" i="28"/>
  <c r="FW193" i="28"/>
  <c r="FV193" i="28"/>
  <c r="FU193" i="28"/>
  <c r="FT193" i="28"/>
  <c r="FS193" i="28"/>
  <c r="FR193" i="28"/>
  <c r="FQ193" i="28"/>
  <c r="FP193" i="28"/>
  <c r="FO193" i="28"/>
  <c r="FN193" i="28"/>
  <c r="FM193" i="28"/>
  <c r="FL193" i="28"/>
  <c r="FK193" i="28"/>
  <c r="FJ193" i="28"/>
  <c r="FI193" i="28"/>
  <c r="FH193" i="28"/>
  <c r="FG193" i="28"/>
  <c r="FF193" i="28"/>
  <c r="FE193" i="28"/>
  <c r="FD193" i="28"/>
  <c r="FC193" i="28"/>
  <c r="FB193" i="28"/>
  <c r="FA193" i="28"/>
  <c r="EZ193" i="28"/>
  <c r="EY193" i="28"/>
  <c r="EX193" i="28"/>
  <c r="EW193" i="28"/>
  <c r="EV193" i="28"/>
  <c r="EU193" i="28"/>
  <c r="ET193" i="28"/>
  <c r="ES193" i="28"/>
  <c r="ER193" i="28"/>
  <c r="EQ193" i="28"/>
  <c r="FY192" i="28"/>
  <c r="FX192" i="28"/>
  <c r="FW192" i="28"/>
  <c r="FV192" i="28"/>
  <c r="FU192" i="28"/>
  <c r="FT192" i="28"/>
  <c r="FS192" i="28"/>
  <c r="FR192" i="28"/>
  <c r="FQ192" i="28"/>
  <c r="FP192" i="28"/>
  <c r="FO192" i="28"/>
  <c r="FN192" i="28"/>
  <c r="FM192" i="28"/>
  <c r="FL192" i="28"/>
  <c r="FK192" i="28"/>
  <c r="FJ192" i="28"/>
  <c r="FI192" i="28"/>
  <c r="FH192" i="28"/>
  <c r="FG192" i="28"/>
  <c r="FF192" i="28"/>
  <c r="FE192" i="28"/>
  <c r="FD192" i="28"/>
  <c r="FC192" i="28"/>
  <c r="FB192" i="28"/>
  <c r="FA192" i="28"/>
  <c r="EZ192" i="28"/>
  <c r="EY192" i="28"/>
  <c r="EX192" i="28"/>
  <c r="EW192" i="28"/>
  <c r="EV192" i="28"/>
  <c r="EU192" i="28"/>
  <c r="ET192" i="28"/>
  <c r="ES192" i="28"/>
  <c r="ER192" i="28"/>
  <c r="EQ192" i="28"/>
  <c r="FY191" i="28"/>
  <c r="FX191" i="28"/>
  <c r="FW191" i="28"/>
  <c r="FV191" i="28"/>
  <c r="FU191" i="28"/>
  <c r="FT191" i="28"/>
  <c r="FS191" i="28"/>
  <c r="FR191" i="28"/>
  <c r="FQ191" i="28"/>
  <c r="FP191" i="28"/>
  <c r="FO191" i="28"/>
  <c r="FN191" i="28"/>
  <c r="FM191" i="28"/>
  <c r="FL191" i="28"/>
  <c r="FK191" i="28"/>
  <c r="FJ191" i="28"/>
  <c r="FI191" i="28"/>
  <c r="FH191" i="28"/>
  <c r="FG191" i="28"/>
  <c r="FF191" i="28"/>
  <c r="FE191" i="28"/>
  <c r="FD191" i="28"/>
  <c r="FC191" i="28"/>
  <c r="FB191" i="28"/>
  <c r="FA191" i="28"/>
  <c r="EZ191" i="28"/>
  <c r="EY191" i="28"/>
  <c r="EX191" i="28"/>
  <c r="EW191" i="28"/>
  <c r="EV191" i="28"/>
  <c r="EU191" i="28"/>
  <c r="ET191" i="28"/>
  <c r="ES191" i="28"/>
  <c r="ER191" i="28"/>
  <c r="EQ191" i="28"/>
  <c r="FY190" i="28"/>
  <c r="FX190" i="28"/>
  <c r="FW190" i="28"/>
  <c r="FV190" i="28"/>
  <c r="FU190" i="28"/>
  <c r="FT190" i="28"/>
  <c r="FS190" i="28"/>
  <c r="FR190" i="28"/>
  <c r="FQ190" i="28"/>
  <c r="FP190" i="28"/>
  <c r="FO190" i="28"/>
  <c r="FN190" i="28"/>
  <c r="FM190" i="28"/>
  <c r="FL190" i="28"/>
  <c r="FK190" i="28"/>
  <c r="FJ190" i="28"/>
  <c r="FI190" i="28"/>
  <c r="FH190" i="28"/>
  <c r="FG190" i="28"/>
  <c r="FF190" i="28"/>
  <c r="FE190" i="28"/>
  <c r="FD190" i="28"/>
  <c r="FC190" i="28"/>
  <c r="FB190" i="28"/>
  <c r="FA190" i="28"/>
  <c r="EZ190" i="28"/>
  <c r="EY190" i="28"/>
  <c r="EX190" i="28"/>
  <c r="EW190" i="28"/>
  <c r="EV190" i="28"/>
  <c r="EU190" i="28"/>
  <c r="ET190" i="28"/>
  <c r="ES190" i="28"/>
  <c r="ER190" i="28"/>
  <c r="EQ190" i="28"/>
  <c r="FY189" i="28"/>
  <c r="FX189" i="28"/>
  <c r="FW189" i="28"/>
  <c r="FV189" i="28"/>
  <c r="FU189" i="28"/>
  <c r="FT189" i="28"/>
  <c r="FS189" i="28"/>
  <c r="FR189" i="28"/>
  <c r="FQ189" i="28"/>
  <c r="FP189" i="28"/>
  <c r="FO189" i="28"/>
  <c r="FN189" i="28"/>
  <c r="FM189" i="28"/>
  <c r="FL189" i="28"/>
  <c r="FK189" i="28"/>
  <c r="FJ189" i="28"/>
  <c r="FI189" i="28"/>
  <c r="FH189" i="28"/>
  <c r="FG189" i="28"/>
  <c r="FF189" i="28"/>
  <c r="FE189" i="28"/>
  <c r="FD189" i="28"/>
  <c r="FC189" i="28"/>
  <c r="FB189" i="28"/>
  <c r="FA189" i="28"/>
  <c r="EZ189" i="28"/>
  <c r="EY189" i="28"/>
  <c r="EX189" i="28"/>
  <c r="EW189" i="28"/>
  <c r="EV189" i="28"/>
  <c r="EU189" i="28"/>
  <c r="ET189" i="28"/>
  <c r="ES189" i="28"/>
  <c r="ER189" i="28"/>
  <c r="EQ189" i="28"/>
  <c r="FY188" i="28"/>
  <c r="FX188" i="28"/>
  <c r="FW188" i="28"/>
  <c r="FV188" i="28"/>
  <c r="FU188" i="28"/>
  <c r="FT188" i="28"/>
  <c r="FS188" i="28"/>
  <c r="FR188" i="28"/>
  <c r="FQ188" i="28"/>
  <c r="FP188" i="28"/>
  <c r="FO188" i="28"/>
  <c r="FN188" i="28"/>
  <c r="FM188" i="28"/>
  <c r="FL188" i="28"/>
  <c r="FK188" i="28"/>
  <c r="FJ188" i="28"/>
  <c r="FI188" i="28"/>
  <c r="FH188" i="28"/>
  <c r="FG188" i="28"/>
  <c r="FF188" i="28"/>
  <c r="FE188" i="28"/>
  <c r="FD188" i="28"/>
  <c r="FC188" i="28"/>
  <c r="FB188" i="28"/>
  <c r="FA188" i="28"/>
  <c r="EZ188" i="28"/>
  <c r="EY188" i="28"/>
  <c r="EX188" i="28"/>
  <c r="EW188" i="28"/>
  <c r="EV188" i="28"/>
  <c r="EU188" i="28"/>
  <c r="ET188" i="28"/>
  <c r="ES188" i="28"/>
  <c r="ER188" i="28"/>
  <c r="EQ188" i="28"/>
  <c r="FY187" i="28"/>
  <c r="FX187" i="28"/>
  <c r="FW187" i="28"/>
  <c r="FV187" i="28"/>
  <c r="FU187" i="28"/>
  <c r="FT187" i="28"/>
  <c r="FS187" i="28"/>
  <c r="FR187" i="28"/>
  <c r="FQ187" i="28"/>
  <c r="FP187" i="28"/>
  <c r="FO187" i="28"/>
  <c r="FN187" i="28"/>
  <c r="FM187" i="28"/>
  <c r="FL187" i="28"/>
  <c r="FK187" i="28"/>
  <c r="FJ187" i="28"/>
  <c r="FI187" i="28"/>
  <c r="FH187" i="28"/>
  <c r="FG187" i="28"/>
  <c r="FF187" i="28"/>
  <c r="FE187" i="28"/>
  <c r="FD187" i="28"/>
  <c r="FC187" i="28"/>
  <c r="FB187" i="28"/>
  <c r="FA187" i="28"/>
  <c r="EZ187" i="28"/>
  <c r="EY187" i="28"/>
  <c r="EX187" i="28"/>
  <c r="EW187" i="28"/>
  <c r="EV187" i="28"/>
  <c r="EU187" i="28"/>
  <c r="ET187" i="28"/>
  <c r="ES187" i="28"/>
  <c r="ER187" i="28"/>
  <c r="EQ187" i="28"/>
  <c r="FY186" i="28"/>
  <c r="FX186" i="28"/>
  <c r="FW186" i="28"/>
  <c r="FV186" i="28"/>
  <c r="FU186" i="28"/>
  <c r="FT186" i="28"/>
  <c r="FS186" i="28"/>
  <c r="FR186" i="28"/>
  <c r="FQ186" i="28"/>
  <c r="FP186" i="28"/>
  <c r="FO186" i="28"/>
  <c r="FN186" i="28"/>
  <c r="FM186" i="28"/>
  <c r="FL186" i="28"/>
  <c r="FK186" i="28"/>
  <c r="FJ186" i="28"/>
  <c r="FI186" i="28"/>
  <c r="FH186" i="28"/>
  <c r="FG186" i="28"/>
  <c r="FF186" i="28"/>
  <c r="FE186" i="28"/>
  <c r="FD186" i="28"/>
  <c r="FC186" i="28"/>
  <c r="FB186" i="28"/>
  <c r="FA186" i="28"/>
  <c r="EZ186" i="28"/>
  <c r="EY186" i="28"/>
  <c r="EX186" i="28"/>
  <c r="EW186" i="28"/>
  <c r="EV186" i="28"/>
  <c r="EU186" i="28"/>
  <c r="ET186" i="28"/>
  <c r="ES186" i="28"/>
  <c r="ER186" i="28"/>
  <c r="EQ186" i="28"/>
  <c r="FY185" i="28"/>
  <c r="FX185" i="28"/>
  <c r="FW185" i="28"/>
  <c r="FV185" i="28"/>
  <c r="FU185" i="28"/>
  <c r="FT185" i="28"/>
  <c r="FS185" i="28"/>
  <c r="FR185" i="28"/>
  <c r="FQ185" i="28"/>
  <c r="FP185" i="28"/>
  <c r="FO185" i="28"/>
  <c r="FN185" i="28"/>
  <c r="FM185" i="28"/>
  <c r="FL185" i="28"/>
  <c r="FK185" i="28"/>
  <c r="FJ185" i="28"/>
  <c r="FI185" i="28"/>
  <c r="FH185" i="28"/>
  <c r="FG185" i="28"/>
  <c r="FF185" i="28"/>
  <c r="FE185" i="28"/>
  <c r="FD185" i="28"/>
  <c r="FC185" i="28"/>
  <c r="FB185" i="28"/>
  <c r="FA185" i="28"/>
  <c r="EZ185" i="28"/>
  <c r="EY185" i="28"/>
  <c r="EX185" i="28"/>
  <c r="EW185" i="28"/>
  <c r="EV185" i="28"/>
  <c r="EU185" i="28"/>
  <c r="ET185" i="28"/>
  <c r="ES185" i="28"/>
  <c r="ER185" i="28"/>
  <c r="EQ185" i="28"/>
  <c r="FY184" i="28"/>
  <c r="FX184" i="28"/>
  <c r="FW184" i="28"/>
  <c r="FV184" i="28"/>
  <c r="FU184" i="28"/>
  <c r="FT184" i="28"/>
  <c r="FS184" i="28"/>
  <c r="FR184" i="28"/>
  <c r="FQ184" i="28"/>
  <c r="FP184" i="28"/>
  <c r="FO184" i="28"/>
  <c r="FN184" i="28"/>
  <c r="FM184" i="28"/>
  <c r="FL184" i="28"/>
  <c r="FK184" i="28"/>
  <c r="FJ184" i="28"/>
  <c r="FI184" i="28"/>
  <c r="FH184" i="28"/>
  <c r="FG184" i="28"/>
  <c r="FF184" i="28"/>
  <c r="FE184" i="28"/>
  <c r="FD184" i="28"/>
  <c r="FC184" i="28"/>
  <c r="FB184" i="28"/>
  <c r="FA184" i="28"/>
  <c r="EZ184" i="28"/>
  <c r="EY184" i="28"/>
  <c r="EX184" i="28"/>
  <c r="EW184" i="28"/>
  <c r="EV184" i="28"/>
  <c r="EU184" i="28"/>
  <c r="ET184" i="28"/>
  <c r="ES184" i="28"/>
  <c r="ER184" i="28"/>
  <c r="EQ184" i="28"/>
  <c r="FY183" i="28"/>
  <c r="FX183" i="28"/>
  <c r="FW183" i="28"/>
  <c r="FV183" i="28"/>
  <c r="FU183" i="28"/>
  <c r="FT183" i="28"/>
  <c r="FS183" i="28"/>
  <c r="FR183" i="28"/>
  <c r="FQ183" i="28"/>
  <c r="FP183" i="28"/>
  <c r="FO183" i="28"/>
  <c r="FN183" i="28"/>
  <c r="FM183" i="28"/>
  <c r="FL183" i="28"/>
  <c r="FK183" i="28"/>
  <c r="FJ183" i="28"/>
  <c r="FI183" i="28"/>
  <c r="FH183" i="28"/>
  <c r="FG183" i="28"/>
  <c r="FF183" i="28"/>
  <c r="FE183" i="28"/>
  <c r="FD183" i="28"/>
  <c r="FC183" i="28"/>
  <c r="FB183" i="28"/>
  <c r="FA183" i="28"/>
  <c r="EZ183" i="28"/>
  <c r="EY183" i="28"/>
  <c r="EX183" i="28"/>
  <c r="EW183" i="28"/>
  <c r="EV183" i="28"/>
  <c r="EU183" i="28"/>
  <c r="ET183" i="28"/>
  <c r="ES183" i="28"/>
  <c r="ER183" i="28"/>
  <c r="EQ183" i="28"/>
  <c r="FY182" i="28"/>
  <c r="FX182" i="28"/>
  <c r="FW182" i="28"/>
  <c r="FV182" i="28"/>
  <c r="FU182" i="28"/>
  <c r="FT182" i="28"/>
  <c r="FS182" i="28"/>
  <c r="FR182" i="28"/>
  <c r="FQ182" i="28"/>
  <c r="FP182" i="28"/>
  <c r="FO182" i="28"/>
  <c r="FN182" i="28"/>
  <c r="FM182" i="28"/>
  <c r="FL182" i="28"/>
  <c r="FK182" i="28"/>
  <c r="FJ182" i="28"/>
  <c r="FI182" i="28"/>
  <c r="FH182" i="28"/>
  <c r="FG182" i="28"/>
  <c r="FF182" i="28"/>
  <c r="FE182" i="28"/>
  <c r="FD182" i="28"/>
  <c r="FC182" i="28"/>
  <c r="FB182" i="28"/>
  <c r="FA182" i="28"/>
  <c r="EZ182" i="28"/>
  <c r="EY182" i="28"/>
  <c r="EX182" i="28"/>
  <c r="EW182" i="28"/>
  <c r="EV182" i="28"/>
  <c r="EU182" i="28"/>
  <c r="ET182" i="28"/>
  <c r="ES182" i="28"/>
  <c r="ER182" i="28"/>
  <c r="EQ182" i="28"/>
  <c r="FY181" i="28"/>
  <c r="FX181" i="28"/>
  <c r="FW181" i="28"/>
  <c r="FV181" i="28"/>
  <c r="FU181" i="28"/>
  <c r="FT181" i="28"/>
  <c r="FS181" i="28"/>
  <c r="FR181" i="28"/>
  <c r="FQ181" i="28"/>
  <c r="FP181" i="28"/>
  <c r="FO181" i="28"/>
  <c r="FN181" i="28"/>
  <c r="FM181" i="28"/>
  <c r="FL181" i="28"/>
  <c r="FK181" i="28"/>
  <c r="FJ181" i="28"/>
  <c r="FI181" i="28"/>
  <c r="FH181" i="28"/>
  <c r="FG181" i="28"/>
  <c r="FF181" i="28"/>
  <c r="FE181" i="28"/>
  <c r="FD181" i="28"/>
  <c r="FC181" i="28"/>
  <c r="FB181" i="28"/>
  <c r="FA181" i="28"/>
  <c r="EZ181" i="28"/>
  <c r="EY181" i="28"/>
  <c r="EX181" i="28"/>
  <c r="EW181" i="28"/>
  <c r="EV181" i="28"/>
  <c r="EU181" i="28"/>
  <c r="ET181" i="28"/>
  <c r="ES181" i="28"/>
  <c r="ER181" i="28"/>
  <c r="EQ181" i="28"/>
  <c r="FY180" i="28"/>
  <c r="FX180" i="28"/>
  <c r="FW180" i="28"/>
  <c r="FV180" i="28"/>
  <c r="FU180" i="28"/>
  <c r="FT180" i="28"/>
  <c r="FS180" i="28"/>
  <c r="FR180" i="28"/>
  <c r="FQ180" i="28"/>
  <c r="FP180" i="28"/>
  <c r="FO180" i="28"/>
  <c r="FN180" i="28"/>
  <c r="FM180" i="28"/>
  <c r="FL180" i="28"/>
  <c r="FK180" i="28"/>
  <c r="FJ180" i="28"/>
  <c r="FI180" i="28"/>
  <c r="FH180" i="28"/>
  <c r="FG180" i="28"/>
  <c r="FF180" i="28"/>
  <c r="FE180" i="28"/>
  <c r="FD180" i="28"/>
  <c r="FC180" i="28"/>
  <c r="FB180" i="28"/>
  <c r="FA180" i="28"/>
  <c r="EZ180" i="28"/>
  <c r="EY180" i="28"/>
  <c r="EX180" i="28"/>
  <c r="EW180" i="28"/>
  <c r="EV180" i="28"/>
  <c r="EU180" i="28"/>
  <c r="ET180" i="28"/>
  <c r="ES180" i="28"/>
  <c r="ER180" i="28"/>
  <c r="EQ180" i="28"/>
  <c r="FY179" i="28"/>
  <c r="FX179" i="28"/>
  <c r="FW179" i="28"/>
  <c r="FV179" i="28"/>
  <c r="FU179" i="28"/>
  <c r="FT179" i="28"/>
  <c r="FS179" i="28"/>
  <c r="FR179" i="28"/>
  <c r="FQ179" i="28"/>
  <c r="FP179" i="28"/>
  <c r="FO179" i="28"/>
  <c r="FN179" i="28"/>
  <c r="FM179" i="28"/>
  <c r="FL179" i="28"/>
  <c r="FK179" i="28"/>
  <c r="FJ179" i="28"/>
  <c r="FI179" i="28"/>
  <c r="FH179" i="28"/>
  <c r="FG179" i="28"/>
  <c r="FF179" i="28"/>
  <c r="FE179" i="28"/>
  <c r="FD179" i="28"/>
  <c r="FC179" i="28"/>
  <c r="FB179" i="28"/>
  <c r="FA179" i="28"/>
  <c r="EZ179" i="28"/>
  <c r="EY179" i="28"/>
  <c r="EX179" i="28"/>
  <c r="EW179" i="28"/>
  <c r="EV179" i="28"/>
  <c r="EU179" i="28"/>
  <c r="ET179" i="28"/>
  <c r="ES179" i="28"/>
  <c r="ER179" i="28"/>
  <c r="EQ179" i="28"/>
  <c r="FY178" i="28"/>
  <c r="FX178" i="28"/>
  <c r="FW178" i="28"/>
  <c r="FV178" i="28"/>
  <c r="FU178" i="28"/>
  <c r="FT178" i="28"/>
  <c r="FS178" i="28"/>
  <c r="FR178" i="28"/>
  <c r="FQ178" i="28"/>
  <c r="FP178" i="28"/>
  <c r="FO178" i="28"/>
  <c r="FN178" i="28"/>
  <c r="FM178" i="28"/>
  <c r="FL178" i="28"/>
  <c r="FK178" i="28"/>
  <c r="FJ178" i="28"/>
  <c r="FI178" i="28"/>
  <c r="FH178" i="28"/>
  <c r="FG178" i="28"/>
  <c r="FF178" i="28"/>
  <c r="FE178" i="28"/>
  <c r="FD178" i="28"/>
  <c r="FC178" i="28"/>
  <c r="FB178" i="28"/>
  <c r="FA178" i="28"/>
  <c r="EZ178" i="28"/>
  <c r="EY178" i="28"/>
  <c r="EX178" i="28"/>
  <c r="EW178" i="28"/>
  <c r="EV178" i="28"/>
  <c r="EU178" i="28"/>
  <c r="ET178" i="28"/>
  <c r="ES178" i="28"/>
  <c r="ER178" i="28"/>
  <c r="EQ178" i="28"/>
  <c r="FY177" i="28"/>
  <c r="FX177" i="28"/>
  <c r="FW177" i="28"/>
  <c r="FV177" i="28"/>
  <c r="FU177" i="28"/>
  <c r="FT177" i="28"/>
  <c r="FS177" i="28"/>
  <c r="FR177" i="28"/>
  <c r="FQ177" i="28"/>
  <c r="FP177" i="28"/>
  <c r="FO177" i="28"/>
  <c r="FN177" i="28"/>
  <c r="FM177" i="28"/>
  <c r="FL177" i="28"/>
  <c r="FK177" i="28"/>
  <c r="FJ177" i="28"/>
  <c r="FI177" i="28"/>
  <c r="FH177" i="28"/>
  <c r="FG177" i="28"/>
  <c r="FF177" i="28"/>
  <c r="FE177" i="28"/>
  <c r="FD177" i="28"/>
  <c r="FC177" i="28"/>
  <c r="FB177" i="28"/>
  <c r="FA177" i="28"/>
  <c r="EZ177" i="28"/>
  <c r="EY177" i="28"/>
  <c r="EX177" i="28"/>
  <c r="EW177" i="28"/>
  <c r="EV177" i="28"/>
  <c r="EU177" i="28"/>
  <c r="ET177" i="28"/>
  <c r="ES177" i="28"/>
  <c r="ER177" i="28"/>
  <c r="EQ177" i="28"/>
  <c r="FY176" i="28"/>
  <c r="FX176" i="28"/>
  <c r="FW176" i="28"/>
  <c r="FV176" i="28"/>
  <c r="FU176" i="28"/>
  <c r="FT176" i="28"/>
  <c r="FS176" i="28"/>
  <c r="FR176" i="28"/>
  <c r="FQ176" i="28"/>
  <c r="FP176" i="28"/>
  <c r="FO176" i="28"/>
  <c r="FN176" i="28"/>
  <c r="FM176" i="28"/>
  <c r="FL176" i="28"/>
  <c r="FK176" i="28"/>
  <c r="FJ176" i="28"/>
  <c r="FI176" i="28"/>
  <c r="FH176" i="28"/>
  <c r="FG176" i="28"/>
  <c r="FF176" i="28"/>
  <c r="FE176" i="28"/>
  <c r="FD176" i="28"/>
  <c r="FC176" i="28"/>
  <c r="FB176" i="28"/>
  <c r="FA176" i="28"/>
  <c r="EZ176" i="28"/>
  <c r="EY176" i="28"/>
  <c r="EX176" i="28"/>
  <c r="EW176" i="28"/>
  <c r="EV176" i="28"/>
  <c r="EU176" i="28"/>
  <c r="ET176" i="28"/>
  <c r="ES176" i="28"/>
  <c r="ER176" i="28"/>
  <c r="EQ176" i="28"/>
  <c r="FY175" i="28"/>
  <c r="FX175" i="28"/>
  <c r="FW175" i="28"/>
  <c r="FV175" i="28"/>
  <c r="FU175" i="28"/>
  <c r="FT175" i="28"/>
  <c r="FS175" i="28"/>
  <c r="FR175" i="28"/>
  <c r="FQ175" i="28"/>
  <c r="FP175" i="28"/>
  <c r="FO175" i="28"/>
  <c r="FN175" i="28"/>
  <c r="FM175" i="28"/>
  <c r="FL175" i="28"/>
  <c r="FK175" i="28"/>
  <c r="FJ175" i="28"/>
  <c r="FI175" i="28"/>
  <c r="FH175" i="28"/>
  <c r="FG175" i="28"/>
  <c r="FF175" i="28"/>
  <c r="FE175" i="28"/>
  <c r="FD175" i="28"/>
  <c r="FC175" i="28"/>
  <c r="FB175" i="28"/>
  <c r="FA175" i="28"/>
  <c r="EZ175" i="28"/>
  <c r="EY175" i="28"/>
  <c r="EX175" i="28"/>
  <c r="EW175" i="28"/>
  <c r="EV175" i="28"/>
  <c r="EU175" i="28"/>
  <c r="ET175" i="28"/>
  <c r="ES175" i="28"/>
  <c r="ER175" i="28"/>
  <c r="EQ175" i="28"/>
  <c r="FY174" i="28"/>
  <c r="FX174" i="28"/>
  <c r="FW174" i="28"/>
  <c r="FV174" i="28"/>
  <c r="FU174" i="28"/>
  <c r="FT174" i="28"/>
  <c r="FS174" i="28"/>
  <c r="FR174" i="28"/>
  <c r="FQ174" i="28"/>
  <c r="FP174" i="28"/>
  <c r="FO174" i="28"/>
  <c r="FN174" i="28"/>
  <c r="FM174" i="28"/>
  <c r="FL174" i="28"/>
  <c r="FK174" i="28"/>
  <c r="FJ174" i="28"/>
  <c r="FI174" i="28"/>
  <c r="FH174" i="28"/>
  <c r="FG174" i="28"/>
  <c r="FF174" i="28"/>
  <c r="FE174" i="28"/>
  <c r="FD174" i="28"/>
  <c r="FC174" i="28"/>
  <c r="FB174" i="28"/>
  <c r="FA174" i="28"/>
  <c r="EZ174" i="28"/>
  <c r="EY174" i="28"/>
  <c r="EX174" i="28"/>
  <c r="EW174" i="28"/>
  <c r="EV174" i="28"/>
  <c r="EU174" i="28"/>
  <c r="ET174" i="28"/>
  <c r="ES174" i="28"/>
  <c r="ER174" i="28"/>
  <c r="EQ174" i="28"/>
  <c r="FY173" i="28"/>
  <c r="FX173" i="28"/>
  <c r="FW173" i="28"/>
  <c r="FV173" i="28"/>
  <c r="FU173" i="28"/>
  <c r="FT173" i="28"/>
  <c r="FS173" i="28"/>
  <c r="FR173" i="28"/>
  <c r="FQ173" i="28"/>
  <c r="FP173" i="28"/>
  <c r="FO173" i="28"/>
  <c r="FN173" i="28"/>
  <c r="FM173" i="28"/>
  <c r="FL173" i="28"/>
  <c r="FK173" i="28"/>
  <c r="FJ173" i="28"/>
  <c r="FI173" i="28"/>
  <c r="FH173" i="28"/>
  <c r="FG173" i="28"/>
  <c r="FF173" i="28"/>
  <c r="FE173" i="28"/>
  <c r="FD173" i="28"/>
  <c r="FC173" i="28"/>
  <c r="FB173" i="28"/>
  <c r="FA173" i="28"/>
  <c r="EZ173" i="28"/>
  <c r="EY173" i="28"/>
  <c r="EX173" i="28"/>
  <c r="EW173" i="28"/>
  <c r="EV173" i="28"/>
  <c r="EU173" i="28"/>
  <c r="ET173" i="28"/>
  <c r="ES173" i="28"/>
  <c r="ER173" i="28"/>
  <c r="EQ173" i="28"/>
  <c r="FY172" i="28"/>
  <c r="FX172" i="28"/>
  <c r="FW172" i="28"/>
  <c r="FV172" i="28"/>
  <c r="FU172" i="28"/>
  <c r="FT172" i="28"/>
  <c r="FS172" i="28"/>
  <c r="FR172" i="28"/>
  <c r="FQ172" i="28"/>
  <c r="FP172" i="28"/>
  <c r="FO172" i="28"/>
  <c r="FN172" i="28"/>
  <c r="FM172" i="28"/>
  <c r="FL172" i="28"/>
  <c r="FK172" i="28"/>
  <c r="FJ172" i="28"/>
  <c r="FI172" i="28"/>
  <c r="FH172" i="28"/>
  <c r="FG172" i="28"/>
  <c r="FF172" i="28"/>
  <c r="FE172" i="28"/>
  <c r="FD172" i="28"/>
  <c r="FC172" i="28"/>
  <c r="FB172" i="28"/>
  <c r="FA172" i="28"/>
  <c r="EZ172" i="28"/>
  <c r="EY172" i="28"/>
  <c r="EX172" i="28"/>
  <c r="EW172" i="28"/>
  <c r="EV172" i="28"/>
  <c r="EU172" i="28"/>
  <c r="ET172" i="28"/>
  <c r="ES172" i="28"/>
  <c r="ER172" i="28"/>
  <c r="EQ172" i="28"/>
  <c r="FY171" i="28"/>
  <c r="FX171" i="28"/>
  <c r="FW171" i="28"/>
  <c r="FV171" i="28"/>
  <c r="FU171" i="28"/>
  <c r="FT171" i="28"/>
  <c r="FS171" i="28"/>
  <c r="FR171" i="28"/>
  <c r="FQ171" i="28"/>
  <c r="FP171" i="28"/>
  <c r="FO171" i="28"/>
  <c r="FN171" i="28"/>
  <c r="FM171" i="28"/>
  <c r="FL171" i="28"/>
  <c r="FK171" i="28"/>
  <c r="FJ171" i="28"/>
  <c r="FI171" i="28"/>
  <c r="FH171" i="28"/>
  <c r="FG171" i="28"/>
  <c r="FF171" i="28"/>
  <c r="FE171" i="28"/>
  <c r="FD171" i="28"/>
  <c r="FC171" i="28"/>
  <c r="FB171" i="28"/>
  <c r="FA171" i="28"/>
  <c r="EZ171" i="28"/>
  <c r="EY171" i="28"/>
  <c r="EX171" i="28"/>
  <c r="EW171" i="28"/>
  <c r="EV171" i="28"/>
  <c r="EU171" i="28"/>
  <c r="ET171" i="28"/>
  <c r="ES171" i="28"/>
  <c r="ER171" i="28"/>
  <c r="EQ171" i="28"/>
  <c r="FY170" i="28"/>
  <c r="FX170" i="28"/>
  <c r="FW170" i="28"/>
  <c r="FV170" i="28"/>
  <c r="FU170" i="28"/>
  <c r="FT170" i="28"/>
  <c r="FS170" i="28"/>
  <c r="FR170" i="28"/>
  <c r="FQ170" i="28"/>
  <c r="FP170" i="28"/>
  <c r="FO170" i="28"/>
  <c r="FN170" i="28"/>
  <c r="FM170" i="28"/>
  <c r="FL170" i="28"/>
  <c r="FK170" i="28"/>
  <c r="FJ170" i="28"/>
  <c r="FI170" i="28"/>
  <c r="FH170" i="28"/>
  <c r="FG170" i="28"/>
  <c r="FF170" i="28"/>
  <c r="FE170" i="28"/>
  <c r="FD170" i="28"/>
  <c r="FC170" i="28"/>
  <c r="FB170" i="28"/>
  <c r="FA170" i="28"/>
  <c r="EZ170" i="28"/>
  <c r="EY170" i="28"/>
  <c r="EX170" i="28"/>
  <c r="EW170" i="28"/>
  <c r="EV170" i="28"/>
  <c r="EU170" i="28"/>
  <c r="ET170" i="28"/>
  <c r="ES170" i="28"/>
  <c r="ER170" i="28"/>
  <c r="EQ170" i="28"/>
  <c r="FY169" i="28"/>
  <c r="FX169" i="28"/>
  <c r="FW169" i="28"/>
  <c r="FV169" i="28"/>
  <c r="FU169" i="28"/>
  <c r="FT169" i="28"/>
  <c r="FS169" i="28"/>
  <c r="FR169" i="28"/>
  <c r="FQ169" i="28"/>
  <c r="FP169" i="28"/>
  <c r="FO169" i="28"/>
  <c r="FN169" i="28"/>
  <c r="FM169" i="28"/>
  <c r="FL169" i="28"/>
  <c r="FK169" i="28"/>
  <c r="FJ169" i="28"/>
  <c r="FI169" i="28"/>
  <c r="FH169" i="28"/>
  <c r="FG169" i="28"/>
  <c r="FF169" i="28"/>
  <c r="FE169" i="28"/>
  <c r="FD169" i="28"/>
  <c r="FC169" i="28"/>
  <c r="FB169" i="28"/>
  <c r="FA169" i="28"/>
  <c r="EZ169" i="28"/>
  <c r="EY169" i="28"/>
  <c r="EX169" i="28"/>
  <c r="EW169" i="28"/>
  <c r="EV169" i="28"/>
  <c r="EU169" i="28"/>
  <c r="ET169" i="28"/>
  <c r="ES169" i="28"/>
  <c r="ER169" i="28"/>
  <c r="EQ169" i="28"/>
  <c r="FY168" i="28"/>
  <c r="FX168" i="28"/>
  <c r="FW168" i="28"/>
  <c r="FV168" i="28"/>
  <c r="FU168" i="28"/>
  <c r="FT168" i="28"/>
  <c r="FS168" i="28"/>
  <c r="FR168" i="28"/>
  <c r="FQ168" i="28"/>
  <c r="FP168" i="28"/>
  <c r="FO168" i="28"/>
  <c r="FN168" i="28"/>
  <c r="FM168" i="28"/>
  <c r="FL168" i="28"/>
  <c r="FK168" i="28"/>
  <c r="FJ168" i="28"/>
  <c r="FI168" i="28"/>
  <c r="FH168" i="28"/>
  <c r="FG168" i="28"/>
  <c r="FF168" i="28"/>
  <c r="FE168" i="28"/>
  <c r="FD168" i="28"/>
  <c r="FC168" i="28"/>
  <c r="FB168" i="28"/>
  <c r="FA168" i="28"/>
  <c r="EZ168" i="28"/>
  <c r="EY168" i="28"/>
  <c r="EX168" i="28"/>
  <c r="EW168" i="28"/>
  <c r="EV168" i="28"/>
  <c r="EU168" i="28"/>
  <c r="ET168" i="28"/>
  <c r="ES168" i="28"/>
  <c r="ER168" i="28"/>
  <c r="EQ168" i="28"/>
  <c r="FY167" i="28"/>
  <c r="FX167" i="28"/>
  <c r="FW167" i="28"/>
  <c r="FV167" i="28"/>
  <c r="FU167" i="28"/>
  <c r="FT167" i="28"/>
  <c r="FS167" i="28"/>
  <c r="FR167" i="28"/>
  <c r="FQ167" i="28"/>
  <c r="FP167" i="28"/>
  <c r="FO167" i="28"/>
  <c r="FN167" i="28"/>
  <c r="FM167" i="28"/>
  <c r="FL167" i="28"/>
  <c r="FK167" i="28"/>
  <c r="FJ167" i="28"/>
  <c r="FI167" i="28"/>
  <c r="FH167" i="28"/>
  <c r="FG167" i="28"/>
  <c r="FF167" i="28"/>
  <c r="FE167" i="28"/>
  <c r="FD167" i="28"/>
  <c r="FC167" i="28"/>
  <c r="FB167" i="28"/>
  <c r="FA167" i="28"/>
  <c r="EZ167" i="28"/>
  <c r="EY167" i="28"/>
  <c r="EX167" i="28"/>
  <c r="EW167" i="28"/>
  <c r="EV167" i="28"/>
  <c r="EU167" i="28"/>
  <c r="ET167" i="28"/>
  <c r="ES167" i="28"/>
  <c r="ER167" i="28"/>
  <c r="EQ167" i="28"/>
  <c r="FY166" i="28"/>
  <c r="FX166" i="28"/>
  <c r="FW166" i="28"/>
  <c r="FV166" i="28"/>
  <c r="FU166" i="28"/>
  <c r="FT166" i="28"/>
  <c r="FS166" i="28"/>
  <c r="FR166" i="28"/>
  <c r="FQ166" i="28"/>
  <c r="FP166" i="28"/>
  <c r="FO166" i="28"/>
  <c r="FN166" i="28"/>
  <c r="FM166" i="28"/>
  <c r="FL166" i="28"/>
  <c r="FK166" i="28"/>
  <c r="FJ166" i="28"/>
  <c r="FI166" i="28"/>
  <c r="FH166" i="28"/>
  <c r="FG166" i="28"/>
  <c r="FF166" i="28"/>
  <c r="FE166" i="28"/>
  <c r="FD166" i="28"/>
  <c r="FC166" i="28"/>
  <c r="FB166" i="28"/>
  <c r="FA166" i="28"/>
  <c r="EZ166" i="28"/>
  <c r="EY166" i="28"/>
  <c r="EX166" i="28"/>
  <c r="EW166" i="28"/>
  <c r="EV166" i="28"/>
  <c r="EU166" i="28"/>
  <c r="ET166" i="28"/>
  <c r="ES166" i="28"/>
  <c r="ER166" i="28"/>
  <c r="EQ166" i="28"/>
  <c r="FY165" i="28"/>
  <c r="FX165" i="28"/>
  <c r="FW165" i="28"/>
  <c r="FV165" i="28"/>
  <c r="FU165" i="28"/>
  <c r="FT165" i="28"/>
  <c r="FS165" i="28"/>
  <c r="FR165" i="28"/>
  <c r="FQ165" i="28"/>
  <c r="FP165" i="28"/>
  <c r="FO165" i="28"/>
  <c r="FN165" i="28"/>
  <c r="FM165" i="28"/>
  <c r="FL165" i="28"/>
  <c r="FK165" i="28"/>
  <c r="FJ165" i="28"/>
  <c r="FI165" i="28"/>
  <c r="FH165" i="28"/>
  <c r="FG165" i="28"/>
  <c r="FF165" i="28"/>
  <c r="FE165" i="28"/>
  <c r="FD165" i="28"/>
  <c r="FC165" i="28"/>
  <c r="FB165" i="28"/>
  <c r="FA165" i="28"/>
  <c r="EZ165" i="28"/>
  <c r="EY165" i="28"/>
  <c r="EX165" i="28"/>
  <c r="EW165" i="28"/>
  <c r="EV165" i="28"/>
  <c r="EU165" i="28"/>
  <c r="ET165" i="28"/>
  <c r="ES165" i="28"/>
  <c r="ER165" i="28"/>
  <c r="EQ165" i="28"/>
  <c r="FY164" i="28"/>
  <c r="FX164" i="28"/>
  <c r="FW164" i="28"/>
  <c r="FV164" i="28"/>
  <c r="FU164" i="28"/>
  <c r="FT164" i="28"/>
  <c r="FS164" i="28"/>
  <c r="FR164" i="28"/>
  <c r="FQ164" i="28"/>
  <c r="FP164" i="28"/>
  <c r="FO164" i="28"/>
  <c r="FN164" i="28"/>
  <c r="FM164" i="28"/>
  <c r="FL164" i="28"/>
  <c r="FK164" i="28"/>
  <c r="FJ164" i="28"/>
  <c r="FI164" i="28"/>
  <c r="FH164" i="28"/>
  <c r="FG164" i="28"/>
  <c r="FF164" i="28"/>
  <c r="FE164" i="28"/>
  <c r="FD164" i="28"/>
  <c r="FC164" i="28"/>
  <c r="FB164" i="28"/>
  <c r="FA164" i="28"/>
  <c r="EZ164" i="28"/>
  <c r="EY164" i="28"/>
  <c r="EX164" i="28"/>
  <c r="EW164" i="28"/>
  <c r="EV164" i="28"/>
  <c r="EU164" i="28"/>
  <c r="ET164" i="28"/>
  <c r="ES164" i="28"/>
  <c r="ER164" i="28"/>
  <c r="EQ164" i="28"/>
  <c r="FY163" i="28"/>
  <c r="FX163" i="28"/>
  <c r="FW163" i="28"/>
  <c r="FV163" i="28"/>
  <c r="FU163" i="28"/>
  <c r="FT163" i="28"/>
  <c r="FS163" i="28"/>
  <c r="FR163" i="28"/>
  <c r="FQ163" i="28"/>
  <c r="FP163" i="28"/>
  <c r="FO163" i="28"/>
  <c r="FN163" i="28"/>
  <c r="FM163" i="28"/>
  <c r="FL163" i="28"/>
  <c r="FK163" i="28"/>
  <c r="FJ163" i="28"/>
  <c r="FI163" i="28"/>
  <c r="FH163" i="28"/>
  <c r="FG163" i="28"/>
  <c r="FF163" i="28"/>
  <c r="FE163" i="28"/>
  <c r="FD163" i="28"/>
  <c r="FC163" i="28"/>
  <c r="FB163" i="28"/>
  <c r="FA163" i="28"/>
  <c r="EZ163" i="28"/>
  <c r="EY163" i="28"/>
  <c r="EX163" i="28"/>
  <c r="EW163" i="28"/>
  <c r="EV163" i="28"/>
  <c r="EU163" i="28"/>
  <c r="ET163" i="28"/>
  <c r="ES163" i="28"/>
  <c r="ER163" i="28"/>
  <c r="EQ163" i="28"/>
  <c r="FY162" i="28"/>
  <c r="FX162" i="28"/>
  <c r="FW162" i="28"/>
  <c r="FV162" i="28"/>
  <c r="FU162" i="28"/>
  <c r="FT162" i="28"/>
  <c r="FS162" i="28"/>
  <c r="FR162" i="28"/>
  <c r="FQ162" i="28"/>
  <c r="FP162" i="28"/>
  <c r="FO162" i="28"/>
  <c r="FN162" i="28"/>
  <c r="FM162" i="28"/>
  <c r="FL162" i="28"/>
  <c r="FK162" i="28"/>
  <c r="FJ162" i="28"/>
  <c r="FI162" i="28"/>
  <c r="FH162" i="28"/>
  <c r="FG162" i="28"/>
  <c r="FF162" i="28"/>
  <c r="FE162" i="28"/>
  <c r="FD162" i="28"/>
  <c r="FC162" i="28"/>
  <c r="FB162" i="28"/>
  <c r="FA162" i="28"/>
  <c r="EZ162" i="28"/>
  <c r="EY162" i="28"/>
  <c r="EX162" i="28"/>
  <c r="EW162" i="28"/>
  <c r="EV162" i="28"/>
  <c r="EU162" i="28"/>
  <c r="ET162" i="28"/>
  <c r="ES162" i="28"/>
  <c r="ER162" i="28"/>
  <c r="EQ162" i="28"/>
  <c r="FY161" i="28"/>
  <c r="FX161" i="28"/>
  <c r="FW161" i="28"/>
  <c r="FV161" i="28"/>
  <c r="FU161" i="28"/>
  <c r="FT161" i="28"/>
  <c r="FS161" i="28"/>
  <c r="FR161" i="28"/>
  <c r="FQ161" i="28"/>
  <c r="FP161" i="28"/>
  <c r="FO161" i="28"/>
  <c r="FN161" i="28"/>
  <c r="FM161" i="28"/>
  <c r="FL161" i="28"/>
  <c r="FK161" i="28"/>
  <c r="FJ161" i="28"/>
  <c r="FI161" i="28"/>
  <c r="FH161" i="28"/>
  <c r="FG161" i="28"/>
  <c r="FF161" i="28"/>
  <c r="FE161" i="28"/>
  <c r="FD161" i="28"/>
  <c r="FC161" i="28"/>
  <c r="FB161" i="28"/>
  <c r="FA161" i="28"/>
  <c r="EZ161" i="28"/>
  <c r="EY161" i="28"/>
  <c r="EX161" i="28"/>
  <c r="EW161" i="28"/>
  <c r="EV161" i="28"/>
  <c r="EU161" i="28"/>
  <c r="ET161" i="28"/>
  <c r="ES161" i="28"/>
  <c r="ER161" i="28"/>
  <c r="EQ161" i="28"/>
  <c r="FY160" i="28"/>
  <c r="FX160" i="28"/>
  <c r="FW160" i="28"/>
  <c r="FV160" i="28"/>
  <c r="FU160" i="28"/>
  <c r="FT160" i="28"/>
  <c r="FS160" i="28"/>
  <c r="FR160" i="28"/>
  <c r="FQ160" i="28"/>
  <c r="FP160" i="28"/>
  <c r="FO160" i="28"/>
  <c r="FN160" i="28"/>
  <c r="FM160" i="28"/>
  <c r="FL160" i="28"/>
  <c r="FK160" i="28"/>
  <c r="FJ160" i="28"/>
  <c r="FI160" i="28"/>
  <c r="FH160" i="28"/>
  <c r="FG160" i="28"/>
  <c r="FF160" i="28"/>
  <c r="FE160" i="28"/>
  <c r="FD160" i="28"/>
  <c r="FC160" i="28"/>
  <c r="FB160" i="28"/>
  <c r="FA160" i="28"/>
  <c r="EZ160" i="28"/>
  <c r="EY160" i="28"/>
  <c r="EX160" i="28"/>
  <c r="EW160" i="28"/>
  <c r="EV160" i="28"/>
  <c r="EU160" i="28"/>
  <c r="ET160" i="28"/>
  <c r="ES160" i="28"/>
  <c r="ER160" i="28"/>
  <c r="EQ160" i="28"/>
  <c r="FY159" i="28"/>
  <c r="FX159" i="28"/>
  <c r="FW159" i="28"/>
  <c r="FV159" i="28"/>
  <c r="FU159" i="28"/>
  <c r="FT159" i="28"/>
  <c r="FS159" i="28"/>
  <c r="FR159" i="28"/>
  <c r="FQ159" i="28"/>
  <c r="FP159" i="28"/>
  <c r="FO159" i="28"/>
  <c r="FN159" i="28"/>
  <c r="FM159" i="28"/>
  <c r="FL159" i="28"/>
  <c r="FK159" i="28"/>
  <c r="FJ159" i="28"/>
  <c r="FI159" i="28"/>
  <c r="FH159" i="28"/>
  <c r="FG159" i="28"/>
  <c r="FF159" i="28"/>
  <c r="FE159" i="28"/>
  <c r="FD159" i="28"/>
  <c r="FC159" i="28"/>
  <c r="FB159" i="28"/>
  <c r="FA159" i="28"/>
  <c r="EZ159" i="28"/>
  <c r="EY159" i="28"/>
  <c r="EX159" i="28"/>
  <c r="EW159" i="28"/>
  <c r="EV159" i="28"/>
  <c r="EU159" i="28"/>
  <c r="ET159" i="28"/>
  <c r="ES159" i="28"/>
  <c r="ER159" i="28"/>
  <c r="EQ159" i="28"/>
  <c r="FY158" i="28"/>
  <c r="FX158" i="28"/>
  <c r="FW158" i="28"/>
  <c r="FV158" i="28"/>
  <c r="FU158" i="28"/>
  <c r="FT158" i="28"/>
  <c r="FS158" i="28"/>
  <c r="FR158" i="28"/>
  <c r="FQ158" i="28"/>
  <c r="FP158" i="28"/>
  <c r="FO158" i="28"/>
  <c r="FN158" i="28"/>
  <c r="FM158" i="28"/>
  <c r="FL158" i="28"/>
  <c r="FK158" i="28"/>
  <c r="FJ158" i="28"/>
  <c r="FI158" i="28"/>
  <c r="FH158" i="28"/>
  <c r="FG158" i="28"/>
  <c r="FF158" i="28"/>
  <c r="FE158" i="28"/>
  <c r="FD158" i="28"/>
  <c r="FC158" i="28"/>
  <c r="FB158" i="28"/>
  <c r="FA158" i="28"/>
  <c r="EZ158" i="28"/>
  <c r="EY158" i="28"/>
  <c r="EX158" i="28"/>
  <c r="EW158" i="28"/>
  <c r="EV158" i="28"/>
  <c r="EU158" i="28"/>
  <c r="ET158" i="28"/>
  <c r="ES158" i="28"/>
  <c r="ER158" i="28"/>
  <c r="EQ158" i="28"/>
  <c r="FY157" i="28"/>
  <c r="FX157" i="28"/>
  <c r="FW157" i="28"/>
  <c r="FV157" i="28"/>
  <c r="FU157" i="28"/>
  <c r="FT157" i="28"/>
  <c r="FS157" i="28"/>
  <c r="FR157" i="28"/>
  <c r="FQ157" i="28"/>
  <c r="FP157" i="28"/>
  <c r="FO157" i="28"/>
  <c r="FN157" i="28"/>
  <c r="FM157" i="28"/>
  <c r="FL157" i="28"/>
  <c r="FK157" i="28"/>
  <c r="FJ157" i="28"/>
  <c r="FI157" i="28"/>
  <c r="FH157" i="28"/>
  <c r="FG157" i="28"/>
  <c r="FF157" i="28"/>
  <c r="FE157" i="28"/>
  <c r="FD157" i="28"/>
  <c r="FC157" i="28"/>
  <c r="FB157" i="28"/>
  <c r="FA157" i="28"/>
  <c r="EZ157" i="28"/>
  <c r="EY157" i="28"/>
  <c r="EX157" i="28"/>
  <c r="EW157" i="28"/>
  <c r="EV157" i="28"/>
  <c r="EU157" i="28"/>
  <c r="ET157" i="28"/>
  <c r="ES157" i="28"/>
  <c r="ER157" i="28"/>
  <c r="EQ157" i="28"/>
  <c r="FY156" i="28"/>
  <c r="FX156" i="28"/>
  <c r="FW156" i="28"/>
  <c r="FV156" i="28"/>
  <c r="FU156" i="28"/>
  <c r="FT156" i="28"/>
  <c r="FS156" i="28"/>
  <c r="FR156" i="28"/>
  <c r="FQ156" i="28"/>
  <c r="FP156" i="28"/>
  <c r="FO156" i="28"/>
  <c r="FN156" i="28"/>
  <c r="FM156" i="28"/>
  <c r="FL156" i="28"/>
  <c r="FK156" i="28"/>
  <c r="FJ156" i="28"/>
  <c r="FI156" i="28"/>
  <c r="FH156" i="28"/>
  <c r="FG156" i="28"/>
  <c r="FF156" i="28"/>
  <c r="FE156" i="28"/>
  <c r="FD156" i="28"/>
  <c r="FC156" i="28"/>
  <c r="FB156" i="28"/>
  <c r="FA156" i="28"/>
  <c r="EZ156" i="28"/>
  <c r="EY156" i="28"/>
  <c r="EX156" i="28"/>
  <c r="EW156" i="28"/>
  <c r="EV156" i="28"/>
  <c r="EU156" i="28"/>
  <c r="ET156" i="28"/>
  <c r="ES156" i="28"/>
  <c r="ER156" i="28"/>
  <c r="EQ156" i="28"/>
  <c r="FY155" i="28"/>
  <c r="FX155" i="28"/>
  <c r="FW155" i="28"/>
  <c r="FV155" i="28"/>
  <c r="FU155" i="28"/>
  <c r="FT155" i="28"/>
  <c r="FS155" i="28"/>
  <c r="FR155" i="28"/>
  <c r="FQ155" i="28"/>
  <c r="FP155" i="28"/>
  <c r="FO155" i="28"/>
  <c r="FN155" i="28"/>
  <c r="FM155" i="28"/>
  <c r="FL155" i="28"/>
  <c r="FK155" i="28"/>
  <c r="FJ155" i="28"/>
  <c r="FI155" i="28"/>
  <c r="FH155" i="28"/>
  <c r="FG155" i="28"/>
  <c r="FF155" i="28"/>
  <c r="FE155" i="28"/>
  <c r="FD155" i="28"/>
  <c r="FC155" i="28"/>
  <c r="FB155" i="28"/>
  <c r="FA155" i="28"/>
  <c r="EZ155" i="28"/>
  <c r="EY155" i="28"/>
  <c r="EX155" i="28"/>
  <c r="EW155" i="28"/>
  <c r="EV155" i="28"/>
  <c r="EU155" i="28"/>
  <c r="ET155" i="28"/>
  <c r="ES155" i="28"/>
  <c r="ER155" i="28"/>
  <c r="EQ155" i="28"/>
  <c r="FY154" i="28"/>
  <c r="FX154" i="28"/>
  <c r="FW154" i="28"/>
  <c r="FV154" i="28"/>
  <c r="FU154" i="28"/>
  <c r="FT154" i="28"/>
  <c r="FS154" i="28"/>
  <c r="FR154" i="28"/>
  <c r="FQ154" i="28"/>
  <c r="FP154" i="28"/>
  <c r="FO154" i="28"/>
  <c r="FN154" i="28"/>
  <c r="FM154" i="28"/>
  <c r="FL154" i="28"/>
  <c r="FK154" i="28"/>
  <c r="FJ154" i="28"/>
  <c r="FI154" i="28"/>
  <c r="FH154" i="28"/>
  <c r="FG154" i="28"/>
  <c r="FF154" i="28"/>
  <c r="FE154" i="28"/>
  <c r="FD154" i="28"/>
  <c r="FC154" i="28"/>
  <c r="FB154" i="28"/>
  <c r="FA154" i="28"/>
  <c r="EZ154" i="28"/>
  <c r="EY154" i="28"/>
  <c r="EX154" i="28"/>
  <c r="EW154" i="28"/>
  <c r="EV154" i="28"/>
  <c r="EU154" i="28"/>
  <c r="ET154" i="28"/>
  <c r="ES154" i="28"/>
  <c r="ER154" i="28"/>
  <c r="EQ154" i="28"/>
  <c r="FY153" i="28"/>
  <c r="FX153" i="28"/>
  <c r="FW153" i="28"/>
  <c r="FV153" i="28"/>
  <c r="FU153" i="28"/>
  <c r="FT153" i="28"/>
  <c r="FS153" i="28"/>
  <c r="FR153" i="28"/>
  <c r="FQ153" i="28"/>
  <c r="FP153" i="28"/>
  <c r="FO153" i="28"/>
  <c r="FN153" i="28"/>
  <c r="FM153" i="28"/>
  <c r="FL153" i="28"/>
  <c r="FK153" i="28"/>
  <c r="FJ153" i="28"/>
  <c r="FI153" i="28"/>
  <c r="FH153" i="28"/>
  <c r="FG153" i="28"/>
  <c r="FF153" i="28"/>
  <c r="FE153" i="28"/>
  <c r="FD153" i="28"/>
  <c r="FC153" i="28"/>
  <c r="FB153" i="28"/>
  <c r="FA153" i="28"/>
  <c r="EZ153" i="28"/>
  <c r="EY153" i="28"/>
  <c r="EX153" i="28"/>
  <c r="EW153" i="28"/>
  <c r="EV153" i="28"/>
  <c r="EU153" i="28"/>
  <c r="ET153" i="28"/>
  <c r="ES153" i="28"/>
  <c r="ER153" i="28"/>
  <c r="EQ153" i="28"/>
  <c r="FY152" i="28"/>
  <c r="FX152" i="28"/>
  <c r="FW152" i="28"/>
  <c r="FV152" i="28"/>
  <c r="FU152" i="28"/>
  <c r="FT152" i="28"/>
  <c r="FS152" i="28"/>
  <c r="FR152" i="28"/>
  <c r="FQ152" i="28"/>
  <c r="FP152" i="28"/>
  <c r="FO152" i="28"/>
  <c r="FN152" i="28"/>
  <c r="FM152" i="28"/>
  <c r="FL152" i="28"/>
  <c r="FK152" i="28"/>
  <c r="FJ152" i="28"/>
  <c r="FI152" i="28"/>
  <c r="FH152" i="28"/>
  <c r="FG152" i="28"/>
  <c r="FF152" i="28"/>
  <c r="FE152" i="28"/>
  <c r="FD152" i="28"/>
  <c r="FC152" i="28"/>
  <c r="FB152" i="28"/>
  <c r="FA152" i="28"/>
  <c r="EZ152" i="28"/>
  <c r="EY152" i="28"/>
  <c r="EX152" i="28"/>
  <c r="EW152" i="28"/>
  <c r="EV152" i="28"/>
  <c r="EU152" i="28"/>
  <c r="ET152" i="28"/>
  <c r="ES152" i="28"/>
  <c r="ER152" i="28"/>
  <c r="EQ152" i="28"/>
  <c r="FY151" i="28"/>
  <c r="FX151" i="28"/>
  <c r="FW151" i="28"/>
  <c r="FV151" i="28"/>
  <c r="FU151" i="28"/>
  <c r="FT151" i="28"/>
  <c r="FS151" i="28"/>
  <c r="FR151" i="28"/>
  <c r="FQ151" i="28"/>
  <c r="FP151" i="28"/>
  <c r="FO151" i="28"/>
  <c r="FN151" i="28"/>
  <c r="FM151" i="28"/>
  <c r="FL151" i="28"/>
  <c r="FK151" i="28"/>
  <c r="FJ151" i="28"/>
  <c r="FI151" i="28"/>
  <c r="FH151" i="28"/>
  <c r="FG151" i="28"/>
  <c r="FF151" i="28"/>
  <c r="FE151" i="28"/>
  <c r="FD151" i="28"/>
  <c r="FC151" i="28"/>
  <c r="FB151" i="28"/>
  <c r="FA151" i="28"/>
  <c r="EZ151" i="28"/>
  <c r="EY151" i="28"/>
  <c r="EX151" i="28"/>
  <c r="EW151" i="28"/>
  <c r="EV151" i="28"/>
  <c r="EU151" i="28"/>
  <c r="ET151" i="28"/>
  <c r="ES151" i="28"/>
  <c r="ER151" i="28"/>
  <c r="EQ151" i="28"/>
  <c r="FY150" i="28"/>
  <c r="FX150" i="28"/>
  <c r="FW150" i="28"/>
  <c r="FV150" i="28"/>
  <c r="FU150" i="28"/>
  <c r="FT150" i="28"/>
  <c r="FS150" i="28"/>
  <c r="FR150" i="28"/>
  <c r="FQ150" i="28"/>
  <c r="FP150" i="28"/>
  <c r="FO150" i="28"/>
  <c r="FN150" i="28"/>
  <c r="FM150" i="28"/>
  <c r="FL150" i="28"/>
  <c r="FK150" i="28"/>
  <c r="FJ150" i="28"/>
  <c r="FI150" i="28"/>
  <c r="FH150" i="28"/>
  <c r="FG150" i="28"/>
  <c r="FF150" i="28"/>
  <c r="FE150" i="28"/>
  <c r="FD150" i="28"/>
  <c r="FC150" i="28"/>
  <c r="FB150" i="28"/>
  <c r="FA150" i="28"/>
  <c r="EZ150" i="28"/>
  <c r="EY150" i="28"/>
  <c r="EX150" i="28"/>
  <c r="EW150" i="28"/>
  <c r="EV150" i="28"/>
  <c r="EU150" i="28"/>
  <c r="ET150" i="28"/>
  <c r="ES150" i="28"/>
  <c r="ER150" i="28"/>
  <c r="EQ150" i="28"/>
  <c r="FY149" i="28"/>
  <c r="FX149" i="28"/>
  <c r="FW149" i="28"/>
  <c r="FV149" i="28"/>
  <c r="FU149" i="28"/>
  <c r="FT149" i="28"/>
  <c r="FS149" i="28"/>
  <c r="FR149" i="28"/>
  <c r="FQ149" i="28"/>
  <c r="FP149" i="28"/>
  <c r="FO149" i="28"/>
  <c r="FN149" i="28"/>
  <c r="FM149" i="28"/>
  <c r="FL149" i="28"/>
  <c r="FK149" i="28"/>
  <c r="FJ149" i="28"/>
  <c r="FI149" i="28"/>
  <c r="FH149" i="28"/>
  <c r="FG149" i="28"/>
  <c r="FF149" i="28"/>
  <c r="FE149" i="28"/>
  <c r="FD149" i="28"/>
  <c r="FC149" i="28"/>
  <c r="FB149" i="28"/>
  <c r="FA149" i="28"/>
  <c r="EZ149" i="28"/>
  <c r="EY149" i="28"/>
  <c r="EX149" i="28"/>
  <c r="EW149" i="28"/>
  <c r="EV149" i="28"/>
  <c r="EU149" i="28"/>
  <c r="ET149" i="28"/>
  <c r="ES149" i="28"/>
  <c r="ER149" i="28"/>
  <c r="EQ149" i="28"/>
  <c r="FY148" i="28"/>
  <c r="FX148" i="28"/>
  <c r="FW148" i="28"/>
  <c r="FV148" i="28"/>
  <c r="FU148" i="28"/>
  <c r="FT148" i="28"/>
  <c r="FS148" i="28"/>
  <c r="FR148" i="28"/>
  <c r="FQ148" i="28"/>
  <c r="FP148" i="28"/>
  <c r="FO148" i="28"/>
  <c r="FN148" i="28"/>
  <c r="FM148" i="28"/>
  <c r="FL148" i="28"/>
  <c r="FK148" i="28"/>
  <c r="FJ148" i="28"/>
  <c r="FI148" i="28"/>
  <c r="FH148" i="28"/>
  <c r="FG148" i="28"/>
  <c r="FF148" i="28"/>
  <c r="FE148" i="28"/>
  <c r="FD148" i="28"/>
  <c r="FC148" i="28"/>
  <c r="FB148" i="28"/>
  <c r="FA148" i="28"/>
  <c r="EZ148" i="28"/>
  <c r="EY148" i="28"/>
  <c r="EX148" i="28"/>
  <c r="EW148" i="28"/>
  <c r="EV148" i="28"/>
  <c r="EU148" i="28"/>
  <c r="ET148" i="28"/>
  <c r="ES148" i="28"/>
  <c r="ER148" i="28"/>
  <c r="EQ148" i="28"/>
  <c r="FY147" i="28"/>
  <c r="FX147" i="28"/>
  <c r="FW147" i="28"/>
  <c r="FV147" i="28"/>
  <c r="FU147" i="28"/>
  <c r="FT147" i="28"/>
  <c r="FS147" i="28"/>
  <c r="FR147" i="28"/>
  <c r="FQ147" i="28"/>
  <c r="FP147" i="28"/>
  <c r="FO147" i="28"/>
  <c r="FN147" i="28"/>
  <c r="FM147" i="28"/>
  <c r="FL147" i="28"/>
  <c r="FK147" i="28"/>
  <c r="FJ147" i="28"/>
  <c r="FI147" i="28"/>
  <c r="FH147" i="28"/>
  <c r="FG147" i="28"/>
  <c r="FF147" i="28"/>
  <c r="FE147" i="28"/>
  <c r="FD147" i="28"/>
  <c r="FC147" i="28"/>
  <c r="FB147" i="28"/>
  <c r="FA147" i="28"/>
  <c r="EZ147" i="28"/>
  <c r="EY147" i="28"/>
  <c r="EX147" i="28"/>
  <c r="EW147" i="28"/>
  <c r="EV147" i="28"/>
  <c r="EU147" i="28"/>
  <c r="ET147" i="28"/>
  <c r="ES147" i="28"/>
  <c r="ER147" i="28"/>
  <c r="EQ147" i="28"/>
  <c r="FY146" i="28"/>
  <c r="FX146" i="28"/>
  <c r="FW146" i="28"/>
  <c r="FV146" i="28"/>
  <c r="FU146" i="28"/>
  <c r="FT146" i="28"/>
  <c r="FS146" i="28"/>
  <c r="FR146" i="28"/>
  <c r="FQ146" i="28"/>
  <c r="FP146" i="28"/>
  <c r="FO146" i="28"/>
  <c r="FN146" i="28"/>
  <c r="FM146" i="28"/>
  <c r="FL146" i="28"/>
  <c r="FK146" i="28"/>
  <c r="FJ146" i="28"/>
  <c r="FI146" i="28"/>
  <c r="FH146" i="28"/>
  <c r="FG146" i="28"/>
  <c r="FF146" i="28"/>
  <c r="FE146" i="28"/>
  <c r="FD146" i="28"/>
  <c r="FC146" i="28"/>
  <c r="FB146" i="28"/>
  <c r="FA146" i="28"/>
  <c r="EZ146" i="28"/>
  <c r="EY146" i="28"/>
  <c r="EX146" i="28"/>
  <c r="EW146" i="28"/>
  <c r="EV146" i="28"/>
  <c r="EU146" i="28"/>
  <c r="ET146" i="28"/>
  <c r="ES146" i="28"/>
  <c r="ER146" i="28"/>
  <c r="EQ146" i="28"/>
  <c r="FY145" i="28"/>
  <c r="FX145" i="28"/>
  <c r="FW145" i="28"/>
  <c r="FV145" i="28"/>
  <c r="FU145" i="28"/>
  <c r="FT145" i="28"/>
  <c r="FS145" i="28"/>
  <c r="FR145" i="28"/>
  <c r="FQ145" i="28"/>
  <c r="FP145" i="28"/>
  <c r="FO145" i="28"/>
  <c r="FN145" i="28"/>
  <c r="FM145" i="28"/>
  <c r="FL145" i="28"/>
  <c r="FK145" i="28"/>
  <c r="FJ145" i="28"/>
  <c r="FI145" i="28"/>
  <c r="FH145" i="28"/>
  <c r="FG145" i="28"/>
  <c r="FF145" i="28"/>
  <c r="FE145" i="28"/>
  <c r="FD145" i="28"/>
  <c r="FC145" i="28"/>
  <c r="FB145" i="28"/>
  <c r="FA145" i="28"/>
  <c r="EZ145" i="28"/>
  <c r="EY145" i="28"/>
  <c r="EX145" i="28"/>
  <c r="EW145" i="28"/>
  <c r="EV145" i="28"/>
  <c r="EU145" i="28"/>
  <c r="ET145" i="28"/>
  <c r="ES145" i="28"/>
  <c r="ER145" i="28"/>
  <c r="EQ145" i="28"/>
  <c r="FY144" i="28"/>
  <c r="FX144" i="28"/>
  <c r="FW144" i="28"/>
  <c r="FV144" i="28"/>
  <c r="FU144" i="28"/>
  <c r="FT144" i="28"/>
  <c r="FS144" i="28"/>
  <c r="FR144" i="28"/>
  <c r="FQ144" i="28"/>
  <c r="FP144" i="28"/>
  <c r="FO144" i="28"/>
  <c r="FN144" i="28"/>
  <c r="FM144" i="28"/>
  <c r="FL144" i="28"/>
  <c r="FK144" i="28"/>
  <c r="FJ144" i="28"/>
  <c r="FI144" i="28"/>
  <c r="FH144" i="28"/>
  <c r="FG144" i="28"/>
  <c r="FF144" i="28"/>
  <c r="FE144" i="28"/>
  <c r="FD144" i="28"/>
  <c r="FC144" i="28"/>
  <c r="FB144" i="28"/>
  <c r="FA144" i="28"/>
  <c r="EZ144" i="28"/>
  <c r="EY144" i="28"/>
  <c r="EX144" i="28"/>
  <c r="EW144" i="28"/>
  <c r="EV144" i="28"/>
  <c r="EU144" i="28"/>
  <c r="ET144" i="28"/>
  <c r="ES144" i="28"/>
  <c r="ER144" i="28"/>
  <c r="EQ144" i="28"/>
  <c r="FY143" i="28"/>
  <c r="FX143" i="28"/>
  <c r="FW143" i="28"/>
  <c r="FV143" i="28"/>
  <c r="FU143" i="28"/>
  <c r="FT143" i="28"/>
  <c r="FS143" i="28"/>
  <c r="FR143" i="28"/>
  <c r="FQ143" i="28"/>
  <c r="FP143" i="28"/>
  <c r="FO143" i="28"/>
  <c r="FN143" i="28"/>
  <c r="FM143" i="28"/>
  <c r="FL143" i="28"/>
  <c r="FK143" i="28"/>
  <c r="FJ143" i="28"/>
  <c r="FI143" i="28"/>
  <c r="FH143" i="28"/>
  <c r="FG143" i="28"/>
  <c r="FF143" i="28"/>
  <c r="FE143" i="28"/>
  <c r="FD143" i="28"/>
  <c r="FC143" i="28"/>
  <c r="FB143" i="28"/>
  <c r="FA143" i="28"/>
  <c r="EZ143" i="28"/>
  <c r="EY143" i="28"/>
  <c r="EX143" i="28"/>
  <c r="EW143" i="28"/>
  <c r="EV143" i="28"/>
  <c r="EU143" i="28"/>
  <c r="ET143" i="28"/>
  <c r="ES143" i="28"/>
  <c r="ER143" i="28"/>
  <c r="EQ143" i="28"/>
  <c r="FY142" i="28"/>
  <c r="FX142" i="28"/>
  <c r="FW142" i="28"/>
  <c r="FV142" i="28"/>
  <c r="FU142" i="28"/>
  <c r="FT142" i="28"/>
  <c r="FS142" i="28"/>
  <c r="FR142" i="28"/>
  <c r="FQ142" i="28"/>
  <c r="FP142" i="28"/>
  <c r="FO142" i="28"/>
  <c r="FN142" i="28"/>
  <c r="FM142" i="28"/>
  <c r="FL142" i="28"/>
  <c r="FK142" i="28"/>
  <c r="FJ142" i="28"/>
  <c r="FI142" i="28"/>
  <c r="FH142" i="28"/>
  <c r="FG142" i="28"/>
  <c r="FF142" i="28"/>
  <c r="FE142" i="28"/>
  <c r="FD142" i="28"/>
  <c r="FC142" i="28"/>
  <c r="FB142" i="28"/>
  <c r="FA142" i="28"/>
  <c r="EZ142" i="28"/>
  <c r="EY142" i="28"/>
  <c r="EX142" i="28"/>
  <c r="EW142" i="28"/>
  <c r="EV142" i="28"/>
  <c r="EU142" i="28"/>
  <c r="ET142" i="28"/>
  <c r="ES142" i="28"/>
  <c r="ER142" i="28"/>
  <c r="EQ142" i="28"/>
  <c r="FY141" i="28"/>
  <c r="FX141" i="28"/>
  <c r="FW141" i="28"/>
  <c r="FV141" i="28"/>
  <c r="FU141" i="28"/>
  <c r="FT141" i="28"/>
  <c r="FS141" i="28"/>
  <c r="FR141" i="28"/>
  <c r="FQ141" i="28"/>
  <c r="FP141" i="28"/>
  <c r="FO141" i="28"/>
  <c r="FN141" i="28"/>
  <c r="FM141" i="28"/>
  <c r="FL141" i="28"/>
  <c r="FK141" i="28"/>
  <c r="FJ141" i="28"/>
  <c r="FI141" i="28"/>
  <c r="FH141" i="28"/>
  <c r="FG141" i="28"/>
  <c r="FF141" i="28"/>
  <c r="FE141" i="28"/>
  <c r="FD141" i="28"/>
  <c r="FC141" i="28"/>
  <c r="FB141" i="28"/>
  <c r="FA141" i="28"/>
  <c r="EZ141" i="28"/>
  <c r="EY141" i="28"/>
  <c r="EX141" i="28"/>
  <c r="EW141" i="28"/>
  <c r="EV141" i="28"/>
  <c r="EU141" i="28"/>
  <c r="ET141" i="28"/>
  <c r="ES141" i="28"/>
  <c r="ER141" i="28"/>
  <c r="EQ141" i="28"/>
  <c r="FY140" i="28"/>
  <c r="FX140" i="28"/>
  <c r="FW140" i="28"/>
  <c r="FV140" i="28"/>
  <c r="FU140" i="28"/>
  <c r="FT140" i="28"/>
  <c r="FS140" i="28"/>
  <c r="FR140" i="28"/>
  <c r="FQ140" i="28"/>
  <c r="FP140" i="28"/>
  <c r="FO140" i="28"/>
  <c r="FN140" i="28"/>
  <c r="FM140" i="28"/>
  <c r="FL140" i="28"/>
  <c r="FK140" i="28"/>
  <c r="FJ140" i="28"/>
  <c r="FI140" i="28"/>
  <c r="FH140" i="28"/>
  <c r="FG140" i="28"/>
  <c r="FF140" i="28"/>
  <c r="FE140" i="28"/>
  <c r="FD140" i="28"/>
  <c r="FC140" i="28"/>
  <c r="FB140" i="28"/>
  <c r="FA140" i="28"/>
  <c r="EZ140" i="28"/>
  <c r="EY140" i="28"/>
  <c r="EX140" i="28"/>
  <c r="EW140" i="28"/>
  <c r="EV140" i="28"/>
  <c r="EU140" i="28"/>
  <c r="ET140" i="28"/>
  <c r="ES140" i="28"/>
  <c r="ER140" i="28"/>
  <c r="EQ140" i="28"/>
  <c r="FY139" i="28"/>
  <c r="FX139" i="28"/>
  <c r="FW139" i="28"/>
  <c r="FV139" i="28"/>
  <c r="FU139" i="28"/>
  <c r="FT139" i="28"/>
  <c r="FS139" i="28"/>
  <c r="FR139" i="28"/>
  <c r="FQ139" i="28"/>
  <c r="FP139" i="28"/>
  <c r="FO139" i="28"/>
  <c r="FN139" i="28"/>
  <c r="FM139" i="28"/>
  <c r="FL139" i="28"/>
  <c r="FK139" i="28"/>
  <c r="FJ139" i="28"/>
  <c r="FI139" i="28"/>
  <c r="FH139" i="28"/>
  <c r="FG139" i="28"/>
  <c r="FF139" i="28"/>
  <c r="FE139" i="28"/>
  <c r="FD139" i="28"/>
  <c r="FC139" i="28"/>
  <c r="FB139" i="28"/>
  <c r="FA139" i="28"/>
  <c r="EZ139" i="28"/>
  <c r="EY139" i="28"/>
  <c r="EX139" i="28"/>
  <c r="EW139" i="28"/>
  <c r="EV139" i="28"/>
  <c r="EU139" i="28"/>
  <c r="ET139" i="28"/>
  <c r="ES139" i="28"/>
  <c r="ER139" i="28"/>
  <c r="EQ139" i="28"/>
  <c r="FY138" i="28"/>
  <c r="FX138" i="28"/>
  <c r="FW138" i="28"/>
  <c r="FV138" i="28"/>
  <c r="FU138" i="28"/>
  <c r="FT138" i="28"/>
  <c r="FS138" i="28"/>
  <c r="FR138" i="28"/>
  <c r="FQ138" i="28"/>
  <c r="FP138" i="28"/>
  <c r="FO138" i="28"/>
  <c r="FN138" i="28"/>
  <c r="FM138" i="28"/>
  <c r="FL138" i="28"/>
  <c r="FK138" i="28"/>
  <c r="FJ138" i="28"/>
  <c r="FI138" i="28"/>
  <c r="FH138" i="28"/>
  <c r="FG138" i="28"/>
  <c r="FF138" i="28"/>
  <c r="FE138" i="28"/>
  <c r="FD138" i="28"/>
  <c r="FC138" i="28"/>
  <c r="FB138" i="28"/>
  <c r="FA138" i="28"/>
  <c r="EZ138" i="28"/>
  <c r="EY138" i="28"/>
  <c r="EX138" i="28"/>
  <c r="EW138" i="28"/>
  <c r="EV138" i="28"/>
  <c r="EU138" i="28"/>
  <c r="ET138" i="28"/>
  <c r="ES138" i="28"/>
  <c r="ER138" i="28"/>
  <c r="EQ138" i="28"/>
  <c r="FY137" i="28"/>
  <c r="FX137" i="28"/>
  <c r="FW137" i="28"/>
  <c r="FV137" i="28"/>
  <c r="FU137" i="28"/>
  <c r="FT137" i="28"/>
  <c r="FS137" i="28"/>
  <c r="FR137" i="28"/>
  <c r="FQ137" i="28"/>
  <c r="FP137" i="28"/>
  <c r="FO137" i="28"/>
  <c r="FN137" i="28"/>
  <c r="FM137" i="28"/>
  <c r="FL137" i="28"/>
  <c r="FK137" i="28"/>
  <c r="FJ137" i="28"/>
  <c r="FI137" i="28"/>
  <c r="FH137" i="28"/>
  <c r="FG137" i="28"/>
  <c r="FF137" i="28"/>
  <c r="FE137" i="28"/>
  <c r="FD137" i="28"/>
  <c r="FC137" i="28"/>
  <c r="FB137" i="28"/>
  <c r="FA137" i="28"/>
  <c r="EZ137" i="28"/>
  <c r="EY137" i="28"/>
  <c r="EX137" i="28"/>
  <c r="EW137" i="28"/>
  <c r="EV137" i="28"/>
  <c r="EU137" i="28"/>
  <c r="ET137" i="28"/>
  <c r="ES137" i="28"/>
  <c r="ER137" i="28"/>
  <c r="EQ137" i="28"/>
  <c r="FY136" i="28"/>
  <c r="FX136" i="28"/>
  <c r="FW136" i="28"/>
  <c r="FV136" i="28"/>
  <c r="FU136" i="28"/>
  <c r="FT136" i="28"/>
  <c r="FS136" i="28"/>
  <c r="FR136" i="28"/>
  <c r="FQ136" i="28"/>
  <c r="FP136" i="28"/>
  <c r="FO136" i="28"/>
  <c r="FN136" i="28"/>
  <c r="FM136" i="28"/>
  <c r="FL136" i="28"/>
  <c r="FK136" i="28"/>
  <c r="FJ136" i="28"/>
  <c r="FI136" i="28"/>
  <c r="FH136" i="28"/>
  <c r="FG136" i="28"/>
  <c r="FF136" i="28"/>
  <c r="FE136" i="28"/>
  <c r="FD136" i="28"/>
  <c r="FC136" i="28"/>
  <c r="FB136" i="28"/>
  <c r="FA136" i="28"/>
  <c r="EZ136" i="28"/>
  <c r="EY136" i="28"/>
  <c r="EX136" i="28"/>
  <c r="EW136" i="28"/>
  <c r="EV136" i="28"/>
  <c r="EU136" i="28"/>
  <c r="ET136" i="28"/>
  <c r="ES136" i="28"/>
  <c r="ER136" i="28"/>
  <c r="EQ136" i="28"/>
  <c r="FY135" i="28"/>
  <c r="FX135" i="28"/>
  <c r="FW135" i="28"/>
  <c r="FV135" i="28"/>
  <c r="FU135" i="28"/>
  <c r="FT135" i="28"/>
  <c r="FS135" i="28"/>
  <c r="FR135" i="28"/>
  <c r="FQ135" i="28"/>
  <c r="FP135" i="28"/>
  <c r="FO135" i="28"/>
  <c r="FN135" i="28"/>
  <c r="FM135" i="28"/>
  <c r="FL135" i="28"/>
  <c r="FK135" i="28"/>
  <c r="FJ135" i="28"/>
  <c r="FI135" i="28"/>
  <c r="FH135" i="28"/>
  <c r="FG135" i="28"/>
  <c r="FF135" i="28"/>
  <c r="FE135" i="28"/>
  <c r="FD135" i="28"/>
  <c r="FC135" i="28"/>
  <c r="FB135" i="28"/>
  <c r="FA135" i="28"/>
  <c r="EZ135" i="28"/>
  <c r="EY135" i="28"/>
  <c r="EX135" i="28"/>
  <c r="EW135" i="28"/>
  <c r="EV135" i="28"/>
  <c r="EU135" i="28"/>
  <c r="ET135" i="28"/>
  <c r="ES135" i="28"/>
  <c r="ER135" i="28"/>
  <c r="EQ135" i="28"/>
  <c r="FY134" i="28"/>
  <c r="FX134" i="28"/>
  <c r="FW134" i="28"/>
  <c r="FV134" i="28"/>
  <c r="FU134" i="28"/>
  <c r="FT134" i="28"/>
  <c r="FS134" i="28"/>
  <c r="FR134" i="28"/>
  <c r="FQ134" i="28"/>
  <c r="FP134" i="28"/>
  <c r="FO134" i="28"/>
  <c r="FN134" i="28"/>
  <c r="FM134" i="28"/>
  <c r="FL134" i="28"/>
  <c r="FK134" i="28"/>
  <c r="FJ134" i="28"/>
  <c r="FI134" i="28"/>
  <c r="FH134" i="28"/>
  <c r="FG134" i="28"/>
  <c r="FF134" i="28"/>
  <c r="FE134" i="28"/>
  <c r="FD134" i="28"/>
  <c r="FC134" i="28"/>
  <c r="FB134" i="28"/>
  <c r="FA134" i="28"/>
  <c r="EZ134" i="28"/>
  <c r="EY134" i="28"/>
  <c r="EX134" i="28"/>
  <c r="EW134" i="28"/>
  <c r="EV134" i="28"/>
  <c r="EU134" i="28"/>
  <c r="ET134" i="28"/>
  <c r="ES134" i="28"/>
  <c r="ER134" i="28"/>
  <c r="EQ134" i="28"/>
  <c r="FY133" i="28"/>
  <c r="FX133" i="28"/>
  <c r="FW133" i="28"/>
  <c r="FV133" i="28"/>
  <c r="FU133" i="28"/>
  <c r="FT133" i="28"/>
  <c r="FS133" i="28"/>
  <c r="FR133" i="28"/>
  <c r="FQ133" i="28"/>
  <c r="FP133" i="28"/>
  <c r="FO133" i="28"/>
  <c r="FN133" i="28"/>
  <c r="FM133" i="28"/>
  <c r="FL133" i="28"/>
  <c r="FK133" i="28"/>
  <c r="FJ133" i="28"/>
  <c r="FI133" i="28"/>
  <c r="FH133" i="28"/>
  <c r="FG133" i="28"/>
  <c r="FF133" i="28"/>
  <c r="FE133" i="28"/>
  <c r="FD133" i="28"/>
  <c r="FC133" i="28"/>
  <c r="FB133" i="28"/>
  <c r="FA133" i="28"/>
  <c r="EZ133" i="28"/>
  <c r="EY133" i="28"/>
  <c r="EX133" i="28"/>
  <c r="EW133" i="28"/>
  <c r="EV133" i="28"/>
  <c r="EU133" i="28"/>
  <c r="ET133" i="28"/>
  <c r="ES133" i="28"/>
  <c r="ER133" i="28"/>
  <c r="EQ133" i="28"/>
  <c r="FY132" i="28"/>
  <c r="FX132" i="28"/>
  <c r="FW132" i="28"/>
  <c r="FV132" i="28"/>
  <c r="FU132" i="28"/>
  <c r="FT132" i="28"/>
  <c r="FS132" i="28"/>
  <c r="FR132" i="28"/>
  <c r="FQ132" i="28"/>
  <c r="FP132" i="28"/>
  <c r="FO132" i="28"/>
  <c r="FN132" i="28"/>
  <c r="FM132" i="28"/>
  <c r="FL132" i="28"/>
  <c r="FK132" i="28"/>
  <c r="FJ132" i="28"/>
  <c r="FI132" i="28"/>
  <c r="FH132" i="28"/>
  <c r="FG132" i="28"/>
  <c r="FF132" i="28"/>
  <c r="FE132" i="28"/>
  <c r="FD132" i="28"/>
  <c r="FC132" i="28"/>
  <c r="FB132" i="28"/>
  <c r="FA132" i="28"/>
  <c r="EZ132" i="28"/>
  <c r="EY132" i="28"/>
  <c r="EX132" i="28"/>
  <c r="EW132" i="28"/>
  <c r="EV132" i="28"/>
  <c r="EU132" i="28"/>
  <c r="ET132" i="28"/>
  <c r="ES132" i="28"/>
  <c r="ER132" i="28"/>
  <c r="EQ132" i="28"/>
  <c r="FY131" i="28"/>
  <c r="FX131" i="28"/>
  <c r="FW131" i="28"/>
  <c r="FV131" i="28"/>
  <c r="FU131" i="28"/>
  <c r="FT131" i="28"/>
  <c r="FS131" i="28"/>
  <c r="FR131" i="28"/>
  <c r="FQ131" i="28"/>
  <c r="FP131" i="28"/>
  <c r="FO131" i="28"/>
  <c r="FN131" i="28"/>
  <c r="FM131" i="28"/>
  <c r="FL131" i="28"/>
  <c r="FK131" i="28"/>
  <c r="FJ131" i="28"/>
  <c r="FI131" i="28"/>
  <c r="FH131" i="28"/>
  <c r="FG131" i="28"/>
  <c r="FF131" i="28"/>
  <c r="FE131" i="28"/>
  <c r="FD131" i="28"/>
  <c r="FC131" i="28"/>
  <c r="FB131" i="28"/>
  <c r="FA131" i="28"/>
  <c r="EZ131" i="28"/>
  <c r="EY131" i="28"/>
  <c r="EX131" i="28"/>
  <c r="EW131" i="28"/>
  <c r="EV131" i="28"/>
  <c r="EU131" i="28"/>
  <c r="ET131" i="28"/>
  <c r="ES131" i="28"/>
  <c r="ER131" i="28"/>
  <c r="EQ131" i="28"/>
  <c r="FY130" i="28"/>
  <c r="FX130" i="28"/>
  <c r="FW130" i="28"/>
  <c r="FV130" i="28"/>
  <c r="FU130" i="28"/>
  <c r="FT130" i="28"/>
  <c r="FS130" i="28"/>
  <c r="FR130" i="28"/>
  <c r="FQ130" i="28"/>
  <c r="FP130" i="28"/>
  <c r="FO130" i="28"/>
  <c r="FN130" i="28"/>
  <c r="FM130" i="28"/>
  <c r="FL130" i="28"/>
  <c r="FK130" i="28"/>
  <c r="FJ130" i="28"/>
  <c r="FI130" i="28"/>
  <c r="FH130" i="28"/>
  <c r="FG130" i="28"/>
  <c r="FF130" i="28"/>
  <c r="FE130" i="28"/>
  <c r="FD130" i="28"/>
  <c r="FC130" i="28"/>
  <c r="FB130" i="28"/>
  <c r="FA130" i="28"/>
  <c r="EZ130" i="28"/>
  <c r="EY130" i="28"/>
  <c r="EX130" i="28"/>
  <c r="EW130" i="28"/>
  <c r="EV130" i="28"/>
  <c r="EU130" i="28"/>
  <c r="ET130" i="28"/>
  <c r="ES130" i="28"/>
  <c r="ER130" i="28"/>
  <c r="EQ130" i="28"/>
  <c r="FY129" i="28"/>
  <c r="FX129" i="28"/>
  <c r="FW129" i="28"/>
  <c r="FV129" i="28"/>
  <c r="FU129" i="28"/>
  <c r="FT129" i="28"/>
  <c r="FS129" i="28"/>
  <c r="FR129" i="28"/>
  <c r="FQ129" i="28"/>
  <c r="FP129" i="28"/>
  <c r="FO129" i="28"/>
  <c r="FN129" i="28"/>
  <c r="FM129" i="28"/>
  <c r="FL129" i="28"/>
  <c r="FK129" i="28"/>
  <c r="FJ129" i="28"/>
  <c r="FI129" i="28"/>
  <c r="FH129" i="28"/>
  <c r="FG129" i="28"/>
  <c r="FF129" i="28"/>
  <c r="FE129" i="28"/>
  <c r="FD129" i="28"/>
  <c r="FC129" i="28"/>
  <c r="FB129" i="28"/>
  <c r="FA129" i="28"/>
  <c r="EZ129" i="28"/>
  <c r="EY129" i="28"/>
  <c r="EX129" i="28"/>
  <c r="EW129" i="28"/>
  <c r="EV129" i="28"/>
  <c r="EU129" i="28"/>
  <c r="ET129" i="28"/>
  <c r="ES129" i="28"/>
  <c r="ER129" i="28"/>
  <c r="EQ129" i="28"/>
  <c r="FY128" i="28"/>
  <c r="FX128" i="28"/>
  <c r="FW128" i="28"/>
  <c r="FV128" i="28"/>
  <c r="FU128" i="28"/>
  <c r="FT128" i="28"/>
  <c r="FS128" i="28"/>
  <c r="FR128" i="28"/>
  <c r="FQ128" i="28"/>
  <c r="FP128" i="28"/>
  <c r="FO128" i="28"/>
  <c r="FN128" i="28"/>
  <c r="FM128" i="28"/>
  <c r="FL128" i="28"/>
  <c r="FK128" i="28"/>
  <c r="FJ128" i="28"/>
  <c r="FI128" i="28"/>
  <c r="FH128" i="28"/>
  <c r="FG128" i="28"/>
  <c r="FF128" i="28"/>
  <c r="FE128" i="28"/>
  <c r="FD128" i="28"/>
  <c r="FC128" i="28"/>
  <c r="FB128" i="28"/>
  <c r="FA128" i="28"/>
  <c r="EZ128" i="28"/>
  <c r="EY128" i="28"/>
  <c r="EX128" i="28"/>
  <c r="EW128" i="28"/>
  <c r="EV128" i="28"/>
  <c r="EU128" i="28"/>
  <c r="ET128" i="28"/>
  <c r="ES128" i="28"/>
  <c r="ER128" i="28"/>
  <c r="EQ128" i="28"/>
  <c r="FY127" i="28"/>
  <c r="FX127" i="28"/>
  <c r="FW127" i="28"/>
  <c r="FV127" i="28"/>
  <c r="FU127" i="28"/>
  <c r="FT127" i="28"/>
  <c r="FS127" i="28"/>
  <c r="FR127" i="28"/>
  <c r="FQ127" i="28"/>
  <c r="FP127" i="28"/>
  <c r="FO127" i="28"/>
  <c r="FN127" i="28"/>
  <c r="FM127" i="28"/>
  <c r="FL127" i="28"/>
  <c r="FK127" i="28"/>
  <c r="FJ127" i="28"/>
  <c r="FI127" i="28"/>
  <c r="FH127" i="28"/>
  <c r="FG127" i="28"/>
  <c r="FF127" i="28"/>
  <c r="FE127" i="28"/>
  <c r="FD127" i="28"/>
  <c r="FC127" i="28"/>
  <c r="FB127" i="28"/>
  <c r="FA127" i="28"/>
  <c r="EZ127" i="28"/>
  <c r="EY127" i="28"/>
  <c r="EX127" i="28"/>
  <c r="EW127" i="28"/>
  <c r="EV127" i="28"/>
  <c r="EU127" i="28"/>
  <c r="ET127" i="28"/>
  <c r="ES127" i="28"/>
  <c r="ER127" i="28"/>
  <c r="EQ127" i="28"/>
  <c r="FY126" i="28"/>
  <c r="FX126" i="28"/>
  <c r="FW126" i="28"/>
  <c r="FV126" i="28"/>
  <c r="FU126" i="28"/>
  <c r="FT126" i="28"/>
  <c r="FS126" i="28"/>
  <c r="FR126" i="28"/>
  <c r="FQ126" i="28"/>
  <c r="FP126" i="28"/>
  <c r="FO126" i="28"/>
  <c r="FN126" i="28"/>
  <c r="FM126" i="28"/>
  <c r="FL126" i="28"/>
  <c r="FK126" i="28"/>
  <c r="FJ126" i="28"/>
  <c r="FI126" i="28"/>
  <c r="FH126" i="28"/>
  <c r="FG126" i="28"/>
  <c r="FF126" i="28"/>
  <c r="FE126" i="28"/>
  <c r="FD126" i="28"/>
  <c r="FC126" i="28"/>
  <c r="FB126" i="28"/>
  <c r="FA126" i="28"/>
  <c r="EZ126" i="28"/>
  <c r="EY126" i="28"/>
  <c r="EX126" i="28"/>
  <c r="EW126" i="28"/>
  <c r="EV126" i="28"/>
  <c r="EU126" i="28"/>
  <c r="ET126" i="28"/>
  <c r="ES126" i="28"/>
  <c r="ER126" i="28"/>
  <c r="EQ126" i="28"/>
  <c r="FY125" i="28"/>
  <c r="FX125" i="28"/>
  <c r="FW125" i="28"/>
  <c r="FV125" i="28"/>
  <c r="FU125" i="28"/>
  <c r="FT125" i="28"/>
  <c r="FS125" i="28"/>
  <c r="FR125" i="28"/>
  <c r="FQ125" i="28"/>
  <c r="FP125" i="28"/>
  <c r="FO125" i="28"/>
  <c r="FN125" i="28"/>
  <c r="FM125" i="28"/>
  <c r="FL125" i="28"/>
  <c r="FK125" i="28"/>
  <c r="FJ125" i="28"/>
  <c r="FI125" i="28"/>
  <c r="FH125" i="28"/>
  <c r="FG125" i="28"/>
  <c r="FF125" i="28"/>
  <c r="FE125" i="28"/>
  <c r="FD125" i="28"/>
  <c r="FC125" i="28"/>
  <c r="FB125" i="28"/>
  <c r="FA125" i="28"/>
  <c r="EZ125" i="28"/>
  <c r="EY125" i="28"/>
  <c r="EX125" i="28"/>
  <c r="EW125" i="28"/>
  <c r="EV125" i="28"/>
  <c r="EU125" i="28"/>
  <c r="ET125" i="28"/>
  <c r="ES125" i="28"/>
  <c r="ER125" i="28"/>
  <c r="EQ125" i="28"/>
  <c r="FY124" i="28"/>
  <c r="FX124" i="28"/>
  <c r="FW124" i="28"/>
  <c r="FV124" i="28"/>
  <c r="FU124" i="28"/>
  <c r="FT124" i="28"/>
  <c r="FS124" i="28"/>
  <c r="FR124" i="28"/>
  <c r="FQ124" i="28"/>
  <c r="FP124" i="28"/>
  <c r="FO124" i="28"/>
  <c r="FN124" i="28"/>
  <c r="FM124" i="28"/>
  <c r="FL124" i="28"/>
  <c r="FK124" i="28"/>
  <c r="FJ124" i="28"/>
  <c r="FI124" i="28"/>
  <c r="FH124" i="28"/>
  <c r="FG124" i="28"/>
  <c r="FF124" i="28"/>
  <c r="FE124" i="28"/>
  <c r="FD124" i="28"/>
  <c r="FC124" i="28"/>
  <c r="FB124" i="28"/>
  <c r="FA124" i="28"/>
  <c r="EZ124" i="28"/>
  <c r="EY124" i="28"/>
  <c r="EX124" i="28"/>
  <c r="EW124" i="28"/>
  <c r="EV124" i="28"/>
  <c r="EU124" i="28"/>
  <c r="ET124" i="28"/>
  <c r="ES124" i="28"/>
  <c r="ER124" i="28"/>
  <c r="EQ124" i="28"/>
  <c r="FY123" i="28"/>
  <c r="FX123" i="28"/>
  <c r="FW123" i="28"/>
  <c r="FV123" i="28"/>
  <c r="FU123" i="28"/>
  <c r="FT123" i="28"/>
  <c r="FS123" i="28"/>
  <c r="FR123" i="28"/>
  <c r="FQ123" i="28"/>
  <c r="FP123" i="28"/>
  <c r="FO123" i="28"/>
  <c r="FN123" i="28"/>
  <c r="FM123" i="28"/>
  <c r="FL123" i="28"/>
  <c r="FK123" i="28"/>
  <c r="FJ123" i="28"/>
  <c r="FI123" i="28"/>
  <c r="FH123" i="28"/>
  <c r="FG123" i="28"/>
  <c r="FF123" i="28"/>
  <c r="FE123" i="28"/>
  <c r="FD123" i="28"/>
  <c r="FC123" i="28"/>
  <c r="FB123" i="28"/>
  <c r="FA123" i="28"/>
  <c r="EZ123" i="28"/>
  <c r="EY123" i="28"/>
  <c r="EX123" i="28"/>
  <c r="EW123" i="28"/>
  <c r="EV123" i="28"/>
  <c r="EU123" i="28"/>
  <c r="ET123" i="28"/>
  <c r="ES123" i="28"/>
  <c r="ER123" i="28"/>
  <c r="EQ123" i="28"/>
  <c r="FY122" i="28"/>
  <c r="FX122" i="28"/>
  <c r="FW122" i="28"/>
  <c r="FV122" i="28"/>
  <c r="FU122" i="28"/>
  <c r="FT122" i="28"/>
  <c r="FS122" i="28"/>
  <c r="FR122" i="28"/>
  <c r="FQ122" i="28"/>
  <c r="FP122" i="28"/>
  <c r="FO122" i="28"/>
  <c r="FN122" i="28"/>
  <c r="FM122" i="28"/>
  <c r="FL122" i="28"/>
  <c r="FK122" i="28"/>
  <c r="FJ122" i="28"/>
  <c r="FI122" i="28"/>
  <c r="FH122" i="28"/>
  <c r="FG122" i="28"/>
  <c r="FF122" i="28"/>
  <c r="FE122" i="28"/>
  <c r="FD122" i="28"/>
  <c r="FC122" i="28"/>
  <c r="FB122" i="28"/>
  <c r="FA122" i="28"/>
  <c r="EZ122" i="28"/>
  <c r="EY122" i="28"/>
  <c r="EX122" i="28"/>
  <c r="EW122" i="28"/>
  <c r="EV122" i="28"/>
  <c r="EU122" i="28"/>
  <c r="ET122" i="28"/>
  <c r="ES122" i="28"/>
  <c r="ER122" i="28"/>
  <c r="EQ122" i="28"/>
  <c r="FY121" i="28"/>
  <c r="FX121" i="28"/>
  <c r="FW121" i="28"/>
  <c r="FV121" i="28"/>
  <c r="FU121" i="28"/>
  <c r="FT121" i="28"/>
  <c r="FS121" i="28"/>
  <c r="FR121" i="28"/>
  <c r="FQ121" i="28"/>
  <c r="FP121" i="28"/>
  <c r="FO121" i="28"/>
  <c r="FN121" i="28"/>
  <c r="FM121" i="28"/>
  <c r="FL121" i="28"/>
  <c r="FK121" i="28"/>
  <c r="FJ121" i="28"/>
  <c r="FI121" i="28"/>
  <c r="FH121" i="28"/>
  <c r="FG121" i="28"/>
  <c r="FF121" i="28"/>
  <c r="FE121" i="28"/>
  <c r="FD121" i="28"/>
  <c r="FC121" i="28"/>
  <c r="FB121" i="28"/>
  <c r="FA121" i="28"/>
  <c r="EZ121" i="28"/>
  <c r="EY121" i="28"/>
  <c r="EX121" i="28"/>
  <c r="EW121" i="28"/>
  <c r="EV121" i="28"/>
  <c r="EU121" i="28"/>
  <c r="ET121" i="28"/>
  <c r="ES121" i="28"/>
  <c r="ER121" i="28"/>
  <c r="EQ121" i="28"/>
  <c r="FY120" i="28"/>
  <c r="FX120" i="28"/>
  <c r="FW120" i="28"/>
  <c r="FV120" i="28"/>
  <c r="FU120" i="28"/>
  <c r="FT120" i="28"/>
  <c r="FS120" i="28"/>
  <c r="FR120" i="28"/>
  <c r="FQ120" i="28"/>
  <c r="FP120" i="28"/>
  <c r="FO120" i="28"/>
  <c r="FN120" i="28"/>
  <c r="FM120" i="28"/>
  <c r="FL120" i="28"/>
  <c r="FK120" i="28"/>
  <c r="FJ120" i="28"/>
  <c r="FI120" i="28"/>
  <c r="FH120" i="28"/>
  <c r="FG120" i="28"/>
  <c r="FF120" i="28"/>
  <c r="FE120" i="28"/>
  <c r="FD120" i="28"/>
  <c r="FC120" i="28"/>
  <c r="FB120" i="28"/>
  <c r="FA120" i="28"/>
  <c r="EZ120" i="28"/>
  <c r="EY120" i="28"/>
  <c r="EX120" i="28"/>
  <c r="EW120" i="28"/>
  <c r="EV120" i="28"/>
  <c r="EU120" i="28"/>
  <c r="ET120" i="28"/>
  <c r="ES120" i="28"/>
  <c r="ER120" i="28"/>
  <c r="EQ120" i="28"/>
  <c r="FY119" i="28"/>
  <c r="FX119" i="28"/>
  <c r="FW119" i="28"/>
  <c r="FV119" i="28"/>
  <c r="FU119" i="28"/>
  <c r="FT119" i="28"/>
  <c r="FS119" i="28"/>
  <c r="FR119" i="28"/>
  <c r="FQ119" i="28"/>
  <c r="FP119" i="28"/>
  <c r="FO119" i="28"/>
  <c r="FN119" i="28"/>
  <c r="FM119" i="28"/>
  <c r="FL119" i="28"/>
  <c r="FK119" i="28"/>
  <c r="FJ119" i="28"/>
  <c r="FI119" i="28"/>
  <c r="FH119" i="28"/>
  <c r="FG119" i="28"/>
  <c r="FF119" i="28"/>
  <c r="FE119" i="28"/>
  <c r="FD119" i="28"/>
  <c r="FC119" i="28"/>
  <c r="FB119" i="28"/>
  <c r="FA119" i="28"/>
  <c r="EZ119" i="28"/>
  <c r="EY119" i="28"/>
  <c r="EX119" i="28"/>
  <c r="EW119" i="28"/>
  <c r="EV119" i="28"/>
  <c r="EU119" i="28"/>
  <c r="ET119" i="28"/>
  <c r="ES119" i="28"/>
  <c r="ER119" i="28"/>
  <c r="EQ119" i="28"/>
  <c r="FY118" i="28"/>
  <c r="FX118" i="28"/>
  <c r="FW118" i="28"/>
  <c r="FV118" i="28"/>
  <c r="FU118" i="28"/>
  <c r="FT118" i="28"/>
  <c r="FS118" i="28"/>
  <c r="FR118" i="28"/>
  <c r="FQ118" i="28"/>
  <c r="FP118" i="28"/>
  <c r="FO118" i="28"/>
  <c r="FN118" i="28"/>
  <c r="FM118" i="28"/>
  <c r="FL118" i="28"/>
  <c r="FK118" i="28"/>
  <c r="FJ118" i="28"/>
  <c r="FI118" i="28"/>
  <c r="FH118" i="28"/>
  <c r="FG118" i="28"/>
  <c r="FF118" i="28"/>
  <c r="FE118" i="28"/>
  <c r="FD118" i="28"/>
  <c r="FC118" i="28"/>
  <c r="FB118" i="28"/>
  <c r="FA118" i="28"/>
  <c r="EZ118" i="28"/>
  <c r="EY118" i="28"/>
  <c r="EX118" i="28"/>
  <c r="EW118" i="28"/>
  <c r="EV118" i="28"/>
  <c r="EU118" i="28"/>
  <c r="ET118" i="28"/>
  <c r="ES118" i="28"/>
  <c r="ER118" i="28"/>
  <c r="EQ118" i="28"/>
  <c r="FY117" i="28"/>
  <c r="FX117" i="28"/>
  <c r="FW117" i="28"/>
  <c r="FV117" i="28"/>
  <c r="FU117" i="28"/>
  <c r="FT117" i="28"/>
  <c r="FS117" i="28"/>
  <c r="FR117" i="28"/>
  <c r="FQ117" i="28"/>
  <c r="FP117" i="28"/>
  <c r="FO117" i="28"/>
  <c r="FN117" i="28"/>
  <c r="FM117" i="28"/>
  <c r="FL117" i="28"/>
  <c r="FK117" i="28"/>
  <c r="FJ117" i="28"/>
  <c r="FI117" i="28"/>
  <c r="FH117" i="28"/>
  <c r="FG117" i="28"/>
  <c r="FF117" i="28"/>
  <c r="FE117" i="28"/>
  <c r="FD117" i="28"/>
  <c r="FC117" i="28"/>
  <c r="FB117" i="28"/>
  <c r="FA117" i="28"/>
  <c r="EZ117" i="28"/>
  <c r="EY117" i="28"/>
  <c r="EX117" i="28"/>
  <c r="EW117" i="28"/>
  <c r="EV117" i="28"/>
  <c r="EU117" i="28"/>
  <c r="ET117" i="28"/>
  <c r="ES117" i="28"/>
  <c r="ER117" i="28"/>
  <c r="EQ117" i="28"/>
  <c r="FY116" i="28"/>
  <c r="FX116" i="28"/>
  <c r="FW116" i="28"/>
  <c r="FV116" i="28"/>
  <c r="FU116" i="28"/>
  <c r="FT116" i="28"/>
  <c r="FS116" i="28"/>
  <c r="FR116" i="28"/>
  <c r="FQ116" i="28"/>
  <c r="FP116" i="28"/>
  <c r="FO116" i="28"/>
  <c r="FN116" i="28"/>
  <c r="FM116" i="28"/>
  <c r="FL116" i="28"/>
  <c r="FK116" i="28"/>
  <c r="FJ116" i="28"/>
  <c r="FI116" i="28"/>
  <c r="FH116" i="28"/>
  <c r="FG116" i="28"/>
  <c r="FF116" i="28"/>
  <c r="FE116" i="28"/>
  <c r="FD116" i="28"/>
  <c r="FC116" i="28"/>
  <c r="FB116" i="28"/>
  <c r="FA116" i="28"/>
  <c r="EZ116" i="28"/>
  <c r="EY116" i="28"/>
  <c r="EX116" i="28"/>
  <c r="EW116" i="28"/>
  <c r="EV116" i="28"/>
  <c r="EU116" i="28"/>
  <c r="ET116" i="28"/>
  <c r="ES116" i="28"/>
  <c r="ER116" i="28"/>
  <c r="EQ116" i="28"/>
  <c r="FY115" i="28"/>
  <c r="FX115" i="28"/>
  <c r="FW115" i="28"/>
  <c r="FV115" i="28"/>
  <c r="FU115" i="28"/>
  <c r="FT115" i="28"/>
  <c r="FS115" i="28"/>
  <c r="FR115" i="28"/>
  <c r="FQ115" i="28"/>
  <c r="FP115" i="28"/>
  <c r="FO115" i="28"/>
  <c r="FN115" i="28"/>
  <c r="FM115" i="28"/>
  <c r="FL115" i="28"/>
  <c r="FK115" i="28"/>
  <c r="FJ115" i="28"/>
  <c r="FI115" i="28"/>
  <c r="FH115" i="28"/>
  <c r="FG115" i="28"/>
  <c r="FF115" i="28"/>
  <c r="FE115" i="28"/>
  <c r="FD115" i="28"/>
  <c r="FC115" i="28"/>
  <c r="FB115" i="28"/>
  <c r="FA115" i="28"/>
  <c r="EZ115" i="28"/>
  <c r="EY115" i="28"/>
  <c r="EX115" i="28"/>
  <c r="EW115" i="28"/>
  <c r="EV115" i="28"/>
  <c r="EU115" i="28"/>
  <c r="ET115" i="28"/>
  <c r="ES115" i="28"/>
  <c r="ER115" i="28"/>
  <c r="EQ115" i="28"/>
  <c r="FY114" i="28"/>
  <c r="FX114" i="28"/>
  <c r="FW114" i="28"/>
  <c r="FV114" i="28"/>
  <c r="FU114" i="28"/>
  <c r="FT114" i="28"/>
  <c r="FS114" i="28"/>
  <c r="FR114" i="28"/>
  <c r="FQ114" i="28"/>
  <c r="FP114" i="28"/>
  <c r="FO114" i="28"/>
  <c r="FN114" i="28"/>
  <c r="FM114" i="28"/>
  <c r="FL114" i="28"/>
  <c r="FK114" i="28"/>
  <c r="FJ114" i="28"/>
  <c r="FI114" i="28"/>
  <c r="FH114" i="28"/>
  <c r="FG114" i="28"/>
  <c r="FF114" i="28"/>
  <c r="FE114" i="28"/>
  <c r="FD114" i="28"/>
  <c r="FC114" i="28"/>
  <c r="FB114" i="28"/>
  <c r="FA114" i="28"/>
  <c r="EZ114" i="28"/>
  <c r="EY114" i="28"/>
  <c r="EX114" i="28"/>
  <c r="EW114" i="28"/>
  <c r="EV114" i="28"/>
  <c r="EU114" i="28"/>
  <c r="ET114" i="28"/>
  <c r="ES114" i="28"/>
  <c r="ER114" i="28"/>
  <c r="EQ114" i="28"/>
  <c r="FY113" i="28"/>
  <c r="FX113" i="28"/>
  <c r="FW113" i="28"/>
  <c r="FV113" i="28"/>
  <c r="FU113" i="28"/>
  <c r="FT113" i="28"/>
  <c r="FS113" i="28"/>
  <c r="FR113" i="28"/>
  <c r="FQ113" i="28"/>
  <c r="FP113" i="28"/>
  <c r="FO113" i="28"/>
  <c r="FN113" i="28"/>
  <c r="FM113" i="28"/>
  <c r="FL113" i="28"/>
  <c r="FK113" i="28"/>
  <c r="FJ113" i="28"/>
  <c r="FI113" i="28"/>
  <c r="FH113" i="28"/>
  <c r="FG113" i="28"/>
  <c r="FF113" i="28"/>
  <c r="FE113" i="28"/>
  <c r="FD113" i="28"/>
  <c r="FC113" i="28"/>
  <c r="FB113" i="28"/>
  <c r="FA113" i="28"/>
  <c r="EZ113" i="28"/>
  <c r="EY113" i="28"/>
  <c r="EX113" i="28"/>
  <c r="EW113" i="28"/>
  <c r="EV113" i="28"/>
  <c r="EU113" i="28"/>
  <c r="ET113" i="28"/>
  <c r="ES113" i="28"/>
  <c r="ER113" i="28"/>
  <c r="EQ113" i="28"/>
  <c r="FY112" i="28"/>
  <c r="FX112" i="28"/>
  <c r="FW112" i="28"/>
  <c r="FV112" i="28"/>
  <c r="FU112" i="28"/>
  <c r="FT112" i="28"/>
  <c r="FS112" i="28"/>
  <c r="FR112" i="28"/>
  <c r="FQ112" i="28"/>
  <c r="FP112" i="28"/>
  <c r="FO112" i="28"/>
  <c r="FN112" i="28"/>
  <c r="FM112" i="28"/>
  <c r="FL112" i="28"/>
  <c r="FK112" i="28"/>
  <c r="FJ112" i="28"/>
  <c r="FI112" i="28"/>
  <c r="FH112" i="28"/>
  <c r="FG112" i="28"/>
  <c r="FF112" i="28"/>
  <c r="FE112" i="28"/>
  <c r="FD112" i="28"/>
  <c r="FC112" i="28"/>
  <c r="FB112" i="28"/>
  <c r="FA112" i="28"/>
  <c r="EZ112" i="28"/>
  <c r="EY112" i="28"/>
  <c r="EX112" i="28"/>
  <c r="EW112" i="28"/>
  <c r="EV112" i="28"/>
  <c r="EU112" i="28"/>
  <c r="ET112" i="28"/>
  <c r="ES112" i="28"/>
  <c r="ER112" i="28"/>
  <c r="EQ112" i="28"/>
  <c r="FY111" i="28"/>
  <c r="FX111" i="28"/>
  <c r="FW111" i="28"/>
  <c r="FV111" i="28"/>
  <c r="FU111" i="28"/>
  <c r="FT111" i="28"/>
  <c r="FS111" i="28"/>
  <c r="FR111" i="28"/>
  <c r="FQ111" i="28"/>
  <c r="FP111" i="28"/>
  <c r="FO111" i="28"/>
  <c r="FN111" i="28"/>
  <c r="FM111" i="28"/>
  <c r="FL111" i="28"/>
  <c r="FK111" i="28"/>
  <c r="FJ111" i="28"/>
  <c r="FI111" i="28"/>
  <c r="FH111" i="28"/>
  <c r="FG111" i="28"/>
  <c r="FF111" i="28"/>
  <c r="FE111" i="28"/>
  <c r="FD111" i="28"/>
  <c r="FC111" i="28"/>
  <c r="FB111" i="28"/>
  <c r="FA111" i="28"/>
  <c r="EZ111" i="28"/>
  <c r="EY111" i="28"/>
  <c r="EX111" i="28"/>
  <c r="EW111" i="28"/>
  <c r="EV111" i="28"/>
  <c r="EU111" i="28"/>
  <c r="ET111" i="28"/>
  <c r="ES111" i="28"/>
  <c r="ER111" i="28"/>
  <c r="EQ111" i="28"/>
  <c r="FY110" i="28"/>
  <c r="FX110" i="28"/>
  <c r="FW110" i="28"/>
  <c r="FV110" i="28"/>
  <c r="FU110" i="28"/>
  <c r="FT110" i="28"/>
  <c r="FS110" i="28"/>
  <c r="FR110" i="28"/>
  <c r="FQ110" i="28"/>
  <c r="FP110" i="28"/>
  <c r="FO110" i="28"/>
  <c r="FN110" i="28"/>
  <c r="FM110" i="28"/>
  <c r="FL110" i="28"/>
  <c r="FK110" i="28"/>
  <c r="FJ110" i="28"/>
  <c r="FI110" i="28"/>
  <c r="FH110" i="28"/>
  <c r="FG110" i="28"/>
  <c r="FF110" i="28"/>
  <c r="FE110" i="28"/>
  <c r="FD110" i="28"/>
  <c r="FC110" i="28"/>
  <c r="FB110" i="28"/>
  <c r="FA110" i="28"/>
  <c r="EZ110" i="28"/>
  <c r="EY110" i="28"/>
  <c r="EX110" i="28"/>
  <c r="EW110" i="28"/>
  <c r="EV110" i="28"/>
  <c r="EU110" i="28"/>
  <c r="ET110" i="28"/>
  <c r="ES110" i="28"/>
  <c r="ER110" i="28"/>
  <c r="EQ110" i="28"/>
  <c r="FY109" i="28"/>
  <c r="FX109" i="28"/>
  <c r="FW109" i="28"/>
  <c r="FV109" i="28"/>
  <c r="FU109" i="28"/>
  <c r="FT109" i="28"/>
  <c r="FS109" i="28"/>
  <c r="FR109" i="28"/>
  <c r="FQ109" i="28"/>
  <c r="FP109" i="28"/>
  <c r="FO109" i="28"/>
  <c r="FN109" i="28"/>
  <c r="FM109" i="28"/>
  <c r="FL109" i="28"/>
  <c r="FK109" i="28"/>
  <c r="FJ109" i="28"/>
  <c r="FI109" i="28"/>
  <c r="FH109" i="28"/>
  <c r="FG109" i="28"/>
  <c r="FF109" i="28"/>
  <c r="FE109" i="28"/>
  <c r="FD109" i="28"/>
  <c r="FC109" i="28"/>
  <c r="FB109" i="28"/>
  <c r="FA109" i="28"/>
  <c r="EZ109" i="28"/>
  <c r="EY109" i="28"/>
  <c r="EX109" i="28"/>
  <c r="EW109" i="28"/>
  <c r="EV109" i="28"/>
  <c r="EU109" i="28"/>
  <c r="ET109" i="28"/>
  <c r="ES109" i="28"/>
  <c r="ER109" i="28"/>
  <c r="EQ109" i="28"/>
  <c r="FY108" i="28"/>
  <c r="FX108" i="28"/>
  <c r="FW108" i="28"/>
  <c r="FV108" i="28"/>
  <c r="FU108" i="28"/>
  <c r="FT108" i="28"/>
  <c r="FS108" i="28"/>
  <c r="FR108" i="28"/>
  <c r="FQ108" i="28"/>
  <c r="FP108" i="28"/>
  <c r="FO108" i="28"/>
  <c r="FN108" i="28"/>
  <c r="FM108" i="28"/>
  <c r="FL108" i="28"/>
  <c r="FK108" i="28"/>
  <c r="FJ108" i="28"/>
  <c r="FI108" i="28"/>
  <c r="FH108" i="28"/>
  <c r="FG108" i="28"/>
  <c r="FF108" i="28"/>
  <c r="FE108" i="28"/>
  <c r="FD108" i="28"/>
  <c r="FC108" i="28"/>
  <c r="FB108" i="28"/>
  <c r="FA108" i="28"/>
  <c r="EZ108" i="28"/>
  <c r="EY108" i="28"/>
  <c r="EX108" i="28"/>
  <c r="EW108" i="28"/>
  <c r="EV108" i="28"/>
  <c r="EU108" i="28"/>
  <c r="ET108" i="28"/>
  <c r="ES108" i="28"/>
  <c r="ER108" i="28"/>
  <c r="EQ108" i="28"/>
  <c r="FY107" i="28"/>
  <c r="FX107" i="28"/>
  <c r="FW107" i="28"/>
  <c r="FV107" i="28"/>
  <c r="FU107" i="28"/>
  <c r="FT107" i="28"/>
  <c r="FS107" i="28"/>
  <c r="FR107" i="28"/>
  <c r="FQ107" i="28"/>
  <c r="FP107" i="28"/>
  <c r="FO107" i="28"/>
  <c r="FN107" i="28"/>
  <c r="FM107" i="28"/>
  <c r="FL107" i="28"/>
  <c r="FK107" i="28"/>
  <c r="FJ107" i="28"/>
  <c r="FI107" i="28"/>
  <c r="FH107" i="28"/>
  <c r="FG107" i="28"/>
  <c r="FF107" i="28"/>
  <c r="FE107" i="28"/>
  <c r="FD107" i="28"/>
  <c r="FC107" i="28"/>
  <c r="FB107" i="28"/>
  <c r="FA107" i="28"/>
  <c r="EZ107" i="28"/>
  <c r="EY107" i="28"/>
  <c r="EX107" i="28"/>
  <c r="EW107" i="28"/>
  <c r="EV107" i="28"/>
  <c r="EU107" i="28"/>
  <c r="ET107" i="28"/>
  <c r="ES107" i="28"/>
  <c r="ER107" i="28"/>
  <c r="EQ107" i="28"/>
  <c r="FY106" i="28"/>
  <c r="FX106" i="28"/>
  <c r="FW106" i="28"/>
  <c r="FV106" i="28"/>
  <c r="FU106" i="28"/>
  <c r="FT106" i="28"/>
  <c r="FS106" i="28"/>
  <c r="FR106" i="28"/>
  <c r="FQ106" i="28"/>
  <c r="FP106" i="28"/>
  <c r="FO106" i="28"/>
  <c r="FN106" i="28"/>
  <c r="FM106" i="28"/>
  <c r="FL106" i="28"/>
  <c r="FK106" i="28"/>
  <c r="FJ106" i="28"/>
  <c r="FI106" i="28"/>
  <c r="FH106" i="28"/>
  <c r="FG106" i="28"/>
  <c r="FF106" i="28"/>
  <c r="FE106" i="28"/>
  <c r="FD106" i="28"/>
  <c r="FC106" i="28"/>
  <c r="FB106" i="28"/>
  <c r="FA106" i="28"/>
  <c r="EZ106" i="28"/>
  <c r="EY106" i="28"/>
  <c r="EX106" i="28"/>
  <c r="EW106" i="28"/>
  <c r="EV106" i="28"/>
  <c r="EU106" i="28"/>
  <c r="ET106" i="28"/>
  <c r="ES106" i="28"/>
  <c r="ER106" i="28"/>
  <c r="EQ106" i="28"/>
  <c r="FY105" i="28"/>
  <c r="FX105" i="28"/>
  <c r="FW105" i="28"/>
  <c r="FV105" i="28"/>
  <c r="FU105" i="28"/>
  <c r="FT105" i="28"/>
  <c r="FS105" i="28"/>
  <c r="FR105" i="28"/>
  <c r="FQ105" i="28"/>
  <c r="FP105" i="28"/>
  <c r="FO105" i="28"/>
  <c r="FN105" i="28"/>
  <c r="FM105" i="28"/>
  <c r="FL105" i="28"/>
  <c r="FK105" i="28"/>
  <c r="FJ105" i="28"/>
  <c r="FI105" i="28"/>
  <c r="FH105" i="28"/>
  <c r="FG105" i="28"/>
  <c r="FF105" i="28"/>
  <c r="FE105" i="28"/>
  <c r="FD105" i="28"/>
  <c r="FC105" i="28"/>
  <c r="FB105" i="28"/>
  <c r="FA105" i="28"/>
  <c r="EZ105" i="28"/>
  <c r="EY105" i="28"/>
  <c r="EX105" i="28"/>
  <c r="EW105" i="28"/>
  <c r="EV105" i="28"/>
  <c r="EU105" i="28"/>
  <c r="ET105" i="28"/>
  <c r="ES105" i="28"/>
  <c r="ER105" i="28"/>
  <c r="EQ105" i="28"/>
  <c r="FY104" i="28"/>
  <c r="FX104" i="28"/>
  <c r="FW104" i="28"/>
  <c r="FV104" i="28"/>
  <c r="FU104" i="28"/>
  <c r="FT104" i="28"/>
  <c r="FS104" i="28"/>
  <c r="FR104" i="28"/>
  <c r="FQ104" i="28"/>
  <c r="FP104" i="28"/>
  <c r="FO104" i="28"/>
  <c r="FN104" i="28"/>
  <c r="FM104" i="28"/>
  <c r="FL104" i="28"/>
  <c r="FK104" i="28"/>
  <c r="FJ104" i="28"/>
  <c r="FI104" i="28"/>
  <c r="FH104" i="28"/>
  <c r="FG104" i="28"/>
  <c r="FF104" i="28"/>
  <c r="FE104" i="28"/>
  <c r="FD104" i="28"/>
  <c r="FC104" i="28"/>
  <c r="FB104" i="28"/>
  <c r="FA104" i="28"/>
  <c r="EZ104" i="28"/>
  <c r="EY104" i="28"/>
  <c r="EX104" i="28"/>
  <c r="EW104" i="28"/>
  <c r="EV104" i="28"/>
  <c r="EU104" i="28"/>
  <c r="ET104" i="28"/>
  <c r="ES104" i="28"/>
  <c r="ER104" i="28"/>
  <c r="EQ104" i="28"/>
  <c r="FY103" i="28"/>
  <c r="FX103" i="28"/>
  <c r="FW103" i="28"/>
  <c r="FV103" i="28"/>
  <c r="FU103" i="28"/>
  <c r="FT103" i="28"/>
  <c r="FS103" i="28"/>
  <c r="FR103" i="28"/>
  <c r="FQ103" i="28"/>
  <c r="FP103" i="28"/>
  <c r="FO103" i="28"/>
  <c r="FN103" i="28"/>
  <c r="FM103" i="28"/>
  <c r="FL103" i="28"/>
  <c r="FK103" i="28"/>
  <c r="FJ103" i="28"/>
  <c r="FI103" i="28"/>
  <c r="FH103" i="28"/>
  <c r="FG103" i="28"/>
  <c r="FF103" i="28"/>
  <c r="FE103" i="28"/>
  <c r="FD103" i="28"/>
  <c r="FC103" i="28"/>
  <c r="FB103" i="28"/>
  <c r="FA103" i="28"/>
  <c r="EZ103" i="28"/>
  <c r="EY103" i="28"/>
  <c r="EX103" i="28"/>
  <c r="EW103" i="28"/>
  <c r="EV103" i="28"/>
  <c r="EU103" i="28"/>
  <c r="ET103" i="28"/>
  <c r="ES103" i="28"/>
  <c r="ER103" i="28"/>
  <c r="EQ103" i="28"/>
  <c r="FY102" i="28"/>
  <c r="FX102" i="28"/>
  <c r="FW102" i="28"/>
  <c r="FV102" i="28"/>
  <c r="FU102" i="28"/>
  <c r="FT102" i="28"/>
  <c r="FS102" i="28"/>
  <c r="FR102" i="28"/>
  <c r="FQ102" i="28"/>
  <c r="FP102" i="28"/>
  <c r="FO102" i="28"/>
  <c r="FN102" i="28"/>
  <c r="FM102" i="28"/>
  <c r="FL102" i="28"/>
  <c r="FK102" i="28"/>
  <c r="FJ102" i="28"/>
  <c r="FI102" i="28"/>
  <c r="FH102" i="28"/>
  <c r="FG102" i="28"/>
  <c r="FF102" i="28"/>
  <c r="FE102" i="28"/>
  <c r="FD102" i="28"/>
  <c r="FC102" i="28"/>
  <c r="FB102" i="28"/>
  <c r="FA102" i="28"/>
  <c r="EZ102" i="28"/>
  <c r="EY102" i="28"/>
  <c r="EX102" i="28"/>
  <c r="EW102" i="28"/>
  <c r="EV102" i="28"/>
  <c r="EU102" i="28"/>
  <c r="ET102" i="28"/>
  <c r="ES102" i="28"/>
  <c r="ER102" i="28"/>
  <c r="EQ102" i="28"/>
  <c r="FY101" i="28"/>
  <c r="FX101" i="28"/>
  <c r="FW101" i="28"/>
  <c r="FV101" i="28"/>
  <c r="FU101" i="28"/>
  <c r="FT101" i="28"/>
  <c r="FS101" i="28"/>
  <c r="FR101" i="28"/>
  <c r="FQ101" i="28"/>
  <c r="FP101" i="28"/>
  <c r="FO101" i="28"/>
  <c r="FN101" i="28"/>
  <c r="FM101" i="28"/>
  <c r="FL101" i="28"/>
  <c r="FK101" i="28"/>
  <c r="FJ101" i="28"/>
  <c r="FI101" i="28"/>
  <c r="FH101" i="28"/>
  <c r="FG101" i="28"/>
  <c r="FF101" i="28"/>
  <c r="FE101" i="28"/>
  <c r="FD101" i="28"/>
  <c r="FC101" i="28"/>
  <c r="FB101" i="28"/>
  <c r="FA101" i="28"/>
  <c r="EZ101" i="28"/>
  <c r="EY101" i="28"/>
  <c r="EX101" i="28"/>
  <c r="EW101" i="28"/>
  <c r="EV101" i="28"/>
  <c r="EU101" i="28"/>
  <c r="ET101" i="28"/>
  <c r="ES101" i="28"/>
  <c r="ER101" i="28"/>
  <c r="EQ101" i="28"/>
  <c r="FY100" i="28"/>
  <c r="FX100" i="28"/>
  <c r="FW100" i="28"/>
  <c r="FV100" i="28"/>
  <c r="FU100" i="28"/>
  <c r="FT100" i="28"/>
  <c r="FS100" i="28"/>
  <c r="FR100" i="28"/>
  <c r="FQ100" i="28"/>
  <c r="FP100" i="28"/>
  <c r="FO100" i="28"/>
  <c r="FN100" i="28"/>
  <c r="FM100" i="28"/>
  <c r="FL100" i="28"/>
  <c r="FK100" i="28"/>
  <c r="FJ100" i="28"/>
  <c r="FI100" i="28"/>
  <c r="FH100" i="28"/>
  <c r="FG100" i="28"/>
  <c r="FF100" i="28"/>
  <c r="FE100" i="28"/>
  <c r="FD100" i="28"/>
  <c r="FC100" i="28"/>
  <c r="FB100" i="28"/>
  <c r="FA100" i="28"/>
  <c r="EZ100" i="28"/>
  <c r="EY100" i="28"/>
  <c r="EX100" i="28"/>
  <c r="EW100" i="28"/>
  <c r="EV100" i="28"/>
  <c r="EU100" i="28"/>
  <c r="ET100" i="28"/>
  <c r="ES100" i="28"/>
  <c r="ER100" i="28"/>
  <c r="EQ100" i="28"/>
  <c r="FY99" i="28"/>
  <c r="FX99" i="28"/>
  <c r="FW99" i="28"/>
  <c r="FV99" i="28"/>
  <c r="FU99" i="28"/>
  <c r="FT99" i="28"/>
  <c r="FS99" i="28"/>
  <c r="FR99" i="28"/>
  <c r="FQ99" i="28"/>
  <c r="FP99" i="28"/>
  <c r="FO99" i="28"/>
  <c r="FN99" i="28"/>
  <c r="FM99" i="28"/>
  <c r="FL99" i="28"/>
  <c r="FK99" i="28"/>
  <c r="FJ99" i="28"/>
  <c r="FI99" i="28"/>
  <c r="FH99" i="28"/>
  <c r="FG99" i="28"/>
  <c r="FF99" i="28"/>
  <c r="FE99" i="28"/>
  <c r="FD99" i="28"/>
  <c r="FC99" i="28"/>
  <c r="FB99" i="28"/>
  <c r="FA99" i="28"/>
  <c r="EZ99" i="28"/>
  <c r="EY99" i="28"/>
  <c r="EX99" i="28"/>
  <c r="EW99" i="28"/>
  <c r="EV99" i="28"/>
  <c r="EU99" i="28"/>
  <c r="ET99" i="28"/>
  <c r="ES99" i="28"/>
  <c r="ER99" i="28"/>
  <c r="EQ99" i="28"/>
  <c r="FY98" i="28"/>
  <c r="FX98" i="28"/>
  <c r="FW98" i="28"/>
  <c r="FV98" i="28"/>
  <c r="FU98" i="28"/>
  <c r="FT98" i="28"/>
  <c r="FS98" i="28"/>
  <c r="FR98" i="28"/>
  <c r="FQ98" i="28"/>
  <c r="FP98" i="28"/>
  <c r="FO98" i="28"/>
  <c r="FN98" i="28"/>
  <c r="FM98" i="28"/>
  <c r="FL98" i="28"/>
  <c r="FK98" i="28"/>
  <c r="FJ98" i="28"/>
  <c r="FI98" i="28"/>
  <c r="FH98" i="28"/>
  <c r="FG98" i="28"/>
  <c r="FF98" i="28"/>
  <c r="FE98" i="28"/>
  <c r="FD98" i="28"/>
  <c r="FC98" i="28"/>
  <c r="FB98" i="28"/>
  <c r="FA98" i="28"/>
  <c r="EZ98" i="28"/>
  <c r="EY98" i="28"/>
  <c r="EX98" i="28"/>
  <c r="EW98" i="28"/>
  <c r="EV98" i="28"/>
  <c r="EU98" i="28"/>
  <c r="ET98" i="28"/>
  <c r="ES98" i="28"/>
  <c r="ER98" i="28"/>
  <c r="EQ98" i="28"/>
  <c r="FY97" i="28"/>
  <c r="FX97" i="28"/>
  <c r="FW97" i="28"/>
  <c r="FV97" i="28"/>
  <c r="FU97" i="28"/>
  <c r="FT97" i="28"/>
  <c r="FS97" i="28"/>
  <c r="FR97" i="28"/>
  <c r="FQ97" i="28"/>
  <c r="FP97" i="28"/>
  <c r="FO97" i="28"/>
  <c r="FN97" i="28"/>
  <c r="FM97" i="28"/>
  <c r="FL97" i="28"/>
  <c r="FK97" i="28"/>
  <c r="FJ97" i="28"/>
  <c r="FI97" i="28"/>
  <c r="FH97" i="28"/>
  <c r="FG97" i="28"/>
  <c r="FF97" i="28"/>
  <c r="FE97" i="28"/>
  <c r="FD97" i="28"/>
  <c r="FC97" i="28"/>
  <c r="FB97" i="28"/>
  <c r="FA97" i="28"/>
  <c r="EZ97" i="28"/>
  <c r="EY97" i="28"/>
  <c r="EX97" i="28"/>
  <c r="EW97" i="28"/>
  <c r="EV97" i="28"/>
  <c r="EU97" i="28"/>
  <c r="ET97" i="28"/>
  <c r="ES97" i="28"/>
  <c r="ER97" i="28"/>
  <c r="EQ97" i="28"/>
  <c r="FY96" i="28"/>
  <c r="FX96" i="28"/>
  <c r="FW96" i="28"/>
  <c r="FV96" i="28"/>
  <c r="FU96" i="28"/>
  <c r="FT96" i="28"/>
  <c r="FS96" i="28"/>
  <c r="FR96" i="28"/>
  <c r="FQ96" i="28"/>
  <c r="FP96" i="28"/>
  <c r="FO96" i="28"/>
  <c r="FN96" i="28"/>
  <c r="FM96" i="28"/>
  <c r="FL96" i="28"/>
  <c r="FK96" i="28"/>
  <c r="FJ96" i="28"/>
  <c r="FI96" i="28"/>
  <c r="FH96" i="28"/>
  <c r="FG96" i="28"/>
  <c r="FF96" i="28"/>
  <c r="FE96" i="28"/>
  <c r="FD96" i="28"/>
  <c r="FC96" i="28"/>
  <c r="FB96" i="28"/>
  <c r="FA96" i="28"/>
  <c r="EZ96" i="28"/>
  <c r="EY96" i="28"/>
  <c r="EX96" i="28"/>
  <c r="EW96" i="28"/>
  <c r="EV96" i="28"/>
  <c r="EU96" i="28"/>
  <c r="ET96" i="28"/>
  <c r="ES96" i="28"/>
  <c r="ER96" i="28"/>
  <c r="EQ96" i="28"/>
  <c r="FY95" i="28"/>
  <c r="FX95" i="28"/>
  <c r="FW95" i="28"/>
  <c r="FV95" i="28"/>
  <c r="FU95" i="28"/>
  <c r="FT95" i="28"/>
  <c r="FS95" i="28"/>
  <c r="FR95" i="28"/>
  <c r="FQ95" i="28"/>
  <c r="FP95" i="28"/>
  <c r="FO95" i="28"/>
  <c r="FN95" i="28"/>
  <c r="FM95" i="28"/>
  <c r="FL95" i="28"/>
  <c r="FK95" i="28"/>
  <c r="FJ95" i="28"/>
  <c r="FI95" i="28"/>
  <c r="FH95" i="28"/>
  <c r="FG95" i="28"/>
  <c r="FF95" i="28"/>
  <c r="FE95" i="28"/>
  <c r="FD95" i="28"/>
  <c r="FC95" i="28"/>
  <c r="FB95" i="28"/>
  <c r="FA95" i="28"/>
  <c r="EZ95" i="28"/>
  <c r="EY95" i="28"/>
  <c r="EX95" i="28"/>
  <c r="EW95" i="28"/>
  <c r="EV95" i="28"/>
  <c r="EU95" i="28"/>
  <c r="ET95" i="28"/>
  <c r="ES95" i="28"/>
  <c r="ER95" i="28"/>
  <c r="EQ95" i="28"/>
  <c r="FY94" i="28"/>
  <c r="FX94" i="28"/>
  <c r="FW94" i="28"/>
  <c r="FV94" i="28"/>
  <c r="FU94" i="28"/>
  <c r="FT94" i="28"/>
  <c r="FS94" i="28"/>
  <c r="FR94" i="28"/>
  <c r="FQ94" i="28"/>
  <c r="FP94" i="28"/>
  <c r="FO94" i="28"/>
  <c r="FN94" i="28"/>
  <c r="FM94" i="28"/>
  <c r="FL94" i="28"/>
  <c r="FK94" i="28"/>
  <c r="FJ94" i="28"/>
  <c r="FI94" i="28"/>
  <c r="FH94" i="28"/>
  <c r="FG94" i="28"/>
  <c r="FF94" i="28"/>
  <c r="FE94" i="28"/>
  <c r="FD94" i="28"/>
  <c r="FC94" i="28"/>
  <c r="FB94" i="28"/>
  <c r="FA94" i="28"/>
  <c r="EZ94" i="28"/>
  <c r="EY94" i="28"/>
  <c r="EX94" i="28"/>
  <c r="EW94" i="28"/>
  <c r="EV94" i="28"/>
  <c r="EU94" i="28"/>
  <c r="ET94" i="28"/>
  <c r="ES94" i="28"/>
  <c r="ER94" i="28"/>
  <c r="EQ94" i="28"/>
  <c r="FY93" i="28"/>
  <c r="FX93" i="28"/>
  <c r="FW93" i="28"/>
  <c r="FV93" i="28"/>
  <c r="FU93" i="28"/>
  <c r="FT93" i="28"/>
  <c r="FS93" i="28"/>
  <c r="FR93" i="28"/>
  <c r="FQ93" i="28"/>
  <c r="FP93" i="28"/>
  <c r="FO93" i="28"/>
  <c r="FN93" i="28"/>
  <c r="FM93" i="28"/>
  <c r="FL93" i="28"/>
  <c r="FK93" i="28"/>
  <c r="FJ93" i="28"/>
  <c r="FI93" i="28"/>
  <c r="FH93" i="28"/>
  <c r="FG93" i="28"/>
  <c r="FF93" i="28"/>
  <c r="FE93" i="28"/>
  <c r="FD93" i="28"/>
  <c r="FC93" i="28"/>
  <c r="FB93" i="28"/>
  <c r="FA93" i="28"/>
  <c r="EZ93" i="28"/>
  <c r="EY93" i="28"/>
  <c r="EX93" i="28"/>
  <c r="EW93" i="28"/>
  <c r="EV93" i="28"/>
  <c r="EU93" i="28"/>
  <c r="ET93" i="28"/>
  <c r="ES93" i="28"/>
  <c r="ER93" i="28"/>
  <c r="EQ93" i="28"/>
  <c r="FY92" i="28"/>
  <c r="FX92" i="28"/>
  <c r="FW92" i="28"/>
  <c r="FV92" i="28"/>
  <c r="FU92" i="28"/>
  <c r="FT92" i="28"/>
  <c r="FS92" i="28"/>
  <c r="FR92" i="28"/>
  <c r="FQ92" i="28"/>
  <c r="FP92" i="28"/>
  <c r="FO92" i="28"/>
  <c r="FN92" i="28"/>
  <c r="FM92" i="28"/>
  <c r="FL92" i="28"/>
  <c r="FK92" i="28"/>
  <c r="FJ92" i="28"/>
  <c r="FI92" i="28"/>
  <c r="FH92" i="28"/>
  <c r="FG92" i="28"/>
  <c r="FF92" i="28"/>
  <c r="FE92" i="28"/>
  <c r="FD92" i="28"/>
  <c r="FC92" i="28"/>
  <c r="FB92" i="28"/>
  <c r="FA92" i="28"/>
  <c r="EZ92" i="28"/>
  <c r="EY92" i="28"/>
  <c r="EX92" i="28"/>
  <c r="EW92" i="28"/>
  <c r="EV92" i="28"/>
  <c r="EU92" i="28"/>
  <c r="ET92" i="28"/>
  <c r="ES92" i="28"/>
  <c r="ER92" i="28"/>
  <c r="EQ92" i="28"/>
  <c r="FY91" i="28"/>
  <c r="FX91" i="28"/>
  <c r="FW91" i="28"/>
  <c r="FV91" i="28"/>
  <c r="FU91" i="28"/>
  <c r="FT91" i="28"/>
  <c r="FS91" i="28"/>
  <c r="FR91" i="28"/>
  <c r="FQ91" i="28"/>
  <c r="FP91" i="28"/>
  <c r="FO91" i="28"/>
  <c r="FN91" i="28"/>
  <c r="FM91" i="28"/>
  <c r="FL91" i="28"/>
  <c r="FK91" i="28"/>
  <c r="FJ91" i="28"/>
  <c r="FI91" i="28"/>
  <c r="FH91" i="28"/>
  <c r="FG91" i="28"/>
  <c r="FF91" i="28"/>
  <c r="FE91" i="28"/>
  <c r="FD91" i="28"/>
  <c r="FC91" i="28"/>
  <c r="FB91" i="28"/>
  <c r="FA91" i="28"/>
  <c r="EZ91" i="28"/>
  <c r="EY91" i="28"/>
  <c r="EX91" i="28"/>
  <c r="EW91" i="28"/>
  <c r="EV91" i="28"/>
  <c r="EU91" i="28"/>
  <c r="ET91" i="28"/>
  <c r="ES91" i="28"/>
  <c r="ER91" i="28"/>
  <c r="EQ91" i="28"/>
  <c r="FY90" i="28"/>
  <c r="FX90" i="28"/>
  <c r="FW90" i="28"/>
  <c r="FV90" i="28"/>
  <c r="FU90" i="28"/>
  <c r="FT90" i="28"/>
  <c r="FS90" i="28"/>
  <c r="FR90" i="28"/>
  <c r="FQ90" i="28"/>
  <c r="FP90" i="28"/>
  <c r="FO90" i="28"/>
  <c r="FN90" i="28"/>
  <c r="FM90" i="28"/>
  <c r="FL90" i="28"/>
  <c r="FK90" i="28"/>
  <c r="FJ90" i="28"/>
  <c r="FI90" i="28"/>
  <c r="FH90" i="28"/>
  <c r="FG90" i="28"/>
  <c r="FF90" i="28"/>
  <c r="FE90" i="28"/>
  <c r="FD90" i="28"/>
  <c r="FC90" i="28"/>
  <c r="FB90" i="28"/>
  <c r="FA90" i="28"/>
  <c r="EZ90" i="28"/>
  <c r="EY90" i="28"/>
  <c r="EX90" i="28"/>
  <c r="EW90" i="28"/>
  <c r="EV90" i="28"/>
  <c r="EU90" i="28"/>
  <c r="ET90" i="28"/>
  <c r="ES90" i="28"/>
  <c r="ER90" i="28"/>
  <c r="EQ90" i="28"/>
  <c r="FY89" i="28"/>
  <c r="FX89" i="28"/>
  <c r="FW89" i="28"/>
  <c r="FV89" i="28"/>
  <c r="FU89" i="28"/>
  <c r="FT89" i="28"/>
  <c r="FS89" i="28"/>
  <c r="FR89" i="28"/>
  <c r="FQ89" i="28"/>
  <c r="FP89" i="28"/>
  <c r="FO89" i="28"/>
  <c r="FN89" i="28"/>
  <c r="FM89" i="28"/>
  <c r="FL89" i="28"/>
  <c r="FK89" i="28"/>
  <c r="FJ89" i="28"/>
  <c r="FI89" i="28"/>
  <c r="FH89" i="28"/>
  <c r="FG89" i="28"/>
  <c r="FF89" i="28"/>
  <c r="FE89" i="28"/>
  <c r="FD89" i="28"/>
  <c r="FC89" i="28"/>
  <c r="FB89" i="28"/>
  <c r="FA89" i="28"/>
  <c r="EZ89" i="28"/>
  <c r="EY89" i="28"/>
  <c r="EX89" i="28"/>
  <c r="EW89" i="28"/>
  <c r="EV89" i="28"/>
  <c r="EU89" i="28"/>
  <c r="ET89" i="28"/>
  <c r="ES89" i="28"/>
  <c r="ER89" i="28"/>
  <c r="EQ89" i="28"/>
  <c r="FY88" i="28"/>
  <c r="FX88" i="28"/>
  <c r="FW88" i="28"/>
  <c r="FV88" i="28"/>
  <c r="FU88" i="28"/>
  <c r="FT88" i="28"/>
  <c r="FS88" i="28"/>
  <c r="FR88" i="28"/>
  <c r="FQ88" i="28"/>
  <c r="FP88" i="28"/>
  <c r="FO88" i="28"/>
  <c r="FN88" i="28"/>
  <c r="FM88" i="28"/>
  <c r="FL88" i="28"/>
  <c r="FK88" i="28"/>
  <c r="FJ88" i="28"/>
  <c r="FI88" i="28"/>
  <c r="FH88" i="28"/>
  <c r="FG88" i="28"/>
  <c r="FF88" i="28"/>
  <c r="FE88" i="28"/>
  <c r="FD88" i="28"/>
  <c r="FC88" i="28"/>
  <c r="FB88" i="28"/>
  <c r="FA88" i="28"/>
  <c r="EZ88" i="28"/>
  <c r="EY88" i="28"/>
  <c r="EX88" i="28"/>
  <c r="EW88" i="28"/>
  <c r="EV88" i="28"/>
  <c r="EU88" i="28"/>
  <c r="ET88" i="28"/>
  <c r="ES88" i="28"/>
  <c r="ER88" i="28"/>
  <c r="EQ88" i="28"/>
  <c r="FY87" i="28"/>
  <c r="FX87" i="28"/>
  <c r="FW87" i="28"/>
  <c r="FV87" i="28"/>
  <c r="FU87" i="28"/>
  <c r="FT87" i="28"/>
  <c r="FS87" i="28"/>
  <c r="FR87" i="28"/>
  <c r="FQ87" i="28"/>
  <c r="FP87" i="28"/>
  <c r="FO87" i="28"/>
  <c r="FN87" i="28"/>
  <c r="FM87" i="28"/>
  <c r="FL87" i="28"/>
  <c r="FK87" i="28"/>
  <c r="FJ87" i="28"/>
  <c r="FI87" i="28"/>
  <c r="FH87" i="28"/>
  <c r="FG87" i="28"/>
  <c r="FF87" i="28"/>
  <c r="FE87" i="28"/>
  <c r="FD87" i="28"/>
  <c r="FC87" i="28"/>
  <c r="FB87" i="28"/>
  <c r="FA87" i="28"/>
  <c r="EZ87" i="28"/>
  <c r="EY87" i="28"/>
  <c r="EX87" i="28"/>
  <c r="EW87" i="28"/>
  <c r="EV87" i="28"/>
  <c r="EU87" i="28"/>
  <c r="ET87" i="28"/>
  <c r="ES87" i="28"/>
  <c r="ER87" i="28"/>
  <c r="EQ87" i="28"/>
  <c r="FY86" i="28"/>
  <c r="FX86" i="28"/>
  <c r="FW86" i="28"/>
  <c r="FV86" i="28"/>
  <c r="FU86" i="28"/>
  <c r="FT86" i="28"/>
  <c r="FS86" i="28"/>
  <c r="FR86" i="28"/>
  <c r="FQ86" i="28"/>
  <c r="FP86" i="28"/>
  <c r="FO86" i="28"/>
  <c r="FN86" i="28"/>
  <c r="FM86" i="28"/>
  <c r="FL86" i="28"/>
  <c r="FK86" i="28"/>
  <c r="FJ86" i="28"/>
  <c r="FI86" i="28"/>
  <c r="FH86" i="28"/>
  <c r="FG86" i="28"/>
  <c r="FF86" i="28"/>
  <c r="FE86" i="28"/>
  <c r="FD86" i="28"/>
  <c r="FC86" i="28"/>
  <c r="FB86" i="28"/>
  <c r="FA86" i="28"/>
  <c r="EZ86" i="28"/>
  <c r="EY86" i="28"/>
  <c r="EX86" i="28"/>
  <c r="EW86" i="28"/>
  <c r="EV86" i="28"/>
  <c r="EU86" i="28"/>
  <c r="ET86" i="28"/>
  <c r="ES86" i="28"/>
  <c r="ER86" i="28"/>
  <c r="EQ86" i="28"/>
  <c r="FY85" i="28"/>
  <c r="FX85" i="28"/>
  <c r="FW85" i="28"/>
  <c r="FV85" i="28"/>
  <c r="FU85" i="28"/>
  <c r="FT85" i="28"/>
  <c r="FS85" i="28"/>
  <c r="FR85" i="28"/>
  <c r="FQ85" i="28"/>
  <c r="FP85" i="28"/>
  <c r="FO85" i="28"/>
  <c r="FN85" i="28"/>
  <c r="FM85" i="28"/>
  <c r="FL85" i="28"/>
  <c r="FK85" i="28"/>
  <c r="FJ85" i="28"/>
  <c r="FI85" i="28"/>
  <c r="FH85" i="28"/>
  <c r="FG85" i="28"/>
  <c r="FF85" i="28"/>
  <c r="FE85" i="28"/>
  <c r="FD85" i="28"/>
  <c r="FC85" i="28"/>
  <c r="FB85" i="28"/>
  <c r="FA85" i="28"/>
  <c r="EZ85" i="28"/>
  <c r="EY85" i="28"/>
  <c r="EX85" i="28"/>
  <c r="EW85" i="28"/>
  <c r="EV85" i="28"/>
  <c r="EU85" i="28"/>
  <c r="ET85" i="28"/>
  <c r="ES85" i="28"/>
  <c r="ER85" i="28"/>
  <c r="EQ85" i="28"/>
  <c r="FY84" i="28"/>
  <c r="FX84" i="28"/>
  <c r="FW84" i="28"/>
  <c r="FV84" i="28"/>
  <c r="FU84" i="28"/>
  <c r="FT84" i="28"/>
  <c r="FS84" i="28"/>
  <c r="FR84" i="28"/>
  <c r="FQ84" i="28"/>
  <c r="FP84" i="28"/>
  <c r="FO84" i="28"/>
  <c r="FN84" i="28"/>
  <c r="FM84" i="28"/>
  <c r="FL84" i="28"/>
  <c r="FK84" i="28"/>
  <c r="FJ84" i="28"/>
  <c r="FI84" i="28"/>
  <c r="FH84" i="28"/>
  <c r="FG84" i="28"/>
  <c r="FF84" i="28"/>
  <c r="FE84" i="28"/>
  <c r="FD84" i="28"/>
  <c r="FC84" i="28"/>
  <c r="FB84" i="28"/>
  <c r="FA84" i="28"/>
  <c r="EZ84" i="28"/>
  <c r="EY84" i="28"/>
  <c r="EX84" i="28"/>
  <c r="EW84" i="28"/>
  <c r="EV84" i="28"/>
  <c r="EU84" i="28"/>
  <c r="ET84" i="28"/>
  <c r="ES84" i="28"/>
  <c r="ER84" i="28"/>
  <c r="EQ84" i="28"/>
  <c r="FY83" i="28"/>
  <c r="FX83" i="28"/>
  <c r="FW83" i="28"/>
  <c r="FV83" i="28"/>
  <c r="FU83" i="28"/>
  <c r="FT83" i="28"/>
  <c r="FS83" i="28"/>
  <c r="FR83" i="28"/>
  <c r="FQ83" i="28"/>
  <c r="FP83" i="28"/>
  <c r="FO83" i="28"/>
  <c r="FN83" i="28"/>
  <c r="FM83" i="28"/>
  <c r="FL83" i="28"/>
  <c r="FK83" i="28"/>
  <c r="FJ83" i="28"/>
  <c r="FI83" i="28"/>
  <c r="FH83" i="28"/>
  <c r="FG83" i="28"/>
  <c r="FF83" i="28"/>
  <c r="FE83" i="28"/>
  <c r="FD83" i="28"/>
  <c r="FC83" i="28"/>
  <c r="FB83" i="28"/>
  <c r="FA83" i="28"/>
  <c r="EZ83" i="28"/>
  <c r="EY83" i="28"/>
  <c r="EX83" i="28"/>
  <c r="EW83" i="28"/>
  <c r="EV83" i="28"/>
  <c r="EU83" i="28"/>
  <c r="ET83" i="28"/>
  <c r="ES83" i="28"/>
  <c r="ER83" i="28"/>
  <c r="EQ83" i="28"/>
  <c r="FY82" i="28"/>
  <c r="FX82" i="28"/>
  <c r="FW82" i="28"/>
  <c r="FV82" i="28"/>
  <c r="FU82" i="28"/>
  <c r="FT82" i="28"/>
  <c r="FS82" i="28"/>
  <c r="FR82" i="28"/>
  <c r="FQ82" i="28"/>
  <c r="FP82" i="28"/>
  <c r="FO82" i="28"/>
  <c r="FN82" i="28"/>
  <c r="FM82" i="28"/>
  <c r="FL82" i="28"/>
  <c r="FK82" i="28"/>
  <c r="FJ82" i="28"/>
  <c r="FI82" i="28"/>
  <c r="FH82" i="28"/>
  <c r="FG82" i="28"/>
  <c r="FF82" i="28"/>
  <c r="FE82" i="28"/>
  <c r="FD82" i="28"/>
  <c r="FC82" i="28"/>
  <c r="FB82" i="28"/>
  <c r="FA82" i="28"/>
  <c r="EZ82" i="28"/>
  <c r="EY82" i="28"/>
  <c r="EX82" i="28"/>
  <c r="EW82" i="28"/>
  <c r="EV82" i="28"/>
  <c r="EU82" i="28"/>
  <c r="ET82" i="28"/>
  <c r="ES82" i="28"/>
  <c r="ER82" i="28"/>
  <c r="EQ82" i="28"/>
  <c r="FY81" i="28"/>
  <c r="FX81" i="28"/>
  <c r="FW81" i="28"/>
  <c r="FV81" i="28"/>
  <c r="FU81" i="28"/>
  <c r="FT81" i="28"/>
  <c r="FS81" i="28"/>
  <c r="FR81" i="28"/>
  <c r="FQ81" i="28"/>
  <c r="FP81" i="28"/>
  <c r="FO81" i="28"/>
  <c r="FN81" i="28"/>
  <c r="FM81" i="28"/>
  <c r="FL81" i="28"/>
  <c r="FK81" i="28"/>
  <c r="FJ81" i="28"/>
  <c r="FI81" i="28"/>
  <c r="FH81" i="28"/>
  <c r="FG81" i="28"/>
  <c r="FF81" i="28"/>
  <c r="FE81" i="28"/>
  <c r="FD81" i="28"/>
  <c r="FC81" i="28"/>
  <c r="FB81" i="28"/>
  <c r="FA81" i="28"/>
  <c r="EZ81" i="28"/>
  <c r="EY81" i="28"/>
  <c r="EX81" i="28"/>
  <c r="EW81" i="28"/>
  <c r="EV81" i="28"/>
  <c r="EU81" i="28"/>
  <c r="ET81" i="28"/>
  <c r="ES81" i="28"/>
  <c r="ER81" i="28"/>
  <c r="EQ81" i="28"/>
  <c r="FY80" i="28"/>
  <c r="FX80" i="28"/>
  <c r="FW80" i="28"/>
  <c r="FV80" i="28"/>
  <c r="FU80" i="28"/>
  <c r="FT80" i="28"/>
  <c r="FS80" i="28"/>
  <c r="FR80" i="28"/>
  <c r="FQ80" i="28"/>
  <c r="FP80" i="28"/>
  <c r="FO80" i="28"/>
  <c r="FN80" i="28"/>
  <c r="FM80" i="28"/>
  <c r="FL80" i="28"/>
  <c r="FK80" i="28"/>
  <c r="FJ80" i="28"/>
  <c r="FI80" i="28"/>
  <c r="FH80" i="28"/>
  <c r="FG80" i="28"/>
  <c r="FF80" i="28"/>
  <c r="FE80" i="28"/>
  <c r="FD80" i="28"/>
  <c r="FC80" i="28"/>
  <c r="FB80" i="28"/>
  <c r="FA80" i="28"/>
  <c r="EZ80" i="28"/>
  <c r="EY80" i="28"/>
  <c r="EX80" i="28"/>
  <c r="EW80" i="28"/>
  <c r="EV80" i="28"/>
  <c r="EU80" i="28"/>
  <c r="ET80" i="28"/>
  <c r="ES80" i="28"/>
  <c r="ER80" i="28"/>
  <c r="EQ80" i="28"/>
  <c r="FY79" i="28"/>
  <c r="FX79" i="28"/>
  <c r="FW79" i="28"/>
  <c r="FV79" i="28"/>
  <c r="FU79" i="28"/>
  <c r="FT79" i="28"/>
  <c r="FS79" i="28"/>
  <c r="FR79" i="28"/>
  <c r="FQ79" i="28"/>
  <c r="FP79" i="28"/>
  <c r="FO79" i="28"/>
  <c r="FN79" i="28"/>
  <c r="FM79" i="28"/>
  <c r="FL79" i="28"/>
  <c r="FK79" i="28"/>
  <c r="FJ79" i="28"/>
  <c r="FI79" i="28"/>
  <c r="FH79" i="28"/>
  <c r="FG79" i="28"/>
  <c r="FF79" i="28"/>
  <c r="FE79" i="28"/>
  <c r="FD79" i="28"/>
  <c r="FC79" i="28"/>
  <c r="FB79" i="28"/>
  <c r="FA79" i="28"/>
  <c r="EZ79" i="28"/>
  <c r="EY79" i="28"/>
  <c r="EX79" i="28"/>
  <c r="EW79" i="28"/>
  <c r="EV79" i="28"/>
  <c r="EU79" i="28"/>
  <c r="ET79" i="28"/>
  <c r="ES79" i="28"/>
  <c r="ER79" i="28"/>
  <c r="EQ79" i="28"/>
  <c r="FY78" i="28"/>
  <c r="FX78" i="28"/>
  <c r="FW78" i="28"/>
  <c r="FV78" i="28"/>
  <c r="FU78" i="28"/>
  <c r="FT78" i="28"/>
  <c r="FS78" i="28"/>
  <c r="FR78" i="28"/>
  <c r="FQ78" i="28"/>
  <c r="FP78" i="28"/>
  <c r="FO78" i="28"/>
  <c r="FN78" i="28"/>
  <c r="FM78" i="28"/>
  <c r="FL78" i="28"/>
  <c r="FK78" i="28"/>
  <c r="FJ78" i="28"/>
  <c r="FI78" i="28"/>
  <c r="FH78" i="28"/>
  <c r="FG78" i="28"/>
  <c r="FF78" i="28"/>
  <c r="FE78" i="28"/>
  <c r="FD78" i="28"/>
  <c r="FC78" i="28"/>
  <c r="FB78" i="28"/>
  <c r="FA78" i="28"/>
  <c r="EZ78" i="28"/>
  <c r="EY78" i="28"/>
  <c r="EX78" i="28"/>
  <c r="EW78" i="28"/>
  <c r="EV78" i="28"/>
  <c r="EU78" i="28"/>
  <c r="ET78" i="28"/>
  <c r="ES78" i="28"/>
  <c r="ER78" i="28"/>
  <c r="EQ78" i="28"/>
  <c r="FY77" i="28"/>
  <c r="FX77" i="28"/>
  <c r="FW77" i="28"/>
  <c r="FV77" i="28"/>
  <c r="FU77" i="28"/>
  <c r="FT77" i="28"/>
  <c r="FS77" i="28"/>
  <c r="FR77" i="28"/>
  <c r="FQ77" i="28"/>
  <c r="FP77" i="28"/>
  <c r="FO77" i="28"/>
  <c r="FN77" i="28"/>
  <c r="FM77" i="28"/>
  <c r="FL77" i="28"/>
  <c r="FK77" i="28"/>
  <c r="FJ77" i="28"/>
  <c r="FI77" i="28"/>
  <c r="FH77" i="28"/>
  <c r="FG77" i="28"/>
  <c r="FF77" i="28"/>
  <c r="FE77" i="28"/>
  <c r="FD77" i="28"/>
  <c r="FC77" i="28"/>
  <c r="FB77" i="28"/>
  <c r="FA77" i="28"/>
  <c r="EZ77" i="28"/>
  <c r="EY77" i="28"/>
  <c r="EX77" i="28"/>
  <c r="EW77" i="28"/>
  <c r="EV77" i="28"/>
  <c r="EU77" i="28"/>
  <c r="ET77" i="28"/>
  <c r="ES77" i="28"/>
  <c r="ER77" i="28"/>
  <c r="EQ77" i="28"/>
  <c r="FY76" i="28"/>
  <c r="FX76" i="28"/>
  <c r="FW76" i="28"/>
  <c r="FV76" i="28"/>
  <c r="FU76" i="28"/>
  <c r="FT76" i="28"/>
  <c r="FS76" i="28"/>
  <c r="FR76" i="28"/>
  <c r="FQ76" i="28"/>
  <c r="FP76" i="28"/>
  <c r="FO76" i="28"/>
  <c r="FN76" i="28"/>
  <c r="FM76" i="28"/>
  <c r="FL76" i="28"/>
  <c r="FK76" i="28"/>
  <c r="FJ76" i="28"/>
  <c r="FI76" i="28"/>
  <c r="FH76" i="28"/>
  <c r="FG76" i="28"/>
  <c r="FF76" i="28"/>
  <c r="FE76" i="28"/>
  <c r="FD76" i="28"/>
  <c r="FC76" i="28"/>
  <c r="FB76" i="28"/>
  <c r="FA76" i="28"/>
  <c r="EZ76" i="28"/>
  <c r="EY76" i="28"/>
  <c r="EX76" i="28"/>
  <c r="EW76" i="28"/>
  <c r="EV76" i="28"/>
  <c r="EU76" i="28"/>
  <c r="ET76" i="28"/>
  <c r="ES76" i="28"/>
  <c r="ER76" i="28"/>
  <c r="EQ76" i="28"/>
  <c r="FY75" i="28"/>
  <c r="FX75" i="28"/>
  <c r="FW75" i="28"/>
  <c r="FV75" i="28"/>
  <c r="FU75" i="28"/>
  <c r="FT75" i="28"/>
  <c r="FS75" i="28"/>
  <c r="FR75" i="28"/>
  <c r="FQ75" i="28"/>
  <c r="FP75" i="28"/>
  <c r="FO75" i="28"/>
  <c r="FN75" i="28"/>
  <c r="FM75" i="28"/>
  <c r="FL75" i="28"/>
  <c r="FK75" i="28"/>
  <c r="FJ75" i="28"/>
  <c r="FI75" i="28"/>
  <c r="FH75" i="28"/>
  <c r="FG75" i="28"/>
  <c r="FF75" i="28"/>
  <c r="FE75" i="28"/>
  <c r="FD75" i="28"/>
  <c r="FC75" i="28"/>
  <c r="FB75" i="28"/>
  <c r="FA75" i="28"/>
  <c r="EZ75" i="28"/>
  <c r="EY75" i="28"/>
  <c r="EX75" i="28"/>
  <c r="EW75" i="28"/>
  <c r="EV75" i="28"/>
  <c r="EU75" i="28"/>
  <c r="ET75" i="28"/>
  <c r="ES75" i="28"/>
  <c r="ER75" i="28"/>
  <c r="EQ75" i="28"/>
  <c r="FY74" i="28"/>
  <c r="FX74" i="28"/>
  <c r="FW74" i="28"/>
  <c r="FV74" i="28"/>
  <c r="FU74" i="28"/>
  <c r="FT74" i="28"/>
  <c r="FS74" i="28"/>
  <c r="FR74" i="28"/>
  <c r="FQ74" i="28"/>
  <c r="FP74" i="28"/>
  <c r="FO74" i="28"/>
  <c r="FN74" i="28"/>
  <c r="FM74" i="28"/>
  <c r="FL74" i="28"/>
  <c r="FK74" i="28"/>
  <c r="FJ74" i="28"/>
  <c r="FI74" i="28"/>
  <c r="FH74" i="28"/>
  <c r="FG74" i="28"/>
  <c r="FF74" i="28"/>
  <c r="FE74" i="28"/>
  <c r="FD74" i="28"/>
  <c r="FC74" i="28"/>
  <c r="FB74" i="28"/>
  <c r="FA74" i="28"/>
  <c r="EZ74" i="28"/>
  <c r="EY74" i="28"/>
  <c r="EX74" i="28"/>
  <c r="EW74" i="28"/>
  <c r="EV74" i="28"/>
  <c r="EU74" i="28"/>
  <c r="ET74" i="28"/>
  <c r="ES74" i="28"/>
  <c r="ER74" i="28"/>
  <c r="EQ74" i="28"/>
  <c r="FY73" i="28"/>
  <c r="FX73" i="28"/>
  <c r="FW73" i="28"/>
  <c r="FV73" i="28"/>
  <c r="FU73" i="28"/>
  <c r="FT73" i="28"/>
  <c r="FS73" i="28"/>
  <c r="FR73" i="28"/>
  <c r="FQ73" i="28"/>
  <c r="FP73" i="28"/>
  <c r="FO73" i="28"/>
  <c r="FN73" i="28"/>
  <c r="FM73" i="28"/>
  <c r="FL73" i="28"/>
  <c r="FK73" i="28"/>
  <c r="FJ73" i="28"/>
  <c r="FI73" i="28"/>
  <c r="FH73" i="28"/>
  <c r="FG73" i="28"/>
  <c r="FF73" i="28"/>
  <c r="FE73" i="28"/>
  <c r="FD73" i="28"/>
  <c r="FC73" i="28"/>
  <c r="FB73" i="28"/>
  <c r="FA73" i="28"/>
  <c r="EZ73" i="28"/>
  <c r="EY73" i="28"/>
  <c r="EX73" i="28"/>
  <c r="EW73" i="28"/>
  <c r="EV73" i="28"/>
  <c r="EU73" i="28"/>
  <c r="ET73" i="28"/>
  <c r="ES73" i="28"/>
  <c r="ER73" i="28"/>
  <c r="EQ73" i="28"/>
  <c r="FY72" i="28"/>
  <c r="FX72" i="28"/>
  <c r="FW72" i="28"/>
  <c r="FV72" i="28"/>
  <c r="FU72" i="28"/>
  <c r="FT72" i="28"/>
  <c r="FS72" i="28"/>
  <c r="FR72" i="28"/>
  <c r="FQ72" i="28"/>
  <c r="FP72" i="28"/>
  <c r="FO72" i="28"/>
  <c r="FN72" i="28"/>
  <c r="FM72" i="28"/>
  <c r="FL72" i="28"/>
  <c r="FK72" i="28"/>
  <c r="FJ72" i="28"/>
  <c r="FI72" i="28"/>
  <c r="FH72" i="28"/>
  <c r="FG72" i="28"/>
  <c r="FF72" i="28"/>
  <c r="FE72" i="28"/>
  <c r="FD72" i="28"/>
  <c r="FC72" i="28"/>
  <c r="FB72" i="28"/>
  <c r="FA72" i="28"/>
  <c r="EZ72" i="28"/>
  <c r="EY72" i="28"/>
  <c r="EX72" i="28"/>
  <c r="EW72" i="28"/>
  <c r="EV72" i="28"/>
  <c r="EU72" i="28"/>
  <c r="ET72" i="28"/>
  <c r="ES72" i="28"/>
  <c r="ER72" i="28"/>
  <c r="EQ72" i="28"/>
  <c r="FY71" i="28"/>
  <c r="FX71" i="28"/>
  <c r="FW71" i="28"/>
  <c r="FV71" i="28"/>
  <c r="FU71" i="28"/>
  <c r="FT71" i="28"/>
  <c r="FS71" i="28"/>
  <c r="FR71" i="28"/>
  <c r="FQ71" i="28"/>
  <c r="FP71" i="28"/>
  <c r="FO71" i="28"/>
  <c r="FN71" i="28"/>
  <c r="FM71" i="28"/>
  <c r="FL71" i="28"/>
  <c r="FK71" i="28"/>
  <c r="FJ71" i="28"/>
  <c r="FI71" i="28"/>
  <c r="FH71" i="28"/>
  <c r="FG71" i="28"/>
  <c r="FF71" i="28"/>
  <c r="FE71" i="28"/>
  <c r="FD71" i="28"/>
  <c r="FC71" i="28"/>
  <c r="FB71" i="28"/>
  <c r="FA71" i="28"/>
  <c r="EZ71" i="28"/>
  <c r="EY71" i="28"/>
  <c r="EX71" i="28"/>
  <c r="EW71" i="28"/>
  <c r="EV71" i="28"/>
  <c r="EU71" i="28"/>
  <c r="ET71" i="28"/>
  <c r="ES71" i="28"/>
  <c r="ER71" i="28"/>
  <c r="EQ71" i="28"/>
  <c r="FY70" i="28"/>
  <c r="FX70" i="28"/>
  <c r="FW70" i="28"/>
  <c r="FV70" i="28"/>
  <c r="FU70" i="28"/>
  <c r="FT70" i="28"/>
  <c r="FS70" i="28"/>
  <c r="FR70" i="28"/>
  <c r="FQ70" i="28"/>
  <c r="FP70" i="28"/>
  <c r="FO70" i="28"/>
  <c r="FN70" i="28"/>
  <c r="FM70" i="28"/>
  <c r="FL70" i="28"/>
  <c r="FK70" i="28"/>
  <c r="FJ70" i="28"/>
  <c r="FI70" i="28"/>
  <c r="FH70" i="28"/>
  <c r="FG70" i="28"/>
  <c r="FF70" i="28"/>
  <c r="FE70" i="28"/>
  <c r="FD70" i="28"/>
  <c r="FC70" i="28"/>
  <c r="FB70" i="28"/>
  <c r="FA70" i="28"/>
  <c r="EZ70" i="28"/>
  <c r="EY70" i="28"/>
  <c r="EX70" i="28"/>
  <c r="EW70" i="28"/>
  <c r="EV70" i="28"/>
  <c r="EU70" i="28"/>
  <c r="ET70" i="28"/>
  <c r="ES70" i="28"/>
  <c r="ER70" i="28"/>
  <c r="EQ70" i="28"/>
  <c r="FY69" i="28"/>
  <c r="FX69" i="28"/>
  <c r="FW69" i="28"/>
  <c r="FV69" i="28"/>
  <c r="FU69" i="28"/>
  <c r="FT69" i="28"/>
  <c r="FS69" i="28"/>
  <c r="FR69" i="28"/>
  <c r="FQ69" i="28"/>
  <c r="FP69" i="28"/>
  <c r="FO69" i="28"/>
  <c r="FN69" i="28"/>
  <c r="FM69" i="28"/>
  <c r="FL69" i="28"/>
  <c r="FK69" i="28"/>
  <c r="FJ69" i="28"/>
  <c r="FI69" i="28"/>
  <c r="FH69" i="28"/>
  <c r="FG69" i="28"/>
  <c r="FF69" i="28"/>
  <c r="FE69" i="28"/>
  <c r="FD69" i="28"/>
  <c r="FC69" i="28"/>
  <c r="FB69" i="28"/>
  <c r="FA69" i="28"/>
  <c r="EZ69" i="28"/>
  <c r="EY69" i="28"/>
  <c r="EX69" i="28"/>
  <c r="EW69" i="28"/>
  <c r="EV69" i="28"/>
  <c r="EU69" i="28"/>
  <c r="ET69" i="28"/>
  <c r="ES69" i="28"/>
  <c r="ER69" i="28"/>
  <c r="EQ69" i="28"/>
  <c r="FY68" i="28"/>
  <c r="FX68" i="28"/>
  <c r="FW68" i="28"/>
  <c r="FV68" i="28"/>
  <c r="FU68" i="28"/>
  <c r="FT68" i="28"/>
  <c r="FS68" i="28"/>
  <c r="FR68" i="28"/>
  <c r="FQ68" i="28"/>
  <c r="FP68" i="28"/>
  <c r="FO68" i="28"/>
  <c r="FN68" i="28"/>
  <c r="FM68" i="28"/>
  <c r="FL68" i="28"/>
  <c r="FK68" i="28"/>
  <c r="FJ68" i="28"/>
  <c r="FI68" i="28"/>
  <c r="FH68" i="28"/>
  <c r="FG68" i="28"/>
  <c r="FF68" i="28"/>
  <c r="FE68" i="28"/>
  <c r="FD68" i="28"/>
  <c r="FC68" i="28"/>
  <c r="FB68" i="28"/>
  <c r="FA68" i="28"/>
  <c r="EZ68" i="28"/>
  <c r="EY68" i="28"/>
  <c r="EX68" i="28"/>
  <c r="EW68" i="28"/>
  <c r="EV68" i="28"/>
  <c r="EU68" i="28"/>
  <c r="ET68" i="28"/>
  <c r="ES68" i="28"/>
  <c r="ER68" i="28"/>
  <c r="EQ68" i="28"/>
  <c r="FY67" i="28"/>
  <c r="FX67" i="28"/>
  <c r="FW67" i="28"/>
  <c r="FV67" i="28"/>
  <c r="FU67" i="28"/>
  <c r="FT67" i="28"/>
  <c r="FS67" i="28"/>
  <c r="FR67" i="28"/>
  <c r="FQ67" i="28"/>
  <c r="FP67" i="28"/>
  <c r="FO67" i="28"/>
  <c r="FN67" i="28"/>
  <c r="FM67" i="28"/>
  <c r="FL67" i="28"/>
  <c r="FK67" i="28"/>
  <c r="FJ67" i="28"/>
  <c r="FI67" i="28"/>
  <c r="FH67" i="28"/>
  <c r="FG67" i="28"/>
  <c r="FF67" i="28"/>
  <c r="FE67" i="28"/>
  <c r="FD67" i="28"/>
  <c r="FC67" i="28"/>
  <c r="FB67" i="28"/>
  <c r="FA67" i="28"/>
  <c r="EZ67" i="28"/>
  <c r="EY67" i="28"/>
  <c r="EX67" i="28"/>
  <c r="EW67" i="28"/>
  <c r="EV67" i="28"/>
  <c r="EU67" i="28"/>
  <c r="ET67" i="28"/>
  <c r="ES67" i="28"/>
  <c r="ER67" i="28"/>
  <c r="EQ67" i="28"/>
  <c r="FY66" i="28"/>
  <c r="FX66" i="28"/>
  <c r="FW66" i="28"/>
  <c r="FV66" i="28"/>
  <c r="FU66" i="28"/>
  <c r="FT66" i="28"/>
  <c r="FS66" i="28"/>
  <c r="FR66" i="28"/>
  <c r="FQ66" i="28"/>
  <c r="FP66" i="28"/>
  <c r="FO66" i="28"/>
  <c r="FN66" i="28"/>
  <c r="FM66" i="28"/>
  <c r="FL66" i="28"/>
  <c r="FK66" i="28"/>
  <c r="FJ66" i="28"/>
  <c r="FI66" i="28"/>
  <c r="FH66" i="28"/>
  <c r="FG66" i="28"/>
  <c r="FF66" i="28"/>
  <c r="FE66" i="28"/>
  <c r="FD66" i="28"/>
  <c r="FC66" i="28"/>
  <c r="FB66" i="28"/>
  <c r="FA66" i="28"/>
  <c r="EZ66" i="28"/>
  <c r="EY66" i="28"/>
  <c r="EX66" i="28"/>
  <c r="EW66" i="28"/>
  <c r="EV66" i="28"/>
  <c r="EU66" i="28"/>
  <c r="ET66" i="28"/>
  <c r="ES66" i="28"/>
  <c r="ER66" i="28"/>
  <c r="EQ66" i="28"/>
  <c r="FY65" i="28"/>
  <c r="FX65" i="28"/>
  <c r="FW65" i="28"/>
  <c r="FV65" i="28"/>
  <c r="FU65" i="28"/>
  <c r="FT65" i="28"/>
  <c r="FS65" i="28"/>
  <c r="FR65" i="28"/>
  <c r="FQ65" i="28"/>
  <c r="FP65" i="28"/>
  <c r="FO65" i="28"/>
  <c r="FN65" i="28"/>
  <c r="FM65" i="28"/>
  <c r="FL65" i="28"/>
  <c r="FK65" i="28"/>
  <c r="FJ65" i="28"/>
  <c r="FI65" i="28"/>
  <c r="FH65" i="28"/>
  <c r="FG65" i="28"/>
  <c r="FF65" i="28"/>
  <c r="FE65" i="28"/>
  <c r="FD65" i="28"/>
  <c r="FC65" i="28"/>
  <c r="FB65" i="28"/>
  <c r="FA65" i="28"/>
  <c r="EZ65" i="28"/>
  <c r="EY65" i="28"/>
  <c r="EX65" i="28"/>
  <c r="EW65" i="28"/>
  <c r="EV65" i="28"/>
  <c r="EU65" i="28"/>
  <c r="ET65" i="28"/>
  <c r="ES65" i="28"/>
  <c r="ER65" i="28"/>
  <c r="EQ65" i="28"/>
  <c r="FY64" i="28"/>
  <c r="FX64" i="28"/>
  <c r="FW64" i="28"/>
  <c r="FV64" i="28"/>
  <c r="FU64" i="28"/>
  <c r="FT64" i="28"/>
  <c r="FS64" i="28"/>
  <c r="FR64" i="28"/>
  <c r="FQ64" i="28"/>
  <c r="FP64" i="28"/>
  <c r="FO64" i="28"/>
  <c r="FN64" i="28"/>
  <c r="FM64" i="28"/>
  <c r="FL64" i="28"/>
  <c r="FK64" i="28"/>
  <c r="FJ64" i="28"/>
  <c r="FI64" i="28"/>
  <c r="FH64" i="28"/>
  <c r="FG64" i="28"/>
  <c r="FF64" i="28"/>
  <c r="FE64" i="28"/>
  <c r="FD64" i="28"/>
  <c r="FC64" i="28"/>
  <c r="FB64" i="28"/>
  <c r="FA64" i="28"/>
  <c r="EZ64" i="28"/>
  <c r="EY64" i="28"/>
  <c r="EX64" i="28"/>
  <c r="EW64" i="28"/>
  <c r="EV64" i="28"/>
  <c r="EU64" i="28"/>
  <c r="ET64" i="28"/>
  <c r="ES64" i="28"/>
  <c r="ER64" i="28"/>
  <c r="EQ64" i="28"/>
  <c r="FY63" i="28"/>
  <c r="FX63" i="28"/>
  <c r="FW63" i="28"/>
  <c r="FV63" i="28"/>
  <c r="FU63" i="28"/>
  <c r="FT63" i="28"/>
  <c r="FS63" i="28"/>
  <c r="FR63" i="28"/>
  <c r="FQ63" i="28"/>
  <c r="FP63" i="28"/>
  <c r="FO63" i="28"/>
  <c r="FN63" i="28"/>
  <c r="FM63" i="28"/>
  <c r="FL63" i="28"/>
  <c r="FK63" i="28"/>
  <c r="FJ63" i="28"/>
  <c r="FI63" i="28"/>
  <c r="FH63" i="28"/>
  <c r="FG63" i="28"/>
  <c r="FF63" i="28"/>
  <c r="FE63" i="28"/>
  <c r="FD63" i="28"/>
  <c r="FC63" i="28"/>
  <c r="FB63" i="28"/>
  <c r="FA63" i="28"/>
  <c r="EZ63" i="28"/>
  <c r="EY63" i="28"/>
  <c r="EX63" i="28"/>
  <c r="EW63" i="28"/>
  <c r="EV63" i="28"/>
  <c r="EU63" i="28"/>
  <c r="ET63" i="28"/>
  <c r="ES63" i="28"/>
  <c r="ER63" i="28"/>
  <c r="EQ63" i="28"/>
  <c r="FY62" i="28"/>
  <c r="FX62" i="28"/>
  <c r="FW62" i="28"/>
  <c r="FV62" i="28"/>
  <c r="FU62" i="28"/>
  <c r="FT62" i="28"/>
  <c r="FS62" i="28"/>
  <c r="FR62" i="28"/>
  <c r="FQ62" i="28"/>
  <c r="FP62" i="28"/>
  <c r="FO62" i="28"/>
  <c r="FN62" i="28"/>
  <c r="FM62" i="28"/>
  <c r="FL62" i="28"/>
  <c r="FK62" i="28"/>
  <c r="FJ62" i="28"/>
  <c r="FI62" i="28"/>
  <c r="FH62" i="28"/>
  <c r="FG62" i="28"/>
  <c r="FF62" i="28"/>
  <c r="FE62" i="28"/>
  <c r="FD62" i="28"/>
  <c r="FC62" i="28"/>
  <c r="FB62" i="28"/>
  <c r="FA62" i="28"/>
  <c r="EZ62" i="28"/>
  <c r="EY62" i="28"/>
  <c r="EX62" i="28"/>
  <c r="EW62" i="28"/>
  <c r="EV62" i="28"/>
  <c r="EU62" i="28"/>
  <c r="ET62" i="28"/>
  <c r="ES62" i="28"/>
  <c r="ER62" i="28"/>
  <c r="EQ62" i="28"/>
  <c r="FY61" i="28"/>
  <c r="FX61" i="28"/>
  <c r="FW61" i="28"/>
  <c r="FV61" i="28"/>
  <c r="FU61" i="28"/>
  <c r="FT61" i="28"/>
  <c r="FS61" i="28"/>
  <c r="FR61" i="28"/>
  <c r="FQ61" i="28"/>
  <c r="FP61" i="28"/>
  <c r="FO61" i="28"/>
  <c r="FN61" i="28"/>
  <c r="FM61" i="28"/>
  <c r="FL61" i="28"/>
  <c r="FK61" i="28"/>
  <c r="FJ61" i="28"/>
  <c r="FI61" i="28"/>
  <c r="FH61" i="28"/>
  <c r="FG61" i="28"/>
  <c r="FF61" i="28"/>
  <c r="FE61" i="28"/>
  <c r="FD61" i="28"/>
  <c r="FC61" i="28"/>
  <c r="FB61" i="28"/>
  <c r="FA61" i="28"/>
  <c r="EZ61" i="28"/>
  <c r="EY61" i="28"/>
  <c r="EX61" i="28"/>
  <c r="EW61" i="28"/>
  <c r="EV61" i="28"/>
  <c r="EU61" i="28"/>
  <c r="ET61" i="28"/>
  <c r="ES61" i="28"/>
  <c r="ER61" i="28"/>
  <c r="EQ61" i="28"/>
  <c r="FY60" i="28"/>
  <c r="FX60" i="28"/>
  <c r="FW60" i="28"/>
  <c r="FV60" i="28"/>
  <c r="FU60" i="28"/>
  <c r="FT60" i="28"/>
  <c r="FS60" i="28"/>
  <c r="FR60" i="28"/>
  <c r="FQ60" i="28"/>
  <c r="FP60" i="28"/>
  <c r="FO60" i="28"/>
  <c r="FN60" i="28"/>
  <c r="FM60" i="28"/>
  <c r="FL60" i="28"/>
  <c r="FK60" i="28"/>
  <c r="FJ60" i="28"/>
  <c r="FI60" i="28"/>
  <c r="FH60" i="28"/>
  <c r="FG60" i="28"/>
  <c r="FF60" i="28"/>
  <c r="FE60" i="28"/>
  <c r="FD60" i="28"/>
  <c r="FC60" i="28"/>
  <c r="FB60" i="28"/>
  <c r="FA60" i="28"/>
  <c r="EZ60" i="28"/>
  <c r="EY60" i="28"/>
  <c r="EX60" i="28"/>
  <c r="EW60" i="28"/>
  <c r="EV60" i="28"/>
  <c r="EU60" i="28"/>
  <c r="ET60" i="28"/>
  <c r="ES60" i="28"/>
  <c r="ER60" i="28"/>
  <c r="EQ60" i="28"/>
  <c r="FY59" i="28"/>
  <c r="FX59" i="28"/>
  <c r="FW59" i="28"/>
  <c r="FV59" i="28"/>
  <c r="FU59" i="28"/>
  <c r="FT59" i="28"/>
  <c r="FS59" i="28"/>
  <c r="FR59" i="28"/>
  <c r="FQ59" i="28"/>
  <c r="FP59" i="28"/>
  <c r="FO59" i="28"/>
  <c r="FN59" i="28"/>
  <c r="FM59" i="28"/>
  <c r="FL59" i="28"/>
  <c r="FK59" i="28"/>
  <c r="FJ59" i="28"/>
  <c r="FI59" i="28"/>
  <c r="FH59" i="28"/>
  <c r="FG59" i="28"/>
  <c r="FF59" i="28"/>
  <c r="FE59" i="28"/>
  <c r="FD59" i="28"/>
  <c r="FC59" i="28"/>
  <c r="FB59" i="28"/>
  <c r="FA59" i="28"/>
  <c r="EZ59" i="28"/>
  <c r="EY59" i="28"/>
  <c r="EX59" i="28"/>
  <c r="EW59" i="28"/>
  <c r="EV59" i="28"/>
  <c r="EU59" i="28"/>
  <c r="ET59" i="28"/>
  <c r="ES59" i="28"/>
  <c r="ER59" i="28"/>
  <c r="EQ59" i="28"/>
  <c r="FY58" i="28"/>
  <c r="FX58" i="28"/>
  <c r="FW58" i="28"/>
  <c r="FV58" i="28"/>
  <c r="FU58" i="28"/>
  <c r="FT58" i="28"/>
  <c r="FS58" i="28"/>
  <c r="FR58" i="28"/>
  <c r="FQ58" i="28"/>
  <c r="FP58" i="28"/>
  <c r="FO58" i="28"/>
  <c r="FN58" i="28"/>
  <c r="FM58" i="28"/>
  <c r="FL58" i="28"/>
  <c r="FK58" i="28"/>
  <c r="FJ58" i="28"/>
  <c r="FI58" i="28"/>
  <c r="FH58" i="28"/>
  <c r="FG58" i="28"/>
  <c r="FF58" i="28"/>
  <c r="FE58" i="28"/>
  <c r="FD58" i="28"/>
  <c r="FC58" i="28"/>
  <c r="FB58" i="28"/>
  <c r="FA58" i="28"/>
  <c r="EZ58" i="28"/>
  <c r="EY58" i="28"/>
  <c r="EX58" i="28"/>
  <c r="EW58" i="28"/>
  <c r="EV58" i="28"/>
  <c r="EU58" i="28"/>
  <c r="ET58" i="28"/>
  <c r="ES58" i="28"/>
  <c r="ER58" i="28"/>
  <c r="EQ58" i="28"/>
  <c r="FY57" i="28"/>
  <c r="FX57" i="28"/>
  <c r="FW57" i="28"/>
  <c r="FV57" i="28"/>
  <c r="FU57" i="28"/>
  <c r="FT57" i="28"/>
  <c r="FS57" i="28"/>
  <c r="FR57" i="28"/>
  <c r="FQ57" i="28"/>
  <c r="FP57" i="28"/>
  <c r="FO57" i="28"/>
  <c r="FN57" i="28"/>
  <c r="FM57" i="28"/>
  <c r="FL57" i="28"/>
  <c r="FK57" i="28"/>
  <c r="FJ57" i="28"/>
  <c r="FI57" i="28"/>
  <c r="FH57" i="28"/>
  <c r="FG57" i="28"/>
  <c r="FF57" i="28"/>
  <c r="FE57" i="28"/>
  <c r="FD57" i="28"/>
  <c r="FC57" i="28"/>
  <c r="FB57" i="28"/>
  <c r="FA57" i="28"/>
  <c r="EZ57" i="28"/>
  <c r="EY57" i="28"/>
  <c r="EX57" i="28"/>
  <c r="EW57" i="28"/>
  <c r="EV57" i="28"/>
  <c r="EU57" i="28"/>
  <c r="ET57" i="28"/>
  <c r="ES57" i="28"/>
  <c r="ER57" i="28"/>
  <c r="EQ57" i="28"/>
  <c r="FY56" i="28"/>
  <c r="FX56" i="28"/>
  <c r="FW56" i="28"/>
  <c r="FV56" i="28"/>
  <c r="FU56" i="28"/>
  <c r="FT56" i="28"/>
  <c r="FS56" i="28"/>
  <c r="FR56" i="28"/>
  <c r="FQ56" i="28"/>
  <c r="FP56" i="28"/>
  <c r="FO56" i="28"/>
  <c r="FN56" i="28"/>
  <c r="FM56" i="28"/>
  <c r="FL56" i="28"/>
  <c r="FK56" i="28"/>
  <c r="FJ56" i="28"/>
  <c r="FI56" i="28"/>
  <c r="FH56" i="28"/>
  <c r="FG56" i="28"/>
  <c r="FF56" i="28"/>
  <c r="FE56" i="28"/>
  <c r="FD56" i="28"/>
  <c r="FC56" i="28"/>
  <c r="FB56" i="28"/>
  <c r="FA56" i="28"/>
  <c r="EZ56" i="28"/>
  <c r="EY56" i="28"/>
  <c r="EX56" i="28"/>
  <c r="EW56" i="28"/>
  <c r="EV56" i="28"/>
  <c r="EU56" i="28"/>
  <c r="ET56" i="28"/>
  <c r="ES56" i="28"/>
  <c r="ER56" i="28"/>
  <c r="EQ56" i="28"/>
  <c r="FY55" i="28"/>
  <c r="FX55" i="28"/>
  <c r="FW55" i="28"/>
  <c r="FV55" i="28"/>
  <c r="FU55" i="28"/>
  <c r="FT55" i="28"/>
  <c r="FS55" i="28"/>
  <c r="FR55" i="28"/>
  <c r="FQ55" i="28"/>
  <c r="FP55" i="28"/>
  <c r="FO55" i="28"/>
  <c r="FN55" i="28"/>
  <c r="FM55" i="28"/>
  <c r="FL55" i="28"/>
  <c r="FK55" i="28"/>
  <c r="FJ55" i="28"/>
  <c r="FI55" i="28"/>
  <c r="FH55" i="28"/>
  <c r="FG55" i="28"/>
  <c r="FF55" i="28"/>
  <c r="FE55" i="28"/>
  <c r="FD55" i="28"/>
  <c r="FC55" i="28"/>
  <c r="FB55" i="28"/>
  <c r="FA55" i="28"/>
  <c r="EZ55" i="28"/>
  <c r="EY55" i="28"/>
  <c r="EX55" i="28"/>
  <c r="EW55" i="28"/>
  <c r="EV55" i="28"/>
  <c r="EU55" i="28"/>
  <c r="ET55" i="28"/>
  <c r="ES55" i="28"/>
  <c r="ER55" i="28"/>
  <c r="EQ55" i="28"/>
  <c r="FY54" i="28"/>
  <c r="FX54" i="28"/>
  <c r="FW54" i="28"/>
  <c r="FV54" i="28"/>
  <c r="FU54" i="28"/>
  <c r="FT54" i="28"/>
  <c r="FS54" i="28"/>
  <c r="FR54" i="28"/>
  <c r="FQ54" i="28"/>
  <c r="FP54" i="28"/>
  <c r="FO54" i="28"/>
  <c r="FN54" i="28"/>
  <c r="FM54" i="28"/>
  <c r="FL54" i="28"/>
  <c r="FK54" i="28"/>
  <c r="FJ54" i="28"/>
  <c r="FI54" i="28"/>
  <c r="FH54" i="28"/>
  <c r="FG54" i="28"/>
  <c r="FF54" i="28"/>
  <c r="FE54" i="28"/>
  <c r="FD54" i="28"/>
  <c r="FC54" i="28"/>
  <c r="FB54" i="28"/>
  <c r="FA54" i="28"/>
  <c r="EZ54" i="28"/>
  <c r="EY54" i="28"/>
  <c r="EX54" i="28"/>
  <c r="EW54" i="28"/>
  <c r="EV54" i="28"/>
  <c r="EU54" i="28"/>
  <c r="ET54" i="28"/>
  <c r="ES54" i="28"/>
  <c r="ER54" i="28"/>
  <c r="EQ54" i="28"/>
  <c r="FY53" i="28"/>
  <c r="FX53" i="28"/>
  <c r="FW53" i="28"/>
  <c r="FV53" i="28"/>
  <c r="FU53" i="28"/>
  <c r="FT53" i="28"/>
  <c r="FS53" i="28"/>
  <c r="FR53" i="28"/>
  <c r="FQ53" i="28"/>
  <c r="FP53" i="28"/>
  <c r="FO53" i="28"/>
  <c r="FN53" i="28"/>
  <c r="FM53" i="28"/>
  <c r="FL53" i="28"/>
  <c r="FK53" i="28"/>
  <c r="FJ53" i="28"/>
  <c r="FI53" i="28"/>
  <c r="FH53" i="28"/>
  <c r="FG53" i="28"/>
  <c r="FF53" i="28"/>
  <c r="FE53" i="28"/>
  <c r="FD53" i="28"/>
  <c r="FC53" i="28"/>
  <c r="FB53" i="28"/>
  <c r="FA53" i="28"/>
  <c r="EZ53" i="28"/>
  <c r="EY53" i="28"/>
  <c r="EX53" i="28"/>
  <c r="EW53" i="28"/>
  <c r="EV53" i="28"/>
  <c r="EU53" i="28"/>
  <c r="ET53" i="28"/>
  <c r="ES53" i="28"/>
  <c r="ER53" i="28"/>
  <c r="EQ53" i="28"/>
  <c r="FY52" i="28"/>
  <c r="FX52" i="28"/>
  <c r="FW52" i="28"/>
  <c r="FV52" i="28"/>
  <c r="FU52" i="28"/>
  <c r="FT52" i="28"/>
  <c r="FS52" i="28"/>
  <c r="FR52" i="28"/>
  <c r="FQ52" i="28"/>
  <c r="FP52" i="28"/>
  <c r="FO52" i="28"/>
  <c r="FN52" i="28"/>
  <c r="FM52" i="28"/>
  <c r="FL52" i="28"/>
  <c r="FK52" i="28"/>
  <c r="FJ52" i="28"/>
  <c r="FI52" i="28"/>
  <c r="FH52" i="28"/>
  <c r="FG52" i="28"/>
  <c r="FF52" i="28"/>
  <c r="FE52" i="28"/>
  <c r="FD52" i="28"/>
  <c r="FC52" i="28"/>
  <c r="FB52" i="28"/>
  <c r="FA52" i="28"/>
  <c r="EZ52" i="28"/>
  <c r="EY52" i="28"/>
  <c r="EX52" i="28"/>
  <c r="EW52" i="28"/>
  <c r="EV52" i="28"/>
  <c r="EU52" i="28"/>
  <c r="ET52" i="28"/>
  <c r="ES52" i="28"/>
  <c r="ER52" i="28"/>
  <c r="EQ52" i="28"/>
  <c r="FY51" i="28"/>
  <c r="FX51" i="28"/>
  <c r="FW51" i="28"/>
  <c r="FV51" i="28"/>
  <c r="FU51" i="28"/>
  <c r="FT51" i="28"/>
  <c r="FS51" i="28"/>
  <c r="FR51" i="28"/>
  <c r="FQ51" i="28"/>
  <c r="FP51" i="28"/>
  <c r="FO51" i="28"/>
  <c r="FN51" i="28"/>
  <c r="FM51" i="28"/>
  <c r="FL51" i="28"/>
  <c r="FK51" i="28"/>
  <c r="FJ51" i="28"/>
  <c r="FI51" i="28"/>
  <c r="FH51" i="28"/>
  <c r="FG51" i="28"/>
  <c r="FF51" i="28"/>
  <c r="FE51" i="28"/>
  <c r="FD51" i="28"/>
  <c r="FC51" i="28"/>
  <c r="FB51" i="28"/>
  <c r="FA51" i="28"/>
  <c r="EZ51" i="28"/>
  <c r="EY51" i="28"/>
  <c r="EX51" i="28"/>
  <c r="EW51" i="28"/>
  <c r="EV51" i="28"/>
  <c r="EU51" i="28"/>
  <c r="ET51" i="28"/>
  <c r="ES51" i="28"/>
  <c r="ER51" i="28"/>
  <c r="EQ51" i="28"/>
  <c r="FY50" i="28"/>
  <c r="FX50" i="28"/>
  <c r="FW50" i="28"/>
  <c r="FV50" i="28"/>
  <c r="FU50" i="28"/>
  <c r="FT50" i="28"/>
  <c r="FS50" i="28"/>
  <c r="FR50" i="28"/>
  <c r="FQ50" i="28"/>
  <c r="FP50" i="28"/>
  <c r="FO50" i="28"/>
  <c r="FN50" i="28"/>
  <c r="FM50" i="28"/>
  <c r="FL50" i="28"/>
  <c r="FK50" i="28"/>
  <c r="FJ50" i="28"/>
  <c r="FI50" i="28"/>
  <c r="FH50" i="28"/>
  <c r="FG50" i="28"/>
  <c r="FF50" i="28"/>
  <c r="FE50" i="28"/>
  <c r="FD50" i="28"/>
  <c r="FC50" i="28"/>
  <c r="FB50" i="28"/>
  <c r="FA50" i="28"/>
  <c r="EZ50" i="28"/>
  <c r="EY50" i="28"/>
  <c r="EX50" i="28"/>
  <c r="EW50" i="28"/>
  <c r="EV50" i="28"/>
  <c r="EU50" i="28"/>
  <c r="ET50" i="28"/>
  <c r="ES50" i="28"/>
  <c r="ER50" i="28"/>
  <c r="EQ50" i="28"/>
  <c r="FY49" i="28"/>
  <c r="FX49" i="28"/>
  <c r="FW49" i="28"/>
  <c r="FV49" i="28"/>
  <c r="FU49" i="28"/>
  <c r="FT49" i="28"/>
  <c r="FS49" i="28"/>
  <c r="FR49" i="28"/>
  <c r="FQ49" i="28"/>
  <c r="FP49" i="28"/>
  <c r="FO49" i="28"/>
  <c r="FN49" i="28"/>
  <c r="FM49" i="28"/>
  <c r="FL49" i="28"/>
  <c r="FK49" i="28"/>
  <c r="FJ49" i="28"/>
  <c r="FI49" i="28"/>
  <c r="FH49" i="28"/>
  <c r="FG49" i="28"/>
  <c r="FF49" i="28"/>
  <c r="FE49" i="28"/>
  <c r="FD49" i="28"/>
  <c r="FC49" i="28"/>
  <c r="FB49" i="28"/>
  <c r="FA49" i="28"/>
  <c r="EZ49" i="28"/>
  <c r="EY49" i="28"/>
  <c r="EX49" i="28"/>
  <c r="EW49" i="28"/>
  <c r="EV49" i="28"/>
  <c r="EU49" i="28"/>
  <c r="ET49" i="28"/>
  <c r="ES49" i="28"/>
  <c r="ER49" i="28"/>
  <c r="EQ49" i="28"/>
  <c r="FY48" i="28"/>
  <c r="FX48" i="28"/>
  <c r="FW48" i="28"/>
  <c r="FV48" i="28"/>
  <c r="FU48" i="28"/>
  <c r="FT48" i="28"/>
  <c r="FS48" i="28"/>
  <c r="FR48" i="28"/>
  <c r="FQ48" i="28"/>
  <c r="FP48" i="28"/>
  <c r="FO48" i="28"/>
  <c r="FN48" i="28"/>
  <c r="FM48" i="28"/>
  <c r="FL48" i="28"/>
  <c r="FK48" i="28"/>
  <c r="FJ48" i="28"/>
  <c r="FI48" i="28"/>
  <c r="FH48" i="28"/>
  <c r="FG48" i="28"/>
  <c r="FF48" i="28"/>
  <c r="FE48" i="28"/>
  <c r="FD48" i="28"/>
  <c r="FC48" i="28"/>
  <c r="FB48" i="28"/>
  <c r="FA48" i="28"/>
  <c r="EZ48" i="28"/>
  <c r="EY48" i="28"/>
  <c r="EX48" i="28"/>
  <c r="EW48" i="28"/>
  <c r="EV48" i="28"/>
  <c r="EU48" i="28"/>
  <c r="ET48" i="28"/>
  <c r="ES48" i="28"/>
  <c r="ER48" i="28"/>
  <c r="EQ48" i="28"/>
  <c r="FY47" i="28"/>
  <c r="FX47" i="28"/>
  <c r="FW47" i="28"/>
  <c r="FV47" i="28"/>
  <c r="FU47" i="28"/>
  <c r="FT47" i="28"/>
  <c r="FS47" i="28"/>
  <c r="FR47" i="28"/>
  <c r="FQ47" i="28"/>
  <c r="FP47" i="28"/>
  <c r="FO47" i="28"/>
  <c r="FN47" i="28"/>
  <c r="FM47" i="28"/>
  <c r="FL47" i="28"/>
  <c r="FK47" i="28"/>
  <c r="FJ47" i="28"/>
  <c r="FI47" i="28"/>
  <c r="FH47" i="28"/>
  <c r="FG47" i="28"/>
  <c r="FF47" i="28"/>
  <c r="FE47" i="28"/>
  <c r="FD47" i="28"/>
  <c r="FC47" i="28"/>
  <c r="FB47" i="28"/>
  <c r="FA47" i="28"/>
  <c r="EZ47" i="28"/>
  <c r="EY47" i="28"/>
  <c r="EX47" i="28"/>
  <c r="EW47" i="28"/>
  <c r="EV47" i="28"/>
  <c r="EU47" i="28"/>
  <c r="ET47" i="28"/>
  <c r="ES47" i="28"/>
  <c r="ER47" i="28"/>
  <c r="EQ47" i="28"/>
  <c r="FY46" i="28"/>
  <c r="FX46" i="28"/>
  <c r="FW46" i="28"/>
  <c r="FV46" i="28"/>
  <c r="FU46" i="28"/>
  <c r="FT46" i="28"/>
  <c r="FS46" i="28"/>
  <c r="FR46" i="28"/>
  <c r="FQ46" i="28"/>
  <c r="FP46" i="28"/>
  <c r="FO46" i="28"/>
  <c r="FN46" i="28"/>
  <c r="FM46" i="28"/>
  <c r="FL46" i="28"/>
  <c r="FK46" i="28"/>
  <c r="FJ46" i="28"/>
  <c r="FI46" i="28"/>
  <c r="FH46" i="28"/>
  <c r="FG46" i="28"/>
  <c r="FF46" i="28"/>
  <c r="FE46" i="28"/>
  <c r="FD46" i="28"/>
  <c r="FC46" i="28"/>
  <c r="FB46" i="28"/>
  <c r="FA46" i="28"/>
  <c r="EZ46" i="28"/>
  <c r="EY46" i="28"/>
  <c r="EX46" i="28"/>
  <c r="EW46" i="28"/>
  <c r="EV46" i="28"/>
  <c r="EU46" i="28"/>
  <c r="ET46" i="28"/>
  <c r="ES46" i="28"/>
  <c r="ER46" i="28"/>
  <c r="EQ46" i="28"/>
  <c r="FY45" i="28"/>
  <c r="FX45" i="28"/>
  <c r="FW45" i="28"/>
  <c r="FV45" i="28"/>
  <c r="FU45" i="28"/>
  <c r="FT45" i="28"/>
  <c r="FS45" i="28"/>
  <c r="FR45" i="28"/>
  <c r="FQ45" i="28"/>
  <c r="FP45" i="28"/>
  <c r="FO45" i="28"/>
  <c r="FN45" i="28"/>
  <c r="FM45" i="28"/>
  <c r="FL45" i="28"/>
  <c r="FK45" i="28"/>
  <c r="FJ45" i="28"/>
  <c r="FI45" i="28"/>
  <c r="FH45" i="28"/>
  <c r="FG45" i="28"/>
  <c r="FF45" i="28"/>
  <c r="FE45" i="28"/>
  <c r="FD45" i="28"/>
  <c r="FC45" i="28"/>
  <c r="FB45" i="28"/>
  <c r="FA45" i="28"/>
  <c r="EZ45" i="28"/>
  <c r="EY45" i="28"/>
  <c r="EX45" i="28"/>
  <c r="EW45" i="28"/>
  <c r="EV45" i="28"/>
  <c r="EU45" i="28"/>
  <c r="ET45" i="28"/>
  <c r="ES45" i="28"/>
  <c r="ER45" i="28"/>
  <c r="EQ45" i="28"/>
  <c r="FY44" i="28"/>
  <c r="FX44" i="28"/>
  <c r="FW44" i="28"/>
  <c r="FV44" i="28"/>
  <c r="FU44" i="28"/>
  <c r="FT44" i="28"/>
  <c r="FS44" i="28"/>
  <c r="FR44" i="28"/>
  <c r="FQ44" i="28"/>
  <c r="FP44" i="28"/>
  <c r="FO44" i="28"/>
  <c r="FN44" i="28"/>
  <c r="FM44" i="28"/>
  <c r="FL44" i="28"/>
  <c r="FK44" i="28"/>
  <c r="FJ44" i="28"/>
  <c r="FI44" i="28"/>
  <c r="FH44" i="28"/>
  <c r="FG44" i="28"/>
  <c r="FF44" i="28"/>
  <c r="FE44" i="28"/>
  <c r="FD44" i="28"/>
  <c r="FC44" i="28"/>
  <c r="FB44" i="28"/>
  <c r="FA44" i="28"/>
  <c r="EZ44" i="28"/>
  <c r="EY44" i="28"/>
  <c r="EX44" i="28"/>
  <c r="EW44" i="28"/>
  <c r="EV44" i="28"/>
  <c r="EU44" i="28"/>
  <c r="ET44" i="28"/>
  <c r="ES44" i="28"/>
  <c r="ER44" i="28"/>
  <c r="EQ44" i="28"/>
  <c r="FY43" i="28"/>
  <c r="FX43" i="28"/>
  <c r="FW43" i="28"/>
  <c r="FV43" i="28"/>
  <c r="FU43" i="28"/>
  <c r="FT43" i="28"/>
  <c r="FS43" i="28"/>
  <c r="FR43" i="28"/>
  <c r="FQ43" i="28"/>
  <c r="FP43" i="28"/>
  <c r="FO43" i="28"/>
  <c r="FN43" i="28"/>
  <c r="FM43" i="28"/>
  <c r="FL43" i="28"/>
  <c r="FK43" i="28"/>
  <c r="FJ43" i="28"/>
  <c r="FI43" i="28"/>
  <c r="FH43" i="28"/>
  <c r="FG43" i="28"/>
  <c r="FF43" i="28"/>
  <c r="FE43" i="28"/>
  <c r="FD43" i="28"/>
  <c r="FC43" i="28"/>
  <c r="FB43" i="28"/>
  <c r="FA43" i="28"/>
  <c r="EZ43" i="28"/>
  <c r="EY43" i="28"/>
  <c r="EX43" i="28"/>
  <c r="EW43" i="28"/>
  <c r="EV43" i="28"/>
  <c r="EU43" i="28"/>
  <c r="ET43" i="28"/>
  <c r="ES43" i="28"/>
  <c r="ER43" i="28"/>
  <c r="EQ43" i="28"/>
  <c r="FY42" i="28"/>
  <c r="FX42" i="28"/>
  <c r="FW42" i="28"/>
  <c r="FV42" i="28"/>
  <c r="FU42" i="28"/>
  <c r="FT42" i="28"/>
  <c r="FS42" i="28"/>
  <c r="FR42" i="28"/>
  <c r="FQ42" i="28"/>
  <c r="FP42" i="28"/>
  <c r="FO42" i="28"/>
  <c r="FN42" i="28"/>
  <c r="FM42" i="28"/>
  <c r="FL42" i="28"/>
  <c r="FK42" i="28"/>
  <c r="FJ42" i="28"/>
  <c r="FI42" i="28"/>
  <c r="FH42" i="28"/>
  <c r="FG42" i="28"/>
  <c r="FF42" i="28"/>
  <c r="FE42" i="28"/>
  <c r="FD42" i="28"/>
  <c r="FC42" i="28"/>
  <c r="FB42" i="28"/>
  <c r="FA42" i="28"/>
  <c r="EZ42" i="28"/>
  <c r="EY42" i="28"/>
  <c r="EX42" i="28"/>
  <c r="EW42" i="28"/>
  <c r="EV42" i="28"/>
  <c r="EU42" i="28"/>
  <c r="ET42" i="28"/>
  <c r="ES42" i="28"/>
  <c r="ER42" i="28"/>
  <c r="EQ42" i="28"/>
  <c r="FY41" i="28"/>
  <c r="FX41" i="28"/>
  <c r="FW41" i="28"/>
  <c r="FV41" i="28"/>
  <c r="FU41" i="28"/>
  <c r="FT41" i="28"/>
  <c r="FS41" i="28"/>
  <c r="FR41" i="28"/>
  <c r="FQ41" i="28"/>
  <c r="FP41" i="28"/>
  <c r="FO41" i="28"/>
  <c r="FN41" i="28"/>
  <c r="FM41" i="28"/>
  <c r="FL41" i="28"/>
  <c r="FK41" i="28"/>
  <c r="FJ41" i="28"/>
  <c r="FI41" i="28"/>
  <c r="FH41" i="28"/>
  <c r="FG41" i="28"/>
  <c r="FF41" i="28"/>
  <c r="FE41" i="28"/>
  <c r="FD41" i="28"/>
  <c r="FC41" i="28"/>
  <c r="FB41" i="28"/>
  <c r="FA41" i="28"/>
  <c r="EZ41" i="28"/>
  <c r="EY41" i="28"/>
  <c r="EX41" i="28"/>
  <c r="EW41" i="28"/>
  <c r="EV41" i="28"/>
  <c r="EU41" i="28"/>
  <c r="ET41" i="28"/>
  <c r="ES41" i="28"/>
  <c r="ER41" i="28"/>
  <c r="EQ41" i="28"/>
  <c r="FY40" i="28"/>
  <c r="FX40" i="28"/>
  <c r="FW40" i="28"/>
  <c r="FV40" i="28"/>
  <c r="FU40" i="28"/>
  <c r="FT40" i="28"/>
  <c r="FS40" i="28"/>
  <c r="FR40" i="28"/>
  <c r="FQ40" i="28"/>
  <c r="FP40" i="28"/>
  <c r="FO40" i="28"/>
  <c r="FN40" i="28"/>
  <c r="FM40" i="28"/>
  <c r="FL40" i="28"/>
  <c r="FK40" i="28"/>
  <c r="FJ40" i="28"/>
  <c r="FI40" i="28"/>
  <c r="FH40" i="28"/>
  <c r="FG40" i="28"/>
  <c r="FF40" i="28"/>
  <c r="FE40" i="28"/>
  <c r="FD40" i="28"/>
  <c r="FC40" i="28"/>
  <c r="FB40" i="28"/>
  <c r="FA40" i="28"/>
  <c r="EZ40" i="28"/>
  <c r="EY40" i="28"/>
  <c r="EX40" i="28"/>
  <c r="EW40" i="28"/>
  <c r="EV40" i="28"/>
  <c r="EU40" i="28"/>
  <c r="ET40" i="28"/>
  <c r="ES40" i="28"/>
  <c r="ER40" i="28"/>
  <c r="EQ40" i="28"/>
  <c r="FY39" i="28"/>
  <c r="FX39" i="28"/>
  <c r="FW39" i="28"/>
  <c r="FV39" i="28"/>
  <c r="FU39" i="28"/>
  <c r="FT39" i="28"/>
  <c r="FS39" i="28"/>
  <c r="FR39" i="28"/>
  <c r="FQ39" i="28"/>
  <c r="FP39" i="28"/>
  <c r="FO39" i="28"/>
  <c r="FN39" i="28"/>
  <c r="FM39" i="28"/>
  <c r="FL39" i="28"/>
  <c r="FK39" i="28"/>
  <c r="FJ39" i="28"/>
  <c r="FI39" i="28"/>
  <c r="FH39" i="28"/>
  <c r="FG39" i="28"/>
  <c r="FF39" i="28"/>
  <c r="FE39" i="28"/>
  <c r="FD39" i="28"/>
  <c r="FC39" i="28"/>
  <c r="FB39" i="28"/>
  <c r="FA39" i="28"/>
  <c r="EZ39" i="28"/>
  <c r="EY39" i="28"/>
  <c r="EX39" i="28"/>
  <c r="EW39" i="28"/>
  <c r="EV39" i="28"/>
  <c r="EU39" i="28"/>
  <c r="ET39" i="28"/>
  <c r="ES39" i="28"/>
  <c r="ER39" i="28"/>
  <c r="EQ39" i="28"/>
  <c r="FY38" i="28"/>
  <c r="FX38" i="28"/>
  <c r="FW38" i="28"/>
  <c r="FV38" i="28"/>
  <c r="FU38" i="28"/>
  <c r="FT38" i="28"/>
  <c r="FS38" i="28"/>
  <c r="FR38" i="28"/>
  <c r="FQ38" i="28"/>
  <c r="FP38" i="28"/>
  <c r="FO38" i="28"/>
  <c r="FN38" i="28"/>
  <c r="FM38" i="28"/>
  <c r="FL38" i="28"/>
  <c r="FK38" i="28"/>
  <c r="FJ38" i="28"/>
  <c r="FI38" i="28"/>
  <c r="FH38" i="28"/>
  <c r="FG38" i="28"/>
  <c r="FF38" i="28"/>
  <c r="FE38" i="28"/>
  <c r="FD38" i="28"/>
  <c r="FC38" i="28"/>
  <c r="FB38" i="28"/>
  <c r="FA38" i="28"/>
  <c r="EZ38" i="28"/>
  <c r="EY38" i="28"/>
  <c r="EX38" i="28"/>
  <c r="EW38" i="28"/>
  <c r="EV38" i="28"/>
  <c r="EU38" i="28"/>
  <c r="ET38" i="28"/>
  <c r="ES38" i="28"/>
  <c r="ER38" i="28"/>
  <c r="EQ38" i="28"/>
  <c r="FY37" i="28"/>
  <c r="FX37" i="28"/>
  <c r="FW37" i="28"/>
  <c r="FV37" i="28"/>
  <c r="FU37" i="28"/>
  <c r="FT37" i="28"/>
  <c r="FS37" i="28"/>
  <c r="FR37" i="28"/>
  <c r="FQ37" i="28"/>
  <c r="FP37" i="28"/>
  <c r="FO37" i="28"/>
  <c r="FN37" i="28"/>
  <c r="FM37" i="28"/>
  <c r="FL37" i="28"/>
  <c r="FK37" i="28"/>
  <c r="FJ37" i="28"/>
  <c r="FI37" i="28"/>
  <c r="FH37" i="28"/>
  <c r="FG37" i="28"/>
  <c r="FF37" i="28"/>
  <c r="FE37" i="28"/>
  <c r="FD37" i="28"/>
  <c r="FC37" i="28"/>
  <c r="FB37" i="28"/>
  <c r="FA37" i="28"/>
  <c r="EZ37" i="28"/>
  <c r="EY37" i="28"/>
  <c r="EX37" i="28"/>
  <c r="EW37" i="28"/>
  <c r="EV37" i="28"/>
  <c r="EU37" i="28"/>
  <c r="ET37" i="28"/>
  <c r="ES37" i="28"/>
  <c r="ER37" i="28"/>
  <c r="EQ37" i="28"/>
  <c r="FY36" i="28"/>
  <c r="FX36" i="28"/>
  <c r="FW36" i="28"/>
  <c r="FV36" i="28"/>
  <c r="FU36" i="28"/>
  <c r="FT36" i="28"/>
  <c r="FS36" i="28"/>
  <c r="FR36" i="28"/>
  <c r="FQ36" i="28"/>
  <c r="FP36" i="28"/>
  <c r="FO36" i="28"/>
  <c r="FN36" i="28"/>
  <c r="FM36" i="28"/>
  <c r="FL36" i="28"/>
  <c r="FK36" i="28"/>
  <c r="FJ36" i="28"/>
  <c r="FI36" i="28"/>
  <c r="FH36" i="28"/>
  <c r="FG36" i="28"/>
  <c r="FF36" i="28"/>
  <c r="FE36" i="28"/>
  <c r="FD36" i="28"/>
  <c r="FC36" i="28"/>
  <c r="FB36" i="28"/>
  <c r="FA36" i="28"/>
  <c r="EZ36" i="28"/>
  <c r="EY36" i="28"/>
  <c r="EX36" i="28"/>
  <c r="EW36" i="28"/>
  <c r="EV36" i="28"/>
  <c r="EU36" i="28"/>
  <c r="ET36" i="28"/>
  <c r="ES36" i="28"/>
  <c r="ER36" i="28"/>
  <c r="EQ36" i="28"/>
  <c r="FY35" i="28"/>
  <c r="FX35" i="28"/>
  <c r="FW35" i="28"/>
  <c r="FV35" i="28"/>
  <c r="FU35" i="28"/>
  <c r="FT35" i="28"/>
  <c r="FS35" i="28"/>
  <c r="FR35" i="28"/>
  <c r="FQ35" i="28"/>
  <c r="FP35" i="28"/>
  <c r="FO35" i="28"/>
  <c r="FN35" i="28"/>
  <c r="FM35" i="28"/>
  <c r="FL35" i="28"/>
  <c r="FK35" i="28"/>
  <c r="FJ35" i="28"/>
  <c r="FI35" i="28"/>
  <c r="FH35" i="28"/>
  <c r="FG35" i="28"/>
  <c r="FF35" i="28"/>
  <c r="FE35" i="28"/>
  <c r="FD35" i="28"/>
  <c r="FC35" i="28"/>
  <c r="FB35" i="28"/>
  <c r="FA35" i="28"/>
  <c r="EZ35" i="28"/>
  <c r="EY35" i="28"/>
  <c r="EX35" i="28"/>
  <c r="EW35" i="28"/>
  <c r="EV35" i="28"/>
  <c r="EU35" i="28"/>
  <c r="ET35" i="28"/>
  <c r="ES35" i="28"/>
  <c r="ER35" i="28"/>
  <c r="EQ35" i="28"/>
  <c r="FY34" i="28"/>
  <c r="FX34" i="28"/>
  <c r="FW34" i="28"/>
  <c r="FV34" i="28"/>
  <c r="FU34" i="28"/>
  <c r="FT34" i="28"/>
  <c r="FS34" i="28"/>
  <c r="FR34" i="28"/>
  <c r="FQ34" i="28"/>
  <c r="FP34" i="28"/>
  <c r="FO34" i="28"/>
  <c r="FN34" i="28"/>
  <c r="FM34" i="28"/>
  <c r="FL34" i="28"/>
  <c r="FK34" i="28"/>
  <c r="FJ34" i="28"/>
  <c r="FI34" i="28"/>
  <c r="FH34" i="28"/>
  <c r="FG34" i="28"/>
  <c r="FF34" i="28"/>
  <c r="FE34" i="28"/>
  <c r="FD34" i="28"/>
  <c r="FC34" i="28"/>
  <c r="FB34" i="28"/>
  <c r="FA34" i="28"/>
  <c r="EZ34" i="28"/>
  <c r="EY34" i="28"/>
  <c r="EX34" i="28"/>
  <c r="EW34" i="28"/>
  <c r="EV34" i="28"/>
  <c r="EU34" i="28"/>
  <c r="ET34" i="28"/>
  <c r="ES34" i="28"/>
  <c r="ER34" i="28"/>
  <c r="EQ34" i="28"/>
  <c r="FY33" i="28"/>
  <c r="FX33" i="28"/>
  <c r="FW33" i="28"/>
  <c r="FV33" i="28"/>
  <c r="FU33" i="28"/>
  <c r="FT33" i="28"/>
  <c r="FS33" i="28"/>
  <c r="FR33" i="28"/>
  <c r="FQ33" i="28"/>
  <c r="FP33" i="28"/>
  <c r="FO33" i="28"/>
  <c r="FN33" i="28"/>
  <c r="FM33" i="28"/>
  <c r="FL33" i="28"/>
  <c r="FK33" i="28"/>
  <c r="FJ33" i="28"/>
  <c r="FI33" i="28"/>
  <c r="FH33" i="28"/>
  <c r="FG33" i="28"/>
  <c r="FF33" i="28"/>
  <c r="FE33" i="28"/>
  <c r="FD33" i="28"/>
  <c r="FC33" i="28"/>
  <c r="FB33" i="28"/>
  <c r="FA33" i="28"/>
  <c r="EZ33" i="28"/>
  <c r="EY33" i="28"/>
  <c r="EX33" i="28"/>
  <c r="EW33" i="28"/>
  <c r="EV33" i="28"/>
  <c r="EU33" i="28"/>
  <c r="ET33" i="28"/>
  <c r="ES33" i="28"/>
  <c r="ER33" i="28"/>
  <c r="EQ33" i="28"/>
  <c r="FY32" i="28"/>
  <c r="FX32" i="28"/>
  <c r="FW32" i="28"/>
  <c r="FV32" i="28"/>
  <c r="FU32" i="28"/>
  <c r="FT32" i="28"/>
  <c r="FS32" i="28"/>
  <c r="FR32" i="28"/>
  <c r="FQ32" i="28"/>
  <c r="FP32" i="28"/>
  <c r="FO32" i="28"/>
  <c r="FN32" i="28"/>
  <c r="FM32" i="28"/>
  <c r="FL32" i="28"/>
  <c r="FK32" i="28"/>
  <c r="FJ32" i="28"/>
  <c r="FI32" i="28"/>
  <c r="FH32" i="28"/>
  <c r="FG32" i="28"/>
  <c r="FF32" i="28"/>
  <c r="FE32" i="28"/>
  <c r="FD32" i="28"/>
  <c r="FC32" i="28"/>
  <c r="FB32" i="28"/>
  <c r="FA32" i="28"/>
  <c r="EZ32" i="28"/>
  <c r="EY32" i="28"/>
  <c r="EX32" i="28"/>
  <c r="EW32" i="28"/>
  <c r="EV32" i="28"/>
  <c r="EU32" i="28"/>
  <c r="ET32" i="28"/>
  <c r="ES32" i="28"/>
  <c r="ER32" i="28"/>
  <c r="EQ32" i="28"/>
  <c r="FY31" i="28"/>
  <c r="FX31" i="28"/>
  <c r="FW31" i="28"/>
  <c r="FV31" i="28"/>
  <c r="FU31" i="28"/>
  <c r="FT31" i="28"/>
  <c r="FS31" i="28"/>
  <c r="FR31" i="28"/>
  <c r="FQ31" i="28"/>
  <c r="FP31" i="28"/>
  <c r="FO31" i="28"/>
  <c r="FN31" i="28"/>
  <c r="FM31" i="28"/>
  <c r="FL31" i="28"/>
  <c r="FK31" i="28"/>
  <c r="FJ31" i="28"/>
  <c r="FI31" i="28"/>
  <c r="FH31" i="28"/>
  <c r="FG31" i="28"/>
  <c r="FF31" i="28"/>
  <c r="FE31" i="28"/>
  <c r="FD31" i="28"/>
  <c r="FC31" i="28"/>
  <c r="FB31" i="28"/>
  <c r="FA31" i="28"/>
  <c r="EZ31" i="28"/>
  <c r="EY31" i="28"/>
  <c r="EX31" i="28"/>
  <c r="EW31" i="28"/>
  <c r="EV31" i="28"/>
  <c r="EU31" i="28"/>
  <c r="ET31" i="28"/>
  <c r="ES31" i="28"/>
  <c r="ER31" i="28"/>
  <c r="EQ31" i="28"/>
  <c r="FY30" i="28"/>
  <c r="FX30" i="28"/>
  <c r="FW30" i="28"/>
  <c r="FV30" i="28"/>
  <c r="FU30" i="28"/>
  <c r="FT30" i="28"/>
  <c r="FS30" i="28"/>
  <c r="FR30" i="28"/>
  <c r="FQ30" i="28"/>
  <c r="FP30" i="28"/>
  <c r="FO30" i="28"/>
  <c r="FN30" i="28"/>
  <c r="FM30" i="28"/>
  <c r="FL30" i="28"/>
  <c r="FK30" i="28"/>
  <c r="FJ30" i="28"/>
  <c r="FI30" i="28"/>
  <c r="FH30" i="28"/>
  <c r="FG30" i="28"/>
  <c r="FF30" i="28"/>
  <c r="FE30" i="28"/>
  <c r="FD30" i="28"/>
  <c r="FC30" i="28"/>
  <c r="FB30" i="28"/>
  <c r="FA30" i="28"/>
  <c r="EZ30" i="28"/>
  <c r="EY30" i="28"/>
  <c r="EX30" i="28"/>
  <c r="EW30" i="28"/>
  <c r="EV30" i="28"/>
  <c r="EU30" i="28"/>
  <c r="ET30" i="28"/>
  <c r="ES30" i="28"/>
  <c r="ER30" i="28"/>
  <c r="EQ30" i="28"/>
  <c r="FY29" i="28"/>
  <c r="FX29" i="28"/>
  <c r="FW29" i="28"/>
  <c r="FV29" i="28"/>
  <c r="FU29" i="28"/>
  <c r="FT29" i="28"/>
  <c r="FS29" i="28"/>
  <c r="FR29" i="28"/>
  <c r="FQ29" i="28"/>
  <c r="FP29" i="28"/>
  <c r="FO29" i="28"/>
  <c r="FN29" i="28"/>
  <c r="FM29" i="28"/>
  <c r="FL29" i="28"/>
  <c r="FK29" i="28"/>
  <c r="FJ29" i="28"/>
  <c r="FI29" i="28"/>
  <c r="FH29" i="28"/>
  <c r="FG29" i="28"/>
  <c r="FF29" i="28"/>
  <c r="FE29" i="28"/>
  <c r="FD29" i="28"/>
  <c r="FC29" i="28"/>
  <c r="FB29" i="28"/>
  <c r="FA29" i="28"/>
  <c r="EZ29" i="28"/>
  <c r="EY29" i="28"/>
  <c r="EX29" i="28"/>
  <c r="EW29" i="28"/>
  <c r="EV29" i="28"/>
  <c r="EU29" i="28"/>
  <c r="ET29" i="28"/>
  <c r="ES29" i="28"/>
  <c r="ER29" i="28"/>
  <c r="EQ29" i="28"/>
  <c r="FY28" i="28"/>
  <c r="FX28" i="28"/>
  <c r="FW28" i="28"/>
  <c r="FV28" i="28"/>
  <c r="FU28" i="28"/>
  <c r="FT28" i="28"/>
  <c r="FS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EU28" i="28"/>
  <c r="ET28" i="28"/>
  <c r="ES28" i="28"/>
  <c r="ER28" i="28"/>
  <c r="EQ28" i="28"/>
  <c r="FY27" i="28"/>
  <c r="FX27" i="28"/>
  <c r="FW27" i="28"/>
  <c r="FV27" i="28"/>
  <c r="FU27" i="28"/>
  <c r="FT27" i="28"/>
  <c r="FS27" i="28"/>
  <c r="FR27" i="28"/>
  <c r="FQ27" i="28"/>
  <c r="FP27" i="28"/>
  <c r="FO27" i="28"/>
  <c r="FN27" i="28"/>
  <c r="FM27" i="28"/>
  <c r="FL27" i="28"/>
  <c r="FK27" i="28"/>
  <c r="FJ27" i="28"/>
  <c r="FI27" i="28"/>
  <c r="FH27" i="28"/>
  <c r="FG27" i="28"/>
  <c r="FF27" i="28"/>
  <c r="FE27" i="28"/>
  <c r="FD27" i="28"/>
  <c r="FC27" i="28"/>
  <c r="FB27" i="28"/>
  <c r="FA27" i="28"/>
  <c r="EZ27" i="28"/>
  <c r="EY27" i="28"/>
  <c r="EX27" i="28"/>
  <c r="EW27" i="28"/>
  <c r="EV27" i="28"/>
  <c r="EU27" i="28"/>
  <c r="ET27" i="28"/>
  <c r="ES27" i="28"/>
  <c r="ER27" i="28"/>
  <c r="EQ27" i="28"/>
  <c r="FY26" i="28"/>
  <c r="FX26" i="28"/>
  <c r="FW26" i="28"/>
  <c r="FV26" i="28"/>
  <c r="FU26" i="28"/>
  <c r="FT26" i="28"/>
  <c r="FS26" i="28"/>
  <c r="FR26" i="28"/>
  <c r="FQ26" i="28"/>
  <c r="FP26" i="28"/>
  <c r="FO26" i="28"/>
  <c r="FN26" i="28"/>
  <c r="FM26" i="28"/>
  <c r="FL26" i="28"/>
  <c r="FK26" i="28"/>
  <c r="FJ26" i="28"/>
  <c r="FI26" i="28"/>
  <c r="FH26" i="28"/>
  <c r="FG26" i="28"/>
  <c r="FF26" i="28"/>
  <c r="FE26" i="28"/>
  <c r="FD26" i="28"/>
  <c r="FC26" i="28"/>
  <c r="FB26" i="28"/>
  <c r="FA26" i="28"/>
  <c r="EZ26" i="28"/>
  <c r="EY26" i="28"/>
  <c r="EX26" i="28"/>
  <c r="EW26" i="28"/>
  <c r="EV26" i="28"/>
  <c r="EU26" i="28"/>
  <c r="ET26" i="28"/>
  <c r="ES26" i="28"/>
  <c r="ER26" i="28"/>
  <c r="EQ26" i="28"/>
  <c r="FY25" i="28"/>
  <c r="FX25" i="28"/>
  <c r="FW25" i="28"/>
  <c r="FV25" i="28"/>
  <c r="FU25" i="28"/>
  <c r="FT25" i="28"/>
  <c r="FS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EU25" i="28"/>
  <c r="ET25" i="28"/>
  <c r="ES25" i="28"/>
  <c r="ER25" i="28"/>
  <c r="EQ25" i="28"/>
  <c r="FY24" i="28"/>
  <c r="FX24" i="28"/>
  <c r="FW24" i="28"/>
  <c r="FV24" i="28"/>
  <c r="FU24" i="28"/>
  <c r="FT24" i="28"/>
  <c r="FS24" i="28"/>
  <c r="FR24" i="28"/>
  <c r="FQ24" i="28"/>
  <c r="FP24" i="28"/>
  <c r="FO24" i="28"/>
  <c r="FN24" i="28"/>
  <c r="FM24" i="28"/>
  <c r="FL24" i="28"/>
  <c r="FK24" i="28"/>
  <c r="FJ24" i="28"/>
  <c r="FI24" i="28"/>
  <c r="FH24" i="28"/>
  <c r="FG24" i="28"/>
  <c r="FF24" i="28"/>
  <c r="FE24" i="28"/>
  <c r="FD24" i="28"/>
  <c r="FC24" i="28"/>
  <c r="FB24" i="28"/>
  <c r="FA24" i="28"/>
  <c r="EZ24" i="28"/>
  <c r="EY24" i="28"/>
  <c r="EX24" i="28"/>
  <c r="EW24" i="28"/>
  <c r="EV24" i="28"/>
  <c r="EU24" i="28"/>
  <c r="ET24" i="28"/>
  <c r="ES24" i="28"/>
  <c r="ER24" i="28"/>
  <c r="EQ24" i="28"/>
  <c r="FY23" i="28"/>
  <c r="FX23" i="28"/>
  <c r="FW23" i="28"/>
  <c r="FV23" i="28"/>
  <c r="FU23" i="28"/>
  <c r="FT23" i="28"/>
  <c r="FS23" i="28"/>
  <c r="FR23" i="28"/>
  <c r="FQ23" i="28"/>
  <c r="FP23" i="28"/>
  <c r="FO23" i="28"/>
  <c r="FN23" i="28"/>
  <c r="FM23" i="28"/>
  <c r="FL23" i="28"/>
  <c r="FK23" i="28"/>
  <c r="FJ23" i="28"/>
  <c r="FI23" i="28"/>
  <c r="FH23" i="28"/>
  <c r="FG23" i="28"/>
  <c r="FF23" i="28"/>
  <c r="FE23" i="28"/>
  <c r="FD23" i="28"/>
  <c r="FC23" i="28"/>
  <c r="FB23" i="28"/>
  <c r="FA23" i="28"/>
  <c r="EZ23" i="28"/>
  <c r="EY23" i="28"/>
  <c r="EX23" i="28"/>
  <c r="EW23" i="28"/>
  <c r="EV23" i="28"/>
  <c r="EU23" i="28"/>
  <c r="ET23" i="28"/>
  <c r="ES23" i="28"/>
  <c r="ER23" i="28"/>
  <c r="EQ23" i="28"/>
  <c r="FY22" i="28"/>
  <c r="FX22" i="28"/>
  <c r="FW22" i="28"/>
  <c r="FV22" i="28"/>
  <c r="FU22" i="28"/>
  <c r="FT22" i="28"/>
  <c r="FS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EU22" i="28"/>
  <c r="ET22" i="28"/>
  <c r="ES22" i="28"/>
  <c r="ER22" i="28"/>
  <c r="EQ22" i="28"/>
  <c r="FY21" i="28"/>
  <c r="FX21" i="28"/>
  <c r="FW21" i="28"/>
  <c r="FV21" i="28"/>
  <c r="FU21" i="28"/>
  <c r="FT21" i="28"/>
  <c r="FS21" i="28"/>
  <c r="FR21" i="28"/>
  <c r="FQ21" i="28"/>
  <c r="FP21" i="28"/>
  <c r="FO21" i="28"/>
  <c r="FN21" i="28"/>
  <c r="FM21" i="28"/>
  <c r="FL21" i="28"/>
  <c r="FK21" i="28"/>
  <c r="FJ21" i="28"/>
  <c r="FI21" i="28"/>
  <c r="FH21" i="28"/>
  <c r="FG21" i="28"/>
  <c r="FF21" i="28"/>
  <c r="FE21" i="28"/>
  <c r="FD21" i="28"/>
  <c r="FC21" i="28"/>
  <c r="FB21" i="28"/>
  <c r="FA21" i="28"/>
  <c r="EZ21" i="28"/>
  <c r="EY21" i="28"/>
  <c r="EX21" i="28"/>
  <c r="EW21" i="28"/>
  <c r="EV21" i="28"/>
  <c r="EU21" i="28"/>
  <c r="ET21" i="28"/>
  <c r="ES21" i="28"/>
  <c r="ER21" i="28"/>
  <c r="EQ21" i="28"/>
  <c r="FY20" i="28"/>
  <c r="FX20" i="28"/>
  <c r="FW20" i="28"/>
  <c r="FV20" i="28"/>
  <c r="FU20" i="28"/>
  <c r="FT20" i="28"/>
  <c r="FS20" i="28"/>
  <c r="FR20" i="28"/>
  <c r="FQ20" i="28"/>
  <c r="FP20" i="28"/>
  <c r="FO20" i="28"/>
  <c r="FN20" i="28"/>
  <c r="FM20" i="28"/>
  <c r="FL20" i="28"/>
  <c r="FK20" i="28"/>
  <c r="FJ20" i="28"/>
  <c r="FI20" i="28"/>
  <c r="FH20" i="28"/>
  <c r="FG20" i="28"/>
  <c r="FF20" i="28"/>
  <c r="FE20" i="28"/>
  <c r="FD20" i="28"/>
  <c r="FC20" i="28"/>
  <c r="FB20" i="28"/>
  <c r="FA20" i="28"/>
  <c r="EZ20" i="28"/>
  <c r="EY20" i="28"/>
  <c r="EX20" i="28"/>
  <c r="EW20" i="28"/>
  <c r="EV20" i="28"/>
  <c r="EU20" i="28"/>
  <c r="ET20" i="28"/>
  <c r="ES20" i="28"/>
  <c r="ER20" i="28"/>
  <c r="EQ20" i="28"/>
  <c r="FY19" i="28"/>
  <c r="FX19" i="28"/>
  <c r="FW19" i="28"/>
  <c r="FV19" i="28"/>
  <c r="FU19" i="28"/>
  <c r="FT19" i="28"/>
  <c r="FS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EU19" i="28"/>
  <c r="ET19" i="28"/>
  <c r="ES19" i="28"/>
  <c r="ER19" i="28"/>
  <c r="EQ19" i="28"/>
  <c r="FY18" i="28"/>
  <c r="FX18" i="28"/>
  <c r="FW18" i="28"/>
  <c r="FV18" i="28"/>
  <c r="FU18" i="28"/>
  <c r="FT18" i="28"/>
  <c r="FS18" i="28"/>
  <c r="FR18" i="28"/>
  <c r="FQ18" i="28"/>
  <c r="FP18" i="28"/>
  <c r="FO18" i="28"/>
  <c r="FN18" i="28"/>
  <c r="FM18" i="28"/>
  <c r="FL18" i="28"/>
  <c r="FK18" i="28"/>
  <c r="FJ18" i="28"/>
  <c r="FI18" i="28"/>
  <c r="FH18" i="28"/>
  <c r="FG18" i="28"/>
  <c r="FF18" i="28"/>
  <c r="FE18" i="28"/>
  <c r="FD18" i="28"/>
  <c r="FC18" i="28"/>
  <c r="FB18" i="28"/>
  <c r="FA18" i="28"/>
  <c r="EZ18" i="28"/>
  <c r="EY18" i="28"/>
  <c r="EX18" i="28"/>
  <c r="EW18" i="28"/>
  <c r="EV18" i="28"/>
  <c r="EU18" i="28"/>
  <c r="ET18" i="28"/>
  <c r="ES18" i="28"/>
  <c r="ER18" i="28"/>
  <c r="EQ18" i="28"/>
  <c r="FY17" i="28"/>
  <c r="FX17" i="28"/>
  <c r="FW17" i="28"/>
  <c r="FV17" i="28"/>
  <c r="FU17" i="28"/>
  <c r="FT17" i="28"/>
  <c r="FS17" i="28"/>
  <c r="FR17" i="28"/>
  <c r="FQ17" i="28"/>
  <c r="FP17" i="28"/>
  <c r="FO17" i="28"/>
  <c r="FN17" i="28"/>
  <c r="FM17" i="28"/>
  <c r="FL17" i="28"/>
  <c r="FK17" i="28"/>
  <c r="FJ17" i="28"/>
  <c r="FI17" i="28"/>
  <c r="FH17" i="28"/>
  <c r="FG17" i="28"/>
  <c r="FF17" i="28"/>
  <c r="FE17" i="28"/>
  <c r="FD17" i="28"/>
  <c r="FC17" i="28"/>
  <c r="FB17" i="28"/>
  <c r="FA17" i="28"/>
  <c r="EZ17" i="28"/>
  <c r="EY17" i="28"/>
  <c r="EX17" i="28"/>
  <c r="EW17" i="28"/>
  <c r="EV17" i="28"/>
  <c r="EU17" i="28"/>
  <c r="ET17" i="28"/>
  <c r="ES17" i="28"/>
  <c r="ER17" i="28"/>
  <c r="EQ17" i="28"/>
  <c r="FY16" i="28"/>
  <c r="FX16" i="28"/>
  <c r="FW16" i="28"/>
  <c r="FV16" i="28"/>
  <c r="FU16" i="28"/>
  <c r="FT16" i="28"/>
  <c r="FS16" i="28"/>
  <c r="FR16" i="28"/>
  <c r="FQ16" i="28"/>
  <c r="FP16" i="28"/>
  <c r="FO16" i="28"/>
  <c r="FN16" i="28"/>
  <c r="FM16" i="28"/>
  <c r="FL16" i="28"/>
  <c r="FK16" i="28"/>
  <c r="FJ16" i="28"/>
  <c r="FI16" i="28"/>
  <c r="FH16" i="28"/>
  <c r="FG16" i="28"/>
  <c r="FF16" i="28"/>
  <c r="FE16" i="28"/>
  <c r="FD16" i="28"/>
  <c r="FC16" i="28"/>
  <c r="FB16" i="28"/>
  <c r="FA16" i="28"/>
  <c r="EZ16" i="28"/>
  <c r="EY16" i="28"/>
  <c r="EX16" i="28"/>
  <c r="EW16" i="28"/>
  <c r="EV16" i="28"/>
  <c r="EU16" i="28"/>
  <c r="ET16" i="28"/>
  <c r="ES16" i="28"/>
  <c r="ER16" i="28"/>
  <c r="EQ16" i="28"/>
  <c r="JQ15" i="28"/>
  <c r="FZ15" i="28"/>
  <c r="JP15" i="28" s="1"/>
  <c r="FY15" i="28"/>
  <c r="JO15" i="28" s="1"/>
  <c r="FX15" i="28"/>
  <c r="FW15" i="28"/>
  <c r="FV15" i="28"/>
  <c r="FU15" i="28"/>
  <c r="LO313" i="28"/>
  <c r="LP313" i="28"/>
  <c r="LQ313" i="28"/>
  <c r="LR313" i="28"/>
  <c r="LS313" i="28"/>
  <c r="LT313" i="28"/>
  <c r="LU313" i="28"/>
  <c r="LV313" i="28"/>
  <c r="LW313" i="28"/>
  <c r="LX313" i="28"/>
  <c r="LY313" i="28"/>
  <c r="LZ313" i="28"/>
  <c r="LO314" i="28"/>
  <c r="LP314" i="28"/>
  <c r="LQ314" i="28"/>
  <c r="LR314" i="28"/>
  <c r="LS314" i="28"/>
  <c r="LT314" i="28"/>
  <c r="LU314" i="28"/>
  <c r="LV314" i="28"/>
  <c r="LW314" i="28"/>
  <c r="LX314" i="28"/>
  <c r="LY314" i="28"/>
  <c r="LZ314" i="28"/>
  <c r="LO315" i="28"/>
  <c r="LP315" i="28"/>
  <c r="LQ315" i="28"/>
  <c r="LR315" i="28"/>
  <c r="LS315" i="28"/>
  <c r="LT315" i="28"/>
  <c r="LU315" i="28"/>
  <c r="LV315" i="28"/>
  <c r="LW315" i="28"/>
  <c r="LX315" i="28"/>
  <c r="LY315" i="28"/>
  <c r="LZ315" i="28"/>
  <c r="LO316" i="28"/>
  <c r="LP316" i="28"/>
  <c r="LQ316" i="28"/>
  <c r="LR316" i="28"/>
  <c r="LS316" i="28"/>
  <c r="LT316" i="28"/>
  <c r="LU316" i="28"/>
  <c r="LV316" i="28"/>
  <c r="LW316" i="28"/>
  <c r="LX316" i="28"/>
  <c r="LY316" i="28"/>
  <c r="LZ316" i="28"/>
  <c r="LO317" i="28"/>
  <c r="LP317" i="28"/>
  <c r="LQ317" i="28"/>
  <c r="LR317" i="28"/>
  <c r="LS317" i="28"/>
  <c r="LT317" i="28"/>
  <c r="LU317" i="28"/>
  <c r="LV317" i="28"/>
  <c r="LW317" i="28"/>
  <c r="LX317" i="28"/>
  <c r="LY317" i="28"/>
  <c r="LZ317" i="28"/>
  <c r="LO318" i="28"/>
  <c r="LP318" i="28"/>
  <c r="LQ318" i="28"/>
  <c r="LR318" i="28"/>
  <c r="LS318" i="28"/>
  <c r="LT318" i="28"/>
  <c r="LU318" i="28"/>
  <c r="LV318" i="28"/>
  <c r="LW318" i="28"/>
  <c r="LX318" i="28"/>
  <c r="LY318" i="28"/>
  <c r="LZ318" i="28"/>
  <c r="LO319" i="28"/>
  <c r="LP319" i="28"/>
  <c r="LQ319" i="28"/>
  <c r="LR319" i="28"/>
  <c r="LS319" i="28"/>
  <c r="LT319" i="28"/>
  <c r="LU319" i="28"/>
  <c r="LV319" i="28"/>
  <c r="LW319" i="28"/>
  <c r="LX319" i="28"/>
  <c r="LY319" i="28"/>
  <c r="LZ319" i="28"/>
  <c r="LO320" i="28"/>
  <c r="LP320" i="28"/>
  <c r="LQ320" i="28"/>
  <c r="LR320" i="28"/>
  <c r="LS320" i="28"/>
  <c r="LT320" i="28"/>
  <c r="LU320" i="28"/>
  <c r="LV320" i="28"/>
  <c r="LW320" i="28"/>
  <c r="LX320" i="28"/>
  <c r="LY320" i="28"/>
  <c r="LZ320" i="28"/>
  <c r="LO321" i="28"/>
  <c r="LP321" i="28"/>
  <c r="LQ321" i="28"/>
  <c r="LR321" i="28"/>
  <c r="LS321" i="28"/>
  <c r="LT321" i="28"/>
  <c r="LU321" i="28"/>
  <c r="LV321" i="28"/>
  <c r="LW321" i="28"/>
  <c r="LX321" i="28"/>
  <c r="LY321" i="28"/>
  <c r="LZ321" i="28"/>
  <c r="LO322" i="28"/>
  <c r="LP322" i="28"/>
  <c r="LQ322" i="28"/>
  <c r="LR322" i="28"/>
  <c r="LS322" i="28"/>
  <c r="LT322" i="28"/>
  <c r="LU322" i="28"/>
  <c r="LV322" i="28"/>
  <c r="LW322" i="28"/>
  <c r="LX322" i="28"/>
  <c r="LY322" i="28"/>
  <c r="LZ322" i="28"/>
  <c r="LO323" i="28"/>
  <c r="LP323" i="28"/>
  <c r="LQ323" i="28"/>
  <c r="LR323" i="28"/>
  <c r="LS323" i="28"/>
  <c r="LT323" i="28"/>
  <c r="LU323" i="28"/>
  <c r="LV323" i="28"/>
  <c r="LW323" i="28"/>
  <c r="LX323" i="28"/>
  <c r="LY323" i="28"/>
  <c r="LZ323" i="28"/>
  <c r="LO324" i="28"/>
  <c r="LP324" i="28"/>
  <c r="LQ324" i="28"/>
  <c r="LR324" i="28"/>
  <c r="LS324" i="28"/>
  <c r="LT324" i="28"/>
  <c r="LU324" i="28"/>
  <c r="LV324" i="28"/>
  <c r="LW324" i="28"/>
  <c r="LX324" i="28"/>
  <c r="LY324" i="28"/>
  <c r="LZ324" i="28"/>
  <c r="LO325" i="28"/>
  <c r="LP325" i="28"/>
  <c r="LQ325" i="28"/>
  <c r="LR325" i="28"/>
  <c r="LS325" i="28"/>
  <c r="LT325" i="28"/>
  <c r="LU325" i="28"/>
  <c r="LV325" i="28"/>
  <c r="LW325" i="28"/>
  <c r="LX325" i="28"/>
  <c r="LY325" i="28"/>
  <c r="LZ325" i="28"/>
  <c r="LO326" i="28"/>
  <c r="LP326" i="28"/>
  <c r="LQ326" i="28"/>
  <c r="LR326" i="28"/>
  <c r="LS326" i="28"/>
  <c r="LT326" i="28"/>
  <c r="LU326" i="28"/>
  <c r="LV326" i="28"/>
  <c r="LW326" i="28"/>
  <c r="LX326" i="28"/>
  <c r="LY326" i="28"/>
  <c r="LZ326" i="28"/>
  <c r="LO327" i="28"/>
  <c r="LP327" i="28"/>
  <c r="LQ327" i="28"/>
  <c r="LR327" i="28"/>
  <c r="LS327" i="28"/>
  <c r="LT327" i="28"/>
  <c r="LU327" i="28"/>
  <c r="LV327" i="28"/>
  <c r="LW327" i="28"/>
  <c r="LX327" i="28"/>
  <c r="LY327" i="28"/>
  <c r="LZ327" i="28"/>
  <c r="LO328" i="28"/>
  <c r="LP328" i="28"/>
  <c r="LQ328" i="28"/>
  <c r="LR328" i="28"/>
  <c r="LS328" i="28"/>
  <c r="LT328" i="28"/>
  <c r="LU328" i="28"/>
  <c r="LV328" i="28"/>
  <c r="LW328" i="28"/>
  <c r="LX328" i="28"/>
  <c r="LY328" i="28"/>
  <c r="LZ328" i="28"/>
  <c r="LO329" i="28"/>
  <c r="LP329" i="28"/>
  <c r="LQ329" i="28"/>
  <c r="LR329" i="28"/>
  <c r="LS329" i="28"/>
  <c r="LT329" i="28"/>
  <c r="LU329" i="28"/>
  <c r="LV329" i="28"/>
  <c r="LW329" i="28"/>
  <c r="LX329" i="28"/>
  <c r="LY329" i="28"/>
  <c r="LZ329" i="28"/>
  <c r="LO330" i="28"/>
  <c r="LP330" i="28"/>
  <c r="LQ330" i="28"/>
  <c r="LR330" i="28"/>
  <c r="LS330" i="28"/>
  <c r="LT330" i="28"/>
  <c r="LU330" i="28"/>
  <c r="LV330" i="28"/>
  <c r="LW330" i="28"/>
  <c r="LX330" i="28"/>
  <c r="LY330" i="28"/>
  <c r="LZ330" i="28"/>
  <c r="LO331" i="28"/>
  <c r="LP331" i="28"/>
  <c r="LQ331" i="28"/>
  <c r="LR331" i="28"/>
  <c r="LS331" i="28"/>
  <c r="LT331" i="28"/>
  <c r="LU331" i="28"/>
  <c r="LV331" i="28"/>
  <c r="LW331" i="28"/>
  <c r="LX331" i="28"/>
  <c r="LY331" i="28"/>
  <c r="LZ331" i="28"/>
  <c r="LO332" i="28"/>
  <c r="LP332" i="28"/>
  <c r="LQ332" i="28"/>
  <c r="LR332" i="28"/>
  <c r="LS332" i="28"/>
  <c r="LT332" i="28"/>
  <c r="LU332" i="28"/>
  <c r="LV332" i="28"/>
  <c r="LW332" i="28"/>
  <c r="LX332" i="28"/>
  <c r="LY332" i="28"/>
  <c r="LZ332" i="28"/>
  <c r="LO333" i="28"/>
  <c r="LP333" i="28"/>
  <c r="LQ333" i="28"/>
  <c r="LR333" i="28"/>
  <c r="LS333" i="28"/>
  <c r="LT333" i="28"/>
  <c r="LU333" i="28"/>
  <c r="LV333" i="28"/>
  <c r="LW333" i="28"/>
  <c r="LX333" i="28"/>
  <c r="LY333" i="28"/>
  <c r="LZ333" i="28"/>
  <c r="LO334" i="28"/>
  <c r="LP334" i="28"/>
  <c r="LQ334" i="28"/>
  <c r="LR334" i="28"/>
  <c r="LS334" i="28"/>
  <c r="LT334" i="28"/>
  <c r="LU334" i="28"/>
  <c r="LV334" i="28"/>
  <c r="LW334" i="28"/>
  <c r="LX334" i="28"/>
  <c r="LY334" i="28"/>
  <c r="LZ334" i="28"/>
  <c r="LO335" i="28"/>
  <c r="LP335" i="28"/>
  <c r="LQ335" i="28"/>
  <c r="LR335" i="28"/>
  <c r="LS335" i="28"/>
  <c r="LT335" i="28"/>
  <c r="LU335" i="28"/>
  <c r="LV335" i="28"/>
  <c r="LW335" i="28"/>
  <c r="LX335" i="28"/>
  <c r="LY335" i="28"/>
  <c r="LZ335" i="28"/>
  <c r="LO336" i="28"/>
  <c r="LP336" i="28"/>
  <c r="LQ336" i="28"/>
  <c r="LR336" i="28"/>
  <c r="LS336" i="28"/>
  <c r="LT336" i="28"/>
  <c r="LU336" i="28"/>
  <c r="LV336" i="28"/>
  <c r="LW336" i="28"/>
  <c r="LX336" i="28"/>
  <c r="LY336" i="28"/>
  <c r="LZ336" i="28"/>
  <c r="LO337" i="28"/>
  <c r="LP337" i="28"/>
  <c r="LQ337" i="28"/>
  <c r="LR337" i="28"/>
  <c r="LS337" i="28"/>
  <c r="LT337" i="28"/>
  <c r="LU337" i="28"/>
  <c r="LV337" i="28"/>
  <c r="LW337" i="28"/>
  <c r="LX337" i="28"/>
  <c r="LY337" i="28"/>
  <c r="LZ337" i="28"/>
  <c r="LO338" i="28"/>
  <c r="LP338" i="28"/>
  <c r="LQ338" i="28"/>
  <c r="LR338" i="28"/>
  <c r="LS338" i="28"/>
  <c r="LT338" i="28"/>
  <c r="LU338" i="28"/>
  <c r="LV338" i="28"/>
  <c r="LW338" i="28"/>
  <c r="LX338" i="28"/>
  <c r="LY338" i="28"/>
  <c r="LZ338" i="28"/>
  <c r="LO339" i="28"/>
  <c r="LP339" i="28"/>
  <c r="LQ339" i="28"/>
  <c r="LR339" i="28"/>
  <c r="LS339" i="28"/>
  <c r="LT339" i="28"/>
  <c r="LU339" i="28"/>
  <c r="LV339" i="28"/>
  <c r="LW339" i="28"/>
  <c r="LX339" i="28"/>
  <c r="LY339" i="28"/>
  <c r="LZ339" i="28"/>
  <c r="LO340" i="28"/>
  <c r="LP340" i="28"/>
  <c r="LQ340" i="28"/>
  <c r="LR340" i="28"/>
  <c r="LS340" i="28"/>
  <c r="LT340" i="28"/>
  <c r="LU340" i="28"/>
  <c r="LV340" i="28"/>
  <c r="LW340" i="28"/>
  <c r="LX340" i="28"/>
  <c r="LY340" i="28"/>
  <c r="LZ340" i="28"/>
  <c r="LO341" i="28"/>
  <c r="LP341" i="28"/>
  <c r="LQ341" i="28"/>
  <c r="LR341" i="28"/>
  <c r="LS341" i="28"/>
  <c r="LT341" i="28"/>
  <c r="LU341" i="28"/>
  <c r="LV341" i="28"/>
  <c r="LW341" i="28"/>
  <c r="LX341" i="28"/>
  <c r="LY341" i="28"/>
  <c r="LZ341" i="28"/>
  <c r="LO342" i="28"/>
  <c r="LP342" i="28"/>
  <c r="LQ342" i="28"/>
  <c r="LR342" i="28"/>
  <c r="LS342" i="28"/>
  <c r="LT342" i="28"/>
  <c r="LU342" i="28"/>
  <c r="LV342" i="28"/>
  <c r="LW342" i="28"/>
  <c r="LX342" i="28"/>
  <c r="LY342" i="28"/>
  <c r="LZ342" i="28"/>
  <c r="LO343" i="28"/>
  <c r="LP343" i="28"/>
  <c r="LQ343" i="28"/>
  <c r="LR343" i="28"/>
  <c r="LS343" i="28"/>
  <c r="LT343" i="28"/>
  <c r="LU343" i="28"/>
  <c r="LV343" i="28"/>
  <c r="LW343" i="28"/>
  <c r="LX343" i="28"/>
  <c r="LY343" i="28"/>
  <c r="LZ343" i="28"/>
  <c r="LO344" i="28"/>
  <c r="LP344" i="28"/>
  <c r="LQ344" i="28"/>
  <c r="LR344" i="28"/>
  <c r="LS344" i="28"/>
  <c r="LT344" i="28"/>
  <c r="LU344" i="28"/>
  <c r="LV344" i="28"/>
  <c r="LW344" i="28"/>
  <c r="LX344" i="28"/>
  <c r="LY344" i="28"/>
  <c r="LZ344" i="28"/>
  <c r="LO345" i="28"/>
  <c r="LP345" i="28"/>
  <c r="LQ345" i="28"/>
  <c r="LR345" i="28"/>
  <c r="LS345" i="28"/>
  <c r="LT345" i="28"/>
  <c r="LU345" i="28"/>
  <c r="LV345" i="28"/>
  <c r="LW345" i="28"/>
  <c r="LX345" i="28"/>
  <c r="LY345" i="28"/>
  <c r="LZ345" i="28"/>
  <c r="LO346" i="28"/>
  <c r="LP346" i="28"/>
  <c r="LQ346" i="28"/>
  <c r="LR346" i="28"/>
  <c r="LS346" i="28"/>
  <c r="LT346" i="28"/>
  <c r="LU346" i="28"/>
  <c r="LV346" i="28"/>
  <c r="LW346" i="28"/>
  <c r="LX346" i="28"/>
  <c r="LY346" i="28"/>
  <c r="LZ346" i="28"/>
  <c r="LO347" i="28"/>
  <c r="LP347" i="28"/>
  <c r="LQ347" i="28"/>
  <c r="LR347" i="28"/>
  <c r="LS347" i="28"/>
  <c r="LT347" i="28"/>
  <c r="LU347" i="28"/>
  <c r="LV347" i="28"/>
  <c r="LW347" i="28"/>
  <c r="LX347" i="28"/>
  <c r="LY347" i="28"/>
  <c r="LZ347" i="28"/>
  <c r="LO348" i="28"/>
  <c r="LP348" i="28"/>
  <c r="LQ348" i="28"/>
  <c r="LR348" i="28"/>
  <c r="LS348" i="28"/>
  <c r="LT348" i="28"/>
  <c r="LU348" i="28"/>
  <c r="LV348" i="28"/>
  <c r="LW348" i="28"/>
  <c r="LX348" i="28"/>
  <c r="LY348" i="28"/>
  <c r="LZ348" i="28"/>
  <c r="LO349" i="28"/>
  <c r="LP349" i="28"/>
  <c r="LQ349" i="28"/>
  <c r="LR349" i="28"/>
  <c r="LS349" i="28"/>
  <c r="LT349" i="28"/>
  <c r="LU349" i="28"/>
  <c r="LV349" i="28"/>
  <c r="LW349" i="28"/>
  <c r="LX349" i="28"/>
  <c r="LY349" i="28"/>
  <c r="LZ349" i="28"/>
  <c r="LO350" i="28"/>
  <c r="LP350" i="28"/>
  <c r="LQ350" i="28"/>
  <c r="LR350" i="28"/>
  <c r="LS350" i="28"/>
  <c r="LT350" i="28"/>
  <c r="LU350" i="28"/>
  <c r="LV350" i="28"/>
  <c r="LW350" i="28"/>
  <c r="LX350" i="28"/>
  <c r="LY350" i="28"/>
  <c r="LZ350" i="28"/>
  <c r="LO351" i="28"/>
  <c r="LP351" i="28"/>
  <c r="LQ351" i="28"/>
  <c r="LR351" i="28"/>
  <c r="LS351" i="28"/>
  <c r="LT351" i="28"/>
  <c r="LU351" i="28"/>
  <c r="LV351" i="28"/>
  <c r="LW351" i="28"/>
  <c r="LX351" i="28"/>
  <c r="LY351" i="28"/>
  <c r="LZ351" i="28"/>
  <c r="LO352" i="28"/>
  <c r="LP352" i="28"/>
  <c r="LQ352" i="28"/>
  <c r="LR352" i="28"/>
  <c r="LS352" i="28"/>
  <c r="LT352" i="28"/>
  <c r="LU352" i="28"/>
  <c r="LV352" i="28"/>
  <c r="LW352" i="28"/>
  <c r="LX352" i="28"/>
  <c r="LY352" i="28"/>
  <c r="LZ352" i="28"/>
  <c r="LO353" i="28"/>
  <c r="LP353" i="28"/>
  <c r="LQ353" i="28"/>
  <c r="LR353" i="28"/>
  <c r="LS353" i="28"/>
  <c r="LT353" i="28"/>
  <c r="LU353" i="28"/>
  <c r="LV353" i="28"/>
  <c r="LW353" i="28"/>
  <c r="LX353" i="28"/>
  <c r="LY353" i="28"/>
  <c r="LZ353" i="28"/>
  <c r="LO354" i="28"/>
  <c r="LP354" i="28"/>
  <c r="LQ354" i="28"/>
  <c r="LR354" i="28"/>
  <c r="LS354" i="28"/>
  <c r="LT354" i="28"/>
  <c r="LU354" i="28"/>
  <c r="LV354" i="28"/>
  <c r="LW354" i="28"/>
  <c r="LX354" i="28"/>
  <c r="LY354" i="28"/>
  <c r="LZ354" i="28"/>
  <c r="LO355" i="28"/>
  <c r="LP355" i="28"/>
  <c r="LQ355" i="28"/>
  <c r="LR355" i="28"/>
  <c r="LS355" i="28"/>
  <c r="LT355" i="28"/>
  <c r="LU355" i="28"/>
  <c r="LV355" i="28"/>
  <c r="LW355" i="28"/>
  <c r="LX355" i="28"/>
  <c r="LY355" i="28"/>
  <c r="LZ355" i="28"/>
  <c r="LO356" i="28"/>
  <c r="LP356" i="28"/>
  <c r="LQ356" i="28"/>
  <c r="LR356" i="28"/>
  <c r="LS356" i="28"/>
  <c r="LT356" i="28"/>
  <c r="LU356" i="28"/>
  <c r="LV356" i="28"/>
  <c r="LW356" i="28"/>
  <c r="LX356" i="28"/>
  <c r="LY356" i="28"/>
  <c r="LZ356" i="28"/>
  <c r="LO357" i="28"/>
  <c r="LP357" i="28"/>
  <c r="LQ357" i="28"/>
  <c r="LR357" i="28"/>
  <c r="LS357" i="28"/>
  <c r="LT357" i="28"/>
  <c r="LU357" i="28"/>
  <c r="LV357" i="28"/>
  <c r="LW357" i="28"/>
  <c r="LX357" i="28"/>
  <c r="LY357" i="28"/>
  <c r="LZ357" i="28"/>
  <c r="LO358" i="28"/>
  <c r="LP358" i="28"/>
  <c r="LQ358" i="28"/>
  <c r="LR358" i="28"/>
  <c r="LS358" i="28"/>
  <c r="LT358" i="28"/>
  <c r="LU358" i="28"/>
  <c r="LV358" i="28"/>
  <c r="LW358" i="28"/>
  <c r="LX358" i="28"/>
  <c r="LY358" i="28"/>
  <c r="LZ358" i="28"/>
  <c r="LO359" i="28"/>
  <c r="LP359" i="28"/>
  <c r="LQ359" i="28"/>
  <c r="LR359" i="28"/>
  <c r="LS359" i="28"/>
  <c r="LT359" i="28"/>
  <c r="LU359" i="28"/>
  <c r="LV359" i="28"/>
  <c r="LW359" i="28"/>
  <c r="LX359" i="28"/>
  <c r="LY359" i="28"/>
  <c r="LZ359" i="28"/>
  <c r="LO360" i="28"/>
  <c r="LP360" i="28"/>
  <c r="LQ360" i="28"/>
  <c r="LR360" i="28"/>
  <c r="LS360" i="28"/>
  <c r="LT360" i="28"/>
  <c r="LU360" i="28"/>
  <c r="LV360" i="28"/>
  <c r="LW360" i="28"/>
  <c r="LX360" i="28"/>
  <c r="LY360" i="28"/>
  <c r="LZ360" i="28"/>
  <c r="LO361" i="28"/>
  <c r="LP361" i="28"/>
  <c r="LQ361" i="28"/>
  <c r="LR361" i="28"/>
  <c r="LS361" i="28"/>
  <c r="LT361" i="28"/>
  <c r="LU361" i="28"/>
  <c r="LV361" i="28"/>
  <c r="LW361" i="28"/>
  <c r="LX361" i="28"/>
  <c r="LY361" i="28"/>
  <c r="LZ361" i="28"/>
  <c r="LO362" i="28"/>
  <c r="LP362" i="28"/>
  <c r="LQ362" i="28"/>
  <c r="LR362" i="28"/>
  <c r="LS362" i="28"/>
  <c r="LT362" i="28"/>
  <c r="LU362" i="28"/>
  <c r="LV362" i="28"/>
  <c r="LW362" i="28"/>
  <c r="LX362" i="28"/>
  <c r="LY362" i="28"/>
  <c r="LZ362" i="28"/>
  <c r="LO363" i="28"/>
  <c r="LP363" i="28"/>
  <c r="LQ363" i="28"/>
  <c r="LR363" i="28"/>
  <c r="LS363" i="28"/>
  <c r="LT363" i="28"/>
  <c r="LU363" i="28"/>
  <c r="LV363" i="28"/>
  <c r="LW363" i="28"/>
  <c r="LX363" i="28"/>
  <c r="LY363" i="28"/>
  <c r="LZ363" i="28"/>
  <c r="LO364" i="28"/>
  <c r="LP364" i="28"/>
  <c r="LQ364" i="28"/>
  <c r="LR364" i="28"/>
  <c r="LS364" i="28"/>
  <c r="LT364" i="28"/>
  <c r="LU364" i="28"/>
  <c r="LV364" i="28"/>
  <c r="LW364" i="28"/>
  <c r="LX364" i="28"/>
  <c r="LY364" i="28"/>
  <c r="LZ364" i="28"/>
  <c r="LO365" i="28"/>
  <c r="LP365" i="28"/>
  <c r="LQ365" i="28"/>
  <c r="LR365" i="28"/>
  <c r="LS365" i="28"/>
  <c r="LT365" i="28"/>
  <c r="LU365" i="28"/>
  <c r="LV365" i="28"/>
  <c r="LW365" i="28"/>
  <c r="LX365" i="28"/>
  <c r="LY365" i="28"/>
  <c r="LZ365" i="28"/>
  <c r="LO366" i="28"/>
  <c r="LP366" i="28"/>
  <c r="LQ366" i="28"/>
  <c r="LR366" i="28"/>
  <c r="LS366" i="28"/>
  <c r="LT366" i="28"/>
  <c r="LU366" i="28"/>
  <c r="LV366" i="28"/>
  <c r="LW366" i="28"/>
  <c r="LX366" i="28"/>
  <c r="LY366" i="28"/>
  <c r="LZ366" i="28"/>
  <c r="LO367" i="28"/>
  <c r="LP367" i="28"/>
  <c r="LQ367" i="28"/>
  <c r="LR367" i="28"/>
  <c r="LS367" i="28"/>
  <c r="LT367" i="28"/>
  <c r="LU367" i="28"/>
  <c r="LV367" i="28"/>
  <c r="LW367" i="28"/>
  <c r="LX367" i="28"/>
  <c r="LY367" i="28"/>
  <c r="LZ367" i="28"/>
  <c r="LO368" i="28"/>
  <c r="LP368" i="28"/>
  <c r="LQ368" i="28"/>
  <c r="LR368" i="28"/>
  <c r="LS368" i="28"/>
  <c r="LT368" i="28"/>
  <c r="LU368" i="28"/>
  <c r="LV368" i="28"/>
  <c r="LW368" i="28"/>
  <c r="LX368" i="28"/>
  <c r="LY368" i="28"/>
  <c r="LZ368" i="28"/>
  <c r="LO369" i="28"/>
  <c r="LP369" i="28"/>
  <c r="LQ369" i="28"/>
  <c r="LR369" i="28"/>
  <c r="LS369" i="28"/>
  <c r="LT369" i="28"/>
  <c r="LU369" i="28"/>
  <c r="LV369" i="28"/>
  <c r="LW369" i="28"/>
  <c r="LX369" i="28"/>
  <c r="LY369" i="28"/>
  <c r="LZ369" i="28"/>
  <c r="LO370" i="28"/>
  <c r="LP370" i="28"/>
  <c r="LQ370" i="28"/>
  <c r="LR370" i="28"/>
  <c r="LS370" i="28"/>
  <c r="LT370" i="28"/>
  <c r="LU370" i="28"/>
  <c r="LV370" i="28"/>
  <c r="LW370" i="28"/>
  <c r="LX370" i="28"/>
  <c r="LY370" i="28"/>
  <c r="LZ370" i="28"/>
  <c r="LO371" i="28"/>
  <c r="LP371" i="28"/>
  <c r="LQ371" i="28"/>
  <c r="LR371" i="28"/>
  <c r="LS371" i="28"/>
  <c r="LT371" i="28"/>
  <c r="LU371" i="28"/>
  <c r="LV371" i="28"/>
  <c r="LW371" i="28"/>
  <c r="LX371" i="28"/>
  <c r="LY371" i="28"/>
  <c r="LZ371" i="28"/>
  <c r="LO372" i="28"/>
  <c r="LP372" i="28"/>
  <c r="LQ372" i="28"/>
  <c r="LR372" i="28"/>
  <c r="LS372" i="28"/>
  <c r="LT372" i="28"/>
  <c r="LU372" i="28"/>
  <c r="LV372" i="28"/>
  <c r="LW372" i="28"/>
  <c r="LX372" i="28"/>
  <c r="LY372" i="28"/>
  <c r="LZ372" i="28"/>
  <c r="LO373" i="28"/>
  <c r="LP373" i="28"/>
  <c r="LQ373" i="28"/>
  <c r="LR373" i="28"/>
  <c r="LS373" i="28"/>
  <c r="LT373" i="28"/>
  <c r="LU373" i="28"/>
  <c r="LV373" i="28"/>
  <c r="LW373" i="28"/>
  <c r="LX373" i="28"/>
  <c r="LY373" i="28"/>
  <c r="LZ373" i="28"/>
  <c r="LO374" i="28"/>
  <c r="LP374" i="28"/>
  <c r="LQ374" i="28"/>
  <c r="LR374" i="28"/>
  <c r="LS374" i="28"/>
  <c r="LT374" i="28"/>
  <c r="LU374" i="28"/>
  <c r="LV374" i="28"/>
  <c r="LW374" i="28"/>
  <c r="LX374" i="28"/>
  <c r="LY374" i="28"/>
  <c r="LZ374" i="28"/>
  <c r="LO375" i="28"/>
  <c r="LP375" i="28"/>
  <c r="LQ375" i="28"/>
  <c r="LR375" i="28"/>
  <c r="LS375" i="28"/>
  <c r="LT375" i="28"/>
  <c r="LU375" i="28"/>
  <c r="LV375" i="28"/>
  <c r="LW375" i="28"/>
  <c r="LX375" i="28"/>
  <c r="LY375" i="28"/>
  <c r="LZ375" i="28"/>
  <c r="LO376" i="28"/>
  <c r="LP376" i="28"/>
  <c r="LQ376" i="28"/>
  <c r="LR376" i="28"/>
  <c r="LS376" i="28"/>
  <c r="LT376" i="28"/>
  <c r="LU376" i="28"/>
  <c r="LV376" i="28"/>
  <c r="LW376" i="28"/>
  <c r="LX376" i="28"/>
  <c r="LY376" i="28"/>
  <c r="LZ376" i="28"/>
  <c r="LO377" i="28"/>
  <c r="LP377" i="28"/>
  <c r="LQ377" i="28"/>
  <c r="LR377" i="28"/>
  <c r="LS377" i="28"/>
  <c r="LT377" i="28"/>
  <c r="LU377" i="28"/>
  <c r="LV377" i="28"/>
  <c r="LW377" i="28"/>
  <c r="LX377" i="28"/>
  <c r="LY377" i="28"/>
  <c r="LZ377" i="28"/>
  <c r="LO378" i="28"/>
  <c r="LP378" i="28"/>
  <c r="LQ378" i="28"/>
  <c r="LR378" i="28"/>
  <c r="LS378" i="28"/>
  <c r="LT378" i="28"/>
  <c r="LU378" i="28"/>
  <c r="LV378" i="28"/>
  <c r="LW378" i="28"/>
  <c r="LX378" i="28"/>
  <c r="LY378" i="28"/>
  <c r="LZ378" i="28"/>
  <c r="LO379" i="28"/>
  <c r="LP379" i="28"/>
  <c r="LQ379" i="28"/>
  <c r="LR379" i="28"/>
  <c r="LS379" i="28"/>
  <c r="LT379" i="28"/>
  <c r="LU379" i="28"/>
  <c r="LV379" i="28"/>
  <c r="LW379" i="28"/>
  <c r="LX379" i="28"/>
  <c r="LY379" i="28"/>
  <c r="LZ379" i="28"/>
  <c r="LO380" i="28"/>
  <c r="LP380" i="28"/>
  <c r="LQ380" i="28"/>
  <c r="LR380" i="28"/>
  <c r="LS380" i="28"/>
  <c r="LT380" i="28"/>
  <c r="LU380" i="28"/>
  <c r="LV380" i="28"/>
  <c r="LW380" i="28"/>
  <c r="LX380" i="28"/>
  <c r="LY380" i="28"/>
  <c r="LZ380" i="28"/>
  <c r="LO381" i="28"/>
  <c r="LP381" i="28"/>
  <c r="LQ381" i="28"/>
  <c r="LR381" i="28"/>
  <c r="LS381" i="28"/>
  <c r="LT381" i="28"/>
  <c r="LU381" i="28"/>
  <c r="LV381" i="28"/>
  <c r="LW381" i="28"/>
  <c r="LX381" i="28"/>
  <c r="LY381" i="28"/>
  <c r="LZ381" i="28"/>
  <c r="LO382" i="28"/>
  <c r="LP382" i="28"/>
  <c r="LQ382" i="28"/>
  <c r="LR382" i="28"/>
  <c r="LS382" i="28"/>
  <c r="LT382" i="28"/>
  <c r="LU382" i="28"/>
  <c r="LV382" i="28"/>
  <c r="LW382" i="28"/>
  <c r="LX382" i="28"/>
  <c r="LY382" i="28"/>
  <c r="LZ382" i="28"/>
  <c r="LO383" i="28"/>
  <c r="LP383" i="28"/>
  <c r="LQ383" i="28"/>
  <c r="LR383" i="28"/>
  <c r="LS383" i="28"/>
  <c r="LT383" i="28"/>
  <c r="LU383" i="28"/>
  <c r="LV383" i="28"/>
  <c r="LW383" i="28"/>
  <c r="LX383" i="28"/>
  <c r="LY383" i="28"/>
  <c r="LZ383" i="28"/>
  <c r="KB384" i="28"/>
  <c r="LO384" i="28"/>
  <c r="LP384" i="28"/>
  <c r="LQ384" i="28"/>
  <c r="LR384" i="28"/>
  <c r="LS384" i="28"/>
  <c r="LT384" i="28"/>
  <c r="LU384" i="28"/>
  <c r="LV384" i="28"/>
  <c r="LW384" i="28"/>
  <c r="LX384" i="28"/>
  <c r="LY384" i="28"/>
  <c r="LZ384" i="28"/>
  <c r="LO385" i="28"/>
  <c r="LP385" i="28"/>
  <c r="LQ385" i="28"/>
  <c r="LR385" i="28"/>
  <c r="LS385" i="28"/>
  <c r="LT385" i="28"/>
  <c r="LU385" i="28"/>
  <c r="LV385" i="28"/>
  <c r="LW385" i="28"/>
  <c r="LX385" i="28"/>
  <c r="LY385" i="28"/>
  <c r="LZ385" i="28"/>
  <c r="LO386" i="28"/>
  <c r="LP386" i="28"/>
  <c r="LQ386" i="28"/>
  <c r="LR386" i="28"/>
  <c r="LS386" i="28"/>
  <c r="LT386" i="28"/>
  <c r="LU386" i="28"/>
  <c r="LV386" i="28"/>
  <c r="LW386" i="28"/>
  <c r="LX386" i="28"/>
  <c r="LY386" i="28"/>
  <c r="LZ386" i="28"/>
  <c r="KB387" i="28"/>
  <c r="LO387" i="28"/>
  <c r="LP387" i="28"/>
  <c r="LQ387" i="28"/>
  <c r="LR387" i="28"/>
  <c r="LS387" i="28"/>
  <c r="LT387" i="28"/>
  <c r="LU387" i="28"/>
  <c r="LV387" i="28"/>
  <c r="LW387" i="28"/>
  <c r="LX387" i="28"/>
  <c r="LY387" i="28"/>
  <c r="LZ387" i="28"/>
  <c r="KB388" i="28"/>
  <c r="LO388" i="28"/>
  <c r="LP388" i="28"/>
  <c r="LQ388" i="28"/>
  <c r="LR388" i="28"/>
  <c r="LS388" i="28"/>
  <c r="LT388" i="28"/>
  <c r="LU388" i="28"/>
  <c r="LV388" i="28"/>
  <c r="LW388" i="28"/>
  <c r="LX388" i="28"/>
  <c r="LY388" i="28"/>
  <c r="LZ388" i="28"/>
  <c r="LO389" i="28"/>
  <c r="LP389" i="28"/>
  <c r="LQ389" i="28"/>
  <c r="LR389" i="28"/>
  <c r="LS389" i="28"/>
  <c r="LT389" i="28"/>
  <c r="LU389" i="28"/>
  <c r="LV389" i="28"/>
  <c r="LW389" i="28"/>
  <c r="LX389" i="28"/>
  <c r="LY389" i="28"/>
  <c r="LZ389" i="28"/>
  <c r="LO390" i="28"/>
  <c r="LP390" i="28"/>
  <c r="LQ390" i="28"/>
  <c r="LR390" i="28"/>
  <c r="LS390" i="28"/>
  <c r="LT390" i="28"/>
  <c r="LU390" i="28"/>
  <c r="LV390" i="28"/>
  <c r="LW390" i="28"/>
  <c r="LX390" i="28"/>
  <c r="LY390" i="28"/>
  <c r="LZ390" i="28"/>
  <c r="LO391" i="28"/>
  <c r="LP391" i="28"/>
  <c r="LQ391" i="28"/>
  <c r="LR391" i="28"/>
  <c r="LS391" i="28"/>
  <c r="LT391" i="28"/>
  <c r="LU391" i="28"/>
  <c r="LV391" i="28"/>
  <c r="LW391" i="28"/>
  <c r="LX391" i="28"/>
  <c r="LY391" i="28"/>
  <c r="LZ391" i="28"/>
  <c r="LO392" i="28"/>
  <c r="LP392" i="28"/>
  <c r="LQ392" i="28"/>
  <c r="LR392" i="28"/>
  <c r="LS392" i="28"/>
  <c r="LT392" i="28"/>
  <c r="LU392" i="28"/>
  <c r="LV392" i="28"/>
  <c r="LW392" i="28"/>
  <c r="LX392" i="28"/>
  <c r="LY392" i="28"/>
  <c r="LZ392" i="28"/>
  <c r="KB393" i="28"/>
  <c r="LO393" i="28"/>
  <c r="LP393" i="28"/>
  <c r="LQ393" i="28"/>
  <c r="LR393" i="28"/>
  <c r="LS393" i="28"/>
  <c r="LT393" i="28"/>
  <c r="LU393" i="28"/>
  <c r="LV393" i="28"/>
  <c r="LW393" i="28"/>
  <c r="LX393" i="28"/>
  <c r="LY393" i="28"/>
  <c r="LZ393" i="28"/>
  <c r="LO394" i="28"/>
  <c r="LP394" i="28"/>
  <c r="LQ394" i="28"/>
  <c r="LR394" i="28"/>
  <c r="LS394" i="28"/>
  <c r="LT394" i="28"/>
  <c r="LU394" i="28"/>
  <c r="LV394" i="28"/>
  <c r="LW394" i="28"/>
  <c r="LX394" i="28"/>
  <c r="LY394" i="28"/>
  <c r="LZ394" i="28"/>
  <c r="KB395" i="28"/>
  <c r="LO395" i="28"/>
  <c r="LP395" i="28"/>
  <c r="LQ395" i="28"/>
  <c r="LR395" i="28"/>
  <c r="LS395" i="28"/>
  <c r="LT395" i="28"/>
  <c r="LU395" i="28"/>
  <c r="LV395" i="28"/>
  <c r="LW395" i="28"/>
  <c r="LX395" i="28"/>
  <c r="LY395" i="28"/>
  <c r="LZ395" i="28"/>
  <c r="KB396" i="28"/>
  <c r="LO396" i="28"/>
  <c r="LP396" i="28"/>
  <c r="LQ396" i="28"/>
  <c r="LR396" i="28"/>
  <c r="LS396" i="28"/>
  <c r="LT396" i="28"/>
  <c r="LU396" i="28"/>
  <c r="LV396" i="28"/>
  <c r="LW396" i="28"/>
  <c r="LX396" i="28"/>
  <c r="LY396" i="28"/>
  <c r="LZ396" i="28"/>
  <c r="LO397" i="28"/>
  <c r="LP397" i="28"/>
  <c r="LQ397" i="28"/>
  <c r="LR397" i="28"/>
  <c r="LS397" i="28"/>
  <c r="LT397" i="28"/>
  <c r="LU397" i="28"/>
  <c r="LV397" i="28"/>
  <c r="LW397" i="28"/>
  <c r="LX397" i="28"/>
  <c r="LY397" i="28"/>
  <c r="LZ397" i="28"/>
  <c r="LO398" i="28"/>
  <c r="LP398" i="28"/>
  <c r="LQ398" i="28"/>
  <c r="LR398" i="28"/>
  <c r="LS398" i="28"/>
  <c r="LT398" i="28"/>
  <c r="LU398" i="28"/>
  <c r="LV398" i="28"/>
  <c r="LW398" i="28"/>
  <c r="LX398" i="28"/>
  <c r="LY398" i="28"/>
  <c r="LZ398" i="28"/>
  <c r="KB399" i="28"/>
  <c r="LO399" i="28"/>
  <c r="LP399" i="28"/>
  <c r="LQ399" i="28"/>
  <c r="LR399" i="28"/>
  <c r="LS399" i="28"/>
  <c r="LT399" i="28"/>
  <c r="LU399" i="28"/>
  <c r="LV399" i="28"/>
  <c r="LW399" i="28"/>
  <c r="LX399" i="28"/>
  <c r="LY399" i="28"/>
  <c r="LZ399" i="28"/>
  <c r="KB400" i="28"/>
  <c r="LO400" i="28"/>
  <c r="LP400" i="28"/>
  <c r="LQ400" i="28"/>
  <c r="LR400" i="28"/>
  <c r="LS400" i="28"/>
  <c r="LT400" i="28"/>
  <c r="LU400" i="28"/>
  <c r="LV400" i="28"/>
  <c r="LW400" i="28"/>
  <c r="LX400" i="28"/>
  <c r="LY400" i="28"/>
  <c r="LZ400" i="28"/>
  <c r="LO401" i="28"/>
  <c r="LP401" i="28"/>
  <c r="LQ401" i="28"/>
  <c r="LR401" i="28"/>
  <c r="LS401" i="28"/>
  <c r="LT401" i="28"/>
  <c r="LU401" i="28"/>
  <c r="LV401" i="28"/>
  <c r="LW401" i="28"/>
  <c r="LX401" i="28"/>
  <c r="LY401" i="28"/>
  <c r="LZ401" i="28"/>
  <c r="LO402" i="28"/>
  <c r="LP402" i="28"/>
  <c r="LQ402" i="28"/>
  <c r="LR402" i="28"/>
  <c r="LS402" i="28"/>
  <c r="LT402" i="28"/>
  <c r="LU402" i="28"/>
  <c r="LV402" i="28"/>
  <c r="LW402" i="28"/>
  <c r="LX402" i="28"/>
  <c r="LY402" i="28"/>
  <c r="LZ402" i="28"/>
  <c r="LO403" i="28"/>
  <c r="LP403" i="28"/>
  <c r="LQ403" i="28"/>
  <c r="LR403" i="28"/>
  <c r="LS403" i="28"/>
  <c r="LT403" i="28"/>
  <c r="LU403" i="28"/>
  <c r="LV403" i="28"/>
  <c r="LW403" i="28"/>
  <c r="LX403" i="28"/>
  <c r="LY403" i="28"/>
  <c r="LZ403" i="28"/>
  <c r="LO404" i="28"/>
  <c r="LP404" i="28"/>
  <c r="LQ404" i="28"/>
  <c r="LR404" i="28"/>
  <c r="LS404" i="28"/>
  <c r="LT404" i="28"/>
  <c r="LU404" i="28"/>
  <c r="LV404" i="28"/>
  <c r="LW404" i="28"/>
  <c r="LX404" i="28"/>
  <c r="LY404" i="28"/>
  <c r="LZ404" i="28"/>
  <c r="KB405" i="28"/>
  <c r="LO405" i="28"/>
  <c r="LP405" i="28"/>
  <c r="LQ405" i="28"/>
  <c r="LR405" i="28"/>
  <c r="LS405" i="28"/>
  <c r="LT405" i="28"/>
  <c r="LU405" i="28"/>
  <c r="LV405" i="28"/>
  <c r="LW405" i="28"/>
  <c r="LX405" i="28"/>
  <c r="LY405" i="28"/>
  <c r="LZ405" i="28"/>
  <c r="LO406" i="28"/>
  <c r="LP406" i="28"/>
  <c r="LQ406" i="28"/>
  <c r="LR406" i="28"/>
  <c r="LS406" i="28"/>
  <c r="LT406" i="28"/>
  <c r="LU406" i="28"/>
  <c r="LV406" i="28"/>
  <c r="LW406" i="28"/>
  <c r="LX406" i="28"/>
  <c r="LY406" i="28"/>
  <c r="LZ406" i="28"/>
  <c r="KB407" i="28"/>
  <c r="LO407" i="28"/>
  <c r="LP407" i="28"/>
  <c r="LQ407" i="28"/>
  <c r="LR407" i="28"/>
  <c r="LS407" i="28"/>
  <c r="LT407" i="28"/>
  <c r="LU407" i="28"/>
  <c r="LV407" i="28"/>
  <c r="LW407" i="28"/>
  <c r="LX407" i="28"/>
  <c r="LY407" i="28"/>
  <c r="LZ407" i="28"/>
  <c r="KB408" i="28"/>
  <c r="LO408" i="28"/>
  <c r="LP408" i="28"/>
  <c r="LQ408" i="28"/>
  <c r="LR408" i="28"/>
  <c r="LS408" i="28"/>
  <c r="LT408" i="28"/>
  <c r="LU408" i="28"/>
  <c r="LV408" i="28"/>
  <c r="LW408" i="28"/>
  <c r="LX408" i="28"/>
  <c r="LY408" i="28"/>
  <c r="LZ408" i="28"/>
  <c r="KB409" i="28"/>
  <c r="LO409" i="28"/>
  <c r="LP409" i="28"/>
  <c r="LQ409" i="28"/>
  <c r="LR409" i="28"/>
  <c r="LS409" i="28"/>
  <c r="LT409" i="28"/>
  <c r="LU409" i="28"/>
  <c r="LV409" i="28"/>
  <c r="LW409" i="28"/>
  <c r="LX409" i="28"/>
  <c r="LY409" i="28"/>
  <c r="LZ409" i="28"/>
  <c r="LO410" i="28"/>
  <c r="LP410" i="28"/>
  <c r="LQ410" i="28"/>
  <c r="LR410" i="28"/>
  <c r="LS410" i="28"/>
  <c r="LT410" i="28"/>
  <c r="LU410" i="28"/>
  <c r="LV410" i="28"/>
  <c r="LW410" i="28"/>
  <c r="LX410" i="28"/>
  <c r="LY410" i="28"/>
  <c r="LZ410" i="28"/>
  <c r="KB411" i="28"/>
  <c r="LO411" i="28"/>
  <c r="LP411" i="28"/>
  <c r="LQ411" i="28"/>
  <c r="LR411" i="28"/>
  <c r="LS411" i="28"/>
  <c r="LT411" i="28"/>
  <c r="LU411" i="28"/>
  <c r="LV411" i="28"/>
  <c r="LW411" i="28"/>
  <c r="LX411" i="28"/>
  <c r="LY411" i="28"/>
  <c r="LZ411" i="28"/>
  <c r="KB412" i="28"/>
  <c r="LO412" i="28"/>
  <c r="LP412" i="28"/>
  <c r="LQ412" i="28"/>
  <c r="LR412" i="28"/>
  <c r="LS412" i="28"/>
  <c r="LT412" i="28"/>
  <c r="LU412" i="28"/>
  <c r="LV412" i="28"/>
  <c r="LW412" i="28"/>
  <c r="LX412" i="28"/>
  <c r="LY412" i="28"/>
  <c r="LZ412" i="28"/>
  <c r="LO413" i="28"/>
  <c r="LP413" i="28"/>
  <c r="LQ413" i="28"/>
  <c r="LR413" i="28"/>
  <c r="LS413" i="28"/>
  <c r="LT413" i="28"/>
  <c r="LU413" i="28"/>
  <c r="LV413" i="28"/>
  <c r="LW413" i="28"/>
  <c r="LX413" i="28"/>
  <c r="LY413" i="28"/>
  <c r="LZ413" i="28"/>
  <c r="LO414" i="28"/>
  <c r="LP414" i="28"/>
  <c r="LQ414" i="28"/>
  <c r="LR414" i="28"/>
  <c r="LS414" i="28"/>
  <c r="LT414" i="28"/>
  <c r="LU414" i="28"/>
  <c r="LV414" i="28"/>
  <c r="LW414" i="28"/>
  <c r="LX414" i="28"/>
  <c r="LY414" i="28"/>
  <c r="LZ414" i="28"/>
  <c r="LO415" i="28"/>
  <c r="LP415" i="28"/>
  <c r="LQ415" i="28"/>
  <c r="LR415" i="28"/>
  <c r="LS415" i="28"/>
  <c r="LT415" i="28"/>
  <c r="LU415" i="28"/>
  <c r="LV415" i="28"/>
  <c r="LW415" i="28"/>
  <c r="LX415" i="28"/>
  <c r="LY415" i="28"/>
  <c r="LZ415" i="28"/>
  <c r="LO416" i="28"/>
  <c r="LP416" i="28"/>
  <c r="LQ416" i="28"/>
  <c r="LR416" i="28"/>
  <c r="LS416" i="28"/>
  <c r="LT416" i="28"/>
  <c r="LU416" i="28"/>
  <c r="LV416" i="28"/>
  <c r="LW416" i="28"/>
  <c r="LX416" i="28"/>
  <c r="LY416" i="28"/>
  <c r="LZ416" i="28"/>
  <c r="KB417" i="28"/>
  <c r="LO417" i="28"/>
  <c r="LP417" i="28"/>
  <c r="LQ417" i="28"/>
  <c r="LR417" i="28"/>
  <c r="LS417" i="28"/>
  <c r="LT417" i="28"/>
  <c r="LU417" i="28"/>
  <c r="LV417" i="28"/>
  <c r="LW417" i="28"/>
  <c r="LX417" i="28"/>
  <c r="LY417" i="28"/>
  <c r="LZ417" i="28"/>
  <c r="LO418" i="28"/>
  <c r="LP418" i="28"/>
  <c r="LQ418" i="28"/>
  <c r="LR418" i="28"/>
  <c r="LS418" i="28"/>
  <c r="LT418" i="28"/>
  <c r="LU418" i="28"/>
  <c r="LV418" i="28"/>
  <c r="LW418" i="28"/>
  <c r="LX418" i="28"/>
  <c r="LY418" i="28"/>
  <c r="LZ418" i="28"/>
  <c r="KB419" i="28"/>
  <c r="LO419" i="28"/>
  <c r="LP419" i="28"/>
  <c r="LQ419" i="28"/>
  <c r="LR419" i="28"/>
  <c r="LS419" i="28"/>
  <c r="LT419" i="28"/>
  <c r="LU419" i="28"/>
  <c r="LV419" i="28"/>
  <c r="LW419" i="28"/>
  <c r="LX419" i="28"/>
  <c r="LY419" i="28"/>
  <c r="LZ419" i="28"/>
  <c r="KB420" i="28"/>
  <c r="LO420" i="28"/>
  <c r="LP420" i="28"/>
  <c r="LQ420" i="28"/>
  <c r="LR420" i="28"/>
  <c r="LS420" i="28"/>
  <c r="LT420" i="28"/>
  <c r="LU420" i="28"/>
  <c r="LV420" i="28"/>
  <c r="LW420" i="28"/>
  <c r="LX420" i="28"/>
  <c r="LY420" i="28"/>
  <c r="LZ420" i="28"/>
  <c r="KB421" i="28"/>
  <c r="LO421" i="28"/>
  <c r="LP421" i="28"/>
  <c r="LQ421" i="28"/>
  <c r="LR421" i="28"/>
  <c r="LS421" i="28"/>
  <c r="LT421" i="28"/>
  <c r="LU421" i="28"/>
  <c r="LV421" i="28"/>
  <c r="LW421" i="28"/>
  <c r="LX421" i="28"/>
  <c r="LY421" i="28"/>
  <c r="LZ421" i="28"/>
  <c r="LO422" i="28"/>
  <c r="LP422" i="28"/>
  <c r="LQ422" i="28"/>
  <c r="LR422" i="28"/>
  <c r="LS422" i="28"/>
  <c r="LT422" i="28"/>
  <c r="LU422" i="28"/>
  <c r="LV422" i="28"/>
  <c r="LW422" i="28"/>
  <c r="LX422" i="28"/>
  <c r="LY422" i="28"/>
  <c r="LZ422" i="28"/>
  <c r="KB423" i="28"/>
  <c r="LO423" i="28"/>
  <c r="LP423" i="28"/>
  <c r="LQ423" i="28"/>
  <c r="LR423" i="28"/>
  <c r="LS423" i="28"/>
  <c r="LT423" i="28"/>
  <c r="LU423" i="28"/>
  <c r="LV423" i="28"/>
  <c r="LW423" i="28"/>
  <c r="LX423" i="28"/>
  <c r="LY423" i="28"/>
  <c r="LZ423" i="28"/>
  <c r="KB424" i="28"/>
  <c r="LO424" i="28"/>
  <c r="LP424" i="28"/>
  <c r="LQ424" i="28"/>
  <c r="LR424" i="28"/>
  <c r="LS424" i="28"/>
  <c r="LT424" i="28"/>
  <c r="LU424" i="28"/>
  <c r="LV424" i="28"/>
  <c r="LW424" i="28"/>
  <c r="LX424" i="28"/>
  <c r="LY424" i="28"/>
  <c r="LZ424" i="28"/>
  <c r="LO425" i="28"/>
  <c r="LP425" i="28"/>
  <c r="LQ425" i="28"/>
  <c r="LR425" i="28"/>
  <c r="LS425" i="28"/>
  <c r="LT425" i="28"/>
  <c r="LU425" i="28"/>
  <c r="LV425" i="28"/>
  <c r="LW425" i="28"/>
  <c r="LX425" i="28"/>
  <c r="LY425" i="28"/>
  <c r="LZ425" i="28"/>
  <c r="LO426" i="28"/>
  <c r="LP426" i="28"/>
  <c r="LQ426" i="28"/>
  <c r="LR426" i="28"/>
  <c r="LS426" i="28"/>
  <c r="LT426" i="28"/>
  <c r="LU426" i="28"/>
  <c r="LV426" i="28"/>
  <c r="LW426" i="28"/>
  <c r="LX426" i="28"/>
  <c r="LY426" i="28"/>
  <c r="LZ426" i="28"/>
  <c r="LO427" i="28"/>
  <c r="LP427" i="28"/>
  <c r="LQ427" i="28"/>
  <c r="LR427" i="28"/>
  <c r="LS427" i="28"/>
  <c r="LT427" i="28"/>
  <c r="LU427" i="28"/>
  <c r="LV427" i="28"/>
  <c r="LW427" i="28"/>
  <c r="LX427" i="28"/>
  <c r="LY427" i="28"/>
  <c r="LZ427" i="28"/>
  <c r="LO428" i="28"/>
  <c r="LP428" i="28"/>
  <c r="LQ428" i="28"/>
  <c r="LR428" i="28"/>
  <c r="LS428" i="28"/>
  <c r="LT428" i="28"/>
  <c r="LU428" i="28"/>
  <c r="LV428" i="28"/>
  <c r="LW428" i="28"/>
  <c r="LX428" i="28"/>
  <c r="LY428" i="28"/>
  <c r="LZ428" i="28"/>
  <c r="KB429" i="28"/>
  <c r="LO429" i="28"/>
  <c r="LP429" i="28"/>
  <c r="LQ429" i="28"/>
  <c r="LR429" i="28"/>
  <c r="LS429" i="28"/>
  <c r="LT429" i="28"/>
  <c r="LU429" i="28"/>
  <c r="LV429" i="28"/>
  <c r="LW429" i="28"/>
  <c r="LX429" i="28"/>
  <c r="LY429" i="28"/>
  <c r="LZ429" i="28"/>
  <c r="KB430" i="28"/>
  <c r="LO430" i="28"/>
  <c r="LP430" i="28"/>
  <c r="LQ430" i="28"/>
  <c r="LR430" i="28"/>
  <c r="LS430" i="28"/>
  <c r="LT430" i="28"/>
  <c r="LU430" i="28"/>
  <c r="LV430" i="28"/>
  <c r="LW430" i="28"/>
  <c r="LX430" i="28"/>
  <c r="LY430" i="28"/>
  <c r="LZ430" i="28"/>
  <c r="KB431" i="28"/>
  <c r="LO431" i="28"/>
  <c r="LP431" i="28"/>
  <c r="LQ431" i="28"/>
  <c r="LR431" i="28"/>
  <c r="LS431" i="28"/>
  <c r="LT431" i="28"/>
  <c r="LU431" i="28"/>
  <c r="LV431" i="28"/>
  <c r="LW431" i="28"/>
  <c r="LX431" i="28"/>
  <c r="LY431" i="28"/>
  <c r="LZ431" i="28"/>
  <c r="KB432" i="28"/>
  <c r="LO432" i="28"/>
  <c r="LP432" i="28"/>
  <c r="LQ432" i="28"/>
  <c r="LR432" i="28"/>
  <c r="LS432" i="28"/>
  <c r="LT432" i="28"/>
  <c r="LU432" i="28"/>
  <c r="LV432" i="28"/>
  <c r="LW432" i="28"/>
  <c r="LX432" i="28"/>
  <c r="LY432" i="28"/>
  <c r="LZ432" i="28"/>
  <c r="LO433" i="28"/>
  <c r="LP433" i="28"/>
  <c r="LQ433" i="28"/>
  <c r="LR433" i="28"/>
  <c r="LS433" i="28"/>
  <c r="LT433" i="28"/>
  <c r="LU433" i="28"/>
  <c r="LV433" i="28"/>
  <c r="LW433" i="28"/>
  <c r="LX433" i="28"/>
  <c r="LY433" i="28"/>
  <c r="LZ433" i="28"/>
  <c r="LO434" i="28"/>
  <c r="LP434" i="28"/>
  <c r="LQ434" i="28"/>
  <c r="LR434" i="28"/>
  <c r="LS434" i="28"/>
  <c r="LT434" i="28"/>
  <c r="LU434" i="28"/>
  <c r="LV434" i="28"/>
  <c r="LW434" i="28"/>
  <c r="LX434" i="28"/>
  <c r="LY434" i="28"/>
  <c r="LZ434" i="28"/>
  <c r="KB435" i="28"/>
  <c r="LO435" i="28"/>
  <c r="LP435" i="28"/>
  <c r="LQ435" i="28"/>
  <c r="LR435" i="28"/>
  <c r="LS435" i="28"/>
  <c r="LT435" i="28"/>
  <c r="LU435" i="28"/>
  <c r="LV435" i="28"/>
  <c r="LW435" i="28"/>
  <c r="LX435" i="28"/>
  <c r="LY435" i="28"/>
  <c r="LZ435" i="28"/>
  <c r="KB436" i="28"/>
  <c r="LO436" i="28"/>
  <c r="LP436" i="28"/>
  <c r="LQ436" i="28"/>
  <c r="LR436" i="28"/>
  <c r="LS436" i="28"/>
  <c r="LT436" i="28"/>
  <c r="LU436" i="28"/>
  <c r="LV436" i="28"/>
  <c r="LW436" i="28"/>
  <c r="LX436" i="28"/>
  <c r="LY436" i="28"/>
  <c r="LZ436" i="28"/>
  <c r="LO437" i="28"/>
  <c r="LP437" i="28"/>
  <c r="LQ437" i="28"/>
  <c r="LR437" i="28"/>
  <c r="LS437" i="28"/>
  <c r="LT437" i="28"/>
  <c r="LU437" i="28"/>
  <c r="LV437" i="28"/>
  <c r="LW437" i="28"/>
  <c r="LX437" i="28"/>
  <c r="LY437" i="28"/>
  <c r="LZ437" i="28"/>
  <c r="LO438" i="28"/>
  <c r="LP438" i="28"/>
  <c r="LQ438" i="28"/>
  <c r="LR438" i="28"/>
  <c r="LS438" i="28"/>
  <c r="LT438" i="28"/>
  <c r="LU438" i="28"/>
  <c r="LV438" i="28"/>
  <c r="LW438" i="28"/>
  <c r="LX438" i="28"/>
  <c r="LY438" i="28"/>
  <c r="LZ438" i="28"/>
  <c r="LO439" i="28"/>
  <c r="LP439" i="28"/>
  <c r="LQ439" i="28"/>
  <c r="LR439" i="28"/>
  <c r="LS439" i="28"/>
  <c r="LT439" i="28"/>
  <c r="LU439" i="28"/>
  <c r="LV439" i="28"/>
  <c r="LW439" i="28"/>
  <c r="LX439" i="28"/>
  <c r="LY439" i="28"/>
  <c r="LZ439" i="28"/>
  <c r="LO440" i="28"/>
  <c r="LP440" i="28"/>
  <c r="LQ440" i="28"/>
  <c r="LR440" i="28"/>
  <c r="LS440" i="28"/>
  <c r="LT440" i="28"/>
  <c r="LU440" i="28"/>
  <c r="LV440" i="28"/>
  <c r="LW440" i="28"/>
  <c r="LX440" i="28"/>
  <c r="LY440" i="28"/>
  <c r="LZ440" i="28"/>
  <c r="KB441" i="28"/>
  <c r="LO441" i="28"/>
  <c r="LP441" i="28"/>
  <c r="LQ441" i="28"/>
  <c r="LR441" i="28"/>
  <c r="LS441" i="28"/>
  <c r="LT441" i="28"/>
  <c r="LU441" i="28"/>
  <c r="LV441" i="28"/>
  <c r="LW441" i="28"/>
  <c r="LX441" i="28"/>
  <c r="LY441" i="28"/>
  <c r="LZ441" i="28"/>
  <c r="LO442" i="28"/>
  <c r="LP442" i="28"/>
  <c r="LQ442" i="28"/>
  <c r="LR442" i="28"/>
  <c r="LS442" i="28"/>
  <c r="LT442" i="28"/>
  <c r="LU442" i="28"/>
  <c r="LV442" i="28"/>
  <c r="LW442" i="28"/>
  <c r="LX442" i="28"/>
  <c r="LY442" i="28"/>
  <c r="LZ442" i="28"/>
  <c r="KB443" i="28"/>
  <c r="LO443" i="28"/>
  <c r="LP443" i="28"/>
  <c r="LQ443" i="28"/>
  <c r="LR443" i="28"/>
  <c r="LS443" i="28"/>
  <c r="LT443" i="28"/>
  <c r="LU443" i="28"/>
  <c r="LV443" i="28"/>
  <c r="LW443" i="28"/>
  <c r="LX443" i="28"/>
  <c r="LY443" i="28"/>
  <c r="LZ443" i="28"/>
  <c r="KB444" i="28"/>
  <c r="LO444" i="28"/>
  <c r="LP444" i="28"/>
  <c r="LQ444" i="28"/>
  <c r="LR444" i="28"/>
  <c r="LS444" i="28"/>
  <c r="LT444" i="28"/>
  <c r="LU444" i="28"/>
  <c r="LV444" i="28"/>
  <c r="LW444" i="28"/>
  <c r="LX444" i="28"/>
  <c r="LY444" i="28"/>
  <c r="LZ444" i="28"/>
  <c r="LO445" i="28"/>
  <c r="LP445" i="28"/>
  <c r="LQ445" i="28"/>
  <c r="LR445" i="28"/>
  <c r="LS445" i="28"/>
  <c r="LT445" i="28"/>
  <c r="LU445" i="28"/>
  <c r="LV445" i="28"/>
  <c r="LW445" i="28"/>
  <c r="LX445" i="28"/>
  <c r="LY445" i="28"/>
  <c r="LZ445" i="28"/>
  <c r="LO446" i="28"/>
  <c r="LP446" i="28"/>
  <c r="LQ446" i="28"/>
  <c r="LR446" i="28"/>
  <c r="LS446" i="28"/>
  <c r="LT446" i="28"/>
  <c r="LU446" i="28"/>
  <c r="LV446" i="28"/>
  <c r="LW446" i="28"/>
  <c r="LX446" i="28"/>
  <c r="LY446" i="28"/>
  <c r="LZ446" i="28"/>
  <c r="KB447" i="28"/>
  <c r="LO447" i="28"/>
  <c r="LP447" i="28"/>
  <c r="LQ447" i="28"/>
  <c r="LR447" i="28"/>
  <c r="LS447" i="28"/>
  <c r="LT447" i="28"/>
  <c r="LU447" i="28"/>
  <c r="LV447" i="28"/>
  <c r="LW447" i="28"/>
  <c r="LX447" i="28"/>
  <c r="LY447" i="28"/>
  <c r="LZ447" i="28"/>
  <c r="KB448" i="28"/>
  <c r="LO448" i="28"/>
  <c r="LP448" i="28"/>
  <c r="LQ448" i="28"/>
  <c r="LR448" i="28"/>
  <c r="LS448" i="28"/>
  <c r="LT448" i="28"/>
  <c r="LU448" i="28"/>
  <c r="LV448" i="28"/>
  <c r="LW448" i="28"/>
  <c r="LX448" i="28"/>
  <c r="LY448" i="28"/>
  <c r="LZ448" i="28"/>
  <c r="LO449" i="28"/>
  <c r="LP449" i="28"/>
  <c r="LQ449" i="28"/>
  <c r="LR449" i="28"/>
  <c r="LS449" i="28"/>
  <c r="LT449" i="28"/>
  <c r="LU449" i="28"/>
  <c r="LV449" i="28"/>
  <c r="LW449" i="28"/>
  <c r="LX449" i="28"/>
  <c r="LY449" i="28"/>
  <c r="LZ449" i="28"/>
  <c r="LO450" i="28"/>
  <c r="LP450" i="28"/>
  <c r="LQ450" i="28"/>
  <c r="LR450" i="28"/>
  <c r="LS450" i="28"/>
  <c r="LT450" i="28"/>
  <c r="LU450" i="28"/>
  <c r="LV450" i="28"/>
  <c r="LW450" i="28"/>
  <c r="LX450" i="28"/>
  <c r="LY450" i="28"/>
  <c r="LZ450" i="28"/>
  <c r="LO451" i="28"/>
  <c r="LP451" i="28"/>
  <c r="LQ451" i="28"/>
  <c r="LR451" i="28"/>
  <c r="LS451" i="28"/>
  <c r="LT451" i="28"/>
  <c r="LU451" i="28"/>
  <c r="LV451" i="28"/>
  <c r="LW451" i="28"/>
  <c r="LX451" i="28"/>
  <c r="LY451" i="28"/>
  <c r="LZ451" i="28"/>
  <c r="LO452" i="28"/>
  <c r="LP452" i="28"/>
  <c r="LQ452" i="28"/>
  <c r="LR452" i="28"/>
  <c r="LS452" i="28"/>
  <c r="LT452" i="28"/>
  <c r="LU452" i="28"/>
  <c r="LV452" i="28"/>
  <c r="LW452" i="28"/>
  <c r="LX452" i="28"/>
  <c r="LY452" i="28"/>
  <c r="LZ452" i="28"/>
  <c r="KB453" i="28"/>
  <c r="LO453" i="28"/>
  <c r="LP453" i="28"/>
  <c r="LQ453" i="28"/>
  <c r="LR453" i="28"/>
  <c r="LS453" i="28"/>
  <c r="LT453" i="28"/>
  <c r="LU453" i="28"/>
  <c r="LV453" i="28"/>
  <c r="LW453" i="28"/>
  <c r="LX453" i="28"/>
  <c r="LY453" i="28"/>
  <c r="LZ453" i="28"/>
  <c r="LO454" i="28"/>
  <c r="LP454" i="28"/>
  <c r="LQ454" i="28"/>
  <c r="LR454" i="28"/>
  <c r="LS454" i="28"/>
  <c r="LT454" i="28"/>
  <c r="LU454" i="28"/>
  <c r="LV454" i="28"/>
  <c r="LW454" i="28"/>
  <c r="LX454" i="28"/>
  <c r="LY454" i="28"/>
  <c r="LZ454" i="28"/>
  <c r="KB455" i="28"/>
  <c r="LO455" i="28"/>
  <c r="LP455" i="28"/>
  <c r="LQ455" i="28"/>
  <c r="LR455" i="28"/>
  <c r="LS455" i="28"/>
  <c r="LT455" i="28"/>
  <c r="LU455" i="28"/>
  <c r="LV455" i="28"/>
  <c r="LW455" i="28"/>
  <c r="LX455" i="28"/>
  <c r="LY455" i="28"/>
  <c r="LZ455" i="28"/>
  <c r="KB456" i="28"/>
  <c r="LO456" i="28"/>
  <c r="LP456" i="28"/>
  <c r="LQ456" i="28"/>
  <c r="LR456" i="28"/>
  <c r="LS456" i="28"/>
  <c r="LT456" i="28"/>
  <c r="LU456" i="28"/>
  <c r="LV456" i="28"/>
  <c r="LW456" i="28"/>
  <c r="LX456" i="28"/>
  <c r="LY456" i="28"/>
  <c r="LZ456" i="28"/>
  <c r="LO457" i="28"/>
  <c r="LP457" i="28"/>
  <c r="LQ457" i="28"/>
  <c r="LR457" i="28"/>
  <c r="LS457" i="28"/>
  <c r="LT457" i="28"/>
  <c r="LU457" i="28"/>
  <c r="LV457" i="28"/>
  <c r="LW457" i="28"/>
  <c r="LX457" i="28"/>
  <c r="LY457" i="28"/>
  <c r="LZ457" i="28"/>
  <c r="LO458" i="28"/>
  <c r="LP458" i="28"/>
  <c r="LQ458" i="28"/>
  <c r="LR458" i="28"/>
  <c r="LS458" i="28"/>
  <c r="LT458" i="28"/>
  <c r="LU458" i="28"/>
  <c r="LV458" i="28"/>
  <c r="LW458" i="28"/>
  <c r="LX458" i="28"/>
  <c r="LY458" i="28"/>
  <c r="LZ458" i="28"/>
  <c r="KB459" i="28"/>
  <c r="LO459" i="28"/>
  <c r="LP459" i="28"/>
  <c r="LQ459" i="28"/>
  <c r="LR459" i="28"/>
  <c r="LS459" i="28"/>
  <c r="LT459" i="28"/>
  <c r="LU459" i="28"/>
  <c r="LV459" i="28"/>
  <c r="LW459" i="28"/>
  <c r="LX459" i="28"/>
  <c r="LY459" i="28"/>
  <c r="LZ459" i="28"/>
  <c r="KB460" i="28"/>
  <c r="LO460" i="28"/>
  <c r="LP460" i="28"/>
  <c r="LQ460" i="28"/>
  <c r="LR460" i="28"/>
  <c r="LS460" i="28"/>
  <c r="LT460" i="28"/>
  <c r="LU460" i="28"/>
  <c r="LV460" i="28"/>
  <c r="LW460" i="28"/>
  <c r="LX460" i="28"/>
  <c r="LY460" i="28"/>
  <c r="LZ460" i="28"/>
  <c r="LO461" i="28"/>
  <c r="LP461" i="28"/>
  <c r="LQ461" i="28"/>
  <c r="LR461" i="28"/>
  <c r="LS461" i="28"/>
  <c r="LT461" i="28"/>
  <c r="LU461" i="28"/>
  <c r="LV461" i="28"/>
  <c r="LW461" i="28"/>
  <c r="LX461" i="28"/>
  <c r="LY461" i="28"/>
  <c r="LZ461" i="28"/>
  <c r="LO462" i="28"/>
  <c r="LP462" i="28"/>
  <c r="LQ462" i="28"/>
  <c r="LR462" i="28"/>
  <c r="LS462" i="28"/>
  <c r="LT462" i="28"/>
  <c r="LU462" i="28"/>
  <c r="LV462" i="28"/>
  <c r="LW462" i="28"/>
  <c r="LX462" i="28"/>
  <c r="LY462" i="28"/>
  <c r="LZ462" i="28"/>
  <c r="LO463" i="28"/>
  <c r="LP463" i="28"/>
  <c r="LQ463" i="28"/>
  <c r="LR463" i="28"/>
  <c r="LS463" i="28"/>
  <c r="LT463" i="28"/>
  <c r="LU463" i="28"/>
  <c r="LV463" i="28"/>
  <c r="LW463" i="28"/>
  <c r="LX463" i="28"/>
  <c r="LY463" i="28"/>
  <c r="LZ463" i="28"/>
  <c r="LO464" i="28"/>
  <c r="LP464" i="28"/>
  <c r="LQ464" i="28"/>
  <c r="LR464" i="28"/>
  <c r="LS464" i="28"/>
  <c r="LT464" i="28"/>
  <c r="LU464" i="28"/>
  <c r="LV464" i="28"/>
  <c r="LW464" i="28"/>
  <c r="LX464" i="28"/>
  <c r="LY464" i="28"/>
  <c r="LZ464" i="28"/>
  <c r="KB465" i="28"/>
  <c r="LO465" i="28"/>
  <c r="LP465" i="28"/>
  <c r="LQ465" i="28"/>
  <c r="LR465" i="28"/>
  <c r="LS465" i="28"/>
  <c r="LT465" i="28"/>
  <c r="LU465" i="28"/>
  <c r="LV465" i="28"/>
  <c r="LW465" i="28"/>
  <c r="LX465" i="28"/>
  <c r="LY465" i="28"/>
  <c r="LZ465" i="28"/>
  <c r="LO466" i="28"/>
  <c r="LP466" i="28"/>
  <c r="LQ466" i="28"/>
  <c r="LR466" i="28"/>
  <c r="LS466" i="28"/>
  <c r="LT466" i="28"/>
  <c r="LU466" i="28"/>
  <c r="LV466" i="28"/>
  <c r="LW466" i="28"/>
  <c r="LX466" i="28"/>
  <c r="LY466" i="28"/>
  <c r="LZ466" i="28"/>
  <c r="KB467" i="28"/>
  <c r="LO467" i="28"/>
  <c r="LP467" i="28"/>
  <c r="LQ467" i="28"/>
  <c r="LR467" i="28"/>
  <c r="LS467" i="28"/>
  <c r="LT467" i="28"/>
  <c r="LU467" i="28"/>
  <c r="LV467" i="28"/>
  <c r="LW467" i="28"/>
  <c r="LX467" i="28"/>
  <c r="LY467" i="28"/>
  <c r="LZ467" i="28"/>
  <c r="KB468" i="28"/>
  <c r="LO468" i="28"/>
  <c r="LP468" i="28"/>
  <c r="LQ468" i="28"/>
  <c r="LR468" i="28"/>
  <c r="LS468" i="28"/>
  <c r="LT468" i="28"/>
  <c r="LU468" i="28"/>
  <c r="LV468" i="28"/>
  <c r="LW468" i="28"/>
  <c r="LX468" i="28"/>
  <c r="LY468" i="28"/>
  <c r="LZ468" i="28"/>
  <c r="LO469" i="28"/>
  <c r="LP469" i="28"/>
  <c r="LQ469" i="28"/>
  <c r="LR469" i="28"/>
  <c r="LS469" i="28"/>
  <c r="LT469" i="28"/>
  <c r="LU469" i="28"/>
  <c r="LV469" i="28"/>
  <c r="LW469" i="28"/>
  <c r="LX469" i="28"/>
  <c r="LY469" i="28"/>
  <c r="LZ469" i="28"/>
  <c r="LO470" i="28"/>
  <c r="LP470" i="28"/>
  <c r="LQ470" i="28"/>
  <c r="LR470" i="28"/>
  <c r="LS470" i="28"/>
  <c r="LT470" i="28"/>
  <c r="LU470" i="28"/>
  <c r="LV470" i="28"/>
  <c r="LW470" i="28"/>
  <c r="LX470" i="28"/>
  <c r="LY470" i="28"/>
  <c r="LZ470" i="28"/>
  <c r="KB471" i="28"/>
  <c r="LO471" i="28"/>
  <c r="LP471" i="28"/>
  <c r="LQ471" i="28"/>
  <c r="LR471" i="28"/>
  <c r="LS471" i="28"/>
  <c r="LT471" i="28"/>
  <c r="LU471" i="28"/>
  <c r="LV471" i="28"/>
  <c r="LW471" i="28"/>
  <c r="LX471" i="28"/>
  <c r="LY471" i="28"/>
  <c r="LZ471" i="28"/>
  <c r="KB472" i="28"/>
  <c r="LO472" i="28"/>
  <c r="LP472" i="28"/>
  <c r="LQ472" i="28"/>
  <c r="LR472" i="28"/>
  <c r="LS472" i="28"/>
  <c r="LT472" i="28"/>
  <c r="LU472" i="28"/>
  <c r="LV472" i="28"/>
  <c r="LW472" i="28"/>
  <c r="LX472" i="28"/>
  <c r="LY472" i="28"/>
  <c r="LZ472" i="28"/>
  <c r="LO473" i="28"/>
  <c r="LP473" i="28"/>
  <c r="LQ473" i="28"/>
  <c r="LR473" i="28"/>
  <c r="LS473" i="28"/>
  <c r="LT473" i="28"/>
  <c r="LU473" i="28"/>
  <c r="LV473" i="28"/>
  <c r="LW473" i="28"/>
  <c r="LX473" i="28"/>
  <c r="LY473" i="28"/>
  <c r="LZ473" i="28"/>
  <c r="LO474" i="28"/>
  <c r="LP474" i="28"/>
  <c r="LQ474" i="28"/>
  <c r="LR474" i="28"/>
  <c r="LS474" i="28"/>
  <c r="LT474" i="28"/>
  <c r="LU474" i="28"/>
  <c r="LV474" i="28"/>
  <c r="LW474" i="28"/>
  <c r="LX474" i="28"/>
  <c r="LY474" i="28"/>
  <c r="LZ474" i="28"/>
  <c r="LO475" i="28"/>
  <c r="LP475" i="28"/>
  <c r="LQ475" i="28"/>
  <c r="LR475" i="28"/>
  <c r="LS475" i="28"/>
  <c r="LT475" i="28"/>
  <c r="LU475" i="28"/>
  <c r="LV475" i="28"/>
  <c r="LW475" i="28"/>
  <c r="LX475" i="28"/>
  <c r="LY475" i="28"/>
  <c r="LZ475" i="28"/>
  <c r="LO476" i="28"/>
  <c r="LP476" i="28"/>
  <c r="LQ476" i="28"/>
  <c r="LR476" i="28"/>
  <c r="LS476" i="28"/>
  <c r="LT476" i="28"/>
  <c r="LU476" i="28"/>
  <c r="LV476" i="28"/>
  <c r="LW476" i="28"/>
  <c r="LX476" i="28"/>
  <c r="LY476" i="28"/>
  <c r="LZ476" i="28"/>
  <c r="KB477" i="28"/>
  <c r="LO477" i="28"/>
  <c r="LP477" i="28"/>
  <c r="LQ477" i="28"/>
  <c r="LR477" i="28"/>
  <c r="LS477" i="28"/>
  <c r="LT477" i="28"/>
  <c r="LU477" i="28"/>
  <c r="LV477" i="28"/>
  <c r="LW477" i="28"/>
  <c r="LX477" i="28"/>
  <c r="LY477" i="28"/>
  <c r="LZ477" i="28"/>
  <c r="LO478" i="28"/>
  <c r="LP478" i="28"/>
  <c r="LQ478" i="28"/>
  <c r="LR478" i="28"/>
  <c r="LS478" i="28"/>
  <c r="LT478" i="28"/>
  <c r="LU478" i="28"/>
  <c r="LV478" i="28"/>
  <c r="LW478" i="28"/>
  <c r="LX478" i="28"/>
  <c r="LY478" i="28"/>
  <c r="LZ478" i="28"/>
  <c r="KB479" i="28"/>
  <c r="LO479" i="28"/>
  <c r="LP479" i="28"/>
  <c r="LQ479" i="28"/>
  <c r="LR479" i="28"/>
  <c r="LS479" i="28"/>
  <c r="LT479" i="28"/>
  <c r="LU479" i="28"/>
  <c r="LV479" i="28"/>
  <c r="LW479" i="28"/>
  <c r="LX479" i="28"/>
  <c r="LY479" i="28"/>
  <c r="LZ479" i="28"/>
  <c r="KB480" i="28"/>
  <c r="LO480" i="28"/>
  <c r="LP480" i="28"/>
  <c r="LQ480" i="28"/>
  <c r="LR480" i="28"/>
  <c r="LS480" i="28"/>
  <c r="LT480" i="28"/>
  <c r="LU480" i="28"/>
  <c r="LV480" i="28"/>
  <c r="LW480" i="28"/>
  <c r="LX480" i="28"/>
  <c r="LY480" i="28"/>
  <c r="LZ480" i="28"/>
  <c r="KB481" i="28"/>
  <c r="LO481" i="28"/>
  <c r="LP481" i="28"/>
  <c r="LQ481" i="28"/>
  <c r="LR481" i="28"/>
  <c r="LS481" i="28"/>
  <c r="LT481" i="28"/>
  <c r="LU481" i="28"/>
  <c r="LV481" i="28"/>
  <c r="LW481" i="28"/>
  <c r="LX481" i="28"/>
  <c r="LY481" i="28"/>
  <c r="LZ481" i="28"/>
  <c r="LO482" i="28"/>
  <c r="LP482" i="28"/>
  <c r="LQ482" i="28"/>
  <c r="LR482" i="28"/>
  <c r="LS482" i="28"/>
  <c r="LT482" i="28"/>
  <c r="LU482" i="28"/>
  <c r="LV482" i="28"/>
  <c r="LW482" i="28"/>
  <c r="LX482" i="28"/>
  <c r="LY482" i="28"/>
  <c r="LZ482" i="28"/>
  <c r="KB483" i="28"/>
  <c r="LO483" i="28"/>
  <c r="LP483" i="28"/>
  <c r="LQ483" i="28"/>
  <c r="LR483" i="28"/>
  <c r="LS483" i="28"/>
  <c r="LT483" i="28"/>
  <c r="LU483" i="28"/>
  <c r="LV483" i="28"/>
  <c r="LW483" i="28"/>
  <c r="LX483" i="28"/>
  <c r="LY483" i="28"/>
  <c r="LZ483" i="28"/>
  <c r="KB484" i="28"/>
  <c r="LO484" i="28"/>
  <c r="LP484" i="28"/>
  <c r="LQ484" i="28"/>
  <c r="LR484" i="28"/>
  <c r="LS484" i="28"/>
  <c r="LT484" i="28"/>
  <c r="LU484" i="28"/>
  <c r="LV484" i="28"/>
  <c r="LW484" i="28"/>
  <c r="LX484" i="28"/>
  <c r="LY484" i="28"/>
  <c r="LZ484" i="28"/>
  <c r="LO485" i="28"/>
  <c r="LP485" i="28"/>
  <c r="LQ485" i="28"/>
  <c r="LR485" i="28"/>
  <c r="LS485" i="28"/>
  <c r="LT485" i="28"/>
  <c r="LU485" i="28"/>
  <c r="LV485" i="28"/>
  <c r="LW485" i="28"/>
  <c r="LX485" i="28"/>
  <c r="LY485" i="28"/>
  <c r="LZ485" i="28"/>
  <c r="LO486" i="28"/>
  <c r="LP486" i="28"/>
  <c r="LQ486" i="28"/>
  <c r="LR486" i="28"/>
  <c r="LS486" i="28"/>
  <c r="LT486" i="28"/>
  <c r="LU486" i="28"/>
  <c r="LV486" i="28"/>
  <c r="LW486" i="28"/>
  <c r="LX486" i="28"/>
  <c r="LY486" i="28"/>
  <c r="LZ486" i="28"/>
  <c r="LO487" i="28"/>
  <c r="LP487" i="28"/>
  <c r="LQ487" i="28"/>
  <c r="LR487" i="28"/>
  <c r="LS487" i="28"/>
  <c r="LT487" i="28"/>
  <c r="LU487" i="28"/>
  <c r="LV487" i="28"/>
  <c r="LW487" i="28"/>
  <c r="LX487" i="28"/>
  <c r="LY487" i="28"/>
  <c r="LZ487" i="28"/>
  <c r="LO488" i="28"/>
  <c r="LP488" i="28"/>
  <c r="LQ488" i="28"/>
  <c r="LR488" i="28"/>
  <c r="LS488" i="28"/>
  <c r="LT488" i="28"/>
  <c r="LU488" i="28"/>
  <c r="LV488" i="28"/>
  <c r="LW488" i="28"/>
  <c r="LX488" i="28"/>
  <c r="LY488" i="28"/>
  <c r="LZ488" i="28"/>
  <c r="KB489" i="28"/>
  <c r="LO489" i="28"/>
  <c r="LP489" i="28"/>
  <c r="LQ489" i="28"/>
  <c r="LR489" i="28"/>
  <c r="LS489" i="28"/>
  <c r="LT489" i="28"/>
  <c r="LU489" i="28"/>
  <c r="LV489" i="28"/>
  <c r="LW489" i="28"/>
  <c r="LX489" i="28"/>
  <c r="LY489" i="28"/>
  <c r="LZ489" i="28"/>
  <c r="KB490" i="28"/>
  <c r="LO490" i="28"/>
  <c r="LP490" i="28"/>
  <c r="LQ490" i="28"/>
  <c r="LR490" i="28"/>
  <c r="LS490" i="28"/>
  <c r="LT490" i="28"/>
  <c r="LU490" i="28"/>
  <c r="LV490" i="28"/>
  <c r="LW490" i="28"/>
  <c r="LX490" i="28"/>
  <c r="LY490" i="28"/>
  <c r="LZ490" i="28"/>
  <c r="KB491" i="28"/>
  <c r="LO491" i="28"/>
  <c r="LP491" i="28"/>
  <c r="LQ491" i="28"/>
  <c r="LR491" i="28"/>
  <c r="LS491" i="28"/>
  <c r="LT491" i="28"/>
  <c r="LU491" i="28"/>
  <c r="LV491" i="28"/>
  <c r="LW491" i="28"/>
  <c r="LX491" i="28"/>
  <c r="LY491" i="28"/>
  <c r="LZ491" i="28"/>
  <c r="KB492" i="28"/>
  <c r="LO492" i="28"/>
  <c r="LP492" i="28"/>
  <c r="LQ492" i="28"/>
  <c r="LR492" i="28"/>
  <c r="LS492" i="28"/>
  <c r="LT492" i="28"/>
  <c r="LU492" i="28"/>
  <c r="LV492" i="28"/>
  <c r="LW492" i="28"/>
  <c r="LX492" i="28"/>
  <c r="LY492" i="28"/>
  <c r="LZ492" i="28"/>
  <c r="LO493" i="28"/>
  <c r="LP493" i="28"/>
  <c r="LQ493" i="28"/>
  <c r="LR493" i="28"/>
  <c r="LS493" i="28"/>
  <c r="LT493" i="28"/>
  <c r="LU493" i="28"/>
  <c r="LV493" i="28"/>
  <c r="LW493" i="28"/>
  <c r="LX493" i="28"/>
  <c r="LY493" i="28"/>
  <c r="LZ493" i="28"/>
  <c r="LO494" i="28"/>
  <c r="LP494" i="28"/>
  <c r="LQ494" i="28"/>
  <c r="LR494" i="28"/>
  <c r="LS494" i="28"/>
  <c r="LT494" i="28"/>
  <c r="LU494" i="28"/>
  <c r="LV494" i="28"/>
  <c r="LW494" i="28"/>
  <c r="LX494" i="28"/>
  <c r="LY494" i="28"/>
  <c r="LZ494" i="28"/>
  <c r="KB495" i="28"/>
  <c r="LO495" i="28"/>
  <c r="LP495" i="28"/>
  <c r="LQ495" i="28"/>
  <c r="LR495" i="28"/>
  <c r="LS495" i="28"/>
  <c r="LT495" i="28"/>
  <c r="LU495" i="28"/>
  <c r="LV495" i="28"/>
  <c r="LW495" i="28"/>
  <c r="LX495" i="28"/>
  <c r="LY495" i="28"/>
  <c r="LZ495" i="28"/>
  <c r="KB496" i="28"/>
  <c r="LO496" i="28"/>
  <c r="LP496" i="28"/>
  <c r="LQ496" i="28"/>
  <c r="LR496" i="28"/>
  <c r="LS496" i="28"/>
  <c r="LT496" i="28"/>
  <c r="LU496" i="28"/>
  <c r="LV496" i="28"/>
  <c r="LW496" i="28"/>
  <c r="LX496" i="28"/>
  <c r="LY496" i="28"/>
  <c r="LZ496" i="28"/>
  <c r="LO497" i="28"/>
  <c r="LP497" i="28"/>
  <c r="LQ497" i="28"/>
  <c r="LR497" i="28"/>
  <c r="LS497" i="28"/>
  <c r="LT497" i="28"/>
  <c r="LU497" i="28"/>
  <c r="LV497" i="28"/>
  <c r="LW497" i="28"/>
  <c r="LX497" i="28"/>
  <c r="LY497" i="28"/>
  <c r="LZ497" i="28"/>
  <c r="LO498" i="28"/>
  <c r="LP498" i="28"/>
  <c r="LQ498" i="28"/>
  <c r="LR498" i="28"/>
  <c r="LS498" i="28"/>
  <c r="LT498" i="28"/>
  <c r="LU498" i="28"/>
  <c r="LV498" i="28"/>
  <c r="LW498" i="28"/>
  <c r="LX498" i="28"/>
  <c r="LY498" i="28"/>
  <c r="LZ498" i="28"/>
  <c r="LO499" i="28"/>
  <c r="LP499" i="28"/>
  <c r="LQ499" i="28"/>
  <c r="LR499" i="28"/>
  <c r="LS499" i="28"/>
  <c r="LT499" i="28"/>
  <c r="LU499" i="28"/>
  <c r="LV499" i="28"/>
  <c r="LW499" i="28"/>
  <c r="LX499" i="28"/>
  <c r="LY499" i="28"/>
  <c r="LZ499" i="28"/>
  <c r="LO500" i="28"/>
  <c r="LP500" i="28"/>
  <c r="LQ500" i="28"/>
  <c r="LR500" i="28"/>
  <c r="LS500" i="28"/>
  <c r="LT500" i="28"/>
  <c r="LU500" i="28"/>
  <c r="LV500" i="28"/>
  <c r="LW500" i="28"/>
  <c r="LX500" i="28"/>
  <c r="LY500" i="28"/>
  <c r="LZ500" i="28"/>
  <c r="KB501" i="28"/>
  <c r="LO501" i="28"/>
  <c r="LP501" i="28"/>
  <c r="LQ501" i="28"/>
  <c r="LR501" i="28"/>
  <c r="LS501" i="28"/>
  <c r="LT501" i="28"/>
  <c r="LU501" i="28"/>
  <c r="LV501" i="28"/>
  <c r="LW501" i="28"/>
  <c r="LX501" i="28"/>
  <c r="LY501" i="28"/>
  <c r="LZ501" i="28"/>
  <c r="LO502" i="28"/>
  <c r="LP502" i="28"/>
  <c r="LQ502" i="28"/>
  <c r="LR502" i="28"/>
  <c r="LS502" i="28"/>
  <c r="LT502" i="28"/>
  <c r="LU502" i="28"/>
  <c r="LV502" i="28"/>
  <c r="LW502" i="28"/>
  <c r="LX502" i="28"/>
  <c r="LY502" i="28"/>
  <c r="LZ502" i="28"/>
  <c r="KB503" i="28"/>
  <c r="LO503" i="28"/>
  <c r="LP503" i="28"/>
  <c r="LQ503" i="28"/>
  <c r="LR503" i="28"/>
  <c r="LS503" i="28"/>
  <c r="LT503" i="28"/>
  <c r="LU503" i="28"/>
  <c r="LV503" i="28"/>
  <c r="LW503" i="28"/>
  <c r="LX503" i="28"/>
  <c r="LY503" i="28"/>
  <c r="LZ503" i="28"/>
  <c r="KB504" i="28"/>
  <c r="LO504" i="28"/>
  <c r="LP504" i="28"/>
  <c r="LQ504" i="28"/>
  <c r="LR504" i="28"/>
  <c r="LS504" i="28"/>
  <c r="LT504" i="28"/>
  <c r="LU504" i="28"/>
  <c r="LV504" i="28"/>
  <c r="LW504" i="28"/>
  <c r="LX504" i="28"/>
  <c r="LY504" i="28"/>
  <c r="LZ504" i="28"/>
  <c r="LO505" i="28"/>
  <c r="LP505" i="28"/>
  <c r="LQ505" i="28"/>
  <c r="LR505" i="28"/>
  <c r="LS505" i="28"/>
  <c r="LT505" i="28"/>
  <c r="LU505" i="28"/>
  <c r="LV505" i="28"/>
  <c r="LW505" i="28"/>
  <c r="LX505" i="28"/>
  <c r="LY505" i="28"/>
  <c r="LZ505" i="28"/>
  <c r="LO506" i="28"/>
  <c r="LP506" i="28"/>
  <c r="LQ506" i="28"/>
  <c r="LR506" i="28"/>
  <c r="LS506" i="28"/>
  <c r="LT506" i="28"/>
  <c r="LU506" i="28"/>
  <c r="LV506" i="28"/>
  <c r="LW506" i="28"/>
  <c r="LX506" i="28"/>
  <c r="LY506" i="28"/>
  <c r="LZ506" i="28"/>
  <c r="KB507" i="28"/>
  <c r="LO507" i="28"/>
  <c r="LP507" i="28"/>
  <c r="LQ507" i="28"/>
  <c r="LR507" i="28"/>
  <c r="LS507" i="28"/>
  <c r="LT507" i="28"/>
  <c r="LU507" i="28"/>
  <c r="LV507" i="28"/>
  <c r="LW507" i="28"/>
  <c r="LX507" i="28"/>
  <c r="LY507" i="28"/>
  <c r="LZ507" i="28"/>
  <c r="KB508" i="28"/>
  <c r="LO508" i="28"/>
  <c r="LP508" i="28"/>
  <c r="LQ508" i="28"/>
  <c r="LR508" i="28"/>
  <c r="LS508" i="28"/>
  <c r="LT508" i="28"/>
  <c r="LU508" i="28"/>
  <c r="LV508" i="28"/>
  <c r="LW508" i="28"/>
  <c r="LX508" i="28"/>
  <c r="LY508" i="28"/>
  <c r="LZ508" i="28"/>
  <c r="LO509" i="28"/>
  <c r="LP509" i="28"/>
  <c r="LQ509" i="28"/>
  <c r="LR509" i="28"/>
  <c r="LS509" i="28"/>
  <c r="LT509" i="28"/>
  <c r="LU509" i="28"/>
  <c r="LV509" i="28"/>
  <c r="LW509" i="28"/>
  <c r="LX509" i="28"/>
  <c r="LY509" i="28"/>
  <c r="LZ509" i="28"/>
  <c r="LO510" i="28"/>
  <c r="LP510" i="28"/>
  <c r="LQ510" i="28"/>
  <c r="LR510" i="28"/>
  <c r="LS510" i="28"/>
  <c r="LT510" i="28"/>
  <c r="LU510" i="28"/>
  <c r="LV510" i="28"/>
  <c r="LW510" i="28"/>
  <c r="LX510" i="28"/>
  <c r="LY510" i="28"/>
  <c r="LZ510" i="28"/>
  <c r="LO511" i="28"/>
  <c r="LP511" i="28"/>
  <c r="LQ511" i="28"/>
  <c r="LR511" i="28"/>
  <c r="LS511" i="28"/>
  <c r="LT511" i="28"/>
  <c r="LU511" i="28"/>
  <c r="LV511" i="28"/>
  <c r="LW511" i="28"/>
  <c r="LX511" i="28"/>
  <c r="LY511" i="28"/>
  <c r="LZ511" i="28"/>
  <c r="LO512" i="28"/>
  <c r="LP512" i="28"/>
  <c r="LQ512" i="28"/>
  <c r="LR512" i="28"/>
  <c r="LS512" i="28"/>
  <c r="LT512" i="28"/>
  <c r="LU512" i="28"/>
  <c r="LV512" i="28"/>
  <c r="LW512" i="28"/>
  <c r="LX512" i="28"/>
  <c r="LY512" i="28"/>
  <c r="LZ512" i="28"/>
  <c r="KB513" i="28"/>
  <c r="LO513" i="28"/>
  <c r="LP513" i="28"/>
  <c r="LQ513" i="28"/>
  <c r="LR513" i="28"/>
  <c r="LS513" i="28"/>
  <c r="LT513" i="28"/>
  <c r="LU513" i="28"/>
  <c r="LV513" i="28"/>
  <c r="LW513" i="28"/>
  <c r="LX513" i="28"/>
  <c r="LY513" i="28"/>
  <c r="LZ513" i="28"/>
  <c r="KB514" i="28"/>
  <c r="LO514" i="28"/>
  <c r="LP514" i="28"/>
  <c r="LQ514" i="28"/>
  <c r="LR514" i="28"/>
  <c r="LS514" i="28"/>
  <c r="LT514" i="28"/>
  <c r="LU514" i="28"/>
  <c r="LV514" i="28"/>
  <c r="LW514" i="28"/>
  <c r="LX514" i="28"/>
  <c r="LY514" i="28"/>
  <c r="LZ514" i="28"/>
  <c r="KB515" i="28"/>
  <c r="LO515" i="28"/>
  <c r="LP515" i="28"/>
  <c r="LQ515" i="28"/>
  <c r="LR515" i="28"/>
  <c r="LS515" i="28"/>
  <c r="LT515" i="28"/>
  <c r="LU515" i="28"/>
  <c r="LV515" i="28"/>
  <c r="LW515" i="28"/>
  <c r="LX515" i="28"/>
  <c r="LY515" i="28"/>
  <c r="LZ515" i="28"/>
  <c r="KB516" i="28"/>
  <c r="LO516" i="28"/>
  <c r="LP516" i="28"/>
  <c r="LQ516" i="28"/>
  <c r="LR516" i="28"/>
  <c r="LS516" i="28"/>
  <c r="LT516" i="28"/>
  <c r="LU516" i="28"/>
  <c r="LV516" i="28"/>
  <c r="LW516" i="28"/>
  <c r="LX516" i="28"/>
  <c r="LY516" i="28"/>
  <c r="LZ516" i="28"/>
  <c r="LO517" i="28"/>
  <c r="LP517" i="28"/>
  <c r="LQ517" i="28"/>
  <c r="LR517" i="28"/>
  <c r="LS517" i="28"/>
  <c r="LT517" i="28"/>
  <c r="LU517" i="28"/>
  <c r="LV517" i="28"/>
  <c r="LW517" i="28"/>
  <c r="LX517" i="28"/>
  <c r="LY517" i="28"/>
  <c r="LZ517" i="28"/>
  <c r="LO518" i="28"/>
  <c r="LP518" i="28"/>
  <c r="LQ518" i="28"/>
  <c r="LR518" i="28"/>
  <c r="LS518" i="28"/>
  <c r="LT518" i="28"/>
  <c r="LU518" i="28"/>
  <c r="LV518" i="28"/>
  <c r="LW518" i="28"/>
  <c r="LX518" i="28"/>
  <c r="LY518" i="28"/>
  <c r="LZ518" i="28"/>
  <c r="KB519" i="28"/>
  <c r="LO519" i="28"/>
  <c r="LP519" i="28"/>
  <c r="LQ519" i="28"/>
  <c r="LR519" i="28"/>
  <c r="LS519" i="28"/>
  <c r="LT519" i="28"/>
  <c r="LU519" i="28"/>
  <c r="LV519" i="28"/>
  <c r="LW519" i="28"/>
  <c r="LX519" i="28"/>
  <c r="LY519" i="28"/>
  <c r="LZ519" i="28"/>
  <c r="KB520" i="28"/>
  <c r="LO520" i="28"/>
  <c r="LP520" i="28"/>
  <c r="LQ520" i="28"/>
  <c r="LR520" i="28"/>
  <c r="LS520" i="28"/>
  <c r="LT520" i="28"/>
  <c r="LU520" i="28"/>
  <c r="LV520" i="28"/>
  <c r="LW520" i="28"/>
  <c r="LX520" i="28"/>
  <c r="LY520" i="28"/>
  <c r="LZ520" i="28"/>
  <c r="KB488" i="28" l="1"/>
  <c r="KB475" i="28"/>
  <c r="KB394" i="28"/>
  <c r="KB427" i="28"/>
  <c r="KB466" i="28"/>
  <c r="KB442" i="28"/>
  <c r="KB406" i="28"/>
  <c r="KB403" i="28"/>
  <c r="KB439" i="28"/>
  <c r="KB418" i="28"/>
  <c r="KB478" i="28"/>
  <c r="KB440" i="28"/>
  <c r="KB454" i="28"/>
  <c r="KB415" i="28"/>
  <c r="KB451" i="28"/>
  <c r="KB487" i="28"/>
  <c r="KB391" i="28"/>
  <c r="KB463" i="28"/>
  <c r="IT190" i="28"/>
  <c r="GY190" i="28"/>
  <c r="HQ16" i="28"/>
  <c r="JL16" i="28"/>
  <c r="HT19" i="28"/>
  <c r="JO19" i="28"/>
  <c r="GX21" i="28"/>
  <c r="IS21" i="28"/>
  <c r="IK25" i="28"/>
  <c r="GP25" i="28"/>
  <c r="HQ28" i="28"/>
  <c r="JL28" i="28"/>
  <c r="HT31" i="28"/>
  <c r="JO31" i="28"/>
  <c r="HK34" i="28"/>
  <c r="JF34" i="28"/>
  <c r="HA36" i="28"/>
  <c r="IV36" i="28"/>
  <c r="JI37" i="28"/>
  <c r="HN37" i="28"/>
  <c r="JN42" i="28"/>
  <c r="HS42" i="28"/>
  <c r="GN47" i="28"/>
  <c r="II47" i="28"/>
  <c r="IX50" i="28"/>
  <c r="HC50" i="28"/>
  <c r="IP54" i="28"/>
  <c r="GU54" i="28"/>
  <c r="IH58" i="28"/>
  <c r="GM58" i="28"/>
  <c r="IW61" i="28"/>
  <c r="HB61" i="28"/>
  <c r="IO65" i="28"/>
  <c r="GT65" i="28"/>
  <c r="JD68" i="28"/>
  <c r="HI68" i="28"/>
  <c r="JF70" i="28"/>
  <c r="HK70" i="28"/>
  <c r="IX74" i="28"/>
  <c r="HC74" i="28"/>
  <c r="IP78" i="28"/>
  <c r="GU78" i="28"/>
  <c r="IR80" i="28"/>
  <c r="GW80" i="28"/>
  <c r="IV84" i="28"/>
  <c r="HA84" i="28"/>
  <c r="HP87" i="28"/>
  <c r="JK87" i="28"/>
  <c r="JC91" i="28"/>
  <c r="HH91" i="28"/>
  <c r="GZ95" i="28"/>
  <c r="IU95" i="28"/>
  <c r="IY99" i="28"/>
  <c r="HD99" i="28"/>
  <c r="IH106" i="28"/>
  <c r="GM106" i="28"/>
  <c r="IT106" i="28"/>
  <c r="GY106" i="28"/>
  <c r="GN107" i="28"/>
  <c r="II107" i="28"/>
  <c r="IM111" i="28"/>
  <c r="GR111" i="28"/>
  <c r="GS112" i="28"/>
  <c r="IH118" i="28"/>
  <c r="GM118" i="28"/>
  <c r="JI121" i="28"/>
  <c r="HN121" i="28"/>
  <c r="HF125" i="28"/>
  <c r="JA125" i="28"/>
  <c r="GX129" i="28"/>
  <c r="IS129" i="28"/>
  <c r="HN133" i="28"/>
  <c r="JI133" i="28"/>
  <c r="JM137" i="28"/>
  <c r="HR137" i="28"/>
  <c r="IH142" i="28"/>
  <c r="GM142" i="28"/>
  <c r="JI145" i="28"/>
  <c r="HN145" i="28"/>
  <c r="IO149" i="28"/>
  <c r="GT149" i="28"/>
  <c r="JD152" i="28"/>
  <c r="HI152" i="28"/>
  <c r="IV156" i="28"/>
  <c r="HA156" i="28"/>
  <c r="IN160" i="28"/>
  <c r="GS160" i="28"/>
  <c r="HH163" i="28"/>
  <c r="JC163" i="28"/>
  <c r="HL167" i="28"/>
  <c r="JG167" i="28"/>
  <c r="HD171" i="28"/>
  <c r="IY171" i="28"/>
  <c r="JN174" i="28"/>
  <c r="HS174" i="28"/>
  <c r="II179" i="28"/>
  <c r="GN179" i="28"/>
  <c r="JJ182" i="28"/>
  <c r="HO182" i="28"/>
  <c r="JL184" i="28"/>
  <c r="HQ184" i="28"/>
  <c r="JE189" i="28"/>
  <c r="HJ189" i="28"/>
  <c r="JN17" i="28"/>
  <c r="HS17" i="28"/>
  <c r="II22" i="28"/>
  <c r="GN22" i="28"/>
  <c r="JJ25" i="28"/>
  <c r="HO25" i="28"/>
  <c r="IP29" i="28"/>
  <c r="GU29" i="28"/>
  <c r="GL32" i="28"/>
  <c r="IG32" i="28"/>
  <c r="GN34" i="28"/>
  <c r="II34" i="28"/>
  <c r="HN36" i="28"/>
  <c r="JI36" i="28"/>
  <c r="IQ42" i="28"/>
  <c r="GV42" i="28"/>
  <c r="II46" i="28"/>
  <c r="GN46" i="28"/>
  <c r="HC49" i="28"/>
  <c r="IX49" i="28"/>
  <c r="JM52" i="28"/>
  <c r="HR52" i="28"/>
  <c r="IS56" i="28"/>
  <c r="GX56" i="28"/>
  <c r="IW60" i="28"/>
  <c r="HB60" i="28"/>
  <c r="JA64" i="28"/>
  <c r="HF64" i="28"/>
  <c r="IS68" i="28"/>
  <c r="GX68" i="28"/>
  <c r="GY69" i="28"/>
  <c r="IT69" i="28"/>
  <c r="IL73" i="28"/>
  <c r="GQ73" i="28"/>
  <c r="IZ75" i="28"/>
  <c r="HE75" i="28"/>
  <c r="JO78" i="28"/>
  <c r="HT78" i="28"/>
  <c r="IH81" i="28"/>
  <c r="GM81" i="28"/>
  <c r="JI84" i="28"/>
  <c r="HN84" i="28"/>
  <c r="JM88" i="28"/>
  <c r="HR88" i="28"/>
  <c r="HJ92" i="28"/>
  <c r="JE92" i="28"/>
  <c r="II94" i="28"/>
  <c r="GN94" i="28"/>
  <c r="HO97" i="28"/>
  <c r="JJ97" i="28"/>
  <c r="JN101" i="28"/>
  <c r="HS101" i="28"/>
  <c r="IG104" i="28"/>
  <c r="GL104" i="28"/>
  <c r="HK105" i="28"/>
  <c r="JF105" i="28"/>
  <c r="JJ109" i="28"/>
  <c r="HO109" i="28"/>
  <c r="JD115" i="28"/>
  <c r="HI115" i="28"/>
  <c r="IT117" i="28"/>
  <c r="GY117" i="28"/>
  <c r="GQ121" i="28"/>
  <c r="JB125" i="28"/>
  <c r="HG125" i="28"/>
  <c r="GY129" i="28"/>
  <c r="IT129" i="28"/>
  <c r="IL133" i="28"/>
  <c r="GQ133" i="28"/>
  <c r="JB137" i="28"/>
  <c r="HG137" i="28"/>
  <c r="HK141" i="28"/>
  <c r="JF141" i="28"/>
  <c r="IL145" i="28"/>
  <c r="GQ145" i="28"/>
  <c r="JM148" i="28"/>
  <c r="HR148" i="28"/>
  <c r="JE152" i="28"/>
  <c r="HJ152" i="28"/>
  <c r="IK156" i="28"/>
  <c r="GP156" i="28"/>
  <c r="IN159" i="28"/>
  <c r="GS159" i="28"/>
  <c r="JO162" i="28"/>
  <c r="HT162" i="28"/>
  <c r="IU166" i="28"/>
  <c r="GZ166" i="28"/>
  <c r="IM170" i="28"/>
  <c r="GR170" i="28"/>
  <c r="HS173" i="28"/>
  <c r="JN173" i="28"/>
  <c r="JF177" i="28"/>
  <c r="HK177" i="28"/>
  <c r="GQ181" i="28"/>
  <c r="IL181" i="28"/>
  <c r="HF184" i="28"/>
  <c r="JA184" i="28"/>
  <c r="IS188" i="28"/>
  <c r="GX188" i="28"/>
  <c r="IV191" i="28"/>
  <c r="HA191" i="28"/>
  <c r="JK194" i="28"/>
  <c r="HP194" i="28"/>
  <c r="HT198" i="28"/>
  <c r="JO198" i="28"/>
  <c r="IU202" i="28"/>
  <c r="GZ202" i="28"/>
  <c r="GR206" i="28"/>
  <c r="IM206" i="28"/>
  <c r="HS209" i="28"/>
  <c r="JN209" i="28"/>
  <c r="II214" i="28"/>
  <c r="GN214" i="28"/>
  <c r="IX217" i="28"/>
  <c r="HC217" i="28"/>
  <c r="IP221" i="28"/>
  <c r="GU221" i="28"/>
  <c r="IT225" i="28"/>
  <c r="GY225" i="28"/>
  <c r="IL229" i="28"/>
  <c r="GQ229" i="28"/>
  <c r="HR232" i="28"/>
  <c r="JM232" i="28"/>
  <c r="IS236" i="28"/>
  <c r="GX236" i="28"/>
  <c r="IK240" i="28"/>
  <c r="GP240" i="28"/>
  <c r="IP245" i="28"/>
  <c r="GU245" i="28"/>
  <c r="HK249" i="28"/>
  <c r="JF249" i="28"/>
  <c r="GQ253" i="28"/>
  <c r="IL253" i="28"/>
  <c r="HR256" i="28"/>
  <c r="JM256" i="28"/>
  <c r="JE260" i="28"/>
  <c r="HJ260" i="28"/>
  <c r="HN264" i="28"/>
  <c r="JI264" i="28"/>
  <c r="JA268" i="28"/>
  <c r="HF268" i="28"/>
  <c r="GL272" i="28"/>
  <c r="IG272" i="28"/>
  <c r="JH275" i="28"/>
  <c r="HM275" i="28"/>
  <c r="HE279" i="28"/>
  <c r="IZ279" i="28"/>
  <c r="GW283" i="28"/>
  <c r="IR283" i="28"/>
  <c r="IJ287" i="28"/>
  <c r="GO287" i="28"/>
  <c r="HP290" i="28"/>
  <c r="JK290" i="28"/>
  <c r="JC294" i="28"/>
  <c r="HH294" i="28"/>
  <c r="IU298" i="28"/>
  <c r="GZ298" i="28"/>
  <c r="HO301" i="28"/>
  <c r="JJ301" i="28"/>
  <c r="HG305" i="28"/>
  <c r="JB305" i="28"/>
  <c r="IG308" i="28"/>
  <c r="GL308" i="28"/>
  <c r="JE308" i="28"/>
  <c r="HJ308" i="28"/>
  <c r="HK309" i="28"/>
  <c r="JF309" i="28"/>
  <c r="HM311" i="28"/>
  <c r="JH311" i="28"/>
  <c r="IL313" i="28"/>
  <c r="GQ313" i="28"/>
  <c r="IX313" i="28"/>
  <c r="HC313" i="28"/>
  <c r="IM314" i="28"/>
  <c r="GR314" i="28"/>
  <c r="IZ315" i="28"/>
  <c r="HE315" i="28"/>
  <c r="JC318" i="28"/>
  <c r="HH318" i="28"/>
  <c r="IR319" i="28"/>
  <c r="GW319" i="28"/>
  <c r="GL320" i="28"/>
  <c r="IG320" i="28"/>
  <c r="HJ320" i="28"/>
  <c r="JE320" i="28"/>
  <c r="JF321" i="28"/>
  <c r="HK321" i="28"/>
  <c r="GZ322" i="28"/>
  <c r="IU322" i="28"/>
  <c r="IJ323" i="28"/>
  <c r="GO323" i="28"/>
  <c r="JH323" i="28"/>
  <c r="HM323" i="28"/>
  <c r="HB324" i="28"/>
  <c r="IW324" i="28"/>
  <c r="IL325" i="28"/>
  <c r="GQ325" i="28"/>
  <c r="IX325" i="28"/>
  <c r="HC325" i="28"/>
  <c r="HD326" i="28"/>
  <c r="IY326" i="28"/>
  <c r="GS327" i="28"/>
  <c r="IN327" i="28"/>
  <c r="HQ327" i="28"/>
  <c r="JL327" i="28"/>
  <c r="JA328" i="28"/>
  <c r="HF328" i="28"/>
  <c r="IP329" i="28"/>
  <c r="GU329" i="28"/>
  <c r="JN329" i="28"/>
  <c r="HS329" i="28"/>
  <c r="GV330" i="28"/>
  <c r="IQ330" i="28"/>
  <c r="HT330" i="28"/>
  <c r="JO330" i="28"/>
  <c r="JD331" i="28"/>
  <c r="HI331" i="28"/>
  <c r="GX332" i="28"/>
  <c r="IS332" i="28"/>
  <c r="GM333" i="28"/>
  <c r="IH333" i="28"/>
  <c r="HK333" i="28"/>
  <c r="JF333" i="28"/>
  <c r="IU334" i="28"/>
  <c r="GZ334" i="28"/>
  <c r="IJ335" i="28"/>
  <c r="GO335" i="28"/>
  <c r="JH335" i="28"/>
  <c r="HM335" i="28"/>
  <c r="HB336" i="28"/>
  <c r="IW336" i="28"/>
  <c r="IL337" i="28"/>
  <c r="GQ337" i="28"/>
  <c r="JJ337" i="28"/>
  <c r="HO337" i="28"/>
  <c r="IY338" i="28"/>
  <c r="HD338" i="28"/>
  <c r="GS339" i="28"/>
  <c r="IN339" i="28"/>
  <c r="HQ339" i="28"/>
  <c r="JL339" i="28"/>
  <c r="JA340" i="28"/>
  <c r="HF340" i="28"/>
  <c r="GU341" i="28"/>
  <c r="IP341" i="28"/>
  <c r="HS341" i="28"/>
  <c r="JN341" i="28"/>
  <c r="JC342" i="28"/>
  <c r="HH342" i="28"/>
  <c r="JO342" i="28"/>
  <c r="HT342" i="28"/>
  <c r="HI343" i="28"/>
  <c r="JD343" i="28"/>
  <c r="IS344" i="28"/>
  <c r="GX344" i="28"/>
  <c r="IH345" i="28"/>
  <c r="GM345" i="28"/>
  <c r="JF345" i="28"/>
  <c r="HK345" i="28"/>
  <c r="GZ346" i="28"/>
  <c r="IU346" i="28"/>
  <c r="IJ347" i="28"/>
  <c r="GO347" i="28"/>
  <c r="JH347" i="28"/>
  <c r="HM347" i="28"/>
  <c r="HB348" i="28"/>
  <c r="IW348" i="28"/>
  <c r="IL349" i="28"/>
  <c r="GQ349" i="28"/>
  <c r="JJ349" i="28"/>
  <c r="HO349" i="28"/>
  <c r="IY350" i="28"/>
  <c r="HD350" i="28"/>
  <c r="IN351" i="28"/>
  <c r="GS351" i="28"/>
  <c r="IZ351" i="28"/>
  <c r="HE351" i="28"/>
  <c r="GT352" i="28"/>
  <c r="IO352" i="28"/>
  <c r="HR352" i="28"/>
  <c r="JM352" i="28"/>
  <c r="JB353" i="28"/>
  <c r="HG353" i="28"/>
  <c r="GV354" i="28"/>
  <c r="IQ354" i="28"/>
  <c r="HT354" i="28"/>
  <c r="JO354" i="28"/>
  <c r="JD355" i="28"/>
  <c r="HI355" i="28"/>
  <c r="IS356" i="28"/>
  <c r="GX356" i="28"/>
  <c r="IH357" i="28"/>
  <c r="GM357" i="28"/>
  <c r="JF357" i="28"/>
  <c r="HK357" i="28"/>
  <c r="GZ358" i="28"/>
  <c r="IU358" i="28"/>
  <c r="IJ359" i="28"/>
  <c r="GO359" i="28"/>
  <c r="HM359" i="28"/>
  <c r="JH359" i="28"/>
  <c r="IK360" i="28"/>
  <c r="GP360" i="28"/>
  <c r="IW360" i="28"/>
  <c r="HB360" i="28"/>
  <c r="JI360" i="28"/>
  <c r="HN360" i="28"/>
  <c r="GQ361" i="28"/>
  <c r="IL361" i="28"/>
  <c r="JJ361" i="28"/>
  <c r="HO361" i="28"/>
  <c r="GR362" i="28"/>
  <c r="IM362" i="28"/>
  <c r="HD362" i="28"/>
  <c r="IY362" i="28"/>
  <c r="HP362" i="28"/>
  <c r="JK362" i="28"/>
  <c r="GS363" i="28"/>
  <c r="IN363" i="28"/>
  <c r="HE363" i="28"/>
  <c r="IZ363" i="28"/>
  <c r="JL363" i="28"/>
  <c r="HQ363" i="28"/>
  <c r="GT364" i="28"/>
  <c r="IO364" i="28"/>
  <c r="HF364" i="28"/>
  <c r="JA364" i="28"/>
  <c r="HR364" i="28"/>
  <c r="JM364" i="28"/>
  <c r="IP365" i="28"/>
  <c r="GU365" i="28"/>
  <c r="JB365" i="28"/>
  <c r="HG365" i="28"/>
  <c r="JN365" i="28"/>
  <c r="HS365" i="28"/>
  <c r="IQ366" i="28"/>
  <c r="GV366" i="28"/>
  <c r="JC366" i="28"/>
  <c r="HH366" i="28"/>
  <c r="JO366" i="28"/>
  <c r="HT366" i="28"/>
  <c r="IR367" i="28"/>
  <c r="GW367" i="28"/>
  <c r="JD367" i="28"/>
  <c r="HI367" i="28"/>
  <c r="GL368" i="28"/>
  <c r="IG368" i="28"/>
  <c r="GX368" i="28"/>
  <c r="IS368" i="28"/>
  <c r="HJ368" i="28"/>
  <c r="JE368" i="28"/>
  <c r="IH369" i="28"/>
  <c r="GM369" i="28"/>
  <c r="IT369" i="28"/>
  <c r="GY369" i="28"/>
  <c r="JF369" i="28"/>
  <c r="HK369" i="28"/>
  <c r="GN370" i="28"/>
  <c r="II370" i="28"/>
  <c r="GZ370" i="28"/>
  <c r="IU370" i="28"/>
  <c r="HL370" i="28"/>
  <c r="JG370" i="28"/>
  <c r="GO371" i="28"/>
  <c r="IJ371" i="28"/>
  <c r="HA371" i="28"/>
  <c r="IV371" i="28"/>
  <c r="HM371" i="28"/>
  <c r="JH371" i="28"/>
  <c r="IK372" i="28"/>
  <c r="GP372" i="28"/>
  <c r="IW372" i="28"/>
  <c r="HB372" i="28"/>
  <c r="JI372" i="28"/>
  <c r="HN372" i="28"/>
  <c r="GQ373" i="28"/>
  <c r="IL373" i="28"/>
  <c r="HC373" i="28"/>
  <c r="IX373" i="28"/>
  <c r="HO373" i="28"/>
  <c r="JJ373" i="28"/>
  <c r="IM374" i="28"/>
  <c r="GR374" i="28"/>
  <c r="IY374" i="28"/>
  <c r="HD374" i="28"/>
  <c r="HP374" i="28"/>
  <c r="JK374" i="28"/>
  <c r="IN375" i="28"/>
  <c r="GS375" i="28"/>
  <c r="IZ375" i="28"/>
  <c r="HE375" i="28"/>
  <c r="JL375" i="28"/>
  <c r="HQ375" i="28"/>
  <c r="IO376" i="28"/>
  <c r="GT376" i="28"/>
  <c r="HF376" i="28"/>
  <c r="JA376" i="28"/>
  <c r="HR376" i="28"/>
  <c r="JM376" i="28"/>
  <c r="IP377" i="28"/>
  <c r="GU377" i="28"/>
  <c r="JB377" i="28"/>
  <c r="HG377" i="28"/>
  <c r="JN377" i="28"/>
  <c r="HS377" i="28"/>
  <c r="GV378" i="28"/>
  <c r="IQ378" i="28"/>
  <c r="HH378" i="28"/>
  <c r="JC378" i="28"/>
  <c r="HT378" i="28"/>
  <c r="JO378" i="28"/>
  <c r="GW379" i="28"/>
  <c r="IR379" i="28"/>
  <c r="HI379" i="28"/>
  <c r="JD379" i="28"/>
  <c r="GL380" i="28"/>
  <c r="IG380" i="28"/>
  <c r="IS380" i="28"/>
  <c r="GX380" i="28"/>
  <c r="HJ380" i="28"/>
  <c r="JE380" i="28"/>
  <c r="GM381" i="28"/>
  <c r="IH381" i="28"/>
  <c r="GY381" i="28"/>
  <c r="IT381" i="28"/>
  <c r="HK381" i="28"/>
  <c r="JF381" i="28"/>
  <c r="II382" i="28"/>
  <c r="GN382" i="28"/>
  <c r="IU382" i="28"/>
  <c r="GZ382" i="28"/>
  <c r="JG382" i="28"/>
  <c r="HL382" i="28"/>
  <c r="IJ383" i="28"/>
  <c r="GO383" i="28"/>
  <c r="IV383" i="28"/>
  <c r="HA383" i="28"/>
  <c r="JH383" i="28"/>
  <c r="HM383" i="28"/>
  <c r="GP384" i="28"/>
  <c r="IK384" i="28"/>
  <c r="HB384" i="28"/>
  <c r="IW384" i="28"/>
  <c r="HN384" i="28"/>
  <c r="JI384" i="28"/>
  <c r="GQ385" i="28"/>
  <c r="IL385" i="28"/>
  <c r="HC385" i="28"/>
  <c r="IX385" i="28"/>
  <c r="HO385" i="28"/>
  <c r="JJ385" i="28"/>
  <c r="IM386" i="28"/>
  <c r="GR386" i="28"/>
  <c r="IY386" i="28"/>
  <c r="HD386" i="28"/>
  <c r="JK386" i="28"/>
  <c r="HP386" i="28"/>
  <c r="IN387" i="28"/>
  <c r="GS387" i="28"/>
  <c r="IZ387" i="28"/>
  <c r="HE387" i="28"/>
  <c r="JL387" i="28"/>
  <c r="HQ387" i="28"/>
  <c r="GT388" i="28"/>
  <c r="IO388" i="28"/>
  <c r="HF388" i="28"/>
  <c r="JA388" i="28"/>
  <c r="HR388" i="28"/>
  <c r="JM388" i="28"/>
  <c r="IP389" i="28"/>
  <c r="GU389" i="28"/>
  <c r="JB389" i="28"/>
  <c r="HG389" i="28"/>
  <c r="JN389" i="28"/>
  <c r="HS389" i="28"/>
  <c r="IQ390" i="28"/>
  <c r="GV390" i="28"/>
  <c r="JC390" i="28"/>
  <c r="HH390" i="28"/>
  <c r="JO390" i="28"/>
  <c r="HT390" i="28"/>
  <c r="IR391" i="28"/>
  <c r="GW391" i="28"/>
  <c r="JD391" i="28"/>
  <c r="HI391" i="28"/>
  <c r="GL392" i="28"/>
  <c r="IG392" i="28"/>
  <c r="GX392" i="28"/>
  <c r="IS392" i="28"/>
  <c r="HJ392" i="28"/>
  <c r="JE392" i="28"/>
  <c r="IH393" i="28"/>
  <c r="GM393" i="28"/>
  <c r="IT393" i="28"/>
  <c r="GY393" i="28"/>
  <c r="JF393" i="28"/>
  <c r="HK393" i="28"/>
  <c r="II394" i="28"/>
  <c r="GN394" i="28"/>
  <c r="IU394" i="28"/>
  <c r="GZ394" i="28"/>
  <c r="JG394" i="28"/>
  <c r="HL394" i="28"/>
  <c r="GO395" i="28"/>
  <c r="IJ395" i="28"/>
  <c r="HA395" i="28"/>
  <c r="IV395" i="28"/>
  <c r="HM395" i="28"/>
  <c r="JH395" i="28"/>
  <c r="IK396" i="28"/>
  <c r="GP396" i="28"/>
  <c r="IW396" i="28"/>
  <c r="HB396" i="28"/>
  <c r="JI396" i="28"/>
  <c r="HN396" i="28"/>
  <c r="IL397" i="28"/>
  <c r="GQ397" i="28"/>
  <c r="IX397" i="28"/>
  <c r="HC397" i="28"/>
  <c r="JJ397" i="28"/>
  <c r="HO397" i="28"/>
  <c r="IM398" i="28"/>
  <c r="GR398" i="28"/>
  <c r="IY398" i="28"/>
  <c r="HD398" i="28"/>
  <c r="JK398" i="28"/>
  <c r="HP398" i="28"/>
  <c r="IN399" i="28"/>
  <c r="GS399" i="28"/>
  <c r="IZ399" i="28"/>
  <c r="HE399" i="28"/>
  <c r="JL399" i="28"/>
  <c r="HQ399" i="28"/>
  <c r="GT400" i="28"/>
  <c r="IO400" i="28"/>
  <c r="HF400" i="28"/>
  <c r="JA400" i="28"/>
  <c r="HR400" i="28"/>
  <c r="JM400" i="28"/>
  <c r="GU401" i="28"/>
  <c r="IP401" i="28"/>
  <c r="HG401" i="28"/>
  <c r="JB401" i="28"/>
  <c r="HS401" i="28"/>
  <c r="JN401" i="28"/>
  <c r="IQ402" i="28"/>
  <c r="GV402" i="28"/>
  <c r="JC402" i="28"/>
  <c r="HH402" i="28"/>
  <c r="JO402" i="28"/>
  <c r="HT402" i="28"/>
  <c r="GW403" i="28"/>
  <c r="IR403" i="28"/>
  <c r="HI403" i="28"/>
  <c r="JD403" i="28"/>
  <c r="GL404" i="28"/>
  <c r="IG404" i="28"/>
  <c r="GX404" i="28"/>
  <c r="IS404" i="28"/>
  <c r="HJ404" i="28"/>
  <c r="JE404" i="28"/>
  <c r="IH405" i="28"/>
  <c r="GM405" i="28"/>
  <c r="IT405" i="28"/>
  <c r="GY405" i="28"/>
  <c r="JF405" i="28"/>
  <c r="HK405" i="28"/>
  <c r="GN406" i="28"/>
  <c r="II406" i="28"/>
  <c r="GZ406" i="28"/>
  <c r="IU406" i="28"/>
  <c r="HL406" i="28"/>
  <c r="JG406" i="28"/>
  <c r="IJ407" i="28"/>
  <c r="GO407" i="28"/>
  <c r="IV407" i="28"/>
  <c r="HA407" i="28"/>
  <c r="JH407" i="28"/>
  <c r="HM407" i="28"/>
  <c r="IK408" i="28"/>
  <c r="GP408" i="28"/>
  <c r="IW408" i="28"/>
  <c r="HB408" i="28"/>
  <c r="JI408" i="28"/>
  <c r="HN408" i="28"/>
  <c r="IL409" i="28"/>
  <c r="GQ409" i="28"/>
  <c r="IX409" i="28"/>
  <c r="HC409" i="28"/>
  <c r="JJ409" i="28"/>
  <c r="HO409" i="28"/>
  <c r="IM410" i="28"/>
  <c r="GR410" i="28"/>
  <c r="IY410" i="28"/>
  <c r="HD410" i="28"/>
  <c r="JK410" i="28"/>
  <c r="HP410" i="28"/>
  <c r="IN411" i="28"/>
  <c r="GS411" i="28"/>
  <c r="IZ411" i="28"/>
  <c r="HE411" i="28"/>
  <c r="JL411" i="28"/>
  <c r="HQ411" i="28"/>
  <c r="GT412" i="28"/>
  <c r="IO412" i="28"/>
  <c r="HF412" i="28"/>
  <c r="JA412" i="28"/>
  <c r="HR412" i="28"/>
  <c r="JM412" i="28"/>
  <c r="GU413" i="28"/>
  <c r="IP413" i="28"/>
  <c r="HG413" i="28"/>
  <c r="JB413" i="28"/>
  <c r="HS413" i="28"/>
  <c r="JN413" i="28"/>
  <c r="IQ414" i="28"/>
  <c r="GV414" i="28"/>
  <c r="JC414" i="28"/>
  <c r="HH414" i="28"/>
  <c r="JO414" i="28"/>
  <c r="HT414" i="28"/>
  <c r="IR415" i="28"/>
  <c r="GW415" i="28"/>
  <c r="JD415" i="28"/>
  <c r="HI415" i="28"/>
  <c r="IG416" i="28"/>
  <c r="GL416" i="28"/>
  <c r="IS416" i="28"/>
  <c r="GX416" i="28"/>
  <c r="JE416" i="28"/>
  <c r="HJ416" i="28"/>
  <c r="IH417" i="28"/>
  <c r="GM417" i="28"/>
  <c r="IT417" i="28"/>
  <c r="GY417" i="28"/>
  <c r="JF417" i="28"/>
  <c r="HK417" i="28"/>
  <c r="II418" i="28"/>
  <c r="GN418" i="28"/>
  <c r="IU418" i="28"/>
  <c r="GZ418" i="28"/>
  <c r="JG418" i="28"/>
  <c r="HL418" i="28"/>
  <c r="GO419" i="28"/>
  <c r="IJ419" i="28"/>
  <c r="HA419" i="28"/>
  <c r="IV419" i="28"/>
  <c r="HM419" i="28"/>
  <c r="JH419" i="28"/>
  <c r="GP420" i="28"/>
  <c r="IK420" i="28"/>
  <c r="IW420" i="28"/>
  <c r="HB420" i="28"/>
  <c r="HN420" i="28"/>
  <c r="JI420" i="28"/>
  <c r="GQ421" i="28"/>
  <c r="IL421" i="28"/>
  <c r="HC421" i="28"/>
  <c r="IX421" i="28"/>
  <c r="HO421" i="28"/>
  <c r="JJ421" i="28"/>
  <c r="IM422" i="28"/>
  <c r="GR422" i="28"/>
  <c r="IY422" i="28"/>
  <c r="HD422" i="28"/>
  <c r="JK422" i="28"/>
  <c r="HP422" i="28"/>
  <c r="IN423" i="28"/>
  <c r="GS423" i="28"/>
  <c r="IZ423" i="28"/>
  <c r="HE423" i="28"/>
  <c r="JL423" i="28"/>
  <c r="HQ423" i="28"/>
  <c r="IO424" i="28"/>
  <c r="GT424" i="28"/>
  <c r="JA424" i="28"/>
  <c r="HF424" i="28"/>
  <c r="JM424" i="28"/>
  <c r="HR424" i="28"/>
  <c r="IP425" i="28"/>
  <c r="GU425" i="28"/>
  <c r="JB425" i="28"/>
  <c r="HG425" i="28"/>
  <c r="JN425" i="28"/>
  <c r="HS425" i="28"/>
  <c r="GV426" i="28"/>
  <c r="IQ426" i="28"/>
  <c r="HH426" i="28"/>
  <c r="JC426" i="28"/>
  <c r="HT426" i="28"/>
  <c r="JO426" i="28"/>
  <c r="IR427" i="28"/>
  <c r="GW427" i="28"/>
  <c r="JD427" i="28"/>
  <c r="HI427" i="28"/>
  <c r="IG428" i="28"/>
  <c r="GL428" i="28"/>
  <c r="IS428" i="28"/>
  <c r="GX428" i="28"/>
  <c r="JE428" i="28"/>
  <c r="HJ428" i="28"/>
  <c r="IH429" i="28"/>
  <c r="GM429" i="28"/>
  <c r="IT429" i="28"/>
  <c r="GY429" i="28"/>
  <c r="JF429" i="28"/>
  <c r="HK429" i="28"/>
  <c r="II430" i="28"/>
  <c r="GN430" i="28"/>
  <c r="IU430" i="28"/>
  <c r="GZ430" i="28"/>
  <c r="JG430" i="28"/>
  <c r="HL430" i="28"/>
  <c r="IJ431" i="28"/>
  <c r="GO431" i="28"/>
  <c r="HA431" i="28"/>
  <c r="IV431" i="28"/>
  <c r="HM431" i="28"/>
  <c r="JH431" i="28"/>
  <c r="GP432" i="28"/>
  <c r="IK432" i="28"/>
  <c r="HB432" i="28"/>
  <c r="IW432" i="28"/>
  <c r="JI432" i="28"/>
  <c r="HN432" i="28"/>
  <c r="GQ433" i="28"/>
  <c r="IL433" i="28"/>
  <c r="HC433" i="28"/>
  <c r="IX433" i="28"/>
  <c r="HO433" i="28"/>
  <c r="JJ433" i="28"/>
  <c r="GR434" i="28"/>
  <c r="IM434" i="28"/>
  <c r="HD434" i="28"/>
  <c r="IY434" i="28"/>
  <c r="HP434" i="28"/>
  <c r="JK434" i="28"/>
  <c r="IN435" i="28"/>
  <c r="GS435" i="28"/>
  <c r="IZ435" i="28"/>
  <c r="HE435" i="28"/>
  <c r="JL435" i="28"/>
  <c r="HQ435" i="28"/>
  <c r="GT436" i="28"/>
  <c r="IO436" i="28"/>
  <c r="HF436" i="28"/>
  <c r="JA436" i="28"/>
  <c r="HR436" i="28"/>
  <c r="JM436" i="28"/>
  <c r="IP437" i="28"/>
  <c r="GU437" i="28"/>
  <c r="JB437" i="28"/>
  <c r="HG437" i="28"/>
  <c r="JN437" i="28"/>
  <c r="HS437" i="28"/>
  <c r="GV438" i="28"/>
  <c r="IQ438" i="28"/>
  <c r="HH438" i="28"/>
  <c r="JC438" i="28"/>
  <c r="HT438" i="28"/>
  <c r="JO438" i="28"/>
  <c r="IR439" i="28"/>
  <c r="GW439" i="28"/>
  <c r="JD439" i="28"/>
  <c r="HI439" i="28"/>
  <c r="GL440" i="28"/>
  <c r="IG440" i="28"/>
  <c r="GX440" i="28"/>
  <c r="IS440" i="28"/>
  <c r="HJ440" i="28"/>
  <c r="JE440" i="28"/>
  <c r="IH441" i="28"/>
  <c r="GM441" i="28"/>
  <c r="IT441" i="28"/>
  <c r="GY441" i="28"/>
  <c r="JF441" i="28"/>
  <c r="HK441" i="28"/>
  <c r="II442" i="28"/>
  <c r="GN442" i="28"/>
  <c r="IU442" i="28"/>
  <c r="GZ442" i="28"/>
  <c r="JG442" i="28"/>
  <c r="HL442" i="28"/>
  <c r="IJ443" i="28"/>
  <c r="GO443" i="28"/>
  <c r="IV443" i="28"/>
  <c r="HA443" i="28"/>
  <c r="JH443" i="28"/>
  <c r="HM443" i="28"/>
  <c r="IK444" i="28"/>
  <c r="GP444" i="28"/>
  <c r="IW444" i="28"/>
  <c r="HB444" i="28"/>
  <c r="JI444" i="28"/>
  <c r="HN444" i="28"/>
  <c r="IL445" i="28"/>
  <c r="GQ445" i="28"/>
  <c r="IX445" i="28"/>
  <c r="HC445" i="28"/>
  <c r="JJ445" i="28"/>
  <c r="HO445" i="28"/>
  <c r="GR446" i="28"/>
  <c r="IM446" i="28"/>
  <c r="HD446" i="28"/>
  <c r="IY446" i="28"/>
  <c r="HP446" i="28"/>
  <c r="JK446" i="28"/>
  <c r="IN447" i="28"/>
  <c r="GS447" i="28"/>
  <c r="IZ447" i="28"/>
  <c r="HE447" i="28"/>
  <c r="JL447" i="28"/>
  <c r="HQ447" i="28"/>
  <c r="GT448" i="28"/>
  <c r="IO448" i="28"/>
  <c r="HF448" i="28"/>
  <c r="JA448" i="28"/>
  <c r="HR448" i="28"/>
  <c r="JM448" i="28"/>
  <c r="IP449" i="28"/>
  <c r="GU449" i="28"/>
  <c r="JB449" i="28"/>
  <c r="HG449" i="28"/>
  <c r="JN449" i="28"/>
  <c r="HS449" i="28"/>
  <c r="IQ450" i="28"/>
  <c r="GV450" i="28"/>
  <c r="JC450" i="28"/>
  <c r="HH450" i="28"/>
  <c r="JO450" i="28"/>
  <c r="HT450" i="28"/>
  <c r="IR451" i="28"/>
  <c r="GW451" i="28"/>
  <c r="JD451" i="28"/>
  <c r="HI451" i="28"/>
  <c r="GL452" i="28"/>
  <c r="IG452" i="28"/>
  <c r="GX452" i="28"/>
  <c r="IS452" i="28"/>
  <c r="HJ452" i="28"/>
  <c r="JE452" i="28"/>
  <c r="GM453" i="28"/>
  <c r="IH453" i="28"/>
  <c r="IT453" i="28"/>
  <c r="GY453" i="28"/>
  <c r="JF453" i="28"/>
  <c r="HK453" i="28"/>
  <c r="II454" i="28"/>
  <c r="GN454" i="28"/>
  <c r="IU454" i="28"/>
  <c r="GZ454" i="28"/>
  <c r="JG454" i="28"/>
  <c r="HL454" i="28"/>
  <c r="GO455" i="28"/>
  <c r="IJ455" i="28"/>
  <c r="HA455" i="28"/>
  <c r="IV455" i="28"/>
  <c r="HM455" i="28"/>
  <c r="JH455" i="28"/>
  <c r="IK456" i="28"/>
  <c r="GP456" i="28"/>
  <c r="IW456" i="28"/>
  <c r="HB456" i="28"/>
  <c r="JI456" i="28"/>
  <c r="HN456" i="28"/>
  <c r="IL457" i="28"/>
  <c r="GQ457" i="28"/>
  <c r="IX457" i="28"/>
  <c r="HC457" i="28"/>
  <c r="JJ457" i="28"/>
  <c r="HO457" i="28"/>
  <c r="GR458" i="28"/>
  <c r="IM458" i="28"/>
  <c r="HD458" i="28"/>
  <c r="IY458" i="28"/>
  <c r="HP458" i="28"/>
  <c r="JK458" i="28"/>
  <c r="IN459" i="28"/>
  <c r="GS459" i="28"/>
  <c r="IZ459" i="28"/>
  <c r="HE459" i="28"/>
  <c r="JL459" i="28"/>
  <c r="HQ459" i="28"/>
  <c r="IO460" i="28"/>
  <c r="GT460" i="28"/>
  <c r="JA460" i="28"/>
  <c r="HF460" i="28"/>
  <c r="JM460" i="28"/>
  <c r="HR460" i="28"/>
  <c r="GU461" i="28"/>
  <c r="IP461" i="28"/>
  <c r="HG461" i="28"/>
  <c r="JB461" i="28"/>
  <c r="HS461" i="28"/>
  <c r="JN461" i="28"/>
  <c r="GV462" i="28"/>
  <c r="IQ462" i="28"/>
  <c r="HH462" i="28"/>
  <c r="JC462" i="28"/>
  <c r="HT462" i="28"/>
  <c r="JO462" i="28"/>
  <c r="IR463" i="28"/>
  <c r="GW463" i="28"/>
  <c r="JD463" i="28"/>
  <c r="HI463" i="28"/>
  <c r="GL464" i="28"/>
  <c r="IG464" i="28"/>
  <c r="GX464" i="28"/>
  <c r="IS464" i="28"/>
  <c r="JE464" i="28"/>
  <c r="HJ464" i="28"/>
  <c r="IH465" i="28"/>
  <c r="GM465" i="28"/>
  <c r="IT465" i="28"/>
  <c r="GY465" i="28"/>
  <c r="JF465" i="28"/>
  <c r="HK465" i="28"/>
  <c r="II466" i="28"/>
  <c r="GN466" i="28"/>
  <c r="IU466" i="28"/>
  <c r="GZ466" i="28"/>
  <c r="JG466" i="28"/>
  <c r="HL466" i="28"/>
  <c r="IJ467" i="28"/>
  <c r="GO467" i="28"/>
  <c r="IV467" i="28"/>
  <c r="HA467" i="28"/>
  <c r="JH467" i="28"/>
  <c r="HM467" i="28"/>
  <c r="IK468" i="28"/>
  <c r="GP468" i="28"/>
  <c r="IW468" i="28"/>
  <c r="HB468" i="28"/>
  <c r="JI468" i="28"/>
  <c r="HN468" i="28"/>
  <c r="IL469" i="28"/>
  <c r="GQ469" i="28"/>
  <c r="IX469" i="28"/>
  <c r="HC469" i="28"/>
  <c r="JJ469" i="28"/>
  <c r="HO469" i="28"/>
  <c r="GR470" i="28"/>
  <c r="IM470" i="28"/>
  <c r="IY470" i="28"/>
  <c r="HD470" i="28"/>
  <c r="HP470" i="28"/>
  <c r="JK470" i="28"/>
  <c r="IN471" i="28"/>
  <c r="GS471" i="28"/>
  <c r="HE471" i="28"/>
  <c r="IZ471" i="28"/>
  <c r="JL471" i="28"/>
  <c r="HQ471" i="28"/>
  <c r="IO472" i="28"/>
  <c r="GT472" i="28"/>
  <c r="JA472" i="28"/>
  <c r="HF472" i="28"/>
  <c r="HR472" i="28"/>
  <c r="JM472" i="28"/>
  <c r="GU473" i="28"/>
  <c r="IP473" i="28"/>
  <c r="HG473" i="28"/>
  <c r="JB473" i="28"/>
  <c r="HS473" i="28"/>
  <c r="JN473" i="28"/>
  <c r="IQ474" i="28"/>
  <c r="GV474" i="28"/>
  <c r="JC474" i="28"/>
  <c r="HH474" i="28"/>
  <c r="JO474" i="28"/>
  <c r="HT474" i="28"/>
  <c r="GW475" i="28"/>
  <c r="IR475" i="28"/>
  <c r="HI475" i="28"/>
  <c r="JD475" i="28"/>
  <c r="IG476" i="28"/>
  <c r="GL476" i="28"/>
  <c r="IS476" i="28"/>
  <c r="GX476" i="28"/>
  <c r="JE476" i="28"/>
  <c r="HJ476" i="28"/>
  <c r="IH477" i="28"/>
  <c r="GM477" i="28"/>
  <c r="IT477" i="28"/>
  <c r="GY477" i="28"/>
  <c r="JF477" i="28"/>
  <c r="HK477" i="28"/>
  <c r="GN478" i="28"/>
  <c r="II478" i="28"/>
  <c r="GZ478" i="28"/>
  <c r="IU478" i="28"/>
  <c r="HL478" i="28"/>
  <c r="JG478" i="28"/>
  <c r="IJ479" i="28"/>
  <c r="GO479" i="28"/>
  <c r="IV479" i="28"/>
  <c r="HA479" i="28"/>
  <c r="JH479" i="28"/>
  <c r="HM479" i="28"/>
  <c r="GP480" i="28"/>
  <c r="IK480" i="28"/>
  <c r="HB480" i="28"/>
  <c r="IW480" i="28"/>
  <c r="HN480" i="28"/>
  <c r="JI480" i="28"/>
  <c r="IL481" i="28"/>
  <c r="GQ481" i="28"/>
  <c r="IX481" i="28"/>
  <c r="HC481" i="28"/>
  <c r="JJ481" i="28"/>
  <c r="HO481" i="28"/>
  <c r="IM482" i="28"/>
  <c r="GR482" i="28"/>
  <c r="HD482" i="28"/>
  <c r="IY482" i="28"/>
  <c r="JK482" i="28"/>
  <c r="HP482" i="28"/>
  <c r="IN483" i="28"/>
  <c r="GS483" i="28"/>
  <c r="IZ483" i="28"/>
  <c r="HE483" i="28"/>
  <c r="JL483" i="28"/>
  <c r="HQ483" i="28"/>
  <c r="GT484" i="28"/>
  <c r="IO484" i="28"/>
  <c r="HF484" i="28"/>
  <c r="JA484" i="28"/>
  <c r="HR484" i="28"/>
  <c r="JM484" i="28"/>
  <c r="IP485" i="28"/>
  <c r="GU485" i="28"/>
  <c r="JB485" i="28"/>
  <c r="HG485" i="28"/>
  <c r="JN485" i="28"/>
  <c r="HS485" i="28"/>
  <c r="IQ486" i="28"/>
  <c r="GV486" i="28"/>
  <c r="JC486" i="28"/>
  <c r="HH486" i="28"/>
  <c r="JO486" i="28"/>
  <c r="HT486" i="28"/>
  <c r="GW487" i="28"/>
  <c r="IR487" i="28"/>
  <c r="HI487" i="28"/>
  <c r="JD487" i="28"/>
  <c r="IG488" i="28"/>
  <c r="GL488" i="28"/>
  <c r="IS488" i="28"/>
  <c r="GX488" i="28"/>
  <c r="JE488" i="28"/>
  <c r="HJ488" i="28"/>
  <c r="GM489" i="28"/>
  <c r="IH489" i="28"/>
  <c r="IT489" i="28"/>
  <c r="GY489" i="28"/>
  <c r="HK489" i="28"/>
  <c r="JF489" i="28"/>
  <c r="II490" i="28"/>
  <c r="GN490" i="28"/>
  <c r="IU490" i="28"/>
  <c r="GZ490" i="28"/>
  <c r="JG490" i="28"/>
  <c r="HL490" i="28"/>
  <c r="IJ491" i="28"/>
  <c r="GO491" i="28"/>
  <c r="IV491" i="28"/>
  <c r="HA491" i="28"/>
  <c r="JH491" i="28"/>
  <c r="HM491" i="28"/>
  <c r="GP492" i="28"/>
  <c r="IK492" i="28"/>
  <c r="HB492" i="28"/>
  <c r="IW492" i="28"/>
  <c r="HN492" i="28"/>
  <c r="JI492" i="28"/>
  <c r="IL493" i="28"/>
  <c r="GQ493" i="28"/>
  <c r="IX493" i="28"/>
  <c r="HC493" i="28"/>
  <c r="JJ493" i="28"/>
  <c r="HO493" i="28"/>
  <c r="GR494" i="28"/>
  <c r="IM494" i="28"/>
  <c r="HD494" i="28"/>
  <c r="IY494" i="28"/>
  <c r="HP494" i="28"/>
  <c r="JK494" i="28"/>
  <c r="IN495" i="28"/>
  <c r="GS495" i="28"/>
  <c r="IZ495" i="28"/>
  <c r="HE495" i="28"/>
  <c r="JL495" i="28"/>
  <c r="HQ495" i="28"/>
  <c r="GT496" i="28"/>
  <c r="IO496" i="28"/>
  <c r="HF496" i="28"/>
  <c r="JA496" i="28"/>
  <c r="HR496" i="28"/>
  <c r="JM496" i="28"/>
  <c r="IP497" i="28"/>
  <c r="GU497" i="28"/>
  <c r="JB497" i="28"/>
  <c r="HG497" i="28"/>
  <c r="JN497" i="28"/>
  <c r="HS497" i="28"/>
  <c r="GV498" i="28"/>
  <c r="IQ498" i="28"/>
  <c r="HH498" i="28"/>
  <c r="JC498" i="28"/>
  <c r="HT498" i="28"/>
  <c r="JO498" i="28"/>
  <c r="IR499" i="28"/>
  <c r="GW499" i="28"/>
  <c r="JD499" i="28"/>
  <c r="HI499" i="28"/>
  <c r="IG500" i="28"/>
  <c r="GL500" i="28"/>
  <c r="IS500" i="28"/>
  <c r="GX500" i="28"/>
  <c r="JE500" i="28"/>
  <c r="HJ500" i="28"/>
  <c r="GM501" i="28"/>
  <c r="IH501" i="28"/>
  <c r="GY501" i="28"/>
  <c r="IT501" i="28"/>
  <c r="HK501" i="28"/>
  <c r="JF501" i="28"/>
  <c r="II502" i="28"/>
  <c r="GN502" i="28"/>
  <c r="IU502" i="28"/>
  <c r="GZ502" i="28"/>
  <c r="JG502" i="28"/>
  <c r="HL502" i="28"/>
  <c r="GO503" i="28"/>
  <c r="IJ503" i="28"/>
  <c r="HA503" i="28"/>
  <c r="IV503" i="28"/>
  <c r="HM503" i="28"/>
  <c r="JH503" i="28"/>
  <c r="IK504" i="28"/>
  <c r="GP504" i="28"/>
  <c r="IW504" i="28"/>
  <c r="HB504" i="28"/>
  <c r="JI504" i="28"/>
  <c r="HN504" i="28"/>
  <c r="GQ505" i="28"/>
  <c r="IL505" i="28"/>
  <c r="HC505" i="28"/>
  <c r="IX505" i="28"/>
  <c r="JJ505" i="28"/>
  <c r="HO505" i="28"/>
  <c r="GR506" i="28"/>
  <c r="IM506" i="28"/>
  <c r="HD506" i="28"/>
  <c r="IY506" i="28"/>
  <c r="HP506" i="28"/>
  <c r="JK506" i="28"/>
  <c r="IN507" i="28"/>
  <c r="GS507" i="28"/>
  <c r="IZ507" i="28"/>
  <c r="HE507" i="28"/>
  <c r="JL507" i="28"/>
  <c r="HQ507" i="28"/>
  <c r="GT508" i="28"/>
  <c r="IO508" i="28"/>
  <c r="HF508" i="28"/>
  <c r="JA508" i="28"/>
  <c r="HR508" i="28"/>
  <c r="JM508" i="28"/>
  <c r="GU509" i="28"/>
  <c r="IP509" i="28"/>
  <c r="HG509" i="28"/>
  <c r="JB509" i="28"/>
  <c r="HS509" i="28"/>
  <c r="JN509" i="28"/>
  <c r="IQ510" i="28"/>
  <c r="GV510" i="28"/>
  <c r="JC510" i="28"/>
  <c r="HH510" i="28"/>
  <c r="JO510" i="28"/>
  <c r="HT510" i="28"/>
  <c r="GW511" i="28"/>
  <c r="IR511" i="28"/>
  <c r="HI511" i="28"/>
  <c r="JD511" i="28"/>
  <c r="IG512" i="28"/>
  <c r="GL512" i="28"/>
  <c r="IS512" i="28"/>
  <c r="GX512" i="28"/>
  <c r="JE512" i="28"/>
  <c r="HJ512" i="28"/>
  <c r="GM513" i="28"/>
  <c r="IH513" i="28"/>
  <c r="GY513" i="28"/>
  <c r="IT513" i="28"/>
  <c r="HK513" i="28"/>
  <c r="JF513" i="28"/>
  <c r="II514" i="28"/>
  <c r="GN514" i="28"/>
  <c r="IU514" i="28"/>
  <c r="GZ514" i="28"/>
  <c r="JG514" i="28"/>
  <c r="HL514" i="28"/>
  <c r="IJ515" i="28"/>
  <c r="GO515" i="28"/>
  <c r="HA515" i="28"/>
  <c r="IV515" i="28"/>
  <c r="JH515" i="28"/>
  <c r="HM515" i="28"/>
  <c r="GP516" i="28"/>
  <c r="IK516" i="28"/>
  <c r="JA17" i="28"/>
  <c r="HF17" i="28"/>
  <c r="GL21" i="28"/>
  <c r="IG21" i="28"/>
  <c r="HM24" i="28"/>
  <c r="JH24" i="28"/>
  <c r="HE28" i="28"/>
  <c r="IZ28" i="28"/>
  <c r="GW32" i="28"/>
  <c r="IR32" i="28"/>
  <c r="GM34" i="28"/>
  <c r="IH34" i="28"/>
  <c r="JG35" i="28"/>
  <c r="HL35" i="28"/>
  <c r="IW37" i="28"/>
  <c r="HB37" i="28"/>
  <c r="JB42" i="28"/>
  <c r="HG42" i="28"/>
  <c r="IH46" i="28"/>
  <c r="GM46" i="28"/>
  <c r="IL50" i="28"/>
  <c r="GQ50" i="28"/>
  <c r="HR53" i="28"/>
  <c r="JM53" i="28"/>
  <c r="JE57" i="28"/>
  <c r="HJ57" i="28"/>
  <c r="IK61" i="28"/>
  <c r="GP61" i="28"/>
  <c r="JL64" i="28"/>
  <c r="HQ64" i="28"/>
  <c r="GL69" i="28"/>
  <c r="IG69" i="28"/>
  <c r="JH72" i="28"/>
  <c r="HM72" i="28"/>
  <c r="IN76" i="28"/>
  <c r="GS76" i="28"/>
  <c r="HT79" i="28"/>
  <c r="JO79" i="28"/>
  <c r="JH84" i="28"/>
  <c r="HM84" i="28"/>
  <c r="IN88" i="28"/>
  <c r="GS88" i="28"/>
  <c r="JO91" i="28"/>
  <c r="HT91" i="28"/>
  <c r="IJ96" i="28"/>
  <c r="GO96" i="28"/>
  <c r="IZ100" i="28"/>
  <c r="HE100" i="28"/>
  <c r="JM101" i="28"/>
  <c r="HR101" i="28"/>
  <c r="GZ107" i="28"/>
  <c r="IU107" i="28"/>
  <c r="IY111" i="28"/>
  <c r="HD111" i="28"/>
  <c r="IO113" i="28"/>
  <c r="GT113" i="28"/>
  <c r="JF118" i="28"/>
  <c r="HK118" i="28"/>
  <c r="IX122" i="28"/>
  <c r="HC122" i="28"/>
  <c r="GU126" i="28"/>
  <c r="IP126" i="28"/>
  <c r="IT130" i="28"/>
  <c r="GY130" i="28"/>
  <c r="IX134" i="28"/>
  <c r="HC134" i="28"/>
  <c r="HE136" i="28"/>
  <c r="IZ136" i="28"/>
  <c r="IO137" i="28"/>
  <c r="GT137" i="28"/>
  <c r="JE141" i="28"/>
  <c r="HJ141" i="28"/>
  <c r="IW145" i="28"/>
  <c r="HB145" i="28"/>
  <c r="JL148" i="28"/>
  <c r="HQ148" i="28"/>
  <c r="IR152" i="28"/>
  <c r="GW152" i="28"/>
  <c r="IJ156" i="28"/>
  <c r="GO156" i="28"/>
  <c r="IY159" i="28"/>
  <c r="HD159" i="28"/>
  <c r="JN162" i="28"/>
  <c r="HS162" i="28"/>
  <c r="JF166" i="28"/>
  <c r="HK166" i="28"/>
  <c r="IX170" i="28"/>
  <c r="HC170" i="28"/>
  <c r="IP174" i="28"/>
  <c r="GU174" i="28"/>
  <c r="HK178" i="28"/>
  <c r="JF178" i="28"/>
  <c r="IX182" i="28"/>
  <c r="HC182" i="28"/>
  <c r="JA185" i="28"/>
  <c r="HF185" i="28"/>
  <c r="IH190" i="28"/>
  <c r="GM190" i="28"/>
  <c r="GV18" i="28"/>
  <c r="IQ18" i="28"/>
  <c r="JG22" i="28"/>
  <c r="HL22" i="28"/>
  <c r="GR26" i="28"/>
  <c r="IM26" i="28"/>
  <c r="JC30" i="28"/>
  <c r="HH30" i="28"/>
  <c r="IO40" i="28"/>
  <c r="GT40" i="28"/>
  <c r="JM40" i="28"/>
  <c r="HR40" i="28"/>
  <c r="GX44" i="28"/>
  <c r="IS44" i="28"/>
  <c r="IW48" i="28"/>
  <c r="HB48" i="28"/>
  <c r="HQ51" i="28"/>
  <c r="JL51" i="28"/>
  <c r="HI55" i="28"/>
  <c r="JD55" i="28"/>
  <c r="JH59" i="28"/>
  <c r="HM59" i="28"/>
  <c r="IN63" i="28"/>
  <c r="GS63" i="28"/>
  <c r="JC66" i="28"/>
  <c r="HH66" i="28"/>
  <c r="GO71" i="28"/>
  <c r="IJ71" i="28"/>
  <c r="JK74" i="28"/>
  <c r="HP74" i="28"/>
  <c r="JC78" i="28"/>
  <c r="HH78" i="28"/>
  <c r="IG80" i="28"/>
  <c r="GL80" i="28"/>
  <c r="GN82" i="28"/>
  <c r="GQ85" i="28"/>
  <c r="IL85" i="28"/>
  <c r="HG89" i="28"/>
  <c r="JB89" i="28"/>
  <c r="JF93" i="28"/>
  <c r="HK93" i="28"/>
  <c r="IJ95" i="28"/>
  <c r="GO95" i="28"/>
  <c r="IN99" i="28"/>
  <c r="GS99" i="28"/>
  <c r="HT102" i="28"/>
  <c r="JO102" i="28"/>
  <c r="JE104" i="28"/>
  <c r="HJ104" i="28"/>
  <c r="GY105" i="28"/>
  <c r="IT105" i="28"/>
  <c r="HD110" i="28"/>
  <c r="IY110" i="28"/>
  <c r="JO114" i="28"/>
  <c r="HT114" i="28"/>
  <c r="IW120" i="28"/>
  <c r="HB120" i="28"/>
  <c r="JA124" i="28"/>
  <c r="HF124" i="28"/>
  <c r="JE128" i="28"/>
  <c r="HJ128" i="28"/>
  <c r="IJ131" i="28"/>
  <c r="GO131" i="28"/>
  <c r="HP134" i="28"/>
  <c r="JK134" i="28"/>
  <c r="HT138" i="28"/>
  <c r="JO138" i="28"/>
  <c r="JG142" i="28"/>
  <c r="HL142" i="28"/>
  <c r="JJ145" i="28"/>
  <c r="HO145" i="28"/>
  <c r="JB149" i="28"/>
  <c r="HG149" i="28"/>
  <c r="HK153" i="28"/>
  <c r="JF153" i="28"/>
  <c r="IX157" i="28"/>
  <c r="HC157" i="28"/>
  <c r="JM160" i="28"/>
  <c r="HR160" i="28"/>
  <c r="HJ164" i="28"/>
  <c r="JE164" i="28"/>
  <c r="IW168" i="28"/>
  <c r="HB168" i="28"/>
  <c r="HQ171" i="28"/>
  <c r="JL171" i="28"/>
  <c r="IR175" i="28"/>
  <c r="GW175" i="28"/>
  <c r="IJ179" i="28"/>
  <c r="GO179" i="28"/>
  <c r="JK182" i="28"/>
  <c r="HP182" i="28"/>
  <c r="JN185" i="28"/>
  <c r="HS185" i="28"/>
  <c r="HK189" i="28"/>
  <c r="JF189" i="28"/>
  <c r="IL193" i="28"/>
  <c r="GQ193" i="28"/>
  <c r="JA196" i="28"/>
  <c r="HF196" i="28"/>
  <c r="JE200" i="28"/>
  <c r="HJ200" i="28"/>
  <c r="IW204" i="28"/>
  <c r="HB204" i="28"/>
  <c r="JL207" i="28"/>
  <c r="HQ207" i="28"/>
  <c r="IG212" i="28"/>
  <c r="GL212" i="28"/>
  <c r="JH215" i="28"/>
  <c r="HM215" i="28"/>
  <c r="IO220" i="28"/>
  <c r="GT220" i="28"/>
  <c r="JO222" i="28"/>
  <c r="HT222" i="28"/>
  <c r="GZ226" i="28"/>
  <c r="IU226" i="28"/>
  <c r="IY230" i="28"/>
  <c r="HD230" i="28"/>
  <c r="IQ234" i="28"/>
  <c r="GV234" i="28"/>
  <c r="II238" i="28"/>
  <c r="GN238" i="28"/>
  <c r="IX241" i="28"/>
  <c r="HC241" i="28"/>
  <c r="IN243" i="28"/>
  <c r="GS243" i="28"/>
  <c r="HF244" i="28"/>
  <c r="JA244" i="28"/>
  <c r="GM249" i="28"/>
  <c r="IH249" i="28"/>
  <c r="IK252" i="28"/>
  <c r="GP252" i="28"/>
  <c r="HQ255" i="28"/>
  <c r="JL255" i="28"/>
  <c r="IG260" i="28"/>
  <c r="GL260" i="28"/>
  <c r="IK264" i="28"/>
  <c r="GP264" i="28"/>
  <c r="IZ267" i="28"/>
  <c r="HE267" i="28"/>
  <c r="IR271" i="28"/>
  <c r="GW271" i="28"/>
  <c r="IJ275" i="28"/>
  <c r="GO275" i="28"/>
  <c r="GS279" i="28"/>
  <c r="IN279" i="28"/>
  <c r="JC282" i="28"/>
  <c r="HH282" i="28"/>
  <c r="IU286" i="28"/>
  <c r="GZ286" i="28"/>
  <c r="GR290" i="28"/>
  <c r="IM290" i="28"/>
  <c r="JN293" i="28"/>
  <c r="HS293" i="28"/>
  <c r="JF297" i="28"/>
  <c r="HK297" i="28"/>
  <c r="GQ301" i="28"/>
  <c r="IL301" i="28"/>
  <c r="JM304" i="28"/>
  <c r="HR304" i="28"/>
  <c r="JO306" i="28"/>
  <c r="HT306" i="28"/>
  <c r="IT309" i="28"/>
  <c r="GY309" i="28"/>
  <c r="HA311" i="28"/>
  <c r="IV311" i="28"/>
  <c r="JI312" i="28"/>
  <c r="HN312" i="28"/>
  <c r="JJ313" i="28"/>
  <c r="HO313" i="28"/>
  <c r="IY314" i="28"/>
  <c r="HD314" i="28"/>
  <c r="JL315" i="28"/>
  <c r="HQ315" i="28"/>
  <c r="JO318" i="28"/>
  <c r="HT318" i="28"/>
  <c r="JD319" i="28"/>
  <c r="HI319" i="28"/>
  <c r="GX320" i="28"/>
  <c r="IS320" i="28"/>
  <c r="IH321" i="28"/>
  <c r="GM321" i="28"/>
  <c r="IT321" i="28"/>
  <c r="GY321" i="28"/>
  <c r="GN322" i="28"/>
  <c r="II322" i="28"/>
  <c r="HL322" i="28"/>
  <c r="JG322" i="28"/>
  <c r="IV323" i="28"/>
  <c r="HA323" i="28"/>
  <c r="GP324" i="28"/>
  <c r="IK324" i="28"/>
  <c r="HN324" i="28"/>
  <c r="JI324" i="28"/>
  <c r="JJ325" i="28"/>
  <c r="HO325" i="28"/>
  <c r="GR326" i="28"/>
  <c r="IM326" i="28"/>
  <c r="HP326" i="28"/>
  <c r="JK326" i="28"/>
  <c r="HE327" i="28"/>
  <c r="IZ327" i="28"/>
  <c r="IO328" i="28"/>
  <c r="GT328" i="28"/>
  <c r="JM328" i="28"/>
  <c r="HR328" i="28"/>
  <c r="JB329" i="28"/>
  <c r="HG329" i="28"/>
  <c r="HH330" i="28"/>
  <c r="JC330" i="28"/>
  <c r="GW331" i="28"/>
  <c r="IR331" i="28"/>
  <c r="GL332" i="28"/>
  <c r="IG332" i="28"/>
  <c r="HJ332" i="28"/>
  <c r="JE332" i="28"/>
  <c r="GY333" i="28"/>
  <c r="IT333" i="28"/>
  <c r="II334" i="28"/>
  <c r="GN334" i="28"/>
  <c r="JG334" i="28"/>
  <c r="HL334" i="28"/>
  <c r="IV335" i="28"/>
  <c r="HA335" i="28"/>
  <c r="GP336" i="28"/>
  <c r="IK336" i="28"/>
  <c r="HN336" i="28"/>
  <c r="JI336" i="28"/>
  <c r="IX337" i="28"/>
  <c r="HC337" i="28"/>
  <c r="GR338" i="28"/>
  <c r="IM338" i="28"/>
  <c r="HP338" i="28"/>
  <c r="JK338" i="28"/>
  <c r="HE339" i="28"/>
  <c r="IZ339" i="28"/>
  <c r="IO340" i="28"/>
  <c r="GT340" i="28"/>
  <c r="JM340" i="28"/>
  <c r="HR340" i="28"/>
  <c r="HG341" i="28"/>
  <c r="JB341" i="28"/>
  <c r="IQ342" i="28"/>
  <c r="GV342" i="28"/>
  <c r="GW343" i="28"/>
  <c r="IR343" i="28"/>
  <c r="IG344" i="28"/>
  <c r="GL344" i="28"/>
  <c r="JE344" i="28"/>
  <c r="HJ344" i="28"/>
  <c r="IT345" i="28"/>
  <c r="GY345" i="28"/>
  <c r="GN346" i="28"/>
  <c r="II346" i="28"/>
  <c r="HL346" i="28"/>
  <c r="JG346" i="28"/>
  <c r="IV347" i="28"/>
  <c r="HA347" i="28"/>
  <c r="GP348" i="28"/>
  <c r="IK348" i="28"/>
  <c r="HN348" i="28"/>
  <c r="JI348" i="28"/>
  <c r="IX349" i="28"/>
  <c r="HC349" i="28"/>
  <c r="IM350" i="28"/>
  <c r="GR350" i="28"/>
  <c r="JK350" i="28"/>
  <c r="HP350" i="28"/>
  <c r="JL351" i="28"/>
  <c r="HQ351" i="28"/>
  <c r="HF352" i="28"/>
  <c r="JA352" i="28"/>
  <c r="IP353" i="28"/>
  <c r="GU353" i="28"/>
  <c r="JN353" i="28"/>
  <c r="HS353" i="28"/>
  <c r="HH354" i="28"/>
  <c r="JC354" i="28"/>
  <c r="IR355" i="28"/>
  <c r="GW355" i="28"/>
  <c r="IG356" i="28"/>
  <c r="GL356" i="28"/>
  <c r="JE356" i="28"/>
  <c r="HJ356" i="28"/>
  <c r="IT357" i="28"/>
  <c r="GY357" i="28"/>
  <c r="GN358" i="28"/>
  <c r="II358" i="28"/>
  <c r="JG358" i="28"/>
  <c r="HL358" i="28"/>
  <c r="IV359" i="28"/>
  <c r="HA359" i="28"/>
  <c r="IX361" i="28"/>
  <c r="HC361" i="28"/>
  <c r="GU16" i="28"/>
  <c r="IP16" i="28"/>
  <c r="HG16" i="28"/>
  <c r="JB16" i="28"/>
  <c r="HS16" i="28"/>
  <c r="JN16" i="28"/>
  <c r="IQ17" i="28"/>
  <c r="GV17" i="28"/>
  <c r="JC17" i="28"/>
  <c r="HH17" i="28"/>
  <c r="JO17" i="28"/>
  <c r="HT17" i="28"/>
  <c r="IR18" i="28"/>
  <c r="GW18" i="28"/>
  <c r="JD18" i="28"/>
  <c r="HI18" i="28"/>
  <c r="GL19" i="28"/>
  <c r="IG19" i="28"/>
  <c r="GX19" i="28"/>
  <c r="IS19" i="28"/>
  <c r="HJ19" i="28"/>
  <c r="JE19" i="28"/>
  <c r="IH20" i="28"/>
  <c r="GM20" i="28"/>
  <c r="IT20" i="28"/>
  <c r="GY20" i="28"/>
  <c r="JF20" i="28"/>
  <c r="HK20" i="28"/>
  <c r="II21" i="28"/>
  <c r="GN21" i="28"/>
  <c r="IU21" i="28"/>
  <c r="GZ21" i="28"/>
  <c r="JG21" i="28"/>
  <c r="HL21" i="28"/>
  <c r="GO22" i="28"/>
  <c r="IJ22" i="28"/>
  <c r="HA22" i="28"/>
  <c r="IV22" i="28"/>
  <c r="HM22" i="28"/>
  <c r="JH22" i="28"/>
  <c r="IK23" i="28"/>
  <c r="GP23" i="28"/>
  <c r="IW23" i="28"/>
  <c r="HB23" i="28"/>
  <c r="JI23" i="28"/>
  <c r="HN23" i="28"/>
  <c r="GQ24" i="28"/>
  <c r="IL24" i="28"/>
  <c r="HC24" i="28"/>
  <c r="IX24" i="28"/>
  <c r="HO24" i="28"/>
  <c r="JJ24" i="28"/>
  <c r="IM25" i="28"/>
  <c r="GR25" i="28"/>
  <c r="IY25" i="28"/>
  <c r="HD25" i="28"/>
  <c r="JK25" i="28"/>
  <c r="HP25" i="28"/>
  <c r="IN26" i="28"/>
  <c r="GS26" i="28"/>
  <c r="IZ26" i="28"/>
  <c r="HE26" i="28"/>
  <c r="JL26" i="28"/>
  <c r="HQ26" i="28"/>
  <c r="GT27" i="28"/>
  <c r="IO27" i="28"/>
  <c r="HF27" i="28"/>
  <c r="JA27" i="28"/>
  <c r="HR27" i="28"/>
  <c r="JM27" i="28"/>
  <c r="IP28" i="28"/>
  <c r="GU28" i="28"/>
  <c r="HG28" i="28"/>
  <c r="JB28" i="28"/>
  <c r="JN28" i="28"/>
  <c r="HS28" i="28"/>
  <c r="GV29" i="28"/>
  <c r="IQ29" i="28"/>
  <c r="HH29" i="28"/>
  <c r="JC29" i="28"/>
  <c r="HT29" i="28"/>
  <c r="JO29" i="28"/>
  <c r="IR30" i="28"/>
  <c r="GW30" i="28"/>
  <c r="JD30" i="28"/>
  <c r="HI30" i="28"/>
  <c r="IG31" i="28"/>
  <c r="GL31" i="28"/>
  <c r="IS31" i="28"/>
  <c r="GX31" i="28"/>
  <c r="JE31" i="28"/>
  <c r="HJ31" i="28"/>
  <c r="GM32" i="28"/>
  <c r="IH32" i="28"/>
  <c r="GY32" i="28"/>
  <c r="IT32" i="28"/>
  <c r="HK32" i="28"/>
  <c r="JF32" i="28"/>
  <c r="II33" i="28"/>
  <c r="GN33" i="28"/>
  <c r="IU33" i="28"/>
  <c r="GZ33" i="28"/>
  <c r="JG33" i="28"/>
  <c r="HL33" i="28"/>
  <c r="GO34" i="28"/>
  <c r="IJ34" i="28"/>
  <c r="HA34" i="28"/>
  <c r="IV34" i="28"/>
  <c r="HM34" i="28"/>
  <c r="JH34" i="28"/>
  <c r="IK35" i="28"/>
  <c r="GP35" i="28"/>
  <c r="IW35" i="28"/>
  <c r="HB35" i="28"/>
  <c r="JI35" i="28"/>
  <c r="HN35" i="28"/>
  <c r="IL36" i="28"/>
  <c r="GQ36" i="28"/>
  <c r="IX36" i="28"/>
  <c r="HC36" i="28"/>
  <c r="JJ36" i="28"/>
  <c r="HO36" i="28"/>
  <c r="GR37" i="28"/>
  <c r="IM37" i="28"/>
  <c r="HD37" i="28"/>
  <c r="IY37" i="28"/>
  <c r="HP37" i="28"/>
  <c r="JK37" i="28"/>
  <c r="IN38" i="28"/>
  <c r="GS38" i="28"/>
  <c r="IZ38" i="28"/>
  <c r="HE38" i="28"/>
  <c r="JL38" i="28"/>
  <c r="HQ38" i="28"/>
  <c r="GT39" i="28"/>
  <c r="IO39" i="28"/>
  <c r="HF39" i="28"/>
  <c r="JA39" i="28"/>
  <c r="HR39" i="28"/>
  <c r="JM39" i="28"/>
  <c r="IP40" i="28"/>
  <c r="GU40" i="28"/>
  <c r="JB40" i="28"/>
  <c r="HG40" i="28"/>
  <c r="JN40" i="28"/>
  <c r="HS40" i="28"/>
  <c r="GV41" i="28"/>
  <c r="IQ41" i="28"/>
  <c r="HH41" i="28"/>
  <c r="JC41" i="28"/>
  <c r="HT41" i="28"/>
  <c r="JO41" i="28"/>
  <c r="GW42" i="28"/>
  <c r="IR42" i="28"/>
  <c r="HI42" i="28"/>
  <c r="JD42" i="28"/>
  <c r="IG43" i="28"/>
  <c r="GL43" i="28"/>
  <c r="IS43" i="28"/>
  <c r="GX43" i="28"/>
  <c r="JE43" i="28"/>
  <c r="HJ43" i="28"/>
  <c r="GM44" i="28"/>
  <c r="IH44" i="28"/>
  <c r="GY44" i="28"/>
  <c r="IT44" i="28"/>
  <c r="HK44" i="28"/>
  <c r="JF44" i="28"/>
  <c r="GN45" i="28"/>
  <c r="II45" i="28"/>
  <c r="GZ45" i="28"/>
  <c r="IU45" i="28"/>
  <c r="HL45" i="28"/>
  <c r="JG45" i="28"/>
  <c r="IJ46" i="28"/>
  <c r="GO46" i="28"/>
  <c r="IV46" i="28"/>
  <c r="HA46" i="28"/>
  <c r="JH46" i="28"/>
  <c r="HM46" i="28"/>
  <c r="GP47" i="28"/>
  <c r="IK47" i="28"/>
  <c r="HB47" i="28"/>
  <c r="IW47" i="28"/>
  <c r="HN47" i="28"/>
  <c r="JI47" i="28"/>
  <c r="IL48" i="28"/>
  <c r="GQ48" i="28"/>
  <c r="IX48" i="28"/>
  <c r="HC48" i="28"/>
  <c r="JJ48" i="28"/>
  <c r="HO48" i="28"/>
  <c r="GR49" i="28"/>
  <c r="IM49" i="28"/>
  <c r="HD49" i="28"/>
  <c r="IY49" i="28"/>
  <c r="HP49" i="28"/>
  <c r="JK49" i="28"/>
  <c r="IN50" i="28"/>
  <c r="GS50" i="28"/>
  <c r="IZ50" i="28"/>
  <c r="HE50" i="28"/>
  <c r="JL50" i="28"/>
  <c r="HQ50" i="28"/>
  <c r="GT51" i="28"/>
  <c r="IO51" i="28"/>
  <c r="HF51" i="28"/>
  <c r="JA51" i="28"/>
  <c r="HR51" i="28"/>
  <c r="JM51" i="28"/>
  <c r="IP52" i="28"/>
  <c r="GU52" i="28"/>
  <c r="JB52" i="28"/>
  <c r="HG52" i="28"/>
  <c r="JN52" i="28"/>
  <c r="HS52" i="28"/>
  <c r="IQ53" i="28"/>
  <c r="GV53" i="28"/>
  <c r="JC53" i="28"/>
  <c r="HH53" i="28"/>
  <c r="JO53" i="28"/>
  <c r="HT53" i="28"/>
  <c r="IR54" i="28"/>
  <c r="GW54" i="28"/>
  <c r="JD54" i="28"/>
  <c r="HI54" i="28"/>
  <c r="IG55" i="28"/>
  <c r="GL55" i="28"/>
  <c r="IS55" i="28"/>
  <c r="GX55" i="28"/>
  <c r="JE55" i="28"/>
  <c r="HJ55" i="28"/>
  <c r="IH56" i="28"/>
  <c r="GM56" i="28"/>
  <c r="IT56" i="28"/>
  <c r="GY56" i="28"/>
  <c r="JF56" i="28"/>
  <c r="HK56" i="28"/>
  <c r="GN57" i="28"/>
  <c r="II57" i="28"/>
  <c r="GZ57" i="28"/>
  <c r="IU57" i="28"/>
  <c r="HL57" i="28"/>
  <c r="JG57" i="28"/>
  <c r="IJ58" i="28"/>
  <c r="GO58" i="28"/>
  <c r="IV58" i="28"/>
  <c r="HA58" i="28"/>
  <c r="JH58" i="28"/>
  <c r="HM58" i="28"/>
  <c r="GP59" i="28"/>
  <c r="IK59" i="28"/>
  <c r="HB59" i="28"/>
  <c r="IW59" i="28"/>
  <c r="HN59" i="28"/>
  <c r="JI59" i="28"/>
  <c r="IL60" i="28"/>
  <c r="GQ60" i="28"/>
  <c r="IX60" i="28"/>
  <c r="HC60" i="28"/>
  <c r="JJ60" i="28"/>
  <c r="HO60" i="28"/>
  <c r="GR61" i="28"/>
  <c r="IM61" i="28"/>
  <c r="HD61" i="28"/>
  <c r="IY61" i="28"/>
  <c r="HP61" i="28"/>
  <c r="JK61" i="28"/>
  <c r="IN62" i="28"/>
  <c r="GS62" i="28"/>
  <c r="IZ62" i="28"/>
  <c r="HE62" i="28"/>
  <c r="JL62" i="28"/>
  <c r="HQ62" i="28"/>
  <c r="GT63" i="28"/>
  <c r="IO63" i="28"/>
  <c r="HF63" i="28"/>
  <c r="JA63" i="28"/>
  <c r="HR63" i="28"/>
  <c r="JM63" i="28"/>
  <c r="IP64" i="28"/>
  <c r="GU64" i="28"/>
  <c r="JB64" i="28"/>
  <c r="HG64" i="28"/>
  <c r="JN64" i="28"/>
  <c r="HS64" i="28"/>
  <c r="GV65" i="28"/>
  <c r="IQ65" i="28"/>
  <c r="HH65" i="28"/>
  <c r="JC65" i="28"/>
  <c r="HT65" i="28"/>
  <c r="JO65" i="28"/>
  <c r="IR66" i="28"/>
  <c r="GW66" i="28"/>
  <c r="JD66" i="28"/>
  <c r="HI66" i="28"/>
  <c r="GL67" i="28"/>
  <c r="IG67" i="28"/>
  <c r="GX67" i="28"/>
  <c r="IS67" i="28"/>
  <c r="HJ67" i="28"/>
  <c r="JE67" i="28"/>
  <c r="IH68" i="28"/>
  <c r="GM68" i="28"/>
  <c r="IT68" i="28"/>
  <c r="GY68" i="28"/>
  <c r="JF68" i="28"/>
  <c r="HK68" i="28"/>
  <c r="II69" i="28"/>
  <c r="GN69" i="28"/>
  <c r="IU69" i="28"/>
  <c r="GZ69" i="28"/>
  <c r="JG69" i="28"/>
  <c r="HL69" i="28"/>
  <c r="GO70" i="28"/>
  <c r="IJ70" i="28"/>
  <c r="HA70" i="28"/>
  <c r="IV70" i="28"/>
  <c r="HM70" i="28"/>
  <c r="JH70" i="28"/>
  <c r="IK71" i="28"/>
  <c r="GP71" i="28"/>
  <c r="IW71" i="28"/>
  <c r="HB71" i="28"/>
  <c r="JI71" i="28"/>
  <c r="HN71" i="28"/>
  <c r="IL72" i="28"/>
  <c r="GQ72" i="28"/>
  <c r="IX72" i="28"/>
  <c r="HC72" i="28"/>
  <c r="JJ72" i="28"/>
  <c r="HO72" i="28"/>
  <c r="IM73" i="28"/>
  <c r="GR73" i="28"/>
  <c r="IY73" i="28"/>
  <c r="HD73" i="28"/>
  <c r="JK73" i="28"/>
  <c r="HP73" i="28"/>
  <c r="IN74" i="28"/>
  <c r="GS74" i="28"/>
  <c r="IZ74" i="28"/>
  <c r="HE74" i="28"/>
  <c r="JL74" i="28"/>
  <c r="HQ74" i="28"/>
  <c r="GT75" i="28"/>
  <c r="IO75" i="28"/>
  <c r="HF75" i="28"/>
  <c r="JA75" i="28"/>
  <c r="HR75" i="28"/>
  <c r="JM75" i="28"/>
  <c r="GU76" i="28"/>
  <c r="IP76" i="28"/>
  <c r="HG76" i="28"/>
  <c r="JB76" i="28"/>
  <c r="HS76" i="28"/>
  <c r="JN76" i="28"/>
  <c r="IQ77" i="28"/>
  <c r="GV77" i="28"/>
  <c r="JC77" i="28"/>
  <c r="HH77" i="28"/>
  <c r="JO77" i="28"/>
  <c r="HT77" i="28"/>
  <c r="IR78" i="28"/>
  <c r="GW78" i="28"/>
  <c r="JD78" i="28"/>
  <c r="HI78" i="28"/>
  <c r="IG79" i="28"/>
  <c r="GL79" i="28"/>
  <c r="IS79" i="28"/>
  <c r="GX79" i="28"/>
  <c r="JE79" i="28"/>
  <c r="HJ79" i="28"/>
  <c r="IH80" i="28"/>
  <c r="GM80" i="28"/>
  <c r="IT80" i="28"/>
  <c r="GY80" i="28"/>
  <c r="JF80" i="28"/>
  <c r="HK80" i="28"/>
  <c r="GN81" i="28"/>
  <c r="IU81" i="28"/>
  <c r="GZ81" i="28"/>
  <c r="JG81" i="28"/>
  <c r="HL81" i="28"/>
  <c r="IJ82" i="28"/>
  <c r="GO82" i="28"/>
  <c r="IV82" i="28"/>
  <c r="HA82" i="28"/>
  <c r="JH82" i="28"/>
  <c r="HM82" i="28"/>
  <c r="IK83" i="28"/>
  <c r="GP83" i="28"/>
  <c r="IW83" i="28"/>
  <c r="HB83" i="28"/>
  <c r="JI83" i="28"/>
  <c r="HN83" i="28"/>
  <c r="IL84" i="28"/>
  <c r="GQ84" i="28"/>
  <c r="IX84" i="28"/>
  <c r="HC84" i="28"/>
  <c r="JJ84" i="28"/>
  <c r="HO84" i="28"/>
  <c r="GR85" i="28"/>
  <c r="IM85" i="28"/>
  <c r="HD85" i="28"/>
  <c r="IY85" i="28"/>
  <c r="HP85" i="28"/>
  <c r="JK85" i="28"/>
  <c r="IN86" i="28"/>
  <c r="GS86" i="28"/>
  <c r="IZ86" i="28"/>
  <c r="HE86" i="28"/>
  <c r="JL86" i="28"/>
  <c r="HQ86" i="28"/>
  <c r="GT87" i="28"/>
  <c r="IO87" i="28"/>
  <c r="HF87" i="28"/>
  <c r="JA87" i="28"/>
  <c r="HR87" i="28"/>
  <c r="JM87" i="28"/>
  <c r="IP88" i="28"/>
  <c r="GU88" i="28"/>
  <c r="JB88" i="28"/>
  <c r="HG88" i="28"/>
  <c r="JN88" i="28"/>
  <c r="HS88" i="28"/>
  <c r="GV89" i="28"/>
  <c r="IQ89" i="28"/>
  <c r="HH89" i="28"/>
  <c r="JC89" i="28"/>
  <c r="HT89" i="28"/>
  <c r="JO89" i="28"/>
  <c r="IR90" i="28"/>
  <c r="GW90" i="28"/>
  <c r="JD90" i="28"/>
  <c r="HI90" i="28"/>
  <c r="IG91" i="28"/>
  <c r="GL91" i="28"/>
  <c r="IS91" i="28"/>
  <c r="GX91" i="28"/>
  <c r="JE91" i="28"/>
  <c r="HJ91" i="28"/>
  <c r="GM92" i="28"/>
  <c r="IH92" i="28"/>
  <c r="GY92" i="28"/>
  <c r="IT92" i="28"/>
  <c r="HK92" i="28"/>
  <c r="JF92" i="28"/>
  <c r="GN93" i="28"/>
  <c r="IU93" i="28"/>
  <c r="GZ93" i="28"/>
  <c r="JG93" i="28"/>
  <c r="HL93" i="28"/>
  <c r="IJ94" i="28"/>
  <c r="GO94" i="28"/>
  <c r="IV94" i="28"/>
  <c r="HA94" i="28"/>
  <c r="JH94" i="28"/>
  <c r="HM94" i="28"/>
  <c r="GP95" i="28"/>
  <c r="IK95" i="28"/>
  <c r="HB95" i="28"/>
  <c r="IW95" i="28"/>
  <c r="JI95" i="28"/>
  <c r="HN95" i="28"/>
  <c r="IL96" i="28"/>
  <c r="GQ96" i="28"/>
  <c r="IX96" i="28"/>
  <c r="HC96" i="28"/>
  <c r="JJ96" i="28"/>
  <c r="HO96" i="28"/>
  <c r="GR97" i="28"/>
  <c r="IM97" i="28"/>
  <c r="HD97" i="28"/>
  <c r="IY97" i="28"/>
  <c r="HP97" i="28"/>
  <c r="JK97" i="28"/>
  <c r="IN98" i="28"/>
  <c r="GS98" i="28"/>
  <c r="IZ98" i="28"/>
  <c r="HE98" i="28"/>
  <c r="JL98" i="28"/>
  <c r="HQ98" i="28"/>
  <c r="GT99" i="28"/>
  <c r="IO99" i="28"/>
  <c r="HF99" i="28"/>
  <c r="JA99" i="28"/>
  <c r="HR99" i="28"/>
  <c r="JM99" i="28"/>
  <c r="IP100" i="28"/>
  <c r="GU100" i="28"/>
  <c r="JB100" i="28"/>
  <c r="HG100" i="28"/>
  <c r="JN100" i="28"/>
  <c r="HS100" i="28"/>
  <c r="IQ101" i="28"/>
  <c r="GV101" i="28"/>
  <c r="JC101" i="28"/>
  <c r="HH101" i="28"/>
  <c r="JO101" i="28"/>
  <c r="HT101" i="28"/>
  <c r="IR102" i="28"/>
  <c r="GW102" i="28"/>
  <c r="JD102" i="28"/>
  <c r="HI102" i="28"/>
  <c r="IG103" i="28"/>
  <c r="GL103" i="28"/>
  <c r="IS103" i="28"/>
  <c r="GX103" i="28"/>
  <c r="JE103" i="28"/>
  <c r="HJ103" i="28"/>
  <c r="IH104" i="28"/>
  <c r="GM104" i="28"/>
  <c r="IT104" i="28"/>
  <c r="GY104" i="28"/>
  <c r="JF104" i="28"/>
  <c r="HK104" i="28"/>
  <c r="II105" i="28"/>
  <c r="GN105" i="28"/>
  <c r="IU105" i="28"/>
  <c r="GZ105" i="28"/>
  <c r="JG105" i="28"/>
  <c r="HL105" i="28"/>
  <c r="IJ106" i="28"/>
  <c r="GO106" i="28"/>
  <c r="IV106" i="28"/>
  <c r="HA106" i="28"/>
  <c r="JH106" i="28"/>
  <c r="HM106" i="28"/>
  <c r="GP107" i="28"/>
  <c r="IK107" i="28"/>
  <c r="HB107" i="28"/>
  <c r="IW107" i="28"/>
  <c r="HN107" i="28"/>
  <c r="JI107" i="28"/>
  <c r="IL108" i="28"/>
  <c r="GQ108" i="28"/>
  <c r="IX108" i="28"/>
  <c r="HC108" i="28"/>
  <c r="JJ108" i="28"/>
  <c r="HO108" i="28"/>
  <c r="IM109" i="28"/>
  <c r="GR109" i="28"/>
  <c r="IY109" i="28"/>
  <c r="HD109" i="28"/>
  <c r="JK109" i="28"/>
  <c r="HP109" i="28"/>
  <c r="GS110" i="28"/>
  <c r="IZ110" i="28"/>
  <c r="HE110" i="28"/>
  <c r="JL110" i="28"/>
  <c r="HQ110" i="28"/>
  <c r="IO111" i="28"/>
  <c r="GT111" i="28"/>
  <c r="JA111" i="28"/>
  <c r="HF111" i="28"/>
  <c r="JM111" i="28"/>
  <c r="HR111" i="28"/>
  <c r="IP112" i="28"/>
  <c r="GU112" i="28"/>
  <c r="JB112" i="28"/>
  <c r="HG112" i="28"/>
  <c r="JN112" i="28"/>
  <c r="HS112" i="28"/>
  <c r="GV113" i="28"/>
  <c r="IQ113" i="28"/>
  <c r="HH113" i="28"/>
  <c r="JC113" i="28"/>
  <c r="HT113" i="28"/>
  <c r="JO113" i="28"/>
  <c r="IR114" i="28"/>
  <c r="GW114" i="28"/>
  <c r="JD114" i="28"/>
  <c r="HI114" i="28"/>
  <c r="GL115" i="28"/>
  <c r="IG115" i="28"/>
  <c r="IS115" i="28"/>
  <c r="GX115" i="28"/>
  <c r="JE115" i="28"/>
  <c r="HJ115" i="28"/>
  <c r="GM116" i="28"/>
  <c r="IH116" i="28"/>
  <c r="GY116" i="28"/>
  <c r="IT116" i="28"/>
  <c r="HK116" i="28"/>
  <c r="JF116" i="28"/>
  <c r="GN117" i="28"/>
  <c r="II117" i="28"/>
  <c r="IU117" i="28"/>
  <c r="GZ117" i="28"/>
  <c r="JG117" i="28"/>
  <c r="HL117" i="28"/>
  <c r="GO118" i="28"/>
  <c r="HA118" i="28"/>
  <c r="IV118" i="28"/>
  <c r="HM118" i="28"/>
  <c r="JH118" i="28"/>
  <c r="IK119" i="28"/>
  <c r="GP119" i="28"/>
  <c r="HB119" i="28"/>
  <c r="IW119" i="28"/>
  <c r="HN119" i="28"/>
  <c r="JI119" i="28"/>
  <c r="GQ120" i="28"/>
  <c r="IX120" i="28"/>
  <c r="HC120" i="28"/>
  <c r="JJ120" i="28"/>
  <c r="HO120" i="28"/>
  <c r="GR121" i="28"/>
  <c r="HD121" i="28"/>
  <c r="IY121" i="28"/>
  <c r="HP121" i="28"/>
  <c r="JK121" i="28"/>
  <c r="IN122" i="28"/>
  <c r="GS122" i="28"/>
  <c r="IZ122" i="28"/>
  <c r="HE122" i="28"/>
  <c r="JL122" i="28"/>
  <c r="HQ122" i="28"/>
  <c r="IO123" i="28"/>
  <c r="GT123" i="28"/>
  <c r="JA123" i="28"/>
  <c r="HF123" i="28"/>
  <c r="JM123" i="28"/>
  <c r="HR123" i="28"/>
  <c r="IP124" i="28"/>
  <c r="GU124" i="28"/>
  <c r="JB124" i="28"/>
  <c r="HG124" i="28"/>
  <c r="JN124" i="28"/>
  <c r="HS124" i="28"/>
  <c r="GV125" i="28"/>
  <c r="IQ125" i="28"/>
  <c r="HH125" i="28"/>
  <c r="JC125" i="28"/>
  <c r="HT125" i="28"/>
  <c r="JO125" i="28"/>
  <c r="IR126" i="28"/>
  <c r="GW126" i="28"/>
  <c r="JD126" i="28"/>
  <c r="HI126" i="28"/>
  <c r="IG127" i="28"/>
  <c r="GL127" i="28"/>
  <c r="IS127" i="28"/>
  <c r="GX127" i="28"/>
  <c r="JE127" i="28"/>
  <c r="HJ127" i="28"/>
  <c r="IH128" i="28"/>
  <c r="GM128" i="28"/>
  <c r="IT128" i="28"/>
  <c r="GY128" i="28"/>
  <c r="JF128" i="28"/>
  <c r="HK128" i="28"/>
  <c r="II129" i="28"/>
  <c r="GN129" i="28"/>
  <c r="IU129" i="28"/>
  <c r="GZ129" i="28"/>
  <c r="JG129" i="28"/>
  <c r="HL129" i="28"/>
  <c r="GO130" i="28"/>
  <c r="IJ130" i="28"/>
  <c r="HA130" i="28"/>
  <c r="IV130" i="28"/>
  <c r="HM130" i="28"/>
  <c r="JH130" i="28"/>
  <c r="IK131" i="28"/>
  <c r="GP131" i="28"/>
  <c r="IW131" i="28"/>
  <c r="HB131" i="28"/>
  <c r="JI131" i="28"/>
  <c r="HN131" i="28"/>
  <c r="GQ132" i="28"/>
  <c r="IL132" i="28"/>
  <c r="HC132" i="28"/>
  <c r="IX132" i="28"/>
  <c r="HO132" i="28"/>
  <c r="JJ132" i="28"/>
  <c r="GR133" i="28"/>
  <c r="IY133" i="28"/>
  <c r="HD133" i="28"/>
  <c r="JK133" i="28"/>
  <c r="HP133" i="28"/>
  <c r="GS134" i="28"/>
  <c r="IN134" i="28"/>
  <c r="HE134" i="28"/>
  <c r="IZ134" i="28"/>
  <c r="HQ134" i="28"/>
  <c r="JL134" i="28"/>
  <c r="IO135" i="28"/>
  <c r="GT135" i="28"/>
  <c r="JA135" i="28"/>
  <c r="HF135" i="28"/>
  <c r="JM135" i="28"/>
  <c r="HR135" i="28"/>
  <c r="GU136" i="28"/>
  <c r="IP136" i="28"/>
  <c r="HG136" i="28"/>
  <c r="JB136" i="28"/>
  <c r="HS136" i="28"/>
  <c r="JN136" i="28"/>
  <c r="IQ137" i="28"/>
  <c r="GV137" i="28"/>
  <c r="JC137" i="28"/>
  <c r="HH137" i="28"/>
  <c r="JO137" i="28"/>
  <c r="HT137" i="28"/>
  <c r="IR138" i="28"/>
  <c r="GW138" i="28"/>
  <c r="JD138" i="28"/>
  <c r="HI138" i="28"/>
  <c r="GL139" i="28"/>
  <c r="IG139" i="28"/>
  <c r="GX139" i="28"/>
  <c r="IS139" i="28"/>
  <c r="HJ139" i="28"/>
  <c r="JE139" i="28"/>
  <c r="IH140" i="28"/>
  <c r="GM140" i="28"/>
  <c r="IT140" i="28"/>
  <c r="GY140" i="28"/>
  <c r="JF140" i="28"/>
  <c r="HK140" i="28"/>
  <c r="GN141" i="28"/>
  <c r="II141" i="28"/>
  <c r="GZ141" i="28"/>
  <c r="IU141" i="28"/>
  <c r="HL141" i="28"/>
  <c r="JG141" i="28"/>
  <c r="IJ142" i="28"/>
  <c r="GO142" i="28"/>
  <c r="IV142" i="28"/>
  <c r="HA142" i="28"/>
  <c r="JH142" i="28"/>
  <c r="HM142" i="28"/>
  <c r="IK143" i="28"/>
  <c r="GP143" i="28"/>
  <c r="IW143" i="28"/>
  <c r="HB143" i="28"/>
  <c r="JI143" i="28"/>
  <c r="HN143" i="28"/>
  <c r="GQ144" i="28"/>
  <c r="IL144" i="28"/>
  <c r="HC144" i="28"/>
  <c r="IX144" i="28"/>
  <c r="HO144" i="28"/>
  <c r="JJ144" i="28"/>
  <c r="IM145" i="28"/>
  <c r="GR145" i="28"/>
  <c r="IY145" i="28"/>
  <c r="HD145" i="28"/>
  <c r="JK145" i="28"/>
  <c r="HP145" i="28"/>
  <c r="IN146" i="28"/>
  <c r="GS146" i="28"/>
  <c r="IZ146" i="28"/>
  <c r="HE146" i="28"/>
  <c r="JL146" i="28"/>
  <c r="HQ146" i="28"/>
  <c r="GT147" i="28"/>
  <c r="IO147" i="28"/>
  <c r="HF147" i="28"/>
  <c r="JA147" i="28"/>
  <c r="HR147" i="28"/>
  <c r="JM147" i="28"/>
  <c r="IP148" i="28"/>
  <c r="GU148" i="28"/>
  <c r="JB148" i="28"/>
  <c r="HG148" i="28"/>
  <c r="JN148" i="28"/>
  <c r="HS148" i="28"/>
  <c r="IQ149" i="28"/>
  <c r="GV149" i="28"/>
  <c r="JC149" i="28"/>
  <c r="HH149" i="28"/>
  <c r="JO149" i="28"/>
  <c r="HT149" i="28"/>
  <c r="GW150" i="28"/>
  <c r="IR150" i="28"/>
  <c r="HI150" i="28"/>
  <c r="JD150" i="28"/>
  <c r="GL151" i="28"/>
  <c r="IG151" i="28"/>
  <c r="GX151" i="28"/>
  <c r="IS151" i="28"/>
  <c r="HJ151" i="28"/>
  <c r="JE151" i="28"/>
  <c r="IH152" i="28"/>
  <c r="GM152" i="28"/>
  <c r="IT152" i="28"/>
  <c r="GY152" i="28"/>
  <c r="JF152" i="28"/>
  <c r="HK152" i="28"/>
  <c r="II153" i="28"/>
  <c r="GN153" i="28"/>
  <c r="IU153" i="28"/>
  <c r="GZ153" i="28"/>
  <c r="JG153" i="28"/>
  <c r="HL153" i="28"/>
  <c r="GO154" i="28"/>
  <c r="IJ154" i="28"/>
  <c r="HA154" i="28"/>
  <c r="IV154" i="28"/>
  <c r="HM154" i="28"/>
  <c r="JH154" i="28"/>
  <c r="IK155" i="28"/>
  <c r="GP155" i="28"/>
  <c r="IW155" i="28"/>
  <c r="HB155" i="28"/>
  <c r="JI155" i="28"/>
  <c r="HN155" i="28"/>
  <c r="GQ156" i="28"/>
  <c r="IL156" i="28"/>
  <c r="HC156" i="28"/>
  <c r="IX156" i="28"/>
  <c r="HO156" i="28"/>
  <c r="JJ156" i="28"/>
  <c r="IM157" i="28"/>
  <c r="GR157" i="28"/>
  <c r="IY157" i="28"/>
  <c r="HD157" i="28"/>
  <c r="JK157" i="28"/>
  <c r="HP157" i="28"/>
  <c r="GS158" i="28"/>
  <c r="IN158" i="28"/>
  <c r="HE158" i="28"/>
  <c r="IZ158" i="28"/>
  <c r="HQ158" i="28"/>
  <c r="JL158" i="28"/>
  <c r="GT159" i="28"/>
  <c r="IO159" i="28"/>
  <c r="HF159" i="28"/>
  <c r="JA159" i="28"/>
  <c r="HR159" i="28"/>
  <c r="JM159" i="28"/>
  <c r="IP160" i="28"/>
  <c r="GU160" i="28"/>
  <c r="JB160" i="28"/>
  <c r="HG160" i="28"/>
  <c r="JN160" i="28"/>
  <c r="HS160" i="28"/>
  <c r="GV161" i="28"/>
  <c r="IQ161" i="28"/>
  <c r="HH161" i="28"/>
  <c r="JC161" i="28"/>
  <c r="HT161" i="28"/>
  <c r="JO161" i="28"/>
  <c r="IR162" i="28"/>
  <c r="GW162" i="28"/>
  <c r="JD162" i="28"/>
  <c r="HI162" i="28"/>
  <c r="IG163" i="28"/>
  <c r="GL163" i="28"/>
  <c r="IS163" i="28"/>
  <c r="GX163" i="28"/>
  <c r="JE163" i="28"/>
  <c r="HJ163" i="28"/>
  <c r="GM164" i="28"/>
  <c r="IH164" i="28"/>
  <c r="IT164" i="28"/>
  <c r="GY164" i="28"/>
  <c r="JF164" i="28"/>
  <c r="HK164" i="28"/>
  <c r="II165" i="28"/>
  <c r="GN165" i="28"/>
  <c r="IU165" i="28"/>
  <c r="GZ165" i="28"/>
  <c r="JG165" i="28"/>
  <c r="HL165" i="28"/>
  <c r="IJ166" i="28"/>
  <c r="GO166" i="28"/>
  <c r="IV166" i="28"/>
  <c r="HA166" i="28"/>
  <c r="JH166" i="28"/>
  <c r="HM166" i="28"/>
  <c r="IK167" i="28"/>
  <c r="GP167" i="28"/>
  <c r="IW167" i="28"/>
  <c r="HB167" i="28"/>
  <c r="JI167" i="28"/>
  <c r="HN167" i="28"/>
  <c r="GQ168" i="28"/>
  <c r="IL168" i="28"/>
  <c r="HC168" i="28"/>
  <c r="IX168" i="28"/>
  <c r="HO168" i="28"/>
  <c r="JJ168" i="28"/>
  <c r="GR169" i="28"/>
  <c r="IM169" i="28"/>
  <c r="HD169" i="28"/>
  <c r="IY169" i="28"/>
  <c r="HP169" i="28"/>
  <c r="JK169" i="28"/>
  <c r="GS170" i="28"/>
  <c r="IN170" i="28"/>
  <c r="HE170" i="28"/>
  <c r="IZ170" i="28"/>
  <c r="HQ170" i="28"/>
  <c r="JL170" i="28"/>
  <c r="GT171" i="28"/>
  <c r="IO171" i="28"/>
  <c r="HF171" i="28"/>
  <c r="JA171" i="28"/>
  <c r="HR171" i="28"/>
  <c r="JM171" i="28"/>
  <c r="IP172" i="28"/>
  <c r="GU172" i="28"/>
  <c r="JB172" i="28"/>
  <c r="HG172" i="28"/>
  <c r="JN172" i="28"/>
  <c r="HS172" i="28"/>
  <c r="GV173" i="28"/>
  <c r="IQ173" i="28"/>
  <c r="HH173" i="28"/>
  <c r="JC173" i="28"/>
  <c r="HT173" i="28"/>
  <c r="JO173" i="28"/>
  <c r="IR174" i="28"/>
  <c r="GW174" i="28"/>
  <c r="JD174" i="28"/>
  <c r="HI174" i="28"/>
  <c r="GL175" i="28"/>
  <c r="IG175" i="28"/>
  <c r="GX175" i="28"/>
  <c r="IS175" i="28"/>
  <c r="HJ175" i="28"/>
  <c r="JE175" i="28"/>
  <c r="IH176" i="28"/>
  <c r="GM176" i="28"/>
  <c r="IT176" i="28"/>
  <c r="GY176" i="28"/>
  <c r="JF176" i="28"/>
  <c r="HK176" i="28"/>
  <c r="II177" i="28"/>
  <c r="GN177" i="28"/>
  <c r="IU177" i="28"/>
  <c r="GZ177" i="28"/>
  <c r="JG177" i="28"/>
  <c r="HL177" i="28"/>
  <c r="IJ178" i="28"/>
  <c r="GO178" i="28"/>
  <c r="IV178" i="28"/>
  <c r="HA178" i="28"/>
  <c r="JH178" i="28"/>
  <c r="HM178" i="28"/>
  <c r="IK179" i="28"/>
  <c r="GP179" i="28"/>
  <c r="IW179" i="28"/>
  <c r="HB179" i="28"/>
  <c r="JI179" i="28"/>
  <c r="HN179" i="28"/>
  <c r="IL180" i="28"/>
  <c r="GQ180" i="28"/>
  <c r="IX180" i="28"/>
  <c r="HC180" i="28"/>
  <c r="JJ180" i="28"/>
  <c r="HO180" i="28"/>
  <c r="GR181" i="28"/>
  <c r="IM181" i="28"/>
  <c r="HE16" i="28"/>
  <c r="IZ16" i="28"/>
  <c r="JD20" i="28"/>
  <c r="HI20" i="28"/>
  <c r="JG23" i="28"/>
  <c r="HL23" i="28"/>
  <c r="IY27" i="28"/>
  <c r="HD27" i="28"/>
  <c r="HG30" i="28"/>
  <c r="JB30" i="28"/>
  <c r="JE33" i="28"/>
  <c r="HJ33" i="28"/>
  <c r="IU35" i="28"/>
  <c r="GZ35" i="28"/>
  <c r="IK37" i="28"/>
  <c r="GP37" i="28"/>
  <c r="IQ43" i="28"/>
  <c r="GV43" i="28"/>
  <c r="JF46" i="28"/>
  <c r="HK46" i="28"/>
  <c r="JH48" i="28"/>
  <c r="HM48" i="28"/>
  <c r="IZ52" i="28"/>
  <c r="HE52" i="28"/>
  <c r="IG57" i="28"/>
  <c r="GL57" i="28"/>
  <c r="IV60" i="28"/>
  <c r="HA60" i="28"/>
  <c r="JK63" i="28"/>
  <c r="HP63" i="28"/>
  <c r="JC67" i="28"/>
  <c r="HH67" i="28"/>
  <c r="IU71" i="28"/>
  <c r="GZ71" i="28"/>
  <c r="IY75" i="28"/>
  <c r="HD75" i="28"/>
  <c r="GV79" i="28"/>
  <c r="IQ79" i="28"/>
  <c r="IJ84" i="28"/>
  <c r="GO84" i="28"/>
  <c r="HD87" i="28"/>
  <c r="IY87" i="28"/>
  <c r="IQ91" i="28"/>
  <c r="GV91" i="28"/>
  <c r="HL95" i="28"/>
  <c r="JG95" i="28"/>
  <c r="JK99" i="28"/>
  <c r="HP99" i="28"/>
  <c r="JF106" i="28"/>
  <c r="HK106" i="28"/>
  <c r="IJ108" i="28"/>
  <c r="GO108" i="28"/>
  <c r="JK111" i="28"/>
  <c r="HP111" i="28"/>
  <c r="GU114" i="28"/>
  <c r="IP114" i="28"/>
  <c r="IR116" i="28"/>
  <c r="GW116" i="28"/>
  <c r="HA120" i="28"/>
  <c r="IV120" i="28"/>
  <c r="HE124" i="28"/>
  <c r="IZ124" i="28"/>
  <c r="IR128" i="28"/>
  <c r="GW128" i="28"/>
  <c r="GL129" i="28"/>
  <c r="IG129" i="28"/>
  <c r="HB133" i="28"/>
  <c r="IW133" i="28"/>
  <c r="JA137" i="28"/>
  <c r="HF137" i="28"/>
  <c r="IS141" i="28"/>
  <c r="GX141" i="28"/>
  <c r="IK145" i="28"/>
  <c r="GP145" i="28"/>
  <c r="IZ148" i="28"/>
  <c r="HE148" i="28"/>
  <c r="JO151" i="28"/>
  <c r="HT151" i="28"/>
  <c r="IU155" i="28"/>
  <c r="GZ155" i="28"/>
  <c r="HO158" i="28"/>
  <c r="JJ158" i="28"/>
  <c r="JB162" i="28"/>
  <c r="HG162" i="28"/>
  <c r="GY166" i="28"/>
  <c r="IT166" i="28"/>
  <c r="IL170" i="28"/>
  <c r="GQ170" i="28"/>
  <c r="HF173" i="28"/>
  <c r="JA173" i="28"/>
  <c r="IS177" i="28"/>
  <c r="GX177" i="28"/>
  <c r="GP181" i="28"/>
  <c r="IK181" i="28"/>
  <c r="HG186" i="28"/>
  <c r="JB186" i="28"/>
  <c r="GT16" i="28"/>
  <c r="IO16" i="28"/>
  <c r="HT18" i="28"/>
  <c r="JO18" i="28"/>
  <c r="JH23" i="28"/>
  <c r="HM23" i="28"/>
  <c r="IO28" i="28"/>
  <c r="GT28" i="28"/>
  <c r="HT30" i="28"/>
  <c r="JO30" i="28"/>
  <c r="IT33" i="28"/>
  <c r="GY33" i="28"/>
  <c r="JH35" i="28"/>
  <c r="HM35" i="28"/>
  <c r="HG41" i="28"/>
  <c r="JB41" i="28"/>
  <c r="GM45" i="28"/>
  <c r="IH45" i="28"/>
  <c r="HO49" i="28"/>
  <c r="JJ49" i="28"/>
  <c r="HG53" i="28"/>
  <c r="JB53" i="28"/>
  <c r="IT57" i="28"/>
  <c r="GY57" i="28"/>
  <c r="IL61" i="28"/>
  <c r="GQ61" i="28"/>
  <c r="JM64" i="28"/>
  <c r="HR64" i="28"/>
  <c r="GM69" i="28"/>
  <c r="IH69" i="28"/>
  <c r="JG70" i="28"/>
  <c r="HL70" i="28"/>
  <c r="IN75" i="28"/>
  <c r="GS75" i="28"/>
  <c r="GW79" i="28"/>
  <c r="IR79" i="28"/>
  <c r="IS80" i="28"/>
  <c r="GX80" i="28"/>
  <c r="IK84" i="28"/>
  <c r="GP84" i="28"/>
  <c r="JA88" i="28"/>
  <c r="HF88" i="28"/>
  <c r="GX92" i="28"/>
  <c r="IS92" i="28"/>
  <c r="IW96" i="28"/>
  <c r="HB96" i="28"/>
  <c r="HC97" i="28"/>
  <c r="IX97" i="28"/>
  <c r="IP101" i="28"/>
  <c r="GU101" i="28"/>
  <c r="IR103" i="28"/>
  <c r="GW103" i="28"/>
  <c r="II106" i="28"/>
  <c r="GN106" i="28"/>
  <c r="GR110" i="28"/>
  <c r="IM110" i="28"/>
  <c r="GS111" i="28"/>
  <c r="GU113" i="28"/>
  <c r="IP113" i="28"/>
  <c r="IV119" i="28"/>
  <c r="HA119" i="28"/>
  <c r="IK120" i="28"/>
  <c r="GP120" i="28"/>
  <c r="JL123" i="28"/>
  <c r="HQ123" i="28"/>
  <c r="IS128" i="28"/>
  <c r="GX128" i="28"/>
  <c r="IK132" i="28"/>
  <c r="GP132" i="28"/>
  <c r="GT136" i="28"/>
  <c r="IO136" i="28"/>
  <c r="JE140" i="28"/>
  <c r="HJ140" i="28"/>
  <c r="GP144" i="28"/>
  <c r="IK144" i="28"/>
  <c r="HQ147" i="28"/>
  <c r="JL147" i="28"/>
  <c r="IR151" i="28"/>
  <c r="GW151" i="28"/>
  <c r="IJ155" i="28"/>
  <c r="GO155" i="28"/>
  <c r="HP158" i="28"/>
  <c r="JK158" i="28"/>
  <c r="JC162" i="28"/>
  <c r="HH162" i="28"/>
  <c r="II166" i="28"/>
  <c r="GN166" i="28"/>
  <c r="HO169" i="28"/>
  <c r="JJ169" i="28"/>
  <c r="HG173" i="28"/>
  <c r="JB173" i="28"/>
  <c r="IT177" i="28"/>
  <c r="GY177" i="28"/>
  <c r="HC181" i="28"/>
  <c r="IX181" i="28"/>
  <c r="HR184" i="28"/>
  <c r="JM184" i="28"/>
  <c r="JE188" i="28"/>
  <c r="HJ188" i="28"/>
  <c r="JI192" i="28"/>
  <c r="HN192" i="28"/>
  <c r="IO196" i="28"/>
  <c r="GT196" i="28"/>
  <c r="IS200" i="28"/>
  <c r="GX200" i="28"/>
  <c r="IK204" i="28"/>
  <c r="GP204" i="28"/>
  <c r="IZ207" i="28"/>
  <c r="HE207" i="28"/>
  <c r="JO210" i="28"/>
  <c r="HT210" i="28"/>
  <c r="IU214" i="28"/>
  <c r="GZ214" i="28"/>
  <c r="IY218" i="28"/>
  <c r="HD218" i="28"/>
  <c r="JN221" i="28"/>
  <c r="HS221" i="28"/>
  <c r="GN226" i="28"/>
  <c r="II226" i="28"/>
  <c r="IX229" i="28"/>
  <c r="HC229" i="28"/>
  <c r="JB233" i="28"/>
  <c r="HG233" i="28"/>
  <c r="IH237" i="28"/>
  <c r="GM237" i="28"/>
  <c r="HB240" i="28"/>
  <c r="IW240" i="28"/>
  <c r="JN245" i="28"/>
  <c r="HS245" i="28"/>
  <c r="JG250" i="28"/>
  <c r="HL250" i="28"/>
  <c r="IM254" i="28"/>
  <c r="GR254" i="28"/>
  <c r="JB257" i="28"/>
  <c r="HG257" i="28"/>
  <c r="IT261" i="28"/>
  <c r="GY261" i="28"/>
  <c r="GQ265" i="28"/>
  <c r="IL265" i="28"/>
  <c r="HG269" i="28"/>
  <c r="JB269" i="28"/>
  <c r="GM273" i="28"/>
  <c r="IH273" i="28"/>
  <c r="JI276" i="28"/>
  <c r="HN276" i="28"/>
  <c r="JA280" i="28"/>
  <c r="HF280" i="28"/>
  <c r="JE284" i="28"/>
  <c r="HJ284" i="28"/>
  <c r="IW288" i="28"/>
  <c r="HB288" i="28"/>
  <c r="HR292" i="28"/>
  <c r="JM292" i="28"/>
  <c r="IS296" i="28"/>
  <c r="GX296" i="28"/>
  <c r="IW300" i="28"/>
  <c r="HB300" i="28"/>
  <c r="IO304" i="28"/>
  <c r="GT304" i="28"/>
  <c r="IO316" i="28"/>
  <c r="GT316" i="28"/>
  <c r="GV16" i="28"/>
  <c r="IQ16" i="28"/>
  <c r="JE18" i="28"/>
  <c r="HJ18" i="28"/>
  <c r="IJ21" i="28"/>
  <c r="GO21" i="28"/>
  <c r="IL23" i="28"/>
  <c r="GQ23" i="28"/>
  <c r="HE25" i="28"/>
  <c r="IZ25" i="28"/>
  <c r="HG27" i="28"/>
  <c r="JB27" i="28"/>
  <c r="JD29" i="28"/>
  <c r="HI29" i="28"/>
  <c r="JF31" i="28"/>
  <c r="HK31" i="28"/>
  <c r="IJ33" i="28"/>
  <c r="GO33" i="28"/>
  <c r="IW34" i="28"/>
  <c r="HB34" i="28"/>
  <c r="HC35" i="28"/>
  <c r="IX35" i="28"/>
  <c r="IY36" i="28"/>
  <c r="HD36" i="28"/>
  <c r="HQ37" i="28"/>
  <c r="JL37" i="28"/>
  <c r="HG39" i="28"/>
  <c r="JB39" i="28"/>
  <c r="JO40" i="28"/>
  <c r="HT40" i="28"/>
  <c r="IT43" i="28"/>
  <c r="GY43" i="28"/>
  <c r="HM45" i="28"/>
  <c r="JH45" i="28"/>
  <c r="IM48" i="28"/>
  <c r="GR48" i="28"/>
  <c r="IO50" i="28"/>
  <c r="GT50" i="28"/>
  <c r="HS51" i="28"/>
  <c r="JN51" i="28"/>
  <c r="GL54" i="28"/>
  <c r="IG54" i="28"/>
  <c r="II56" i="28"/>
  <c r="GN56" i="28"/>
  <c r="IK58" i="28"/>
  <c r="GP58" i="28"/>
  <c r="IM60" i="28"/>
  <c r="GR60" i="28"/>
  <c r="JL61" i="28"/>
  <c r="HQ61" i="28"/>
  <c r="JN63" i="28"/>
  <c r="HS63" i="28"/>
  <c r="IG66" i="28"/>
  <c r="GL66" i="28"/>
  <c r="JG68" i="28"/>
  <c r="HL68" i="28"/>
  <c r="HN70" i="28"/>
  <c r="JI70" i="28"/>
  <c r="GS73" i="28"/>
  <c r="IN73" i="28"/>
  <c r="GU75" i="28"/>
  <c r="IP75" i="28"/>
  <c r="JO76" i="28"/>
  <c r="HT76" i="28"/>
  <c r="IH79" i="28"/>
  <c r="GM79" i="28"/>
  <c r="GP82" i="28"/>
  <c r="IK82" i="28"/>
  <c r="JJ83" i="28"/>
  <c r="HO83" i="28"/>
  <c r="JK84" i="28"/>
  <c r="HP84" i="28"/>
  <c r="JM86" i="28"/>
  <c r="HR86" i="28"/>
  <c r="HS87" i="28"/>
  <c r="JN87" i="28"/>
  <c r="JO88" i="28"/>
  <c r="HT88" i="28"/>
  <c r="IS90" i="28"/>
  <c r="GX90" i="28"/>
  <c r="IT91" i="28"/>
  <c r="GY91" i="28"/>
  <c r="IU92" i="28"/>
  <c r="GZ92" i="28"/>
  <c r="JH93" i="28"/>
  <c r="HM93" i="28"/>
  <c r="GP94" i="28"/>
  <c r="IK94" i="28"/>
  <c r="HN94" i="28"/>
  <c r="JI94" i="28"/>
  <c r="IM96" i="28"/>
  <c r="GR96" i="28"/>
  <c r="JK96" i="28"/>
  <c r="HP96" i="28"/>
  <c r="IN97" i="28"/>
  <c r="GS97" i="28"/>
  <c r="IO98" i="28"/>
  <c r="GT98" i="28"/>
  <c r="JM98" i="28"/>
  <c r="HR98" i="28"/>
  <c r="HG99" i="28"/>
  <c r="JB99" i="28"/>
  <c r="IQ100" i="28"/>
  <c r="GV100" i="28"/>
  <c r="JO100" i="28"/>
  <c r="HT100" i="28"/>
  <c r="JD101" i="28"/>
  <c r="HI101" i="28"/>
  <c r="IG102" i="28"/>
  <c r="GL102" i="28"/>
  <c r="IS102" i="28"/>
  <c r="GX102" i="28"/>
  <c r="JE102" i="28"/>
  <c r="HJ102" i="28"/>
  <c r="IU104" i="28"/>
  <c r="GZ104" i="28"/>
  <c r="JG104" i="28"/>
  <c r="HL104" i="28"/>
  <c r="HA105" i="28"/>
  <c r="IV105" i="28"/>
  <c r="JH105" i="28"/>
  <c r="HM105" i="28"/>
  <c r="IW106" i="28"/>
  <c r="HB106" i="28"/>
  <c r="IL107" i="28"/>
  <c r="GQ107" i="28"/>
  <c r="IX107" i="28"/>
  <c r="HC107" i="28"/>
  <c r="JJ107" i="28"/>
  <c r="HO107" i="28"/>
  <c r="IM108" i="28"/>
  <c r="GR108" i="28"/>
  <c r="JK108" i="28"/>
  <c r="HP108" i="28"/>
  <c r="GS109" i="28"/>
  <c r="IN109" i="28"/>
  <c r="HE109" i="28"/>
  <c r="IZ109" i="28"/>
  <c r="HQ109" i="28"/>
  <c r="JL109" i="28"/>
  <c r="GT110" i="28"/>
  <c r="IO110" i="28"/>
  <c r="HF110" i="28"/>
  <c r="JA110" i="28"/>
  <c r="HR110" i="28"/>
  <c r="JM110" i="28"/>
  <c r="IP111" i="28"/>
  <c r="GU111" i="28"/>
  <c r="JB111" i="28"/>
  <c r="HG111" i="28"/>
  <c r="JN111" i="28"/>
  <c r="HS111" i="28"/>
  <c r="GV112" i="28"/>
  <c r="IQ112" i="28"/>
  <c r="HH112" i="28"/>
  <c r="JC112" i="28"/>
  <c r="HT112" i="28"/>
  <c r="JO112" i="28"/>
  <c r="GW113" i="28"/>
  <c r="IR113" i="28"/>
  <c r="HI113" i="28"/>
  <c r="JD113" i="28"/>
  <c r="GL114" i="28"/>
  <c r="IG114" i="28"/>
  <c r="GX114" i="28"/>
  <c r="IS114" i="28"/>
  <c r="JE114" i="28"/>
  <c r="HJ114" i="28"/>
  <c r="IH115" i="28"/>
  <c r="GM115" i="28"/>
  <c r="GY115" i="28"/>
  <c r="IT115" i="28"/>
  <c r="JF115" i="28"/>
  <c r="HK115" i="28"/>
  <c r="II116" i="28"/>
  <c r="GN116" i="28"/>
  <c r="GZ116" i="28"/>
  <c r="IU116" i="28"/>
  <c r="HL116" i="28"/>
  <c r="JG116" i="28"/>
  <c r="IJ117" i="28"/>
  <c r="GO117" i="28"/>
  <c r="IV117" i="28"/>
  <c r="HA117" i="28"/>
  <c r="JH117" i="28"/>
  <c r="HM117" i="28"/>
  <c r="GP118" i="28"/>
  <c r="IK118" i="28"/>
  <c r="IW118" i="28"/>
  <c r="HB118" i="28"/>
  <c r="JI118" i="28"/>
  <c r="HN118" i="28"/>
  <c r="GQ119" i="28"/>
  <c r="HC119" i="28"/>
  <c r="IX119" i="28"/>
  <c r="HO119" i="28"/>
  <c r="JJ119" i="28"/>
  <c r="GR120" i="28"/>
  <c r="IY120" i="28"/>
  <c r="HD120" i="28"/>
  <c r="JK120" i="28"/>
  <c r="HP120" i="28"/>
  <c r="GS121" i="28"/>
  <c r="IZ121" i="28"/>
  <c r="HE121" i="28"/>
  <c r="JL121" i="28"/>
  <c r="HQ121" i="28"/>
  <c r="IO122" i="28"/>
  <c r="GT122" i="28"/>
  <c r="HF122" i="28"/>
  <c r="JA122" i="28"/>
  <c r="JM122" i="28"/>
  <c r="HR122" i="28"/>
  <c r="IP123" i="28"/>
  <c r="GU123" i="28"/>
  <c r="JB123" i="28"/>
  <c r="HG123" i="28"/>
  <c r="JN123" i="28"/>
  <c r="HS123" i="28"/>
  <c r="GV124" i="28"/>
  <c r="IQ124" i="28"/>
  <c r="HH124" i="28"/>
  <c r="JC124" i="28"/>
  <c r="HT124" i="28"/>
  <c r="JO124" i="28"/>
  <c r="IR125" i="28"/>
  <c r="GW125" i="28"/>
  <c r="JD125" i="28"/>
  <c r="HI125" i="28"/>
  <c r="GL126" i="28"/>
  <c r="IG126" i="28"/>
  <c r="GX126" i="28"/>
  <c r="IS126" i="28"/>
  <c r="HJ126" i="28"/>
  <c r="JE126" i="28"/>
  <c r="IH127" i="28"/>
  <c r="GM127" i="28"/>
  <c r="IT127" i="28"/>
  <c r="GY127" i="28"/>
  <c r="JF127" i="28"/>
  <c r="HK127" i="28"/>
  <c r="GN128" i="28"/>
  <c r="II128" i="28"/>
  <c r="GZ128" i="28"/>
  <c r="IU128" i="28"/>
  <c r="HL128" i="28"/>
  <c r="JG128" i="28"/>
  <c r="IJ129" i="28"/>
  <c r="GO129" i="28"/>
  <c r="IV129" i="28"/>
  <c r="HA129" i="28"/>
  <c r="JH129" i="28"/>
  <c r="HM129" i="28"/>
  <c r="GP130" i="28"/>
  <c r="IK130" i="28"/>
  <c r="HB130" i="28"/>
  <c r="IW130" i="28"/>
  <c r="HN130" i="28"/>
  <c r="JI130" i="28"/>
  <c r="IL131" i="28"/>
  <c r="GQ131" i="28"/>
  <c r="IX131" i="28"/>
  <c r="HC131" i="28"/>
  <c r="JJ131" i="28"/>
  <c r="HO131" i="28"/>
  <c r="GR132" i="28"/>
  <c r="HD132" i="28"/>
  <c r="IY132" i="28"/>
  <c r="HP132" i="28"/>
  <c r="JK132" i="28"/>
  <c r="IN133" i="28"/>
  <c r="GS133" i="28"/>
  <c r="IZ133" i="28"/>
  <c r="HE133" i="28"/>
  <c r="JL133" i="28"/>
  <c r="HQ133" i="28"/>
  <c r="GT134" i="28"/>
  <c r="IO134" i="28"/>
  <c r="HF134" i="28"/>
  <c r="JA134" i="28"/>
  <c r="HR134" i="28"/>
  <c r="JM134" i="28"/>
  <c r="IP135" i="28"/>
  <c r="GU135" i="28"/>
  <c r="JB135" i="28"/>
  <c r="HG135" i="28"/>
  <c r="JN135" i="28"/>
  <c r="HS135" i="28"/>
  <c r="GV136" i="28"/>
  <c r="HH136" i="28"/>
  <c r="JC136" i="28"/>
  <c r="HT136" i="28"/>
  <c r="JO136" i="28"/>
  <c r="IR137" i="28"/>
  <c r="GW137" i="28"/>
  <c r="JD137" i="28"/>
  <c r="HI137" i="28"/>
  <c r="IG138" i="28"/>
  <c r="GL138" i="28"/>
  <c r="IS138" i="28"/>
  <c r="GX138" i="28"/>
  <c r="JE138" i="28"/>
  <c r="HJ138" i="28"/>
  <c r="GM139" i="28"/>
  <c r="IH139" i="28"/>
  <c r="GY139" i="28"/>
  <c r="IT139" i="28"/>
  <c r="HK139" i="28"/>
  <c r="JF139" i="28"/>
  <c r="II140" i="28"/>
  <c r="GN140" i="28"/>
  <c r="IU140" i="28"/>
  <c r="GZ140" i="28"/>
  <c r="JG140" i="28"/>
  <c r="HL140" i="28"/>
  <c r="GO141" i="28"/>
  <c r="IJ141" i="28"/>
  <c r="HA141" i="28"/>
  <c r="IV141" i="28"/>
  <c r="HM141" i="28"/>
  <c r="JH141" i="28"/>
  <c r="IK142" i="28"/>
  <c r="GP142" i="28"/>
  <c r="IW142" i="28"/>
  <c r="HB142" i="28"/>
  <c r="JI142" i="28"/>
  <c r="HN142" i="28"/>
  <c r="IL143" i="28"/>
  <c r="GQ143" i="28"/>
  <c r="IX143" i="28"/>
  <c r="HC143" i="28"/>
  <c r="JJ143" i="28"/>
  <c r="HO143" i="28"/>
  <c r="GR144" i="28"/>
  <c r="IM144" i="28"/>
  <c r="HD144" i="28"/>
  <c r="IY144" i="28"/>
  <c r="HP144" i="28"/>
  <c r="JK144" i="28"/>
  <c r="IN145" i="28"/>
  <c r="GS145" i="28"/>
  <c r="IZ145" i="28"/>
  <c r="HE145" i="28"/>
  <c r="JL145" i="28"/>
  <c r="HQ145" i="28"/>
  <c r="IO146" i="28"/>
  <c r="GT146" i="28"/>
  <c r="JA146" i="28"/>
  <c r="HF146" i="28"/>
  <c r="JM146" i="28"/>
  <c r="HR146" i="28"/>
  <c r="GU147" i="28"/>
  <c r="IP147" i="28"/>
  <c r="HG147" i="28"/>
  <c r="JB147" i="28"/>
  <c r="HS147" i="28"/>
  <c r="JN147" i="28"/>
  <c r="GV148" i="28"/>
  <c r="IQ148" i="28"/>
  <c r="HH148" i="28"/>
  <c r="JC148" i="28"/>
  <c r="HT148" i="28"/>
  <c r="JO148" i="28"/>
  <c r="IR149" i="28"/>
  <c r="GW149" i="28"/>
  <c r="JD149" i="28"/>
  <c r="HI149" i="28"/>
  <c r="IG150" i="28"/>
  <c r="GL150" i="28"/>
  <c r="IS150" i="28"/>
  <c r="GX150" i="28"/>
  <c r="JE150" i="28"/>
  <c r="HJ150" i="28"/>
  <c r="GM151" i="28"/>
  <c r="IH151" i="28"/>
  <c r="GY151" i="28"/>
  <c r="IT151" i="28"/>
  <c r="HK151" i="28"/>
  <c r="JF151" i="28"/>
  <c r="II152" i="28"/>
  <c r="GN152" i="28"/>
  <c r="IU152" i="28"/>
  <c r="GZ152" i="28"/>
  <c r="JG152" i="28"/>
  <c r="HL152" i="28"/>
  <c r="IJ153" i="28"/>
  <c r="GO153" i="28"/>
  <c r="IV153" i="28"/>
  <c r="HA153" i="28"/>
  <c r="JH153" i="28"/>
  <c r="HM153" i="28"/>
  <c r="GP154" i="28"/>
  <c r="IK154" i="28"/>
  <c r="HB154" i="28"/>
  <c r="IW154" i="28"/>
  <c r="HN154" i="28"/>
  <c r="JI154" i="28"/>
  <c r="IL155" i="28"/>
  <c r="GQ155" i="28"/>
  <c r="IX155" i="28"/>
  <c r="HC155" i="28"/>
  <c r="JJ155" i="28"/>
  <c r="HO155" i="28"/>
  <c r="GR156" i="28"/>
  <c r="IM156" i="28"/>
  <c r="HD156" i="28"/>
  <c r="IY156" i="28"/>
  <c r="HP156" i="28"/>
  <c r="JK156" i="28"/>
  <c r="IN157" i="28"/>
  <c r="GS157" i="28"/>
  <c r="IZ157" i="28"/>
  <c r="HE157" i="28"/>
  <c r="JL157" i="28"/>
  <c r="HQ157" i="28"/>
  <c r="IO158" i="28"/>
  <c r="GT158" i="28"/>
  <c r="JA158" i="28"/>
  <c r="HF158" i="28"/>
  <c r="JM158" i="28"/>
  <c r="HR158" i="28"/>
  <c r="GU159" i="28"/>
  <c r="IP159" i="28"/>
  <c r="HG159" i="28"/>
  <c r="JB159" i="28"/>
  <c r="HS159" i="28"/>
  <c r="JN159" i="28"/>
  <c r="IQ160" i="28"/>
  <c r="GV160" i="28"/>
  <c r="JC160" i="28"/>
  <c r="HH160" i="28"/>
  <c r="JO160" i="28"/>
  <c r="HT160" i="28"/>
  <c r="IR161" i="28"/>
  <c r="GW161" i="28"/>
  <c r="JD161" i="28"/>
  <c r="HI161" i="28"/>
  <c r="IG162" i="28"/>
  <c r="GL162" i="28"/>
  <c r="IS162" i="28"/>
  <c r="GX162" i="28"/>
  <c r="JE162" i="28"/>
  <c r="HJ162" i="28"/>
  <c r="GM163" i="28"/>
  <c r="IH163" i="28"/>
  <c r="GY163" i="28"/>
  <c r="IT163" i="28"/>
  <c r="JF163" i="28"/>
  <c r="HK163" i="28"/>
  <c r="GN164" i="28"/>
  <c r="II164" i="28"/>
  <c r="GZ164" i="28"/>
  <c r="IU164" i="28"/>
  <c r="HL164" i="28"/>
  <c r="JG164" i="28"/>
  <c r="IJ165" i="28"/>
  <c r="GO165" i="28"/>
  <c r="IV165" i="28"/>
  <c r="HA165" i="28"/>
  <c r="HM165" i="28"/>
  <c r="JH165" i="28"/>
  <c r="IK166" i="28"/>
  <c r="GP166" i="28"/>
  <c r="IW166" i="28"/>
  <c r="HB166" i="28"/>
  <c r="JI166" i="28"/>
  <c r="HN166" i="28"/>
  <c r="IL167" i="28"/>
  <c r="GQ167" i="28"/>
  <c r="IX167" i="28"/>
  <c r="HC167" i="28"/>
  <c r="JJ167" i="28"/>
  <c r="HO167" i="28"/>
  <c r="IM168" i="28"/>
  <c r="GR168" i="28"/>
  <c r="IY168" i="28"/>
  <c r="HD168" i="28"/>
  <c r="JK168" i="28"/>
  <c r="HP168" i="28"/>
  <c r="IN169" i="28"/>
  <c r="GS169" i="28"/>
  <c r="IZ169" i="28"/>
  <c r="HE169" i="28"/>
  <c r="JL169" i="28"/>
  <c r="HQ169" i="28"/>
  <c r="IO170" i="28"/>
  <c r="GT170" i="28"/>
  <c r="JA170" i="28"/>
  <c r="HF170" i="28"/>
  <c r="JM170" i="28"/>
  <c r="HR170" i="28"/>
  <c r="IP171" i="28"/>
  <c r="GU171" i="28"/>
  <c r="JB171" i="28"/>
  <c r="HG171" i="28"/>
  <c r="JN171" i="28"/>
  <c r="HS171" i="28"/>
  <c r="IQ172" i="28"/>
  <c r="GV172" i="28"/>
  <c r="JC172" i="28"/>
  <c r="HH172" i="28"/>
  <c r="JO172" i="28"/>
  <c r="HT172" i="28"/>
  <c r="IR173" i="28"/>
  <c r="GW173" i="28"/>
  <c r="JD173" i="28"/>
  <c r="HI173" i="28"/>
  <c r="IG174" i="28"/>
  <c r="GL174" i="28"/>
  <c r="IS174" i="28"/>
  <c r="GX174" i="28"/>
  <c r="JE174" i="28"/>
  <c r="HJ174" i="28"/>
  <c r="GM175" i="28"/>
  <c r="IH175" i="28"/>
  <c r="GY175" i="28"/>
  <c r="IT175" i="28"/>
  <c r="HK175" i="28"/>
  <c r="JF175" i="28"/>
  <c r="II176" i="28"/>
  <c r="GN176" i="28"/>
  <c r="IU176" i="28"/>
  <c r="GZ176" i="28"/>
  <c r="JG176" i="28"/>
  <c r="HL176" i="28"/>
  <c r="IJ177" i="28"/>
  <c r="GO177" i="28"/>
  <c r="IV177" i="28"/>
  <c r="HA177" i="28"/>
  <c r="JH177" i="28"/>
  <c r="HM177" i="28"/>
  <c r="IK178" i="28"/>
  <c r="GP178" i="28"/>
  <c r="IW178" i="28"/>
  <c r="HB178" i="28"/>
  <c r="JI178" i="28"/>
  <c r="HN178" i="28"/>
  <c r="GQ179" i="28"/>
  <c r="IL179" i="28"/>
  <c r="HC179" i="28"/>
  <c r="IX179" i="28"/>
  <c r="HO179" i="28"/>
  <c r="JJ179" i="28"/>
  <c r="IM180" i="28"/>
  <c r="GR180" i="28"/>
  <c r="IY180" i="28"/>
  <c r="HD180" i="28"/>
  <c r="JK180" i="28"/>
  <c r="HP180" i="28"/>
  <c r="GS181" i="28"/>
  <c r="IN181" i="28"/>
  <c r="HE181" i="28"/>
  <c r="IZ181" i="28"/>
  <c r="HQ181" i="28"/>
  <c r="JL181" i="28"/>
  <c r="IO182" i="28"/>
  <c r="GT182" i="28"/>
  <c r="JA182" i="28"/>
  <c r="HF182" i="28"/>
  <c r="JM182" i="28"/>
  <c r="HR182" i="28"/>
  <c r="IP183" i="28"/>
  <c r="GU183" i="28"/>
  <c r="JB183" i="28"/>
  <c r="HG183" i="28"/>
  <c r="JN183" i="28"/>
  <c r="HS183" i="28"/>
  <c r="GV184" i="28"/>
  <c r="IQ184" i="28"/>
  <c r="HH184" i="28"/>
  <c r="JC184" i="28"/>
  <c r="HT184" i="28"/>
  <c r="JO184" i="28"/>
  <c r="IR185" i="28"/>
  <c r="GW185" i="28"/>
  <c r="JD185" i="28"/>
  <c r="HI185" i="28"/>
  <c r="IG186" i="28"/>
  <c r="GL186" i="28"/>
  <c r="IS186" i="28"/>
  <c r="GX186" i="28"/>
  <c r="JE186" i="28"/>
  <c r="HJ186" i="28"/>
  <c r="GM187" i="28"/>
  <c r="IH187" i="28"/>
  <c r="GY187" i="28"/>
  <c r="IT187" i="28"/>
  <c r="HK187" i="28"/>
  <c r="JF187" i="28"/>
  <c r="II188" i="28"/>
  <c r="GN188" i="28"/>
  <c r="IU188" i="28"/>
  <c r="GZ188" i="28"/>
  <c r="JG188" i="28"/>
  <c r="HL188" i="28"/>
  <c r="GO189" i="28"/>
  <c r="IJ189" i="28"/>
  <c r="HA189" i="28"/>
  <c r="IV189" i="28"/>
  <c r="HM189" i="28"/>
  <c r="JH189" i="28"/>
  <c r="IK190" i="28"/>
  <c r="GP190" i="28"/>
  <c r="IW190" i="28"/>
  <c r="HB190" i="28"/>
  <c r="JI190" i="28"/>
  <c r="HN190" i="28"/>
  <c r="IL191" i="28"/>
  <c r="GQ191" i="28"/>
  <c r="IX191" i="28"/>
  <c r="HC191" i="28"/>
  <c r="JJ191" i="28"/>
  <c r="HO191" i="28"/>
  <c r="IM192" i="28"/>
  <c r="GR192" i="28"/>
  <c r="IY192" i="28"/>
  <c r="HD192" i="28"/>
  <c r="JK192" i="28"/>
  <c r="HP192" i="28"/>
  <c r="IN193" i="28"/>
  <c r="GS193" i="28"/>
  <c r="IZ193" i="28"/>
  <c r="HE193" i="28"/>
  <c r="HQ193" i="28"/>
  <c r="JL193" i="28"/>
  <c r="IO194" i="28"/>
  <c r="GT194" i="28"/>
  <c r="HF194" i="28"/>
  <c r="JA194" i="28"/>
  <c r="HR194" i="28"/>
  <c r="JM194" i="28"/>
  <c r="IP195" i="28"/>
  <c r="GU195" i="28"/>
  <c r="JB195" i="28"/>
  <c r="HG195" i="28"/>
  <c r="JN195" i="28"/>
  <c r="HS195" i="28"/>
  <c r="IQ196" i="28"/>
  <c r="GV196" i="28"/>
  <c r="HH196" i="28"/>
  <c r="JC196" i="28"/>
  <c r="JO196" i="28"/>
  <c r="HT196" i="28"/>
  <c r="IR197" i="28"/>
  <c r="GW197" i="28"/>
  <c r="JD197" i="28"/>
  <c r="HI197" i="28"/>
  <c r="IG198" i="28"/>
  <c r="GL198" i="28"/>
  <c r="IS198" i="28"/>
  <c r="GX198" i="28"/>
  <c r="JE198" i="28"/>
  <c r="HJ198" i="28"/>
  <c r="GM199" i="28"/>
  <c r="IH199" i="28"/>
  <c r="GY199" i="28"/>
  <c r="IT199" i="28"/>
  <c r="HK199" i="28"/>
  <c r="JF199" i="28"/>
  <c r="GN200" i="28"/>
  <c r="II200" i="28"/>
  <c r="GZ200" i="28"/>
  <c r="IU200" i="28"/>
  <c r="HL200" i="28"/>
  <c r="JG200" i="28"/>
  <c r="IJ201" i="28"/>
  <c r="GO201" i="28"/>
  <c r="IV201" i="28"/>
  <c r="HA201" i="28"/>
  <c r="JH201" i="28"/>
  <c r="HM201" i="28"/>
  <c r="IK202" i="28"/>
  <c r="GP202" i="28"/>
  <c r="IW202" i="28"/>
  <c r="HB202" i="28"/>
  <c r="JI202" i="28"/>
  <c r="HN202" i="28"/>
  <c r="IL203" i="28"/>
  <c r="GQ203" i="28"/>
  <c r="IX203" i="28"/>
  <c r="HC203" i="28"/>
  <c r="JJ203" i="28"/>
  <c r="HO203" i="28"/>
  <c r="GR204" i="28"/>
  <c r="IM204" i="28"/>
  <c r="HD204" i="28"/>
  <c r="IY204" i="28"/>
  <c r="HP204" i="28"/>
  <c r="JK204" i="28"/>
  <c r="IN205" i="28"/>
  <c r="GS205" i="28"/>
  <c r="IZ205" i="28"/>
  <c r="HE205" i="28"/>
  <c r="JL205" i="28"/>
  <c r="HQ205" i="28"/>
  <c r="IO206" i="28"/>
  <c r="GT206" i="28"/>
  <c r="JA206" i="28"/>
  <c r="HF206" i="28"/>
  <c r="JM206" i="28"/>
  <c r="HR206" i="28"/>
  <c r="IP207" i="28"/>
  <c r="GU207" i="28"/>
  <c r="JB207" i="28"/>
  <c r="HG207" i="28"/>
  <c r="JN207" i="28"/>
  <c r="HS207" i="28"/>
  <c r="IQ208" i="28"/>
  <c r="GV208" i="28"/>
  <c r="JC208" i="28"/>
  <c r="HH208" i="28"/>
  <c r="JO208" i="28"/>
  <c r="HT208" i="28"/>
  <c r="GW209" i="28"/>
  <c r="IR209" i="28"/>
  <c r="HI209" i="28"/>
  <c r="JD209" i="28"/>
  <c r="IG210" i="28"/>
  <c r="GL210" i="28"/>
  <c r="IS210" i="28"/>
  <c r="GX210" i="28"/>
  <c r="JE210" i="28"/>
  <c r="HJ210" i="28"/>
  <c r="IH211" i="28"/>
  <c r="GM211" i="28"/>
  <c r="IT211" i="28"/>
  <c r="GY211" i="28"/>
  <c r="JF211" i="28"/>
  <c r="HK211" i="28"/>
  <c r="II212" i="28"/>
  <c r="GN212" i="28"/>
  <c r="IU212" i="28"/>
  <c r="GZ212" i="28"/>
  <c r="JG212" i="28"/>
  <c r="HL212" i="28"/>
  <c r="IJ213" i="28"/>
  <c r="GO213" i="28"/>
  <c r="IV213" i="28"/>
  <c r="HA213" i="28"/>
  <c r="JH213" i="28"/>
  <c r="HM213" i="28"/>
  <c r="GP214" i="28"/>
  <c r="IK214" i="28"/>
  <c r="HB214" i="28"/>
  <c r="IW214" i="28"/>
  <c r="HN214" i="28"/>
  <c r="JI214" i="28"/>
  <c r="IL215" i="28"/>
  <c r="GQ215" i="28"/>
  <c r="IX215" i="28"/>
  <c r="HC215" i="28"/>
  <c r="JJ215" i="28"/>
  <c r="HO215" i="28"/>
  <c r="GR216" i="28"/>
  <c r="IM216" i="28"/>
  <c r="HD216" i="28"/>
  <c r="IY216" i="28"/>
  <c r="HP216" i="28"/>
  <c r="JK216" i="28"/>
  <c r="IN217" i="28"/>
  <c r="GS217" i="28"/>
  <c r="IZ217" i="28"/>
  <c r="HE217" i="28"/>
  <c r="JL217" i="28"/>
  <c r="HQ217" i="28"/>
  <c r="IO218" i="28"/>
  <c r="GT218" i="28"/>
  <c r="HF218" i="28"/>
  <c r="JA218" i="28"/>
  <c r="JM218" i="28"/>
  <c r="HR218" i="28"/>
  <c r="IP219" i="28"/>
  <c r="GU219" i="28"/>
  <c r="JB219" i="28"/>
  <c r="HG219" i="28"/>
  <c r="JN219" i="28"/>
  <c r="HS219" i="28"/>
  <c r="GV220" i="28"/>
  <c r="IQ220" i="28"/>
  <c r="HH220" i="28"/>
  <c r="JC220" i="28"/>
  <c r="JO220" i="28"/>
  <c r="HT220" i="28"/>
  <c r="IR221" i="28"/>
  <c r="GW221" i="28"/>
  <c r="JD221" i="28"/>
  <c r="HI221" i="28"/>
  <c r="GL222" i="28"/>
  <c r="IG222" i="28"/>
  <c r="GX222" i="28"/>
  <c r="IS222" i="28"/>
  <c r="HJ222" i="28"/>
  <c r="JE222" i="28"/>
  <c r="GM223" i="28"/>
  <c r="IH223" i="28"/>
  <c r="GY223" i="28"/>
  <c r="IT223" i="28"/>
  <c r="HK223" i="28"/>
  <c r="JF223" i="28"/>
  <c r="GN224" i="28"/>
  <c r="II224" i="28"/>
  <c r="GZ224" i="28"/>
  <c r="IU224" i="28"/>
  <c r="HL224" i="28"/>
  <c r="JG224" i="28"/>
  <c r="IJ225" i="28"/>
  <c r="GO225" i="28"/>
  <c r="IV225" i="28"/>
  <c r="HA225" i="28"/>
  <c r="JH225" i="28"/>
  <c r="HM225" i="28"/>
  <c r="GP226" i="28"/>
  <c r="IK226" i="28"/>
  <c r="HH19" i="28"/>
  <c r="JC19" i="28"/>
  <c r="HA24" i="28"/>
  <c r="IV24" i="28"/>
  <c r="GS28" i="28"/>
  <c r="IN28" i="28"/>
  <c r="HI32" i="28"/>
  <c r="JD32" i="28"/>
  <c r="II35" i="28"/>
  <c r="GN35" i="28"/>
  <c r="HD39" i="28"/>
  <c r="IY39" i="28"/>
  <c r="JL40" i="28"/>
  <c r="HQ40" i="28"/>
  <c r="HI44" i="28"/>
  <c r="JD44" i="28"/>
  <c r="IV48" i="28"/>
  <c r="HA48" i="28"/>
  <c r="HP51" i="28"/>
  <c r="JK51" i="28"/>
  <c r="IQ55" i="28"/>
  <c r="GV55" i="28"/>
  <c r="JF58" i="28"/>
  <c r="HK58" i="28"/>
  <c r="IX62" i="28"/>
  <c r="HC62" i="28"/>
  <c r="JM65" i="28"/>
  <c r="HR65" i="28"/>
  <c r="JE69" i="28"/>
  <c r="HJ69" i="28"/>
  <c r="HB73" i="28"/>
  <c r="IW73" i="28"/>
  <c r="JL76" i="28"/>
  <c r="HQ76" i="28"/>
  <c r="GM82" i="28"/>
  <c r="IH82" i="28"/>
  <c r="GN83" i="28"/>
  <c r="JJ86" i="28"/>
  <c r="HO86" i="28"/>
  <c r="JB90" i="28"/>
  <c r="HG90" i="28"/>
  <c r="IH94" i="28"/>
  <c r="GM94" i="28"/>
  <c r="GN95" i="28"/>
  <c r="II95" i="28"/>
  <c r="JJ98" i="28"/>
  <c r="HO98" i="28"/>
  <c r="IN100" i="28"/>
  <c r="GS100" i="28"/>
  <c r="JA101" i="28"/>
  <c r="HF101" i="28"/>
  <c r="HL107" i="28"/>
  <c r="JG107" i="28"/>
  <c r="IK109" i="28"/>
  <c r="GP109" i="28"/>
  <c r="JL112" i="28"/>
  <c r="HQ112" i="28"/>
  <c r="GL117" i="28"/>
  <c r="IG117" i="28"/>
  <c r="GX117" i="28"/>
  <c r="IS117" i="28"/>
  <c r="HJ117" i="28"/>
  <c r="JE117" i="28"/>
  <c r="IW121" i="28"/>
  <c r="HB121" i="28"/>
  <c r="HR125" i="28"/>
  <c r="JM125" i="28"/>
  <c r="IH130" i="28"/>
  <c r="GM130" i="28"/>
  <c r="IL134" i="28"/>
  <c r="GQ134" i="28"/>
  <c r="GU138" i="28"/>
  <c r="IP138" i="28"/>
  <c r="IT142" i="28"/>
  <c r="GY142" i="28"/>
  <c r="GQ146" i="28"/>
  <c r="IL146" i="28"/>
  <c r="JA149" i="28"/>
  <c r="HF149" i="28"/>
  <c r="GX153" i="28"/>
  <c r="IS153" i="28"/>
  <c r="IK157" i="28"/>
  <c r="GP157" i="28"/>
  <c r="JL160" i="28"/>
  <c r="HQ160" i="28"/>
  <c r="HT163" i="28"/>
  <c r="JO163" i="28"/>
  <c r="IJ168" i="28"/>
  <c r="GO168" i="28"/>
  <c r="HP171" i="28"/>
  <c r="JK171" i="28"/>
  <c r="IQ175" i="28"/>
  <c r="GV175" i="28"/>
  <c r="IU179" i="28"/>
  <c r="GZ179" i="28"/>
  <c r="IL182" i="28"/>
  <c r="GQ182" i="28"/>
  <c r="JO187" i="28"/>
  <c r="HT187" i="28"/>
  <c r="HI19" i="28"/>
  <c r="JD19" i="28"/>
  <c r="IV23" i="28"/>
  <c r="HA23" i="28"/>
  <c r="IN27" i="28"/>
  <c r="GS27" i="28"/>
  <c r="JD31" i="28"/>
  <c r="HI31" i="28"/>
  <c r="GZ34" i="28"/>
  <c r="IU34" i="28"/>
  <c r="GP36" i="28"/>
  <c r="IK36" i="28"/>
  <c r="IM38" i="28"/>
  <c r="GR38" i="28"/>
  <c r="IR43" i="28"/>
  <c r="GW43" i="28"/>
  <c r="GO47" i="28"/>
  <c r="IJ47" i="28"/>
  <c r="JK50" i="28"/>
  <c r="HP50" i="28"/>
  <c r="IQ54" i="28"/>
  <c r="GV54" i="28"/>
  <c r="II58" i="28"/>
  <c r="GN58" i="28"/>
  <c r="JJ61" i="28"/>
  <c r="HO61" i="28"/>
  <c r="JN65" i="28"/>
  <c r="HS65" i="28"/>
  <c r="GN70" i="28"/>
  <c r="II70" i="28"/>
  <c r="JJ73" i="28"/>
  <c r="HO73" i="28"/>
  <c r="JB77" i="28"/>
  <c r="HG77" i="28"/>
  <c r="IJ83" i="28"/>
  <c r="GO83" i="28"/>
  <c r="IY86" i="28"/>
  <c r="HD86" i="28"/>
  <c r="GS87" i="28"/>
  <c r="IN87" i="28"/>
  <c r="JO90" i="28"/>
  <c r="HT90" i="28"/>
  <c r="GL92" i="28"/>
  <c r="IG92" i="28"/>
  <c r="JI96" i="28"/>
  <c r="HN96" i="28"/>
  <c r="GT100" i="28"/>
  <c r="IO100" i="28"/>
  <c r="JB101" i="28"/>
  <c r="HG101" i="28"/>
  <c r="JD103" i="28"/>
  <c r="HI103" i="28"/>
  <c r="JI108" i="28"/>
  <c r="HN108" i="28"/>
  <c r="HG113" i="28"/>
  <c r="JB113" i="28"/>
  <c r="JH119" i="28"/>
  <c r="HM119" i="28"/>
  <c r="IZ123" i="28"/>
  <c r="HE123" i="28"/>
  <c r="GT124" i="28"/>
  <c r="IP125" i="28"/>
  <c r="GU125" i="28"/>
  <c r="GM129" i="28"/>
  <c r="IH129" i="28"/>
  <c r="IW132" i="28"/>
  <c r="HB132" i="28"/>
  <c r="HR136" i="28"/>
  <c r="JM136" i="28"/>
  <c r="GM141" i="28"/>
  <c r="IH141" i="28"/>
  <c r="HN144" i="28"/>
  <c r="JI144" i="28"/>
  <c r="JA148" i="28"/>
  <c r="HF148" i="28"/>
  <c r="IS152" i="28"/>
  <c r="GX152" i="28"/>
  <c r="JH155" i="28"/>
  <c r="HM155" i="28"/>
  <c r="JL159" i="28"/>
  <c r="HQ159" i="28"/>
  <c r="JD163" i="28"/>
  <c r="HI163" i="28"/>
  <c r="GO167" i="28"/>
  <c r="IJ167" i="28"/>
  <c r="GS171" i="28"/>
  <c r="IN171" i="28"/>
  <c r="JD175" i="28"/>
  <c r="HI175" i="28"/>
  <c r="IV179" i="28"/>
  <c r="HA179" i="28"/>
  <c r="IN183" i="28"/>
  <c r="GS183" i="28"/>
  <c r="HT186" i="28"/>
  <c r="JO186" i="28"/>
  <c r="JG190" i="28"/>
  <c r="HL190" i="28"/>
  <c r="IM194" i="28"/>
  <c r="GR194" i="28"/>
  <c r="JN197" i="28"/>
  <c r="HS197" i="28"/>
  <c r="GY201" i="28"/>
  <c r="IT201" i="28"/>
  <c r="JJ205" i="28"/>
  <c r="HO205" i="28"/>
  <c r="HG209" i="28"/>
  <c r="JB209" i="28"/>
  <c r="IT213" i="28"/>
  <c r="GY213" i="28"/>
  <c r="IL217" i="28"/>
  <c r="GQ217" i="28"/>
  <c r="JM220" i="28"/>
  <c r="HR220" i="28"/>
  <c r="IH225" i="28"/>
  <c r="GM225" i="28"/>
  <c r="GP228" i="28"/>
  <c r="IK228" i="28"/>
  <c r="JL231" i="28"/>
  <c r="HQ231" i="28"/>
  <c r="HI235" i="28"/>
  <c r="JD235" i="28"/>
  <c r="HA239" i="28"/>
  <c r="IV239" i="28"/>
  <c r="IZ243" i="28"/>
  <c r="HE243" i="28"/>
  <c r="GL248" i="28"/>
  <c r="IG248" i="28"/>
  <c r="GY249" i="28"/>
  <c r="IT249" i="28"/>
  <c r="JI252" i="28"/>
  <c r="HN252" i="28"/>
  <c r="HF256" i="28"/>
  <c r="JA256" i="28"/>
  <c r="IS260" i="28"/>
  <c r="GX260" i="28"/>
  <c r="HB264" i="28"/>
  <c r="IW264" i="28"/>
  <c r="IO268" i="28"/>
  <c r="GT268" i="28"/>
  <c r="JD271" i="28"/>
  <c r="HI271" i="28"/>
  <c r="IV275" i="28"/>
  <c r="HA275" i="28"/>
  <c r="IX277" i="28"/>
  <c r="HC277" i="28"/>
  <c r="IP281" i="28"/>
  <c r="GU281" i="28"/>
  <c r="IH285" i="28"/>
  <c r="GM285" i="28"/>
  <c r="GP288" i="28"/>
  <c r="IK288" i="28"/>
  <c r="HF292" i="28"/>
  <c r="JA292" i="28"/>
  <c r="GW295" i="28"/>
  <c r="IR295" i="28"/>
  <c r="HA299" i="28"/>
  <c r="IV299" i="28"/>
  <c r="GS303" i="28"/>
  <c r="IN303" i="28"/>
  <c r="JN317" i="28"/>
  <c r="HS317" i="28"/>
  <c r="GY19" i="28"/>
  <c r="IT19" i="28"/>
  <c r="IX23" i="28"/>
  <c r="HC23" i="28"/>
  <c r="HQ25" i="28"/>
  <c r="JL25" i="28"/>
  <c r="HS27" i="28"/>
  <c r="JN27" i="28"/>
  <c r="IS30" i="28"/>
  <c r="GX30" i="28"/>
  <c r="JG32" i="28"/>
  <c r="HL32" i="28"/>
  <c r="IK34" i="28"/>
  <c r="GP34" i="28"/>
  <c r="GQ35" i="28"/>
  <c r="IL35" i="28"/>
  <c r="JK36" i="28"/>
  <c r="HP36" i="28"/>
  <c r="HS39" i="28"/>
  <c r="JN39" i="28"/>
  <c r="GX42" i="28"/>
  <c r="IS42" i="28"/>
  <c r="II44" i="28"/>
  <c r="GN44" i="28"/>
  <c r="IK46" i="28"/>
  <c r="GP46" i="28"/>
  <c r="IY48" i="28"/>
  <c r="HD48" i="28"/>
  <c r="JA50" i="28"/>
  <c r="HF50" i="28"/>
  <c r="JC52" i="28"/>
  <c r="HH52" i="28"/>
  <c r="GX54" i="28"/>
  <c r="IS54" i="28"/>
  <c r="IU56" i="28"/>
  <c r="GZ56" i="28"/>
  <c r="IW58" i="28"/>
  <c r="HB58" i="28"/>
  <c r="IY60" i="28"/>
  <c r="HD60" i="28"/>
  <c r="JA62" i="28"/>
  <c r="HF62" i="28"/>
  <c r="JC64" i="28"/>
  <c r="HH64" i="28"/>
  <c r="IS66" i="28"/>
  <c r="GX66" i="28"/>
  <c r="GO69" i="28"/>
  <c r="IJ69" i="28"/>
  <c r="GQ71" i="28"/>
  <c r="IL71" i="28"/>
  <c r="JK72" i="28"/>
  <c r="HP72" i="28"/>
  <c r="HF74" i="28"/>
  <c r="JA74" i="28"/>
  <c r="JC76" i="28"/>
  <c r="HH76" i="28"/>
  <c r="HJ78" i="28"/>
  <c r="JE78" i="28"/>
  <c r="HM81" i="28"/>
  <c r="JH81" i="28"/>
  <c r="IX83" i="28"/>
  <c r="HC83" i="28"/>
  <c r="IY84" i="28"/>
  <c r="HD84" i="28"/>
  <c r="JA86" i="28"/>
  <c r="HF86" i="28"/>
  <c r="GU87" i="28"/>
  <c r="IP87" i="28"/>
  <c r="JC88" i="28"/>
  <c r="HH88" i="28"/>
  <c r="HI89" i="28"/>
  <c r="JD89" i="28"/>
  <c r="IG90" i="28"/>
  <c r="GL90" i="28"/>
  <c r="IH91" i="28"/>
  <c r="GM91" i="28"/>
  <c r="GN92" i="28"/>
  <c r="IV93" i="28"/>
  <c r="HA93" i="28"/>
  <c r="HB94" i="28"/>
  <c r="IW94" i="28"/>
  <c r="IX95" i="28"/>
  <c r="HC95" i="28"/>
  <c r="JJ95" i="28"/>
  <c r="HO95" i="28"/>
  <c r="IY96" i="28"/>
  <c r="HD96" i="28"/>
  <c r="IZ97" i="28"/>
  <c r="HE97" i="28"/>
  <c r="JL97" i="28"/>
  <c r="HQ97" i="28"/>
  <c r="JA98" i="28"/>
  <c r="HF98" i="28"/>
  <c r="GU99" i="28"/>
  <c r="IP99" i="28"/>
  <c r="HS99" i="28"/>
  <c r="JN99" i="28"/>
  <c r="JC100" i="28"/>
  <c r="HH100" i="28"/>
  <c r="IR101" i="28"/>
  <c r="GW101" i="28"/>
  <c r="IH103" i="28"/>
  <c r="GM103" i="28"/>
  <c r="IT103" i="28"/>
  <c r="GY103" i="28"/>
  <c r="JF103" i="28"/>
  <c r="HK103" i="28"/>
  <c r="II104" i="28"/>
  <c r="GN104" i="28"/>
  <c r="GO105" i="28"/>
  <c r="IJ105" i="28"/>
  <c r="IK106" i="28"/>
  <c r="GP106" i="28"/>
  <c r="JI106" i="28"/>
  <c r="HN106" i="28"/>
  <c r="IY108" i="28"/>
  <c r="HD108" i="28"/>
  <c r="IR16" i="28"/>
  <c r="GW16" i="28"/>
  <c r="JD16" i="28"/>
  <c r="HI16" i="28"/>
  <c r="GL17" i="28"/>
  <c r="IG17" i="28"/>
  <c r="GX17" i="28"/>
  <c r="IS17" i="28"/>
  <c r="HJ17" i="28"/>
  <c r="JE17" i="28"/>
  <c r="IH18" i="28"/>
  <c r="GM18" i="28"/>
  <c r="IT18" i="28"/>
  <c r="GY18" i="28"/>
  <c r="JF18" i="28"/>
  <c r="HK18" i="28"/>
  <c r="GN19" i="28"/>
  <c r="II19" i="28"/>
  <c r="GZ19" i="28"/>
  <c r="IU19" i="28"/>
  <c r="HL19" i="28"/>
  <c r="JG19" i="28"/>
  <c r="GO20" i="28"/>
  <c r="IJ20" i="28"/>
  <c r="HA20" i="28"/>
  <c r="IV20" i="28"/>
  <c r="HM20" i="28"/>
  <c r="JH20" i="28"/>
  <c r="IK21" i="28"/>
  <c r="GP21" i="28"/>
  <c r="IW21" i="28"/>
  <c r="HB21" i="28"/>
  <c r="JI21" i="28"/>
  <c r="HN21" i="28"/>
  <c r="GQ22" i="28"/>
  <c r="IL22" i="28"/>
  <c r="HC22" i="28"/>
  <c r="IX22" i="28"/>
  <c r="HO22" i="28"/>
  <c r="JJ22" i="28"/>
  <c r="GR23" i="28"/>
  <c r="IM23" i="28"/>
  <c r="HD23" i="28"/>
  <c r="IY23" i="28"/>
  <c r="HP23" i="28"/>
  <c r="JK23" i="28"/>
  <c r="IN24" i="28"/>
  <c r="GS24" i="28"/>
  <c r="HE24" i="28"/>
  <c r="IZ24" i="28"/>
  <c r="JL24" i="28"/>
  <c r="HQ24" i="28"/>
  <c r="GT25" i="28"/>
  <c r="IO25" i="28"/>
  <c r="HF25" i="28"/>
  <c r="JA25" i="28"/>
  <c r="HR25" i="28"/>
  <c r="JM25" i="28"/>
  <c r="IP26" i="28"/>
  <c r="GU26" i="28"/>
  <c r="JB26" i="28"/>
  <c r="HG26" i="28"/>
  <c r="JN26" i="28"/>
  <c r="HS26" i="28"/>
  <c r="GV27" i="28"/>
  <c r="IQ27" i="28"/>
  <c r="HH27" i="28"/>
  <c r="JC27" i="28"/>
  <c r="HT27" i="28"/>
  <c r="JO27" i="28"/>
  <c r="IR28" i="28"/>
  <c r="GW28" i="28"/>
  <c r="JD28" i="28"/>
  <c r="HI28" i="28"/>
  <c r="IG29" i="28"/>
  <c r="GL29" i="28"/>
  <c r="IS29" i="28"/>
  <c r="GX29" i="28"/>
  <c r="JE29" i="28"/>
  <c r="HJ29" i="28"/>
  <c r="GM30" i="28"/>
  <c r="IH30" i="28"/>
  <c r="GY30" i="28"/>
  <c r="IT30" i="28"/>
  <c r="HK30" i="28"/>
  <c r="JF30" i="28"/>
  <c r="II31" i="28"/>
  <c r="GN31" i="28"/>
  <c r="IU31" i="28"/>
  <c r="GZ31" i="28"/>
  <c r="JG31" i="28"/>
  <c r="HL31" i="28"/>
  <c r="GO32" i="28"/>
  <c r="IJ32" i="28"/>
  <c r="HA32" i="28"/>
  <c r="IV32" i="28"/>
  <c r="HM32" i="28"/>
  <c r="JH32" i="28"/>
  <c r="IK33" i="28"/>
  <c r="GP33" i="28"/>
  <c r="IW33" i="28"/>
  <c r="HB33" i="28"/>
  <c r="JI33" i="28"/>
  <c r="HN33" i="28"/>
  <c r="IL34" i="28"/>
  <c r="GQ34" i="28"/>
  <c r="IX34" i="28"/>
  <c r="HC34" i="28"/>
  <c r="JJ34" i="28"/>
  <c r="HO34" i="28"/>
  <c r="GR35" i="28"/>
  <c r="IM35" i="28"/>
  <c r="HD35" i="28"/>
  <c r="IY35" i="28"/>
  <c r="HP35" i="28"/>
  <c r="JK35" i="28"/>
  <c r="IN36" i="28"/>
  <c r="GS36" i="28"/>
  <c r="IZ36" i="28"/>
  <c r="HE36" i="28"/>
  <c r="JL36" i="28"/>
  <c r="HQ36" i="28"/>
  <c r="GT37" i="28"/>
  <c r="IO37" i="28"/>
  <c r="HF37" i="28"/>
  <c r="JA37" i="28"/>
  <c r="HR37" i="28"/>
  <c r="JM37" i="28"/>
  <c r="IP38" i="28"/>
  <c r="GU38" i="28"/>
  <c r="JB38" i="28"/>
  <c r="HG38" i="28"/>
  <c r="JN38" i="28"/>
  <c r="HS38" i="28"/>
  <c r="IQ39" i="28"/>
  <c r="GV39" i="28"/>
  <c r="JC39" i="28"/>
  <c r="HH39" i="28"/>
  <c r="JO39" i="28"/>
  <c r="HT39" i="28"/>
  <c r="IR40" i="28"/>
  <c r="GW40" i="28"/>
  <c r="JD40" i="28"/>
  <c r="HI40" i="28"/>
  <c r="IG41" i="28"/>
  <c r="GL41" i="28"/>
  <c r="IS41" i="28"/>
  <c r="GX41" i="28"/>
  <c r="JE41" i="28"/>
  <c r="HJ41" i="28"/>
  <c r="GM42" i="28"/>
  <c r="IH42" i="28"/>
  <c r="GY42" i="28"/>
  <c r="IT42" i="28"/>
  <c r="HK42" i="28"/>
  <c r="JF42" i="28"/>
  <c r="II43" i="28"/>
  <c r="GN43" i="28"/>
  <c r="IU43" i="28"/>
  <c r="GZ43" i="28"/>
  <c r="JG43" i="28"/>
  <c r="HL43" i="28"/>
  <c r="IJ44" i="28"/>
  <c r="GO44" i="28"/>
  <c r="IV44" i="28"/>
  <c r="HA44" i="28"/>
  <c r="JH44" i="28"/>
  <c r="HM44" i="28"/>
  <c r="GP45" i="28"/>
  <c r="IK45" i="28"/>
  <c r="HB45" i="28"/>
  <c r="IW45" i="28"/>
  <c r="HN45" i="28"/>
  <c r="JI45" i="28"/>
  <c r="IL46" i="28"/>
  <c r="GQ46" i="28"/>
  <c r="IX46" i="28"/>
  <c r="HC46" i="28"/>
  <c r="JJ46" i="28"/>
  <c r="HO46" i="28"/>
  <c r="GR47" i="28"/>
  <c r="IM47" i="28"/>
  <c r="HD47" i="28"/>
  <c r="IY47" i="28"/>
  <c r="HP47" i="28"/>
  <c r="JK47" i="28"/>
  <c r="IN48" i="28"/>
  <c r="GS48" i="28"/>
  <c r="IZ48" i="28"/>
  <c r="HE48" i="28"/>
  <c r="JL48" i="28"/>
  <c r="HQ48" i="28"/>
  <c r="GT49" i="28"/>
  <c r="IO49" i="28"/>
  <c r="HF49" i="28"/>
  <c r="JA49" i="28"/>
  <c r="HR49" i="28"/>
  <c r="JM49" i="28"/>
  <c r="IP50" i="28"/>
  <c r="GU50" i="28"/>
  <c r="JB50" i="28"/>
  <c r="HG50" i="28"/>
  <c r="JN50" i="28"/>
  <c r="HS50" i="28"/>
  <c r="IQ51" i="28"/>
  <c r="GV51" i="28"/>
  <c r="JC51" i="28"/>
  <c r="HH51" i="28"/>
  <c r="JO51" i="28"/>
  <c r="HT51" i="28"/>
  <c r="IR52" i="28"/>
  <c r="GW52" i="28"/>
  <c r="JD52" i="28"/>
  <c r="HI52" i="28"/>
  <c r="IG53" i="28"/>
  <c r="GL53" i="28"/>
  <c r="IS53" i="28"/>
  <c r="GX53" i="28"/>
  <c r="JE53" i="28"/>
  <c r="HJ53" i="28"/>
  <c r="GM54" i="28"/>
  <c r="IH54" i="28"/>
  <c r="GY54" i="28"/>
  <c r="IT54" i="28"/>
  <c r="HK54" i="28"/>
  <c r="JF54" i="28"/>
  <c r="II55" i="28"/>
  <c r="GN55" i="28"/>
  <c r="IU55" i="28"/>
  <c r="GZ55" i="28"/>
  <c r="JG55" i="28"/>
  <c r="HL55" i="28"/>
  <c r="GO56" i="28"/>
  <c r="IJ56" i="28"/>
  <c r="HA56" i="28"/>
  <c r="IV56" i="28"/>
  <c r="HM56" i="28"/>
  <c r="JH56" i="28"/>
  <c r="IK57" i="28"/>
  <c r="GP57" i="28"/>
  <c r="IW57" i="28"/>
  <c r="HB57" i="28"/>
  <c r="JI57" i="28"/>
  <c r="HN57" i="28"/>
  <c r="GQ58" i="28"/>
  <c r="IL58" i="28"/>
  <c r="HC58" i="28"/>
  <c r="IX58" i="28"/>
  <c r="HO58" i="28"/>
  <c r="JJ58" i="28"/>
  <c r="IM59" i="28"/>
  <c r="GR59" i="28"/>
  <c r="IY59" i="28"/>
  <c r="HD59" i="28"/>
  <c r="JK59" i="28"/>
  <c r="HP59" i="28"/>
  <c r="GS60" i="28"/>
  <c r="IN60" i="28"/>
  <c r="HE60" i="28"/>
  <c r="IZ60" i="28"/>
  <c r="HQ60" i="28"/>
  <c r="JL60" i="28"/>
  <c r="IO61" i="28"/>
  <c r="GT61" i="28"/>
  <c r="JA61" i="28"/>
  <c r="HF61" i="28"/>
  <c r="JM61" i="28"/>
  <c r="HR61" i="28"/>
  <c r="GU62" i="28"/>
  <c r="IP62" i="28"/>
  <c r="HG62" i="28"/>
  <c r="JB62" i="28"/>
  <c r="HS62" i="28"/>
  <c r="JN62" i="28"/>
  <c r="IQ63" i="28"/>
  <c r="GV63" i="28"/>
  <c r="JC63" i="28"/>
  <c r="HH63" i="28"/>
  <c r="JO63" i="28"/>
  <c r="HT63" i="28"/>
  <c r="GW64" i="28"/>
  <c r="IR64" i="28"/>
  <c r="HI64" i="28"/>
  <c r="JD64" i="28"/>
  <c r="IG65" i="28"/>
  <c r="GL65" i="28"/>
  <c r="IS65" i="28"/>
  <c r="GX65" i="28"/>
  <c r="JE65" i="28"/>
  <c r="HJ65" i="28"/>
  <c r="GM66" i="28"/>
  <c r="IH66" i="28"/>
  <c r="GY66" i="28"/>
  <c r="IT66" i="28"/>
  <c r="HK66" i="28"/>
  <c r="JF66" i="28"/>
  <c r="II67" i="28"/>
  <c r="GN67" i="28"/>
  <c r="IU67" i="28"/>
  <c r="GZ67" i="28"/>
  <c r="JG67" i="28"/>
  <c r="HL67" i="28"/>
  <c r="IJ68" i="28"/>
  <c r="GO68" i="28"/>
  <c r="IV68" i="28"/>
  <c r="HA68" i="28"/>
  <c r="JH68" i="28"/>
  <c r="HM68" i="28"/>
  <c r="GP69" i="28"/>
  <c r="IK69" i="28"/>
  <c r="HB69" i="28"/>
  <c r="IW69" i="28"/>
  <c r="HN69" i="28"/>
  <c r="JI69" i="28"/>
  <c r="IL70" i="28"/>
  <c r="GQ70" i="28"/>
  <c r="IX70" i="28"/>
  <c r="HC70" i="28"/>
  <c r="JJ70" i="28"/>
  <c r="HO70" i="28"/>
  <c r="IM71" i="28"/>
  <c r="GR71" i="28"/>
  <c r="IY71" i="28"/>
  <c r="HD71" i="28"/>
  <c r="JK71" i="28"/>
  <c r="HP71" i="28"/>
  <c r="GS72" i="28"/>
  <c r="IN72" i="28"/>
  <c r="HE72" i="28"/>
  <c r="IZ72" i="28"/>
  <c r="HQ72" i="28"/>
  <c r="JL72" i="28"/>
  <c r="IO73" i="28"/>
  <c r="GT73" i="28"/>
  <c r="JA73" i="28"/>
  <c r="HF73" i="28"/>
  <c r="JM73" i="28"/>
  <c r="HR73" i="28"/>
  <c r="IP74" i="28"/>
  <c r="GU74" i="28"/>
  <c r="JB74" i="28"/>
  <c r="HG74" i="28"/>
  <c r="JN74" i="28"/>
  <c r="HS74" i="28"/>
  <c r="IQ75" i="28"/>
  <c r="GV75" i="28"/>
  <c r="JC75" i="28"/>
  <c r="HH75" i="28"/>
  <c r="JO75" i="28"/>
  <c r="HT75" i="28"/>
  <c r="IR76" i="28"/>
  <c r="GW76" i="28"/>
  <c r="JD76" i="28"/>
  <c r="HI76" i="28"/>
  <c r="IG77" i="28"/>
  <c r="GL77" i="28"/>
  <c r="IS77" i="28"/>
  <c r="GX77" i="28"/>
  <c r="JE77" i="28"/>
  <c r="HJ77" i="28"/>
  <c r="GM78" i="28"/>
  <c r="IH78" i="28"/>
  <c r="GY78" i="28"/>
  <c r="IT78" i="28"/>
  <c r="HK78" i="28"/>
  <c r="JF78" i="28"/>
  <c r="GN79" i="28"/>
  <c r="II79" i="28"/>
  <c r="GZ79" i="28"/>
  <c r="IU79" i="28"/>
  <c r="HL79" i="28"/>
  <c r="JG79" i="28"/>
  <c r="IJ80" i="28"/>
  <c r="GO80" i="28"/>
  <c r="IV80" i="28"/>
  <c r="HA80" i="28"/>
  <c r="JH80" i="28"/>
  <c r="HM80" i="28"/>
  <c r="GP81" i="28"/>
  <c r="IK81" i="28"/>
  <c r="HB81" i="28"/>
  <c r="IW81" i="28"/>
  <c r="HN81" i="28"/>
  <c r="JI81" i="28"/>
  <c r="IL82" i="28"/>
  <c r="GQ82" i="28"/>
  <c r="IX82" i="28"/>
  <c r="HC82" i="28"/>
  <c r="JJ82" i="28"/>
  <c r="HO82" i="28"/>
  <c r="IM83" i="28"/>
  <c r="GR83" i="28"/>
  <c r="IY83" i="28"/>
  <c r="HD83" i="28"/>
  <c r="JK83" i="28"/>
  <c r="HP83" i="28"/>
  <c r="GS84" i="28"/>
  <c r="IN84" i="28"/>
  <c r="HE84" i="28"/>
  <c r="IZ84" i="28"/>
  <c r="HQ84" i="28"/>
  <c r="JL84" i="28"/>
  <c r="IO85" i="28"/>
  <c r="GT85" i="28"/>
  <c r="JA85" i="28"/>
  <c r="HF85" i="28"/>
  <c r="JM85" i="28"/>
  <c r="HR85" i="28"/>
  <c r="IP86" i="28"/>
  <c r="GU86" i="28"/>
  <c r="JB86" i="28"/>
  <c r="HG86" i="28"/>
  <c r="JN86" i="28"/>
  <c r="HS86" i="28"/>
  <c r="GV87" i="28"/>
  <c r="IQ87" i="28"/>
  <c r="HH87" i="28"/>
  <c r="JC87" i="28"/>
  <c r="HT87" i="28"/>
  <c r="JO87" i="28"/>
  <c r="IR88" i="28"/>
  <c r="GW88" i="28"/>
  <c r="JD88" i="28"/>
  <c r="HI88" i="28"/>
  <c r="IG89" i="28"/>
  <c r="GL89" i="28"/>
  <c r="IS89" i="28"/>
  <c r="GX89" i="28"/>
  <c r="JE89" i="28"/>
  <c r="HJ89" i="28"/>
  <c r="IH90" i="28"/>
  <c r="GM90" i="28"/>
  <c r="IT90" i="28"/>
  <c r="GY90" i="28"/>
  <c r="JF90" i="28"/>
  <c r="HK90" i="28"/>
  <c r="GN91" i="28"/>
  <c r="GZ91" i="28"/>
  <c r="IU91" i="28"/>
  <c r="HL91" i="28"/>
  <c r="JG91" i="28"/>
  <c r="GO92" i="28"/>
  <c r="IJ92" i="28"/>
  <c r="IV92" i="28"/>
  <c r="HA92" i="28"/>
  <c r="JH92" i="28"/>
  <c r="HM92" i="28"/>
  <c r="IK93" i="28"/>
  <c r="GP93" i="28"/>
  <c r="IW93" i="28"/>
  <c r="HB93" i="28"/>
  <c r="JI93" i="28"/>
  <c r="HN93" i="28"/>
  <c r="GQ94" i="28"/>
  <c r="IL94" i="28"/>
  <c r="HC94" i="28"/>
  <c r="IX94" i="28"/>
  <c r="HO94" i="28"/>
  <c r="JJ94" i="28"/>
  <c r="IM95" i="28"/>
  <c r="GR95" i="28"/>
  <c r="IY95" i="28"/>
  <c r="HD95" i="28"/>
  <c r="JK95" i="28"/>
  <c r="HP95" i="28"/>
  <c r="IN96" i="28"/>
  <c r="GS96" i="28"/>
  <c r="IZ96" i="28"/>
  <c r="HE96" i="28"/>
  <c r="JL96" i="28"/>
  <c r="HQ96" i="28"/>
  <c r="GT97" i="28"/>
  <c r="IO97" i="28"/>
  <c r="HF97" i="28"/>
  <c r="JA97" i="28"/>
  <c r="HR97" i="28"/>
  <c r="JM97" i="28"/>
  <c r="IP98" i="28"/>
  <c r="GU98" i="28"/>
  <c r="JB98" i="28"/>
  <c r="HG98" i="28"/>
  <c r="JN98" i="28"/>
  <c r="HS98" i="28"/>
  <c r="GV99" i="28"/>
  <c r="IQ99" i="28"/>
  <c r="HH99" i="28"/>
  <c r="JC99" i="28"/>
  <c r="HT99" i="28"/>
  <c r="JO99" i="28"/>
  <c r="IR100" i="28"/>
  <c r="GW100" i="28"/>
  <c r="JD100" i="28"/>
  <c r="HI100" i="28"/>
  <c r="GL101" i="28"/>
  <c r="IG101" i="28"/>
  <c r="GX101" i="28"/>
  <c r="IS101" i="28"/>
  <c r="HJ101" i="28"/>
  <c r="JE101" i="28"/>
  <c r="GM102" i="28"/>
  <c r="IH102" i="28"/>
  <c r="GY102" i="28"/>
  <c r="IT102" i="28"/>
  <c r="HK102" i="28"/>
  <c r="JF102" i="28"/>
  <c r="II103" i="28"/>
  <c r="GN103" i="28"/>
  <c r="IU103" i="28"/>
  <c r="GZ103" i="28"/>
  <c r="JG103" i="28"/>
  <c r="HL103" i="28"/>
  <c r="GO104" i="28"/>
  <c r="IJ104" i="28"/>
  <c r="HA104" i="28"/>
  <c r="IV104" i="28"/>
  <c r="HM104" i="28"/>
  <c r="JH104" i="28"/>
  <c r="IK105" i="28"/>
  <c r="GP105" i="28"/>
  <c r="IW105" i="28"/>
  <c r="HB105" i="28"/>
  <c r="JI105" i="28"/>
  <c r="HN105" i="28"/>
  <c r="IL106" i="28"/>
  <c r="GQ106" i="28"/>
  <c r="IX106" i="28"/>
  <c r="HC106" i="28"/>
  <c r="JJ106" i="28"/>
  <c r="HO106" i="28"/>
  <c r="GR107" i="28"/>
  <c r="IM107" i="28"/>
  <c r="HD107" i="28"/>
  <c r="IY107" i="28"/>
  <c r="JK107" i="28"/>
  <c r="HP107" i="28"/>
  <c r="IN108" i="28"/>
  <c r="GS108" i="28"/>
  <c r="IZ108" i="28"/>
  <c r="HE108" i="28"/>
  <c r="JL108" i="28"/>
  <c r="HQ108" i="28"/>
  <c r="GT109" i="28"/>
  <c r="IO109" i="28"/>
  <c r="HF109" i="28"/>
  <c r="JA109" i="28"/>
  <c r="HR109" i="28"/>
  <c r="JM109" i="28"/>
  <c r="IP110" i="28"/>
  <c r="GU110" i="28"/>
  <c r="JB110" i="28"/>
  <c r="HG110" i="28"/>
  <c r="JN110" i="28"/>
  <c r="HS110" i="28"/>
  <c r="IQ111" i="28"/>
  <c r="GV111" i="28"/>
  <c r="JC111" i="28"/>
  <c r="HH111" i="28"/>
  <c r="JO111" i="28"/>
  <c r="HT111" i="28"/>
  <c r="GW112" i="28"/>
  <c r="IR112" i="28"/>
  <c r="HI112" i="28"/>
  <c r="JD112" i="28"/>
  <c r="IG113" i="28"/>
  <c r="GL113" i="28"/>
  <c r="IS113" i="28"/>
  <c r="GX113" i="28"/>
  <c r="JE113" i="28"/>
  <c r="HJ113" i="28"/>
  <c r="IH114" i="28"/>
  <c r="GM114" i="28"/>
  <c r="IT114" i="28"/>
  <c r="GY114" i="28"/>
  <c r="JF114" i="28"/>
  <c r="HK114" i="28"/>
  <c r="II115" i="28"/>
  <c r="GN115" i="28"/>
  <c r="IU115" i="28"/>
  <c r="GZ115" i="28"/>
  <c r="HL115" i="28"/>
  <c r="JG115" i="28"/>
  <c r="IJ116" i="28"/>
  <c r="GO116" i="28"/>
  <c r="IV116" i="28"/>
  <c r="HA116" i="28"/>
  <c r="HM116" i="28"/>
  <c r="JH116" i="28"/>
  <c r="GP117" i="28"/>
  <c r="IK117" i="28"/>
  <c r="HB117" i="28"/>
  <c r="IW117" i="28"/>
  <c r="JI117" i="28"/>
  <c r="HN117" i="28"/>
  <c r="GQ118" i="28"/>
  <c r="IX118" i="28"/>
  <c r="HC118" i="28"/>
  <c r="JJ118" i="28"/>
  <c r="HO118" i="28"/>
  <c r="GR119" i="28"/>
  <c r="IY119" i="28"/>
  <c r="HD119" i="28"/>
  <c r="HP119" i="28"/>
  <c r="JK119" i="28"/>
  <c r="GS120" i="28"/>
  <c r="HE120" i="28"/>
  <c r="IZ120" i="28"/>
  <c r="HQ120" i="28"/>
  <c r="JL120" i="28"/>
  <c r="GT121" i="28"/>
  <c r="IO121" i="28"/>
  <c r="JA121" i="28"/>
  <c r="HF121" i="28"/>
  <c r="HR121" i="28"/>
  <c r="JM121" i="28"/>
  <c r="IP122" i="28"/>
  <c r="GU122" i="28"/>
  <c r="HG122" i="28"/>
  <c r="JB122" i="28"/>
  <c r="JN122" i="28"/>
  <c r="HS122" i="28"/>
  <c r="IQ123" i="28"/>
  <c r="GV123" i="28"/>
  <c r="JC123" i="28"/>
  <c r="HH123" i="28"/>
  <c r="JO123" i="28"/>
  <c r="HT123" i="28"/>
  <c r="GW124" i="28"/>
  <c r="IR124" i="28"/>
  <c r="HI124" i="28"/>
  <c r="JD124" i="28"/>
  <c r="IG125" i="28"/>
  <c r="GL125" i="28"/>
  <c r="IS125" i="28"/>
  <c r="GX125" i="28"/>
  <c r="JE125" i="28"/>
  <c r="HJ125" i="28"/>
  <c r="IH126" i="28"/>
  <c r="GM126" i="28"/>
  <c r="IT126" i="28"/>
  <c r="GY126" i="28"/>
  <c r="JF126" i="28"/>
  <c r="HK126" i="28"/>
  <c r="II127" i="28"/>
  <c r="GN127" i="28"/>
  <c r="IU127" i="28"/>
  <c r="GZ127" i="28"/>
  <c r="JG127" i="28"/>
  <c r="HL127" i="28"/>
  <c r="GO128" i="28"/>
  <c r="IJ128" i="28"/>
  <c r="HA128" i="28"/>
  <c r="IV128" i="28"/>
  <c r="HM128" i="28"/>
  <c r="JH128" i="28"/>
  <c r="IK129" i="28"/>
  <c r="GP129" i="28"/>
  <c r="IW129" i="28"/>
  <c r="HB129" i="28"/>
  <c r="JI129" i="28"/>
  <c r="HN129" i="28"/>
  <c r="GQ130" i="28"/>
  <c r="IL130" i="28"/>
  <c r="HC130" i="28"/>
  <c r="IX130" i="28"/>
  <c r="HO130" i="28"/>
  <c r="JJ130" i="28"/>
  <c r="GR131" i="28"/>
  <c r="IY131" i="28"/>
  <c r="HD131" i="28"/>
  <c r="JK131" i="28"/>
  <c r="HP131" i="28"/>
  <c r="GS132" i="28"/>
  <c r="IN132" i="28"/>
  <c r="HE132" i="28"/>
  <c r="IZ132" i="28"/>
  <c r="HQ132" i="28"/>
  <c r="JL132" i="28"/>
  <c r="IO133" i="28"/>
  <c r="GT133" i="28"/>
  <c r="JA133" i="28"/>
  <c r="HF133" i="28"/>
  <c r="JM133" i="28"/>
  <c r="HR133" i="28"/>
  <c r="GU134" i="28"/>
  <c r="IP134" i="28"/>
  <c r="HG134" i="28"/>
  <c r="JB134" i="28"/>
  <c r="HS134" i="28"/>
  <c r="JN134" i="28"/>
  <c r="GV135" i="28"/>
  <c r="JC135" i="28"/>
  <c r="HH135" i="28"/>
  <c r="JO135" i="28"/>
  <c r="HT135" i="28"/>
  <c r="GW136" i="28"/>
  <c r="IR136" i="28"/>
  <c r="HI136" i="28"/>
  <c r="JD136" i="28"/>
  <c r="GL137" i="28"/>
  <c r="IG137" i="28"/>
  <c r="GX137" i="28"/>
  <c r="IS137" i="28"/>
  <c r="HJ137" i="28"/>
  <c r="JE137" i="28"/>
  <c r="IH138" i="28"/>
  <c r="GM138" i="28"/>
  <c r="IT138" i="28"/>
  <c r="GY138" i="28"/>
  <c r="JF138" i="28"/>
  <c r="HK138" i="28"/>
  <c r="GN139" i="28"/>
  <c r="II139" i="28"/>
  <c r="GZ139" i="28"/>
  <c r="IU139" i="28"/>
  <c r="HL139" i="28"/>
  <c r="JG139" i="28"/>
  <c r="IJ140" i="28"/>
  <c r="GO140" i="28"/>
  <c r="IV140" i="28"/>
  <c r="HA140" i="28"/>
  <c r="JH140" i="28"/>
  <c r="HM140" i="28"/>
  <c r="GP141" i="28"/>
  <c r="IK141" i="28"/>
  <c r="HB141" i="28"/>
  <c r="IW141" i="28"/>
  <c r="HN141" i="28"/>
  <c r="JI141" i="28"/>
  <c r="IL142" i="28"/>
  <c r="GQ142" i="28"/>
  <c r="IX142" i="28"/>
  <c r="HC142" i="28"/>
  <c r="JJ142" i="28"/>
  <c r="HO142" i="28"/>
  <c r="IM143" i="28"/>
  <c r="GR143" i="28"/>
  <c r="IY143" i="28"/>
  <c r="HD143" i="28"/>
  <c r="JK143" i="28"/>
  <c r="HP143" i="28"/>
  <c r="GS144" i="28"/>
  <c r="IN144" i="28"/>
  <c r="HE144" i="28"/>
  <c r="IZ144" i="28"/>
  <c r="HQ144" i="28"/>
  <c r="JL144" i="28"/>
  <c r="IO145" i="28"/>
  <c r="GT145" i="28"/>
  <c r="JA145" i="28"/>
  <c r="HF145" i="28"/>
  <c r="JM145" i="28"/>
  <c r="HR145" i="28"/>
  <c r="IP146" i="28"/>
  <c r="GU146" i="28"/>
  <c r="JB146" i="28"/>
  <c r="HG146" i="28"/>
  <c r="JN146" i="28"/>
  <c r="HS146" i="28"/>
  <c r="IQ147" i="28"/>
  <c r="GV147" i="28"/>
  <c r="JC147" i="28"/>
  <c r="HH147" i="28"/>
  <c r="JO147" i="28"/>
  <c r="HT147" i="28"/>
  <c r="GW148" i="28"/>
  <c r="IR148" i="28"/>
  <c r="HI148" i="28"/>
  <c r="JD148" i="28"/>
  <c r="IG149" i="28"/>
  <c r="GL149" i="28"/>
  <c r="IS149" i="28"/>
  <c r="GX149" i="28"/>
  <c r="JE149" i="28"/>
  <c r="HJ149" i="28"/>
  <c r="IH150" i="28"/>
  <c r="GM150" i="28"/>
  <c r="IT150" i="28"/>
  <c r="GY150" i="28"/>
  <c r="JF150" i="28"/>
  <c r="HK150" i="28"/>
  <c r="GN151" i="28"/>
  <c r="II151" i="28"/>
  <c r="GZ151" i="28"/>
  <c r="IU151" i="28"/>
  <c r="HL151" i="28"/>
  <c r="JG151" i="28"/>
  <c r="IJ152" i="28"/>
  <c r="GO152" i="28"/>
  <c r="IV152" i="28"/>
  <c r="HA152" i="28"/>
  <c r="JH152" i="28"/>
  <c r="HM152" i="28"/>
  <c r="IK153" i="28"/>
  <c r="GP153" i="28"/>
  <c r="IW153" i="28"/>
  <c r="HB153" i="28"/>
  <c r="JI153" i="28"/>
  <c r="HN153" i="28"/>
  <c r="GQ154" i="28"/>
  <c r="IL154" i="28"/>
  <c r="HC154" i="28"/>
  <c r="IX154" i="28"/>
  <c r="HO154" i="28"/>
  <c r="JJ154" i="28"/>
  <c r="IM155" i="28"/>
  <c r="GR155" i="28"/>
  <c r="IY155" i="28"/>
  <c r="HD155" i="28"/>
  <c r="JK155" i="28"/>
  <c r="HP155" i="28"/>
  <c r="GS156" i="28"/>
  <c r="IN156" i="28"/>
  <c r="HE156" i="28"/>
  <c r="IZ156" i="28"/>
  <c r="HQ156" i="28"/>
  <c r="JL156" i="28"/>
  <c r="IO157" i="28"/>
  <c r="GT157" i="28"/>
  <c r="JA157" i="28"/>
  <c r="HF157" i="28"/>
  <c r="JM157" i="28"/>
  <c r="HR157" i="28"/>
  <c r="GU158" i="28"/>
  <c r="JB158" i="28"/>
  <c r="HG158" i="28"/>
  <c r="JN158" i="28"/>
  <c r="HS158" i="28"/>
  <c r="GV159" i="28"/>
  <c r="IQ159" i="28"/>
  <c r="HH159" i="28"/>
  <c r="JC159" i="28"/>
  <c r="HT159" i="28"/>
  <c r="JO159" i="28"/>
  <c r="IR160" i="28"/>
  <c r="GW160" i="28"/>
  <c r="JD160" i="28"/>
  <c r="HI160" i="28"/>
  <c r="IG161" i="28"/>
  <c r="GL161" i="28"/>
  <c r="IS161" i="28"/>
  <c r="GX161" i="28"/>
  <c r="JE161" i="28"/>
  <c r="HJ161" i="28"/>
  <c r="IH162" i="28"/>
  <c r="GM162" i="28"/>
  <c r="IT162" i="28"/>
  <c r="GY162" i="28"/>
  <c r="JF162" i="28"/>
  <c r="HK162" i="28"/>
  <c r="II163" i="28"/>
  <c r="GN163" i="28"/>
  <c r="IU163" i="28"/>
  <c r="GZ163" i="28"/>
  <c r="JG163" i="28"/>
  <c r="HL163" i="28"/>
  <c r="GO164" i="28"/>
  <c r="IJ164" i="28"/>
  <c r="IV164" i="28"/>
  <c r="HA164" i="28"/>
  <c r="JH164" i="28"/>
  <c r="HM164" i="28"/>
  <c r="IK165" i="28"/>
  <c r="GP165" i="28"/>
  <c r="IW165" i="28"/>
  <c r="HB165" i="28"/>
  <c r="HN165" i="28"/>
  <c r="JI165" i="28"/>
  <c r="GQ166" i="28"/>
  <c r="IL166" i="28"/>
  <c r="HC166" i="28"/>
  <c r="IX166" i="28"/>
  <c r="HO166" i="28"/>
  <c r="JJ166" i="28"/>
  <c r="IM167" i="28"/>
  <c r="GR167" i="28"/>
  <c r="IY167" i="28"/>
  <c r="HD167" i="28"/>
  <c r="JK167" i="28"/>
  <c r="HP167" i="28"/>
  <c r="IN168" i="28"/>
  <c r="GS168" i="28"/>
  <c r="IZ168" i="28"/>
  <c r="HE168" i="28"/>
  <c r="JL168" i="28"/>
  <c r="HQ168" i="28"/>
  <c r="IO169" i="28"/>
  <c r="GT169" i="28"/>
  <c r="JA169" i="28"/>
  <c r="HF169" i="28"/>
  <c r="JM169" i="28"/>
  <c r="HR169" i="28"/>
  <c r="IP170" i="28"/>
  <c r="GU170" i="28"/>
  <c r="JB170" i="28"/>
  <c r="HG170" i="28"/>
  <c r="JN170" i="28"/>
  <c r="HS170" i="28"/>
  <c r="IQ171" i="28"/>
  <c r="GV171" i="28"/>
  <c r="JC171" i="28"/>
  <c r="HH171" i="28"/>
  <c r="JO171" i="28"/>
  <c r="HT171" i="28"/>
  <c r="IR172" i="28"/>
  <c r="GW172" i="28"/>
  <c r="JD172" i="28"/>
  <c r="HI172" i="28"/>
  <c r="IG173" i="28"/>
  <c r="GL173" i="28"/>
  <c r="IS173" i="28"/>
  <c r="GX173" i="28"/>
  <c r="JE173" i="28"/>
  <c r="HJ173" i="28"/>
  <c r="IH174" i="28"/>
  <c r="GM174" i="28"/>
  <c r="IT174" i="28"/>
  <c r="GY174" i="28"/>
  <c r="JF174" i="28"/>
  <c r="HK174" i="28"/>
  <c r="GN175" i="28"/>
  <c r="II175" i="28"/>
  <c r="GZ175" i="28"/>
  <c r="IU175" i="28"/>
  <c r="HL175" i="28"/>
  <c r="JG175" i="28"/>
  <c r="IJ176" i="28"/>
  <c r="GO176" i="28"/>
  <c r="IV176" i="28"/>
  <c r="HA176" i="28"/>
  <c r="JH176" i="28"/>
  <c r="HM176" i="28"/>
  <c r="GP177" i="28"/>
  <c r="IK177" i="28"/>
  <c r="HB177" i="28"/>
  <c r="IW177" i="28"/>
  <c r="HN177" i="28"/>
  <c r="JI177" i="28"/>
  <c r="IL178" i="28"/>
  <c r="GQ178" i="28"/>
  <c r="IX178" i="28"/>
  <c r="HC178" i="28"/>
  <c r="JJ178" i="28"/>
  <c r="HO178" i="28"/>
  <c r="GR179" i="28"/>
  <c r="IM179" i="28"/>
  <c r="HD179" i="28"/>
  <c r="IY179" i="28"/>
  <c r="HP179" i="28"/>
  <c r="JK179" i="28"/>
  <c r="IN180" i="28"/>
  <c r="GS180" i="28"/>
  <c r="IZ180" i="28"/>
  <c r="HE180" i="28"/>
  <c r="JL180" i="28"/>
  <c r="HQ180" i="28"/>
  <c r="GS16" i="28"/>
  <c r="IN16" i="28"/>
  <c r="IR20" i="28"/>
  <c r="GW20" i="28"/>
  <c r="IU23" i="28"/>
  <c r="GZ23" i="28"/>
  <c r="IM27" i="28"/>
  <c r="GR27" i="28"/>
  <c r="HH31" i="28"/>
  <c r="JC31" i="28"/>
  <c r="IP42" i="28"/>
  <c r="GU42" i="28"/>
  <c r="HJ45" i="28"/>
  <c r="JE45" i="28"/>
  <c r="HN49" i="28"/>
  <c r="JI49" i="28"/>
  <c r="HF53" i="28"/>
  <c r="JA53" i="28"/>
  <c r="IS57" i="28"/>
  <c r="GX57" i="28"/>
  <c r="JH60" i="28"/>
  <c r="HM60" i="28"/>
  <c r="IZ64" i="28"/>
  <c r="HE64" i="28"/>
  <c r="JO67" i="28"/>
  <c r="HT67" i="28"/>
  <c r="JG71" i="28"/>
  <c r="HL71" i="28"/>
  <c r="IM75" i="28"/>
  <c r="GR75" i="28"/>
  <c r="JN78" i="28"/>
  <c r="HS78" i="28"/>
  <c r="IG81" i="28"/>
  <c r="GL81" i="28"/>
  <c r="HB85" i="28"/>
  <c r="IW85" i="28"/>
  <c r="IO89" i="28"/>
  <c r="GT89" i="28"/>
  <c r="HI92" i="28"/>
  <c r="JD92" i="28"/>
  <c r="JH96" i="28"/>
  <c r="HM96" i="28"/>
  <c r="IO101" i="28"/>
  <c r="GT101" i="28"/>
  <c r="HG102" i="28"/>
  <c r="JB102" i="28"/>
  <c r="IR104" i="28"/>
  <c r="GW104" i="28"/>
  <c r="GX105" i="28"/>
  <c r="IS105" i="28"/>
  <c r="HC110" i="28"/>
  <c r="IX110" i="28"/>
  <c r="JN114" i="28"/>
  <c r="HS114" i="28"/>
  <c r="GZ119" i="28"/>
  <c r="IU119" i="28"/>
  <c r="GR123" i="28"/>
  <c r="IM123" i="28"/>
  <c r="HS126" i="28"/>
  <c r="JN126" i="28"/>
  <c r="GZ131" i="28"/>
  <c r="IU131" i="28"/>
  <c r="JK135" i="28"/>
  <c r="HP135" i="28"/>
  <c r="IR140" i="28"/>
  <c r="GW140" i="28"/>
  <c r="IG141" i="28"/>
  <c r="GL141" i="28"/>
  <c r="JH144" i="28"/>
  <c r="HM144" i="28"/>
  <c r="IN148" i="28"/>
  <c r="GS148" i="28"/>
  <c r="GL153" i="28"/>
  <c r="IG153" i="28"/>
  <c r="JH156" i="28"/>
  <c r="HM156" i="28"/>
  <c r="IZ160" i="28"/>
  <c r="HE160" i="28"/>
  <c r="IR164" i="28"/>
  <c r="GW164" i="28"/>
  <c r="GZ167" i="28"/>
  <c r="IU167" i="28"/>
  <c r="GR171" i="28"/>
  <c r="IM171" i="28"/>
  <c r="JB174" i="28"/>
  <c r="HG174" i="28"/>
  <c r="GM178" i="28"/>
  <c r="IH178" i="28"/>
  <c r="IY183" i="28"/>
  <c r="HD183" i="28"/>
  <c r="JC187" i="28"/>
  <c r="HH187" i="28"/>
  <c r="HH18" i="28"/>
  <c r="JC18" i="28"/>
  <c r="IU22" i="28"/>
  <c r="GZ22" i="28"/>
  <c r="HP26" i="28"/>
  <c r="JK26" i="28"/>
  <c r="GV30" i="28"/>
  <c r="IQ30" i="28"/>
  <c r="JF33" i="28"/>
  <c r="HK33" i="28"/>
  <c r="HB36" i="28"/>
  <c r="IW36" i="28"/>
  <c r="HS41" i="28"/>
  <c r="JN41" i="28"/>
  <c r="HK45" i="28"/>
  <c r="JF45" i="28"/>
  <c r="IM50" i="28"/>
  <c r="GR50" i="28"/>
  <c r="HS53" i="28"/>
  <c r="JN53" i="28"/>
  <c r="JF57" i="28"/>
  <c r="HK57" i="28"/>
  <c r="IX61" i="28"/>
  <c r="HC61" i="28"/>
  <c r="JB65" i="28"/>
  <c r="HG65" i="28"/>
  <c r="HK69" i="28"/>
  <c r="JF69" i="28"/>
  <c r="IX73" i="28"/>
  <c r="HC73" i="28"/>
  <c r="IP77" i="28"/>
  <c r="GU77" i="28"/>
  <c r="JG82" i="28"/>
  <c r="HL82" i="28"/>
  <c r="IM86" i="28"/>
  <c r="GR86" i="28"/>
  <c r="HH90" i="28"/>
  <c r="JC90" i="28"/>
  <c r="IV95" i="28"/>
  <c r="HA95" i="28"/>
  <c r="IZ99" i="28"/>
  <c r="HE99" i="28"/>
  <c r="GM105" i="28"/>
  <c r="IH105" i="28"/>
  <c r="IX109" i="28"/>
  <c r="HC109" i="28"/>
  <c r="HH114" i="28"/>
  <c r="JC114" i="28"/>
  <c r="GX116" i="28"/>
  <c r="IS116" i="28"/>
  <c r="JI120" i="28"/>
  <c r="HN120" i="28"/>
  <c r="JM124" i="28"/>
  <c r="HR124" i="28"/>
  <c r="HK129" i="28"/>
  <c r="JF129" i="28"/>
  <c r="IX133" i="28"/>
  <c r="HC133" i="28"/>
  <c r="HF136" i="28"/>
  <c r="JA136" i="28"/>
  <c r="IP137" i="28"/>
  <c r="GU137" i="28"/>
  <c r="GV138" i="28"/>
  <c r="IG140" i="28"/>
  <c r="GL140" i="28"/>
  <c r="HM143" i="28"/>
  <c r="JH143" i="28"/>
  <c r="HE147" i="28"/>
  <c r="IZ147" i="28"/>
  <c r="HT150" i="28"/>
  <c r="JO150" i="28"/>
  <c r="JG154" i="28"/>
  <c r="HL154" i="28"/>
  <c r="HD158" i="28"/>
  <c r="IY158" i="28"/>
  <c r="IQ162" i="28"/>
  <c r="GV162" i="28"/>
  <c r="JF165" i="28"/>
  <c r="HK165" i="28"/>
  <c r="HC169" i="28"/>
  <c r="IX169" i="28"/>
  <c r="GU173" i="28"/>
  <c r="IP173" i="28"/>
  <c r="IH177" i="28"/>
  <c r="GM177" i="28"/>
  <c r="IW180" i="28"/>
  <c r="HB180" i="28"/>
  <c r="GT184" i="28"/>
  <c r="IO184" i="28"/>
  <c r="IG188" i="28"/>
  <c r="GL188" i="28"/>
  <c r="JH191" i="28"/>
  <c r="HM191" i="28"/>
  <c r="IN195" i="28"/>
  <c r="GS195" i="28"/>
  <c r="IR199" i="28"/>
  <c r="GW199" i="28"/>
  <c r="IV203" i="28"/>
  <c r="HA203" i="28"/>
  <c r="HP206" i="28"/>
  <c r="JK206" i="28"/>
  <c r="JC210" i="28"/>
  <c r="HH210" i="28"/>
  <c r="JG214" i="28"/>
  <c r="HL214" i="28"/>
  <c r="IM218" i="28"/>
  <c r="GR218" i="28"/>
  <c r="JB221" i="28"/>
  <c r="HG221" i="28"/>
  <c r="JF225" i="28"/>
  <c r="HK225" i="28"/>
  <c r="JJ229" i="28"/>
  <c r="HO229" i="28"/>
  <c r="IP233" i="28"/>
  <c r="GU233" i="28"/>
  <c r="IT237" i="28"/>
  <c r="GY237" i="28"/>
  <c r="HN240" i="28"/>
  <c r="JI240" i="28"/>
  <c r="GV246" i="28"/>
  <c r="IQ246" i="28"/>
  <c r="IU250" i="28"/>
  <c r="GZ250" i="28"/>
  <c r="IY254" i="28"/>
  <c r="HD254" i="28"/>
  <c r="JN257" i="28"/>
  <c r="HS257" i="28"/>
  <c r="IH261" i="28"/>
  <c r="GM261" i="28"/>
  <c r="JJ265" i="28"/>
  <c r="HO265" i="28"/>
  <c r="JM268" i="28"/>
  <c r="HR268" i="28"/>
  <c r="HJ272" i="28"/>
  <c r="JE272" i="28"/>
  <c r="IK276" i="28"/>
  <c r="GP276" i="28"/>
  <c r="HQ279" i="28"/>
  <c r="JL279" i="28"/>
  <c r="IG284" i="28"/>
  <c r="GL284" i="28"/>
  <c r="JH287" i="28"/>
  <c r="HM287" i="28"/>
  <c r="IZ291" i="28"/>
  <c r="HE291" i="28"/>
  <c r="JO294" i="28"/>
  <c r="HT294" i="28"/>
  <c r="JG298" i="28"/>
  <c r="HL298" i="28"/>
  <c r="HQ303" i="28"/>
  <c r="JL303" i="28"/>
  <c r="JB317" i="28"/>
  <c r="HG317" i="28"/>
  <c r="GW17" i="28"/>
  <c r="IR17" i="28"/>
  <c r="II20" i="28"/>
  <c r="GN20" i="28"/>
  <c r="IU20" i="28"/>
  <c r="GZ20" i="28"/>
  <c r="HN22" i="28"/>
  <c r="JI22" i="28"/>
  <c r="IY24" i="28"/>
  <c r="HD24" i="28"/>
  <c r="GS25" i="28"/>
  <c r="IN25" i="28"/>
  <c r="GU27" i="28"/>
  <c r="IP27" i="28"/>
  <c r="JO28" i="28"/>
  <c r="HT28" i="28"/>
  <c r="IT31" i="28"/>
  <c r="GY31" i="28"/>
  <c r="JM38" i="28"/>
  <c r="HR38" i="28"/>
  <c r="JD41" i="28"/>
  <c r="HI41" i="28"/>
  <c r="IH43" i="28"/>
  <c r="GM43" i="28"/>
  <c r="JG44" i="28"/>
  <c r="HL44" i="28"/>
  <c r="GQ47" i="28"/>
  <c r="IL47" i="28"/>
  <c r="GS49" i="28"/>
  <c r="IN49" i="28"/>
  <c r="JM50" i="28"/>
  <c r="HR50" i="28"/>
  <c r="IR53" i="28"/>
  <c r="GW53" i="28"/>
  <c r="IT55" i="28"/>
  <c r="GY55" i="28"/>
  <c r="IV57" i="28"/>
  <c r="HA57" i="28"/>
  <c r="IX59" i="28"/>
  <c r="HC59" i="28"/>
  <c r="IN61" i="28"/>
  <c r="GS61" i="28"/>
  <c r="IP63" i="28"/>
  <c r="GU63" i="28"/>
  <c r="IR65" i="28"/>
  <c r="GW65" i="28"/>
  <c r="II68" i="28"/>
  <c r="GN68" i="28"/>
  <c r="IK70" i="28"/>
  <c r="GP70" i="28"/>
  <c r="HO71" i="28"/>
  <c r="JJ71" i="28"/>
  <c r="HQ73" i="28"/>
  <c r="JL73" i="28"/>
  <c r="IQ76" i="28"/>
  <c r="GV76" i="28"/>
  <c r="GX78" i="28"/>
  <c r="IS78" i="28"/>
  <c r="JG80" i="28"/>
  <c r="HL80" i="28"/>
  <c r="HB82" i="28"/>
  <c r="IW82" i="28"/>
  <c r="IL83" i="28"/>
  <c r="GQ83" i="28"/>
  <c r="IM84" i="28"/>
  <c r="GR84" i="28"/>
  <c r="IO86" i="28"/>
  <c r="GT86" i="28"/>
  <c r="HG87" i="28"/>
  <c r="JB87" i="28"/>
  <c r="IQ88" i="28"/>
  <c r="GV88" i="28"/>
  <c r="GW89" i="28"/>
  <c r="IR89" i="28"/>
  <c r="JE90" i="28"/>
  <c r="HJ90" i="28"/>
  <c r="JF91" i="28"/>
  <c r="HK91" i="28"/>
  <c r="JG92" i="28"/>
  <c r="HL92" i="28"/>
  <c r="IJ93" i="28"/>
  <c r="GO93" i="28"/>
  <c r="IL95" i="28"/>
  <c r="GQ95" i="28"/>
  <c r="GL16" i="28"/>
  <c r="IG16" i="28"/>
  <c r="GX16" i="28"/>
  <c r="IS16" i="28"/>
  <c r="HJ16" i="28"/>
  <c r="JE16" i="28"/>
  <c r="GM17" i="28"/>
  <c r="IH17" i="28"/>
  <c r="GY17" i="28"/>
  <c r="IT17" i="28"/>
  <c r="HK17" i="28"/>
  <c r="JF17" i="28"/>
  <c r="II18" i="28"/>
  <c r="GN18" i="28"/>
  <c r="IU18" i="28"/>
  <c r="GZ18" i="28"/>
  <c r="JG18" i="28"/>
  <c r="HL18" i="28"/>
  <c r="IJ19" i="28"/>
  <c r="GO19" i="28"/>
  <c r="IV19" i="28"/>
  <c r="HA19" i="28"/>
  <c r="JH19" i="28"/>
  <c r="HM19" i="28"/>
  <c r="GP20" i="28"/>
  <c r="IK20" i="28"/>
  <c r="IW20" i="28"/>
  <c r="HB20" i="28"/>
  <c r="HN20" i="28"/>
  <c r="JI20" i="28"/>
  <c r="IL21" i="28"/>
  <c r="GQ21" i="28"/>
  <c r="IX21" i="28"/>
  <c r="HC21" i="28"/>
  <c r="JJ21" i="28"/>
  <c r="HO21" i="28"/>
  <c r="GR22" i="28"/>
  <c r="IM22" i="28"/>
  <c r="IY22" i="28"/>
  <c r="HD22" i="28"/>
  <c r="HP22" i="28"/>
  <c r="JK22" i="28"/>
  <c r="GS23" i="28"/>
  <c r="IN23" i="28"/>
  <c r="HE23" i="28"/>
  <c r="IZ23" i="28"/>
  <c r="JL23" i="28"/>
  <c r="HQ23" i="28"/>
  <c r="IO24" i="28"/>
  <c r="GT24" i="28"/>
  <c r="JA24" i="28"/>
  <c r="HF24" i="28"/>
  <c r="JM24" i="28"/>
  <c r="HR24" i="28"/>
  <c r="GU25" i="28"/>
  <c r="IP25" i="28"/>
  <c r="HG25" i="28"/>
  <c r="JB25" i="28"/>
  <c r="HS25" i="28"/>
  <c r="JN25" i="28"/>
  <c r="IQ26" i="28"/>
  <c r="GV26" i="28"/>
  <c r="JC26" i="28"/>
  <c r="HH26" i="28"/>
  <c r="JO26" i="28"/>
  <c r="HT26" i="28"/>
  <c r="GW27" i="28"/>
  <c r="IR27" i="28"/>
  <c r="HI27" i="28"/>
  <c r="JD27" i="28"/>
  <c r="IG28" i="28"/>
  <c r="GL28" i="28"/>
  <c r="IS28" i="28"/>
  <c r="GX28" i="28"/>
  <c r="JE28" i="28"/>
  <c r="HJ28" i="28"/>
  <c r="IH29" i="28"/>
  <c r="GM29" i="28"/>
  <c r="GY29" i="28"/>
  <c r="IT29" i="28"/>
  <c r="HK29" i="28"/>
  <c r="JF29" i="28"/>
  <c r="II30" i="28"/>
  <c r="GN30" i="28"/>
  <c r="IU30" i="28"/>
  <c r="GZ30" i="28"/>
  <c r="HL30" i="28"/>
  <c r="JG30" i="28"/>
  <c r="GO31" i="28"/>
  <c r="IJ31" i="28"/>
  <c r="HA31" i="28"/>
  <c r="IV31" i="28"/>
  <c r="HM31" i="28"/>
  <c r="JH31" i="28"/>
  <c r="GP32" i="28"/>
  <c r="IK32" i="28"/>
  <c r="HB32" i="28"/>
  <c r="IW32" i="28"/>
  <c r="HN32" i="28"/>
  <c r="JI32" i="28"/>
  <c r="GQ33" i="28"/>
  <c r="IL33" i="28"/>
  <c r="HC33" i="28"/>
  <c r="IX33" i="28"/>
  <c r="HO33" i="28"/>
  <c r="JJ33" i="28"/>
  <c r="IM34" i="28"/>
  <c r="GR34" i="28"/>
  <c r="IY34" i="28"/>
  <c r="HD34" i="28"/>
  <c r="JK34" i="28"/>
  <c r="HP34" i="28"/>
  <c r="GS35" i="28"/>
  <c r="IN35" i="28"/>
  <c r="HE35" i="28"/>
  <c r="IZ35" i="28"/>
  <c r="HQ35" i="28"/>
  <c r="JL35" i="28"/>
  <c r="IO36" i="28"/>
  <c r="GT36" i="28"/>
  <c r="JA36" i="28"/>
  <c r="HF36" i="28"/>
  <c r="JM36" i="28"/>
  <c r="HR36" i="28"/>
  <c r="GU37" i="28"/>
  <c r="IP37" i="28"/>
  <c r="HG37" i="28"/>
  <c r="JB37" i="28"/>
  <c r="HS37" i="28"/>
  <c r="JN37" i="28"/>
  <c r="IQ38" i="28"/>
  <c r="GV38" i="28"/>
  <c r="JC38" i="28"/>
  <c r="HH38" i="28"/>
  <c r="JO38" i="28"/>
  <c r="HT38" i="28"/>
  <c r="IR39" i="28"/>
  <c r="GW39" i="28"/>
  <c r="JD39" i="28"/>
  <c r="HI39" i="28"/>
  <c r="GL40" i="28"/>
  <c r="IG40" i="28"/>
  <c r="GX40" i="28"/>
  <c r="IS40" i="28"/>
  <c r="HJ40" i="28"/>
  <c r="JE40" i="28"/>
  <c r="IH41" i="28"/>
  <c r="GM41" i="28"/>
  <c r="IT41" i="28"/>
  <c r="GY41" i="28"/>
  <c r="JF41" i="28"/>
  <c r="HK41" i="28"/>
  <c r="GN42" i="28"/>
  <c r="II42" i="28"/>
  <c r="GZ42" i="28"/>
  <c r="IU42" i="28"/>
  <c r="HL42" i="28"/>
  <c r="JG42" i="28"/>
  <c r="GO43" i="28"/>
  <c r="IJ43" i="28"/>
  <c r="HA43" i="28"/>
  <c r="IV43" i="28"/>
  <c r="HM43" i="28"/>
  <c r="JH43" i="28"/>
  <c r="IK44" i="28"/>
  <c r="GP44" i="28"/>
  <c r="IW44" i="28"/>
  <c r="HB44" i="28"/>
  <c r="JI44" i="28"/>
  <c r="HN44" i="28"/>
  <c r="GQ45" i="28"/>
  <c r="IL45" i="28"/>
  <c r="HC45" i="28"/>
  <c r="IX45" i="28"/>
  <c r="HO45" i="28"/>
  <c r="JJ45" i="28"/>
  <c r="GR46" i="28"/>
  <c r="IM46" i="28"/>
  <c r="HD46" i="28"/>
  <c r="IY46" i="28"/>
  <c r="HP46" i="28"/>
  <c r="JK46" i="28"/>
  <c r="IN47" i="28"/>
  <c r="GS47" i="28"/>
  <c r="IZ47" i="28"/>
  <c r="HE47" i="28"/>
  <c r="JL47" i="28"/>
  <c r="HQ47" i="28"/>
  <c r="IO48" i="28"/>
  <c r="GT48" i="28"/>
  <c r="JA48" i="28"/>
  <c r="HF48" i="28"/>
  <c r="JM48" i="28"/>
  <c r="HR48" i="28"/>
  <c r="IP49" i="28"/>
  <c r="GU49" i="28"/>
  <c r="JB49" i="28"/>
  <c r="HG49" i="28"/>
  <c r="JN49" i="28"/>
  <c r="HS49" i="28"/>
  <c r="IQ50" i="28"/>
  <c r="GV50" i="28"/>
  <c r="JC50" i="28"/>
  <c r="HH50" i="28"/>
  <c r="JO50" i="28"/>
  <c r="HT50" i="28"/>
  <c r="IR51" i="28"/>
  <c r="GW51" i="28"/>
  <c r="JD51" i="28"/>
  <c r="HI51" i="28"/>
  <c r="GL52" i="28"/>
  <c r="IG52" i="28"/>
  <c r="GX52" i="28"/>
  <c r="IS52" i="28"/>
  <c r="HJ52" i="28"/>
  <c r="JE52" i="28"/>
  <c r="IH53" i="28"/>
  <c r="GM53" i="28"/>
  <c r="IT53" i="28"/>
  <c r="GY53" i="28"/>
  <c r="JF53" i="28"/>
  <c r="HK53" i="28"/>
  <c r="GN54" i="28"/>
  <c r="II54" i="28"/>
  <c r="GZ54" i="28"/>
  <c r="IU54" i="28"/>
  <c r="HL54" i="28"/>
  <c r="JG54" i="28"/>
  <c r="IJ55" i="28"/>
  <c r="GO55" i="28"/>
  <c r="IV55" i="28"/>
  <c r="HA55" i="28"/>
  <c r="JH55" i="28"/>
  <c r="HM55" i="28"/>
  <c r="GP56" i="28"/>
  <c r="IK56" i="28"/>
  <c r="HB56" i="28"/>
  <c r="IW56" i="28"/>
  <c r="HN56" i="28"/>
  <c r="JI56" i="28"/>
  <c r="IL57" i="28"/>
  <c r="GQ57" i="28"/>
  <c r="IX57" i="28"/>
  <c r="HC57" i="28"/>
  <c r="JJ57" i="28"/>
  <c r="HO57" i="28"/>
  <c r="GR58" i="28"/>
  <c r="IM58" i="28"/>
  <c r="HD58" i="28"/>
  <c r="IY58" i="28"/>
  <c r="HP58" i="28"/>
  <c r="JK58" i="28"/>
  <c r="IN59" i="28"/>
  <c r="GS59" i="28"/>
  <c r="IZ59" i="28"/>
  <c r="HE59" i="28"/>
  <c r="JL59" i="28"/>
  <c r="HQ59" i="28"/>
  <c r="GT60" i="28"/>
  <c r="IO60" i="28"/>
  <c r="HF60" i="28"/>
  <c r="JA60" i="28"/>
  <c r="HR60" i="28"/>
  <c r="JM60" i="28"/>
  <c r="IP61" i="28"/>
  <c r="GU61" i="28"/>
  <c r="JB61" i="28"/>
  <c r="HG61" i="28"/>
  <c r="JN61" i="28"/>
  <c r="HS61" i="28"/>
  <c r="GV62" i="28"/>
  <c r="IQ62" i="28"/>
  <c r="HH62" i="28"/>
  <c r="JC62" i="28"/>
  <c r="HT62" i="28"/>
  <c r="JO62" i="28"/>
  <c r="IR63" i="28"/>
  <c r="GW63" i="28"/>
  <c r="JD63" i="28"/>
  <c r="HI63" i="28"/>
  <c r="GL64" i="28"/>
  <c r="IG64" i="28"/>
  <c r="GX64" i="28"/>
  <c r="IS64" i="28"/>
  <c r="HJ64" i="28"/>
  <c r="JE64" i="28"/>
  <c r="IH65" i="28"/>
  <c r="GM65" i="28"/>
  <c r="IT65" i="28"/>
  <c r="GY65" i="28"/>
  <c r="JF65" i="28"/>
  <c r="HK65" i="28"/>
  <c r="GN66" i="28"/>
  <c r="II66" i="28"/>
  <c r="GZ66" i="28"/>
  <c r="IU66" i="28"/>
  <c r="HL66" i="28"/>
  <c r="JG66" i="28"/>
  <c r="IJ67" i="28"/>
  <c r="GO67" i="28"/>
  <c r="IV67" i="28"/>
  <c r="HA67" i="28"/>
  <c r="JH67" i="28"/>
  <c r="HM67" i="28"/>
  <c r="GP68" i="28"/>
  <c r="IK68" i="28"/>
  <c r="HB68" i="28"/>
  <c r="IW68" i="28"/>
  <c r="JI68" i="28"/>
  <c r="HN68" i="28"/>
  <c r="IL69" i="28"/>
  <c r="GQ69" i="28"/>
  <c r="HC69" i="28"/>
  <c r="IX69" i="28"/>
  <c r="HO69" i="28"/>
  <c r="JJ69" i="28"/>
  <c r="IM70" i="28"/>
  <c r="GR70" i="28"/>
  <c r="HD70" i="28"/>
  <c r="IY70" i="28"/>
  <c r="HP70" i="28"/>
  <c r="JK70" i="28"/>
  <c r="GS71" i="28"/>
  <c r="IN71" i="28"/>
  <c r="IZ71" i="28"/>
  <c r="HE71" i="28"/>
  <c r="JL71" i="28"/>
  <c r="HQ71" i="28"/>
  <c r="IO72" i="28"/>
  <c r="GT72" i="28"/>
  <c r="HF72" i="28"/>
  <c r="JA72" i="28"/>
  <c r="JM72" i="28"/>
  <c r="HR72" i="28"/>
  <c r="GU73" i="28"/>
  <c r="IP73" i="28"/>
  <c r="JB73" i="28"/>
  <c r="HG73" i="28"/>
  <c r="HS73" i="28"/>
  <c r="JN73" i="28"/>
  <c r="IQ74" i="28"/>
  <c r="GV74" i="28"/>
  <c r="JC74" i="28"/>
  <c r="HH74" i="28"/>
  <c r="HT74" i="28"/>
  <c r="JO74" i="28"/>
  <c r="IR75" i="28"/>
  <c r="GW75" i="28"/>
  <c r="JD75" i="28"/>
  <c r="HI75" i="28"/>
  <c r="IG76" i="28"/>
  <c r="GL76" i="28"/>
  <c r="IS76" i="28"/>
  <c r="GX76" i="28"/>
  <c r="JE76" i="28"/>
  <c r="HJ76" i="28"/>
  <c r="IH77" i="28"/>
  <c r="GM77" i="28"/>
  <c r="IT77" i="28"/>
  <c r="GY77" i="28"/>
  <c r="JF77" i="28"/>
  <c r="HK77" i="28"/>
  <c r="II78" i="28"/>
  <c r="GN78" i="28"/>
  <c r="IU78" i="28"/>
  <c r="GZ78" i="28"/>
  <c r="JG78" i="28"/>
  <c r="HL78" i="28"/>
  <c r="IJ79" i="28"/>
  <c r="GO79" i="28"/>
  <c r="IV79" i="28"/>
  <c r="HA79" i="28"/>
  <c r="JH79" i="28"/>
  <c r="HM79" i="28"/>
  <c r="IK80" i="28"/>
  <c r="GP80" i="28"/>
  <c r="IW80" i="28"/>
  <c r="HB80" i="28"/>
  <c r="JI80" i="28"/>
  <c r="HN80" i="28"/>
  <c r="GQ81" i="28"/>
  <c r="IL81" i="28"/>
  <c r="HC81" i="28"/>
  <c r="IX81" i="28"/>
  <c r="HO81" i="28"/>
  <c r="JJ81" i="28"/>
  <c r="IM82" i="28"/>
  <c r="GR82" i="28"/>
  <c r="IY82" i="28"/>
  <c r="HD82" i="28"/>
  <c r="JK82" i="28"/>
  <c r="HP82" i="28"/>
  <c r="IN83" i="28"/>
  <c r="GS83" i="28"/>
  <c r="IZ83" i="28"/>
  <c r="HE83" i="28"/>
  <c r="JL83" i="28"/>
  <c r="HQ83" i="28"/>
  <c r="GT84" i="28"/>
  <c r="IO84" i="28"/>
  <c r="HF84" i="28"/>
  <c r="JA84" i="28"/>
  <c r="HR84" i="28"/>
  <c r="JM84" i="28"/>
  <c r="IP85" i="28"/>
  <c r="GU85" i="28"/>
  <c r="JB85" i="28"/>
  <c r="HG85" i="28"/>
  <c r="JN85" i="28"/>
  <c r="HS85" i="28"/>
  <c r="GV86" i="28"/>
  <c r="IQ86" i="28"/>
  <c r="HH86" i="28"/>
  <c r="JC86" i="28"/>
  <c r="HT86" i="28"/>
  <c r="JO86" i="28"/>
  <c r="IR87" i="28"/>
  <c r="GW87" i="28"/>
  <c r="JD87" i="28"/>
  <c r="HI87" i="28"/>
  <c r="IG88" i="28"/>
  <c r="GL88" i="28"/>
  <c r="IS88" i="28"/>
  <c r="GX88" i="28"/>
  <c r="JE88" i="28"/>
  <c r="HJ88" i="28"/>
  <c r="GM89" i="28"/>
  <c r="IH89" i="28"/>
  <c r="GY89" i="28"/>
  <c r="IT89" i="28"/>
  <c r="JF89" i="28"/>
  <c r="HK89" i="28"/>
  <c r="GN90" i="28"/>
  <c r="IU90" i="28"/>
  <c r="GZ90" i="28"/>
  <c r="JG90" i="28"/>
  <c r="HL90" i="28"/>
  <c r="GO91" i="28"/>
  <c r="IJ91" i="28"/>
  <c r="HA91" i="28"/>
  <c r="IV91" i="28"/>
  <c r="HM91" i="28"/>
  <c r="JH91" i="28"/>
  <c r="IK92" i="28"/>
  <c r="GP92" i="28"/>
  <c r="IW92" i="28"/>
  <c r="HB92" i="28"/>
  <c r="JI92" i="28"/>
  <c r="HN92" i="28"/>
  <c r="IL93" i="28"/>
  <c r="GQ93" i="28"/>
  <c r="IX93" i="28"/>
  <c r="HC93" i="28"/>
  <c r="JJ93" i="28"/>
  <c r="HO93" i="28"/>
  <c r="IM94" i="28"/>
  <c r="GR94" i="28"/>
  <c r="IY94" i="28"/>
  <c r="HD94" i="28"/>
  <c r="JK94" i="28"/>
  <c r="HP94" i="28"/>
  <c r="IN95" i="28"/>
  <c r="GS95" i="28"/>
  <c r="IZ95" i="28"/>
  <c r="HE95" i="28"/>
  <c r="JL95" i="28"/>
  <c r="HQ95" i="28"/>
  <c r="GT96" i="28"/>
  <c r="IO96" i="28"/>
  <c r="HF96" i="28"/>
  <c r="JA96" i="28"/>
  <c r="HR96" i="28"/>
  <c r="JM96" i="28"/>
  <c r="IP97" i="28"/>
  <c r="GU97" i="28"/>
  <c r="JB97" i="28"/>
  <c r="HG97" i="28"/>
  <c r="JN97" i="28"/>
  <c r="HS97" i="28"/>
  <c r="IQ98" i="28"/>
  <c r="GV98" i="28"/>
  <c r="JC98" i="28"/>
  <c r="HH98" i="28"/>
  <c r="JO98" i="28"/>
  <c r="HT98" i="28"/>
  <c r="IR99" i="28"/>
  <c r="GW99" i="28"/>
  <c r="JD99" i="28"/>
  <c r="HI99" i="28"/>
  <c r="IG100" i="28"/>
  <c r="GL100" i="28"/>
  <c r="IS100" i="28"/>
  <c r="GX100" i="28"/>
  <c r="JE100" i="28"/>
  <c r="HJ100" i="28"/>
  <c r="GM101" i="28"/>
  <c r="IH101" i="28"/>
  <c r="GY101" i="28"/>
  <c r="IT101" i="28"/>
  <c r="HK101" i="28"/>
  <c r="JF101" i="28"/>
  <c r="II102" i="28"/>
  <c r="GN102" i="28"/>
  <c r="IU102" i="28"/>
  <c r="GZ102" i="28"/>
  <c r="JG102" i="28"/>
  <c r="HL102" i="28"/>
  <c r="IJ103" i="28"/>
  <c r="GO103" i="28"/>
  <c r="IV103" i="28"/>
  <c r="HA103" i="28"/>
  <c r="JH103" i="28"/>
  <c r="HM103" i="28"/>
  <c r="GP104" i="28"/>
  <c r="IK104" i="28"/>
  <c r="HB104" i="28"/>
  <c r="IW104" i="28"/>
  <c r="HN104" i="28"/>
  <c r="JI104" i="28"/>
  <c r="IL105" i="28"/>
  <c r="GQ105" i="28"/>
  <c r="IX105" i="28"/>
  <c r="HC105" i="28"/>
  <c r="JJ105" i="28"/>
  <c r="HO105" i="28"/>
  <c r="IM106" i="28"/>
  <c r="GR106" i="28"/>
  <c r="IY106" i="28"/>
  <c r="HD106" i="28"/>
  <c r="JK106" i="28"/>
  <c r="HP106" i="28"/>
  <c r="IN107" i="28"/>
  <c r="GS107" i="28"/>
  <c r="IZ107" i="28"/>
  <c r="HE107" i="28"/>
  <c r="JL107" i="28"/>
  <c r="HQ107" i="28"/>
  <c r="IO108" i="28"/>
  <c r="GT108" i="28"/>
  <c r="JA108" i="28"/>
  <c r="HF108" i="28"/>
  <c r="JM108" i="28"/>
  <c r="HR108" i="28"/>
  <c r="GU109" i="28"/>
  <c r="IP109" i="28"/>
  <c r="HG109" i="28"/>
  <c r="JB109" i="28"/>
  <c r="HS109" i="28"/>
  <c r="JN109" i="28"/>
  <c r="IQ110" i="28"/>
  <c r="GV110" i="28"/>
  <c r="JC110" i="28"/>
  <c r="HH110" i="28"/>
  <c r="JO110" i="28"/>
  <c r="HT110" i="28"/>
  <c r="IR111" i="28"/>
  <c r="GW111" i="28"/>
  <c r="JD111" i="28"/>
  <c r="HI111" i="28"/>
  <c r="GL112" i="28"/>
  <c r="IG112" i="28"/>
  <c r="GX112" i="28"/>
  <c r="IS112" i="28"/>
  <c r="HJ112" i="28"/>
  <c r="JE112" i="28"/>
  <c r="GM113" i="28"/>
  <c r="IH113" i="28"/>
  <c r="GY113" i="28"/>
  <c r="IT113" i="28"/>
  <c r="JF113" i="28"/>
  <c r="HK113" i="28"/>
  <c r="II114" i="28"/>
  <c r="GN114" i="28"/>
  <c r="IU114" i="28"/>
  <c r="GZ114" i="28"/>
  <c r="JG114" i="28"/>
  <c r="HL114" i="28"/>
  <c r="IJ115" i="28"/>
  <c r="GO115" i="28"/>
  <c r="IV115" i="28"/>
  <c r="HA115" i="28"/>
  <c r="JH115" i="28"/>
  <c r="HM115" i="28"/>
  <c r="GP116" i="28"/>
  <c r="IK116" i="28"/>
  <c r="IW116" i="28"/>
  <c r="HB116" i="28"/>
  <c r="JI116" i="28"/>
  <c r="HN116" i="28"/>
  <c r="GQ117" i="28"/>
  <c r="IL117" i="28"/>
  <c r="HC117" i="28"/>
  <c r="IX117" i="28"/>
  <c r="JJ117" i="28"/>
  <c r="HO117" i="28"/>
  <c r="GR118" i="28"/>
  <c r="IY118" i="28"/>
  <c r="HD118" i="28"/>
  <c r="JK118" i="28"/>
  <c r="HP118" i="28"/>
  <c r="GS119" i="28"/>
  <c r="IZ119" i="28"/>
  <c r="HE119" i="28"/>
  <c r="HQ119" i="28"/>
  <c r="JL119" i="28"/>
  <c r="GT120" i="28"/>
  <c r="IO120" i="28"/>
  <c r="HF120" i="28"/>
  <c r="JA120" i="28"/>
  <c r="HR120" i="28"/>
  <c r="JM120" i="28"/>
  <c r="GU121" i="28"/>
  <c r="JB121" i="28"/>
  <c r="HG121" i="28"/>
  <c r="JN121" i="28"/>
  <c r="HS121" i="28"/>
  <c r="IQ122" i="28"/>
  <c r="GV122" i="28"/>
  <c r="HH122" i="28"/>
  <c r="JC122" i="28"/>
  <c r="JO122" i="28"/>
  <c r="HT122" i="28"/>
  <c r="IR123" i="28"/>
  <c r="GW123" i="28"/>
  <c r="HI123" i="28"/>
  <c r="JD123" i="28"/>
  <c r="IG124" i="28"/>
  <c r="GL124" i="28"/>
  <c r="IS124" i="28"/>
  <c r="GX124" i="28"/>
  <c r="JE124" i="28"/>
  <c r="HJ124" i="28"/>
  <c r="IH125" i="28"/>
  <c r="GM125" i="28"/>
  <c r="IT125" i="28"/>
  <c r="GY125" i="28"/>
  <c r="JF125" i="28"/>
  <c r="HK125" i="28"/>
  <c r="GN126" i="28"/>
  <c r="II126" i="28"/>
  <c r="GZ126" i="28"/>
  <c r="IU126" i="28"/>
  <c r="HL126" i="28"/>
  <c r="JG126" i="28"/>
  <c r="IJ127" i="28"/>
  <c r="GO127" i="28"/>
  <c r="IV127" i="28"/>
  <c r="HA127" i="28"/>
  <c r="JH127" i="28"/>
  <c r="HM127" i="28"/>
  <c r="GP128" i="28"/>
  <c r="IK128" i="28"/>
  <c r="HB128" i="28"/>
  <c r="IW128" i="28"/>
  <c r="HN128" i="28"/>
  <c r="JI128" i="28"/>
  <c r="IL129" i="28"/>
  <c r="GQ129" i="28"/>
  <c r="IX129" i="28"/>
  <c r="HC129" i="28"/>
  <c r="JJ129" i="28"/>
  <c r="HO129" i="28"/>
  <c r="GR130" i="28"/>
  <c r="HD130" i="28"/>
  <c r="IY130" i="28"/>
  <c r="HP130" i="28"/>
  <c r="JK130" i="28"/>
  <c r="IN131" i="28"/>
  <c r="GS131" i="28"/>
  <c r="IZ131" i="28"/>
  <c r="HE131" i="28"/>
  <c r="JL131" i="28"/>
  <c r="HQ131" i="28"/>
  <c r="GT132" i="28"/>
  <c r="IO132" i="28"/>
  <c r="HF132" i="28"/>
  <c r="JA132" i="28"/>
  <c r="HR132" i="28"/>
  <c r="JM132" i="28"/>
  <c r="IP133" i="28"/>
  <c r="GU133" i="28"/>
  <c r="JB133" i="28"/>
  <c r="HG133" i="28"/>
  <c r="JN133" i="28"/>
  <c r="HS133" i="28"/>
  <c r="GV134" i="28"/>
  <c r="HH134" i="28"/>
  <c r="JC134" i="28"/>
  <c r="HT134" i="28"/>
  <c r="JO134" i="28"/>
  <c r="IR135" i="28"/>
  <c r="GW135" i="28"/>
  <c r="JD135" i="28"/>
  <c r="HI135" i="28"/>
  <c r="IG136" i="28"/>
  <c r="GL136" i="28"/>
  <c r="IS136" i="28"/>
  <c r="GX136" i="28"/>
  <c r="JE136" i="28"/>
  <c r="HJ136" i="28"/>
  <c r="GM137" i="28"/>
  <c r="IH137" i="28"/>
  <c r="GY137" i="28"/>
  <c r="IT137" i="28"/>
  <c r="HK137" i="28"/>
  <c r="JF137" i="28"/>
  <c r="II138" i="28"/>
  <c r="GN138" i="28"/>
  <c r="IU138" i="28"/>
  <c r="GZ138" i="28"/>
  <c r="JG138" i="28"/>
  <c r="HL138" i="28"/>
  <c r="GO139" i="28"/>
  <c r="IJ139" i="28"/>
  <c r="HA139" i="28"/>
  <c r="IV139" i="28"/>
  <c r="HM139" i="28"/>
  <c r="JH139" i="28"/>
  <c r="IK140" i="28"/>
  <c r="GP140" i="28"/>
  <c r="IW140" i="28"/>
  <c r="HB140" i="28"/>
  <c r="JI140" i="28"/>
  <c r="HN140" i="28"/>
  <c r="IL141" i="28"/>
  <c r="GQ141" i="28"/>
  <c r="IX141" i="28"/>
  <c r="HC141" i="28"/>
  <c r="JJ141" i="28"/>
  <c r="HO141" i="28"/>
  <c r="GR142" i="28"/>
  <c r="IM142" i="28"/>
  <c r="HD142" i="28"/>
  <c r="IY142" i="28"/>
  <c r="HP142" i="28"/>
  <c r="JK142" i="28"/>
  <c r="IN143" i="28"/>
  <c r="GS143" i="28"/>
  <c r="IZ143" i="28"/>
  <c r="HE143" i="28"/>
  <c r="JL143" i="28"/>
  <c r="HQ143" i="28"/>
  <c r="GT144" i="28"/>
  <c r="IO144" i="28"/>
  <c r="HF144" i="28"/>
  <c r="JA144" i="28"/>
  <c r="HR144" i="28"/>
  <c r="JM144" i="28"/>
  <c r="GU145" i="28"/>
  <c r="IP145" i="28"/>
  <c r="HG145" i="28"/>
  <c r="JB145" i="28"/>
  <c r="HS145" i="28"/>
  <c r="JN145" i="28"/>
  <c r="IQ146" i="28"/>
  <c r="GV146" i="28"/>
  <c r="JC146" i="28"/>
  <c r="HH146" i="28"/>
  <c r="JO146" i="28"/>
  <c r="HT146" i="28"/>
  <c r="IR147" i="28"/>
  <c r="GW147" i="28"/>
  <c r="JD147" i="28"/>
  <c r="HI147" i="28"/>
  <c r="GL148" i="28"/>
  <c r="IG148" i="28"/>
  <c r="GX148" i="28"/>
  <c r="IS148" i="28"/>
  <c r="HJ148" i="28"/>
  <c r="JE148" i="28"/>
  <c r="IH149" i="28"/>
  <c r="GM149" i="28"/>
  <c r="IT149" i="28"/>
  <c r="GY149" i="28"/>
  <c r="JF149" i="28"/>
  <c r="HK149" i="28"/>
  <c r="II150" i="28"/>
  <c r="GN150" i="28"/>
  <c r="IU150" i="28"/>
  <c r="GZ150" i="28"/>
  <c r="JG150" i="28"/>
  <c r="HL150" i="28"/>
  <c r="GO151" i="28"/>
  <c r="IJ151" i="28"/>
  <c r="HA151" i="28"/>
  <c r="IV151" i="28"/>
  <c r="HM151" i="28"/>
  <c r="JH151" i="28"/>
  <c r="IK152" i="28"/>
  <c r="GP152" i="28"/>
  <c r="IW152" i="28"/>
  <c r="HB152" i="28"/>
  <c r="JI152" i="28"/>
  <c r="HN152" i="28"/>
  <c r="IL153" i="28"/>
  <c r="GQ153" i="28"/>
  <c r="IX153" i="28"/>
  <c r="HC153" i="28"/>
  <c r="JJ153" i="28"/>
  <c r="HO153" i="28"/>
  <c r="GR154" i="28"/>
  <c r="IM154" i="28"/>
  <c r="HD154" i="28"/>
  <c r="IY154" i="28"/>
  <c r="HP154" i="28"/>
  <c r="JK154" i="28"/>
  <c r="IN155" i="28"/>
  <c r="GS155" i="28"/>
  <c r="IZ155" i="28"/>
  <c r="HE155" i="28"/>
  <c r="JL155" i="28"/>
  <c r="HQ155" i="28"/>
  <c r="GT156" i="28"/>
  <c r="IO156" i="28"/>
  <c r="HF156" i="28"/>
  <c r="JA156" i="28"/>
  <c r="HR156" i="28"/>
  <c r="JM156" i="28"/>
  <c r="GU157" i="28"/>
  <c r="HG157" i="28"/>
  <c r="JB157" i="28"/>
  <c r="HS157" i="28"/>
  <c r="JN157" i="28"/>
  <c r="IQ158" i="28"/>
  <c r="GV158" i="28"/>
  <c r="JC158" i="28"/>
  <c r="HH158" i="28"/>
  <c r="JO158" i="28"/>
  <c r="HT158" i="28"/>
  <c r="GW159" i="28"/>
  <c r="IR159" i="28"/>
  <c r="HI159" i="28"/>
  <c r="JD159" i="28"/>
  <c r="IG160" i="28"/>
  <c r="GL160" i="28"/>
  <c r="IS160" i="28"/>
  <c r="GX160" i="28"/>
  <c r="JE160" i="28"/>
  <c r="HJ160" i="28"/>
  <c r="IH161" i="28"/>
  <c r="GM161" i="28"/>
  <c r="IT161" i="28"/>
  <c r="GY161" i="28"/>
  <c r="JF161" i="28"/>
  <c r="HK161" i="28"/>
  <c r="II162" i="28"/>
  <c r="GN162" i="28"/>
  <c r="IU162" i="28"/>
  <c r="GZ162" i="28"/>
  <c r="JG162" i="28"/>
  <c r="HL162" i="28"/>
  <c r="GO163" i="28"/>
  <c r="IJ163" i="28"/>
  <c r="HA163" i="28"/>
  <c r="IV163" i="28"/>
  <c r="HM163" i="28"/>
  <c r="JH163" i="28"/>
  <c r="GP164" i="28"/>
  <c r="IK164" i="28"/>
  <c r="HB164" i="28"/>
  <c r="IW164" i="28"/>
  <c r="JI164" i="28"/>
  <c r="HN164" i="28"/>
  <c r="IL165" i="28"/>
  <c r="GQ165" i="28"/>
  <c r="IX165" i="28"/>
  <c r="HC165" i="28"/>
  <c r="JJ165" i="28"/>
  <c r="HO165" i="28"/>
  <c r="GR166" i="28"/>
  <c r="IM166" i="28"/>
  <c r="HD166" i="28"/>
  <c r="IY166" i="28"/>
  <c r="HP166" i="28"/>
  <c r="JK166" i="28"/>
  <c r="IN167" i="28"/>
  <c r="GS167" i="28"/>
  <c r="IZ167" i="28"/>
  <c r="HE167" i="28"/>
  <c r="JL167" i="28"/>
  <c r="HQ167" i="28"/>
  <c r="IO168" i="28"/>
  <c r="GT168" i="28"/>
  <c r="JA168" i="28"/>
  <c r="HF168" i="28"/>
  <c r="JM168" i="28"/>
  <c r="HR168" i="28"/>
  <c r="IP169" i="28"/>
  <c r="GU169" i="28"/>
  <c r="JB169" i="28"/>
  <c r="HG169" i="28"/>
  <c r="JN169" i="28"/>
  <c r="HS169" i="28"/>
  <c r="IQ170" i="28"/>
  <c r="GV170" i="28"/>
  <c r="JC170" i="28"/>
  <c r="HH170" i="28"/>
  <c r="JO170" i="28"/>
  <c r="HT170" i="28"/>
  <c r="IR171" i="28"/>
  <c r="GW171" i="28"/>
  <c r="JD171" i="28"/>
  <c r="HI171" i="28"/>
  <c r="IG172" i="28"/>
  <c r="GL172" i="28"/>
  <c r="IS172" i="28"/>
  <c r="GX172" i="28"/>
  <c r="JE172" i="28"/>
  <c r="HJ172" i="28"/>
  <c r="IH173" i="28"/>
  <c r="GM173" i="28"/>
  <c r="IT173" i="28"/>
  <c r="GY173" i="28"/>
  <c r="JF173" i="28"/>
  <c r="HK173" i="28"/>
  <c r="II174" i="28"/>
  <c r="GN174" i="28"/>
  <c r="IU174" i="28"/>
  <c r="GZ174" i="28"/>
  <c r="JG174" i="28"/>
  <c r="HL174" i="28"/>
  <c r="IJ175" i="28"/>
  <c r="GO175" i="28"/>
  <c r="IV175" i="28"/>
  <c r="HA175" i="28"/>
  <c r="JH175" i="28"/>
  <c r="HM175" i="28"/>
  <c r="IK176" i="28"/>
  <c r="GP176" i="28"/>
  <c r="IW176" i="28"/>
  <c r="HB176" i="28"/>
  <c r="JI176" i="28"/>
  <c r="HN176" i="28"/>
  <c r="GQ177" i="28"/>
  <c r="IL177" i="28"/>
  <c r="HC177" i="28"/>
  <c r="IX177" i="28"/>
  <c r="HO177" i="28"/>
  <c r="JJ177" i="28"/>
  <c r="IM178" i="28"/>
  <c r="GR178" i="28"/>
  <c r="IY178" i="28"/>
  <c r="HD178" i="28"/>
  <c r="JK178" i="28"/>
  <c r="HP178" i="28"/>
  <c r="GS179" i="28"/>
  <c r="IN179" i="28"/>
  <c r="HE179" i="28"/>
  <c r="IZ179" i="28"/>
  <c r="HQ179" i="28"/>
  <c r="JL179" i="28"/>
  <c r="IO180" i="28"/>
  <c r="GT180" i="28"/>
  <c r="JA180" i="28"/>
  <c r="HF180" i="28"/>
  <c r="JM180" i="28"/>
  <c r="HR180" i="28"/>
  <c r="IP181" i="28"/>
  <c r="GU181" i="28"/>
  <c r="JB181" i="28"/>
  <c r="HG181" i="28"/>
  <c r="JN181" i="28"/>
  <c r="HS181" i="28"/>
  <c r="GV182" i="28"/>
  <c r="IQ182" i="28"/>
  <c r="HH182" i="28"/>
  <c r="JC182" i="28"/>
  <c r="GV19" i="28"/>
  <c r="IQ19" i="28"/>
  <c r="IW25" i="28"/>
  <c r="HB25" i="28"/>
  <c r="HF29" i="28"/>
  <c r="JA29" i="28"/>
  <c r="HF41" i="28"/>
  <c r="JA41" i="28"/>
  <c r="IT46" i="28"/>
  <c r="GY46" i="28"/>
  <c r="GR51" i="28"/>
  <c r="IM51" i="28"/>
  <c r="JD56" i="28"/>
  <c r="HI56" i="28"/>
  <c r="JI61" i="28"/>
  <c r="HN61" i="28"/>
  <c r="IP66" i="28"/>
  <c r="GU66" i="28"/>
  <c r="IV72" i="28"/>
  <c r="HA72" i="28"/>
  <c r="IO77" i="28"/>
  <c r="GT77" i="28"/>
  <c r="GZ83" i="28"/>
  <c r="IU83" i="28"/>
  <c r="JL88" i="28"/>
  <c r="HQ88" i="28"/>
  <c r="GX93" i="28"/>
  <c r="IS93" i="28"/>
  <c r="IM99" i="28"/>
  <c r="GR99" i="28"/>
  <c r="JH108" i="28"/>
  <c r="HM108" i="28"/>
  <c r="JC115" i="28"/>
  <c r="HH115" i="28"/>
  <c r="IK121" i="28"/>
  <c r="GP121" i="28"/>
  <c r="GV127" i="28"/>
  <c r="IQ127" i="28"/>
  <c r="IV132" i="28"/>
  <c r="HA132" i="28"/>
  <c r="GP133" i="28"/>
  <c r="IK133" i="28"/>
  <c r="HS138" i="28"/>
  <c r="JN138" i="28"/>
  <c r="IJ144" i="28"/>
  <c r="GO144" i="28"/>
  <c r="JM149" i="28"/>
  <c r="HR149" i="28"/>
  <c r="II155" i="28"/>
  <c r="GN155" i="28"/>
  <c r="IM159" i="28"/>
  <c r="GR159" i="28"/>
  <c r="IH166" i="28"/>
  <c r="GM166" i="28"/>
  <c r="HN169" i="28"/>
  <c r="JI169" i="28"/>
  <c r="IG177" i="28"/>
  <c r="GL177" i="28"/>
  <c r="JH180" i="28"/>
  <c r="HM180" i="28"/>
  <c r="IQ187" i="28"/>
  <c r="GV187" i="28"/>
  <c r="JB17" i="28"/>
  <c r="HG17" i="28"/>
  <c r="IS20" i="28"/>
  <c r="GX20" i="28"/>
  <c r="GY21" i="28"/>
  <c r="IT21" i="28"/>
  <c r="IX25" i="28"/>
  <c r="HC25" i="28"/>
  <c r="IR31" i="28"/>
  <c r="GW31" i="28"/>
  <c r="HL34" i="28"/>
  <c r="JG34" i="28"/>
  <c r="HC37" i="28"/>
  <c r="GS39" i="28"/>
  <c r="IN39" i="28"/>
  <c r="JA40" i="28"/>
  <c r="HF40" i="28"/>
  <c r="GY45" i="28"/>
  <c r="IT45" i="28"/>
  <c r="JI48" i="28"/>
  <c r="HN48" i="28"/>
  <c r="JC54" i="28"/>
  <c r="HH54" i="28"/>
  <c r="IV59" i="28"/>
  <c r="HA59" i="28"/>
  <c r="IP65" i="28"/>
  <c r="GU65" i="28"/>
  <c r="GZ70" i="28"/>
  <c r="IU70" i="28"/>
  <c r="IO76" i="28"/>
  <c r="GT76" i="28"/>
  <c r="IU82" i="28"/>
  <c r="GZ82" i="28"/>
  <c r="JK86" i="28"/>
  <c r="HP86" i="28"/>
  <c r="IT93" i="28"/>
  <c r="GY93" i="28"/>
  <c r="JK98" i="28"/>
  <c r="HP98" i="28"/>
  <c r="JG106" i="28"/>
  <c r="HL106" i="28"/>
  <c r="JM112" i="28"/>
  <c r="HR112" i="28"/>
  <c r="IQ114" i="28"/>
  <c r="GV114" i="28"/>
  <c r="HC121" i="28"/>
  <c r="IX121" i="28"/>
  <c r="HI127" i="28"/>
  <c r="JD127" i="28"/>
  <c r="JI132" i="28"/>
  <c r="HN132" i="28"/>
  <c r="IN135" i="28"/>
  <c r="GS135" i="28"/>
  <c r="GY141" i="28"/>
  <c r="IT141" i="28"/>
  <c r="JK146" i="28"/>
  <c r="HP146" i="28"/>
  <c r="JD151" i="28"/>
  <c r="HI151" i="28"/>
  <c r="JI156" i="28"/>
  <c r="HN156" i="28"/>
  <c r="HS161" i="28"/>
  <c r="JN161" i="28"/>
  <c r="IK168" i="28"/>
  <c r="GP168" i="28"/>
  <c r="JM172" i="28"/>
  <c r="HR172" i="28"/>
  <c r="JE176" i="28"/>
  <c r="HJ176" i="28"/>
  <c r="JI180" i="28"/>
  <c r="HN180" i="28"/>
  <c r="IR187" i="28"/>
  <c r="GW187" i="28"/>
  <c r="HG197" i="28"/>
  <c r="JB197" i="28"/>
  <c r="JG202" i="28"/>
  <c r="HL202" i="28"/>
  <c r="IO208" i="28"/>
  <c r="GT208" i="28"/>
  <c r="JF213" i="28"/>
  <c r="HK213" i="28"/>
  <c r="JJ217" i="28"/>
  <c r="HO217" i="28"/>
  <c r="HH222" i="28"/>
  <c r="JC222" i="28"/>
  <c r="HB228" i="28"/>
  <c r="IW228" i="28"/>
  <c r="HF232" i="28"/>
  <c r="JA232" i="28"/>
  <c r="JE236" i="28"/>
  <c r="HJ236" i="28"/>
  <c r="JJ241" i="28"/>
  <c r="HO241" i="28"/>
  <c r="HJ248" i="28"/>
  <c r="JE248" i="28"/>
  <c r="HC253" i="28"/>
  <c r="IX253" i="28"/>
  <c r="HH258" i="28"/>
  <c r="JC258" i="28"/>
  <c r="GO263" i="28"/>
  <c r="IJ263" i="28"/>
  <c r="JL267" i="28"/>
  <c r="HQ267" i="28"/>
  <c r="GY273" i="28"/>
  <c r="IT273" i="28"/>
  <c r="IM278" i="28"/>
  <c r="GR278" i="28"/>
  <c r="JO282" i="28"/>
  <c r="HT282" i="28"/>
  <c r="JG286" i="28"/>
  <c r="HL286" i="28"/>
  <c r="JL291" i="28"/>
  <c r="HQ291" i="28"/>
  <c r="IT297" i="28"/>
  <c r="GY297" i="28"/>
  <c r="IM302" i="28"/>
  <c r="GR302" i="28"/>
  <c r="IP317" i="28"/>
  <c r="GU317" i="28"/>
  <c r="HH16" i="28"/>
  <c r="JC16" i="28"/>
  <c r="HT16" i="28"/>
  <c r="JO16" i="28"/>
  <c r="JG20" i="28"/>
  <c r="HL20" i="28"/>
  <c r="IV21" i="28"/>
  <c r="HA21" i="28"/>
  <c r="JJ23" i="28"/>
  <c r="HO23" i="28"/>
  <c r="HF26" i="28"/>
  <c r="JA26" i="28"/>
  <c r="GW29" i="28"/>
  <c r="IR29" i="28"/>
  <c r="II32" i="28"/>
  <c r="GN32" i="28"/>
  <c r="JH33" i="28"/>
  <c r="HM33" i="28"/>
  <c r="HO35" i="28"/>
  <c r="JJ35" i="28"/>
  <c r="GS37" i="28"/>
  <c r="IN37" i="28"/>
  <c r="IO38" i="28"/>
  <c r="GT38" i="28"/>
  <c r="GL42" i="28"/>
  <c r="IG42" i="28"/>
  <c r="IU44" i="28"/>
  <c r="GZ44" i="28"/>
  <c r="IW46" i="28"/>
  <c r="HB46" i="28"/>
  <c r="JI46" i="28"/>
  <c r="HN46" i="28"/>
  <c r="HE49" i="28"/>
  <c r="IZ49" i="28"/>
  <c r="IQ52" i="28"/>
  <c r="GV52" i="28"/>
  <c r="HJ54" i="28"/>
  <c r="JE54" i="28"/>
  <c r="JG56" i="28"/>
  <c r="HL56" i="28"/>
  <c r="IL59" i="28"/>
  <c r="GQ59" i="28"/>
  <c r="IO62" i="28"/>
  <c r="GT62" i="28"/>
  <c r="IQ64" i="28"/>
  <c r="GV64" i="28"/>
  <c r="JE66" i="28"/>
  <c r="HJ66" i="28"/>
  <c r="IT67" i="28"/>
  <c r="GY67" i="28"/>
  <c r="HM69" i="28"/>
  <c r="JH69" i="28"/>
  <c r="IM72" i="28"/>
  <c r="GR72" i="28"/>
  <c r="HR74" i="28"/>
  <c r="JM74" i="28"/>
  <c r="IR77" i="28"/>
  <c r="GW77" i="28"/>
  <c r="IT79" i="28"/>
  <c r="GY79" i="28"/>
  <c r="HN82" i="28"/>
  <c r="JI82" i="28"/>
  <c r="IN85" i="28"/>
  <c r="GS85" i="28"/>
  <c r="JF16" i="28"/>
  <c r="HK16" i="28"/>
  <c r="IJ18" i="28"/>
  <c r="GO18" i="28"/>
  <c r="IK19" i="28"/>
  <c r="GP19" i="28"/>
  <c r="GQ20" i="28"/>
  <c r="IL20" i="28"/>
  <c r="JK21" i="28"/>
  <c r="HP21" i="28"/>
  <c r="HQ22" i="28"/>
  <c r="JL22" i="28"/>
  <c r="IP24" i="28"/>
  <c r="GU24" i="28"/>
  <c r="GV25" i="28"/>
  <c r="IQ25" i="28"/>
  <c r="JE27" i="28"/>
  <c r="HJ27" i="28"/>
  <c r="II29" i="28"/>
  <c r="GN29" i="28"/>
  <c r="IJ30" i="28"/>
  <c r="GO30" i="28"/>
  <c r="GP31" i="28"/>
  <c r="IK31" i="28"/>
  <c r="IX32" i="28"/>
  <c r="HC32" i="28"/>
  <c r="IZ34" i="28"/>
  <c r="HE34" i="28"/>
  <c r="HF35" i="28"/>
  <c r="JA35" i="28"/>
  <c r="HR35" i="28"/>
  <c r="JM35" i="28"/>
  <c r="JB36" i="28"/>
  <c r="HG36" i="28"/>
  <c r="JN36" i="28"/>
  <c r="HS36" i="28"/>
  <c r="GV37" i="28"/>
  <c r="IQ37" i="28"/>
  <c r="JC37" i="28"/>
  <c r="HH37" i="28"/>
  <c r="GW38" i="28"/>
  <c r="IR38" i="28"/>
  <c r="IG39" i="28"/>
  <c r="GL39" i="28"/>
  <c r="IS39" i="28"/>
  <c r="GX39" i="28"/>
  <c r="JG41" i="28"/>
  <c r="HL41" i="28"/>
  <c r="HB43" i="28"/>
  <c r="IW43" i="28"/>
  <c r="HN43" i="28"/>
  <c r="JI43" i="28"/>
  <c r="JJ44" i="28"/>
  <c r="HO44" i="28"/>
  <c r="HE46" i="28"/>
  <c r="IZ46" i="28"/>
  <c r="JA47" i="28"/>
  <c r="HF47" i="28"/>
  <c r="JN48" i="28"/>
  <c r="HS48" i="28"/>
  <c r="IR50" i="28"/>
  <c r="GW50" i="28"/>
  <c r="IS51" i="28"/>
  <c r="GX51" i="28"/>
  <c r="GY52" i="28"/>
  <c r="IT52" i="28"/>
  <c r="IU53" i="28"/>
  <c r="GZ53" i="28"/>
  <c r="JG53" i="28"/>
  <c r="HL53" i="28"/>
  <c r="GO54" i="28"/>
  <c r="IJ54" i="28"/>
  <c r="HA54" i="28"/>
  <c r="IV54" i="28"/>
  <c r="HM54" i="28"/>
  <c r="JH54" i="28"/>
  <c r="IK55" i="28"/>
  <c r="GP55" i="28"/>
  <c r="IW55" i="28"/>
  <c r="HB55" i="28"/>
  <c r="JI55" i="28"/>
  <c r="HN55" i="28"/>
  <c r="IL56" i="28"/>
  <c r="GQ56" i="28"/>
  <c r="IX56" i="28"/>
  <c r="HC56" i="28"/>
  <c r="JJ56" i="28"/>
  <c r="HO56" i="28"/>
  <c r="IM57" i="28"/>
  <c r="GR57" i="28"/>
  <c r="IY57" i="28"/>
  <c r="HD57" i="28"/>
  <c r="JK57" i="28"/>
  <c r="HP57" i="28"/>
  <c r="IN58" i="28"/>
  <c r="GS58" i="28"/>
  <c r="IZ58" i="28"/>
  <c r="HE58" i="28"/>
  <c r="JL58" i="28"/>
  <c r="HQ58" i="28"/>
  <c r="IO59" i="28"/>
  <c r="GT59" i="28"/>
  <c r="JA59" i="28"/>
  <c r="HF59" i="28"/>
  <c r="JM59" i="28"/>
  <c r="HR59" i="28"/>
  <c r="IP60" i="28"/>
  <c r="GU60" i="28"/>
  <c r="JB60" i="28"/>
  <c r="HG60" i="28"/>
  <c r="JN60" i="28"/>
  <c r="HS60" i="28"/>
  <c r="IQ61" i="28"/>
  <c r="GV61" i="28"/>
  <c r="JC61" i="28"/>
  <c r="HH61" i="28"/>
  <c r="JO61" i="28"/>
  <c r="HT61" i="28"/>
  <c r="IR62" i="28"/>
  <c r="GW62" i="28"/>
  <c r="JD62" i="28"/>
  <c r="HI62" i="28"/>
  <c r="IG63" i="28"/>
  <c r="GL63" i="28"/>
  <c r="IS63" i="28"/>
  <c r="GX63" i="28"/>
  <c r="JE63" i="28"/>
  <c r="HJ63" i="28"/>
  <c r="IH64" i="28"/>
  <c r="GM64" i="28"/>
  <c r="IT64" i="28"/>
  <c r="GY64" i="28"/>
  <c r="JF64" i="28"/>
  <c r="HK64" i="28"/>
  <c r="II65" i="28"/>
  <c r="GN65" i="28"/>
  <c r="IU65" i="28"/>
  <c r="GZ65" i="28"/>
  <c r="JG65" i="28"/>
  <c r="HL65" i="28"/>
  <c r="IJ66" i="28"/>
  <c r="GO66" i="28"/>
  <c r="IV66" i="28"/>
  <c r="HA66" i="28"/>
  <c r="JH66" i="28"/>
  <c r="HM66" i="28"/>
  <c r="IK67" i="28"/>
  <c r="GP67" i="28"/>
  <c r="IW67" i="28"/>
  <c r="HB67" i="28"/>
  <c r="JI67" i="28"/>
  <c r="HN67" i="28"/>
  <c r="GQ68" i="28"/>
  <c r="IL68" i="28"/>
  <c r="HC68" i="28"/>
  <c r="IX68" i="28"/>
  <c r="HO68" i="28"/>
  <c r="JJ68" i="28"/>
  <c r="IM69" i="28"/>
  <c r="GR69" i="28"/>
  <c r="HD69" i="28"/>
  <c r="IY69" i="28"/>
  <c r="HP69" i="28"/>
  <c r="JK69" i="28"/>
  <c r="GS70" i="28"/>
  <c r="IN70" i="28"/>
  <c r="HE70" i="28"/>
  <c r="IZ70" i="28"/>
  <c r="HQ70" i="28"/>
  <c r="JL70" i="28"/>
  <c r="GT71" i="28"/>
  <c r="IO71" i="28"/>
  <c r="HF71" i="28"/>
  <c r="JA71" i="28"/>
  <c r="HR71" i="28"/>
  <c r="JM71" i="28"/>
  <c r="IP72" i="28"/>
  <c r="GU72" i="28"/>
  <c r="JB72" i="28"/>
  <c r="HG72" i="28"/>
  <c r="JN72" i="28"/>
  <c r="HS72" i="28"/>
  <c r="IQ73" i="28"/>
  <c r="GV73" i="28"/>
  <c r="JC73" i="28"/>
  <c r="HH73" i="28"/>
  <c r="JO73" i="28"/>
  <c r="HT73" i="28"/>
  <c r="GW74" i="28"/>
  <c r="IR74" i="28"/>
  <c r="HI74" i="28"/>
  <c r="JD74" i="28"/>
  <c r="GL75" i="28"/>
  <c r="IG75" i="28"/>
  <c r="GX75" i="28"/>
  <c r="IS75" i="28"/>
  <c r="HJ75" i="28"/>
  <c r="JE75" i="28"/>
  <c r="IH76" i="28"/>
  <c r="GM76" i="28"/>
  <c r="IT76" i="28"/>
  <c r="GY76" i="28"/>
  <c r="JF76" i="28"/>
  <c r="HK76" i="28"/>
  <c r="II77" i="28"/>
  <c r="GN77" i="28"/>
  <c r="IU77" i="28"/>
  <c r="GZ77" i="28"/>
  <c r="JG77" i="28"/>
  <c r="HL77" i="28"/>
  <c r="IJ78" i="28"/>
  <c r="GO78" i="28"/>
  <c r="IV78" i="28"/>
  <c r="HA78" i="28"/>
  <c r="JH78" i="28"/>
  <c r="HM78" i="28"/>
  <c r="IK79" i="28"/>
  <c r="GP79" i="28"/>
  <c r="IW79" i="28"/>
  <c r="HB79" i="28"/>
  <c r="JI79" i="28"/>
  <c r="HN79" i="28"/>
  <c r="IL80" i="28"/>
  <c r="GQ80" i="28"/>
  <c r="IX80" i="28"/>
  <c r="HC80" i="28"/>
  <c r="JJ80" i="28"/>
  <c r="HO80" i="28"/>
  <c r="IM81" i="28"/>
  <c r="GR81" i="28"/>
  <c r="IY81" i="28"/>
  <c r="HD81" i="28"/>
  <c r="JK81" i="28"/>
  <c r="HP81" i="28"/>
  <c r="IN82" i="28"/>
  <c r="GS82" i="28"/>
  <c r="IZ82" i="28"/>
  <c r="HE82" i="28"/>
  <c r="JL82" i="28"/>
  <c r="HQ82" i="28"/>
  <c r="IO83" i="28"/>
  <c r="GT83" i="28"/>
  <c r="JA83" i="28"/>
  <c r="HF83" i="28"/>
  <c r="JM83" i="28"/>
  <c r="HR83" i="28"/>
  <c r="GU84" i="28"/>
  <c r="IP84" i="28"/>
  <c r="HG84" i="28"/>
  <c r="JB84" i="28"/>
  <c r="HS84" i="28"/>
  <c r="JN84" i="28"/>
  <c r="IQ85" i="28"/>
  <c r="GV85" i="28"/>
  <c r="JC85" i="28"/>
  <c r="HH85" i="28"/>
  <c r="JO85" i="28"/>
  <c r="HT85" i="28"/>
  <c r="GW86" i="28"/>
  <c r="IR86" i="28"/>
  <c r="HI86" i="28"/>
  <c r="JD86" i="28"/>
  <c r="IG87" i="28"/>
  <c r="GL87" i="28"/>
  <c r="IS87" i="28"/>
  <c r="GX87" i="28"/>
  <c r="JE87" i="28"/>
  <c r="HJ87" i="28"/>
  <c r="IH88" i="28"/>
  <c r="GM88" i="28"/>
  <c r="IT88" i="28"/>
  <c r="GY88" i="28"/>
  <c r="JF88" i="28"/>
  <c r="HK88" i="28"/>
  <c r="II89" i="28"/>
  <c r="GN89" i="28"/>
  <c r="IU89" i="28"/>
  <c r="GZ89" i="28"/>
  <c r="JG89" i="28"/>
  <c r="HL89" i="28"/>
  <c r="IJ90" i="28"/>
  <c r="GO90" i="28"/>
  <c r="IV90" i="28"/>
  <c r="HA90" i="28"/>
  <c r="JH90" i="28"/>
  <c r="HM90" i="28"/>
  <c r="GP91" i="28"/>
  <c r="IK91" i="28"/>
  <c r="HB91" i="28"/>
  <c r="IW91" i="28"/>
  <c r="HN91" i="28"/>
  <c r="JI91" i="28"/>
  <c r="IL92" i="28"/>
  <c r="GQ92" i="28"/>
  <c r="IX92" i="28"/>
  <c r="HC92" i="28"/>
  <c r="JJ92" i="28"/>
  <c r="HO92" i="28"/>
  <c r="IM93" i="28"/>
  <c r="GR93" i="28"/>
  <c r="IY93" i="28"/>
  <c r="HD93" i="28"/>
  <c r="JK93" i="28"/>
  <c r="HP93" i="28"/>
  <c r="IN94" i="28"/>
  <c r="GS94" i="28"/>
  <c r="IZ94" i="28"/>
  <c r="HE94" i="28"/>
  <c r="JL94" i="28"/>
  <c r="HQ94" i="28"/>
  <c r="IO95" i="28"/>
  <c r="GT95" i="28"/>
  <c r="JA95" i="28"/>
  <c r="HF95" i="28"/>
  <c r="JM95" i="28"/>
  <c r="HR95" i="28"/>
  <c r="GU96" i="28"/>
  <c r="IP96" i="28"/>
  <c r="HG96" i="28"/>
  <c r="JB96" i="28"/>
  <c r="HS96" i="28"/>
  <c r="JN96" i="28"/>
  <c r="IQ97" i="28"/>
  <c r="GV97" i="28"/>
  <c r="JC97" i="28"/>
  <c r="HH97" i="28"/>
  <c r="JO97" i="28"/>
  <c r="HT97" i="28"/>
  <c r="IR98" i="28"/>
  <c r="GW98" i="28"/>
  <c r="JD98" i="28"/>
  <c r="HI98" i="28"/>
  <c r="GL99" i="28"/>
  <c r="IG99" i="28"/>
  <c r="GX99" i="28"/>
  <c r="IS99" i="28"/>
  <c r="HJ99" i="28"/>
  <c r="JE99" i="28"/>
  <c r="IH100" i="28"/>
  <c r="GM100" i="28"/>
  <c r="IT100" i="28"/>
  <c r="GY100" i="28"/>
  <c r="JF100" i="28"/>
  <c r="HK100" i="28"/>
  <c r="GN101" i="28"/>
  <c r="II101" i="28"/>
  <c r="GZ101" i="28"/>
  <c r="IU101" i="28"/>
  <c r="HL101" i="28"/>
  <c r="JG101" i="28"/>
  <c r="IJ102" i="28"/>
  <c r="GO102" i="28"/>
  <c r="IV102" i="28"/>
  <c r="HA102" i="28"/>
  <c r="JH102" i="28"/>
  <c r="HM102" i="28"/>
  <c r="IK103" i="28"/>
  <c r="GP103" i="28"/>
  <c r="IW103" i="28"/>
  <c r="HB103" i="28"/>
  <c r="JI103" i="28"/>
  <c r="HN103" i="28"/>
  <c r="IL104" i="28"/>
  <c r="GQ104" i="28"/>
  <c r="IX104" i="28"/>
  <c r="HC104" i="28"/>
  <c r="JJ104" i="28"/>
  <c r="HO104" i="28"/>
  <c r="IM105" i="28"/>
  <c r="GR105" i="28"/>
  <c r="IY105" i="28"/>
  <c r="HD105" i="28"/>
  <c r="JK105" i="28"/>
  <c r="HP105" i="28"/>
  <c r="GS106" i="28"/>
  <c r="IN106" i="28"/>
  <c r="HE106" i="28"/>
  <c r="IZ106" i="28"/>
  <c r="HQ106" i="28"/>
  <c r="JL106" i="28"/>
  <c r="IO107" i="28"/>
  <c r="GT107" i="28"/>
  <c r="JA107" i="28"/>
  <c r="HF107" i="28"/>
  <c r="JM107" i="28"/>
  <c r="HR107" i="28"/>
  <c r="IP108" i="28"/>
  <c r="GU108" i="28"/>
  <c r="JB108" i="28"/>
  <c r="HG108" i="28"/>
  <c r="JN108" i="28"/>
  <c r="HS108" i="28"/>
  <c r="IQ109" i="28"/>
  <c r="GV109" i="28"/>
  <c r="JC109" i="28"/>
  <c r="HH109" i="28"/>
  <c r="JO109" i="28"/>
  <c r="HT109" i="28"/>
  <c r="IR110" i="28"/>
  <c r="GW110" i="28"/>
  <c r="JD110" i="28"/>
  <c r="HI110" i="28"/>
  <c r="IG111" i="28"/>
  <c r="GL111" i="28"/>
  <c r="IS111" i="28"/>
  <c r="GX111" i="28"/>
  <c r="JE111" i="28"/>
  <c r="HJ111" i="28"/>
  <c r="IH112" i="28"/>
  <c r="GM112" i="28"/>
  <c r="IT112" i="28"/>
  <c r="GY112" i="28"/>
  <c r="JF112" i="28"/>
  <c r="HK112" i="28"/>
  <c r="II113" i="28"/>
  <c r="GN113" i="28"/>
  <c r="IU113" i="28"/>
  <c r="GZ113" i="28"/>
  <c r="JG113" i="28"/>
  <c r="HL113" i="28"/>
  <c r="IJ114" i="28"/>
  <c r="GO114" i="28"/>
  <c r="IV114" i="28"/>
  <c r="HA114" i="28"/>
  <c r="JH114" i="28"/>
  <c r="HM114" i="28"/>
  <c r="GP115" i="28"/>
  <c r="IK115" i="28"/>
  <c r="IW115" i="28"/>
  <c r="HB115" i="28"/>
  <c r="HN115" i="28"/>
  <c r="JI115" i="28"/>
  <c r="GQ116" i="28"/>
  <c r="IL116" i="28"/>
  <c r="HC116" i="28"/>
  <c r="IX116" i="28"/>
  <c r="JJ116" i="28"/>
  <c r="HO116" i="28"/>
  <c r="GR117" i="28"/>
  <c r="IM117" i="28"/>
  <c r="HD117" i="28"/>
  <c r="IY117" i="28"/>
  <c r="JK117" i="28"/>
  <c r="HP117" i="28"/>
  <c r="GS118" i="28"/>
  <c r="IZ118" i="28"/>
  <c r="HE118" i="28"/>
  <c r="JL118" i="28"/>
  <c r="HQ118" i="28"/>
  <c r="IO119" i="28"/>
  <c r="GT119" i="28"/>
  <c r="JA119" i="28"/>
  <c r="HF119" i="28"/>
  <c r="JM119" i="28"/>
  <c r="HR119" i="28"/>
  <c r="GU120" i="28"/>
  <c r="JB120" i="28"/>
  <c r="HG120" i="28"/>
  <c r="JN120" i="28"/>
  <c r="HS120" i="28"/>
  <c r="GV121" i="28"/>
  <c r="HH121" i="28"/>
  <c r="JC121" i="28"/>
  <c r="HT121" i="28"/>
  <c r="JO121" i="28"/>
  <c r="IR122" i="28"/>
  <c r="GW122" i="28"/>
  <c r="HI122" i="28"/>
  <c r="JD122" i="28"/>
  <c r="IG123" i="28"/>
  <c r="GL123" i="28"/>
  <c r="IS123" i="28"/>
  <c r="GX123" i="28"/>
  <c r="JE123" i="28"/>
  <c r="HJ123" i="28"/>
  <c r="IH124" i="28"/>
  <c r="GM124" i="28"/>
  <c r="IT124" i="28"/>
  <c r="GY124" i="28"/>
  <c r="JF124" i="28"/>
  <c r="HK124" i="28"/>
  <c r="II125" i="28"/>
  <c r="GN125" i="28"/>
  <c r="IU125" i="28"/>
  <c r="GZ125" i="28"/>
  <c r="JG125" i="28"/>
  <c r="HL125" i="28"/>
  <c r="GO126" i="28"/>
  <c r="IJ126" i="28"/>
  <c r="HA126" i="28"/>
  <c r="IV126" i="28"/>
  <c r="HM126" i="28"/>
  <c r="JH126" i="28"/>
  <c r="GP127" i="28"/>
  <c r="IK127" i="28"/>
  <c r="HB127" i="28"/>
  <c r="IW127" i="28"/>
  <c r="HN127" i="28"/>
  <c r="JI127" i="28"/>
  <c r="GQ128" i="28"/>
  <c r="IL128" i="28"/>
  <c r="HC128" i="28"/>
  <c r="IX128" i="28"/>
  <c r="HO128" i="28"/>
  <c r="JJ128" i="28"/>
  <c r="IM129" i="28"/>
  <c r="GR129" i="28"/>
  <c r="IY129" i="28"/>
  <c r="HD129" i="28"/>
  <c r="JK129" i="28"/>
  <c r="HP129" i="28"/>
  <c r="GS130" i="28"/>
  <c r="IN130" i="28"/>
  <c r="HE130" i="28"/>
  <c r="IZ130" i="28"/>
  <c r="HQ130" i="28"/>
  <c r="JL130" i="28"/>
  <c r="IO131" i="28"/>
  <c r="GT131" i="28"/>
  <c r="JA131" i="28"/>
  <c r="HF131" i="28"/>
  <c r="JM131" i="28"/>
  <c r="HR131" i="28"/>
  <c r="GU132" i="28"/>
  <c r="IP132" i="28"/>
  <c r="HG132" i="28"/>
  <c r="JB132" i="28"/>
  <c r="HS132" i="28"/>
  <c r="JN132" i="28"/>
  <c r="GV133" i="28"/>
  <c r="JC133" i="28"/>
  <c r="HH133" i="28"/>
  <c r="JO133" i="28"/>
  <c r="HT133" i="28"/>
  <c r="IR134" i="28"/>
  <c r="GW134" i="28"/>
  <c r="JD134" i="28"/>
  <c r="HI134" i="28"/>
  <c r="GL135" i="28"/>
  <c r="IG135" i="28"/>
  <c r="GX135" i="28"/>
  <c r="IS135" i="28"/>
  <c r="HJ135" i="28"/>
  <c r="JE135" i="28"/>
  <c r="IH136" i="28"/>
  <c r="GM136" i="28"/>
  <c r="IT136" i="28"/>
  <c r="GY136" i="28"/>
  <c r="JF136" i="28"/>
  <c r="HK136" i="28"/>
  <c r="GN137" i="28"/>
  <c r="II137" i="28"/>
  <c r="GZ137" i="28"/>
  <c r="IU137" i="28"/>
  <c r="HL137" i="28"/>
  <c r="JG137" i="28"/>
  <c r="IJ138" i="28"/>
  <c r="GO138" i="28"/>
  <c r="IV138" i="28"/>
  <c r="HA138" i="28"/>
  <c r="JH138" i="28"/>
  <c r="HM138" i="28"/>
  <c r="GP139" i="28"/>
  <c r="IK139" i="28"/>
  <c r="HB139" i="28"/>
  <c r="IW139" i="28"/>
  <c r="HN139" i="28"/>
  <c r="JI139" i="28"/>
  <c r="IL140" i="28"/>
  <c r="GQ140" i="28"/>
  <c r="IX140" i="28"/>
  <c r="HC140" i="28"/>
  <c r="JJ140" i="28"/>
  <c r="HO140" i="28"/>
  <c r="IM141" i="28"/>
  <c r="GR141" i="28"/>
  <c r="IY141" i="28"/>
  <c r="HD141" i="28"/>
  <c r="JK141" i="28"/>
  <c r="HP141" i="28"/>
  <c r="GS142" i="28"/>
  <c r="IN142" i="28"/>
  <c r="HE142" i="28"/>
  <c r="IZ142" i="28"/>
  <c r="HQ142" i="28"/>
  <c r="JL142" i="28"/>
  <c r="IO143" i="28"/>
  <c r="GT143" i="28"/>
  <c r="JA143" i="28"/>
  <c r="HF143" i="28"/>
  <c r="JM143" i="28"/>
  <c r="HR143" i="28"/>
  <c r="IP144" i="28"/>
  <c r="GU144" i="28"/>
  <c r="JB144" i="28"/>
  <c r="HG144" i="28"/>
  <c r="JN144" i="28"/>
  <c r="HS144" i="28"/>
  <c r="GV145" i="28"/>
  <c r="IQ145" i="28"/>
  <c r="HH145" i="28"/>
  <c r="JC145" i="28"/>
  <c r="HT145" i="28"/>
  <c r="JO145" i="28"/>
  <c r="IR146" i="28"/>
  <c r="GW146" i="28"/>
  <c r="JD146" i="28"/>
  <c r="HI146" i="28"/>
  <c r="IG147" i="28"/>
  <c r="GL147" i="28"/>
  <c r="IS147" i="28"/>
  <c r="GX147" i="28"/>
  <c r="JE147" i="28"/>
  <c r="HJ147" i="28"/>
  <c r="GM148" i="28"/>
  <c r="IH148" i="28"/>
  <c r="GY148" i="28"/>
  <c r="IT148" i="28"/>
  <c r="HK148" i="28"/>
  <c r="JF148" i="28"/>
  <c r="II149" i="28"/>
  <c r="GN149" i="28"/>
  <c r="IU149" i="28"/>
  <c r="GZ149" i="28"/>
  <c r="JG149" i="28"/>
  <c r="HL149" i="28"/>
  <c r="IJ150" i="28"/>
  <c r="GO150" i="28"/>
  <c r="IV150" i="28"/>
  <c r="HA150" i="28"/>
  <c r="JH150" i="28"/>
  <c r="HM150" i="28"/>
  <c r="IK151" i="28"/>
  <c r="GP151" i="28"/>
  <c r="IW151" i="28"/>
  <c r="HB151" i="28"/>
  <c r="JI151" i="28"/>
  <c r="HN151" i="28"/>
  <c r="GQ152" i="28"/>
  <c r="IL152" i="28"/>
  <c r="HC152" i="28"/>
  <c r="IX152" i="28"/>
  <c r="HO152" i="28"/>
  <c r="JJ152" i="28"/>
  <c r="IM153" i="28"/>
  <c r="GR153" i="28"/>
  <c r="IY153" i="28"/>
  <c r="HD153" i="28"/>
  <c r="JK153" i="28"/>
  <c r="HP153" i="28"/>
  <c r="IN154" i="28"/>
  <c r="GS154" i="28"/>
  <c r="IZ154" i="28"/>
  <c r="HE154" i="28"/>
  <c r="JL154" i="28"/>
  <c r="HQ154" i="28"/>
  <c r="IO155" i="28"/>
  <c r="GT155" i="28"/>
  <c r="JA155" i="28"/>
  <c r="HF155" i="28"/>
  <c r="JM155" i="28"/>
  <c r="HR155" i="28"/>
  <c r="GU156" i="28"/>
  <c r="HG156" i="28"/>
  <c r="JB156" i="28"/>
  <c r="HS156" i="28"/>
  <c r="JN156" i="28"/>
  <c r="GV157" i="28"/>
  <c r="IQ157" i="28"/>
  <c r="HH157" i="28"/>
  <c r="JC157" i="28"/>
  <c r="HT157" i="28"/>
  <c r="JO157" i="28"/>
  <c r="IR158" i="28"/>
  <c r="GW158" i="28"/>
  <c r="JD158" i="28"/>
  <c r="HI158" i="28"/>
  <c r="IG159" i="28"/>
  <c r="GL159" i="28"/>
  <c r="IS159" i="28"/>
  <c r="GX159" i="28"/>
  <c r="JE159" i="28"/>
  <c r="HJ159" i="28"/>
  <c r="IH160" i="28"/>
  <c r="GM160" i="28"/>
  <c r="IT160" i="28"/>
  <c r="GY160" i="28"/>
  <c r="JF160" i="28"/>
  <c r="HK160" i="28"/>
  <c r="II161" i="28"/>
  <c r="GN161" i="28"/>
  <c r="IU161" i="28"/>
  <c r="GZ161" i="28"/>
  <c r="JG161" i="28"/>
  <c r="HL161" i="28"/>
  <c r="IJ162" i="28"/>
  <c r="GO162" i="28"/>
  <c r="IV162" i="28"/>
  <c r="HA162" i="28"/>
  <c r="JH162" i="28"/>
  <c r="HM162" i="28"/>
  <c r="GP163" i="28"/>
  <c r="IK163" i="28"/>
  <c r="HB163" i="28"/>
  <c r="IW163" i="28"/>
  <c r="HN163" i="28"/>
  <c r="JI163" i="28"/>
  <c r="GQ164" i="28"/>
  <c r="IL164" i="28"/>
  <c r="HC164" i="28"/>
  <c r="IX164" i="28"/>
  <c r="JJ164" i="28"/>
  <c r="HO164" i="28"/>
  <c r="IM165" i="28"/>
  <c r="GR165" i="28"/>
  <c r="IY165" i="28"/>
  <c r="HD165" i="28"/>
  <c r="JK165" i="28"/>
  <c r="HP165" i="28"/>
  <c r="GS166" i="28"/>
  <c r="IN166" i="28"/>
  <c r="HE166" i="28"/>
  <c r="IZ166" i="28"/>
  <c r="HQ166" i="28"/>
  <c r="JL166" i="28"/>
  <c r="IO167" i="28"/>
  <c r="GT167" i="28"/>
  <c r="JA167" i="28"/>
  <c r="HF167" i="28"/>
  <c r="JM167" i="28"/>
  <c r="HR167" i="28"/>
  <c r="GU168" i="28"/>
  <c r="IP168" i="28"/>
  <c r="HG168" i="28"/>
  <c r="JB168" i="28"/>
  <c r="HS168" i="28"/>
  <c r="JN168" i="28"/>
  <c r="IQ169" i="28"/>
  <c r="GV169" i="28"/>
  <c r="JC169" i="28"/>
  <c r="HH169" i="28"/>
  <c r="JO169" i="28"/>
  <c r="HT169" i="28"/>
  <c r="GW170" i="28"/>
  <c r="IR170" i="28"/>
  <c r="HI170" i="28"/>
  <c r="JD170" i="28"/>
  <c r="IG171" i="28"/>
  <c r="GL171" i="28"/>
  <c r="IS171" i="28"/>
  <c r="GX171" i="28"/>
  <c r="JE171" i="28"/>
  <c r="HJ171" i="28"/>
  <c r="GM172" i="28"/>
  <c r="IH172" i="28"/>
  <c r="GY172" i="28"/>
  <c r="IT172" i="28"/>
  <c r="HK172" i="28"/>
  <c r="JF172" i="28"/>
  <c r="II173" i="28"/>
  <c r="GN173" i="28"/>
  <c r="IU173" i="28"/>
  <c r="GZ173" i="28"/>
  <c r="JG173" i="28"/>
  <c r="HL173" i="28"/>
  <c r="IJ174" i="28"/>
  <c r="GO174" i="28"/>
  <c r="IV174" i="28"/>
  <c r="HA174" i="28"/>
  <c r="JH174" i="28"/>
  <c r="HM174" i="28"/>
  <c r="IK175" i="28"/>
  <c r="GP175" i="28"/>
  <c r="HG18" i="28"/>
  <c r="JB18" i="28"/>
  <c r="II23" i="28"/>
  <c r="GN23" i="28"/>
  <c r="HO26" i="28"/>
  <c r="JJ26" i="28"/>
  <c r="GV31" i="28"/>
  <c r="IQ31" i="28"/>
  <c r="IG33" i="28"/>
  <c r="GL33" i="28"/>
  <c r="GY34" i="28"/>
  <c r="IT34" i="28"/>
  <c r="GO36" i="28"/>
  <c r="IJ36" i="28"/>
  <c r="HM36" i="28"/>
  <c r="JH36" i="28"/>
  <c r="IL38" i="28"/>
  <c r="GQ38" i="28"/>
  <c r="JJ38" i="28"/>
  <c r="HO38" i="28"/>
  <c r="IZ40" i="28"/>
  <c r="HE40" i="28"/>
  <c r="JO43" i="28"/>
  <c r="HT43" i="28"/>
  <c r="IJ48" i="28"/>
  <c r="GO48" i="28"/>
  <c r="IN52" i="28"/>
  <c r="GS52" i="28"/>
  <c r="JC55" i="28"/>
  <c r="HH55" i="28"/>
  <c r="IU59" i="28"/>
  <c r="GZ59" i="28"/>
  <c r="IM63" i="28"/>
  <c r="GR63" i="28"/>
  <c r="JN66" i="28"/>
  <c r="HS66" i="28"/>
  <c r="IT70" i="28"/>
  <c r="GY70" i="28"/>
  <c r="IL74" i="28"/>
  <c r="GQ74" i="28"/>
  <c r="JM77" i="28"/>
  <c r="HR77" i="28"/>
  <c r="GY82" i="28"/>
  <c r="IT82" i="28"/>
  <c r="IX86" i="28"/>
  <c r="HC86" i="28"/>
  <c r="IP90" i="28"/>
  <c r="GU90" i="28"/>
  <c r="HJ93" i="28"/>
  <c r="JE93" i="28"/>
  <c r="IX98" i="28"/>
  <c r="HC98" i="28"/>
  <c r="HT103" i="28"/>
  <c r="JO103" i="28"/>
  <c r="IW109" i="28"/>
  <c r="HB109" i="28"/>
  <c r="JA113" i="28"/>
  <c r="HF113" i="28"/>
  <c r="IQ115" i="28"/>
  <c r="GV115" i="28"/>
  <c r="GO120" i="28"/>
  <c r="HP123" i="28"/>
  <c r="JK123" i="28"/>
  <c r="HH127" i="28"/>
  <c r="JC127" i="28"/>
  <c r="IJ132" i="28"/>
  <c r="GO132" i="28"/>
  <c r="GS136" i="28"/>
  <c r="IN136" i="28"/>
  <c r="JO139" i="28"/>
  <c r="HT139" i="28"/>
  <c r="GZ143" i="28"/>
  <c r="IU143" i="28"/>
  <c r="HD147" i="28"/>
  <c r="IY147" i="28"/>
  <c r="HS150" i="28"/>
  <c r="JN150" i="28"/>
  <c r="IT154" i="28"/>
  <c r="GY154" i="28"/>
  <c r="HC158" i="28"/>
  <c r="IX158" i="28"/>
  <c r="HR161" i="28"/>
  <c r="JM161" i="28"/>
  <c r="JE165" i="28"/>
  <c r="HJ165" i="28"/>
  <c r="GP169" i="28"/>
  <c r="IK169" i="28"/>
  <c r="JL172" i="28"/>
  <c r="HQ172" i="28"/>
  <c r="JO175" i="28"/>
  <c r="HT175" i="28"/>
  <c r="GY178" i="28"/>
  <c r="IT178" i="28"/>
  <c r="HB181" i="28"/>
  <c r="IW181" i="28"/>
  <c r="IZ184" i="28"/>
  <c r="HE184" i="28"/>
  <c r="IG189" i="28"/>
  <c r="GL189" i="28"/>
  <c r="IG20" i="28"/>
  <c r="GL20" i="28"/>
  <c r="HB24" i="28"/>
  <c r="IW24" i="28"/>
  <c r="JL27" i="28"/>
  <c r="HQ27" i="28"/>
  <c r="GX32" i="28"/>
  <c r="IS32" i="28"/>
  <c r="GU41" i="28"/>
  <c r="IP41" i="28"/>
  <c r="HJ44" i="28"/>
  <c r="JE44" i="28"/>
  <c r="IK48" i="28"/>
  <c r="GP48" i="28"/>
  <c r="IO52" i="28"/>
  <c r="GT52" i="28"/>
  <c r="IG56" i="28"/>
  <c r="GL56" i="28"/>
  <c r="IK60" i="28"/>
  <c r="GP60" i="28"/>
  <c r="IZ63" i="28"/>
  <c r="HE63" i="28"/>
  <c r="IR67" i="28"/>
  <c r="GW67" i="28"/>
  <c r="HM71" i="28"/>
  <c r="JH71" i="28"/>
  <c r="IM74" i="28"/>
  <c r="GR74" i="28"/>
  <c r="JN77" i="28"/>
  <c r="HS77" i="28"/>
  <c r="JH83" i="28"/>
  <c r="HM83" i="28"/>
  <c r="HQ87" i="28"/>
  <c r="JL87" i="28"/>
  <c r="IR91" i="28"/>
  <c r="GW91" i="28"/>
  <c r="JH95" i="28"/>
  <c r="HM95" i="28"/>
  <c r="JL99" i="28"/>
  <c r="HQ99" i="28"/>
  <c r="IU106" i="28"/>
  <c r="GZ106" i="28"/>
  <c r="GO107" i="28"/>
  <c r="IJ107" i="28"/>
  <c r="IK108" i="28"/>
  <c r="GP108" i="28"/>
  <c r="JL111" i="28"/>
  <c r="HQ111" i="28"/>
  <c r="HL118" i="28"/>
  <c r="JG118" i="28"/>
  <c r="HP122" i="28"/>
  <c r="JK122" i="28"/>
  <c r="JO126" i="28"/>
  <c r="HT126" i="28"/>
  <c r="IU130" i="28"/>
  <c r="GZ130" i="28"/>
  <c r="HD134" i="28"/>
  <c r="IY134" i="28"/>
  <c r="IR139" i="28"/>
  <c r="GW139" i="28"/>
  <c r="GO143" i="28"/>
  <c r="IJ143" i="28"/>
  <c r="IM146" i="28"/>
  <c r="GR146" i="28"/>
  <c r="JN149" i="28"/>
  <c r="HS149" i="28"/>
  <c r="GY153" i="28"/>
  <c r="IT153" i="28"/>
  <c r="IL157" i="28"/>
  <c r="GQ157" i="28"/>
  <c r="JA160" i="28"/>
  <c r="HF160" i="28"/>
  <c r="GX164" i="28"/>
  <c r="IS164" i="28"/>
  <c r="HA167" i="28"/>
  <c r="IV167" i="28"/>
  <c r="JK170" i="28"/>
  <c r="HP170" i="28"/>
  <c r="IQ174" i="28"/>
  <c r="GV174" i="28"/>
  <c r="II178" i="28"/>
  <c r="GN178" i="28"/>
  <c r="HO181" i="28"/>
  <c r="JJ181" i="28"/>
  <c r="IP185" i="28"/>
  <c r="GU185" i="28"/>
  <c r="GY189" i="28"/>
  <c r="IT189" i="28"/>
  <c r="IK192" i="28"/>
  <c r="GP192" i="28"/>
  <c r="IZ195" i="28"/>
  <c r="HE195" i="28"/>
  <c r="IG200" i="28"/>
  <c r="GL200" i="28"/>
  <c r="JH203" i="28"/>
  <c r="HM203" i="28"/>
  <c r="IN207" i="28"/>
  <c r="GS207" i="28"/>
  <c r="GW211" i="28"/>
  <c r="IR211" i="28"/>
  <c r="IJ215" i="28"/>
  <c r="GO215" i="28"/>
  <c r="JK218" i="28"/>
  <c r="HP218" i="28"/>
  <c r="GV222" i="28"/>
  <c r="IQ222" i="28"/>
  <c r="GX224" i="28"/>
  <c r="IS224" i="28"/>
  <c r="IV227" i="28"/>
  <c r="HA227" i="28"/>
  <c r="IZ231" i="28"/>
  <c r="HE231" i="28"/>
  <c r="JO234" i="28"/>
  <c r="HT234" i="28"/>
  <c r="IU238" i="28"/>
  <c r="GZ238" i="28"/>
  <c r="GR242" i="28"/>
  <c r="IM242" i="28"/>
  <c r="JL243" i="28"/>
  <c r="HQ243" i="28"/>
  <c r="JD247" i="28"/>
  <c r="HI247" i="28"/>
  <c r="JH251" i="28"/>
  <c r="HM251" i="28"/>
  <c r="HE255" i="28"/>
  <c r="IZ255" i="28"/>
  <c r="GW259" i="28"/>
  <c r="IR259" i="28"/>
  <c r="HL262" i="28"/>
  <c r="JG262" i="28"/>
  <c r="HA263" i="28"/>
  <c r="IV263" i="28"/>
  <c r="JK266" i="28"/>
  <c r="HP266" i="28"/>
  <c r="HH270" i="28"/>
  <c r="JC270" i="28"/>
  <c r="JG274" i="28"/>
  <c r="HL274" i="28"/>
  <c r="JK278" i="28"/>
  <c r="HP278" i="28"/>
  <c r="IQ282" i="28"/>
  <c r="GV282" i="28"/>
  <c r="II286" i="28"/>
  <c r="GN286" i="28"/>
  <c r="HO289" i="28"/>
  <c r="JJ289" i="28"/>
  <c r="JB293" i="28"/>
  <c r="HG293" i="28"/>
  <c r="IH297" i="28"/>
  <c r="GM297" i="28"/>
  <c r="JI300" i="28"/>
  <c r="HN300" i="28"/>
  <c r="JA304" i="28"/>
  <c r="HF304" i="28"/>
  <c r="JC306" i="28"/>
  <c r="HH306" i="28"/>
  <c r="HI307" i="28"/>
  <c r="JD307" i="28"/>
  <c r="IU310" i="28"/>
  <c r="GZ310" i="28"/>
  <c r="IK312" i="28"/>
  <c r="GP312" i="28"/>
  <c r="IQ318" i="28"/>
  <c r="GV318" i="28"/>
  <c r="HK19" i="28"/>
  <c r="JF19" i="28"/>
  <c r="JH21" i="28"/>
  <c r="HM21" i="28"/>
  <c r="HB22" i="28"/>
  <c r="IW22" i="28"/>
  <c r="JK24" i="28"/>
  <c r="HP24" i="28"/>
  <c r="HR26" i="28"/>
  <c r="JM26" i="28"/>
  <c r="JC28" i="28"/>
  <c r="HH28" i="28"/>
  <c r="IG30" i="28"/>
  <c r="GL30" i="28"/>
  <c r="IU32" i="28"/>
  <c r="GZ32" i="28"/>
  <c r="IV33" i="28"/>
  <c r="HA33" i="28"/>
  <c r="JI34" i="28"/>
  <c r="HN34" i="28"/>
  <c r="IM36" i="28"/>
  <c r="GR36" i="28"/>
  <c r="HE37" i="28"/>
  <c r="IZ37" i="28"/>
  <c r="GU39" i="28"/>
  <c r="IP39" i="28"/>
  <c r="IR41" i="28"/>
  <c r="GW41" i="28"/>
  <c r="JF43" i="28"/>
  <c r="HK43" i="28"/>
  <c r="HA45" i="28"/>
  <c r="IV45" i="28"/>
  <c r="HO47" i="28"/>
  <c r="JJ47" i="28"/>
  <c r="HQ49" i="28"/>
  <c r="JL49" i="28"/>
  <c r="HG51" i="28"/>
  <c r="JB51" i="28"/>
  <c r="JD53" i="28"/>
  <c r="HI53" i="28"/>
  <c r="JF55" i="28"/>
  <c r="HK55" i="28"/>
  <c r="JH57" i="28"/>
  <c r="HM57" i="28"/>
  <c r="JJ59" i="28"/>
  <c r="HO59" i="28"/>
  <c r="IZ61" i="28"/>
  <c r="HE61" i="28"/>
  <c r="JB63" i="28"/>
  <c r="HG63" i="28"/>
  <c r="JD65" i="28"/>
  <c r="HI65" i="28"/>
  <c r="IU68" i="28"/>
  <c r="GZ68" i="28"/>
  <c r="HB70" i="28"/>
  <c r="IW70" i="28"/>
  <c r="IY72" i="28"/>
  <c r="HD72" i="28"/>
  <c r="GT74" i="28"/>
  <c r="IO74" i="28"/>
  <c r="HG75" i="28"/>
  <c r="JB75" i="28"/>
  <c r="JD77" i="28"/>
  <c r="HI77" i="28"/>
  <c r="JF79" i="28"/>
  <c r="HK79" i="28"/>
  <c r="GN80" i="28"/>
  <c r="IU80" i="28"/>
  <c r="GZ80" i="28"/>
  <c r="GO81" i="28"/>
  <c r="IJ81" i="28"/>
  <c r="IZ85" i="28"/>
  <c r="HE85" i="28"/>
  <c r="IH16" i="28"/>
  <c r="GM16" i="28"/>
  <c r="GN17" i="28"/>
  <c r="II17" i="28"/>
  <c r="HL17" i="28"/>
  <c r="JG17" i="28"/>
  <c r="JH18" i="28"/>
  <c r="HM18" i="28"/>
  <c r="JI19" i="28"/>
  <c r="HN19" i="28"/>
  <c r="HO20" i="28"/>
  <c r="JJ20" i="28"/>
  <c r="IY21" i="28"/>
  <c r="HD21" i="28"/>
  <c r="HE22" i="28"/>
  <c r="IZ22" i="28"/>
  <c r="HF23" i="28"/>
  <c r="JA23" i="28"/>
  <c r="JB24" i="28"/>
  <c r="HG24" i="28"/>
  <c r="HH25" i="28"/>
  <c r="JC25" i="28"/>
  <c r="JD26" i="28"/>
  <c r="HI26" i="28"/>
  <c r="IG27" i="28"/>
  <c r="GL27" i="28"/>
  <c r="IH28" i="28"/>
  <c r="GM28" i="28"/>
  <c r="JF28" i="28"/>
  <c r="HK28" i="28"/>
  <c r="JG29" i="28"/>
  <c r="HL29" i="28"/>
  <c r="JH30" i="28"/>
  <c r="HM30" i="28"/>
  <c r="HN31" i="28"/>
  <c r="JI31" i="28"/>
  <c r="JJ32" i="28"/>
  <c r="HO32" i="28"/>
  <c r="HP33" i="28"/>
  <c r="JK33" i="28"/>
  <c r="JO37" i="28"/>
  <c r="HT37" i="28"/>
  <c r="GN41" i="28"/>
  <c r="GO42" i="28"/>
  <c r="IJ42" i="28"/>
  <c r="HM42" i="28"/>
  <c r="JH42" i="28"/>
  <c r="IL44" i="28"/>
  <c r="GQ44" i="28"/>
  <c r="IM45" i="28"/>
  <c r="GR45" i="28"/>
  <c r="JK45" i="28"/>
  <c r="HP45" i="28"/>
  <c r="HQ46" i="28"/>
  <c r="JL46" i="28"/>
  <c r="JM47" i="28"/>
  <c r="HR47" i="28"/>
  <c r="JB48" i="28"/>
  <c r="HG48" i="28"/>
  <c r="JC49" i="28"/>
  <c r="HH49" i="28"/>
  <c r="JD50" i="28"/>
  <c r="HI50" i="28"/>
  <c r="JE51" i="28"/>
  <c r="HJ51" i="28"/>
  <c r="HK52" i="28"/>
  <c r="JF52" i="28"/>
  <c r="IU16" i="28"/>
  <c r="GZ16" i="28"/>
  <c r="GO17" i="28"/>
  <c r="IJ17" i="28"/>
  <c r="HM17" i="28"/>
  <c r="JH17" i="28"/>
  <c r="HB18" i="28"/>
  <c r="IW18" i="28"/>
  <c r="HN18" i="28"/>
  <c r="JI18" i="28"/>
  <c r="IX19" i="28"/>
  <c r="HC19" i="28"/>
  <c r="JJ19" i="28"/>
  <c r="HO19" i="28"/>
  <c r="GR20" i="28"/>
  <c r="IM20" i="28"/>
  <c r="HD20" i="28"/>
  <c r="IY20" i="28"/>
  <c r="HP20" i="28"/>
  <c r="JK20" i="28"/>
  <c r="IN21" i="28"/>
  <c r="GS21" i="28"/>
  <c r="IZ21" i="28"/>
  <c r="HE21" i="28"/>
  <c r="JL21" i="28"/>
  <c r="HQ21" i="28"/>
  <c r="IO22" i="28"/>
  <c r="GT22" i="28"/>
  <c r="JA22" i="28"/>
  <c r="HF22" i="28"/>
  <c r="JM22" i="28"/>
  <c r="HR22" i="28"/>
  <c r="GU23" i="28"/>
  <c r="IP23" i="28"/>
  <c r="HG23" i="28"/>
  <c r="JB23" i="28"/>
  <c r="HS23" i="28"/>
  <c r="JN23" i="28"/>
  <c r="IQ24" i="28"/>
  <c r="GV24" i="28"/>
  <c r="JC24" i="28"/>
  <c r="HH24" i="28"/>
  <c r="JO24" i="28"/>
  <c r="HT24" i="28"/>
  <c r="IR25" i="28"/>
  <c r="GW25" i="28"/>
  <c r="JD25" i="28"/>
  <c r="HI25" i="28"/>
  <c r="IG26" i="28"/>
  <c r="GL26" i="28"/>
  <c r="IS26" i="28"/>
  <c r="GX26" i="28"/>
  <c r="JE26" i="28"/>
  <c r="HJ26" i="28"/>
  <c r="GM27" i="28"/>
  <c r="IH27" i="28"/>
  <c r="GY27" i="28"/>
  <c r="IT27" i="28"/>
  <c r="HK27" i="28"/>
  <c r="JF27" i="28"/>
  <c r="GN28" i="28"/>
  <c r="II28" i="28"/>
  <c r="GZ28" i="28"/>
  <c r="IU28" i="28"/>
  <c r="HL28" i="28"/>
  <c r="JG28" i="28"/>
  <c r="IJ29" i="28"/>
  <c r="GO29" i="28"/>
  <c r="IV29" i="28"/>
  <c r="HA29" i="28"/>
  <c r="HM29" i="28"/>
  <c r="JH29" i="28"/>
  <c r="GP30" i="28"/>
  <c r="IK30" i="28"/>
  <c r="IW30" i="28"/>
  <c r="HB30" i="28"/>
  <c r="JI30" i="28"/>
  <c r="HN30" i="28"/>
  <c r="IL31" i="28"/>
  <c r="GQ31" i="28"/>
  <c r="IX31" i="28"/>
  <c r="HC31" i="28"/>
  <c r="JJ31" i="28"/>
  <c r="HO31" i="28"/>
  <c r="IM32" i="28"/>
  <c r="GR32" i="28"/>
  <c r="IY32" i="28"/>
  <c r="HD32" i="28"/>
  <c r="JK32" i="28"/>
  <c r="HP32" i="28"/>
  <c r="IN33" i="28"/>
  <c r="GS33" i="28"/>
  <c r="IZ33" i="28"/>
  <c r="HE33" i="28"/>
  <c r="HQ33" i="28"/>
  <c r="JL33" i="28"/>
  <c r="IO34" i="28"/>
  <c r="GT34" i="28"/>
  <c r="JA34" i="28"/>
  <c r="HF34" i="28"/>
  <c r="JM34" i="28"/>
  <c r="HR34" i="28"/>
  <c r="IP35" i="28"/>
  <c r="GU35" i="28"/>
  <c r="JB35" i="28"/>
  <c r="HG35" i="28"/>
  <c r="HS35" i="28"/>
  <c r="JN35" i="28"/>
  <c r="IQ36" i="28"/>
  <c r="GV36" i="28"/>
  <c r="JC36" i="28"/>
  <c r="HH36" i="28"/>
  <c r="JO36" i="28"/>
  <c r="HT36" i="28"/>
  <c r="IR37" i="28"/>
  <c r="GW37" i="28"/>
  <c r="JD37" i="28"/>
  <c r="HI37" i="28"/>
  <c r="GL38" i="28"/>
  <c r="IG38" i="28"/>
  <c r="GX38" i="28"/>
  <c r="IS38" i="28"/>
  <c r="HJ38" i="28"/>
  <c r="JE38" i="28"/>
  <c r="IH39" i="28"/>
  <c r="GM39" i="28"/>
  <c r="IT39" i="28"/>
  <c r="GY39" i="28"/>
  <c r="JF39" i="28"/>
  <c r="HK39" i="28"/>
  <c r="GN40" i="28"/>
  <c r="II40" i="28"/>
  <c r="GZ40" i="28"/>
  <c r="IU40" i="28"/>
  <c r="HL40" i="28"/>
  <c r="JG40" i="28"/>
  <c r="IJ41" i="28"/>
  <c r="GO41" i="28"/>
  <c r="IV41" i="28"/>
  <c r="HA41" i="28"/>
  <c r="JH41" i="28"/>
  <c r="HM41" i="28"/>
  <c r="GP42" i="28"/>
  <c r="IK42" i="28"/>
  <c r="HB42" i="28"/>
  <c r="IW42" i="28"/>
  <c r="HN42" i="28"/>
  <c r="JI42" i="28"/>
  <c r="GQ43" i="28"/>
  <c r="IL43" i="28"/>
  <c r="HC43" i="28"/>
  <c r="IX43" i="28"/>
  <c r="HO43" i="28"/>
  <c r="JJ43" i="28"/>
  <c r="IM44" i="28"/>
  <c r="GR44" i="28"/>
  <c r="IY44" i="28"/>
  <c r="HD44" i="28"/>
  <c r="JK44" i="28"/>
  <c r="HP44" i="28"/>
  <c r="IN45" i="28"/>
  <c r="GS45" i="28"/>
  <c r="IZ45" i="28"/>
  <c r="HE45" i="28"/>
  <c r="JL45" i="28"/>
  <c r="HQ45" i="28"/>
  <c r="GT46" i="28"/>
  <c r="IO46" i="28"/>
  <c r="HF46" i="28"/>
  <c r="JA46" i="28"/>
  <c r="HR46" i="28"/>
  <c r="JM46" i="28"/>
  <c r="IP47" i="28"/>
  <c r="GU47" i="28"/>
  <c r="JB47" i="28"/>
  <c r="HG47" i="28"/>
  <c r="JN47" i="28"/>
  <c r="HS47" i="28"/>
  <c r="GV48" i="28"/>
  <c r="IQ48" i="28"/>
  <c r="HH48" i="28"/>
  <c r="JC48" i="28"/>
  <c r="HT48" i="28"/>
  <c r="JO48" i="28"/>
  <c r="IR49" i="28"/>
  <c r="GW49" i="28"/>
  <c r="JD49" i="28"/>
  <c r="HI49" i="28"/>
  <c r="GL50" i="28"/>
  <c r="IG50" i="28"/>
  <c r="GX50" i="28"/>
  <c r="IS50" i="28"/>
  <c r="HJ50" i="28"/>
  <c r="JE50" i="28"/>
  <c r="IH51" i="28"/>
  <c r="GM51" i="28"/>
  <c r="IT51" i="28"/>
  <c r="GY51" i="28"/>
  <c r="JF51" i="28"/>
  <c r="HK51" i="28"/>
  <c r="GN52" i="28"/>
  <c r="II52" i="28"/>
  <c r="GZ52" i="28"/>
  <c r="IU52" i="28"/>
  <c r="HL52" i="28"/>
  <c r="JG52" i="28"/>
  <c r="IJ53" i="28"/>
  <c r="GO53" i="28"/>
  <c r="IV53" i="28"/>
  <c r="HA53" i="28"/>
  <c r="JH53" i="28"/>
  <c r="HM53" i="28"/>
  <c r="GP54" i="28"/>
  <c r="IK54" i="28"/>
  <c r="HB54" i="28"/>
  <c r="IW54" i="28"/>
  <c r="HN54" i="28"/>
  <c r="JI54" i="28"/>
  <c r="IL55" i="28"/>
  <c r="GQ55" i="28"/>
  <c r="IX55" i="28"/>
  <c r="HC55" i="28"/>
  <c r="JJ55" i="28"/>
  <c r="HO55" i="28"/>
  <c r="IM56" i="28"/>
  <c r="GR56" i="28"/>
  <c r="IY56" i="28"/>
  <c r="HD56" i="28"/>
  <c r="JK56" i="28"/>
  <c r="HP56" i="28"/>
  <c r="IN57" i="28"/>
  <c r="GS57" i="28"/>
  <c r="IZ57" i="28"/>
  <c r="HE57" i="28"/>
  <c r="JL57" i="28"/>
  <c r="HQ57" i="28"/>
  <c r="IO58" i="28"/>
  <c r="GT58" i="28"/>
  <c r="JA58" i="28"/>
  <c r="HF58" i="28"/>
  <c r="JM58" i="28"/>
  <c r="HR58" i="28"/>
  <c r="IP59" i="28"/>
  <c r="GU59" i="28"/>
  <c r="JB59" i="28"/>
  <c r="HG59" i="28"/>
  <c r="JN59" i="28"/>
  <c r="HS59" i="28"/>
  <c r="IQ60" i="28"/>
  <c r="GV60" i="28"/>
  <c r="JC60" i="28"/>
  <c r="HH60" i="28"/>
  <c r="JO60" i="28"/>
  <c r="HT60" i="28"/>
  <c r="IR61" i="28"/>
  <c r="GW61" i="28"/>
  <c r="JD61" i="28"/>
  <c r="HI61" i="28"/>
  <c r="IG62" i="28"/>
  <c r="GL62" i="28"/>
  <c r="IS62" i="28"/>
  <c r="GX62" i="28"/>
  <c r="JE62" i="28"/>
  <c r="HJ62" i="28"/>
  <c r="IH63" i="28"/>
  <c r="GM63" i="28"/>
  <c r="IT63" i="28"/>
  <c r="GY63" i="28"/>
  <c r="JF63" i="28"/>
  <c r="HK63" i="28"/>
  <c r="II64" i="28"/>
  <c r="GN64" i="28"/>
  <c r="IU64" i="28"/>
  <c r="GZ64" i="28"/>
  <c r="JG64" i="28"/>
  <c r="HL64" i="28"/>
  <c r="IJ65" i="28"/>
  <c r="GO65" i="28"/>
  <c r="IV65" i="28"/>
  <c r="HA65" i="28"/>
  <c r="JH65" i="28"/>
  <c r="HM65" i="28"/>
  <c r="IK66" i="28"/>
  <c r="GP66" i="28"/>
  <c r="IW66" i="28"/>
  <c r="HB66" i="28"/>
  <c r="JI66" i="28"/>
  <c r="HN66" i="28"/>
  <c r="IL67" i="28"/>
  <c r="GQ67" i="28"/>
  <c r="IX67" i="28"/>
  <c r="HC67" i="28"/>
  <c r="JJ67" i="28"/>
  <c r="HO67" i="28"/>
  <c r="IM68" i="28"/>
  <c r="GR68" i="28"/>
  <c r="IY68" i="28"/>
  <c r="HD68" i="28"/>
  <c r="JK68" i="28"/>
  <c r="HP68" i="28"/>
  <c r="IN69" i="28"/>
  <c r="GS69" i="28"/>
  <c r="IZ69" i="28"/>
  <c r="HE69" i="28"/>
  <c r="HQ69" i="28"/>
  <c r="JL69" i="28"/>
  <c r="IO70" i="28"/>
  <c r="GT70" i="28"/>
  <c r="JA70" i="28"/>
  <c r="HF70" i="28"/>
  <c r="HR70" i="28"/>
  <c r="JM70" i="28"/>
  <c r="IP71" i="28"/>
  <c r="GU71" i="28"/>
  <c r="JB71" i="28"/>
  <c r="HG71" i="28"/>
  <c r="JN71" i="28"/>
  <c r="HS71" i="28"/>
  <c r="IQ72" i="28"/>
  <c r="GV72" i="28"/>
  <c r="JC72" i="28"/>
  <c r="HH72" i="28"/>
  <c r="JO72" i="28"/>
  <c r="HT72" i="28"/>
  <c r="GW73" i="28"/>
  <c r="IR73" i="28"/>
  <c r="JD73" i="28"/>
  <c r="HI73" i="28"/>
  <c r="GL74" i="28"/>
  <c r="IG74" i="28"/>
  <c r="IS74" i="28"/>
  <c r="GX74" i="28"/>
  <c r="HJ74" i="28"/>
  <c r="JE74" i="28"/>
  <c r="IH75" i="28"/>
  <c r="GM75" i="28"/>
  <c r="IT75" i="28"/>
  <c r="GY75" i="28"/>
  <c r="JF75" i="28"/>
  <c r="HK75" i="28"/>
  <c r="GN76" i="28"/>
  <c r="II76" i="28"/>
  <c r="GZ76" i="28"/>
  <c r="IU76" i="28"/>
  <c r="HL76" i="28"/>
  <c r="JG76" i="28"/>
  <c r="GO77" i="28"/>
  <c r="IJ77" i="28"/>
  <c r="HA77" i="28"/>
  <c r="IV77" i="28"/>
  <c r="HM77" i="28"/>
  <c r="JH77" i="28"/>
  <c r="GP78" i="28"/>
  <c r="IK78" i="28"/>
  <c r="HB78" i="28"/>
  <c r="IW78" i="28"/>
  <c r="HN78" i="28"/>
  <c r="JI78" i="28"/>
  <c r="IL79" i="28"/>
  <c r="GQ79" i="28"/>
  <c r="IX79" i="28"/>
  <c r="HC79" i="28"/>
  <c r="JJ79" i="28"/>
  <c r="HO79" i="28"/>
  <c r="GR80" i="28"/>
  <c r="IM80" i="28"/>
  <c r="HD80" i="28"/>
  <c r="IY80" i="28"/>
  <c r="HP80" i="28"/>
  <c r="JK80" i="28"/>
  <c r="GS81" i="28"/>
  <c r="IN81" i="28"/>
  <c r="HE81" i="28"/>
  <c r="IZ81" i="28"/>
  <c r="HQ81" i="28"/>
  <c r="JL81" i="28"/>
  <c r="IO82" i="28"/>
  <c r="GT82" i="28"/>
  <c r="JA82" i="28"/>
  <c r="HF82" i="28"/>
  <c r="JM82" i="28"/>
  <c r="HR82" i="28"/>
  <c r="IP83" i="28"/>
  <c r="GU83" i="28"/>
  <c r="JB83" i="28"/>
  <c r="HG83" i="28"/>
  <c r="JN83" i="28"/>
  <c r="HS83" i="28"/>
  <c r="IQ84" i="28"/>
  <c r="GV84" i="28"/>
  <c r="JC84" i="28"/>
  <c r="HH84" i="28"/>
  <c r="JO84" i="28"/>
  <c r="HT84" i="28"/>
  <c r="IR85" i="28"/>
  <c r="GW85" i="28"/>
  <c r="JD85" i="28"/>
  <c r="HI85" i="28"/>
  <c r="IG86" i="28"/>
  <c r="GL86" i="28"/>
  <c r="IS86" i="28"/>
  <c r="GX86" i="28"/>
  <c r="JE86" i="28"/>
  <c r="HJ86" i="28"/>
  <c r="IH87" i="28"/>
  <c r="GM87" i="28"/>
  <c r="IT87" i="28"/>
  <c r="GY87" i="28"/>
  <c r="JF87" i="28"/>
  <c r="HK87" i="28"/>
  <c r="GN88" i="28"/>
  <c r="II88" i="28"/>
  <c r="GZ88" i="28"/>
  <c r="IU88" i="28"/>
  <c r="HL88" i="28"/>
  <c r="JG88" i="28"/>
  <c r="IJ89" i="28"/>
  <c r="GO89" i="28"/>
  <c r="IV89" i="28"/>
  <c r="HA89" i="28"/>
  <c r="JH89" i="28"/>
  <c r="HM89" i="28"/>
  <c r="IK90" i="28"/>
  <c r="GP90" i="28"/>
  <c r="IW90" i="28"/>
  <c r="HB90" i="28"/>
  <c r="JI90" i="28"/>
  <c r="HN90" i="28"/>
  <c r="IL91" i="28"/>
  <c r="GQ91" i="28"/>
  <c r="IX91" i="28"/>
  <c r="HC91" i="28"/>
  <c r="JJ91" i="28"/>
  <c r="HO91" i="28"/>
  <c r="IM92" i="28"/>
  <c r="GR92" i="28"/>
  <c r="IY92" i="28"/>
  <c r="HD92" i="28"/>
  <c r="JK92" i="28"/>
  <c r="HP92" i="28"/>
  <c r="IN93" i="28"/>
  <c r="GS93" i="28"/>
  <c r="IZ93" i="28"/>
  <c r="HE93" i="28"/>
  <c r="JL93" i="28"/>
  <c r="HQ93" i="28"/>
  <c r="GT94" i="28"/>
  <c r="IO94" i="28"/>
  <c r="HF94" i="28"/>
  <c r="JA94" i="28"/>
  <c r="HR94" i="28"/>
  <c r="JM94" i="28"/>
  <c r="IP95" i="28"/>
  <c r="GU95" i="28"/>
  <c r="JB95" i="28"/>
  <c r="HG95" i="28"/>
  <c r="JN95" i="28"/>
  <c r="HS95" i="28"/>
  <c r="GV96" i="28"/>
  <c r="IQ96" i="28"/>
  <c r="HH96" i="28"/>
  <c r="JC96" i="28"/>
  <c r="HT96" i="28"/>
  <c r="JO96" i="28"/>
  <c r="IR97" i="28"/>
  <c r="GW97" i="28"/>
  <c r="JD97" i="28"/>
  <c r="HI97" i="28"/>
  <c r="GL98" i="28"/>
  <c r="IG98" i="28"/>
  <c r="GX98" i="28"/>
  <c r="IS98" i="28"/>
  <c r="HJ98" i="28"/>
  <c r="JE98" i="28"/>
  <c r="IH99" i="28"/>
  <c r="GM99" i="28"/>
  <c r="IT99" i="28"/>
  <c r="GY99" i="28"/>
  <c r="JF99" i="28"/>
  <c r="HK99" i="28"/>
  <c r="II100" i="28"/>
  <c r="GN100" i="28"/>
  <c r="IU100" i="28"/>
  <c r="GZ100" i="28"/>
  <c r="JG100" i="28"/>
  <c r="HL100" i="28"/>
  <c r="IJ101" i="28"/>
  <c r="GO101" i="28"/>
  <c r="IV101" i="28"/>
  <c r="HA101" i="28"/>
  <c r="JH101" i="28"/>
  <c r="HM101" i="28"/>
  <c r="IK102" i="28"/>
  <c r="GP102" i="28"/>
  <c r="IW102" i="28"/>
  <c r="HB102" i="28"/>
  <c r="JI102" i="28"/>
  <c r="HN102" i="28"/>
  <c r="IL103" i="28"/>
  <c r="GQ103" i="28"/>
  <c r="IX103" i="28"/>
  <c r="HC103" i="28"/>
  <c r="JJ103" i="28"/>
  <c r="HO103" i="28"/>
  <c r="IM104" i="28"/>
  <c r="GR104" i="28"/>
  <c r="IY104" i="28"/>
  <c r="HD104" i="28"/>
  <c r="JK104" i="28"/>
  <c r="HP104" i="28"/>
  <c r="IN105" i="28"/>
  <c r="GS105" i="28"/>
  <c r="IZ105" i="28"/>
  <c r="HE105" i="28"/>
  <c r="JL105" i="28"/>
  <c r="HQ105" i="28"/>
  <c r="GT106" i="28"/>
  <c r="IO106" i="28"/>
  <c r="HF106" i="28"/>
  <c r="JA106" i="28"/>
  <c r="HR106" i="28"/>
  <c r="JM106" i="28"/>
  <c r="IP107" i="28"/>
  <c r="GU107" i="28"/>
  <c r="JB107" i="28"/>
  <c r="HG107" i="28"/>
  <c r="JN107" i="28"/>
  <c r="HS107" i="28"/>
  <c r="GV108" i="28"/>
  <c r="IQ108" i="28"/>
  <c r="HH108" i="28"/>
  <c r="JC108" i="28"/>
  <c r="HT108" i="28"/>
  <c r="JO108" i="28"/>
  <c r="GW109" i="28"/>
  <c r="IR109" i="28"/>
  <c r="HI109" i="28"/>
  <c r="JD109" i="28"/>
  <c r="IG110" i="28"/>
  <c r="GL110" i="28"/>
  <c r="IS110" i="28"/>
  <c r="GX110" i="28"/>
  <c r="JE110" i="28"/>
  <c r="HJ110" i="28"/>
  <c r="GM111" i="28"/>
  <c r="IH111" i="28"/>
  <c r="GY111" i="28"/>
  <c r="IT111" i="28"/>
  <c r="HK111" i="28"/>
  <c r="JF111" i="28"/>
  <c r="GN112" i="28"/>
  <c r="II112" i="28"/>
  <c r="GZ112" i="28"/>
  <c r="IU112" i="28"/>
  <c r="JG112" i="28"/>
  <c r="HL112" i="28"/>
  <c r="IJ113" i="28"/>
  <c r="GO113" i="28"/>
  <c r="IV113" i="28"/>
  <c r="HA113" i="28"/>
  <c r="JH113" i="28"/>
  <c r="HM113" i="28"/>
  <c r="IK114" i="28"/>
  <c r="GP114" i="28"/>
  <c r="IW114" i="28"/>
  <c r="HB114" i="28"/>
  <c r="JI114" i="28"/>
  <c r="HN114" i="28"/>
  <c r="GQ115" i="28"/>
  <c r="IL115" i="28"/>
  <c r="HC115" i="28"/>
  <c r="IX115" i="28"/>
  <c r="JJ115" i="28"/>
  <c r="HO115" i="28"/>
  <c r="IM116" i="28"/>
  <c r="GR116" i="28"/>
  <c r="HD116" i="28"/>
  <c r="IY116" i="28"/>
  <c r="HP116" i="28"/>
  <c r="JK116" i="28"/>
  <c r="GS117" i="28"/>
  <c r="IN117" i="28"/>
  <c r="HE117" i="28"/>
  <c r="IZ117" i="28"/>
  <c r="HQ117" i="28"/>
  <c r="JL117" i="28"/>
  <c r="GT118" i="28"/>
  <c r="IO118" i="28"/>
  <c r="HF118" i="28"/>
  <c r="JA118" i="28"/>
  <c r="HR118" i="28"/>
  <c r="JM118" i="28"/>
  <c r="GU119" i="28"/>
  <c r="JB119" i="28"/>
  <c r="HG119" i="28"/>
  <c r="JN119" i="28"/>
  <c r="HS119" i="28"/>
  <c r="GV120" i="28"/>
  <c r="HH120" i="28"/>
  <c r="JC120" i="28"/>
  <c r="JO120" i="28"/>
  <c r="HT120" i="28"/>
  <c r="GW121" i="28"/>
  <c r="IR121" i="28"/>
  <c r="HI121" i="28"/>
  <c r="JD121" i="28"/>
  <c r="IG122" i="28"/>
  <c r="GL122" i="28"/>
  <c r="IS122" i="28"/>
  <c r="GX122" i="28"/>
  <c r="JE122" i="28"/>
  <c r="HJ122" i="28"/>
  <c r="IH123" i="28"/>
  <c r="GM123" i="28"/>
  <c r="IT123" i="28"/>
  <c r="GY123" i="28"/>
  <c r="JF123" i="28"/>
  <c r="HK123" i="28"/>
  <c r="GN124" i="28"/>
  <c r="II124" i="28"/>
  <c r="GZ124" i="28"/>
  <c r="IU124" i="28"/>
  <c r="HL124" i="28"/>
  <c r="JG124" i="28"/>
  <c r="GO125" i="28"/>
  <c r="IJ125" i="28"/>
  <c r="HA125" i="28"/>
  <c r="IV125" i="28"/>
  <c r="HM125" i="28"/>
  <c r="JH125" i="28"/>
  <c r="IK126" i="28"/>
  <c r="GP126" i="28"/>
  <c r="IW126" i="28"/>
  <c r="HB126" i="28"/>
  <c r="JI126" i="28"/>
  <c r="HN126" i="28"/>
  <c r="IL127" i="28"/>
  <c r="GQ127" i="28"/>
  <c r="IX127" i="28"/>
  <c r="HC127" i="28"/>
  <c r="JJ127" i="28"/>
  <c r="HO127" i="28"/>
  <c r="GR128" i="28"/>
  <c r="IM128" i="28"/>
  <c r="HD128" i="28"/>
  <c r="IY128" i="28"/>
  <c r="HP128" i="28"/>
  <c r="JK128" i="28"/>
  <c r="IN129" i="28"/>
  <c r="GS129" i="28"/>
  <c r="IZ129" i="28"/>
  <c r="HE129" i="28"/>
  <c r="JL129" i="28"/>
  <c r="HQ129" i="28"/>
  <c r="IO130" i="28"/>
  <c r="GT130" i="28"/>
  <c r="JA130" i="28"/>
  <c r="HF130" i="28"/>
  <c r="JM130" i="28"/>
  <c r="HR130" i="28"/>
  <c r="IP131" i="28"/>
  <c r="GU131" i="28"/>
  <c r="JB131" i="28"/>
  <c r="HG131" i="28"/>
  <c r="JN131" i="28"/>
  <c r="HS131" i="28"/>
  <c r="IQ132" i="28"/>
  <c r="GV132" i="28"/>
  <c r="JC132" i="28"/>
  <c r="HH132" i="28"/>
  <c r="JO132" i="28"/>
  <c r="HT132" i="28"/>
  <c r="GW133" i="28"/>
  <c r="IR133" i="28"/>
  <c r="HI133" i="28"/>
  <c r="JD133" i="28"/>
  <c r="IG134" i="28"/>
  <c r="GL134" i="28"/>
  <c r="IS134" i="28"/>
  <c r="GX134" i="28"/>
  <c r="JE134" i="28"/>
  <c r="HJ134" i="28"/>
  <c r="GM135" i="28"/>
  <c r="IH135" i="28"/>
  <c r="GY135" i="28"/>
  <c r="IT135" i="28"/>
  <c r="HK135" i="28"/>
  <c r="JF135" i="28"/>
  <c r="II136" i="28"/>
  <c r="GN136" i="28"/>
  <c r="IU136" i="28"/>
  <c r="GZ136" i="28"/>
  <c r="JG136" i="28"/>
  <c r="HL136" i="28"/>
  <c r="GO137" i="28"/>
  <c r="IJ137" i="28"/>
  <c r="HA137" i="28"/>
  <c r="IV137" i="28"/>
  <c r="HM137" i="28"/>
  <c r="JH137" i="28"/>
  <c r="IK138" i="28"/>
  <c r="GP138" i="28"/>
  <c r="IW138" i="28"/>
  <c r="HB138" i="28"/>
  <c r="JI138" i="28"/>
  <c r="HN138" i="28"/>
  <c r="IL139" i="28"/>
  <c r="GQ139" i="28"/>
  <c r="IX139" i="28"/>
  <c r="HC139" i="28"/>
  <c r="JJ139" i="28"/>
  <c r="HO139" i="28"/>
  <c r="GR140" i="28"/>
  <c r="HD140" i="28"/>
  <c r="IY140" i="28"/>
  <c r="HP140" i="28"/>
  <c r="JK140" i="28"/>
  <c r="IN141" i="28"/>
  <c r="GS141" i="28"/>
  <c r="IZ141" i="28"/>
  <c r="HE141" i="28"/>
  <c r="JL141" i="28"/>
  <c r="HQ141" i="28"/>
  <c r="GT142" i="28"/>
  <c r="IO142" i="28"/>
  <c r="HF142" i="28"/>
  <c r="JA142" i="28"/>
  <c r="HR142" i="28"/>
  <c r="JM142" i="28"/>
  <c r="IP143" i="28"/>
  <c r="GU143" i="28"/>
  <c r="JB143" i="28"/>
  <c r="HG143" i="28"/>
  <c r="JN143" i="28"/>
  <c r="HS143" i="28"/>
  <c r="IQ144" i="28"/>
  <c r="GV144" i="28"/>
  <c r="JC144" i="28"/>
  <c r="HH144" i="28"/>
  <c r="JO144" i="28"/>
  <c r="HT144" i="28"/>
  <c r="GW145" i="28"/>
  <c r="IR145" i="28"/>
  <c r="HI145" i="28"/>
  <c r="JD145" i="28"/>
  <c r="IG146" i="28"/>
  <c r="GL146" i="28"/>
  <c r="IS146" i="28"/>
  <c r="GX146" i="28"/>
  <c r="JE146" i="28"/>
  <c r="HJ146" i="28"/>
  <c r="IH147" i="28"/>
  <c r="GM147" i="28"/>
  <c r="IT147" i="28"/>
  <c r="GY147" i="28"/>
  <c r="JF147" i="28"/>
  <c r="HK147" i="28"/>
  <c r="GN148" i="28"/>
  <c r="II148" i="28"/>
  <c r="GZ148" i="28"/>
  <c r="IU148" i="28"/>
  <c r="HL148" i="28"/>
  <c r="JG148" i="28"/>
  <c r="GO149" i="28"/>
  <c r="IJ149" i="28"/>
  <c r="HA149" i="28"/>
  <c r="IV149" i="28"/>
  <c r="HM149" i="28"/>
  <c r="JH149" i="28"/>
  <c r="IK150" i="28"/>
  <c r="GP150" i="28"/>
  <c r="IW150" i="28"/>
  <c r="HB150" i="28"/>
  <c r="JI150" i="28"/>
  <c r="HN150" i="28"/>
  <c r="IL151" i="28"/>
  <c r="GQ151" i="28"/>
  <c r="IX151" i="28"/>
  <c r="HC151" i="28"/>
  <c r="JJ151" i="28"/>
  <c r="HO151" i="28"/>
  <c r="GR152" i="28"/>
  <c r="IM152" i="28"/>
  <c r="HD152" i="28"/>
  <c r="IY152" i="28"/>
  <c r="HP152" i="28"/>
  <c r="JK152" i="28"/>
  <c r="IN153" i="28"/>
  <c r="GS153" i="28"/>
  <c r="IZ153" i="28"/>
  <c r="HE153" i="28"/>
  <c r="JL153" i="28"/>
  <c r="HQ153" i="28"/>
  <c r="IO154" i="28"/>
  <c r="GT154" i="28"/>
  <c r="JA154" i="28"/>
  <c r="HF154" i="28"/>
  <c r="JM154" i="28"/>
  <c r="HR154" i="28"/>
  <c r="GU155" i="28"/>
  <c r="JB155" i="28"/>
  <c r="HG155" i="28"/>
  <c r="JN155" i="28"/>
  <c r="HS155" i="28"/>
  <c r="IQ156" i="28"/>
  <c r="GV156" i="28"/>
  <c r="JC156" i="28"/>
  <c r="HH156" i="28"/>
  <c r="JO156" i="28"/>
  <c r="HT156" i="28"/>
  <c r="GW157" i="28"/>
  <c r="IR157" i="28"/>
  <c r="HI157" i="28"/>
  <c r="JD157" i="28"/>
  <c r="IG158" i="28"/>
  <c r="GL158" i="28"/>
  <c r="IS158" i="28"/>
  <c r="GX158" i="28"/>
  <c r="JE158" i="28"/>
  <c r="HJ158" i="28"/>
  <c r="IH159" i="28"/>
  <c r="GM159" i="28"/>
  <c r="IT159" i="28"/>
  <c r="GY159" i="28"/>
  <c r="JF159" i="28"/>
  <c r="HK159" i="28"/>
  <c r="GN160" i="28"/>
  <c r="II160" i="28"/>
  <c r="GZ160" i="28"/>
  <c r="IU160" i="28"/>
  <c r="HL160" i="28"/>
  <c r="JG160" i="28"/>
  <c r="IJ161" i="28"/>
  <c r="GO161" i="28"/>
  <c r="IV161" i="28"/>
  <c r="HA161" i="28"/>
  <c r="JH161" i="28"/>
  <c r="HM161" i="28"/>
  <c r="IK162" i="28"/>
  <c r="GP162" i="28"/>
  <c r="IW162" i="28"/>
  <c r="HB162" i="28"/>
  <c r="JI162" i="28"/>
  <c r="HN162" i="28"/>
  <c r="GQ163" i="28"/>
  <c r="IL163" i="28"/>
  <c r="HC163" i="28"/>
  <c r="IX163" i="28"/>
  <c r="HO163" i="28"/>
  <c r="JJ163" i="28"/>
  <c r="IM164" i="28"/>
  <c r="GR164" i="28"/>
  <c r="IY164" i="28"/>
  <c r="HD164" i="28"/>
  <c r="JK164" i="28"/>
  <c r="HP164" i="28"/>
  <c r="IN165" i="28"/>
  <c r="GS165" i="28"/>
  <c r="IZ165" i="28"/>
  <c r="HE165" i="28"/>
  <c r="JL165" i="28"/>
  <c r="HQ165" i="28"/>
  <c r="IO166" i="28"/>
  <c r="GT166" i="28"/>
  <c r="JA166" i="28"/>
  <c r="HF166" i="28"/>
  <c r="JM166" i="28"/>
  <c r="HR166" i="28"/>
  <c r="GU167" i="28"/>
  <c r="IP167" i="28"/>
  <c r="HG167" i="28"/>
  <c r="JB167" i="28"/>
  <c r="HS167" i="28"/>
  <c r="JN167" i="28"/>
  <c r="GV168" i="28"/>
  <c r="IQ168" i="28"/>
  <c r="HH168" i="28"/>
  <c r="JC168" i="28"/>
  <c r="HT168" i="28"/>
  <c r="JO168" i="28"/>
  <c r="IR169" i="28"/>
  <c r="GW169" i="28"/>
  <c r="JD169" i="28"/>
  <c r="HI169" i="28"/>
  <c r="GL170" i="28"/>
  <c r="IG170" i="28"/>
  <c r="GX170" i="28"/>
  <c r="IS170" i="28"/>
  <c r="HJ170" i="28"/>
  <c r="JE170" i="28"/>
  <c r="IH171" i="28"/>
  <c r="GM171" i="28"/>
  <c r="IT171" i="28"/>
  <c r="GY171" i="28"/>
  <c r="JF171" i="28"/>
  <c r="HK171" i="28"/>
  <c r="GN172" i="28"/>
  <c r="II172" i="28"/>
  <c r="GZ172" i="28"/>
  <c r="IU172" i="28"/>
  <c r="HL172" i="28"/>
  <c r="JG172" i="28"/>
  <c r="IJ173" i="28"/>
  <c r="GO173" i="28"/>
  <c r="IV173" i="28"/>
  <c r="HA173" i="28"/>
  <c r="JH173" i="28"/>
  <c r="HM173" i="28"/>
  <c r="GP174" i="28"/>
  <c r="IK174" i="28"/>
  <c r="HB174" i="28"/>
  <c r="IW174" i="28"/>
  <c r="HN174" i="28"/>
  <c r="JI174" i="28"/>
  <c r="IL175" i="28"/>
  <c r="GQ175" i="28"/>
  <c r="IX175" i="28"/>
  <c r="HC175" i="28"/>
  <c r="JJ175" i="28"/>
  <c r="HO175" i="28"/>
  <c r="IM176" i="28"/>
  <c r="GR176" i="28"/>
  <c r="IY176" i="28"/>
  <c r="HD176" i="28"/>
  <c r="JK176" i="28"/>
  <c r="HP176" i="28"/>
  <c r="IN177" i="28"/>
  <c r="GS177" i="28"/>
  <c r="IZ177" i="28"/>
  <c r="HE177" i="28"/>
  <c r="JL177" i="28"/>
  <c r="HQ177" i="28"/>
  <c r="IO178" i="28"/>
  <c r="GT178" i="28"/>
  <c r="JA178" i="28"/>
  <c r="HF178" i="28"/>
  <c r="JM178" i="28"/>
  <c r="HR178" i="28"/>
  <c r="IP179" i="28"/>
  <c r="GU179" i="28"/>
  <c r="JB179" i="28"/>
  <c r="HG179" i="28"/>
  <c r="JN179" i="28"/>
  <c r="HS179" i="28"/>
  <c r="GV180" i="28"/>
  <c r="IQ180" i="28"/>
  <c r="HH180" i="28"/>
  <c r="JC180" i="28"/>
  <c r="HT180" i="28"/>
  <c r="JO180" i="28"/>
  <c r="IR181" i="28"/>
  <c r="GW181" i="28"/>
  <c r="JD181" i="28"/>
  <c r="HI181" i="28"/>
  <c r="GL182" i="28"/>
  <c r="IG182" i="28"/>
  <c r="GX182" i="28"/>
  <c r="IS182" i="28"/>
  <c r="IO17" i="28"/>
  <c r="GT17" i="28"/>
  <c r="HJ21" i="28"/>
  <c r="JE21" i="28"/>
  <c r="JI25" i="28"/>
  <c r="HN25" i="28"/>
  <c r="GT29" i="28"/>
  <c r="IO29" i="28"/>
  <c r="IX38" i="28"/>
  <c r="HC38" i="28"/>
  <c r="JC43" i="28"/>
  <c r="HH43" i="28"/>
  <c r="GZ47" i="28"/>
  <c r="IU47" i="28"/>
  <c r="JJ50" i="28"/>
  <c r="HO50" i="28"/>
  <c r="JB54" i="28"/>
  <c r="HG54" i="28"/>
  <c r="IT58" i="28"/>
  <c r="GY58" i="28"/>
  <c r="IL62" i="28"/>
  <c r="GQ62" i="28"/>
  <c r="JA65" i="28"/>
  <c r="HF65" i="28"/>
  <c r="GX69" i="28"/>
  <c r="IS69" i="28"/>
  <c r="GP73" i="28"/>
  <c r="IK73" i="28"/>
  <c r="IZ76" i="28"/>
  <c r="HE76" i="28"/>
  <c r="JE81" i="28"/>
  <c r="HJ81" i="28"/>
  <c r="HN85" i="28"/>
  <c r="JI85" i="28"/>
  <c r="JA89" i="28"/>
  <c r="HF89" i="28"/>
  <c r="GL93" i="28"/>
  <c r="IG93" i="28"/>
  <c r="GP97" i="28"/>
  <c r="IK97" i="28"/>
  <c r="HB97" i="28"/>
  <c r="IW97" i="28"/>
  <c r="HS102" i="28"/>
  <c r="JN102" i="28"/>
  <c r="GL105" i="28"/>
  <c r="IG105" i="28"/>
  <c r="GQ110" i="28"/>
  <c r="IL110" i="28"/>
  <c r="JB114" i="28"/>
  <c r="HG114" i="28"/>
  <c r="HL119" i="28"/>
  <c r="JG119" i="28"/>
  <c r="HD123" i="28"/>
  <c r="IY123" i="28"/>
  <c r="HG126" i="28"/>
  <c r="JB126" i="28"/>
  <c r="JF130" i="28"/>
  <c r="HK130" i="28"/>
  <c r="JJ134" i="28"/>
  <c r="HO134" i="28"/>
  <c r="HG138" i="28"/>
  <c r="JB138" i="28"/>
  <c r="JF142" i="28"/>
  <c r="HK142" i="28"/>
  <c r="HO146" i="28"/>
  <c r="JJ146" i="28"/>
  <c r="HG150" i="28"/>
  <c r="JB150" i="28"/>
  <c r="JF154" i="28"/>
  <c r="HK154" i="28"/>
  <c r="GQ158" i="28"/>
  <c r="IL158" i="28"/>
  <c r="IP162" i="28"/>
  <c r="GU162" i="28"/>
  <c r="GX165" i="28"/>
  <c r="IS165" i="28"/>
  <c r="HB169" i="28"/>
  <c r="IW169" i="28"/>
  <c r="GT173" i="28"/>
  <c r="IO173" i="28"/>
  <c r="IR176" i="28"/>
  <c r="GW176" i="28"/>
  <c r="IJ180" i="28"/>
  <c r="GO180" i="28"/>
  <c r="IN184" i="28"/>
  <c r="GS184" i="28"/>
  <c r="GU186" i="28"/>
  <c r="IP186" i="28"/>
  <c r="IS189" i="28"/>
  <c r="GX189" i="28"/>
  <c r="HR16" i="28"/>
  <c r="JM16" i="28"/>
  <c r="GM21" i="28"/>
  <c r="IH21" i="28"/>
  <c r="HN24" i="28"/>
  <c r="JI24" i="28"/>
  <c r="JA28" i="28"/>
  <c r="HF28" i="28"/>
  <c r="HJ32" i="28"/>
  <c r="JE32" i="28"/>
  <c r="IJ35" i="28"/>
  <c r="GO35" i="28"/>
  <c r="JJ37" i="28"/>
  <c r="HO37" i="28"/>
  <c r="JO42" i="28"/>
  <c r="HT42" i="28"/>
  <c r="JG46" i="28"/>
  <c r="HL46" i="28"/>
  <c r="IY50" i="28"/>
  <c r="HD50" i="28"/>
  <c r="JA52" i="28"/>
  <c r="HF52" i="28"/>
  <c r="JE56" i="28"/>
  <c r="HJ56" i="28"/>
  <c r="JI60" i="28"/>
  <c r="HN60" i="28"/>
  <c r="IO64" i="28"/>
  <c r="GT64" i="28"/>
  <c r="JE68" i="28"/>
  <c r="HJ68" i="28"/>
  <c r="HN72" i="28"/>
  <c r="JI72" i="28"/>
  <c r="JM76" i="28"/>
  <c r="HR76" i="28"/>
  <c r="JF81" i="28"/>
  <c r="HK81" i="28"/>
  <c r="HC85" i="28"/>
  <c r="IX85" i="28"/>
  <c r="HS89" i="28"/>
  <c r="JN89" i="28"/>
  <c r="IU94" i="28"/>
  <c r="GZ94" i="28"/>
  <c r="IM98" i="28"/>
  <c r="GR98" i="28"/>
  <c r="GV102" i="28"/>
  <c r="IQ102" i="28"/>
  <c r="IW108" i="28"/>
  <c r="HB108" i="28"/>
  <c r="JA112" i="28"/>
  <c r="HF112" i="28"/>
  <c r="GO119" i="28"/>
  <c r="IN123" i="28"/>
  <c r="GS123" i="28"/>
  <c r="GW127" i="28"/>
  <c r="IR127" i="28"/>
  <c r="IV131" i="28"/>
  <c r="HA131" i="28"/>
  <c r="IZ135" i="28"/>
  <c r="HE135" i="28"/>
  <c r="JD139" i="28"/>
  <c r="HI139" i="28"/>
  <c r="HA143" i="28"/>
  <c r="IV143" i="28"/>
  <c r="GS147" i="28"/>
  <c r="IN147" i="28"/>
  <c r="HH150" i="28"/>
  <c r="JC150" i="28"/>
  <c r="IU154" i="28"/>
  <c r="GZ154" i="28"/>
  <c r="GR158" i="28"/>
  <c r="IM158" i="28"/>
  <c r="HG161" i="28"/>
  <c r="JB161" i="28"/>
  <c r="IT165" i="28"/>
  <c r="GY165" i="28"/>
  <c r="GQ169" i="28"/>
  <c r="IL169" i="28"/>
  <c r="JA172" i="28"/>
  <c r="HF172" i="28"/>
  <c r="IS176" i="28"/>
  <c r="GX176" i="28"/>
  <c r="IK180" i="28"/>
  <c r="GP180" i="28"/>
  <c r="JL183" i="28"/>
  <c r="HQ183" i="28"/>
  <c r="JD187" i="28"/>
  <c r="HI187" i="28"/>
  <c r="IJ191" i="28"/>
  <c r="GO191" i="28"/>
  <c r="HD194" i="28"/>
  <c r="IY194" i="28"/>
  <c r="GV198" i="28"/>
  <c r="IQ198" i="28"/>
  <c r="HK201" i="28"/>
  <c r="JF201" i="28"/>
  <c r="IX205" i="28"/>
  <c r="HC205" i="28"/>
  <c r="JM208" i="28"/>
  <c r="HR208" i="28"/>
  <c r="JE212" i="28"/>
  <c r="HJ212" i="28"/>
  <c r="HB216" i="28"/>
  <c r="IW216" i="28"/>
  <c r="HQ219" i="28"/>
  <c r="JL219" i="28"/>
  <c r="IR223" i="28"/>
  <c r="GW223" i="28"/>
  <c r="IJ227" i="28"/>
  <c r="GO227" i="28"/>
  <c r="IN231" i="28"/>
  <c r="GS231" i="28"/>
  <c r="GW235" i="28"/>
  <c r="IR235" i="28"/>
  <c r="JG238" i="28"/>
  <c r="HL238" i="28"/>
  <c r="IY242" i="28"/>
  <c r="HD242" i="28"/>
  <c r="HT246" i="28"/>
  <c r="JO246" i="28"/>
  <c r="IV251" i="28"/>
  <c r="HA251" i="28"/>
  <c r="GS255" i="28"/>
  <c r="IN255" i="28"/>
  <c r="HT258" i="28"/>
  <c r="JO258" i="28"/>
  <c r="GZ262" i="28"/>
  <c r="IU262" i="28"/>
  <c r="IY266" i="28"/>
  <c r="HD266" i="28"/>
  <c r="GV270" i="28"/>
  <c r="IQ270" i="28"/>
  <c r="II274" i="28"/>
  <c r="GN274" i="28"/>
  <c r="JJ277" i="28"/>
  <c r="HO277" i="28"/>
  <c r="JB281" i="28"/>
  <c r="HG281" i="28"/>
  <c r="IT285" i="28"/>
  <c r="GY285" i="28"/>
  <c r="IL289" i="28"/>
  <c r="GQ289" i="28"/>
  <c r="IP293" i="28"/>
  <c r="GU293" i="28"/>
  <c r="JE296" i="28"/>
  <c r="HJ296" i="28"/>
  <c r="IK300" i="28"/>
  <c r="GP300" i="28"/>
  <c r="IY302" i="28"/>
  <c r="HD302" i="28"/>
  <c r="IQ306" i="28"/>
  <c r="GV306" i="28"/>
  <c r="IS308" i="28"/>
  <c r="GX308" i="28"/>
  <c r="JG310" i="28"/>
  <c r="HL310" i="28"/>
  <c r="JA316" i="28"/>
  <c r="HF316" i="28"/>
  <c r="GM19" i="28"/>
  <c r="IH19" i="28"/>
  <c r="GP22" i="28"/>
  <c r="IK22" i="28"/>
  <c r="IM24" i="28"/>
  <c r="GR24" i="28"/>
  <c r="GT26" i="28"/>
  <c r="IO26" i="28"/>
  <c r="IQ28" i="28"/>
  <c r="GV28" i="28"/>
  <c r="JE30" i="28"/>
  <c r="HJ30" i="28"/>
  <c r="IH31" i="28"/>
  <c r="GM31" i="28"/>
  <c r="JA38" i="28"/>
  <c r="HF38" i="28"/>
  <c r="IQ40" i="28"/>
  <c r="GV40" i="28"/>
  <c r="JC40" i="28"/>
  <c r="HH40" i="28"/>
  <c r="HJ42" i="28"/>
  <c r="JE42" i="28"/>
  <c r="GO45" i="28"/>
  <c r="IJ45" i="28"/>
  <c r="HC47" i="28"/>
  <c r="IX47" i="28"/>
  <c r="JK48" i="28"/>
  <c r="HP48" i="28"/>
  <c r="GU51" i="28"/>
  <c r="IP51" i="28"/>
  <c r="JO52" i="28"/>
  <c r="HT52" i="28"/>
  <c r="IH55" i="28"/>
  <c r="GM55" i="28"/>
  <c r="IJ57" i="28"/>
  <c r="GO57" i="28"/>
  <c r="JI58" i="28"/>
  <c r="HN58" i="28"/>
  <c r="JK60" i="28"/>
  <c r="HP60" i="28"/>
  <c r="JM62" i="28"/>
  <c r="HR62" i="28"/>
  <c r="JO64" i="28"/>
  <c r="HT64" i="28"/>
  <c r="IH67" i="28"/>
  <c r="GM67" i="28"/>
  <c r="JF67" i="28"/>
  <c r="HK67" i="28"/>
  <c r="HA69" i="28"/>
  <c r="IV69" i="28"/>
  <c r="IX71" i="28"/>
  <c r="HC71" i="28"/>
  <c r="HE73" i="28"/>
  <c r="IZ73" i="28"/>
  <c r="HS75" i="28"/>
  <c r="JN75" i="28"/>
  <c r="GL78" i="28"/>
  <c r="IG78" i="28"/>
  <c r="HA81" i="28"/>
  <c r="IV81" i="28"/>
  <c r="JL85" i="28"/>
  <c r="HQ85" i="28"/>
  <c r="IT16" i="28"/>
  <c r="GY16" i="28"/>
  <c r="GZ17" i="28"/>
  <c r="IU17" i="28"/>
  <c r="IV18" i="28"/>
  <c r="HA18" i="28"/>
  <c r="IW19" i="28"/>
  <c r="HB19" i="28"/>
  <c r="HC20" i="28"/>
  <c r="IX20" i="28"/>
  <c r="IM21" i="28"/>
  <c r="GR21" i="28"/>
  <c r="GS22" i="28"/>
  <c r="IN22" i="28"/>
  <c r="GT23" i="28"/>
  <c r="IO23" i="28"/>
  <c r="HR23" i="28"/>
  <c r="JM23" i="28"/>
  <c r="JN24" i="28"/>
  <c r="HS24" i="28"/>
  <c r="HT25" i="28"/>
  <c r="JO25" i="28"/>
  <c r="IR26" i="28"/>
  <c r="GW26" i="28"/>
  <c r="IS27" i="28"/>
  <c r="GX27" i="28"/>
  <c r="IT28" i="28"/>
  <c r="GY28" i="28"/>
  <c r="IU29" i="28"/>
  <c r="GZ29" i="28"/>
  <c r="IV30" i="28"/>
  <c r="HA30" i="28"/>
  <c r="HB31" i="28"/>
  <c r="IW31" i="28"/>
  <c r="IL32" i="28"/>
  <c r="GQ32" i="28"/>
  <c r="GR33" i="28"/>
  <c r="IM33" i="28"/>
  <c r="HD33" i="28"/>
  <c r="IY33" i="28"/>
  <c r="IN34" i="28"/>
  <c r="GS34" i="28"/>
  <c r="JL34" i="28"/>
  <c r="HQ34" i="28"/>
  <c r="GT35" i="28"/>
  <c r="IO35" i="28"/>
  <c r="IP36" i="28"/>
  <c r="GU36" i="28"/>
  <c r="HI38" i="28"/>
  <c r="JD38" i="28"/>
  <c r="JE39" i="28"/>
  <c r="HJ39" i="28"/>
  <c r="GM40" i="28"/>
  <c r="IH40" i="28"/>
  <c r="GY40" i="28"/>
  <c r="IT40" i="28"/>
  <c r="HK40" i="28"/>
  <c r="JF40" i="28"/>
  <c r="IU41" i="28"/>
  <c r="GZ41" i="28"/>
  <c r="HA42" i="28"/>
  <c r="IV42" i="28"/>
  <c r="GP43" i="28"/>
  <c r="IK43" i="28"/>
  <c r="IX44" i="28"/>
  <c r="HC44" i="28"/>
  <c r="IY45" i="28"/>
  <c r="HD45" i="28"/>
  <c r="GS46" i="28"/>
  <c r="IN46" i="28"/>
  <c r="IO47" i="28"/>
  <c r="GT47" i="28"/>
  <c r="IP48" i="28"/>
  <c r="GU48" i="28"/>
  <c r="IQ49" i="28"/>
  <c r="GV49" i="28"/>
  <c r="JO49" i="28"/>
  <c r="HT49" i="28"/>
  <c r="IG51" i="28"/>
  <c r="GL51" i="28"/>
  <c r="GM52" i="28"/>
  <c r="IH52" i="28"/>
  <c r="II53" i="28"/>
  <c r="GN53" i="28"/>
  <c r="II16" i="28"/>
  <c r="GN16" i="28"/>
  <c r="JG16" i="28"/>
  <c r="HL16" i="28"/>
  <c r="HA17" i="28"/>
  <c r="IV17" i="28"/>
  <c r="GP18" i="28"/>
  <c r="IK18" i="28"/>
  <c r="IL19" i="28"/>
  <c r="GQ19" i="28"/>
  <c r="IJ16" i="28"/>
  <c r="GO16" i="28"/>
  <c r="IV16" i="28"/>
  <c r="HA16" i="28"/>
  <c r="JH16" i="28"/>
  <c r="HM16" i="28"/>
  <c r="GP17" i="28"/>
  <c r="IK17" i="28"/>
  <c r="HB17" i="28"/>
  <c r="IW17" i="28"/>
  <c r="HN17" i="28"/>
  <c r="JI17" i="28"/>
  <c r="GQ18" i="28"/>
  <c r="IL18" i="28"/>
  <c r="HC18" i="28"/>
  <c r="IX18" i="28"/>
  <c r="JJ18" i="28"/>
  <c r="HO18" i="28"/>
  <c r="IM19" i="28"/>
  <c r="GR19" i="28"/>
  <c r="IY19" i="28"/>
  <c r="HD19" i="28"/>
  <c r="JK19" i="28"/>
  <c r="HP19" i="28"/>
  <c r="GS20" i="28"/>
  <c r="IN20" i="28"/>
  <c r="HE20" i="28"/>
  <c r="IZ20" i="28"/>
  <c r="HQ20" i="28"/>
  <c r="JL20" i="28"/>
  <c r="GT21" i="28"/>
  <c r="IO21" i="28"/>
  <c r="HF21" i="28"/>
  <c r="JA21" i="28"/>
  <c r="HR21" i="28"/>
  <c r="JM21" i="28"/>
  <c r="IP22" i="28"/>
  <c r="GU22" i="28"/>
  <c r="JB22" i="28"/>
  <c r="HG22" i="28"/>
  <c r="HS22" i="28"/>
  <c r="JN22" i="28"/>
  <c r="GV23" i="28"/>
  <c r="IQ23" i="28"/>
  <c r="HH23" i="28"/>
  <c r="JC23" i="28"/>
  <c r="HT23" i="28"/>
  <c r="JO23" i="28"/>
  <c r="IR24" i="28"/>
  <c r="GW24" i="28"/>
  <c r="JD24" i="28"/>
  <c r="HI24" i="28"/>
  <c r="IG25" i="28"/>
  <c r="GL25" i="28"/>
  <c r="IS25" i="28"/>
  <c r="GX25" i="28"/>
  <c r="JE25" i="28"/>
  <c r="HJ25" i="28"/>
  <c r="GM26" i="28"/>
  <c r="IH26" i="28"/>
  <c r="GY26" i="28"/>
  <c r="IT26" i="28"/>
  <c r="HK26" i="28"/>
  <c r="JF26" i="28"/>
  <c r="II27" i="28"/>
  <c r="GN27" i="28"/>
  <c r="IU27" i="28"/>
  <c r="GZ27" i="28"/>
  <c r="JG27" i="28"/>
  <c r="HL27" i="28"/>
  <c r="GO28" i="28"/>
  <c r="IJ28" i="28"/>
  <c r="IV28" i="28"/>
  <c r="HA28" i="28"/>
  <c r="HM28" i="28"/>
  <c r="JH28" i="28"/>
  <c r="GP29" i="28"/>
  <c r="IK29" i="28"/>
  <c r="HB29" i="28"/>
  <c r="IW29" i="28"/>
  <c r="HN29" i="28"/>
  <c r="JI29" i="28"/>
  <c r="IL30" i="28"/>
  <c r="GQ30" i="28"/>
  <c r="IX30" i="28"/>
  <c r="HC30" i="28"/>
  <c r="JJ30" i="28"/>
  <c r="HO30" i="28"/>
  <c r="GR31" i="28"/>
  <c r="IM31" i="28"/>
  <c r="HD31" i="28"/>
  <c r="IY31" i="28"/>
  <c r="HP31" i="28"/>
  <c r="JK31" i="28"/>
  <c r="IN32" i="28"/>
  <c r="GS32" i="28"/>
  <c r="IZ32" i="28"/>
  <c r="HE32" i="28"/>
  <c r="JL32" i="28"/>
  <c r="HQ32" i="28"/>
  <c r="GT33" i="28"/>
  <c r="IO33" i="28"/>
  <c r="HF33" i="28"/>
  <c r="JA33" i="28"/>
  <c r="HR33" i="28"/>
  <c r="JM33" i="28"/>
  <c r="IP34" i="28"/>
  <c r="GU34" i="28"/>
  <c r="JB34" i="28"/>
  <c r="HG34" i="28"/>
  <c r="JN34" i="28"/>
  <c r="HS34" i="28"/>
  <c r="IQ35" i="28"/>
  <c r="GV35" i="28"/>
  <c r="JC35" i="28"/>
  <c r="HH35" i="28"/>
  <c r="JO35" i="28"/>
  <c r="HT35" i="28"/>
  <c r="GW36" i="28"/>
  <c r="IR36" i="28"/>
  <c r="HI36" i="28"/>
  <c r="JD36" i="28"/>
  <c r="IG37" i="28"/>
  <c r="GL37" i="28"/>
  <c r="IS37" i="28"/>
  <c r="GX37" i="28"/>
  <c r="JE37" i="28"/>
  <c r="HJ37" i="28"/>
  <c r="GM38" i="28"/>
  <c r="IH38" i="28"/>
  <c r="GY38" i="28"/>
  <c r="IT38" i="28"/>
  <c r="HK38" i="28"/>
  <c r="JF38" i="28"/>
  <c r="GN39" i="28"/>
  <c r="IU39" i="28"/>
  <c r="GZ39" i="28"/>
  <c r="JG39" i="28"/>
  <c r="HL39" i="28"/>
  <c r="GO40" i="28"/>
  <c r="IJ40" i="28"/>
  <c r="HA40" i="28"/>
  <c r="IV40" i="28"/>
  <c r="HM40" i="28"/>
  <c r="JH40" i="28"/>
  <c r="IK41" i="28"/>
  <c r="GP41" i="28"/>
  <c r="IW41" i="28"/>
  <c r="HB41" i="28"/>
  <c r="JI41" i="28"/>
  <c r="HN41" i="28"/>
  <c r="IL42" i="28"/>
  <c r="GQ42" i="28"/>
  <c r="IX42" i="28"/>
  <c r="HC42" i="28"/>
  <c r="JJ42" i="28"/>
  <c r="HO42" i="28"/>
  <c r="GR43" i="28"/>
  <c r="IM43" i="28"/>
  <c r="HD43" i="28"/>
  <c r="IY43" i="28"/>
  <c r="HP43" i="28"/>
  <c r="JK43" i="28"/>
  <c r="GS44" i="28"/>
  <c r="IN44" i="28"/>
  <c r="HE44" i="28"/>
  <c r="IZ44" i="28"/>
  <c r="HQ44" i="28"/>
  <c r="JL44" i="28"/>
  <c r="IO45" i="28"/>
  <c r="GT45" i="28"/>
  <c r="JA45" i="28"/>
  <c r="HF45" i="28"/>
  <c r="JM45" i="28"/>
  <c r="HR45" i="28"/>
  <c r="IP46" i="28"/>
  <c r="GU46" i="28"/>
  <c r="JB46" i="28"/>
  <c r="HG46" i="28"/>
  <c r="JN46" i="28"/>
  <c r="HS46" i="28"/>
  <c r="IQ47" i="28"/>
  <c r="GV47" i="28"/>
  <c r="JC47" i="28"/>
  <c r="HH47" i="28"/>
  <c r="JO47" i="28"/>
  <c r="HT47" i="28"/>
  <c r="GW48" i="28"/>
  <c r="IR48" i="28"/>
  <c r="HI48" i="28"/>
  <c r="JD48" i="28"/>
  <c r="IG49" i="28"/>
  <c r="GL49" i="28"/>
  <c r="IS49" i="28"/>
  <c r="GX49" i="28"/>
  <c r="JE49" i="28"/>
  <c r="HJ49" i="28"/>
  <c r="GM50" i="28"/>
  <c r="IH50" i="28"/>
  <c r="GY50" i="28"/>
  <c r="IT50" i="28"/>
  <c r="HK50" i="28"/>
  <c r="JF50" i="28"/>
  <c r="II51" i="28"/>
  <c r="GN51" i="28"/>
  <c r="IU51" i="28"/>
  <c r="GZ51" i="28"/>
  <c r="JG51" i="28"/>
  <c r="HL51" i="28"/>
  <c r="GO52" i="28"/>
  <c r="IJ52" i="28"/>
  <c r="HA52" i="28"/>
  <c r="IV52" i="28"/>
  <c r="HM52" i="28"/>
  <c r="JH52" i="28"/>
  <c r="IK53" i="28"/>
  <c r="GP53" i="28"/>
  <c r="IW53" i="28"/>
  <c r="HB53" i="28"/>
  <c r="JI53" i="28"/>
  <c r="HN53" i="28"/>
  <c r="IL54" i="28"/>
  <c r="GQ54" i="28"/>
  <c r="IX54" i="28"/>
  <c r="HC54" i="28"/>
  <c r="JJ54" i="28"/>
  <c r="HO54" i="28"/>
  <c r="IM55" i="28"/>
  <c r="GR55" i="28"/>
  <c r="IY55" i="28"/>
  <c r="HD55" i="28"/>
  <c r="JK55" i="28"/>
  <c r="HP55" i="28"/>
  <c r="GS56" i="28"/>
  <c r="IN56" i="28"/>
  <c r="HE56" i="28"/>
  <c r="IZ56" i="28"/>
  <c r="HQ56" i="28"/>
  <c r="JL56" i="28"/>
  <c r="IO57" i="28"/>
  <c r="GT57" i="28"/>
  <c r="JA57" i="28"/>
  <c r="HF57" i="28"/>
  <c r="JM57" i="28"/>
  <c r="HR57" i="28"/>
  <c r="GU58" i="28"/>
  <c r="IP58" i="28"/>
  <c r="HG58" i="28"/>
  <c r="JB58" i="28"/>
  <c r="HS58" i="28"/>
  <c r="JN58" i="28"/>
  <c r="IQ59" i="28"/>
  <c r="GV59" i="28"/>
  <c r="JC59" i="28"/>
  <c r="HH59" i="28"/>
  <c r="JO59" i="28"/>
  <c r="HT59" i="28"/>
  <c r="GW60" i="28"/>
  <c r="IR60" i="28"/>
  <c r="HI60" i="28"/>
  <c r="JD60" i="28"/>
  <c r="IG61" i="28"/>
  <c r="GL61" i="28"/>
  <c r="IS61" i="28"/>
  <c r="GX61" i="28"/>
  <c r="JE61" i="28"/>
  <c r="HJ61" i="28"/>
  <c r="GM62" i="28"/>
  <c r="IH62" i="28"/>
  <c r="GY62" i="28"/>
  <c r="IT62" i="28"/>
  <c r="HK62" i="28"/>
  <c r="JF62" i="28"/>
  <c r="II63" i="28"/>
  <c r="GN63" i="28"/>
  <c r="IU63" i="28"/>
  <c r="GZ63" i="28"/>
  <c r="JG63" i="28"/>
  <c r="HL63" i="28"/>
  <c r="GO64" i="28"/>
  <c r="IJ64" i="28"/>
  <c r="HA64" i="28"/>
  <c r="IV64" i="28"/>
  <c r="HM64" i="28"/>
  <c r="JH64" i="28"/>
  <c r="IK65" i="28"/>
  <c r="GP65" i="28"/>
  <c r="IW65" i="28"/>
  <c r="HB65" i="28"/>
  <c r="JI65" i="28"/>
  <c r="HN65" i="28"/>
  <c r="GQ66" i="28"/>
  <c r="IL66" i="28"/>
  <c r="HC66" i="28"/>
  <c r="IX66" i="28"/>
  <c r="HO66" i="28"/>
  <c r="JJ66" i="28"/>
  <c r="IM67" i="28"/>
  <c r="GR67" i="28"/>
  <c r="IY67" i="28"/>
  <c r="HD67" i="28"/>
  <c r="JK67" i="28"/>
  <c r="HP67" i="28"/>
  <c r="IN68" i="28"/>
  <c r="GS68" i="28"/>
  <c r="IZ68" i="28"/>
  <c r="HE68" i="28"/>
  <c r="JL68" i="28"/>
  <c r="HQ68" i="28"/>
  <c r="IO69" i="28"/>
  <c r="GT69" i="28"/>
  <c r="JA69" i="28"/>
  <c r="HF69" i="28"/>
  <c r="HR69" i="28"/>
  <c r="JM69" i="28"/>
  <c r="IP70" i="28"/>
  <c r="GU70" i="28"/>
  <c r="JB70" i="28"/>
  <c r="HG70" i="28"/>
  <c r="HS70" i="28"/>
  <c r="JN70" i="28"/>
  <c r="IQ71" i="28"/>
  <c r="GV71" i="28"/>
  <c r="JC71" i="28"/>
  <c r="HH71" i="28"/>
  <c r="JO71" i="28"/>
  <c r="HT71" i="28"/>
  <c r="GW72" i="28"/>
  <c r="IR72" i="28"/>
  <c r="HI72" i="28"/>
  <c r="JD72" i="28"/>
  <c r="GL73" i="28"/>
  <c r="IG73" i="28"/>
  <c r="GX73" i="28"/>
  <c r="IS73" i="28"/>
  <c r="HJ73" i="28"/>
  <c r="JE73" i="28"/>
  <c r="IH74" i="28"/>
  <c r="GM74" i="28"/>
  <c r="IT74" i="28"/>
  <c r="GY74" i="28"/>
  <c r="JF74" i="28"/>
  <c r="HK74" i="28"/>
  <c r="II75" i="28"/>
  <c r="GN75" i="28"/>
  <c r="IU75" i="28"/>
  <c r="GZ75" i="28"/>
  <c r="JG75" i="28"/>
  <c r="HL75" i="28"/>
  <c r="IJ76" i="28"/>
  <c r="GO76" i="28"/>
  <c r="IV76" i="28"/>
  <c r="HA76" i="28"/>
  <c r="JH76" i="28"/>
  <c r="HM76" i="28"/>
  <c r="GP77" i="28"/>
  <c r="IK77" i="28"/>
  <c r="HB77" i="28"/>
  <c r="IW77" i="28"/>
  <c r="HN77" i="28"/>
  <c r="JI77" i="28"/>
  <c r="IL78" i="28"/>
  <c r="GQ78" i="28"/>
  <c r="IX78" i="28"/>
  <c r="HC78" i="28"/>
  <c r="JJ78" i="28"/>
  <c r="HO78" i="28"/>
  <c r="IM79" i="28"/>
  <c r="GR79" i="28"/>
  <c r="IY79" i="28"/>
  <c r="HD79" i="28"/>
  <c r="JK79" i="28"/>
  <c r="HP79" i="28"/>
  <c r="GS80" i="28"/>
  <c r="IN80" i="28"/>
  <c r="HE80" i="28"/>
  <c r="IZ80" i="28"/>
  <c r="HQ80" i="28"/>
  <c r="JL80" i="28"/>
  <c r="IO81" i="28"/>
  <c r="GT81" i="28"/>
  <c r="JA81" i="28"/>
  <c r="HF81" i="28"/>
  <c r="JM81" i="28"/>
  <c r="HR81" i="28"/>
  <c r="IP82" i="28"/>
  <c r="GU82" i="28"/>
  <c r="JB82" i="28"/>
  <c r="HG82" i="28"/>
  <c r="JN82" i="28"/>
  <c r="HS82" i="28"/>
  <c r="GV83" i="28"/>
  <c r="IQ83" i="28"/>
  <c r="HH83" i="28"/>
  <c r="JC83" i="28"/>
  <c r="HT83" i="28"/>
  <c r="JO83" i="28"/>
  <c r="GW84" i="28"/>
  <c r="IR84" i="28"/>
  <c r="HI84" i="28"/>
  <c r="JD84" i="28"/>
  <c r="IG85" i="28"/>
  <c r="GL85" i="28"/>
  <c r="IS85" i="28"/>
  <c r="GX85" i="28"/>
  <c r="JE85" i="28"/>
  <c r="HJ85" i="28"/>
  <c r="IH86" i="28"/>
  <c r="GM86" i="28"/>
  <c r="IT86" i="28"/>
  <c r="GY86" i="28"/>
  <c r="JF86" i="28"/>
  <c r="HK86" i="28"/>
  <c r="II87" i="28"/>
  <c r="GN87" i="28"/>
  <c r="IU87" i="28"/>
  <c r="GZ87" i="28"/>
  <c r="JG87" i="28"/>
  <c r="HL87" i="28"/>
  <c r="GO88" i="28"/>
  <c r="IJ88" i="28"/>
  <c r="HA88" i="28"/>
  <c r="IV88" i="28"/>
  <c r="HM88" i="28"/>
  <c r="JH88" i="28"/>
  <c r="IK89" i="28"/>
  <c r="GP89" i="28"/>
  <c r="IW89" i="28"/>
  <c r="HB89" i="28"/>
  <c r="JI89" i="28"/>
  <c r="HN89" i="28"/>
  <c r="IL90" i="28"/>
  <c r="GQ90" i="28"/>
  <c r="IX90" i="28"/>
  <c r="HC90" i="28"/>
  <c r="JJ90" i="28"/>
  <c r="HO90" i="28"/>
  <c r="GR91" i="28"/>
  <c r="IM91" i="28"/>
  <c r="IY91" i="28"/>
  <c r="HD91" i="28"/>
  <c r="JK91" i="28"/>
  <c r="HP91" i="28"/>
  <c r="IN92" i="28"/>
  <c r="GS92" i="28"/>
  <c r="IZ92" i="28"/>
  <c r="HE92" i="28"/>
  <c r="JL92" i="28"/>
  <c r="HQ92" i="28"/>
  <c r="GT93" i="28"/>
  <c r="HF93" i="28"/>
  <c r="JA93" i="28"/>
  <c r="HR93" i="28"/>
  <c r="JM93" i="28"/>
  <c r="IP94" i="28"/>
  <c r="GU94" i="28"/>
  <c r="JB94" i="28"/>
  <c r="HG94" i="28"/>
  <c r="JN94" i="28"/>
  <c r="HS94" i="28"/>
  <c r="IQ95" i="28"/>
  <c r="GV95" i="28"/>
  <c r="JC95" i="28"/>
  <c r="HH95" i="28"/>
  <c r="JO95" i="28"/>
  <c r="HT95" i="28"/>
  <c r="IR96" i="28"/>
  <c r="GW96" i="28"/>
  <c r="JD96" i="28"/>
  <c r="HI96" i="28"/>
  <c r="IG97" i="28"/>
  <c r="GL97" i="28"/>
  <c r="IS97" i="28"/>
  <c r="GX97" i="28"/>
  <c r="JE97" i="28"/>
  <c r="HJ97" i="28"/>
  <c r="GM98" i="28"/>
  <c r="IH98" i="28"/>
  <c r="GY98" i="28"/>
  <c r="IT98" i="28"/>
  <c r="HK98" i="28"/>
  <c r="JF98" i="28"/>
  <c r="II99" i="28"/>
  <c r="GN99" i="28"/>
  <c r="IU99" i="28"/>
  <c r="GZ99" i="28"/>
  <c r="JG99" i="28"/>
  <c r="HL99" i="28"/>
  <c r="IJ100" i="28"/>
  <c r="GO100" i="28"/>
  <c r="IV100" i="28"/>
  <c r="HA100" i="28"/>
  <c r="JH100" i="28"/>
  <c r="HM100" i="28"/>
  <c r="GP101" i="28"/>
  <c r="IK101" i="28"/>
  <c r="HB101" i="28"/>
  <c r="IW101" i="28"/>
  <c r="JI101" i="28"/>
  <c r="HN101" i="28"/>
  <c r="IL102" i="28"/>
  <c r="GQ102" i="28"/>
  <c r="IX102" i="28"/>
  <c r="HC102" i="28"/>
  <c r="JJ102" i="28"/>
  <c r="HO102" i="28"/>
  <c r="GR103" i="28"/>
  <c r="IM103" i="28"/>
  <c r="HD103" i="28"/>
  <c r="IY103" i="28"/>
  <c r="HP103" i="28"/>
  <c r="JK103" i="28"/>
  <c r="GS104" i="28"/>
  <c r="IN104" i="28"/>
  <c r="HE104" i="28"/>
  <c r="IZ104" i="28"/>
  <c r="HQ104" i="28"/>
  <c r="JL104" i="28"/>
  <c r="IO105" i="28"/>
  <c r="GT105" i="28"/>
  <c r="JA105" i="28"/>
  <c r="HF105" i="28"/>
  <c r="JM105" i="28"/>
  <c r="HR105" i="28"/>
  <c r="GU106" i="28"/>
  <c r="IP106" i="28"/>
  <c r="HG106" i="28"/>
  <c r="JB106" i="28"/>
  <c r="HS106" i="28"/>
  <c r="JN106" i="28"/>
  <c r="IQ107" i="28"/>
  <c r="GV107" i="28"/>
  <c r="JC107" i="28"/>
  <c r="HH107" i="28"/>
  <c r="JO107" i="28"/>
  <c r="HT107" i="28"/>
  <c r="GW108" i="28"/>
  <c r="IR108" i="28"/>
  <c r="HI108" i="28"/>
  <c r="JD108" i="28"/>
  <c r="IG109" i="28"/>
  <c r="GL109" i="28"/>
  <c r="IS109" i="28"/>
  <c r="GX109" i="28"/>
  <c r="JE109" i="28"/>
  <c r="HJ109" i="28"/>
  <c r="IH110" i="28"/>
  <c r="GM110" i="28"/>
  <c r="IT110" i="28"/>
  <c r="GY110" i="28"/>
  <c r="JF110" i="28"/>
  <c r="HK110" i="28"/>
  <c r="GN111" i="28"/>
  <c r="II111" i="28"/>
  <c r="GZ111" i="28"/>
  <c r="IU111" i="28"/>
  <c r="HL111" i="28"/>
  <c r="JG111" i="28"/>
  <c r="IJ112" i="28"/>
  <c r="GO112" i="28"/>
  <c r="IV112" i="28"/>
  <c r="HA112" i="28"/>
  <c r="JH112" i="28"/>
  <c r="HM112" i="28"/>
  <c r="IK113" i="28"/>
  <c r="GP113" i="28"/>
  <c r="IW113" i="28"/>
  <c r="HB113" i="28"/>
  <c r="JI113" i="28"/>
  <c r="HN113" i="28"/>
  <c r="IL114" i="28"/>
  <c r="GQ114" i="28"/>
  <c r="IX114" i="28"/>
  <c r="HC114" i="28"/>
  <c r="JJ114" i="28"/>
  <c r="HO114" i="28"/>
  <c r="GR115" i="28"/>
  <c r="IM115" i="28"/>
  <c r="HD115" i="28"/>
  <c r="IY115" i="28"/>
  <c r="HP115" i="28"/>
  <c r="JK115" i="28"/>
  <c r="GS116" i="28"/>
  <c r="IZ116" i="28"/>
  <c r="HE116" i="28"/>
  <c r="HQ116" i="28"/>
  <c r="JL116" i="28"/>
  <c r="GT117" i="28"/>
  <c r="IO117" i="28"/>
  <c r="HF117" i="28"/>
  <c r="JA117" i="28"/>
  <c r="HR117" i="28"/>
  <c r="JM117" i="28"/>
  <c r="GU118" i="28"/>
  <c r="HG118" i="28"/>
  <c r="JB118" i="28"/>
  <c r="JN118" i="28"/>
  <c r="HS118" i="28"/>
  <c r="GV119" i="28"/>
  <c r="JC119" i="28"/>
  <c r="HH119" i="28"/>
  <c r="JO119" i="28"/>
  <c r="HT119" i="28"/>
  <c r="GW120" i="28"/>
  <c r="IR120" i="28"/>
  <c r="HI120" i="28"/>
  <c r="JD120" i="28"/>
  <c r="GL121" i="28"/>
  <c r="IG121" i="28"/>
  <c r="GX121" i="28"/>
  <c r="IS121" i="28"/>
  <c r="HJ121" i="28"/>
  <c r="JE121" i="28"/>
  <c r="IH122" i="28"/>
  <c r="GM122" i="28"/>
  <c r="IT122" i="28"/>
  <c r="GY122" i="28"/>
  <c r="JF122" i="28"/>
  <c r="HK122" i="28"/>
  <c r="GN123" i="28"/>
  <c r="II123" i="28"/>
  <c r="GZ123" i="28"/>
  <c r="IU123" i="28"/>
  <c r="HL123" i="28"/>
  <c r="JG123" i="28"/>
  <c r="IJ124" i="28"/>
  <c r="GO124" i="28"/>
  <c r="IV124" i="28"/>
  <c r="HA124" i="28"/>
  <c r="JH124" i="28"/>
  <c r="HM124" i="28"/>
  <c r="IK125" i="28"/>
  <c r="GP125" i="28"/>
  <c r="IW125" i="28"/>
  <c r="HB125" i="28"/>
  <c r="JI125" i="28"/>
  <c r="HN125" i="28"/>
  <c r="IL126" i="28"/>
  <c r="GQ126" i="28"/>
  <c r="IX126" i="28"/>
  <c r="HC126" i="28"/>
  <c r="JJ126" i="28"/>
  <c r="HO126" i="28"/>
  <c r="IM127" i="28"/>
  <c r="GR127" i="28"/>
  <c r="IY127" i="28"/>
  <c r="HD127" i="28"/>
  <c r="JK127" i="28"/>
  <c r="HP127" i="28"/>
  <c r="IN128" i="28"/>
  <c r="GS128" i="28"/>
  <c r="IZ128" i="28"/>
  <c r="HE128" i="28"/>
  <c r="JL128" i="28"/>
  <c r="HQ128" i="28"/>
  <c r="IO129" i="28"/>
  <c r="GT129" i="28"/>
  <c r="JA129" i="28"/>
  <c r="HF129" i="28"/>
  <c r="JM129" i="28"/>
  <c r="HR129" i="28"/>
  <c r="IP130" i="28"/>
  <c r="GU130" i="28"/>
  <c r="JB130" i="28"/>
  <c r="HG130" i="28"/>
  <c r="JN130" i="28"/>
  <c r="HS130" i="28"/>
  <c r="GV131" i="28"/>
  <c r="IQ131" i="28"/>
  <c r="HH131" i="28"/>
  <c r="JC131" i="28"/>
  <c r="HT131" i="28"/>
  <c r="JO131" i="28"/>
  <c r="IR132" i="28"/>
  <c r="GW132" i="28"/>
  <c r="JD132" i="28"/>
  <c r="HI132" i="28"/>
  <c r="GL133" i="28"/>
  <c r="IG133" i="28"/>
  <c r="GX133" i="28"/>
  <c r="IS133" i="28"/>
  <c r="HJ133" i="28"/>
  <c r="JE133" i="28"/>
  <c r="IH134" i="28"/>
  <c r="GM134" i="28"/>
  <c r="IT134" i="28"/>
  <c r="GY134" i="28"/>
  <c r="JF134" i="28"/>
  <c r="HK134" i="28"/>
  <c r="GN135" i="28"/>
  <c r="II135" i="28"/>
  <c r="GZ135" i="28"/>
  <c r="IU135" i="28"/>
  <c r="HL135" i="28"/>
  <c r="JG135" i="28"/>
  <c r="IJ136" i="28"/>
  <c r="GO136" i="28"/>
  <c r="IV136" i="28"/>
  <c r="HA136" i="28"/>
  <c r="JH136" i="28"/>
  <c r="HM136" i="28"/>
  <c r="GP137" i="28"/>
  <c r="IK137" i="28"/>
  <c r="HB137" i="28"/>
  <c r="IW137" i="28"/>
  <c r="HN137" i="28"/>
  <c r="JI137" i="28"/>
  <c r="IL138" i="28"/>
  <c r="GQ138" i="28"/>
  <c r="IX138" i="28"/>
  <c r="HC138" i="28"/>
  <c r="JJ138" i="28"/>
  <c r="HO138" i="28"/>
  <c r="GR139" i="28"/>
  <c r="IY139" i="28"/>
  <c r="HD139" i="28"/>
  <c r="JK139" i="28"/>
  <c r="HP139" i="28"/>
  <c r="GS140" i="28"/>
  <c r="IN140" i="28"/>
  <c r="HE140" i="28"/>
  <c r="IZ140" i="28"/>
  <c r="HQ140" i="28"/>
  <c r="JL140" i="28"/>
  <c r="IO141" i="28"/>
  <c r="GT141" i="28"/>
  <c r="JA141" i="28"/>
  <c r="HF141" i="28"/>
  <c r="JM141" i="28"/>
  <c r="HR141" i="28"/>
  <c r="GU142" i="28"/>
  <c r="IP142" i="28"/>
  <c r="HG142" i="28"/>
  <c r="JB142" i="28"/>
  <c r="HS142" i="28"/>
  <c r="JN142" i="28"/>
  <c r="IQ143" i="28"/>
  <c r="GV143" i="28"/>
  <c r="JC143" i="28"/>
  <c r="HH143" i="28"/>
  <c r="JO143" i="28"/>
  <c r="HT143" i="28"/>
  <c r="IR144" i="28"/>
  <c r="GW144" i="28"/>
  <c r="JD144" i="28"/>
  <c r="HI144" i="28"/>
  <c r="GL145" i="28"/>
  <c r="IG145" i="28"/>
  <c r="GX145" i="28"/>
  <c r="IS145" i="28"/>
  <c r="HJ145" i="28"/>
  <c r="JE145" i="28"/>
  <c r="GM146" i="28"/>
  <c r="IH146" i="28"/>
  <c r="GY146" i="28"/>
  <c r="IT146" i="28"/>
  <c r="HK146" i="28"/>
  <c r="JF146" i="28"/>
  <c r="II147" i="28"/>
  <c r="GN147" i="28"/>
  <c r="IU147" i="28"/>
  <c r="GZ147" i="28"/>
  <c r="JG147" i="28"/>
  <c r="HL147" i="28"/>
  <c r="IJ148" i="28"/>
  <c r="GO148" i="28"/>
  <c r="IV148" i="28"/>
  <c r="HA148" i="28"/>
  <c r="JH148" i="28"/>
  <c r="HM148" i="28"/>
  <c r="GP149" i="28"/>
  <c r="IK149" i="28"/>
  <c r="HB149" i="28"/>
  <c r="IW149" i="28"/>
  <c r="HN149" i="28"/>
  <c r="JI149" i="28"/>
  <c r="IL150" i="28"/>
  <c r="GQ150" i="28"/>
  <c r="IX150" i="28"/>
  <c r="HC150" i="28"/>
  <c r="JJ150" i="28"/>
  <c r="HO150" i="28"/>
  <c r="IM151" i="28"/>
  <c r="GR151" i="28"/>
  <c r="IY151" i="28"/>
  <c r="HD151" i="28"/>
  <c r="JK151" i="28"/>
  <c r="HP151" i="28"/>
  <c r="GS152" i="28"/>
  <c r="IN152" i="28"/>
  <c r="HE152" i="28"/>
  <c r="IZ152" i="28"/>
  <c r="HQ152" i="28"/>
  <c r="JL152" i="28"/>
  <c r="IO153" i="28"/>
  <c r="GT153" i="28"/>
  <c r="JA153" i="28"/>
  <c r="HF153" i="28"/>
  <c r="JM153" i="28"/>
  <c r="HR153" i="28"/>
  <c r="IP154" i="28"/>
  <c r="GU154" i="28"/>
  <c r="JB154" i="28"/>
  <c r="HG154" i="28"/>
  <c r="JN154" i="28"/>
  <c r="HS154" i="28"/>
  <c r="IQ155" i="28"/>
  <c r="GV155" i="28"/>
  <c r="JC155" i="28"/>
  <c r="HH155" i="28"/>
  <c r="JO155" i="28"/>
  <c r="HT155" i="28"/>
  <c r="IR156" i="28"/>
  <c r="GW156" i="28"/>
  <c r="JD156" i="28"/>
  <c r="HI156" i="28"/>
  <c r="GL157" i="28"/>
  <c r="IG157" i="28"/>
  <c r="GX157" i="28"/>
  <c r="IS157" i="28"/>
  <c r="HJ157" i="28"/>
  <c r="JE157" i="28"/>
  <c r="IH158" i="28"/>
  <c r="GM158" i="28"/>
  <c r="IT158" i="28"/>
  <c r="GY158" i="28"/>
  <c r="JF158" i="28"/>
  <c r="HK158" i="28"/>
  <c r="II159" i="28"/>
  <c r="GN159" i="28"/>
  <c r="IU159" i="28"/>
  <c r="GZ159" i="28"/>
  <c r="JG159" i="28"/>
  <c r="HL159" i="28"/>
  <c r="GO160" i="28"/>
  <c r="IJ160" i="28"/>
  <c r="HA160" i="28"/>
  <c r="IV160" i="28"/>
  <c r="HM160" i="28"/>
  <c r="JH160" i="28"/>
  <c r="IK161" i="28"/>
  <c r="GP161" i="28"/>
  <c r="IW161" i="28"/>
  <c r="HB161" i="28"/>
  <c r="JI161" i="28"/>
  <c r="HN161" i="28"/>
  <c r="IL162" i="28"/>
  <c r="GQ162" i="28"/>
  <c r="HC162" i="28"/>
  <c r="IX162" i="28"/>
  <c r="HO162" i="28"/>
  <c r="JJ162" i="28"/>
  <c r="GR163" i="28"/>
  <c r="IM163" i="28"/>
  <c r="HD163" i="28"/>
  <c r="IY163" i="28"/>
  <c r="HP163" i="28"/>
  <c r="JK163" i="28"/>
  <c r="IN164" i="28"/>
  <c r="GS164" i="28"/>
  <c r="HE164" i="28"/>
  <c r="IZ164" i="28"/>
  <c r="JL164" i="28"/>
  <c r="HQ164" i="28"/>
  <c r="GT165" i="28"/>
  <c r="IO165" i="28"/>
  <c r="HF165" i="28"/>
  <c r="JA165" i="28"/>
  <c r="HR165" i="28"/>
  <c r="JM165" i="28"/>
  <c r="IP166" i="28"/>
  <c r="GU166" i="28"/>
  <c r="JB166" i="28"/>
  <c r="HG166" i="28"/>
  <c r="JN166" i="28"/>
  <c r="HS166" i="28"/>
  <c r="IQ167" i="28"/>
  <c r="GV167" i="28"/>
  <c r="JC167" i="28"/>
  <c r="HH167" i="28"/>
  <c r="JO167" i="28"/>
  <c r="HT167" i="28"/>
  <c r="GW168" i="28"/>
  <c r="IR168" i="28"/>
  <c r="HI168" i="28"/>
  <c r="JD168" i="28"/>
  <c r="GL169" i="28"/>
  <c r="IG169" i="28"/>
  <c r="GX169" i="28"/>
  <c r="IS169" i="28"/>
  <c r="HJ169" i="28"/>
  <c r="JE169" i="28"/>
  <c r="IH170" i="28"/>
  <c r="GM170" i="28"/>
  <c r="IT170" i="28"/>
  <c r="GY170" i="28"/>
  <c r="JF170" i="28"/>
  <c r="HK170" i="28"/>
  <c r="II171" i="28"/>
  <c r="GN171" i="28"/>
  <c r="IU171" i="28"/>
  <c r="GZ171" i="28"/>
  <c r="JG171" i="28"/>
  <c r="HL171" i="28"/>
  <c r="IJ172" i="28"/>
  <c r="GO172" i="28"/>
  <c r="IV172" i="28"/>
  <c r="HA172" i="28"/>
  <c r="JH172" i="28"/>
  <c r="HM172" i="28"/>
  <c r="IK173" i="28"/>
  <c r="GP173" i="28"/>
  <c r="IW173" i="28"/>
  <c r="HB173" i="28"/>
  <c r="JI173" i="28"/>
  <c r="HN173" i="28"/>
  <c r="GQ174" i="28"/>
  <c r="IL174" i="28"/>
  <c r="HC174" i="28"/>
  <c r="IX174" i="28"/>
  <c r="HS18" i="28"/>
  <c r="JN18" i="28"/>
  <c r="HK22" i="28"/>
  <c r="JF22" i="28"/>
  <c r="GO24" i="28"/>
  <c r="IJ24" i="28"/>
  <c r="JK27" i="28"/>
  <c r="HP27" i="28"/>
  <c r="HS30" i="28"/>
  <c r="JN30" i="28"/>
  <c r="IS33" i="28"/>
  <c r="GX33" i="28"/>
  <c r="HR41" i="28"/>
  <c r="JM41" i="28"/>
  <c r="GX45" i="28"/>
  <c r="IS45" i="28"/>
  <c r="HB49" i="28"/>
  <c r="IW49" i="28"/>
  <c r="GT53" i="28"/>
  <c r="IO53" i="28"/>
  <c r="IR56" i="28"/>
  <c r="GW56" i="28"/>
  <c r="IJ60" i="28"/>
  <c r="GO60" i="28"/>
  <c r="IN64" i="28"/>
  <c r="GS64" i="28"/>
  <c r="IR68" i="28"/>
  <c r="GW68" i="28"/>
  <c r="GO72" i="28"/>
  <c r="IJ72" i="28"/>
  <c r="JK75" i="28"/>
  <c r="HP75" i="28"/>
  <c r="HH79" i="28"/>
  <c r="JC79" i="28"/>
  <c r="JD80" i="28"/>
  <c r="HI80" i="28"/>
  <c r="IS81" i="28"/>
  <c r="GX81" i="28"/>
  <c r="GP85" i="28"/>
  <c r="IK85" i="28"/>
  <c r="IZ88" i="28"/>
  <c r="HE88" i="28"/>
  <c r="GW92" i="28"/>
  <c r="IR92" i="28"/>
  <c r="IV96" i="28"/>
  <c r="HA96" i="28"/>
  <c r="JL100" i="28"/>
  <c r="HQ100" i="28"/>
  <c r="GU102" i="28"/>
  <c r="IP102" i="28"/>
  <c r="IV108" i="28"/>
  <c r="HA108" i="28"/>
  <c r="IZ112" i="28"/>
  <c r="HE112" i="28"/>
  <c r="IT118" i="28"/>
  <c r="GY118" i="28"/>
  <c r="IL122" i="28"/>
  <c r="GQ122" i="28"/>
  <c r="GT125" i="28"/>
  <c r="HJ129" i="28"/>
  <c r="JE129" i="28"/>
  <c r="GN131" i="28"/>
  <c r="II131" i="28"/>
  <c r="GR135" i="28"/>
  <c r="GV139" i="28"/>
  <c r="GN143" i="28"/>
  <c r="II143" i="28"/>
  <c r="HC146" i="28"/>
  <c r="IX146" i="28"/>
  <c r="GU150" i="28"/>
  <c r="IP150" i="28"/>
  <c r="HJ153" i="28"/>
  <c r="JE153" i="28"/>
  <c r="IW157" i="28"/>
  <c r="HB157" i="28"/>
  <c r="GT161" i="28"/>
  <c r="IO161" i="28"/>
  <c r="IG165" i="28"/>
  <c r="GL165" i="28"/>
  <c r="JH168" i="28"/>
  <c r="HM168" i="28"/>
  <c r="IZ172" i="28"/>
  <c r="HE172" i="28"/>
  <c r="JD176" i="28"/>
  <c r="HI176" i="28"/>
  <c r="IV180" i="28"/>
  <c r="HA180" i="28"/>
  <c r="JK183" i="28"/>
  <c r="HP183" i="28"/>
  <c r="JM185" i="28"/>
  <c r="HR185" i="28"/>
  <c r="GW188" i="28"/>
  <c r="IR188" i="28"/>
  <c r="IP17" i="28"/>
  <c r="GU17" i="28"/>
  <c r="HK21" i="28"/>
  <c r="JF21" i="28"/>
  <c r="IL25" i="28"/>
  <c r="GQ25" i="28"/>
  <c r="JM28" i="28"/>
  <c r="HR28" i="28"/>
  <c r="IY38" i="28"/>
  <c r="HD38" i="28"/>
  <c r="HE39" i="28"/>
  <c r="IZ39" i="28"/>
  <c r="HQ39" i="28"/>
  <c r="JL39" i="28"/>
  <c r="GL44" i="28"/>
  <c r="IG44" i="28"/>
  <c r="HM47" i="28"/>
  <c r="JH47" i="28"/>
  <c r="HE51" i="28"/>
  <c r="IZ51" i="28"/>
  <c r="JO54" i="28"/>
  <c r="HT54" i="28"/>
  <c r="IU58" i="28"/>
  <c r="GZ58" i="28"/>
  <c r="IM62" i="28"/>
  <c r="GR62" i="28"/>
  <c r="IQ66" i="28"/>
  <c r="GV66" i="28"/>
  <c r="JD67" i="28"/>
  <c r="HI67" i="28"/>
  <c r="GP72" i="28"/>
  <c r="IK72" i="28"/>
  <c r="JL75" i="28"/>
  <c r="HQ75" i="28"/>
  <c r="HI79" i="28"/>
  <c r="JD79" i="28"/>
  <c r="JE80" i="28"/>
  <c r="HJ80" i="28"/>
  <c r="IW84" i="28"/>
  <c r="HB84" i="28"/>
  <c r="GU89" i="28"/>
  <c r="IP89" i="28"/>
  <c r="IH93" i="28"/>
  <c r="GM93" i="28"/>
  <c r="GQ97" i="28"/>
  <c r="IL97" i="28"/>
  <c r="HR100" i="28"/>
  <c r="JM100" i="28"/>
  <c r="HM107" i="28"/>
  <c r="JH107" i="28"/>
  <c r="IZ111" i="28"/>
  <c r="HE111" i="28"/>
  <c r="GL116" i="28"/>
  <c r="IG116" i="28"/>
  <c r="GN118" i="28"/>
  <c r="GR122" i="28"/>
  <c r="IM122" i="28"/>
  <c r="IQ126" i="28"/>
  <c r="GV126" i="28"/>
  <c r="JG130" i="28"/>
  <c r="HL130" i="28"/>
  <c r="GR134" i="28"/>
  <c r="HH138" i="28"/>
  <c r="JC138" i="28"/>
  <c r="IU142" i="28"/>
  <c r="GZ142" i="28"/>
  <c r="IY146" i="28"/>
  <c r="HD146" i="28"/>
  <c r="GV150" i="28"/>
  <c r="IQ150" i="28"/>
  <c r="II154" i="28"/>
  <c r="GN154" i="28"/>
  <c r="JJ157" i="28"/>
  <c r="HO157" i="28"/>
  <c r="GU161" i="28"/>
  <c r="IP161" i="28"/>
  <c r="IH165" i="28"/>
  <c r="GM165" i="28"/>
  <c r="JI168" i="28"/>
  <c r="HN168" i="28"/>
  <c r="IO172" i="28"/>
  <c r="GT172" i="28"/>
  <c r="IG176" i="28"/>
  <c r="GL176" i="28"/>
  <c r="JH179" i="28"/>
  <c r="HM179" i="28"/>
  <c r="IZ183" i="28"/>
  <c r="HE183" i="28"/>
  <c r="HH186" i="28"/>
  <c r="JC186" i="28"/>
  <c r="IU190" i="28"/>
  <c r="GZ190" i="28"/>
  <c r="HO193" i="28"/>
  <c r="JJ193" i="28"/>
  <c r="IP197" i="28"/>
  <c r="GU197" i="28"/>
  <c r="HH198" i="28"/>
  <c r="JC198" i="28"/>
  <c r="II202" i="28"/>
  <c r="GN202" i="28"/>
  <c r="IL205" i="28"/>
  <c r="GQ205" i="28"/>
  <c r="GU209" i="28"/>
  <c r="IP209" i="28"/>
  <c r="IH213" i="28"/>
  <c r="GM213" i="28"/>
  <c r="GP216" i="28"/>
  <c r="IK216" i="28"/>
  <c r="HE219" i="28"/>
  <c r="IZ219" i="28"/>
  <c r="HI223" i="28"/>
  <c r="JD223" i="28"/>
  <c r="HL226" i="28"/>
  <c r="JG226" i="28"/>
  <c r="IM230" i="28"/>
  <c r="GR230" i="28"/>
  <c r="JN233" i="28"/>
  <c r="HS233" i="28"/>
  <c r="JF237" i="28"/>
  <c r="HK237" i="28"/>
  <c r="IL241" i="28"/>
  <c r="GQ241" i="28"/>
  <c r="HH246" i="28"/>
  <c r="JC246" i="28"/>
  <c r="IJ251" i="28"/>
  <c r="GO251" i="28"/>
  <c r="JK254" i="28"/>
  <c r="HP254" i="28"/>
  <c r="GV258" i="28"/>
  <c r="IQ258" i="28"/>
  <c r="JF261" i="28"/>
  <c r="HK261" i="28"/>
  <c r="HC265" i="28"/>
  <c r="IX265" i="28"/>
  <c r="GU269" i="28"/>
  <c r="IP269" i="28"/>
  <c r="GX272" i="28"/>
  <c r="IS272" i="28"/>
  <c r="IW276" i="28"/>
  <c r="HB276" i="28"/>
  <c r="IO280" i="28"/>
  <c r="GT280" i="28"/>
  <c r="HI283" i="28"/>
  <c r="JD283" i="28"/>
  <c r="IV287" i="28"/>
  <c r="HA287" i="28"/>
  <c r="IN291" i="28"/>
  <c r="GS291" i="28"/>
  <c r="IG296" i="28"/>
  <c r="GL296" i="28"/>
  <c r="HM299" i="28"/>
  <c r="JH299" i="28"/>
  <c r="JK302" i="28"/>
  <c r="HP302" i="28"/>
  <c r="HS305" i="28"/>
  <c r="JN305" i="28"/>
  <c r="IH309" i="28"/>
  <c r="GM309" i="28"/>
  <c r="GO311" i="28"/>
  <c r="IJ311" i="28"/>
  <c r="IN315" i="28"/>
  <c r="GS315" i="28"/>
  <c r="HI17" i="28"/>
  <c r="JD17" i="28"/>
  <c r="IW16" i="28"/>
  <c r="HB16" i="28"/>
  <c r="IX17" i="28"/>
  <c r="HC17" i="28"/>
  <c r="HD18" i="28"/>
  <c r="IY18" i="28"/>
  <c r="IZ19" i="28"/>
  <c r="HE19" i="28"/>
  <c r="HF20" i="28"/>
  <c r="JA20" i="28"/>
  <c r="HR20" i="28"/>
  <c r="JM20" i="28"/>
  <c r="HS21" i="28"/>
  <c r="JN21" i="28"/>
  <c r="JO22" i="28"/>
  <c r="HT22" i="28"/>
  <c r="GX24" i="28"/>
  <c r="IS24" i="28"/>
  <c r="IT25" i="28"/>
  <c r="GY25" i="28"/>
  <c r="IU26" i="28"/>
  <c r="GZ26" i="28"/>
  <c r="IJ27" i="28"/>
  <c r="GO27" i="28"/>
  <c r="GP28" i="28"/>
  <c r="IK28" i="28"/>
  <c r="GQ29" i="28"/>
  <c r="IL29" i="28"/>
  <c r="IM30" i="28"/>
  <c r="GR30" i="28"/>
  <c r="GS31" i="28"/>
  <c r="IN31" i="28"/>
  <c r="GT32" i="28"/>
  <c r="IO32" i="28"/>
  <c r="HT34" i="28"/>
  <c r="JO34" i="28"/>
  <c r="IR35" i="28"/>
  <c r="GW35" i="28"/>
  <c r="GL36" i="28"/>
  <c r="IG36" i="28"/>
  <c r="HJ36" i="28"/>
  <c r="JE36" i="28"/>
  <c r="IH37" i="28"/>
  <c r="GM37" i="28"/>
  <c r="IT37" i="28"/>
  <c r="GY37" i="28"/>
  <c r="GZ38" i="28"/>
  <c r="IU38" i="28"/>
  <c r="JH39" i="28"/>
  <c r="HM39" i="28"/>
  <c r="IX41" i="28"/>
  <c r="HC41" i="28"/>
  <c r="IY42" i="28"/>
  <c r="HD42" i="28"/>
  <c r="HE43" i="28"/>
  <c r="IZ43" i="28"/>
  <c r="HF44" i="28"/>
  <c r="JA44" i="28"/>
  <c r="JB45" i="28"/>
  <c r="HG45" i="28"/>
  <c r="HT46" i="28"/>
  <c r="JO46" i="28"/>
  <c r="GL48" i="28"/>
  <c r="IG48" i="28"/>
  <c r="IT49" i="28"/>
  <c r="GY49" i="28"/>
  <c r="GZ50" i="28"/>
  <c r="IU50" i="28"/>
  <c r="JH51" i="28"/>
  <c r="HM51" i="28"/>
  <c r="HN52" i="28"/>
  <c r="JI52" i="28"/>
  <c r="HO53" i="28"/>
  <c r="JJ53" i="28"/>
  <c r="JK54" i="28"/>
  <c r="HP54" i="28"/>
  <c r="HQ55" i="28"/>
  <c r="JL55" i="28"/>
  <c r="JM56" i="28"/>
  <c r="HR56" i="28"/>
  <c r="JN57" i="28"/>
  <c r="HS57" i="28"/>
  <c r="JO58" i="28"/>
  <c r="HT58" i="28"/>
  <c r="JD59" i="28"/>
  <c r="HI59" i="28"/>
  <c r="JE60" i="28"/>
  <c r="HJ60" i="28"/>
  <c r="II62" i="28"/>
  <c r="GN62" i="28"/>
  <c r="IJ63" i="28"/>
  <c r="GO63" i="28"/>
  <c r="IK64" i="28"/>
  <c r="GP64" i="28"/>
  <c r="IL65" i="28"/>
  <c r="GQ65" i="28"/>
  <c r="IM66" i="28"/>
  <c r="GR66" i="28"/>
  <c r="IN67" i="28"/>
  <c r="GS67" i="28"/>
  <c r="JA68" i="28"/>
  <c r="HF68" i="28"/>
  <c r="JB69" i="28"/>
  <c r="HG69" i="28"/>
  <c r="JO70" i="28"/>
  <c r="HT70" i="28"/>
  <c r="HI71" i="28"/>
  <c r="JD71" i="28"/>
  <c r="JE72" i="28"/>
  <c r="HJ72" i="28"/>
  <c r="JF73" i="28"/>
  <c r="HK73" i="28"/>
  <c r="JG74" i="28"/>
  <c r="HL74" i="28"/>
  <c r="JH75" i="28"/>
  <c r="HM75" i="28"/>
  <c r="IW76" i="28"/>
  <c r="HB76" i="28"/>
  <c r="IX77" i="28"/>
  <c r="HC77" i="28"/>
  <c r="IY78" i="28"/>
  <c r="HD78" i="28"/>
  <c r="IZ79" i="28"/>
  <c r="HE79" i="28"/>
  <c r="IQ82" i="28"/>
  <c r="GV82" i="28"/>
  <c r="JC82" i="28"/>
  <c r="HH82" i="28"/>
  <c r="HI83" i="28"/>
  <c r="JD83" i="28"/>
  <c r="IG84" i="28"/>
  <c r="GL84" i="28"/>
  <c r="JE84" i="28"/>
  <c r="HJ84" i="28"/>
  <c r="IH85" i="28"/>
  <c r="GM85" i="28"/>
  <c r="IT85" i="28"/>
  <c r="GY85" i="28"/>
  <c r="GZ86" i="28"/>
  <c r="IU86" i="28"/>
  <c r="HL86" i="28"/>
  <c r="JG86" i="28"/>
  <c r="IJ87" i="28"/>
  <c r="GO87" i="28"/>
  <c r="IV87" i="28"/>
  <c r="HA87" i="28"/>
  <c r="JH87" i="28"/>
  <c r="HM87" i="28"/>
  <c r="GP88" i="28"/>
  <c r="IK88" i="28"/>
  <c r="HB88" i="28"/>
  <c r="IW88" i="28"/>
  <c r="HN88" i="28"/>
  <c r="JI88" i="28"/>
  <c r="IL89" i="28"/>
  <c r="GQ89" i="28"/>
  <c r="IX89" i="28"/>
  <c r="HC89" i="28"/>
  <c r="JJ89" i="28"/>
  <c r="HO89" i="28"/>
  <c r="GR90" i="28"/>
  <c r="IM90" i="28"/>
  <c r="HD90" i="28"/>
  <c r="IY90" i="28"/>
  <c r="HP90" i="28"/>
  <c r="JK90" i="28"/>
  <c r="IN91" i="28"/>
  <c r="GS91" i="28"/>
  <c r="IZ91" i="28"/>
  <c r="HE91" i="28"/>
  <c r="JL91" i="28"/>
  <c r="HQ91" i="28"/>
  <c r="GT92" i="28"/>
  <c r="JA92" i="28"/>
  <c r="HF92" i="28"/>
  <c r="JM92" i="28"/>
  <c r="HR92" i="28"/>
  <c r="GU93" i="28"/>
  <c r="IP93" i="28"/>
  <c r="HG93" i="28"/>
  <c r="JB93" i="28"/>
  <c r="HS93" i="28"/>
  <c r="JN93" i="28"/>
  <c r="IQ94" i="28"/>
  <c r="GV94" i="28"/>
  <c r="JC94" i="28"/>
  <c r="HH94" i="28"/>
  <c r="JO94" i="28"/>
  <c r="HT94" i="28"/>
  <c r="IR95" i="28"/>
  <c r="GW95" i="28"/>
  <c r="JD95" i="28"/>
  <c r="HI95" i="28"/>
  <c r="GL96" i="28"/>
  <c r="IG96" i="28"/>
  <c r="GX96" i="28"/>
  <c r="IS96" i="28"/>
  <c r="HJ96" i="28"/>
  <c r="JE96" i="28"/>
  <c r="IH97" i="28"/>
  <c r="GM97" i="28"/>
  <c r="IT97" i="28"/>
  <c r="GY97" i="28"/>
  <c r="JF97" i="28"/>
  <c r="HK97" i="28"/>
  <c r="GN98" i="28"/>
  <c r="II98" i="28"/>
  <c r="GZ98" i="28"/>
  <c r="IU98" i="28"/>
  <c r="HL98" i="28"/>
  <c r="JG98" i="28"/>
  <c r="IJ99" i="28"/>
  <c r="GO99" i="28"/>
  <c r="IV99" i="28"/>
  <c r="HA99" i="28"/>
  <c r="JH99" i="28"/>
  <c r="HM99" i="28"/>
  <c r="GP100" i="28"/>
  <c r="IK100" i="28"/>
  <c r="HB100" i="28"/>
  <c r="IW100" i="28"/>
  <c r="HN100" i="28"/>
  <c r="JI100" i="28"/>
  <c r="IL101" i="28"/>
  <c r="GQ101" i="28"/>
  <c r="IX101" i="28"/>
  <c r="HC101" i="28"/>
  <c r="JJ101" i="28"/>
  <c r="HO101" i="28"/>
  <c r="IM102" i="28"/>
  <c r="GR102" i="28"/>
  <c r="IY102" i="28"/>
  <c r="HD102" i="28"/>
  <c r="JK102" i="28"/>
  <c r="HP102" i="28"/>
  <c r="GS103" i="28"/>
  <c r="IN103" i="28"/>
  <c r="HE103" i="28"/>
  <c r="IZ103" i="28"/>
  <c r="HQ103" i="28"/>
  <c r="JL103" i="28"/>
  <c r="IO104" i="28"/>
  <c r="GT104" i="28"/>
  <c r="JA104" i="28"/>
  <c r="HF104" i="28"/>
  <c r="JM104" i="28"/>
  <c r="HR104" i="28"/>
  <c r="IP105" i="28"/>
  <c r="GU105" i="28"/>
  <c r="JB105" i="28"/>
  <c r="HG105" i="28"/>
  <c r="JN105" i="28"/>
  <c r="HS105" i="28"/>
  <c r="IQ106" i="28"/>
  <c r="GV106" i="28"/>
  <c r="JC106" i="28"/>
  <c r="HH106" i="28"/>
  <c r="JO106" i="28"/>
  <c r="HT106" i="28"/>
  <c r="IR107" i="28"/>
  <c r="GW107" i="28"/>
  <c r="JD107" i="28"/>
  <c r="HI107" i="28"/>
  <c r="GL108" i="28"/>
  <c r="IG108" i="28"/>
  <c r="GX108" i="28"/>
  <c r="IS108" i="28"/>
  <c r="HJ108" i="28"/>
  <c r="JE108" i="28"/>
  <c r="IH109" i="28"/>
  <c r="GM109" i="28"/>
  <c r="IT109" i="28"/>
  <c r="GY109" i="28"/>
  <c r="JF109" i="28"/>
  <c r="HK109" i="28"/>
  <c r="II110" i="28"/>
  <c r="GN110" i="28"/>
  <c r="IU110" i="28"/>
  <c r="GZ110" i="28"/>
  <c r="JG110" i="28"/>
  <c r="HL110" i="28"/>
  <c r="GO111" i="28"/>
  <c r="IJ111" i="28"/>
  <c r="HA111" i="28"/>
  <c r="IV111" i="28"/>
  <c r="HM111" i="28"/>
  <c r="JH111" i="28"/>
  <c r="IK112" i="28"/>
  <c r="GP112" i="28"/>
  <c r="IW112" i="28"/>
  <c r="HB112" i="28"/>
  <c r="JI112" i="28"/>
  <c r="HN112" i="28"/>
  <c r="IL113" i="28"/>
  <c r="GQ113" i="28"/>
  <c r="IX113" i="28"/>
  <c r="HC113" i="28"/>
  <c r="JJ113" i="28"/>
  <c r="HO113" i="28"/>
  <c r="IM114" i="28"/>
  <c r="GR114" i="28"/>
  <c r="IY114" i="28"/>
  <c r="HD114" i="28"/>
  <c r="HP114" i="28"/>
  <c r="JK114" i="28"/>
  <c r="GS115" i="28"/>
  <c r="IZ115" i="28"/>
  <c r="HE115" i="28"/>
  <c r="JL115" i="28"/>
  <c r="HQ115" i="28"/>
  <c r="GT116" i="28"/>
  <c r="IO116" i="28"/>
  <c r="HF116" i="28"/>
  <c r="JA116" i="28"/>
  <c r="JM116" i="28"/>
  <c r="HR116" i="28"/>
  <c r="GU117" i="28"/>
  <c r="IP117" i="28"/>
  <c r="HG117" i="28"/>
  <c r="JB117" i="28"/>
  <c r="HS117" i="28"/>
  <c r="JN117" i="28"/>
  <c r="GV118" i="28"/>
  <c r="HH118" i="28"/>
  <c r="JC118" i="28"/>
  <c r="JO118" i="28"/>
  <c r="HT118" i="28"/>
  <c r="GW119" i="28"/>
  <c r="IR119" i="28"/>
  <c r="JD119" i="28"/>
  <c r="HI119" i="28"/>
  <c r="GL120" i="28"/>
  <c r="IG120" i="28"/>
  <c r="GX120" i="28"/>
  <c r="IS120" i="28"/>
  <c r="HJ120" i="28"/>
  <c r="JE120" i="28"/>
  <c r="IH121" i="28"/>
  <c r="GM121" i="28"/>
  <c r="IT121" i="28"/>
  <c r="GY121" i="28"/>
  <c r="JF121" i="28"/>
  <c r="HK121" i="28"/>
  <c r="II122" i="28"/>
  <c r="GN122" i="28"/>
  <c r="IU122" i="28"/>
  <c r="GZ122" i="28"/>
  <c r="JG122" i="28"/>
  <c r="HL122" i="28"/>
  <c r="IJ123" i="28"/>
  <c r="GO123" i="28"/>
  <c r="IV123" i="28"/>
  <c r="HA123" i="28"/>
  <c r="JH123" i="28"/>
  <c r="HM123" i="28"/>
  <c r="IK124" i="28"/>
  <c r="GP124" i="28"/>
  <c r="IW124" i="28"/>
  <c r="HB124" i="28"/>
  <c r="JI124" i="28"/>
  <c r="HN124" i="28"/>
  <c r="IL125" i="28"/>
  <c r="GQ125" i="28"/>
  <c r="IX125" i="28"/>
  <c r="HC125" i="28"/>
  <c r="JJ125" i="28"/>
  <c r="HO125" i="28"/>
  <c r="IM126" i="28"/>
  <c r="GR126" i="28"/>
  <c r="IY126" i="28"/>
  <c r="HD126" i="28"/>
  <c r="JK126" i="28"/>
  <c r="HP126" i="28"/>
  <c r="GS127" i="28"/>
  <c r="IN127" i="28"/>
  <c r="HE127" i="28"/>
  <c r="IZ127" i="28"/>
  <c r="HQ127" i="28"/>
  <c r="JL127" i="28"/>
  <c r="IO128" i="28"/>
  <c r="GT128" i="28"/>
  <c r="JA128" i="28"/>
  <c r="HF128" i="28"/>
  <c r="JM128" i="28"/>
  <c r="HR128" i="28"/>
  <c r="GU129" i="28"/>
  <c r="IP129" i="28"/>
  <c r="HG129" i="28"/>
  <c r="JB129" i="28"/>
  <c r="HS129" i="28"/>
  <c r="JN129" i="28"/>
  <c r="IQ130" i="28"/>
  <c r="GV130" i="28"/>
  <c r="JC130" i="28"/>
  <c r="HH130" i="28"/>
  <c r="JO130" i="28"/>
  <c r="HT130" i="28"/>
  <c r="GW131" i="28"/>
  <c r="IR131" i="28"/>
  <c r="HI131" i="28"/>
  <c r="JD131" i="28"/>
  <c r="IG132" i="28"/>
  <c r="GL132" i="28"/>
  <c r="IS132" i="28"/>
  <c r="GX132" i="28"/>
  <c r="JE132" i="28"/>
  <c r="HJ132" i="28"/>
  <c r="GM133" i="28"/>
  <c r="IH133" i="28"/>
  <c r="GY133" i="28"/>
  <c r="IT133" i="28"/>
  <c r="HK133" i="28"/>
  <c r="JF133" i="28"/>
  <c r="II134" i="28"/>
  <c r="GN134" i="28"/>
  <c r="IU134" i="28"/>
  <c r="GZ134" i="28"/>
  <c r="JG134" i="28"/>
  <c r="HL134" i="28"/>
  <c r="GO135" i="28"/>
  <c r="IJ135" i="28"/>
  <c r="HA135" i="28"/>
  <c r="IV135" i="28"/>
  <c r="HM135" i="28"/>
  <c r="JH135" i="28"/>
  <c r="IK136" i="28"/>
  <c r="GP136" i="28"/>
  <c r="IW136" i="28"/>
  <c r="HB136" i="28"/>
  <c r="JI136" i="28"/>
  <c r="HN136" i="28"/>
  <c r="GQ137" i="28"/>
  <c r="IL137" i="28"/>
  <c r="HC137" i="28"/>
  <c r="IX137" i="28"/>
  <c r="HO137" i="28"/>
  <c r="JJ137" i="28"/>
  <c r="GR138" i="28"/>
  <c r="HD138" i="28"/>
  <c r="IY138" i="28"/>
  <c r="HP138" i="28"/>
  <c r="JK138" i="28"/>
  <c r="IN139" i="28"/>
  <c r="GS139" i="28"/>
  <c r="IZ139" i="28"/>
  <c r="HE139" i="28"/>
  <c r="JL139" i="28"/>
  <c r="HQ139" i="28"/>
  <c r="GT140" i="28"/>
  <c r="IO140" i="28"/>
  <c r="HF140" i="28"/>
  <c r="JA140" i="28"/>
  <c r="HR140" i="28"/>
  <c r="JM140" i="28"/>
  <c r="IP141" i="28"/>
  <c r="GU141" i="28"/>
  <c r="JB141" i="28"/>
  <c r="HG141" i="28"/>
  <c r="JN141" i="28"/>
  <c r="HS141" i="28"/>
  <c r="GV142" i="28"/>
  <c r="IQ142" i="28"/>
  <c r="HH142" i="28"/>
  <c r="JC142" i="28"/>
  <c r="HT142" i="28"/>
  <c r="JO142" i="28"/>
  <c r="IR143" i="28"/>
  <c r="GW143" i="28"/>
  <c r="JD143" i="28"/>
  <c r="HI143" i="28"/>
  <c r="IG144" i="28"/>
  <c r="GL144" i="28"/>
  <c r="IS144" i="28"/>
  <c r="GX144" i="28"/>
  <c r="JE144" i="28"/>
  <c r="HJ144" i="28"/>
  <c r="IH145" i="28"/>
  <c r="GM145" i="28"/>
  <c r="IT145" i="28"/>
  <c r="GY145" i="28"/>
  <c r="JF145" i="28"/>
  <c r="HK145" i="28"/>
  <c r="GN146" i="28"/>
  <c r="II146" i="28"/>
  <c r="GZ146" i="28"/>
  <c r="IU146" i="28"/>
  <c r="HL146" i="28"/>
  <c r="JG146" i="28"/>
  <c r="IJ147" i="28"/>
  <c r="GO147" i="28"/>
  <c r="IV147" i="28"/>
  <c r="HA147" i="28"/>
  <c r="JH147" i="28"/>
  <c r="HM147" i="28"/>
  <c r="IK148" i="28"/>
  <c r="GP148" i="28"/>
  <c r="IW148" i="28"/>
  <c r="HB148" i="28"/>
  <c r="JI148" i="28"/>
  <c r="HN148" i="28"/>
  <c r="GQ149" i="28"/>
  <c r="IL149" i="28"/>
  <c r="HC149" i="28"/>
  <c r="IX149" i="28"/>
  <c r="HO149" i="28"/>
  <c r="JJ149" i="28"/>
  <c r="IM150" i="28"/>
  <c r="GR150" i="28"/>
  <c r="IY150" i="28"/>
  <c r="HD150" i="28"/>
  <c r="JK150" i="28"/>
  <c r="HP150" i="28"/>
  <c r="IN151" i="28"/>
  <c r="GS151" i="28"/>
  <c r="IZ151" i="28"/>
  <c r="HE151" i="28"/>
  <c r="JL151" i="28"/>
  <c r="HQ151" i="28"/>
  <c r="GT152" i="28"/>
  <c r="IO152" i="28"/>
  <c r="HF152" i="28"/>
  <c r="JA152" i="28"/>
  <c r="HR152" i="28"/>
  <c r="JM152" i="28"/>
  <c r="GU153" i="28"/>
  <c r="JB153" i="28"/>
  <c r="HG153" i="28"/>
  <c r="JN153" i="28"/>
  <c r="HS153" i="28"/>
  <c r="IQ154" i="28"/>
  <c r="GV154" i="28"/>
  <c r="JC154" i="28"/>
  <c r="HH154" i="28"/>
  <c r="JO154" i="28"/>
  <c r="HT154" i="28"/>
  <c r="IR155" i="28"/>
  <c r="GW155" i="28"/>
  <c r="JD155" i="28"/>
  <c r="HI155" i="28"/>
  <c r="IG156" i="28"/>
  <c r="GL156" i="28"/>
  <c r="IS156" i="28"/>
  <c r="GX156" i="28"/>
  <c r="JE156" i="28"/>
  <c r="HJ156" i="28"/>
  <c r="GM157" i="28"/>
  <c r="IH157" i="28"/>
  <c r="GY157" i="28"/>
  <c r="IT157" i="28"/>
  <c r="HK157" i="28"/>
  <c r="JF157" i="28"/>
  <c r="GN158" i="28"/>
  <c r="II158" i="28"/>
  <c r="GZ158" i="28"/>
  <c r="IU158" i="28"/>
  <c r="HL158" i="28"/>
  <c r="JG158" i="28"/>
  <c r="IJ159" i="28"/>
  <c r="GO159" i="28"/>
  <c r="IV159" i="28"/>
  <c r="HA159" i="28"/>
  <c r="JH159" i="28"/>
  <c r="HM159" i="28"/>
  <c r="GP160" i="28"/>
  <c r="IK160" i="28"/>
  <c r="HB160" i="28"/>
  <c r="IW160" i="28"/>
  <c r="HN160" i="28"/>
  <c r="JI160" i="28"/>
  <c r="IL161" i="28"/>
  <c r="GQ161" i="28"/>
  <c r="IX161" i="28"/>
  <c r="HC161" i="28"/>
  <c r="JJ161" i="28"/>
  <c r="HO161" i="28"/>
  <c r="GR162" i="28"/>
  <c r="IM162" i="28"/>
  <c r="IY162" i="28"/>
  <c r="HD162" i="28"/>
  <c r="HP162" i="28"/>
  <c r="JK162" i="28"/>
  <c r="GS163" i="28"/>
  <c r="IN163" i="28"/>
  <c r="HE163" i="28"/>
  <c r="IZ163" i="28"/>
  <c r="HQ163" i="28"/>
  <c r="JL163" i="28"/>
  <c r="IO164" i="28"/>
  <c r="GT164" i="28"/>
  <c r="HF164" i="28"/>
  <c r="JA164" i="28"/>
  <c r="HR164" i="28"/>
  <c r="JM164" i="28"/>
  <c r="GU165" i="28"/>
  <c r="IP165" i="28"/>
  <c r="HG165" i="28"/>
  <c r="JB165" i="28"/>
  <c r="HS165" i="28"/>
  <c r="JN165" i="28"/>
  <c r="IQ166" i="28"/>
  <c r="GV166" i="28"/>
  <c r="JC166" i="28"/>
  <c r="HH166" i="28"/>
  <c r="JO166" i="28"/>
  <c r="HT166" i="28"/>
  <c r="IR167" i="28"/>
  <c r="GW167" i="28"/>
  <c r="JD167" i="28"/>
  <c r="HI167" i="28"/>
  <c r="IG168" i="28"/>
  <c r="GL168" i="28"/>
  <c r="IS168" i="28"/>
  <c r="GX168" i="28"/>
  <c r="JE168" i="28"/>
  <c r="HJ168" i="28"/>
  <c r="IH169" i="28"/>
  <c r="GM169" i="28"/>
  <c r="IT169" i="28"/>
  <c r="GY169" i="28"/>
  <c r="JF169" i="28"/>
  <c r="HK169" i="28"/>
  <c r="II170" i="28"/>
  <c r="GN170" i="28"/>
  <c r="IU170" i="28"/>
  <c r="GZ170" i="28"/>
  <c r="JG170" i="28"/>
  <c r="HL170" i="28"/>
  <c r="IJ171" i="28"/>
  <c r="GO171" i="28"/>
  <c r="IV171" i="28"/>
  <c r="HA171" i="28"/>
  <c r="JH171" i="28"/>
  <c r="HM171" i="28"/>
  <c r="IK172" i="28"/>
  <c r="GP172" i="28"/>
  <c r="IW172" i="28"/>
  <c r="HB172" i="28"/>
  <c r="JI172" i="28"/>
  <c r="HN172" i="28"/>
  <c r="IL173" i="28"/>
  <c r="GQ173" i="28"/>
  <c r="IX173" i="28"/>
  <c r="HC173" i="28"/>
  <c r="JJ173" i="28"/>
  <c r="HO173" i="28"/>
  <c r="IM174" i="28"/>
  <c r="GR174" i="28"/>
  <c r="IY174" i="28"/>
  <c r="HD174" i="28"/>
  <c r="JK174" i="28"/>
  <c r="HP174" i="28"/>
  <c r="IN175" i="28"/>
  <c r="GS175" i="28"/>
  <c r="IZ175" i="28"/>
  <c r="HE175" i="28"/>
  <c r="JL175" i="28"/>
  <c r="HQ175" i="28"/>
  <c r="GT176" i="28"/>
  <c r="IO176" i="28"/>
  <c r="HF176" i="28"/>
  <c r="JA176" i="28"/>
  <c r="HR176" i="28"/>
  <c r="JM176" i="28"/>
  <c r="IP177" i="28"/>
  <c r="GU177" i="28"/>
  <c r="JB177" i="28"/>
  <c r="HG177" i="28"/>
  <c r="JN177" i="28"/>
  <c r="HS177" i="28"/>
  <c r="IQ178" i="28"/>
  <c r="GV178" i="28"/>
  <c r="JC178" i="28"/>
  <c r="HH178" i="28"/>
  <c r="JO178" i="28"/>
  <c r="HT178" i="28"/>
  <c r="IR179" i="28"/>
  <c r="GW179" i="28"/>
  <c r="JD179" i="28"/>
  <c r="HI179" i="28"/>
  <c r="GL180" i="28"/>
  <c r="IG180" i="28"/>
  <c r="GX180" i="28"/>
  <c r="IS180" i="28"/>
  <c r="HJ180" i="28"/>
  <c r="JE180" i="28"/>
  <c r="IH181" i="28"/>
  <c r="GM181" i="28"/>
  <c r="IT181" i="28"/>
  <c r="GY181" i="28"/>
  <c r="JF181" i="28"/>
  <c r="HK181" i="28"/>
  <c r="II182" i="28"/>
  <c r="GN182" i="28"/>
  <c r="IU182" i="28"/>
  <c r="GZ182" i="28"/>
  <c r="JG182" i="28"/>
  <c r="HL182" i="28"/>
  <c r="IJ183" i="28"/>
  <c r="GO183" i="28"/>
  <c r="IV183" i="28"/>
  <c r="HA183" i="28"/>
  <c r="JH183" i="28"/>
  <c r="HM183" i="28"/>
  <c r="IK184" i="28"/>
  <c r="GP184" i="28"/>
  <c r="IW184" i="28"/>
  <c r="HB184" i="28"/>
  <c r="JI184" i="28"/>
  <c r="HN184" i="28"/>
  <c r="GQ185" i="28"/>
  <c r="IL185" i="28"/>
  <c r="HC185" i="28"/>
  <c r="IX185" i="28"/>
  <c r="HO185" i="28"/>
  <c r="JJ185" i="28"/>
  <c r="IM186" i="28"/>
  <c r="GR186" i="28"/>
  <c r="IY186" i="28"/>
  <c r="HD186" i="28"/>
  <c r="JK186" i="28"/>
  <c r="HP186" i="28"/>
  <c r="IN187" i="28"/>
  <c r="GS187" i="28"/>
  <c r="IZ187" i="28"/>
  <c r="HE187" i="28"/>
  <c r="JL187" i="28"/>
  <c r="HQ187" i="28"/>
  <c r="GT188" i="28"/>
  <c r="IO188" i="28"/>
  <c r="HF188" i="28"/>
  <c r="JA188" i="28"/>
  <c r="HR188" i="28"/>
  <c r="JM188" i="28"/>
  <c r="IP189" i="28"/>
  <c r="GU189" i="28"/>
  <c r="JB189" i="28"/>
  <c r="HG189" i="28"/>
  <c r="JN189" i="28"/>
  <c r="HS189" i="28"/>
  <c r="GV190" i="28"/>
  <c r="IQ190" i="28"/>
  <c r="HH190" i="28"/>
  <c r="JC190" i="28"/>
  <c r="HT190" i="28"/>
  <c r="JO190" i="28"/>
  <c r="IR191" i="28"/>
  <c r="GW191" i="28"/>
  <c r="JD191" i="28"/>
  <c r="HI191" i="28"/>
  <c r="IG192" i="28"/>
  <c r="GL192" i="28"/>
  <c r="IS192" i="28"/>
  <c r="GX192" i="28"/>
  <c r="JE192" i="28"/>
  <c r="HJ192" i="28"/>
  <c r="GM193" i="28"/>
  <c r="IH193" i="28"/>
  <c r="GY193" i="28"/>
  <c r="IT193" i="28"/>
  <c r="HK193" i="28"/>
  <c r="JF193" i="28"/>
  <c r="GN194" i="28"/>
  <c r="II194" i="28"/>
  <c r="IU194" i="28"/>
  <c r="GZ194" i="28"/>
  <c r="JG194" i="28"/>
  <c r="HL194" i="28"/>
  <c r="IJ195" i="28"/>
  <c r="GO195" i="28"/>
  <c r="IV195" i="28"/>
  <c r="HA195" i="28"/>
  <c r="JH195" i="28"/>
  <c r="HM195" i="28"/>
  <c r="GP196" i="28"/>
  <c r="IK196" i="28"/>
  <c r="IW196" i="28"/>
  <c r="HB196" i="28"/>
  <c r="JI196" i="28"/>
  <c r="HN196" i="28"/>
  <c r="IL197" i="28"/>
  <c r="GQ197" i="28"/>
  <c r="HC197" i="28"/>
  <c r="IX197" i="28"/>
  <c r="JJ197" i="28"/>
  <c r="HO197" i="28"/>
  <c r="IM198" i="28"/>
  <c r="GR198" i="28"/>
  <c r="IY198" i="28"/>
  <c r="HD198" i="28"/>
  <c r="JK198" i="28"/>
  <c r="HP198" i="28"/>
  <c r="IN199" i="28"/>
  <c r="GS199" i="28"/>
  <c r="IZ199" i="28"/>
  <c r="HE199" i="28"/>
  <c r="JL199" i="28"/>
  <c r="HQ199" i="28"/>
  <c r="GT200" i="28"/>
  <c r="IO200" i="28"/>
  <c r="HF200" i="28"/>
  <c r="JA200" i="28"/>
  <c r="HR200" i="28"/>
  <c r="JM200" i="28"/>
  <c r="IP201" i="28"/>
  <c r="GU201" i="28"/>
  <c r="JB201" i="28"/>
  <c r="HG201" i="28"/>
  <c r="JN201" i="28"/>
  <c r="HS201" i="28"/>
  <c r="IQ202" i="28"/>
  <c r="GV202" i="28"/>
  <c r="JC202" i="28"/>
  <c r="HH202" i="28"/>
  <c r="JO202" i="28"/>
  <c r="HT202" i="28"/>
  <c r="IR203" i="28"/>
  <c r="GW203" i="28"/>
  <c r="JD203" i="28"/>
  <c r="HI203" i="28"/>
  <c r="IG204" i="28"/>
  <c r="GL204" i="28"/>
  <c r="IS204" i="28"/>
  <c r="GX204" i="28"/>
  <c r="JE204" i="28"/>
  <c r="HJ204" i="28"/>
  <c r="GM205" i="28"/>
  <c r="IH205" i="28"/>
  <c r="GY205" i="28"/>
  <c r="IT205" i="28"/>
  <c r="HK205" i="28"/>
  <c r="JF205" i="28"/>
  <c r="II206" i="28"/>
  <c r="GN206" i="28"/>
  <c r="IU206" i="28"/>
  <c r="GZ206" i="28"/>
  <c r="JG206" i="28"/>
  <c r="HL206" i="28"/>
  <c r="IJ207" i="28"/>
  <c r="GO207" i="28"/>
  <c r="IV207" i="28"/>
  <c r="HA207" i="28"/>
  <c r="JH207" i="28"/>
  <c r="HM207" i="28"/>
  <c r="GP208" i="28"/>
  <c r="IK208" i="28"/>
  <c r="HB208" i="28"/>
  <c r="IW208" i="28"/>
  <c r="HN208" i="28"/>
  <c r="JI208" i="28"/>
  <c r="IL209" i="28"/>
  <c r="GQ209" i="28"/>
  <c r="IX209" i="28"/>
  <c r="HC209" i="28"/>
  <c r="JJ209" i="28"/>
  <c r="HO209" i="28"/>
  <c r="GR210" i="28"/>
  <c r="IM210" i="28"/>
  <c r="HD210" i="28"/>
  <c r="IY210" i="28"/>
  <c r="HP210" i="28"/>
  <c r="JK210" i="28"/>
  <c r="IN211" i="28"/>
  <c r="GS211" i="28"/>
  <c r="IZ211" i="28"/>
  <c r="HE211" i="28"/>
  <c r="JL211" i="28"/>
  <c r="HQ211" i="28"/>
  <c r="IO212" i="28"/>
  <c r="GT212" i="28"/>
  <c r="JA212" i="28"/>
  <c r="HF212" i="28"/>
  <c r="JM212" i="28"/>
  <c r="HR212" i="28"/>
  <c r="GU213" i="28"/>
  <c r="IP213" i="28"/>
  <c r="HG213" i="28"/>
  <c r="JB213" i="28"/>
  <c r="HS213" i="28"/>
  <c r="JN213" i="28"/>
  <c r="IQ214" i="28"/>
  <c r="GV214" i="28"/>
  <c r="JC214" i="28"/>
  <c r="HH214" i="28"/>
  <c r="JO214" i="28"/>
  <c r="HT214" i="28"/>
  <c r="GW215" i="28"/>
  <c r="IR215" i="28"/>
  <c r="HI215" i="28"/>
  <c r="JD215" i="28"/>
  <c r="IG216" i="28"/>
  <c r="GL216" i="28"/>
  <c r="IS216" i="28"/>
  <c r="GX216" i="28"/>
  <c r="JE216" i="28"/>
  <c r="HJ216" i="28"/>
  <c r="IH217" i="28"/>
  <c r="GM217" i="28"/>
  <c r="IT217" i="28"/>
  <c r="GY217" i="28"/>
  <c r="JF217" i="28"/>
  <c r="HK217" i="28"/>
  <c r="II218" i="28"/>
  <c r="GN218" i="28"/>
  <c r="IU218" i="28"/>
  <c r="GZ218" i="28"/>
  <c r="JG218" i="28"/>
  <c r="HL218" i="28"/>
  <c r="GO219" i="28"/>
  <c r="IJ219" i="28"/>
  <c r="HA219" i="28"/>
  <c r="IV219" i="28"/>
  <c r="HM219" i="28"/>
  <c r="JH219" i="28"/>
  <c r="IK220" i="28"/>
  <c r="GP220" i="28"/>
  <c r="HB220" i="28"/>
  <c r="IW220" i="28"/>
  <c r="HN220" i="28"/>
  <c r="JI220" i="28"/>
  <c r="GQ221" i="28"/>
  <c r="IL221" i="28"/>
  <c r="HC221" i="28"/>
  <c r="IX221" i="28"/>
  <c r="HO221" i="28"/>
  <c r="JJ221" i="28"/>
  <c r="IM222" i="28"/>
  <c r="GR222" i="28"/>
  <c r="IY222" i="28"/>
  <c r="HD222" i="28"/>
  <c r="JK222" i="28"/>
  <c r="HP222" i="28"/>
  <c r="GS223" i="28"/>
  <c r="IN223" i="28"/>
  <c r="HE223" i="28"/>
  <c r="IZ223" i="28"/>
  <c r="HQ223" i="28"/>
  <c r="JL223" i="28"/>
  <c r="IO224" i="28"/>
  <c r="GT224" i="28"/>
  <c r="JA224" i="28"/>
  <c r="HF224" i="28"/>
  <c r="JM224" i="28"/>
  <c r="HR224" i="28"/>
  <c r="GU225" i="28"/>
  <c r="IP225" i="28"/>
  <c r="HG225" i="28"/>
  <c r="JB225" i="28"/>
  <c r="HS225" i="28"/>
  <c r="JN225" i="28"/>
  <c r="IQ226" i="28"/>
  <c r="GV226" i="28"/>
  <c r="JC226" i="28"/>
  <c r="HH226" i="28"/>
  <c r="JO226" i="28"/>
  <c r="HT226" i="28"/>
  <c r="IR227" i="28"/>
  <c r="GW227" i="28"/>
  <c r="JD227" i="28"/>
  <c r="HI227" i="28"/>
  <c r="IG228" i="28"/>
  <c r="GL228" i="28"/>
  <c r="IS228" i="28"/>
  <c r="GX228" i="28"/>
  <c r="JE228" i="28"/>
  <c r="HJ228" i="28"/>
  <c r="IH229" i="28"/>
  <c r="GM229" i="28"/>
  <c r="IT229" i="28"/>
  <c r="GY229" i="28"/>
  <c r="JF229" i="28"/>
  <c r="HK229" i="28"/>
  <c r="GN230" i="28"/>
  <c r="II230" i="28"/>
  <c r="GZ230" i="28"/>
  <c r="IU230" i="28"/>
  <c r="HL230" i="28"/>
  <c r="JG230" i="28"/>
  <c r="IJ231" i="28"/>
  <c r="GO231" i="28"/>
  <c r="IV231" i="28"/>
  <c r="HA231" i="28"/>
  <c r="JH231" i="28"/>
  <c r="HM231" i="28"/>
  <c r="IK232" i="28"/>
  <c r="GP232" i="28"/>
  <c r="IW232" i="28"/>
  <c r="HB232" i="28"/>
  <c r="JI232" i="28"/>
  <c r="HN232" i="28"/>
  <c r="IL233" i="28"/>
  <c r="GQ233" i="28"/>
  <c r="IX233" i="28"/>
  <c r="HC233" i="28"/>
  <c r="JJ233" i="28"/>
  <c r="HO233" i="28"/>
  <c r="GR234" i="28"/>
  <c r="IM234" i="28"/>
  <c r="HD234" i="28"/>
  <c r="IY234" i="28"/>
  <c r="HP234" i="28"/>
  <c r="JK234" i="28"/>
  <c r="IN235" i="28"/>
  <c r="GS235" i="28"/>
  <c r="IZ235" i="28"/>
  <c r="HE235" i="28"/>
  <c r="JL235" i="28"/>
  <c r="HQ235" i="28"/>
  <c r="IO236" i="28"/>
  <c r="GT236" i="28"/>
  <c r="JA236" i="28"/>
  <c r="HF236" i="28"/>
  <c r="JM236" i="28"/>
  <c r="HR236" i="28"/>
  <c r="IP237" i="28"/>
  <c r="GU237" i="28"/>
  <c r="JB237" i="28"/>
  <c r="HG237" i="28"/>
  <c r="JN237" i="28"/>
  <c r="HS237" i="28"/>
  <c r="GV238" i="28"/>
  <c r="IQ238" i="28"/>
  <c r="HH238" i="28"/>
  <c r="JC238" i="28"/>
  <c r="HT238" i="28"/>
  <c r="JO238" i="28"/>
  <c r="IR239" i="28"/>
  <c r="GW239" i="28"/>
  <c r="JD239" i="28"/>
  <c r="HI239" i="28"/>
  <c r="GL240" i="28"/>
  <c r="IG240" i="28"/>
  <c r="GX240" i="28"/>
  <c r="IS240" i="28"/>
  <c r="JE240" i="28"/>
  <c r="HJ240" i="28"/>
  <c r="IH241" i="28"/>
  <c r="GM241" i="28"/>
  <c r="IT241" i="28"/>
  <c r="GY241" i="28"/>
  <c r="JF241" i="28"/>
  <c r="HK241" i="28"/>
  <c r="GN242" i="28"/>
  <c r="II242" i="28"/>
  <c r="GU18" i="28"/>
  <c r="IP18" i="28"/>
  <c r="GY22" i="28"/>
  <c r="IT22" i="28"/>
  <c r="HC26" i="28"/>
  <c r="IX26" i="28"/>
  <c r="GU30" i="28"/>
  <c r="IP30" i="28"/>
  <c r="HP39" i="28"/>
  <c r="JK39" i="28"/>
  <c r="GT41" i="28"/>
  <c r="IO41" i="28"/>
  <c r="GL45" i="28"/>
  <c r="IG45" i="28"/>
  <c r="GP49" i="28"/>
  <c r="IK49" i="28"/>
  <c r="JL52" i="28"/>
  <c r="HQ52" i="28"/>
  <c r="JO55" i="28"/>
  <c r="HT55" i="28"/>
  <c r="JG59" i="28"/>
  <c r="HL59" i="28"/>
  <c r="IY63" i="28"/>
  <c r="HD63" i="28"/>
  <c r="IQ67" i="28"/>
  <c r="GV67" i="28"/>
  <c r="II71" i="28"/>
  <c r="GN71" i="28"/>
  <c r="JJ74" i="28"/>
  <c r="HO74" i="28"/>
  <c r="JB78" i="28"/>
  <c r="HG78" i="28"/>
  <c r="HL83" i="28"/>
  <c r="JG83" i="28"/>
  <c r="GR87" i="28"/>
  <c r="IM87" i="28"/>
  <c r="JN90" i="28"/>
  <c r="HS90" i="28"/>
  <c r="JF94" i="28"/>
  <c r="HK94" i="28"/>
  <c r="HN97" i="28"/>
  <c r="JI97" i="28"/>
  <c r="GV103" i="28"/>
  <c r="IQ103" i="28"/>
  <c r="JD104" i="28"/>
  <c r="HI104" i="28"/>
  <c r="HJ105" i="28"/>
  <c r="JE105" i="28"/>
  <c r="HO110" i="28"/>
  <c r="JJ110" i="28"/>
  <c r="JO115" i="28"/>
  <c r="HT115" i="28"/>
  <c r="JD116" i="28"/>
  <c r="HI116" i="28"/>
  <c r="JH120" i="28"/>
  <c r="HM120" i="28"/>
  <c r="HQ124" i="28"/>
  <c r="JL124" i="28"/>
  <c r="JD128" i="28"/>
  <c r="HI128" i="28"/>
  <c r="JH132" i="28"/>
  <c r="HM132" i="28"/>
  <c r="HQ136" i="28"/>
  <c r="JL136" i="28"/>
  <c r="JD140" i="28"/>
  <c r="HI140" i="28"/>
  <c r="IV144" i="28"/>
  <c r="HA144" i="28"/>
  <c r="HP147" i="28"/>
  <c r="JK147" i="28"/>
  <c r="JC151" i="28"/>
  <c r="HH151" i="28"/>
  <c r="JG155" i="28"/>
  <c r="HL155" i="28"/>
  <c r="JK159" i="28"/>
  <c r="HP159" i="28"/>
  <c r="IQ163" i="28"/>
  <c r="GV163" i="28"/>
  <c r="GN167" i="28"/>
  <c r="II167" i="28"/>
  <c r="JJ170" i="28"/>
  <c r="HO170" i="28"/>
  <c r="HR173" i="28"/>
  <c r="JM173" i="28"/>
  <c r="JE177" i="28"/>
  <c r="HJ177" i="28"/>
  <c r="HN181" i="28"/>
  <c r="JI181" i="28"/>
  <c r="HS186" i="28"/>
  <c r="JN186" i="28"/>
  <c r="GW19" i="28"/>
  <c r="IR19" i="28"/>
  <c r="IJ23" i="28"/>
  <c r="GO23" i="28"/>
  <c r="HD26" i="28"/>
  <c r="IY26" i="28"/>
  <c r="JN29" i="28"/>
  <c r="HS29" i="28"/>
  <c r="JK38" i="28"/>
  <c r="HP38" i="28"/>
  <c r="JD43" i="28"/>
  <c r="HI43" i="28"/>
  <c r="HA47" i="28"/>
  <c r="IV47" i="28"/>
  <c r="GS51" i="28"/>
  <c r="IN51" i="28"/>
  <c r="IR55" i="28"/>
  <c r="GW55" i="28"/>
  <c r="IJ59" i="28"/>
  <c r="GO59" i="28"/>
  <c r="JK62" i="28"/>
  <c r="HP62" i="28"/>
  <c r="IG68" i="28"/>
  <c r="GL68" i="28"/>
  <c r="HB72" i="28"/>
  <c r="IW72" i="28"/>
  <c r="JA76" i="28"/>
  <c r="HF76" i="28"/>
  <c r="IT81" i="28"/>
  <c r="GY81" i="28"/>
  <c r="HO85" i="28"/>
  <c r="JJ85" i="28"/>
  <c r="GV90" i="28"/>
  <c r="IQ90" i="28"/>
  <c r="JG94" i="28"/>
  <c r="HL94" i="28"/>
  <c r="IY98" i="28"/>
  <c r="HD98" i="28"/>
  <c r="HH102" i="28"/>
  <c r="JC102" i="28"/>
  <c r="IS104" i="28"/>
  <c r="GX104" i="28"/>
  <c r="IL109" i="28"/>
  <c r="GQ109" i="28"/>
  <c r="HS113" i="28"/>
  <c r="JN113" i="28"/>
  <c r="IR115" i="28"/>
  <c r="GW115" i="28"/>
  <c r="HJ116" i="28"/>
  <c r="JE116" i="28"/>
  <c r="IH117" i="28"/>
  <c r="GM117" i="28"/>
  <c r="JF117" i="28"/>
  <c r="HK117" i="28"/>
  <c r="HO121" i="28"/>
  <c r="JJ121" i="28"/>
  <c r="JN125" i="28"/>
  <c r="HS125" i="28"/>
  <c r="IG128" i="28"/>
  <c r="GL128" i="28"/>
  <c r="JH131" i="28"/>
  <c r="HM131" i="28"/>
  <c r="JL135" i="28"/>
  <c r="HQ135" i="28"/>
  <c r="IS140" i="28"/>
  <c r="GX140" i="28"/>
  <c r="HB144" i="28"/>
  <c r="IW144" i="28"/>
  <c r="IO148" i="28"/>
  <c r="GT148" i="28"/>
  <c r="IG152" i="28"/>
  <c r="GL152" i="28"/>
  <c r="IV155" i="28"/>
  <c r="HA155" i="28"/>
  <c r="IZ159" i="28"/>
  <c r="HE159" i="28"/>
  <c r="IR163" i="28"/>
  <c r="GW163" i="28"/>
  <c r="JG166" i="28"/>
  <c r="HL166" i="28"/>
  <c r="IY170" i="28"/>
  <c r="HD170" i="28"/>
  <c r="JC174" i="28"/>
  <c r="HH174" i="28"/>
  <c r="JG178" i="28"/>
  <c r="HL178" i="28"/>
  <c r="IY182" i="28"/>
  <c r="HD182" i="28"/>
  <c r="GV186" i="28"/>
  <c r="IQ186" i="28"/>
  <c r="II190" i="28"/>
  <c r="GN190" i="28"/>
  <c r="HC193" i="28"/>
  <c r="IX193" i="28"/>
  <c r="JM196" i="28"/>
  <c r="HR196" i="28"/>
  <c r="GM201" i="28"/>
  <c r="IH201" i="28"/>
  <c r="JI204" i="28"/>
  <c r="HN204" i="28"/>
  <c r="JA208" i="28"/>
  <c r="HF208" i="28"/>
  <c r="IS212" i="28"/>
  <c r="GX212" i="28"/>
  <c r="HN216" i="28"/>
  <c r="JI216" i="28"/>
  <c r="JA220" i="28"/>
  <c r="HF220" i="28"/>
  <c r="HJ224" i="28"/>
  <c r="JE224" i="28"/>
  <c r="HN228" i="28"/>
  <c r="JI228" i="28"/>
  <c r="GT232" i="28"/>
  <c r="IO232" i="28"/>
  <c r="IG236" i="28"/>
  <c r="GL236" i="28"/>
  <c r="JH239" i="28"/>
  <c r="HM239" i="28"/>
  <c r="GT244" i="28"/>
  <c r="IO244" i="28"/>
  <c r="HR244" i="28"/>
  <c r="JM244" i="28"/>
  <c r="JB245" i="28"/>
  <c r="HG245" i="28"/>
  <c r="II250" i="28"/>
  <c r="GN250" i="28"/>
  <c r="HO253" i="28"/>
  <c r="JJ253" i="28"/>
  <c r="IP257" i="28"/>
  <c r="GU257" i="28"/>
  <c r="GN262" i="28"/>
  <c r="II262" i="28"/>
  <c r="IM266" i="28"/>
  <c r="GR266" i="28"/>
  <c r="HS269" i="28"/>
  <c r="JN269" i="28"/>
  <c r="HK273" i="28"/>
  <c r="JF273" i="28"/>
  <c r="IL277" i="28"/>
  <c r="GQ277" i="28"/>
  <c r="JM280" i="28"/>
  <c r="HR280" i="28"/>
  <c r="IS284" i="28"/>
  <c r="GX284" i="28"/>
  <c r="JI288" i="28"/>
  <c r="HN288" i="28"/>
  <c r="GT292" i="28"/>
  <c r="IO292" i="28"/>
  <c r="HI295" i="28"/>
  <c r="JD295" i="28"/>
  <c r="GO299" i="28"/>
  <c r="IJ299" i="28"/>
  <c r="HE303" i="28"/>
  <c r="IZ303" i="28"/>
  <c r="JM316" i="28"/>
  <c r="HR316" i="28"/>
  <c r="IG18" i="28"/>
  <c r="GL18" i="28"/>
  <c r="IK16" i="28"/>
  <c r="GP16" i="28"/>
  <c r="IL17" i="28"/>
  <c r="GQ17" i="28"/>
  <c r="GR18" i="28"/>
  <c r="IM18" i="28"/>
  <c r="IN19" i="28"/>
  <c r="GS19" i="28"/>
  <c r="GT20" i="28"/>
  <c r="IO20" i="28"/>
  <c r="HG21" i="28"/>
  <c r="JB21" i="28"/>
  <c r="JC22" i="28"/>
  <c r="HH22" i="28"/>
  <c r="HI23" i="28"/>
  <c r="JD23" i="28"/>
  <c r="GL24" i="28"/>
  <c r="IG24" i="28"/>
  <c r="IH25" i="28"/>
  <c r="GM25" i="28"/>
  <c r="GN26" i="28"/>
  <c r="II26" i="28"/>
  <c r="IV27" i="28"/>
  <c r="HA27" i="28"/>
  <c r="HB28" i="28"/>
  <c r="IW28" i="28"/>
  <c r="IX29" i="28"/>
  <c r="HC29" i="28"/>
  <c r="IY30" i="28"/>
  <c r="HD30" i="28"/>
  <c r="HE31" i="28"/>
  <c r="IZ31" i="28"/>
  <c r="JA32" i="28"/>
  <c r="HF32" i="28"/>
  <c r="JD35" i="28"/>
  <c r="HI35" i="28"/>
  <c r="GX36" i="28"/>
  <c r="IS36" i="28"/>
  <c r="HL38" i="28"/>
  <c r="JG38" i="28"/>
  <c r="IJ39" i="28"/>
  <c r="GO39" i="28"/>
  <c r="IV39" i="28"/>
  <c r="HA39" i="28"/>
  <c r="IL41" i="28"/>
  <c r="GQ41" i="28"/>
  <c r="IM42" i="28"/>
  <c r="GR42" i="28"/>
  <c r="GS43" i="28"/>
  <c r="IN43" i="28"/>
  <c r="GT44" i="28"/>
  <c r="IO44" i="28"/>
  <c r="IP45" i="28"/>
  <c r="GU45" i="28"/>
  <c r="GV46" i="28"/>
  <c r="IQ46" i="28"/>
  <c r="IR47" i="28"/>
  <c r="GW47" i="28"/>
  <c r="GX48" i="28"/>
  <c r="IS48" i="28"/>
  <c r="HJ48" i="28"/>
  <c r="JE48" i="28"/>
  <c r="JF49" i="28"/>
  <c r="HK49" i="28"/>
  <c r="HL50" i="28"/>
  <c r="JG50" i="28"/>
  <c r="IV51" i="28"/>
  <c r="HA51" i="28"/>
  <c r="GP52" i="28"/>
  <c r="IK52" i="28"/>
  <c r="GQ53" i="28"/>
  <c r="IL53" i="28"/>
  <c r="IM54" i="28"/>
  <c r="GR54" i="28"/>
  <c r="GS55" i="28"/>
  <c r="IN55" i="28"/>
  <c r="IO56" i="28"/>
  <c r="GT56" i="28"/>
  <c r="IP57" i="28"/>
  <c r="GU57" i="28"/>
  <c r="IQ58" i="28"/>
  <c r="GV58" i="28"/>
  <c r="IR59" i="28"/>
  <c r="GW59" i="28"/>
  <c r="IS60" i="28"/>
  <c r="GX60" i="28"/>
  <c r="IT61" i="28"/>
  <c r="GY61" i="28"/>
  <c r="IU62" i="28"/>
  <c r="GZ62" i="28"/>
  <c r="IV63" i="28"/>
  <c r="HA63" i="28"/>
  <c r="IW64" i="28"/>
  <c r="HB64" i="28"/>
  <c r="IX65" i="28"/>
  <c r="HC65" i="28"/>
  <c r="IY66" i="28"/>
  <c r="HD66" i="28"/>
  <c r="GT68" i="28"/>
  <c r="IO68" i="28"/>
  <c r="IP69" i="28"/>
  <c r="GU69" i="28"/>
  <c r="IQ70" i="28"/>
  <c r="GV70" i="28"/>
  <c r="IG72" i="28"/>
  <c r="GL72" i="28"/>
  <c r="IH73" i="28"/>
  <c r="GM73" i="28"/>
  <c r="II74" i="28"/>
  <c r="GN74" i="28"/>
  <c r="IV75" i="28"/>
  <c r="HA75" i="28"/>
  <c r="JI76" i="28"/>
  <c r="HN76" i="28"/>
  <c r="JJ77" i="28"/>
  <c r="HO77" i="28"/>
  <c r="JK78" i="28"/>
  <c r="HP78" i="28"/>
  <c r="JL79" i="28"/>
  <c r="HQ79" i="28"/>
  <c r="GT80" i="28"/>
  <c r="IO80" i="28"/>
  <c r="HF80" i="28"/>
  <c r="JA80" i="28"/>
  <c r="HR80" i="28"/>
  <c r="JM80" i="28"/>
  <c r="IP81" i="28"/>
  <c r="GU81" i="28"/>
  <c r="JN81" i="28"/>
  <c r="HS81" i="28"/>
  <c r="GW83" i="28"/>
  <c r="IR83" i="28"/>
  <c r="JF85" i="28"/>
  <c r="HK85" i="28"/>
  <c r="IX16" i="28"/>
  <c r="HC16" i="28"/>
  <c r="JJ16" i="28"/>
  <c r="HO16" i="28"/>
  <c r="IY17" i="28"/>
  <c r="HD17" i="28"/>
  <c r="HP17" i="28"/>
  <c r="JK17" i="28"/>
  <c r="GS18" i="28"/>
  <c r="IN18" i="28"/>
  <c r="HE18" i="28"/>
  <c r="IZ18" i="28"/>
  <c r="HQ18" i="28"/>
  <c r="JL18" i="28"/>
  <c r="IO19" i="28"/>
  <c r="GT19" i="28"/>
  <c r="JA19" i="28"/>
  <c r="HF19" i="28"/>
  <c r="HR19" i="28"/>
  <c r="JM19" i="28"/>
  <c r="GU20" i="28"/>
  <c r="IP20" i="28"/>
  <c r="HG20" i="28"/>
  <c r="JB20" i="28"/>
  <c r="HS20" i="28"/>
  <c r="JN20" i="28"/>
  <c r="GV21" i="28"/>
  <c r="IQ21" i="28"/>
  <c r="HH21" i="28"/>
  <c r="JC21" i="28"/>
  <c r="HT21" i="28"/>
  <c r="JO21" i="28"/>
  <c r="IR22" i="28"/>
  <c r="GW22" i="28"/>
  <c r="JD22" i="28"/>
  <c r="HI22" i="28"/>
  <c r="IG23" i="28"/>
  <c r="GL23" i="28"/>
  <c r="IS23" i="28"/>
  <c r="GX23" i="28"/>
  <c r="JE23" i="28"/>
  <c r="HJ23" i="28"/>
  <c r="GM24" i="28"/>
  <c r="IH24" i="28"/>
  <c r="GY24" i="28"/>
  <c r="IT24" i="28"/>
  <c r="JF24" i="28"/>
  <c r="HK24" i="28"/>
  <c r="II25" i="28"/>
  <c r="GN25" i="28"/>
  <c r="IU25" i="28"/>
  <c r="GZ25" i="28"/>
  <c r="JG25" i="28"/>
  <c r="HL25" i="28"/>
  <c r="GO26" i="28"/>
  <c r="IJ26" i="28"/>
  <c r="HA26" i="28"/>
  <c r="IV26" i="28"/>
  <c r="HM26" i="28"/>
  <c r="JH26" i="28"/>
  <c r="IK27" i="28"/>
  <c r="GP27" i="28"/>
  <c r="IW27" i="28"/>
  <c r="HB27" i="28"/>
  <c r="JI27" i="28"/>
  <c r="HN27" i="28"/>
  <c r="GQ28" i="28"/>
  <c r="IL28" i="28"/>
  <c r="HC28" i="28"/>
  <c r="IX28" i="28"/>
  <c r="HO28" i="28"/>
  <c r="JJ28" i="28"/>
  <c r="GR29" i="28"/>
  <c r="IM29" i="28"/>
  <c r="HD29" i="28"/>
  <c r="IY29" i="28"/>
  <c r="HP29" i="28"/>
  <c r="JK29" i="28"/>
  <c r="IN30" i="28"/>
  <c r="GS30" i="28"/>
  <c r="IZ30" i="28"/>
  <c r="HE30" i="28"/>
  <c r="JL30" i="28"/>
  <c r="HQ30" i="28"/>
  <c r="GT31" i="28"/>
  <c r="IO31" i="28"/>
  <c r="HF31" i="28"/>
  <c r="JA31" i="28"/>
  <c r="HR31" i="28"/>
  <c r="JM31" i="28"/>
  <c r="IP32" i="28"/>
  <c r="GU32" i="28"/>
  <c r="HG32" i="28"/>
  <c r="JB32" i="28"/>
  <c r="JN32" i="28"/>
  <c r="HS32" i="28"/>
  <c r="IQ33" i="28"/>
  <c r="GV33" i="28"/>
  <c r="JC33" i="28"/>
  <c r="HH33" i="28"/>
  <c r="JO33" i="28"/>
  <c r="HT33" i="28"/>
  <c r="GW34" i="28"/>
  <c r="IR34" i="28"/>
  <c r="HI34" i="28"/>
  <c r="JD34" i="28"/>
  <c r="IG35" i="28"/>
  <c r="GL35" i="28"/>
  <c r="IS35" i="28"/>
  <c r="GX35" i="28"/>
  <c r="JE35" i="28"/>
  <c r="HJ35" i="28"/>
  <c r="GM36" i="28"/>
  <c r="IH36" i="28"/>
  <c r="GY36" i="28"/>
  <c r="IT36" i="28"/>
  <c r="HK36" i="28"/>
  <c r="JF36" i="28"/>
  <c r="II37" i="28"/>
  <c r="GN37" i="28"/>
  <c r="IU37" i="28"/>
  <c r="GZ37" i="28"/>
  <c r="JG37" i="28"/>
  <c r="HL37" i="28"/>
  <c r="GO38" i="28"/>
  <c r="IJ38" i="28"/>
  <c r="HA38" i="28"/>
  <c r="IV38" i="28"/>
  <c r="HM38" i="28"/>
  <c r="JH38" i="28"/>
  <c r="IK39" i="28"/>
  <c r="GP39" i="28"/>
  <c r="IW39" i="28"/>
  <c r="HB39" i="28"/>
  <c r="JI39" i="28"/>
  <c r="HN39" i="28"/>
  <c r="IL40" i="28"/>
  <c r="GQ40" i="28"/>
  <c r="IX40" i="28"/>
  <c r="HC40" i="28"/>
  <c r="JJ40" i="28"/>
  <c r="HO40" i="28"/>
  <c r="GR41" i="28"/>
  <c r="IM41" i="28"/>
  <c r="HD41" i="28"/>
  <c r="IY41" i="28"/>
  <c r="HP41" i="28"/>
  <c r="JK41" i="28"/>
  <c r="IN42" i="28"/>
  <c r="GS42" i="28"/>
  <c r="IZ42" i="28"/>
  <c r="HE42" i="28"/>
  <c r="JL42" i="28"/>
  <c r="HQ42" i="28"/>
  <c r="IO43" i="28"/>
  <c r="GT43" i="28"/>
  <c r="JA43" i="28"/>
  <c r="HF43" i="28"/>
  <c r="JM43" i="28"/>
  <c r="HR43" i="28"/>
  <c r="GU44" i="28"/>
  <c r="IP44" i="28"/>
  <c r="HG44" i="28"/>
  <c r="JB44" i="28"/>
  <c r="HS44" i="28"/>
  <c r="JN44" i="28"/>
  <c r="IQ45" i="28"/>
  <c r="GV45" i="28"/>
  <c r="JC45" i="28"/>
  <c r="HH45" i="28"/>
  <c r="JO45" i="28"/>
  <c r="HT45" i="28"/>
  <c r="IR46" i="28"/>
  <c r="GW46" i="28"/>
  <c r="JD46" i="28"/>
  <c r="HI46" i="28"/>
  <c r="IG47" i="28"/>
  <c r="GL47" i="28"/>
  <c r="IS47" i="28"/>
  <c r="GX47" i="28"/>
  <c r="JE47" i="28"/>
  <c r="HJ47" i="28"/>
  <c r="IH48" i="28"/>
  <c r="GM48" i="28"/>
  <c r="IT48" i="28"/>
  <c r="GY48" i="28"/>
  <c r="JF48" i="28"/>
  <c r="HK48" i="28"/>
  <c r="II49" i="28"/>
  <c r="GN49" i="28"/>
  <c r="IU49" i="28"/>
  <c r="GZ49" i="28"/>
  <c r="JG49" i="28"/>
  <c r="HL49" i="28"/>
  <c r="IJ50" i="28"/>
  <c r="GO50" i="28"/>
  <c r="IV50" i="28"/>
  <c r="HA50" i="28"/>
  <c r="JH50" i="28"/>
  <c r="HM50" i="28"/>
  <c r="IK51" i="28"/>
  <c r="GP51" i="28"/>
  <c r="IW51" i="28"/>
  <c r="HB51" i="28"/>
  <c r="JI51" i="28"/>
  <c r="HN51" i="28"/>
  <c r="IL52" i="28"/>
  <c r="GQ52" i="28"/>
  <c r="IX52" i="28"/>
  <c r="HC52" i="28"/>
  <c r="JJ52" i="28"/>
  <c r="HO52" i="28"/>
  <c r="GR53" i="28"/>
  <c r="IM53" i="28"/>
  <c r="HD53" i="28"/>
  <c r="IY53" i="28"/>
  <c r="HP53" i="28"/>
  <c r="JK53" i="28"/>
  <c r="IN54" i="28"/>
  <c r="GS54" i="28"/>
  <c r="IZ54" i="28"/>
  <c r="HE54" i="28"/>
  <c r="JL54" i="28"/>
  <c r="HQ54" i="28"/>
  <c r="GT55" i="28"/>
  <c r="IO55" i="28"/>
  <c r="HF55" i="28"/>
  <c r="JA55" i="28"/>
  <c r="HR55" i="28"/>
  <c r="JM55" i="28"/>
  <c r="IP56" i="28"/>
  <c r="GU56" i="28"/>
  <c r="JB56" i="28"/>
  <c r="HG56" i="28"/>
  <c r="JN56" i="28"/>
  <c r="HS56" i="28"/>
  <c r="GV57" i="28"/>
  <c r="IQ57" i="28"/>
  <c r="HH57" i="28"/>
  <c r="JC57" i="28"/>
  <c r="HT57" i="28"/>
  <c r="JO57" i="28"/>
  <c r="IR58" i="28"/>
  <c r="GW58" i="28"/>
  <c r="JD58" i="28"/>
  <c r="HI58" i="28"/>
  <c r="GL59" i="28"/>
  <c r="IG59" i="28"/>
  <c r="GX59" i="28"/>
  <c r="IS59" i="28"/>
  <c r="HJ59" i="28"/>
  <c r="JE59" i="28"/>
  <c r="IH60" i="28"/>
  <c r="GM60" i="28"/>
  <c r="IT60" i="28"/>
  <c r="GY60" i="28"/>
  <c r="JF60" i="28"/>
  <c r="HK60" i="28"/>
  <c r="GN61" i="28"/>
  <c r="II61" i="28"/>
  <c r="GZ61" i="28"/>
  <c r="IU61" i="28"/>
  <c r="HL61" i="28"/>
  <c r="JG61" i="28"/>
  <c r="IJ62" i="28"/>
  <c r="GO62" i="28"/>
  <c r="IV62" i="28"/>
  <c r="HA62" i="28"/>
  <c r="JH62" i="28"/>
  <c r="HM62" i="28"/>
  <c r="GP63" i="28"/>
  <c r="IK63" i="28"/>
  <c r="HB63" i="28"/>
  <c r="IW63" i="28"/>
  <c r="HN63" i="28"/>
  <c r="JI63" i="28"/>
  <c r="IL64" i="28"/>
  <c r="GQ64" i="28"/>
  <c r="IX64" i="28"/>
  <c r="HC64" i="28"/>
  <c r="JJ64" i="28"/>
  <c r="HO64" i="28"/>
  <c r="GR65" i="28"/>
  <c r="IM65" i="28"/>
  <c r="HD65" i="28"/>
  <c r="IY65" i="28"/>
  <c r="HP65" i="28"/>
  <c r="JK65" i="28"/>
  <c r="IN66" i="28"/>
  <c r="GS66" i="28"/>
  <c r="IZ66" i="28"/>
  <c r="HE66" i="28"/>
  <c r="JL66" i="28"/>
  <c r="HQ66" i="28"/>
  <c r="GT67" i="28"/>
  <c r="IO67" i="28"/>
  <c r="HF67" i="28"/>
  <c r="JA67" i="28"/>
  <c r="HR67" i="28"/>
  <c r="JM67" i="28"/>
  <c r="IP68" i="28"/>
  <c r="GU68" i="28"/>
  <c r="HG68" i="28"/>
  <c r="JB68" i="28"/>
  <c r="JN68" i="28"/>
  <c r="HS68" i="28"/>
  <c r="GV69" i="28"/>
  <c r="IQ69" i="28"/>
  <c r="JC69" i="28"/>
  <c r="HH69" i="28"/>
  <c r="JO69" i="28"/>
  <c r="HT69" i="28"/>
  <c r="IR70" i="28"/>
  <c r="GW70" i="28"/>
  <c r="JD70" i="28"/>
  <c r="HI70" i="28"/>
  <c r="IG71" i="28"/>
  <c r="GL71" i="28"/>
  <c r="IS71" i="28"/>
  <c r="GX71" i="28"/>
  <c r="HJ71" i="28"/>
  <c r="JE71" i="28"/>
  <c r="GM72" i="28"/>
  <c r="IH72" i="28"/>
  <c r="IT72" i="28"/>
  <c r="GY72" i="28"/>
  <c r="HK72" i="28"/>
  <c r="JF72" i="28"/>
  <c r="II73" i="28"/>
  <c r="GN73" i="28"/>
  <c r="GZ73" i="28"/>
  <c r="IU73" i="28"/>
  <c r="HL73" i="28"/>
  <c r="JG73" i="28"/>
  <c r="GO74" i="28"/>
  <c r="IJ74" i="28"/>
  <c r="HA74" i="28"/>
  <c r="IV74" i="28"/>
  <c r="HM74" i="28"/>
  <c r="JH74" i="28"/>
  <c r="IK75" i="28"/>
  <c r="GP75" i="28"/>
  <c r="IW75" i="28"/>
  <c r="HB75" i="28"/>
  <c r="JI75" i="28"/>
  <c r="HN75" i="28"/>
  <c r="GQ76" i="28"/>
  <c r="IL76" i="28"/>
  <c r="HC76" i="28"/>
  <c r="IX76" i="28"/>
  <c r="HO76" i="28"/>
  <c r="JJ76" i="28"/>
  <c r="IM77" i="28"/>
  <c r="GR77" i="28"/>
  <c r="IY77" i="28"/>
  <c r="HD77" i="28"/>
  <c r="JK77" i="28"/>
  <c r="HP77" i="28"/>
  <c r="IN78" i="28"/>
  <c r="GS78" i="28"/>
  <c r="IZ78" i="28"/>
  <c r="HE78" i="28"/>
  <c r="JL78" i="28"/>
  <c r="HQ78" i="28"/>
  <c r="IO79" i="28"/>
  <c r="GT79" i="28"/>
  <c r="JA79" i="28"/>
  <c r="HF79" i="28"/>
  <c r="JM79" i="28"/>
  <c r="HR79" i="28"/>
  <c r="IP80" i="28"/>
  <c r="GU80" i="28"/>
  <c r="JB80" i="28"/>
  <c r="HG80" i="28"/>
  <c r="JN80" i="28"/>
  <c r="HS80" i="28"/>
  <c r="IQ81" i="28"/>
  <c r="GV81" i="28"/>
  <c r="JC81" i="28"/>
  <c r="HH81" i="28"/>
  <c r="JO81" i="28"/>
  <c r="HT81" i="28"/>
  <c r="IR82" i="28"/>
  <c r="GW82" i="28"/>
  <c r="JD82" i="28"/>
  <c r="HI82" i="28"/>
  <c r="IG83" i="28"/>
  <c r="GL83" i="28"/>
  <c r="IS83" i="28"/>
  <c r="GX83" i="28"/>
  <c r="JE83" i="28"/>
  <c r="HJ83" i="28"/>
  <c r="IH84" i="28"/>
  <c r="GM84" i="28"/>
  <c r="IT84" i="28"/>
  <c r="GY84" i="28"/>
  <c r="JF84" i="28"/>
  <c r="HK84" i="28"/>
  <c r="GN85" i="28"/>
  <c r="II85" i="28"/>
  <c r="GZ85" i="28"/>
  <c r="IU85" i="28"/>
  <c r="HL85" i="28"/>
  <c r="JG85" i="28"/>
  <c r="IJ86" i="28"/>
  <c r="GO86" i="28"/>
  <c r="IV86" i="28"/>
  <c r="HA86" i="28"/>
  <c r="JH86" i="28"/>
  <c r="HM86" i="28"/>
  <c r="IK87" i="28"/>
  <c r="GP87" i="28"/>
  <c r="IW87" i="28"/>
  <c r="HB87" i="28"/>
  <c r="JI87" i="28"/>
  <c r="HN87" i="28"/>
  <c r="IL88" i="28"/>
  <c r="GQ88" i="28"/>
  <c r="IX88" i="28"/>
  <c r="HC88" i="28"/>
  <c r="JJ88" i="28"/>
  <c r="HO88" i="28"/>
  <c r="IM89" i="28"/>
  <c r="GR89" i="28"/>
  <c r="IY89" i="28"/>
  <c r="HD89" i="28"/>
  <c r="JK89" i="28"/>
  <c r="HP89" i="28"/>
  <c r="GS90" i="28"/>
  <c r="IN90" i="28"/>
  <c r="HE90" i="28"/>
  <c r="IZ90" i="28"/>
  <c r="HQ90" i="28"/>
  <c r="JL90" i="28"/>
  <c r="GT91" i="28"/>
  <c r="JA91" i="28"/>
  <c r="HF91" i="28"/>
  <c r="JM91" i="28"/>
  <c r="HR91" i="28"/>
  <c r="IP92" i="28"/>
  <c r="GU92" i="28"/>
  <c r="JB92" i="28"/>
  <c r="HG92" i="28"/>
  <c r="JN92" i="28"/>
  <c r="HS92" i="28"/>
  <c r="IQ93" i="28"/>
  <c r="GV93" i="28"/>
  <c r="JC93" i="28"/>
  <c r="HH93" i="28"/>
  <c r="JO93" i="28"/>
  <c r="HT93" i="28"/>
  <c r="IR94" i="28"/>
  <c r="GW94" i="28"/>
  <c r="JD94" i="28"/>
  <c r="HI94" i="28"/>
  <c r="GL95" i="28"/>
  <c r="IG95" i="28"/>
  <c r="GX95" i="28"/>
  <c r="IS95" i="28"/>
  <c r="HJ95" i="28"/>
  <c r="JE95" i="28"/>
  <c r="IH96" i="28"/>
  <c r="GM96" i="28"/>
  <c r="IT96" i="28"/>
  <c r="GY96" i="28"/>
  <c r="JF96" i="28"/>
  <c r="HK96" i="28"/>
  <c r="II97" i="28"/>
  <c r="GN97" i="28"/>
  <c r="IU97" i="28"/>
  <c r="GZ97" i="28"/>
  <c r="JG97" i="28"/>
  <c r="HL97" i="28"/>
  <c r="IJ98" i="28"/>
  <c r="GO98" i="28"/>
  <c r="IV98" i="28"/>
  <c r="HA98" i="28"/>
  <c r="JH98" i="28"/>
  <c r="HM98" i="28"/>
  <c r="IK99" i="28"/>
  <c r="GP99" i="28"/>
  <c r="IW99" i="28"/>
  <c r="HB99" i="28"/>
  <c r="JI99" i="28"/>
  <c r="HN99" i="28"/>
  <c r="GQ100" i="28"/>
  <c r="IL100" i="28"/>
  <c r="HC100" i="28"/>
  <c r="IX100" i="28"/>
  <c r="HO100" i="28"/>
  <c r="JJ100" i="28"/>
  <c r="IM101" i="28"/>
  <c r="GR101" i="28"/>
  <c r="IY101" i="28"/>
  <c r="HD101" i="28"/>
  <c r="JK101" i="28"/>
  <c r="HP101" i="28"/>
  <c r="IN102" i="28"/>
  <c r="GS102" i="28"/>
  <c r="IZ102" i="28"/>
  <c r="HE102" i="28"/>
  <c r="JL102" i="28"/>
  <c r="HQ102" i="28"/>
  <c r="IO103" i="28"/>
  <c r="GT103" i="28"/>
  <c r="JA103" i="28"/>
  <c r="HF103" i="28"/>
  <c r="JM103" i="28"/>
  <c r="HR103" i="28"/>
  <c r="IP104" i="28"/>
  <c r="GU104" i="28"/>
  <c r="JB104" i="28"/>
  <c r="HG104" i="28"/>
  <c r="JN104" i="28"/>
  <c r="HS104" i="28"/>
  <c r="IQ105" i="28"/>
  <c r="GV105" i="28"/>
  <c r="JC105" i="28"/>
  <c r="HH105" i="28"/>
  <c r="JO105" i="28"/>
  <c r="HT105" i="28"/>
  <c r="GW106" i="28"/>
  <c r="IR106" i="28"/>
  <c r="JD106" i="28"/>
  <c r="HI106" i="28"/>
  <c r="IG107" i="28"/>
  <c r="GL107" i="28"/>
  <c r="IS107" i="28"/>
  <c r="GX107" i="28"/>
  <c r="JE107" i="28"/>
  <c r="HJ107" i="28"/>
  <c r="IH108" i="28"/>
  <c r="GM108" i="28"/>
  <c r="IT108" i="28"/>
  <c r="GY108" i="28"/>
  <c r="JF108" i="28"/>
  <c r="HK108" i="28"/>
  <c r="II109" i="28"/>
  <c r="GN109" i="28"/>
  <c r="IU109" i="28"/>
  <c r="GZ109" i="28"/>
  <c r="JG109" i="28"/>
  <c r="HL109" i="28"/>
  <c r="IJ110" i="28"/>
  <c r="GO110" i="28"/>
  <c r="IV110" i="28"/>
  <c r="HA110" i="28"/>
  <c r="JH110" i="28"/>
  <c r="HM110" i="28"/>
  <c r="IK111" i="28"/>
  <c r="GP111" i="28"/>
  <c r="IW111" i="28"/>
  <c r="HB111" i="28"/>
  <c r="JI111" i="28"/>
  <c r="HN111" i="28"/>
  <c r="IL112" i="28"/>
  <c r="GQ112" i="28"/>
  <c r="IX112" i="28"/>
  <c r="HC112" i="28"/>
  <c r="JJ112" i="28"/>
  <c r="HO112" i="28"/>
  <c r="IM113" i="28"/>
  <c r="GR113" i="28"/>
  <c r="IY113" i="28"/>
  <c r="HD113" i="28"/>
  <c r="JK113" i="28"/>
  <c r="HP113" i="28"/>
  <c r="GS114" i="28"/>
  <c r="IZ114" i="28"/>
  <c r="HE114" i="28"/>
  <c r="HQ114" i="28"/>
  <c r="JL114" i="28"/>
  <c r="IO115" i="28"/>
  <c r="GT115" i="28"/>
  <c r="JA115" i="28"/>
  <c r="HF115" i="28"/>
  <c r="JM115" i="28"/>
  <c r="HR115" i="28"/>
  <c r="GU116" i="28"/>
  <c r="IP116" i="28"/>
  <c r="HG116" i="28"/>
  <c r="JB116" i="28"/>
  <c r="HS116" i="28"/>
  <c r="JN116" i="28"/>
  <c r="IQ117" i="28"/>
  <c r="GV117" i="28"/>
  <c r="JC117" i="28"/>
  <c r="HH117" i="28"/>
  <c r="JO117" i="28"/>
  <c r="HT117" i="28"/>
  <c r="IR118" i="28"/>
  <c r="GW118" i="28"/>
  <c r="JD118" i="28"/>
  <c r="HI118" i="28"/>
  <c r="GL119" i="28"/>
  <c r="IG119" i="28"/>
  <c r="GX119" i="28"/>
  <c r="IS119" i="28"/>
  <c r="HJ119" i="28"/>
  <c r="JE119" i="28"/>
  <c r="GM120" i="28"/>
  <c r="IH120" i="28"/>
  <c r="GY120" i="28"/>
  <c r="IT120" i="28"/>
  <c r="HK120" i="28"/>
  <c r="JF120" i="28"/>
  <c r="GN121" i="28"/>
  <c r="IU121" i="28"/>
  <c r="GZ121" i="28"/>
  <c r="JG121" i="28"/>
  <c r="HL121" i="28"/>
  <c r="GO122" i="28"/>
  <c r="IJ122" i="28"/>
  <c r="IV122" i="28"/>
  <c r="HA122" i="28"/>
  <c r="HM122" i="28"/>
  <c r="JH122" i="28"/>
  <c r="GP123" i="28"/>
  <c r="IK123" i="28"/>
  <c r="HB123" i="28"/>
  <c r="IW123" i="28"/>
  <c r="HN123" i="28"/>
  <c r="JI123" i="28"/>
  <c r="IL124" i="28"/>
  <c r="GQ124" i="28"/>
  <c r="IX124" i="28"/>
  <c r="HC124" i="28"/>
  <c r="JJ124" i="28"/>
  <c r="HO124" i="28"/>
  <c r="IM125" i="28"/>
  <c r="GR125" i="28"/>
  <c r="IY125" i="28"/>
  <c r="HD125" i="28"/>
  <c r="JK125" i="28"/>
  <c r="HP125" i="28"/>
  <c r="IN126" i="28"/>
  <c r="GS126" i="28"/>
  <c r="IZ126" i="28"/>
  <c r="HE126" i="28"/>
  <c r="JL126" i="28"/>
  <c r="HQ126" i="28"/>
  <c r="GT127" i="28"/>
  <c r="HF127" i="28"/>
  <c r="JA127" i="28"/>
  <c r="HR127" i="28"/>
  <c r="JM127" i="28"/>
  <c r="IP128" i="28"/>
  <c r="GU128" i="28"/>
  <c r="JB128" i="28"/>
  <c r="HG128" i="28"/>
  <c r="JN128" i="28"/>
  <c r="HS128" i="28"/>
  <c r="GV129" i="28"/>
  <c r="IQ129" i="28"/>
  <c r="HH129" i="28"/>
  <c r="JC129" i="28"/>
  <c r="HT129" i="28"/>
  <c r="JO129" i="28"/>
  <c r="IR130" i="28"/>
  <c r="GW130" i="28"/>
  <c r="JD130" i="28"/>
  <c r="HI130" i="28"/>
  <c r="GL131" i="28"/>
  <c r="IG131" i="28"/>
  <c r="GX131" i="28"/>
  <c r="IS131" i="28"/>
  <c r="HJ131" i="28"/>
  <c r="JE131" i="28"/>
  <c r="IH132" i="28"/>
  <c r="GM132" i="28"/>
  <c r="IT132" i="28"/>
  <c r="GY132" i="28"/>
  <c r="JF132" i="28"/>
  <c r="HK132" i="28"/>
  <c r="GN133" i="28"/>
  <c r="II133" i="28"/>
  <c r="GZ133" i="28"/>
  <c r="IU133" i="28"/>
  <c r="HL133" i="28"/>
  <c r="JG133" i="28"/>
  <c r="IJ134" i="28"/>
  <c r="GO134" i="28"/>
  <c r="IV134" i="28"/>
  <c r="HA134" i="28"/>
  <c r="JH134" i="28"/>
  <c r="HM134" i="28"/>
  <c r="GP135" i="28"/>
  <c r="IK135" i="28"/>
  <c r="HB135" i="28"/>
  <c r="IW135" i="28"/>
  <c r="HN135" i="28"/>
  <c r="JI135" i="28"/>
  <c r="IL136" i="28"/>
  <c r="GQ136" i="28"/>
  <c r="IX136" i="28"/>
  <c r="HC136" i="28"/>
  <c r="JJ136" i="28"/>
  <c r="HO136" i="28"/>
  <c r="GR137" i="28"/>
  <c r="IY137" i="28"/>
  <c r="HD137" i="28"/>
  <c r="JK137" i="28"/>
  <c r="HP137" i="28"/>
  <c r="GS138" i="28"/>
  <c r="IN138" i="28"/>
  <c r="HE138" i="28"/>
  <c r="IZ138" i="28"/>
  <c r="HQ138" i="28"/>
  <c r="JL138" i="28"/>
  <c r="IO139" i="28"/>
  <c r="GT139" i="28"/>
  <c r="JA139" i="28"/>
  <c r="HF139" i="28"/>
  <c r="JM139" i="28"/>
  <c r="HR139" i="28"/>
  <c r="GU140" i="28"/>
  <c r="IP140" i="28"/>
  <c r="HG140" i="28"/>
  <c r="JB140" i="28"/>
  <c r="HS140" i="28"/>
  <c r="JN140" i="28"/>
  <c r="GV141" i="28"/>
  <c r="JC141" i="28"/>
  <c r="HH141" i="28"/>
  <c r="JO141" i="28"/>
  <c r="HT141" i="28"/>
  <c r="IR142" i="28"/>
  <c r="GW142" i="28"/>
  <c r="JD142" i="28"/>
  <c r="HI142" i="28"/>
  <c r="GL143" i="28"/>
  <c r="IG143" i="28"/>
  <c r="GX143" i="28"/>
  <c r="IS143" i="28"/>
  <c r="HJ143" i="28"/>
  <c r="JE143" i="28"/>
  <c r="IH144" i="28"/>
  <c r="GM144" i="28"/>
  <c r="IT144" i="28"/>
  <c r="GY144" i="28"/>
  <c r="JF144" i="28"/>
  <c r="HK144" i="28"/>
  <c r="II145" i="28"/>
  <c r="GN145" i="28"/>
  <c r="IU145" i="28"/>
  <c r="GZ145" i="28"/>
  <c r="JG145" i="28"/>
  <c r="HL145" i="28"/>
  <c r="GO146" i="28"/>
  <c r="IJ146" i="28"/>
  <c r="HA146" i="28"/>
  <c r="IV146" i="28"/>
  <c r="HM146" i="28"/>
  <c r="JH146" i="28"/>
  <c r="IK147" i="28"/>
  <c r="GP147" i="28"/>
  <c r="IW147" i="28"/>
  <c r="HB147" i="28"/>
  <c r="JI147" i="28"/>
  <c r="HN147" i="28"/>
  <c r="IL148" i="28"/>
  <c r="GQ148" i="28"/>
  <c r="IX148" i="28"/>
  <c r="HC148" i="28"/>
  <c r="JJ148" i="28"/>
  <c r="HO148" i="28"/>
  <c r="GR149" i="28"/>
  <c r="IM149" i="28"/>
  <c r="HD149" i="28"/>
  <c r="IY149" i="28"/>
  <c r="HP149" i="28"/>
  <c r="JK149" i="28"/>
  <c r="GS150" i="28"/>
  <c r="IN150" i="28"/>
  <c r="HE150" i="28"/>
  <c r="IZ150" i="28"/>
  <c r="HQ150" i="28"/>
  <c r="JL150" i="28"/>
  <c r="IO151" i="28"/>
  <c r="GT151" i="28"/>
  <c r="JA151" i="28"/>
  <c r="HF151" i="28"/>
  <c r="JM151" i="28"/>
  <c r="HR151" i="28"/>
  <c r="GU152" i="28"/>
  <c r="JB152" i="28"/>
  <c r="HG152" i="28"/>
  <c r="JN152" i="28"/>
  <c r="HS152" i="28"/>
  <c r="GV153" i="28"/>
  <c r="IQ153" i="28"/>
  <c r="HH153" i="28"/>
  <c r="JC153" i="28"/>
  <c r="HT153" i="28"/>
  <c r="JO153" i="28"/>
  <c r="IR154" i="28"/>
  <c r="GW154" i="28"/>
  <c r="JD154" i="28"/>
  <c r="HI154" i="28"/>
  <c r="GL155" i="28"/>
  <c r="IG155" i="28"/>
  <c r="GX155" i="28"/>
  <c r="IS155" i="28"/>
  <c r="HJ155" i="28"/>
  <c r="JE155" i="28"/>
  <c r="IH156" i="28"/>
  <c r="GM156" i="28"/>
  <c r="IT156" i="28"/>
  <c r="GY156" i="28"/>
  <c r="JF156" i="28"/>
  <c r="HK156" i="28"/>
  <c r="II157" i="28"/>
  <c r="GN157" i="28"/>
  <c r="IU157" i="28"/>
  <c r="GZ157" i="28"/>
  <c r="JG157" i="28"/>
  <c r="HL157" i="28"/>
  <c r="GO158" i="28"/>
  <c r="IJ158" i="28"/>
  <c r="HA158" i="28"/>
  <c r="IV158" i="28"/>
  <c r="HM158" i="28"/>
  <c r="JH158" i="28"/>
  <c r="IK159" i="28"/>
  <c r="GP159" i="28"/>
  <c r="IW159" i="28"/>
  <c r="HB159" i="28"/>
  <c r="JI159" i="28"/>
  <c r="HN159" i="28"/>
  <c r="GQ160" i="28"/>
  <c r="IL160" i="28"/>
  <c r="HC160" i="28"/>
  <c r="IX160" i="28"/>
  <c r="HO160" i="28"/>
  <c r="JJ160" i="28"/>
  <c r="GR161" i="28"/>
  <c r="IM161" i="28"/>
  <c r="HD161" i="28"/>
  <c r="IY161" i="28"/>
  <c r="HP161" i="28"/>
  <c r="JK161" i="28"/>
  <c r="GS162" i="28"/>
  <c r="IN162" i="28"/>
  <c r="HE162" i="28"/>
  <c r="IZ162" i="28"/>
  <c r="HQ162" i="28"/>
  <c r="JL162" i="28"/>
  <c r="GT163" i="28"/>
  <c r="IO163" i="28"/>
  <c r="HF163" i="28"/>
  <c r="JA163" i="28"/>
  <c r="HR163" i="28"/>
  <c r="JM163" i="28"/>
  <c r="IP164" i="28"/>
  <c r="GU164" i="28"/>
  <c r="JB164" i="28"/>
  <c r="HG164" i="28"/>
  <c r="JN164" i="28"/>
  <c r="HS164" i="28"/>
  <c r="GV165" i="28"/>
  <c r="IQ165" i="28"/>
  <c r="HH165" i="28"/>
  <c r="JC165" i="28"/>
  <c r="HT165" i="28"/>
  <c r="JO165" i="28"/>
  <c r="IR166" i="28"/>
  <c r="GW166" i="28"/>
  <c r="JD166" i="28"/>
  <c r="HI166" i="28"/>
  <c r="IG167" i="28"/>
  <c r="GL167" i="28"/>
  <c r="IS167" i="28"/>
  <c r="GX167" i="28"/>
  <c r="JE167" i="28"/>
  <c r="HJ167" i="28"/>
  <c r="IH168" i="28"/>
  <c r="GM168" i="28"/>
  <c r="IT168" i="28"/>
  <c r="GY168" i="28"/>
  <c r="JF168" i="28"/>
  <c r="HK168" i="28"/>
  <c r="II169" i="28"/>
  <c r="GN169" i="28"/>
  <c r="IU169" i="28"/>
  <c r="GZ169" i="28"/>
  <c r="JG169" i="28"/>
  <c r="HL169" i="28"/>
  <c r="IJ170" i="28"/>
  <c r="GO170" i="28"/>
  <c r="IV170" i="28"/>
  <c r="HA170" i="28"/>
  <c r="JH170" i="28"/>
  <c r="HM170" i="28"/>
  <c r="IK171" i="28"/>
  <c r="GP171" i="28"/>
  <c r="IW171" i="28"/>
  <c r="HB171" i="28"/>
  <c r="JI171" i="28"/>
  <c r="HN171" i="28"/>
  <c r="IL172" i="28"/>
  <c r="GQ172" i="28"/>
  <c r="IX172" i="28"/>
  <c r="HC172" i="28"/>
  <c r="JJ172" i="28"/>
  <c r="HO172" i="28"/>
  <c r="IM173" i="28"/>
  <c r="GR173" i="28"/>
  <c r="IY173" i="28"/>
  <c r="HD173" i="28"/>
  <c r="JK173" i="28"/>
  <c r="HP173" i="28"/>
  <c r="IN174" i="28"/>
  <c r="GS174" i="28"/>
  <c r="IZ174" i="28"/>
  <c r="HE174" i="28"/>
  <c r="JL174" i="28"/>
  <c r="HQ174" i="28"/>
  <c r="IO175" i="28"/>
  <c r="GT175" i="28"/>
  <c r="JA175" i="28"/>
  <c r="HF175" i="28"/>
  <c r="JM175" i="28"/>
  <c r="HR175" i="28"/>
  <c r="GU176" i="28"/>
  <c r="IP176" i="28"/>
  <c r="HG176" i="28"/>
  <c r="JB176" i="28"/>
  <c r="HS176" i="28"/>
  <c r="JN176" i="28"/>
  <c r="JM17" i="28"/>
  <c r="HR17" i="28"/>
  <c r="GM22" i="28"/>
  <c r="IH22" i="28"/>
  <c r="GQ26" i="28"/>
  <c r="IL26" i="28"/>
  <c r="HR29" i="28"/>
  <c r="JM29" i="28"/>
  <c r="GR39" i="28"/>
  <c r="IM39" i="28"/>
  <c r="IN40" i="28"/>
  <c r="GS40" i="28"/>
  <c r="GW44" i="28"/>
  <c r="IR44" i="28"/>
  <c r="HL47" i="28"/>
  <c r="JG47" i="28"/>
  <c r="HD51" i="28"/>
  <c r="IY51" i="28"/>
  <c r="JN54" i="28"/>
  <c r="HS54" i="28"/>
  <c r="II59" i="28"/>
  <c r="GN59" i="28"/>
  <c r="JJ62" i="28"/>
  <c r="HO62" i="28"/>
  <c r="JB66" i="28"/>
  <c r="HG66" i="28"/>
  <c r="IH70" i="28"/>
  <c r="GM70" i="28"/>
  <c r="JI73" i="28"/>
  <c r="HN73" i="28"/>
  <c r="JA77" i="28"/>
  <c r="HF77" i="28"/>
  <c r="HK82" i="28"/>
  <c r="JF82" i="28"/>
  <c r="IL86" i="28"/>
  <c r="GQ86" i="28"/>
  <c r="JM89" i="28"/>
  <c r="HR89" i="28"/>
  <c r="IT94" i="28"/>
  <c r="GY94" i="28"/>
  <c r="IL98" i="28"/>
  <c r="GQ98" i="28"/>
  <c r="HH103" i="28"/>
  <c r="JC103" i="28"/>
  <c r="JI109" i="28"/>
  <c r="HN109" i="28"/>
  <c r="JM113" i="28"/>
  <c r="HR113" i="28"/>
  <c r="GN119" i="28"/>
  <c r="JJ122" i="28"/>
  <c r="HO122" i="28"/>
  <c r="GS124" i="28"/>
  <c r="IN124" i="28"/>
  <c r="HT127" i="28"/>
  <c r="JO127" i="28"/>
  <c r="HL131" i="28"/>
  <c r="JG131" i="28"/>
  <c r="IY135" i="28"/>
  <c r="HD135" i="28"/>
  <c r="JC139" i="28"/>
  <c r="HH139" i="28"/>
  <c r="HL143" i="28"/>
  <c r="JG143" i="28"/>
  <c r="GR147" i="28"/>
  <c r="IM147" i="28"/>
  <c r="IQ151" i="28"/>
  <c r="GV151" i="28"/>
  <c r="IH154" i="28"/>
  <c r="GM154" i="28"/>
  <c r="JI157" i="28"/>
  <c r="HN157" i="28"/>
  <c r="HF161" i="28"/>
  <c r="JA161" i="28"/>
  <c r="JD164" i="28"/>
  <c r="HI164" i="28"/>
  <c r="IV168" i="28"/>
  <c r="HA168" i="28"/>
  <c r="IN172" i="28"/>
  <c r="GS172" i="28"/>
  <c r="JC175" i="28"/>
  <c r="HH175" i="28"/>
  <c r="JG179" i="28"/>
  <c r="HL179" i="28"/>
  <c r="IM183" i="28"/>
  <c r="GR183" i="28"/>
  <c r="IO185" i="28"/>
  <c r="GT185" i="28"/>
  <c r="HI188" i="28"/>
  <c r="JD188" i="28"/>
  <c r="HF16" i="28"/>
  <c r="JA16" i="28"/>
  <c r="JE20" i="28"/>
  <c r="HJ20" i="28"/>
  <c r="GP24" i="28"/>
  <c r="IK24" i="28"/>
  <c r="IZ27" i="28"/>
  <c r="HE27" i="28"/>
  <c r="HG29" i="28"/>
  <c r="JB29" i="28"/>
  <c r="IH33" i="28"/>
  <c r="GM33" i="28"/>
  <c r="IV35" i="28"/>
  <c r="HA35" i="28"/>
  <c r="IL37" i="28"/>
  <c r="GQ37" i="28"/>
  <c r="JC42" i="28"/>
  <c r="HH42" i="28"/>
  <c r="IU46" i="28"/>
  <c r="GZ46" i="28"/>
  <c r="GQ49" i="28"/>
  <c r="IL49" i="28"/>
  <c r="GU53" i="28"/>
  <c r="IP53" i="28"/>
  <c r="IH57" i="28"/>
  <c r="GM57" i="28"/>
  <c r="JG58" i="28"/>
  <c r="HL58" i="28"/>
  <c r="IY62" i="28"/>
  <c r="HD62" i="28"/>
  <c r="JL63" i="28"/>
  <c r="HQ63" i="28"/>
  <c r="JO66" i="28"/>
  <c r="HT66" i="28"/>
  <c r="HA71" i="28"/>
  <c r="IV71" i="28"/>
  <c r="IY74" i="28"/>
  <c r="HD74" i="28"/>
  <c r="IQ78" i="28"/>
  <c r="GV78" i="28"/>
  <c r="IV83" i="28"/>
  <c r="HA83" i="28"/>
  <c r="HE87" i="28"/>
  <c r="IZ87" i="28"/>
  <c r="IO88" i="28"/>
  <c r="GT88" i="28"/>
  <c r="JD91" i="28"/>
  <c r="HI91" i="28"/>
  <c r="IK96" i="28"/>
  <c r="GP96" i="28"/>
  <c r="HF100" i="28"/>
  <c r="JA100" i="28"/>
  <c r="HA107" i="28"/>
  <c r="IV107" i="28"/>
  <c r="HP110" i="28"/>
  <c r="JK110" i="28"/>
  <c r="IO112" i="28"/>
  <c r="GT112" i="28"/>
  <c r="IU118" i="28"/>
  <c r="GZ118" i="28"/>
  <c r="IY122" i="28"/>
  <c r="HD122" i="28"/>
  <c r="JC126" i="28"/>
  <c r="HH126" i="28"/>
  <c r="II130" i="28"/>
  <c r="GN130" i="28"/>
  <c r="JJ133" i="28"/>
  <c r="HO133" i="28"/>
  <c r="JN137" i="28"/>
  <c r="HS137" i="28"/>
  <c r="II142" i="28"/>
  <c r="GN142" i="28"/>
  <c r="IX145" i="28"/>
  <c r="HC145" i="28"/>
  <c r="IP149" i="28"/>
  <c r="GU149" i="28"/>
  <c r="GM153" i="28"/>
  <c r="IH153" i="28"/>
  <c r="IW156" i="28"/>
  <c r="HB156" i="28"/>
  <c r="IO160" i="28"/>
  <c r="GT160" i="28"/>
  <c r="GL164" i="28"/>
  <c r="IG164" i="28"/>
  <c r="HM167" i="28"/>
  <c r="JH167" i="28"/>
  <c r="HE171" i="28"/>
  <c r="IZ171" i="28"/>
  <c r="JO174" i="28"/>
  <c r="HT174" i="28"/>
  <c r="IU178" i="28"/>
  <c r="GZ178" i="28"/>
  <c r="IM182" i="28"/>
  <c r="GR182" i="28"/>
  <c r="JB185" i="28"/>
  <c r="HG185" i="28"/>
  <c r="GM189" i="28"/>
  <c r="IH189" i="28"/>
  <c r="HB192" i="28"/>
  <c r="IW192" i="28"/>
  <c r="JL195" i="28"/>
  <c r="HQ195" i="28"/>
  <c r="JD199" i="28"/>
  <c r="HI199" i="28"/>
  <c r="IJ203" i="28"/>
  <c r="GO203" i="28"/>
  <c r="HD206" i="28"/>
  <c r="IY206" i="28"/>
  <c r="IQ210" i="28"/>
  <c r="GV210" i="28"/>
  <c r="HI211" i="28"/>
  <c r="JD211" i="28"/>
  <c r="IV215" i="28"/>
  <c r="HA215" i="28"/>
  <c r="GS219" i="28"/>
  <c r="IN219" i="28"/>
  <c r="GL224" i="28"/>
  <c r="IG224" i="28"/>
  <c r="JH227" i="28"/>
  <c r="HM227" i="28"/>
  <c r="JK230" i="28"/>
  <c r="HP230" i="28"/>
  <c r="JC234" i="28"/>
  <c r="HH234" i="28"/>
  <c r="IJ239" i="28"/>
  <c r="GO239" i="28"/>
  <c r="HP242" i="28"/>
  <c r="JK242" i="28"/>
  <c r="IR247" i="28"/>
  <c r="GW247" i="28"/>
  <c r="GX248" i="28"/>
  <c r="IS248" i="28"/>
  <c r="IW252" i="28"/>
  <c r="HB252" i="28"/>
  <c r="GT256" i="28"/>
  <c r="IO256" i="28"/>
  <c r="HI259" i="28"/>
  <c r="JD259" i="28"/>
  <c r="HM263" i="28"/>
  <c r="JH263" i="28"/>
  <c r="IN267" i="28"/>
  <c r="GS267" i="28"/>
  <c r="HT270" i="28"/>
  <c r="JO270" i="28"/>
  <c r="IU274" i="28"/>
  <c r="GZ274" i="28"/>
  <c r="IY278" i="28"/>
  <c r="HD278" i="28"/>
  <c r="JN281" i="28"/>
  <c r="HS281" i="28"/>
  <c r="JF285" i="28"/>
  <c r="HK285" i="28"/>
  <c r="IX289" i="28"/>
  <c r="HC289" i="28"/>
  <c r="HD290" i="28"/>
  <c r="IY290" i="28"/>
  <c r="IQ294" i="28"/>
  <c r="GV294" i="28"/>
  <c r="II298" i="28"/>
  <c r="GN298" i="28"/>
  <c r="HC301" i="28"/>
  <c r="IX301" i="28"/>
  <c r="GU305" i="28"/>
  <c r="IP305" i="28"/>
  <c r="GW307" i="28"/>
  <c r="IR307" i="28"/>
  <c r="II310" i="28"/>
  <c r="GN310" i="28"/>
  <c r="IW312" i="28"/>
  <c r="HB312" i="28"/>
  <c r="JK314" i="28"/>
  <c r="HP314" i="28"/>
  <c r="IS18" i="28"/>
  <c r="GX18" i="28"/>
  <c r="JI16" i="28"/>
  <c r="HN16" i="28"/>
  <c r="JJ17" i="28"/>
  <c r="HO17" i="28"/>
  <c r="HP18" i="28"/>
  <c r="JK18" i="28"/>
  <c r="JL19" i="28"/>
  <c r="HQ19" i="28"/>
  <c r="IP21" i="28"/>
  <c r="GU21" i="28"/>
  <c r="IQ22" i="28"/>
  <c r="GV22" i="28"/>
  <c r="GW23" i="28"/>
  <c r="IR23" i="28"/>
  <c r="HJ24" i="28"/>
  <c r="JE24" i="28"/>
  <c r="JF25" i="28"/>
  <c r="HK25" i="28"/>
  <c r="HL26" i="28"/>
  <c r="JG26" i="28"/>
  <c r="JH27" i="28"/>
  <c r="HM27" i="28"/>
  <c r="HN28" i="28"/>
  <c r="JI28" i="28"/>
  <c r="JJ29" i="28"/>
  <c r="HO29" i="28"/>
  <c r="JK30" i="28"/>
  <c r="HP30" i="28"/>
  <c r="HQ31" i="28"/>
  <c r="JL31" i="28"/>
  <c r="JM32" i="28"/>
  <c r="HR32" i="28"/>
  <c r="GU33" i="28"/>
  <c r="IP33" i="28"/>
  <c r="JB33" i="28"/>
  <c r="HG33" i="28"/>
  <c r="HS33" i="28"/>
  <c r="JN33" i="28"/>
  <c r="GV34" i="28"/>
  <c r="IQ34" i="28"/>
  <c r="HH34" i="28"/>
  <c r="JC34" i="28"/>
  <c r="JF37" i="28"/>
  <c r="HK37" i="28"/>
  <c r="GN38" i="28"/>
  <c r="II38" i="28"/>
  <c r="GP40" i="28"/>
  <c r="IK40" i="28"/>
  <c r="HB40" i="28"/>
  <c r="IW40" i="28"/>
  <c r="HN40" i="28"/>
  <c r="JI40" i="28"/>
  <c r="JJ41" i="28"/>
  <c r="HO41" i="28"/>
  <c r="JK42" i="28"/>
  <c r="HP42" i="28"/>
  <c r="HQ43" i="28"/>
  <c r="JL43" i="28"/>
  <c r="HR44" i="28"/>
  <c r="JM44" i="28"/>
  <c r="JN45" i="28"/>
  <c r="HS45" i="28"/>
  <c r="HH46" i="28"/>
  <c r="JC46" i="28"/>
  <c r="JD47" i="28"/>
  <c r="HI47" i="28"/>
  <c r="IH49" i="28"/>
  <c r="GM49" i="28"/>
  <c r="GN50" i="28"/>
  <c r="II50" i="28"/>
  <c r="IJ51" i="28"/>
  <c r="GO51" i="28"/>
  <c r="HB52" i="28"/>
  <c r="IW52" i="28"/>
  <c r="HC53" i="28"/>
  <c r="IX53" i="28"/>
  <c r="IY54" i="28"/>
  <c r="HD54" i="28"/>
  <c r="HE55" i="28"/>
  <c r="IZ55" i="28"/>
  <c r="JA56" i="28"/>
  <c r="HF56" i="28"/>
  <c r="JB57" i="28"/>
  <c r="HG57" i="28"/>
  <c r="JC58" i="28"/>
  <c r="HH58" i="28"/>
  <c r="IG60" i="28"/>
  <c r="GL60" i="28"/>
  <c r="IH61" i="28"/>
  <c r="GM61" i="28"/>
  <c r="JF61" i="28"/>
  <c r="HK61" i="28"/>
  <c r="JG62" i="28"/>
  <c r="HL62" i="28"/>
  <c r="JH63" i="28"/>
  <c r="HM63" i="28"/>
  <c r="JI64" i="28"/>
  <c r="HN64" i="28"/>
  <c r="JJ65" i="28"/>
  <c r="HO65" i="28"/>
  <c r="JK66" i="28"/>
  <c r="HP66" i="28"/>
  <c r="IZ67" i="28"/>
  <c r="HE67" i="28"/>
  <c r="JL67" i="28"/>
  <c r="HQ67" i="28"/>
  <c r="JM68" i="28"/>
  <c r="HR68" i="28"/>
  <c r="JN69" i="28"/>
  <c r="HS69" i="28"/>
  <c r="JC70" i="28"/>
  <c r="HH70" i="28"/>
  <c r="GW71" i="28"/>
  <c r="IR71" i="28"/>
  <c r="IS72" i="28"/>
  <c r="GX72" i="28"/>
  <c r="IT73" i="28"/>
  <c r="GY73" i="28"/>
  <c r="IU74" i="28"/>
  <c r="GZ74" i="28"/>
  <c r="IJ75" i="28"/>
  <c r="GO75" i="28"/>
  <c r="IK76" i="28"/>
  <c r="GP76" i="28"/>
  <c r="IL77" i="28"/>
  <c r="GQ77" i="28"/>
  <c r="IM78" i="28"/>
  <c r="GR78" i="28"/>
  <c r="IN79" i="28"/>
  <c r="GS79" i="28"/>
  <c r="JB81" i="28"/>
  <c r="HG81" i="28"/>
  <c r="JO82" i="28"/>
  <c r="HT82" i="28"/>
  <c r="IS84" i="28"/>
  <c r="GX84" i="28"/>
  <c r="GN86" i="28"/>
  <c r="II86" i="28"/>
  <c r="IL16" i="28"/>
  <c r="GQ16" i="28"/>
  <c r="GR17" i="28"/>
  <c r="IM17" i="28"/>
  <c r="GR16" i="28"/>
  <c r="IM16" i="28"/>
  <c r="HD16" i="28"/>
  <c r="IY16" i="28"/>
  <c r="HP16" i="28"/>
  <c r="JK16" i="28"/>
  <c r="IN17" i="28"/>
  <c r="GS17" i="28"/>
  <c r="IZ17" i="28"/>
  <c r="HE17" i="28"/>
  <c r="JL17" i="28"/>
  <c r="HQ17" i="28"/>
  <c r="GT18" i="28"/>
  <c r="IO18" i="28"/>
  <c r="HF18" i="28"/>
  <c r="JA18" i="28"/>
  <c r="HR18" i="28"/>
  <c r="JM18" i="28"/>
  <c r="IP19" i="28"/>
  <c r="GU19" i="28"/>
  <c r="JB19" i="28"/>
  <c r="HG19" i="28"/>
  <c r="JN19" i="28"/>
  <c r="HS19" i="28"/>
  <c r="IQ20" i="28"/>
  <c r="GV20" i="28"/>
  <c r="JC20" i="28"/>
  <c r="HH20" i="28"/>
  <c r="JO20" i="28"/>
  <c r="HT20" i="28"/>
  <c r="GW21" i="28"/>
  <c r="IR21" i="28"/>
  <c r="HI21" i="28"/>
  <c r="JD21" i="28"/>
  <c r="IG22" i="28"/>
  <c r="GL22" i="28"/>
  <c r="IS22" i="28"/>
  <c r="GX22" i="28"/>
  <c r="JE22" i="28"/>
  <c r="HJ22" i="28"/>
  <c r="IH23" i="28"/>
  <c r="GM23" i="28"/>
  <c r="IT23" i="28"/>
  <c r="GY23" i="28"/>
  <c r="HK23" i="28"/>
  <c r="JF23" i="28"/>
  <c r="GN24" i="28"/>
  <c r="II24" i="28"/>
  <c r="GZ24" i="28"/>
  <c r="IU24" i="28"/>
  <c r="HL24" i="28"/>
  <c r="JG24" i="28"/>
  <c r="IJ25" i="28"/>
  <c r="GO25" i="28"/>
  <c r="IV25" i="28"/>
  <c r="HA25" i="28"/>
  <c r="JH25" i="28"/>
  <c r="HM25" i="28"/>
  <c r="GP26" i="28"/>
  <c r="IK26" i="28"/>
  <c r="HB26" i="28"/>
  <c r="IW26" i="28"/>
  <c r="HN26" i="28"/>
  <c r="JI26" i="28"/>
  <c r="IL27" i="28"/>
  <c r="GQ27" i="28"/>
  <c r="IX27" i="28"/>
  <c r="HC27" i="28"/>
  <c r="JJ27" i="28"/>
  <c r="HO27" i="28"/>
  <c r="GR28" i="28"/>
  <c r="IM28" i="28"/>
  <c r="HD28" i="28"/>
  <c r="IY28" i="28"/>
  <c r="HP28" i="28"/>
  <c r="JK28" i="28"/>
  <c r="GS29" i="28"/>
  <c r="IN29" i="28"/>
  <c r="HE29" i="28"/>
  <c r="IZ29" i="28"/>
  <c r="JL29" i="28"/>
  <c r="HQ29" i="28"/>
  <c r="IO30" i="28"/>
  <c r="GT30" i="28"/>
  <c r="JA30" i="28"/>
  <c r="HF30" i="28"/>
  <c r="JM30" i="28"/>
  <c r="HR30" i="28"/>
  <c r="GU31" i="28"/>
  <c r="IP31" i="28"/>
  <c r="HG31" i="28"/>
  <c r="JB31" i="28"/>
  <c r="HS31" i="28"/>
  <c r="JN31" i="28"/>
  <c r="IQ32" i="28"/>
  <c r="GV32" i="28"/>
  <c r="JC32" i="28"/>
  <c r="HH32" i="28"/>
  <c r="JO32" i="28"/>
  <c r="HT32" i="28"/>
  <c r="IR33" i="28"/>
  <c r="GW33" i="28"/>
  <c r="JD33" i="28"/>
  <c r="HI33" i="28"/>
  <c r="GL34" i="28"/>
  <c r="IG34" i="28"/>
  <c r="GX34" i="28"/>
  <c r="IS34" i="28"/>
  <c r="HJ34" i="28"/>
  <c r="JE34" i="28"/>
  <c r="IH35" i="28"/>
  <c r="GM35" i="28"/>
  <c r="IT35" i="28"/>
  <c r="GY35" i="28"/>
  <c r="JF35" i="28"/>
  <c r="HK35" i="28"/>
  <c r="GN36" i="28"/>
  <c r="II36" i="28"/>
  <c r="GZ36" i="28"/>
  <c r="IU36" i="28"/>
  <c r="HL36" i="28"/>
  <c r="JG36" i="28"/>
  <c r="IJ37" i="28"/>
  <c r="GO37" i="28"/>
  <c r="IV37" i="28"/>
  <c r="HA37" i="28"/>
  <c r="JH37" i="28"/>
  <c r="HM37" i="28"/>
  <c r="GP38" i="28"/>
  <c r="IK38" i="28"/>
  <c r="HB38" i="28"/>
  <c r="IW38" i="28"/>
  <c r="HN38" i="28"/>
  <c r="JI38" i="28"/>
  <c r="GQ39" i="28"/>
  <c r="IL39" i="28"/>
  <c r="HC39" i="28"/>
  <c r="IX39" i="28"/>
  <c r="HO39" i="28"/>
  <c r="JJ39" i="28"/>
  <c r="IM40" i="28"/>
  <c r="GR40" i="28"/>
  <c r="IY40" i="28"/>
  <c r="HD40" i="28"/>
  <c r="JK40" i="28"/>
  <c r="HP40" i="28"/>
  <c r="GS41" i="28"/>
  <c r="IN41" i="28"/>
  <c r="HE41" i="28"/>
  <c r="IZ41" i="28"/>
  <c r="HQ41" i="28"/>
  <c r="JL41" i="28"/>
  <c r="IO42" i="28"/>
  <c r="GT42" i="28"/>
  <c r="JA42" i="28"/>
  <c r="HF42" i="28"/>
  <c r="JM42" i="28"/>
  <c r="HR42" i="28"/>
  <c r="IP43" i="28"/>
  <c r="GU43" i="28"/>
  <c r="JB43" i="28"/>
  <c r="HG43" i="28"/>
  <c r="JN43" i="28"/>
  <c r="HS43" i="28"/>
  <c r="GV44" i="28"/>
  <c r="IQ44" i="28"/>
  <c r="HH44" i="28"/>
  <c r="JC44" i="28"/>
  <c r="HT44" i="28"/>
  <c r="JO44" i="28"/>
  <c r="IR45" i="28"/>
  <c r="GW45" i="28"/>
  <c r="JD45" i="28"/>
  <c r="HI45" i="28"/>
  <c r="IG46" i="28"/>
  <c r="GL46" i="28"/>
  <c r="IS46" i="28"/>
  <c r="GX46" i="28"/>
  <c r="JE46" i="28"/>
  <c r="HJ46" i="28"/>
  <c r="IH47" i="28"/>
  <c r="GM47" i="28"/>
  <c r="IT47" i="28"/>
  <c r="GY47" i="28"/>
  <c r="JF47" i="28"/>
  <c r="HK47" i="28"/>
  <c r="GN48" i="28"/>
  <c r="II48" i="28"/>
  <c r="GZ48" i="28"/>
  <c r="IU48" i="28"/>
  <c r="HL48" i="28"/>
  <c r="JG48" i="28"/>
  <c r="IJ49" i="28"/>
  <c r="GO49" i="28"/>
  <c r="IV49" i="28"/>
  <c r="HA49" i="28"/>
  <c r="JH49" i="28"/>
  <c r="HM49" i="28"/>
  <c r="GP50" i="28"/>
  <c r="IK50" i="28"/>
  <c r="HB50" i="28"/>
  <c r="IW50" i="28"/>
  <c r="HN50" i="28"/>
  <c r="JI50" i="28"/>
  <c r="GQ51" i="28"/>
  <c r="IL51" i="28"/>
  <c r="HC51" i="28"/>
  <c r="IX51" i="28"/>
  <c r="HO51" i="28"/>
  <c r="JJ51" i="28"/>
  <c r="IM52" i="28"/>
  <c r="GR52" i="28"/>
  <c r="IY52" i="28"/>
  <c r="HD52" i="28"/>
  <c r="JK52" i="28"/>
  <c r="HP52" i="28"/>
  <c r="GS53" i="28"/>
  <c r="IN53" i="28"/>
  <c r="HE53" i="28"/>
  <c r="IZ53" i="28"/>
  <c r="HQ53" i="28"/>
  <c r="JL53" i="28"/>
  <c r="IO54" i="28"/>
  <c r="GT54" i="28"/>
  <c r="JA54" i="28"/>
  <c r="HF54" i="28"/>
  <c r="JM54" i="28"/>
  <c r="HR54" i="28"/>
  <c r="GU55" i="28"/>
  <c r="IP55" i="28"/>
  <c r="HG55" i="28"/>
  <c r="JB55" i="28"/>
  <c r="HS55" i="28"/>
  <c r="JN55" i="28"/>
  <c r="IQ56" i="28"/>
  <c r="GV56" i="28"/>
  <c r="JC56" i="28"/>
  <c r="HH56" i="28"/>
  <c r="JO56" i="28"/>
  <c r="HT56" i="28"/>
  <c r="GW57" i="28"/>
  <c r="IR57" i="28"/>
  <c r="HI57" i="28"/>
  <c r="JD57" i="28"/>
  <c r="IG58" i="28"/>
  <c r="GL58" i="28"/>
  <c r="IS58" i="28"/>
  <c r="GX58" i="28"/>
  <c r="JE58" i="28"/>
  <c r="HJ58" i="28"/>
  <c r="GM59" i="28"/>
  <c r="IH59" i="28"/>
  <c r="GY59" i="28"/>
  <c r="IT59" i="28"/>
  <c r="HK59" i="28"/>
  <c r="JF59" i="28"/>
  <c r="II60" i="28"/>
  <c r="GN60" i="28"/>
  <c r="IU60" i="28"/>
  <c r="GZ60" i="28"/>
  <c r="JG60" i="28"/>
  <c r="HL60" i="28"/>
  <c r="GO61" i="28"/>
  <c r="IJ61" i="28"/>
  <c r="HA61" i="28"/>
  <c r="IV61" i="28"/>
  <c r="HM61" i="28"/>
  <c r="JH61" i="28"/>
  <c r="IK62" i="28"/>
  <c r="GP62" i="28"/>
  <c r="IW62" i="28"/>
  <c r="HB62" i="28"/>
  <c r="JI62" i="28"/>
  <c r="HN62" i="28"/>
  <c r="GQ63" i="28"/>
  <c r="IL63" i="28"/>
  <c r="HC63" i="28"/>
  <c r="IX63" i="28"/>
  <c r="HO63" i="28"/>
  <c r="JJ63" i="28"/>
  <c r="IM64" i="28"/>
  <c r="GR64" i="28"/>
  <c r="IY64" i="28"/>
  <c r="HD64" i="28"/>
  <c r="JK64" i="28"/>
  <c r="HP64" i="28"/>
  <c r="GS65" i="28"/>
  <c r="IN65" i="28"/>
  <c r="HE65" i="28"/>
  <c r="IZ65" i="28"/>
  <c r="HQ65" i="28"/>
  <c r="JL65" i="28"/>
  <c r="IO66" i="28"/>
  <c r="GT66" i="28"/>
  <c r="JA66" i="28"/>
  <c r="HF66" i="28"/>
  <c r="JM66" i="28"/>
  <c r="HR66" i="28"/>
  <c r="GU67" i="28"/>
  <c r="IP67" i="28"/>
  <c r="HG67" i="28"/>
  <c r="JB67" i="28"/>
  <c r="HS67" i="28"/>
  <c r="JN67" i="28"/>
  <c r="IQ68" i="28"/>
  <c r="GV68" i="28"/>
  <c r="JC68" i="28"/>
  <c r="HH68" i="28"/>
  <c r="JO68" i="28"/>
  <c r="HT68" i="28"/>
  <c r="GW69" i="28"/>
  <c r="IR69" i="28"/>
  <c r="HI69" i="28"/>
  <c r="JD69" i="28"/>
  <c r="GL70" i="28"/>
  <c r="IG70" i="28"/>
  <c r="GX70" i="28"/>
  <c r="IS70" i="28"/>
  <c r="HJ70" i="28"/>
  <c r="JE70" i="28"/>
  <c r="IH71" i="28"/>
  <c r="GM71" i="28"/>
  <c r="IT71" i="28"/>
  <c r="GY71" i="28"/>
  <c r="JF71" i="28"/>
  <c r="HK71" i="28"/>
  <c r="II72" i="28"/>
  <c r="GN72" i="28"/>
  <c r="IU72" i="28"/>
  <c r="GZ72" i="28"/>
  <c r="JG72" i="28"/>
  <c r="HL72" i="28"/>
  <c r="GO73" i="28"/>
  <c r="IJ73" i="28"/>
  <c r="HA73" i="28"/>
  <c r="IV73" i="28"/>
  <c r="HM73" i="28"/>
  <c r="JH73" i="28"/>
  <c r="IK74" i="28"/>
  <c r="GP74" i="28"/>
  <c r="IW74" i="28"/>
  <c r="HB74" i="28"/>
  <c r="JI74" i="28"/>
  <c r="HN74" i="28"/>
  <c r="GQ75" i="28"/>
  <c r="IL75" i="28"/>
  <c r="HC75" i="28"/>
  <c r="IX75" i="28"/>
  <c r="HO75" i="28"/>
  <c r="JJ75" i="28"/>
  <c r="GR76" i="28"/>
  <c r="IM76" i="28"/>
  <c r="HD76" i="28"/>
  <c r="IY76" i="28"/>
  <c r="HP76" i="28"/>
  <c r="JK76" i="28"/>
  <c r="GS77" i="28"/>
  <c r="IN77" i="28"/>
  <c r="HE77" i="28"/>
  <c r="IZ77" i="28"/>
  <c r="HQ77" i="28"/>
  <c r="JL77" i="28"/>
  <c r="IO78" i="28"/>
  <c r="GT78" i="28"/>
  <c r="JA78" i="28"/>
  <c r="HF78" i="28"/>
  <c r="JM78" i="28"/>
  <c r="HR78" i="28"/>
  <c r="IP79" i="28"/>
  <c r="GU79" i="28"/>
  <c r="JB79" i="28"/>
  <c r="HG79" i="28"/>
  <c r="JN79" i="28"/>
  <c r="HS79" i="28"/>
  <c r="GV80" i="28"/>
  <c r="IQ80" i="28"/>
  <c r="HH80" i="28"/>
  <c r="JC80" i="28"/>
  <c r="HT80" i="28"/>
  <c r="JO80" i="28"/>
  <c r="IR81" i="28"/>
  <c r="GW81" i="28"/>
  <c r="JD81" i="28"/>
  <c r="HI81" i="28"/>
  <c r="GL82" i="28"/>
  <c r="IG82" i="28"/>
  <c r="GX82" i="28"/>
  <c r="IS82" i="28"/>
  <c r="HJ82" i="28"/>
  <c r="JE82" i="28"/>
  <c r="IH83" i="28"/>
  <c r="GM83" i="28"/>
  <c r="IT83" i="28"/>
  <c r="GY83" i="28"/>
  <c r="JF83" i="28"/>
  <c r="HK83" i="28"/>
  <c r="II84" i="28"/>
  <c r="GN84" i="28"/>
  <c r="IU84" i="28"/>
  <c r="GZ84" i="28"/>
  <c r="JG84" i="28"/>
  <c r="HL84" i="28"/>
  <c r="GO85" i="28"/>
  <c r="IJ85" i="28"/>
  <c r="HA85" i="28"/>
  <c r="IV85" i="28"/>
  <c r="HM85" i="28"/>
  <c r="JH85" i="28"/>
  <c r="IK86" i="28"/>
  <c r="GP86" i="28"/>
  <c r="IW86" i="28"/>
  <c r="HB86" i="28"/>
  <c r="JI86" i="28"/>
  <c r="HN86" i="28"/>
  <c r="IL87" i="28"/>
  <c r="GQ87" i="28"/>
  <c r="IX87" i="28"/>
  <c r="HC87" i="28"/>
  <c r="JJ87" i="28"/>
  <c r="HO87" i="28"/>
  <c r="GR88" i="28"/>
  <c r="IM88" i="28"/>
  <c r="HD88" i="28"/>
  <c r="IY88" i="28"/>
  <c r="HP88" i="28"/>
  <c r="JK88" i="28"/>
  <c r="IN89" i="28"/>
  <c r="GS89" i="28"/>
  <c r="IZ89" i="28"/>
  <c r="HE89" i="28"/>
  <c r="JL89" i="28"/>
  <c r="HQ89" i="28"/>
  <c r="GT90" i="28"/>
  <c r="HF90" i="28"/>
  <c r="JA90" i="28"/>
  <c r="HR90" i="28"/>
  <c r="JM90" i="28"/>
  <c r="IP91" i="28"/>
  <c r="GU91" i="28"/>
  <c r="JB91" i="28"/>
  <c r="HG91" i="28"/>
  <c r="JN91" i="28"/>
  <c r="HS91" i="28"/>
  <c r="IQ92" i="28"/>
  <c r="GV92" i="28"/>
  <c r="JC92" i="28"/>
  <c r="HH92" i="28"/>
  <c r="JO92" i="28"/>
  <c r="HT92" i="28"/>
  <c r="IR93" i="28"/>
  <c r="GW93" i="28"/>
  <c r="JD93" i="28"/>
  <c r="HI93" i="28"/>
  <c r="IG94" i="28"/>
  <c r="GL94" i="28"/>
  <c r="IS94" i="28"/>
  <c r="GX94" i="28"/>
  <c r="JE94" i="28"/>
  <c r="HJ94" i="28"/>
  <c r="GM95" i="28"/>
  <c r="IH95" i="28"/>
  <c r="GY95" i="28"/>
  <c r="IT95" i="28"/>
  <c r="HK95" i="28"/>
  <c r="JF95" i="28"/>
  <c r="II96" i="28"/>
  <c r="GN96" i="28"/>
  <c r="IU96" i="28"/>
  <c r="GZ96" i="28"/>
  <c r="JG96" i="28"/>
  <c r="HL96" i="28"/>
  <c r="IJ97" i="28"/>
  <c r="GO97" i="28"/>
  <c r="IV97" i="28"/>
  <c r="HA97" i="28"/>
  <c r="JH97" i="28"/>
  <c r="HM97" i="28"/>
  <c r="GP98" i="28"/>
  <c r="IK98" i="28"/>
  <c r="HB98" i="28"/>
  <c r="IW98" i="28"/>
  <c r="HN98" i="28"/>
  <c r="JI98" i="28"/>
  <c r="IL99" i="28"/>
  <c r="GQ99" i="28"/>
  <c r="IX99" i="28"/>
  <c r="HC99" i="28"/>
  <c r="JJ99" i="28"/>
  <c r="HO99" i="28"/>
  <c r="GR100" i="28"/>
  <c r="IM100" i="28"/>
  <c r="HD100" i="28"/>
  <c r="IY100" i="28"/>
  <c r="HP100" i="28"/>
  <c r="JK100" i="28"/>
  <c r="IN101" i="28"/>
  <c r="GS101" i="28"/>
  <c r="IZ101" i="28"/>
  <c r="HE101" i="28"/>
  <c r="JL101" i="28"/>
  <c r="HQ101" i="28"/>
  <c r="IO102" i="28"/>
  <c r="GT102" i="28"/>
  <c r="JA102" i="28"/>
  <c r="HF102" i="28"/>
  <c r="JM102" i="28"/>
  <c r="HR102" i="28"/>
  <c r="IP103" i="28"/>
  <c r="GU103" i="28"/>
  <c r="JB103" i="28"/>
  <c r="HG103" i="28"/>
  <c r="JN103" i="28"/>
  <c r="HS103" i="28"/>
  <c r="IQ104" i="28"/>
  <c r="GV104" i="28"/>
  <c r="JC104" i="28"/>
  <c r="HH104" i="28"/>
  <c r="JO104" i="28"/>
  <c r="HT104" i="28"/>
  <c r="GW105" i="28"/>
  <c r="IR105" i="28"/>
  <c r="HI105" i="28"/>
  <c r="JD105" i="28"/>
  <c r="IG106" i="28"/>
  <c r="GL106" i="28"/>
  <c r="IS106" i="28"/>
  <c r="GX106" i="28"/>
  <c r="JE106" i="28"/>
  <c r="HJ106" i="28"/>
  <c r="IH107" i="28"/>
  <c r="GM107" i="28"/>
  <c r="IT107" i="28"/>
  <c r="GY107" i="28"/>
  <c r="JF107" i="28"/>
  <c r="HK107" i="28"/>
  <c r="GN108" i="28"/>
  <c r="II108" i="28"/>
  <c r="GZ108" i="28"/>
  <c r="IU108" i="28"/>
  <c r="JG108" i="28"/>
  <c r="HL108" i="28"/>
  <c r="IJ109" i="28"/>
  <c r="GO109" i="28"/>
  <c r="IV109" i="28"/>
  <c r="HA109" i="28"/>
  <c r="JH109" i="28"/>
  <c r="HM109" i="28"/>
  <c r="GP110" i="28"/>
  <c r="IK110" i="28"/>
  <c r="HB110" i="28"/>
  <c r="IW110" i="28"/>
  <c r="HN110" i="28"/>
  <c r="JI110" i="28"/>
  <c r="GQ111" i="28"/>
  <c r="IL111" i="28"/>
  <c r="HC111" i="28"/>
  <c r="IX111" i="28"/>
  <c r="HO111" i="28"/>
  <c r="JJ111" i="28"/>
  <c r="IM112" i="28"/>
  <c r="GR112" i="28"/>
  <c r="IY112" i="28"/>
  <c r="HD112" i="28"/>
  <c r="JK112" i="28"/>
  <c r="HP112" i="28"/>
  <c r="GS113" i="28"/>
  <c r="IZ113" i="28"/>
  <c r="HE113" i="28"/>
  <c r="JL113" i="28"/>
  <c r="HQ113" i="28"/>
  <c r="GT114" i="28"/>
  <c r="IO114" i="28"/>
  <c r="JA114" i="28"/>
  <c r="HF114" i="28"/>
  <c r="HR114" i="28"/>
  <c r="JM114" i="28"/>
  <c r="IP115" i="28"/>
  <c r="GU115" i="28"/>
  <c r="JB115" i="28"/>
  <c r="HG115" i="28"/>
  <c r="JN115" i="28"/>
  <c r="HS115" i="28"/>
  <c r="GV116" i="28"/>
  <c r="IQ116" i="28"/>
  <c r="HH116" i="28"/>
  <c r="JC116" i="28"/>
  <c r="HT116" i="28"/>
  <c r="JO116" i="28"/>
  <c r="IR117" i="28"/>
  <c r="GW117" i="28"/>
  <c r="HI117" i="28"/>
  <c r="JD117" i="28"/>
  <c r="IG118" i="28"/>
  <c r="GL118" i="28"/>
  <c r="IS118" i="28"/>
  <c r="GX118" i="28"/>
  <c r="HJ118" i="28"/>
  <c r="JE118" i="28"/>
  <c r="IH119" i="28"/>
  <c r="GM119" i="28"/>
  <c r="GY119" i="28"/>
  <c r="IT119" i="28"/>
  <c r="JF119" i="28"/>
  <c r="HK119" i="28"/>
  <c r="GN120" i="28"/>
  <c r="IU120" i="28"/>
  <c r="GZ120" i="28"/>
  <c r="HL120" i="28"/>
  <c r="JG120" i="28"/>
  <c r="GO121" i="28"/>
  <c r="IV121" i="28"/>
  <c r="HA121" i="28"/>
  <c r="JH121" i="28"/>
  <c r="HM121" i="28"/>
  <c r="IK122" i="28"/>
  <c r="GP122" i="28"/>
  <c r="IW122" i="28"/>
  <c r="HB122" i="28"/>
  <c r="JI122" i="28"/>
  <c r="HN122" i="28"/>
  <c r="GQ123" i="28"/>
  <c r="IL123" i="28"/>
  <c r="HC123" i="28"/>
  <c r="IX123" i="28"/>
  <c r="HO123" i="28"/>
  <c r="JJ123" i="28"/>
  <c r="IM124" i="28"/>
  <c r="GR124" i="28"/>
  <c r="IY124" i="28"/>
  <c r="HD124" i="28"/>
  <c r="JK124" i="28"/>
  <c r="HP124" i="28"/>
  <c r="GS125" i="28"/>
  <c r="IN125" i="28"/>
  <c r="HE125" i="28"/>
  <c r="IZ125" i="28"/>
  <c r="HQ125" i="28"/>
  <c r="JL125" i="28"/>
  <c r="GT126" i="28"/>
  <c r="JA126" i="28"/>
  <c r="HF126" i="28"/>
  <c r="JM126" i="28"/>
  <c r="HR126" i="28"/>
  <c r="IP127" i="28"/>
  <c r="GU127" i="28"/>
  <c r="JB127" i="28"/>
  <c r="HG127" i="28"/>
  <c r="JN127" i="28"/>
  <c r="HS127" i="28"/>
  <c r="IQ128" i="28"/>
  <c r="GV128" i="28"/>
  <c r="JC128" i="28"/>
  <c r="HH128" i="28"/>
  <c r="JO128" i="28"/>
  <c r="HT128" i="28"/>
  <c r="GW129" i="28"/>
  <c r="IR129" i="28"/>
  <c r="HI129" i="28"/>
  <c r="JD129" i="28"/>
  <c r="IG130" i="28"/>
  <c r="GL130" i="28"/>
  <c r="IS130" i="28"/>
  <c r="GX130" i="28"/>
  <c r="JE130" i="28"/>
  <c r="HJ130" i="28"/>
  <c r="GM131" i="28"/>
  <c r="IH131" i="28"/>
  <c r="GY131" i="28"/>
  <c r="IT131" i="28"/>
  <c r="HK131" i="28"/>
  <c r="JF131" i="28"/>
  <c r="II132" i="28"/>
  <c r="GN132" i="28"/>
  <c r="IU132" i="28"/>
  <c r="GZ132" i="28"/>
  <c r="JG132" i="28"/>
  <c r="HL132" i="28"/>
  <c r="GO133" i="28"/>
  <c r="IJ133" i="28"/>
  <c r="HA133" i="28"/>
  <c r="IV133" i="28"/>
  <c r="HM133" i="28"/>
  <c r="JH133" i="28"/>
  <c r="IK134" i="28"/>
  <c r="GP134" i="28"/>
  <c r="IW134" i="28"/>
  <c r="HB134" i="28"/>
  <c r="JI134" i="28"/>
  <c r="HN134" i="28"/>
  <c r="GQ135" i="28"/>
  <c r="IL135" i="28"/>
  <c r="HC135" i="28"/>
  <c r="IX135" i="28"/>
  <c r="HO135" i="28"/>
  <c r="JJ135" i="28"/>
  <c r="GR136" i="28"/>
  <c r="IY136" i="28"/>
  <c r="HD136" i="28"/>
  <c r="JK136" i="28"/>
  <c r="HP136" i="28"/>
  <c r="IN137" i="28"/>
  <c r="GS137" i="28"/>
  <c r="IZ137" i="28"/>
  <c r="HE137" i="28"/>
  <c r="JL137" i="28"/>
  <c r="HQ137" i="28"/>
  <c r="GT138" i="28"/>
  <c r="IO138" i="28"/>
  <c r="HF138" i="28"/>
  <c r="JA138" i="28"/>
  <c r="HR138" i="28"/>
  <c r="JM138" i="28"/>
  <c r="IP139" i="28"/>
  <c r="GU139" i="28"/>
  <c r="JB139" i="28"/>
  <c r="HG139" i="28"/>
  <c r="JN139" i="28"/>
  <c r="HS139" i="28"/>
  <c r="GV140" i="28"/>
  <c r="HH140" i="28"/>
  <c r="JC140" i="28"/>
  <c r="HT140" i="28"/>
  <c r="JO140" i="28"/>
  <c r="IR141" i="28"/>
  <c r="GW141" i="28"/>
  <c r="JD141" i="28"/>
  <c r="HI141" i="28"/>
  <c r="IG142" i="28"/>
  <c r="GL142" i="28"/>
  <c r="IS142" i="28"/>
  <c r="GX142" i="28"/>
  <c r="JE142" i="28"/>
  <c r="HJ142" i="28"/>
  <c r="GM143" i="28"/>
  <c r="IH143" i="28"/>
  <c r="GY143" i="28"/>
  <c r="IT143" i="28"/>
  <c r="HK143" i="28"/>
  <c r="JF143" i="28"/>
  <c r="II144" i="28"/>
  <c r="GN144" i="28"/>
  <c r="IU144" i="28"/>
  <c r="GZ144" i="28"/>
  <c r="JG144" i="28"/>
  <c r="HL144" i="28"/>
  <c r="IJ145" i="28"/>
  <c r="GO145" i="28"/>
  <c r="IV145" i="28"/>
  <c r="HA145" i="28"/>
  <c r="JH145" i="28"/>
  <c r="HM145" i="28"/>
  <c r="GP146" i="28"/>
  <c r="IK146" i="28"/>
  <c r="HB146" i="28"/>
  <c r="IW146" i="28"/>
  <c r="HN146" i="28"/>
  <c r="JI146" i="28"/>
  <c r="IL147" i="28"/>
  <c r="GQ147" i="28"/>
  <c r="IX147" i="28"/>
  <c r="HC147" i="28"/>
  <c r="JJ147" i="28"/>
  <c r="HO147" i="28"/>
  <c r="IM148" i="28"/>
  <c r="GR148" i="28"/>
  <c r="IY148" i="28"/>
  <c r="HD148" i="28"/>
  <c r="JK148" i="28"/>
  <c r="HP148" i="28"/>
  <c r="IN149" i="28"/>
  <c r="GS149" i="28"/>
  <c r="IZ149" i="28"/>
  <c r="HE149" i="28"/>
  <c r="JL149" i="28"/>
  <c r="HQ149" i="28"/>
  <c r="GT150" i="28"/>
  <c r="IO150" i="28"/>
  <c r="HF150" i="28"/>
  <c r="JA150" i="28"/>
  <c r="HR150" i="28"/>
  <c r="JM150" i="28"/>
  <c r="IP151" i="28"/>
  <c r="GU151" i="28"/>
  <c r="JB151" i="28"/>
  <c r="HG151" i="28"/>
  <c r="JN151" i="28"/>
  <c r="HS151" i="28"/>
  <c r="IQ152" i="28"/>
  <c r="GV152" i="28"/>
  <c r="JC152" i="28"/>
  <c r="HH152" i="28"/>
  <c r="JO152" i="28"/>
  <c r="HT152" i="28"/>
  <c r="GW153" i="28"/>
  <c r="IR153" i="28"/>
  <c r="HI153" i="28"/>
  <c r="JD153" i="28"/>
  <c r="IG154" i="28"/>
  <c r="GL154" i="28"/>
  <c r="IS154" i="28"/>
  <c r="GX154" i="28"/>
  <c r="JE154" i="28"/>
  <c r="HJ154" i="28"/>
  <c r="GM155" i="28"/>
  <c r="IH155" i="28"/>
  <c r="GY155" i="28"/>
  <c r="IT155" i="28"/>
  <c r="HK155" i="28"/>
  <c r="JF155" i="28"/>
  <c r="II156" i="28"/>
  <c r="GN156" i="28"/>
  <c r="IU156" i="28"/>
  <c r="GZ156" i="28"/>
  <c r="JG156" i="28"/>
  <c r="HL156" i="28"/>
  <c r="IJ157" i="28"/>
  <c r="GO157" i="28"/>
  <c r="IV157" i="28"/>
  <c r="HA157" i="28"/>
  <c r="JH157" i="28"/>
  <c r="HM157" i="28"/>
  <c r="GP158" i="28"/>
  <c r="IK158" i="28"/>
  <c r="HB158" i="28"/>
  <c r="IW158" i="28"/>
  <c r="HN158" i="28"/>
  <c r="JI158" i="28"/>
  <c r="IL159" i="28"/>
  <c r="GQ159" i="28"/>
  <c r="IX159" i="28"/>
  <c r="HC159" i="28"/>
  <c r="JJ159" i="28"/>
  <c r="HO159" i="28"/>
  <c r="GR160" i="28"/>
  <c r="IM160" i="28"/>
  <c r="HD160" i="28"/>
  <c r="IY160" i="28"/>
  <c r="HP160" i="28"/>
  <c r="JK160" i="28"/>
  <c r="GS161" i="28"/>
  <c r="IN161" i="28"/>
  <c r="HE161" i="28"/>
  <c r="IZ161" i="28"/>
  <c r="HQ161" i="28"/>
  <c r="JL161" i="28"/>
  <c r="IO162" i="28"/>
  <c r="GT162" i="28"/>
  <c r="JA162" i="28"/>
  <c r="HF162" i="28"/>
  <c r="JM162" i="28"/>
  <c r="HR162" i="28"/>
  <c r="IP163" i="28"/>
  <c r="GU163" i="28"/>
  <c r="HG163" i="28"/>
  <c r="JB163" i="28"/>
  <c r="HS163" i="28"/>
  <c r="JN163" i="28"/>
  <c r="IQ164" i="28"/>
  <c r="GV164" i="28"/>
  <c r="HH164" i="28"/>
  <c r="JC164" i="28"/>
  <c r="HT164" i="28"/>
  <c r="JO164" i="28"/>
  <c r="GW165" i="28"/>
  <c r="IR165" i="28"/>
  <c r="JD165" i="28"/>
  <c r="HI165" i="28"/>
  <c r="GL166" i="28"/>
  <c r="IG166" i="28"/>
  <c r="GX166" i="28"/>
  <c r="IS166" i="28"/>
  <c r="HJ166" i="28"/>
  <c r="JE166" i="28"/>
  <c r="GM167" i="28"/>
  <c r="IH167" i="28"/>
  <c r="GY167" i="28"/>
  <c r="IT167" i="28"/>
  <c r="HK167" i="28"/>
  <c r="JF167" i="28"/>
  <c r="II168" i="28"/>
  <c r="GN168" i="28"/>
  <c r="IU168" i="28"/>
  <c r="GZ168" i="28"/>
  <c r="JG168" i="28"/>
  <c r="HL168" i="28"/>
  <c r="IJ169" i="28"/>
  <c r="GO169" i="28"/>
  <c r="IV169" i="28"/>
  <c r="HA169" i="28"/>
  <c r="JH169" i="28"/>
  <c r="HM169" i="28"/>
  <c r="IK170" i="28"/>
  <c r="GP170" i="28"/>
  <c r="IW170" i="28"/>
  <c r="HB170" i="28"/>
  <c r="JI170" i="28"/>
  <c r="HN170" i="28"/>
  <c r="IL171" i="28"/>
  <c r="GQ171" i="28"/>
  <c r="IX171" i="28"/>
  <c r="HC171" i="28"/>
  <c r="JJ171" i="28"/>
  <c r="HO171" i="28"/>
  <c r="IM172" i="28"/>
  <c r="GR172" i="28"/>
  <c r="IY172" i="28"/>
  <c r="HD172" i="28"/>
  <c r="JK172" i="28"/>
  <c r="HP172" i="28"/>
  <c r="IN173" i="28"/>
  <c r="GS173" i="28"/>
  <c r="IZ173" i="28"/>
  <c r="HE173" i="28"/>
  <c r="JL173" i="28"/>
  <c r="HQ173" i="28"/>
  <c r="IO174" i="28"/>
  <c r="GT174" i="28"/>
  <c r="JA174" i="28"/>
  <c r="HF174" i="28"/>
  <c r="JM174" i="28"/>
  <c r="HR174" i="28"/>
  <c r="IP175" i="28"/>
  <c r="GU175" i="28"/>
  <c r="JF190" i="28"/>
  <c r="HK190" i="28"/>
  <c r="GN191" i="28"/>
  <c r="II191" i="28"/>
  <c r="GZ191" i="28"/>
  <c r="IU191" i="28"/>
  <c r="JG191" i="28"/>
  <c r="HL191" i="28"/>
  <c r="GO192" i="28"/>
  <c r="IJ192" i="28"/>
  <c r="IV192" i="28"/>
  <c r="HA192" i="28"/>
  <c r="JH192" i="28"/>
  <c r="HM192" i="28"/>
  <c r="IK193" i="28"/>
  <c r="GP193" i="28"/>
  <c r="IW193" i="28"/>
  <c r="HB193" i="28"/>
  <c r="JI193" i="28"/>
  <c r="HN193" i="28"/>
  <c r="IL194" i="28"/>
  <c r="GQ194" i="28"/>
  <c r="HC194" i="28"/>
  <c r="IX194" i="28"/>
  <c r="JJ194" i="28"/>
  <c r="HO194" i="28"/>
  <c r="IM195" i="28"/>
  <c r="GR195" i="28"/>
  <c r="IY195" i="28"/>
  <c r="HD195" i="28"/>
  <c r="HP195" i="28"/>
  <c r="JK195" i="28"/>
  <c r="GS196" i="28"/>
  <c r="IN196" i="28"/>
  <c r="HE196" i="28"/>
  <c r="IZ196" i="28"/>
  <c r="HQ196" i="28"/>
  <c r="JL196" i="28"/>
  <c r="IO197" i="28"/>
  <c r="GT197" i="28"/>
  <c r="JA197" i="28"/>
  <c r="HF197" i="28"/>
  <c r="JM197" i="28"/>
  <c r="HR197" i="28"/>
  <c r="GU198" i="28"/>
  <c r="IP198" i="28"/>
  <c r="HG198" i="28"/>
  <c r="JB198" i="28"/>
  <c r="HS198" i="28"/>
  <c r="JN198" i="28"/>
  <c r="IQ199" i="28"/>
  <c r="GV199" i="28"/>
  <c r="JC199" i="28"/>
  <c r="HH199" i="28"/>
  <c r="JO199" i="28"/>
  <c r="HT199" i="28"/>
  <c r="IR200" i="28"/>
  <c r="GW200" i="28"/>
  <c r="JD200" i="28"/>
  <c r="HI200" i="28"/>
  <c r="GL201" i="28"/>
  <c r="IG201" i="28"/>
  <c r="GX201" i="28"/>
  <c r="IS201" i="28"/>
  <c r="HJ201" i="28"/>
  <c r="JE201" i="28"/>
  <c r="IH202" i="28"/>
  <c r="GM202" i="28"/>
  <c r="IT202" i="28"/>
  <c r="GY202" i="28"/>
  <c r="JF202" i="28"/>
  <c r="HK202" i="28"/>
  <c r="GN203" i="28"/>
  <c r="II203" i="28"/>
  <c r="GZ203" i="28"/>
  <c r="IU203" i="28"/>
  <c r="HL203" i="28"/>
  <c r="JG203" i="28"/>
  <c r="IJ204" i="28"/>
  <c r="GO204" i="28"/>
  <c r="IV204" i="28"/>
  <c r="HA204" i="28"/>
  <c r="JH204" i="28"/>
  <c r="HM204" i="28"/>
  <c r="IK205" i="28"/>
  <c r="GP205" i="28"/>
  <c r="IW205" i="28"/>
  <c r="HB205" i="28"/>
  <c r="JI205" i="28"/>
  <c r="HN205" i="28"/>
  <c r="GQ206" i="28"/>
  <c r="IL206" i="28"/>
  <c r="HC206" i="28"/>
  <c r="IX206" i="28"/>
  <c r="HO206" i="28"/>
  <c r="JJ206" i="28"/>
  <c r="IM207" i="28"/>
  <c r="GR207" i="28"/>
  <c r="IY207" i="28"/>
  <c r="HD207" i="28"/>
  <c r="JK207" i="28"/>
  <c r="HP207" i="28"/>
  <c r="IN208" i="28"/>
  <c r="GS208" i="28"/>
  <c r="IZ208" i="28"/>
  <c r="HE208" i="28"/>
  <c r="JL208" i="28"/>
  <c r="HQ208" i="28"/>
  <c r="IO209" i="28"/>
  <c r="GT209" i="28"/>
  <c r="JA209" i="28"/>
  <c r="HF209" i="28"/>
  <c r="JM209" i="28"/>
  <c r="HR209" i="28"/>
  <c r="IP210" i="28"/>
  <c r="GU210" i="28"/>
  <c r="JB210" i="28"/>
  <c r="HG210" i="28"/>
  <c r="JN210" i="28"/>
  <c r="HS210" i="28"/>
  <c r="GV211" i="28"/>
  <c r="IQ211" i="28"/>
  <c r="HH211" i="28"/>
  <c r="JC211" i="28"/>
  <c r="HT211" i="28"/>
  <c r="JO211" i="28"/>
  <c r="IR212" i="28"/>
  <c r="GW212" i="28"/>
  <c r="JD212" i="28"/>
  <c r="HI212" i="28"/>
  <c r="IG213" i="28"/>
  <c r="GL213" i="28"/>
  <c r="IS213" i="28"/>
  <c r="GX213" i="28"/>
  <c r="JE213" i="28"/>
  <c r="HJ213" i="28"/>
  <c r="IH214" i="28"/>
  <c r="GM214" i="28"/>
  <c r="IT214" i="28"/>
  <c r="GY214" i="28"/>
  <c r="JF214" i="28"/>
  <c r="HK214" i="28"/>
  <c r="II215" i="28"/>
  <c r="GN215" i="28"/>
  <c r="IU215" i="28"/>
  <c r="GZ215" i="28"/>
  <c r="JG215" i="28"/>
  <c r="HL215" i="28"/>
  <c r="GO216" i="28"/>
  <c r="IJ216" i="28"/>
  <c r="HA216" i="28"/>
  <c r="IV216" i="28"/>
  <c r="HM216" i="28"/>
  <c r="JH216" i="28"/>
  <c r="IK217" i="28"/>
  <c r="GP217" i="28"/>
  <c r="IW217" i="28"/>
  <c r="HB217" i="28"/>
  <c r="JI217" i="28"/>
  <c r="HN217" i="28"/>
  <c r="IL218" i="28"/>
  <c r="GQ218" i="28"/>
  <c r="IX218" i="28"/>
  <c r="HC218" i="28"/>
  <c r="JJ218" i="28"/>
  <c r="HO218" i="28"/>
  <c r="GR219" i="28"/>
  <c r="IM219" i="28"/>
  <c r="HD219" i="28"/>
  <c r="IY219" i="28"/>
  <c r="HP219" i="28"/>
  <c r="JK219" i="28"/>
  <c r="GS220" i="28"/>
  <c r="IN220" i="28"/>
  <c r="HE220" i="28"/>
  <c r="IZ220" i="28"/>
  <c r="HQ220" i="28"/>
  <c r="JL220" i="28"/>
  <c r="IO221" i="28"/>
  <c r="GT221" i="28"/>
  <c r="JA221" i="28"/>
  <c r="HF221" i="28"/>
  <c r="HR221" i="28"/>
  <c r="JM221" i="28"/>
  <c r="IP222" i="28"/>
  <c r="GU222" i="28"/>
  <c r="JB222" i="28"/>
  <c r="HG222" i="28"/>
  <c r="JN222" i="28"/>
  <c r="HS222" i="28"/>
  <c r="GV223" i="28"/>
  <c r="IQ223" i="28"/>
  <c r="HH223" i="28"/>
  <c r="JC223" i="28"/>
  <c r="HT223" i="28"/>
  <c r="JO223" i="28"/>
  <c r="IR224" i="28"/>
  <c r="GW224" i="28"/>
  <c r="HI224" i="28"/>
  <c r="JD224" i="28"/>
  <c r="IG225" i="28"/>
  <c r="GL225" i="28"/>
  <c r="IS225" i="28"/>
  <c r="GX225" i="28"/>
  <c r="JE225" i="28"/>
  <c r="HJ225" i="28"/>
  <c r="IH226" i="28"/>
  <c r="GM226" i="28"/>
  <c r="IT226" i="28"/>
  <c r="GY226" i="28"/>
  <c r="JF226" i="28"/>
  <c r="HK226" i="28"/>
  <c r="II227" i="28"/>
  <c r="GN227" i="28"/>
  <c r="IU227" i="28"/>
  <c r="GZ227" i="28"/>
  <c r="JG227" i="28"/>
  <c r="HL227" i="28"/>
  <c r="GO228" i="28"/>
  <c r="IJ228" i="28"/>
  <c r="HA228" i="28"/>
  <c r="IV228" i="28"/>
  <c r="HM228" i="28"/>
  <c r="JH228" i="28"/>
  <c r="IK229" i="28"/>
  <c r="GP229" i="28"/>
  <c r="IW229" i="28"/>
  <c r="HB229" i="28"/>
  <c r="JI229" i="28"/>
  <c r="HN229" i="28"/>
  <c r="IL230" i="28"/>
  <c r="GQ230" i="28"/>
  <c r="IX230" i="28"/>
  <c r="HC230" i="28"/>
  <c r="JJ230" i="28"/>
  <c r="HO230" i="28"/>
  <c r="GR231" i="28"/>
  <c r="IM231" i="28"/>
  <c r="HD231" i="28"/>
  <c r="IY231" i="28"/>
  <c r="HP231" i="28"/>
  <c r="JK231" i="28"/>
  <c r="IN232" i="28"/>
  <c r="GS232" i="28"/>
  <c r="IZ232" i="28"/>
  <c r="HE232" i="28"/>
  <c r="JL232" i="28"/>
  <c r="HQ232" i="28"/>
  <c r="IO233" i="28"/>
  <c r="GT233" i="28"/>
  <c r="JA233" i="28"/>
  <c r="HF233" i="28"/>
  <c r="JM233" i="28"/>
  <c r="HR233" i="28"/>
  <c r="IP234" i="28"/>
  <c r="GU234" i="28"/>
  <c r="JB234" i="28"/>
  <c r="HG234" i="28"/>
  <c r="JN234" i="28"/>
  <c r="HS234" i="28"/>
  <c r="GV235" i="28"/>
  <c r="IQ235" i="28"/>
  <c r="HH235" i="28"/>
  <c r="JC235" i="28"/>
  <c r="HT235" i="28"/>
  <c r="JO235" i="28"/>
  <c r="IR236" i="28"/>
  <c r="GW236" i="28"/>
  <c r="JD236" i="28"/>
  <c r="HI236" i="28"/>
  <c r="IG237" i="28"/>
  <c r="GL237" i="28"/>
  <c r="IS237" i="28"/>
  <c r="GX237" i="28"/>
  <c r="JE237" i="28"/>
  <c r="HJ237" i="28"/>
  <c r="IH238" i="28"/>
  <c r="GM238" i="28"/>
  <c r="IT238" i="28"/>
  <c r="GY238" i="28"/>
  <c r="JF238" i="28"/>
  <c r="HK238" i="28"/>
  <c r="GN239" i="28"/>
  <c r="II239" i="28"/>
  <c r="IU239" i="28"/>
  <c r="GZ239" i="28"/>
  <c r="JG239" i="28"/>
  <c r="HL239" i="28"/>
  <c r="GO240" i="28"/>
  <c r="IJ240" i="28"/>
  <c r="HA240" i="28"/>
  <c r="IV240" i="28"/>
  <c r="HM240" i="28"/>
  <c r="JH240" i="28"/>
  <c r="IK241" i="28"/>
  <c r="GP241" i="28"/>
  <c r="IW241" i="28"/>
  <c r="HB241" i="28"/>
  <c r="JI241" i="28"/>
  <c r="HN241" i="28"/>
  <c r="IL242" i="28"/>
  <c r="GQ242" i="28"/>
  <c r="IX242" i="28"/>
  <c r="HC242" i="28"/>
  <c r="JJ242" i="28"/>
  <c r="HO242" i="28"/>
  <c r="GR243" i="28"/>
  <c r="IM243" i="28"/>
  <c r="HD243" i="28"/>
  <c r="IY243" i="28"/>
  <c r="HP243" i="28"/>
  <c r="JK243" i="28"/>
  <c r="IN244" i="28"/>
  <c r="GS244" i="28"/>
  <c r="IZ244" i="28"/>
  <c r="HE244" i="28"/>
  <c r="JL244" i="28"/>
  <c r="HQ244" i="28"/>
  <c r="IO245" i="28"/>
  <c r="GT245" i="28"/>
  <c r="JA245" i="28"/>
  <c r="HF245" i="28"/>
  <c r="JM245" i="28"/>
  <c r="HR245" i="28"/>
  <c r="GU246" i="28"/>
  <c r="IP246" i="28"/>
  <c r="HG246" i="28"/>
  <c r="JB246" i="28"/>
  <c r="HS246" i="28"/>
  <c r="JN246" i="28"/>
  <c r="IQ247" i="28"/>
  <c r="GV247" i="28"/>
  <c r="JC247" i="28"/>
  <c r="HH247" i="28"/>
  <c r="JO247" i="28"/>
  <c r="HT247" i="28"/>
  <c r="GW248" i="28"/>
  <c r="IR248" i="28"/>
  <c r="HI248" i="28"/>
  <c r="JD248" i="28"/>
  <c r="GL249" i="28"/>
  <c r="IG249" i="28"/>
  <c r="GX249" i="28"/>
  <c r="IS249" i="28"/>
  <c r="HJ249" i="28"/>
  <c r="JE249" i="28"/>
  <c r="IH250" i="28"/>
  <c r="GM250" i="28"/>
  <c r="IT250" i="28"/>
  <c r="GY250" i="28"/>
  <c r="JF250" i="28"/>
  <c r="HK250" i="28"/>
  <c r="II251" i="28"/>
  <c r="GN251" i="28"/>
  <c r="IU251" i="28"/>
  <c r="GZ251" i="28"/>
  <c r="JG251" i="28"/>
  <c r="HL251" i="28"/>
  <c r="IJ252" i="28"/>
  <c r="GO252" i="28"/>
  <c r="IV252" i="28"/>
  <c r="HA252" i="28"/>
  <c r="JH252" i="28"/>
  <c r="HM252" i="28"/>
  <c r="GP253" i="28"/>
  <c r="IK253" i="28"/>
  <c r="HB253" i="28"/>
  <c r="IW253" i="28"/>
  <c r="HN253" i="28"/>
  <c r="JI253" i="28"/>
  <c r="IL254" i="28"/>
  <c r="GQ254" i="28"/>
  <c r="IX254" i="28"/>
  <c r="HC254" i="28"/>
  <c r="JJ254" i="28"/>
  <c r="HO254" i="28"/>
  <c r="GR255" i="28"/>
  <c r="IM255" i="28"/>
  <c r="HD255" i="28"/>
  <c r="IY255" i="28"/>
  <c r="HP255" i="28"/>
  <c r="JK255" i="28"/>
  <c r="IN256" i="28"/>
  <c r="GS256" i="28"/>
  <c r="IZ256" i="28"/>
  <c r="HE256" i="28"/>
  <c r="JL256" i="28"/>
  <c r="HQ256" i="28"/>
  <c r="IO257" i="28"/>
  <c r="GT257" i="28"/>
  <c r="JA257" i="28"/>
  <c r="HF257" i="28"/>
  <c r="JM257" i="28"/>
  <c r="HR257" i="28"/>
  <c r="GU258" i="28"/>
  <c r="IP258" i="28"/>
  <c r="HG258" i="28"/>
  <c r="JB258" i="28"/>
  <c r="HS258" i="28"/>
  <c r="JN258" i="28"/>
  <c r="GV259" i="28"/>
  <c r="IQ259" i="28"/>
  <c r="HH259" i="28"/>
  <c r="JC259" i="28"/>
  <c r="HT259" i="28"/>
  <c r="JO259" i="28"/>
  <c r="IR260" i="28"/>
  <c r="GW260" i="28"/>
  <c r="JD260" i="28"/>
  <c r="HI260" i="28"/>
  <c r="IG261" i="28"/>
  <c r="GL261" i="28"/>
  <c r="IS261" i="28"/>
  <c r="GX261" i="28"/>
  <c r="JE261" i="28"/>
  <c r="HJ261" i="28"/>
  <c r="GM262" i="28"/>
  <c r="IH262" i="28"/>
  <c r="GY262" i="28"/>
  <c r="IT262" i="28"/>
  <c r="HK262" i="28"/>
  <c r="JF262" i="28"/>
  <c r="GN263" i="28"/>
  <c r="II263" i="28"/>
  <c r="GZ263" i="28"/>
  <c r="IU263" i="28"/>
  <c r="JG263" i="28"/>
  <c r="HL263" i="28"/>
  <c r="GO264" i="28"/>
  <c r="IJ264" i="28"/>
  <c r="HA264" i="28"/>
  <c r="IV264" i="28"/>
  <c r="HM264" i="28"/>
  <c r="JH264" i="28"/>
  <c r="GP265" i="28"/>
  <c r="IK265" i="28"/>
  <c r="IW265" i="28"/>
  <c r="HB265" i="28"/>
  <c r="HN265" i="28"/>
  <c r="JI265" i="28"/>
  <c r="GQ266" i="28"/>
  <c r="IL266" i="28"/>
  <c r="HC266" i="28"/>
  <c r="IX266" i="28"/>
  <c r="HO266" i="28"/>
  <c r="JJ266" i="28"/>
  <c r="GR267" i="28"/>
  <c r="IM267" i="28"/>
  <c r="HD267" i="28"/>
  <c r="IY267" i="28"/>
  <c r="HP267" i="28"/>
  <c r="JK267" i="28"/>
  <c r="IN268" i="28"/>
  <c r="GS268" i="28"/>
  <c r="IZ268" i="28"/>
  <c r="HE268" i="28"/>
  <c r="JL268" i="28"/>
  <c r="HQ268" i="28"/>
  <c r="GT269" i="28"/>
  <c r="IO269" i="28"/>
  <c r="HF269" i="28"/>
  <c r="JA269" i="28"/>
  <c r="HR269" i="28"/>
  <c r="JM269" i="28"/>
  <c r="IP270" i="28"/>
  <c r="GU270" i="28"/>
  <c r="JB270" i="28"/>
  <c r="HG270" i="28"/>
  <c r="JN270" i="28"/>
  <c r="HS270" i="28"/>
  <c r="IQ271" i="28"/>
  <c r="GV271" i="28"/>
  <c r="JC271" i="28"/>
  <c r="HH271" i="28"/>
  <c r="JO271" i="28"/>
  <c r="HT271" i="28"/>
  <c r="GW272" i="28"/>
  <c r="IR272" i="28"/>
  <c r="HI272" i="28"/>
  <c r="JD272" i="28"/>
  <c r="IG273" i="28"/>
  <c r="GL273" i="28"/>
  <c r="IS273" i="28"/>
  <c r="GX273" i="28"/>
  <c r="JE273" i="28"/>
  <c r="HJ273" i="28"/>
  <c r="IH274" i="28"/>
  <c r="GM274" i="28"/>
  <c r="IT274" i="28"/>
  <c r="GY274" i="28"/>
  <c r="JF274" i="28"/>
  <c r="HK274" i="28"/>
  <c r="II275" i="28"/>
  <c r="GN275" i="28"/>
  <c r="IU275" i="28"/>
  <c r="GZ275" i="28"/>
  <c r="JG275" i="28"/>
  <c r="HL275" i="28"/>
  <c r="IJ276" i="28"/>
  <c r="GO276" i="28"/>
  <c r="IV276" i="28"/>
  <c r="HA276" i="28"/>
  <c r="JH276" i="28"/>
  <c r="HM276" i="28"/>
  <c r="IK277" i="28"/>
  <c r="GP277" i="28"/>
  <c r="IW277" i="28"/>
  <c r="HB277" i="28"/>
  <c r="JI277" i="28"/>
  <c r="HN277" i="28"/>
  <c r="IL278" i="28"/>
  <c r="GQ278" i="28"/>
  <c r="IX278" i="28"/>
  <c r="HC278" i="28"/>
  <c r="JJ278" i="28"/>
  <c r="HO278" i="28"/>
  <c r="IM279" i="28"/>
  <c r="GR279" i="28"/>
  <c r="IY279" i="28"/>
  <c r="HD279" i="28"/>
  <c r="JK279" i="28"/>
  <c r="HP279" i="28"/>
  <c r="IN280" i="28"/>
  <c r="GS280" i="28"/>
  <c r="IZ280" i="28"/>
  <c r="HE280" i="28"/>
  <c r="JL280" i="28"/>
  <c r="HQ280" i="28"/>
  <c r="IO281" i="28"/>
  <c r="GT281" i="28"/>
  <c r="JA281" i="28"/>
  <c r="HF281" i="28"/>
  <c r="JM281" i="28"/>
  <c r="HR281" i="28"/>
  <c r="IP282" i="28"/>
  <c r="GU282" i="28"/>
  <c r="JB282" i="28"/>
  <c r="HG282" i="28"/>
  <c r="JN282" i="28"/>
  <c r="HS282" i="28"/>
  <c r="GV283" i="28"/>
  <c r="IQ283" i="28"/>
  <c r="HH283" i="28"/>
  <c r="JC283" i="28"/>
  <c r="HT283" i="28"/>
  <c r="JO283" i="28"/>
  <c r="IR284" i="28"/>
  <c r="GW284" i="28"/>
  <c r="JD284" i="28"/>
  <c r="HI284" i="28"/>
  <c r="GL285" i="28"/>
  <c r="IG285" i="28"/>
  <c r="GX285" i="28"/>
  <c r="IS285" i="28"/>
  <c r="HJ285" i="28"/>
  <c r="JE285" i="28"/>
  <c r="IH286" i="28"/>
  <c r="GM286" i="28"/>
  <c r="IT286" i="28"/>
  <c r="GY286" i="28"/>
  <c r="JF286" i="28"/>
  <c r="HK286" i="28"/>
  <c r="GN287" i="28"/>
  <c r="II287" i="28"/>
  <c r="GZ287" i="28"/>
  <c r="IU287" i="28"/>
  <c r="HL287" i="28"/>
  <c r="JG287" i="28"/>
  <c r="GO288" i="28"/>
  <c r="IJ288" i="28"/>
  <c r="IV288" i="28"/>
  <c r="HA288" i="28"/>
  <c r="JH288" i="28"/>
  <c r="HM288" i="28"/>
  <c r="IK289" i="28"/>
  <c r="GP289" i="28"/>
  <c r="IW289" i="28"/>
  <c r="HB289" i="28"/>
  <c r="HN289" i="28"/>
  <c r="JI289" i="28"/>
  <c r="IL290" i="28"/>
  <c r="GQ290" i="28"/>
  <c r="IX290" i="28"/>
  <c r="HC290" i="28"/>
  <c r="JJ290" i="28"/>
  <c r="HO290" i="28"/>
  <c r="IM291" i="28"/>
  <c r="GR291" i="28"/>
  <c r="IY291" i="28"/>
  <c r="HD291" i="28"/>
  <c r="JK291" i="28"/>
  <c r="HP291" i="28"/>
  <c r="GS292" i="28"/>
  <c r="IN292" i="28"/>
  <c r="HE292" i="28"/>
  <c r="IZ292" i="28"/>
  <c r="HQ292" i="28"/>
  <c r="JL292" i="28"/>
  <c r="IO293" i="28"/>
  <c r="GT293" i="28"/>
  <c r="JA293" i="28"/>
  <c r="HF293" i="28"/>
  <c r="JM293" i="28"/>
  <c r="HR293" i="28"/>
  <c r="IP294" i="28"/>
  <c r="GU294" i="28"/>
  <c r="JB294" i="28"/>
  <c r="HG294" i="28"/>
  <c r="JN294" i="28"/>
  <c r="HS294" i="28"/>
  <c r="GV295" i="28"/>
  <c r="IQ295" i="28"/>
  <c r="HH295" i="28"/>
  <c r="JC295" i="28"/>
  <c r="HT295" i="28"/>
  <c r="JO295" i="28"/>
  <c r="IR296" i="28"/>
  <c r="GW296" i="28"/>
  <c r="JD296" i="28"/>
  <c r="HI296" i="28"/>
  <c r="GL297" i="28"/>
  <c r="IG297" i="28"/>
  <c r="GX297" i="28"/>
  <c r="IS297" i="28"/>
  <c r="HJ297" i="28"/>
  <c r="JE297" i="28"/>
  <c r="IH298" i="28"/>
  <c r="GM298" i="28"/>
  <c r="IT298" i="28"/>
  <c r="GY298" i="28"/>
  <c r="JF298" i="28"/>
  <c r="HK298" i="28"/>
  <c r="GN299" i="28"/>
  <c r="II299" i="28"/>
  <c r="GZ299" i="28"/>
  <c r="IU299" i="28"/>
  <c r="HL299" i="28"/>
  <c r="JG299" i="28"/>
  <c r="IJ300" i="28"/>
  <c r="GO300" i="28"/>
  <c r="IV300" i="28"/>
  <c r="HA300" i="28"/>
  <c r="JH300" i="28"/>
  <c r="HM300" i="28"/>
  <c r="GP301" i="28"/>
  <c r="IK301" i="28"/>
  <c r="HB301" i="28"/>
  <c r="IW301" i="28"/>
  <c r="HN301" i="28"/>
  <c r="JI301" i="28"/>
  <c r="IL302" i="28"/>
  <c r="GQ302" i="28"/>
  <c r="IX302" i="28"/>
  <c r="HC302" i="28"/>
  <c r="JJ302" i="28"/>
  <c r="HO302" i="28"/>
  <c r="GR303" i="28"/>
  <c r="IM303" i="28"/>
  <c r="HD303" i="28"/>
  <c r="IY303" i="28"/>
  <c r="HP303" i="28"/>
  <c r="JK303" i="28"/>
  <c r="IN304" i="28"/>
  <c r="GS304" i="28"/>
  <c r="IZ304" i="28"/>
  <c r="HE304" i="28"/>
  <c r="JL304" i="28"/>
  <c r="HQ304" i="28"/>
  <c r="GT305" i="28"/>
  <c r="IO305" i="28"/>
  <c r="HF305" i="28"/>
  <c r="JA305" i="28"/>
  <c r="HR305" i="28"/>
  <c r="JM305" i="28"/>
  <c r="IP306" i="28"/>
  <c r="GU306" i="28"/>
  <c r="JB306" i="28"/>
  <c r="HG306" i="28"/>
  <c r="HS306" i="28"/>
  <c r="JN306" i="28"/>
  <c r="GV307" i="28"/>
  <c r="IQ307" i="28"/>
  <c r="HH307" i="28"/>
  <c r="JC307" i="28"/>
  <c r="HT307" i="28"/>
  <c r="JO307" i="28"/>
  <c r="GW308" i="28"/>
  <c r="IR308" i="28"/>
  <c r="HI308" i="28"/>
  <c r="JD308" i="28"/>
  <c r="GL309" i="28"/>
  <c r="IG309" i="28"/>
  <c r="GX309" i="28"/>
  <c r="IS309" i="28"/>
  <c r="HJ309" i="28"/>
  <c r="JE309" i="28"/>
  <c r="IH310" i="28"/>
  <c r="GM310" i="28"/>
  <c r="IT310" i="28"/>
  <c r="GY310" i="28"/>
  <c r="JF310" i="28"/>
  <c r="HK310" i="28"/>
  <c r="GN311" i="28"/>
  <c r="II311" i="28"/>
  <c r="GZ311" i="28"/>
  <c r="IU311" i="28"/>
  <c r="HL311" i="28"/>
  <c r="JG311" i="28"/>
  <c r="IJ312" i="28"/>
  <c r="GO312" i="28"/>
  <c r="IV312" i="28"/>
  <c r="HA312" i="28"/>
  <c r="JH312" i="28"/>
  <c r="HM312" i="28"/>
  <c r="GP313" i="28"/>
  <c r="IK313" i="28"/>
  <c r="HB313" i="28"/>
  <c r="IW313" i="28"/>
  <c r="HN313" i="28"/>
  <c r="JI313" i="28"/>
  <c r="IL314" i="28"/>
  <c r="GQ314" i="28"/>
  <c r="IX314" i="28"/>
  <c r="HC314" i="28"/>
  <c r="JJ314" i="28"/>
  <c r="HO314" i="28"/>
  <c r="GR315" i="28"/>
  <c r="IM315" i="28"/>
  <c r="HD315" i="28"/>
  <c r="IY315" i="28"/>
  <c r="HP315" i="28"/>
  <c r="JK315" i="28"/>
  <c r="IN316" i="28"/>
  <c r="GS316" i="28"/>
  <c r="IZ316" i="28"/>
  <c r="HE316" i="28"/>
  <c r="JL316" i="28"/>
  <c r="HQ316" i="28"/>
  <c r="GT317" i="28"/>
  <c r="IO317" i="28"/>
  <c r="HF317" i="28"/>
  <c r="JA317" i="28"/>
  <c r="HR317" i="28"/>
  <c r="JM317" i="28"/>
  <c r="IP318" i="28"/>
  <c r="GU318" i="28"/>
  <c r="JB318" i="28"/>
  <c r="HG318" i="28"/>
  <c r="JN318" i="28"/>
  <c r="HS318" i="28"/>
  <c r="GV319" i="28"/>
  <c r="IQ319" i="28"/>
  <c r="HH319" i="28"/>
  <c r="JC319" i="28"/>
  <c r="HT319" i="28"/>
  <c r="JO319" i="28"/>
  <c r="IR320" i="28"/>
  <c r="GW320" i="28"/>
  <c r="JD320" i="28"/>
  <c r="HI320" i="28"/>
  <c r="IG321" i="28"/>
  <c r="GL321" i="28"/>
  <c r="IS321" i="28"/>
  <c r="GX321" i="28"/>
  <c r="JE321" i="28"/>
  <c r="HJ321" i="28"/>
  <c r="GM322" i="28"/>
  <c r="IH322" i="28"/>
  <c r="GY322" i="28"/>
  <c r="IT322" i="28"/>
  <c r="HK322" i="28"/>
  <c r="JF322" i="28"/>
  <c r="II323" i="28"/>
  <c r="GN323" i="28"/>
  <c r="IU323" i="28"/>
  <c r="GZ323" i="28"/>
  <c r="JG323" i="28"/>
  <c r="HL323" i="28"/>
  <c r="GO324" i="28"/>
  <c r="IJ324" i="28"/>
  <c r="HA324" i="28"/>
  <c r="IV324" i="28"/>
  <c r="HM324" i="28"/>
  <c r="JH324" i="28"/>
  <c r="IK325" i="28"/>
  <c r="GP325" i="28"/>
  <c r="IW325" i="28"/>
  <c r="HB325" i="28"/>
  <c r="JI325" i="28"/>
  <c r="HN325" i="28"/>
  <c r="GQ326" i="28"/>
  <c r="IL326" i="28"/>
  <c r="HC326" i="28"/>
  <c r="IX326" i="28"/>
  <c r="HO326" i="28"/>
  <c r="JJ326" i="28"/>
  <c r="IM327" i="28"/>
  <c r="GR327" i="28"/>
  <c r="IY327" i="28"/>
  <c r="HD327" i="28"/>
  <c r="JK327" i="28"/>
  <c r="HP327" i="28"/>
  <c r="IN328" i="28"/>
  <c r="GS328" i="28"/>
  <c r="IZ328" i="28"/>
  <c r="HE328" i="28"/>
  <c r="JL328" i="28"/>
  <c r="HQ328" i="28"/>
  <c r="IO329" i="28"/>
  <c r="GT329" i="28"/>
  <c r="JA329" i="28"/>
  <c r="HF329" i="28"/>
  <c r="JM329" i="28"/>
  <c r="HR329" i="28"/>
  <c r="GU330" i="28"/>
  <c r="IP330" i="28"/>
  <c r="HG330" i="28"/>
  <c r="JB330" i="28"/>
  <c r="HS330" i="28"/>
  <c r="JN330" i="28"/>
  <c r="IQ331" i="28"/>
  <c r="GV331" i="28"/>
  <c r="JC331" i="28"/>
  <c r="HH331" i="28"/>
  <c r="JO331" i="28"/>
  <c r="HT331" i="28"/>
  <c r="GW332" i="28"/>
  <c r="IR332" i="28"/>
  <c r="HI332" i="28"/>
  <c r="JD332" i="28"/>
  <c r="GL333" i="28"/>
  <c r="IG333" i="28"/>
  <c r="GX333" i="28"/>
  <c r="IS333" i="28"/>
  <c r="HJ333" i="28"/>
  <c r="JE333" i="28"/>
  <c r="IH334" i="28"/>
  <c r="GM334" i="28"/>
  <c r="IT334" i="28"/>
  <c r="GY334" i="28"/>
  <c r="JF334" i="28"/>
  <c r="HK334" i="28"/>
  <c r="II335" i="28"/>
  <c r="GN335" i="28"/>
  <c r="IU335" i="28"/>
  <c r="GZ335" i="28"/>
  <c r="JG335" i="28"/>
  <c r="HL335" i="28"/>
  <c r="GO336" i="28"/>
  <c r="IJ336" i="28"/>
  <c r="HA336" i="28"/>
  <c r="IV336" i="28"/>
  <c r="HM336" i="28"/>
  <c r="JH336" i="28"/>
  <c r="GP337" i="28"/>
  <c r="IK337" i="28"/>
  <c r="HB337" i="28"/>
  <c r="IW337" i="28"/>
  <c r="HN337" i="28"/>
  <c r="JI337" i="28"/>
  <c r="GQ338" i="28"/>
  <c r="IL338" i="28"/>
  <c r="IX338" i="28"/>
  <c r="HC338" i="28"/>
  <c r="HO338" i="28"/>
  <c r="JJ338" i="28"/>
  <c r="GR339" i="28"/>
  <c r="IM339" i="28"/>
  <c r="HD339" i="28"/>
  <c r="IY339" i="28"/>
  <c r="HP339" i="28"/>
  <c r="JK339" i="28"/>
  <c r="IN340" i="28"/>
  <c r="GS340" i="28"/>
  <c r="IZ340" i="28"/>
  <c r="HE340" i="28"/>
  <c r="JL340" i="28"/>
  <c r="HQ340" i="28"/>
  <c r="GT341" i="28"/>
  <c r="IO341" i="28"/>
  <c r="HF341" i="28"/>
  <c r="JA341" i="28"/>
  <c r="HR341" i="28"/>
  <c r="JM341" i="28"/>
  <c r="IP342" i="28"/>
  <c r="GU342" i="28"/>
  <c r="JB342" i="28"/>
  <c r="HG342" i="28"/>
  <c r="JN342" i="28"/>
  <c r="HS342" i="28"/>
  <c r="GV343" i="28"/>
  <c r="IQ343" i="28"/>
  <c r="HH343" i="28"/>
  <c r="JC343" i="28"/>
  <c r="HT343" i="28"/>
  <c r="JO343" i="28"/>
  <c r="IR344" i="28"/>
  <c r="GW344" i="28"/>
  <c r="JD344" i="28"/>
  <c r="HI344" i="28"/>
  <c r="GL345" i="28"/>
  <c r="IG345" i="28"/>
  <c r="GX345" i="28"/>
  <c r="IS345" i="28"/>
  <c r="HJ345" i="28"/>
  <c r="JE345" i="28"/>
  <c r="GM346" i="28"/>
  <c r="IH346" i="28"/>
  <c r="GY346" i="28"/>
  <c r="IT346" i="28"/>
  <c r="HK346" i="28"/>
  <c r="JF346" i="28"/>
  <c r="II347" i="28"/>
  <c r="GN347" i="28"/>
  <c r="IU347" i="28"/>
  <c r="GZ347" i="28"/>
  <c r="JG347" i="28"/>
  <c r="HL347" i="28"/>
  <c r="GO348" i="28"/>
  <c r="IJ348" i="28"/>
  <c r="HA348" i="28"/>
  <c r="IV348" i="28"/>
  <c r="HM348" i="28"/>
  <c r="JH348" i="28"/>
  <c r="IK349" i="28"/>
  <c r="GP349" i="28"/>
  <c r="IW349" i="28"/>
  <c r="HB349" i="28"/>
  <c r="JI349" i="28"/>
  <c r="HN349" i="28"/>
  <c r="IL350" i="28"/>
  <c r="GQ350" i="28"/>
  <c r="IX350" i="28"/>
  <c r="HC350" i="28"/>
  <c r="JJ350" i="28"/>
  <c r="HO350" i="28"/>
  <c r="GR351" i="28"/>
  <c r="IM351" i="28"/>
  <c r="HD351" i="28"/>
  <c r="IY351" i="28"/>
  <c r="HP351" i="28"/>
  <c r="JK351" i="28"/>
  <c r="IN352" i="28"/>
  <c r="GS352" i="28"/>
  <c r="IZ352" i="28"/>
  <c r="HE352" i="28"/>
  <c r="JL352" i="28"/>
  <c r="HQ352" i="28"/>
  <c r="IO353" i="28"/>
  <c r="GT353" i="28"/>
  <c r="JA353" i="28"/>
  <c r="HF353" i="28"/>
  <c r="JM353" i="28"/>
  <c r="HR353" i="28"/>
  <c r="GU354" i="28"/>
  <c r="IP354" i="28"/>
  <c r="HG354" i="28"/>
  <c r="JB354" i="28"/>
  <c r="HS354" i="28"/>
  <c r="JN354" i="28"/>
  <c r="IQ355" i="28"/>
  <c r="GV355" i="28"/>
  <c r="JC355" i="28"/>
  <c r="HH355" i="28"/>
  <c r="JO355" i="28"/>
  <c r="HT355" i="28"/>
  <c r="IR356" i="28"/>
  <c r="GW356" i="28"/>
  <c r="JD356" i="28"/>
  <c r="HI356" i="28"/>
  <c r="IG357" i="28"/>
  <c r="GL357" i="28"/>
  <c r="IS357" i="28"/>
  <c r="GX357" i="28"/>
  <c r="JE357" i="28"/>
  <c r="HJ357" i="28"/>
  <c r="GM358" i="28"/>
  <c r="IH358" i="28"/>
  <c r="IT358" i="28"/>
  <c r="GY358" i="28"/>
  <c r="JF358" i="28"/>
  <c r="HK358" i="28"/>
  <c r="II359" i="28"/>
  <c r="GN359" i="28"/>
  <c r="GZ359" i="28"/>
  <c r="IU359" i="28"/>
  <c r="JG359" i="28"/>
  <c r="HL359" i="28"/>
  <c r="IJ360" i="28"/>
  <c r="GO360" i="28"/>
  <c r="IV360" i="28"/>
  <c r="HA360" i="28"/>
  <c r="JH360" i="28"/>
  <c r="HM360" i="28"/>
  <c r="GP361" i="28"/>
  <c r="IK361" i="28"/>
  <c r="IW361" i="28"/>
  <c r="HB361" i="28"/>
  <c r="JI361" i="28"/>
  <c r="HN361" i="28"/>
  <c r="IL362" i="28"/>
  <c r="GQ362" i="28"/>
  <c r="IX362" i="28"/>
  <c r="HC362" i="28"/>
  <c r="JJ362" i="28"/>
  <c r="HO362" i="28"/>
  <c r="IM363" i="28"/>
  <c r="GR363" i="28"/>
  <c r="IY363" i="28"/>
  <c r="HD363" i="28"/>
  <c r="JK363" i="28"/>
  <c r="HP363" i="28"/>
  <c r="IN364" i="28"/>
  <c r="GS364" i="28"/>
  <c r="IZ364" i="28"/>
  <c r="HE364" i="28"/>
  <c r="JL364" i="28"/>
  <c r="HQ364" i="28"/>
  <c r="GT365" i="28"/>
  <c r="IO365" i="28"/>
  <c r="HF365" i="28"/>
  <c r="JA365" i="28"/>
  <c r="HR365" i="28"/>
  <c r="JM365" i="28"/>
  <c r="IP366" i="28"/>
  <c r="GU366" i="28"/>
  <c r="JB366" i="28"/>
  <c r="HG366" i="28"/>
  <c r="JN366" i="28"/>
  <c r="HS366" i="28"/>
  <c r="IQ367" i="28"/>
  <c r="GV367" i="28"/>
  <c r="JC367" i="28"/>
  <c r="HH367" i="28"/>
  <c r="JO367" i="28"/>
  <c r="HT367" i="28"/>
  <c r="IR368" i="28"/>
  <c r="GW368" i="28"/>
  <c r="JD368" i="28"/>
  <c r="HI368" i="28"/>
  <c r="IG369" i="28"/>
  <c r="GL369" i="28"/>
  <c r="IS369" i="28"/>
  <c r="GX369" i="28"/>
  <c r="JE369" i="28"/>
  <c r="HJ369" i="28"/>
  <c r="GM370" i="28"/>
  <c r="IH370" i="28"/>
  <c r="GY370" i="28"/>
  <c r="IT370" i="28"/>
  <c r="HK370" i="28"/>
  <c r="JF370" i="28"/>
  <c r="II371" i="28"/>
  <c r="GN371" i="28"/>
  <c r="IU371" i="28"/>
  <c r="GZ371" i="28"/>
  <c r="JG371" i="28"/>
  <c r="HL371" i="28"/>
  <c r="IJ372" i="28"/>
  <c r="GO372" i="28"/>
  <c r="IV372" i="28"/>
  <c r="HA372" i="28"/>
  <c r="JH372" i="28"/>
  <c r="HM372" i="28"/>
  <c r="GP373" i="28"/>
  <c r="IK373" i="28"/>
  <c r="HB373" i="28"/>
  <c r="IW373" i="28"/>
  <c r="HN373" i="28"/>
  <c r="JI373" i="28"/>
  <c r="IL374" i="28"/>
  <c r="GQ374" i="28"/>
  <c r="IX374" i="28"/>
  <c r="HC374" i="28"/>
  <c r="JJ374" i="28"/>
  <c r="HO374" i="28"/>
  <c r="IM375" i="28"/>
  <c r="GR375" i="28"/>
  <c r="IY375" i="28"/>
  <c r="HD375" i="28"/>
  <c r="JK375" i="28"/>
  <c r="HP375" i="28"/>
  <c r="GS376" i="28"/>
  <c r="IN376" i="28"/>
  <c r="HE376" i="28"/>
  <c r="IZ376" i="28"/>
  <c r="HQ376" i="28"/>
  <c r="JL376" i="28"/>
  <c r="IO377" i="28"/>
  <c r="GT377" i="28"/>
  <c r="JA377" i="28"/>
  <c r="HF377" i="28"/>
  <c r="JM377" i="28"/>
  <c r="HR377" i="28"/>
  <c r="GU378" i="28"/>
  <c r="IP378" i="28"/>
  <c r="HG378" i="28"/>
  <c r="JB378" i="28"/>
  <c r="HS378" i="28"/>
  <c r="JN378" i="28"/>
  <c r="IQ379" i="28"/>
  <c r="GV379" i="28"/>
  <c r="JC379" i="28"/>
  <c r="HH379" i="28"/>
  <c r="HT379" i="28"/>
  <c r="JO379" i="28"/>
  <c r="IR380" i="28"/>
  <c r="GW380" i="28"/>
  <c r="JD380" i="28"/>
  <c r="HI380" i="28"/>
  <c r="GL381" i="28"/>
  <c r="IG381" i="28"/>
  <c r="GX381" i="28"/>
  <c r="IS381" i="28"/>
  <c r="HJ381" i="28"/>
  <c r="JE381" i="28"/>
  <c r="IH382" i="28"/>
  <c r="GM382" i="28"/>
  <c r="IT382" i="28"/>
  <c r="GY382" i="28"/>
  <c r="JF382" i="28"/>
  <c r="HK382" i="28"/>
  <c r="II383" i="28"/>
  <c r="GN383" i="28"/>
  <c r="IU383" i="28"/>
  <c r="GZ383" i="28"/>
  <c r="JG383" i="28"/>
  <c r="HL383" i="28"/>
  <c r="GO384" i="28"/>
  <c r="IJ384" i="28"/>
  <c r="HA384" i="28"/>
  <c r="IV384" i="28"/>
  <c r="HM384" i="28"/>
  <c r="JH384" i="28"/>
  <c r="GP385" i="28"/>
  <c r="IK385" i="28"/>
  <c r="HB385" i="28"/>
  <c r="IW385" i="28"/>
  <c r="HN385" i="28"/>
  <c r="JI385" i="28"/>
  <c r="IL386" i="28"/>
  <c r="GQ386" i="28"/>
  <c r="IX386" i="28"/>
  <c r="HC386" i="28"/>
  <c r="JJ386" i="28"/>
  <c r="HO386" i="28"/>
  <c r="IM387" i="28"/>
  <c r="GR387" i="28"/>
  <c r="IY387" i="28"/>
  <c r="HD387" i="28"/>
  <c r="JK387" i="28"/>
  <c r="HP387" i="28"/>
  <c r="GS388" i="28"/>
  <c r="IN388" i="28"/>
  <c r="HE388" i="28"/>
  <c r="IZ388" i="28"/>
  <c r="HQ388" i="28"/>
  <c r="JL388" i="28"/>
  <c r="IO389" i="28"/>
  <c r="GT389" i="28"/>
  <c r="JA389" i="28"/>
  <c r="HF389" i="28"/>
  <c r="JM389" i="28"/>
  <c r="HR389" i="28"/>
  <c r="IP390" i="28"/>
  <c r="GU390" i="28"/>
  <c r="JB390" i="28"/>
  <c r="HG390" i="28"/>
  <c r="JN390" i="28"/>
  <c r="HS390" i="28"/>
  <c r="GV391" i="28"/>
  <c r="IQ391" i="28"/>
  <c r="HH391" i="28"/>
  <c r="JC391" i="28"/>
  <c r="HT391" i="28"/>
  <c r="JO391" i="28"/>
  <c r="IR392" i="28"/>
  <c r="GW392" i="28"/>
  <c r="JD392" i="28"/>
  <c r="HI392" i="28"/>
  <c r="IG393" i="28"/>
  <c r="GL393" i="28"/>
  <c r="IS393" i="28"/>
  <c r="GX393" i="28"/>
  <c r="JE393" i="28"/>
  <c r="HJ393" i="28"/>
  <c r="IH394" i="28"/>
  <c r="GM394" i="28"/>
  <c r="IT394" i="28"/>
  <c r="GY394" i="28"/>
  <c r="JF394" i="28"/>
  <c r="HK394" i="28"/>
  <c r="GN395" i="28"/>
  <c r="II395" i="28"/>
  <c r="GZ395" i="28"/>
  <c r="IU395" i="28"/>
  <c r="HL395" i="28"/>
  <c r="JG395" i="28"/>
  <c r="IJ396" i="28"/>
  <c r="GO396" i="28"/>
  <c r="IV396" i="28"/>
  <c r="HA396" i="28"/>
  <c r="JH396" i="28"/>
  <c r="HM396" i="28"/>
  <c r="IK397" i="28"/>
  <c r="GP397" i="28"/>
  <c r="IW397" i="28"/>
  <c r="HB397" i="28"/>
  <c r="JI397" i="28"/>
  <c r="HN397" i="28"/>
  <c r="IL398" i="28"/>
  <c r="GQ398" i="28"/>
  <c r="IX398" i="28"/>
  <c r="HC398" i="28"/>
  <c r="JJ398" i="28"/>
  <c r="HO398" i="28"/>
  <c r="IM399" i="28"/>
  <c r="GR399" i="28"/>
  <c r="IY399" i="28"/>
  <c r="HD399" i="28"/>
  <c r="JK399" i="28"/>
  <c r="HP399" i="28"/>
  <c r="GS400" i="28"/>
  <c r="IN400" i="28"/>
  <c r="HE400" i="28"/>
  <c r="IZ400" i="28"/>
  <c r="JL400" i="28"/>
  <c r="HQ400" i="28"/>
  <c r="GT401" i="28"/>
  <c r="IO401" i="28"/>
  <c r="JA401" i="28"/>
  <c r="HF401" i="28"/>
  <c r="JM401" i="28"/>
  <c r="HR401" i="28"/>
  <c r="IP402" i="28"/>
  <c r="GU402" i="28"/>
  <c r="JB402" i="28"/>
  <c r="HG402" i="28"/>
  <c r="JN402" i="28"/>
  <c r="HS402" i="28"/>
  <c r="IQ403" i="28"/>
  <c r="GV403" i="28"/>
  <c r="JC403" i="28"/>
  <c r="HH403" i="28"/>
  <c r="JO403" i="28"/>
  <c r="HT403" i="28"/>
  <c r="IR404" i="28"/>
  <c r="GW404" i="28"/>
  <c r="JD404" i="28"/>
  <c r="HI404" i="28"/>
  <c r="IG405" i="28"/>
  <c r="GL405" i="28"/>
  <c r="IS405" i="28"/>
  <c r="GX405" i="28"/>
  <c r="JE405" i="28"/>
  <c r="HJ405" i="28"/>
  <c r="GM406" i="28"/>
  <c r="IH406" i="28"/>
  <c r="GY406" i="28"/>
  <c r="IT406" i="28"/>
  <c r="HK406" i="28"/>
  <c r="JF406" i="28"/>
  <c r="II407" i="28"/>
  <c r="GN407" i="28"/>
  <c r="IU407" i="28"/>
  <c r="GZ407" i="28"/>
  <c r="JG407" i="28"/>
  <c r="HL407" i="28"/>
  <c r="IJ408" i="28"/>
  <c r="GO408" i="28"/>
  <c r="IV408" i="28"/>
  <c r="HA408" i="28"/>
  <c r="JH408" i="28"/>
  <c r="HM408" i="28"/>
  <c r="GP409" i="28"/>
  <c r="IK409" i="28"/>
  <c r="HB409" i="28"/>
  <c r="IW409" i="28"/>
  <c r="HN409" i="28"/>
  <c r="JI409" i="28"/>
  <c r="IL410" i="28"/>
  <c r="GQ410" i="28"/>
  <c r="IX410" i="28"/>
  <c r="HC410" i="28"/>
  <c r="JJ410" i="28"/>
  <c r="HO410" i="28"/>
  <c r="IM411" i="28"/>
  <c r="GR411" i="28"/>
  <c r="IY411" i="28"/>
  <c r="HD411" i="28"/>
  <c r="JK411" i="28"/>
  <c r="HP411" i="28"/>
  <c r="GS412" i="28"/>
  <c r="IN412" i="28"/>
  <c r="HE412" i="28"/>
  <c r="IZ412" i="28"/>
  <c r="HQ412" i="28"/>
  <c r="JL412" i="28"/>
  <c r="GT413" i="28"/>
  <c r="IO413" i="28"/>
  <c r="HF413" i="28"/>
  <c r="JA413" i="28"/>
  <c r="HR413" i="28"/>
  <c r="JM413" i="28"/>
  <c r="IP414" i="28"/>
  <c r="GU414" i="28"/>
  <c r="JB414" i="28"/>
  <c r="HG414" i="28"/>
  <c r="JN414" i="28"/>
  <c r="HS414" i="28"/>
  <c r="IQ415" i="28"/>
  <c r="GV415" i="28"/>
  <c r="JC415" i="28"/>
  <c r="HH415" i="28"/>
  <c r="JO415" i="28"/>
  <c r="HT415" i="28"/>
  <c r="IR416" i="28"/>
  <c r="GW416" i="28"/>
  <c r="JD416" i="28"/>
  <c r="HI416" i="28"/>
  <c r="GL417" i="28"/>
  <c r="IG417" i="28"/>
  <c r="GX417" i="28"/>
  <c r="IS417" i="28"/>
  <c r="HJ417" i="28"/>
  <c r="JE417" i="28"/>
  <c r="IH418" i="28"/>
  <c r="GM418" i="28"/>
  <c r="IT418" i="28"/>
  <c r="GY418" i="28"/>
  <c r="JF418" i="28"/>
  <c r="HK418" i="28"/>
  <c r="GN419" i="28"/>
  <c r="II419" i="28"/>
  <c r="GZ419" i="28"/>
  <c r="IU419" i="28"/>
  <c r="HL419" i="28"/>
  <c r="JG419" i="28"/>
  <c r="IJ420" i="28"/>
  <c r="GO420" i="28"/>
  <c r="IV420" i="28"/>
  <c r="HA420" i="28"/>
  <c r="JH420" i="28"/>
  <c r="HM420" i="28"/>
  <c r="GP421" i="28"/>
  <c r="IK421" i="28"/>
  <c r="HB421" i="28"/>
  <c r="IW421" i="28"/>
  <c r="HN421" i="28"/>
  <c r="JI421" i="28"/>
  <c r="IL422" i="28"/>
  <c r="GQ422" i="28"/>
  <c r="IX422" i="28"/>
  <c r="HC422" i="28"/>
  <c r="JJ422" i="28"/>
  <c r="HO422" i="28"/>
  <c r="IM423" i="28"/>
  <c r="GR423" i="28"/>
  <c r="IY423" i="28"/>
  <c r="HD423" i="28"/>
  <c r="JK423" i="28"/>
  <c r="HP423" i="28"/>
  <c r="IN424" i="28"/>
  <c r="GS424" i="28"/>
  <c r="IZ424" i="28"/>
  <c r="HE424" i="28"/>
  <c r="JL424" i="28"/>
  <c r="HQ424" i="28"/>
  <c r="GT425" i="28"/>
  <c r="IO425" i="28"/>
  <c r="HF425" i="28"/>
  <c r="JA425" i="28"/>
  <c r="HR425" i="28"/>
  <c r="JM425" i="28"/>
  <c r="IP426" i="28"/>
  <c r="GU426" i="28"/>
  <c r="JB426" i="28"/>
  <c r="HG426" i="28"/>
  <c r="JN426" i="28"/>
  <c r="HS426" i="28"/>
  <c r="IQ427" i="28"/>
  <c r="GV427" i="28"/>
  <c r="JC427" i="28"/>
  <c r="HH427" i="28"/>
  <c r="JO427" i="28"/>
  <c r="HT427" i="28"/>
  <c r="IR428" i="28"/>
  <c r="GW428" i="28"/>
  <c r="JD428" i="28"/>
  <c r="HI428" i="28"/>
  <c r="IG429" i="28"/>
  <c r="GL429" i="28"/>
  <c r="IS429" i="28"/>
  <c r="GX429" i="28"/>
  <c r="JE429" i="28"/>
  <c r="HJ429" i="28"/>
  <c r="IH430" i="28"/>
  <c r="GM430" i="28"/>
  <c r="IT430" i="28"/>
  <c r="GY430" i="28"/>
  <c r="JF430" i="28"/>
  <c r="HK430" i="28"/>
  <c r="GN431" i="28"/>
  <c r="II431" i="28"/>
  <c r="GZ431" i="28"/>
  <c r="IU431" i="28"/>
  <c r="HL431" i="28"/>
  <c r="JG431" i="28"/>
  <c r="GO432" i="28"/>
  <c r="IJ432" i="28"/>
  <c r="IV432" i="28"/>
  <c r="HA432" i="28"/>
  <c r="JH432" i="28"/>
  <c r="HM432" i="28"/>
  <c r="IK433" i="28"/>
  <c r="GP433" i="28"/>
  <c r="IW433" i="28"/>
  <c r="HB433" i="28"/>
  <c r="JI433" i="28"/>
  <c r="HN433" i="28"/>
  <c r="GQ434" i="28"/>
  <c r="IL434" i="28"/>
  <c r="HC434" i="28"/>
  <c r="IX434" i="28"/>
  <c r="HO434" i="28"/>
  <c r="JJ434" i="28"/>
  <c r="IM435" i="28"/>
  <c r="GR435" i="28"/>
  <c r="IY435" i="28"/>
  <c r="HD435" i="28"/>
  <c r="JK435" i="28"/>
  <c r="HP435" i="28"/>
  <c r="IN436" i="28"/>
  <c r="GS436" i="28"/>
  <c r="IZ436" i="28"/>
  <c r="HE436" i="28"/>
  <c r="JL436" i="28"/>
  <c r="HQ436" i="28"/>
  <c r="IO437" i="28"/>
  <c r="GT437" i="28"/>
  <c r="JA437" i="28"/>
  <c r="HF437" i="28"/>
  <c r="JM437" i="28"/>
  <c r="HR437" i="28"/>
  <c r="IP438" i="28"/>
  <c r="GU438" i="28"/>
  <c r="JB438" i="28"/>
  <c r="HG438" i="28"/>
  <c r="JN438" i="28"/>
  <c r="HS438" i="28"/>
  <c r="IQ439" i="28"/>
  <c r="GV439" i="28"/>
  <c r="JC439" i="28"/>
  <c r="HH439" i="28"/>
  <c r="JO439" i="28"/>
  <c r="HT439" i="28"/>
  <c r="IR440" i="28"/>
  <c r="GW440" i="28"/>
  <c r="JD440" i="28"/>
  <c r="HI440" i="28"/>
  <c r="IG441" i="28"/>
  <c r="GL441" i="28"/>
  <c r="IS441" i="28"/>
  <c r="GX441" i="28"/>
  <c r="JE441" i="28"/>
  <c r="HJ441" i="28"/>
  <c r="GM442" i="28"/>
  <c r="IH442" i="28"/>
  <c r="GY442" i="28"/>
  <c r="IT442" i="28"/>
  <c r="HK442" i="28"/>
  <c r="JF442" i="28"/>
  <c r="II443" i="28"/>
  <c r="GN443" i="28"/>
  <c r="IU443" i="28"/>
  <c r="GZ443" i="28"/>
  <c r="HL443" i="28"/>
  <c r="JG443" i="28"/>
  <c r="IJ444" i="28"/>
  <c r="GO444" i="28"/>
  <c r="IV444" i="28"/>
  <c r="HA444" i="28"/>
  <c r="JH444" i="28"/>
  <c r="HM444" i="28"/>
  <c r="IK445" i="28"/>
  <c r="GP445" i="28"/>
  <c r="IW445" i="28"/>
  <c r="HB445" i="28"/>
  <c r="JI445" i="28"/>
  <c r="HN445" i="28"/>
  <c r="GQ446" i="28"/>
  <c r="IL446" i="28"/>
  <c r="HC446" i="28"/>
  <c r="IX446" i="28"/>
  <c r="HO446" i="28"/>
  <c r="JJ446" i="28"/>
  <c r="IM447" i="28"/>
  <c r="GR447" i="28"/>
  <c r="IY447" i="28"/>
  <c r="HD447" i="28"/>
  <c r="JK447" i="28"/>
  <c r="HP447" i="28"/>
  <c r="IN448" i="28"/>
  <c r="GS448" i="28"/>
  <c r="IZ448" i="28"/>
  <c r="HE448" i="28"/>
  <c r="JL448" i="28"/>
  <c r="HQ448" i="28"/>
  <c r="IO449" i="28"/>
  <c r="GT449" i="28"/>
  <c r="JA449" i="28"/>
  <c r="HF449" i="28"/>
  <c r="JM449" i="28"/>
  <c r="HR449" i="28"/>
  <c r="IP450" i="28"/>
  <c r="GU450" i="28"/>
  <c r="JB450" i="28"/>
  <c r="HG450" i="28"/>
  <c r="JN450" i="28"/>
  <c r="HS450" i="28"/>
  <c r="IQ451" i="28"/>
  <c r="GV451" i="28"/>
  <c r="JC451" i="28"/>
  <c r="HH451" i="28"/>
  <c r="JO451" i="28"/>
  <c r="HT451" i="28"/>
  <c r="GW452" i="28"/>
  <c r="IR452" i="28"/>
  <c r="HI452" i="28"/>
  <c r="JD452" i="28"/>
  <c r="GL453" i="28"/>
  <c r="IG453" i="28"/>
  <c r="GX453" i="28"/>
  <c r="IS453" i="28"/>
  <c r="JE453" i="28"/>
  <c r="HJ453" i="28"/>
  <c r="IH454" i="28"/>
  <c r="GM454" i="28"/>
  <c r="IT454" i="28"/>
  <c r="GY454" i="28"/>
  <c r="JF454" i="28"/>
  <c r="HK454" i="28"/>
  <c r="GN455" i="28"/>
  <c r="II455" i="28"/>
  <c r="GZ455" i="28"/>
  <c r="IU455" i="28"/>
  <c r="HL455" i="28"/>
  <c r="JG455" i="28"/>
  <c r="IJ456" i="28"/>
  <c r="GO456" i="28"/>
  <c r="IV456" i="28"/>
  <c r="HA456" i="28"/>
  <c r="JH456" i="28"/>
  <c r="HM456" i="28"/>
  <c r="IK457" i="28"/>
  <c r="GP457" i="28"/>
  <c r="IW457" i="28"/>
  <c r="HB457" i="28"/>
  <c r="JI457" i="28"/>
  <c r="HN457" i="28"/>
  <c r="GQ458" i="28"/>
  <c r="IL458" i="28"/>
  <c r="HC458" i="28"/>
  <c r="IX458" i="28"/>
  <c r="HO458" i="28"/>
  <c r="JJ458" i="28"/>
  <c r="IM459" i="28"/>
  <c r="GR459" i="28"/>
  <c r="IY459" i="28"/>
  <c r="HD459" i="28"/>
  <c r="JK459" i="28"/>
  <c r="HP459" i="28"/>
  <c r="IN460" i="28"/>
  <c r="GS460" i="28"/>
  <c r="IZ460" i="28"/>
  <c r="HE460" i="28"/>
  <c r="JL460" i="28"/>
  <c r="HQ460" i="28"/>
  <c r="IO461" i="28"/>
  <c r="GT461" i="28"/>
  <c r="JA461" i="28"/>
  <c r="HF461" i="28"/>
  <c r="JM461" i="28"/>
  <c r="HR461" i="28"/>
  <c r="IP462" i="28"/>
  <c r="GU462" i="28"/>
  <c r="JB462" i="28"/>
  <c r="HG462" i="28"/>
  <c r="HS462" i="28"/>
  <c r="JN462" i="28"/>
  <c r="GV463" i="28"/>
  <c r="IQ463" i="28"/>
  <c r="JC463" i="28"/>
  <c r="HH463" i="28"/>
  <c r="JO463" i="28"/>
  <c r="HT463" i="28"/>
  <c r="IR464" i="28"/>
  <c r="GW464" i="28"/>
  <c r="JD464" i="28"/>
  <c r="HI464" i="28"/>
  <c r="IG465" i="28"/>
  <c r="GL465" i="28"/>
  <c r="IS465" i="28"/>
  <c r="GX465" i="28"/>
  <c r="JE465" i="28"/>
  <c r="HJ465" i="28"/>
  <c r="GM466" i="28"/>
  <c r="IH466" i="28"/>
  <c r="GY466" i="28"/>
  <c r="IT466" i="28"/>
  <c r="HK466" i="28"/>
  <c r="JF466" i="28"/>
  <c r="GN467" i="28"/>
  <c r="II467" i="28"/>
  <c r="GZ467" i="28"/>
  <c r="IU467" i="28"/>
  <c r="HL467" i="28"/>
  <c r="JG467" i="28"/>
  <c r="IJ468" i="28"/>
  <c r="GO468" i="28"/>
  <c r="IV468" i="28"/>
  <c r="HA468" i="28"/>
  <c r="JH468" i="28"/>
  <c r="HM468" i="28"/>
  <c r="GP469" i="28"/>
  <c r="IK469" i="28"/>
  <c r="HB469" i="28"/>
  <c r="IW469" i="28"/>
  <c r="HN469" i="28"/>
  <c r="JI469" i="28"/>
  <c r="IL470" i="28"/>
  <c r="GQ470" i="28"/>
  <c r="IX470" i="28"/>
  <c r="HC470" i="28"/>
  <c r="JJ470" i="28"/>
  <c r="HO470" i="28"/>
  <c r="IM471" i="28"/>
  <c r="GR471" i="28"/>
  <c r="IY471" i="28"/>
  <c r="HD471" i="28"/>
  <c r="JK471" i="28"/>
  <c r="HP471" i="28"/>
  <c r="GS472" i="28"/>
  <c r="IN472" i="28"/>
  <c r="HE472" i="28"/>
  <c r="IZ472" i="28"/>
  <c r="HQ472" i="28"/>
  <c r="JL472" i="28"/>
  <c r="GT473" i="28"/>
  <c r="IO473" i="28"/>
  <c r="HF473" i="28"/>
  <c r="JA473" i="28"/>
  <c r="HR473" i="28"/>
  <c r="JM473" i="28"/>
  <c r="IP474" i="28"/>
  <c r="GU474" i="28"/>
  <c r="JB474" i="28"/>
  <c r="HG474" i="28"/>
  <c r="JN474" i="28"/>
  <c r="HS474" i="28"/>
  <c r="GV475" i="28"/>
  <c r="IQ475" i="28"/>
  <c r="HH475" i="28"/>
  <c r="JC475" i="28"/>
  <c r="HT475" i="28"/>
  <c r="JO475" i="28"/>
  <c r="IR476" i="28"/>
  <c r="GW476" i="28"/>
  <c r="JD476" i="28"/>
  <c r="HI476" i="28"/>
  <c r="IG477" i="28"/>
  <c r="GL477" i="28"/>
  <c r="IS477" i="28"/>
  <c r="GX477" i="28"/>
  <c r="JE477" i="28"/>
  <c r="HJ477" i="28"/>
  <c r="GM478" i="28"/>
  <c r="IH478" i="28"/>
  <c r="GY478" i="28"/>
  <c r="IT478" i="28"/>
  <c r="HK478" i="28"/>
  <c r="JF478" i="28"/>
  <c r="II479" i="28"/>
  <c r="GN479" i="28"/>
  <c r="IU479" i="28"/>
  <c r="GZ479" i="28"/>
  <c r="JG479" i="28"/>
  <c r="HL479" i="28"/>
  <c r="IJ480" i="28"/>
  <c r="GO480" i="28"/>
  <c r="IV480" i="28"/>
  <c r="HA480" i="28"/>
  <c r="JH480" i="28"/>
  <c r="HM480" i="28"/>
  <c r="IK481" i="28"/>
  <c r="GP481" i="28"/>
  <c r="IW481" i="28"/>
  <c r="HB481" i="28"/>
  <c r="JI481" i="28"/>
  <c r="HN481" i="28"/>
  <c r="IL482" i="28"/>
  <c r="GQ482" i="28"/>
  <c r="IX482" i="28"/>
  <c r="HC482" i="28"/>
  <c r="JJ482" i="28"/>
  <c r="HO482" i="28"/>
  <c r="IM483" i="28"/>
  <c r="GR483" i="28"/>
  <c r="IY483" i="28"/>
  <c r="HD483" i="28"/>
  <c r="JK483" i="28"/>
  <c r="HP483" i="28"/>
  <c r="GS484" i="28"/>
  <c r="IN484" i="28"/>
  <c r="HE484" i="28"/>
  <c r="IZ484" i="28"/>
  <c r="HQ484" i="28"/>
  <c r="JL484" i="28"/>
  <c r="IO485" i="28"/>
  <c r="GT485" i="28"/>
  <c r="JA485" i="28"/>
  <c r="HF485" i="28"/>
  <c r="JM485" i="28"/>
  <c r="HR485" i="28"/>
  <c r="IP486" i="28"/>
  <c r="GU486" i="28"/>
  <c r="JB486" i="28"/>
  <c r="HG486" i="28"/>
  <c r="JN486" i="28"/>
  <c r="HS486" i="28"/>
  <c r="GV487" i="28"/>
  <c r="IQ487" i="28"/>
  <c r="HH487" i="28"/>
  <c r="JC487" i="28"/>
  <c r="HT487" i="28"/>
  <c r="JO487" i="28"/>
  <c r="IR488" i="28"/>
  <c r="GW488" i="28"/>
  <c r="JD488" i="28"/>
  <c r="HI488" i="28"/>
  <c r="IG489" i="28"/>
  <c r="GL489" i="28"/>
  <c r="IS489" i="28"/>
  <c r="GX489" i="28"/>
  <c r="HJ489" i="28"/>
  <c r="JE489" i="28"/>
  <c r="IH490" i="28"/>
  <c r="GM490" i="28"/>
  <c r="IT490" i="28"/>
  <c r="GY490" i="28"/>
  <c r="JF490" i="28"/>
  <c r="HK490" i="28"/>
  <c r="GN491" i="28"/>
  <c r="II491" i="28"/>
  <c r="GZ491" i="28"/>
  <c r="IU491" i="28"/>
  <c r="JG491" i="28"/>
  <c r="HL491" i="28"/>
  <c r="GO492" i="28"/>
  <c r="IJ492" i="28"/>
  <c r="HA492" i="28"/>
  <c r="IV492" i="28"/>
  <c r="HM492" i="28"/>
  <c r="JH492" i="28"/>
  <c r="IK493" i="28"/>
  <c r="GP493" i="28"/>
  <c r="IW493" i="28"/>
  <c r="HB493" i="28"/>
  <c r="JI493" i="28"/>
  <c r="HN493" i="28"/>
  <c r="GQ494" i="28"/>
  <c r="IL494" i="28"/>
  <c r="HC494" i="28"/>
  <c r="IX494" i="28"/>
  <c r="HO494" i="28"/>
  <c r="JJ494" i="28"/>
  <c r="IM495" i="28"/>
  <c r="GR495" i="28"/>
  <c r="IY495" i="28"/>
  <c r="HD495" i="28"/>
  <c r="JK495" i="28"/>
  <c r="HP495" i="28"/>
  <c r="GS496" i="28"/>
  <c r="IN496" i="28"/>
  <c r="HE496" i="28"/>
  <c r="IZ496" i="28"/>
  <c r="HQ496" i="28"/>
  <c r="JL496" i="28"/>
  <c r="IO497" i="28"/>
  <c r="GT497" i="28"/>
  <c r="JA497" i="28"/>
  <c r="HF497" i="28"/>
  <c r="JM497" i="28"/>
  <c r="HR497" i="28"/>
  <c r="IP498" i="28"/>
  <c r="GU498" i="28"/>
  <c r="JB498" i="28"/>
  <c r="HG498" i="28"/>
  <c r="HS498" i="28"/>
  <c r="JN498" i="28"/>
  <c r="IQ499" i="28"/>
  <c r="GV499" i="28"/>
  <c r="JC499" i="28"/>
  <c r="HH499" i="28"/>
  <c r="JO499" i="28"/>
  <c r="HT499" i="28"/>
  <c r="GW500" i="28"/>
  <c r="IR500" i="28"/>
  <c r="HI500" i="28"/>
  <c r="JD500" i="28"/>
  <c r="GL501" i="28"/>
  <c r="IG501" i="28"/>
  <c r="GX501" i="28"/>
  <c r="IS501" i="28"/>
  <c r="HJ501" i="28"/>
  <c r="JE501" i="28"/>
  <c r="IH502" i="28"/>
  <c r="GM502" i="28"/>
  <c r="IT502" i="28"/>
  <c r="GY502" i="28"/>
  <c r="JF502" i="28"/>
  <c r="HK502" i="28"/>
  <c r="GN503" i="28"/>
  <c r="II503" i="28"/>
  <c r="GZ503" i="28"/>
  <c r="IU503" i="28"/>
  <c r="HL503" i="28"/>
  <c r="JG503" i="28"/>
  <c r="IJ504" i="28"/>
  <c r="GO504" i="28"/>
  <c r="IV504" i="28"/>
  <c r="HA504" i="28"/>
  <c r="JH504" i="28"/>
  <c r="HM504" i="28"/>
  <c r="GP505" i="28"/>
  <c r="IK505" i="28"/>
  <c r="HB505" i="28"/>
  <c r="IW505" i="28"/>
  <c r="JI505" i="28"/>
  <c r="HN505" i="28"/>
  <c r="IL506" i="28"/>
  <c r="GQ506" i="28"/>
  <c r="HC506" i="28"/>
  <c r="IX506" i="28"/>
  <c r="HO506" i="28"/>
  <c r="JJ506" i="28"/>
  <c r="IM507" i="28"/>
  <c r="GR507" i="28"/>
  <c r="IY507" i="28"/>
  <c r="HD507" i="28"/>
  <c r="JK507" i="28"/>
  <c r="HP507" i="28"/>
  <c r="GS508" i="28"/>
  <c r="IN508" i="28"/>
  <c r="HE508" i="28"/>
  <c r="IZ508" i="28"/>
  <c r="HQ508" i="28"/>
  <c r="JL508" i="28"/>
  <c r="IO509" i="28"/>
  <c r="GT509" i="28"/>
  <c r="JA509" i="28"/>
  <c r="HF509" i="28"/>
  <c r="JM509" i="28"/>
  <c r="HR509" i="28"/>
  <c r="IP510" i="28"/>
  <c r="GU510" i="28"/>
  <c r="JB510" i="28"/>
  <c r="HG510" i="28"/>
  <c r="JN510" i="28"/>
  <c r="HS510" i="28"/>
  <c r="GV511" i="28"/>
  <c r="IQ511" i="28"/>
  <c r="HH511" i="28"/>
  <c r="JC511" i="28"/>
  <c r="HT511" i="28"/>
  <c r="JO511" i="28"/>
  <c r="IR512" i="28"/>
  <c r="GW512" i="28"/>
  <c r="JD512" i="28"/>
  <c r="HI512" i="28"/>
  <c r="IG513" i="28"/>
  <c r="GL513" i="28"/>
  <c r="IS513" i="28"/>
  <c r="GX513" i="28"/>
  <c r="JE513" i="28"/>
  <c r="HJ513" i="28"/>
  <c r="IH514" i="28"/>
  <c r="GM514" i="28"/>
  <c r="IT514" i="28"/>
  <c r="GY514" i="28"/>
  <c r="JF514" i="28"/>
  <c r="HK514" i="28"/>
  <c r="II515" i="28"/>
  <c r="GN515" i="28"/>
  <c r="IU515" i="28"/>
  <c r="GZ515" i="28"/>
  <c r="JG515" i="28"/>
  <c r="HL515" i="28"/>
  <c r="GO516" i="28"/>
  <c r="IJ516" i="28"/>
  <c r="HA516" i="28"/>
  <c r="IV516" i="28"/>
  <c r="HM516" i="28"/>
  <c r="JH516" i="28"/>
  <c r="GP517" i="28"/>
  <c r="IK517" i="28"/>
  <c r="HB517" i="28"/>
  <c r="IW517" i="28"/>
  <c r="HN517" i="28"/>
  <c r="JI517" i="28"/>
  <c r="IL518" i="28"/>
  <c r="GQ518" i="28"/>
  <c r="IX518" i="28"/>
  <c r="HC518" i="28"/>
  <c r="JJ518" i="28"/>
  <c r="HO518" i="28"/>
  <c r="IM519" i="28"/>
  <c r="GR519" i="28"/>
  <c r="IY519" i="28"/>
  <c r="HD519" i="28"/>
  <c r="JK519" i="28"/>
  <c r="HP519" i="28"/>
  <c r="IN520" i="28"/>
  <c r="GS520" i="28"/>
  <c r="IZ520" i="28"/>
  <c r="HE520" i="28"/>
  <c r="JL520" i="28"/>
  <c r="HQ520" i="28"/>
  <c r="KB506" i="28"/>
  <c r="KB518" i="28"/>
  <c r="HB516" i="28"/>
  <c r="IW516" i="28"/>
  <c r="HN516" i="28"/>
  <c r="JI516" i="28"/>
  <c r="IL517" i="28"/>
  <c r="GQ517" i="28"/>
  <c r="IX517" i="28"/>
  <c r="HC517" i="28"/>
  <c r="JJ517" i="28"/>
  <c r="HO517" i="28"/>
  <c r="IM518" i="28"/>
  <c r="GR518" i="28"/>
  <c r="IY518" i="28"/>
  <c r="HD518" i="28"/>
  <c r="JK518" i="28"/>
  <c r="HP518" i="28"/>
  <c r="GS519" i="28"/>
  <c r="IN519" i="28"/>
  <c r="HE519" i="28"/>
  <c r="IZ519" i="28"/>
  <c r="HQ519" i="28"/>
  <c r="JL519" i="28"/>
  <c r="IO520" i="28"/>
  <c r="GT520" i="28"/>
  <c r="JA520" i="28"/>
  <c r="HF520" i="28"/>
  <c r="JM520" i="28"/>
  <c r="HR520" i="28"/>
  <c r="HD181" i="28"/>
  <c r="IY181" i="28"/>
  <c r="HP181" i="28"/>
  <c r="JK181" i="28"/>
  <c r="IN182" i="28"/>
  <c r="GS182" i="28"/>
  <c r="IZ182" i="28"/>
  <c r="HE182" i="28"/>
  <c r="JL182" i="28"/>
  <c r="HQ182" i="28"/>
  <c r="IO183" i="28"/>
  <c r="GT183" i="28"/>
  <c r="JA183" i="28"/>
  <c r="HF183" i="28"/>
  <c r="JM183" i="28"/>
  <c r="HR183" i="28"/>
  <c r="GU184" i="28"/>
  <c r="IP184" i="28"/>
  <c r="HG184" i="28"/>
  <c r="JB184" i="28"/>
  <c r="HS184" i="28"/>
  <c r="JN184" i="28"/>
  <c r="IQ185" i="28"/>
  <c r="GV185" i="28"/>
  <c r="JC185" i="28"/>
  <c r="HH185" i="28"/>
  <c r="JO185" i="28"/>
  <c r="HT185" i="28"/>
  <c r="GW186" i="28"/>
  <c r="IR186" i="28"/>
  <c r="HI186" i="28"/>
  <c r="JD186" i="28"/>
  <c r="IG187" i="28"/>
  <c r="GL187" i="28"/>
  <c r="IS187" i="28"/>
  <c r="GX187" i="28"/>
  <c r="JE187" i="28"/>
  <c r="HJ187" i="28"/>
  <c r="IH188" i="28"/>
  <c r="GM188" i="28"/>
  <c r="IT188" i="28"/>
  <c r="GY188" i="28"/>
  <c r="JF188" i="28"/>
  <c r="HK188" i="28"/>
  <c r="GN189" i="28"/>
  <c r="II189" i="28"/>
  <c r="GZ189" i="28"/>
  <c r="IU189" i="28"/>
  <c r="HL189" i="28"/>
  <c r="JG189" i="28"/>
  <c r="IJ190" i="28"/>
  <c r="GO190" i="28"/>
  <c r="IV190" i="28"/>
  <c r="HA190" i="28"/>
  <c r="JH190" i="28"/>
  <c r="HM190" i="28"/>
  <c r="IK191" i="28"/>
  <c r="GP191" i="28"/>
  <c r="IW191" i="28"/>
  <c r="HB191" i="28"/>
  <c r="HN191" i="28"/>
  <c r="JI191" i="28"/>
  <c r="IL192" i="28"/>
  <c r="GQ192" i="28"/>
  <c r="IX192" i="28"/>
  <c r="HC192" i="28"/>
  <c r="HO192" i="28"/>
  <c r="JJ192" i="28"/>
  <c r="IM193" i="28"/>
  <c r="GR193" i="28"/>
  <c r="HD193" i="28"/>
  <c r="IY193" i="28"/>
  <c r="HP193" i="28"/>
  <c r="JK193" i="28"/>
  <c r="GS194" i="28"/>
  <c r="IN194" i="28"/>
  <c r="HE194" i="28"/>
  <c r="IZ194" i="28"/>
  <c r="HQ194" i="28"/>
  <c r="JL194" i="28"/>
  <c r="IO195" i="28"/>
  <c r="GT195" i="28"/>
  <c r="JA195" i="28"/>
  <c r="HF195" i="28"/>
  <c r="JM195" i="28"/>
  <c r="HR195" i="28"/>
  <c r="IP196" i="28"/>
  <c r="GU196" i="28"/>
  <c r="JB196" i="28"/>
  <c r="HG196" i="28"/>
  <c r="JN196" i="28"/>
  <c r="HS196" i="28"/>
  <c r="IQ197" i="28"/>
  <c r="GV197" i="28"/>
  <c r="JC197" i="28"/>
  <c r="HH197" i="28"/>
  <c r="JO197" i="28"/>
  <c r="HT197" i="28"/>
  <c r="GW198" i="28"/>
  <c r="IR198" i="28"/>
  <c r="HI198" i="28"/>
  <c r="JD198" i="28"/>
  <c r="IG199" i="28"/>
  <c r="GL199" i="28"/>
  <c r="IS199" i="28"/>
  <c r="GX199" i="28"/>
  <c r="JE199" i="28"/>
  <c r="HJ199" i="28"/>
  <c r="GM200" i="28"/>
  <c r="IH200" i="28"/>
  <c r="GY200" i="28"/>
  <c r="IT200" i="28"/>
  <c r="HK200" i="28"/>
  <c r="JF200" i="28"/>
  <c r="GN201" i="28"/>
  <c r="II201" i="28"/>
  <c r="GZ201" i="28"/>
  <c r="IU201" i="28"/>
  <c r="HL201" i="28"/>
  <c r="JG201" i="28"/>
  <c r="IJ202" i="28"/>
  <c r="GO202" i="28"/>
  <c r="IV202" i="28"/>
  <c r="HA202" i="28"/>
  <c r="JH202" i="28"/>
  <c r="HM202" i="28"/>
  <c r="IK203" i="28"/>
  <c r="GP203" i="28"/>
  <c r="IW203" i="28"/>
  <c r="HB203" i="28"/>
  <c r="JI203" i="28"/>
  <c r="HN203" i="28"/>
  <c r="GQ204" i="28"/>
  <c r="IL204" i="28"/>
  <c r="HC204" i="28"/>
  <c r="IX204" i="28"/>
  <c r="HO204" i="28"/>
  <c r="JJ204" i="28"/>
  <c r="IM205" i="28"/>
  <c r="GR205" i="28"/>
  <c r="IY205" i="28"/>
  <c r="HD205" i="28"/>
  <c r="JK205" i="28"/>
  <c r="HP205" i="28"/>
  <c r="GS206" i="28"/>
  <c r="IN206" i="28"/>
  <c r="HE206" i="28"/>
  <c r="IZ206" i="28"/>
  <c r="HQ206" i="28"/>
  <c r="JL206" i="28"/>
  <c r="IO207" i="28"/>
  <c r="GT207" i="28"/>
  <c r="JA207" i="28"/>
  <c r="HF207" i="28"/>
  <c r="JM207" i="28"/>
  <c r="HR207" i="28"/>
  <c r="IP208" i="28"/>
  <c r="GU208" i="28"/>
  <c r="JB208" i="28"/>
  <c r="HG208" i="28"/>
  <c r="JN208" i="28"/>
  <c r="HS208" i="28"/>
  <c r="GV209" i="28"/>
  <c r="IQ209" i="28"/>
  <c r="HH209" i="28"/>
  <c r="JC209" i="28"/>
  <c r="HT209" i="28"/>
  <c r="JO209" i="28"/>
  <c r="IR210" i="28"/>
  <c r="GW210" i="28"/>
  <c r="JD210" i="28"/>
  <c r="HI210" i="28"/>
  <c r="IG211" i="28"/>
  <c r="GL211" i="28"/>
  <c r="IS211" i="28"/>
  <c r="GX211" i="28"/>
  <c r="JE211" i="28"/>
  <c r="HJ211" i="28"/>
  <c r="IH212" i="28"/>
  <c r="GM212" i="28"/>
  <c r="IT212" i="28"/>
  <c r="GY212" i="28"/>
  <c r="JF212" i="28"/>
  <c r="HK212" i="28"/>
  <c r="II213" i="28"/>
  <c r="GN213" i="28"/>
  <c r="IU213" i="28"/>
  <c r="GZ213" i="28"/>
  <c r="JG213" i="28"/>
  <c r="HL213" i="28"/>
  <c r="GO214" i="28"/>
  <c r="IJ214" i="28"/>
  <c r="HA214" i="28"/>
  <c r="IV214" i="28"/>
  <c r="HM214" i="28"/>
  <c r="JH214" i="28"/>
  <c r="IK215" i="28"/>
  <c r="GP215" i="28"/>
  <c r="IW215" i="28"/>
  <c r="HB215" i="28"/>
  <c r="JI215" i="28"/>
  <c r="HN215" i="28"/>
  <c r="GQ216" i="28"/>
  <c r="IL216" i="28"/>
  <c r="HC216" i="28"/>
  <c r="IX216" i="28"/>
  <c r="HO216" i="28"/>
  <c r="JJ216" i="28"/>
  <c r="IM217" i="28"/>
  <c r="GR217" i="28"/>
  <c r="IY217" i="28"/>
  <c r="HD217" i="28"/>
  <c r="JK217" i="28"/>
  <c r="HP217" i="28"/>
  <c r="GS218" i="28"/>
  <c r="IN218" i="28"/>
  <c r="HE218" i="28"/>
  <c r="IZ218" i="28"/>
  <c r="HQ218" i="28"/>
  <c r="JL218" i="28"/>
  <c r="IO219" i="28"/>
  <c r="GT219" i="28"/>
  <c r="HF219" i="28"/>
  <c r="JA219" i="28"/>
  <c r="HR219" i="28"/>
  <c r="JM219" i="28"/>
  <c r="GU220" i="28"/>
  <c r="IP220" i="28"/>
  <c r="JB220" i="28"/>
  <c r="HG220" i="28"/>
  <c r="JN220" i="28"/>
  <c r="HS220" i="28"/>
  <c r="IQ221" i="28"/>
  <c r="GV221" i="28"/>
  <c r="JC221" i="28"/>
  <c r="HH221" i="28"/>
  <c r="JO221" i="28"/>
  <c r="HT221" i="28"/>
  <c r="GW222" i="28"/>
  <c r="IR222" i="28"/>
  <c r="JD222" i="28"/>
  <c r="HI222" i="28"/>
  <c r="IG223" i="28"/>
  <c r="GL223" i="28"/>
  <c r="IS223" i="28"/>
  <c r="GX223" i="28"/>
  <c r="JE223" i="28"/>
  <c r="HJ223" i="28"/>
  <c r="GM224" i="28"/>
  <c r="IH224" i="28"/>
  <c r="GY224" i="28"/>
  <c r="IT224" i="28"/>
  <c r="HK224" i="28"/>
  <c r="JF224" i="28"/>
  <c r="II225" i="28"/>
  <c r="GN225" i="28"/>
  <c r="IU225" i="28"/>
  <c r="GZ225" i="28"/>
  <c r="JG225" i="28"/>
  <c r="HL225" i="28"/>
  <c r="IJ226" i="28"/>
  <c r="GO226" i="28"/>
  <c r="IV226" i="28"/>
  <c r="HA226" i="28"/>
  <c r="JH226" i="28"/>
  <c r="HM226" i="28"/>
  <c r="IK227" i="28"/>
  <c r="GP227" i="28"/>
  <c r="IW227" i="28"/>
  <c r="HB227" i="28"/>
  <c r="JI227" i="28"/>
  <c r="HN227" i="28"/>
  <c r="GQ228" i="28"/>
  <c r="IL228" i="28"/>
  <c r="HC228" i="28"/>
  <c r="IX228" i="28"/>
  <c r="HO228" i="28"/>
  <c r="JJ228" i="28"/>
  <c r="IM229" i="28"/>
  <c r="GR229" i="28"/>
  <c r="IY229" i="28"/>
  <c r="HD229" i="28"/>
  <c r="JK229" i="28"/>
  <c r="HP229" i="28"/>
  <c r="IN230" i="28"/>
  <c r="GS230" i="28"/>
  <c r="IZ230" i="28"/>
  <c r="HE230" i="28"/>
  <c r="JL230" i="28"/>
  <c r="HQ230" i="28"/>
  <c r="IO231" i="28"/>
  <c r="GT231" i="28"/>
  <c r="JA231" i="28"/>
  <c r="HF231" i="28"/>
  <c r="JM231" i="28"/>
  <c r="HR231" i="28"/>
  <c r="GU232" i="28"/>
  <c r="IP232" i="28"/>
  <c r="HG232" i="28"/>
  <c r="JB232" i="28"/>
  <c r="HS232" i="28"/>
  <c r="JN232" i="28"/>
  <c r="IQ233" i="28"/>
  <c r="GV233" i="28"/>
  <c r="JC233" i="28"/>
  <c r="HH233" i="28"/>
  <c r="JO233" i="28"/>
  <c r="HT233" i="28"/>
  <c r="IR234" i="28"/>
  <c r="GW234" i="28"/>
  <c r="JD234" i="28"/>
  <c r="HI234" i="28"/>
  <c r="IG235" i="28"/>
  <c r="GL235" i="28"/>
  <c r="IS235" i="28"/>
  <c r="GX235" i="28"/>
  <c r="JE235" i="28"/>
  <c r="HJ235" i="28"/>
  <c r="GM236" i="28"/>
  <c r="IH236" i="28"/>
  <c r="GY236" i="28"/>
  <c r="IT236" i="28"/>
  <c r="HK236" i="28"/>
  <c r="JF236" i="28"/>
  <c r="II237" i="28"/>
  <c r="GN237" i="28"/>
  <c r="IU237" i="28"/>
  <c r="GZ237" i="28"/>
  <c r="JG237" i="28"/>
  <c r="HL237" i="28"/>
  <c r="IJ238" i="28"/>
  <c r="GO238" i="28"/>
  <c r="IV238" i="28"/>
  <c r="HA238" i="28"/>
  <c r="JH238" i="28"/>
  <c r="HM238" i="28"/>
  <c r="IK239" i="28"/>
  <c r="GP239" i="28"/>
  <c r="IW239" i="28"/>
  <c r="HB239" i="28"/>
  <c r="HN239" i="28"/>
  <c r="JI239" i="28"/>
  <c r="IL240" i="28"/>
  <c r="GQ240" i="28"/>
  <c r="HC240" i="28"/>
  <c r="IX240" i="28"/>
  <c r="HO240" i="28"/>
  <c r="JJ240" i="28"/>
  <c r="IM241" i="28"/>
  <c r="GR241" i="28"/>
  <c r="IY241" i="28"/>
  <c r="HD241" i="28"/>
  <c r="HP241" i="28"/>
  <c r="JK241" i="28"/>
  <c r="GS242" i="28"/>
  <c r="IN242" i="28"/>
  <c r="HE242" i="28"/>
  <c r="IZ242" i="28"/>
  <c r="HQ242" i="28"/>
  <c r="JL242" i="28"/>
  <c r="IO243" i="28"/>
  <c r="GT243" i="28"/>
  <c r="JA243" i="28"/>
  <c r="HF243" i="28"/>
  <c r="JM243" i="28"/>
  <c r="HR243" i="28"/>
  <c r="GU244" i="28"/>
  <c r="IP244" i="28"/>
  <c r="HG244" i="28"/>
  <c r="JB244" i="28"/>
  <c r="HS244" i="28"/>
  <c r="JN244" i="28"/>
  <c r="IQ245" i="28"/>
  <c r="GV245" i="28"/>
  <c r="JC245" i="28"/>
  <c r="HH245" i="28"/>
  <c r="JO245" i="28"/>
  <c r="HT245" i="28"/>
  <c r="GW246" i="28"/>
  <c r="IR246" i="28"/>
  <c r="HI246" i="28"/>
  <c r="JD246" i="28"/>
  <c r="IG247" i="28"/>
  <c r="GL247" i="28"/>
  <c r="IS247" i="28"/>
  <c r="GX247" i="28"/>
  <c r="JE247" i="28"/>
  <c r="HJ247" i="28"/>
  <c r="IH248" i="28"/>
  <c r="GM248" i="28"/>
  <c r="IT248" i="28"/>
  <c r="GY248" i="28"/>
  <c r="JF248" i="28"/>
  <c r="HK248" i="28"/>
  <c r="GN249" i="28"/>
  <c r="II249" i="28"/>
  <c r="GZ249" i="28"/>
  <c r="IU249" i="28"/>
  <c r="HL249" i="28"/>
  <c r="JG249" i="28"/>
  <c r="IJ250" i="28"/>
  <c r="GO250" i="28"/>
  <c r="IV250" i="28"/>
  <c r="HA250" i="28"/>
  <c r="JH250" i="28"/>
  <c r="HM250" i="28"/>
  <c r="GP251" i="28"/>
  <c r="IK251" i="28"/>
  <c r="HB251" i="28"/>
  <c r="IW251" i="28"/>
  <c r="HN251" i="28"/>
  <c r="JI251" i="28"/>
  <c r="IL252" i="28"/>
  <c r="GQ252" i="28"/>
  <c r="IX252" i="28"/>
  <c r="HC252" i="28"/>
  <c r="JJ252" i="28"/>
  <c r="HO252" i="28"/>
  <c r="GR253" i="28"/>
  <c r="IM253" i="28"/>
  <c r="HD253" i="28"/>
  <c r="IY253" i="28"/>
  <c r="HP253" i="28"/>
  <c r="JK253" i="28"/>
  <c r="IN254" i="28"/>
  <c r="GS254" i="28"/>
  <c r="IZ254" i="28"/>
  <c r="HE254" i="28"/>
  <c r="JL254" i="28"/>
  <c r="HQ254" i="28"/>
  <c r="GT255" i="28"/>
  <c r="IO255" i="28"/>
  <c r="HF255" i="28"/>
  <c r="JA255" i="28"/>
  <c r="HR255" i="28"/>
  <c r="JM255" i="28"/>
  <c r="GU256" i="28"/>
  <c r="IP256" i="28"/>
  <c r="HG256" i="28"/>
  <c r="JB256" i="28"/>
  <c r="HS256" i="28"/>
  <c r="JN256" i="28"/>
  <c r="IQ257" i="28"/>
  <c r="GV257" i="28"/>
  <c r="JC257" i="28"/>
  <c r="HH257" i="28"/>
  <c r="JO257" i="28"/>
  <c r="HT257" i="28"/>
  <c r="GW258" i="28"/>
  <c r="IR258" i="28"/>
  <c r="HI258" i="28"/>
  <c r="JD258" i="28"/>
  <c r="GL259" i="28"/>
  <c r="IG259" i="28"/>
  <c r="GX259" i="28"/>
  <c r="IS259" i="28"/>
  <c r="HJ259" i="28"/>
  <c r="JE259" i="28"/>
  <c r="IH260" i="28"/>
  <c r="GM260" i="28"/>
  <c r="IT260" i="28"/>
  <c r="GY260" i="28"/>
  <c r="JF260" i="28"/>
  <c r="HK260" i="28"/>
  <c r="II261" i="28"/>
  <c r="GN261" i="28"/>
  <c r="IU261" i="28"/>
  <c r="GZ261" i="28"/>
  <c r="JG261" i="28"/>
  <c r="HL261" i="28"/>
  <c r="GO262" i="28"/>
  <c r="IJ262" i="28"/>
  <c r="HA262" i="28"/>
  <c r="IV262" i="28"/>
  <c r="HM262" i="28"/>
  <c r="JH262" i="28"/>
  <c r="GP263" i="28"/>
  <c r="IK263" i="28"/>
  <c r="HB263" i="28"/>
  <c r="IW263" i="28"/>
  <c r="HN263" i="28"/>
  <c r="JI263" i="28"/>
  <c r="IL264" i="28"/>
  <c r="GQ264" i="28"/>
  <c r="IX264" i="28"/>
  <c r="HC264" i="28"/>
  <c r="HO264" i="28"/>
  <c r="JJ264" i="28"/>
  <c r="GR265" i="28"/>
  <c r="IM265" i="28"/>
  <c r="HD265" i="28"/>
  <c r="IY265" i="28"/>
  <c r="JK265" i="28"/>
  <c r="HP265" i="28"/>
  <c r="IN266" i="28"/>
  <c r="GS266" i="28"/>
  <c r="IZ266" i="28"/>
  <c r="HE266" i="28"/>
  <c r="JL266" i="28"/>
  <c r="HQ266" i="28"/>
  <c r="GT267" i="28"/>
  <c r="IO267" i="28"/>
  <c r="HF267" i="28"/>
  <c r="JA267" i="28"/>
  <c r="HR267" i="28"/>
  <c r="JM267" i="28"/>
  <c r="IP268" i="28"/>
  <c r="GU268" i="28"/>
  <c r="JB268" i="28"/>
  <c r="HG268" i="28"/>
  <c r="JN268" i="28"/>
  <c r="HS268" i="28"/>
  <c r="IQ269" i="28"/>
  <c r="GV269" i="28"/>
  <c r="JC269" i="28"/>
  <c r="HH269" i="28"/>
  <c r="JO269" i="28"/>
  <c r="HT269" i="28"/>
  <c r="GW270" i="28"/>
  <c r="IR270" i="28"/>
  <c r="HI270" i="28"/>
  <c r="JD270" i="28"/>
  <c r="IG271" i="28"/>
  <c r="GL271" i="28"/>
  <c r="IS271" i="28"/>
  <c r="GX271" i="28"/>
  <c r="JE271" i="28"/>
  <c r="HJ271" i="28"/>
  <c r="IH272" i="28"/>
  <c r="GM272" i="28"/>
  <c r="IT272" i="28"/>
  <c r="GY272" i="28"/>
  <c r="JF272" i="28"/>
  <c r="HK272" i="28"/>
  <c r="GN273" i="28"/>
  <c r="II273" i="28"/>
  <c r="GZ273" i="28"/>
  <c r="IU273" i="28"/>
  <c r="HL273" i="28"/>
  <c r="JG273" i="28"/>
  <c r="IJ274" i="28"/>
  <c r="GO274" i="28"/>
  <c r="IV274" i="28"/>
  <c r="HA274" i="28"/>
  <c r="JH274" i="28"/>
  <c r="HM274" i="28"/>
  <c r="IK275" i="28"/>
  <c r="GP275" i="28"/>
  <c r="IW275" i="28"/>
  <c r="HB275" i="28"/>
  <c r="JI275" i="28"/>
  <c r="HN275" i="28"/>
  <c r="IL276" i="28"/>
  <c r="GQ276" i="28"/>
  <c r="IX276" i="28"/>
  <c r="HC276" i="28"/>
  <c r="JJ276" i="28"/>
  <c r="HO276" i="28"/>
  <c r="GR277" i="28"/>
  <c r="IM277" i="28"/>
  <c r="HD277" i="28"/>
  <c r="IY277" i="28"/>
  <c r="HP277" i="28"/>
  <c r="JK277" i="28"/>
  <c r="IN278" i="28"/>
  <c r="GS278" i="28"/>
  <c r="IZ278" i="28"/>
  <c r="HE278" i="28"/>
  <c r="JL278" i="28"/>
  <c r="HQ278" i="28"/>
  <c r="GT279" i="28"/>
  <c r="IO279" i="28"/>
  <c r="HF279" i="28"/>
  <c r="JA279" i="28"/>
  <c r="HR279" i="28"/>
  <c r="JM279" i="28"/>
  <c r="IP280" i="28"/>
  <c r="GU280" i="28"/>
  <c r="JB280" i="28"/>
  <c r="HG280" i="28"/>
  <c r="JN280" i="28"/>
  <c r="HS280" i="28"/>
  <c r="GV281" i="28"/>
  <c r="IQ281" i="28"/>
  <c r="HH281" i="28"/>
  <c r="JC281" i="28"/>
  <c r="HT281" i="28"/>
  <c r="JO281" i="28"/>
  <c r="IR282" i="28"/>
  <c r="GW282" i="28"/>
  <c r="JD282" i="28"/>
  <c r="HI282" i="28"/>
  <c r="GL283" i="28"/>
  <c r="IG283" i="28"/>
  <c r="GX283" i="28"/>
  <c r="IS283" i="28"/>
  <c r="HJ283" i="28"/>
  <c r="JE283" i="28"/>
  <c r="IH284" i="28"/>
  <c r="GM284" i="28"/>
  <c r="IT284" i="28"/>
  <c r="GY284" i="28"/>
  <c r="JF284" i="28"/>
  <c r="HK284" i="28"/>
  <c r="II285" i="28"/>
  <c r="GN285" i="28"/>
  <c r="IU285" i="28"/>
  <c r="GZ285" i="28"/>
  <c r="JG285" i="28"/>
  <c r="HL285" i="28"/>
  <c r="GO286" i="28"/>
  <c r="IJ286" i="28"/>
  <c r="HA286" i="28"/>
  <c r="IV286" i="28"/>
  <c r="HM286" i="28"/>
  <c r="JH286" i="28"/>
  <c r="IK287" i="28"/>
  <c r="GP287" i="28"/>
  <c r="IW287" i="28"/>
  <c r="HB287" i="28"/>
  <c r="JI287" i="28"/>
  <c r="HN287" i="28"/>
  <c r="IL288" i="28"/>
  <c r="GQ288" i="28"/>
  <c r="IX288" i="28"/>
  <c r="HC288" i="28"/>
  <c r="JJ288" i="28"/>
  <c r="HO288" i="28"/>
  <c r="GR289" i="28"/>
  <c r="IM289" i="28"/>
  <c r="HD289" i="28"/>
  <c r="IY289" i="28"/>
  <c r="HP289" i="28"/>
  <c r="JK289" i="28"/>
  <c r="GS290" i="28"/>
  <c r="IN290" i="28"/>
  <c r="HE290" i="28"/>
  <c r="IZ290" i="28"/>
  <c r="HQ290" i="28"/>
  <c r="JL290" i="28"/>
  <c r="GT291" i="28"/>
  <c r="IO291" i="28"/>
  <c r="HF291" i="28"/>
  <c r="JA291" i="28"/>
  <c r="HR291" i="28"/>
  <c r="JM291" i="28"/>
  <c r="GU292" i="28"/>
  <c r="IP292" i="28"/>
  <c r="HG292" i="28"/>
  <c r="JB292" i="28"/>
  <c r="HS292" i="28"/>
  <c r="JN292" i="28"/>
  <c r="IQ293" i="28"/>
  <c r="GV293" i="28"/>
  <c r="JC293" i="28"/>
  <c r="HH293" i="28"/>
  <c r="JO293" i="28"/>
  <c r="HT293" i="28"/>
  <c r="IR294" i="28"/>
  <c r="GW294" i="28"/>
  <c r="JD294" i="28"/>
  <c r="HI294" i="28"/>
  <c r="GL295" i="28"/>
  <c r="IG295" i="28"/>
  <c r="GX295" i="28"/>
  <c r="IS295" i="28"/>
  <c r="HJ295" i="28"/>
  <c r="JE295" i="28"/>
  <c r="IH296" i="28"/>
  <c r="GM296" i="28"/>
  <c r="IT296" i="28"/>
  <c r="GY296" i="28"/>
  <c r="JF296" i="28"/>
  <c r="HK296" i="28"/>
  <c r="II297" i="28"/>
  <c r="GN297" i="28"/>
  <c r="IU297" i="28"/>
  <c r="GZ297" i="28"/>
  <c r="JG297" i="28"/>
  <c r="HL297" i="28"/>
  <c r="IJ298" i="28"/>
  <c r="GO298" i="28"/>
  <c r="IV298" i="28"/>
  <c r="HA298" i="28"/>
  <c r="JH298" i="28"/>
  <c r="HM298" i="28"/>
  <c r="IK299" i="28"/>
  <c r="GP299" i="28"/>
  <c r="IW299" i="28"/>
  <c r="HB299" i="28"/>
  <c r="JI299" i="28"/>
  <c r="HN299" i="28"/>
  <c r="IL300" i="28"/>
  <c r="GQ300" i="28"/>
  <c r="IX300" i="28"/>
  <c r="HC300" i="28"/>
  <c r="JJ300" i="28"/>
  <c r="HO300" i="28"/>
  <c r="GR301" i="28"/>
  <c r="IM301" i="28"/>
  <c r="HD301" i="28"/>
  <c r="IY301" i="28"/>
  <c r="HP301" i="28"/>
  <c r="JK301" i="28"/>
  <c r="IN302" i="28"/>
  <c r="GS302" i="28"/>
  <c r="IZ302" i="28"/>
  <c r="HE302" i="28"/>
  <c r="JL302" i="28"/>
  <c r="HQ302" i="28"/>
  <c r="GT303" i="28"/>
  <c r="IO303" i="28"/>
  <c r="HF303" i="28"/>
  <c r="JA303" i="28"/>
  <c r="HR303" i="28"/>
  <c r="JM303" i="28"/>
  <c r="IP304" i="28"/>
  <c r="GU304" i="28"/>
  <c r="JB304" i="28"/>
  <c r="HG304" i="28"/>
  <c r="JN304" i="28"/>
  <c r="HS304" i="28"/>
  <c r="GV305" i="28"/>
  <c r="IQ305" i="28"/>
  <c r="HH305" i="28"/>
  <c r="JC305" i="28"/>
  <c r="HT305" i="28"/>
  <c r="JO305" i="28"/>
  <c r="IR306" i="28"/>
  <c r="GW306" i="28"/>
  <c r="JD306" i="28"/>
  <c r="HI306" i="28"/>
  <c r="GL307" i="28"/>
  <c r="IG307" i="28"/>
  <c r="GX307" i="28"/>
  <c r="IS307" i="28"/>
  <c r="HJ307" i="28"/>
  <c r="JE307" i="28"/>
  <c r="GM308" i="28"/>
  <c r="IH308" i="28"/>
  <c r="GY308" i="28"/>
  <c r="IT308" i="28"/>
  <c r="HK308" i="28"/>
  <c r="JF308" i="28"/>
  <c r="GN309" i="28"/>
  <c r="II309" i="28"/>
  <c r="GZ309" i="28"/>
  <c r="IU309" i="28"/>
  <c r="HL309" i="28"/>
  <c r="JG309" i="28"/>
  <c r="GO310" i="28"/>
  <c r="IJ310" i="28"/>
  <c r="HA310" i="28"/>
  <c r="IV310" i="28"/>
  <c r="HM310" i="28"/>
  <c r="JH310" i="28"/>
  <c r="IK311" i="28"/>
  <c r="GP311" i="28"/>
  <c r="IW311" i="28"/>
  <c r="HB311" i="28"/>
  <c r="JI311" i="28"/>
  <c r="HN311" i="28"/>
  <c r="IL312" i="28"/>
  <c r="GQ312" i="28"/>
  <c r="IX312" i="28"/>
  <c r="HC312" i="28"/>
  <c r="JJ312" i="28"/>
  <c r="HO312" i="28"/>
  <c r="IM313" i="28"/>
  <c r="GR313" i="28"/>
  <c r="IY313" i="28"/>
  <c r="HD313" i="28"/>
  <c r="JK313" i="28"/>
  <c r="HP313" i="28"/>
  <c r="IN314" i="28"/>
  <c r="GS314" i="28"/>
  <c r="IZ314" i="28"/>
  <c r="HE314" i="28"/>
  <c r="JL314" i="28"/>
  <c r="HQ314" i="28"/>
  <c r="IO315" i="28"/>
  <c r="GT315" i="28"/>
  <c r="JA315" i="28"/>
  <c r="HF315" i="28"/>
  <c r="JM315" i="28"/>
  <c r="HR315" i="28"/>
  <c r="IP316" i="28"/>
  <c r="GU316" i="28"/>
  <c r="JB316" i="28"/>
  <c r="HG316" i="28"/>
  <c r="JN316" i="28"/>
  <c r="HS316" i="28"/>
  <c r="IQ317" i="28"/>
  <c r="GV317" i="28"/>
  <c r="JC317" i="28"/>
  <c r="HH317" i="28"/>
  <c r="JO317" i="28"/>
  <c r="HT317" i="28"/>
  <c r="IR318" i="28"/>
  <c r="GW318" i="28"/>
  <c r="JD318" i="28"/>
  <c r="HI318" i="28"/>
  <c r="IG319" i="28"/>
  <c r="GL319" i="28"/>
  <c r="IS319" i="28"/>
  <c r="GX319" i="28"/>
  <c r="JE319" i="28"/>
  <c r="HJ319" i="28"/>
  <c r="GM320" i="28"/>
  <c r="IH320" i="28"/>
  <c r="GY320" i="28"/>
  <c r="IT320" i="28"/>
  <c r="HK320" i="28"/>
  <c r="JF320" i="28"/>
  <c r="II321" i="28"/>
  <c r="GN321" i="28"/>
  <c r="IU321" i="28"/>
  <c r="GZ321" i="28"/>
  <c r="JG321" i="28"/>
  <c r="HL321" i="28"/>
  <c r="GO322" i="28"/>
  <c r="IJ322" i="28"/>
  <c r="HA322" i="28"/>
  <c r="IV322" i="28"/>
  <c r="HM322" i="28"/>
  <c r="JH322" i="28"/>
  <c r="IK323" i="28"/>
  <c r="GP323" i="28"/>
  <c r="IW323" i="28"/>
  <c r="HB323" i="28"/>
  <c r="JI323" i="28"/>
  <c r="HN323" i="28"/>
  <c r="GQ324" i="28"/>
  <c r="IL324" i="28"/>
  <c r="HC324" i="28"/>
  <c r="IX324" i="28"/>
  <c r="HO324" i="28"/>
  <c r="JJ324" i="28"/>
  <c r="IM325" i="28"/>
  <c r="GR325" i="28"/>
  <c r="IY325" i="28"/>
  <c r="HD325" i="28"/>
  <c r="JK325" i="28"/>
  <c r="HP325" i="28"/>
  <c r="IN326" i="28"/>
  <c r="GS326" i="28"/>
  <c r="IZ326" i="28"/>
  <c r="HE326" i="28"/>
  <c r="JL326" i="28"/>
  <c r="HQ326" i="28"/>
  <c r="GT327" i="28"/>
  <c r="IO327" i="28"/>
  <c r="HF327" i="28"/>
  <c r="JA327" i="28"/>
  <c r="HR327" i="28"/>
  <c r="JM327" i="28"/>
  <c r="IP328" i="28"/>
  <c r="GU328" i="28"/>
  <c r="JB328" i="28"/>
  <c r="HG328" i="28"/>
  <c r="JN328" i="28"/>
  <c r="HS328" i="28"/>
  <c r="IQ329" i="28"/>
  <c r="GV329" i="28"/>
  <c r="JC329" i="28"/>
  <c r="HH329" i="28"/>
  <c r="JO329" i="28"/>
  <c r="HT329" i="28"/>
  <c r="GW330" i="28"/>
  <c r="IR330" i="28"/>
  <c r="JD330" i="28"/>
  <c r="HI330" i="28"/>
  <c r="IG331" i="28"/>
  <c r="GL331" i="28"/>
  <c r="IS331" i="28"/>
  <c r="GX331" i="28"/>
  <c r="JE331" i="28"/>
  <c r="HJ331" i="28"/>
  <c r="IH332" i="28"/>
  <c r="GM332" i="28"/>
  <c r="IT332" i="28"/>
  <c r="GY332" i="28"/>
  <c r="JF332" i="28"/>
  <c r="HK332" i="28"/>
  <c r="II333" i="28"/>
  <c r="GN333" i="28"/>
  <c r="IU333" i="28"/>
  <c r="GZ333" i="28"/>
  <c r="JG333" i="28"/>
  <c r="HL333" i="28"/>
  <c r="IJ334" i="28"/>
  <c r="GO334" i="28"/>
  <c r="IV334" i="28"/>
  <c r="HA334" i="28"/>
  <c r="JH334" i="28"/>
  <c r="HM334" i="28"/>
  <c r="IK335" i="28"/>
  <c r="GP335" i="28"/>
  <c r="IW335" i="28"/>
  <c r="HB335" i="28"/>
  <c r="JI335" i="28"/>
  <c r="HN335" i="28"/>
  <c r="IL336" i="28"/>
  <c r="GQ336" i="28"/>
  <c r="IX336" i="28"/>
  <c r="HC336" i="28"/>
  <c r="JJ336" i="28"/>
  <c r="HO336" i="28"/>
  <c r="IM337" i="28"/>
  <c r="GR337" i="28"/>
  <c r="IY337" i="28"/>
  <c r="HD337" i="28"/>
  <c r="JK337" i="28"/>
  <c r="HP337" i="28"/>
  <c r="IN338" i="28"/>
  <c r="GS338" i="28"/>
  <c r="IZ338" i="28"/>
  <c r="HE338" i="28"/>
  <c r="JL338" i="28"/>
  <c r="HQ338" i="28"/>
  <c r="GT339" i="28"/>
  <c r="IO339" i="28"/>
  <c r="HF339" i="28"/>
  <c r="JA339" i="28"/>
  <c r="HR339" i="28"/>
  <c r="JM339" i="28"/>
  <c r="IP340" i="28"/>
  <c r="GU340" i="28"/>
  <c r="JB340" i="28"/>
  <c r="HG340" i="28"/>
  <c r="JN340" i="28"/>
  <c r="HS340" i="28"/>
  <c r="GV341" i="28"/>
  <c r="IQ341" i="28"/>
  <c r="HH341" i="28"/>
  <c r="JC341" i="28"/>
  <c r="HT341" i="28"/>
  <c r="JO341" i="28"/>
  <c r="IR342" i="28"/>
  <c r="GW342" i="28"/>
  <c r="JD342" i="28"/>
  <c r="HI342" i="28"/>
  <c r="IG343" i="28"/>
  <c r="GL343" i="28"/>
  <c r="IS343" i="28"/>
  <c r="GX343" i="28"/>
  <c r="JE343" i="28"/>
  <c r="HJ343" i="28"/>
  <c r="GM344" i="28"/>
  <c r="IH344" i="28"/>
  <c r="GY344" i="28"/>
  <c r="IT344" i="28"/>
  <c r="HK344" i="28"/>
  <c r="JF344" i="28"/>
  <c r="II345" i="28"/>
  <c r="GN345" i="28"/>
  <c r="IU345" i="28"/>
  <c r="GZ345" i="28"/>
  <c r="JG345" i="28"/>
  <c r="HL345" i="28"/>
  <c r="GO346" i="28"/>
  <c r="IJ346" i="28"/>
  <c r="HA346" i="28"/>
  <c r="IV346" i="28"/>
  <c r="HM346" i="28"/>
  <c r="JH346" i="28"/>
  <c r="IK347" i="28"/>
  <c r="GP347" i="28"/>
  <c r="IW347" i="28"/>
  <c r="HB347" i="28"/>
  <c r="JI347" i="28"/>
  <c r="HN347" i="28"/>
  <c r="GQ348" i="28"/>
  <c r="IL348" i="28"/>
  <c r="HC348" i="28"/>
  <c r="IX348" i="28"/>
  <c r="HO348" i="28"/>
  <c r="JJ348" i="28"/>
  <c r="GR349" i="28"/>
  <c r="IM349" i="28"/>
  <c r="HD349" i="28"/>
  <c r="IY349" i="28"/>
  <c r="HP349" i="28"/>
  <c r="JK349" i="28"/>
  <c r="IN350" i="28"/>
  <c r="GS350" i="28"/>
  <c r="IZ350" i="28"/>
  <c r="HE350" i="28"/>
  <c r="JL350" i="28"/>
  <c r="HQ350" i="28"/>
  <c r="IO351" i="28"/>
  <c r="GT351" i="28"/>
  <c r="JA351" i="28"/>
  <c r="HF351" i="28"/>
  <c r="JM351" i="28"/>
  <c r="HR351" i="28"/>
  <c r="GU352" i="28"/>
  <c r="IP352" i="28"/>
  <c r="HG352" i="28"/>
  <c r="JB352" i="28"/>
  <c r="HS352" i="28"/>
  <c r="JN352" i="28"/>
  <c r="IQ353" i="28"/>
  <c r="GV353" i="28"/>
  <c r="JC353" i="28"/>
  <c r="HH353" i="28"/>
  <c r="JO353" i="28"/>
  <c r="HT353" i="28"/>
  <c r="GW354" i="28"/>
  <c r="IR354" i="28"/>
  <c r="HI354" i="28"/>
  <c r="JD354" i="28"/>
  <c r="GL355" i="28"/>
  <c r="IG355" i="28"/>
  <c r="GX355" i="28"/>
  <c r="IS355" i="28"/>
  <c r="HJ355" i="28"/>
  <c r="JE355" i="28"/>
  <c r="IH356" i="28"/>
  <c r="GM356" i="28"/>
  <c r="IT356" i="28"/>
  <c r="GY356" i="28"/>
  <c r="JF356" i="28"/>
  <c r="HK356" i="28"/>
  <c r="GN357" i="28"/>
  <c r="II357" i="28"/>
  <c r="IU357" i="28"/>
  <c r="GZ357" i="28"/>
  <c r="JG357" i="28"/>
  <c r="HL357" i="28"/>
  <c r="IJ358" i="28"/>
  <c r="GO358" i="28"/>
  <c r="HA358" i="28"/>
  <c r="IV358" i="28"/>
  <c r="HM358" i="28"/>
  <c r="JH358" i="28"/>
  <c r="GP359" i="28"/>
  <c r="IK359" i="28"/>
  <c r="HB359" i="28"/>
  <c r="IW359" i="28"/>
  <c r="HN359" i="28"/>
  <c r="JI359" i="28"/>
  <c r="GQ360" i="28"/>
  <c r="IL360" i="28"/>
  <c r="IX360" i="28"/>
  <c r="HC360" i="28"/>
  <c r="HO360" i="28"/>
  <c r="JJ360" i="28"/>
  <c r="GR361" i="28"/>
  <c r="IM361" i="28"/>
  <c r="HD361" i="28"/>
  <c r="IY361" i="28"/>
  <c r="HP361" i="28"/>
  <c r="JK361" i="28"/>
  <c r="IN362" i="28"/>
  <c r="GS362" i="28"/>
  <c r="IZ362" i="28"/>
  <c r="HE362" i="28"/>
  <c r="JL362" i="28"/>
  <c r="HQ362" i="28"/>
  <c r="IO363" i="28"/>
  <c r="GT363" i="28"/>
  <c r="JA363" i="28"/>
  <c r="HF363" i="28"/>
  <c r="JM363" i="28"/>
  <c r="HR363" i="28"/>
  <c r="GU364" i="28"/>
  <c r="IP364" i="28"/>
  <c r="HG364" i="28"/>
  <c r="JB364" i="28"/>
  <c r="HS364" i="28"/>
  <c r="JN364" i="28"/>
  <c r="IQ365" i="28"/>
  <c r="GV365" i="28"/>
  <c r="JC365" i="28"/>
  <c r="HH365" i="28"/>
  <c r="JO365" i="28"/>
  <c r="HT365" i="28"/>
  <c r="IR366" i="28"/>
  <c r="GW366" i="28"/>
  <c r="JD366" i="28"/>
  <c r="HI366" i="28"/>
  <c r="IG367" i="28"/>
  <c r="GL367" i="28"/>
  <c r="IS367" i="28"/>
  <c r="GX367" i="28"/>
  <c r="JE367" i="28"/>
  <c r="HJ367" i="28"/>
  <c r="GM368" i="28"/>
  <c r="IH368" i="28"/>
  <c r="GY368" i="28"/>
  <c r="IT368" i="28"/>
  <c r="HK368" i="28"/>
  <c r="JF368" i="28"/>
  <c r="II369" i="28"/>
  <c r="GN369" i="28"/>
  <c r="IU369" i="28"/>
  <c r="GZ369" i="28"/>
  <c r="JG369" i="28"/>
  <c r="HL369" i="28"/>
  <c r="IJ370" i="28"/>
  <c r="GO370" i="28"/>
  <c r="IV370" i="28"/>
  <c r="HA370" i="28"/>
  <c r="JH370" i="28"/>
  <c r="HM370" i="28"/>
  <c r="GP371" i="28"/>
  <c r="IK371" i="28"/>
  <c r="HB371" i="28"/>
  <c r="IW371" i="28"/>
  <c r="HN371" i="28"/>
  <c r="JI371" i="28"/>
  <c r="IL372" i="28"/>
  <c r="GQ372" i="28"/>
  <c r="IX372" i="28"/>
  <c r="HC372" i="28"/>
  <c r="JJ372" i="28"/>
  <c r="HO372" i="28"/>
  <c r="GR373" i="28"/>
  <c r="IM373" i="28"/>
  <c r="HD373" i="28"/>
  <c r="IY373" i="28"/>
  <c r="HP373" i="28"/>
  <c r="JK373" i="28"/>
  <c r="IN374" i="28"/>
  <c r="GS374" i="28"/>
  <c r="IZ374" i="28"/>
  <c r="HE374" i="28"/>
  <c r="JL374" i="28"/>
  <c r="HQ374" i="28"/>
  <c r="IO375" i="28"/>
  <c r="GT375" i="28"/>
  <c r="JA375" i="28"/>
  <c r="HF375" i="28"/>
  <c r="JM375" i="28"/>
  <c r="HR375" i="28"/>
  <c r="GU376" i="28"/>
  <c r="IP376" i="28"/>
  <c r="JB376" i="28"/>
  <c r="HG376" i="28"/>
  <c r="HS376" i="28"/>
  <c r="JN376" i="28"/>
  <c r="IQ377" i="28"/>
  <c r="GV377" i="28"/>
  <c r="JC377" i="28"/>
  <c r="HH377" i="28"/>
  <c r="JO377" i="28"/>
  <c r="HT377" i="28"/>
  <c r="GW378" i="28"/>
  <c r="IR378" i="28"/>
  <c r="HI378" i="28"/>
  <c r="JD378" i="28"/>
  <c r="IG379" i="28"/>
  <c r="GL379" i="28"/>
  <c r="IS379" i="28"/>
  <c r="GX379" i="28"/>
  <c r="JE379" i="28"/>
  <c r="HJ379" i="28"/>
  <c r="IH380" i="28"/>
  <c r="GM380" i="28"/>
  <c r="IT380" i="28"/>
  <c r="GY380" i="28"/>
  <c r="JF380" i="28"/>
  <c r="HK380" i="28"/>
  <c r="II381" i="28"/>
  <c r="GN381" i="28"/>
  <c r="IU381" i="28"/>
  <c r="GZ381" i="28"/>
  <c r="JG381" i="28"/>
  <c r="HL381" i="28"/>
  <c r="GO382" i="28"/>
  <c r="IJ382" i="28"/>
  <c r="HA382" i="28"/>
  <c r="IV382" i="28"/>
  <c r="HM382" i="28"/>
  <c r="JH382" i="28"/>
  <c r="IK383" i="28"/>
  <c r="GP383" i="28"/>
  <c r="IW383" i="28"/>
  <c r="HB383" i="28"/>
  <c r="JI383" i="28"/>
  <c r="HN383" i="28"/>
  <c r="GQ384" i="28"/>
  <c r="IL384" i="28"/>
  <c r="HC384" i="28"/>
  <c r="IX384" i="28"/>
  <c r="HO384" i="28"/>
  <c r="JJ384" i="28"/>
  <c r="GR385" i="28"/>
  <c r="IM385" i="28"/>
  <c r="HD385" i="28"/>
  <c r="IY385" i="28"/>
  <c r="HP385" i="28"/>
  <c r="JK385" i="28"/>
  <c r="IN386" i="28"/>
  <c r="GS386" i="28"/>
  <c r="IZ386" i="28"/>
  <c r="HE386" i="28"/>
  <c r="JL386" i="28"/>
  <c r="HQ386" i="28"/>
  <c r="IO387" i="28"/>
  <c r="GT387" i="28"/>
  <c r="JA387" i="28"/>
  <c r="HF387" i="28"/>
  <c r="JM387" i="28"/>
  <c r="HR387" i="28"/>
  <c r="GU388" i="28"/>
  <c r="IP388" i="28"/>
  <c r="HG388" i="28"/>
  <c r="JB388" i="28"/>
  <c r="HS388" i="28"/>
  <c r="JN388" i="28"/>
  <c r="IQ389" i="28"/>
  <c r="GV389" i="28"/>
  <c r="JC389" i="28"/>
  <c r="HH389" i="28"/>
  <c r="JO389" i="28"/>
  <c r="HT389" i="28"/>
  <c r="IR390" i="28"/>
  <c r="GW390" i="28"/>
  <c r="JD390" i="28"/>
  <c r="HI390" i="28"/>
  <c r="IG391" i="28"/>
  <c r="GL391" i="28"/>
  <c r="IS391" i="28"/>
  <c r="GX391" i="28"/>
  <c r="JE391" i="28"/>
  <c r="HJ391" i="28"/>
  <c r="GM392" i="28"/>
  <c r="IH392" i="28"/>
  <c r="GY392" i="28"/>
  <c r="IT392" i="28"/>
  <c r="HK392" i="28"/>
  <c r="JF392" i="28"/>
  <c r="II393" i="28"/>
  <c r="GN393" i="28"/>
  <c r="IU393" i="28"/>
  <c r="GZ393" i="28"/>
  <c r="JG393" i="28"/>
  <c r="HL393" i="28"/>
  <c r="IJ394" i="28"/>
  <c r="GO394" i="28"/>
  <c r="IV394" i="28"/>
  <c r="HA394" i="28"/>
  <c r="JH394" i="28"/>
  <c r="HM394" i="28"/>
  <c r="GP395" i="28"/>
  <c r="IK395" i="28"/>
  <c r="HB395" i="28"/>
  <c r="IW395" i="28"/>
  <c r="HN395" i="28"/>
  <c r="JI395" i="28"/>
  <c r="GQ396" i="28"/>
  <c r="IL396" i="28"/>
  <c r="HC396" i="28"/>
  <c r="IX396" i="28"/>
  <c r="HO396" i="28"/>
  <c r="JJ396" i="28"/>
  <c r="IM397" i="28"/>
  <c r="GR397" i="28"/>
  <c r="IY397" i="28"/>
  <c r="HD397" i="28"/>
  <c r="JK397" i="28"/>
  <c r="HP397" i="28"/>
  <c r="IN398" i="28"/>
  <c r="GS398" i="28"/>
  <c r="IZ398" i="28"/>
  <c r="HE398" i="28"/>
  <c r="JL398" i="28"/>
  <c r="HQ398" i="28"/>
  <c r="IO399" i="28"/>
  <c r="GT399" i="28"/>
  <c r="JA399" i="28"/>
  <c r="HF399" i="28"/>
  <c r="JM399" i="28"/>
  <c r="HR399" i="28"/>
  <c r="GU400" i="28"/>
  <c r="IP400" i="28"/>
  <c r="HG400" i="28"/>
  <c r="JB400" i="28"/>
  <c r="HS400" i="28"/>
  <c r="JN400" i="28"/>
  <c r="GV401" i="28"/>
  <c r="IQ401" i="28"/>
  <c r="HH401" i="28"/>
  <c r="JC401" i="28"/>
  <c r="HT401" i="28"/>
  <c r="JO401" i="28"/>
  <c r="IR402" i="28"/>
  <c r="GW402" i="28"/>
  <c r="JD402" i="28"/>
  <c r="HI402" i="28"/>
  <c r="GL403" i="28"/>
  <c r="IG403" i="28"/>
  <c r="GX403" i="28"/>
  <c r="IS403" i="28"/>
  <c r="HJ403" i="28"/>
  <c r="JE403" i="28"/>
  <c r="GM404" i="28"/>
  <c r="IH404" i="28"/>
  <c r="GY404" i="28"/>
  <c r="IT404" i="28"/>
  <c r="HK404" i="28"/>
  <c r="JF404" i="28"/>
  <c r="GN405" i="28"/>
  <c r="II405" i="28"/>
  <c r="GZ405" i="28"/>
  <c r="IU405" i="28"/>
  <c r="HL405" i="28"/>
  <c r="JG405" i="28"/>
  <c r="IJ406" i="28"/>
  <c r="GO406" i="28"/>
  <c r="IV406" i="28"/>
  <c r="HA406" i="28"/>
  <c r="JH406" i="28"/>
  <c r="HM406" i="28"/>
  <c r="GP407" i="28"/>
  <c r="IK407" i="28"/>
  <c r="HB407" i="28"/>
  <c r="IW407" i="28"/>
  <c r="HN407" i="28"/>
  <c r="JI407" i="28"/>
  <c r="IL408" i="28"/>
  <c r="GQ408" i="28"/>
  <c r="IX408" i="28"/>
  <c r="HC408" i="28"/>
  <c r="JJ408" i="28"/>
  <c r="HO408" i="28"/>
  <c r="GR409" i="28"/>
  <c r="IM409" i="28"/>
  <c r="HD409" i="28"/>
  <c r="IY409" i="28"/>
  <c r="HP409" i="28"/>
  <c r="JK409" i="28"/>
  <c r="IN410" i="28"/>
  <c r="GS410" i="28"/>
  <c r="IZ410" i="28"/>
  <c r="HE410" i="28"/>
  <c r="JL410" i="28"/>
  <c r="HQ410" i="28"/>
  <c r="IO411" i="28"/>
  <c r="GT411" i="28"/>
  <c r="JA411" i="28"/>
  <c r="HF411" i="28"/>
  <c r="JM411" i="28"/>
  <c r="HR411" i="28"/>
  <c r="IP412" i="28"/>
  <c r="GU412" i="28"/>
  <c r="JB412" i="28"/>
  <c r="HG412" i="28"/>
  <c r="JN412" i="28"/>
  <c r="HS412" i="28"/>
  <c r="GV413" i="28"/>
  <c r="IQ413" i="28"/>
  <c r="HH413" i="28"/>
  <c r="JC413" i="28"/>
  <c r="HT413" i="28"/>
  <c r="JO413" i="28"/>
  <c r="IR414" i="28"/>
  <c r="GW414" i="28"/>
  <c r="JD414" i="28"/>
  <c r="HI414" i="28"/>
  <c r="IG415" i="28"/>
  <c r="GL415" i="28"/>
  <c r="IS415" i="28"/>
  <c r="GX415" i="28"/>
  <c r="JE415" i="28"/>
  <c r="HJ415" i="28"/>
  <c r="IH416" i="28"/>
  <c r="GM416" i="28"/>
  <c r="IT416" i="28"/>
  <c r="GY416" i="28"/>
  <c r="JF416" i="28"/>
  <c r="HK416" i="28"/>
  <c r="II417" i="28"/>
  <c r="GN417" i="28"/>
  <c r="IU417" i="28"/>
  <c r="GZ417" i="28"/>
  <c r="JG417" i="28"/>
  <c r="HL417" i="28"/>
  <c r="IJ418" i="28"/>
  <c r="GO418" i="28"/>
  <c r="IV418" i="28"/>
  <c r="HA418" i="28"/>
  <c r="JH418" i="28"/>
  <c r="HM418" i="28"/>
  <c r="GP419" i="28"/>
  <c r="IK419" i="28"/>
  <c r="HB419" i="28"/>
  <c r="IW419" i="28"/>
  <c r="HN419" i="28"/>
  <c r="JI419" i="28"/>
  <c r="GQ420" i="28"/>
  <c r="IL420" i="28"/>
  <c r="IX420" i="28"/>
  <c r="HC420" i="28"/>
  <c r="JJ420" i="28"/>
  <c r="HO420" i="28"/>
  <c r="IM421" i="28"/>
  <c r="GR421" i="28"/>
  <c r="IY421" i="28"/>
  <c r="HD421" i="28"/>
  <c r="JK421" i="28"/>
  <c r="HP421" i="28"/>
  <c r="GS422" i="28"/>
  <c r="IN422" i="28"/>
  <c r="HE422" i="28"/>
  <c r="IZ422" i="28"/>
  <c r="HQ422" i="28"/>
  <c r="JL422" i="28"/>
  <c r="IO423" i="28"/>
  <c r="GT423" i="28"/>
  <c r="JA423" i="28"/>
  <c r="HF423" i="28"/>
  <c r="JM423" i="28"/>
  <c r="HR423" i="28"/>
  <c r="IP424" i="28"/>
  <c r="GU424" i="28"/>
  <c r="JB424" i="28"/>
  <c r="HG424" i="28"/>
  <c r="JN424" i="28"/>
  <c r="HS424" i="28"/>
  <c r="IQ425" i="28"/>
  <c r="GV425" i="28"/>
  <c r="JC425" i="28"/>
  <c r="HH425" i="28"/>
  <c r="JO425" i="28"/>
  <c r="HT425" i="28"/>
  <c r="GW426" i="28"/>
  <c r="IR426" i="28"/>
  <c r="HI426" i="28"/>
  <c r="JD426" i="28"/>
  <c r="IG427" i="28"/>
  <c r="GL427" i="28"/>
  <c r="IS427" i="28"/>
  <c r="GX427" i="28"/>
  <c r="JE427" i="28"/>
  <c r="HJ427" i="28"/>
  <c r="GM428" i="28"/>
  <c r="IH428" i="28"/>
  <c r="GY428" i="28"/>
  <c r="IT428" i="28"/>
  <c r="HK428" i="28"/>
  <c r="JF428" i="28"/>
  <c r="II429" i="28"/>
  <c r="GN429" i="28"/>
  <c r="IU429" i="28"/>
  <c r="GZ429" i="28"/>
  <c r="JG429" i="28"/>
  <c r="HL429" i="28"/>
  <c r="IJ430" i="28"/>
  <c r="GO430" i="28"/>
  <c r="IV430" i="28"/>
  <c r="HA430" i="28"/>
  <c r="JH430" i="28"/>
  <c r="HM430" i="28"/>
  <c r="GP431" i="28"/>
  <c r="IK431" i="28"/>
  <c r="IW431" i="28"/>
  <c r="HB431" i="28"/>
  <c r="HN431" i="28"/>
  <c r="JI431" i="28"/>
  <c r="GQ432" i="28"/>
  <c r="IL432" i="28"/>
  <c r="HC432" i="28"/>
  <c r="IX432" i="28"/>
  <c r="JJ432" i="28"/>
  <c r="HO432" i="28"/>
  <c r="GR433" i="28"/>
  <c r="IM433" i="28"/>
  <c r="HD433" i="28"/>
  <c r="IY433" i="28"/>
  <c r="HP433" i="28"/>
  <c r="JK433" i="28"/>
  <c r="IN434" i="28"/>
  <c r="GS434" i="28"/>
  <c r="IZ434" i="28"/>
  <c r="HE434" i="28"/>
  <c r="JL434" i="28"/>
  <c r="HQ434" i="28"/>
  <c r="IO435" i="28"/>
  <c r="GT435" i="28"/>
  <c r="JA435" i="28"/>
  <c r="HF435" i="28"/>
  <c r="JM435" i="28"/>
  <c r="HR435" i="28"/>
  <c r="GU436" i="28"/>
  <c r="IP436" i="28"/>
  <c r="HG436" i="28"/>
  <c r="JB436" i="28"/>
  <c r="HS436" i="28"/>
  <c r="JN436" i="28"/>
  <c r="IQ437" i="28"/>
  <c r="GV437" i="28"/>
  <c r="JC437" i="28"/>
  <c r="HH437" i="28"/>
  <c r="JO437" i="28"/>
  <c r="HT437" i="28"/>
  <c r="GW438" i="28"/>
  <c r="IR438" i="28"/>
  <c r="HI438" i="28"/>
  <c r="JD438" i="28"/>
  <c r="IG439" i="28"/>
  <c r="GL439" i="28"/>
  <c r="IS439" i="28"/>
  <c r="GX439" i="28"/>
  <c r="JE439" i="28"/>
  <c r="HJ439" i="28"/>
  <c r="GM440" i="28"/>
  <c r="IH440" i="28"/>
  <c r="GY440" i="28"/>
  <c r="IT440" i="28"/>
  <c r="HK440" i="28"/>
  <c r="JF440" i="28"/>
  <c r="II441" i="28"/>
  <c r="GN441" i="28"/>
  <c r="IU441" i="28"/>
  <c r="GZ441" i="28"/>
  <c r="JG441" i="28"/>
  <c r="HL441" i="28"/>
  <c r="IJ442" i="28"/>
  <c r="GO442" i="28"/>
  <c r="IV442" i="28"/>
  <c r="HA442" i="28"/>
  <c r="JH442" i="28"/>
  <c r="HM442" i="28"/>
  <c r="IK443" i="28"/>
  <c r="GP443" i="28"/>
  <c r="IW443" i="28"/>
  <c r="HB443" i="28"/>
  <c r="JI443" i="28"/>
  <c r="HN443" i="28"/>
  <c r="IL444" i="28"/>
  <c r="GQ444" i="28"/>
  <c r="IX444" i="28"/>
  <c r="HC444" i="28"/>
  <c r="HO444" i="28"/>
  <c r="JJ444" i="28"/>
  <c r="GR445" i="28"/>
  <c r="IM445" i="28"/>
  <c r="HD445" i="28"/>
  <c r="IY445" i="28"/>
  <c r="HP445" i="28"/>
  <c r="JK445" i="28"/>
  <c r="GS446" i="28"/>
  <c r="IN446" i="28"/>
  <c r="IZ446" i="28"/>
  <c r="HE446" i="28"/>
  <c r="HQ446" i="28"/>
  <c r="JL446" i="28"/>
  <c r="IO447" i="28"/>
  <c r="GT447" i="28"/>
  <c r="JA447" i="28"/>
  <c r="HF447" i="28"/>
  <c r="JM447" i="28"/>
  <c r="HR447" i="28"/>
  <c r="IP448" i="28"/>
  <c r="GU448" i="28"/>
  <c r="JB448" i="28"/>
  <c r="HG448" i="28"/>
  <c r="JN448" i="28"/>
  <c r="HS448" i="28"/>
  <c r="IQ449" i="28"/>
  <c r="GV449" i="28"/>
  <c r="JC449" i="28"/>
  <c r="HH449" i="28"/>
  <c r="JO449" i="28"/>
  <c r="HT449" i="28"/>
  <c r="IR450" i="28"/>
  <c r="GW450" i="28"/>
  <c r="JD450" i="28"/>
  <c r="HI450" i="28"/>
  <c r="IG451" i="28"/>
  <c r="GL451" i="28"/>
  <c r="IS451" i="28"/>
  <c r="GX451" i="28"/>
  <c r="JE451" i="28"/>
  <c r="HJ451" i="28"/>
  <c r="GM452" i="28"/>
  <c r="IH452" i="28"/>
  <c r="GY452" i="28"/>
  <c r="IT452" i="28"/>
  <c r="HK452" i="28"/>
  <c r="JF452" i="28"/>
  <c r="GN453" i="28"/>
  <c r="II453" i="28"/>
  <c r="GZ453" i="28"/>
  <c r="IU453" i="28"/>
  <c r="HL453" i="28"/>
  <c r="JG453" i="28"/>
  <c r="GO454" i="28"/>
  <c r="IJ454" i="28"/>
  <c r="HA454" i="28"/>
  <c r="IV454" i="28"/>
  <c r="JH454" i="28"/>
  <c r="HM454" i="28"/>
  <c r="GP455" i="28"/>
  <c r="IK455" i="28"/>
  <c r="HB455" i="28"/>
  <c r="IW455" i="28"/>
  <c r="HN455" i="28"/>
  <c r="JI455" i="28"/>
  <c r="IL456" i="28"/>
  <c r="GQ456" i="28"/>
  <c r="IX456" i="28"/>
  <c r="HC456" i="28"/>
  <c r="JJ456" i="28"/>
  <c r="HO456" i="28"/>
  <c r="IM457" i="28"/>
  <c r="GR457" i="28"/>
  <c r="IY457" i="28"/>
  <c r="HD457" i="28"/>
  <c r="JK457" i="28"/>
  <c r="HP457" i="28"/>
  <c r="GS458" i="28"/>
  <c r="IN458" i="28"/>
  <c r="HE458" i="28"/>
  <c r="IZ458" i="28"/>
  <c r="HQ458" i="28"/>
  <c r="JL458" i="28"/>
  <c r="IO459" i="28"/>
  <c r="GT459" i="28"/>
  <c r="JA459" i="28"/>
  <c r="HF459" i="28"/>
  <c r="JM459" i="28"/>
  <c r="HR459" i="28"/>
  <c r="IP460" i="28"/>
  <c r="GU460" i="28"/>
  <c r="JB460" i="28"/>
  <c r="HG460" i="28"/>
  <c r="JN460" i="28"/>
  <c r="HS460" i="28"/>
  <c r="GV461" i="28"/>
  <c r="IQ461" i="28"/>
  <c r="HH461" i="28"/>
  <c r="JC461" i="28"/>
  <c r="HT461" i="28"/>
  <c r="JO461" i="28"/>
  <c r="GW462" i="28"/>
  <c r="IR462" i="28"/>
  <c r="JD462" i="28"/>
  <c r="HI462" i="28"/>
  <c r="IG463" i="28"/>
  <c r="GL463" i="28"/>
  <c r="IS463" i="28"/>
  <c r="GX463" i="28"/>
  <c r="JE463" i="28"/>
  <c r="HJ463" i="28"/>
  <c r="GM464" i="28"/>
  <c r="IH464" i="28"/>
  <c r="GY464" i="28"/>
  <c r="IT464" i="28"/>
  <c r="HK464" i="28"/>
  <c r="JF464" i="28"/>
  <c r="GN465" i="28"/>
  <c r="II465" i="28"/>
  <c r="IU465" i="28"/>
  <c r="GZ465" i="28"/>
  <c r="HL465" i="28"/>
  <c r="JG465" i="28"/>
  <c r="IJ466" i="28"/>
  <c r="GO466" i="28"/>
  <c r="IV466" i="28"/>
  <c r="HA466" i="28"/>
  <c r="JH466" i="28"/>
  <c r="HM466" i="28"/>
  <c r="GP467" i="28"/>
  <c r="IK467" i="28"/>
  <c r="HB467" i="28"/>
  <c r="IW467" i="28"/>
  <c r="HN467" i="28"/>
  <c r="JI467" i="28"/>
  <c r="IL468" i="28"/>
  <c r="GQ468" i="28"/>
  <c r="IX468" i="28"/>
  <c r="HC468" i="28"/>
  <c r="JJ468" i="28"/>
  <c r="HO468" i="28"/>
  <c r="GR469" i="28"/>
  <c r="IM469" i="28"/>
  <c r="HD469" i="28"/>
  <c r="IY469" i="28"/>
  <c r="HP469" i="28"/>
  <c r="JK469" i="28"/>
  <c r="IN470" i="28"/>
  <c r="GS470" i="28"/>
  <c r="HE470" i="28"/>
  <c r="IZ470" i="28"/>
  <c r="JL470" i="28"/>
  <c r="HQ470" i="28"/>
  <c r="GT471" i="28"/>
  <c r="IO471" i="28"/>
  <c r="JA471" i="28"/>
  <c r="HF471" i="28"/>
  <c r="HR471" i="28"/>
  <c r="JM471" i="28"/>
  <c r="GU472" i="28"/>
  <c r="IP472" i="28"/>
  <c r="HG472" i="28"/>
  <c r="JB472" i="28"/>
  <c r="HS472" i="28"/>
  <c r="JN472" i="28"/>
  <c r="IQ473" i="28"/>
  <c r="GV473" i="28"/>
  <c r="JC473" i="28"/>
  <c r="HH473" i="28"/>
  <c r="JO473" i="28"/>
  <c r="HT473" i="28"/>
  <c r="GW474" i="28"/>
  <c r="IR474" i="28"/>
  <c r="HI474" i="28"/>
  <c r="JD474" i="28"/>
  <c r="GL475" i="28"/>
  <c r="IG475" i="28"/>
  <c r="GX475" i="28"/>
  <c r="IS475" i="28"/>
  <c r="HJ475" i="28"/>
  <c r="JE475" i="28"/>
  <c r="IH476" i="28"/>
  <c r="GM476" i="28"/>
  <c r="IT476" i="28"/>
  <c r="GY476" i="28"/>
  <c r="JF476" i="28"/>
  <c r="HK476" i="28"/>
  <c r="II477" i="28"/>
  <c r="GN477" i="28"/>
  <c r="IU477" i="28"/>
  <c r="GZ477" i="28"/>
  <c r="JG477" i="28"/>
  <c r="HL477" i="28"/>
  <c r="IJ478" i="28"/>
  <c r="GO478" i="28"/>
  <c r="IV478" i="28"/>
  <c r="HA478" i="28"/>
  <c r="JH478" i="28"/>
  <c r="HM478" i="28"/>
  <c r="IK479" i="28"/>
  <c r="GP479" i="28"/>
  <c r="IW479" i="28"/>
  <c r="HB479" i="28"/>
  <c r="JI479" i="28"/>
  <c r="HN479" i="28"/>
  <c r="GQ480" i="28"/>
  <c r="IL480" i="28"/>
  <c r="HC480" i="28"/>
  <c r="IX480" i="28"/>
  <c r="HO480" i="28"/>
  <c r="JJ480" i="28"/>
  <c r="IM481" i="28"/>
  <c r="GR481" i="28"/>
  <c r="IY481" i="28"/>
  <c r="HD481" i="28"/>
  <c r="JK481" i="28"/>
  <c r="HP481" i="28"/>
  <c r="GS482" i="28"/>
  <c r="IN482" i="28"/>
  <c r="HE482" i="28"/>
  <c r="IZ482" i="28"/>
  <c r="HQ482" i="28"/>
  <c r="JL482" i="28"/>
  <c r="GT483" i="28"/>
  <c r="IO483" i="28"/>
  <c r="HF483" i="28"/>
  <c r="JA483" i="28"/>
  <c r="HR483" i="28"/>
  <c r="JM483" i="28"/>
  <c r="GU484" i="28"/>
  <c r="IP484" i="28"/>
  <c r="HG484" i="28"/>
  <c r="JB484" i="28"/>
  <c r="HS484" i="28"/>
  <c r="JN484" i="28"/>
  <c r="IQ485" i="28"/>
  <c r="GV485" i="28"/>
  <c r="JC485" i="28"/>
  <c r="HH485" i="28"/>
  <c r="JO485" i="28"/>
  <c r="HT485" i="28"/>
  <c r="IR486" i="28"/>
  <c r="GW486" i="28"/>
  <c r="JD486" i="28"/>
  <c r="HI486" i="28"/>
  <c r="GL487" i="28"/>
  <c r="IG487" i="28"/>
  <c r="GX487" i="28"/>
  <c r="IS487" i="28"/>
  <c r="HJ487" i="28"/>
  <c r="JE487" i="28"/>
  <c r="IH488" i="28"/>
  <c r="GM488" i="28"/>
  <c r="IT488" i="28"/>
  <c r="GY488" i="28"/>
  <c r="JF488" i="28"/>
  <c r="HK488" i="28"/>
  <c r="GN489" i="28"/>
  <c r="II489" i="28"/>
  <c r="IU489" i="28"/>
  <c r="GZ489" i="28"/>
  <c r="JG489" i="28"/>
  <c r="HL489" i="28"/>
  <c r="GO490" i="28"/>
  <c r="IJ490" i="28"/>
  <c r="IV490" i="28"/>
  <c r="HA490" i="28"/>
  <c r="HM490" i="28"/>
  <c r="JH490" i="28"/>
  <c r="IK491" i="28"/>
  <c r="GP491" i="28"/>
  <c r="IW491" i="28"/>
  <c r="HB491" i="28"/>
  <c r="JI491" i="28"/>
  <c r="HN491" i="28"/>
  <c r="GQ492" i="28"/>
  <c r="IL492" i="28"/>
  <c r="HC492" i="28"/>
  <c r="IX492" i="28"/>
  <c r="HO492" i="28"/>
  <c r="JJ492" i="28"/>
  <c r="IM493" i="28"/>
  <c r="GR493" i="28"/>
  <c r="IY493" i="28"/>
  <c r="HD493" i="28"/>
  <c r="JK493" i="28"/>
  <c r="HP493" i="28"/>
  <c r="GS494" i="28"/>
  <c r="IN494" i="28"/>
  <c r="HE494" i="28"/>
  <c r="IZ494" i="28"/>
  <c r="HQ494" i="28"/>
  <c r="JL494" i="28"/>
  <c r="IO495" i="28"/>
  <c r="GT495" i="28"/>
  <c r="JA495" i="28"/>
  <c r="HF495" i="28"/>
  <c r="JM495" i="28"/>
  <c r="HR495" i="28"/>
  <c r="GU496" i="28"/>
  <c r="IP496" i="28"/>
  <c r="HG496" i="28"/>
  <c r="JB496" i="28"/>
  <c r="HS496" i="28"/>
  <c r="JN496" i="28"/>
  <c r="GV497" i="28"/>
  <c r="IQ497" i="28"/>
  <c r="JC497" i="28"/>
  <c r="HH497" i="28"/>
  <c r="HT497" i="28"/>
  <c r="JO497" i="28"/>
  <c r="GW498" i="28"/>
  <c r="IR498" i="28"/>
  <c r="JD498" i="28"/>
  <c r="HI498" i="28"/>
  <c r="GL499" i="28"/>
  <c r="IG499" i="28"/>
  <c r="GX499" i="28"/>
  <c r="IS499" i="28"/>
  <c r="HJ499" i="28"/>
  <c r="JE499" i="28"/>
  <c r="IH500" i="28"/>
  <c r="GM500" i="28"/>
  <c r="IT500" i="28"/>
  <c r="GY500" i="28"/>
  <c r="JF500" i="28"/>
  <c r="HK500" i="28"/>
  <c r="GN501" i="28"/>
  <c r="II501" i="28"/>
  <c r="GZ501" i="28"/>
  <c r="IU501" i="28"/>
  <c r="HL501" i="28"/>
  <c r="JG501" i="28"/>
  <c r="IJ502" i="28"/>
  <c r="GO502" i="28"/>
  <c r="IV502" i="28"/>
  <c r="HA502" i="28"/>
  <c r="JH502" i="28"/>
  <c r="HM502" i="28"/>
  <c r="GP503" i="28"/>
  <c r="IK503" i="28"/>
  <c r="HB503" i="28"/>
  <c r="IW503" i="28"/>
  <c r="HN503" i="28"/>
  <c r="JI503" i="28"/>
  <c r="GQ504" i="28"/>
  <c r="IL504" i="28"/>
  <c r="IX504" i="28"/>
  <c r="HC504" i="28"/>
  <c r="JJ504" i="28"/>
  <c r="HO504" i="28"/>
  <c r="GR505" i="28"/>
  <c r="IM505" i="28"/>
  <c r="HD505" i="28"/>
  <c r="IY505" i="28"/>
  <c r="JK505" i="28"/>
  <c r="HP505" i="28"/>
  <c r="IN506" i="28"/>
  <c r="GS506" i="28"/>
  <c r="IZ506" i="28"/>
  <c r="HE506" i="28"/>
  <c r="HQ506" i="28"/>
  <c r="JL506" i="28"/>
  <c r="IO507" i="28"/>
  <c r="GT507" i="28"/>
  <c r="JA507" i="28"/>
  <c r="HF507" i="28"/>
  <c r="JM507" i="28"/>
  <c r="HR507" i="28"/>
  <c r="IP508" i="28"/>
  <c r="GU508" i="28"/>
  <c r="JB508" i="28"/>
  <c r="HG508" i="28"/>
  <c r="JN508" i="28"/>
  <c r="HS508" i="28"/>
  <c r="GV509" i="28"/>
  <c r="IQ509" i="28"/>
  <c r="HH509" i="28"/>
  <c r="JC509" i="28"/>
  <c r="HT509" i="28"/>
  <c r="JO509" i="28"/>
  <c r="IR510" i="28"/>
  <c r="GW510" i="28"/>
  <c r="JD510" i="28"/>
  <c r="HI510" i="28"/>
  <c r="GL511" i="28"/>
  <c r="IG511" i="28"/>
  <c r="GX511" i="28"/>
  <c r="IS511" i="28"/>
  <c r="HJ511" i="28"/>
  <c r="JE511" i="28"/>
  <c r="IH512" i="28"/>
  <c r="GM512" i="28"/>
  <c r="IT512" i="28"/>
  <c r="GY512" i="28"/>
  <c r="JF512" i="28"/>
  <c r="HK512" i="28"/>
  <c r="GN513" i="28"/>
  <c r="II513" i="28"/>
  <c r="GZ513" i="28"/>
  <c r="IU513" i="28"/>
  <c r="HL513" i="28"/>
  <c r="JG513" i="28"/>
  <c r="IJ514" i="28"/>
  <c r="GO514" i="28"/>
  <c r="IV514" i="28"/>
  <c r="HA514" i="28"/>
  <c r="JH514" i="28"/>
  <c r="HM514" i="28"/>
  <c r="IK515" i="28"/>
  <c r="GP515" i="28"/>
  <c r="IW515" i="28"/>
  <c r="HB515" i="28"/>
  <c r="JI515" i="28"/>
  <c r="HN515" i="28"/>
  <c r="IL516" i="28"/>
  <c r="GQ516" i="28"/>
  <c r="IX516" i="28"/>
  <c r="HC516" i="28"/>
  <c r="JJ516" i="28"/>
  <c r="HO516" i="28"/>
  <c r="IM517" i="28"/>
  <c r="GR517" i="28"/>
  <c r="IY517" i="28"/>
  <c r="HD517" i="28"/>
  <c r="JK517" i="28"/>
  <c r="HP517" i="28"/>
  <c r="IN518" i="28"/>
  <c r="GS518" i="28"/>
  <c r="IZ518" i="28"/>
  <c r="HE518" i="28"/>
  <c r="JL518" i="28"/>
  <c r="HQ518" i="28"/>
  <c r="GT519" i="28"/>
  <c r="IO519" i="28"/>
  <c r="HF519" i="28"/>
  <c r="JA519" i="28"/>
  <c r="HR519" i="28"/>
  <c r="JM519" i="28"/>
  <c r="IP520" i="28"/>
  <c r="GU520" i="28"/>
  <c r="JB520" i="28"/>
  <c r="HG520" i="28"/>
  <c r="JN520" i="28"/>
  <c r="HS520" i="28"/>
  <c r="HB226" i="28"/>
  <c r="IW226" i="28"/>
  <c r="HN226" i="28"/>
  <c r="JI226" i="28"/>
  <c r="IL227" i="28"/>
  <c r="GQ227" i="28"/>
  <c r="IX227" i="28"/>
  <c r="HC227" i="28"/>
  <c r="JJ227" i="28"/>
  <c r="HO227" i="28"/>
  <c r="IM228" i="28"/>
  <c r="GR228" i="28"/>
  <c r="IY228" i="28"/>
  <c r="HD228" i="28"/>
  <c r="JK228" i="28"/>
  <c r="HP228" i="28"/>
  <c r="GS229" i="28"/>
  <c r="IN229" i="28"/>
  <c r="HE229" i="28"/>
  <c r="IZ229" i="28"/>
  <c r="HQ229" i="28"/>
  <c r="JL229" i="28"/>
  <c r="IO230" i="28"/>
  <c r="GT230" i="28"/>
  <c r="JA230" i="28"/>
  <c r="HF230" i="28"/>
  <c r="JM230" i="28"/>
  <c r="HR230" i="28"/>
  <c r="IP231" i="28"/>
  <c r="GU231" i="28"/>
  <c r="JB231" i="28"/>
  <c r="HG231" i="28"/>
  <c r="JN231" i="28"/>
  <c r="HS231" i="28"/>
  <c r="GV232" i="28"/>
  <c r="IQ232" i="28"/>
  <c r="HH232" i="28"/>
  <c r="JC232" i="28"/>
  <c r="HT232" i="28"/>
  <c r="JO232" i="28"/>
  <c r="IR233" i="28"/>
  <c r="GW233" i="28"/>
  <c r="JD233" i="28"/>
  <c r="HI233" i="28"/>
  <c r="IG234" i="28"/>
  <c r="GL234" i="28"/>
  <c r="IS234" i="28"/>
  <c r="GX234" i="28"/>
  <c r="JE234" i="28"/>
  <c r="HJ234" i="28"/>
  <c r="IH235" i="28"/>
  <c r="GM235" i="28"/>
  <c r="IT235" i="28"/>
  <c r="GY235" i="28"/>
  <c r="JF235" i="28"/>
  <c r="HK235" i="28"/>
  <c r="GN236" i="28"/>
  <c r="II236" i="28"/>
  <c r="GZ236" i="28"/>
  <c r="IU236" i="28"/>
  <c r="HL236" i="28"/>
  <c r="JG236" i="28"/>
  <c r="IJ237" i="28"/>
  <c r="GO237" i="28"/>
  <c r="IV237" i="28"/>
  <c r="HA237" i="28"/>
  <c r="JH237" i="28"/>
  <c r="HM237" i="28"/>
  <c r="IK238" i="28"/>
  <c r="GP238" i="28"/>
  <c r="IW238" i="28"/>
  <c r="HB238" i="28"/>
  <c r="JI238" i="28"/>
  <c r="HN238" i="28"/>
  <c r="IL239" i="28"/>
  <c r="GQ239" i="28"/>
  <c r="IX239" i="28"/>
  <c r="HC239" i="28"/>
  <c r="JJ239" i="28"/>
  <c r="HO239" i="28"/>
  <c r="GR240" i="28"/>
  <c r="IM240" i="28"/>
  <c r="HD240" i="28"/>
  <c r="IY240" i="28"/>
  <c r="HP240" i="28"/>
  <c r="JK240" i="28"/>
  <c r="IN241" i="28"/>
  <c r="GS241" i="28"/>
  <c r="IZ241" i="28"/>
  <c r="HE241" i="28"/>
  <c r="HQ241" i="28"/>
  <c r="JL241" i="28"/>
  <c r="IO242" i="28"/>
  <c r="GT242" i="28"/>
  <c r="JA242" i="28"/>
  <c r="HF242" i="28"/>
  <c r="JM242" i="28"/>
  <c r="HR242" i="28"/>
  <c r="GU243" i="28"/>
  <c r="IP243" i="28"/>
  <c r="HG243" i="28"/>
  <c r="JB243" i="28"/>
  <c r="HS243" i="28"/>
  <c r="JN243" i="28"/>
  <c r="GV244" i="28"/>
  <c r="IQ244" i="28"/>
  <c r="HH244" i="28"/>
  <c r="JC244" i="28"/>
  <c r="HT244" i="28"/>
  <c r="JO244" i="28"/>
  <c r="IR245" i="28"/>
  <c r="GW245" i="28"/>
  <c r="JD245" i="28"/>
  <c r="HI245" i="28"/>
  <c r="GL246" i="28"/>
  <c r="IG246" i="28"/>
  <c r="GX246" i="28"/>
  <c r="IS246" i="28"/>
  <c r="HJ246" i="28"/>
  <c r="JE246" i="28"/>
  <c r="IH247" i="28"/>
  <c r="GM247" i="28"/>
  <c r="IT247" i="28"/>
  <c r="GY247" i="28"/>
  <c r="JF247" i="28"/>
  <c r="HK247" i="28"/>
  <c r="II248" i="28"/>
  <c r="GN248" i="28"/>
  <c r="IU248" i="28"/>
  <c r="GZ248" i="28"/>
  <c r="JG248" i="28"/>
  <c r="HL248" i="28"/>
  <c r="GO249" i="28"/>
  <c r="IJ249" i="28"/>
  <c r="HA249" i="28"/>
  <c r="IV249" i="28"/>
  <c r="HM249" i="28"/>
  <c r="JH249" i="28"/>
  <c r="IK250" i="28"/>
  <c r="GP250" i="28"/>
  <c r="IW250" i="28"/>
  <c r="HB250" i="28"/>
  <c r="JI250" i="28"/>
  <c r="HN250" i="28"/>
  <c r="GQ251" i="28"/>
  <c r="IL251" i="28"/>
  <c r="HC251" i="28"/>
  <c r="IX251" i="28"/>
  <c r="HO251" i="28"/>
  <c r="JJ251" i="28"/>
  <c r="IM252" i="28"/>
  <c r="GR252" i="28"/>
  <c r="IY252" i="28"/>
  <c r="HD252" i="28"/>
  <c r="JK252" i="28"/>
  <c r="HP252" i="28"/>
  <c r="GS253" i="28"/>
  <c r="IN253" i="28"/>
  <c r="HE253" i="28"/>
  <c r="IZ253" i="28"/>
  <c r="HQ253" i="28"/>
  <c r="JL253" i="28"/>
  <c r="IO254" i="28"/>
  <c r="GT254" i="28"/>
  <c r="JA254" i="28"/>
  <c r="HF254" i="28"/>
  <c r="JM254" i="28"/>
  <c r="HR254" i="28"/>
  <c r="GU255" i="28"/>
  <c r="IP255" i="28"/>
  <c r="HG255" i="28"/>
  <c r="JB255" i="28"/>
  <c r="HS255" i="28"/>
  <c r="JN255" i="28"/>
  <c r="GV256" i="28"/>
  <c r="IQ256" i="28"/>
  <c r="HH256" i="28"/>
  <c r="JC256" i="28"/>
  <c r="HT256" i="28"/>
  <c r="JO256" i="28"/>
  <c r="IR257" i="28"/>
  <c r="GW257" i="28"/>
  <c r="JD257" i="28"/>
  <c r="HI257" i="28"/>
  <c r="IG258" i="28"/>
  <c r="GL258" i="28"/>
  <c r="IS258" i="28"/>
  <c r="GX258" i="28"/>
  <c r="JE258" i="28"/>
  <c r="HJ258" i="28"/>
  <c r="GM259" i="28"/>
  <c r="IH259" i="28"/>
  <c r="GY259" i="28"/>
  <c r="IT259" i="28"/>
  <c r="HK259" i="28"/>
  <c r="JF259" i="28"/>
  <c r="GN260" i="28"/>
  <c r="II260" i="28"/>
  <c r="GZ260" i="28"/>
  <c r="IU260" i="28"/>
  <c r="HL260" i="28"/>
  <c r="JG260" i="28"/>
  <c r="IJ261" i="28"/>
  <c r="GO261" i="28"/>
  <c r="IV261" i="28"/>
  <c r="HA261" i="28"/>
  <c r="JH261" i="28"/>
  <c r="HM261" i="28"/>
  <c r="GP262" i="28"/>
  <c r="IK262" i="28"/>
  <c r="HB262" i="28"/>
  <c r="IW262" i="28"/>
  <c r="HN262" i="28"/>
  <c r="JI262" i="28"/>
  <c r="GQ263" i="28"/>
  <c r="IL263" i="28"/>
  <c r="HC263" i="28"/>
  <c r="IX263" i="28"/>
  <c r="HO263" i="28"/>
  <c r="JJ263" i="28"/>
  <c r="IM264" i="28"/>
  <c r="GR264" i="28"/>
  <c r="IY264" i="28"/>
  <c r="HD264" i="28"/>
  <c r="JK264" i="28"/>
  <c r="HP264" i="28"/>
  <c r="GS265" i="28"/>
  <c r="IN265" i="28"/>
  <c r="HE265" i="28"/>
  <c r="IZ265" i="28"/>
  <c r="HQ265" i="28"/>
  <c r="JL265" i="28"/>
  <c r="IO266" i="28"/>
  <c r="GT266" i="28"/>
  <c r="JA266" i="28"/>
  <c r="HF266" i="28"/>
  <c r="JM266" i="28"/>
  <c r="HR266" i="28"/>
  <c r="GU267" i="28"/>
  <c r="IP267" i="28"/>
  <c r="HG267" i="28"/>
  <c r="JB267" i="28"/>
  <c r="HS267" i="28"/>
  <c r="JN267" i="28"/>
  <c r="IQ268" i="28"/>
  <c r="GV268" i="28"/>
  <c r="JC268" i="28"/>
  <c r="HH268" i="28"/>
  <c r="JO268" i="28"/>
  <c r="HT268" i="28"/>
  <c r="IR269" i="28"/>
  <c r="GW269" i="28"/>
  <c r="JD269" i="28"/>
  <c r="HI269" i="28"/>
  <c r="GL270" i="28"/>
  <c r="IG270" i="28"/>
  <c r="GX270" i="28"/>
  <c r="IS270" i="28"/>
  <c r="HJ270" i="28"/>
  <c r="JE270" i="28"/>
  <c r="IH271" i="28"/>
  <c r="GM271" i="28"/>
  <c r="IT271" i="28"/>
  <c r="GY271" i="28"/>
  <c r="JF271" i="28"/>
  <c r="HK271" i="28"/>
  <c r="II272" i="28"/>
  <c r="GN272" i="28"/>
  <c r="IU272" i="28"/>
  <c r="GZ272" i="28"/>
  <c r="JG272" i="28"/>
  <c r="HL272" i="28"/>
  <c r="GO273" i="28"/>
  <c r="IJ273" i="28"/>
  <c r="HA273" i="28"/>
  <c r="IV273" i="28"/>
  <c r="HM273" i="28"/>
  <c r="JH273" i="28"/>
  <c r="IK274" i="28"/>
  <c r="GP274" i="28"/>
  <c r="IW274" i="28"/>
  <c r="HB274" i="28"/>
  <c r="JI274" i="28"/>
  <c r="HN274" i="28"/>
  <c r="GQ275" i="28"/>
  <c r="IL275" i="28"/>
  <c r="HC275" i="28"/>
  <c r="IX275" i="28"/>
  <c r="HO275" i="28"/>
  <c r="JJ275" i="28"/>
  <c r="IM276" i="28"/>
  <c r="GR276" i="28"/>
  <c r="IY276" i="28"/>
  <c r="HD276" i="28"/>
  <c r="JK276" i="28"/>
  <c r="HP276" i="28"/>
  <c r="GS277" i="28"/>
  <c r="IN277" i="28"/>
  <c r="HE277" i="28"/>
  <c r="IZ277" i="28"/>
  <c r="HQ277" i="28"/>
  <c r="JL277" i="28"/>
  <c r="IO278" i="28"/>
  <c r="GT278" i="28"/>
  <c r="JA278" i="28"/>
  <c r="HF278" i="28"/>
  <c r="JM278" i="28"/>
  <c r="HR278" i="28"/>
  <c r="GU279" i="28"/>
  <c r="IP279" i="28"/>
  <c r="HG279" i="28"/>
  <c r="JB279" i="28"/>
  <c r="HS279" i="28"/>
  <c r="JN279" i="28"/>
  <c r="IQ280" i="28"/>
  <c r="GV280" i="28"/>
  <c r="JC280" i="28"/>
  <c r="HH280" i="28"/>
  <c r="JO280" i="28"/>
  <c r="HT280" i="28"/>
  <c r="GW281" i="28"/>
  <c r="IR281" i="28"/>
  <c r="HI281" i="28"/>
  <c r="JD281" i="28"/>
  <c r="IG282" i="28"/>
  <c r="GL282" i="28"/>
  <c r="IS282" i="28"/>
  <c r="GX282" i="28"/>
  <c r="JE282" i="28"/>
  <c r="HJ282" i="28"/>
  <c r="IH283" i="28"/>
  <c r="GM283" i="28"/>
  <c r="IT283" i="28"/>
  <c r="GY283" i="28"/>
  <c r="JF283" i="28"/>
  <c r="HK283" i="28"/>
  <c r="II284" i="28"/>
  <c r="GN284" i="28"/>
  <c r="IU284" i="28"/>
  <c r="GZ284" i="28"/>
  <c r="JG284" i="28"/>
  <c r="HL284" i="28"/>
  <c r="IJ285" i="28"/>
  <c r="GO285" i="28"/>
  <c r="IV285" i="28"/>
  <c r="HA285" i="28"/>
  <c r="JH285" i="28"/>
  <c r="HM285" i="28"/>
  <c r="GP286" i="28"/>
  <c r="IK286" i="28"/>
  <c r="HB286" i="28"/>
  <c r="IW286" i="28"/>
  <c r="HN286" i="28"/>
  <c r="JI286" i="28"/>
  <c r="IL287" i="28"/>
  <c r="GQ287" i="28"/>
  <c r="IX287" i="28"/>
  <c r="HC287" i="28"/>
  <c r="HO287" i="28"/>
  <c r="JJ287" i="28"/>
  <c r="GR288" i="28"/>
  <c r="IM288" i="28"/>
  <c r="HD288" i="28"/>
  <c r="IY288" i="28"/>
  <c r="HP288" i="28"/>
  <c r="JK288" i="28"/>
  <c r="IN289" i="28"/>
  <c r="GS289" i="28"/>
  <c r="IZ289" i="28"/>
  <c r="HE289" i="28"/>
  <c r="JL289" i="28"/>
  <c r="HQ289" i="28"/>
  <c r="IO290" i="28"/>
  <c r="GT290" i="28"/>
  <c r="JA290" i="28"/>
  <c r="HF290" i="28"/>
  <c r="JM290" i="28"/>
  <c r="HR290" i="28"/>
  <c r="IP291" i="28"/>
  <c r="GU291" i="28"/>
  <c r="JB291" i="28"/>
  <c r="HG291" i="28"/>
  <c r="JN291" i="28"/>
  <c r="HS291" i="28"/>
  <c r="IQ292" i="28"/>
  <c r="GV292" i="28"/>
  <c r="JC292" i="28"/>
  <c r="HH292" i="28"/>
  <c r="JO292" i="28"/>
  <c r="HT292" i="28"/>
  <c r="IR293" i="28"/>
  <c r="GW293" i="28"/>
  <c r="JD293" i="28"/>
  <c r="HI293" i="28"/>
  <c r="IG294" i="28"/>
  <c r="GL294" i="28"/>
  <c r="IS294" i="28"/>
  <c r="GX294" i="28"/>
  <c r="JE294" i="28"/>
  <c r="HJ294" i="28"/>
  <c r="IH295" i="28"/>
  <c r="GM295" i="28"/>
  <c r="IT295" i="28"/>
  <c r="GY295" i="28"/>
  <c r="JF295" i="28"/>
  <c r="HK295" i="28"/>
  <c r="II296" i="28"/>
  <c r="GN296" i="28"/>
  <c r="IU296" i="28"/>
  <c r="GZ296" i="28"/>
  <c r="JG296" i="28"/>
  <c r="HL296" i="28"/>
  <c r="IJ297" i="28"/>
  <c r="GO297" i="28"/>
  <c r="IV297" i="28"/>
  <c r="HA297" i="28"/>
  <c r="JH297" i="28"/>
  <c r="HM297" i="28"/>
  <c r="GP298" i="28"/>
  <c r="IK298" i="28"/>
  <c r="HB298" i="28"/>
  <c r="IW298" i="28"/>
  <c r="HN298" i="28"/>
  <c r="JI298" i="28"/>
  <c r="IL299" i="28"/>
  <c r="GQ299" i="28"/>
  <c r="IX299" i="28"/>
  <c r="HC299" i="28"/>
  <c r="JJ299" i="28"/>
  <c r="HO299" i="28"/>
  <c r="IM300" i="28"/>
  <c r="GR300" i="28"/>
  <c r="IY300" i="28"/>
  <c r="HD300" i="28"/>
  <c r="JK300" i="28"/>
  <c r="HP300" i="28"/>
  <c r="IN301" i="28"/>
  <c r="GS301" i="28"/>
  <c r="IZ301" i="28"/>
  <c r="HE301" i="28"/>
  <c r="JL301" i="28"/>
  <c r="HQ301" i="28"/>
  <c r="IO302" i="28"/>
  <c r="GT302" i="28"/>
  <c r="JA302" i="28"/>
  <c r="HF302" i="28"/>
  <c r="JM302" i="28"/>
  <c r="HR302" i="28"/>
  <c r="IP303" i="28"/>
  <c r="GU303" i="28"/>
  <c r="JB303" i="28"/>
  <c r="HG303" i="28"/>
  <c r="JN303" i="28"/>
  <c r="HS303" i="28"/>
  <c r="IQ304" i="28"/>
  <c r="GV304" i="28"/>
  <c r="JC304" i="28"/>
  <c r="HH304" i="28"/>
  <c r="JO304" i="28"/>
  <c r="HT304" i="28"/>
  <c r="GW305" i="28"/>
  <c r="IR305" i="28"/>
  <c r="HI305" i="28"/>
  <c r="JD305" i="28"/>
  <c r="IG306" i="28"/>
  <c r="GL306" i="28"/>
  <c r="IS306" i="28"/>
  <c r="GX306" i="28"/>
  <c r="JE306" i="28"/>
  <c r="HJ306" i="28"/>
  <c r="IH307" i="28"/>
  <c r="GM307" i="28"/>
  <c r="IT307" i="28"/>
  <c r="GY307" i="28"/>
  <c r="JF307" i="28"/>
  <c r="HK307" i="28"/>
  <c r="II308" i="28"/>
  <c r="GN308" i="28"/>
  <c r="IU308" i="28"/>
  <c r="GZ308" i="28"/>
  <c r="JG308" i="28"/>
  <c r="HL308" i="28"/>
  <c r="GO309" i="28"/>
  <c r="IJ309" i="28"/>
  <c r="HA309" i="28"/>
  <c r="IV309" i="28"/>
  <c r="HM309" i="28"/>
  <c r="JH309" i="28"/>
  <c r="IK310" i="28"/>
  <c r="GP310" i="28"/>
  <c r="IW310" i="28"/>
  <c r="HB310" i="28"/>
  <c r="JI310" i="28"/>
  <c r="HN310" i="28"/>
  <c r="IL311" i="28"/>
  <c r="GQ311" i="28"/>
  <c r="IX311" i="28"/>
  <c r="HC311" i="28"/>
  <c r="JJ311" i="28"/>
  <c r="HO311" i="28"/>
  <c r="GR312" i="28"/>
  <c r="IM312" i="28"/>
  <c r="HD312" i="28"/>
  <c r="IY312" i="28"/>
  <c r="HP312" i="28"/>
  <c r="JK312" i="28"/>
  <c r="IN313" i="28"/>
  <c r="GS313" i="28"/>
  <c r="IZ313" i="28"/>
  <c r="HE313" i="28"/>
  <c r="JL313" i="28"/>
  <c r="HQ313" i="28"/>
  <c r="GT314" i="28"/>
  <c r="IO314" i="28"/>
  <c r="HF314" i="28"/>
  <c r="JA314" i="28"/>
  <c r="HR314" i="28"/>
  <c r="JM314" i="28"/>
  <c r="IP315" i="28"/>
  <c r="GU315" i="28"/>
  <c r="JB315" i="28"/>
  <c r="HG315" i="28"/>
  <c r="JN315" i="28"/>
  <c r="HS315" i="28"/>
  <c r="GV316" i="28"/>
  <c r="IQ316" i="28"/>
  <c r="HH316" i="28"/>
  <c r="JC316" i="28"/>
  <c r="HT316" i="28"/>
  <c r="JO316" i="28"/>
  <c r="IR317" i="28"/>
  <c r="GW317" i="28"/>
  <c r="JD317" i="28"/>
  <c r="HI317" i="28"/>
  <c r="GL318" i="28"/>
  <c r="IG318" i="28"/>
  <c r="GX318" i="28"/>
  <c r="IS318" i="28"/>
  <c r="HJ318" i="28"/>
  <c r="JE318" i="28"/>
  <c r="IH319" i="28"/>
  <c r="GM319" i="28"/>
  <c r="IT319" i="28"/>
  <c r="GY319" i="28"/>
  <c r="JF319" i="28"/>
  <c r="HK319" i="28"/>
  <c r="GN320" i="28"/>
  <c r="II320" i="28"/>
  <c r="GZ320" i="28"/>
  <c r="IU320" i="28"/>
  <c r="HL320" i="28"/>
  <c r="JG320" i="28"/>
  <c r="IJ321" i="28"/>
  <c r="GO321" i="28"/>
  <c r="IV321" i="28"/>
  <c r="HA321" i="28"/>
  <c r="JH321" i="28"/>
  <c r="HM321" i="28"/>
  <c r="GP322" i="28"/>
  <c r="IK322" i="28"/>
  <c r="HB322" i="28"/>
  <c r="IW322" i="28"/>
  <c r="HN322" i="28"/>
  <c r="JI322" i="28"/>
  <c r="IL323" i="28"/>
  <c r="GQ323" i="28"/>
  <c r="IX323" i="28"/>
  <c r="HC323" i="28"/>
  <c r="JJ323" i="28"/>
  <c r="HO323" i="28"/>
  <c r="IM324" i="28"/>
  <c r="GR324" i="28"/>
  <c r="IY324" i="28"/>
  <c r="HD324" i="28"/>
  <c r="JK324" i="28"/>
  <c r="HP324" i="28"/>
  <c r="GS325" i="28"/>
  <c r="IN325" i="28"/>
  <c r="HE325" i="28"/>
  <c r="IZ325" i="28"/>
  <c r="HQ325" i="28"/>
  <c r="JL325" i="28"/>
  <c r="IO326" i="28"/>
  <c r="GT326" i="28"/>
  <c r="JA326" i="28"/>
  <c r="HF326" i="28"/>
  <c r="JM326" i="28"/>
  <c r="HR326" i="28"/>
  <c r="GU327" i="28"/>
  <c r="IP327" i="28"/>
  <c r="HG327" i="28"/>
  <c r="JB327" i="28"/>
  <c r="HS327" i="28"/>
  <c r="JN327" i="28"/>
  <c r="IQ328" i="28"/>
  <c r="GV328" i="28"/>
  <c r="JC328" i="28"/>
  <c r="HH328" i="28"/>
  <c r="JO328" i="28"/>
  <c r="HT328" i="28"/>
  <c r="IR329" i="28"/>
  <c r="GW329" i="28"/>
  <c r="JD329" i="28"/>
  <c r="HI329" i="28"/>
  <c r="IG330" i="28"/>
  <c r="GL330" i="28"/>
  <c r="GX330" i="28"/>
  <c r="IS330" i="28"/>
  <c r="JE330" i="28"/>
  <c r="HJ330" i="28"/>
  <c r="GM331" i="28"/>
  <c r="IH331" i="28"/>
  <c r="GY331" i="28"/>
  <c r="IT331" i="28"/>
  <c r="HK331" i="28"/>
  <c r="JF331" i="28"/>
  <c r="II332" i="28"/>
  <c r="GN332" i="28"/>
  <c r="IU332" i="28"/>
  <c r="GZ332" i="28"/>
  <c r="JG332" i="28"/>
  <c r="HL332" i="28"/>
  <c r="GO333" i="28"/>
  <c r="IJ333" i="28"/>
  <c r="HA333" i="28"/>
  <c r="IV333" i="28"/>
  <c r="HM333" i="28"/>
  <c r="JH333" i="28"/>
  <c r="GP334" i="28"/>
  <c r="IK334" i="28"/>
  <c r="HB334" i="28"/>
  <c r="IW334" i="28"/>
  <c r="HN334" i="28"/>
  <c r="JI334" i="28"/>
  <c r="IL335" i="28"/>
  <c r="GQ335" i="28"/>
  <c r="IX335" i="28"/>
  <c r="HC335" i="28"/>
  <c r="JJ335" i="28"/>
  <c r="HO335" i="28"/>
  <c r="IM336" i="28"/>
  <c r="GR336" i="28"/>
  <c r="IY336" i="28"/>
  <c r="HD336" i="28"/>
  <c r="JK336" i="28"/>
  <c r="HP336" i="28"/>
  <c r="IN337" i="28"/>
  <c r="GS337" i="28"/>
  <c r="IZ337" i="28"/>
  <c r="HE337" i="28"/>
  <c r="JL337" i="28"/>
  <c r="HQ337" i="28"/>
  <c r="IO338" i="28"/>
  <c r="GT338" i="28"/>
  <c r="JA338" i="28"/>
  <c r="HF338" i="28"/>
  <c r="JM338" i="28"/>
  <c r="HR338" i="28"/>
  <c r="IP339" i="28"/>
  <c r="GU339" i="28"/>
  <c r="JB339" i="28"/>
  <c r="HG339" i="28"/>
  <c r="HS339" i="28"/>
  <c r="JN339" i="28"/>
  <c r="IQ340" i="28"/>
  <c r="GV340" i="28"/>
  <c r="JC340" i="28"/>
  <c r="HH340" i="28"/>
  <c r="JO340" i="28"/>
  <c r="HT340" i="28"/>
  <c r="IR341" i="28"/>
  <c r="GW341" i="28"/>
  <c r="JD341" i="28"/>
  <c r="HI341" i="28"/>
  <c r="IG342" i="28"/>
  <c r="GL342" i="28"/>
  <c r="IS342" i="28"/>
  <c r="GX342" i="28"/>
  <c r="JE342" i="28"/>
  <c r="HJ342" i="28"/>
  <c r="IH343" i="28"/>
  <c r="GM343" i="28"/>
  <c r="IT343" i="28"/>
  <c r="GY343" i="28"/>
  <c r="JF343" i="28"/>
  <c r="HK343" i="28"/>
  <c r="GN344" i="28"/>
  <c r="II344" i="28"/>
  <c r="GZ344" i="28"/>
  <c r="IU344" i="28"/>
  <c r="HL344" i="28"/>
  <c r="JG344" i="28"/>
  <c r="IJ345" i="28"/>
  <c r="GO345" i="28"/>
  <c r="IV345" i="28"/>
  <c r="HA345" i="28"/>
  <c r="JH345" i="28"/>
  <c r="HM345" i="28"/>
  <c r="GP346" i="28"/>
  <c r="IK346" i="28"/>
  <c r="HB346" i="28"/>
  <c r="IW346" i="28"/>
  <c r="HN346" i="28"/>
  <c r="JI346" i="28"/>
  <c r="IL347" i="28"/>
  <c r="GQ347" i="28"/>
  <c r="IX347" i="28"/>
  <c r="HC347" i="28"/>
  <c r="JJ347" i="28"/>
  <c r="HO347" i="28"/>
  <c r="IM348" i="28"/>
  <c r="GR348" i="28"/>
  <c r="IY348" i="28"/>
  <c r="HD348" i="28"/>
  <c r="JK348" i="28"/>
  <c r="HP348" i="28"/>
  <c r="GS349" i="28"/>
  <c r="IN349" i="28"/>
  <c r="HE349" i="28"/>
  <c r="IZ349" i="28"/>
  <c r="HQ349" i="28"/>
  <c r="JL349" i="28"/>
  <c r="IO350" i="28"/>
  <c r="GT350" i="28"/>
  <c r="JA350" i="28"/>
  <c r="HF350" i="28"/>
  <c r="JM350" i="28"/>
  <c r="HR350" i="28"/>
  <c r="IP351" i="28"/>
  <c r="GU351" i="28"/>
  <c r="JB351" i="28"/>
  <c r="HG351" i="28"/>
  <c r="JN351" i="28"/>
  <c r="HS351" i="28"/>
  <c r="GV352" i="28"/>
  <c r="IQ352" i="28"/>
  <c r="HH352" i="28"/>
  <c r="JC352" i="28"/>
  <c r="HT352" i="28"/>
  <c r="JO352" i="28"/>
  <c r="IR353" i="28"/>
  <c r="GW353" i="28"/>
  <c r="JD353" i="28"/>
  <c r="HI353" i="28"/>
  <c r="IG354" i="28"/>
  <c r="GL354" i="28"/>
  <c r="IS354" i="28"/>
  <c r="GX354" i="28"/>
  <c r="JE354" i="28"/>
  <c r="HJ354" i="28"/>
  <c r="GM355" i="28"/>
  <c r="IH355" i="28"/>
  <c r="GY355" i="28"/>
  <c r="IT355" i="28"/>
  <c r="HK355" i="28"/>
  <c r="JF355" i="28"/>
  <c r="II356" i="28"/>
  <c r="GN356" i="28"/>
  <c r="IU356" i="28"/>
  <c r="GZ356" i="28"/>
  <c r="JG356" i="28"/>
  <c r="HL356" i="28"/>
  <c r="IJ357" i="28"/>
  <c r="GO357" i="28"/>
  <c r="HA357" i="28"/>
  <c r="IV357" i="28"/>
  <c r="JH357" i="28"/>
  <c r="HM357" i="28"/>
  <c r="IK358" i="28"/>
  <c r="GP358" i="28"/>
  <c r="IW358" i="28"/>
  <c r="HB358" i="28"/>
  <c r="HN358" i="28"/>
  <c r="JI358" i="28"/>
  <c r="IL359" i="28"/>
  <c r="GQ359" i="28"/>
  <c r="IX359" i="28"/>
  <c r="HC359" i="28"/>
  <c r="JJ359" i="28"/>
  <c r="HO359" i="28"/>
  <c r="GR360" i="28"/>
  <c r="IM360" i="28"/>
  <c r="IY360" i="28"/>
  <c r="HD360" i="28"/>
  <c r="JK360" i="28"/>
  <c r="HP360" i="28"/>
  <c r="GS361" i="28"/>
  <c r="IN361" i="28"/>
  <c r="HE361" i="28"/>
  <c r="IZ361" i="28"/>
  <c r="JL361" i="28"/>
  <c r="HQ361" i="28"/>
  <c r="GT362" i="28"/>
  <c r="IO362" i="28"/>
  <c r="HF362" i="28"/>
  <c r="JA362" i="28"/>
  <c r="HR362" i="28"/>
  <c r="JM362" i="28"/>
  <c r="IP363" i="28"/>
  <c r="GU363" i="28"/>
  <c r="JB363" i="28"/>
  <c r="HG363" i="28"/>
  <c r="JN363" i="28"/>
  <c r="HS363" i="28"/>
  <c r="GV364" i="28"/>
  <c r="IQ364" i="28"/>
  <c r="HH364" i="28"/>
  <c r="JC364" i="28"/>
  <c r="HT364" i="28"/>
  <c r="JO364" i="28"/>
  <c r="IR365" i="28"/>
  <c r="GW365" i="28"/>
  <c r="JD365" i="28"/>
  <c r="HI365" i="28"/>
  <c r="GL366" i="28"/>
  <c r="IG366" i="28"/>
  <c r="GX366" i="28"/>
  <c r="IS366" i="28"/>
  <c r="HJ366" i="28"/>
  <c r="JE366" i="28"/>
  <c r="IH367" i="28"/>
  <c r="GM367" i="28"/>
  <c r="IT367" i="28"/>
  <c r="GY367" i="28"/>
  <c r="JF367" i="28"/>
  <c r="HK367" i="28"/>
  <c r="GN368" i="28"/>
  <c r="II368" i="28"/>
  <c r="GZ368" i="28"/>
  <c r="IU368" i="28"/>
  <c r="HL368" i="28"/>
  <c r="JG368" i="28"/>
  <c r="IJ369" i="28"/>
  <c r="GO369" i="28"/>
  <c r="IV369" i="28"/>
  <c r="HA369" i="28"/>
  <c r="JH369" i="28"/>
  <c r="HM369" i="28"/>
  <c r="IK370" i="28"/>
  <c r="GP370" i="28"/>
  <c r="IW370" i="28"/>
  <c r="HB370" i="28"/>
  <c r="JI370" i="28"/>
  <c r="HN370" i="28"/>
  <c r="GQ371" i="28"/>
  <c r="IL371" i="28"/>
  <c r="HC371" i="28"/>
  <c r="IX371" i="28"/>
  <c r="HO371" i="28"/>
  <c r="JJ371" i="28"/>
  <c r="IM372" i="28"/>
  <c r="GR372" i="28"/>
  <c r="IY372" i="28"/>
  <c r="HD372" i="28"/>
  <c r="JK372" i="28"/>
  <c r="HP372" i="28"/>
  <c r="GS373" i="28"/>
  <c r="IN373" i="28"/>
  <c r="HE373" i="28"/>
  <c r="IZ373" i="28"/>
  <c r="HQ373" i="28"/>
  <c r="JL373" i="28"/>
  <c r="IO374" i="28"/>
  <c r="GT374" i="28"/>
  <c r="JA374" i="28"/>
  <c r="HF374" i="28"/>
  <c r="JM374" i="28"/>
  <c r="HR374" i="28"/>
  <c r="IP375" i="28"/>
  <c r="GU375" i="28"/>
  <c r="JB375" i="28"/>
  <c r="HG375" i="28"/>
  <c r="JN375" i="28"/>
  <c r="HS375" i="28"/>
  <c r="GV376" i="28"/>
  <c r="IQ376" i="28"/>
  <c r="HH376" i="28"/>
  <c r="JC376" i="28"/>
  <c r="JO376" i="28"/>
  <c r="HT376" i="28"/>
  <c r="IR377" i="28"/>
  <c r="GW377" i="28"/>
  <c r="JD377" i="28"/>
  <c r="HI377" i="28"/>
  <c r="IG378" i="28"/>
  <c r="GL378" i="28"/>
  <c r="GX378" i="28"/>
  <c r="IS378" i="28"/>
  <c r="HJ378" i="28"/>
  <c r="JE378" i="28"/>
  <c r="GM379" i="28"/>
  <c r="IH379" i="28"/>
  <c r="GY379" i="28"/>
  <c r="IT379" i="28"/>
  <c r="JF379" i="28"/>
  <c r="HK379" i="28"/>
  <c r="II380" i="28"/>
  <c r="GN380" i="28"/>
  <c r="IU380" i="28"/>
  <c r="GZ380" i="28"/>
  <c r="JG380" i="28"/>
  <c r="HL380" i="28"/>
  <c r="IJ381" i="28"/>
  <c r="GO381" i="28"/>
  <c r="IV381" i="28"/>
  <c r="HA381" i="28"/>
  <c r="JH381" i="28"/>
  <c r="HM381" i="28"/>
  <c r="GP382" i="28"/>
  <c r="IK382" i="28"/>
  <c r="HB382" i="28"/>
  <c r="IW382" i="28"/>
  <c r="HN382" i="28"/>
  <c r="JI382" i="28"/>
  <c r="IL383" i="28"/>
  <c r="GQ383" i="28"/>
  <c r="IX383" i="28"/>
  <c r="HC383" i="28"/>
  <c r="JJ383" i="28"/>
  <c r="HO383" i="28"/>
  <c r="IM384" i="28"/>
  <c r="GR384" i="28"/>
  <c r="IY384" i="28"/>
  <c r="HD384" i="28"/>
  <c r="JK384" i="28"/>
  <c r="HP384" i="28"/>
  <c r="GS385" i="28"/>
  <c r="IN385" i="28"/>
  <c r="HE385" i="28"/>
  <c r="IZ385" i="28"/>
  <c r="HQ385" i="28"/>
  <c r="JL385" i="28"/>
  <c r="IO386" i="28"/>
  <c r="GT386" i="28"/>
  <c r="JA386" i="28"/>
  <c r="HF386" i="28"/>
  <c r="JM386" i="28"/>
  <c r="HR386" i="28"/>
  <c r="IP387" i="28"/>
  <c r="GU387" i="28"/>
  <c r="JB387" i="28"/>
  <c r="HG387" i="28"/>
  <c r="JN387" i="28"/>
  <c r="HS387" i="28"/>
  <c r="GV388" i="28"/>
  <c r="IQ388" i="28"/>
  <c r="HH388" i="28"/>
  <c r="JC388" i="28"/>
  <c r="HT388" i="28"/>
  <c r="JO388" i="28"/>
  <c r="GW389" i="28"/>
  <c r="IR389" i="28"/>
  <c r="HI389" i="28"/>
  <c r="JD389" i="28"/>
  <c r="IG390" i="28"/>
  <c r="GL390" i="28"/>
  <c r="IS390" i="28"/>
  <c r="GX390" i="28"/>
  <c r="JE390" i="28"/>
  <c r="HJ390" i="28"/>
  <c r="IH391" i="28"/>
  <c r="GM391" i="28"/>
  <c r="IT391" i="28"/>
  <c r="GY391" i="28"/>
  <c r="JF391" i="28"/>
  <c r="HK391" i="28"/>
  <c r="GN392" i="28"/>
  <c r="II392" i="28"/>
  <c r="GZ392" i="28"/>
  <c r="IU392" i="28"/>
  <c r="HL392" i="28"/>
  <c r="JG392" i="28"/>
  <c r="IJ393" i="28"/>
  <c r="GO393" i="28"/>
  <c r="IV393" i="28"/>
  <c r="HA393" i="28"/>
  <c r="JH393" i="28"/>
  <c r="HM393" i="28"/>
  <c r="IK394" i="28"/>
  <c r="GP394" i="28"/>
  <c r="IW394" i="28"/>
  <c r="HB394" i="28"/>
  <c r="JI394" i="28"/>
  <c r="HN394" i="28"/>
  <c r="IL395" i="28"/>
  <c r="GQ395" i="28"/>
  <c r="IX395" i="28"/>
  <c r="HC395" i="28"/>
  <c r="JJ395" i="28"/>
  <c r="HO395" i="28"/>
  <c r="GR396" i="28"/>
  <c r="IM396" i="28"/>
  <c r="HD396" i="28"/>
  <c r="IY396" i="28"/>
  <c r="HP396" i="28"/>
  <c r="JK396" i="28"/>
  <c r="IN397" i="28"/>
  <c r="GS397" i="28"/>
  <c r="IZ397" i="28"/>
  <c r="HE397" i="28"/>
  <c r="JL397" i="28"/>
  <c r="HQ397" i="28"/>
  <c r="GT398" i="28"/>
  <c r="IO398" i="28"/>
  <c r="HF398" i="28"/>
  <c r="JA398" i="28"/>
  <c r="HR398" i="28"/>
  <c r="JM398" i="28"/>
  <c r="IP399" i="28"/>
  <c r="GU399" i="28"/>
  <c r="JB399" i="28"/>
  <c r="HG399" i="28"/>
  <c r="JN399" i="28"/>
  <c r="HS399" i="28"/>
  <c r="IQ400" i="28"/>
  <c r="GV400" i="28"/>
  <c r="JC400" i="28"/>
  <c r="HH400" i="28"/>
  <c r="JO400" i="28"/>
  <c r="HT400" i="28"/>
  <c r="IR401" i="28"/>
  <c r="GW401" i="28"/>
  <c r="JD401" i="28"/>
  <c r="HI401" i="28"/>
  <c r="IG402" i="28"/>
  <c r="GL402" i="28"/>
  <c r="GX402" i="28"/>
  <c r="IS402" i="28"/>
  <c r="JE402" i="28"/>
  <c r="HJ402" i="28"/>
  <c r="IH403" i="28"/>
  <c r="GM403" i="28"/>
  <c r="IT403" i="28"/>
  <c r="GY403" i="28"/>
  <c r="JF403" i="28"/>
  <c r="HK403" i="28"/>
  <c r="GN404" i="28"/>
  <c r="II404" i="28"/>
  <c r="GZ404" i="28"/>
  <c r="IU404" i="28"/>
  <c r="HL404" i="28"/>
  <c r="JG404" i="28"/>
  <c r="IJ405" i="28"/>
  <c r="GO405" i="28"/>
  <c r="IV405" i="28"/>
  <c r="HA405" i="28"/>
  <c r="JH405" i="28"/>
  <c r="HM405" i="28"/>
  <c r="IK406" i="28"/>
  <c r="GP406" i="28"/>
  <c r="IW406" i="28"/>
  <c r="HB406" i="28"/>
  <c r="JI406" i="28"/>
  <c r="HN406" i="28"/>
  <c r="GQ407" i="28"/>
  <c r="IL407" i="28"/>
  <c r="HC407" i="28"/>
  <c r="IX407" i="28"/>
  <c r="HO407" i="28"/>
  <c r="JJ407" i="28"/>
  <c r="GR408" i="28"/>
  <c r="IM408" i="28"/>
  <c r="HD408" i="28"/>
  <c r="IY408" i="28"/>
  <c r="HP408" i="28"/>
  <c r="JK408" i="28"/>
  <c r="GS409" i="28"/>
  <c r="IN409" i="28"/>
  <c r="HE409" i="28"/>
  <c r="IZ409" i="28"/>
  <c r="HQ409" i="28"/>
  <c r="JL409" i="28"/>
  <c r="GT410" i="28"/>
  <c r="IO410" i="28"/>
  <c r="HF410" i="28"/>
  <c r="JA410" i="28"/>
  <c r="HR410" i="28"/>
  <c r="JM410" i="28"/>
  <c r="IP411" i="28"/>
  <c r="GU411" i="28"/>
  <c r="JB411" i="28"/>
  <c r="HG411" i="28"/>
  <c r="JN411" i="28"/>
  <c r="HS411" i="28"/>
  <c r="IQ412" i="28"/>
  <c r="GV412" i="28"/>
  <c r="JC412" i="28"/>
  <c r="HH412" i="28"/>
  <c r="JO412" i="28"/>
  <c r="HT412" i="28"/>
  <c r="GW413" i="28"/>
  <c r="IR413" i="28"/>
  <c r="HI413" i="28"/>
  <c r="JD413" i="28"/>
  <c r="GL414" i="28"/>
  <c r="IG414" i="28"/>
  <c r="GX414" i="28"/>
  <c r="IS414" i="28"/>
  <c r="HJ414" i="28"/>
  <c r="JE414" i="28"/>
  <c r="IH415" i="28"/>
  <c r="GM415" i="28"/>
  <c r="IT415" i="28"/>
  <c r="GY415" i="28"/>
  <c r="JF415" i="28"/>
  <c r="HK415" i="28"/>
  <c r="GN416" i="28"/>
  <c r="II416" i="28"/>
  <c r="IU416" i="28"/>
  <c r="GZ416" i="28"/>
  <c r="JG416" i="28"/>
  <c r="HL416" i="28"/>
  <c r="IJ417" i="28"/>
  <c r="GO417" i="28"/>
  <c r="IV417" i="28"/>
  <c r="HA417" i="28"/>
  <c r="JH417" i="28"/>
  <c r="HM417" i="28"/>
  <c r="IK418" i="28"/>
  <c r="GP418" i="28"/>
  <c r="IW418" i="28"/>
  <c r="HB418" i="28"/>
  <c r="JI418" i="28"/>
  <c r="HN418" i="28"/>
  <c r="GQ419" i="28"/>
  <c r="IL419" i="28"/>
  <c r="HC419" i="28"/>
  <c r="IX419" i="28"/>
  <c r="HO419" i="28"/>
  <c r="JJ419" i="28"/>
  <c r="IM420" i="28"/>
  <c r="GR420" i="28"/>
  <c r="IY420" i="28"/>
  <c r="HD420" i="28"/>
  <c r="JK420" i="28"/>
  <c r="HP420" i="28"/>
  <c r="IN421" i="28"/>
  <c r="GS421" i="28"/>
  <c r="HE421" i="28"/>
  <c r="IZ421" i="28"/>
  <c r="HQ421" i="28"/>
  <c r="JL421" i="28"/>
  <c r="IO422" i="28"/>
  <c r="GT422" i="28"/>
  <c r="JA422" i="28"/>
  <c r="HF422" i="28"/>
  <c r="JM422" i="28"/>
  <c r="HR422" i="28"/>
  <c r="GU423" i="28"/>
  <c r="IP423" i="28"/>
  <c r="HG423" i="28"/>
  <c r="JB423" i="28"/>
  <c r="JN423" i="28"/>
  <c r="HS423" i="28"/>
  <c r="IQ424" i="28"/>
  <c r="GV424" i="28"/>
  <c r="JC424" i="28"/>
  <c r="HH424" i="28"/>
  <c r="JO424" i="28"/>
  <c r="HT424" i="28"/>
  <c r="IR425" i="28"/>
  <c r="GW425" i="28"/>
  <c r="JD425" i="28"/>
  <c r="HI425" i="28"/>
  <c r="GL426" i="28"/>
  <c r="IG426" i="28"/>
  <c r="GX426" i="28"/>
  <c r="IS426" i="28"/>
  <c r="HJ426" i="28"/>
  <c r="JE426" i="28"/>
  <c r="IH427" i="28"/>
  <c r="GM427" i="28"/>
  <c r="IT427" i="28"/>
  <c r="GY427" i="28"/>
  <c r="JF427" i="28"/>
  <c r="HK427" i="28"/>
  <c r="GN428" i="28"/>
  <c r="II428" i="28"/>
  <c r="GZ428" i="28"/>
  <c r="IU428" i="28"/>
  <c r="HL428" i="28"/>
  <c r="JG428" i="28"/>
  <c r="IJ429" i="28"/>
  <c r="GO429" i="28"/>
  <c r="IV429" i="28"/>
  <c r="HA429" i="28"/>
  <c r="JH429" i="28"/>
  <c r="HM429" i="28"/>
  <c r="GP430" i="28"/>
  <c r="IK430" i="28"/>
  <c r="HB430" i="28"/>
  <c r="IW430" i="28"/>
  <c r="HN430" i="28"/>
  <c r="JI430" i="28"/>
  <c r="GQ431" i="28"/>
  <c r="IL431" i="28"/>
  <c r="HC431" i="28"/>
  <c r="IX431" i="28"/>
  <c r="JJ431" i="28"/>
  <c r="HO431" i="28"/>
  <c r="IM432" i="28"/>
  <c r="GR432" i="28"/>
  <c r="HD432" i="28"/>
  <c r="IY432" i="28"/>
  <c r="JK432" i="28"/>
  <c r="HP432" i="28"/>
  <c r="IN433" i="28"/>
  <c r="GS433" i="28"/>
  <c r="IZ433" i="28"/>
  <c r="HE433" i="28"/>
  <c r="JL433" i="28"/>
  <c r="HQ433" i="28"/>
  <c r="IO434" i="28"/>
  <c r="GT434" i="28"/>
  <c r="JA434" i="28"/>
  <c r="HF434" i="28"/>
  <c r="JM434" i="28"/>
  <c r="HR434" i="28"/>
  <c r="IP435" i="28"/>
  <c r="GU435" i="28"/>
  <c r="JB435" i="28"/>
  <c r="HG435" i="28"/>
  <c r="JN435" i="28"/>
  <c r="HS435" i="28"/>
  <c r="IQ436" i="28"/>
  <c r="GV436" i="28"/>
  <c r="JC436" i="28"/>
  <c r="HH436" i="28"/>
  <c r="JO436" i="28"/>
  <c r="HT436" i="28"/>
  <c r="IR437" i="28"/>
  <c r="GW437" i="28"/>
  <c r="JD437" i="28"/>
  <c r="HI437" i="28"/>
  <c r="GL438" i="28"/>
  <c r="IG438" i="28"/>
  <c r="GX438" i="28"/>
  <c r="IS438" i="28"/>
  <c r="HJ438" i="28"/>
  <c r="JE438" i="28"/>
  <c r="IH439" i="28"/>
  <c r="GM439" i="28"/>
  <c r="IT439" i="28"/>
  <c r="GY439" i="28"/>
  <c r="JF439" i="28"/>
  <c r="HK439" i="28"/>
  <c r="GN440" i="28"/>
  <c r="II440" i="28"/>
  <c r="GZ440" i="28"/>
  <c r="IU440" i="28"/>
  <c r="HL440" i="28"/>
  <c r="JG440" i="28"/>
  <c r="IJ441" i="28"/>
  <c r="GO441" i="28"/>
  <c r="IV441" i="28"/>
  <c r="HA441" i="28"/>
  <c r="JH441" i="28"/>
  <c r="HM441" i="28"/>
  <c r="IK442" i="28"/>
  <c r="GP442" i="28"/>
  <c r="IW442" i="28"/>
  <c r="HB442" i="28"/>
  <c r="JI442" i="28"/>
  <c r="HN442" i="28"/>
  <c r="IL443" i="28"/>
  <c r="GQ443" i="28"/>
  <c r="IX443" i="28"/>
  <c r="HC443" i="28"/>
  <c r="JJ443" i="28"/>
  <c r="HO443" i="28"/>
  <c r="IM444" i="28"/>
  <c r="GR444" i="28"/>
  <c r="IY444" i="28"/>
  <c r="HD444" i="28"/>
  <c r="HP444" i="28"/>
  <c r="JK444" i="28"/>
  <c r="IN445" i="28"/>
  <c r="GS445" i="28"/>
  <c r="IZ445" i="28"/>
  <c r="HE445" i="28"/>
  <c r="JL445" i="28"/>
  <c r="HQ445" i="28"/>
  <c r="IO446" i="28"/>
  <c r="GT446" i="28"/>
  <c r="JA446" i="28"/>
  <c r="HF446" i="28"/>
  <c r="JM446" i="28"/>
  <c r="HR446" i="28"/>
  <c r="GU447" i="28"/>
  <c r="IP447" i="28"/>
  <c r="HG447" i="28"/>
  <c r="JB447" i="28"/>
  <c r="HS447" i="28"/>
  <c r="JN447" i="28"/>
  <c r="IQ448" i="28"/>
  <c r="GV448" i="28"/>
  <c r="JC448" i="28"/>
  <c r="HH448" i="28"/>
  <c r="JO448" i="28"/>
  <c r="HT448" i="28"/>
  <c r="GW449" i="28"/>
  <c r="IR449" i="28"/>
  <c r="HI449" i="28"/>
  <c r="JD449" i="28"/>
  <c r="IG450" i="28"/>
  <c r="GL450" i="28"/>
  <c r="IS450" i="28"/>
  <c r="GX450" i="28"/>
  <c r="JE450" i="28"/>
  <c r="HJ450" i="28"/>
  <c r="IH451" i="28"/>
  <c r="GM451" i="28"/>
  <c r="IT451" i="28"/>
  <c r="GY451" i="28"/>
  <c r="JF451" i="28"/>
  <c r="HK451" i="28"/>
  <c r="II452" i="28"/>
  <c r="GN452" i="28"/>
  <c r="IU452" i="28"/>
  <c r="GZ452" i="28"/>
  <c r="JG452" i="28"/>
  <c r="HL452" i="28"/>
  <c r="GO453" i="28"/>
  <c r="IJ453" i="28"/>
  <c r="HA453" i="28"/>
  <c r="IV453" i="28"/>
  <c r="HM453" i="28"/>
  <c r="JH453" i="28"/>
  <c r="IK454" i="28"/>
  <c r="GP454" i="28"/>
  <c r="HB454" i="28"/>
  <c r="IW454" i="28"/>
  <c r="HN454" i="28"/>
  <c r="JI454" i="28"/>
  <c r="GQ455" i="28"/>
  <c r="IL455" i="28"/>
  <c r="HC455" i="28"/>
  <c r="IX455" i="28"/>
  <c r="HO455" i="28"/>
  <c r="JJ455" i="28"/>
  <c r="GR456" i="28"/>
  <c r="IM456" i="28"/>
  <c r="HD456" i="28"/>
  <c r="IY456" i="28"/>
  <c r="HP456" i="28"/>
  <c r="JK456" i="28"/>
  <c r="IN457" i="28"/>
  <c r="GS457" i="28"/>
  <c r="IZ457" i="28"/>
  <c r="HE457" i="28"/>
  <c r="JL457" i="28"/>
  <c r="HQ457" i="28"/>
  <c r="GT458" i="28"/>
  <c r="IO458" i="28"/>
  <c r="JA458" i="28"/>
  <c r="HF458" i="28"/>
  <c r="JM458" i="28"/>
  <c r="HR458" i="28"/>
  <c r="IP459" i="28"/>
  <c r="GU459" i="28"/>
  <c r="JB459" i="28"/>
  <c r="HG459" i="28"/>
  <c r="JN459" i="28"/>
  <c r="HS459" i="28"/>
  <c r="IQ460" i="28"/>
  <c r="GV460" i="28"/>
  <c r="JC460" i="28"/>
  <c r="HH460" i="28"/>
  <c r="JO460" i="28"/>
  <c r="HT460" i="28"/>
  <c r="GW461" i="28"/>
  <c r="IR461" i="28"/>
  <c r="HI461" i="28"/>
  <c r="JD461" i="28"/>
  <c r="GL462" i="28"/>
  <c r="IG462" i="28"/>
  <c r="GX462" i="28"/>
  <c r="IS462" i="28"/>
  <c r="JE462" i="28"/>
  <c r="HJ462" i="28"/>
  <c r="IH463" i="28"/>
  <c r="GM463" i="28"/>
  <c r="GY463" i="28"/>
  <c r="IT463" i="28"/>
  <c r="JF463" i="28"/>
  <c r="HK463" i="28"/>
  <c r="GN464" i="28"/>
  <c r="II464" i="28"/>
  <c r="GZ464" i="28"/>
  <c r="IU464" i="28"/>
  <c r="HL464" i="28"/>
  <c r="JG464" i="28"/>
  <c r="GO465" i="28"/>
  <c r="IJ465" i="28"/>
  <c r="HA465" i="28"/>
  <c r="IV465" i="28"/>
  <c r="HM465" i="28"/>
  <c r="JH465" i="28"/>
  <c r="IK466" i="28"/>
  <c r="GP466" i="28"/>
  <c r="IW466" i="28"/>
  <c r="HB466" i="28"/>
  <c r="JI466" i="28"/>
  <c r="HN466" i="28"/>
  <c r="GQ467" i="28"/>
  <c r="IL467" i="28"/>
  <c r="HC467" i="28"/>
  <c r="IX467" i="28"/>
  <c r="HO467" i="28"/>
  <c r="JJ467" i="28"/>
  <c r="IM468" i="28"/>
  <c r="GR468" i="28"/>
  <c r="IY468" i="28"/>
  <c r="HD468" i="28"/>
  <c r="JK468" i="28"/>
  <c r="HP468" i="28"/>
  <c r="IN469" i="28"/>
  <c r="GS469" i="28"/>
  <c r="IZ469" i="28"/>
  <c r="HE469" i="28"/>
  <c r="JL469" i="28"/>
  <c r="HQ469" i="28"/>
  <c r="GT470" i="28"/>
  <c r="IO470" i="28"/>
  <c r="JA470" i="28"/>
  <c r="HF470" i="28"/>
  <c r="HR470" i="28"/>
  <c r="JM470" i="28"/>
  <c r="GU471" i="28"/>
  <c r="IP471" i="28"/>
  <c r="HG471" i="28"/>
  <c r="JB471" i="28"/>
  <c r="JN471" i="28"/>
  <c r="HS471" i="28"/>
  <c r="GV472" i="28"/>
  <c r="IQ472" i="28"/>
  <c r="HH472" i="28"/>
  <c r="JC472" i="28"/>
  <c r="HT472" i="28"/>
  <c r="JO472" i="28"/>
  <c r="GW473" i="28"/>
  <c r="IR473" i="28"/>
  <c r="HI473" i="28"/>
  <c r="JD473" i="28"/>
  <c r="IG474" i="28"/>
  <c r="GL474" i="28"/>
  <c r="IS474" i="28"/>
  <c r="GX474" i="28"/>
  <c r="JE474" i="28"/>
  <c r="HJ474" i="28"/>
  <c r="GM475" i="28"/>
  <c r="IH475" i="28"/>
  <c r="GY475" i="28"/>
  <c r="IT475" i="28"/>
  <c r="HK475" i="28"/>
  <c r="JF475" i="28"/>
  <c r="GN476" i="28"/>
  <c r="II476" i="28"/>
  <c r="GZ476" i="28"/>
  <c r="IU476" i="28"/>
  <c r="HL476" i="28"/>
  <c r="JG476" i="28"/>
  <c r="IJ477" i="28"/>
  <c r="GO477" i="28"/>
  <c r="IV477" i="28"/>
  <c r="HA477" i="28"/>
  <c r="JH477" i="28"/>
  <c r="HM477" i="28"/>
  <c r="IK478" i="28"/>
  <c r="GP478" i="28"/>
  <c r="IW478" i="28"/>
  <c r="HB478" i="28"/>
  <c r="JI478" i="28"/>
  <c r="HN478" i="28"/>
  <c r="IL479" i="28"/>
  <c r="GQ479" i="28"/>
  <c r="IX479" i="28"/>
  <c r="HC479" i="28"/>
  <c r="JJ479" i="28"/>
  <c r="HO479" i="28"/>
  <c r="GR480" i="28"/>
  <c r="IM480" i="28"/>
  <c r="HD480" i="28"/>
  <c r="IY480" i="28"/>
  <c r="HP480" i="28"/>
  <c r="JK480" i="28"/>
  <c r="GS481" i="28"/>
  <c r="IN481" i="28"/>
  <c r="HE481" i="28"/>
  <c r="IZ481" i="28"/>
  <c r="HQ481" i="28"/>
  <c r="JL481" i="28"/>
  <c r="GT482" i="28"/>
  <c r="IO482" i="28"/>
  <c r="HF482" i="28"/>
  <c r="JA482" i="28"/>
  <c r="HR482" i="28"/>
  <c r="JM482" i="28"/>
  <c r="GU483" i="28"/>
  <c r="IP483" i="28"/>
  <c r="HG483" i="28"/>
  <c r="JB483" i="28"/>
  <c r="HS483" i="28"/>
  <c r="JN483" i="28"/>
  <c r="GV484" i="28"/>
  <c r="IQ484" i="28"/>
  <c r="HH484" i="28"/>
  <c r="JC484" i="28"/>
  <c r="HT484" i="28"/>
  <c r="JO484" i="28"/>
  <c r="GW485" i="28"/>
  <c r="IR485" i="28"/>
  <c r="HI485" i="28"/>
  <c r="JD485" i="28"/>
  <c r="IG486" i="28"/>
  <c r="GL486" i="28"/>
  <c r="IS486" i="28"/>
  <c r="GX486" i="28"/>
  <c r="JE486" i="28"/>
  <c r="HJ486" i="28"/>
  <c r="GM487" i="28"/>
  <c r="IH487" i="28"/>
  <c r="GY487" i="28"/>
  <c r="IT487" i="28"/>
  <c r="HK487" i="28"/>
  <c r="JF487" i="28"/>
  <c r="II488" i="28"/>
  <c r="GN488" i="28"/>
  <c r="IU488" i="28"/>
  <c r="GZ488" i="28"/>
  <c r="JG488" i="28"/>
  <c r="HL488" i="28"/>
  <c r="GO489" i="28"/>
  <c r="IJ489" i="28"/>
  <c r="IV489" i="28"/>
  <c r="HA489" i="28"/>
  <c r="JH489" i="28"/>
  <c r="HM489" i="28"/>
  <c r="GP490" i="28"/>
  <c r="IK490" i="28"/>
  <c r="HB490" i="28"/>
  <c r="IW490" i="28"/>
  <c r="HN490" i="28"/>
  <c r="JI490" i="28"/>
  <c r="IL491" i="28"/>
  <c r="GQ491" i="28"/>
  <c r="IX491" i="28"/>
  <c r="HC491" i="28"/>
  <c r="JJ491" i="28"/>
  <c r="HO491" i="28"/>
  <c r="GR492" i="28"/>
  <c r="IM492" i="28"/>
  <c r="HD492" i="28"/>
  <c r="IY492" i="28"/>
  <c r="HP492" i="28"/>
  <c r="JK492" i="28"/>
  <c r="IN493" i="28"/>
  <c r="GS493" i="28"/>
  <c r="IZ493" i="28"/>
  <c r="HE493" i="28"/>
  <c r="JL493" i="28"/>
  <c r="HQ493" i="28"/>
  <c r="GT494" i="28"/>
  <c r="IO494" i="28"/>
  <c r="HF494" i="28"/>
  <c r="JA494" i="28"/>
  <c r="HR494" i="28"/>
  <c r="JM494" i="28"/>
  <c r="IP495" i="28"/>
  <c r="GU495" i="28"/>
  <c r="JB495" i="28"/>
  <c r="HG495" i="28"/>
  <c r="JN495" i="28"/>
  <c r="HS495" i="28"/>
  <c r="IQ496" i="28"/>
  <c r="GV496" i="28"/>
  <c r="JC496" i="28"/>
  <c r="HH496" i="28"/>
  <c r="JO496" i="28"/>
  <c r="HT496" i="28"/>
  <c r="GW497" i="28"/>
  <c r="IR497" i="28"/>
  <c r="JD497" i="28"/>
  <c r="HI497" i="28"/>
  <c r="IG498" i="28"/>
  <c r="GL498" i="28"/>
  <c r="IS498" i="28"/>
  <c r="GX498" i="28"/>
  <c r="JE498" i="28"/>
  <c r="HJ498" i="28"/>
  <c r="GM499" i="28"/>
  <c r="IH499" i="28"/>
  <c r="GY499" i="28"/>
  <c r="IT499" i="28"/>
  <c r="HK499" i="28"/>
  <c r="JF499" i="28"/>
  <c r="II500" i="28"/>
  <c r="GN500" i="28"/>
  <c r="IU500" i="28"/>
  <c r="GZ500" i="28"/>
  <c r="JG500" i="28"/>
  <c r="HL500" i="28"/>
  <c r="GO501" i="28"/>
  <c r="IJ501" i="28"/>
  <c r="HA501" i="28"/>
  <c r="IV501" i="28"/>
  <c r="HM501" i="28"/>
  <c r="JH501" i="28"/>
  <c r="IK502" i="28"/>
  <c r="GP502" i="28"/>
  <c r="IW502" i="28"/>
  <c r="HB502" i="28"/>
  <c r="JI502" i="28"/>
  <c r="HN502" i="28"/>
  <c r="IL503" i="28"/>
  <c r="GQ503" i="28"/>
  <c r="IX503" i="28"/>
  <c r="HC503" i="28"/>
  <c r="JJ503" i="28"/>
  <c r="HO503" i="28"/>
  <c r="GR504" i="28"/>
  <c r="IM504" i="28"/>
  <c r="HD504" i="28"/>
  <c r="IY504" i="28"/>
  <c r="JK504" i="28"/>
  <c r="HP504" i="28"/>
  <c r="IN505" i="28"/>
  <c r="GS505" i="28"/>
  <c r="IZ505" i="28"/>
  <c r="HE505" i="28"/>
  <c r="JL505" i="28"/>
  <c r="HQ505" i="28"/>
  <c r="GT506" i="28"/>
  <c r="IO506" i="28"/>
  <c r="HF506" i="28"/>
  <c r="JA506" i="28"/>
  <c r="HR506" i="28"/>
  <c r="JM506" i="28"/>
  <c r="IP507" i="28"/>
  <c r="GU507" i="28"/>
  <c r="JB507" i="28"/>
  <c r="HG507" i="28"/>
  <c r="JN507" i="28"/>
  <c r="HS507" i="28"/>
  <c r="IQ508" i="28"/>
  <c r="GV508" i="28"/>
  <c r="JC508" i="28"/>
  <c r="HH508" i="28"/>
  <c r="JO508" i="28"/>
  <c r="HT508" i="28"/>
  <c r="GW509" i="28"/>
  <c r="IR509" i="28"/>
  <c r="HI509" i="28"/>
  <c r="JD509" i="28"/>
  <c r="IG510" i="28"/>
  <c r="GL510" i="28"/>
  <c r="IS510" i="28"/>
  <c r="GX510" i="28"/>
  <c r="JE510" i="28"/>
  <c r="HJ510" i="28"/>
  <c r="GM511" i="28"/>
  <c r="IH511" i="28"/>
  <c r="GY511" i="28"/>
  <c r="IT511" i="28"/>
  <c r="HK511" i="28"/>
  <c r="JF511" i="28"/>
  <c r="II512" i="28"/>
  <c r="GN512" i="28"/>
  <c r="IU512" i="28"/>
  <c r="GZ512" i="28"/>
  <c r="JG512" i="28"/>
  <c r="HL512" i="28"/>
  <c r="GO513" i="28"/>
  <c r="IJ513" i="28"/>
  <c r="HA513" i="28"/>
  <c r="IV513" i="28"/>
  <c r="HM513" i="28"/>
  <c r="JH513" i="28"/>
  <c r="IK514" i="28"/>
  <c r="GP514" i="28"/>
  <c r="IW514" i="28"/>
  <c r="HB514" i="28"/>
  <c r="JI514" i="28"/>
  <c r="HN514" i="28"/>
  <c r="IL515" i="28"/>
  <c r="GQ515" i="28"/>
  <c r="IX515" i="28"/>
  <c r="HC515" i="28"/>
  <c r="JJ515" i="28"/>
  <c r="HO515" i="28"/>
  <c r="GR516" i="28"/>
  <c r="IM516" i="28"/>
  <c r="HD516" i="28"/>
  <c r="IY516" i="28"/>
  <c r="HP516" i="28"/>
  <c r="JK516" i="28"/>
  <c r="IN517" i="28"/>
  <c r="GS517" i="28"/>
  <c r="IZ517" i="28"/>
  <c r="HE517" i="28"/>
  <c r="JL517" i="28"/>
  <c r="HQ517" i="28"/>
  <c r="IO518" i="28"/>
  <c r="GT518" i="28"/>
  <c r="JA518" i="28"/>
  <c r="HF518" i="28"/>
  <c r="JM518" i="28"/>
  <c r="HR518" i="28"/>
  <c r="GU519" i="28"/>
  <c r="IP519" i="28"/>
  <c r="HG519" i="28"/>
  <c r="JB519" i="28"/>
  <c r="HS519" i="28"/>
  <c r="JN519" i="28"/>
  <c r="IQ520" i="28"/>
  <c r="GV520" i="28"/>
  <c r="JC520" i="28"/>
  <c r="HH520" i="28"/>
  <c r="JO520" i="28"/>
  <c r="HT520" i="28"/>
  <c r="KB497" i="28"/>
  <c r="KB509" i="28"/>
  <c r="IO181" i="28"/>
  <c r="GT181" i="28"/>
  <c r="JA181" i="28"/>
  <c r="HF181" i="28"/>
  <c r="JM181" i="28"/>
  <c r="HR181" i="28"/>
  <c r="IP182" i="28"/>
  <c r="GU182" i="28"/>
  <c r="JB182" i="28"/>
  <c r="HG182" i="28"/>
  <c r="JN182" i="28"/>
  <c r="HS182" i="28"/>
  <c r="IQ183" i="28"/>
  <c r="GV183" i="28"/>
  <c r="JC183" i="28"/>
  <c r="HH183" i="28"/>
  <c r="JO183" i="28"/>
  <c r="HT183" i="28"/>
  <c r="GW184" i="28"/>
  <c r="IR184" i="28"/>
  <c r="HI184" i="28"/>
  <c r="JD184" i="28"/>
  <c r="IG185" i="28"/>
  <c r="GL185" i="28"/>
  <c r="IS185" i="28"/>
  <c r="GX185" i="28"/>
  <c r="JE185" i="28"/>
  <c r="HJ185" i="28"/>
  <c r="IH186" i="28"/>
  <c r="GM186" i="28"/>
  <c r="IT186" i="28"/>
  <c r="GY186" i="28"/>
  <c r="JF186" i="28"/>
  <c r="HK186" i="28"/>
  <c r="GN187" i="28"/>
  <c r="II187" i="28"/>
  <c r="GZ187" i="28"/>
  <c r="IU187" i="28"/>
  <c r="HL187" i="28"/>
  <c r="JG187" i="28"/>
  <c r="IJ188" i="28"/>
  <c r="GO188" i="28"/>
  <c r="IV188" i="28"/>
  <c r="HA188" i="28"/>
  <c r="JH188" i="28"/>
  <c r="HM188" i="28"/>
  <c r="GP189" i="28"/>
  <c r="IK189" i="28"/>
  <c r="HB189" i="28"/>
  <c r="IW189" i="28"/>
  <c r="HN189" i="28"/>
  <c r="JI189" i="28"/>
  <c r="GQ190" i="28"/>
  <c r="IL190" i="28"/>
  <c r="HC190" i="28"/>
  <c r="IX190" i="28"/>
  <c r="HO190" i="28"/>
  <c r="JJ190" i="28"/>
  <c r="IM191" i="28"/>
  <c r="GR191" i="28"/>
  <c r="IY191" i="28"/>
  <c r="HD191" i="28"/>
  <c r="JK191" i="28"/>
  <c r="HP191" i="28"/>
  <c r="IN192" i="28"/>
  <c r="GS192" i="28"/>
  <c r="IZ192" i="28"/>
  <c r="HE192" i="28"/>
  <c r="JL192" i="28"/>
  <c r="HQ192" i="28"/>
  <c r="GT193" i="28"/>
  <c r="IO193" i="28"/>
  <c r="HF193" i="28"/>
  <c r="JA193" i="28"/>
  <c r="HR193" i="28"/>
  <c r="JM193" i="28"/>
  <c r="IP194" i="28"/>
  <c r="GU194" i="28"/>
  <c r="JB194" i="28"/>
  <c r="HG194" i="28"/>
  <c r="JN194" i="28"/>
  <c r="HS194" i="28"/>
  <c r="GV195" i="28"/>
  <c r="IQ195" i="28"/>
  <c r="JC195" i="28"/>
  <c r="HH195" i="28"/>
  <c r="JO195" i="28"/>
  <c r="HT195" i="28"/>
  <c r="IR196" i="28"/>
  <c r="GW196" i="28"/>
  <c r="HI196" i="28"/>
  <c r="JD196" i="28"/>
  <c r="GL197" i="28"/>
  <c r="IG197" i="28"/>
  <c r="GX197" i="28"/>
  <c r="IS197" i="28"/>
  <c r="HJ197" i="28"/>
  <c r="JE197" i="28"/>
  <c r="IH198" i="28"/>
  <c r="GM198" i="28"/>
  <c r="IT198" i="28"/>
  <c r="GY198" i="28"/>
  <c r="JF198" i="28"/>
  <c r="HK198" i="28"/>
  <c r="GN199" i="28"/>
  <c r="II199" i="28"/>
  <c r="GZ199" i="28"/>
  <c r="IU199" i="28"/>
  <c r="HL199" i="28"/>
  <c r="JG199" i="28"/>
  <c r="IJ200" i="28"/>
  <c r="GO200" i="28"/>
  <c r="IV200" i="28"/>
  <c r="HA200" i="28"/>
  <c r="JH200" i="28"/>
  <c r="HM200" i="28"/>
  <c r="IK201" i="28"/>
  <c r="GP201" i="28"/>
  <c r="IW201" i="28"/>
  <c r="HB201" i="28"/>
  <c r="JI201" i="28"/>
  <c r="HN201" i="28"/>
  <c r="IL202" i="28"/>
  <c r="GQ202" i="28"/>
  <c r="IX202" i="28"/>
  <c r="HC202" i="28"/>
  <c r="JJ202" i="28"/>
  <c r="HO202" i="28"/>
  <c r="IM203" i="28"/>
  <c r="GR203" i="28"/>
  <c r="IY203" i="28"/>
  <c r="HD203" i="28"/>
  <c r="JK203" i="28"/>
  <c r="HP203" i="28"/>
  <c r="GS204" i="28"/>
  <c r="IN204" i="28"/>
  <c r="HE204" i="28"/>
  <c r="IZ204" i="28"/>
  <c r="HQ204" i="28"/>
  <c r="JL204" i="28"/>
  <c r="IO205" i="28"/>
  <c r="GT205" i="28"/>
  <c r="JA205" i="28"/>
  <c r="HF205" i="28"/>
  <c r="JM205" i="28"/>
  <c r="HR205" i="28"/>
  <c r="IP206" i="28"/>
  <c r="GU206" i="28"/>
  <c r="JB206" i="28"/>
  <c r="HG206" i="28"/>
  <c r="JN206" i="28"/>
  <c r="HS206" i="28"/>
  <c r="GV207" i="28"/>
  <c r="IQ207" i="28"/>
  <c r="HH207" i="28"/>
  <c r="JC207" i="28"/>
  <c r="HT207" i="28"/>
  <c r="JO207" i="28"/>
  <c r="IR208" i="28"/>
  <c r="GW208" i="28"/>
  <c r="JD208" i="28"/>
  <c r="HI208" i="28"/>
  <c r="IG209" i="28"/>
  <c r="GL209" i="28"/>
  <c r="IS209" i="28"/>
  <c r="GX209" i="28"/>
  <c r="JE209" i="28"/>
  <c r="HJ209" i="28"/>
  <c r="IH210" i="28"/>
  <c r="GM210" i="28"/>
  <c r="IT210" i="28"/>
  <c r="GY210" i="28"/>
  <c r="JF210" i="28"/>
  <c r="HK210" i="28"/>
  <c r="II211" i="28"/>
  <c r="GN211" i="28"/>
  <c r="IU211" i="28"/>
  <c r="GZ211" i="28"/>
  <c r="JG211" i="28"/>
  <c r="HL211" i="28"/>
  <c r="GO212" i="28"/>
  <c r="IJ212" i="28"/>
  <c r="HA212" i="28"/>
  <c r="IV212" i="28"/>
  <c r="HM212" i="28"/>
  <c r="JH212" i="28"/>
  <c r="IK213" i="28"/>
  <c r="GP213" i="28"/>
  <c r="IW213" i="28"/>
  <c r="HB213" i="28"/>
  <c r="JI213" i="28"/>
  <c r="HN213" i="28"/>
  <c r="GQ214" i="28"/>
  <c r="IL214" i="28"/>
  <c r="HC214" i="28"/>
  <c r="IX214" i="28"/>
  <c r="HO214" i="28"/>
  <c r="JJ214" i="28"/>
  <c r="IM215" i="28"/>
  <c r="GR215" i="28"/>
  <c r="IY215" i="28"/>
  <c r="HD215" i="28"/>
  <c r="JK215" i="28"/>
  <c r="HP215" i="28"/>
  <c r="IN216" i="28"/>
  <c r="GS216" i="28"/>
  <c r="IZ216" i="28"/>
  <c r="HE216" i="28"/>
  <c r="JL216" i="28"/>
  <c r="HQ216" i="28"/>
  <c r="IO217" i="28"/>
  <c r="GT217" i="28"/>
  <c r="JA217" i="28"/>
  <c r="HF217" i="28"/>
  <c r="JM217" i="28"/>
  <c r="HR217" i="28"/>
  <c r="IP218" i="28"/>
  <c r="GU218" i="28"/>
  <c r="JB218" i="28"/>
  <c r="HG218" i="28"/>
  <c r="HS218" i="28"/>
  <c r="JN218" i="28"/>
  <c r="IQ219" i="28"/>
  <c r="GV219" i="28"/>
  <c r="JC219" i="28"/>
  <c r="HH219" i="28"/>
  <c r="HT219" i="28"/>
  <c r="JO219" i="28"/>
  <c r="GW220" i="28"/>
  <c r="IR220" i="28"/>
  <c r="HI220" i="28"/>
  <c r="JD220" i="28"/>
  <c r="IG221" i="28"/>
  <c r="GL221" i="28"/>
  <c r="IS221" i="28"/>
  <c r="GX221" i="28"/>
  <c r="JE221" i="28"/>
  <c r="HJ221" i="28"/>
  <c r="GM222" i="28"/>
  <c r="IH222" i="28"/>
  <c r="GY222" i="28"/>
  <c r="IT222" i="28"/>
  <c r="HK222" i="28"/>
  <c r="JF222" i="28"/>
  <c r="II223" i="28"/>
  <c r="GN223" i="28"/>
  <c r="IU223" i="28"/>
  <c r="GZ223" i="28"/>
  <c r="JG223" i="28"/>
  <c r="HL223" i="28"/>
  <c r="IJ224" i="28"/>
  <c r="GO224" i="28"/>
  <c r="IV224" i="28"/>
  <c r="HA224" i="28"/>
  <c r="JH224" i="28"/>
  <c r="HM224" i="28"/>
  <c r="IK225" i="28"/>
  <c r="GP225" i="28"/>
  <c r="IW225" i="28"/>
  <c r="HB225" i="28"/>
  <c r="JI225" i="28"/>
  <c r="HN225" i="28"/>
  <c r="GQ226" i="28"/>
  <c r="IL226" i="28"/>
  <c r="HC226" i="28"/>
  <c r="IX226" i="28"/>
  <c r="HO226" i="28"/>
  <c r="JJ226" i="28"/>
  <c r="IM227" i="28"/>
  <c r="GR227" i="28"/>
  <c r="IY227" i="28"/>
  <c r="HD227" i="28"/>
  <c r="JK227" i="28"/>
  <c r="HP227" i="28"/>
  <c r="IN228" i="28"/>
  <c r="GS228" i="28"/>
  <c r="IZ228" i="28"/>
  <c r="HE228" i="28"/>
  <c r="JL228" i="28"/>
  <c r="HQ228" i="28"/>
  <c r="GT229" i="28"/>
  <c r="IO229" i="28"/>
  <c r="HF229" i="28"/>
  <c r="JA229" i="28"/>
  <c r="HR229" i="28"/>
  <c r="JM229" i="28"/>
  <c r="IP230" i="28"/>
  <c r="GU230" i="28"/>
  <c r="JB230" i="28"/>
  <c r="HG230" i="28"/>
  <c r="JN230" i="28"/>
  <c r="HS230" i="28"/>
  <c r="IQ231" i="28"/>
  <c r="GV231" i="28"/>
  <c r="JC231" i="28"/>
  <c r="HH231" i="28"/>
  <c r="JO231" i="28"/>
  <c r="HT231" i="28"/>
  <c r="GW232" i="28"/>
  <c r="IR232" i="28"/>
  <c r="HI232" i="28"/>
  <c r="JD232" i="28"/>
  <c r="GL233" i="28"/>
  <c r="IG233" i="28"/>
  <c r="GX233" i="28"/>
  <c r="IS233" i="28"/>
  <c r="HJ233" i="28"/>
  <c r="JE233" i="28"/>
  <c r="IH234" i="28"/>
  <c r="GM234" i="28"/>
  <c r="IT234" i="28"/>
  <c r="GY234" i="28"/>
  <c r="JF234" i="28"/>
  <c r="HK234" i="28"/>
  <c r="II235" i="28"/>
  <c r="GN235" i="28"/>
  <c r="IU235" i="28"/>
  <c r="GZ235" i="28"/>
  <c r="JG235" i="28"/>
  <c r="HL235" i="28"/>
  <c r="GO236" i="28"/>
  <c r="IJ236" i="28"/>
  <c r="HA236" i="28"/>
  <c r="IV236" i="28"/>
  <c r="HM236" i="28"/>
  <c r="JH236" i="28"/>
  <c r="GP237" i="28"/>
  <c r="IK237" i="28"/>
  <c r="HB237" i="28"/>
  <c r="IW237" i="28"/>
  <c r="HN237" i="28"/>
  <c r="JI237" i="28"/>
  <c r="IL238" i="28"/>
  <c r="GQ238" i="28"/>
  <c r="IX238" i="28"/>
  <c r="HC238" i="28"/>
  <c r="JJ238" i="28"/>
  <c r="HO238" i="28"/>
  <c r="IM239" i="28"/>
  <c r="GR239" i="28"/>
  <c r="IY239" i="28"/>
  <c r="HD239" i="28"/>
  <c r="JK239" i="28"/>
  <c r="HP239" i="28"/>
  <c r="GS240" i="28"/>
  <c r="IN240" i="28"/>
  <c r="HE240" i="28"/>
  <c r="IZ240" i="28"/>
  <c r="HQ240" i="28"/>
  <c r="JL240" i="28"/>
  <c r="GT241" i="28"/>
  <c r="IO241" i="28"/>
  <c r="HF241" i="28"/>
  <c r="JA241" i="28"/>
  <c r="HR241" i="28"/>
  <c r="JM241" i="28"/>
  <c r="IP242" i="28"/>
  <c r="GU242" i="28"/>
  <c r="JB242" i="28"/>
  <c r="HG242" i="28"/>
  <c r="JN242" i="28"/>
  <c r="HS242" i="28"/>
  <c r="IQ243" i="28"/>
  <c r="GV243" i="28"/>
  <c r="HH243" i="28"/>
  <c r="JC243" i="28"/>
  <c r="JO243" i="28"/>
  <c r="HT243" i="28"/>
  <c r="GW244" i="28"/>
  <c r="IR244" i="28"/>
  <c r="HI244" i="28"/>
  <c r="JD244" i="28"/>
  <c r="IG245" i="28"/>
  <c r="GL245" i="28"/>
  <c r="IS245" i="28"/>
  <c r="GX245" i="28"/>
  <c r="JE245" i="28"/>
  <c r="HJ245" i="28"/>
  <c r="IH246" i="28"/>
  <c r="GM246" i="28"/>
  <c r="IT246" i="28"/>
  <c r="GY246" i="28"/>
  <c r="JF246" i="28"/>
  <c r="HK246" i="28"/>
  <c r="GN247" i="28"/>
  <c r="II247" i="28"/>
  <c r="GZ247" i="28"/>
  <c r="IU247" i="28"/>
  <c r="HL247" i="28"/>
  <c r="JG247" i="28"/>
  <c r="IJ248" i="28"/>
  <c r="GO248" i="28"/>
  <c r="IV248" i="28"/>
  <c r="HA248" i="28"/>
  <c r="JH248" i="28"/>
  <c r="HM248" i="28"/>
  <c r="GP249" i="28"/>
  <c r="IK249" i="28"/>
  <c r="HB249" i="28"/>
  <c r="IW249" i="28"/>
  <c r="HN249" i="28"/>
  <c r="JI249" i="28"/>
  <c r="IL250" i="28"/>
  <c r="GQ250" i="28"/>
  <c r="IX250" i="28"/>
  <c r="HC250" i="28"/>
  <c r="JJ250" i="28"/>
  <c r="HO250" i="28"/>
  <c r="GR251" i="28"/>
  <c r="IM251" i="28"/>
  <c r="HD251" i="28"/>
  <c r="IY251" i="28"/>
  <c r="HP251" i="28"/>
  <c r="JK251" i="28"/>
  <c r="IN252" i="28"/>
  <c r="GS252" i="28"/>
  <c r="IZ252" i="28"/>
  <c r="HE252" i="28"/>
  <c r="JL252" i="28"/>
  <c r="HQ252" i="28"/>
  <c r="GT253" i="28"/>
  <c r="IO253" i="28"/>
  <c r="HF253" i="28"/>
  <c r="JA253" i="28"/>
  <c r="HR253" i="28"/>
  <c r="JM253" i="28"/>
  <c r="IP254" i="28"/>
  <c r="GU254" i="28"/>
  <c r="JB254" i="28"/>
  <c r="HG254" i="28"/>
  <c r="JN254" i="28"/>
  <c r="HS254" i="28"/>
  <c r="IQ255" i="28"/>
  <c r="GV255" i="28"/>
  <c r="JC255" i="28"/>
  <c r="HH255" i="28"/>
  <c r="JO255" i="28"/>
  <c r="HT255" i="28"/>
  <c r="GW256" i="28"/>
  <c r="IR256" i="28"/>
  <c r="HI256" i="28"/>
  <c r="JD256" i="28"/>
  <c r="IG257" i="28"/>
  <c r="GL257" i="28"/>
  <c r="IS257" i="28"/>
  <c r="GX257" i="28"/>
  <c r="JE257" i="28"/>
  <c r="HJ257" i="28"/>
  <c r="IH258" i="28"/>
  <c r="GM258" i="28"/>
  <c r="IT258" i="28"/>
  <c r="GY258" i="28"/>
  <c r="JF258" i="28"/>
  <c r="HK258" i="28"/>
  <c r="GN259" i="28"/>
  <c r="II259" i="28"/>
  <c r="GZ259" i="28"/>
  <c r="IU259" i="28"/>
  <c r="HL259" i="28"/>
  <c r="JG259" i="28"/>
  <c r="GO260" i="28"/>
  <c r="IJ260" i="28"/>
  <c r="HA260" i="28"/>
  <c r="IV260" i="28"/>
  <c r="HM260" i="28"/>
  <c r="JH260" i="28"/>
  <c r="IK261" i="28"/>
  <c r="GP261" i="28"/>
  <c r="IW261" i="28"/>
  <c r="HB261" i="28"/>
  <c r="JI261" i="28"/>
  <c r="HN261" i="28"/>
  <c r="IL262" i="28"/>
  <c r="GQ262" i="28"/>
  <c r="IX262" i="28"/>
  <c r="HC262" i="28"/>
  <c r="JJ262" i="28"/>
  <c r="HO262" i="28"/>
  <c r="GR263" i="28"/>
  <c r="IM263" i="28"/>
  <c r="HD263" i="28"/>
  <c r="IY263" i="28"/>
  <c r="HP263" i="28"/>
  <c r="JK263" i="28"/>
  <c r="IN264" i="28"/>
  <c r="GS264" i="28"/>
  <c r="IZ264" i="28"/>
  <c r="HE264" i="28"/>
  <c r="JL264" i="28"/>
  <c r="HQ264" i="28"/>
  <c r="GT265" i="28"/>
  <c r="IO265" i="28"/>
  <c r="HF265" i="28"/>
  <c r="JA265" i="28"/>
  <c r="HR265" i="28"/>
  <c r="JM265" i="28"/>
  <c r="GU266" i="28"/>
  <c r="IP266" i="28"/>
  <c r="HG266" i="28"/>
  <c r="JB266" i="28"/>
  <c r="HS266" i="28"/>
  <c r="JN266" i="28"/>
  <c r="GV267" i="28"/>
  <c r="IQ267" i="28"/>
  <c r="HH267" i="28"/>
  <c r="JC267" i="28"/>
  <c r="HT267" i="28"/>
  <c r="JO267" i="28"/>
  <c r="IR268" i="28"/>
  <c r="GW268" i="28"/>
  <c r="JD268" i="28"/>
  <c r="HI268" i="28"/>
  <c r="IG269" i="28"/>
  <c r="GL269" i="28"/>
  <c r="IS269" i="28"/>
  <c r="GX269" i="28"/>
  <c r="JE269" i="28"/>
  <c r="HJ269" i="28"/>
  <c r="GM270" i="28"/>
  <c r="IH270" i="28"/>
  <c r="GY270" i="28"/>
  <c r="IT270" i="28"/>
  <c r="HK270" i="28"/>
  <c r="JF270" i="28"/>
  <c r="GN271" i="28"/>
  <c r="II271" i="28"/>
  <c r="GZ271" i="28"/>
  <c r="IU271" i="28"/>
  <c r="HL271" i="28"/>
  <c r="JG271" i="28"/>
  <c r="IJ272" i="28"/>
  <c r="GO272" i="28"/>
  <c r="IV272" i="28"/>
  <c r="HA272" i="28"/>
  <c r="JH272" i="28"/>
  <c r="HM272" i="28"/>
  <c r="GP273" i="28"/>
  <c r="IK273" i="28"/>
  <c r="HB273" i="28"/>
  <c r="IW273" i="28"/>
  <c r="HN273" i="28"/>
  <c r="JI273" i="28"/>
  <c r="IL274" i="28"/>
  <c r="GQ274" i="28"/>
  <c r="IX274" i="28"/>
  <c r="HC274" i="28"/>
  <c r="JJ274" i="28"/>
  <c r="HO274" i="28"/>
  <c r="GR275" i="28"/>
  <c r="IM275" i="28"/>
  <c r="HD275" i="28"/>
  <c r="IY275" i="28"/>
  <c r="HP275" i="28"/>
  <c r="JK275" i="28"/>
  <c r="IN276" i="28"/>
  <c r="GS276" i="28"/>
  <c r="IZ276" i="28"/>
  <c r="HE276" i="28"/>
  <c r="JL276" i="28"/>
  <c r="HQ276" i="28"/>
  <c r="GT277" i="28"/>
  <c r="IO277" i="28"/>
  <c r="HF277" i="28"/>
  <c r="JA277" i="28"/>
  <c r="HR277" i="28"/>
  <c r="JM277" i="28"/>
  <c r="IP278" i="28"/>
  <c r="GU278" i="28"/>
  <c r="JB278" i="28"/>
  <c r="HG278" i="28"/>
  <c r="JN278" i="28"/>
  <c r="HS278" i="28"/>
  <c r="GV279" i="28"/>
  <c r="IQ279" i="28"/>
  <c r="HH279" i="28"/>
  <c r="JC279" i="28"/>
  <c r="HT279" i="28"/>
  <c r="JO279" i="28"/>
  <c r="IR280" i="28"/>
  <c r="GW280" i="28"/>
  <c r="JD280" i="28"/>
  <c r="HI280" i="28"/>
  <c r="GL281" i="28"/>
  <c r="IG281" i="28"/>
  <c r="GX281" i="28"/>
  <c r="IS281" i="28"/>
  <c r="HJ281" i="28"/>
  <c r="JE281" i="28"/>
  <c r="GM282" i="28"/>
  <c r="IH282" i="28"/>
  <c r="GY282" i="28"/>
  <c r="IT282" i="28"/>
  <c r="HK282" i="28"/>
  <c r="JF282" i="28"/>
  <c r="II283" i="28"/>
  <c r="GN283" i="28"/>
  <c r="IU283" i="28"/>
  <c r="GZ283" i="28"/>
  <c r="JG283" i="28"/>
  <c r="HL283" i="28"/>
  <c r="IJ284" i="28"/>
  <c r="GO284" i="28"/>
  <c r="IV284" i="28"/>
  <c r="HA284" i="28"/>
  <c r="JH284" i="28"/>
  <c r="HM284" i="28"/>
  <c r="IK285" i="28"/>
  <c r="GP285" i="28"/>
  <c r="IW285" i="28"/>
  <c r="HB285" i="28"/>
  <c r="JI285" i="28"/>
  <c r="HN285" i="28"/>
  <c r="GQ286" i="28"/>
  <c r="IL286" i="28"/>
  <c r="HC286" i="28"/>
  <c r="IX286" i="28"/>
  <c r="HO286" i="28"/>
  <c r="JJ286" i="28"/>
  <c r="IM287" i="28"/>
  <c r="GR287" i="28"/>
  <c r="IY287" i="28"/>
  <c r="HD287" i="28"/>
  <c r="HP287" i="28"/>
  <c r="JK287" i="28"/>
  <c r="IN288" i="28"/>
  <c r="GS288" i="28"/>
  <c r="HE288" i="28"/>
  <c r="IZ288" i="28"/>
  <c r="JL288" i="28"/>
  <c r="HQ288" i="28"/>
  <c r="IO289" i="28"/>
  <c r="GT289" i="28"/>
  <c r="JA289" i="28"/>
  <c r="HF289" i="28"/>
  <c r="JM289" i="28"/>
  <c r="HR289" i="28"/>
  <c r="GU290" i="28"/>
  <c r="IP290" i="28"/>
  <c r="HG290" i="28"/>
  <c r="JB290" i="28"/>
  <c r="HS290" i="28"/>
  <c r="JN290" i="28"/>
  <c r="IQ291" i="28"/>
  <c r="GV291" i="28"/>
  <c r="JC291" i="28"/>
  <c r="HH291" i="28"/>
  <c r="JO291" i="28"/>
  <c r="HT291" i="28"/>
  <c r="IR292" i="28"/>
  <c r="GW292" i="28"/>
  <c r="JD292" i="28"/>
  <c r="HI292" i="28"/>
  <c r="IG293" i="28"/>
  <c r="GL293" i="28"/>
  <c r="IS293" i="28"/>
  <c r="GX293" i="28"/>
  <c r="JE293" i="28"/>
  <c r="HJ293" i="28"/>
  <c r="GM294" i="28"/>
  <c r="IH294" i="28"/>
  <c r="GY294" i="28"/>
  <c r="IT294" i="28"/>
  <c r="HK294" i="28"/>
  <c r="JF294" i="28"/>
  <c r="II295" i="28"/>
  <c r="GN295" i="28"/>
  <c r="IU295" i="28"/>
  <c r="GZ295" i="28"/>
  <c r="JG295" i="28"/>
  <c r="HL295" i="28"/>
  <c r="GO296" i="28"/>
  <c r="IJ296" i="28"/>
  <c r="HA296" i="28"/>
  <c r="IV296" i="28"/>
  <c r="HM296" i="28"/>
  <c r="JH296" i="28"/>
  <c r="IK297" i="28"/>
  <c r="GP297" i="28"/>
  <c r="IW297" i="28"/>
  <c r="HB297" i="28"/>
  <c r="JI297" i="28"/>
  <c r="HN297" i="28"/>
  <c r="GQ298" i="28"/>
  <c r="IL298" i="28"/>
  <c r="HC298" i="28"/>
  <c r="IX298" i="28"/>
  <c r="HO298" i="28"/>
  <c r="JJ298" i="28"/>
  <c r="IM299" i="28"/>
  <c r="GR299" i="28"/>
  <c r="IY299" i="28"/>
  <c r="HD299" i="28"/>
  <c r="JK299" i="28"/>
  <c r="HP299" i="28"/>
  <c r="GS300" i="28"/>
  <c r="IN300" i="28"/>
  <c r="HE300" i="28"/>
  <c r="IZ300" i="28"/>
  <c r="HQ300" i="28"/>
  <c r="JL300" i="28"/>
  <c r="IO301" i="28"/>
  <c r="GT301" i="28"/>
  <c r="JA301" i="28"/>
  <c r="HF301" i="28"/>
  <c r="JM301" i="28"/>
  <c r="HR301" i="28"/>
  <c r="IP302" i="28"/>
  <c r="GU302" i="28"/>
  <c r="JB302" i="28"/>
  <c r="HG302" i="28"/>
  <c r="JN302" i="28"/>
  <c r="HS302" i="28"/>
  <c r="IQ303" i="28"/>
  <c r="GV303" i="28"/>
  <c r="JC303" i="28"/>
  <c r="HH303" i="28"/>
  <c r="JO303" i="28"/>
  <c r="HT303" i="28"/>
  <c r="IR304" i="28"/>
  <c r="GW304" i="28"/>
  <c r="JD304" i="28"/>
  <c r="HI304" i="28"/>
  <c r="IG305" i="28"/>
  <c r="GL305" i="28"/>
  <c r="IS305" i="28"/>
  <c r="GX305" i="28"/>
  <c r="JE305" i="28"/>
  <c r="HJ305" i="28"/>
  <c r="IH306" i="28"/>
  <c r="GM306" i="28"/>
  <c r="IT306" i="28"/>
  <c r="GY306" i="28"/>
  <c r="JF306" i="28"/>
  <c r="HK306" i="28"/>
  <c r="GN307" i="28"/>
  <c r="II307" i="28"/>
  <c r="IU307" i="28"/>
  <c r="GZ307" i="28"/>
  <c r="HL307" i="28"/>
  <c r="JG307" i="28"/>
  <c r="IJ308" i="28"/>
  <c r="GO308" i="28"/>
  <c r="IV308" i="28"/>
  <c r="HA308" i="28"/>
  <c r="JH308" i="28"/>
  <c r="HM308" i="28"/>
  <c r="IK309" i="28"/>
  <c r="GP309" i="28"/>
  <c r="IW309" i="28"/>
  <c r="HB309" i="28"/>
  <c r="JI309" i="28"/>
  <c r="HN309" i="28"/>
  <c r="GQ310" i="28"/>
  <c r="IL310" i="28"/>
  <c r="HC310" i="28"/>
  <c r="IX310" i="28"/>
  <c r="HO310" i="28"/>
  <c r="JJ310" i="28"/>
  <c r="IM311" i="28"/>
  <c r="GR311" i="28"/>
  <c r="IY311" i="28"/>
  <c r="HD311" i="28"/>
  <c r="JK311" i="28"/>
  <c r="HP311" i="28"/>
  <c r="GS312" i="28"/>
  <c r="IN312" i="28"/>
  <c r="HE312" i="28"/>
  <c r="IZ312" i="28"/>
  <c r="HQ312" i="28"/>
  <c r="JL312" i="28"/>
  <c r="IO313" i="28"/>
  <c r="GT313" i="28"/>
  <c r="JA313" i="28"/>
  <c r="HF313" i="28"/>
  <c r="JM313" i="28"/>
  <c r="HR313" i="28"/>
  <c r="GU314" i="28"/>
  <c r="IP314" i="28"/>
  <c r="HG314" i="28"/>
  <c r="JB314" i="28"/>
  <c r="HS314" i="28"/>
  <c r="JN314" i="28"/>
  <c r="IQ315" i="28"/>
  <c r="GV315" i="28"/>
  <c r="JC315" i="28"/>
  <c r="HH315" i="28"/>
  <c r="JO315" i="28"/>
  <c r="HT315" i="28"/>
  <c r="GW316" i="28"/>
  <c r="IR316" i="28"/>
  <c r="HI316" i="28"/>
  <c r="JD316" i="28"/>
  <c r="IG317" i="28"/>
  <c r="GL317" i="28"/>
  <c r="IS317" i="28"/>
  <c r="GX317" i="28"/>
  <c r="JE317" i="28"/>
  <c r="HJ317" i="28"/>
  <c r="GM318" i="28"/>
  <c r="IH318" i="28"/>
  <c r="GY318" i="28"/>
  <c r="IT318" i="28"/>
  <c r="HK318" i="28"/>
  <c r="JF318" i="28"/>
  <c r="II319" i="28"/>
  <c r="GN319" i="28"/>
  <c r="IU319" i="28"/>
  <c r="GZ319" i="28"/>
  <c r="JG319" i="28"/>
  <c r="HL319" i="28"/>
  <c r="GO320" i="28"/>
  <c r="IJ320" i="28"/>
  <c r="HA320" i="28"/>
  <c r="IV320" i="28"/>
  <c r="HM320" i="28"/>
  <c r="JH320" i="28"/>
  <c r="IK321" i="28"/>
  <c r="GP321" i="28"/>
  <c r="IW321" i="28"/>
  <c r="HB321" i="28"/>
  <c r="JI321" i="28"/>
  <c r="HN321" i="28"/>
  <c r="IL322" i="28"/>
  <c r="GQ322" i="28"/>
  <c r="IX322" i="28"/>
  <c r="HC322" i="28"/>
  <c r="JJ322" i="28"/>
  <c r="HO322" i="28"/>
  <c r="GR323" i="28"/>
  <c r="IM323" i="28"/>
  <c r="HD323" i="28"/>
  <c r="IY323" i="28"/>
  <c r="HP323" i="28"/>
  <c r="JK323" i="28"/>
  <c r="IN324" i="28"/>
  <c r="GS324" i="28"/>
  <c r="IZ324" i="28"/>
  <c r="HE324" i="28"/>
  <c r="JL324" i="28"/>
  <c r="HQ324" i="28"/>
  <c r="GT325" i="28"/>
  <c r="IO325" i="28"/>
  <c r="HF325" i="28"/>
  <c r="JA325" i="28"/>
  <c r="HR325" i="28"/>
  <c r="JM325" i="28"/>
  <c r="IP326" i="28"/>
  <c r="GU326" i="28"/>
  <c r="JB326" i="28"/>
  <c r="HG326" i="28"/>
  <c r="JN326" i="28"/>
  <c r="HS326" i="28"/>
  <c r="GV327" i="28"/>
  <c r="IQ327" i="28"/>
  <c r="HH327" i="28"/>
  <c r="JC327" i="28"/>
  <c r="HT327" i="28"/>
  <c r="JO327" i="28"/>
  <c r="IR328" i="28"/>
  <c r="GW328" i="28"/>
  <c r="JD328" i="28"/>
  <c r="HI328" i="28"/>
  <c r="IG329" i="28"/>
  <c r="GL329" i="28"/>
  <c r="GX329" i="28"/>
  <c r="IS329" i="28"/>
  <c r="JE329" i="28"/>
  <c r="HJ329" i="28"/>
  <c r="IH330" i="28"/>
  <c r="GM330" i="28"/>
  <c r="GY330" i="28"/>
  <c r="IT330" i="28"/>
  <c r="HK330" i="28"/>
  <c r="JF330" i="28"/>
  <c r="GN331" i="28"/>
  <c r="II331" i="28"/>
  <c r="GZ331" i="28"/>
  <c r="IU331" i="28"/>
  <c r="HL331" i="28"/>
  <c r="JG331" i="28"/>
  <c r="IJ332" i="28"/>
  <c r="GO332" i="28"/>
  <c r="IV332" i="28"/>
  <c r="HA332" i="28"/>
  <c r="JH332" i="28"/>
  <c r="HM332" i="28"/>
  <c r="GP333" i="28"/>
  <c r="IK333" i="28"/>
  <c r="HB333" i="28"/>
  <c r="IW333" i="28"/>
  <c r="HN333" i="28"/>
  <c r="JI333" i="28"/>
  <c r="GQ334" i="28"/>
  <c r="IL334" i="28"/>
  <c r="HC334" i="28"/>
  <c r="IX334" i="28"/>
  <c r="HO334" i="28"/>
  <c r="JJ334" i="28"/>
  <c r="IM335" i="28"/>
  <c r="GR335" i="28"/>
  <c r="IY335" i="28"/>
  <c r="HD335" i="28"/>
  <c r="JK335" i="28"/>
  <c r="HP335" i="28"/>
  <c r="IN336" i="28"/>
  <c r="GS336" i="28"/>
  <c r="IZ336" i="28"/>
  <c r="HE336" i="28"/>
  <c r="JL336" i="28"/>
  <c r="HQ336" i="28"/>
  <c r="IO337" i="28"/>
  <c r="GT337" i="28"/>
  <c r="JA337" i="28"/>
  <c r="HF337" i="28"/>
  <c r="JM337" i="28"/>
  <c r="HR337" i="28"/>
  <c r="GU338" i="28"/>
  <c r="IP338" i="28"/>
  <c r="HG338" i="28"/>
  <c r="JB338" i="28"/>
  <c r="JN338" i="28"/>
  <c r="HS338" i="28"/>
  <c r="GV339" i="28"/>
  <c r="IQ339" i="28"/>
  <c r="HH339" i="28"/>
  <c r="JC339" i="28"/>
  <c r="HT339" i="28"/>
  <c r="JO339" i="28"/>
  <c r="GW340" i="28"/>
  <c r="IR340" i="28"/>
  <c r="HI340" i="28"/>
  <c r="JD340" i="28"/>
  <c r="IG341" i="28"/>
  <c r="GL341" i="28"/>
  <c r="IS341" i="28"/>
  <c r="GX341" i="28"/>
  <c r="JE341" i="28"/>
  <c r="HJ341" i="28"/>
  <c r="GM342" i="28"/>
  <c r="IH342" i="28"/>
  <c r="GY342" i="28"/>
  <c r="IT342" i="28"/>
  <c r="HK342" i="28"/>
  <c r="JF342" i="28"/>
  <c r="II343" i="28"/>
  <c r="GN343" i="28"/>
  <c r="IU343" i="28"/>
  <c r="GZ343" i="28"/>
  <c r="JG343" i="28"/>
  <c r="HL343" i="28"/>
  <c r="GO344" i="28"/>
  <c r="IJ344" i="28"/>
  <c r="HA344" i="28"/>
  <c r="IV344" i="28"/>
  <c r="HM344" i="28"/>
  <c r="JH344" i="28"/>
  <c r="IK345" i="28"/>
  <c r="GP345" i="28"/>
  <c r="IW345" i="28"/>
  <c r="HB345" i="28"/>
  <c r="JI345" i="28"/>
  <c r="HN345" i="28"/>
  <c r="GQ346" i="28"/>
  <c r="IL346" i="28"/>
  <c r="HC346" i="28"/>
  <c r="IX346" i="28"/>
  <c r="HO346" i="28"/>
  <c r="JJ346" i="28"/>
  <c r="IM347" i="28"/>
  <c r="GR347" i="28"/>
  <c r="IY347" i="28"/>
  <c r="HD347" i="28"/>
  <c r="JK347" i="28"/>
  <c r="HP347" i="28"/>
  <c r="IN348" i="28"/>
  <c r="GS348" i="28"/>
  <c r="IZ348" i="28"/>
  <c r="HE348" i="28"/>
  <c r="JL348" i="28"/>
  <c r="HQ348" i="28"/>
  <c r="GT349" i="28"/>
  <c r="IO349" i="28"/>
  <c r="HF349" i="28"/>
  <c r="JA349" i="28"/>
  <c r="HR349" i="28"/>
  <c r="JM349" i="28"/>
  <c r="IP350" i="28"/>
  <c r="GU350" i="28"/>
  <c r="JB350" i="28"/>
  <c r="HG350" i="28"/>
  <c r="JN350" i="28"/>
  <c r="HS350" i="28"/>
  <c r="IQ351" i="28"/>
  <c r="GV351" i="28"/>
  <c r="JC351" i="28"/>
  <c r="HH351" i="28"/>
  <c r="JO351" i="28"/>
  <c r="HT351" i="28"/>
  <c r="GW352" i="28"/>
  <c r="IR352" i="28"/>
  <c r="HI352" i="28"/>
  <c r="JD352" i="28"/>
  <c r="IG353" i="28"/>
  <c r="GL353" i="28"/>
  <c r="IS353" i="28"/>
  <c r="GX353" i="28"/>
  <c r="JE353" i="28"/>
  <c r="HJ353" i="28"/>
  <c r="IH354" i="28"/>
  <c r="GM354" i="28"/>
  <c r="IT354" i="28"/>
  <c r="GY354" i="28"/>
  <c r="JF354" i="28"/>
  <c r="HK354" i="28"/>
  <c r="GN355" i="28"/>
  <c r="II355" i="28"/>
  <c r="GZ355" i="28"/>
  <c r="IU355" i="28"/>
  <c r="HL355" i="28"/>
  <c r="JG355" i="28"/>
  <c r="IJ356" i="28"/>
  <c r="GO356" i="28"/>
  <c r="IV356" i="28"/>
  <c r="HA356" i="28"/>
  <c r="JH356" i="28"/>
  <c r="HM356" i="28"/>
  <c r="IK357" i="28"/>
  <c r="GP357" i="28"/>
  <c r="IW357" i="28"/>
  <c r="HB357" i="28"/>
  <c r="HN357" i="28"/>
  <c r="JI357" i="28"/>
  <c r="IL358" i="28"/>
  <c r="GQ358" i="28"/>
  <c r="IX358" i="28"/>
  <c r="HC358" i="28"/>
  <c r="JJ358" i="28"/>
  <c r="HO358" i="28"/>
  <c r="IM359" i="28"/>
  <c r="GR359" i="28"/>
  <c r="IY359" i="28"/>
  <c r="HD359" i="28"/>
  <c r="JK359" i="28"/>
  <c r="HP359" i="28"/>
  <c r="GS360" i="28"/>
  <c r="IN360" i="28"/>
  <c r="HE360" i="28"/>
  <c r="IZ360" i="28"/>
  <c r="JL360" i="28"/>
  <c r="HQ360" i="28"/>
  <c r="IO361" i="28"/>
  <c r="GT361" i="28"/>
  <c r="JA361" i="28"/>
  <c r="HF361" i="28"/>
  <c r="JM361" i="28"/>
  <c r="HR361" i="28"/>
  <c r="GU362" i="28"/>
  <c r="IP362" i="28"/>
  <c r="HG362" i="28"/>
  <c r="JB362" i="28"/>
  <c r="HS362" i="28"/>
  <c r="JN362" i="28"/>
  <c r="IQ363" i="28"/>
  <c r="GV363" i="28"/>
  <c r="JC363" i="28"/>
  <c r="HH363" i="28"/>
  <c r="JO363" i="28"/>
  <c r="HT363" i="28"/>
  <c r="GW364" i="28"/>
  <c r="IR364" i="28"/>
  <c r="HI364" i="28"/>
  <c r="JD364" i="28"/>
  <c r="IG365" i="28"/>
  <c r="GL365" i="28"/>
  <c r="IS365" i="28"/>
  <c r="GX365" i="28"/>
  <c r="JE365" i="28"/>
  <c r="HJ365" i="28"/>
  <c r="GM366" i="28"/>
  <c r="IH366" i="28"/>
  <c r="GY366" i="28"/>
  <c r="IT366" i="28"/>
  <c r="HK366" i="28"/>
  <c r="JF366" i="28"/>
  <c r="II367" i="28"/>
  <c r="GN367" i="28"/>
  <c r="IU367" i="28"/>
  <c r="GZ367" i="28"/>
  <c r="JG367" i="28"/>
  <c r="HL367" i="28"/>
  <c r="GO368" i="28"/>
  <c r="IJ368" i="28"/>
  <c r="HA368" i="28"/>
  <c r="IV368" i="28"/>
  <c r="HM368" i="28"/>
  <c r="JH368" i="28"/>
  <c r="GP369" i="28"/>
  <c r="IK369" i="28"/>
  <c r="HB369" i="28"/>
  <c r="IW369" i="28"/>
  <c r="HN369" i="28"/>
  <c r="JI369" i="28"/>
  <c r="IL370" i="28"/>
  <c r="GQ370" i="28"/>
  <c r="IX370" i="28"/>
  <c r="HC370" i="28"/>
  <c r="JJ370" i="28"/>
  <c r="HO370" i="28"/>
  <c r="GR371" i="28"/>
  <c r="IM371" i="28"/>
  <c r="HD371" i="28"/>
  <c r="IY371" i="28"/>
  <c r="HP371" i="28"/>
  <c r="JK371" i="28"/>
  <c r="IN372" i="28"/>
  <c r="GS372" i="28"/>
  <c r="IZ372" i="28"/>
  <c r="HE372" i="28"/>
  <c r="JL372" i="28"/>
  <c r="HQ372" i="28"/>
  <c r="IO373" i="28"/>
  <c r="GT373" i="28"/>
  <c r="JA373" i="28"/>
  <c r="HF373" i="28"/>
  <c r="JM373" i="28"/>
  <c r="HR373" i="28"/>
  <c r="IP374" i="28"/>
  <c r="GU374" i="28"/>
  <c r="JB374" i="28"/>
  <c r="HG374" i="28"/>
  <c r="JN374" i="28"/>
  <c r="HS374" i="28"/>
  <c r="GV375" i="28"/>
  <c r="IQ375" i="28"/>
  <c r="HH375" i="28"/>
  <c r="JC375" i="28"/>
  <c r="HT375" i="28"/>
  <c r="JO375" i="28"/>
  <c r="GW376" i="28"/>
  <c r="IR376" i="28"/>
  <c r="HI376" i="28"/>
  <c r="JD376" i="28"/>
  <c r="GL377" i="28"/>
  <c r="IG377" i="28"/>
  <c r="GX377" i="28"/>
  <c r="IS377" i="28"/>
  <c r="HJ377" i="28"/>
  <c r="JE377" i="28"/>
  <c r="IH378" i="28"/>
  <c r="GM378" i="28"/>
  <c r="IT378" i="28"/>
  <c r="GY378" i="28"/>
  <c r="JF378" i="28"/>
  <c r="HK378" i="28"/>
  <c r="GN379" i="28"/>
  <c r="II379" i="28"/>
  <c r="GZ379" i="28"/>
  <c r="IU379" i="28"/>
  <c r="JG379" i="28"/>
  <c r="HL379" i="28"/>
  <c r="GO380" i="28"/>
  <c r="IJ380" i="28"/>
  <c r="HA380" i="28"/>
  <c r="IV380" i="28"/>
  <c r="HM380" i="28"/>
  <c r="JH380" i="28"/>
  <c r="IK381" i="28"/>
  <c r="GP381" i="28"/>
  <c r="IW381" i="28"/>
  <c r="HB381" i="28"/>
  <c r="JI381" i="28"/>
  <c r="HN381" i="28"/>
  <c r="GQ382" i="28"/>
  <c r="IL382" i="28"/>
  <c r="HC382" i="28"/>
  <c r="IX382" i="28"/>
  <c r="HO382" i="28"/>
  <c r="JJ382" i="28"/>
  <c r="IM383" i="28"/>
  <c r="GR383" i="28"/>
  <c r="IY383" i="28"/>
  <c r="HD383" i="28"/>
  <c r="JK383" i="28"/>
  <c r="HP383" i="28"/>
  <c r="IN384" i="28"/>
  <c r="GS384" i="28"/>
  <c r="IZ384" i="28"/>
  <c r="HE384" i="28"/>
  <c r="JL384" i="28"/>
  <c r="HQ384" i="28"/>
  <c r="GT385" i="28"/>
  <c r="IO385" i="28"/>
  <c r="HF385" i="28"/>
  <c r="JA385" i="28"/>
  <c r="HR385" i="28"/>
  <c r="JM385" i="28"/>
  <c r="GU386" i="28"/>
  <c r="IP386" i="28"/>
  <c r="HG386" i="28"/>
  <c r="JB386" i="28"/>
  <c r="HS386" i="28"/>
  <c r="JN386" i="28"/>
  <c r="IQ387" i="28"/>
  <c r="GV387" i="28"/>
  <c r="JC387" i="28"/>
  <c r="HH387" i="28"/>
  <c r="JO387" i="28"/>
  <c r="HT387" i="28"/>
  <c r="IR388" i="28"/>
  <c r="GW388" i="28"/>
  <c r="JD388" i="28"/>
  <c r="HI388" i="28"/>
  <c r="GL389" i="28"/>
  <c r="IG389" i="28"/>
  <c r="GX389" i="28"/>
  <c r="IS389" i="28"/>
  <c r="HJ389" i="28"/>
  <c r="JE389" i="28"/>
  <c r="IH390" i="28"/>
  <c r="GM390" i="28"/>
  <c r="IT390" i="28"/>
  <c r="GY390" i="28"/>
  <c r="JF390" i="28"/>
  <c r="HK390" i="28"/>
  <c r="II391" i="28"/>
  <c r="GN391" i="28"/>
  <c r="IU391" i="28"/>
  <c r="GZ391" i="28"/>
  <c r="JG391" i="28"/>
  <c r="HL391" i="28"/>
  <c r="GO392" i="28"/>
  <c r="IJ392" i="28"/>
  <c r="HA392" i="28"/>
  <c r="IV392" i="28"/>
  <c r="HM392" i="28"/>
  <c r="JH392" i="28"/>
  <c r="IK393" i="28"/>
  <c r="GP393" i="28"/>
  <c r="IW393" i="28"/>
  <c r="HB393" i="28"/>
  <c r="JI393" i="28"/>
  <c r="HN393" i="28"/>
  <c r="IL394" i="28"/>
  <c r="GQ394" i="28"/>
  <c r="IX394" i="28"/>
  <c r="HC394" i="28"/>
  <c r="JJ394" i="28"/>
  <c r="HO394" i="28"/>
  <c r="IM395" i="28"/>
  <c r="GR395" i="28"/>
  <c r="IY395" i="28"/>
  <c r="HD395" i="28"/>
  <c r="JK395" i="28"/>
  <c r="HP395" i="28"/>
  <c r="GS396" i="28"/>
  <c r="IN396" i="28"/>
  <c r="HE396" i="28"/>
  <c r="IZ396" i="28"/>
  <c r="HQ396" i="28"/>
  <c r="JL396" i="28"/>
  <c r="IO397" i="28"/>
  <c r="GT397" i="28"/>
  <c r="JA397" i="28"/>
  <c r="HF397" i="28"/>
  <c r="JM397" i="28"/>
  <c r="HR397" i="28"/>
  <c r="IP398" i="28"/>
  <c r="GU398" i="28"/>
  <c r="JB398" i="28"/>
  <c r="HG398" i="28"/>
  <c r="JN398" i="28"/>
  <c r="HS398" i="28"/>
  <c r="GV399" i="28"/>
  <c r="IQ399" i="28"/>
  <c r="HH399" i="28"/>
  <c r="JC399" i="28"/>
  <c r="HT399" i="28"/>
  <c r="JO399" i="28"/>
  <c r="GW400" i="28"/>
  <c r="IR400" i="28"/>
  <c r="HI400" i="28"/>
  <c r="JD400" i="28"/>
  <c r="IG401" i="28"/>
  <c r="GL401" i="28"/>
  <c r="IS401" i="28"/>
  <c r="GX401" i="28"/>
  <c r="JE401" i="28"/>
  <c r="HJ401" i="28"/>
  <c r="GM402" i="28"/>
  <c r="IH402" i="28"/>
  <c r="GY402" i="28"/>
  <c r="IT402" i="28"/>
  <c r="HK402" i="28"/>
  <c r="JF402" i="28"/>
  <c r="II403" i="28"/>
  <c r="GN403" i="28"/>
  <c r="IU403" i="28"/>
  <c r="GZ403" i="28"/>
  <c r="JG403" i="28"/>
  <c r="HL403" i="28"/>
  <c r="IJ404" i="28"/>
  <c r="GO404" i="28"/>
  <c r="IV404" i="28"/>
  <c r="HA404" i="28"/>
  <c r="JH404" i="28"/>
  <c r="HM404" i="28"/>
  <c r="IK405" i="28"/>
  <c r="GP405" i="28"/>
  <c r="IW405" i="28"/>
  <c r="HB405" i="28"/>
  <c r="JI405" i="28"/>
  <c r="HN405" i="28"/>
  <c r="IL406" i="28"/>
  <c r="GQ406" i="28"/>
  <c r="IX406" i="28"/>
  <c r="HC406" i="28"/>
  <c r="JJ406" i="28"/>
  <c r="HO406" i="28"/>
  <c r="GR407" i="28"/>
  <c r="IM407" i="28"/>
  <c r="HD407" i="28"/>
  <c r="IY407" i="28"/>
  <c r="HP407" i="28"/>
  <c r="JK407" i="28"/>
  <c r="IN408" i="28"/>
  <c r="GS408" i="28"/>
  <c r="IZ408" i="28"/>
  <c r="HE408" i="28"/>
  <c r="JL408" i="28"/>
  <c r="HQ408" i="28"/>
  <c r="IO409" i="28"/>
  <c r="GT409" i="28"/>
  <c r="JA409" i="28"/>
  <c r="HF409" i="28"/>
  <c r="JM409" i="28"/>
  <c r="HR409" i="28"/>
  <c r="GU410" i="28"/>
  <c r="IP410" i="28"/>
  <c r="HG410" i="28"/>
  <c r="JB410" i="28"/>
  <c r="HS410" i="28"/>
  <c r="JN410" i="28"/>
  <c r="IQ411" i="28"/>
  <c r="GV411" i="28"/>
  <c r="JC411" i="28"/>
  <c r="HH411" i="28"/>
  <c r="JO411" i="28"/>
  <c r="HT411" i="28"/>
  <c r="IR412" i="28"/>
  <c r="GW412" i="28"/>
  <c r="JD412" i="28"/>
  <c r="HI412" i="28"/>
  <c r="IG413" i="28"/>
  <c r="GL413" i="28"/>
  <c r="IS413" i="28"/>
  <c r="GX413" i="28"/>
  <c r="JE413" i="28"/>
  <c r="HJ413" i="28"/>
  <c r="GM414" i="28"/>
  <c r="IH414" i="28"/>
  <c r="GY414" i="28"/>
  <c r="IT414" i="28"/>
  <c r="HK414" i="28"/>
  <c r="JF414" i="28"/>
  <c r="II415" i="28"/>
  <c r="GN415" i="28"/>
  <c r="IU415" i="28"/>
  <c r="GZ415" i="28"/>
  <c r="JG415" i="28"/>
  <c r="HL415" i="28"/>
  <c r="IJ416" i="28"/>
  <c r="GO416" i="28"/>
  <c r="HA416" i="28"/>
  <c r="IV416" i="28"/>
  <c r="JH416" i="28"/>
  <c r="HM416" i="28"/>
  <c r="GP417" i="28"/>
  <c r="IK417" i="28"/>
  <c r="IW417" i="28"/>
  <c r="HB417" i="28"/>
  <c r="JI417" i="28"/>
  <c r="HN417" i="28"/>
  <c r="IL418" i="28"/>
  <c r="GQ418" i="28"/>
  <c r="IX418" i="28"/>
  <c r="HC418" i="28"/>
  <c r="JJ418" i="28"/>
  <c r="HO418" i="28"/>
  <c r="GR419" i="28"/>
  <c r="IM419" i="28"/>
  <c r="HD419" i="28"/>
  <c r="IY419" i="28"/>
  <c r="HP419" i="28"/>
  <c r="JK419" i="28"/>
  <c r="GS420" i="28"/>
  <c r="IN420" i="28"/>
  <c r="HE420" i="28"/>
  <c r="IZ420" i="28"/>
  <c r="HQ420" i="28"/>
  <c r="JL420" i="28"/>
  <c r="IO421" i="28"/>
  <c r="GT421" i="28"/>
  <c r="HF421" i="28"/>
  <c r="JA421" i="28"/>
  <c r="HR421" i="28"/>
  <c r="JM421" i="28"/>
  <c r="GU422" i="28"/>
  <c r="IP422" i="28"/>
  <c r="HG422" i="28"/>
  <c r="JB422" i="28"/>
  <c r="HS422" i="28"/>
  <c r="JN422" i="28"/>
  <c r="IQ423" i="28"/>
  <c r="GV423" i="28"/>
  <c r="JC423" i="28"/>
  <c r="HH423" i="28"/>
  <c r="JO423" i="28"/>
  <c r="HT423" i="28"/>
  <c r="IR424" i="28"/>
  <c r="GW424" i="28"/>
  <c r="JD424" i="28"/>
  <c r="HI424" i="28"/>
  <c r="IG425" i="28"/>
  <c r="GL425" i="28"/>
  <c r="IS425" i="28"/>
  <c r="GX425" i="28"/>
  <c r="JE425" i="28"/>
  <c r="HJ425" i="28"/>
  <c r="GM426" i="28"/>
  <c r="IH426" i="28"/>
  <c r="GY426" i="28"/>
  <c r="IT426" i="28"/>
  <c r="HK426" i="28"/>
  <c r="JF426" i="28"/>
  <c r="II427" i="28"/>
  <c r="GN427" i="28"/>
  <c r="IU427" i="28"/>
  <c r="GZ427" i="28"/>
  <c r="JG427" i="28"/>
  <c r="HL427" i="28"/>
  <c r="IJ428" i="28"/>
  <c r="GO428" i="28"/>
  <c r="IV428" i="28"/>
  <c r="HA428" i="28"/>
  <c r="JH428" i="28"/>
  <c r="HM428" i="28"/>
  <c r="IK429" i="28"/>
  <c r="GP429" i="28"/>
  <c r="IW429" i="28"/>
  <c r="HB429" i="28"/>
  <c r="JI429" i="28"/>
  <c r="HN429" i="28"/>
  <c r="GQ430" i="28"/>
  <c r="IL430" i="28"/>
  <c r="HC430" i="28"/>
  <c r="IX430" i="28"/>
  <c r="HO430" i="28"/>
  <c r="JJ430" i="28"/>
  <c r="GR431" i="28"/>
  <c r="IM431" i="28"/>
  <c r="HD431" i="28"/>
  <c r="IY431" i="28"/>
  <c r="HP431" i="28"/>
  <c r="JK431" i="28"/>
  <c r="IN432" i="28"/>
  <c r="GS432" i="28"/>
  <c r="IZ432" i="28"/>
  <c r="HE432" i="28"/>
  <c r="JL432" i="28"/>
  <c r="HQ432" i="28"/>
  <c r="IO433" i="28"/>
  <c r="GT433" i="28"/>
  <c r="JA433" i="28"/>
  <c r="HF433" i="28"/>
  <c r="JM433" i="28"/>
  <c r="HR433" i="28"/>
  <c r="GU434" i="28"/>
  <c r="IP434" i="28"/>
  <c r="HG434" i="28"/>
  <c r="JB434" i="28"/>
  <c r="HS434" i="28"/>
  <c r="JN434" i="28"/>
  <c r="IQ435" i="28"/>
  <c r="GV435" i="28"/>
  <c r="JC435" i="28"/>
  <c r="HH435" i="28"/>
  <c r="JO435" i="28"/>
  <c r="HT435" i="28"/>
  <c r="IR436" i="28"/>
  <c r="GW436" i="28"/>
  <c r="JD436" i="28"/>
  <c r="HI436" i="28"/>
  <c r="IG437" i="28"/>
  <c r="GL437" i="28"/>
  <c r="IS437" i="28"/>
  <c r="GX437" i="28"/>
  <c r="JE437" i="28"/>
  <c r="HJ437" i="28"/>
  <c r="IH438" i="28"/>
  <c r="GM438" i="28"/>
  <c r="IT438" i="28"/>
  <c r="GY438" i="28"/>
  <c r="JF438" i="28"/>
  <c r="HK438" i="28"/>
  <c r="II439" i="28"/>
  <c r="GN439" i="28"/>
  <c r="IU439" i="28"/>
  <c r="GZ439" i="28"/>
  <c r="JG439" i="28"/>
  <c r="HL439" i="28"/>
  <c r="IJ440" i="28"/>
  <c r="GO440" i="28"/>
  <c r="IV440" i="28"/>
  <c r="HA440" i="28"/>
  <c r="JH440" i="28"/>
  <c r="HM440" i="28"/>
  <c r="IK441" i="28"/>
  <c r="GP441" i="28"/>
  <c r="IW441" i="28"/>
  <c r="HB441" i="28"/>
  <c r="JI441" i="28"/>
  <c r="HN441" i="28"/>
  <c r="IL442" i="28"/>
  <c r="GQ442" i="28"/>
  <c r="IX442" i="28"/>
  <c r="HC442" i="28"/>
  <c r="JJ442" i="28"/>
  <c r="HO442" i="28"/>
  <c r="IM443" i="28"/>
  <c r="GR443" i="28"/>
  <c r="IY443" i="28"/>
  <c r="HD443" i="28"/>
  <c r="JK443" i="28"/>
  <c r="HP443" i="28"/>
  <c r="IN444" i="28"/>
  <c r="GS444" i="28"/>
  <c r="IZ444" i="28"/>
  <c r="HE444" i="28"/>
  <c r="HQ444" i="28"/>
  <c r="JL444" i="28"/>
  <c r="IO445" i="28"/>
  <c r="GT445" i="28"/>
  <c r="JA445" i="28"/>
  <c r="HF445" i="28"/>
  <c r="JM445" i="28"/>
  <c r="HR445" i="28"/>
  <c r="IP446" i="28"/>
  <c r="GU446" i="28"/>
  <c r="JB446" i="28"/>
  <c r="HG446" i="28"/>
  <c r="JN446" i="28"/>
  <c r="HS446" i="28"/>
  <c r="GV447" i="28"/>
  <c r="IQ447" i="28"/>
  <c r="HH447" i="28"/>
  <c r="JC447" i="28"/>
  <c r="HT447" i="28"/>
  <c r="JO447" i="28"/>
  <c r="IR448" i="28"/>
  <c r="GW448" i="28"/>
  <c r="JD448" i="28"/>
  <c r="HI448" i="28"/>
  <c r="GL449" i="28"/>
  <c r="IG449" i="28"/>
  <c r="GX449" i="28"/>
  <c r="IS449" i="28"/>
  <c r="HJ449" i="28"/>
  <c r="JE449" i="28"/>
  <c r="GM450" i="28"/>
  <c r="IH450" i="28"/>
  <c r="GY450" i="28"/>
  <c r="IT450" i="28"/>
  <c r="HK450" i="28"/>
  <c r="JF450" i="28"/>
  <c r="II451" i="28"/>
  <c r="GN451" i="28"/>
  <c r="IU451" i="28"/>
  <c r="GZ451" i="28"/>
  <c r="JG451" i="28"/>
  <c r="HL451" i="28"/>
  <c r="IJ452" i="28"/>
  <c r="GO452" i="28"/>
  <c r="IV452" i="28"/>
  <c r="HA452" i="28"/>
  <c r="JH452" i="28"/>
  <c r="HM452" i="28"/>
  <c r="GP453" i="28"/>
  <c r="IK453" i="28"/>
  <c r="HB453" i="28"/>
  <c r="IW453" i="28"/>
  <c r="HN453" i="28"/>
  <c r="JI453" i="28"/>
  <c r="IL454" i="28"/>
  <c r="GQ454" i="28"/>
  <c r="IX454" i="28"/>
  <c r="HC454" i="28"/>
  <c r="JJ454" i="28"/>
  <c r="HO454" i="28"/>
  <c r="IM455" i="28"/>
  <c r="GR455" i="28"/>
  <c r="IY455" i="28"/>
  <c r="HD455" i="28"/>
  <c r="JK455" i="28"/>
  <c r="HP455" i="28"/>
  <c r="GS456" i="28"/>
  <c r="IN456" i="28"/>
  <c r="HE456" i="28"/>
  <c r="IZ456" i="28"/>
  <c r="HQ456" i="28"/>
  <c r="JL456" i="28"/>
  <c r="IO457" i="28"/>
  <c r="GT457" i="28"/>
  <c r="JA457" i="28"/>
  <c r="HF457" i="28"/>
  <c r="JM457" i="28"/>
  <c r="HR457" i="28"/>
  <c r="IP458" i="28"/>
  <c r="GU458" i="28"/>
  <c r="JB458" i="28"/>
  <c r="HG458" i="28"/>
  <c r="JN458" i="28"/>
  <c r="HS458" i="28"/>
  <c r="GV459" i="28"/>
  <c r="IQ459" i="28"/>
  <c r="HH459" i="28"/>
  <c r="JC459" i="28"/>
  <c r="HT459" i="28"/>
  <c r="JO459" i="28"/>
  <c r="IR460" i="28"/>
  <c r="GW460" i="28"/>
  <c r="JD460" i="28"/>
  <c r="HI460" i="28"/>
  <c r="GL461" i="28"/>
  <c r="IG461" i="28"/>
  <c r="GX461" i="28"/>
  <c r="IS461" i="28"/>
  <c r="HJ461" i="28"/>
  <c r="JE461" i="28"/>
  <c r="GM462" i="28"/>
  <c r="IH462" i="28"/>
  <c r="GY462" i="28"/>
  <c r="IT462" i="28"/>
  <c r="HK462" i="28"/>
  <c r="JF462" i="28"/>
  <c r="GN463" i="28"/>
  <c r="II463" i="28"/>
  <c r="GZ463" i="28"/>
  <c r="IU463" i="28"/>
  <c r="HL463" i="28"/>
  <c r="JG463" i="28"/>
  <c r="IJ464" i="28"/>
  <c r="GO464" i="28"/>
  <c r="IV464" i="28"/>
  <c r="HA464" i="28"/>
  <c r="JH464" i="28"/>
  <c r="HM464" i="28"/>
  <c r="IK465" i="28"/>
  <c r="GP465" i="28"/>
  <c r="IW465" i="28"/>
  <c r="HB465" i="28"/>
  <c r="JI465" i="28"/>
  <c r="HN465" i="28"/>
  <c r="IL466" i="28"/>
  <c r="GQ466" i="28"/>
  <c r="IX466" i="28"/>
  <c r="HC466" i="28"/>
  <c r="JJ466" i="28"/>
  <c r="HO466" i="28"/>
  <c r="GR467" i="28"/>
  <c r="IM467" i="28"/>
  <c r="HD467" i="28"/>
  <c r="IY467" i="28"/>
  <c r="HP467" i="28"/>
  <c r="JK467" i="28"/>
  <c r="GS468" i="28"/>
  <c r="IN468" i="28"/>
  <c r="HE468" i="28"/>
  <c r="IZ468" i="28"/>
  <c r="HQ468" i="28"/>
  <c r="JL468" i="28"/>
  <c r="IO469" i="28"/>
  <c r="GT469" i="28"/>
  <c r="JA469" i="28"/>
  <c r="HF469" i="28"/>
  <c r="JM469" i="28"/>
  <c r="HR469" i="28"/>
  <c r="GU470" i="28"/>
  <c r="IP470" i="28"/>
  <c r="HG470" i="28"/>
  <c r="JB470" i="28"/>
  <c r="JN470" i="28"/>
  <c r="HS470" i="28"/>
  <c r="IQ471" i="28"/>
  <c r="GV471" i="28"/>
  <c r="HH471" i="28"/>
  <c r="JC471" i="28"/>
  <c r="HT471" i="28"/>
  <c r="JO471" i="28"/>
  <c r="IR472" i="28"/>
  <c r="GW472" i="28"/>
  <c r="JD472" i="28"/>
  <c r="HI472" i="28"/>
  <c r="IG473" i="28"/>
  <c r="GL473" i="28"/>
  <c r="IS473" i="28"/>
  <c r="GX473" i="28"/>
  <c r="JE473" i="28"/>
  <c r="HJ473" i="28"/>
  <c r="IH474" i="28"/>
  <c r="GM474" i="28"/>
  <c r="GY474" i="28"/>
  <c r="IT474" i="28"/>
  <c r="HK474" i="28"/>
  <c r="JF474" i="28"/>
  <c r="II475" i="28"/>
  <c r="GN475" i="28"/>
  <c r="IU475" i="28"/>
  <c r="GZ475" i="28"/>
  <c r="JG475" i="28"/>
  <c r="HL475" i="28"/>
  <c r="GO476" i="28"/>
  <c r="IJ476" i="28"/>
  <c r="HA476" i="28"/>
  <c r="IV476" i="28"/>
  <c r="HM476" i="28"/>
  <c r="JH476" i="28"/>
  <c r="IK477" i="28"/>
  <c r="GP477" i="28"/>
  <c r="IW477" i="28"/>
  <c r="HB477" i="28"/>
  <c r="JI477" i="28"/>
  <c r="HN477" i="28"/>
  <c r="IL478" i="28"/>
  <c r="GQ478" i="28"/>
  <c r="IX478" i="28"/>
  <c r="HC478" i="28"/>
  <c r="JJ478" i="28"/>
  <c r="HO478" i="28"/>
  <c r="IM479" i="28"/>
  <c r="GR479" i="28"/>
  <c r="IY479" i="28"/>
  <c r="HD479" i="28"/>
  <c r="JK479" i="28"/>
  <c r="HP479" i="28"/>
  <c r="GS480" i="28"/>
  <c r="IN480" i="28"/>
  <c r="HE480" i="28"/>
  <c r="IZ480" i="28"/>
  <c r="HQ480" i="28"/>
  <c r="JL480" i="28"/>
  <c r="GT481" i="28"/>
  <c r="IO481" i="28"/>
  <c r="HF481" i="28"/>
  <c r="JA481" i="28"/>
  <c r="HR481" i="28"/>
  <c r="JM481" i="28"/>
  <c r="IP482" i="28"/>
  <c r="GU482" i="28"/>
  <c r="JB482" i="28"/>
  <c r="HG482" i="28"/>
  <c r="JN482" i="28"/>
  <c r="HS482" i="28"/>
  <c r="IQ483" i="28"/>
  <c r="GV483" i="28"/>
  <c r="JC483" i="28"/>
  <c r="HH483" i="28"/>
  <c r="JO483" i="28"/>
  <c r="HT483" i="28"/>
  <c r="IR484" i="28"/>
  <c r="GW484" i="28"/>
  <c r="JD484" i="28"/>
  <c r="HI484" i="28"/>
  <c r="GL485" i="28"/>
  <c r="IG485" i="28"/>
  <c r="GX485" i="28"/>
  <c r="IS485" i="28"/>
  <c r="HJ485" i="28"/>
  <c r="JE485" i="28"/>
  <c r="IH486" i="28"/>
  <c r="GM486" i="28"/>
  <c r="IT486" i="28"/>
  <c r="GY486" i="28"/>
  <c r="JF486" i="28"/>
  <c r="HK486" i="28"/>
  <c r="II487" i="28"/>
  <c r="GN487" i="28"/>
  <c r="IU487" i="28"/>
  <c r="GZ487" i="28"/>
  <c r="JG487" i="28"/>
  <c r="HL487" i="28"/>
  <c r="IJ488" i="28"/>
  <c r="GO488" i="28"/>
  <c r="IV488" i="28"/>
  <c r="HA488" i="28"/>
  <c r="JH488" i="28"/>
  <c r="HM488" i="28"/>
  <c r="GP489" i="28"/>
  <c r="IK489" i="28"/>
  <c r="HB489" i="28"/>
  <c r="IW489" i="28"/>
  <c r="JI489" i="28"/>
  <c r="HN489" i="28"/>
  <c r="GQ490" i="28"/>
  <c r="IL490" i="28"/>
  <c r="HC490" i="28"/>
  <c r="IX490" i="28"/>
  <c r="HO490" i="28"/>
  <c r="JJ490" i="28"/>
  <c r="IM491" i="28"/>
  <c r="GR491" i="28"/>
  <c r="IY491" i="28"/>
  <c r="HD491" i="28"/>
  <c r="JK491" i="28"/>
  <c r="HP491" i="28"/>
  <c r="GS492" i="28"/>
  <c r="IN492" i="28"/>
  <c r="HE492" i="28"/>
  <c r="IZ492" i="28"/>
  <c r="HQ492" i="28"/>
  <c r="JL492" i="28"/>
  <c r="IO493" i="28"/>
  <c r="GT493" i="28"/>
  <c r="JA493" i="28"/>
  <c r="HF493" i="28"/>
  <c r="JM493" i="28"/>
  <c r="HR493" i="28"/>
  <c r="GU494" i="28"/>
  <c r="IP494" i="28"/>
  <c r="HG494" i="28"/>
  <c r="JB494" i="28"/>
  <c r="HS494" i="28"/>
  <c r="JN494" i="28"/>
  <c r="GV495" i="28"/>
  <c r="IQ495" i="28"/>
  <c r="HH495" i="28"/>
  <c r="JC495" i="28"/>
  <c r="JO495" i="28"/>
  <c r="HT495" i="28"/>
  <c r="IR496" i="28"/>
  <c r="GW496" i="28"/>
  <c r="JD496" i="28"/>
  <c r="HI496" i="28"/>
  <c r="GL497" i="28"/>
  <c r="IG497" i="28"/>
  <c r="GX497" i="28"/>
  <c r="IS497" i="28"/>
  <c r="HJ497" i="28"/>
  <c r="JE497" i="28"/>
  <c r="IH498" i="28"/>
  <c r="GM498" i="28"/>
  <c r="IT498" i="28"/>
  <c r="GY498" i="28"/>
  <c r="JF498" i="28"/>
  <c r="HK498" i="28"/>
  <c r="II499" i="28"/>
  <c r="GN499" i="28"/>
  <c r="IU499" i="28"/>
  <c r="GZ499" i="28"/>
  <c r="JG499" i="28"/>
  <c r="HL499" i="28"/>
  <c r="IJ500" i="28"/>
  <c r="GO500" i="28"/>
  <c r="IV500" i="28"/>
  <c r="HA500" i="28"/>
  <c r="JH500" i="28"/>
  <c r="HM500" i="28"/>
  <c r="GP501" i="28"/>
  <c r="IK501" i="28"/>
  <c r="HB501" i="28"/>
  <c r="IW501" i="28"/>
  <c r="HN501" i="28"/>
  <c r="JI501" i="28"/>
  <c r="IL502" i="28"/>
  <c r="GQ502" i="28"/>
  <c r="IX502" i="28"/>
  <c r="HC502" i="28"/>
  <c r="JJ502" i="28"/>
  <c r="HO502" i="28"/>
  <c r="IM503" i="28"/>
  <c r="GR503" i="28"/>
  <c r="IY503" i="28"/>
  <c r="HD503" i="28"/>
  <c r="JK503" i="28"/>
  <c r="HP503" i="28"/>
  <c r="GS504" i="28"/>
  <c r="IN504" i="28"/>
  <c r="HE504" i="28"/>
  <c r="IZ504" i="28"/>
  <c r="HQ504" i="28"/>
  <c r="JL504" i="28"/>
  <c r="GT505" i="28"/>
  <c r="IO505" i="28"/>
  <c r="HF505" i="28"/>
  <c r="JA505" i="28"/>
  <c r="HR505" i="28"/>
  <c r="JM505" i="28"/>
  <c r="GU506" i="28"/>
  <c r="IP506" i="28"/>
  <c r="HG506" i="28"/>
  <c r="JB506" i="28"/>
  <c r="HS506" i="28"/>
  <c r="JN506" i="28"/>
  <c r="GV507" i="28"/>
  <c r="IQ507" i="28"/>
  <c r="HH507" i="28"/>
  <c r="JC507" i="28"/>
  <c r="HT507" i="28"/>
  <c r="JO507" i="28"/>
  <c r="IR508" i="28"/>
  <c r="GW508" i="28"/>
  <c r="JD508" i="28"/>
  <c r="HI508" i="28"/>
  <c r="GL509" i="28"/>
  <c r="IG509" i="28"/>
  <c r="GX509" i="28"/>
  <c r="IS509" i="28"/>
  <c r="HJ509" i="28"/>
  <c r="JE509" i="28"/>
  <c r="IH510" i="28"/>
  <c r="GM510" i="28"/>
  <c r="IT510" i="28"/>
  <c r="GY510" i="28"/>
  <c r="JF510" i="28"/>
  <c r="HK510" i="28"/>
  <c r="II511" i="28"/>
  <c r="GN511" i="28"/>
  <c r="IU511" i="28"/>
  <c r="GZ511" i="28"/>
  <c r="JG511" i="28"/>
  <c r="HL511" i="28"/>
  <c r="IJ512" i="28"/>
  <c r="GO512" i="28"/>
  <c r="IV512" i="28"/>
  <c r="HA512" i="28"/>
  <c r="JH512" i="28"/>
  <c r="HM512" i="28"/>
  <c r="GP513" i="28"/>
  <c r="IK513" i="28"/>
  <c r="HB513" i="28"/>
  <c r="IW513" i="28"/>
  <c r="HN513" i="28"/>
  <c r="JI513" i="28"/>
  <c r="IL514" i="28"/>
  <c r="GQ514" i="28"/>
  <c r="IX514" i="28"/>
  <c r="HC514" i="28"/>
  <c r="JJ514" i="28"/>
  <c r="HO514" i="28"/>
  <c r="GR515" i="28"/>
  <c r="IM515" i="28"/>
  <c r="HD515" i="28"/>
  <c r="IY515" i="28"/>
  <c r="HP515" i="28"/>
  <c r="JK515" i="28"/>
  <c r="IN516" i="28"/>
  <c r="GS516" i="28"/>
  <c r="IZ516" i="28"/>
  <c r="HE516" i="28"/>
  <c r="HQ516" i="28"/>
  <c r="JL516" i="28"/>
  <c r="IO517" i="28"/>
  <c r="GT517" i="28"/>
  <c r="JA517" i="28"/>
  <c r="HF517" i="28"/>
  <c r="JM517" i="28"/>
  <c r="HR517" i="28"/>
  <c r="GU518" i="28"/>
  <c r="IP518" i="28"/>
  <c r="HG518" i="28"/>
  <c r="JB518" i="28"/>
  <c r="HS518" i="28"/>
  <c r="JN518" i="28"/>
  <c r="IQ519" i="28"/>
  <c r="GV519" i="28"/>
  <c r="JC519" i="28"/>
  <c r="HH519" i="28"/>
  <c r="JO519" i="28"/>
  <c r="HT519" i="28"/>
  <c r="IR520" i="28"/>
  <c r="GW520" i="28"/>
  <c r="JD520" i="28"/>
  <c r="HI520" i="28"/>
  <c r="KB498" i="28"/>
  <c r="KB510" i="28"/>
  <c r="HT182" i="28"/>
  <c r="JO182" i="28"/>
  <c r="IR183" i="28"/>
  <c r="GW183" i="28"/>
  <c r="JD183" i="28"/>
  <c r="HI183" i="28"/>
  <c r="GL184" i="28"/>
  <c r="IG184" i="28"/>
  <c r="GX184" i="28"/>
  <c r="IS184" i="28"/>
  <c r="HJ184" i="28"/>
  <c r="JE184" i="28"/>
  <c r="GM185" i="28"/>
  <c r="IH185" i="28"/>
  <c r="GY185" i="28"/>
  <c r="IT185" i="28"/>
  <c r="HK185" i="28"/>
  <c r="JF185" i="28"/>
  <c r="II186" i="28"/>
  <c r="GN186" i="28"/>
  <c r="IU186" i="28"/>
  <c r="GZ186" i="28"/>
  <c r="JG186" i="28"/>
  <c r="HL186" i="28"/>
  <c r="GO187" i="28"/>
  <c r="IJ187" i="28"/>
  <c r="HA187" i="28"/>
  <c r="IV187" i="28"/>
  <c r="HM187" i="28"/>
  <c r="JH187" i="28"/>
  <c r="IK188" i="28"/>
  <c r="GP188" i="28"/>
  <c r="IW188" i="28"/>
  <c r="HB188" i="28"/>
  <c r="JI188" i="28"/>
  <c r="HN188" i="28"/>
  <c r="IL189" i="28"/>
  <c r="GQ189" i="28"/>
  <c r="IX189" i="28"/>
  <c r="HC189" i="28"/>
  <c r="JJ189" i="28"/>
  <c r="HO189" i="28"/>
  <c r="GR190" i="28"/>
  <c r="IM190" i="28"/>
  <c r="HD190" i="28"/>
  <c r="IY190" i="28"/>
  <c r="HP190" i="28"/>
  <c r="JK190" i="28"/>
  <c r="IN191" i="28"/>
  <c r="GS191" i="28"/>
  <c r="IZ191" i="28"/>
  <c r="HE191" i="28"/>
  <c r="JL191" i="28"/>
  <c r="HQ191" i="28"/>
  <c r="IO192" i="28"/>
  <c r="GT192" i="28"/>
  <c r="JA192" i="28"/>
  <c r="HF192" i="28"/>
  <c r="JM192" i="28"/>
  <c r="HR192" i="28"/>
  <c r="IP193" i="28"/>
  <c r="GU193" i="28"/>
  <c r="JB193" i="28"/>
  <c r="HG193" i="28"/>
  <c r="JN193" i="28"/>
  <c r="HS193" i="28"/>
  <c r="IQ194" i="28"/>
  <c r="GV194" i="28"/>
  <c r="JC194" i="28"/>
  <c r="HH194" i="28"/>
  <c r="JO194" i="28"/>
  <c r="HT194" i="28"/>
  <c r="GW195" i="28"/>
  <c r="IR195" i="28"/>
  <c r="JD195" i="28"/>
  <c r="HI195" i="28"/>
  <c r="IG196" i="28"/>
  <c r="GL196" i="28"/>
  <c r="IS196" i="28"/>
  <c r="GX196" i="28"/>
  <c r="HJ196" i="28"/>
  <c r="JE196" i="28"/>
  <c r="GM197" i="28"/>
  <c r="IH197" i="28"/>
  <c r="GY197" i="28"/>
  <c r="IT197" i="28"/>
  <c r="HK197" i="28"/>
  <c r="JF197" i="28"/>
  <c r="II198" i="28"/>
  <c r="GN198" i="28"/>
  <c r="IU198" i="28"/>
  <c r="GZ198" i="28"/>
  <c r="JG198" i="28"/>
  <c r="HL198" i="28"/>
  <c r="GO199" i="28"/>
  <c r="IJ199" i="28"/>
  <c r="HA199" i="28"/>
  <c r="IV199" i="28"/>
  <c r="HM199" i="28"/>
  <c r="JH199" i="28"/>
  <c r="IK200" i="28"/>
  <c r="GP200" i="28"/>
  <c r="IW200" i="28"/>
  <c r="HB200" i="28"/>
  <c r="JI200" i="28"/>
  <c r="HN200" i="28"/>
  <c r="IL201" i="28"/>
  <c r="GQ201" i="28"/>
  <c r="IX201" i="28"/>
  <c r="HC201" i="28"/>
  <c r="JJ201" i="28"/>
  <c r="HO201" i="28"/>
  <c r="GR202" i="28"/>
  <c r="IM202" i="28"/>
  <c r="HD202" i="28"/>
  <c r="IY202" i="28"/>
  <c r="HP202" i="28"/>
  <c r="JK202" i="28"/>
  <c r="IN203" i="28"/>
  <c r="GS203" i="28"/>
  <c r="IZ203" i="28"/>
  <c r="HE203" i="28"/>
  <c r="JL203" i="28"/>
  <c r="HQ203" i="28"/>
  <c r="GT204" i="28"/>
  <c r="IO204" i="28"/>
  <c r="HF204" i="28"/>
  <c r="JA204" i="28"/>
  <c r="HR204" i="28"/>
  <c r="JM204" i="28"/>
  <c r="IP205" i="28"/>
  <c r="GU205" i="28"/>
  <c r="JB205" i="28"/>
  <c r="HG205" i="28"/>
  <c r="JN205" i="28"/>
  <c r="HS205" i="28"/>
  <c r="IQ206" i="28"/>
  <c r="GV206" i="28"/>
  <c r="JC206" i="28"/>
  <c r="HH206" i="28"/>
  <c r="JO206" i="28"/>
  <c r="HT206" i="28"/>
  <c r="GW207" i="28"/>
  <c r="IR207" i="28"/>
  <c r="HI207" i="28"/>
  <c r="JD207" i="28"/>
  <c r="IG208" i="28"/>
  <c r="GL208" i="28"/>
  <c r="IS208" i="28"/>
  <c r="GX208" i="28"/>
  <c r="JE208" i="28"/>
  <c r="HJ208" i="28"/>
  <c r="IH209" i="28"/>
  <c r="GM209" i="28"/>
  <c r="IT209" i="28"/>
  <c r="GY209" i="28"/>
  <c r="JF209" i="28"/>
  <c r="HK209" i="28"/>
  <c r="II210" i="28"/>
  <c r="GN210" i="28"/>
  <c r="IU210" i="28"/>
  <c r="GZ210" i="28"/>
  <c r="JG210" i="28"/>
  <c r="HL210" i="28"/>
  <c r="IJ211" i="28"/>
  <c r="GO211" i="28"/>
  <c r="IV211" i="28"/>
  <c r="HA211" i="28"/>
  <c r="JH211" i="28"/>
  <c r="HM211" i="28"/>
  <c r="GP212" i="28"/>
  <c r="IK212" i="28"/>
  <c r="HB212" i="28"/>
  <c r="IW212" i="28"/>
  <c r="HN212" i="28"/>
  <c r="JI212" i="28"/>
  <c r="IL213" i="28"/>
  <c r="GQ213" i="28"/>
  <c r="IX213" i="28"/>
  <c r="HC213" i="28"/>
  <c r="JJ213" i="28"/>
  <c r="HO213" i="28"/>
  <c r="GR214" i="28"/>
  <c r="IM214" i="28"/>
  <c r="HD214" i="28"/>
  <c r="IY214" i="28"/>
  <c r="HP214" i="28"/>
  <c r="JK214" i="28"/>
  <c r="IN215" i="28"/>
  <c r="GS215" i="28"/>
  <c r="IZ215" i="28"/>
  <c r="HE215" i="28"/>
  <c r="JL215" i="28"/>
  <c r="HQ215" i="28"/>
  <c r="IO216" i="28"/>
  <c r="GT216" i="28"/>
  <c r="JA216" i="28"/>
  <c r="HF216" i="28"/>
  <c r="JM216" i="28"/>
  <c r="HR216" i="28"/>
  <c r="GU217" i="28"/>
  <c r="IP217" i="28"/>
  <c r="HG217" i="28"/>
  <c r="JB217" i="28"/>
  <c r="HS217" i="28"/>
  <c r="JN217" i="28"/>
  <c r="IQ218" i="28"/>
  <c r="GV218" i="28"/>
  <c r="JC218" i="28"/>
  <c r="HH218" i="28"/>
  <c r="JO218" i="28"/>
  <c r="HT218" i="28"/>
  <c r="IR219" i="28"/>
  <c r="GW219" i="28"/>
  <c r="JD219" i="28"/>
  <c r="HI219" i="28"/>
  <c r="GL220" i="28"/>
  <c r="IG220" i="28"/>
  <c r="GX220" i="28"/>
  <c r="IS220" i="28"/>
  <c r="HJ220" i="28"/>
  <c r="JE220" i="28"/>
  <c r="IH221" i="28"/>
  <c r="GM221" i="28"/>
  <c r="GY221" i="28"/>
  <c r="IT221" i="28"/>
  <c r="JF221" i="28"/>
  <c r="HK221" i="28"/>
  <c r="II222" i="28"/>
  <c r="GN222" i="28"/>
  <c r="GZ222" i="28"/>
  <c r="IU222" i="28"/>
  <c r="JG222" i="28"/>
  <c r="HL222" i="28"/>
  <c r="IJ223" i="28"/>
  <c r="GO223" i="28"/>
  <c r="IV223" i="28"/>
  <c r="HA223" i="28"/>
  <c r="JH223" i="28"/>
  <c r="HM223" i="28"/>
  <c r="IK224" i="28"/>
  <c r="GP224" i="28"/>
  <c r="IW224" i="28"/>
  <c r="HB224" i="28"/>
  <c r="JI224" i="28"/>
  <c r="HN224" i="28"/>
  <c r="GQ225" i="28"/>
  <c r="IL225" i="28"/>
  <c r="HC225" i="28"/>
  <c r="IX225" i="28"/>
  <c r="HO225" i="28"/>
  <c r="JJ225" i="28"/>
  <c r="IM226" i="28"/>
  <c r="GR226" i="28"/>
  <c r="IY226" i="28"/>
  <c r="HD226" i="28"/>
  <c r="JK226" i="28"/>
  <c r="HP226" i="28"/>
  <c r="IN227" i="28"/>
  <c r="GS227" i="28"/>
  <c r="IZ227" i="28"/>
  <c r="HE227" i="28"/>
  <c r="JL227" i="28"/>
  <c r="HQ227" i="28"/>
  <c r="IO228" i="28"/>
  <c r="GT228" i="28"/>
  <c r="JA228" i="28"/>
  <c r="HF228" i="28"/>
  <c r="JM228" i="28"/>
  <c r="HR228" i="28"/>
  <c r="GU229" i="28"/>
  <c r="IP229" i="28"/>
  <c r="HG229" i="28"/>
  <c r="JB229" i="28"/>
  <c r="HS229" i="28"/>
  <c r="JN229" i="28"/>
  <c r="IQ230" i="28"/>
  <c r="GV230" i="28"/>
  <c r="JC230" i="28"/>
  <c r="HH230" i="28"/>
  <c r="JO230" i="28"/>
  <c r="HT230" i="28"/>
  <c r="IR231" i="28"/>
  <c r="GW231" i="28"/>
  <c r="JD231" i="28"/>
  <c r="HI231" i="28"/>
  <c r="IG232" i="28"/>
  <c r="GL232" i="28"/>
  <c r="IS232" i="28"/>
  <c r="GX232" i="28"/>
  <c r="JE232" i="28"/>
  <c r="HJ232" i="28"/>
  <c r="GM233" i="28"/>
  <c r="IH233" i="28"/>
  <c r="GY233" i="28"/>
  <c r="IT233" i="28"/>
  <c r="HK233" i="28"/>
  <c r="JF233" i="28"/>
  <c r="II234" i="28"/>
  <c r="GN234" i="28"/>
  <c r="IU234" i="28"/>
  <c r="GZ234" i="28"/>
  <c r="JG234" i="28"/>
  <c r="HL234" i="28"/>
  <c r="IJ235" i="28"/>
  <c r="GO235" i="28"/>
  <c r="IV235" i="28"/>
  <c r="HA235" i="28"/>
  <c r="JH235" i="28"/>
  <c r="HM235" i="28"/>
  <c r="GP236" i="28"/>
  <c r="IK236" i="28"/>
  <c r="HB236" i="28"/>
  <c r="IW236" i="28"/>
  <c r="HN236" i="28"/>
  <c r="JI236" i="28"/>
  <c r="GQ237" i="28"/>
  <c r="IL237" i="28"/>
  <c r="HC237" i="28"/>
  <c r="IX237" i="28"/>
  <c r="HO237" i="28"/>
  <c r="JJ237" i="28"/>
  <c r="IM238" i="28"/>
  <c r="GR238" i="28"/>
  <c r="IY238" i="28"/>
  <c r="HD238" i="28"/>
  <c r="JK238" i="28"/>
  <c r="HP238" i="28"/>
  <c r="IN239" i="28"/>
  <c r="GS239" i="28"/>
  <c r="IZ239" i="28"/>
  <c r="HE239" i="28"/>
  <c r="JL239" i="28"/>
  <c r="HQ239" i="28"/>
  <c r="IO240" i="28"/>
  <c r="GT240" i="28"/>
  <c r="JA240" i="28"/>
  <c r="HF240" i="28"/>
  <c r="HR240" i="28"/>
  <c r="JM240" i="28"/>
  <c r="GU241" i="28"/>
  <c r="IP241" i="28"/>
  <c r="HG241" i="28"/>
  <c r="JB241" i="28"/>
  <c r="HS241" i="28"/>
  <c r="JN241" i="28"/>
  <c r="GV242" i="28"/>
  <c r="IQ242" i="28"/>
  <c r="HH242" i="28"/>
  <c r="JC242" i="28"/>
  <c r="HT242" i="28"/>
  <c r="JO242" i="28"/>
  <c r="IR243" i="28"/>
  <c r="GW243" i="28"/>
  <c r="JD243" i="28"/>
  <c r="HI243" i="28"/>
  <c r="IG244" i="28"/>
  <c r="GL244" i="28"/>
  <c r="IS244" i="28"/>
  <c r="GX244" i="28"/>
  <c r="JE244" i="28"/>
  <c r="HJ244" i="28"/>
  <c r="IH245" i="28"/>
  <c r="GM245" i="28"/>
  <c r="IT245" i="28"/>
  <c r="GY245" i="28"/>
  <c r="JF245" i="28"/>
  <c r="HK245" i="28"/>
  <c r="II246" i="28"/>
  <c r="GN246" i="28"/>
  <c r="IU246" i="28"/>
  <c r="GZ246" i="28"/>
  <c r="JG246" i="28"/>
  <c r="HL246" i="28"/>
  <c r="GO247" i="28"/>
  <c r="IJ247" i="28"/>
  <c r="HA247" i="28"/>
  <c r="IV247" i="28"/>
  <c r="HM247" i="28"/>
  <c r="JH247" i="28"/>
  <c r="IK248" i="28"/>
  <c r="GP248" i="28"/>
  <c r="IW248" i="28"/>
  <c r="HB248" i="28"/>
  <c r="JI248" i="28"/>
  <c r="HN248" i="28"/>
  <c r="IL249" i="28"/>
  <c r="GQ249" i="28"/>
  <c r="IX249" i="28"/>
  <c r="HC249" i="28"/>
  <c r="JJ249" i="28"/>
  <c r="HO249" i="28"/>
  <c r="IM250" i="28"/>
  <c r="GR250" i="28"/>
  <c r="IY250" i="28"/>
  <c r="HD250" i="28"/>
  <c r="JK250" i="28"/>
  <c r="HP250" i="28"/>
  <c r="GS251" i="28"/>
  <c r="IN251" i="28"/>
  <c r="HE251" i="28"/>
  <c r="IZ251" i="28"/>
  <c r="HQ251" i="28"/>
  <c r="JL251" i="28"/>
  <c r="IO252" i="28"/>
  <c r="GT252" i="28"/>
  <c r="JA252" i="28"/>
  <c r="HF252" i="28"/>
  <c r="JM252" i="28"/>
  <c r="HR252" i="28"/>
  <c r="IP253" i="28"/>
  <c r="GU253" i="28"/>
  <c r="JB253" i="28"/>
  <c r="HG253" i="28"/>
  <c r="JN253" i="28"/>
  <c r="HS253" i="28"/>
  <c r="IQ254" i="28"/>
  <c r="GV254" i="28"/>
  <c r="JC254" i="28"/>
  <c r="HH254" i="28"/>
  <c r="JO254" i="28"/>
  <c r="HT254" i="28"/>
  <c r="IR255" i="28"/>
  <c r="GW255" i="28"/>
  <c r="JD255" i="28"/>
  <c r="HI255" i="28"/>
  <c r="GL256" i="28"/>
  <c r="IG256" i="28"/>
  <c r="GX256" i="28"/>
  <c r="IS256" i="28"/>
  <c r="HJ256" i="28"/>
  <c r="JE256" i="28"/>
  <c r="GM257" i="28"/>
  <c r="IH257" i="28"/>
  <c r="GY257" i="28"/>
  <c r="IT257" i="28"/>
  <c r="HK257" i="28"/>
  <c r="JF257" i="28"/>
  <c r="II258" i="28"/>
  <c r="GN258" i="28"/>
  <c r="IU258" i="28"/>
  <c r="GZ258" i="28"/>
  <c r="JG258" i="28"/>
  <c r="HL258" i="28"/>
  <c r="IJ259" i="28"/>
  <c r="GO259" i="28"/>
  <c r="IV259" i="28"/>
  <c r="HA259" i="28"/>
  <c r="JH259" i="28"/>
  <c r="HM259" i="28"/>
  <c r="GP260" i="28"/>
  <c r="IK260" i="28"/>
  <c r="HB260" i="28"/>
  <c r="IW260" i="28"/>
  <c r="HN260" i="28"/>
  <c r="JI260" i="28"/>
  <c r="IL261" i="28"/>
  <c r="GQ261" i="28"/>
  <c r="IX261" i="28"/>
  <c r="HC261" i="28"/>
  <c r="JJ261" i="28"/>
  <c r="HO261" i="28"/>
  <c r="IM262" i="28"/>
  <c r="GR262" i="28"/>
  <c r="IY262" i="28"/>
  <c r="HD262" i="28"/>
  <c r="JK262" i="28"/>
  <c r="HP262" i="28"/>
  <c r="IN263" i="28"/>
  <c r="GS263" i="28"/>
  <c r="IZ263" i="28"/>
  <c r="HE263" i="28"/>
  <c r="JL263" i="28"/>
  <c r="HQ263" i="28"/>
  <c r="IO264" i="28"/>
  <c r="GT264" i="28"/>
  <c r="JA264" i="28"/>
  <c r="HF264" i="28"/>
  <c r="JM264" i="28"/>
  <c r="HR264" i="28"/>
  <c r="GU265" i="28"/>
  <c r="IP265" i="28"/>
  <c r="HG265" i="28"/>
  <c r="JB265" i="28"/>
  <c r="HS265" i="28"/>
  <c r="JN265" i="28"/>
  <c r="IQ266" i="28"/>
  <c r="GV266" i="28"/>
  <c r="JC266" i="28"/>
  <c r="HH266" i="28"/>
  <c r="JO266" i="28"/>
  <c r="HT266" i="28"/>
  <c r="IR267" i="28"/>
  <c r="GW267" i="28"/>
  <c r="JD267" i="28"/>
  <c r="HI267" i="28"/>
  <c r="IG268" i="28"/>
  <c r="GL268" i="28"/>
  <c r="IS268" i="28"/>
  <c r="GX268" i="28"/>
  <c r="JE268" i="28"/>
  <c r="HJ268" i="28"/>
  <c r="IH269" i="28"/>
  <c r="GM269" i="28"/>
  <c r="IT269" i="28"/>
  <c r="GY269" i="28"/>
  <c r="JF269" i="28"/>
  <c r="HK269" i="28"/>
  <c r="GN270" i="28"/>
  <c r="II270" i="28"/>
  <c r="GZ270" i="28"/>
  <c r="IU270" i="28"/>
  <c r="HL270" i="28"/>
  <c r="JG270" i="28"/>
  <c r="GO271" i="28"/>
  <c r="IJ271" i="28"/>
  <c r="HA271" i="28"/>
  <c r="IV271" i="28"/>
  <c r="HM271" i="28"/>
  <c r="JH271" i="28"/>
  <c r="IK272" i="28"/>
  <c r="GP272" i="28"/>
  <c r="IW272" i="28"/>
  <c r="HB272" i="28"/>
  <c r="JI272" i="28"/>
  <c r="HN272" i="28"/>
  <c r="IL273" i="28"/>
  <c r="GQ273" i="28"/>
  <c r="IX273" i="28"/>
  <c r="HC273" i="28"/>
  <c r="JJ273" i="28"/>
  <c r="HO273" i="28"/>
  <c r="IM274" i="28"/>
  <c r="GR274" i="28"/>
  <c r="IY274" i="28"/>
  <c r="HD274" i="28"/>
  <c r="JK274" i="28"/>
  <c r="HP274" i="28"/>
  <c r="GS275" i="28"/>
  <c r="IN275" i="28"/>
  <c r="HE275" i="28"/>
  <c r="IZ275" i="28"/>
  <c r="HQ275" i="28"/>
  <c r="JL275" i="28"/>
  <c r="IO276" i="28"/>
  <c r="GT276" i="28"/>
  <c r="JA276" i="28"/>
  <c r="HF276" i="28"/>
  <c r="JM276" i="28"/>
  <c r="HR276" i="28"/>
  <c r="IP277" i="28"/>
  <c r="GU277" i="28"/>
  <c r="JB277" i="28"/>
  <c r="HG277" i="28"/>
  <c r="JN277" i="28"/>
  <c r="HS277" i="28"/>
  <c r="IQ278" i="28"/>
  <c r="GV278" i="28"/>
  <c r="JC278" i="28"/>
  <c r="HH278" i="28"/>
  <c r="JO278" i="28"/>
  <c r="HT278" i="28"/>
  <c r="GW279" i="28"/>
  <c r="IR279" i="28"/>
  <c r="HI279" i="28"/>
  <c r="JD279" i="28"/>
  <c r="IG280" i="28"/>
  <c r="GL280" i="28"/>
  <c r="IS280" i="28"/>
  <c r="GX280" i="28"/>
  <c r="JE280" i="28"/>
  <c r="HJ280" i="28"/>
  <c r="GM281" i="28"/>
  <c r="IH281" i="28"/>
  <c r="GY281" i="28"/>
  <c r="IT281" i="28"/>
  <c r="HK281" i="28"/>
  <c r="JF281" i="28"/>
  <c r="GN282" i="28"/>
  <c r="II282" i="28"/>
  <c r="GZ282" i="28"/>
  <c r="IU282" i="28"/>
  <c r="HL282" i="28"/>
  <c r="JG282" i="28"/>
  <c r="IJ283" i="28"/>
  <c r="GO283" i="28"/>
  <c r="IV283" i="28"/>
  <c r="HA283" i="28"/>
  <c r="JH283" i="28"/>
  <c r="HM283" i="28"/>
  <c r="IK284" i="28"/>
  <c r="GP284" i="28"/>
  <c r="HB284" i="28"/>
  <c r="IW284" i="28"/>
  <c r="HN284" i="28"/>
  <c r="JI284" i="28"/>
  <c r="IL285" i="28"/>
  <c r="GQ285" i="28"/>
  <c r="IX285" i="28"/>
  <c r="HC285" i="28"/>
  <c r="JJ285" i="28"/>
  <c r="HO285" i="28"/>
  <c r="IM286" i="28"/>
  <c r="GR286" i="28"/>
  <c r="IY286" i="28"/>
  <c r="HD286" i="28"/>
  <c r="JK286" i="28"/>
  <c r="HP286" i="28"/>
  <c r="IN287" i="28"/>
  <c r="GS287" i="28"/>
  <c r="IZ287" i="28"/>
  <c r="HE287" i="28"/>
  <c r="JL287" i="28"/>
  <c r="HQ287" i="28"/>
  <c r="IO288" i="28"/>
  <c r="GT288" i="28"/>
  <c r="HF288" i="28"/>
  <c r="JA288" i="28"/>
  <c r="JM288" i="28"/>
  <c r="HR288" i="28"/>
  <c r="IP289" i="28"/>
  <c r="GU289" i="28"/>
  <c r="JB289" i="28"/>
  <c r="HG289" i="28"/>
  <c r="JN289" i="28"/>
  <c r="HS289" i="28"/>
  <c r="IQ290" i="28"/>
  <c r="GV290" i="28"/>
  <c r="JC290" i="28"/>
  <c r="HH290" i="28"/>
  <c r="JO290" i="28"/>
  <c r="HT290" i="28"/>
  <c r="GW291" i="28"/>
  <c r="IR291" i="28"/>
  <c r="HI291" i="28"/>
  <c r="JD291" i="28"/>
  <c r="IG292" i="28"/>
  <c r="GL292" i="28"/>
  <c r="IS292" i="28"/>
  <c r="GX292" i="28"/>
  <c r="JE292" i="28"/>
  <c r="HJ292" i="28"/>
  <c r="IH293" i="28"/>
  <c r="GM293" i="28"/>
  <c r="IT293" i="28"/>
  <c r="GY293" i="28"/>
  <c r="JF293" i="28"/>
  <c r="HK293" i="28"/>
  <c r="GN294" i="28"/>
  <c r="II294" i="28"/>
  <c r="GZ294" i="28"/>
  <c r="IU294" i="28"/>
  <c r="HL294" i="28"/>
  <c r="JG294" i="28"/>
  <c r="IJ295" i="28"/>
  <c r="GO295" i="28"/>
  <c r="IV295" i="28"/>
  <c r="HA295" i="28"/>
  <c r="JH295" i="28"/>
  <c r="HM295" i="28"/>
  <c r="GP296" i="28"/>
  <c r="IK296" i="28"/>
  <c r="HB296" i="28"/>
  <c r="IW296" i="28"/>
  <c r="HN296" i="28"/>
  <c r="JI296" i="28"/>
  <c r="IL297" i="28"/>
  <c r="GQ297" i="28"/>
  <c r="IX297" i="28"/>
  <c r="HC297" i="28"/>
  <c r="JJ297" i="28"/>
  <c r="HO297" i="28"/>
  <c r="GR298" i="28"/>
  <c r="IM298" i="28"/>
  <c r="HD298" i="28"/>
  <c r="IY298" i="28"/>
  <c r="HP298" i="28"/>
  <c r="JK298" i="28"/>
  <c r="IN299" i="28"/>
  <c r="GS299" i="28"/>
  <c r="IZ299" i="28"/>
  <c r="HE299" i="28"/>
  <c r="JL299" i="28"/>
  <c r="HQ299" i="28"/>
  <c r="GT300" i="28"/>
  <c r="IO300" i="28"/>
  <c r="HF300" i="28"/>
  <c r="JA300" i="28"/>
  <c r="HR300" i="28"/>
  <c r="JM300" i="28"/>
  <c r="IP301" i="28"/>
  <c r="GU301" i="28"/>
  <c r="JB301" i="28"/>
  <c r="HG301" i="28"/>
  <c r="JN301" i="28"/>
  <c r="HS301" i="28"/>
  <c r="GV302" i="28"/>
  <c r="IQ302" i="28"/>
  <c r="HH302" i="28"/>
  <c r="JC302" i="28"/>
  <c r="HT302" i="28"/>
  <c r="JO302" i="28"/>
  <c r="IR303" i="28"/>
  <c r="GW303" i="28"/>
  <c r="JD303" i="28"/>
  <c r="HI303" i="28"/>
  <c r="GL304" i="28"/>
  <c r="IG304" i="28"/>
  <c r="GX304" i="28"/>
  <c r="IS304" i="28"/>
  <c r="HJ304" i="28"/>
  <c r="JE304" i="28"/>
  <c r="IH305" i="28"/>
  <c r="GM305" i="28"/>
  <c r="IT305" i="28"/>
  <c r="GY305" i="28"/>
  <c r="JF305" i="28"/>
  <c r="HK305" i="28"/>
  <c r="II306" i="28"/>
  <c r="GN306" i="28"/>
  <c r="IU306" i="28"/>
  <c r="GZ306" i="28"/>
  <c r="JG306" i="28"/>
  <c r="HL306" i="28"/>
  <c r="GO307" i="28"/>
  <c r="IJ307" i="28"/>
  <c r="HA307" i="28"/>
  <c r="IV307" i="28"/>
  <c r="JH307" i="28"/>
  <c r="HM307" i="28"/>
  <c r="GP308" i="28"/>
  <c r="IK308" i="28"/>
  <c r="HB308" i="28"/>
  <c r="IW308" i="28"/>
  <c r="HN308" i="28"/>
  <c r="JI308" i="28"/>
  <c r="IL309" i="28"/>
  <c r="GQ309" i="28"/>
  <c r="IX309" i="28"/>
  <c r="HC309" i="28"/>
  <c r="JJ309" i="28"/>
  <c r="HO309" i="28"/>
  <c r="GR310" i="28"/>
  <c r="IM310" i="28"/>
  <c r="HD310" i="28"/>
  <c r="IY310" i="28"/>
  <c r="HP310" i="28"/>
  <c r="JK310" i="28"/>
  <c r="IN311" i="28"/>
  <c r="GS311" i="28"/>
  <c r="IZ311" i="28"/>
  <c r="HE311" i="28"/>
  <c r="JL311" i="28"/>
  <c r="HQ311" i="28"/>
  <c r="GT312" i="28"/>
  <c r="IO312" i="28"/>
  <c r="HF312" i="28"/>
  <c r="JA312" i="28"/>
  <c r="HR312" i="28"/>
  <c r="JM312" i="28"/>
  <c r="IP313" i="28"/>
  <c r="GU313" i="28"/>
  <c r="JB313" i="28"/>
  <c r="HG313" i="28"/>
  <c r="JN313" i="28"/>
  <c r="HS313" i="28"/>
  <c r="GV314" i="28"/>
  <c r="IQ314" i="28"/>
  <c r="HH314" i="28"/>
  <c r="JC314" i="28"/>
  <c r="HT314" i="28"/>
  <c r="JO314" i="28"/>
  <c r="IR315" i="28"/>
  <c r="GW315" i="28"/>
  <c r="JD315" i="28"/>
  <c r="HI315" i="28"/>
  <c r="GL316" i="28"/>
  <c r="IG316" i="28"/>
  <c r="GX316" i="28"/>
  <c r="IS316" i="28"/>
  <c r="HJ316" i="28"/>
  <c r="JE316" i="28"/>
  <c r="IH317" i="28"/>
  <c r="GM317" i="28"/>
  <c r="IT317" i="28"/>
  <c r="GY317" i="28"/>
  <c r="JF317" i="28"/>
  <c r="HK317" i="28"/>
  <c r="GN318" i="28"/>
  <c r="II318" i="28"/>
  <c r="GZ318" i="28"/>
  <c r="IU318" i="28"/>
  <c r="HL318" i="28"/>
  <c r="JG318" i="28"/>
  <c r="IJ319" i="28"/>
  <c r="GO319" i="28"/>
  <c r="IV319" i="28"/>
  <c r="HA319" i="28"/>
  <c r="JH319" i="28"/>
  <c r="HM319" i="28"/>
  <c r="IK320" i="28"/>
  <c r="GP320" i="28"/>
  <c r="IW320" i="28"/>
  <c r="HB320" i="28"/>
  <c r="JI320" i="28"/>
  <c r="HN320" i="28"/>
  <c r="GQ321" i="28"/>
  <c r="IL321" i="28"/>
  <c r="HC321" i="28"/>
  <c r="IX321" i="28"/>
  <c r="HO321" i="28"/>
  <c r="JJ321" i="28"/>
  <c r="IM322" i="28"/>
  <c r="GR322" i="28"/>
  <c r="IY322" i="28"/>
  <c r="HD322" i="28"/>
  <c r="JK322" i="28"/>
  <c r="HP322" i="28"/>
  <c r="GS323" i="28"/>
  <c r="IN323" i="28"/>
  <c r="HE323" i="28"/>
  <c r="IZ323" i="28"/>
  <c r="HQ323" i="28"/>
  <c r="JL323" i="28"/>
  <c r="IO324" i="28"/>
  <c r="GT324" i="28"/>
  <c r="JA324" i="28"/>
  <c r="HF324" i="28"/>
  <c r="JM324" i="28"/>
  <c r="HR324" i="28"/>
  <c r="GU325" i="28"/>
  <c r="IP325" i="28"/>
  <c r="HG325" i="28"/>
  <c r="JB325" i="28"/>
  <c r="HS325" i="28"/>
  <c r="JN325" i="28"/>
  <c r="IQ326" i="28"/>
  <c r="GV326" i="28"/>
  <c r="JC326" i="28"/>
  <c r="HH326" i="28"/>
  <c r="JO326" i="28"/>
  <c r="HT326" i="28"/>
  <c r="GW327" i="28"/>
  <c r="IR327" i="28"/>
  <c r="HI327" i="28"/>
  <c r="JD327" i="28"/>
  <c r="IG328" i="28"/>
  <c r="GL328" i="28"/>
  <c r="IS328" i="28"/>
  <c r="GX328" i="28"/>
  <c r="JE328" i="28"/>
  <c r="HJ328" i="28"/>
  <c r="IH329" i="28"/>
  <c r="GM329" i="28"/>
  <c r="IT329" i="28"/>
  <c r="GY329" i="28"/>
  <c r="HK329" i="28"/>
  <c r="JF329" i="28"/>
  <c r="GN330" i="28"/>
  <c r="II330" i="28"/>
  <c r="GZ330" i="28"/>
  <c r="IU330" i="28"/>
  <c r="HL330" i="28"/>
  <c r="JG330" i="28"/>
  <c r="GO331" i="28"/>
  <c r="IJ331" i="28"/>
  <c r="HA331" i="28"/>
  <c r="IV331" i="28"/>
  <c r="HM331" i="28"/>
  <c r="JH331" i="28"/>
  <c r="IK332" i="28"/>
  <c r="GP332" i="28"/>
  <c r="IW332" i="28"/>
  <c r="HB332" i="28"/>
  <c r="JI332" i="28"/>
  <c r="HN332" i="28"/>
  <c r="IL333" i="28"/>
  <c r="GQ333" i="28"/>
  <c r="IX333" i="28"/>
  <c r="HC333" i="28"/>
  <c r="JJ333" i="28"/>
  <c r="HO333" i="28"/>
  <c r="GR334" i="28"/>
  <c r="IM334" i="28"/>
  <c r="HD334" i="28"/>
  <c r="IY334" i="28"/>
  <c r="HP334" i="28"/>
  <c r="JK334" i="28"/>
  <c r="GS335" i="28"/>
  <c r="IN335" i="28"/>
  <c r="HE335" i="28"/>
  <c r="IZ335" i="28"/>
  <c r="HQ335" i="28"/>
  <c r="JL335" i="28"/>
  <c r="IO336" i="28"/>
  <c r="GT336" i="28"/>
  <c r="JA336" i="28"/>
  <c r="HF336" i="28"/>
  <c r="JM336" i="28"/>
  <c r="HR336" i="28"/>
  <c r="IP337" i="28"/>
  <c r="GU337" i="28"/>
  <c r="JB337" i="28"/>
  <c r="HG337" i="28"/>
  <c r="JN337" i="28"/>
  <c r="HS337" i="28"/>
  <c r="GV338" i="28"/>
  <c r="IQ338" i="28"/>
  <c r="HH338" i="28"/>
  <c r="JC338" i="28"/>
  <c r="JO338" i="28"/>
  <c r="HT338" i="28"/>
  <c r="GW339" i="28"/>
  <c r="IR339" i="28"/>
  <c r="JD339" i="28"/>
  <c r="HI339" i="28"/>
  <c r="GL340" i="28"/>
  <c r="IG340" i="28"/>
  <c r="GX340" i="28"/>
  <c r="IS340" i="28"/>
  <c r="HJ340" i="28"/>
  <c r="JE340" i="28"/>
  <c r="IH341" i="28"/>
  <c r="GM341" i="28"/>
  <c r="IT341" i="28"/>
  <c r="GY341" i="28"/>
  <c r="JF341" i="28"/>
  <c r="HK341" i="28"/>
  <c r="GN342" i="28"/>
  <c r="II342" i="28"/>
  <c r="GZ342" i="28"/>
  <c r="IU342" i="28"/>
  <c r="HL342" i="28"/>
  <c r="JG342" i="28"/>
  <c r="IJ343" i="28"/>
  <c r="GO343" i="28"/>
  <c r="IV343" i="28"/>
  <c r="HA343" i="28"/>
  <c r="JH343" i="28"/>
  <c r="HM343" i="28"/>
  <c r="GP344" i="28"/>
  <c r="IK344" i="28"/>
  <c r="HB344" i="28"/>
  <c r="IW344" i="28"/>
  <c r="HN344" i="28"/>
  <c r="JI344" i="28"/>
  <c r="IL345" i="28"/>
  <c r="GQ345" i="28"/>
  <c r="IX345" i="28"/>
  <c r="HC345" i="28"/>
  <c r="JJ345" i="28"/>
  <c r="HO345" i="28"/>
  <c r="GR346" i="28"/>
  <c r="IM346" i="28"/>
  <c r="HD346" i="28"/>
  <c r="IY346" i="28"/>
  <c r="HP346" i="28"/>
  <c r="JK346" i="28"/>
  <c r="GS347" i="28"/>
  <c r="IN347" i="28"/>
  <c r="HE347" i="28"/>
  <c r="IZ347" i="28"/>
  <c r="HQ347" i="28"/>
  <c r="JL347" i="28"/>
  <c r="IO348" i="28"/>
  <c r="GT348" i="28"/>
  <c r="JA348" i="28"/>
  <c r="HF348" i="28"/>
  <c r="JM348" i="28"/>
  <c r="HR348" i="28"/>
  <c r="GU349" i="28"/>
  <c r="IP349" i="28"/>
  <c r="HG349" i="28"/>
  <c r="JB349" i="28"/>
  <c r="HS349" i="28"/>
  <c r="JN349" i="28"/>
  <c r="IQ350" i="28"/>
  <c r="GV350" i="28"/>
  <c r="JC350" i="28"/>
  <c r="HH350" i="28"/>
  <c r="JO350" i="28"/>
  <c r="HT350" i="28"/>
  <c r="IR351" i="28"/>
  <c r="GW351" i="28"/>
  <c r="JD351" i="28"/>
  <c r="HI351" i="28"/>
  <c r="GL352" i="28"/>
  <c r="IG352" i="28"/>
  <c r="GX352" i="28"/>
  <c r="IS352" i="28"/>
  <c r="HJ352" i="28"/>
  <c r="JE352" i="28"/>
  <c r="IH353" i="28"/>
  <c r="GM353" i="28"/>
  <c r="IT353" i="28"/>
  <c r="GY353" i="28"/>
  <c r="JF353" i="28"/>
  <c r="HK353" i="28"/>
  <c r="II354" i="28"/>
  <c r="GN354" i="28"/>
  <c r="IU354" i="28"/>
  <c r="GZ354" i="28"/>
  <c r="JG354" i="28"/>
  <c r="HL354" i="28"/>
  <c r="GO355" i="28"/>
  <c r="IJ355" i="28"/>
  <c r="HA355" i="28"/>
  <c r="IV355" i="28"/>
  <c r="HM355" i="28"/>
  <c r="JH355" i="28"/>
  <c r="IK356" i="28"/>
  <c r="GP356" i="28"/>
  <c r="IW356" i="28"/>
  <c r="HB356" i="28"/>
  <c r="JI356" i="28"/>
  <c r="HN356" i="28"/>
  <c r="IL357" i="28"/>
  <c r="GQ357" i="28"/>
  <c r="IX357" i="28"/>
  <c r="HC357" i="28"/>
  <c r="JJ357" i="28"/>
  <c r="HO357" i="28"/>
  <c r="IM358" i="28"/>
  <c r="GR358" i="28"/>
  <c r="IY358" i="28"/>
  <c r="HD358" i="28"/>
  <c r="JK358" i="28"/>
  <c r="HP358" i="28"/>
  <c r="IN359" i="28"/>
  <c r="GS359" i="28"/>
  <c r="IZ359" i="28"/>
  <c r="HE359" i="28"/>
  <c r="JL359" i="28"/>
  <c r="HQ359" i="28"/>
  <c r="GT360" i="28"/>
  <c r="IO360" i="28"/>
  <c r="HF360" i="28"/>
  <c r="JA360" i="28"/>
  <c r="HR360" i="28"/>
  <c r="JM360" i="28"/>
  <c r="IP361" i="28"/>
  <c r="GU361" i="28"/>
  <c r="JB361" i="28"/>
  <c r="HG361" i="28"/>
  <c r="JN361" i="28"/>
  <c r="HS361" i="28"/>
  <c r="GV362" i="28"/>
  <c r="IQ362" i="28"/>
  <c r="HH362" i="28"/>
  <c r="JC362" i="28"/>
  <c r="HT362" i="28"/>
  <c r="JO362" i="28"/>
  <c r="IR363" i="28"/>
  <c r="GW363" i="28"/>
  <c r="JD363" i="28"/>
  <c r="HI363" i="28"/>
  <c r="GL364" i="28"/>
  <c r="IG364" i="28"/>
  <c r="GX364" i="28"/>
  <c r="IS364" i="28"/>
  <c r="HJ364" i="28"/>
  <c r="JE364" i="28"/>
  <c r="IH365" i="28"/>
  <c r="GM365" i="28"/>
  <c r="IT365" i="28"/>
  <c r="GY365" i="28"/>
  <c r="JF365" i="28"/>
  <c r="HK365" i="28"/>
  <c r="GN366" i="28"/>
  <c r="II366" i="28"/>
  <c r="GZ366" i="28"/>
  <c r="IU366" i="28"/>
  <c r="HL366" i="28"/>
  <c r="JG366" i="28"/>
  <c r="IJ367" i="28"/>
  <c r="GO367" i="28"/>
  <c r="IV367" i="28"/>
  <c r="HA367" i="28"/>
  <c r="JH367" i="28"/>
  <c r="HM367" i="28"/>
  <c r="IK368" i="28"/>
  <c r="GP368" i="28"/>
  <c r="IW368" i="28"/>
  <c r="HB368" i="28"/>
  <c r="JI368" i="28"/>
  <c r="HN368" i="28"/>
  <c r="GQ369" i="28"/>
  <c r="IL369" i="28"/>
  <c r="HC369" i="28"/>
  <c r="IX369" i="28"/>
  <c r="HO369" i="28"/>
  <c r="JJ369" i="28"/>
  <c r="IM370" i="28"/>
  <c r="GR370" i="28"/>
  <c r="IY370" i="28"/>
  <c r="HD370" i="28"/>
  <c r="JK370" i="28"/>
  <c r="HP370" i="28"/>
  <c r="GS371" i="28"/>
  <c r="IN371" i="28"/>
  <c r="HE371" i="28"/>
  <c r="IZ371" i="28"/>
  <c r="HQ371" i="28"/>
  <c r="JL371" i="28"/>
  <c r="GT372" i="28"/>
  <c r="IO372" i="28"/>
  <c r="HF372" i="28"/>
  <c r="JA372" i="28"/>
  <c r="HR372" i="28"/>
  <c r="JM372" i="28"/>
  <c r="IP373" i="28"/>
  <c r="GU373" i="28"/>
  <c r="JB373" i="28"/>
  <c r="HG373" i="28"/>
  <c r="JN373" i="28"/>
  <c r="HS373" i="28"/>
  <c r="GV374" i="28"/>
  <c r="IQ374" i="28"/>
  <c r="JC374" i="28"/>
  <c r="HH374" i="28"/>
  <c r="JO374" i="28"/>
  <c r="HT374" i="28"/>
  <c r="IR375" i="28"/>
  <c r="GW375" i="28"/>
  <c r="JD375" i="28"/>
  <c r="HI375" i="28"/>
  <c r="IG376" i="28"/>
  <c r="GL376" i="28"/>
  <c r="IS376" i="28"/>
  <c r="GX376" i="28"/>
  <c r="JE376" i="28"/>
  <c r="HJ376" i="28"/>
  <c r="IH377" i="28"/>
  <c r="GM377" i="28"/>
  <c r="GY377" i="28"/>
  <c r="IT377" i="28"/>
  <c r="HK377" i="28"/>
  <c r="JF377" i="28"/>
  <c r="GN378" i="28"/>
  <c r="II378" i="28"/>
  <c r="IU378" i="28"/>
  <c r="GZ378" i="28"/>
  <c r="JG378" i="28"/>
  <c r="HL378" i="28"/>
  <c r="GO379" i="28"/>
  <c r="IJ379" i="28"/>
  <c r="HA379" i="28"/>
  <c r="IV379" i="28"/>
  <c r="JH379" i="28"/>
  <c r="HM379" i="28"/>
  <c r="GP380" i="28"/>
  <c r="IK380" i="28"/>
  <c r="IW380" i="28"/>
  <c r="HB380" i="28"/>
  <c r="HN380" i="28"/>
  <c r="JI380" i="28"/>
  <c r="GQ381" i="28"/>
  <c r="IL381" i="28"/>
  <c r="HC381" i="28"/>
  <c r="IX381" i="28"/>
  <c r="HO381" i="28"/>
  <c r="JJ381" i="28"/>
  <c r="GR382" i="28"/>
  <c r="IM382" i="28"/>
  <c r="HD382" i="28"/>
  <c r="IY382" i="28"/>
  <c r="HP382" i="28"/>
  <c r="JK382" i="28"/>
  <c r="IN383" i="28"/>
  <c r="GS383" i="28"/>
  <c r="IZ383" i="28"/>
  <c r="HE383" i="28"/>
  <c r="JL383" i="28"/>
  <c r="HQ383" i="28"/>
  <c r="IO384" i="28"/>
  <c r="GT384" i="28"/>
  <c r="JA384" i="28"/>
  <c r="HF384" i="28"/>
  <c r="JM384" i="28"/>
  <c r="HR384" i="28"/>
  <c r="GU385" i="28"/>
  <c r="IP385" i="28"/>
  <c r="HG385" i="28"/>
  <c r="JB385" i="28"/>
  <c r="HS385" i="28"/>
  <c r="JN385" i="28"/>
  <c r="GV386" i="28"/>
  <c r="IQ386" i="28"/>
  <c r="HH386" i="28"/>
  <c r="JC386" i="28"/>
  <c r="HT386" i="28"/>
  <c r="JO386" i="28"/>
  <c r="IR387" i="28"/>
  <c r="GW387" i="28"/>
  <c r="JD387" i="28"/>
  <c r="HI387" i="28"/>
  <c r="IG388" i="28"/>
  <c r="GL388" i="28"/>
  <c r="IS388" i="28"/>
  <c r="GX388" i="28"/>
  <c r="JE388" i="28"/>
  <c r="HJ388" i="28"/>
  <c r="GM389" i="28"/>
  <c r="IH389" i="28"/>
  <c r="GY389" i="28"/>
  <c r="IT389" i="28"/>
  <c r="HK389" i="28"/>
  <c r="JF389" i="28"/>
  <c r="GN390" i="28"/>
  <c r="II390" i="28"/>
  <c r="GZ390" i="28"/>
  <c r="IU390" i="28"/>
  <c r="HL390" i="28"/>
  <c r="JG390" i="28"/>
  <c r="IJ391" i="28"/>
  <c r="GO391" i="28"/>
  <c r="IV391" i="28"/>
  <c r="HA391" i="28"/>
  <c r="JH391" i="28"/>
  <c r="HM391" i="28"/>
  <c r="GP392" i="28"/>
  <c r="IK392" i="28"/>
  <c r="HB392" i="28"/>
  <c r="IW392" i="28"/>
  <c r="HN392" i="28"/>
  <c r="JI392" i="28"/>
  <c r="GQ393" i="28"/>
  <c r="IL393" i="28"/>
  <c r="HC393" i="28"/>
  <c r="IX393" i="28"/>
  <c r="HO393" i="28"/>
  <c r="JJ393" i="28"/>
  <c r="IM394" i="28"/>
  <c r="GR394" i="28"/>
  <c r="IY394" i="28"/>
  <c r="HD394" i="28"/>
  <c r="JK394" i="28"/>
  <c r="HP394" i="28"/>
  <c r="IN395" i="28"/>
  <c r="GS395" i="28"/>
  <c r="IZ395" i="28"/>
  <c r="HE395" i="28"/>
  <c r="JL395" i="28"/>
  <c r="HQ395" i="28"/>
  <c r="GT396" i="28"/>
  <c r="IO396" i="28"/>
  <c r="HF396" i="28"/>
  <c r="JA396" i="28"/>
  <c r="HR396" i="28"/>
  <c r="JM396" i="28"/>
  <c r="IP397" i="28"/>
  <c r="GU397" i="28"/>
  <c r="JB397" i="28"/>
  <c r="HG397" i="28"/>
  <c r="JN397" i="28"/>
  <c r="HS397" i="28"/>
  <c r="IQ398" i="28"/>
  <c r="GV398" i="28"/>
  <c r="JC398" i="28"/>
  <c r="HH398" i="28"/>
  <c r="JO398" i="28"/>
  <c r="HT398" i="28"/>
  <c r="GW399" i="28"/>
  <c r="IR399" i="28"/>
  <c r="HI399" i="28"/>
  <c r="JD399" i="28"/>
  <c r="GL400" i="28"/>
  <c r="IG400" i="28"/>
  <c r="GX400" i="28"/>
  <c r="IS400" i="28"/>
  <c r="HJ400" i="28"/>
  <c r="JE400" i="28"/>
  <c r="IH401" i="28"/>
  <c r="GM401" i="28"/>
  <c r="IT401" i="28"/>
  <c r="GY401" i="28"/>
  <c r="HK401" i="28"/>
  <c r="JF401" i="28"/>
  <c r="II402" i="28"/>
  <c r="GN402" i="28"/>
  <c r="IU402" i="28"/>
  <c r="GZ402" i="28"/>
  <c r="HL402" i="28"/>
  <c r="JG402" i="28"/>
  <c r="IJ403" i="28"/>
  <c r="GO403" i="28"/>
  <c r="IV403" i="28"/>
  <c r="HA403" i="28"/>
  <c r="JH403" i="28"/>
  <c r="HM403" i="28"/>
  <c r="GP404" i="28"/>
  <c r="IK404" i="28"/>
  <c r="HB404" i="28"/>
  <c r="IW404" i="28"/>
  <c r="HN404" i="28"/>
  <c r="JI404" i="28"/>
  <c r="GQ405" i="28"/>
  <c r="IL405" i="28"/>
  <c r="HC405" i="28"/>
  <c r="IX405" i="28"/>
  <c r="HO405" i="28"/>
  <c r="JJ405" i="28"/>
  <c r="GR406" i="28"/>
  <c r="IM406" i="28"/>
  <c r="HD406" i="28"/>
  <c r="IY406" i="28"/>
  <c r="HP406" i="28"/>
  <c r="JK406" i="28"/>
  <c r="IN407" i="28"/>
  <c r="GS407" i="28"/>
  <c r="IZ407" i="28"/>
  <c r="HE407" i="28"/>
  <c r="JL407" i="28"/>
  <c r="HQ407" i="28"/>
  <c r="IO408" i="28"/>
  <c r="GT408" i="28"/>
  <c r="JA408" i="28"/>
  <c r="HF408" i="28"/>
  <c r="JM408" i="28"/>
  <c r="HR408" i="28"/>
  <c r="IP409" i="28"/>
  <c r="GU409" i="28"/>
  <c r="JB409" i="28"/>
  <c r="HG409" i="28"/>
  <c r="JN409" i="28"/>
  <c r="HS409" i="28"/>
  <c r="GV410" i="28"/>
  <c r="IQ410" i="28"/>
  <c r="HH410" i="28"/>
  <c r="JC410" i="28"/>
  <c r="HT410" i="28"/>
  <c r="JO410" i="28"/>
  <c r="IR411" i="28"/>
  <c r="GW411" i="28"/>
  <c r="JD411" i="28"/>
  <c r="HI411" i="28"/>
  <c r="IG412" i="28"/>
  <c r="GL412" i="28"/>
  <c r="IS412" i="28"/>
  <c r="GX412" i="28"/>
  <c r="JE412" i="28"/>
  <c r="HJ412" i="28"/>
  <c r="IH413" i="28"/>
  <c r="GM413" i="28"/>
  <c r="IT413" i="28"/>
  <c r="GY413" i="28"/>
  <c r="JF413" i="28"/>
  <c r="HK413" i="28"/>
  <c r="GN414" i="28"/>
  <c r="II414" i="28"/>
  <c r="GZ414" i="28"/>
  <c r="IU414" i="28"/>
  <c r="HL414" i="28"/>
  <c r="JG414" i="28"/>
  <c r="IJ415" i="28"/>
  <c r="GO415" i="28"/>
  <c r="IV415" i="28"/>
  <c r="HA415" i="28"/>
  <c r="JH415" i="28"/>
  <c r="HM415" i="28"/>
  <c r="IK416" i="28"/>
  <c r="GP416" i="28"/>
  <c r="IW416" i="28"/>
  <c r="HB416" i="28"/>
  <c r="HN416" i="28"/>
  <c r="JI416" i="28"/>
  <c r="IL417" i="28"/>
  <c r="GQ417" i="28"/>
  <c r="HC417" i="28"/>
  <c r="IX417" i="28"/>
  <c r="JJ417" i="28"/>
  <c r="HO417" i="28"/>
  <c r="IM418" i="28"/>
  <c r="GR418" i="28"/>
  <c r="IY418" i="28"/>
  <c r="HD418" i="28"/>
  <c r="JK418" i="28"/>
  <c r="HP418" i="28"/>
  <c r="GS419" i="28"/>
  <c r="IN419" i="28"/>
  <c r="HE419" i="28"/>
  <c r="IZ419" i="28"/>
  <c r="HQ419" i="28"/>
  <c r="JL419" i="28"/>
  <c r="GT420" i="28"/>
  <c r="IO420" i="28"/>
  <c r="HF420" i="28"/>
  <c r="JA420" i="28"/>
  <c r="JM420" i="28"/>
  <c r="HR420" i="28"/>
  <c r="IP421" i="28"/>
  <c r="GU421" i="28"/>
  <c r="JB421" i="28"/>
  <c r="HG421" i="28"/>
  <c r="JN421" i="28"/>
  <c r="HS421" i="28"/>
  <c r="GV422" i="28"/>
  <c r="IQ422" i="28"/>
  <c r="HH422" i="28"/>
  <c r="JC422" i="28"/>
  <c r="HT422" i="28"/>
  <c r="JO422" i="28"/>
  <c r="IR423" i="28"/>
  <c r="GW423" i="28"/>
  <c r="JD423" i="28"/>
  <c r="HI423" i="28"/>
  <c r="GL424" i="28"/>
  <c r="IG424" i="28"/>
  <c r="GX424" i="28"/>
  <c r="IS424" i="28"/>
  <c r="HJ424" i="28"/>
  <c r="JE424" i="28"/>
  <c r="IH425" i="28"/>
  <c r="GM425" i="28"/>
  <c r="IT425" i="28"/>
  <c r="GY425" i="28"/>
  <c r="JF425" i="28"/>
  <c r="HK425" i="28"/>
  <c r="II426" i="28"/>
  <c r="GN426" i="28"/>
  <c r="IU426" i="28"/>
  <c r="GZ426" i="28"/>
  <c r="JG426" i="28"/>
  <c r="HL426" i="28"/>
  <c r="IJ427" i="28"/>
  <c r="GO427" i="28"/>
  <c r="IV427" i="28"/>
  <c r="HA427" i="28"/>
  <c r="JH427" i="28"/>
  <c r="HM427" i="28"/>
  <c r="IK428" i="28"/>
  <c r="GP428" i="28"/>
  <c r="IW428" i="28"/>
  <c r="HB428" i="28"/>
  <c r="JI428" i="28"/>
  <c r="HN428" i="28"/>
  <c r="IL429" i="28"/>
  <c r="GQ429" i="28"/>
  <c r="IX429" i="28"/>
  <c r="HC429" i="28"/>
  <c r="JJ429" i="28"/>
  <c r="HO429" i="28"/>
  <c r="IM430" i="28"/>
  <c r="GR430" i="28"/>
  <c r="IY430" i="28"/>
  <c r="HD430" i="28"/>
  <c r="JK430" i="28"/>
  <c r="HP430" i="28"/>
  <c r="GS431" i="28"/>
  <c r="IN431" i="28"/>
  <c r="HE431" i="28"/>
  <c r="IZ431" i="28"/>
  <c r="HQ431" i="28"/>
  <c r="JL431" i="28"/>
  <c r="IO432" i="28"/>
  <c r="GT432" i="28"/>
  <c r="JA432" i="28"/>
  <c r="HF432" i="28"/>
  <c r="JM432" i="28"/>
  <c r="HR432" i="28"/>
  <c r="GU433" i="28"/>
  <c r="IP433" i="28"/>
  <c r="HG433" i="28"/>
  <c r="JB433" i="28"/>
  <c r="HS433" i="28"/>
  <c r="JN433" i="28"/>
  <c r="GV434" i="28"/>
  <c r="IQ434" i="28"/>
  <c r="HH434" i="28"/>
  <c r="JC434" i="28"/>
  <c r="HT434" i="28"/>
  <c r="JO434" i="28"/>
  <c r="IR435" i="28"/>
  <c r="GW435" i="28"/>
  <c r="JD435" i="28"/>
  <c r="HI435" i="28"/>
  <c r="IG436" i="28"/>
  <c r="GL436" i="28"/>
  <c r="IS436" i="28"/>
  <c r="GX436" i="28"/>
  <c r="JE436" i="28"/>
  <c r="HJ436" i="28"/>
  <c r="IH437" i="28"/>
  <c r="GM437" i="28"/>
  <c r="IT437" i="28"/>
  <c r="GY437" i="28"/>
  <c r="JF437" i="28"/>
  <c r="HK437" i="28"/>
  <c r="II438" i="28"/>
  <c r="GN438" i="28"/>
  <c r="IU438" i="28"/>
  <c r="GZ438" i="28"/>
  <c r="JG438" i="28"/>
  <c r="HL438" i="28"/>
  <c r="IJ439" i="28"/>
  <c r="GO439" i="28"/>
  <c r="IV439" i="28"/>
  <c r="HA439" i="28"/>
  <c r="JH439" i="28"/>
  <c r="HM439" i="28"/>
  <c r="IK440" i="28"/>
  <c r="GP440" i="28"/>
  <c r="IW440" i="28"/>
  <c r="HB440" i="28"/>
  <c r="JI440" i="28"/>
  <c r="HN440" i="28"/>
  <c r="GQ441" i="28"/>
  <c r="IL441" i="28"/>
  <c r="HC441" i="28"/>
  <c r="IX441" i="28"/>
  <c r="HO441" i="28"/>
  <c r="JJ441" i="28"/>
  <c r="IM442" i="28"/>
  <c r="GR442" i="28"/>
  <c r="IY442" i="28"/>
  <c r="HD442" i="28"/>
  <c r="JK442" i="28"/>
  <c r="HP442" i="28"/>
  <c r="IN443" i="28"/>
  <c r="GS443" i="28"/>
  <c r="IZ443" i="28"/>
  <c r="HE443" i="28"/>
  <c r="JL443" i="28"/>
  <c r="HQ443" i="28"/>
  <c r="GT444" i="28"/>
  <c r="IO444" i="28"/>
  <c r="HF444" i="28"/>
  <c r="JA444" i="28"/>
  <c r="HR444" i="28"/>
  <c r="JM444" i="28"/>
  <c r="IP445" i="28"/>
  <c r="GU445" i="28"/>
  <c r="JB445" i="28"/>
  <c r="HG445" i="28"/>
  <c r="JN445" i="28"/>
  <c r="HS445" i="28"/>
  <c r="GV446" i="28"/>
  <c r="IQ446" i="28"/>
  <c r="JC446" i="28"/>
  <c r="HH446" i="28"/>
  <c r="HT446" i="28"/>
  <c r="JO446" i="28"/>
  <c r="GW447" i="28"/>
  <c r="IR447" i="28"/>
  <c r="HI447" i="28"/>
  <c r="JD447" i="28"/>
  <c r="IG448" i="28"/>
  <c r="GL448" i="28"/>
  <c r="IS448" i="28"/>
  <c r="GX448" i="28"/>
  <c r="JE448" i="28"/>
  <c r="HJ448" i="28"/>
  <c r="GM449" i="28"/>
  <c r="IH449" i="28"/>
  <c r="GY449" i="28"/>
  <c r="IT449" i="28"/>
  <c r="HK449" i="28"/>
  <c r="JF449" i="28"/>
  <c r="GN450" i="28"/>
  <c r="II450" i="28"/>
  <c r="GZ450" i="28"/>
  <c r="IU450" i="28"/>
  <c r="HL450" i="28"/>
  <c r="JG450" i="28"/>
  <c r="IJ451" i="28"/>
  <c r="GO451" i="28"/>
  <c r="IV451" i="28"/>
  <c r="HA451" i="28"/>
  <c r="JH451" i="28"/>
  <c r="HM451" i="28"/>
  <c r="IK452" i="28"/>
  <c r="GP452" i="28"/>
  <c r="IW452" i="28"/>
  <c r="HB452" i="28"/>
  <c r="JI452" i="28"/>
  <c r="HN452" i="28"/>
  <c r="GQ453" i="28"/>
  <c r="IL453" i="28"/>
  <c r="HC453" i="28"/>
  <c r="IX453" i="28"/>
  <c r="HO453" i="28"/>
  <c r="JJ453" i="28"/>
  <c r="GR454" i="28"/>
  <c r="IM454" i="28"/>
  <c r="HD454" i="28"/>
  <c r="IY454" i="28"/>
  <c r="HP454" i="28"/>
  <c r="JK454" i="28"/>
  <c r="IN455" i="28"/>
  <c r="GS455" i="28"/>
  <c r="IZ455" i="28"/>
  <c r="HE455" i="28"/>
  <c r="JL455" i="28"/>
  <c r="HQ455" i="28"/>
  <c r="GT456" i="28"/>
  <c r="IO456" i="28"/>
  <c r="HF456" i="28"/>
  <c r="JA456" i="28"/>
  <c r="HR456" i="28"/>
  <c r="JM456" i="28"/>
  <c r="IP457" i="28"/>
  <c r="GU457" i="28"/>
  <c r="JB457" i="28"/>
  <c r="HG457" i="28"/>
  <c r="JN457" i="28"/>
  <c r="HS457" i="28"/>
  <c r="IQ458" i="28"/>
  <c r="GV458" i="28"/>
  <c r="JC458" i="28"/>
  <c r="HH458" i="28"/>
  <c r="JO458" i="28"/>
  <c r="HT458" i="28"/>
  <c r="GW459" i="28"/>
  <c r="IR459" i="28"/>
  <c r="HI459" i="28"/>
  <c r="JD459" i="28"/>
  <c r="IG460" i="28"/>
  <c r="GL460" i="28"/>
  <c r="IS460" i="28"/>
  <c r="GX460" i="28"/>
  <c r="JE460" i="28"/>
  <c r="HJ460" i="28"/>
  <c r="GM461" i="28"/>
  <c r="IH461" i="28"/>
  <c r="GY461" i="28"/>
  <c r="IT461" i="28"/>
  <c r="HK461" i="28"/>
  <c r="JF461" i="28"/>
  <c r="GN462" i="28"/>
  <c r="II462" i="28"/>
  <c r="GZ462" i="28"/>
  <c r="IU462" i="28"/>
  <c r="HL462" i="28"/>
  <c r="JG462" i="28"/>
  <c r="IJ463" i="28"/>
  <c r="GO463" i="28"/>
  <c r="HA463" i="28"/>
  <c r="IV463" i="28"/>
  <c r="HM463" i="28"/>
  <c r="JH463" i="28"/>
  <c r="GP464" i="28"/>
  <c r="IK464" i="28"/>
  <c r="HB464" i="28"/>
  <c r="IW464" i="28"/>
  <c r="HN464" i="28"/>
  <c r="JI464" i="28"/>
  <c r="GQ465" i="28"/>
  <c r="IL465" i="28"/>
  <c r="HC465" i="28"/>
  <c r="IX465" i="28"/>
  <c r="HO465" i="28"/>
  <c r="JJ465" i="28"/>
  <c r="IM466" i="28"/>
  <c r="GR466" i="28"/>
  <c r="IY466" i="28"/>
  <c r="HD466" i="28"/>
  <c r="JK466" i="28"/>
  <c r="HP466" i="28"/>
  <c r="IN467" i="28"/>
  <c r="GS467" i="28"/>
  <c r="IZ467" i="28"/>
  <c r="HE467" i="28"/>
  <c r="JL467" i="28"/>
  <c r="HQ467" i="28"/>
  <c r="IO468" i="28"/>
  <c r="GT468" i="28"/>
  <c r="JA468" i="28"/>
  <c r="HF468" i="28"/>
  <c r="JM468" i="28"/>
  <c r="HR468" i="28"/>
  <c r="IP469" i="28"/>
  <c r="GU469" i="28"/>
  <c r="JB469" i="28"/>
  <c r="HG469" i="28"/>
  <c r="JN469" i="28"/>
  <c r="HS469" i="28"/>
  <c r="IQ470" i="28"/>
  <c r="GV470" i="28"/>
  <c r="JC470" i="28"/>
  <c r="HH470" i="28"/>
  <c r="HT470" i="28"/>
  <c r="JO470" i="28"/>
  <c r="IR471" i="28"/>
  <c r="GW471" i="28"/>
  <c r="JD471" i="28"/>
  <c r="HI471" i="28"/>
  <c r="GL472" i="28"/>
  <c r="IG472" i="28"/>
  <c r="GX472" i="28"/>
  <c r="IS472" i="28"/>
  <c r="HJ472" i="28"/>
  <c r="JE472" i="28"/>
  <c r="GM473" i="28"/>
  <c r="IH473" i="28"/>
  <c r="GY473" i="28"/>
  <c r="IT473" i="28"/>
  <c r="JF473" i="28"/>
  <c r="HK473" i="28"/>
  <c r="II474" i="28"/>
  <c r="GN474" i="28"/>
  <c r="IU474" i="28"/>
  <c r="GZ474" i="28"/>
  <c r="JG474" i="28"/>
  <c r="HL474" i="28"/>
  <c r="IJ475" i="28"/>
  <c r="GO475" i="28"/>
  <c r="IV475" i="28"/>
  <c r="HA475" i="28"/>
  <c r="JH475" i="28"/>
  <c r="HM475" i="28"/>
  <c r="GP476" i="28"/>
  <c r="IK476" i="28"/>
  <c r="HB476" i="28"/>
  <c r="IW476" i="28"/>
  <c r="HN476" i="28"/>
  <c r="JI476" i="28"/>
  <c r="IL477" i="28"/>
  <c r="GQ477" i="28"/>
  <c r="IX477" i="28"/>
  <c r="HC477" i="28"/>
  <c r="JJ477" i="28"/>
  <c r="HO477" i="28"/>
  <c r="IM478" i="28"/>
  <c r="GR478" i="28"/>
  <c r="IY478" i="28"/>
  <c r="HD478" i="28"/>
  <c r="JK478" i="28"/>
  <c r="HP478" i="28"/>
  <c r="GS479" i="28"/>
  <c r="IN479" i="28"/>
  <c r="IZ479" i="28"/>
  <c r="HE479" i="28"/>
  <c r="JL479" i="28"/>
  <c r="HQ479" i="28"/>
  <c r="GT480" i="28"/>
  <c r="IO480" i="28"/>
  <c r="HF480" i="28"/>
  <c r="JA480" i="28"/>
  <c r="HR480" i="28"/>
  <c r="JM480" i="28"/>
  <c r="IP481" i="28"/>
  <c r="GU481" i="28"/>
  <c r="HG481" i="28"/>
  <c r="JB481" i="28"/>
  <c r="JN481" i="28"/>
  <c r="HS481" i="28"/>
  <c r="IQ482" i="28"/>
  <c r="GV482" i="28"/>
  <c r="HH482" i="28"/>
  <c r="JC482" i="28"/>
  <c r="JO482" i="28"/>
  <c r="HT482" i="28"/>
  <c r="IR483" i="28"/>
  <c r="GW483" i="28"/>
  <c r="JD483" i="28"/>
  <c r="HI483" i="28"/>
  <c r="IG484" i="28"/>
  <c r="GL484" i="28"/>
  <c r="IS484" i="28"/>
  <c r="GX484" i="28"/>
  <c r="JE484" i="28"/>
  <c r="HJ484" i="28"/>
  <c r="GM485" i="28"/>
  <c r="IH485" i="28"/>
  <c r="GY485" i="28"/>
  <c r="IT485" i="28"/>
  <c r="HK485" i="28"/>
  <c r="JF485" i="28"/>
  <c r="II486" i="28"/>
  <c r="GN486" i="28"/>
  <c r="IU486" i="28"/>
  <c r="GZ486" i="28"/>
  <c r="JG486" i="28"/>
  <c r="HL486" i="28"/>
  <c r="IJ487" i="28"/>
  <c r="GO487" i="28"/>
  <c r="IV487" i="28"/>
  <c r="HA487" i="28"/>
  <c r="JH487" i="28"/>
  <c r="HM487" i="28"/>
  <c r="IK488" i="28"/>
  <c r="GP488" i="28"/>
  <c r="IW488" i="28"/>
  <c r="HB488" i="28"/>
  <c r="HN488" i="28"/>
  <c r="JI488" i="28"/>
  <c r="IL489" i="28"/>
  <c r="GQ489" i="28"/>
  <c r="IX489" i="28"/>
  <c r="HC489" i="28"/>
  <c r="JJ489" i="28"/>
  <c r="HO489" i="28"/>
  <c r="GR490" i="28"/>
  <c r="IM490" i="28"/>
  <c r="HD490" i="28"/>
  <c r="IY490" i="28"/>
  <c r="HP490" i="28"/>
  <c r="JK490" i="28"/>
  <c r="IN491" i="28"/>
  <c r="GS491" i="28"/>
  <c r="IZ491" i="28"/>
  <c r="HE491" i="28"/>
  <c r="JL491" i="28"/>
  <c r="HQ491" i="28"/>
  <c r="GT492" i="28"/>
  <c r="IO492" i="28"/>
  <c r="HF492" i="28"/>
  <c r="JA492" i="28"/>
  <c r="HR492" i="28"/>
  <c r="JM492" i="28"/>
  <c r="IP493" i="28"/>
  <c r="GU493" i="28"/>
  <c r="JB493" i="28"/>
  <c r="HG493" i="28"/>
  <c r="JN493" i="28"/>
  <c r="HS493" i="28"/>
  <c r="IQ494" i="28"/>
  <c r="GV494" i="28"/>
  <c r="JC494" i="28"/>
  <c r="HH494" i="28"/>
  <c r="JO494" i="28"/>
  <c r="HT494" i="28"/>
  <c r="GW495" i="28"/>
  <c r="IR495" i="28"/>
  <c r="HI495" i="28"/>
  <c r="JD495" i="28"/>
  <c r="GL496" i="28"/>
  <c r="IG496" i="28"/>
  <c r="IS496" i="28"/>
  <c r="GX496" i="28"/>
  <c r="JE496" i="28"/>
  <c r="HJ496" i="28"/>
  <c r="GM497" i="28"/>
  <c r="IH497" i="28"/>
  <c r="GY497" i="28"/>
  <c r="IT497" i="28"/>
  <c r="HK497" i="28"/>
  <c r="JF497" i="28"/>
  <c r="II498" i="28"/>
  <c r="GN498" i="28"/>
  <c r="IU498" i="28"/>
  <c r="GZ498" i="28"/>
  <c r="JG498" i="28"/>
  <c r="HL498" i="28"/>
  <c r="GO499" i="28"/>
  <c r="IJ499" i="28"/>
  <c r="HA499" i="28"/>
  <c r="IV499" i="28"/>
  <c r="HM499" i="28"/>
  <c r="JH499" i="28"/>
  <c r="IK500" i="28"/>
  <c r="GP500" i="28"/>
  <c r="IW500" i="28"/>
  <c r="HB500" i="28"/>
  <c r="JI500" i="28"/>
  <c r="HN500" i="28"/>
  <c r="IL501" i="28"/>
  <c r="GQ501" i="28"/>
  <c r="IX501" i="28"/>
  <c r="HC501" i="28"/>
  <c r="JJ501" i="28"/>
  <c r="HO501" i="28"/>
  <c r="GR502" i="28"/>
  <c r="IM502" i="28"/>
  <c r="HD502" i="28"/>
  <c r="IY502" i="28"/>
  <c r="HP502" i="28"/>
  <c r="JK502" i="28"/>
  <c r="IN503" i="28"/>
  <c r="GS503" i="28"/>
  <c r="IZ503" i="28"/>
  <c r="HE503" i="28"/>
  <c r="JL503" i="28"/>
  <c r="HQ503" i="28"/>
  <c r="GT504" i="28"/>
  <c r="IO504" i="28"/>
  <c r="HF504" i="28"/>
  <c r="JA504" i="28"/>
  <c r="HR504" i="28"/>
  <c r="JM504" i="28"/>
  <c r="IP505" i="28"/>
  <c r="GU505" i="28"/>
  <c r="HG505" i="28"/>
  <c r="JB505" i="28"/>
  <c r="HS505" i="28"/>
  <c r="JN505" i="28"/>
  <c r="IQ506" i="28"/>
  <c r="GV506" i="28"/>
  <c r="JC506" i="28"/>
  <c r="HH506" i="28"/>
  <c r="HT506" i="28"/>
  <c r="JO506" i="28"/>
  <c r="GW507" i="28"/>
  <c r="IR507" i="28"/>
  <c r="HI507" i="28"/>
  <c r="JD507" i="28"/>
  <c r="IG508" i="28"/>
  <c r="GL508" i="28"/>
  <c r="IS508" i="28"/>
  <c r="GX508" i="28"/>
  <c r="JE508" i="28"/>
  <c r="HJ508" i="28"/>
  <c r="GM509" i="28"/>
  <c r="IH509" i="28"/>
  <c r="GY509" i="28"/>
  <c r="IT509" i="28"/>
  <c r="HK509" i="28"/>
  <c r="JF509" i="28"/>
  <c r="II510" i="28"/>
  <c r="GN510" i="28"/>
  <c r="IU510" i="28"/>
  <c r="GZ510" i="28"/>
  <c r="JG510" i="28"/>
  <c r="HL510" i="28"/>
  <c r="IJ511" i="28"/>
  <c r="GO511" i="28"/>
  <c r="IV511" i="28"/>
  <c r="HA511" i="28"/>
  <c r="JH511" i="28"/>
  <c r="HM511" i="28"/>
  <c r="IK512" i="28"/>
  <c r="GP512" i="28"/>
  <c r="IW512" i="28"/>
  <c r="HB512" i="28"/>
  <c r="JI512" i="28"/>
  <c r="HN512" i="28"/>
  <c r="IL513" i="28"/>
  <c r="GQ513" i="28"/>
  <c r="IX513" i="28"/>
  <c r="HC513" i="28"/>
  <c r="JJ513" i="28"/>
  <c r="HO513" i="28"/>
  <c r="IM514" i="28"/>
  <c r="GR514" i="28"/>
  <c r="IY514" i="28"/>
  <c r="HD514" i="28"/>
  <c r="JK514" i="28"/>
  <c r="HP514" i="28"/>
  <c r="IN515" i="28"/>
  <c r="GS515" i="28"/>
  <c r="IZ515" i="28"/>
  <c r="HE515" i="28"/>
  <c r="JL515" i="28"/>
  <c r="HQ515" i="28"/>
  <c r="IO516" i="28"/>
  <c r="GT516" i="28"/>
  <c r="JA516" i="28"/>
  <c r="HF516" i="28"/>
  <c r="JM516" i="28"/>
  <c r="HR516" i="28"/>
  <c r="IP517" i="28"/>
  <c r="GU517" i="28"/>
  <c r="JB517" i="28"/>
  <c r="HG517" i="28"/>
  <c r="JN517" i="28"/>
  <c r="HS517" i="28"/>
  <c r="GV518" i="28"/>
  <c r="IQ518" i="28"/>
  <c r="HH518" i="28"/>
  <c r="JC518" i="28"/>
  <c r="HT518" i="28"/>
  <c r="JO518" i="28"/>
  <c r="IR519" i="28"/>
  <c r="GW519" i="28"/>
  <c r="JD519" i="28"/>
  <c r="HI519" i="28"/>
  <c r="IG520" i="28"/>
  <c r="GL520" i="28"/>
  <c r="IS520" i="28"/>
  <c r="GX520" i="28"/>
  <c r="JE520" i="28"/>
  <c r="HJ520" i="28"/>
  <c r="IW175" i="28"/>
  <c r="HB175" i="28"/>
  <c r="JI175" i="28"/>
  <c r="HN175" i="28"/>
  <c r="IL176" i="28"/>
  <c r="GQ176" i="28"/>
  <c r="IX176" i="28"/>
  <c r="HC176" i="28"/>
  <c r="JJ176" i="28"/>
  <c r="HO176" i="28"/>
  <c r="GR177" i="28"/>
  <c r="IM177" i="28"/>
  <c r="HD177" i="28"/>
  <c r="IY177" i="28"/>
  <c r="HP177" i="28"/>
  <c r="JK177" i="28"/>
  <c r="IN178" i="28"/>
  <c r="GS178" i="28"/>
  <c r="IZ178" i="28"/>
  <c r="HE178" i="28"/>
  <c r="JL178" i="28"/>
  <c r="HQ178" i="28"/>
  <c r="GT179" i="28"/>
  <c r="IO179" i="28"/>
  <c r="HF179" i="28"/>
  <c r="JA179" i="28"/>
  <c r="HR179" i="28"/>
  <c r="JM179" i="28"/>
  <c r="IP180" i="28"/>
  <c r="GU180" i="28"/>
  <c r="JB180" i="28"/>
  <c r="HG180" i="28"/>
  <c r="JN180" i="28"/>
  <c r="HS180" i="28"/>
  <c r="IQ181" i="28"/>
  <c r="GV181" i="28"/>
  <c r="JC181" i="28"/>
  <c r="HH181" i="28"/>
  <c r="JO181" i="28"/>
  <c r="HT181" i="28"/>
  <c r="GW182" i="28"/>
  <c r="IR182" i="28"/>
  <c r="HI182" i="28"/>
  <c r="JD182" i="28"/>
  <c r="IG183" i="28"/>
  <c r="GL183" i="28"/>
  <c r="IS183" i="28"/>
  <c r="GX183" i="28"/>
  <c r="JE183" i="28"/>
  <c r="HJ183" i="28"/>
  <c r="GM184" i="28"/>
  <c r="IH184" i="28"/>
  <c r="GY184" i="28"/>
  <c r="IT184" i="28"/>
  <c r="HK184" i="28"/>
  <c r="JF184" i="28"/>
  <c r="GN185" i="28"/>
  <c r="II185" i="28"/>
  <c r="GZ185" i="28"/>
  <c r="IU185" i="28"/>
  <c r="HL185" i="28"/>
  <c r="JG185" i="28"/>
  <c r="IJ186" i="28"/>
  <c r="GO186" i="28"/>
  <c r="IV186" i="28"/>
  <c r="HA186" i="28"/>
  <c r="JH186" i="28"/>
  <c r="HM186" i="28"/>
  <c r="IK187" i="28"/>
  <c r="GP187" i="28"/>
  <c r="IW187" i="28"/>
  <c r="HB187" i="28"/>
  <c r="JI187" i="28"/>
  <c r="HN187" i="28"/>
  <c r="IL188" i="28"/>
  <c r="GQ188" i="28"/>
  <c r="IX188" i="28"/>
  <c r="HC188" i="28"/>
  <c r="JJ188" i="28"/>
  <c r="HO188" i="28"/>
  <c r="IM189" i="28"/>
  <c r="GR189" i="28"/>
  <c r="IY189" i="28"/>
  <c r="HD189" i="28"/>
  <c r="JK189" i="28"/>
  <c r="HP189" i="28"/>
  <c r="GS190" i="28"/>
  <c r="IN190" i="28"/>
  <c r="HE190" i="28"/>
  <c r="IZ190" i="28"/>
  <c r="HQ190" i="28"/>
  <c r="JL190" i="28"/>
  <c r="GT191" i="28"/>
  <c r="IO191" i="28"/>
  <c r="HF191" i="28"/>
  <c r="JA191" i="28"/>
  <c r="HR191" i="28"/>
  <c r="JM191" i="28"/>
  <c r="IP192" i="28"/>
  <c r="GU192" i="28"/>
  <c r="JB192" i="28"/>
  <c r="HG192" i="28"/>
  <c r="JN192" i="28"/>
  <c r="HS192" i="28"/>
  <c r="GV193" i="28"/>
  <c r="IQ193" i="28"/>
  <c r="JC193" i="28"/>
  <c r="HH193" i="28"/>
  <c r="HT193" i="28"/>
  <c r="JO193" i="28"/>
  <c r="IR194" i="28"/>
  <c r="GW194" i="28"/>
  <c r="JD194" i="28"/>
  <c r="HI194" i="28"/>
  <c r="IG195" i="28"/>
  <c r="GL195" i="28"/>
  <c r="GX195" i="28"/>
  <c r="IS195" i="28"/>
  <c r="JE195" i="28"/>
  <c r="HJ195" i="28"/>
  <c r="IH196" i="28"/>
  <c r="GM196" i="28"/>
  <c r="IT196" i="28"/>
  <c r="GY196" i="28"/>
  <c r="JF196" i="28"/>
  <c r="HK196" i="28"/>
  <c r="II197" i="28"/>
  <c r="GN197" i="28"/>
  <c r="IU197" i="28"/>
  <c r="GZ197" i="28"/>
  <c r="JG197" i="28"/>
  <c r="HL197" i="28"/>
  <c r="GO198" i="28"/>
  <c r="IJ198" i="28"/>
  <c r="HA198" i="28"/>
  <c r="IV198" i="28"/>
  <c r="HM198" i="28"/>
  <c r="JH198" i="28"/>
  <c r="IK199" i="28"/>
  <c r="GP199" i="28"/>
  <c r="IW199" i="28"/>
  <c r="HB199" i="28"/>
  <c r="JI199" i="28"/>
  <c r="HN199" i="28"/>
  <c r="IL200" i="28"/>
  <c r="GQ200" i="28"/>
  <c r="IX200" i="28"/>
  <c r="HC200" i="28"/>
  <c r="JJ200" i="28"/>
  <c r="HO200" i="28"/>
  <c r="IM201" i="28"/>
  <c r="GR201" i="28"/>
  <c r="IY201" i="28"/>
  <c r="HD201" i="28"/>
  <c r="JK201" i="28"/>
  <c r="HP201" i="28"/>
  <c r="GS202" i="28"/>
  <c r="IN202" i="28"/>
  <c r="HE202" i="28"/>
  <c r="IZ202" i="28"/>
  <c r="HQ202" i="28"/>
  <c r="JL202" i="28"/>
  <c r="IO203" i="28"/>
  <c r="GT203" i="28"/>
  <c r="JA203" i="28"/>
  <c r="HF203" i="28"/>
  <c r="JM203" i="28"/>
  <c r="HR203" i="28"/>
  <c r="GU204" i="28"/>
  <c r="IP204" i="28"/>
  <c r="HG204" i="28"/>
  <c r="JB204" i="28"/>
  <c r="HS204" i="28"/>
  <c r="JN204" i="28"/>
  <c r="GV205" i="28"/>
  <c r="IQ205" i="28"/>
  <c r="HH205" i="28"/>
  <c r="JC205" i="28"/>
  <c r="HT205" i="28"/>
  <c r="JO205" i="28"/>
  <c r="IR206" i="28"/>
  <c r="GW206" i="28"/>
  <c r="JD206" i="28"/>
  <c r="HI206" i="28"/>
  <c r="GL207" i="28"/>
  <c r="IG207" i="28"/>
  <c r="GX207" i="28"/>
  <c r="IS207" i="28"/>
  <c r="HJ207" i="28"/>
  <c r="JE207" i="28"/>
  <c r="IH208" i="28"/>
  <c r="GM208" i="28"/>
  <c r="IT208" i="28"/>
  <c r="GY208" i="28"/>
  <c r="JF208" i="28"/>
  <c r="HK208" i="28"/>
  <c r="II209" i="28"/>
  <c r="GN209" i="28"/>
  <c r="IU209" i="28"/>
  <c r="GZ209" i="28"/>
  <c r="JG209" i="28"/>
  <c r="HL209" i="28"/>
  <c r="GO210" i="28"/>
  <c r="IJ210" i="28"/>
  <c r="HA210" i="28"/>
  <c r="IV210" i="28"/>
  <c r="HM210" i="28"/>
  <c r="JH210" i="28"/>
  <c r="IK211" i="28"/>
  <c r="GP211" i="28"/>
  <c r="IW211" i="28"/>
  <c r="HB211" i="28"/>
  <c r="JI211" i="28"/>
  <c r="HN211" i="28"/>
  <c r="GQ212" i="28"/>
  <c r="IL212" i="28"/>
  <c r="HC212" i="28"/>
  <c r="IX212" i="28"/>
  <c r="HO212" i="28"/>
  <c r="JJ212" i="28"/>
  <c r="IM213" i="28"/>
  <c r="GR213" i="28"/>
  <c r="IY213" i="28"/>
  <c r="HD213" i="28"/>
  <c r="JK213" i="28"/>
  <c r="HP213" i="28"/>
  <c r="IN214" i="28"/>
  <c r="GS214" i="28"/>
  <c r="IZ214" i="28"/>
  <c r="HE214" i="28"/>
  <c r="JL214" i="28"/>
  <c r="HQ214" i="28"/>
  <c r="IO215" i="28"/>
  <c r="GT215" i="28"/>
  <c r="JA215" i="28"/>
  <c r="HF215" i="28"/>
  <c r="JM215" i="28"/>
  <c r="HR215" i="28"/>
  <c r="IP216" i="28"/>
  <c r="GU216" i="28"/>
  <c r="JB216" i="28"/>
  <c r="HG216" i="28"/>
  <c r="JN216" i="28"/>
  <c r="HS216" i="28"/>
  <c r="GV217" i="28"/>
  <c r="IQ217" i="28"/>
  <c r="HH217" i="28"/>
  <c r="JC217" i="28"/>
  <c r="HT217" i="28"/>
  <c r="JO217" i="28"/>
  <c r="IR218" i="28"/>
  <c r="GW218" i="28"/>
  <c r="JD218" i="28"/>
  <c r="HI218" i="28"/>
  <c r="GL219" i="28"/>
  <c r="IG219" i="28"/>
  <c r="GX219" i="28"/>
  <c r="IS219" i="28"/>
  <c r="HJ219" i="28"/>
  <c r="JE219" i="28"/>
  <c r="GM220" i="28"/>
  <c r="IH220" i="28"/>
  <c r="GY220" i="28"/>
  <c r="IT220" i="28"/>
  <c r="HK220" i="28"/>
  <c r="JF220" i="28"/>
  <c r="II221" i="28"/>
  <c r="GN221" i="28"/>
  <c r="IU221" i="28"/>
  <c r="GZ221" i="28"/>
  <c r="JG221" i="28"/>
  <c r="HL221" i="28"/>
  <c r="IJ222" i="28"/>
  <c r="GO222" i="28"/>
  <c r="IV222" i="28"/>
  <c r="HA222" i="28"/>
  <c r="JH222" i="28"/>
  <c r="HM222" i="28"/>
  <c r="IK223" i="28"/>
  <c r="GP223" i="28"/>
  <c r="IW223" i="28"/>
  <c r="HB223" i="28"/>
  <c r="JI223" i="28"/>
  <c r="HN223" i="28"/>
  <c r="IL224" i="28"/>
  <c r="GQ224" i="28"/>
  <c r="IX224" i="28"/>
  <c r="HC224" i="28"/>
  <c r="JJ224" i="28"/>
  <c r="HO224" i="28"/>
  <c r="IM225" i="28"/>
  <c r="GR225" i="28"/>
  <c r="IY225" i="28"/>
  <c r="HD225" i="28"/>
  <c r="JK225" i="28"/>
  <c r="HP225" i="28"/>
  <c r="IN226" i="28"/>
  <c r="GS226" i="28"/>
  <c r="IZ226" i="28"/>
  <c r="HE226" i="28"/>
  <c r="JL226" i="28"/>
  <c r="HQ226" i="28"/>
  <c r="GT227" i="28"/>
  <c r="IO227" i="28"/>
  <c r="HF227" i="28"/>
  <c r="JA227" i="28"/>
  <c r="HR227" i="28"/>
  <c r="JM227" i="28"/>
  <c r="IP228" i="28"/>
  <c r="GU228" i="28"/>
  <c r="JB228" i="28"/>
  <c r="HG228" i="28"/>
  <c r="JN228" i="28"/>
  <c r="HS228" i="28"/>
  <c r="IQ229" i="28"/>
  <c r="GV229" i="28"/>
  <c r="JC229" i="28"/>
  <c r="HH229" i="28"/>
  <c r="JO229" i="28"/>
  <c r="HT229" i="28"/>
  <c r="IR230" i="28"/>
  <c r="GW230" i="28"/>
  <c r="JD230" i="28"/>
  <c r="HI230" i="28"/>
  <c r="IG231" i="28"/>
  <c r="GL231" i="28"/>
  <c r="IS231" i="28"/>
  <c r="GX231" i="28"/>
  <c r="JE231" i="28"/>
  <c r="HJ231" i="28"/>
  <c r="IH232" i="28"/>
  <c r="GM232" i="28"/>
  <c r="IT232" i="28"/>
  <c r="GY232" i="28"/>
  <c r="JF232" i="28"/>
  <c r="HK232" i="28"/>
  <c r="GN233" i="28"/>
  <c r="II233" i="28"/>
  <c r="GZ233" i="28"/>
  <c r="IU233" i="28"/>
  <c r="HL233" i="28"/>
  <c r="JG233" i="28"/>
  <c r="IJ234" i="28"/>
  <c r="GO234" i="28"/>
  <c r="IV234" i="28"/>
  <c r="HA234" i="28"/>
  <c r="JH234" i="28"/>
  <c r="HM234" i="28"/>
  <c r="IK235" i="28"/>
  <c r="GP235" i="28"/>
  <c r="IW235" i="28"/>
  <c r="HB235" i="28"/>
  <c r="JI235" i="28"/>
  <c r="HN235" i="28"/>
  <c r="GQ236" i="28"/>
  <c r="IL236" i="28"/>
  <c r="HC236" i="28"/>
  <c r="IX236" i="28"/>
  <c r="HO236" i="28"/>
  <c r="JJ236" i="28"/>
  <c r="GR237" i="28"/>
  <c r="IM237" i="28"/>
  <c r="HD237" i="28"/>
  <c r="IY237" i="28"/>
  <c r="HP237" i="28"/>
  <c r="JK237" i="28"/>
  <c r="IN238" i="28"/>
  <c r="GS238" i="28"/>
  <c r="IZ238" i="28"/>
  <c r="HE238" i="28"/>
  <c r="JL238" i="28"/>
  <c r="HQ238" i="28"/>
  <c r="IO239" i="28"/>
  <c r="GT239" i="28"/>
  <c r="JA239" i="28"/>
  <c r="HF239" i="28"/>
  <c r="JM239" i="28"/>
  <c r="HR239" i="28"/>
  <c r="GU240" i="28"/>
  <c r="IP240" i="28"/>
  <c r="JB240" i="28"/>
  <c r="HG240" i="28"/>
  <c r="HS240" i="28"/>
  <c r="JN240" i="28"/>
  <c r="GV241" i="28"/>
  <c r="IQ241" i="28"/>
  <c r="JC241" i="28"/>
  <c r="HH241" i="28"/>
  <c r="JO241" i="28"/>
  <c r="HT241" i="28"/>
  <c r="IR242" i="28"/>
  <c r="GW242" i="28"/>
  <c r="JD242" i="28"/>
  <c r="HI242" i="28"/>
  <c r="IG243" i="28"/>
  <c r="GL243" i="28"/>
  <c r="IS243" i="28"/>
  <c r="GX243" i="28"/>
  <c r="JE243" i="28"/>
  <c r="HJ243" i="28"/>
  <c r="IH244" i="28"/>
  <c r="GM244" i="28"/>
  <c r="IT244" i="28"/>
  <c r="GY244" i="28"/>
  <c r="JF244" i="28"/>
  <c r="HK244" i="28"/>
  <c r="II245" i="28"/>
  <c r="GN245" i="28"/>
  <c r="IU245" i="28"/>
  <c r="GZ245" i="28"/>
  <c r="JG245" i="28"/>
  <c r="HL245" i="28"/>
  <c r="IJ246" i="28"/>
  <c r="GO246" i="28"/>
  <c r="IV246" i="28"/>
  <c r="HA246" i="28"/>
  <c r="JH246" i="28"/>
  <c r="HM246" i="28"/>
  <c r="IK247" i="28"/>
  <c r="GP247" i="28"/>
  <c r="IW247" i="28"/>
  <c r="HB247" i="28"/>
  <c r="JI247" i="28"/>
  <c r="HN247" i="28"/>
  <c r="IL248" i="28"/>
  <c r="GQ248" i="28"/>
  <c r="IX248" i="28"/>
  <c r="HC248" i="28"/>
  <c r="JJ248" i="28"/>
  <c r="HO248" i="28"/>
  <c r="IM249" i="28"/>
  <c r="GR249" i="28"/>
  <c r="IY249" i="28"/>
  <c r="HD249" i="28"/>
  <c r="JK249" i="28"/>
  <c r="HP249" i="28"/>
  <c r="IN250" i="28"/>
  <c r="GS250" i="28"/>
  <c r="IZ250" i="28"/>
  <c r="HE250" i="28"/>
  <c r="JL250" i="28"/>
  <c r="HQ250" i="28"/>
  <c r="IO251" i="28"/>
  <c r="GT251" i="28"/>
  <c r="JA251" i="28"/>
  <c r="HF251" i="28"/>
  <c r="JM251" i="28"/>
  <c r="HR251" i="28"/>
  <c r="IP252" i="28"/>
  <c r="GU252" i="28"/>
  <c r="JB252" i="28"/>
  <c r="HG252" i="28"/>
  <c r="JN252" i="28"/>
  <c r="HS252" i="28"/>
  <c r="IQ253" i="28"/>
  <c r="GV253" i="28"/>
  <c r="JC253" i="28"/>
  <c r="HH253" i="28"/>
  <c r="JO253" i="28"/>
  <c r="HT253" i="28"/>
  <c r="GW254" i="28"/>
  <c r="IR254" i="28"/>
  <c r="HI254" i="28"/>
  <c r="JD254" i="28"/>
  <c r="IG255" i="28"/>
  <c r="GL255" i="28"/>
  <c r="IS255" i="28"/>
  <c r="GX255" i="28"/>
  <c r="JE255" i="28"/>
  <c r="HJ255" i="28"/>
  <c r="GM256" i="28"/>
  <c r="IH256" i="28"/>
  <c r="GY256" i="28"/>
  <c r="IT256" i="28"/>
  <c r="HK256" i="28"/>
  <c r="JF256" i="28"/>
  <c r="GN257" i="28"/>
  <c r="II257" i="28"/>
  <c r="GZ257" i="28"/>
  <c r="IU257" i="28"/>
  <c r="HL257" i="28"/>
  <c r="JG257" i="28"/>
  <c r="IJ258" i="28"/>
  <c r="GO258" i="28"/>
  <c r="IV258" i="28"/>
  <c r="HA258" i="28"/>
  <c r="JH258" i="28"/>
  <c r="HM258" i="28"/>
  <c r="IK259" i="28"/>
  <c r="GP259" i="28"/>
  <c r="IW259" i="28"/>
  <c r="HB259" i="28"/>
  <c r="JI259" i="28"/>
  <c r="HN259" i="28"/>
  <c r="GQ260" i="28"/>
  <c r="IL260" i="28"/>
  <c r="HC260" i="28"/>
  <c r="IX260" i="28"/>
  <c r="HO260" i="28"/>
  <c r="JJ260" i="28"/>
  <c r="GR261" i="28"/>
  <c r="IM261" i="28"/>
  <c r="HD261" i="28"/>
  <c r="IY261" i="28"/>
  <c r="HP261" i="28"/>
  <c r="JK261" i="28"/>
  <c r="IN262" i="28"/>
  <c r="GS262" i="28"/>
  <c r="IZ262" i="28"/>
  <c r="HE262" i="28"/>
  <c r="JL262" i="28"/>
  <c r="HQ262" i="28"/>
  <c r="IO263" i="28"/>
  <c r="GT263" i="28"/>
  <c r="JA263" i="28"/>
  <c r="HF263" i="28"/>
  <c r="JM263" i="28"/>
  <c r="HR263" i="28"/>
  <c r="IP264" i="28"/>
  <c r="GU264" i="28"/>
  <c r="JB264" i="28"/>
  <c r="HG264" i="28"/>
  <c r="JN264" i="28"/>
  <c r="HS264" i="28"/>
  <c r="IQ265" i="28"/>
  <c r="GV265" i="28"/>
  <c r="JC265" i="28"/>
  <c r="HH265" i="28"/>
  <c r="JO265" i="28"/>
  <c r="HT265" i="28"/>
  <c r="IR266" i="28"/>
  <c r="GW266" i="28"/>
  <c r="JD266" i="28"/>
  <c r="HI266" i="28"/>
  <c r="GL267" i="28"/>
  <c r="IG267" i="28"/>
  <c r="GX267" i="28"/>
  <c r="IS267" i="28"/>
  <c r="HJ267" i="28"/>
  <c r="JE267" i="28"/>
  <c r="GM268" i="28"/>
  <c r="IH268" i="28"/>
  <c r="GY268" i="28"/>
  <c r="IT268" i="28"/>
  <c r="HK268" i="28"/>
  <c r="JF268" i="28"/>
  <c r="II269" i="28"/>
  <c r="GN269" i="28"/>
  <c r="IU269" i="28"/>
  <c r="GZ269" i="28"/>
  <c r="JG269" i="28"/>
  <c r="HL269" i="28"/>
  <c r="GO270" i="28"/>
  <c r="IJ270" i="28"/>
  <c r="HA270" i="28"/>
  <c r="IV270" i="28"/>
  <c r="HM270" i="28"/>
  <c r="JH270" i="28"/>
  <c r="GP271" i="28"/>
  <c r="IK271" i="28"/>
  <c r="HB271" i="28"/>
  <c r="IW271" i="28"/>
  <c r="HN271" i="28"/>
  <c r="JI271" i="28"/>
  <c r="IL272" i="28"/>
  <c r="GQ272" i="28"/>
  <c r="IX272" i="28"/>
  <c r="HC272" i="28"/>
  <c r="JJ272" i="28"/>
  <c r="HO272" i="28"/>
  <c r="IM273" i="28"/>
  <c r="GR273" i="28"/>
  <c r="IY273" i="28"/>
  <c r="HD273" i="28"/>
  <c r="JK273" i="28"/>
  <c r="HP273" i="28"/>
  <c r="IN274" i="28"/>
  <c r="GS274" i="28"/>
  <c r="IZ274" i="28"/>
  <c r="HE274" i="28"/>
  <c r="JL274" i="28"/>
  <c r="HQ274" i="28"/>
  <c r="GT275" i="28"/>
  <c r="IO275" i="28"/>
  <c r="HF275" i="28"/>
  <c r="JA275" i="28"/>
  <c r="HR275" i="28"/>
  <c r="JM275" i="28"/>
  <c r="GU276" i="28"/>
  <c r="IP276" i="28"/>
  <c r="HG276" i="28"/>
  <c r="JB276" i="28"/>
  <c r="HS276" i="28"/>
  <c r="JN276" i="28"/>
  <c r="IQ277" i="28"/>
  <c r="GV277" i="28"/>
  <c r="JC277" i="28"/>
  <c r="HH277" i="28"/>
  <c r="JO277" i="28"/>
  <c r="HT277" i="28"/>
  <c r="IR278" i="28"/>
  <c r="GW278" i="28"/>
  <c r="JD278" i="28"/>
  <c r="HI278" i="28"/>
  <c r="IG279" i="28"/>
  <c r="GL279" i="28"/>
  <c r="IS279" i="28"/>
  <c r="GX279" i="28"/>
  <c r="JE279" i="28"/>
  <c r="HJ279" i="28"/>
  <c r="IH280" i="28"/>
  <c r="GM280" i="28"/>
  <c r="IT280" i="28"/>
  <c r="GY280" i="28"/>
  <c r="JF280" i="28"/>
  <c r="HK280" i="28"/>
  <c r="II281" i="28"/>
  <c r="GN281" i="28"/>
  <c r="IU281" i="28"/>
  <c r="GZ281" i="28"/>
  <c r="JG281" i="28"/>
  <c r="HL281" i="28"/>
  <c r="GO282" i="28"/>
  <c r="IJ282" i="28"/>
  <c r="HA282" i="28"/>
  <c r="IV282" i="28"/>
  <c r="HM282" i="28"/>
  <c r="JH282" i="28"/>
  <c r="IK283" i="28"/>
  <c r="GP283" i="28"/>
  <c r="IW283" i="28"/>
  <c r="HB283" i="28"/>
  <c r="JI283" i="28"/>
  <c r="HN283" i="28"/>
  <c r="IL284" i="28"/>
  <c r="GQ284" i="28"/>
  <c r="HC284" i="28"/>
  <c r="IX284" i="28"/>
  <c r="HO284" i="28"/>
  <c r="JJ284" i="28"/>
  <c r="IM285" i="28"/>
  <c r="GR285" i="28"/>
  <c r="IY285" i="28"/>
  <c r="HD285" i="28"/>
  <c r="JK285" i="28"/>
  <c r="HP285" i="28"/>
  <c r="IN286" i="28"/>
  <c r="GS286" i="28"/>
  <c r="IZ286" i="28"/>
  <c r="HE286" i="28"/>
  <c r="JL286" i="28"/>
  <c r="HQ286" i="28"/>
  <c r="GT287" i="28"/>
  <c r="IO287" i="28"/>
  <c r="HF287" i="28"/>
  <c r="JA287" i="28"/>
  <c r="HR287" i="28"/>
  <c r="JM287" i="28"/>
  <c r="IP288" i="28"/>
  <c r="GU288" i="28"/>
  <c r="HG288" i="28"/>
  <c r="JB288" i="28"/>
  <c r="JN288" i="28"/>
  <c r="HS288" i="28"/>
  <c r="GV289" i="28"/>
  <c r="IQ289" i="28"/>
  <c r="HH289" i="28"/>
  <c r="JC289" i="28"/>
  <c r="HT289" i="28"/>
  <c r="JO289" i="28"/>
  <c r="IR290" i="28"/>
  <c r="GW290" i="28"/>
  <c r="JD290" i="28"/>
  <c r="HI290" i="28"/>
  <c r="GL291" i="28"/>
  <c r="IG291" i="28"/>
  <c r="GX291" i="28"/>
  <c r="IS291" i="28"/>
  <c r="HJ291" i="28"/>
  <c r="JE291" i="28"/>
  <c r="IH292" i="28"/>
  <c r="GM292" i="28"/>
  <c r="IT292" i="28"/>
  <c r="GY292" i="28"/>
  <c r="JF292" i="28"/>
  <c r="HK292" i="28"/>
  <c r="II293" i="28"/>
  <c r="GN293" i="28"/>
  <c r="IU293" i="28"/>
  <c r="GZ293" i="28"/>
  <c r="JG293" i="28"/>
  <c r="HL293" i="28"/>
  <c r="GO294" i="28"/>
  <c r="IJ294" i="28"/>
  <c r="HA294" i="28"/>
  <c r="IV294" i="28"/>
  <c r="HM294" i="28"/>
  <c r="JH294" i="28"/>
  <c r="IK295" i="28"/>
  <c r="GP295" i="28"/>
  <c r="IW295" i="28"/>
  <c r="HB295" i="28"/>
  <c r="JI295" i="28"/>
  <c r="HN295" i="28"/>
  <c r="GQ296" i="28"/>
  <c r="IL296" i="28"/>
  <c r="HC296" i="28"/>
  <c r="IX296" i="28"/>
  <c r="HO296" i="28"/>
  <c r="JJ296" i="28"/>
  <c r="IM297" i="28"/>
  <c r="GR297" i="28"/>
  <c r="IY297" i="28"/>
  <c r="HD297" i="28"/>
  <c r="JK297" i="28"/>
  <c r="HP297" i="28"/>
  <c r="GS298" i="28"/>
  <c r="IN298" i="28"/>
  <c r="HE298" i="28"/>
  <c r="IZ298" i="28"/>
  <c r="HQ298" i="28"/>
  <c r="JL298" i="28"/>
  <c r="IO299" i="28"/>
  <c r="GT299" i="28"/>
  <c r="JA299" i="28"/>
  <c r="HF299" i="28"/>
  <c r="JM299" i="28"/>
  <c r="HR299" i="28"/>
  <c r="GU300" i="28"/>
  <c r="IP300" i="28"/>
  <c r="HG300" i="28"/>
  <c r="JB300" i="28"/>
  <c r="HS300" i="28"/>
  <c r="JN300" i="28"/>
  <c r="IQ301" i="28"/>
  <c r="GV301" i="28"/>
  <c r="JC301" i="28"/>
  <c r="HH301" i="28"/>
  <c r="JO301" i="28"/>
  <c r="HT301" i="28"/>
  <c r="GW302" i="28"/>
  <c r="IR302" i="28"/>
  <c r="HI302" i="28"/>
  <c r="JD302" i="28"/>
  <c r="IG303" i="28"/>
  <c r="GL303" i="28"/>
  <c r="IS303" i="28"/>
  <c r="GX303" i="28"/>
  <c r="JE303" i="28"/>
  <c r="HJ303" i="28"/>
  <c r="GM304" i="28"/>
  <c r="IH304" i="28"/>
  <c r="GY304" i="28"/>
  <c r="IT304" i="28"/>
  <c r="HK304" i="28"/>
  <c r="JF304" i="28"/>
  <c r="II305" i="28"/>
  <c r="GN305" i="28"/>
  <c r="IU305" i="28"/>
  <c r="GZ305" i="28"/>
  <c r="JG305" i="28"/>
  <c r="HL305" i="28"/>
  <c r="IJ306" i="28"/>
  <c r="GO306" i="28"/>
  <c r="IV306" i="28"/>
  <c r="HA306" i="28"/>
  <c r="JH306" i="28"/>
  <c r="HM306" i="28"/>
  <c r="GP307" i="28"/>
  <c r="IK307" i="28"/>
  <c r="HB307" i="28"/>
  <c r="IW307" i="28"/>
  <c r="JI307" i="28"/>
  <c r="HN307" i="28"/>
  <c r="GQ308" i="28"/>
  <c r="IL308" i="28"/>
  <c r="HC308" i="28"/>
  <c r="IX308" i="28"/>
  <c r="HO308" i="28"/>
  <c r="JJ308" i="28"/>
  <c r="IM309" i="28"/>
  <c r="GR309" i="28"/>
  <c r="HD309" i="28"/>
  <c r="IY309" i="28"/>
  <c r="HP309" i="28"/>
  <c r="JK309" i="28"/>
  <c r="IN310" i="28"/>
  <c r="GS310" i="28"/>
  <c r="IZ310" i="28"/>
  <c r="HE310" i="28"/>
  <c r="JL310" i="28"/>
  <c r="HQ310" i="28"/>
  <c r="IO311" i="28"/>
  <c r="GT311" i="28"/>
  <c r="JA311" i="28"/>
  <c r="HF311" i="28"/>
  <c r="JM311" i="28"/>
  <c r="HR311" i="28"/>
  <c r="GU312" i="28"/>
  <c r="IP312" i="28"/>
  <c r="HG312" i="28"/>
  <c r="JB312" i="28"/>
  <c r="HS312" i="28"/>
  <c r="JN312" i="28"/>
  <c r="IQ313" i="28"/>
  <c r="GV313" i="28"/>
  <c r="JC313" i="28"/>
  <c r="HH313" i="28"/>
  <c r="JO313" i="28"/>
  <c r="HT313" i="28"/>
  <c r="IR314" i="28"/>
  <c r="GW314" i="28"/>
  <c r="JD314" i="28"/>
  <c r="HI314" i="28"/>
  <c r="IG315" i="28"/>
  <c r="GL315" i="28"/>
  <c r="IS315" i="28"/>
  <c r="GX315" i="28"/>
  <c r="JE315" i="28"/>
  <c r="HJ315" i="28"/>
  <c r="IH316" i="28"/>
  <c r="GM316" i="28"/>
  <c r="IT316" i="28"/>
  <c r="GY316" i="28"/>
  <c r="JF316" i="28"/>
  <c r="HK316" i="28"/>
  <c r="II317" i="28"/>
  <c r="GN317" i="28"/>
  <c r="IU317" i="28"/>
  <c r="GZ317" i="28"/>
  <c r="JG317" i="28"/>
  <c r="HL317" i="28"/>
  <c r="IJ318" i="28"/>
  <c r="GO318" i="28"/>
  <c r="IV318" i="28"/>
  <c r="HA318" i="28"/>
  <c r="JH318" i="28"/>
  <c r="HM318" i="28"/>
  <c r="IK319" i="28"/>
  <c r="GP319" i="28"/>
  <c r="IW319" i="28"/>
  <c r="HB319" i="28"/>
  <c r="JI319" i="28"/>
  <c r="HN319" i="28"/>
  <c r="IL320" i="28"/>
  <c r="GQ320" i="28"/>
  <c r="IX320" i="28"/>
  <c r="HC320" i="28"/>
  <c r="JJ320" i="28"/>
  <c r="HO320" i="28"/>
  <c r="GR321" i="28"/>
  <c r="IM321" i="28"/>
  <c r="HD321" i="28"/>
  <c r="IY321" i="28"/>
  <c r="HP321" i="28"/>
  <c r="JK321" i="28"/>
  <c r="IN322" i="28"/>
  <c r="GS322" i="28"/>
  <c r="IZ322" i="28"/>
  <c r="HE322" i="28"/>
  <c r="JL322" i="28"/>
  <c r="HQ322" i="28"/>
  <c r="GT323" i="28"/>
  <c r="IO323" i="28"/>
  <c r="HF323" i="28"/>
  <c r="JA323" i="28"/>
  <c r="HR323" i="28"/>
  <c r="JM323" i="28"/>
  <c r="IP324" i="28"/>
  <c r="GU324" i="28"/>
  <c r="JB324" i="28"/>
  <c r="HG324" i="28"/>
  <c r="JN324" i="28"/>
  <c r="HS324" i="28"/>
  <c r="GV325" i="28"/>
  <c r="IQ325" i="28"/>
  <c r="HH325" i="28"/>
  <c r="JC325" i="28"/>
  <c r="HT325" i="28"/>
  <c r="JO325" i="28"/>
  <c r="IR326" i="28"/>
  <c r="GW326" i="28"/>
  <c r="JD326" i="28"/>
  <c r="HI326" i="28"/>
  <c r="GL327" i="28"/>
  <c r="IG327" i="28"/>
  <c r="GX327" i="28"/>
  <c r="IS327" i="28"/>
  <c r="HJ327" i="28"/>
  <c r="JE327" i="28"/>
  <c r="IH328" i="28"/>
  <c r="GM328" i="28"/>
  <c r="IT328" i="28"/>
  <c r="GY328" i="28"/>
  <c r="JF328" i="28"/>
  <c r="HK328" i="28"/>
  <c r="GN329" i="28"/>
  <c r="II329" i="28"/>
  <c r="GZ329" i="28"/>
  <c r="IU329" i="28"/>
  <c r="HL329" i="28"/>
  <c r="JG329" i="28"/>
  <c r="IJ330" i="28"/>
  <c r="GO330" i="28"/>
  <c r="IV330" i="28"/>
  <c r="HA330" i="28"/>
  <c r="JH330" i="28"/>
  <c r="HM330" i="28"/>
  <c r="IK331" i="28"/>
  <c r="GP331" i="28"/>
  <c r="HB331" i="28"/>
  <c r="IW331" i="28"/>
  <c r="JI331" i="28"/>
  <c r="HN331" i="28"/>
  <c r="GQ332" i="28"/>
  <c r="IL332" i="28"/>
  <c r="HC332" i="28"/>
  <c r="IX332" i="28"/>
  <c r="HO332" i="28"/>
  <c r="JJ332" i="28"/>
  <c r="IM333" i="28"/>
  <c r="GR333" i="28"/>
  <c r="IY333" i="28"/>
  <c r="HD333" i="28"/>
  <c r="JK333" i="28"/>
  <c r="HP333" i="28"/>
  <c r="GS334" i="28"/>
  <c r="IN334" i="28"/>
  <c r="HE334" i="28"/>
  <c r="IZ334" i="28"/>
  <c r="HQ334" i="28"/>
  <c r="JL334" i="28"/>
  <c r="GT335" i="28"/>
  <c r="IO335" i="28"/>
  <c r="HF335" i="28"/>
  <c r="JA335" i="28"/>
  <c r="HR335" i="28"/>
  <c r="JM335" i="28"/>
  <c r="IP336" i="28"/>
  <c r="GU336" i="28"/>
  <c r="JB336" i="28"/>
  <c r="HG336" i="28"/>
  <c r="JN336" i="28"/>
  <c r="HS336" i="28"/>
  <c r="IQ337" i="28"/>
  <c r="GV337" i="28"/>
  <c r="JC337" i="28"/>
  <c r="HH337" i="28"/>
  <c r="JO337" i="28"/>
  <c r="HT337" i="28"/>
  <c r="GW338" i="28"/>
  <c r="IR338" i="28"/>
  <c r="HI338" i="28"/>
  <c r="JD338" i="28"/>
  <c r="IG339" i="28"/>
  <c r="GL339" i="28"/>
  <c r="GX339" i="28"/>
  <c r="IS339" i="28"/>
  <c r="JE339" i="28"/>
  <c r="HJ339" i="28"/>
  <c r="GM340" i="28"/>
  <c r="IH340" i="28"/>
  <c r="GY340" i="28"/>
  <c r="IT340" i="28"/>
  <c r="HK340" i="28"/>
  <c r="JF340" i="28"/>
  <c r="II341" i="28"/>
  <c r="GN341" i="28"/>
  <c r="IU341" i="28"/>
  <c r="GZ341" i="28"/>
  <c r="JG341" i="28"/>
  <c r="HL341" i="28"/>
  <c r="GO342" i="28"/>
  <c r="IJ342" i="28"/>
  <c r="HA342" i="28"/>
  <c r="IV342" i="28"/>
  <c r="HM342" i="28"/>
  <c r="JH342" i="28"/>
  <c r="IK343" i="28"/>
  <c r="GP343" i="28"/>
  <c r="IW343" i="28"/>
  <c r="HB343" i="28"/>
  <c r="JI343" i="28"/>
  <c r="HN343" i="28"/>
  <c r="IL344" i="28"/>
  <c r="GQ344" i="28"/>
  <c r="IX344" i="28"/>
  <c r="HC344" i="28"/>
  <c r="JJ344" i="28"/>
  <c r="HO344" i="28"/>
  <c r="IM345" i="28"/>
  <c r="GR345" i="28"/>
  <c r="IY345" i="28"/>
  <c r="HD345" i="28"/>
  <c r="JK345" i="28"/>
  <c r="HP345" i="28"/>
  <c r="GS346" i="28"/>
  <c r="IN346" i="28"/>
  <c r="HE346" i="28"/>
  <c r="IZ346" i="28"/>
  <c r="HQ346" i="28"/>
  <c r="JL346" i="28"/>
  <c r="GT347" i="28"/>
  <c r="IO347" i="28"/>
  <c r="HF347" i="28"/>
  <c r="JA347" i="28"/>
  <c r="HR347" i="28"/>
  <c r="JM347" i="28"/>
  <c r="IP348" i="28"/>
  <c r="GU348" i="28"/>
  <c r="JB348" i="28"/>
  <c r="HG348" i="28"/>
  <c r="JN348" i="28"/>
  <c r="HS348" i="28"/>
  <c r="IQ349" i="28"/>
  <c r="GV349" i="28"/>
  <c r="JC349" i="28"/>
  <c r="HH349" i="28"/>
  <c r="JO349" i="28"/>
  <c r="HT349" i="28"/>
  <c r="GW350" i="28"/>
  <c r="IR350" i="28"/>
  <c r="HI350" i="28"/>
  <c r="JD350" i="28"/>
  <c r="IG351" i="28"/>
  <c r="GL351" i="28"/>
  <c r="IS351" i="28"/>
  <c r="GX351" i="28"/>
  <c r="JE351" i="28"/>
  <c r="HJ351" i="28"/>
  <c r="IH352" i="28"/>
  <c r="GM352" i="28"/>
  <c r="IT352" i="28"/>
  <c r="GY352" i="28"/>
  <c r="JF352" i="28"/>
  <c r="HK352" i="28"/>
  <c r="GN353" i="28"/>
  <c r="II353" i="28"/>
  <c r="GZ353" i="28"/>
  <c r="IU353" i="28"/>
  <c r="HL353" i="28"/>
  <c r="JG353" i="28"/>
  <c r="IJ354" i="28"/>
  <c r="GO354" i="28"/>
  <c r="IV354" i="28"/>
  <c r="HA354" i="28"/>
  <c r="JH354" i="28"/>
  <c r="HM354" i="28"/>
  <c r="GP355" i="28"/>
  <c r="IK355" i="28"/>
  <c r="HB355" i="28"/>
  <c r="IW355" i="28"/>
  <c r="HN355" i="28"/>
  <c r="JI355" i="28"/>
  <c r="GQ356" i="28"/>
  <c r="IL356" i="28"/>
  <c r="HC356" i="28"/>
  <c r="IX356" i="28"/>
  <c r="HO356" i="28"/>
  <c r="JJ356" i="28"/>
  <c r="GR357" i="28"/>
  <c r="IM357" i="28"/>
  <c r="HD357" i="28"/>
  <c r="IY357" i="28"/>
  <c r="HP357" i="28"/>
  <c r="JK357" i="28"/>
  <c r="IN358" i="28"/>
  <c r="GS358" i="28"/>
  <c r="IZ358" i="28"/>
  <c r="HE358" i="28"/>
  <c r="JL358" i="28"/>
  <c r="HQ358" i="28"/>
  <c r="IO359" i="28"/>
  <c r="GT359" i="28"/>
  <c r="JA359" i="28"/>
  <c r="HF359" i="28"/>
  <c r="JM359" i="28"/>
  <c r="HR359" i="28"/>
  <c r="GU360" i="28"/>
  <c r="IP360" i="28"/>
  <c r="HG360" i="28"/>
  <c r="JB360" i="28"/>
  <c r="HS360" i="28"/>
  <c r="JN360" i="28"/>
  <c r="GV361" i="28"/>
  <c r="IQ361" i="28"/>
  <c r="HH361" i="28"/>
  <c r="JC361" i="28"/>
  <c r="JO361" i="28"/>
  <c r="HT361" i="28"/>
  <c r="GW362" i="28"/>
  <c r="IR362" i="28"/>
  <c r="JD362" i="28"/>
  <c r="HI362" i="28"/>
  <c r="IG363" i="28"/>
  <c r="GL363" i="28"/>
  <c r="IS363" i="28"/>
  <c r="GX363" i="28"/>
  <c r="JE363" i="28"/>
  <c r="HJ363" i="28"/>
  <c r="GM364" i="28"/>
  <c r="IH364" i="28"/>
  <c r="IT364" i="28"/>
  <c r="GY364" i="28"/>
  <c r="HK364" i="28"/>
  <c r="JF364" i="28"/>
  <c r="II365" i="28"/>
  <c r="GN365" i="28"/>
  <c r="IU365" i="28"/>
  <c r="GZ365" i="28"/>
  <c r="JG365" i="28"/>
  <c r="HL365" i="28"/>
  <c r="GO366" i="28"/>
  <c r="IJ366" i="28"/>
  <c r="HA366" i="28"/>
  <c r="IV366" i="28"/>
  <c r="HM366" i="28"/>
  <c r="JH366" i="28"/>
  <c r="IK367" i="28"/>
  <c r="GP367" i="28"/>
  <c r="IW367" i="28"/>
  <c r="HB367" i="28"/>
  <c r="JI367" i="28"/>
  <c r="HN367" i="28"/>
  <c r="IL368" i="28"/>
  <c r="GQ368" i="28"/>
  <c r="IX368" i="28"/>
  <c r="HC368" i="28"/>
  <c r="JJ368" i="28"/>
  <c r="HO368" i="28"/>
  <c r="GR369" i="28"/>
  <c r="IM369" i="28"/>
  <c r="HD369" i="28"/>
  <c r="IY369" i="28"/>
  <c r="HP369" i="28"/>
  <c r="JK369" i="28"/>
  <c r="IN370" i="28"/>
  <c r="GS370" i="28"/>
  <c r="IZ370" i="28"/>
  <c r="HE370" i="28"/>
  <c r="JL370" i="28"/>
  <c r="HQ370" i="28"/>
  <c r="IO371" i="28"/>
  <c r="GT371" i="28"/>
  <c r="JA371" i="28"/>
  <c r="HF371" i="28"/>
  <c r="JM371" i="28"/>
  <c r="HR371" i="28"/>
  <c r="GU372" i="28"/>
  <c r="IP372" i="28"/>
  <c r="HG372" i="28"/>
  <c r="JB372" i="28"/>
  <c r="HS372" i="28"/>
  <c r="JN372" i="28"/>
  <c r="IQ373" i="28"/>
  <c r="GV373" i="28"/>
  <c r="JC373" i="28"/>
  <c r="HH373" i="28"/>
  <c r="JO373" i="28"/>
  <c r="HT373" i="28"/>
  <c r="GW374" i="28"/>
  <c r="IR374" i="28"/>
  <c r="HI374" i="28"/>
  <c r="JD374" i="28"/>
  <c r="IG375" i="28"/>
  <c r="GL375" i="28"/>
  <c r="IS375" i="28"/>
  <c r="GX375" i="28"/>
  <c r="JE375" i="28"/>
  <c r="HJ375" i="28"/>
  <c r="GM376" i="28"/>
  <c r="IH376" i="28"/>
  <c r="GY376" i="28"/>
  <c r="IT376" i="28"/>
  <c r="HK376" i="28"/>
  <c r="JF376" i="28"/>
  <c r="II377" i="28"/>
  <c r="GN377" i="28"/>
  <c r="IU377" i="28"/>
  <c r="GZ377" i="28"/>
  <c r="HL377" i="28"/>
  <c r="JG377" i="28"/>
  <c r="GO378" i="28"/>
  <c r="IJ378" i="28"/>
  <c r="HA378" i="28"/>
  <c r="IV378" i="28"/>
  <c r="JH378" i="28"/>
  <c r="HM378" i="28"/>
  <c r="IK379" i="28"/>
  <c r="GP379" i="28"/>
  <c r="IW379" i="28"/>
  <c r="HB379" i="28"/>
  <c r="JI379" i="28"/>
  <c r="HN379" i="28"/>
  <c r="GQ380" i="28"/>
  <c r="IL380" i="28"/>
  <c r="HC380" i="28"/>
  <c r="IX380" i="28"/>
  <c r="HO380" i="28"/>
  <c r="JJ380" i="28"/>
  <c r="IM381" i="28"/>
  <c r="GR381" i="28"/>
  <c r="IY381" i="28"/>
  <c r="HD381" i="28"/>
  <c r="JK381" i="28"/>
  <c r="HP381" i="28"/>
  <c r="GS382" i="28"/>
  <c r="IN382" i="28"/>
  <c r="HE382" i="28"/>
  <c r="IZ382" i="28"/>
  <c r="HQ382" i="28"/>
  <c r="JL382" i="28"/>
  <c r="GT383" i="28"/>
  <c r="IO383" i="28"/>
  <c r="HF383" i="28"/>
  <c r="JA383" i="28"/>
  <c r="HR383" i="28"/>
  <c r="JM383" i="28"/>
  <c r="IP384" i="28"/>
  <c r="GU384" i="28"/>
  <c r="JB384" i="28"/>
  <c r="HG384" i="28"/>
  <c r="JN384" i="28"/>
  <c r="HS384" i="28"/>
  <c r="IQ385" i="28"/>
  <c r="GV385" i="28"/>
  <c r="JC385" i="28"/>
  <c r="HH385" i="28"/>
  <c r="JO385" i="28"/>
  <c r="HT385" i="28"/>
  <c r="GW386" i="28"/>
  <c r="IR386" i="28"/>
  <c r="HI386" i="28"/>
  <c r="JD386" i="28"/>
  <c r="IG387" i="28"/>
  <c r="GL387" i="28"/>
  <c r="IS387" i="28"/>
  <c r="GX387" i="28"/>
  <c r="JE387" i="28"/>
  <c r="HJ387" i="28"/>
  <c r="IH388" i="28"/>
  <c r="GM388" i="28"/>
  <c r="IT388" i="28"/>
  <c r="GY388" i="28"/>
  <c r="JF388" i="28"/>
  <c r="HK388" i="28"/>
  <c r="GN389" i="28"/>
  <c r="II389" i="28"/>
  <c r="GZ389" i="28"/>
  <c r="IU389" i="28"/>
  <c r="HL389" i="28"/>
  <c r="JG389" i="28"/>
  <c r="GO390" i="28"/>
  <c r="IJ390" i="28"/>
  <c r="HA390" i="28"/>
  <c r="IV390" i="28"/>
  <c r="HM390" i="28"/>
  <c r="JH390" i="28"/>
  <c r="IK391" i="28"/>
  <c r="GP391" i="28"/>
  <c r="IW391" i="28"/>
  <c r="HB391" i="28"/>
  <c r="JI391" i="28"/>
  <c r="HN391" i="28"/>
  <c r="IL392" i="28"/>
  <c r="GQ392" i="28"/>
  <c r="IX392" i="28"/>
  <c r="HC392" i="28"/>
  <c r="JJ392" i="28"/>
  <c r="HO392" i="28"/>
  <c r="GR393" i="28"/>
  <c r="IM393" i="28"/>
  <c r="HD393" i="28"/>
  <c r="IY393" i="28"/>
  <c r="HP393" i="28"/>
  <c r="JK393" i="28"/>
  <c r="IN394" i="28"/>
  <c r="GS394" i="28"/>
  <c r="IZ394" i="28"/>
  <c r="HE394" i="28"/>
  <c r="JL394" i="28"/>
  <c r="HQ394" i="28"/>
  <c r="IO395" i="28"/>
  <c r="GT395" i="28"/>
  <c r="JA395" i="28"/>
  <c r="HF395" i="28"/>
  <c r="JM395" i="28"/>
  <c r="HR395" i="28"/>
  <c r="GU396" i="28"/>
  <c r="IP396" i="28"/>
  <c r="HG396" i="28"/>
  <c r="JB396" i="28"/>
  <c r="HS396" i="28"/>
  <c r="JN396" i="28"/>
  <c r="IQ397" i="28"/>
  <c r="GV397" i="28"/>
  <c r="JC397" i="28"/>
  <c r="HH397" i="28"/>
  <c r="JO397" i="28"/>
  <c r="HT397" i="28"/>
  <c r="IR398" i="28"/>
  <c r="GW398" i="28"/>
  <c r="JD398" i="28"/>
  <c r="HI398" i="28"/>
  <c r="GL399" i="28"/>
  <c r="IG399" i="28"/>
  <c r="GX399" i="28"/>
  <c r="IS399" i="28"/>
  <c r="HJ399" i="28"/>
  <c r="JE399" i="28"/>
  <c r="IH400" i="28"/>
  <c r="GM400" i="28"/>
  <c r="IT400" i="28"/>
  <c r="GY400" i="28"/>
  <c r="JF400" i="28"/>
  <c r="HK400" i="28"/>
  <c r="GN401" i="28"/>
  <c r="II401" i="28"/>
  <c r="GZ401" i="28"/>
  <c r="IU401" i="28"/>
  <c r="HL401" i="28"/>
  <c r="JG401" i="28"/>
  <c r="IJ402" i="28"/>
  <c r="GO402" i="28"/>
  <c r="IV402" i="28"/>
  <c r="HA402" i="28"/>
  <c r="JH402" i="28"/>
  <c r="HM402" i="28"/>
  <c r="IK403" i="28"/>
  <c r="GP403" i="28"/>
  <c r="IW403" i="28"/>
  <c r="HB403" i="28"/>
  <c r="JI403" i="28"/>
  <c r="HN403" i="28"/>
  <c r="GQ404" i="28"/>
  <c r="IL404" i="28"/>
  <c r="HC404" i="28"/>
  <c r="IX404" i="28"/>
  <c r="HO404" i="28"/>
  <c r="JJ404" i="28"/>
  <c r="IM405" i="28"/>
  <c r="GR405" i="28"/>
  <c r="IY405" i="28"/>
  <c r="HD405" i="28"/>
  <c r="JK405" i="28"/>
  <c r="HP405" i="28"/>
  <c r="IN406" i="28"/>
  <c r="GS406" i="28"/>
  <c r="IZ406" i="28"/>
  <c r="HE406" i="28"/>
  <c r="JL406" i="28"/>
  <c r="HQ406" i="28"/>
  <c r="IO407" i="28"/>
  <c r="GT407" i="28"/>
  <c r="JA407" i="28"/>
  <c r="HF407" i="28"/>
  <c r="JM407" i="28"/>
  <c r="HR407" i="28"/>
  <c r="GU408" i="28"/>
  <c r="IP408" i="28"/>
  <c r="HG408" i="28"/>
  <c r="JB408" i="28"/>
  <c r="HS408" i="28"/>
  <c r="JN408" i="28"/>
  <c r="IQ409" i="28"/>
  <c r="GV409" i="28"/>
  <c r="JC409" i="28"/>
  <c r="HH409" i="28"/>
  <c r="JO409" i="28"/>
  <c r="HT409" i="28"/>
  <c r="GW410" i="28"/>
  <c r="IR410" i="28"/>
  <c r="HI410" i="28"/>
  <c r="JD410" i="28"/>
  <c r="GL411" i="28"/>
  <c r="IG411" i="28"/>
  <c r="GX411" i="28"/>
  <c r="IS411" i="28"/>
  <c r="HJ411" i="28"/>
  <c r="JE411" i="28"/>
  <c r="IH412" i="28"/>
  <c r="GM412" i="28"/>
  <c r="IT412" i="28"/>
  <c r="GY412" i="28"/>
  <c r="JF412" i="28"/>
  <c r="HK412" i="28"/>
  <c r="II413" i="28"/>
  <c r="GN413" i="28"/>
  <c r="IU413" i="28"/>
  <c r="GZ413" i="28"/>
  <c r="JG413" i="28"/>
  <c r="HL413" i="28"/>
  <c r="GO414" i="28"/>
  <c r="IJ414" i="28"/>
  <c r="HA414" i="28"/>
  <c r="IV414" i="28"/>
  <c r="HM414" i="28"/>
  <c r="JH414" i="28"/>
  <c r="IK415" i="28"/>
  <c r="GP415" i="28"/>
  <c r="IW415" i="28"/>
  <c r="HB415" i="28"/>
  <c r="JI415" i="28"/>
  <c r="HN415" i="28"/>
  <c r="IL416" i="28"/>
  <c r="GQ416" i="28"/>
  <c r="IX416" i="28"/>
  <c r="HC416" i="28"/>
  <c r="JJ416" i="28"/>
  <c r="HO416" i="28"/>
  <c r="IM417" i="28"/>
  <c r="GR417" i="28"/>
  <c r="IY417" i="28"/>
  <c r="HD417" i="28"/>
  <c r="HP417" i="28"/>
  <c r="JK417" i="28"/>
  <c r="GS418" i="28"/>
  <c r="IN418" i="28"/>
  <c r="HE418" i="28"/>
  <c r="IZ418" i="28"/>
  <c r="HQ418" i="28"/>
  <c r="JL418" i="28"/>
  <c r="IO419" i="28"/>
  <c r="GT419" i="28"/>
  <c r="HF419" i="28"/>
  <c r="JA419" i="28"/>
  <c r="HR419" i="28"/>
  <c r="JM419" i="28"/>
  <c r="GU420" i="28"/>
  <c r="IP420" i="28"/>
  <c r="HG420" i="28"/>
  <c r="JB420" i="28"/>
  <c r="HS420" i="28"/>
  <c r="JN420" i="28"/>
  <c r="GV421" i="28"/>
  <c r="IQ421" i="28"/>
  <c r="HH421" i="28"/>
  <c r="JC421" i="28"/>
  <c r="HT421" i="28"/>
  <c r="JO421" i="28"/>
  <c r="GW422" i="28"/>
  <c r="IR422" i="28"/>
  <c r="HI422" i="28"/>
  <c r="JD422" i="28"/>
  <c r="IG423" i="28"/>
  <c r="GL423" i="28"/>
  <c r="IS423" i="28"/>
  <c r="GX423" i="28"/>
  <c r="JE423" i="28"/>
  <c r="HJ423" i="28"/>
  <c r="GM424" i="28"/>
  <c r="IH424" i="28"/>
  <c r="GY424" i="28"/>
  <c r="IT424" i="28"/>
  <c r="HK424" i="28"/>
  <c r="JF424" i="28"/>
  <c r="II425" i="28"/>
  <c r="GN425" i="28"/>
  <c r="IU425" i="28"/>
  <c r="GZ425" i="28"/>
  <c r="JG425" i="28"/>
  <c r="HL425" i="28"/>
  <c r="IJ426" i="28"/>
  <c r="GO426" i="28"/>
  <c r="IV426" i="28"/>
  <c r="HA426" i="28"/>
  <c r="JH426" i="28"/>
  <c r="HM426" i="28"/>
  <c r="IK427" i="28"/>
  <c r="GP427" i="28"/>
  <c r="IW427" i="28"/>
  <c r="HB427" i="28"/>
  <c r="JI427" i="28"/>
  <c r="HN427" i="28"/>
  <c r="IL428" i="28"/>
  <c r="GQ428" i="28"/>
  <c r="IX428" i="28"/>
  <c r="HC428" i="28"/>
  <c r="JJ428" i="28"/>
  <c r="HO428" i="28"/>
  <c r="IM429" i="28"/>
  <c r="GR429" i="28"/>
  <c r="IY429" i="28"/>
  <c r="HD429" i="28"/>
  <c r="JK429" i="28"/>
  <c r="HP429" i="28"/>
  <c r="IN430" i="28"/>
  <c r="GS430" i="28"/>
  <c r="IZ430" i="28"/>
  <c r="HE430" i="28"/>
  <c r="JL430" i="28"/>
  <c r="HQ430" i="28"/>
  <c r="GT431" i="28"/>
  <c r="IO431" i="28"/>
  <c r="HF431" i="28"/>
  <c r="JA431" i="28"/>
  <c r="HR431" i="28"/>
  <c r="JM431" i="28"/>
  <c r="GU432" i="28"/>
  <c r="IP432" i="28"/>
  <c r="HG432" i="28"/>
  <c r="JB432" i="28"/>
  <c r="HS432" i="28"/>
  <c r="JN432" i="28"/>
  <c r="GV433" i="28"/>
  <c r="IQ433" i="28"/>
  <c r="HH433" i="28"/>
  <c r="JC433" i="28"/>
  <c r="HT433" i="28"/>
  <c r="JO433" i="28"/>
  <c r="IR434" i="28"/>
  <c r="GW434" i="28"/>
  <c r="JD434" i="28"/>
  <c r="HI434" i="28"/>
  <c r="IG435" i="28"/>
  <c r="GL435" i="28"/>
  <c r="IS435" i="28"/>
  <c r="GX435" i="28"/>
  <c r="JE435" i="28"/>
  <c r="HJ435" i="28"/>
  <c r="IH436" i="28"/>
  <c r="GM436" i="28"/>
  <c r="IT436" i="28"/>
  <c r="GY436" i="28"/>
  <c r="JF436" i="28"/>
  <c r="HK436" i="28"/>
  <c r="II437" i="28"/>
  <c r="GN437" i="28"/>
  <c r="IU437" i="28"/>
  <c r="GZ437" i="28"/>
  <c r="JG437" i="28"/>
  <c r="HL437" i="28"/>
  <c r="IJ438" i="28"/>
  <c r="GO438" i="28"/>
  <c r="IV438" i="28"/>
  <c r="HA438" i="28"/>
  <c r="JH438" i="28"/>
  <c r="HM438" i="28"/>
  <c r="IK439" i="28"/>
  <c r="GP439" i="28"/>
  <c r="IW439" i="28"/>
  <c r="HB439" i="28"/>
  <c r="JI439" i="28"/>
  <c r="HN439" i="28"/>
  <c r="IL440" i="28"/>
  <c r="GQ440" i="28"/>
  <c r="IX440" i="28"/>
  <c r="HC440" i="28"/>
  <c r="JJ440" i="28"/>
  <c r="HO440" i="28"/>
  <c r="GR441" i="28"/>
  <c r="IM441" i="28"/>
  <c r="HD441" i="28"/>
  <c r="IY441" i="28"/>
  <c r="HP441" i="28"/>
  <c r="JK441" i="28"/>
  <c r="IN442" i="28"/>
  <c r="GS442" i="28"/>
  <c r="IZ442" i="28"/>
  <c r="HE442" i="28"/>
  <c r="JL442" i="28"/>
  <c r="HQ442" i="28"/>
  <c r="IO443" i="28"/>
  <c r="GT443" i="28"/>
  <c r="JA443" i="28"/>
  <c r="HF443" i="28"/>
  <c r="HR443" i="28"/>
  <c r="JM443" i="28"/>
  <c r="GU444" i="28"/>
  <c r="IP444" i="28"/>
  <c r="HG444" i="28"/>
  <c r="JB444" i="28"/>
  <c r="HS444" i="28"/>
  <c r="JN444" i="28"/>
  <c r="IQ445" i="28"/>
  <c r="GV445" i="28"/>
  <c r="JC445" i="28"/>
  <c r="HH445" i="28"/>
  <c r="JO445" i="28"/>
  <c r="HT445" i="28"/>
  <c r="IR446" i="28"/>
  <c r="GW446" i="28"/>
  <c r="JD446" i="28"/>
  <c r="HI446" i="28"/>
  <c r="GL447" i="28"/>
  <c r="IG447" i="28"/>
  <c r="GX447" i="28"/>
  <c r="IS447" i="28"/>
  <c r="HJ447" i="28"/>
  <c r="JE447" i="28"/>
  <c r="IH448" i="28"/>
  <c r="GM448" i="28"/>
  <c r="IT448" i="28"/>
  <c r="GY448" i="28"/>
  <c r="JF448" i="28"/>
  <c r="HK448" i="28"/>
  <c r="GN449" i="28"/>
  <c r="II449" i="28"/>
  <c r="GZ449" i="28"/>
  <c r="IU449" i="28"/>
  <c r="HL449" i="28"/>
  <c r="JG449" i="28"/>
  <c r="GO450" i="28"/>
  <c r="IJ450" i="28"/>
  <c r="HA450" i="28"/>
  <c r="IV450" i="28"/>
  <c r="HM450" i="28"/>
  <c r="JH450" i="28"/>
  <c r="IK451" i="28"/>
  <c r="GP451" i="28"/>
  <c r="IW451" i="28"/>
  <c r="HB451" i="28"/>
  <c r="JI451" i="28"/>
  <c r="HN451" i="28"/>
  <c r="IL452" i="28"/>
  <c r="GQ452" i="28"/>
  <c r="IX452" i="28"/>
  <c r="HC452" i="28"/>
  <c r="JJ452" i="28"/>
  <c r="HO452" i="28"/>
  <c r="GR453" i="28"/>
  <c r="IM453" i="28"/>
  <c r="HD453" i="28"/>
  <c r="IY453" i="28"/>
  <c r="HP453" i="28"/>
  <c r="JK453" i="28"/>
  <c r="GS454" i="28"/>
  <c r="IN454" i="28"/>
  <c r="HE454" i="28"/>
  <c r="IZ454" i="28"/>
  <c r="HQ454" i="28"/>
  <c r="JL454" i="28"/>
  <c r="IO455" i="28"/>
  <c r="GT455" i="28"/>
  <c r="JA455" i="28"/>
  <c r="HF455" i="28"/>
  <c r="JM455" i="28"/>
  <c r="HR455" i="28"/>
  <c r="GU456" i="28"/>
  <c r="IP456" i="28"/>
  <c r="HG456" i="28"/>
  <c r="JB456" i="28"/>
  <c r="HS456" i="28"/>
  <c r="JN456" i="28"/>
  <c r="IQ457" i="28"/>
  <c r="GV457" i="28"/>
  <c r="JC457" i="28"/>
  <c r="HH457" i="28"/>
  <c r="JO457" i="28"/>
  <c r="HT457" i="28"/>
  <c r="IR458" i="28"/>
  <c r="GW458" i="28"/>
  <c r="JD458" i="28"/>
  <c r="HI458" i="28"/>
  <c r="GL459" i="28"/>
  <c r="IG459" i="28"/>
  <c r="GX459" i="28"/>
  <c r="IS459" i="28"/>
  <c r="HJ459" i="28"/>
  <c r="JE459" i="28"/>
  <c r="IH460" i="28"/>
  <c r="GM460" i="28"/>
  <c r="IT460" i="28"/>
  <c r="GY460" i="28"/>
  <c r="JF460" i="28"/>
  <c r="HK460" i="28"/>
  <c r="II461" i="28"/>
  <c r="GN461" i="28"/>
  <c r="IU461" i="28"/>
  <c r="GZ461" i="28"/>
  <c r="JG461" i="28"/>
  <c r="HL461" i="28"/>
  <c r="GO462" i="28"/>
  <c r="IJ462" i="28"/>
  <c r="HA462" i="28"/>
  <c r="IV462" i="28"/>
  <c r="HM462" i="28"/>
  <c r="JH462" i="28"/>
  <c r="GP463" i="28"/>
  <c r="IK463" i="28"/>
  <c r="HB463" i="28"/>
  <c r="IW463" i="28"/>
  <c r="HN463" i="28"/>
  <c r="JI463" i="28"/>
  <c r="IL464" i="28"/>
  <c r="GQ464" i="28"/>
  <c r="IX464" i="28"/>
  <c r="HC464" i="28"/>
  <c r="JJ464" i="28"/>
  <c r="HO464" i="28"/>
  <c r="GR465" i="28"/>
  <c r="IM465" i="28"/>
  <c r="HD465" i="28"/>
  <c r="IY465" i="28"/>
  <c r="HP465" i="28"/>
  <c r="JK465" i="28"/>
  <c r="IN466" i="28"/>
  <c r="GS466" i="28"/>
  <c r="IZ466" i="28"/>
  <c r="HE466" i="28"/>
  <c r="JL466" i="28"/>
  <c r="HQ466" i="28"/>
  <c r="GT467" i="28"/>
  <c r="IO467" i="28"/>
  <c r="HF467" i="28"/>
  <c r="JA467" i="28"/>
  <c r="HR467" i="28"/>
  <c r="JM467" i="28"/>
  <c r="GU468" i="28"/>
  <c r="IP468" i="28"/>
  <c r="HG468" i="28"/>
  <c r="JB468" i="28"/>
  <c r="HS468" i="28"/>
  <c r="JN468" i="28"/>
  <c r="IQ469" i="28"/>
  <c r="GV469" i="28"/>
  <c r="JC469" i="28"/>
  <c r="HH469" i="28"/>
  <c r="JO469" i="28"/>
  <c r="HT469" i="28"/>
  <c r="IR470" i="28"/>
  <c r="GW470" i="28"/>
  <c r="JD470" i="28"/>
  <c r="HI470" i="28"/>
  <c r="GL471" i="28"/>
  <c r="IG471" i="28"/>
  <c r="GX471" i="28"/>
  <c r="IS471" i="28"/>
  <c r="HJ471" i="28"/>
  <c r="JE471" i="28"/>
  <c r="GM472" i="28"/>
  <c r="IH472" i="28"/>
  <c r="GY472" i="28"/>
  <c r="IT472" i="28"/>
  <c r="JF472" i="28"/>
  <c r="HK472" i="28"/>
  <c r="II473" i="28"/>
  <c r="GN473" i="28"/>
  <c r="IU473" i="28"/>
  <c r="GZ473" i="28"/>
  <c r="JG473" i="28"/>
  <c r="HL473" i="28"/>
  <c r="IJ474" i="28"/>
  <c r="GO474" i="28"/>
  <c r="IV474" i="28"/>
  <c r="HA474" i="28"/>
  <c r="JH474" i="28"/>
  <c r="HM474" i="28"/>
  <c r="IK475" i="28"/>
  <c r="GP475" i="28"/>
  <c r="IW475" i="28"/>
  <c r="HB475" i="28"/>
  <c r="JI475" i="28"/>
  <c r="HN475" i="28"/>
  <c r="GQ476" i="28"/>
  <c r="IL476" i="28"/>
  <c r="HC476" i="28"/>
  <c r="IX476" i="28"/>
  <c r="HO476" i="28"/>
  <c r="JJ476" i="28"/>
  <c r="GR477" i="28"/>
  <c r="IM477" i="28"/>
  <c r="HD477" i="28"/>
  <c r="IY477" i="28"/>
  <c r="HP477" i="28"/>
  <c r="JK477" i="28"/>
  <c r="IN478" i="28"/>
  <c r="GS478" i="28"/>
  <c r="IZ478" i="28"/>
  <c r="HE478" i="28"/>
  <c r="JL478" i="28"/>
  <c r="HQ478" i="28"/>
  <c r="GT479" i="28"/>
  <c r="IO479" i="28"/>
  <c r="HF479" i="28"/>
  <c r="JA479" i="28"/>
  <c r="JM479" i="28"/>
  <c r="HR479" i="28"/>
  <c r="IP480" i="28"/>
  <c r="GU480" i="28"/>
  <c r="JB480" i="28"/>
  <c r="HG480" i="28"/>
  <c r="JN480" i="28"/>
  <c r="HS480" i="28"/>
  <c r="IQ481" i="28"/>
  <c r="GV481" i="28"/>
  <c r="JC481" i="28"/>
  <c r="HH481" i="28"/>
  <c r="JO481" i="28"/>
  <c r="HT481" i="28"/>
  <c r="IR482" i="28"/>
  <c r="GW482" i="28"/>
  <c r="JD482" i="28"/>
  <c r="HI482" i="28"/>
  <c r="IG483" i="28"/>
  <c r="GL483" i="28"/>
  <c r="IS483" i="28"/>
  <c r="GX483" i="28"/>
  <c r="JE483" i="28"/>
  <c r="HJ483" i="28"/>
  <c r="IH484" i="28"/>
  <c r="GM484" i="28"/>
  <c r="IT484" i="28"/>
  <c r="GY484" i="28"/>
  <c r="JF484" i="28"/>
  <c r="HK484" i="28"/>
  <c r="GN485" i="28"/>
  <c r="II485" i="28"/>
  <c r="GZ485" i="28"/>
  <c r="IU485" i="28"/>
  <c r="HL485" i="28"/>
  <c r="JG485" i="28"/>
  <c r="IJ486" i="28"/>
  <c r="GO486" i="28"/>
  <c r="IV486" i="28"/>
  <c r="HA486" i="28"/>
  <c r="JH486" i="28"/>
  <c r="HM486" i="28"/>
  <c r="IK487" i="28"/>
  <c r="GP487" i="28"/>
  <c r="IW487" i="28"/>
  <c r="HB487" i="28"/>
  <c r="JI487" i="28"/>
  <c r="HN487" i="28"/>
  <c r="IL488" i="28"/>
  <c r="GQ488" i="28"/>
  <c r="IX488" i="28"/>
  <c r="HC488" i="28"/>
  <c r="JJ488" i="28"/>
  <c r="HO488" i="28"/>
  <c r="IM489" i="28"/>
  <c r="GR489" i="28"/>
  <c r="IY489" i="28"/>
  <c r="HD489" i="28"/>
  <c r="JK489" i="28"/>
  <c r="HP489" i="28"/>
  <c r="GS490" i="28"/>
  <c r="IN490" i="28"/>
  <c r="HE490" i="28"/>
  <c r="IZ490" i="28"/>
  <c r="HQ490" i="28"/>
  <c r="JL490" i="28"/>
  <c r="IO491" i="28"/>
  <c r="GT491" i="28"/>
  <c r="JA491" i="28"/>
  <c r="HF491" i="28"/>
  <c r="JM491" i="28"/>
  <c r="HR491" i="28"/>
  <c r="IP492" i="28"/>
  <c r="GU492" i="28"/>
  <c r="JB492" i="28"/>
  <c r="HG492" i="28"/>
  <c r="JN492" i="28"/>
  <c r="HS492" i="28"/>
  <c r="GV493" i="28"/>
  <c r="IQ493" i="28"/>
  <c r="HH493" i="28"/>
  <c r="JC493" i="28"/>
  <c r="HT493" i="28"/>
  <c r="JO493" i="28"/>
  <c r="IR494" i="28"/>
  <c r="GW494" i="28"/>
  <c r="JD494" i="28"/>
  <c r="HI494" i="28"/>
  <c r="GL495" i="28"/>
  <c r="IG495" i="28"/>
  <c r="GX495" i="28"/>
  <c r="IS495" i="28"/>
  <c r="HJ495" i="28"/>
  <c r="JE495" i="28"/>
  <c r="IH496" i="28"/>
  <c r="GM496" i="28"/>
  <c r="GY496" i="28"/>
  <c r="IT496" i="28"/>
  <c r="JF496" i="28"/>
  <c r="HK496" i="28"/>
  <c r="GN497" i="28"/>
  <c r="II497" i="28"/>
  <c r="GZ497" i="28"/>
  <c r="IU497" i="28"/>
  <c r="HL497" i="28"/>
  <c r="JG497" i="28"/>
  <c r="IJ498" i="28"/>
  <c r="GO498" i="28"/>
  <c r="HA498" i="28"/>
  <c r="IV498" i="28"/>
  <c r="JH498" i="28"/>
  <c r="HM498" i="28"/>
  <c r="GP499" i="28"/>
  <c r="IK499" i="28"/>
  <c r="HB499" i="28"/>
  <c r="IW499" i="28"/>
  <c r="HN499" i="28"/>
  <c r="JI499" i="28"/>
  <c r="IL500" i="28"/>
  <c r="GQ500" i="28"/>
  <c r="IX500" i="28"/>
  <c r="HC500" i="28"/>
  <c r="JJ500" i="28"/>
  <c r="HO500" i="28"/>
  <c r="IM501" i="28"/>
  <c r="GR501" i="28"/>
  <c r="IY501" i="28"/>
  <c r="HD501" i="28"/>
  <c r="JK501" i="28"/>
  <c r="HP501" i="28"/>
  <c r="GS502" i="28"/>
  <c r="IN502" i="28"/>
  <c r="HE502" i="28"/>
  <c r="IZ502" i="28"/>
  <c r="HQ502" i="28"/>
  <c r="JL502" i="28"/>
  <c r="IO503" i="28"/>
  <c r="GT503" i="28"/>
  <c r="JA503" i="28"/>
  <c r="HF503" i="28"/>
  <c r="JM503" i="28"/>
  <c r="HR503" i="28"/>
  <c r="GU504" i="28"/>
  <c r="IP504" i="28"/>
  <c r="HG504" i="28"/>
  <c r="JB504" i="28"/>
  <c r="HS504" i="28"/>
  <c r="JN504" i="28"/>
  <c r="IQ505" i="28"/>
  <c r="GV505" i="28"/>
  <c r="JC505" i="28"/>
  <c r="HH505" i="28"/>
  <c r="JO505" i="28"/>
  <c r="HT505" i="28"/>
  <c r="IR506" i="28"/>
  <c r="GW506" i="28"/>
  <c r="JD506" i="28"/>
  <c r="HI506" i="28"/>
  <c r="GL507" i="28"/>
  <c r="IG507" i="28"/>
  <c r="GX507" i="28"/>
  <c r="IS507" i="28"/>
  <c r="HJ507" i="28"/>
  <c r="JE507" i="28"/>
  <c r="IH508" i="28"/>
  <c r="GM508" i="28"/>
  <c r="IT508" i="28"/>
  <c r="GY508" i="28"/>
  <c r="JF508" i="28"/>
  <c r="HK508" i="28"/>
  <c r="II509" i="28"/>
  <c r="GN509" i="28"/>
  <c r="IU509" i="28"/>
  <c r="GZ509" i="28"/>
  <c r="JG509" i="28"/>
  <c r="HL509" i="28"/>
  <c r="GO510" i="28"/>
  <c r="IJ510" i="28"/>
  <c r="HA510" i="28"/>
  <c r="IV510" i="28"/>
  <c r="HM510" i="28"/>
  <c r="JH510" i="28"/>
  <c r="IK511" i="28"/>
  <c r="GP511" i="28"/>
  <c r="IW511" i="28"/>
  <c r="HB511" i="28"/>
  <c r="JI511" i="28"/>
  <c r="HN511" i="28"/>
  <c r="GQ512" i="28"/>
  <c r="IL512" i="28"/>
  <c r="HC512" i="28"/>
  <c r="IX512" i="28"/>
  <c r="HO512" i="28"/>
  <c r="JJ512" i="28"/>
  <c r="IM513" i="28"/>
  <c r="GR513" i="28"/>
  <c r="IY513" i="28"/>
  <c r="HD513" i="28"/>
  <c r="JK513" i="28"/>
  <c r="HP513" i="28"/>
  <c r="IN514" i="28"/>
  <c r="GS514" i="28"/>
  <c r="IZ514" i="28"/>
  <c r="HE514" i="28"/>
  <c r="JL514" i="28"/>
  <c r="HQ514" i="28"/>
  <c r="GT515" i="28"/>
  <c r="IO515" i="28"/>
  <c r="HF515" i="28"/>
  <c r="JA515" i="28"/>
  <c r="HR515" i="28"/>
  <c r="JM515" i="28"/>
  <c r="GU516" i="28"/>
  <c r="IP516" i="28"/>
  <c r="HG516" i="28"/>
  <c r="JB516" i="28"/>
  <c r="HS516" i="28"/>
  <c r="JN516" i="28"/>
  <c r="IQ517" i="28"/>
  <c r="GV517" i="28"/>
  <c r="JC517" i="28"/>
  <c r="HH517" i="28"/>
  <c r="JO517" i="28"/>
  <c r="HT517" i="28"/>
  <c r="GW518" i="28"/>
  <c r="IR518" i="28"/>
  <c r="HI518" i="28"/>
  <c r="JD518" i="28"/>
  <c r="IG519" i="28"/>
  <c r="GL519" i="28"/>
  <c r="IS519" i="28"/>
  <c r="GX519" i="28"/>
  <c r="JE519" i="28"/>
  <c r="HJ519" i="28"/>
  <c r="IH520" i="28"/>
  <c r="GM520" i="28"/>
  <c r="IT520" i="28"/>
  <c r="GY520" i="28"/>
  <c r="JF520" i="28"/>
  <c r="HK520" i="28"/>
  <c r="KB500" i="28"/>
  <c r="KB512" i="28"/>
  <c r="HJ182" i="28"/>
  <c r="JE182" i="28"/>
  <c r="IH183" i="28"/>
  <c r="GM183" i="28"/>
  <c r="IT183" i="28"/>
  <c r="GY183" i="28"/>
  <c r="JF183" i="28"/>
  <c r="HK183" i="28"/>
  <c r="II184" i="28"/>
  <c r="GN184" i="28"/>
  <c r="IU184" i="28"/>
  <c r="GZ184" i="28"/>
  <c r="JG184" i="28"/>
  <c r="HL184" i="28"/>
  <c r="GO185" i="28"/>
  <c r="IJ185" i="28"/>
  <c r="HA185" i="28"/>
  <c r="IV185" i="28"/>
  <c r="HM185" i="28"/>
  <c r="JH185" i="28"/>
  <c r="IK186" i="28"/>
  <c r="GP186" i="28"/>
  <c r="IW186" i="28"/>
  <c r="HB186" i="28"/>
  <c r="JI186" i="28"/>
  <c r="HN186" i="28"/>
  <c r="IL187" i="28"/>
  <c r="GQ187" i="28"/>
  <c r="IX187" i="28"/>
  <c r="HC187" i="28"/>
  <c r="JJ187" i="28"/>
  <c r="HO187" i="28"/>
  <c r="IM188" i="28"/>
  <c r="GR188" i="28"/>
  <c r="IY188" i="28"/>
  <c r="HD188" i="28"/>
  <c r="JK188" i="28"/>
  <c r="HP188" i="28"/>
  <c r="IN189" i="28"/>
  <c r="GS189" i="28"/>
  <c r="IZ189" i="28"/>
  <c r="HE189" i="28"/>
  <c r="JL189" i="28"/>
  <c r="HQ189" i="28"/>
  <c r="GT190" i="28"/>
  <c r="IO190" i="28"/>
  <c r="HF190" i="28"/>
  <c r="JA190" i="28"/>
  <c r="HR190" i="28"/>
  <c r="JM190" i="28"/>
  <c r="IP191" i="28"/>
  <c r="GU191" i="28"/>
  <c r="JB191" i="28"/>
  <c r="HG191" i="28"/>
  <c r="JN191" i="28"/>
  <c r="HS191" i="28"/>
  <c r="IQ192" i="28"/>
  <c r="GV192" i="28"/>
  <c r="JC192" i="28"/>
  <c r="HH192" i="28"/>
  <c r="JO192" i="28"/>
  <c r="HT192" i="28"/>
  <c r="GW193" i="28"/>
  <c r="IR193" i="28"/>
  <c r="JD193" i="28"/>
  <c r="HI193" i="28"/>
  <c r="GL194" i="28"/>
  <c r="IG194" i="28"/>
  <c r="IS194" i="28"/>
  <c r="GX194" i="28"/>
  <c r="JE194" i="28"/>
  <c r="HJ194" i="28"/>
  <c r="GM195" i="28"/>
  <c r="IH195" i="28"/>
  <c r="GY195" i="28"/>
  <c r="IT195" i="28"/>
  <c r="HK195" i="28"/>
  <c r="JF195" i="28"/>
  <c r="II196" i="28"/>
  <c r="GN196" i="28"/>
  <c r="IU196" i="28"/>
  <c r="GZ196" i="28"/>
  <c r="JG196" i="28"/>
  <c r="HL196" i="28"/>
  <c r="IJ197" i="28"/>
  <c r="GO197" i="28"/>
  <c r="IV197" i="28"/>
  <c r="HA197" i="28"/>
  <c r="JH197" i="28"/>
  <c r="HM197" i="28"/>
  <c r="IK198" i="28"/>
  <c r="GP198" i="28"/>
  <c r="IW198" i="28"/>
  <c r="HB198" i="28"/>
  <c r="JI198" i="28"/>
  <c r="HN198" i="28"/>
  <c r="IL199" i="28"/>
  <c r="GQ199" i="28"/>
  <c r="IX199" i="28"/>
  <c r="HC199" i="28"/>
  <c r="JJ199" i="28"/>
  <c r="HO199" i="28"/>
  <c r="IM200" i="28"/>
  <c r="GR200" i="28"/>
  <c r="IY200" i="28"/>
  <c r="HD200" i="28"/>
  <c r="JK200" i="28"/>
  <c r="HP200" i="28"/>
  <c r="IN201" i="28"/>
  <c r="GS201" i="28"/>
  <c r="IZ201" i="28"/>
  <c r="HE201" i="28"/>
  <c r="JL201" i="28"/>
  <c r="HQ201" i="28"/>
  <c r="GT202" i="28"/>
  <c r="IO202" i="28"/>
  <c r="HF202" i="28"/>
  <c r="JA202" i="28"/>
  <c r="HR202" i="28"/>
  <c r="JM202" i="28"/>
  <c r="IP203" i="28"/>
  <c r="GU203" i="28"/>
  <c r="JB203" i="28"/>
  <c r="HG203" i="28"/>
  <c r="JN203" i="28"/>
  <c r="HS203" i="28"/>
  <c r="IQ204" i="28"/>
  <c r="GV204" i="28"/>
  <c r="JC204" i="28"/>
  <c r="HH204" i="28"/>
  <c r="JO204" i="28"/>
  <c r="HT204" i="28"/>
  <c r="GW205" i="28"/>
  <c r="IR205" i="28"/>
  <c r="HI205" i="28"/>
  <c r="JD205" i="28"/>
  <c r="IG206" i="28"/>
  <c r="GL206" i="28"/>
  <c r="IS206" i="28"/>
  <c r="GX206" i="28"/>
  <c r="JE206" i="28"/>
  <c r="HJ206" i="28"/>
  <c r="IH207" i="28"/>
  <c r="GM207" i="28"/>
  <c r="IT207" i="28"/>
  <c r="GY207" i="28"/>
  <c r="JF207" i="28"/>
  <c r="HK207" i="28"/>
  <c r="II208" i="28"/>
  <c r="GN208" i="28"/>
  <c r="IU208" i="28"/>
  <c r="GZ208" i="28"/>
  <c r="JG208" i="28"/>
  <c r="HL208" i="28"/>
  <c r="IJ209" i="28"/>
  <c r="GO209" i="28"/>
  <c r="IV209" i="28"/>
  <c r="HA209" i="28"/>
  <c r="JH209" i="28"/>
  <c r="HM209" i="28"/>
  <c r="GP210" i="28"/>
  <c r="IK210" i="28"/>
  <c r="HB210" i="28"/>
  <c r="IW210" i="28"/>
  <c r="HN210" i="28"/>
  <c r="JI210" i="28"/>
  <c r="IL211" i="28"/>
  <c r="GQ211" i="28"/>
  <c r="IX211" i="28"/>
  <c r="HC211" i="28"/>
  <c r="JJ211" i="28"/>
  <c r="HO211" i="28"/>
  <c r="GR212" i="28"/>
  <c r="IM212" i="28"/>
  <c r="HD212" i="28"/>
  <c r="IY212" i="28"/>
  <c r="HP212" i="28"/>
  <c r="JK212" i="28"/>
  <c r="IN213" i="28"/>
  <c r="GS213" i="28"/>
  <c r="IZ213" i="28"/>
  <c r="HE213" i="28"/>
  <c r="JL213" i="28"/>
  <c r="HQ213" i="28"/>
  <c r="IO214" i="28"/>
  <c r="GT214" i="28"/>
  <c r="JA214" i="28"/>
  <c r="HF214" i="28"/>
  <c r="JM214" i="28"/>
  <c r="HR214" i="28"/>
  <c r="GU215" i="28"/>
  <c r="IP215" i="28"/>
  <c r="HG215" i="28"/>
  <c r="JB215" i="28"/>
  <c r="HS215" i="28"/>
  <c r="JN215" i="28"/>
  <c r="IQ216" i="28"/>
  <c r="GV216" i="28"/>
  <c r="JC216" i="28"/>
  <c r="HH216" i="28"/>
  <c r="JO216" i="28"/>
  <c r="HT216" i="28"/>
  <c r="GW217" i="28"/>
  <c r="IR217" i="28"/>
  <c r="HI217" i="28"/>
  <c r="JD217" i="28"/>
  <c r="IG218" i="28"/>
  <c r="GL218" i="28"/>
  <c r="IS218" i="28"/>
  <c r="GX218" i="28"/>
  <c r="JE218" i="28"/>
  <c r="HJ218" i="28"/>
  <c r="GM219" i="28"/>
  <c r="IH219" i="28"/>
  <c r="GY219" i="28"/>
  <c r="IT219" i="28"/>
  <c r="JF219" i="28"/>
  <c r="HK219" i="28"/>
  <c r="GN220" i="28"/>
  <c r="II220" i="28"/>
  <c r="GZ220" i="28"/>
  <c r="IU220" i="28"/>
  <c r="HL220" i="28"/>
  <c r="JG220" i="28"/>
  <c r="IJ221" i="28"/>
  <c r="GO221" i="28"/>
  <c r="IV221" i="28"/>
  <c r="HA221" i="28"/>
  <c r="JH221" i="28"/>
  <c r="HM221" i="28"/>
  <c r="IK222" i="28"/>
  <c r="GP222" i="28"/>
  <c r="IW222" i="28"/>
  <c r="HB222" i="28"/>
  <c r="HN222" i="28"/>
  <c r="JI222" i="28"/>
  <c r="GQ223" i="28"/>
  <c r="IL223" i="28"/>
  <c r="HC223" i="28"/>
  <c r="IX223" i="28"/>
  <c r="HO223" i="28"/>
  <c r="JJ223" i="28"/>
  <c r="IM224" i="28"/>
  <c r="GR224" i="28"/>
  <c r="IY224" i="28"/>
  <c r="HD224" i="28"/>
  <c r="JK224" i="28"/>
  <c r="HP224" i="28"/>
  <c r="GS225" i="28"/>
  <c r="IN225" i="28"/>
  <c r="HE225" i="28"/>
  <c r="IZ225" i="28"/>
  <c r="HQ225" i="28"/>
  <c r="JL225" i="28"/>
  <c r="IO226" i="28"/>
  <c r="GT226" i="28"/>
  <c r="JA226" i="28"/>
  <c r="HF226" i="28"/>
  <c r="JM226" i="28"/>
  <c r="HR226" i="28"/>
  <c r="GU227" i="28"/>
  <c r="IP227" i="28"/>
  <c r="HG227" i="28"/>
  <c r="JB227" i="28"/>
  <c r="HS227" i="28"/>
  <c r="JN227" i="28"/>
  <c r="IQ228" i="28"/>
  <c r="GV228" i="28"/>
  <c r="JC228" i="28"/>
  <c r="HH228" i="28"/>
  <c r="JO228" i="28"/>
  <c r="HT228" i="28"/>
  <c r="IR229" i="28"/>
  <c r="GW229" i="28"/>
  <c r="JD229" i="28"/>
  <c r="HI229" i="28"/>
  <c r="GL230" i="28"/>
  <c r="IG230" i="28"/>
  <c r="GX230" i="28"/>
  <c r="IS230" i="28"/>
  <c r="HJ230" i="28"/>
  <c r="JE230" i="28"/>
  <c r="IH231" i="28"/>
  <c r="GM231" i="28"/>
  <c r="IT231" i="28"/>
  <c r="GY231" i="28"/>
  <c r="JF231" i="28"/>
  <c r="HK231" i="28"/>
  <c r="II232" i="28"/>
  <c r="GN232" i="28"/>
  <c r="IU232" i="28"/>
  <c r="GZ232" i="28"/>
  <c r="JG232" i="28"/>
  <c r="HL232" i="28"/>
  <c r="IJ233" i="28"/>
  <c r="GO233" i="28"/>
  <c r="IV233" i="28"/>
  <c r="HA233" i="28"/>
  <c r="JH233" i="28"/>
  <c r="HM233" i="28"/>
  <c r="IK234" i="28"/>
  <c r="GP234" i="28"/>
  <c r="IW234" i="28"/>
  <c r="HB234" i="28"/>
  <c r="JI234" i="28"/>
  <c r="HN234" i="28"/>
  <c r="IL235" i="28"/>
  <c r="GQ235" i="28"/>
  <c r="IX235" i="28"/>
  <c r="HC235" i="28"/>
  <c r="JJ235" i="28"/>
  <c r="HO235" i="28"/>
  <c r="IM236" i="28"/>
  <c r="GR236" i="28"/>
  <c r="IY236" i="28"/>
  <c r="HD236" i="28"/>
  <c r="JK236" i="28"/>
  <c r="HP236" i="28"/>
  <c r="GS237" i="28"/>
  <c r="IN237" i="28"/>
  <c r="HE237" i="28"/>
  <c r="IZ237" i="28"/>
  <c r="HQ237" i="28"/>
  <c r="JL237" i="28"/>
  <c r="GT238" i="28"/>
  <c r="IO238" i="28"/>
  <c r="HF238" i="28"/>
  <c r="JA238" i="28"/>
  <c r="HR238" i="28"/>
  <c r="JM238" i="28"/>
  <c r="IP239" i="28"/>
  <c r="GU239" i="28"/>
  <c r="JB239" i="28"/>
  <c r="HG239" i="28"/>
  <c r="JN239" i="28"/>
  <c r="HS239" i="28"/>
  <c r="IQ240" i="28"/>
  <c r="GV240" i="28"/>
  <c r="JC240" i="28"/>
  <c r="HH240" i="28"/>
  <c r="JO240" i="28"/>
  <c r="HT240" i="28"/>
  <c r="GW241" i="28"/>
  <c r="IR241" i="28"/>
  <c r="JD241" i="28"/>
  <c r="HI241" i="28"/>
  <c r="GL242" i="28"/>
  <c r="IG242" i="28"/>
  <c r="IS242" i="28"/>
  <c r="GX242" i="28"/>
  <c r="HJ242" i="28"/>
  <c r="JE242" i="28"/>
  <c r="IH243" i="28"/>
  <c r="GM243" i="28"/>
  <c r="IT243" i="28"/>
  <c r="GY243" i="28"/>
  <c r="JF243" i="28"/>
  <c r="HK243" i="28"/>
  <c r="II244" i="28"/>
  <c r="GN244" i="28"/>
  <c r="IU244" i="28"/>
  <c r="GZ244" i="28"/>
  <c r="JG244" i="28"/>
  <c r="HL244" i="28"/>
  <c r="GO245" i="28"/>
  <c r="IJ245" i="28"/>
  <c r="HA245" i="28"/>
  <c r="IV245" i="28"/>
  <c r="HM245" i="28"/>
  <c r="JH245" i="28"/>
  <c r="IK246" i="28"/>
  <c r="GP246" i="28"/>
  <c r="IW246" i="28"/>
  <c r="HB246" i="28"/>
  <c r="JI246" i="28"/>
  <c r="HN246" i="28"/>
  <c r="IL247" i="28"/>
  <c r="GQ247" i="28"/>
  <c r="IX247" i="28"/>
  <c r="HC247" i="28"/>
  <c r="JJ247" i="28"/>
  <c r="HO247" i="28"/>
  <c r="IM248" i="28"/>
  <c r="GR248" i="28"/>
  <c r="IY248" i="28"/>
  <c r="HD248" i="28"/>
  <c r="JK248" i="28"/>
  <c r="HP248" i="28"/>
  <c r="IN249" i="28"/>
  <c r="GS249" i="28"/>
  <c r="IZ249" i="28"/>
  <c r="HE249" i="28"/>
  <c r="JL249" i="28"/>
  <c r="HQ249" i="28"/>
  <c r="GT250" i="28"/>
  <c r="IO250" i="28"/>
  <c r="HF250" i="28"/>
  <c r="JA250" i="28"/>
  <c r="HR250" i="28"/>
  <c r="JM250" i="28"/>
  <c r="IP251" i="28"/>
  <c r="GU251" i="28"/>
  <c r="JB251" i="28"/>
  <c r="HG251" i="28"/>
  <c r="JN251" i="28"/>
  <c r="HS251" i="28"/>
  <c r="GV252" i="28"/>
  <c r="IQ252" i="28"/>
  <c r="HH252" i="28"/>
  <c r="JC252" i="28"/>
  <c r="HT252" i="28"/>
  <c r="JO252" i="28"/>
  <c r="IR253" i="28"/>
  <c r="GW253" i="28"/>
  <c r="JD253" i="28"/>
  <c r="HI253" i="28"/>
  <c r="GL254" i="28"/>
  <c r="IG254" i="28"/>
  <c r="GX254" i="28"/>
  <c r="IS254" i="28"/>
  <c r="HJ254" i="28"/>
  <c r="JE254" i="28"/>
  <c r="IH255" i="28"/>
  <c r="GM255" i="28"/>
  <c r="IT255" i="28"/>
  <c r="GY255" i="28"/>
  <c r="JF255" i="28"/>
  <c r="HK255" i="28"/>
  <c r="GN256" i="28"/>
  <c r="II256" i="28"/>
  <c r="GZ256" i="28"/>
  <c r="IU256" i="28"/>
  <c r="HL256" i="28"/>
  <c r="JG256" i="28"/>
  <c r="GO257" i="28"/>
  <c r="IJ257" i="28"/>
  <c r="HA257" i="28"/>
  <c r="IV257" i="28"/>
  <c r="HM257" i="28"/>
  <c r="JH257" i="28"/>
  <c r="IK258" i="28"/>
  <c r="GP258" i="28"/>
  <c r="IW258" i="28"/>
  <c r="HB258" i="28"/>
  <c r="JI258" i="28"/>
  <c r="HN258" i="28"/>
  <c r="IL259" i="28"/>
  <c r="GQ259" i="28"/>
  <c r="IX259" i="28"/>
  <c r="HC259" i="28"/>
  <c r="JJ259" i="28"/>
  <c r="HO259" i="28"/>
  <c r="GR260" i="28"/>
  <c r="IM260" i="28"/>
  <c r="HD260" i="28"/>
  <c r="IY260" i="28"/>
  <c r="HP260" i="28"/>
  <c r="JK260" i="28"/>
  <c r="GS261" i="28"/>
  <c r="IN261" i="28"/>
  <c r="HE261" i="28"/>
  <c r="IZ261" i="28"/>
  <c r="HQ261" i="28"/>
  <c r="JL261" i="28"/>
  <c r="IO262" i="28"/>
  <c r="GT262" i="28"/>
  <c r="JA262" i="28"/>
  <c r="HF262" i="28"/>
  <c r="JM262" i="28"/>
  <c r="HR262" i="28"/>
  <c r="IP263" i="28"/>
  <c r="GU263" i="28"/>
  <c r="JB263" i="28"/>
  <c r="HG263" i="28"/>
  <c r="JN263" i="28"/>
  <c r="HS263" i="28"/>
  <c r="IQ264" i="28"/>
  <c r="GV264" i="28"/>
  <c r="JC264" i="28"/>
  <c r="HH264" i="28"/>
  <c r="JO264" i="28"/>
  <c r="HT264" i="28"/>
  <c r="GW265" i="28"/>
  <c r="IR265" i="28"/>
  <c r="HI265" i="28"/>
  <c r="JD265" i="28"/>
  <c r="GL266" i="28"/>
  <c r="IG266" i="28"/>
  <c r="GX266" i="28"/>
  <c r="IS266" i="28"/>
  <c r="HJ266" i="28"/>
  <c r="JE266" i="28"/>
  <c r="IH267" i="28"/>
  <c r="GM267" i="28"/>
  <c r="IT267" i="28"/>
  <c r="GY267" i="28"/>
  <c r="JF267" i="28"/>
  <c r="HK267" i="28"/>
  <c r="GN268" i="28"/>
  <c r="II268" i="28"/>
  <c r="GZ268" i="28"/>
  <c r="IU268" i="28"/>
  <c r="HL268" i="28"/>
  <c r="JG268" i="28"/>
  <c r="IJ269" i="28"/>
  <c r="GO269" i="28"/>
  <c r="IV269" i="28"/>
  <c r="HA269" i="28"/>
  <c r="JH269" i="28"/>
  <c r="HM269" i="28"/>
  <c r="IK270" i="28"/>
  <c r="GP270" i="28"/>
  <c r="IW270" i="28"/>
  <c r="HB270" i="28"/>
  <c r="JI270" i="28"/>
  <c r="HN270" i="28"/>
  <c r="GQ271" i="28"/>
  <c r="IL271" i="28"/>
  <c r="HC271" i="28"/>
  <c r="IX271" i="28"/>
  <c r="HO271" i="28"/>
  <c r="JJ271" i="28"/>
  <c r="IM272" i="28"/>
  <c r="GR272" i="28"/>
  <c r="IY272" i="28"/>
  <c r="HD272" i="28"/>
  <c r="JK272" i="28"/>
  <c r="HP272" i="28"/>
  <c r="IN273" i="28"/>
  <c r="GS273" i="28"/>
  <c r="IZ273" i="28"/>
  <c r="HE273" i="28"/>
  <c r="JL273" i="28"/>
  <c r="HQ273" i="28"/>
  <c r="IO274" i="28"/>
  <c r="GT274" i="28"/>
  <c r="JA274" i="28"/>
  <c r="HF274" i="28"/>
  <c r="JM274" i="28"/>
  <c r="HR274" i="28"/>
  <c r="IP275" i="28"/>
  <c r="GU275" i="28"/>
  <c r="JB275" i="28"/>
  <c r="HG275" i="28"/>
  <c r="JN275" i="28"/>
  <c r="HS275" i="28"/>
  <c r="GV276" i="28"/>
  <c r="IQ276" i="28"/>
  <c r="HH276" i="28"/>
  <c r="JC276" i="28"/>
  <c r="HT276" i="28"/>
  <c r="JO276" i="28"/>
  <c r="IR277" i="28"/>
  <c r="GW277" i="28"/>
  <c r="JD277" i="28"/>
  <c r="HI277" i="28"/>
  <c r="IG278" i="28"/>
  <c r="GL278" i="28"/>
  <c r="IS278" i="28"/>
  <c r="GX278" i="28"/>
  <c r="JE278" i="28"/>
  <c r="HJ278" i="28"/>
  <c r="IH279" i="28"/>
  <c r="GM279" i="28"/>
  <c r="IT279" i="28"/>
  <c r="GY279" i="28"/>
  <c r="JF279" i="28"/>
  <c r="HK279" i="28"/>
  <c r="II280" i="28"/>
  <c r="GN280" i="28"/>
  <c r="IU280" i="28"/>
  <c r="GZ280" i="28"/>
  <c r="JG280" i="28"/>
  <c r="HL280" i="28"/>
  <c r="IJ281" i="28"/>
  <c r="GO281" i="28"/>
  <c r="IV281" i="28"/>
  <c r="HA281" i="28"/>
  <c r="JH281" i="28"/>
  <c r="HM281" i="28"/>
  <c r="GP282" i="28"/>
  <c r="IK282" i="28"/>
  <c r="HB282" i="28"/>
  <c r="IW282" i="28"/>
  <c r="HN282" i="28"/>
  <c r="JI282" i="28"/>
  <c r="IL283" i="28"/>
  <c r="GQ283" i="28"/>
  <c r="IX283" i="28"/>
  <c r="HC283" i="28"/>
  <c r="JJ283" i="28"/>
  <c r="HO283" i="28"/>
  <c r="IM284" i="28"/>
  <c r="GR284" i="28"/>
  <c r="HD284" i="28"/>
  <c r="IY284" i="28"/>
  <c r="HP284" i="28"/>
  <c r="JK284" i="28"/>
  <c r="GS285" i="28"/>
  <c r="IN285" i="28"/>
  <c r="IZ285" i="28"/>
  <c r="HE285" i="28"/>
  <c r="JL285" i="28"/>
  <c r="HQ285" i="28"/>
  <c r="IO286" i="28"/>
  <c r="GT286" i="28"/>
  <c r="JA286" i="28"/>
  <c r="HF286" i="28"/>
  <c r="JM286" i="28"/>
  <c r="HR286" i="28"/>
  <c r="IP287" i="28"/>
  <c r="GU287" i="28"/>
  <c r="JB287" i="28"/>
  <c r="HG287" i="28"/>
  <c r="JN287" i="28"/>
  <c r="HS287" i="28"/>
  <c r="IQ288" i="28"/>
  <c r="GV288" i="28"/>
  <c r="HH288" i="28"/>
  <c r="JC288" i="28"/>
  <c r="JO288" i="28"/>
  <c r="HT288" i="28"/>
  <c r="IR289" i="28"/>
  <c r="GW289" i="28"/>
  <c r="JD289" i="28"/>
  <c r="HI289" i="28"/>
  <c r="GL290" i="28"/>
  <c r="IG290" i="28"/>
  <c r="GX290" i="28"/>
  <c r="IS290" i="28"/>
  <c r="HJ290" i="28"/>
  <c r="JE290" i="28"/>
  <c r="GM291" i="28"/>
  <c r="IH291" i="28"/>
  <c r="GY291" i="28"/>
  <c r="IT291" i="28"/>
  <c r="HK291" i="28"/>
  <c r="JF291" i="28"/>
  <c r="II292" i="28"/>
  <c r="GN292" i="28"/>
  <c r="IU292" i="28"/>
  <c r="GZ292" i="28"/>
  <c r="JG292" i="28"/>
  <c r="HL292" i="28"/>
  <c r="IJ293" i="28"/>
  <c r="GO293" i="28"/>
  <c r="IV293" i="28"/>
  <c r="HA293" i="28"/>
  <c r="JH293" i="28"/>
  <c r="HM293" i="28"/>
  <c r="GP294" i="28"/>
  <c r="IK294" i="28"/>
  <c r="HB294" i="28"/>
  <c r="IW294" i="28"/>
  <c r="HN294" i="28"/>
  <c r="JI294" i="28"/>
  <c r="IL295" i="28"/>
  <c r="GQ295" i="28"/>
  <c r="IX295" i="28"/>
  <c r="HC295" i="28"/>
  <c r="JJ295" i="28"/>
  <c r="HO295" i="28"/>
  <c r="GR296" i="28"/>
  <c r="IM296" i="28"/>
  <c r="HD296" i="28"/>
  <c r="IY296" i="28"/>
  <c r="HP296" i="28"/>
  <c r="JK296" i="28"/>
  <c r="IN297" i="28"/>
  <c r="GS297" i="28"/>
  <c r="IZ297" i="28"/>
  <c r="HE297" i="28"/>
  <c r="JL297" i="28"/>
  <c r="HQ297" i="28"/>
  <c r="IO298" i="28"/>
  <c r="GT298" i="28"/>
  <c r="JA298" i="28"/>
  <c r="HF298" i="28"/>
  <c r="JM298" i="28"/>
  <c r="HR298" i="28"/>
  <c r="IP299" i="28"/>
  <c r="GU299" i="28"/>
  <c r="JB299" i="28"/>
  <c r="HG299" i="28"/>
  <c r="JN299" i="28"/>
  <c r="HS299" i="28"/>
  <c r="GV300" i="28"/>
  <c r="IQ300" i="28"/>
  <c r="HH300" i="28"/>
  <c r="JC300" i="28"/>
  <c r="HT300" i="28"/>
  <c r="JO300" i="28"/>
  <c r="IR301" i="28"/>
  <c r="GW301" i="28"/>
  <c r="JD301" i="28"/>
  <c r="HI301" i="28"/>
  <c r="GL302" i="28"/>
  <c r="IG302" i="28"/>
  <c r="GX302" i="28"/>
  <c r="IS302" i="28"/>
  <c r="HJ302" i="28"/>
  <c r="JE302" i="28"/>
  <c r="IH303" i="28"/>
  <c r="GM303" i="28"/>
  <c r="IT303" i="28"/>
  <c r="GY303" i="28"/>
  <c r="JF303" i="28"/>
  <c r="HK303" i="28"/>
  <c r="GN304" i="28"/>
  <c r="II304" i="28"/>
  <c r="GZ304" i="28"/>
  <c r="IU304" i="28"/>
  <c r="HL304" i="28"/>
  <c r="JG304" i="28"/>
  <c r="IJ305" i="28"/>
  <c r="GO305" i="28"/>
  <c r="IV305" i="28"/>
  <c r="HA305" i="28"/>
  <c r="JH305" i="28"/>
  <c r="HM305" i="28"/>
  <c r="GP306" i="28"/>
  <c r="IK306" i="28"/>
  <c r="HB306" i="28"/>
  <c r="IW306" i="28"/>
  <c r="HN306" i="28"/>
  <c r="JI306" i="28"/>
  <c r="GQ307" i="28"/>
  <c r="IL307" i="28"/>
  <c r="HC307" i="28"/>
  <c r="IX307" i="28"/>
  <c r="HO307" i="28"/>
  <c r="JJ307" i="28"/>
  <c r="GR308" i="28"/>
  <c r="IM308" i="28"/>
  <c r="HD308" i="28"/>
  <c r="IY308" i="28"/>
  <c r="HP308" i="28"/>
  <c r="JK308" i="28"/>
  <c r="IN309" i="28"/>
  <c r="GS309" i="28"/>
  <c r="IZ309" i="28"/>
  <c r="HE309" i="28"/>
  <c r="JL309" i="28"/>
  <c r="HQ309" i="28"/>
  <c r="GT310" i="28"/>
  <c r="IO310" i="28"/>
  <c r="HF310" i="28"/>
  <c r="JA310" i="28"/>
  <c r="HR310" i="28"/>
  <c r="JM310" i="28"/>
  <c r="IP311" i="28"/>
  <c r="GU311" i="28"/>
  <c r="JB311" i="28"/>
  <c r="HG311" i="28"/>
  <c r="JN311" i="28"/>
  <c r="HS311" i="28"/>
  <c r="IQ312" i="28"/>
  <c r="GV312" i="28"/>
  <c r="JC312" i="28"/>
  <c r="HH312" i="28"/>
  <c r="JO312" i="28"/>
  <c r="HT312" i="28"/>
  <c r="IR313" i="28"/>
  <c r="GW313" i="28"/>
  <c r="JD313" i="28"/>
  <c r="HI313" i="28"/>
  <c r="IG314" i="28"/>
  <c r="GL314" i="28"/>
  <c r="IS314" i="28"/>
  <c r="GX314" i="28"/>
  <c r="JE314" i="28"/>
  <c r="HJ314" i="28"/>
  <c r="IH315" i="28"/>
  <c r="GM315" i="28"/>
  <c r="IT315" i="28"/>
  <c r="GY315" i="28"/>
  <c r="JF315" i="28"/>
  <c r="HK315" i="28"/>
  <c r="II316" i="28"/>
  <c r="GN316" i="28"/>
  <c r="IU316" i="28"/>
  <c r="GZ316" i="28"/>
  <c r="JG316" i="28"/>
  <c r="HL316" i="28"/>
  <c r="IJ317" i="28"/>
  <c r="GO317" i="28"/>
  <c r="IV317" i="28"/>
  <c r="HA317" i="28"/>
  <c r="JH317" i="28"/>
  <c r="HM317" i="28"/>
  <c r="IK318" i="28"/>
  <c r="GP318" i="28"/>
  <c r="IW318" i="28"/>
  <c r="HB318" i="28"/>
  <c r="JI318" i="28"/>
  <c r="HN318" i="28"/>
  <c r="GQ319" i="28"/>
  <c r="IL319" i="28"/>
  <c r="HC319" i="28"/>
  <c r="IX319" i="28"/>
  <c r="HO319" i="28"/>
  <c r="JJ319" i="28"/>
  <c r="IM320" i="28"/>
  <c r="GR320" i="28"/>
  <c r="IY320" i="28"/>
  <c r="HD320" i="28"/>
  <c r="JK320" i="28"/>
  <c r="HP320" i="28"/>
  <c r="GS321" i="28"/>
  <c r="IN321" i="28"/>
  <c r="HE321" i="28"/>
  <c r="IZ321" i="28"/>
  <c r="HQ321" i="28"/>
  <c r="JL321" i="28"/>
  <c r="IO322" i="28"/>
  <c r="GT322" i="28"/>
  <c r="JA322" i="28"/>
  <c r="HF322" i="28"/>
  <c r="JM322" i="28"/>
  <c r="HR322" i="28"/>
  <c r="GU323" i="28"/>
  <c r="IP323" i="28"/>
  <c r="HG323" i="28"/>
  <c r="JB323" i="28"/>
  <c r="HS323" i="28"/>
  <c r="JN323" i="28"/>
  <c r="IQ324" i="28"/>
  <c r="GV324" i="28"/>
  <c r="JC324" i="28"/>
  <c r="HH324" i="28"/>
  <c r="JO324" i="28"/>
  <c r="HT324" i="28"/>
  <c r="GW325" i="28"/>
  <c r="IR325" i="28"/>
  <c r="HI325" i="28"/>
  <c r="JD325" i="28"/>
  <c r="IG326" i="28"/>
  <c r="GL326" i="28"/>
  <c r="IS326" i="28"/>
  <c r="GX326" i="28"/>
  <c r="JE326" i="28"/>
  <c r="HJ326" i="28"/>
  <c r="IH327" i="28"/>
  <c r="GM327" i="28"/>
  <c r="IT327" i="28"/>
  <c r="GY327" i="28"/>
  <c r="JF327" i="28"/>
  <c r="HK327" i="28"/>
  <c r="GN328" i="28"/>
  <c r="II328" i="28"/>
  <c r="GZ328" i="28"/>
  <c r="IU328" i="28"/>
  <c r="HL328" i="28"/>
  <c r="JG328" i="28"/>
  <c r="IJ329" i="28"/>
  <c r="GO329" i="28"/>
  <c r="IV329" i="28"/>
  <c r="HA329" i="28"/>
  <c r="JH329" i="28"/>
  <c r="HM329" i="28"/>
  <c r="IK330" i="28"/>
  <c r="GP330" i="28"/>
  <c r="IW330" i="28"/>
  <c r="HB330" i="28"/>
  <c r="JI330" i="28"/>
  <c r="HN330" i="28"/>
  <c r="GQ331" i="28"/>
  <c r="IL331" i="28"/>
  <c r="HC331" i="28"/>
  <c r="IX331" i="28"/>
  <c r="HO331" i="28"/>
  <c r="JJ331" i="28"/>
  <c r="IM332" i="28"/>
  <c r="GR332" i="28"/>
  <c r="IY332" i="28"/>
  <c r="HD332" i="28"/>
  <c r="JK332" i="28"/>
  <c r="HP332" i="28"/>
  <c r="IN333" i="28"/>
  <c r="GS333" i="28"/>
  <c r="IZ333" i="28"/>
  <c r="HE333" i="28"/>
  <c r="JL333" i="28"/>
  <c r="HQ333" i="28"/>
  <c r="GT334" i="28"/>
  <c r="IO334" i="28"/>
  <c r="HF334" i="28"/>
  <c r="JA334" i="28"/>
  <c r="HR334" i="28"/>
  <c r="JM334" i="28"/>
  <c r="GU335" i="28"/>
  <c r="IP335" i="28"/>
  <c r="HG335" i="28"/>
  <c r="JB335" i="28"/>
  <c r="HS335" i="28"/>
  <c r="JN335" i="28"/>
  <c r="IQ336" i="28"/>
  <c r="GV336" i="28"/>
  <c r="JC336" i="28"/>
  <c r="HH336" i="28"/>
  <c r="JO336" i="28"/>
  <c r="HT336" i="28"/>
  <c r="IR337" i="28"/>
  <c r="GW337" i="28"/>
  <c r="JD337" i="28"/>
  <c r="HI337" i="28"/>
  <c r="GL338" i="28"/>
  <c r="IG338" i="28"/>
  <c r="GX338" i="28"/>
  <c r="IS338" i="28"/>
  <c r="HJ338" i="28"/>
  <c r="JE338" i="28"/>
  <c r="IH339" i="28"/>
  <c r="GM339" i="28"/>
  <c r="IT339" i="28"/>
  <c r="GY339" i="28"/>
  <c r="JF339" i="28"/>
  <c r="HK339" i="28"/>
  <c r="GN340" i="28"/>
  <c r="II340" i="28"/>
  <c r="GZ340" i="28"/>
  <c r="IU340" i="28"/>
  <c r="HL340" i="28"/>
  <c r="JG340" i="28"/>
  <c r="IJ341" i="28"/>
  <c r="GO341" i="28"/>
  <c r="IV341" i="28"/>
  <c r="HA341" i="28"/>
  <c r="JH341" i="28"/>
  <c r="HM341" i="28"/>
  <c r="IK342" i="28"/>
  <c r="GP342" i="28"/>
  <c r="IW342" i="28"/>
  <c r="HB342" i="28"/>
  <c r="JI342" i="28"/>
  <c r="HN342" i="28"/>
  <c r="IL343" i="28"/>
  <c r="GQ343" i="28"/>
  <c r="IX343" i="28"/>
  <c r="HC343" i="28"/>
  <c r="JJ343" i="28"/>
  <c r="HO343" i="28"/>
  <c r="IM344" i="28"/>
  <c r="GR344" i="28"/>
  <c r="IY344" i="28"/>
  <c r="HD344" i="28"/>
  <c r="JK344" i="28"/>
  <c r="HP344" i="28"/>
  <c r="IN345" i="28"/>
  <c r="GS345" i="28"/>
  <c r="IZ345" i="28"/>
  <c r="HE345" i="28"/>
  <c r="JL345" i="28"/>
  <c r="HQ345" i="28"/>
  <c r="IO346" i="28"/>
  <c r="GT346" i="28"/>
  <c r="JA346" i="28"/>
  <c r="HF346" i="28"/>
  <c r="JM346" i="28"/>
  <c r="HR346" i="28"/>
  <c r="GU347" i="28"/>
  <c r="IP347" i="28"/>
  <c r="HG347" i="28"/>
  <c r="JB347" i="28"/>
  <c r="HS347" i="28"/>
  <c r="JN347" i="28"/>
  <c r="IQ348" i="28"/>
  <c r="GV348" i="28"/>
  <c r="JC348" i="28"/>
  <c r="HH348" i="28"/>
  <c r="JO348" i="28"/>
  <c r="HT348" i="28"/>
  <c r="IR349" i="28"/>
  <c r="GW349" i="28"/>
  <c r="JD349" i="28"/>
  <c r="HI349" i="28"/>
  <c r="GL350" i="28"/>
  <c r="IG350" i="28"/>
  <c r="GX350" i="28"/>
  <c r="IS350" i="28"/>
  <c r="HJ350" i="28"/>
  <c r="JE350" i="28"/>
  <c r="IH351" i="28"/>
  <c r="GM351" i="28"/>
  <c r="IT351" i="28"/>
  <c r="GY351" i="28"/>
  <c r="JF351" i="28"/>
  <c r="HK351" i="28"/>
  <c r="II352" i="28"/>
  <c r="GN352" i="28"/>
  <c r="IU352" i="28"/>
  <c r="GZ352" i="28"/>
  <c r="JG352" i="28"/>
  <c r="HL352" i="28"/>
  <c r="GO353" i="28"/>
  <c r="IJ353" i="28"/>
  <c r="HA353" i="28"/>
  <c r="IV353" i="28"/>
  <c r="HM353" i="28"/>
  <c r="JH353" i="28"/>
  <c r="IK354" i="28"/>
  <c r="GP354" i="28"/>
  <c r="IW354" i="28"/>
  <c r="HB354" i="28"/>
  <c r="JI354" i="28"/>
  <c r="HN354" i="28"/>
  <c r="IL355" i="28"/>
  <c r="GQ355" i="28"/>
  <c r="IX355" i="28"/>
  <c r="HC355" i="28"/>
  <c r="JJ355" i="28"/>
  <c r="HO355" i="28"/>
  <c r="GR356" i="28"/>
  <c r="IM356" i="28"/>
  <c r="HD356" i="28"/>
  <c r="IY356" i="28"/>
  <c r="HP356" i="28"/>
  <c r="JK356" i="28"/>
  <c r="IN357" i="28"/>
  <c r="GS357" i="28"/>
  <c r="IZ357" i="28"/>
  <c r="HE357" i="28"/>
  <c r="JL357" i="28"/>
  <c r="HQ357" i="28"/>
  <c r="IO358" i="28"/>
  <c r="GT358" i="28"/>
  <c r="JA358" i="28"/>
  <c r="HF358" i="28"/>
  <c r="JM358" i="28"/>
  <c r="HR358" i="28"/>
  <c r="IP359" i="28"/>
  <c r="GU359" i="28"/>
  <c r="JB359" i="28"/>
  <c r="HG359" i="28"/>
  <c r="JN359" i="28"/>
  <c r="HS359" i="28"/>
  <c r="GV360" i="28"/>
  <c r="IQ360" i="28"/>
  <c r="HH360" i="28"/>
  <c r="JC360" i="28"/>
  <c r="HT360" i="28"/>
  <c r="JO360" i="28"/>
  <c r="IR361" i="28"/>
  <c r="GW361" i="28"/>
  <c r="HI361" i="28"/>
  <c r="JD361" i="28"/>
  <c r="GL362" i="28"/>
  <c r="IG362" i="28"/>
  <c r="GX362" i="28"/>
  <c r="IS362" i="28"/>
  <c r="HJ362" i="28"/>
  <c r="JE362" i="28"/>
  <c r="IH363" i="28"/>
  <c r="GM363" i="28"/>
  <c r="IT363" i="28"/>
  <c r="GY363" i="28"/>
  <c r="JF363" i="28"/>
  <c r="HK363" i="28"/>
  <c r="II364" i="28"/>
  <c r="GN364" i="28"/>
  <c r="IU364" i="28"/>
  <c r="GZ364" i="28"/>
  <c r="JG364" i="28"/>
  <c r="HL364" i="28"/>
  <c r="GO365" i="28"/>
  <c r="IJ365" i="28"/>
  <c r="HA365" i="28"/>
  <c r="IV365" i="28"/>
  <c r="HM365" i="28"/>
  <c r="JH365" i="28"/>
  <c r="IK366" i="28"/>
  <c r="GP366" i="28"/>
  <c r="IW366" i="28"/>
  <c r="HB366" i="28"/>
  <c r="JI366" i="28"/>
  <c r="HN366" i="28"/>
  <c r="GQ367" i="28"/>
  <c r="IL367" i="28"/>
  <c r="HC367" i="28"/>
  <c r="IX367" i="28"/>
  <c r="HO367" i="28"/>
  <c r="JJ367" i="28"/>
  <c r="IM368" i="28"/>
  <c r="GR368" i="28"/>
  <c r="IY368" i="28"/>
  <c r="HD368" i="28"/>
  <c r="JK368" i="28"/>
  <c r="HP368" i="28"/>
  <c r="GS369" i="28"/>
  <c r="IN369" i="28"/>
  <c r="HE369" i="28"/>
  <c r="IZ369" i="28"/>
  <c r="HQ369" i="28"/>
  <c r="JL369" i="28"/>
  <c r="IO370" i="28"/>
  <c r="GT370" i="28"/>
  <c r="JA370" i="28"/>
  <c r="HF370" i="28"/>
  <c r="JM370" i="28"/>
  <c r="HR370" i="28"/>
  <c r="IP371" i="28"/>
  <c r="GU371" i="28"/>
  <c r="JB371" i="28"/>
  <c r="HG371" i="28"/>
  <c r="JN371" i="28"/>
  <c r="HS371" i="28"/>
  <c r="GV372" i="28"/>
  <c r="IQ372" i="28"/>
  <c r="HH372" i="28"/>
  <c r="JC372" i="28"/>
  <c r="HT372" i="28"/>
  <c r="JO372" i="28"/>
  <c r="IR373" i="28"/>
  <c r="GW373" i="28"/>
  <c r="JD373" i="28"/>
  <c r="HI373" i="28"/>
  <c r="IG374" i="28"/>
  <c r="GL374" i="28"/>
  <c r="IS374" i="28"/>
  <c r="GX374" i="28"/>
  <c r="JE374" i="28"/>
  <c r="HJ374" i="28"/>
  <c r="IH375" i="28"/>
  <c r="GM375" i="28"/>
  <c r="IT375" i="28"/>
  <c r="GY375" i="28"/>
  <c r="JF375" i="28"/>
  <c r="HK375" i="28"/>
  <c r="GN376" i="28"/>
  <c r="II376" i="28"/>
  <c r="GZ376" i="28"/>
  <c r="IU376" i="28"/>
  <c r="HL376" i="28"/>
  <c r="JG376" i="28"/>
  <c r="IJ377" i="28"/>
  <c r="GO377" i="28"/>
  <c r="IV377" i="28"/>
  <c r="HA377" i="28"/>
  <c r="JH377" i="28"/>
  <c r="HM377" i="28"/>
  <c r="GP378" i="28"/>
  <c r="IK378" i="28"/>
  <c r="HB378" i="28"/>
  <c r="IW378" i="28"/>
  <c r="JI378" i="28"/>
  <c r="HN378" i="28"/>
  <c r="GQ379" i="28"/>
  <c r="IL379" i="28"/>
  <c r="HC379" i="28"/>
  <c r="IX379" i="28"/>
  <c r="HO379" i="28"/>
  <c r="JJ379" i="28"/>
  <c r="GR380" i="28"/>
  <c r="IM380" i="28"/>
  <c r="HD380" i="28"/>
  <c r="IY380" i="28"/>
  <c r="HP380" i="28"/>
  <c r="JK380" i="28"/>
  <c r="IN381" i="28"/>
  <c r="GS381" i="28"/>
  <c r="IZ381" i="28"/>
  <c r="HE381" i="28"/>
  <c r="JL381" i="28"/>
  <c r="HQ381" i="28"/>
  <c r="GT382" i="28"/>
  <c r="IO382" i="28"/>
  <c r="HF382" i="28"/>
  <c r="JA382" i="28"/>
  <c r="HR382" i="28"/>
  <c r="JM382" i="28"/>
  <c r="GU383" i="28"/>
  <c r="IP383" i="28"/>
  <c r="HG383" i="28"/>
  <c r="JB383" i="28"/>
  <c r="HS383" i="28"/>
  <c r="JN383" i="28"/>
  <c r="IQ384" i="28"/>
  <c r="GV384" i="28"/>
  <c r="JC384" i="28"/>
  <c r="HH384" i="28"/>
  <c r="JO384" i="28"/>
  <c r="HT384" i="28"/>
  <c r="IR385" i="28"/>
  <c r="GW385" i="28"/>
  <c r="JD385" i="28"/>
  <c r="HI385" i="28"/>
  <c r="GL386" i="28"/>
  <c r="IG386" i="28"/>
  <c r="GX386" i="28"/>
  <c r="IS386" i="28"/>
  <c r="HJ386" i="28"/>
  <c r="JE386" i="28"/>
  <c r="IH387" i="28"/>
  <c r="GM387" i="28"/>
  <c r="IT387" i="28"/>
  <c r="GY387" i="28"/>
  <c r="JF387" i="28"/>
  <c r="HK387" i="28"/>
  <c r="II388" i="28"/>
  <c r="GN388" i="28"/>
  <c r="IU388" i="28"/>
  <c r="GZ388" i="28"/>
  <c r="JG388" i="28"/>
  <c r="HL388" i="28"/>
  <c r="IJ389" i="28"/>
  <c r="GO389" i="28"/>
  <c r="IV389" i="28"/>
  <c r="HA389" i="28"/>
  <c r="JH389" i="28"/>
  <c r="HM389" i="28"/>
  <c r="GP390" i="28"/>
  <c r="IK390" i="28"/>
  <c r="HB390" i="28"/>
  <c r="IW390" i="28"/>
  <c r="HN390" i="28"/>
  <c r="JI390" i="28"/>
  <c r="IL391" i="28"/>
  <c r="GQ391" i="28"/>
  <c r="IX391" i="28"/>
  <c r="HC391" i="28"/>
  <c r="JJ391" i="28"/>
  <c r="HO391" i="28"/>
  <c r="IM392" i="28"/>
  <c r="GR392" i="28"/>
  <c r="IY392" i="28"/>
  <c r="HD392" i="28"/>
  <c r="JK392" i="28"/>
  <c r="HP392" i="28"/>
  <c r="GS393" i="28"/>
  <c r="IN393" i="28"/>
  <c r="HE393" i="28"/>
  <c r="IZ393" i="28"/>
  <c r="HQ393" i="28"/>
  <c r="JL393" i="28"/>
  <c r="GT394" i="28"/>
  <c r="IO394" i="28"/>
  <c r="HF394" i="28"/>
  <c r="JA394" i="28"/>
  <c r="HR394" i="28"/>
  <c r="JM394" i="28"/>
  <c r="IP395" i="28"/>
  <c r="GU395" i="28"/>
  <c r="JB395" i="28"/>
  <c r="HG395" i="28"/>
  <c r="JN395" i="28"/>
  <c r="HS395" i="28"/>
  <c r="IQ396" i="28"/>
  <c r="GV396" i="28"/>
  <c r="JC396" i="28"/>
  <c r="HH396" i="28"/>
  <c r="JO396" i="28"/>
  <c r="HT396" i="28"/>
  <c r="IR397" i="28"/>
  <c r="GW397" i="28"/>
  <c r="JD397" i="28"/>
  <c r="HI397" i="28"/>
  <c r="GL398" i="28"/>
  <c r="IG398" i="28"/>
  <c r="GX398" i="28"/>
  <c r="IS398" i="28"/>
  <c r="JE398" i="28"/>
  <c r="HJ398" i="28"/>
  <c r="IH399" i="28"/>
  <c r="GM399" i="28"/>
  <c r="IT399" i="28"/>
  <c r="GY399" i="28"/>
  <c r="JF399" i="28"/>
  <c r="HK399" i="28"/>
  <c r="II400" i="28"/>
  <c r="GN400" i="28"/>
  <c r="GZ400" i="28"/>
  <c r="IU400" i="28"/>
  <c r="HL400" i="28"/>
  <c r="JG400" i="28"/>
  <c r="IJ401" i="28"/>
  <c r="GO401" i="28"/>
  <c r="IV401" i="28"/>
  <c r="HA401" i="28"/>
  <c r="HM401" i="28"/>
  <c r="JH401" i="28"/>
  <c r="GP402" i="28"/>
  <c r="IK402" i="28"/>
  <c r="HB402" i="28"/>
  <c r="IW402" i="28"/>
  <c r="HN402" i="28"/>
  <c r="JI402" i="28"/>
  <c r="GQ403" i="28"/>
  <c r="IL403" i="28"/>
  <c r="HC403" i="28"/>
  <c r="IX403" i="28"/>
  <c r="HO403" i="28"/>
  <c r="JJ403" i="28"/>
  <c r="IM404" i="28"/>
  <c r="GR404" i="28"/>
  <c r="IY404" i="28"/>
  <c r="HD404" i="28"/>
  <c r="JK404" i="28"/>
  <c r="HP404" i="28"/>
  <c r="GS405" i="28"/>
  <c r="IN405" i="28"/>
  <c r="HE405" i="28"/>
  <c r="IZ405" i="28"/>
  <c r="HQ405" i="28"/>
  <c r="JL405" i="28"/>
  <c r="IO406" i="28"/>
  <c r="GT406" i="28"/>
  <c r="JA406" i="28"/>
  <c r="HF406" i="28"/>
  <c r="JM406" i="28"/>
  <c r="HR406" i="28"/>
  <c r="IP407" i="28"/>
  <c r="GU407" i="28"/>
  <c r="JB407" i="28"/>
  <c r="HG407" i="28"/>
  <c r="JN407" i="28"/>
  <c r="HS407" i="28"/>
  <c r="IQ408" i="28"/>
  <c r="GV408" i="28"/>
  <c r="JC408" i="28"/>
  <c r="HH408" i="28"/>
  <c r="JO408" i="28"/>
  <c r="HT408" i="28"/>
  <c r="IR409" i="28"/>
  <c r="GW409" i="28"/>
  <c r="JD409" i="28"/>
  <c r="HI409" i="28"/>
  <c r="GL410" i="28"/>
  <c r="IG410" i="28"/>
  <c r="GX410" i="28"/>
  <c r="IS410" i="28"/>
  <c r="HJ410" i="28"/>
  <c r="JE410" i="28"/>
  <c r="GM411" i="28"/>
  <c r="IH411" i="28"/>
  <c r="GY411" i="28"/>
  <c r="IT411" i="28"/>
  <c r="HK411" i="28"/>
  <c r="JF411" i="28"/>
  <c r="II412" i="28"/>
  <c r="GN412" i="28"/>
  <c r="IU412" i="28"/>
  <c r="GZ412" i="28"/>
  <c r="JG412" i="28"/>
  <c r="HL412" i="28"/>
  <c r="IJ413" i="28"/>
  <c r="GO413" i="28"/>
  <c r="IV413" i="28"/>
  <c r="HA413" i="28"/>
  <c r="JH413" i="28"/>
  <c r="HM413" i="28"/>
  <c r="GP414" i="28"/>
  <c r="IK414" i="28"/>
  <c r="HB414" i="28"/>
  <c r="IW414" i="28"/>
  <c r="HN414" i="28"/>
  <c r="JI414" i="28"/>
  <c r="GQ415" i="28"/>
  <c r="IL415" i="28"/>
  <c r="HC415" i="28"/>
  <c r="IX415" i="28"/>
  <c r="HO415" i="28"/>
  <c r="JJ415" i="28"/>
  <c r="GR416" i="28"/>
  <c r="IM416" i="28"/>
  <c r="HD416" i="28"/>
  <c r="IY416" i="28"/>
  <c r="HP416" i="28"/>
  <c r="JK416" i="28"/>
  <c r="IN417" i="28"/>
  <c r="GS417" i="28"/>
  <c r="IZ417" i="28"/>
  <c r="HE417" i="28"/>
  <c r="JL417" i="28"/>
  <c r="HQ417" i="28"/>
  <c r="IO418" i="28"/>
  <c r="GT418" i="28"/>
  <c r="JA418" i="28"/>
  <c r="HF418" i="28"/>
  <c r="HR418" i="28"/>
  <c r="JM418" i="28"/>
  <c r="IP419" i="28"/>
  <c r="GU419" i="28"/>
  <c r="JB419" i="28"/>
  <c r="HG419" i="28"/>
  <c r="HS419" i="28"/>
  <c r="JN419" i="28"/>
  <c r="GV420" i="28"/>
  <c r="IQ420" i="28"/>
  <c r="HH420" i="28"/>
  <c r="JC420" i="28"/>
  <c r="HT420" i="28"/>
  <c r="JO420" i="28"/>
  <c r="IR421" i="28"/>
  <c r="GW421" i="28"/>
  <c r="JD421" i="28"/>
  <c r="HI421" i="28"/>
  <c r="IG422" i="28"/>
  <c r="GL422" i="28"/>
  <c r="IS422" i="28"/>
  <c r="GX422" i="28"/>
  <c r="JE422" i="28"/>
  <c r="HJ422" i="28"/>
  <c r="IH423" i="28"/>
  <c r="GM423" i="28"/>
  <c r="IT423" i="28"/>
  <c r="GY423" i="28"/>
  <c r="JF423" i="28"/>
  <c r="HK423" i="28"/>
  <c r="II424" i="28"/>
  <c r="GN424" i="28"/>
  <c r="IU424" i="28"/>
  <c r="GZ424" i="28"/>
  <c r="JG424" i="28"/>
  <c r="HL424" i="28"/>
  <c r="IJ425" i="28"/>
  <c r="GO425" i="28"/>
  <c r="IV425" i="28"/>
  <c r="HA425" i="28"/>
  <c r="JH425" i="28"/>
  <c r="HM425" i="28"/>
  <c r="IK426" i="28"/>
  <c r="GP426" i="28"/>
  <c r="IW426" i="28"/>
  <c r="HB426" i="28"/>
  <c r="JI426" i="28"/>
  <c r="HN426" i="28"/>
  <c r="IL427" i="28"/>
  <c r="GQ427" i="28"/>
  <c r="IX427" i="28"/>
  <c r="HC427" i="28"/>
  <c r="JJ427" i="28"/>
  <c r="HO427" i="28"/>
  <c r="IM428" i="28"/>
  <c r="GR428" i="28"/>
  <c r="IY428" i="28"/>
  <c r="HD428" i="28"/>
  <c r="JK428" i="28"/>
  <c r="HP428" i="28"/>
  <c r="IN429" i="28"/>
  <c r="GS429" i="28"/>
  <c r="IZ429" i="28"/>
  <c r="HE429" i="28"/>
  <c r="JL429" i="28"/>
  <c r="HQ429" i="28"/>
  <c r="IO430" i="28"/>
  <c r="GT430" i="28"/>
  <c r="JA430" i="28"/>
  <c r="HF430" i="28"/>
  <c r="JM430" i="28"/>
  <c r="HR430" i="28"/>
  <c r="GU431" i="28"/>
  <c r="IP431" i="28"/>
  <c r="HG431" i="28"/>
  <c r="JB431" i="28"/>
  <c r="HS431" i="28"/>
  <c r="JN431" i="28"/>
  <c r="GV432" i="28"/>
  <c r="IQ432" i="28"/>
  <c r="HH432" i="28"/>
  <c r="JC432" i="28"/>
  <c r="HT432" i="28"/>
  <c r="JO432" i="28"/>
  <c r="IR433" i="28"/>
  <c r="GW433" i="28"/>
  <c r="JD433" i="28"/>
  <c r="HI433" i="28"/>
  <c r="IG434" i="28"/>
  <c r="GL434" i="28"/>
  <c r="IS434" i="28"/>
  <c r="GX434" i="28"/>
  <c r="JE434" i="28"/>
  <c r="HJ434" i="28"/>
  <c r="GM435" i="28"/>
  <c r="IH435" i="28"/>
  <c r="GY435" i="28"/>
  <c r="IT435" i="28"/>
  <c r="HK435" i="28"/>
  <c r="JF435" i="28"/>
  <c r="II436" i="28"/>
  <c r="GN436" i="28"/>
  <c r="IU436" i="28"/>
  <c r="GZ436" i="28"/>
  <c r="JG436" i="28"/>
  <c r="HL436" i="28"/>
  <c r="IJ437" i="28"/>
  <c r="GO437" i="28"/>
  <c r="IV437" i="28"/>
  <c r="HA437" i="28"/>
  <c r="JH437" i="28"/>
  <c r="HM437" i="28"/>
  <c r="IK438" i="28"/>
  <c r="GP438" i="28"/>
  <c r="IW438" i="28"/>
  <c r="HB438" i="28"/>
  <c r="JI438" i="28"/>
  <c r="HN438" i="28"/>
  <c r="GQ439" i="28"/>
  <c r="IL439" i="28"/>
  <c r="HC439" i="28"/>
  <c r="IX439" i="28"/>
  <c r="HO439" i="28"/>
  <c r="JJ439" i="28"/>
  <c r="IM440" i="28"/>
  <c r="GR440" i="28"/>
  <c r="IY440" i="28"/>
  <c r="HD440" i="28"/>
  <c r="JK440" i="28"/>
  <c r="HP440" i="28"/>
  <c r="GS441" i="28"/>
  <c r="IN441" i="28"/>
  <c r="HE441" i="28"/>
  <c r="IZ441" i="28"/>
  <c r="HQ441" i="28"/>
  <c r="JL441" i="28"/>
  <c r="IO442" i="28"/>
  <c r="GT442" i="28"/>
  <c r="JA442" i="28"/>
  <c r="HF442" i="28"/>
  <c r="HR442" i="28"/>
  <c r="JM442" i="28"/>
  <c r="IP443" i="28"/>
  <c r="GU443" i="28"/>
  <c r="JB443" i="28"/>
  <c r="HG443" i="28"/>
  <c r="HS443" i="28"/>
  <c r="JN443" i="28"/>
  <c r="GV444" i="28"/>
  <c r="IQ444" i="28"/>
  <c r="JC444" i="28"/>
  <c r="HH444" i="28"/>
  <c r="JO444" i="28"/>
  <c r="HT444" i="28"/>
  <c r="GW445" i="28"/>
  <c r="IR445" i="28"/>
  <c r="HI445" i="28"/>
  <c r="JD445" i="28"/>
  <c r="IG446" i="28"/>
  <c r="GL446" i="28"/>
  <c r="IS446" i="28"/>
  <c r="GX446" i="28"/>
  <c r="JE446" i="28"/>
  <c r="HJ446" i="28"/>
  <c r="GM447" i="28"/>
  <c r="IH447" i="28"/>
  <c r="GY447" i="28"/>
  <c r="IT447" i="28"/>
  <c r="HK447" i="28"/>
  <c r="JF447" i="28"/>
  <c r="II448" i="28"/>
  <c r="GN448" i="28"/>
  <c r="IU448" i="28"/>
  <c r="GZ448" i="28"/>
  <c r="JG448" i="28"/>
  <c r="HL448" i="28"/>
  <c r="GO449" i="28"/>
  <c r="IJ449" i="28"/>
  <c r="HA449" i="28"/>
  <c r="IV449" i="28"/>
  <c r="HM449" i="28"/>
  <c r="JH449" i="28"/>
  <c r="GP450" i="28"/>
  <c r="IK450" i="28"/>
  <c r="HB450" i="28"/>
  <c r="IW450" i="28"/>
  <c r="HN450" i="28"/>
  <c r="JI450" i="28"/>
  <c r="GQ451" i="28"/>
  <c r="IL451" i="28"/>
  <c r="HC451" i="28"/>
  <c r="IX451" i="28"/>
  <c r="HO451" i="28"/>
  <c r="JJ451" i="28"/>
  <c r="IM452" i="28"/>
  <c r="GR452" i="28"/>
  <c r="IY452" i="28"/>
  <c r="HD452" i="28"/>
  <c r="JK452" i="28"/>
  <c r="HP452" i="28"/>
  <c r="GS453" i="28"/>
  <c r="IN453" i="28"/>
  <c r="HE453" i="28"/>
  <c r="IZ453" i="28"/>
  <c r="HQ453" i="28"/>
  <c r="JL453" i="28"/>
  <c r="IO454" i="28"/>
  <c r="GT454" i="28"/>
  <c r="HF454" i="28"/>
  <c r="JA454" i="28"/>
  <c r="HR454" i="28"/>
  <c r="JM454" i="28"/>
  <c r="IP455" i="28"/>
  <c r="GU455" i="28"/>
  <c r="JB455" i="28"/>
  <c r="HG455" i="28"/>
  <c r="JN455" i="28"/>
  <c r="HS455" i="28"/>
  <c r="GV456" i="28"/>
  <c r="IQ456" i="28"/>
  <c r="HH456" i="28"/>
  <c r="JC456" i="28"/>
  <c r="HT456" i="28"/>
  <c r="JO456" i="28"/>
  <c r="GW457" i="28"/>
  <c r="IR457" i="28"/>
  <c r="HI457" i="28"/>
  <c r="JD457" i="28"/>
  <c r="IG458" i="28"/>
  <c r="GL458" i="28"/>
  <c r="IS458" i="28"/>
  <c r="GX458" i="28"/>
  <c r="JE458" i="28"/>
  <c r="HJ458" i="28"/>
  <c r="GM459" i="28"/>
  <c r="IH459" i="28"/>
  <c r="GY459" i="28"/>
  <c r="IT459" i="28"/>
  <c r="HK459" i="28"/>
  <c r="JF459" i="28"/>
  <c r="II460" i="28"/>
  <c r="GN460" i="28"/>
  <c r="IU460" i="28"/>
  <c r="GZ460" i="28"/>
  <c r="JG460" i="28"/>
  <c r="HL460" i="28"/>
  <c r="IJ461" i="28"/>
  <c r="GO461" i="28"/>
  <c r="IV461" i="28"/>
  <c r="HA461" i="28"/>
  <c r="JH461" i="28"/>
  <c r="HM461" i="28"/>
  <c r="IK462" i="28"/>
  <c r="GP462" i="28"/>
  <c r="IW462" i="28"/>
  <c r="HB462" i="28"/>
  <c r="JI462" i="28"/>
  <c r="HN462" i="28"/>
  <c r="GQ463" i="28"/>
  <c r="IL463" i="28"/>
  <c r="HC463" i="28"/>
  <c r="IX463" i="28"/>
  <c r="HO463" i="28"/>
  <c r="JJ463" i="28"/>
  <c r="IM464" i="28"/>
  <c r="GR464" i="28"/>
  <c r="IY464" i="28"/>
  <c r="HD464" i="28"/>
  <c r="JK464" i="28"/>
  <c r="HP464" i="28"/>
  <c r="GS465" i="28"/>
  <c r="IN465" i="28"/>
  <c r="HE465" i="28"/>
  <c r="IZ465" i="28"/>
  <c r="HQ465" i="28"/>
  <c r="JL465" i="28"/>
  <c r="IO466" i="28"/>
  <c r="GT466" i="28"/>
  <c r="JA466" i="28"/>
  <c r="HF466" i="28"/>
  <c r="JM466" i="28"/>
  <c r="HR466" i="28"/>
  <c r="IP467" i="28"/>
  <c r="GU467" i="28"/>
  <c r="JB467" i="28"/>
  <c r="HG467" i="28"/>
  <c r="JN467" i="28"/>
  <c r="HS467" i="28"/>
  <c r="GV468" i="28"/>
  <c r="IQ468" i="28"/>
  <c r="HH468" i="28"/>
  <c r="JC468" i="28"/>
  <c r="HT468" i="28"/>
  <c r="JO468" i="28"/>
  <c r="GW469" i="28"/>
  <c r="IR469" i="28"/>
  <c r="HI469" i="28"/>
  <c r="JD469" i="28"/>
  <c r="IG470" i="28"/>
  <c r="GL470" i="28"/>
  <c r="IS470" i="28"/>
  <c r="GX470" i="28"/>
  <c r="JE470" i="28"/>
  <c r="HJ470" i="28"/>
  <c r="IH471" i="28"/>
  <c r="GM471" i="28"/>
  <c r="IT471" i="28"/>
  <c r="GY471" i="28"/>
  <c r="JF471" i="28"/>
  <c r="HK471" i="28"/>
  <c r="GN472" i="28"/>
  <c r="II472" i="28"/>
  <c r="GZ472" i="28"/>
  <c r="IU472" i="28"/>
  <c r="HL472" i="28"/>
  <c r="JG472" i="28"/>
  <c r="IJ473" i="28"/>
  <c r="GO473" i="28"/>
  <c r="IV473" i="28"/>
  <c r="HA473" i="28"/>
  <c r="JH473" i="28"/>
  <c r="HM473" i="28"/>
  <c r="GP474" i="28"/>
  <c r="IK474" i="28"/>
  <c r="HB474" i="28"/>
  <c r="IW474" i="28"/>
  <c r="HN474" i="28"/>
  <c r="JI474" i="28"/>
  <c r="IL475" i="28"/>
  <c r="GQ475" i="28"/>
  <c r="IX475" i="28"/>
  <c r="HC475" i="28"/>
  <c r="JJ475" i="28"/>
  <c r="HO475" i="28"/>
  <c r="IM476" i="28"/>
  <c r="GR476" i="28"/>
  <c r="IY476" i="28"/>
  <c r="HD476" i="28"/>
  <c r="JK476" i="28"/>
  <c r="HP476" i="28"/>
  <c r="GS477" i="28"/>
  <c r="IN477" i="28"/>
  <c r="HE477" i="28"/>
  <c r="IZ477" i="28"/>
  <c r="HQ477" i="28"/>
  <c r="JL477" i="28"/>
  <c r="IO478" i="28"/>
  <c r="GT478" i="28"/>
  <c r="JA478" i="28"/>
  <c r="HF478" i="28"/>
  <c r="JM478" i="28"/>
  <c r="HR478" i="28"/>
  <c r="GU479" i="28"/>
  <c r="IP479" i="28"/>
  <c r="HG479" i="28"/>
  <c r="JB479" i="28"/>
  <c r="HS479" i="28"/>
  <c r="JN479" i="28"/>
  <c r="IQ480" i="28"/>
  <c r="GV480" i="28"/>
  <c r="HH480" i="28"/>
  <c r="JC480" i="28"/>
  <c r="HT480" i="28"/>
  <c r="JO480" i="28"/>
  <c r="IR481" i="28"/>
  <c r="GW481" i="28"/>
  <c r="HI481" i="28"/>
  <c r="JD481" i="28"/>
  <c r="IG482" i="28"/>
  <c r="GL482" i="28"/>
  <c r="IS482" i="28"/>
  <c r="GX482" i="28"/>
  <c r="JE482" i="28"/>
  <c r="HJ482" i="28"/>
  <c r="GM483" i="28"/>
  <c r="IH483" i="28"/>
  <c r="IT483" i="28"/>
  <c r="GY483" i="28"/>
  <c r="JF483" i="28"/>
  <c r="HK483" i="28"/>
  <c r="II484" i="28"/>
  <c r="GN484" i="28"/>
  <c r="IU484" i="28"/>
  <c r="GZ484" i="28"/>
  <c r="JG484" i="28"/>
  <c r="HL484" i="28"/>
  <c r="IJ485" i="28"/>
  <c r="GO485" i="28"/>
  <c r="IV485" i="28"/>
  <c r="HA485" i="28"/>
  <c r="JH485" i="28"/>
  <c r="HM485" i="28"/>
  <c r="GP486" i="28"/>
  <c r="IK486" i="28"/>
  <c r="HB486" i="28"/>
  <c r="IW486" i="28"/>
  <c r="HN486" i="28"/>
  <c r="JI486" i="28"/>
  <c r="IL487" i="28"/>
  <c r="GQ487" i="28"/>
  <c r="IX487" i="28"/>
  <c r="HC487" i="28"/>
  <c r="JJ487" i="28"/>
  <c r="HO487" i="28"/>
  <c r="GR488" i="28"/>
  <c r="IM488" i="28"/>
  <c r="IY488" i="28"/>
  <c r="HD488" i="28"/>
  <c r="JK488" i="28"/>
  <c r="HP488" i="28"/>
  <c r="IN489" i="28"/>
  <c r="GS489" i="28"/>
  <c r="IZ489" i="28"/>
  <c r="HE489" i="28"/>
  <c r="JL489" i="28"/>
  <c r="HQ489" i="28"/>
  <c r="GT490" i="28"/>
  <c r="IO490" i="28"/>
  <c r="JA490" i="28"/>
  <c r="HF490" i="28"/>
  <c r="HR490" i="28"/>
  <c r="JM490" i="28"/>
  <c r="GU491" i="28"/>
  <c r="IP491" i="28"/>
  <c r="HG491" i="28"/>
  <c r="JB491" i="28"/>
  <c r="HS491" i="28"/>
  <c r="JN491" i="28"/>
  <c r="IQ492" i="28"/>
  <c r="GV492" i="28"/>
  <c r="JC492" i="28"/>
  <c r="HH492" i="28"/>
  <c r="JO492" i="28"/>
  <c r="HT492" i="28"/>
  <c r="GW493" i="28"/>
  <c r="IR493" i="28"/>
  <c r="HI493" i="28"/>
  <c r="JD493" i="28"/>
  <c r="IG494" i="28"/>
  <c r="GL494" i="28"/>
  <c r="IS494" i="28"/>
  <c r="GX494" i="28"/>
  <c r="JE494" i="28"/>
  <c r="HJ494" i="28"/>
  <c r="GM495" i="28"/>
  <c r="IH495" i="28"/>
  <c r="GY495" i="28"/>
  <c r="IT495" i="28"/>
  <c r="HK495" i="28"/>
  <c r="JF495" i="28"/>
  <c r="II496" i="28"/>
  <c r="GN496" i="28"/>
  <c r="IU496" i="28"/>
  <c r="GZ496" i="28"/>
  <c r="JG496" i="28"/>
  <c r="HL496" i="28"/>
  <c r="GO497" i="28"/>
  <c r="IJ497" i="28"/>
  <c r="HA497" i="28"/>
  <c r="IV497" i="28"/>
  <c r="HM497" i="28"/>
  <c r="JH497" i="28"/>
  <c r="IK498" i="28"/>
  <c r="GP498" i="28"/>
  <c r="IW498" i="28"/>
  <c r="HB498" i="28"/>
  <c r="JI498" i="28"/>
  <c r="HN498" i="28"/>
  <c r="GQ499" i="28"/>
  <c r="IL499" i="28"/>
  <c r="HC499" i="28"/>
  <c r="IX499" i="28"/>
  <c r="HO499" i="28"/>
  <c r="JJ499" i="28"/>
  <c r="GR500" i="28"/>
  <c r="IM500" i="28"/>
  <c r="HD500" i="28"/>
  <c r="IY500" i="28"/>
  <c r="HP500" i="28"/>
  <c r="JK500" i="28"/>
  <c r="IN501" i="28"/>
  <c r="GS501" i="28"/>
  <c r="IZ501" i="28"/>
  <c r="HE501" i="28"/>
  <c r="JL501" i="28"/>
  <c r="HQ501" i="28"/>
  <c r="GT502" i="28"/>
  <c r="IO502" i="28"/>
  <c r="HF502" i="28"/>
  <c r="JA502" i="28"/>
  <c r="HR502" i="28"/>
  <c r="JM502" i="28"/>
  <c r="IP503" i="28"/>
  <c r="GU503" i="28"/>
  <c r="JB503" i="28"/>
  <c r="HG503" i="28"/>
  <c r="JN503" i="28"/>
  <c r="HS503" i="28"/>
  <c r="GV504" i="28"/>
  <c r="IQ504" i="28"/>
  <c r="HH504" i="28"/>
  <c r="JC504" i="28"/>
  <c r="HT504" i="28"/>
  <c r="JO504" i="28"/>
  <c r="IR505" i="28"/>
  <c r="GW505" i="28"/>
  <c r="HI505" i="28"/>
  <c r="JD505" i="28"/>
  <c r="IG506" i="28"/>
  <c r="GL506" i="28"/>
  <c r="IS506" i="28"/>
  <c r="GX506" i="28"/>
  <c r="JE506" i="28"/>
  <c r="HJ506" i="28"/>
  <c r="GM507" i="28"/>
  <c r="IH507" i="28"/>
  <c r="GY507" i="28"/>
  <c r="IT507" i="28"/>
  <c r="HK507" i="28"/>
  <c r="JF507" i="28"/>
  <c r="II508" i="28"/>
  <c r="GN508" i="28"/>
  <c r="IU508" i="28"/>
  <c r="GZ508" i="28"/>
  <c r="JG508" i="28"/>
  <c r="HL508" i="28"/>
  <c r="IJ509" i="28"/>
  <c r="GO509" i="28"/>
  <c r="IV509" i="28"/>
  <c r="HA509" i="28"/>
  <c r="JH509" i="28"/>
  <c r="HM509" i="28"/>
  <c r="GP510" i="28"/>
  <c r="IK510" i="28"/>
  <c r="HB510" i="28"/>
  <c r="IW510" i="28"/>
  <c r="HN510" i="28"/>
  <c r="JI510" i="28"/>
  <c r="IL511" i="28"/>
  <c r="GQ511" i="28"/>
  <c r="IX511" i="28"/>
  <c r="HC511" i="28"/>
  <c r="JJ511" i="28"/>
  <c r="HO511" i="28"/>
  <c r="GR512" i="28"/>
  <c r="IM512" i="28"/>
  <c r="HD512" i="28"/>
  <c r="IY512" i="28"/>
  <c r="HP512" i="28"/>
  <c r="JK512" i="28"/>
  <c r="IN513" i="28"/>
  <c r="GS513" i="28"/>
  <c r="IZ513" i="28"/>
  <c r="HE513" i="28"/>
  <c r="JL513" i="28"/>
  <c r="HQ513" i="28"/>
  <c r="IO514" i="28"/>
  <c r="GT514" i="28"/>
  <c r="JA514" i="28"/>
  <c r="HF514" i="28"/>
  <c r="JM514" i="28"/>
  <c r="HR514" i="28"/>
  <c r="GU515" i="28"/>
  <c r="IP515" i="28"/>
  <c r="HG515" i="28"/>
  <c r="JB515" i="28"/>
  <c r="HS515" i="28"/>
  <c r="JN515" i="28"/>
  <c r="IQ516" i="28"/>
  <c r="GV516" i="28"/>
  <c r="JC516" i="28"/>
  <c r="HH516" i="28"/>
  <c r="JO516" i="28"/>
  <c r="HT516" i="28"/>
  <c r="IR517" i="28"/>
  <c r="GW517" i="28"/>
  <c r="JD517" i="28"/>
  <c r="HI517" i="28"/>
  <c r="IG518" i="28"/>
  <c r="GL518" i="28"/>
  <c r="IS518" i="28"/>
  <c r="GX518" i="28"/>
  <c r="JE518" i="28"/>
  <c r="HJ518" i="28"/>
  <c r="IH519" i="28"/>
  <c r="GM519" i="28"/>
  <c r="IT519" i="28"/>
  <c r="GY519" i="28"/>
  <c r="JF519" i="28"/>
  <c r="HK519" i="28"/>
  <c r="II520" i="28"/>
  <c r="GN520" i="28"/>
  <c r="IU520" i="28"/>
  <c r="GZ520" i="28"/>
  <c r="JG520" i="28"/>
  <c r="HL520" i="28"/>
  <c r="HO174" i="28"/>
  <c r="JJ174" i="28"/>
  <c r="IM175" i="28"/>
  <c r="GR175" i="28"/>
  <c r="IY175" i="28"/>
  <c r="HD175" i="28"/>
  <c r="JK175" i="28"/>
  <c r="HP175" i="28"/>
  <c r="IN176" i="28"/>
  <c r="GS176" i="28"/>
  <c r="IZ176" i="28"/>
  <c r="HE176" i="28"/>
  <c r="JL176" i="28"/>
  <c r="HQ176" i="28"/>
  <c r="IO177" i="28"/>
  <c r="GT177" i="28"/>
  <c r="JA177" i="28"/>
  <c r="HF177" i="28"/>
  <c r="JM177" i="28"/>
  <c r="HR177" i="28"/>
  <c r="IP178" i="28"/>
  <c r="GU178" i="28"/>
  <c r="JB178" i="28"/>
  <c r="HG178" i="28"/>
  <c r="JN178" i="28"/>
  <c r="HS178" i="28"/>
  <c r="IQ179" i="28"/>
  <c r="GV179" i="28"/>
  <c r="JC179" i="28"/>
  <c r="HH179" i="28"/>
  <c r="JO179" i="28"/>
  <c r="HT179" i="28"/>
  <c r="GW180" i="28"/>
  <c r="IR180" i="28"/>
  <c r="HI180" i="28"/>
  <c r="JD180" i="28"/>
  <c r="IG181" i="28"/>
  <c r="GL181" i="28"/>
  <c r="IS181" i="28"/>
  <c r="GX181" i="28"/>
  <c r="JE181" i="28"/>
  <c r="HJ181" i="28"/>
  <c r="GM182" i="28"/>
  <c r="IH182" i="28"/>
  <c r="GY182" i="28"/>
  <c r="IT182" i="28"/>
  <c r="HK182" i="28"/>
  <c r="JF182" i="28"/>
  <c r="II183" i="28"/>
  <c r="GN183" i="28"/>
  <c r="IU183" i="28"/>
  <c r="GZ183" i="28"/>
  <c r="JG183" i="28"/>
  <c r="HL183" i="28"/>
  <c r="IJ184" i="28"/>
  <c r="GO184" i="28"/>
  <c r="IV184" i="28"/>
  <c r="HA184" i="28"/>
  <c r="JH184" i="28"/>
  <c r="HM184" i="28"/>
  <c r="GP185" i="28"/>
  <c r="IK185" i="28"/>
  <c r="HB185" i="28"/>
  <c r="IW185" i="28"/>
  <c r="HN185" i="28"/>
  <c r="JI185" i="28"/>
  <c r="IL186" i="28"/>
  <c r="GQ186" i="28"/>
  <c r="IX186" i="28"/>
  <c r="HC186" i="28"/>
  <c r="JJ186" i="28"/>
  <c r="HO186" i="28"/>
  <c r="IM187" i="28"/>
  <c r="GR187" i="28"/>
  <c r="IY187" i="28"/>
  <c r="HD187" i="28"/>
  <c r="JK187" i="28"/>
  <c r="HP187" i="28"/>
  <c r="IN188" i="28"/>
  <c r="GS188" i="28"/>
  <c r="IZ188" i="28"/>
  <c r="HE188" i="28"/>
  <c r="JL188" i="28"/>
  <c r="HQ188" i="28"/>
  <c r="IO189" i="28"/>
  <c r="GT189" i="28"/>
  <c r="JA189" i="28"/>
  <c r="HF189" i="28"/>
  <c r="JM189" i="28"/>
  <c r="HR189" i="28"/>
  <c r="GU190" i="28"/>
  <c r="IP190" i="28"/>
  <c r="HG190" i="28"/>
  <c r="JB190" i="28"/>
  <c r="HS190" i="28"/>
  <c r="JN190" i="28"/>
  <c r="IQ191" i="28"/>
  <c r="GV191" i="28"/>
  <c r="JC191" i="28"/>
  <c r="HH191" i="28"/>
  <c r="JO191" i="28"/>
  <c r="HT191" i="28"/>
  <c r="IR192" i="28"/>
  <c r="GW192" i="28"/>
  <c r="JD192" i="28"/>
  <c r="HI192" i="28"/>
  <c r="GL193" i="28"/>
  <c r="IG193" i="28"/>
  <c r="GX193" i="28"/>
  <c r="IS193" i="28"/>
  <c r="JE193" i="28"/>
  <c r="HJ193" i="28"/>
  <c r="GM194" i="28"/>
  <c r="IH194" i="28"/>
  <c r="GY194" i="28"/>
  <c r="IT194" i="28"/>
  <c r="HK194" i="28"/>
  <c r="JF194" i="28"/>
  <c r="GN195" i="28"/>
  <c r="II195" i="28"/>
  <c r="GZ195" i="28"/>
  <c r="IU195" i="28"/>
  <c r="HL195" i="28"/>
  <c r="JG195" i="28"/>
  <c r="IJ196" i="28"/>
  <c r="GO196" i="28"/>
  <c r="IV196" i="28"/>
  <c r="HA196" i="28"/>
  <c r="JH196" i="28"/>
  <c r="HM196" i="28"/>
  <c r="IK197" i="28"/>
  <c r="GP197" i="28"/>
  <c r="HB197" i="28"/>
  <c r="IW197" i="28"/>
  <c r="JI197" i="28"/>
  <c r="HN197" i="28"/>
  <c r="IL198" i="28"/>
  <c r="GQ198" i="28"/>
  <c r="IX198" i="28"/>
  <c r="HC198" i="28"/>
  <c r="JJ198" i="28"/>
  <c r="HO198" i="28"/>
  <c r="IM199" i="28"/>
  <c r="GR199" i="28"/>
  <c r="IY199" i="28"/>
  <c r="HD199" i="28"/>
  <c r="JK199" i="28"/>
  <c r="HP199" i="28"/>
  <c r="IN200" i="28"/>
  <c r="GS200" i="28"/>
  <c r="IZ200" i="28"/>
  <c r="HE200" i="28"/>
  <c r="JL200" i="28"/>
  <c r="HQ200" i="28"/>
  <c r="GT201" i="28"/>
  <c r="IO201" i="28"/>
  <c r="HF201" i="28"/>
  <c r="JA201" i="28"/>
  <c r="HR201" i="28"/>
  <c r="JM201" i="28"/>
  <c r="GU202" i="28"/>
  <c r="IP202" i="28"/>
  <c r="HG202" i="28"/>
  <c r="JB202" i="28"/>
  <c r="HS202" i="28"/>
  <c r="JN202" i="28"/>
  <c r="IQ203" i="28"/>
  <c r="GV203" i="28"/>
  <c r="JC203" i="28"/>
  <c r="HH203" i="28"/>
  <c r="JO203" i="28"/>
  <c r="HT203" i="28"/>
  <c r="IR204" i="28"/>
  <c r="GW204" i="28"/>
  <c r="JD204" i="28"/>
  <c r="HI204" i="28"/>
  <c r="GL205" i="28"/>
  <c r="IG205" i="28"/>
  <c r="GX205" i="28"/>
  <c r="IS205" i="28"/>
  <c r="HJ205" i="28"/>
  <c r="JE205" i="28"/>
  <c r="IH206" i="28"/>
  <c r="GM206" i="28"/>
  <c r="IT206" i="28"/>
  <c r="GY206" i="28"/>
  <c r="JF206" i="28"/>
  <c r="HK206" i="28"/>
  <c r="II207" i="28"/>
  <c r="GN207" i="28"/>
  <c r="IU207" i="28"/>
  <c r="GZ207" i="28"/>
  <c r="JG207" i="28"/>
  <c r="HL207" i="28"/>
  <c r="GO208" i="28"/>
  <c r="IJ208" i="28"/>
  <c r="HA208" i="28"/>
  <c r="IV208" i="28"/>
  <c r="HM208" i="28"/>
  <c r="JH208" i="28"/>
  <c r="IK209" i="28"/>
  <c r="GP209" i="28"/>
  <c r="IW209" i="28"/>
  <c r="HB209" i="28"/>
  <c r="JI209" i="28"/>
  <c r="HN209" i="28"/>
  <c r="GQ210" i="28"/>
  <c r="IL210" i="28"/>
  <c r="HC210" i="28"/>
  <c r="IX210" i="28"/>
  <c r="HO210" i="28"/>
  <c r="JJ210" i="28"/>
  <c r="IM211" i="28"/>
  <c r="GR211" i="28"/>
  <c r="IY211" i="28"/>
  <c r="HD211" i="28"/>
  <c r="JK211" i="28"/>
  <c r="HP211" i="28"/>
  <c r="IN212" i="28"/>
  <c r="GS212" i="28"/>
  <c r="IZ212" i="28"/>
  <c r="HE212" i="28"/>
  <c r="JL212" i="28"/>
  <c r="HQ212" i="28"/>
  <c r="IO213" i="28"/>
  <c r="GT213" i="28"/>
  <c r="JA213" i="28"/>
  <c r="HF213" i="28"/>
  <c r="JM213" i="28"/>
  <c r="HR213" i="28"/>
  <c r="IP214" i="28"/>
  <c r="GU214" i="28"/>
  <c r="JB214" i="28"/>
  <c r="HG214" i="28"/>
  <c r="JN214" i="28"/>
  <c r="HS214" i="28"/>
  <c r="GV215" i="28"/>
  <c r="IQ215" i="28"/>
  <c r="HH215" i="28"/>
  <c r="JC215" i="28"/>
  <c r="HT215" i="28"/>
  <c r="JO215" i="28"/>
  <c r="IR216" i="28"/>
  <c r="GW216" i="28"/>
  <c r="JD216" i="28"/>
  <c r="HI216" i="28"/>
  <c r="IG217" i="28"/>
  <c r="GL217" i="28"/>
  <c r="IS217" i="28"/>
  <c r="GX217" i="28"/>
  <c r="JE217" i="28"/>
  <c r="HJ217" i="28"/>
  <c r="IH218" i="28"/>
  <c r="GM218" i="28"/>
  <c r="IT218" i="28"/>
  <c r="GY218" i="28"/>
  <c r="JF218" i="28"/>
  <c r="HK218" i="28"/>
  <c r="II219" i="28"/>
  <c r="GN219" i="28"/>
  <c r="IU219" i="28"/>
  <c r="GZ219" i="28"/>
  <c r="JG219" i="28"/>
  <c r="HL219" i="28"/>
  <c r="IJ220" i="28"/>
  <c r="GO220" i="28"/>
  <c r="IV220" i="28"/>
  <c r="HA220" i="28"/>
  <c r="JH220" i="28"/>
  <c r="HM220" i="28"/>
  <c r="IK221" i="28"/>
  <c r="GP221" i="28"/>
  <c r="IW221" i="28"/>
  <c r="HB221" i="28"/>
  <c r="JI221" i="28"/>
  <c r="HN221" i="28"/>
  <c r="IL222" i="28"/>
  <c r="GQ222" i="28"/>
  <c r="IX222" i="28"/>
  <c r="HC222" i="28"/>
  <c r="HO222" i="28"/>
  <c r="JJ222" i="28"/>
  <c r="GR223" i="28"/>
  <c r="IM223" i="28"/>
  <c r="HD223" i="28"/>
  <c r="IY223" i="28"/>
  <c r="HP223" i="28"/>
  <c r="JK223" i="28"/>
  <c r="GS224" i="28"/>
  <c r="IN224" i="28"/>
  <c r="HE224" i="28"/>
  <c r="IZ224" i="28"/>
  <c r="HQ224" i="28"/>
  <c r="JL224" i="28"/>
  <c r="GT225" i="28"/>
  <c r="IO225" i="28"/>
  <c r="JA225" i="28"/>
  <c r="HF225" i="28"/>
  <c r="HR225" i="28"/>
  <c r="JM225" i="28"/>
  <c r="IP226" i="28"/>
  <c r="GU226" i="28"/>
  <c r="JB226" i="28"/>
  <c r="HG226" i="28"/>
  <c r="JN226" i="28"/>
  <c r="HS226" i="28"/>
  <c r="GV227" i="28"/>
  <c r="IQ227" i="28"/>
  <c r="HH227" i="28"/>
  <c r="JC227" i="28"/>
  <c r="HT227" i="28"/>
  <c r="JO227" i="28"/>
  <c r="IR228" i="28"/>
  <c r="GW228" i="28"/>
  <c r="JD228" i="28"/>
  <c r="HI228" i="28"/>
  <c r="IG229" i="28"/>
  <c r="GL229" i="28"/>
  <c r="IS229" i="28"/>
  <c r="GX229" i="28"/>
  <c r="JE229" i="28"/>
  <c r="HJ229" i="28"/>
  <c r="GM230" i="28"/>
  <c r="IH230" i="28"/>
  <c r="GY230" i="28"/>
  <c r="IT230" i="28"/>
  <c r="HK230" i="28"/>
  <c r="JF230" i="28"/>
  <c r="II231" i="28"/>
  <c r="GN231" i="28"/>
  <c r="IU231" i="28"/>
  <c r="GZ231" i="28"/>
  <c r="JG231" i="28"/>
  <c r="HL231" i="28"/>
  <c r="IJ232" i="28"/>
  <c r="GO232" i="28"/>
  <c r="IV232" i="28"/>
  <c r="HA232" i="28"/>
  <c r="JH232" i="28"/>
  <c r="HM232" i="28"/>
  <c r="IK233" i="28"/>
  <c r="GP233" i="28"/>
  <c r="IW233" i="28"/>
  <c r="HB233" i="28"/>
  <c r="JI233" i="28"/>
  <c r="HN233" i="28"/>
  <c r="GQ234" i="28"/>
  <c r="IL234" i="28"/>
  <c r="HC234" i="28"/>
  <c r="IX234" i="28"/>
  <c r="HO234" i="28"/>
  <c r="JJ234" i="28"/>
  <c r="IM235" i="28"/>
  <c r="GR235" i="28"/>
  <c r="IY235" i="28"/>
  <c r="HD235" i="28"/>
  <c r="JK235" i="28"/>
  <c r="HP235" i="28"/>
  <c r="IN236" i="28"/>
  <c r="GS236" i="28"/>
  <c r="IZ236" i="28"/>
  <c r="HE236" i="28"/>
  <c r="JL236" i="28"/>
  <c r="HQ236" i="28"/>
  <c r="IO237" i="28"/>
  <c r="GT237" i="28"/>
  <c r="JA237" i="28"/>
  <c r="HF237" i="28"/>
  <c r="JM237" i="28"/>
  <c r="HR237" i="28"/>
  <c r="GU238" i="28"/>
  <c r="IP238" i="28"/>
  <c r="HG238" i="28"/>
  <c r="JB238" i="28"/>
  <c r="HS238" i="28"/>
  <c r="JN238" i="28"/>
  <c r="GV239" i="28"/>
  <c r="IQ239" i="28"/>
  <c r="HH239" i="28"/>
  <c r="JC239" i="28"/>
  <c r="HT239" i="28"/>
  <c r="JO239" i="28"/>
  <c r="GW240" i="28"/>
  <c r="IR240" i="28"/>
  <c r="JD240" i="28"/>
  <c r="HI240" i="28"/>
  <c r="IG241" i="28"/>
  <c r="GL241" i="28"/>
  <c r="IS241" i="28"/>
  <c r="GX241" i="28"/>
  <c r="JE241" i="28"/>
  <c r="HJ241" i="28"/>
  <c r="GM242" i="28"/>
  <c r="IH242" i="28"/>
  <c r="GY242" i="28"/>
  <c r="IT242" i="28"/>
  <c r="HK242" i="28"/>
  <c r="JF242" i="28"/>
  <c r="II243" i="28"/>
  <c r="GN243" i="28"/>
  <c r="IU243" i="28"/>
  <c r="GZ243" i="28"/>
  <c r="JG243" i="28"/>
  <c r="HL243" i="28"/>
  <c r="IJ244" i="28"/>
  <c r="GO244" i="28"/>
  <c r="IV244" i="28"/>
  <c r="HA244" i="28"/>
  <c r="JH244" i="28"/>
  <c r="HM244" i="28"/>
  <c r="GP245" i="28"/>
  <c r="IK245" i="28"/>
  <c r="HB245" i="28"/>
  <c r="IW245" i="28"/>
  <c r="HN245" i="28"/>
  <c r="JI245" i="28"/>
  <c r="IL246" i="28"/>
  <c r="GQ246" i="28"/>
  <c r="IX246" i="28"/>
  <c r="HC246" i="28"/>
  <c r="JJ246" i="28"/>
  <c r="HO246" i="28"/>
  <c r="IM247" i="28"/>
  <c r="GR247" i="28"/>
  <c r="IY247" i="28"/>
  <c r="HD247" i="28"/>
  <c r="JK247" i="28"/>
  <c r="HP247" i="28"/>
  <c r="IN248" i="28"/>
  <c r="GS248" i="28"/>
  <c r="IZ248" i="28"/>
  <c r="HE248" i="28"/>
  <c r="JL248" i="28"/>
  <c r="HQ248" i="28"/>
  <c r="IO249" i="28"/>
  <c r="GT249" i="28"/>
  <c r="JA249" i="28"/>
  <c r="HF249" i="28"/>
  <c r="JM249" i="28"/>
  <c r="HR249" i="28"/>
  <c r="GU250" i="28"/>
  <c r="IP250" i="28"/>
  <c r="HG250" i="28"/>
  <c r="JB250" i="28"/>
  <c r="HS250" i="28"/>
  <c r="JN250" i="28"/>
  <c r="IQ251" i="28"/>
  <c r="GV251" i="28"/>
  <c r="JC251" i="28"/>
  <c r="HH251" i="28"/>
  <c r="JO251" i="28"/>
  <c r="HT251" i="28"/>
  <c r="GW252" i="28"/>
  <c r="IR252" i="28"/>
  <c r="HI252" i="28"/>
  <c r="JD252" i="28"/>
  <c r="IG253" i="28"/>
  <c r="GL253" i="28"/>
  <c r="IS253" i="28"/>
  <c r="GX253" i="28"/>
  <c r="JE253" i="28"/>
  <c r="HJ253" i="28"/>
  <c r="GM254" i="28"/>
  <c r="IH254" i="28"/>
  <c r="GY254" i="28"/>
  <c r="IT254" i="28"/>
  <c r="HK254" i="28"/>
  <c r="JF254" i="28"/>
  <c r="II255" i="28"/>
  <c r="GN255" i="28"/>
  <c r="IU255" i="28"/>
  <c r="GZ255" i="28"/>
  <c r="JG255" i="28"/>
  <c r="HL255" i="28"/>
  <c r="IJ256" i="28"/>
  <c r="GO256" i="28"/>
  <c r="IV256" i="28"/>
  <c r="HA256" i="28"/>
  <c r="JH256" i="28"/>
  <c r="HM256" i="28"/>
  <c r="GP257" i="28"/>
  <c r="IK257" i="28"/>
  <c r="HB257" i="28"/>
  <c r="IW257" i="28"/>
  <c r="HN257" i="28"/>
  <c r="JI257" i="28"/>
  <c r="GQ258" i="28"/>
  <c r="IL258" i="28"/>
  <c r="HC258" i="28"/>
  <c r="IX258" i="28"/>
  <c r="HO258" i="28"/>
  <c r="JJ258" i="28"/>
  <c r="IM259" i="28"/>
  <c r="GR259" i="28"/>
  <c r="IY259" i="28"/>
  <c r="HD259" i="28"/>
  <c r="JK259" i="28"/>
  <c r="HP259" i="28"/>
  <c r="GS260" i="28"/>
  <c r="IN260" i="28"/>
  <c r="HE260" i="28"/>
  <c r="IZ260" i="28"/>
  <c r="HQ260" i="28"/>
  <c r="JL260" i="28"/>
  <c r="GT261" i="28"/>
  <c r="IO261" i="28"/>
  <c r="HF261" i="28"/>
  <c r="JA261" i="28"/>
  <c r="HR261" i="28"/>
  <c r="JM261" i="28"/>
  <c r="IP262" i="28"/>
  <c r="GU262" i="28"/>
  <c r="JB262" i="28"/>
  <c r="HG262" i="28"/>
  <c r="JN262" i="28"/>
  <c r="HS262" i="28"/>
  <c r="IQ263" i="28"/>
  <c r="GV263" i="28"/>
  <c r="JC263" i="28"/>
  <c r="HH263" i="28"/>
  <c r="JO263" i="28"/>
  <c r="HT263" i="28"/>
  <c r="IR264" i="28"/>
  <c r="GW264" i="28"/>
  <c r="JD264" i="28"/>
  <c r="HI264" i="28"/>
  <c r="IG265" i="28"/>
  <c r="GL265" i="28"/>
  <c r="GX265" i="28"/>
  <c r="IS265" i="28"/>
  <c r="HJ265" i="28"/>
  <c r="JE265" i="28"/>
  <c r="GM266" i="28"/>
  <c r="IH266" i="28"/>
  <c r="GY266" i="28"/>
  <c r="IT266" i="28"/>
  <c r="HK266" i="28"/>
  <c r="JF266" i="28"/>
  <c r="II267" i="28"/>
  <c r="GN267" i="28"/>
  <c r="IU267" i="28"/>
  <c r="GZ267" i="28"/>
  <c r="JG267" i="28"/>
  <c r="HL267" i="28"/>
  <c r="GO268" i="28"/>
  <c r="IJ268" i="28"/>
  <c r="HA268" i="28"/>
  <c r="IV268" i="28"/>
  <c r="HM268" i="28"/>
  <c r="JH268" i="28"/>
  <c r="IK269" i="28"/>
  <c r="GP269" i="28"/>
  <c r="IW269" i="28"/>
  <c r="HB269" i="28"/>
  <c r="JI269" i="28"/>
  <c r="HN269" i="28"/>
  <c r="IL270" i="28"/>
  <c r="GQ270" i="28"/>
  <c r="IX270" i="28"/>
  <c r="HC270" i="28"/>
  <c r="JJ270" i="28"/>
  <c r="HO270" i="28"/>
  <c r="GR271" i="28"/>
  <c r="IM271" i="28"/>
  <c r="HD271" i="28"/>
  <c r="IY271" i="28"/>
  <c r="HP271" i="28"/>
  <c r="JK271" i="28"/>
  <c r="GS272" i="28"/>
  <c r="IN272" i="28"/>
  <c r="HE272" i="28"/>
  <c r="IZ272" i="28"/>
  <c r="HQ272" i="28"/>
  <c r="JL272" i="28"/>
  <c r="IO273" i="28"/>
  <c r="GT273" i="28"/>
  <c r="JA273" i="28"/>
  <c r="HF273" i="28"/>
  <c r="JM273" i="28"/>
  <c r="HR273" i="28"/>
  <c r="IP274" i="28"/>
  <c r="GU274" i="28"/>
  <c r="JB274" i="28"/>
  <c r="HG274" i="28"/>
  <c r="JN274" i="28"/>
  <c r="HS274" i="28"/>
  <c r="IQ275" i="28"/>
  <c r="GV275" i="28"/>
  <c r="JC275" i="28"/>
  <c r="HH275" i="28"/>
  <c r="JO275" i="28"/>
  <c r="HT275" i="28"/>
  <c r="GW276" i="28"/>
  <c r="IR276" i="28"/>
  <c r="HI276" i="28"/>
  <c r="JD276" i="28"/>
  <c r="IG277" i="28"/>
  <c r="GL277" i="28"/>
  <c r="IS277" i="28"/>
  <c r="GX277" i="28"/>
  <c r="JE277" i="28"/>
  <c r="HJ277" i="28"/>
  <c r="IH278" i="28"/>
  <c r="GM278" i="28"/>
  <c r="IT278" i="28"/>
  <c r="GY278" i="28"/>
  <c r="JF278" i="28"/>
  <c r="HK278" i="28"/>
  <c r="II279" i="28"/>
  <c r="GN279" i="28"/>
  <c r="IU279" i="28"/>
  <c r="GZ279" i="28"/>
  <c r="JG279" i="28"/>
  <c r="HL279" i="28"/>
  <c r="IJ280" i="28"/>
  <c r="GO280" i="28"/>
  <c r="IV280" i="28"/>
  <c r="HA280" i="28"/>
  <c r="JH280" i="28"/>
  <c r="HM280" i="28"/>
  <c r="IK281" i="28"/>
  <c r="GP281" i="28"/>
  <c r="IW281" i="28"/>
  <c r="HB281" i="28"/>
  <c r="JI281" i="28"/>
  <c r="HN281" i="28"/>
  <c r="GQ282" i="28"/>
  <c r="IL282" i="28"/>
  <c r="HC282" i="28"/>
  <c r="IX282" i="28"/>
  <c r="HO282" i="28"/>
  <c r="JJ282" i="28"/>
  <c r="IM283" i="28"/>
  <c r="GR283" i="28"/>
  <c r="IY283" i="28"/>
  <c r="HD283" i="28"/>
  <c r="JK283" i="28"/>
  <c r="HP283" i="28"/>
  <c r="IN284" i="28"/>
  <c r="GS284" i="28"/>
  <c r="IZ284" i="28"/>
  <c r="HE284" i="28"/>
  <c r="JL284" i="28"/>
  <c r="HQ284" i="28"/>
  <c r="GT285" i="28"/>
  <c r="IO285" i="28"/>
  <c r="HF285" i="28"/>
  <c r="JA285" i="28"/>
  <c r="JM285" i="28"/>
  <c r="HR285" i="28"/>
  <c r="IP286" i="28"/>
  <c r="GU286" i="28"/>
  <c r="JB286" i="28"/>
  <c r="HG286" i="28"/>
  <c r="JN286" i="28"/>
  <c r="HS286" i="28"/>
  <c r="IQ287" i="28"/>
  <c r="GV287" i="28"/>
  <c r="JC287" i="28"/>
  <c r="HH287" i="28"/>
  <c r="JO287" i="28"/>
  <c r="HT287" i="28"/>
  <c r="GW288" i="28"/>
  <c r="IR288" i="28"/>
  <c r="HI288" i="28"/>
  <c r="JD288" i="28"/>
  <c r="GL289" i="28"/>
  <c r="IG289" i="28"/>
  <c r="GX289" i="28"/>
  <c r="IS289" i="28"/>
  <c r="HJ289" i="28"/>
  <c r="JE289" i="28"/>
  <c r="IH290" i="28"/>
  <c r="GM290" i="28"/>
  <c r="IT290" i="28"/>
  <c r="GY290" i="28"/>
  <c r="JF290" i="28"/>
  <c r="HK290" i="28"/>
  <c r="GN291" i="28"/>
  <c r="II291" i="28"/>
  <c r="GZ291" i="28"/>
  <c r="IU291" i="28"/>
  <c r="HL291" i="28"/>
  <c r="JG291" i="28"/>
  <c r="IJ292" i="28"/>
  <c r="GO292" i="28"/>
  <c r="IV292" i="28"/>
  <c r="HA292" i="28"/>
  <c r="JH292" i="28"/>
  <c r="HM292" i="28"/>
  <c r="IK293" i="28"/>
  <c r="GP293" i="28"/>
  <c r="IW293" i="28"/>
  <c r="HB293" i="28"/>
  <c r="JI293" i="28"/>
  <c r="HN293" i="28"/>
  <c r="IL294" i="28"/>
  <c r="GQ294" i="28"/>
  <c r="IX294" i="28"/>
  <c r="HC294" i="28"/>
  <c r="JJ294" i="28"/>
  <c r="HO294" i="28"/>
  <c r="IM295" i="28"/>
  <c r="GR295" i="28"/>
  <c r="IY295" i="28"/>
  <c r="HD295" i="28"/>
  <c r="JK295" i="28"/>
  <c r="HP295" i="28"/>
  <c r="IN296" i="28"/>
  <c r="GS296" i="28"/>
  <c r="IZ296" i="28"/>
  <c r="HE296" i="28"/>
  <c r="JL296" i="28"/>
  <c r="HQ296" i="28"/>
  <c r="GT297" i="28"/>
  <c r="IO297" i="28"/>
  <c r="HF297" i="28"/>
  <c r="JA297" i="28"/>
  <c r="HR297" i="28"/>
  <c r="JM297" i="28"/>
  <c r="IP298" i="28"/>
  <c r="GU298" i="28"/>
  <c r="JB298" i="28"/>
  <c r="HG298" i="28"/>
  <c r="JN298" i="28"/>
  <c r="HS298" i="28"/>
  <c r="IQ299" i="28"/>
  <c r="GV299" i="28"/>
  <c r="JC299" i="28"/>
  <c r="HH299" i="28"/>
  <c r="JO299" i="28"/>
  <c r="HT299" i="28"/>
  <c r="IR300" i="28"/>
  <c r="GW300" i="28"/>
  <c r="JD300" i="28"/>
  <c r="HI300" i="28"/>
  <c r="IG301" i="28"/>
  <c r="GL301" i="28"/>
  <c r="IS301" i="28"/>
  <c r="GX301" i="28"/>
  <c r="JE301" i="28"/>
  <c r="HJ301" i="28"/>
  <c r="GM302" i="28"/>
  <c r="IH302" i="28"/>
  <c r="GY302" i="28"/>
  <c r="IT302" i="28"/>
  <c r="HK302" i="28"/>
  <c r="JF302" i="28"/>
  <c r="II303" i="28"/>
  <c r="GN303" i="28"/>
  <c r="IU303" i="28"/>
  <c r="GZ303" i="28"/>
  <c r="JG303" i="28"/>
  <c r="HL303" i="28"/>
  <c r="GO304" i="28"/>
  <c r="IJ304" i="28"/>
  <c r="HA304" i="28"/>
  <c r="IV304" i="28"/>
  <c r="HM304" i="28"/>
  <c r="JH304" i="28"/>
  <c r="IK305" i="28"/>
  <c r="GP305" i="28"/>
  <c r="IW305" i="28"/>
  <c r="HB305" i="28"/>
  <c r="JI305" i="28"/>
  <c r="HN305" i="28"/>
  <c r="IL306" i="28"/>
  <c r="GQ306" i="28"/>
  <c r="IX306" i="28"/>
  <c r="HC306" i="28"/>
  <c r="JJ306" i="28"/>
  <c r="HO306" i="28"/>
  <c r="GR307" i="28"/>
  <c r="IM307" i="28"/>
  <c r="HD307" i="28"/>
  <c r="IY307" i="28"/>
  <c r="HP307" i="28"/>
  <c r="JK307" i="28"/>
  <c r="GS308" i="28"/>
  <c r="IN308" i="28"/>
  <c r="HE308" i="28"/>
  <c r="IZ308" i="28"/>
  <c r="HQ308" i="28"/>
  <c r="JL308" i="28"/>
  <c r="IO309" i="28"/>
  <c r="GT309" i="28"/>
  <c r="HF309" i="28"/>
  <c r="JA309" i="28"/>
  <c r="JM309" i="28"/>
  <c r="HR309" i="28"/>
  <c r="IP310" i="28"/>
  <c r="GU310" i="28"/>
  <c r="JB310" i="28"/>
  <c r="HG310" i="28"/>
  <c r="JN310" i="28"/>
  <c r="HS310" i="28"/>
  <c r="IQ311" i="28"/>
  <c r="GV311" i="28"/>
  <c r="JC311" i="28"/>
  <c r="HH311" i="28"/>
  <c r="JO311" i="28"/>
  <c r="HT311" i="28"/>
  <c r="IR312" i="28"/>
  <c r="GW312" i="28"/>
  <c r="JD312" i="28"/>
  <c r="HI312" i="28"/>
  <c r="GL313" i="28"/>
  <c r="IG313" i="28"/>
  <c r="GX313" i="28"/>
  <c r="IS313" i="28"/>
  <c r="HJ313" i="28"/>
  <c r="JE313" i="28"/>
  <c r="IH314" i="28"/>
  <c r="GM314" i="28"/>
  <c r="IT314" i="28"/>
  <c r="GY314" i="28"/>
  <c r="JF314" i="28"/>
  <c r="HK314" i="28"/>
  <c r="GN315" i="28"/>
  <c r="II315" i="28"/>
  <c r="GZ315" i="28"/>
  <c r="IU315" i="28"/>
  <c r="HL315" i="28"/>
  <c r="JG315" i="28"/>
  <c r="IJ316" i="28"/>
  <c r="GO316" i="28"/>
  <c r="IV316" i="28"/>
  <c r="HA316" i="28"/>
  <c r="JH316" i="28"/>
  <c r="HM316" i="28"/>
  <c r="GP317" i="28"/>
  <c r="IK317" i="28"/>
  <c r="HB317" i="28"/>
  <c r="IW317" i="28"/>
  <c r="HN317" i="28"/>
  <c r="JI317" i="28"/>
  <c r="IL318" i="28"/>
  <c r="GQ318" i="28"/>
  <c r="IX318" i="28"/>
  <c r="HC318" i="28"/>
  <c r="JJ318" i="28"/>
  <c r="HO318" i="28"/>
  <c r="GR319" i="28"/>
  <c r="IM319" i="28"/>
  <c r="HD319" i="28"/>
  <c r="IY319" i="28"/>
  <c r="HP319" i="28"/>
  <c r="JK319" i="28"/>
  <c r="IN320" i="28"/>
  <c r="GS320" i="28"/>
  <c r="IZ320" i="28"/>
  <c r="HE320" i="28"/>
  <c r="JL320" i="28"/>
  <c r="HQ320" i="28"/>
  <c r="GT321" i="28"/>
  <c r="IO321" i="28"/>
  <c r="HF321" i="28"/>
  <c r="JA321" i="28"/>
  <c r="HR321" i="28"/>
  <c r="JM321" i="28"/>
  <c r="IP322" i="28"/>
  <c r="GU322" i="28"/>
  <c r="JB322" i="28"/>
  <c r="HG322" i="28"/>
  <c r="JN322" i="28"/>
  <c r="HS322" i="28"/>
  <c r="GV323" i="28"/>
  <c r="IQ323" i="28"/>
  <c r="HH323" i="28"/>
  <c r="JC323" i="28"/>
  <c r="HT323" i="28"/>
  <c r="JO323" i="28"/>
  <c r="IR324" i="28"/>
  <c r="GW324" i="28"/>
  <c r="JD324" i="28"/>
  <c r="HI324" i="28"/>
  <c r="GL325" i="28"/>
  <c r="IG325" i="28"/>
  <c r="GX325" i="28"/>
  <c r="IS325" i="28"/>
  <c r="HJ325" i="28"/>
  <c r="JE325" i="28"/>
  <c r="IH326" i="28"/>
  <c r="GM326" i="28"/>
  <c r="IT326" i="28"/>
  <c r="GY326" i="28"/>
  <c r="JF326" i="28"/>
  <c r="HK326" i="28"/>
  <c r="II327" i="28"/>
  <c r="GN327" i="28"/>
  <c r="IU327" i="28"/>
  <c r="GZ327" i="28"/>
  <c r="JG327" i="28"/>
  <c r="HL327" i="28"/>
  <c r="GO328" i="28"/>
  <c r="IJ328" i="28"/>
  <c r="HA328" i="28"/>
  <c r="IV328" i="28"/>
  <c r="HM328" i="28"/>
  <c r="JH328" i="28"/>
  <c r="IK329" i="28"/>
  <c r="GP329" i="28"/>
  <c r="IW329" i="28"/>
  <c r="HB329" i="28"/>
  <c r="JI329" i="28"/>
  <c r="HN329" i="28"/>
  <c r="IL330" i="28"/>
  <c r="GQ330" i="28"/>
  <c r="IX330" i="28"/>
  <c r="HC330" i="28"/>
  <c r="JJ330" i="28"/>
  <c r="HO330" i="28"/>
  <c r="GR331" i="28"/>
  <c r="IM331" i="28"/>
  <c r="HD331" i="28"/>
  <c r="IY331" i="28"/>
  <c r="HP331" i="28"/>
  <c r="JK331" i="28"/>
  <c r="GS332" i="28"/>
  <c r="IN332" i="28"/>
  <c r="HE332" i="28"/>
  <c r="IZ332" i="28"/>
  <c r="HQ332" i="28"/>
  <c r="JL332" i="28"/>
  <c r="IO333" i="28"/>
  <c r="GT333" i="28"/>
  <c r="JA333" i="28"/>
  <c r="HF333" i="28"/>
  <c r="JM333" i="28"/>
  <c r="HR333" i="28"/>
  <c r="IP334" i="28"/>
  <c r="GU334" i="28"/>
  <c r="JB334" i="28"/>
  <c r="HG334" i="28"/>
  <c r="JN334" i="28"/>
  <c r="HS334" i="28"/>
  <c r="GV335" i="28"/>
  <c r="IQ335" i="28"/>
  <c r="HH335" i="28"/>
  <c r="JC335" i="28"/>
  <c r="HT335" i="28"/>
  <c r="JO335" i="28"/>
  <c r="IR336" i="28"/>
  <c r="GW336" i="28"/>
  <c r="JD336" i="28"/>
  <c r="HI336" i="28"/>
  <c r="IG337" i="28"/>
  <c r="GL337" i="28"/>
  <c r="IS337" i="28"/>
  <c r="GX337" i="28"/>
  <c r="JE337" i="28"/>
  <c r="HJ337" i="28"/>
  <c r="GM338" i="28"/>
  <c r="IH338" i="28"/>
  <c r="GY338" i="28"/>
  <c r="IT338" i="28"/>
  <c r="HK338" i="28"/>
  <c r="JF338" i="28"/>
  <c r="II339" i="28"/>
  <c r="GN339" i="28"/>
  <c r="IU339" i="28"/>
  <c r="GZ339" i="28"/>
  <c r="JG339" i="28"/>
  <c r="HL339" i="28"/>
  <c r="IJ340" i="28"/>
  <c r="GO340" i="28"/>
  <c r="HA340" i="28"/>
  <c r="IV340" i="28"/>
  <c r="JH340" i="28"/>
  <c r="HM340" i="28"/>
  <c r="IK341" i="28"/>
  <c r="GP341" i="28"/>
  <c r="IW341" i="28"/>
  <c r="HB341" i="28"/>
  <c r="JI341" i="28"/>
  <c r="HN341" i="28"/>
  <c r="GQ342" i="28"/>
  <c r="IL342" i="28"/>
  <c r="HC342" i="28"/>
  <c r="IX342" i="28"/>
  <c r="HO342" i="28"/>
  <c r="JJ342" i="28"/>
  <c r="GR343" i="28"/>
  <c r="IM343" i="28"/>
  <c r="HD343" i="28"/>
  <c r="IY343" i="28"/>
  <c r="HP343" i="28"/>
  <c r="JK343" i="28"/>
  <c r="IN344" i="28"/>
  <c r="GS344" i="28"/>
  <c r="IZ344" i="28"/>
  <c r="HE344" i="28"/>
  <c r="JL344" i="28"/>
  <c r="HQ344" i="28"/>
  <c r="IO345" i="28"/>
  <c r="GT345" i="28"/>
  <c r="JA345" i="28"/>
  <c r="HF345" i="28"/>
  <c r="JM345" i="28"/>
  <c r="HR345" i="28"/>
  <c r="IP346" i="28"/>
  <c r="GU346" i="28"/>
  <c r="JB346" i="28"/>
  <c r="HG346" i="28"/>
  <c r="JN346" i="28"/>
  <c r="HS346" i="28"/>
  <c r="GV347" i="28"/>
  <c r="IQ347" i="28"/>
  <c r="HH347" i="28"/>
  <c r="JC347" i="28"/>
  <c r="HT347" i="28"/>
  <c r="JO347" i="28"/>
  <c r="IR348" i="28"/>
  <c r="GW348" i="28"/>
  <c r="JD348" i="28"/>
  <c r="HI348" i="28"/>
  <c r="IG349" i="28"/>
  <c r="GL349" i="28"/>
  <c r="IS349" i="28"/>
  <c r="GX349" i="28"/>
  <c r="JE349" i="28"/>
  <c r="HJ349" i="28"/>
  <c r="GM350" i="28"/>
  <c r="IH350" i="28"/>
  <c r="GY350" i="28"/>
  <c r="IT350" i="28"/>
  <c r="HK350" i="28"/>
  <c r="JF350" i="28"/>
  <c r="II351" i="28"/>
  <c r="GN351" i="28"/>
  <c r="IU351" i="28"/>
  <c r="GZ351" i="28"/>
  <c r="JG351" i="28"/>
  <c r="HL351" i="28"/>
  <c r="IJ352" i="28"/>
  <c r="GO352" i="28"/>
  <c r="IV352" i="28"/>
  <c r="HA352" i="28"/>
  <c r="JH352" i="28"/>
  <c r="HM352" i="28"/>
  <c r="GP353" i="28"/>
  <c r="IK353" i="28"/>
  <c r="HB353" i="28"/>
  <c r="IW353" i="28"/>
  <c r="HN353" i="28"/>
  <c r="JI353" i="28"/>
  <c r="IL354" i="28"/>
  <c r="GQ354" i="28"/>
  <c r="IX354" i="28"/>
  <c r="HC354" i="28"/>
  <c r="JJ354" i="28"/>
  <c r="HO354" i="28"/>
  <c r="IM355" i="28"/>
  <c r="GR355" i="28"/>
  <c r="IY355" i="28"/>
  <c r="HD355" i="28"/>
  <c r="JK355" i="28"/>
  <c r="HP355" i="28"/>
  <c r="GS356" i="28"/>
  <c r="IN356" i="28"/>
  <c r="HE356" i="28"/>
  <c r="IZ356" i="28"/>
  <c r="HQ356" i="28"/>
  <c r="JL356" i="28"/>
  <c r="IO357" i="28"/>
  <c r="GT357" i="28"/>
  <c r="JA357" i="28"/>
  <c r="HF357" i="28"/>
  <c r="JM357" i="28"/>
  <c r="HR357" i="28"/>
  <c r="IP358" i="28"/>
  <c r="GU358" i="28"/>
  <c r="JB358" i="28"/>
  <c r="HG358" i="28"/>
  <c r="JN358" i="28"/>
  <c r="HS358" i="28"/>
  <c r="IQ359" i="28"/>
  <c r="GV359" i="28"/>
  <c r="JC359" i="28"/>
  <c r="HH359" i="28"/>
  <c r="JO359" i="28"/>
  <c r="HT359" i="28"/>
  <c r="GW360" i="28"/>
  <c r="IR360" i="28"/>
  <c r="HI360" i="28"/>
  <c r="JD360" i="28"/>
  <c r="IG361" i="28"/>
  <c r="GL361" i="28"/>
  <c r="IS361" i="28"/>
  <c r="GX361" i="28"/>
  <c r="HJ361" i="28"/>
  <c r="JE361" i="28"/>
  <c r="IH362" i="28"/>
  <c r="GM362" i="28"/>
  <c r="GY362" i="28"/>
  <c r="IT362" i="28"/>
  <c r="JF362" i="28"/>
  <c r="HK362" i="28"/>
  <c r="GN363" i="28"/>
  <c r="II363" i="28"/>
  <c r="GZ363" i="28"/>
  <c r="IU363" i="28"/>
  <c r="HL363" i="28"/>
  <c r="JG363" i="28"/>
  <c r="IJ364" i="28"/>
  <c r="GO364" i="28"/>
  <c r="IV364" i="28"/>
  <c r="HA364" i="28"/>
  <c r="JH364" i="28"/>
  <c r="HM364" i="28"/>
  <c r="IK365" i="28"/>
  <c r="GP365" i="28"/>
  <c r="IW365" i="28"/>
  <c r="HB365" i="28"/>
  <c r="JI365" i="28"/>
  <c r="HN365" i="28"/>
  <c r="IL366" i="28"/>
  <c r="GQ366" i="28"/>
  <c r="IX366" i="28"/>
  <c r="HC366" i="28"/>
  <c r="JJ366" i="28"/>
  <c r="HO366" i="28"/>
  <c r="GR367" i="28"/>
  <c r="IM367" i="28"/>
  <c r="HD367" i="28"/>
  <c r="IY367" i="28"/>
  <c r="HP367" i="28"/>
  <c r="JK367" i="28"/>
  <c r="IN368" i="28"/>
  <c r="GS368" i="28"/>
  <c r="IZ368" i="28"/>
  <c r="HE368" i="28"/>
  <c r="JL368" i="28"/>
  <c r="HQ368" i="28"/>
  <c r="GT369" i="28"/>
  <c r="IO369" i="28"/>
  <c r="HF369" i="28"/>
  <c r="JA369" i="28"/>
  <c r="HR369" i="28"/>
  <c r="JM369" i="28"/>
  <c r="IP370" i="28"/>
  <c r="GU370" i="28"/>
  <c r="JB370" i="28"/>
  <c r="HG370" i="28"/>
  <c r="JN370" i="28"/>
  <c r="HS370" i="28"/>
  <c r="IQ371" i="28"/>
  <c r="GV371" i="28"/>
  <c r="JC371" i="28"/>
  <c r="HH371" i="28"/>
  <c r="JO371" i="28"/>
  <c r="HT371" i="28"/>
  <c r="GW372" i="28"/>
  <c r="IR372" i="28"/>
  <c r="HI372" i="28"/>
  <c r="JD372" i="28"/>
  <c r="IG373" i="28"/>
  <c r="GL373" i="28"/>
  <c r="IS373" i="28"/>
  <c r="GX373" i="28"/>
  <c r="JE373" i="28"/>
  <c r="HJ373" i="28"/>
  <c r="IH374" i="28"/>
  <c r="GM374" i="28"/>
  <c r="IT374" i="28"/>
  <c r="GY374" i="28"/>
  <c r="JF374" i="28"/>
  <c r="HK374" i="28"/>
  <c r="II375" i="28"/>
  <c r="GN375" i="28"/>
  <c r="IU375" i="28"/>
  <c r="GZ375" i="28"/>
  <c r="JG375" i="28"/>
  <c r="HL375" i="28"/>
  <c r="GO376" i="28"/>
  <c r="IJ376" i="28"/>
  <c r="HA376" i="28"/>
  <c r="IV376" i="28"/>
  <c r="HM376" i="28"/>
  <c r="JH376" i="28"/>
  <c r="IK377" i="28"/>
  <c r="GP377" i="28"/>
  <c r="IW377" i="28"/>
  <c r="HB377" i="28"/>
  <c r="JI377" i="28"/>
  <c r="HN377" i="28"/>
  <c r="GQ378" i="28"/>
  <c r="IL378" i="28"/>
  <c r="HC378" i="28"/>
  <c r="IX378" i="28"/>
  <c r="HO378" i="28"/>
  <c r="JJ378" i="28"/>
  <c r="IM379" i="28"/>
  <c r="GR379" i="28"/>
  <c r="IY379" i="28"/>
  <c r="HD379" i="28"/>
  <c r="JK379" i="28"/>
  <c r="HP379" i="28"/>
  <c r="GS380" i="28"/>
  <c r="IN380" i="28"/>
  <c r="HE380" i="28"/>
  <c r="IZ380" i="28"/>
  <c r="HQ380" i="28"/>
  <c r="JL380" i="28"/>
  <c r="IO381" i="28"/>
  <c r="GT381" i="28"/>
  <c r="JA381" i="28"/>
  <c r="HF381" i="28"/>
  <c r="JM381" i="28"/>
  <c r="HR381" i="28"/>
  <c r="GU382" i="28"/>
  <c r="IP382" i="28"/>
  <c r="JB382" i="28"/>
  <c r="HG382" i="28"/>
  <c r="JN382" i="28"/>
  <c r="HS382" i="28"/>
  <c r="GV383" i="28"/>
  <c r="IQ383" i="28"/>
  <c r="HH383" i="28"/>
  <c r="JC383" i="28"/>
  <c r="HT383" i="28"/>
  <c r="JO383" i="28"/>
  <c r="IR384" i="28"/>
  <c r="GW384" i="28"/>
  <c r="JD384" i="28"/>
  <c r="HI384" i="28"/>
  <c r="IG385" i="28"/>
  <c r="GL385" i="28"/>
  <c r="IS385" i="28"/>
  <c r="GX385" i="28"/>
  <c r="JE385" i="28"/>
  <c r="HJ385" i="28"/>
  <c r="IH386" i="28"/>
  <c r="GM386" i="28"/>
  <c r="IT386" i="28"/>
  <c r="GY386" i="28"/>
  <c r="JF386" i="28"/>
  <c r="HK386" i="28"/>
  <c r="GN387" i="28"/>
  <c r="II387" i="28"/>
  <c r="GZ387" i="28"/>
  <c r="IU387" i="28"/>
  <c r="HL387" i="28"/>
  <c r="JG387" i="28"/>
  <c r="IJ388" i="28"/>
  <c r="GO388" i="28"/>
  <c r="IV388" i="28"/>
  <c r="HA388" i="28"/>
  <c r="JH388" i="28"/>
  <c r="HM388" i="28"/>
  <c r="IK389" i="28"/>
  <c r="GP389" i="28"/>
  <c r="IW389" i="28"/>
  <c r="HB389" i="28"/>
  <c r="JI389" i="28"/>
  <c r="HN389" i="28"/>
  <c r="GQ390" i="28"/>
  <c r="IL390" i="28"/>
  <c r="HC390" i="28"/>
  <c r="IX390" i="28"/>
  <c r="HO390" i="28"/>
  <c r="JJ390" i="28"/>
  <c r="IM391" i="28"/>
  <c r="GR391" i="28"/>
  <c r="IY391" i="28"/>
  <c r="HD391" i="28"/>
  <c r="JK391" i="28"/>
  <c r="HP391" i="28"/>
  <c r="IN392" i="28"/>
  <c r="GS392" i="28"/>
  <c r="IZ392" i="28"/>
  <c r="HE392" i="28"/>
  <c r="JL392" i="28"/>
  <c r="HQ392" i="28"/>
  <c r="IO393" i="28"/>
  <c r="GT393" i="28"/>
  <c r="JA393" i="28"/>
  <c r="HF393" i="28"/>
  <c r="JM393" i="28"/>
  <c r="HR393" i="28"/>
  <c r="GU394" i="28"/>
  <c r="IP394" i="28"/>
  <c r="HG394" i="28"/>
  <c r="JB394" i="28"/>
  <c r="HS394" i="28"/>
  <c r="JN394" i="28"/>
  <c r="IQ395" i="28"/>
  <c r="GV395" i="28"/>
  <c r="JC395" i="28"/>
  <c r="HH395" i="28"/>
  <c r="JO395" i="28"/>
  <c r="HT395" i="28"/>
  <c r="IR396" i="28"/>
  <c r="GW396" i="28"/>
  <c r="JD396" i="28"/>
  <c r="HI396" i="28"/>
  <c r="IG397" i="28"/>
  <c r="GL397" i="28"/>
  <c r="IS397" i="28"/>
  <c r="GX397" i="28"/>
  <c r="JE397" i="28"/>
  <c r="HJ397" i="28"/>
  <c r="IH398" i="28"/>
  <c r="GM398" i="28"/>
  <c r="GY398" i="28"/>
  <c r="IT398" i="28"/>
  <c r="HK398" i="28"/>
  <c r="JF398" i="28"/>
  <c r="II399" i="28"/>
  <c r="GN399" i="28"/>
  <c r="IU399" i="28"/>
  <c r="GZ399" i="28"/>
  <c r="JG399" i="28"/>
  <c r="HL399" i="28"/>
  <c r="GO400" i="28"/>
  <c r="IJ400" i="28"/>
  <c r="HA400" i="28"/>
  <c r="IV400" i="28"/>
  <c r="HM400" i="28"/>
  <c r="JH400" i="28"/>
  <c r="IK401" i="28"/>
  <c r="GP401" i="28"/>
  <c r="IW401" i="28"/>
  <c r="HB401" i="28"/>
  <c r="JI401" i="28"/>
  <c r="HN401" i="28"/>
  <c r="GQ402" i="28"/>
  <c r="IL402" i="28"/>
  <c r="IX402" i="28"/>
  <c r="HC402" i="28"/>
  <c r="JJ402" i="28"/>
  <c r="HO402" i="28"/>
  <c r="GR403" i="28"/>
  <c r="IM403" i="28"/>
  <c r="HD403" i="28"/>
  <c r="IY403" i="28"/>
  <c r="HP403" i="28"/>
  <c r="JK403" i="28"/>
  <c r="IN404" i="28"/>
  <c r="GS404" i="28"/>
  <c r="IZ404" i="28"/>
  <c r="HE404" i="28"/>
  <c r="JL404" i="28"/>
  <c r="HQ404" i="28"/>
  <c r="GT405" i="28"/>
  <c r="IO405" i="28"/>
  <c r="HF405" i="28"/>
  <c r="JA405" i="28"/>
  <c r="HR405" i="28"/>
  <c r="JM405" i="28"/>
  <c r="GU406" i="28"/>
  <c r="IP406" i="28"/>
  <c r="HG406" i="28"/>
  <c r="JB406" i="28"/>
  <c r="HS406" i="28"/>
  <c r="JN406" i="28"/>
  <c r="IQ407" i="28"/>
  <c r="GV407" i="28"/>
  <c r="JC407" i="28"/>
  <c r="HH407" i="28"/>
  <c r="JO407" i="28"/>
  <c r="HT407" i="28"/>
  <c r="GW408" i="28"/>
  <c r="IR408" i="28"/>
  <c r="HI408" i="28"/>
  <c r="JD408" i="28"/>
  <c r="GL409" i="28"/>
  <c r="IG409" i="28"/>
  <c r="GX409" i="28"/>
  <c r="IS409" i="28"/>
  <c r="HJ409" i="28"/>
  <c r="JE409" i="28"/>
  <c r="IH410" i="28"/>
  <c r="GM410" i="28"/>
  <c r="IT410" i="28"/>
  <c r="GY410" i="28"/>
  <c r="JF410" i="28"/>
  <c r="HK410" i="28"/>
  <c r="GN411" i="28"/>
  <c r="II411" i="28"/>
  <c r="GZ411" i="28"/>
  <c r="IU411" i="28"/>
  <c r="HL411" i="28"/>
  <c r="JG411" i="28"/>
  <c r="IJ412" i="28"/>
  <c r="GO412" i="28"/>
  <c r="IV412" i="28"/>
  <c r="HA412" i="28"/>
  <c r="JH412" i="28"/>
  <c r="HM412" i="28"/>
  <c r="IK413" i="28"/>
  <c r="GP413" i="28"/>
  <c r="IW413" i="28"/>
  <c r="HB413" i="28"/>
  <c r="JI413" i="28"/>
  <c r="HN413" i="28"/>
  <c r="IL414" i="28"/>
  <c r="GQ414" i="28"/>
  <c r="IX414" i="28"/>
  <c r="HC414" i="28"/>
  <c r="JJ414" i="28"/>
  <c r="HO414" i="28"/>
  <c r="GR415" i="28"/>
  <c r="IM415" i="28"/>
  <c r="HD415" i="28"/>
  <c r="IY415" i="28"/>
  <c r="HP415" i="28"/>
  <c r="JK415" i="28"/>
  <c r="IN416" i="28"/>
  <c r="GS416" i="28"/>
  <c r="IZ416" i="28"/>
  <c r="HE416" i="28"/>
  <c r="JL416" i="28"/>
  <c r="HQ416" i="28"/>
  <c r="IO417" i="28"/>
  <c r="GT417" i="28"/>
  <c r="JA417" i="28"/>
  <c r="HF417" i="28"/>
  <c r="JM417" i="28"/>
  <c r="HR417" i="28"/>
  <c r="IP418" i="28"/>
  <c r="GU418" i="28"/>
  <c r="JB418" i="28"/>
  <c r="HG418" i="28"/>
  <c r="JN418" i="28"/>
  <c r="HS418" i="28"/>
  <c r="IQ419" i="28"/>
  <c r="GV419" i="28"/>
  <c r="JC419" i="28"/>
  <c r="HH419" i="28"/>
  <c r="JO419" i="28"/>
  <c r="HT419" i="28"/>
  <c r="GW420" i="28"/>
  <c r="IR420" i="28"/>
  <c r="HI420" i="28"/>
  <c r="JD420" i="28"/>
  <c r="IG421" i="28"/>
  <c r="GL421" i="28"/>
  <c r="IS421" i="28"/>
  <c r="GX421" i="28"/>
  <c r="JE421" i="28"/>
  <c r="HJ421" i="28"/>
  <c r="GM422" i="28"/>
  <c r="IH422" i="28"/>
  <c r="GY422" i="28"/>
  <c r="IT422" i="28"/>
  <c r="HK422" i="28"/>
  <c r="JF422" i="28"/>
  <c r="II423" i="28"/>
  <c r="GN423" i="28"/>
  <c r="IU423" i="28"/>
  <c r="GZ423" i="28"/>
  <c r="JG423" i="28"/>
  <c r="HL423" i="28"/>
  <c r="IJ424" i="28"/>
  <c r="GO424" i="28"/>
  <c r="IV424" i="28"/>
  <c r="HA424" i="28"/>
  <c r="JH424" i="28"/>
  <c r="HM424" i="28"/>
  <c r="IK425" i="28"/>
  <c r="GP425" i="28"/>
  <c r="IW425" i="28"/>
  <c r="HB425" i="28"/>
  <c r="JI425" i="28"/>
  <c r="HN425" i="28"/>
  <c r="IL426" i="28"/>
  <c r="GQ426" i="28"/>
  <c r="IX426" i="28"/>
  <c r="HC426" i="28"/>
  <c r="JJ426" i="28"/>
  <c r="HO426" i="28"/>
  <c r="GR427" i="28"/>
  <c r="IM427" i="28"/>
  <c r="HD427" i="28"/>
  <c r="IY427" i="28"/>
  <c r="HP427" i="28"/>
  <c r="JK427" i="28"/>
  <c r="IN428" i="28"/>
  <c r="GS428" i="28"/>
  <c r="IZ428" i="28"/>
  <c r="HE428" i="28"/>
  <c r="JL428" i="28"/>
  <c r="HQ428" i="28"/>
  <c r="IO429" i="28"/>
  <c r="GT429" i="28"/>
  <c r="JA429" i="28"/>
  <c r="HF429" i="28"/>
  <c r="JM429" i="28"/>
  <c r="HR429" i="28"/>
  <c r="IP430" i="28"/>
  <c r="GU430" i="28"/>
  <c r="JB430" i="28"/>
  <c r="HG430" i="28"/>
  <c r="JN430" i="28"/>
  <c r="HS430" i="28"/>
  <c r="GV431" i="28"/>
  <c r="IQ431" i="28"/>
  <c r="HH431" i="28"/>
  <c r="JC431" i="28"/>
  <c r="HT431" i="28"/>
  <c r="JO431" i="28"/>
  <c r="IR432" i="28"/>
  <c r="GW432" i="28"/>
  <c r="JD432" i="28"/>
  <c r="HI432" i="28"/>
  <c r="IG433" i="28"/>
  <c r="GL433" i="28"/>
  <c r="IS433" i="28"/>
  <c r="GX433" i="28"/>
  <c r="JE433" i="28"/>
  <c r="HJ433" i="28"/>
  <c r="IH434" i="28"/>
  <c r="GM434" i="28"/>
  <c r="IT434" i="28"/>
  <c r="GY434" i="28"/>
  <c r="JF434" i="28"/>
  <c r="HK434" i="28"/>
  <c r="GN435" i="28"/>
  <c r="II435" i="28"/>
  <c r="GZ435" i="28"/>
  <c r="IU435" i="28"/>
  <c r="HL435" i="28"/>
  <c r="JG435" i="28"/>
  <c r="IJ436" i="28"/>
  <c r="GO436" i="28"/>
  <c r="IV436" i="28"/>
  <c r="HA436" i="28"/>
  <c r="JH436" i="28"/>
  <c r="HM436" i="28"/>
  <c r="GP437" i="28"/>
  <c r="IK437" i="28"/>
  <c r="HB437" i="28"/>
  <c r="IW437" i="28"/>
  <c r="HN437" i="28"/>
  <c r="JI437" i="28"/>
  <c r="IL438" i="28"/>
  <c r="GQ438" i="28"/>
  <c r="IX438" i="28"/>
  <c r="HC438" i="28"/>
  <c r="JJ438" i="28"/>
  <c r="HO438" i="28"/>
  <c r="GR439" i="28"/>
  <c r="IM439" i="28"/>
  <c r="HD439" i="28"/>
  <c r="IY439" i="28"/>
  <c r="HP439" i="28"/>
  <c r="JK439" i="28"/>
  <c r="IN440" i="28"/>
  <c r="GS440" i="28"/>
  <c r="IZ440" i="28"/>
  <c r="HE440" i="28"/>
  <c r="JL440" i="28"/>
  <c r="HQ440" i="28"/>
  <c r="GT441" i="28"/>
  <c r="IO441" i="28"/>
  <c r="HF441" i="28"/>
  <c r="JA441" i="28"/>
  <c r="HR441" i="28"/>
  <c r="JM441" i="28"/>
  <c r="IP442" i="28"/>
  <c r="GU442" i="28"/>
  <c r="JB442" i="28"/>
  <c r="HG442" i="28"/>
  <c r="JN442" i="28"/>
  <c r="HS442" i="28"/>
  <c r="IQ443" i="28"/>
  <c r="GV443" i="28"/>
  <c r="JC443" i="28"/>
  <c r="HH443" i="28"/>
  <c r="HT443" i="28"/>
  <c r="JO443" i="28"/>
  <c r="IR444" i="28"/>
  <c r="GW444" i="28"/>
  <c r="JD444" i="28"/>
  <c r="HI444" i="28"/>
  <c r="GL445" i="28"/>
  <c r="IG445" i="28"/>
  <c r="GX445" i="28"/>
  <c r="IS445" i="28"/>
  <c r="HJ445" i="28"/>
  <c r="JE445" i="28"/>
  <c r="IH446" i="28"/>
  <c r="GM446" i="28"/>
  <c r="IT446" i="28"/>
  <c r="GY446" i="28"/>
  <c r="JF446" i="28"/>
  <c r="HK446" i="28"/>
  <c r="II447" i="28"/>
  <c r="GN447" i="28"/>
  <c r="IU447" i="28"/>
  <c r="GZ447" i="28"/>
  <c r="JG447" i="28"/>
  <c r="HL447" i="28"/>
  <c r="IJ448" i="28"/>
  <c r="GO448" i="28"/>
  <c r="IV448" i="28"/>
  <c r="HA448" i="28"/>
  <c r="JH448" i="28"/>
  <c r="HM448" i="28"/>
  <c r="IK449" i="28"/>
  <c r="GP449" i="28"/>
  <c r="IW449" i="28"/>
  <c r="HB449" i="28"/>
  <c r="JI449" i="28"/>
  <c r="HN449" i="28"/>
  <c r="GQ450" i="28"/>
  <c r="IL450" i="28"/>
  <c r="HC450" i="28"/>
  <c r="IX450" i="28"/>
  <c r="HO450" i="28"/>
  <c r="JJ450" i="28"/>
  <c r="GR451" i="28"/>
  <c r="IM451" i="28"/>
  <c r="HD451" i="28"/>
  <c r="IY451" i="28"/>
  <c r="HP451" i="28"/>
  <c r="JK451" i="28"/>
  <c r="IN452" i="28"/>
  <c r="GS452" i="28"/>
  <c r="IZ452" i="28"/>
  <c r="HE452" i="28"/>
  <c r="JL452" i="28"/>
  <c r="HQ452" i="28"/>
  <c r="GT453" i="28"/>
  <c r="IO453" i="28"/>
  <c r="HF453" i="28"/>
  <c r="JA453" i="28"/>
  <c r="HR453" i="28"/>
  <c r="JM453" i="28"/>
  <c r="IP454" i="28"/>
  <c r="GU454" i="28"/>
  <c r="JB454" i="28"/>
  <c r="HG454" i="28"/>
  <c r="HS454" i="28"/>
  <c r="JN454" i="28"/>
  <c r="IQ455" i="28"/>
  <c r="GV455" i="28"/>
  <c r="JC455" i="28"/>
  <c r="HH455" i="28"/>
  <c r="JO455" i="28"/>
  <c r="HT455" i="28"/>
  <c r="IR456" i="28"/>
  <c r="GW456" i="28"/>
  <c r="JD456" i="28"/>
  <c r="HI456" i="28"/>
  <c r="GL457" i="28"/>
  <c r="IG457" i="28"/>
  <c r="GX457" i="28"/>
  <c r="IS457" i="28"/>
  <c r="HJ457" i="28"/>
  <c r="JE457" i="28"/>
  <c r="IH458" i="28"/>
  <c r="GM458" i="28"/>
  <c r="IT458" i="28"/>
  <c r="GY458" i="28"/>
  <c r="JF458" i="28"/>
  <c r="HK458" i="28"/>
  <c r="GN459" i="28"/>
  <c r="II459" i="28"/>
  <c r="GZ459" i="28"/>
  <c r="IU459" i="28"/>
  <c r="HL459" i="28"/>
  <c r="JG459" i="28"/>
  <c r="IJ460" i="28"/>
  <c r="GO460" i="28"/>
  <c r="IV460" i="28"/>
  <c r="HA460" i="28"/>
  <c r="JH460" i="28"/>
  <c r="HM460" i="28"/>
  <c r="IK461" i="28"/>
  <c r="GP461" i="28"/>
  <c r="IW461" i="28"/>
  <c r="HB461" i="28"/>
  <c r="JI461" i="28"/>
  <c r="HN461" i="28"/>
  <c r="GQ462" i="28"/>
  <c r="IL462" i="28"/>
  <c r="HC462" i="28"/>
  <c r="IX462" i="28"/>
  <c r="HO462" i="28"/>
  <c r="JJ462" i="28"/>
  <c r="IM463" i="28"/>
  <c r="GR463" i="28"/>
  <c r="HD463" i="28"/>
  <c r="IY463" i="28"/>
  <c r="HP463" i="28"/>
  <c r="JK463" i="28"/>
  <c r="GS464" i="28"/>
  <c r="IN464" i="28"/>
  <c r="HE464" i="28"/>
  <c r="IZ464" i="28"/>
  <c r="HQ464" i="28"/>
  <c r="JL464" i="28"/>
  <c r="IO465" i="28"/>
  <c r="GT465" i="28"/>
  <c r="JA465" i="28"/>
  <c r="HF465" i="28"/>
  <c r="JM465" i="28"/>
  <c r="HR465" i="28"/>
  <c r="GU466" i="28"/>
  <c r="IP466" i="28"/>
  <c r="HG466" i="28"/>
  <c r="JB466" i="28"/>
  <c r="HS466" i="28"/>
  <c r="JN466" i="28"/>
  <c r="IQ467" i="28"/>
  <c r="GV467" i="28"/>
  <c r="JC467" i="28"/>
  <c r="HH467" i="28"/>
  <c r="JO467" i="28"/>
  <c r="HT467" i="28"/>
  <c r="IR468" i="28"/>
  <c r="GW468" i="28"/>
  <c r="JD468" i="28"/>
  <c r="HI468" i="28"/>
  <c r="IG469" i="28"/>
  <c r="GL469" i="28"/>
  <c r="IS469" i="28"/>
  <c r="GX469" i="28"/>
  <c r="JE469" i="28"/>
  <c r="HJ469" i="28"/>
  <c r="IH470" i="28"/>
  <c r="GM470" i="28"/>
  <c r="IT470" i="28"/>
  <c r="GY470" i="28"/>
  <c r="JF470" i="28"/>
  <c r="HK470" i="28"/>
  <c r="II471" i="28"/>
  <c r="GN471" i="28"/>
  <c r="IU471" i="28"/>
  <c r="GZ471" i="28"/>
  <c r="JG471" i="28"/>
  <c r="HL471" i="28"/>
  <c r="GO472" i="28"/>
  <c r="IJ472" i="28"/>
  <c r="HA472" i="28"/>
  <c r="IV472" i="28"/>
  <c r="HM472" i="28"/>
  <c r="JH472" i="28"/>
  <c r="GP473" i="28"/>
  <c r="IK473" i="28"/>
  <c r="HB473" i="28"/>
  <c r="IW473" i="28"/>
  <c r="HN473" i="28"/>
  <c r="JI473" i="28"/>
  <c r="IL474" i="28"/>
  <c r="GQ474" i="28"/>
  <c r="HC474" i="28"/>
  <c r="IX474" i="28"/>
  <c r="JJ474" i="28"/>
  <c r="HO474" i="28"/>
  <c r="IM475" i="28"/>
  <c r="GR475" i="28"/>
  <c r="IY475" i="28"/>
  <c r="HD475" i="28"/>
  <c r="JK475" i="28"/>
  <c r="HP475" i="28"/>
  <c r="IN476" i="28"/>
  <c r="GS476" i="28"/>
  <c r="IZ476" i="28"/>
  <c r="HE476" i="28"/>
  <c r="JL476" i="28"/>
  <c r="HQ476" i="28"/>
  <c r="GT477" i="28"/>
  <c r="IO477" i="28"/>
  <c r="HF477" i="28"/>
  <c r="JA477" i="28"/>
  <c r="HR477" i="28"/>
  <c r="JM477" i="28"/>
  <c r="IP478" i="28"/>
  <c r="GU478" i="28"/>
  <c r="JB478" i="28"/>
  <c r="HG478" i="28"/>
  <c r="JN478" i="28"/>
  <c r="HS478" i="28"/>
  <c r="IQ479" i="28"/>
  <c r="GV479" i="28"/>
  <c r="JC479" i="28"/>
  <c r="HH479" i="28"/>
  <c r="HT479" i="28"/>
  <c r="JO479" i="28"/>
  <c r="IR480" i="28"/>
  <c r="GW480" i="28"/>
  <c r="HI480" i="28"/>
  <c r="JD480" i="28"/>
  <c r="IG481" i="28"/>
  <c r="GL481" i="28"/>
  <c r="IS481" i="28"/>
  <c r="GX481" i="28"/>
  <c r="JE481" i="28"/>
  <c r="HJ481" i="28"/>
  <c r="GM482" i="28"/>
  <c r="IH482" i="28"/>
  <c r="GY482" i="28"/>
  <c r="IT482" i="28"/>
  <c r="HK482" i="28"/>
  <c r="JF482" i="28"/>
  <c r="II483" i="28"/>
  <c r="GN483" i="28"/>
  <c r="IU483" i="28"/>
  <c r="GZ483" i="28"/>
  <c r="JG483" i="28"/>
  <c r="HL483" i="28"/>
  <c r="GO484" i="28"/>
  <c r="IJ484" i="28"/>
  <c r="HA484" i="28"/>
  <c r="IV484" i="28"/>
  <c r="HM484" i="28"/>
  <c r="JH484" i="28"/>
  <c r="IK485" i="28"/>
  <c r="GP485" i="28"/>
  <c r="IW485" i="28"/>
  <c r="HB485" i="28"/>
  <c r="JI485" i="28"/>
  <c r="HN485" i="28"/>
  <c r="GQ486" i="28"/>
  <c r="IL486" i="28"/>
  <c r="HC486" i="28"/>
  <c r="IX486" i="28"/>
  <c r="HO486" i="28"/>
  <c r="JJ486" i="28"/>
  <c r="IM487" i="28"/>
  <c r="GR487" i="28"/>
  <c r="IY487" i="28"/>
  <c r="HD487" i="28"/>
  <c r="JK487" i="28"/>
  <c r="HP487" i="28"/>
  <c r="GS488" i="28"/>
  <c r="IN488" i="28"/>
  <c r="HE488" i="28"/>
  <c r="IZ488" i="28"/>
  <c r="JL488" i="28"/>
  <c r="HQ488" i="28"/>
  <c r="IO489" i="28"/>
  <c r="GT489" i="28"/>
  <c r="HF489" i="28"/>
  <c r="JA489" i="28"/>
  <c r="JM489" i="28"/>
  <c r="HR489" i="28"/>
  <c r="GU490" i="28"/>
  <c r="IP490" i="28"/>
  <c r="JB490" i="28"/>
  <c r="HG490" i="28"/>
  <c r="HS490" i="28"/>
  <c r="JN490" i="28"/>
  <c r="GV491" i="28"/>
  <c r="IQ491" i="28"/>
  <c r="HH491" i="28"/>
  <c r="JC491" i="28"/>
  <c r="HT491" i="28"/>
  <c r="JO491" i="28"/>
  <c r="IR492" i="28"/>
  <c r="GW492" i="28"/>
  <c r="JD492" i="28"/>
  <c r="HI492" i="28"/>
  <c r="GL493" i="28"/>
  <c r="IG493" i="28"/>
  <c r="GX493" i="28"/>
  <c r="IS493" i="28"/>
  <c r="HJ493" i="28"/>
  <c r="JE493" i="28"/>
  <c r="IH494" i="28"/>
  <c r="GM494" i="28"/>
  <c r="IT494" i="28"/>
  <c r="GY494" i="28"/>
  <c r="JF494" i="28"/>
  <c r="HK494" i="28"/>
  <c r="GN495" i="28"/>
  <c r="II495" i="28"/>
  <c r="GZ495" i="28"/>
  <c r="IU495" i="28"/>
  <c r="HL495" i="28"/>
  <c r="JG495" i="28"/>
  <c r="IJ496" i="28"/>
  <c r="GO496" i="28"/>
  <c r="IV496" i="28"/>
  <c r="HA496" i="28"/>
  <c r="JH496" i="28"/>
  <c r="HM496" i="28"/>
  <c r="GP497" i="28"/>
  <c r="IK497" i="28"/>
  <c r="HB497" i="28"/>
  <c r="IW497" i="28"/>
  <c r="HN497" i="28"/>
  <c r="JI497" i="28"/>
  <c r="IL498" i="28"/>
  <c r="GQ498" i="28"/>
  <c r="IX498" i="28"/>
  <c r="HC498" i="28"/>
  <c r="JJ498" i="28"/>
  <c r="HO498" i="28"/>
  <c r="IM499" i="28"/>
  <c r="GR499" i="28"/>
  <c r="IY499" i="28"/>
  <c r="HD499" i="28"/>
  <c r="JK499" i="28"/>
  <c r="HP499" i="28"/>
  <c r="GS500" i="28"/>
  <c r="IN500" i="28"/>
  <c r="HE500" i="28"/>
  <c r="IZ500" i="28"/>
  <c r="HQ500" i="28"/>
  <c r="JL500" i="28"/>
  <c r="IO501" i="28"/>
  <c r="GT501" i="28"/>
  <c r="JA501" i="28"/>
  <c r="HF501" i="28"/>
  <c r="JM501" i="28"/>
  <c r="HR501" i="28"/>
  <c r="GU502" i="28"/>
  <c r="IP502" i="28"/>
  <c r="HG502" i="28"/>
  <c r="JB502" i="28"/>
  <c r="HS502" i="28"/>
  <c r="JN502" i="28"/>
  <c r="IQ503" i="28"/>
  <c r="GV503" i="28"/>
  <c r="JC503" i="28"/>
  <c r="HH503" i="28"/>
  <c r="JO503" i="28"/>
  <c r="HT503" i="28"/>
  <c r="IR504" i="28"/>
  <c r="GW504" i="28"/>
  <c r="JD504" i="28"/>
  <c r="HI504" i="28"/>
  <c r="GL505" i="28"/>
  <c r="IG505" i="28"/>
  <c r="GX505" i="28"/>
  <c r="IS505" i="28"/>
  <c r="HJ505" i="28"/>
  <c r="JE505" i="28"/>
  <c r="IH506" i="28"/>
  <c r="GM506" i="28"/>
  <c r="IT506" i="28"/>
  <c r="GY506" i="28"/>
  <c r="HK506" i="28"/>
  <c r="JF506" i="28"/>
  <c r="GN507" i="28"/>
  <c r="II507" i="28"/>
  <c r="GZ507" i="28"/>
  <c r="IU507" i="28"/>
  <c r="HL507" i="28"/>
  <c r="JG507" i="28"/>
  <c r="GO508" i="28"/>
  <c r="IJ508" i="28"/>
  <c r="HA508" i="28"/>
  <c r="IV508" i="28"/>
  <c r="HM508" i="28"/>
  <c r="JH508" i="28"/>
  <c r="IK509" i="28"/>
  <c r="GP509" i="28"/>
  <c r="IW509" i="28"/>
  <c r="HB509" i="28"/>
  <c r="JI509" i="28"/>
  <c r="HN509" i="28"/>
  <c r="GQ510" i="28"/>
  <c r="IL510" i="28"/>
  <c r="HC510" i="28"/>
  <c r="IX510" i="28"/>
  <c r="HO510" i="28"/>
  <c r="JJ510" i="28"/>
  <c r="IM511" i="28"/>
  <c r="GR511" i="28"/>
  <c r="IY511" i="28"/>
  <c r="HD511" i="28"/>
  <c r="JK511" i="28"/>
  <c r="HP511" i="28"/>
  <c r="GS512" i="28"/>
  <c r="IN512" i="28"/>
  <c r="HE512" i="28"/>
  <c r="IZ512" i="28"/>
  <c r="HQ512" i="28"/>
  <c r="JL512" i="28"/>
  <c r="IO513" i="28"/>
  <c r="GT513" i="28"/>
  <c r="JA513" i="28"/>
  <c r="HF513" i="28"/>
  <c r="JM513" i="28"/>
  <c r="HR513" i="28"/>
  <c r="IP514" i="28"/>
  <c r="GU514" i="28"/>
  <c r="JB514" i="28"/>
  <c r="HG514" i="28"/>
  <c r="JN514" i="28"/>
  <c r="HS514" i="28"/>
  <c r="IQ515" i="28"/>
  <c r="GV515" i="28"/>
  <c r="JC515" i="28"/>
  <c r="HH515" i="28"/>
  <c r="HT515" i="28"/>
  <c r="JO515" i="28"/>
  <c r="IR516" i="28"/>
  <c r="GW516" i="28"/>
  <c r="JD516" i="28"/>
  <c r="HI516" i="28"/>
  <c r="IG517" i="28"/>
  <c r="GL517" i="28"/>
  <c r="IS517" i="28"/>
  <c r="GX517" i="28"/>
  <c r="JE517" i="28"/>
  <c r="HJ517" i="28"/>
  <c r="IH518" i="28"/>
  <c r="GM518" i="28"/>
  <c r="IT518" i="28"/>
  <c r="GY518" i="28"/>
  <c r="JF518" i="28"/>
  <c r="HK518" i="28"/>
  <c r="II519" i="28"/>
  <c r="GN519" i="28"/>
  <c r="IU519" i="28"/>
  <c r="GZ519" i="28"/>
  <c r="JG519" i="28"/>
  <c r="HL519" i="28"/>
  <c r="IJ520" i="28"/>
  <c r="GO520" i="28"/>
  <c r="IV520" i="28"/>
  <c r="HA520" i="28"/>
  <c r="JH520" i="28"/>
  <c r="HM520" i="28"/>
  <c r="GZ242" i="28"/>
  <c r="IU242" i="28"/>
  <c r="HL242" i="28"/>
  <c r="JG242" i="28"/>
  <c r="GO243" i="28"/>
  <c r="IJ243" i="28"/>
  <c r="HA243" i="28"/>
  <c r="IV243" i="28"/>
  <c r="HM243" i="28"/>
  <c r="JH243" i="28"/>
  <c r="IK244" i="28"/>
  <c r="GP244" i="28"/>
  <c r="IW244" i="28"/>
  <c r="HB244" i="28"/>
  <c r="JI244" i="28"/>
  <c r="HN244" i="28"/>
  <c r="GQ245" i="28"/>
  <c r="IL245" i="28"/>
  <c r="IX245" i="28"/>
  <c r="HC245" i="28"/>
  <c r="JJ245" i="28"/>
  <c r="HO245" i="28"/>
  <c r="IM246" i="28"/>
  <c r="GR246" i="28"/>
  <c r="IY246" i="28"/>
  <c r="HD246" i="28"/>
  <c r="JK246" i="28"/>
  <c r="HP246" i="28"/>
  <c r="IN247" i="28"/>
  <c r="GS247" i="28"/>
  <c r="IZ247" i="28"/>
  <c r="HE247" i="28"/>
  <c r="JL247" i="28"/>
  <c r="HQ247" i="28"/>
  <c r="GT248" i="28"/>
  <c r="IO248" i="28"/>
  <c r="HF248" i="28"/>
  <c r="JA248" i="28"/>
  <c r="HR248" i="28"/>
  <c r="JM248" i="28"/>
  <c r="IP249" i="28"/>
  <c r="GU249" i="28"/>
  <c r="JB249" i="28"/>
  <c r="HG249" i="28"/>
  <c r="JN249" i="28"/>
  <c r="HS249" i="28"/>
  <c r="GV250" i="28"/>
  <c r="IQ250" i="28"/>
  <c r="HH250" i="28"/>
  <c r="JC250" i="28"/>
  <c r="HT250" i="28"/>
  <c r="JO250" i="28"/>
  <c r="IR251" i="28"/>
  <c r="GW251" i="28"/>
  <c r="JD251" i="28"/>
  <c r="HI251" i="28"/>
  <c r="GL252" i="28"/>
  <c r="IG252" i="28"/>
  <c r="GX252" i="28"/>
  <c r="IS252" i="28"/>
  <c r="HJ252" i="28"/>
  <c r="JE252" i="28"/>
  <c r="IH253" i="28"/>
  <c r="GM253" i="28"/>
  <c r="IT253" i="28"/>
  <c r="GY253" i="28"/>
  <c r="JF253" i="28"/>
  <c r="HK253" i="28"/>
  <c r="GN254" i="28"/>
  <c r="II254" i="28"/>
  <c r="GZ254" i="28"/>
  <c r="IU254" i="28"/>
  <c r="HL254" i="28"/>
  <c r="JG254" i="28"/>
  <c r="IJ255" i="28"/>
  <c r="GO255" i="28"/>
  <c r="IV255" i="28"/>
  <c r="HA255" i="28"/>
  <c r="JH255" i="28"/>
  <c r="HM255" i="28"/>
  <c r="IK256" i="28"/>
  <c r="GP256" i="28"/>
  <c r="IW256" i="28"/>
  <c r="HB256" i="28"/>
  <c r="JI256" i="28"/>
  <c r="HN256" i="28"/>
  <c r="GQ257" i="28"/>
  <c r="IL257" i="28"/>
  <c r="HC257" i="28"/>
  <c r="IX257" i="28"/>
  <c r="HO257" i="28"/>
  <c r="JJ257" i="28"/>
  <c r="GR258" i="28"/>
  <c r="IM258" i="28"/>
  <c r="HD258" i="28"/>
  <c r="IY258" i="28"/>
  <c r="HP258" i="28"/>
  <c r="JK258" i="28"/>
  <c r="IN259" i="28"/>
  <c r="GS259" i="28"/>
  <c r="IZ259" i="28"/>
  <c r="HE259" i="28"/>
  <c r="JL259" i="28"/>
  <c r="HQ259" i="28"/>
  <c r="GT260" i="28"/>
  <c r="IO260" i="28"/>
  <c r="HF260" i="28"/>
  <c r="JA260" i="28"/>
  <c r="HR260" i="28"/>
  <c r="JM260" i="28"/>
  <c r="GU261" i="28"/>
  <c r="IP261" i="28"/>
  <c r="HG261" i="28"/>
  <c r="JB261" i="28"/>
  <c r="HS261" i="28"/>
  <c r="JN261" i="28"/>
  <c r="GV262" i="28"/>
  <c r="IQ262" i="28"/>
  <c r="HH262" i="28"/>
  <c r="JC262" i="28"/>
  <c r="HT262" i="28"/>
  <c r="JO262" i="28"/>
  <c r="IR263" i="28"/>
  <c r="GW263" i="28"/>
  <c r="JD263" i="28"/>
  <c r="HI263" i="28"/>
  <c r="GL264" i="28"/>
  <c r="IG264" i="28"/>
  <c r="IS264" i="28"/>
  <c r="GX264" i="28"/>
  <c r="JE264" i="28"/>
  <c r="HJ264" i="28"/>
  <c r="IH265" i="28"/>
  <c r="GM265" i="28"/>
  <c r="GY265" i="28"/>
  <c r="IT265" i="28"/>
  <c r="HK265" i="28"/>
  <c r="JF265" i="28"/>
  <c r="II266" i="28"/>
  <c r="GN266" i="28"/>
  <c r="IU266" i="28"/>
  <c r="GZ266" i="28"/>
  <c r="JG266" i="28"/>
  <c r="HL266" i="28"/>
  <c r="IJ267" i="28"/>
  <c r="GO267" i="28"/>
  <c r="IV267" i="28"/>
  <c r="HA267" i="28"/>
  <c r="JH267" i="28"/>
  <c r="HM267" i="28"/>
  <c r="GP268" i="28"/>
  <c r="IK268" i="28"/>
  <c r="HB268" i="28"/>
  <c r="IW268" i="28"/>
  <c r="HN268" i="28"/>
  <c r="JI268" i="28"/>
  <c r="GQ269" i="28"/>
  <c r="IL269" i="28"/>
  <c r="HC269" i="28"/>
  <c r="IX269" i="28"/>
  <c r="HO269" i="28"/>
  <c r="JJ269" i="28"/>
  <c r="IM270" i="28"/>
  <c r="GR270" i="28"/>
  <c r="IY270" i="28"/>
  <c r="HD270" i="28"/>
  <c r="JK270" i="28"/>
  <c r="HP270" i="28"/>
  <c r="IN271" i="28"/>
  <c r="GS271" i="28"/>
  <c r="IZ271" i="28"/>
  <c r="HE271" i="28"/>
  <c r="JL271" i="28"/>
  <c r="HQ271" i="28"/>
  <c r="GT272" i="28"/>
  <c r="IO272" i="28"/>
  <c r="HF272" i="28"/>
  <c r="JA272" i="28"/>
  <c r="HR272" i="28"/>
  <c r="JM272" i="28"/>
  <c r="IP273" i="28"/>
  <c r="GU273" i="28"/>
  <c r="JB273" i="28"/>
  <c r="HG273" i="28"/>
  <c r="JN273" i="28"/>
  <c r="HS273" i="28"/>
  <c r="GV274" i="28"/>
  <c r="IQ274" i="28"/>
  <c r="HH274" i="28"/>
  <c r="JC274" i="28"/>
  <c r="HT274" i="28"/>
  <c r="JO274" i="28"/>
  <c r="IR275" i="28"/>
  <c r="GW275" i="28"/>
  <c r="JD275" i="28"/>
  <c r="HI275" i="28"/>
  <c r="GL276" i="28"/>
  <c r="IG276" i="28"/>
  <c r="GX276" i="28"/>
  <c r="IS276" i="28"/>
  <c r="HJ276" i="28"/>
  <c r="JE276" i="28"/>
  <c r="IH277" i="28"/>
  <c r="GM277" i="28"/>
  <c r="IT277" i="28"/>
  <c r="GY277" i="28"/>
  <c r="JF277" i="28"/>
  <c r="HK277" i="28"/>
  <c r="GN278" i="28"/>
  <c r="II278" i="28"/>
  <c r="GZ278" i="28"/>
  <c r="IU278" i="28"/>
  <c r="HL278" i="28"/>
  <c r="JG278" i="28"/>
  <c r="IJ279" i="28"/>
  <c r="GO279" i="28"/>
  <c r="IV279" i="28"/>
  <c r="HA279" i="28"/>
  <c r="JH279" i="28"/>
  <c r="HM279" i="28"/>
  <c r="GP280" i="28"/>
  <c r="IK280" i="28"/>
  <c r="HB280" i="28"/>
  <c r="IW280" i="28"/>
  <c r="HN280" i="28"/>
  <c r="JI280" i="28"/>
  <c r="IL281" i="28"/>
  <c r="GQ281" i="28"/>
  <c r="IX281" i="28"/>
  <c r="HC281" i="28"/>
  <c r="JJ281" i="28"/>
  <c r="HO281" i="28"/>
  <c r="IM282" i="28"/>
  <c r="GR282" i="28"/>
  <c r="IY282" i="28"/>
  <c r="HD282" i="28"/>
  <c r="JK282" i="28"/>
  <c r="HP282" i="28"/>
  <c r="IN283" i="28"/>
  <c r="GS283" i="28"/>
  <c r="IZ283" i="28"/>
  <c r="HE283" i="28"/>
  <c r="JL283" i="28"/>
  <c r="HQ283" i="28"/>
  <c r="IO284" i="28"/>
  <c r="GT284" i="28"/>
  <c r="JA284" i="28"/>
  <c r="HF284" i="28"/>
  <c r="JM284" i="28"/>
  <c r="HR284" i="28"/>
  <c r="IP285" i="28"/>
  <c r="GU285" i="28"/>
  <c r="HG285" i="28"/>
  <c r="JB285" i="28"/>
  <c r="HS285" i="28"/>
  <c r="JN285" i="28"/>
  <c r="IQ286" i="28"/>
  <c r="GV286" i="28"/>
  <c r="JC286" i="28"/>
  <c r="HH286" i="28"/>
  <c r="JO286" i="28"/>
  <c r="HT286" i="28"/>
  <c r="GW287" i="28"/>
  <c r="IR287" i="28"/>
  <c r="JD287" i="28"/>
  <c r="HI287" i="28"/>
  <c r="IG288" i="28"/>
  <c r="GL288" i="28"/>
  <c r="IS288" i="28"/>
  <c r="GX288" i="28"/>
  <c r="JE288" i="28"/>
  <c r="HJ288" i="28"/>
  <c r="GM289" i="28"/>
  <c r="IH289" i="28"/>
  <c r="GY289" i="28"/>
  <c r="IT289" i="28"/>
  <c r="HK289" i="28"/>
  <c r="JF289" i="28"/>
  <c r="II290" i="28"/>
  <c r="GN290" i="28"/>
  <c r="IU290" i="28"/>
  <c r="GZ290" i="28"/>
  <c r="JG290" i="28"/>
  <c r="HL290" i="28"/>
  <c r="IJ291" i="28"/>
  <c r="GO291" i="28"/>
  <c r="IV291" i="28"/>
  <c r="HA291" i="28"/>
  <c r="JH291" i="28"/>
  <c r="HM291" i="28"/>
  <c r="IK292" i="28"/>
  <c r="GP292" i="28"/>
  <c r="IW292" i="28"/>
  <c r="HB292" i="28"/>
  <c r="JI292" i="28"/>
  <c r="HN292" i="28"/>
  <c r="GQ293" i="28"/>
  <c r="IL293" i="28"/>
  <c r="HC293" i="28"/>
  <c r="IX293" i="28"/>
  <c r="HO293" i="28"/>
  <c r="JJ293" i="28"/>
  <c r="IM294" i="28"/>
  <c r="GR294" i="28"/>
  <c r="IY294" i="28"/>
  <c r="HD294" i="28"/>
  <c r="JK294" i="28"/>
  <c r="HP294" i="28"/>
  <c r="IN295" i="28"/>
  <c r="GS295" i="28"/>
  <c r="IZ295" i="28"/>
  <c r="HE295" i="28"/>
  <c r="JL295" i="28"/>
  <c r="HQ295" i="28"/>
  <c r="IO296" i="28"/>
  <c r="GT296" i="28"/>
  <c r="JA296" i="28"/>
  <c r="HF296" i="28"/>
  <c r="JM296" i="28"/>
  <c r="HR296" i="28"/>
  <c r="GU297" i="28"/>
  <c r="IP297" i="28"/>
  <c r="HG297" i="28"/>
  <c r="JB297" i="28"/>
  <c r="HS297" i="28"/>
  <c r="JN297" i="28"/>
  <c r="IQ298" i="28"/>
  <c r="GV298" i="28"/>
  <c r="JC298" i="28"/>
  <c r="HH298" i="28"/>
  <c r="JO298" i="28"/>
  <c r="HT298" i="28"/>
  <c r="IR299" i="28"/>
  <c r="GW299" i="28"/>
  <c r="JD299" i="28"/>
  <c r="HI299" i="28"/>
  <c r="IG300" i="28"/>
  <c r="GL300" i="28"/>
  <c r="IS300" i="28"/>
  <c r="GX300" i="28"/>
  <c r="JE300" i="28"/>
  <c r="HJ300" i="28"/>
  <c r="IH301" i="28"/>
  <c r="GM301" i="28"/>
  <c r="IT301" i="28"/>
  <c r="GY301" i="28"/>
  <c r="JF301" i="28"/>
  <c r="HK301" i="28"/>
  <c r="II302" i="28"/>
  <c r="GN302" i="28"/>
  <c r="IU302" i="28"/>
  <c r="GZ302" i="28"/>
  <c r="JG302" i="28"/>
  <c r="HL302" i="28"/>
  <c r="IJ303" i="28"/>
  <c r="GO303" i="28"/>
  <c r="IV303" i="28"/>
  <c r="HA303" i="28"/>
  <c r="JH303" i="28"/>
  <c r="HM303" i="28"/>
  <c r="IK304" i="28"/>
  <c r="GP304" i="28"/>
  <c r="IW304" i="28"/>
  <c r="HB304" i="28"/>
  <c r="JI304" i="28"/>
  <c r="HN304" i="28"/>
  <c r="IL305" i="28"/>
  <c r="GQ305" i="28"/>
  <c r="IX305" i="28"/>
  <c r="HC305" i="28"/>
  <c r="JJ305" i="28"/>
  <c r="HO305" i="28"/>
  <c r="IM306" i="28"/>
  <c r="GR306" i="28"/>
  <c r="IY306" i="28"/>
  <c r="HD306" i="28"/>
  <c r="JK306" i="28"/>
  <c r="HP306" i="28"/>
  <c r="IN307" i="28"/>
  <c r="GS307" i="28"/>
  <c r="IZ307" i="28"/>
  <c r="HE307" i="28"/>
  <c r="JL307" i="28"/>
  <c r="HQ307" i="28"/>
  <c r="IO308" i="28"/>
  <c r="GT308" i="28"/>
  <c r="JA308" i="28"/>
  <c r="HF308" i="28"/>
  <c r="JM308" i="28"/>
  <c r="HR308" i="28"/>
  <c r="IP309" i="28"/>
  <c r="GU309" i="28"/>
  <c r="JB309" i="28"/>
  <c r="HG309" i="28"/>
  <c r="JN309" i="28"/>
  <c r="HS309" i="28"/>
  <c r="GV310" i="28"/>
  <c r="IQ310" i="28"/>
  <c r="HH310" i="28"/>
  <c r="JC310" i="28"/>
  <c r="HT310" i="28"/>
  <c r="JO310" i="28"/>
  <c r="GW311" i="28"/>
  <c r="IR311" i="28"/>
  <c r="HI311" i="28"/>
  <c r="JD311" i="28"/>
  <c r="IG312" i="28"/>
  <c r="GL312" i="28"/>
  <c r="IS312" i="28"/>
  <c r="GX312" i="28"/>
  <c r="JE312" i="28"/>
  <c r="HJ312" i="28"/>
  <c r="GM313" i="28"/>
  <c r="IH313" i="28"/>
  <c r="GY313" i="28"/>
  <c r="IT313" i="28"/>
  <c r="HK313" i="28"/>
  <c r="JF313" i="28"/>
  <c r="II314" i="28"/>
  <c r="GN314" i="28"/>
  <c r="IU314" i="28"/>
  <c r="GZ314" i="28"/>
  <c r="JG314" i="28"/>
  <c r="HL314" i="28"/>
  <c r="GO315" i="28"/>
  <c r="IJ315" i="28"/>
  <c r="HA315" i="28"/>
  <c r="IV315" i="28"/>
  <c r="HM315" i="28"/>
  <c r="JH315" i="28"/>
  <c r="IK316" i="28"/>
  <c r="GP316" i="28"/>
  <c r="IW316" i="28"/>
  <c r="HB316" i="28"/>
  <c r="JI316" i="28"/>
  <c r="HN316" i="28"/>
  <c r="GQ317" i="28"/>
  <c r="IL317" i="28"/>
  <c r="HC317" i="28"/>
  <c r="IX317" i="28"/>
  <c r="HO317" i="28"/>
  <c r="JJ317" i="28"/>
  <c r="IM318" i="28"/>
  <c r="GR318" i="28"/>
  <c r="IY318" i="28"/>
  <c r="HD318" i="28"/>
  <c r="JK318" i="28"/>
  <c r="HP318" i="28"/>
  <c r="GS319" i="28"/>
  <c r="IN319" i="28"/>
  <c r="HE319" i="28"/>
  <c r="IZ319" i="28"/>
  <c r="HQ319" i="28"/>
  <c r="JL319" i="28"/>
  <c r="IO320" i="28"/>
  <c r="GT320" i="28"/>
  <c r="JA320" i="28"/>
  <c r="HF320" i="28"/>
  <c r="JM320" i="28"/>
  <c r="HR320" i="28"/>
  <c r="GU321" i="28"/>
  <c r="IP321" i="28"/>
  <c r="HG321" i="28"/>
  <c r="JB321" i="28"/>
  <c r="HS321" i="28"/>
  <c r="JN321" i="28"/>
  <c r="IQ322" i="28"/>
  <c r="GV322" i="28"/>
  <c r="JC322" i="28"/>
  <c r="HH322" i="28"/>
  <c r="JO322" i="28"/>
  <c r="HT322" i="28"/>
  <c r="GW323" i="28"/>
  <c r="IR323" i="28"/>
  <c r="HI323" i="28"/>
  <c r="JD323" i="28"/>
  <c r="IG324" i="28"/>
  <c r="GL324" i="28"/>
  <c r="IS324" i="28"/>
  <c r="GX324" i="28"/>
  <c r="JE324" i="28"/>
  <c r="HJ324" i="28"/>
  <c r="IH325" i="28"/>
  <c r="GM325" i="28"/>
  <c r="IT325" i="28"/>
  <c r="GY325" i="28"/>
  <c r="JF325" i="28"/>
  <c r="HK325" i="28"/>
  <c r="II326" i="28"/>
  <c r="GN326" i="28"/>
  <c r="IU326" i="28"/>
  <c r="GZ326" i="28"/>
  <c r="JG326" i="28"/>
  <c r="HL326" i="28"/>
  <c r="IJ327" i="28"/>
  <c r="GO327" i="28"/>
  <c r="IV327" i="28"/>
  <c r="HA327" i="28"/>
  <c r="JH327" i="28"/>
  <c r="HM327" i="28"/>
  <c r="GP328" i="28"/>
  <c r="IK328" i="28"/>
  <c r="HB328" i="28"/>
  <c r="IW328" i="28"/>
  <c r="HN328" i="28"/>
  <c r="JI328" i="28"/>
  <c r="IL329" i="28"/>
  <c r="GQ329" i="28"/>
  <c r="IX329" i="28"/>
  <c r="HC329" i="28"/>
  <c r="JJ329" i="28"/>
  <c r="HO329" i="28"/>
  <c r="IM330" i="28"/>
  <c r="GR330" i="28"/>
  <c r="IY330" i="28"/>
  <c r="HD330" i="28"/>
  <c r="JK330" i="28"/>
  <c r="HP330" i="28"/>
  <c r="IN331" i="28"/>
  <c r="GS331" i="28"/>
  <c r="IZ331" i="28"/>
  <c r="HE331" i="28"/>
  <c r="JL331" i="28"/>
  <c r="HQ331" i="28"/>
  <c r="GT332" i="28"/>
  <c r="IO332" i="28"/>
  <c r="HF332" i="28"/>
  <c r="JA332" i="28"/>
  <c r="HR332" i="28"/>
  <c r="JM332" i="28"/>
  <c r="IP333" i="28"/>
  <c r="GU333" i="28"/>
  <c r="JB333" i="28"/>
  <c r="HG333" i="28"/>
  <c r="JN333" i="28"/>
  <c r="HS333" i="28"/>
  <c r="IQ334" i="28"/>
  <c r="GV334" i="28"/>
  <c r="JC334" i="28"/>
  <c r="HH334" i="28"/>
  <c r="JO334" i="28"/>
  <c r="HT334" i="28"/>
  <c r="GW335" i="28"/>
  <c r="IR335" i="28"/>
  <c r="HI335" i="28"/>
  <c r="JD335" i="28"/>
  <c r="GL336" i="28"/>
  <c r="IG336" i="28"/>
  <c r="IS336" i="28"/>
  <c r="GX336" i="28"/>
  <c r="JE336" i="28"/>
  <c r="HJ336" i="28"/>
  <c r="IH337" i="28"/>
  <c r="GM337" i="28"/>
  <c r="IT337" i="28"/>
  <c r="GY337" i="28"/>
  <c r="JF337" i="28"/>
  <c r="HK337" i="28"/>
  <c r="GN338" i="28"/>
  <c r="II338" i="28"/>
  <c r="GZ338" i="28"/>
  <c r="IU338" i="28"/>
  <c r="HL338" i="28"/>
  <c r="JG338" i="28"/>
  <c r="IJ339" i="28"/>
  <c r="GO339" i="28"/>
  <c r="IV339" i="28"/>
  <c r="HA339" i="28"/>
  <c r="JH339" i="28"/>
  <c r="HM339" i="28"/>
  <c r="GP340" i="28"/>
  <c r="IK340" i="28"/>
  <c r="HB340" i="28"/>
  <c r="IW340" i="28"/>
  <c r="HN340" i="28"/>
  <c r="JI340" i="28"/>
  <c r="IL341" i="28"/>
  <c r="GQ341" i="28"/>
  <c r="IX341" i="28"/>
  <c r="HC341" i="28"/>
  <c r="JJ341" i="28"/>
  <c r="HO341" i="28"/>
  <c r="IM342" i="28"/>
  <c r="GR342" i="28"/>
  <c r="IY342" i="28"/>
  <c r="HD342" i="28"/>
  <c r="JK342" i="28"/>
  <c r="HP342" i="28"/>
  <c r="GS343" i="28"/>
  <c r="IN343" i="28"/>
  <c r="HE343" i="28"/>
  <c r="IZ343" i="28"/>
  <c r="HQ343" i="28"/>
  <c r="JL343" i="28"/>
  <c r="IO344" i="28"/>
  <c r="GT344" i="28"/>
  <c r="JA344" i="28"/>
  <c r="HF344" i="28"/>
  <c r="JM344" i="28"/>
  <c r="HR344" i="28"/>
  <c r="GU345" i="28"/>
  <c r="IP345" i="28"/>
  <c r="HG345" i="28"/>
  <c r="JB345" i="28"/>
  <c r="HS345" i="28"/>
  <c r="JN345" i="28"/>
  <c r="IQ346" i="28"/>
  <c r="GV346" i="28"/>
  <c r="JC346" i="28"/>
  <c r="HH346" i="28"/>
  <c r="JO346" i="28"/>
  <c r="HT346" i="28"/>
  <c r="GW347" i="28"/>
  <c r="IR347" i="28"/>
  <c r="HI347" i="28"/>
  <c r="JD347" i="28"/>
  <c r="IG348" i="28"/>
  <c r="GL348" i="28"/>
  <c r="IS348" i="28"/>
  <c r="GX348" i="28"/>
  <c r="JE348" i="28"/>
  <c r="HJ348" i="28"/>
  <c r="IH349" i="28"/>
  <c r="GM349" i="28"/>
  <c r="IT349" i="28"/>
  <c r="GY349" i="28"/>
  <c r="JF349" i="28"/>
  <c r="HK349" i="28"/>
  <c r="GN350" i="28"/>
  <c r="II350" i="28"/>
  <c r="GZ350" i="28"/>
  <c r="IU350" i="28"/>
  <c r="HL350" i="28"/>
  <c r="JG350" i="28"/>
  <c r="GO351" i="28"/>
  <c r="IJ351" i="28"/>
  <c r="HA351" i="28"/>
  <c r="IV351" i="28"/>
  <c r="HM351" i="28"/>
  <c r="JH351" i="28"/>
  <c r="IK352" i="28"/>
  <c r="GP352" i="28"/>
  <c r="IW352" i="28"/>
  <c r="HB352" i="28"/>
  <c r="JI352" i="28"/>
  <c r="HN352" i="28"/>
  <c r="GQ353" i="28"/>
  <c r="IL353" i="28"/>
  <c r="HC353" i="28"/>
  <c r="IX353" i="28"/>
  <c r="HO353" i="28"/>
  <c r="JJ353" i="28"/>
  <c r="IM354" i="28"/>
  <c r="GR354" i="28"/>
  <c r="IY354" i="28"/>
  <c r="HD354" i="28"/>
  <c r="JK354" i="28"/>
  <c r="HP354" i="28"/>
  <c r="IN355" i="28"/>
  <c r="GS355" i="28"/>
  <c r="IZ355" i="28"/>
  <c r="HE355" i="28"/>
  <c r="JL355" i="28"/>
  <c r="HQ355" i="28"/>
  <c r="GT356" i="28"/>
  <c r="IO356" i="28"/>
  <c r="HF356" i="28"/>
  <c r="JA356" i="28"/>
  <c r="HR356" i="28"/>
  <c r="JM356" i="28"/>
  <c r="IP357" i="28"/>
  <c r="GU357" i="28"/>
  <c r="JB357" i="28"/>
  <c r="HG357" i="28"/>
  <c r="JN357" i="28"/>
  <c r="HS357" i="28"/>
  <c r="IQ358" i="28"/>
  <c r="GV358" i="28"/>
  <c r="JC358" i="28"/>
  <c r="HH358" i="28"/>
  <c r="JO358" i="28"/>
  <c r="HT358" i="28"/>
  <c r="IR359" i="28"/>
  <c r="GW359" i="28"/>
  <c r="JD359" i="28"/>
  <c r="HI359" i="28"/>
  <c r="GL360" i="28"/>
  <c r="IG360" i="28"/>
  <c r="GX360" i="28"/>
  <c r="IS360" i="28"/>
  <c r="HJ360" i="28"/>
  <c r="JE360" i="28"/>
  <c r="IH361" i="28"/>
  <c r="GM361" i="28"/>
  <c r="IT361" i="28"/>
  <c r="GY361" i="28"/>
  <c r="JF361" i="28"/>
  <c r="HK361" i="28"/>
  <c r="II362" i="28"/>
  <c r="GN362" i="28"/>
  <c r="IU362" i="28"/>
  <c r="GZ362" i="28"/>
  <c r="JG362" i="28"/>
  <c r="HL362" i="28"/>
  <c r="GO363" i="28"/>
  <c r="IJ363" i="28"/>
  <c r="HA363" i="28"/>
  <c r="IV363" i="28"/>
  <c r="HM363" i="28"/>
  <c r="JH363" i="28"/>
  <c r="IK364" i="28"/>
  <c r="GP364" i="28"/>
  <c r="IW364" i="28"/>
  <c r="HB364" i="28"/>
  <c r="JI364" i="28"/>
  <c r="HN364" i="28"/>
  <c r="GQ365" i="28"/>
  <c r="IL365" i="28"/>
  <c r="HC365" i="28"/>
  <c r="IX365" i="28"/>
  <c r="HO365" i="28"/>
  <c r="JJ365" i="28"/>
  <c r="IM366" i="28"/>
  <c r="GR366" i="28"/>
  <c r="IY366" i="28"/>
  <c r="HD366" i="28"/>
  <c r="JK366" i="28"/>
  <c r="HP366" i="28"/>
  <c r="GS367" i="28"/>
  <c r="IN367" i="28"/>
  <c r="HE367" i="28"/>
  <c r="IZ367" i="28"/>
  <c r="HQ367" i="28"/>
  <c r="JL367" i="28"/>
  <c r="IO368" i="28"/>
  <c r="GT368" i="28"/>
  <c r="JA368" i="28"/>
  <c r="HF368" i="28"/>
  <c r="JM368" i="28"/>
  <c r="HR368" i="28"/>
  <c r="IP369" i="28"/>
  <c r="GU369" i="28"/>
  <c r="JB369" i="28"/>
  <c r="HG369" i="28"/>
  <c r="JN369" i="28"/>
  <c r="HS369" i="28"/>
  <c r="GV370" i="28"/>
  <c r="IQ370" i="28"/>
  <c r="HH370" i="28"/>
  <c r="JC370" i="28"/>
  <c r="HT370" i="28"/>
  <c r="JO370" i="28"/>
  <c r="IR371" i="28"/>
  <c r="GW371" i="28"/>
  <c r="JD371" i="28"/>
  <c r="HI371" i="28"/>
  <c r="GL372" i="28"/>
  <c r="IG372" i="28"/>
  <c r="GX372" i="28"/>
  <c r="IS372" i="28"/>
  <c r="HJ372" i="28"/>
  <c r="JE372" i="28"/>
  <c r="IH373" i="28"/>
  <c r="GM373" i="28"/>
  <c r="IT373" i="28"/>
  <c r="GY373" i="28"/>
  <c r="JF373" i="28"/>
  <c r="HK373" i="28"/>
  <c r="II374" i="28"/>
  <c r="GN374" i="28"/>
  <c r="IU374" i="28"/>
  <c r="GZ374" i="28"/>
  <c r="JG374" i="28"/>
  <c r="HL374" i="28"/>
  <c r="IJ375" i="28"/>
  <c r="GO375" i="28"/>
  <c r="IV375" i="28"/>
  <c r="HA375" i="28"/>
  <c r="JH375" i="28"/>
  <c r="HM375" i="28"/>
  <c r="GP376" i="28"/>
  <c r="IK376" i="28"/>
  <c r="HB376" i="28"/>
  <c r="IW376" i="28"/>
  <c r="HN376" i="28"/>
  <c r="JI376" i="28"/>
  <c r="IL377" i="28"/>
  <c r="GQ377" i="28"/>
  <c r="IX377" i="28"/>
  <c r="HC377" i="28"/>
  <c r="JJ377" i="28"/>
  <c r="HO377" i="28"/>
  <c r="IM378" i="28"/>
  <c r="GR378" i="28"/>
  <c r="HD378" i="28"/>
  <c r="IY378" i="28"/>
  <c r="HP378" i="28"/>
  <c r="JK378" i="28"/>
  <c r="IN379" i="28"/>
  <c r="GS379" i="28"/>
  <c r="HE379" i="28"/>
  <c r="IZ379" i="28"/>
  <c r="HQ379" i="28"/>
  <c r="JL379" i="28"/>
  <c r="GT380" i="28"/>
  <c r="IO380" i="28"/>
  <c r="HF380" i="28"/>
  <c r="JA380" i="28"/>
  <c r="HR380" i="28"/>
  <c r="JM380" i="28"/>
  <c r="IP381" i="28"/>
  <c r="GU381" i="28"/>
  <c r="JB381" i="28"/>
  <c r="HG381" i="28"/>
  <c r="JN381" i="28"/>
  <c r="HS381" i="28"/>
  <c r="IQ382" i="28"/>
  <c r="GV382" i="28"/>
  <c r="JC382" i="28"/>
  <c r="HH382" i="28"/>
  <c r="JO382" i="28"/>
  <c r="HT382" i="28"/>
  <c r="GW383" i="28"/>
  <c r="IR383" i="28"/>
  <c r="HI383" i="28"/>
  <c r="JD383" i="28"/>
  <c r="IG384" i="28"/>
  <c r="GL384" i="28"/>
  <c r="IS384" i="28"/>
  <c r="GX384" i="28"/>
  <c r="JE384" i="28"/>
  <c r="HJ384" i="28"/>
  <c r="IH385" i="28"/>
  <c r="GM385" i="28"/>
  <c r="IT385" i="28"/>
  <c r="GY385" i="28"/>
  <c r="JF385" i="28"/>
  <c r="HK385" i="28"/>
  <c r="II386" i="28"/>
  <c r="GN386" i="28"/>
  <c r="IU386" i="28"/>
  <c r="GZ386" i="28"/>
  <c r="JG386" i="28"/>
  <c r="HL386" i="28"/>
  <c r="GO387" i="28"/>
  <c r="IJ387" i="28"/>
  <c r="HA387" i="28"/>
  <c r="IV387" i="28"/>
  <c r="HM387" i="28"/>
  <c r="JH387" i="28"/>
  <c r="IK388" i="28"/>
  <c r="GP388" i="28"/>
  <c r="IW388" i="28"/>
  <c r="HB388" i="28"/>
  <c r="JI388" i="28"/>
  <c r="HN388" i="28"/>
  <c r="IL389" i="28"/>
  <c r="GQ389" i="28"/>
  <c r="IX389" i="28"/>
  <c r="HC389" i="28"/>
  <c r="JJ389" i="28"/>
  <c r="HO389" i="28"/>
  <c r="GR390" i="28"/>
  <c r="IM390" i="28"/>
  <c r="HD390" i="28"/>
  <c r="IY390" i="28"/>
  <c r="HP390" i="28"/>
  <c r="JK390" i="28"/>
  <c r="IN391" i="28"/>
  <c r="GS391" i="28"/>
  <c r="IZ391" i="28"/>
  <c r="HE391" i="28"/>
  <c r="JL391" i="28"/>
  <c r="HQ391" i="28"/>
  <c r="IO392" i="28"/>
  <c r="GT392" i="28"/>
  <c r="JA392" i="28"/>
  <c r="HF392" i="28"/>
  <c r="JM392" i="28"/>
  <c r="HR392" i="28"/>
  <c r="IP393" i="28"/>
  <c r="GU393" i="28"/>
  <c r="JB393" i="28"/>
  <c r="HG393" i="28"/>
  <c r="JN393" i="28"/>
  <c r="HS393" i="28"/>
  <c r="GV394" i="28"/>
  <c r="IQ394" i="28"/>
  <c r="HH394" i="28"/>
  <c r="JC394" i="28"/>
  <c r="HT394" i="28"/>
  <c r="JO394" i="28"/>
  <c r="IR395" i="28"/>
  <c r="GW395" i="28"/>
  <c r="JD395" i="28"/>
  <c r="HI395" i="28"/>
  <c r="IG396" i="28"/>
  <c r="GL396" i="28"/>
  <c r="IS396" i="28"/>
  <c r="GX396" i="28"/>
  <c r="JE396" i="28"/>
  <c r="HJ396" i="28"/>
  <c r="GM397" i="28"/>
  <c r="IH397" i="28"/>
  <c r="IT397" i="28"/>
  <c r="GY397" i="28"/>
  <c r="JF397" i="28"/>
  <c r="HK397" i="28"/>
  <c r="II398" i="28"/>
  <c r="GN398" i="28"/>
  <c r="IU398" i="28"/>
  <c r="GZ398" i="28"/>
  <c r="HL398" i="28"/>
  <c r="JG398" i="28"/>
  <c r="IJ399" i="28"/>
  <c r="GO399" i="28"/>
  <c r="IV399" i="28"/>
  <c r="HA399" i="28"/>
  <c r="HM399" i="28"/>
  <c r="JH399" i="28"/>
  <c r="GP400" i="28"/>
  <c r="IK400" i="28"/>
  <c r="IW400" i="28"/>
  <c r="HB400" i="28"/>
  <c r="HN400" i="28"/>
  <c r="JI400" i="28"/>
  <c r="IL401" i="28"/>
  <c r="GQ401" i="28"/>
  <c r="IX401" i="28"/>
  <c r="HC401" i="28"/>
  <c r="JJ401" i="28"/>
  <c r="HO401" i="28"/>
  <c r="IM402" i="28"/>
  <c r="GR402" i="28"/>
  <c r="IY402" i="28"/>
  <c r="HD402" i="28"/>
  <c r="JK402" i="28"/>
  <c r="HP402" i="28"/>
  <c r="IN403" i="28"/>
  <c r="GS403" i="28"/>
  <c r="IZ403" i="28"/>
  <c r="HE403" i="28"/>
  <c r="JL403" i="28"/>
  <c r="HQ403" i="28"/>
  <c r="IO404" i="28"/>
  <c r="GT404" i="28"/>
  <c r="JA404" i="28"/>
  <c r="HF404" i="28"/>
  <c r="JM404" i="28"/>
  <c r="HR404" i="28"/>
  <c r="IP405" i="28"/>
  <c r="GU405" i="28"/>
  <c r="JB405" i="28"/>
  <c r="HG405" i="28"/>
  <c r="JN405" i="28"/>
  <c r="HS405" i="28"/>
  <c r="GV406" i="28"/>
  <c r="IQ406" i="28"/>
  <c r="HH406" i="28"/>
  <c r="JC406" i="28"/>
  <c r="HT406" i="28"/>
  <c r="JO406" i="28"/>
  <c r="IR407" i="28"/>
  <c r="GW407" i="28"/>
  <c r="JD407" i="28"/>
  <c r="HI407" i="28"/>
  <c r="GL408" i="28"/>
  <c r="IG408" i="28"/>
  <c r="GX408" i="28"/>
  <c r="IS408" i="28"/>
  <c r="HJ408" i="28"/>
  <c r="JE408" i="28"/>
  <c r="IH409" i="28"/>
  <c r="GM409" i="28"/>
  <c r="IT409" i="28"/>
  <c r="GY409" i="28"/>
  <c r="JF409" i="28"/>
  <c r="HK409" i="28"/>
  <c r="II410" i="28"/>
  <c r="GN410" i="28"/>
  <c r="IU410" i="28"/>
  <c r="GZ410" i="28"/>
  <c r="JG410" i="28"/>
  <c r="HL410" i="28"/>
  <c r="GO411" i="28"/>
  <c r="IJ411" i="28"/>
  <c r="HA411" i="28"/>
  <c r="IV411" i="28"/>
  <c r="HM411" i="28"/>
  <c r="JH411" i="28"/>
  <c r="GP412" i="28"/>
  <c r="IK412" i="28"/>
  <c r="HB412" i="28"/>
  <c r="IW412" i="28"/>
  <c r="HN412" i="28"/>
  <c r="JI412" i="28"/>
  <c r="IL413" i="28"/>
  <c r="GQ413" i="28"/>
  <c r="IX413" i="28"/>
  <c r="HC413" i="28"/>
  <c r="JJ413" i="28"/>
  <c r="HO413" i="28"/>
  <c r="IM414" i="28"/>
  <c r="GR414" i="28"/>
  <c r="IY414" i="28"/>
  <c r="HD414" i="28"/>
  <c r="JK414" i="28"/>
  <c r="HP414" i="28"/>
  <c r="GS415" i="28"/>
  <c r="IN415" i="28"/>
  <c r="HE415" i="28"/>
  <c r="IZ415" i="28"/>
  <c r="HQ415" i="28"/>
  <c r="JL415" i="28"/>
  <c r="IO416" i="28"/>
  <c r="GT416" i="28"/>
  <c r="JA416" i="28"/>
  <c r="HF416" i="28"/>
  <c r="JM416" i="28"/>
  <c r="HR416" i="28"/>
  <c r="IP417" i="28"/>
  <c r="GU417" i="28"/>
  <c r="JB417" i="28"/>
  <c r="HG417" i="28"/>
  <c r="JN417" i="28"/>
  <c r="HS417" i="28"/>
  <c r="IQ418" i="28"/>
  <c r="GV418" i="28"/>
  <c r="JC418" i="28"/>
  <c r="HH418" i="28"/>
  <c r="JO418" i="28"/>
  <c r="HT418" i="28"/>
  <c r="GW419" i="28"/>
  <c r="IR419" i="28"/>
  <c r="JD419" i="28"/>
  <c r="HI419" i="28"/>
  <c r="GL420" i="28"/>
  <c r="IG420" i="28"/>
  <c r="GX420" i="28"/>
  <c r="IS420" i="28"/>
  <c r="HJ420" i="28"/>
  <c r="JE420" i="28"/>
  <c r="IH421" i="28"/>
  <c r="GM421" i="28"/>
  <c r="IT421" i="28"/>
  <c r="GY421" i="28"/>
  <c r="JF421" i="28"/>
  <c r="HK421" i="28"/>
  <c r="II422" i="28"/>
  <c r="GN422" i="28"/>
  <c r="IU422" i="28"/>
  <c r="GZ422" i="28"/>
  <c r="JG422" i="28"/>
  <c r="HL422" i="28"/>
  <c r="GO423" i="28"/>
  <c r="IJ423" i="28"/>
  <c r="HA423" i="28"/>
  <c r="IV423" i="28"/>
  <c r="HM423" i="28"/>
  <c r="JH423" i="28"/>
  <c r="IK424" i="28"/>
  <c r="GP424" i="28"/>
  <c r="IW424" i="28"/>
  <c r="HB424" i="28"/>
  <c r="JI424" i="28"/>
  <c r="HN424" i="28"/>
  <c r="GQ425" i="28"/>
  <c r="IL425" i="28"/>
  <c r="HC425" i="28"/>
  <c r="IX425" i="28"/>
  <c r="HO425" i="28"/>
  <c r="JJ425" i="28"/>
  <c r="IM426" i="28"/>
  <c r="GR426" i="28"/>
  <c r="IY426" i="28"/>
  <c r="HD426" i="28"/>
  <c r="JK426" i="28"/>
  <c r="HP426" i="28"/>
  <c r="GS427" i="28"/>
  <c r="IN427" i="28"/>
  <c r="HE427" i="28"/>
  <c r="IZ427" i="28"/>
  <c r="HQ427" i="28"/>
  <c r="JL427" i="28"/>
  <c r="IO428" i="28"/>
  <c r="GT428" i="28"/>
  <c r="JA428" i="28"/>
  <c r="HF428" i="28"/>
  <c r="JM428" i="28"/>
  <c r="HR428" i="28"/>
  <c r="GU429" i="28"/>
  <c r="IP429" i="28"/>
  <c r="HG429" i="28"/>
  <c r="JB429" i="28"/>
  <c r="HS429" i="28"/>
  <c r="JN429" i="28"/>
  <c r="IQ430" i="28"/>
  <c r="GV430" i="28"/>
  <c r="JC430" i="28"/>
  <c r="HH430" i="28"/>
  <c r="JO430" i="28"/>
  <c r="HT430" i="28"/>
  <c r="GW431" i="28"/>
  <c r="IR431" i="28"/>
  <c r="HI431" i="28"/>
  <c r="JD431" i="28"/>
  <c r="IG432" i="28"/>
  <c r="GL432" i="28"/>
  <c r="IS432" i="28"/>
  <c r="GX432" i="28"/>
  <c r="JE432" i="28"/>
  <c r="HJ432" i="28"/>
  <c r="GM433" i="28"/>
  <c r="IH433" i="28"/>
  <c r="GY433" i="28"/>
  <c r="IT433" i="28"/>
  <c r="HK433" i="28"/>
  <c r="JF433" i="28"/>
  <c r="GN434" i="28"/>
  <c r="II434" i="28"/>
  <c r="GZ434" i="28"/>
  <c r="IU434" i="28"/>
  <c r="HL434" i="28"/>
  <c r="JG434" i="28"/>
  <c r="IJ435" i="28"/>
  <c r="GO435" i="28"/>
  <c r="IV435" i="28"/>
  <c r="HA435" i="28"/>
  <c r="JH435" i="28"/>
  <c r="HM435" i="28"/>
  <c r="IK436" i="28"/>
  <c r="GP436" i="28"/>
  <c r="IW436" i="28"/>
  <c r="HB436" i="28"/>
  <c r="JI436" i="28"/>
  <c r="HN436" i="28"/>
  <c r="GQ437" i="28"/>
  <c r="IL437" i="28"/>
  <c r="HC437" i="28"/>
  <c r="IX437" i="28"/>
  <c r="HO437" i="28"/>
  <c r="JJ437" i="28"/>
  <c r="IM438" i="28"/>
  <c r="GR438" i="28"/>
  <c r="IY438" i="28"/>
  <c r="HD438" i="28"/>
  <c r="JK438" i="28"/>
  <c r="HP438" i="28"/>
  <c r="GS439" i="28"/>
  <c r="IN439" i="28"/>
  <c r="HE439" i="28"/>
  <c r="IZ439" i="28"/>
  <c r="HQ439" i="28"/>
  <c r="JL439" i="28"/>
  <c r="IO440" i="28"/>
  <c r="GT440" i="28"/>
  <c r="JA440" i="28"/>
  <c r="HF440" i="28"/>
  <c r="JM440" i="28"/>
  <c r="HR440" i="28"/>
  <c r="IP441" i="28"/>
  <c r="GU441" i="28"/>
  <c r="JB441" i="28"/>
  <c r="HG441" i="28"/>
  <c r="JN441" i="28"/>
  <c r="HS441" i="28"/>
  <c r="IQ442" i="28"/>
  <c r="GV442" i="28"/>
  <c r="JC442" i="28"/>
  <c r="HH442" i="28"/>
  <c r="JO442" i="28"/>
  <c r="HT442" i="28"/>
  <c r="IR443" i="28"/>
  <c r="GW443" i="28"/>
  <c r="JD443" i="28"/>
  <c r="HI443" i="28"/>
  <c r="GL444" i="28"/>
  <c r="IG444" i="28"/>
  <c r="GX444" i="28"/>
  <c r="IS444" i="28"/>
  <c r="JE444" i="28"/>
  <c r="HJ444" i="28"/>
  <c r="GM445" i="28"/>
  <c r="IH445" i="28"/>
  <c r="GY445" i="28"/>
  <c r="IT445" i="28"/>
  <c r="HK445" i="28"/>
  <c r="JF445" i="28"/>
  <c r="II446" i="28"/>
  <c r="GN446" i="28"/>
  <c r="IU446" i="28"/>
  <c r="GZ446" i="28"/>
  <c r="JG446" i="28"/>
  <c r="HL446" i="28"/>
  <c r="IJ447" i="28"/>
  <c r="GO447" i="28"/>
  <c r="IV447" i="28"/>
  <c r="HA447" i="28"/>
  <c r="JH447" i="28"/>
  <c r="HM447" i="28"/>
  <c r="GP448" i="28"/>
  <c r="IK448" i="28"/>
  <c r="HB448" i="28"/>
  <c r="IW448" i="28"/>
  <c r="HN448" i="28"/>
  <c r="JI448" i="28"/>
  <c r="IL449" i="28"/>
  <c r="GQ449" i="28"/>
  <c r="IX449" i="28"/>
  <c r="HC449" i="28"/>
  <c r="JJ449" i="28"/>
  <c r="HO449" i="28"/>
  <c r="IM450" i="28"/>
  <c r="GR450" i="28"/>
  <c r="IY450" i="28"/>
  <c r="HD450" i="28"/>
  <c r="JK450" i="28"/>
  <c r="HP450" i="28"/>
  <c r="GS451" i="28"/>
  <c r="IN451" i="28"/>
  <c r="HE451" i="28"/>
  <c r="IZ451" i="28"/>
  <c r="HQ451" i="28"/>
  <c r="JL451" i="28"/>
  <c r="IO452" i="28"/>
  <c r="GT452" i="28"/>
  <c r="JA452" i="28"/>
  <c r="HF452" i="28"/>
  <c r="JM452" i="28"/>
  <c r="HR452" i="28"/>
  <c r="IP453" i="28"/>
  <c r="GU453" i="28"/>
  <c r="JB453" i="28"/>
  <c r="HG453" i="28"/>
  <c r="JN453" i="28"/>
  <c r="HS453" i="28"/>
  <c r="GV454" i="28"/>
  <c r="IQ454" i="28"/>
  <c r="HH454" i="28"/>
  <c r="JC454" i="28"/>
  <c r="HT454" i="28"/>
  <c r="JO454" i="28"/>
  <c r="IR455" i="28"/>
  <c r="GW455" i="28"/>
  <c r="JD455" i="28"/>
  <c r="HI455" i="28"/>
  <c r="IG456" i="28"/>
  <c r="GL456" i="28"/>
  <c r="IS456" i="28"/>
  <c r="GX456" i="28"/>
  <c r="JE456" i="28"/>
  <c r="HJ456" i="28"/>
  <c r="GM457" i="28"/>
  <c r="IH457" i="28"/>
  <c r="GY457" i="28"/>
  <c r="IT457" i="28"/>
  <c r="HK457" i="28"/>
  <c r="JF457" i="28"/>
  <c r="II458" i="28"/>
  <c r="GN458" i="28"/>
  <c r="IU458" i="28"/>
  <c r="GZ458" i="28"/>
  <c r="JG458" i="28"/>
  <c r="HL458" i="28"/>
  <c r="IJ459" i="28"/>
  <c r="GO459" i="28"/>
  <c r="IV459" i="28"/>
  <c r="HA459" i="28"/>
  <c r="JH459" i="28"/>
  <c r="HM459" i="28"/>
  <c r="GP460" i="28"/>
  <c r="IK460" i="28"/>
  <c r="HB460" i="28"/>
  <c r="IW460" i="28"/>
  <c r="HN460" i="28"/>
  <c r="JI460" i="28"/>
  <c r="IL461" i="28"/>
  <c r="GQ461" i="28"/>
  <c r="IX461" i="28"/>
  <c r="HC461" i="28"/>
  <c r="JJ461" i="28"/>
  <c r="HO461" i="28"/>
  <c r="IM462" i="28"/>
  <c r="GR462" i="28"/>
  <c r="HD462" i="28"/>
  <c r="IY462" i="28"/>
  <c r="HP462" i="28"/>
  <c r="JK462" i="28"/>
  <c r="IN463" i="28"/>
  <c r="GS463" i="28"/>
  <c r="IZ463" i="28"/>
  <c r="HE463" i="28"/>
  <c r="HQ463" i="28"/>
  <c r="JL463" i="28"/>
  <c r="IO464" i="28"/>
  <c r="GT464" i="28"/>
  <c r="JA464" i="28"/>
  <c r="HF464" i="28"/>
  <c r="JM464" i="28"/>
  <c r="HR464" i="28"/>
  <c r="GU465" i="28"/>
  <c r="IP465" i="28"/>
  <c r="HG465" i="28"/>
  <c r="JB465" i="28"/>
  <c r="HS465" i="28"/>
  <c r="JN465" i="28"/>
  <c r="IQ466" i="28"/>
  <c r="GV466" i="28"/>
  <c r="JC466" i="28"/>
  <c r="HH466" i="28"/>
  <c r="JO466" i="28"/>
  <c r="HT466" i="28"/>
  <c r="IR467" i="28"/>
  <c r="GW467" i="28"/>
  <c r="JD467" i="28"/>
  <c r="HI467" i="28"/>
  <c r="GL468" i="28"/>
  <c r="IG468" i="28"/>
  <c r="GX468" i="28"/>
  <c r="IS468" i="28"/>
  <c r="HJ468" i="28"/>
  <c r="JE468" i="28"/>
  <c r="GM469" i="28"/>
  <c r="IH469" i="28"/>
  <c r="GY469" i="28"/>
  <c r="IT469" i="28"/>
  <c r="HK469" i="28"/>
  <c r="JF469" i="28"/>
  <c r="II470" i="28"/>
  <c r="GN470" i="28"/>
  <c r="IU470" i="28"/>
  <c r="GZ470" i="28"/>
  <c r="JG470" i="28"/>
  <c r="HL470" i="28"/>
  <c r="IJ471" i="28"/>
  <c r="GO471" i="28"/>
  <c r="IV471" i="28"/>
  <c r="HA471" i="28"/>
  <c r="JH471" i="28"/>
  <c r="HM471" i="28"/>
  <c r="GP472" i="28"/>
  <c r="IK472" i="28"/>
  <c r="HB472" i="28"/>
  <c r="IW472" i="28"/>
  <c r="HN472" i="28"/>
  <c r="JI472" i="28"/>
  <c r="IL473" i="28"/>
  <c r="GQ473" i="28"/>
  <c r="IX473" i="28"/>
  <c r="HC473" i="28"/>
  <c r="JJ473" i="28"/>
  <c r="HO473" i="28"/>
  <c r="GR474" i="28"/>
  <c r="IM474" i="28"/>
  <c r="HD474" i="28"/>
  <c r="IY474" i="28"/>
  <c r="HP474" i="28"/>
  <c r="JK474" i="28"/>
  <c r="IN475" i="28"/>
  <c r="GS475" i="28"/>
  <c r="IZ475" i="28"/>
  <c r="HE475" i="28"/>
  <c r="JL475" i="28"/>
  <c r="HQ475" i="28"/>
  <c r="IO476" i="28"/>
  <c r="GT476" i="28"/>
  <c r="JA476" i="28"/>
  <c r="HF476" i="28"/>
  <c r="JM476" i="28"/>
  <c r="HR476" i="28"/>
  <c r="GU477" i="28"/>
  <c r="IP477" i="28"/>
  <c r="HG477" i="28"/>
  <c r="JB477" i="28"/>
  <c r="HS477" i="28"/>
  <c r="JN477" i="28"/>
  <c r="IQ478" i="28"/>
  <c r="GV478" i="28"/>
  <c r="JC478" i="28"/>
  <c r="HH478" i="28"/>
  <c r="JO478" i="28"/>
  <c r="HT478" i="28"/>
  <c r="IR479" i="28"/>
  <c r="GW479" i="28"/>
  <c r="JD479" i="28"/>
  <c r="HI479" i="28"/>
  <c r="GL480" i="28"/>
  <c r="IG480" i="28"/>
  <c r="IS480" i="28"/>
  <c r="GX480" i="28"/>
  <c r="JE480" i="28"/>
  <c r="HJ480" i="28"/>
  <c r="GM481" i="28"/>
  <c r="IH481" i="28"/>
  <c r="GY481" i="28"/>
  <c r="IT481" i="28"/>
  <c r="HK481" i="28"/>
  <c r="JF481" i="28"/>
  <c r="GN482" i="28"/>
  <c r="II482" i="28"/>
  <c r="GZ482" i="28"/>
  <c r="IU482" i="28"/>
  <c r="HL482" i="28"/>
  <c r="JG482" i="28"/>
  <c r="GO483" i="28"/>
  <c r="IJ483" i="28"/>
  <c r="HA483" i="28"/>
  <c r="IV483" i="28"/>
  <c r="HM483" i="28"/>
  <c r="JH483" i="28"/>
  <c r="IK484" i="28"/>
  <c r="GP484" i="28"/>
  <c r="IW484" i="28"/>
  <c r="HB484" i="28"/>
  <c r="JI484" i="28"/>
  <c r="HN484" i="28"/>
  <c r="IL485" i="28"/>
  <c r="GQ485" i="28"/>
  <c r="IX485" i="28"/>
  <c r="HC485" i="28"/>
  <c r="JJ485" i="28"/>
  <c r="HO485" i="28"/>
  <c r="GR486" i="28"/>
  <c r="IM486" i="28"/>
  <c r="HD486" i="28"/>
  <c r="IY486" i="28"/>
  <c r="HP486" i="28"/>
  <c r="JK486" i="28"/>
  <c r="IN487" i="28"/>
  <c r="GS487" i="28"/>
  <c r="IZ487" i="28"/>
  <c r="HE487" i="28"/>
  <c r="JL487" i="28"/>
  <c r="HQ487" i="28"/>
  <c r="IO488" i="28"/>
  <c r="GT488" i="28"/>
  <c r="JA488" i="28"/>
  <c r="HF488" i="28"/>
  <c r="HR488" i="28"/>
  <c r="JM488" i="28"/>
  <c r="GU489" i="28"/>
  <c r="IP489" i="28"/>
  <c r="HG489" i="28"/>
  <c r="JB489" i="28"/>
  <c r="HS489" i="28"/>
  <c r="JN489" i="28"/>
  <c r="GV490" i="28"/>
  <c r="IQ490" i="28"/>
  <c r="HH490" i="28"/>
  <c r="JC490" i="28"/>
  <c r="HT490" i="28"/>
  <c r="JO490" i="28"/>
  <c r="GW491" i="28"/>
  <c r="IR491" i="28"/>
  <c r="HI491" i="28"/>
  <c r="JD491" i="28"/>
  <c r="IG492" i="28"/>
  <c r="GL492" i="28"/>
  <c r="IS492" i="28"/>
  <c r="GX492" i="28"/>
  <c r="JE492" i="28"/>
  <c r="HJ492" i="28"/>
  <c r="GM493" i="28"/>
  <c r="IH493" i="28"/>
  <c r="GY493" i="28"/>
  <c r="IT493" i="28"/>
  <c r="HK493" i="28"/>
  <c r="JF493" i="28"/>
  <c r="II494" i="28"/>
  <c r="GN494" i="28"/>
  <c r="IU494" i="28"/>
  <c r="GZ494" i="28"/>
  <c r="JG494" i="28"/>
  <c r="HL494" i="28"/>
  <c r="IJ495" i="28"/>
  <c r="GO495" i="28"/>
  <c r="IV495" i="28"/>
  <c r="HA495" i="28"/>
  <c r="JH495" i="28"/>
  <c r="HM495" i="28"/>
  <c r="GP496" i="28"/>
  <c r="IK496" i="28"/>
  <c r="HB496" i="28"/>
  <c r="IW496" i="28"/>
  <c r="JI496" i="28"/>
  <c r="HN496" i="28"/>
  <c r="GQ497" i="28"/>
  <c r="IL497" i="28"/>
  <c r="HC497" i="28"/>
  <c r="IX497" i="28"/>
  <c r="HO497" i="28"/>
  <c r="JJ497" i="28"/>
  <c r="GR498" i="28"/>
  <c r="IM498" i="28"/>
  <c r="HD498" i="28"/>
  <c r="IY498" i="28"/>
  <c r="HP498" i="28"/>
  <c r="JK498" i="28"/>
  <c r="IN499" i="28"/>
  <c r="GS499" i="28"/>
  <c r="IZ499" i="28"/>
  <c r="HE499" i="28"/>
  <c r="JL499" i="28"/>
  <c r="HQ499" i="28"/>
  <c r="GT500" i="28"/>
  <c r="IO500" i="28"/>
  <c r="HF500" i="28"/>
  <c r="JA500" i="28"/>
  <c r="HR500" i="28"/>
  <c r="JM500" i="28"/>
  <c r="IP501" i="28"/>
  <c r="GU501" i="28"/>
  <c r="JB501" i="28"/>
  <c r="HG501" i="28"/>
  <c r="JN501" i="28"/>
  <c r="HS501" i="28"/>
  <c r="GV502" i="28"/>
  <c r="IQ502" i="28"/>
  <c r="HH502" i="28"/>
  <c r="JC502" i="28"/>
  <c r="HT502" i="28"/>
  <c r="JO502" i="28"/>
  <c r="IR503" i="28"/>
  <c r="GW503" i="28"/>
  <c r="JD503" i="28"/>
  <c r="HI503" i="28"/>
  <c r="IG504" i="28"/>
  <c r="GL504" i="28"/>
  <c r="IS504" i="28"/>
  <c r="GX504" i="28"/>
  <c r="JE504" i="28"/>
  <c r="HJ504" i="28"/>
  <c r="GM505" i="28"/>
  <c r="IH505" i="28"/>
  <c r="IT505" i="28"/>
  <c r="GY505" i="28"/>
  <c r="JF505" i="28"/>
  <c r="HK505" i="28"/>
  <c r="II506" i="28"/>
  <c r="GN506" i="28"/>
  <c r="IU506" i="28"/>
  <c r="GZ506" i="28"/>
  <c r="JG506" i="28"/>
  <c r="HL506" i="28"/>
  <c r="IJ507" i="28"/>
  <c r="GO507" i="28"/>
  <c r="IV507" i="28"/>
  <c r="HA507" i="28"/>
  <c r="JH507" i="28"/>
  <c r="HM507" i="28"/>
  <c r="GP508" i="28"/>
  <c r="IK508" i="28"/>
  <c r="HB508" i="28"/>
  <c r="IW508" i="28"/>
  <c r="HN508" i="28"/>
  <c r="JI508" i="28"/>
  <c r="IL509" i="28"/>
  <c r="GQ509" i="28"/>
  <c r="IX509" i="28"/>
  <c r="HC509" i="28"/>
  <c r="JJ509" i="28"/>
  <c r="HO509" i="28"/>
  <c r="GR510" i="28"/>
  <c r="IM510" i="28"/>
  <c r="HD510" i="28"/>
  <c r="IY510" i="28"/>
  <c r="HP510" i="28"/>
  <c r="JK510" i="28"/>
  <c r="IN511" i="28"/>
  <c r="GS511" i="28"/>
  <c r="IZ511" i="28"/>
  <c r="HE511" i="28"/>
  <c r="JL511" i="28"/>
  <c r="HQ511" i="28"/>
  <c r="GT512" i="28"/>
  <c r="IO512" i="28"/>
  <c r="HF512" i="28"/>
  <c r="JA512" i="28"/>
  <c r="HR512" i="28"/>
  <c r="JM512" i="28"/>
  <c r="IP513" i="28"/>
  <c r="GU513" i="28"/>
  <c r="JB513" i="28"/>
  <c r="HG513" i="28"/>
  <c r="JN513" i="28"/>
  <c r="HS513" i="28"/>
  <c r="GV514" i="28"/>
  <c r="IQ514" i="28"/>
  <c r="JC514" i="28"/>
  <c r="HH514" i="28"/>
  <c r="HT514" i="28"/>
  <c r="JO514" i="28"/>
  <c r="IR515" i="28"/>
  <c r="GW515" i="28"/>
  <c r="JD515" i="28"/>
  <c r="HI515" i="28"/>
  <c r="IG516" i="28"/>
  <c r="GL516" i="28"/>
  <c r="IS516" i="28"/>
  <c r="GX516" i="28"/>
  <c r="JE516" i="28"/>
  <c r="HJ516" i="28"/>
  <c r="GM517" i="28"/>
  <c r="IH517" i="28"/>
  <c r="GY517" i="28"/>
  <c r="IT517" i="28"/>
  <c r="HK517" i="28"/>
  <c r="JF517" i="28"/>
  <c r="II518" i="28"/>
  <c r="GN518" i="28"/>
  <c r="IU518" i="28"/>
  <c r="GZ518" i="28"/>
  <c r="JG518" i="28"/>
  <c r="HL518" i="28"/>
  <c r="IJ519" i="28"/>
  <c r="GO519" i="28"/>
  <c r="IV519" i="28"/>
  <c r="HA519" i="28"/>
  <c r="JH519" i="28"/>
  <c r="HM519" i="28"/>
  <c r="IK520" i="28"/>
  <c r="GP520" i="28"/>
  <c r="IW520" i="28"/>
  <c r="HB520" i="28"/>
  <c r="JI520" i="28"/>
  <c r="HN520" i="28"/>
  <c r="IQ177" i="28"/>
  <c r="GV177" i="28"/>
  <c r="JC177" i="28"/>
  <c r="HH177" i="28"/>
  <c r="JO177" i="28"/>
  <c r="HT177" i="28"/>
  <c r="GW178" i="28"/>
  <c r="IR178" i="28"/>
  <c r="HI178" i="28"/>
  <c r="JD178" i="28"/>
  <c r="IG179" i="28"/>
  <c r="GL179" i="28"/>
  <c r="IS179" i="28"/>
  <c r="GX179" i="28"/>
  <c r="JE179" i="28"/>
  <c r="HJ179" i="28"/>
  <c r="GM180" i="28"/>
  <c r="IH180" i="28"/>
  <c r="GY180" i="28"/>
  <c r="IT180" i="28"/>
  <c r="HK180" i="28"/>
  <c r="JF180" i="28"/>
  <c r="II181" i="28"/>
  <c r="GN181" i="28"/>
  <c r="IU181" i="28"/>
  <c r="GZ181" i="28"/>
  <c r="JG181" i="28"/>
  <c r="HL181" i="28"/>
  <c r="IJ182" i="28"/>
  <c r="GO182" i="28"/>
  <c r="IV182" i="28"/>
  <c r="HA182" i="28"/>
  <c r="JH182" i="28"/>
  <c r="HM182" i="28"/>
  <c r="GP183" i="28"/>
  <c r="IK183" i="28"/>
  <c r="HB183" i="28"/>
  <c r="IW183" i="28"/>
  <c r="HN183" i="28"/>
  <c r="JI183" i="28"/>
  <c r="IL184" i="28"/>
  <c r="GQ184" i="28"/>
  <c r="IX184" i="28"/>
  <c r="HC184" i="28"/>
  <c r="JJ184" i="28"/>
  <c r="HO184" i="28"/>
  <c r="IM185" i="28"/>
  <c r="GR185" i="28"/>
  <c r="IY185" i="28"/>
  <c r="HD185" i="28"/>
  <c r="JK185" i="28"/>
  <c r="HP185" i="28"/>
  <c r="GS186" i="28"/>
  <c r="IN186" i="28"/>
  <c r="HE186" i="28"/>
  <c r="IZ186" i="28"/>
  <c r="HQ186" i="28"/>
  <c r="JL186" i="28"/>
  <c r="IO187" i="28"/>
  <c r="GT187" i="28"/>
  <c r="JA187" i="28"/>
  <c r="HF187" i="28"/>
  <c r="JM187" i="28"/>
  <c r="HR187" i="28"/>
  <c r="GU188" i="28"/>
  <c r="IP188" i="28"/>
  <c r="HG188" i="28"/>
  <c r="JB188" i="28"/>
  <c r="HS188" i="28"/>
  <c r="JN188" i="28"/>
  <c r="IQ189" i="28"/>
  <c r="GV189" i="28"/>
  <c r="JC189" i="28"/>
  <c r="HH189" i="28"/>
  <c r="JO189" i="28"/>
  <c r="HT189" i="28"/>
  <c r="IR190" i="28"/>
  <c r="GW190" i="28"/>
  <c r="JD190" i="28"/>
  <c r="HI190" i="28"/>
  <c r="IG191" i="28"/>
  <c r="GL191" i="28"/>
  <c r="IS191" i="28"/>
  <c r="GX191" i="28"/>
  <c r="JE191" i="28"/>
  <c r="HJ191" i="28"/>
  <c r="GM192" i="28"/>
  <c r="IH192" i="28"/>
  <c r="GY192" i="28"/>
  <c r="IT192" i="28"/>
  <c r="HK192" i="28"/>
  <c r="JF192" i="28"/>
  <c r="GN193" i="28"/>
  <c r="II193" i="28"/>
  <c r="GZ193" i="28"/>
  <c r="IU193" i="28"/>
  <c r="HL193" i="28"/>
  <c r="JG193" i="28"/>
  <c r="IJ194" i="28"/>
  <c r="GO194" i="28"/>
  <c r="IV194" i="28"/>
  <c r="HA194" i="28"/>
  <c r="JH194" i="28"/>
  <c r="HM194" i="28"/>
  <c r="IK195" i="28"/>
  <c r="GP195" i="28"/>
  <c r="IW195" i="28"/>
  <c r="HB195" i="28"/>
  <c r="JI195" i="28"/>
  <c r="HN195" i="28"/>
  <c r="GQ196" i="28"/>
  <c r="IL196" i="28"/>
  <c r="IX196" i="28"/>
  <c r="HC196" i="28"/>
  <c r="JJ196" i="28"/>
  <c r="HO196" i="28"/>
  <c r="IM197" i="28"/>
  <c r="GR197" i="28"/>
  <c r="HD197" i="28"/>
  <c r="IY197" i="28"/>
  <c r="JK197" i="28"/>
  <c r="HP197" i="28"/>
  <c r="IN198" i="28"/>
  <c r="GS198" i="28"/>
  <c r="IZ198" i="28"/>
  <c r="HE198" i="28"/>
  <c r="JL198" i="28"/>
  <c r="HQ198" i="28"/>
  <c r="GT199" i="28"/>
  <c r="IO199" i="28"/>
  <c r="HF199" i="28"/>
  <c r="JA199" i="28"/>
  <c r="HR199" i="28"/>
  <c r="JM199" i="28"/>
  <c r="GU200" i="28"/>
  <c r="IP200" i="28"/>
  <c r="HG200" i="28"/>
  <c r="JB200" i="28"/>
  <c r="HS200" i="28"/>
  <c r="JN200" i="28"/>
  <c r="IQ201" i="28"/>
  <c r="GV201" i="28"/>
  <c r="JC201" i="28"/>
  <c r="HH201" i="28"/>
  <c r="JO201" i="28"/>
  <c r="HT201" i="28"/>
  <c r="IR202" i="28"/>
  <c r="GW202" i="28"/>
  <c r="JD202" i="28"/>
  <c r="HI202" i="28"/>
  <c r="GL203" i="28"/>
  <c r="IG203" i="28"/>
  <c r="GX203" i="28"/>
  <c r="IS203" i="28"/>
  <c r="HJ203" i="28"/>
  <c r="JE203" i="28"/>
  <c r="IH204" i="28"/>
  <c r="GM204" i="28"/>
  <c r="IT204" i="28"/>
  <c r="GY204" i="28"/>
  <c r="JF204" i="28"/>
  <c r="HK204" i="28"/>
  <c r="II205" i="28"/>
  <c r="GN205" i="28"/>
  <c r="IU205" i="28"/>
  <c r="GZ205" i="28"/>
  <c r="JG205" i="28"/>
  <c r="HL205" i="28"/>
  <c r="IJ206" i="28"/>
  <c r="GO206" i="28"/>
  <c r="IV206" i="28"/>
  <c r="HA206" i="28"/>
  <c r="JH206" i="28"/>
  <c r="HM206" i="28"/>
  <c r="IK207" i="28"/>
  <c r="GP207" i="28"/>
  <c r="IW207" i="28"/>
  <c r="HB207" i="28"/>
  <c r="JI207" i="28"/>
  <c r="HN207" i="28"/>
  <c r="GQ208" i="28"/>
  <c r="IL208" i="28"/>
  <c r="HC208" i="28"/>
  <c r="IX208" i="28"/>
  <c r="HO208" i="28"/>
  <c r="JJ208" i="28"/>
  <c r="IM209" i="28"/>
  <c r="GR209" i="28"/>
  <c r="IY209" i="28"/>
  <c r="HD209" i="28"/>
  <c r="JK209" i="28"/>
  <c r="HP209" i="28"/>
  <c r="IN210" i="28"/>
  <c r="GS210" i="28"/>
  <c r="IZ210" i="28"/>
  <c r="HE210" i="28"/>
  <c r="JL210" i="28"/>
  <c r="HQ210" i="28"/>
  <c r="IO211" i="28"/>
  <c r="GT211" i="28"/>
  <c r="JA211" i="28"/>
  <c r="HF211" i="28"/>
  <c r="JM211" i="28"/>
  <c r="HR211" i="28"/>
  <c r="IP212" i="28"/>
  <c r="GU212" i="28"/>
  <c r="JB212" i="28"/>
  <c r="HG212" i="28"/>
  <c r="JN212" i="28"/>
  <c r="HS212" i="28"/>
  <c r="GV213" i="28"/>
  <c r="IQ213" i="28"/>
  <c r="HH213" i="28"/>
  <c r="JC213" i="28"/>
  <c r="HT213" i="28"/>
  <c r="JO213" i="28"/>
  <c r="IR214" i="28"/>
  <c r="GW214" i="28"/>
  <c r="JD214" i="28"/>
  <c r="HI214" i="28"/>
  <c r="IG215" i="28"/>
  <c r="GL215" i="28"/>
  <c r="IS215" i="28"/>
  <c r="GX215" i="28"/>
  <c r="JE215" i="28"/>
  <c r="HJ215" i="28"/>
  <c r="IH216" i="28"/>
  <c r="GM216" i="28"/>
  <c r="IT216" i="28"/>
  <c r="GY216" i="28"/>
  <c r="JF216" i="28"/>
  <c r="HK216" i="28"/>
  <c r="II217" i="28"/>
  <c r="GN217" i="28"/>
  <c r="IU217" i="28"/>
  <c r="GZ217" i="28"/>
  <c r="JG217" i="28"/>
  <c r="HL217" i="28"/>
  <c r="IJ218" i="28"/>
  <c r="GO218" i="28"/>
  <c r="IV218" i="28"/>
  <c r="HA218" i="28"/>
  <c r="JH218" i="28"/>
  <c r="HM218" i="28"/>
  <c r="GP219" i="28"/>
  <c r="IK219" i="28"/>
  <c r="HB219" i="28"/>
  <c r="IW219" i="28"/>
  <c r="HN219" i="28"/>
  <c r="JI219" i="28"/>
  <c r="IL220" i="28"/>
  <c r="GQ220" i="28"/>
  <c r="HC220" i="28"/>
  <c r="IX220" i="28"/>
  <c r="HO220" i="28"/>
  <c r="JJ220" i="28"/>
  <c r="GR221" i="28"/>
  <c r="IM221" i="28"/>
  <c r="HD221" i="28"/>
  <c r="IY221" i="28"/>
  <c r="HP221" i="28"/>
  <c r="JK221" i="28"/>
  <c r="GS222" i="28"/>
  <c r="IN222" i="28"/>
  <c r="HE222" i="28"/>
  <c r="IZ222" i="28"/>
  <c r="HQ222" i="28"/>
  <c r="JL222" i="28"/>
  <c r="IO223" i="28"/>
  <c r="GT223" i="28"/>
  <c r="JA223" i="28"/>
  <c r="HF223" i="28"/>
  <c r="JM223" i="28"/>
  <c r="HR223" i="28"/>
  <c r="IP224" i="28"/>
  <c r="GU224" i="28"/>
  <c r="JB224" i="28"/>
  <c r="HG224" i="28"/>
  <c r="JN224" i="28"/>
  <c r="HS224" i="28"/>
  <c r="IQ225" i="28"/>
  <c r="GV225" i="28"/>
  <c r="JC225" i="28"/>
  <c r="HH225" i="28"/>
  <c r="JO225" i="28"/>
  <c r="HT225" i="28"/>
  <c r="GW226" i="28"/>
  <c r="IR226" i="28"/>
  <c r="HI226" i="28"/>
  <c r="JD226" i="28"/>
  <c r="IG227" i="28"/>
  <c r="GL227" i="28"/>
  <c r="IS227" i="28"/>
  <c r="GX227" i="28"/>
  <c r="JE227" i="28"/>
  <c r="HJ227" i="28"/>
  <c r="IH228" i="28"/>
  <c r="GM228" i="28"/>
  <c r="IT228" i="28"/>
  <c r="GY228" i="28"/>
  <c r="JF228" i="28"/>
  <c r="HK228" i="28"/>
  <c r="II229" i="28"/>
  <c r="GN229" i="28"/>
  <c r="IU229" i="28"/>
  <c r="GZ229" i="28"/>
  <c r="JG229" i="28"/>
  <c r="HL229" i="28"/>
  <c r="GO230" i="28"/>
  <c r="IJ230" i="28"/>
  <c r="HA230" i="28"/>
  <c r="IV230" i="28"/>
  <c r="HM230" i="28"/>
  <c r="JH230" i="28"/>
  <c r="GP231" i="28"/>
  <c r="IK231" i="28"/>
  <c r="HB231" i="28"/>
  <c r="IW231" i="28"/>
  <c r="HN231" i="28"/>
  <c r="JI231" i="28"/>
  <c r="IL232" i="28"/>
  <c r="GQ232" i="28"/>
  <c r="IX232" i="28"/>
  <c r="HC232" i="28"/>
  <c r="JJ232" i="28"/>
  <c r="HO232" i="28"/>
  <c r="IM233" i="28"/>
  <c r="GR233" i="28"/>
  <c r="IY233" i="28"/>
  <c r="HD233" i="28"/>
  <c r="JK233" i="28"/>
  <c r="HP233" i="28"/>
  <c r="GS234" i="28"/>
  <c r="IN234" i="28"/>
  <c r="HE234" i="28"/>
  <c r="IZ234" i="28"/>
  <c r="HQ234" i="28"/>
  <c r="JL234" i="28"/>
  <c r="IO235" i="28"/>
  <c r="GT235" i="28"/>
  <c r="JA235" i="28"/>
  <c r="HF235" i="28"/>
  <c r="JM235" i="28"/>
  <c r="HR235" i="28"/>
  <c r="IP236" i="28"/>
  <c r="GU236" i="28"/>
  <c r="JB236" i="28"/>
  <c r="HG236" i="28"/>
  <c r="JN236" i="28"/>
  <c r="HS236" i="28"/>
  <c r="IQ237" i="28"/>
  <c r="GV237" i="28"/>
  <c r="JC237" i="28"/>
  <c r="HH237" i="28"/>
  <c r="JO237" i="28"/>
  <c r="HT237" i="28"/>
  <c r="GW238" i="28"/>
  <c r="IR238" i="28"/>
  <c r="HI238" i="28"/>
  <c r="JD238" i="28"/>
  <c r="IG239" i="28"/>
  <c r="GL239" i="28"/>
  <c r="IS239" i="28"/>
  <c r="GX239" i="28"/>
  <c r="JE239" i="28"/>
  <c r="HJ239" i="28"/>
  <c r="IH240" i="28"/>
  <c r="GM240" i="28"/>
  <c r="IT240" i="28"/>
  <c r="GY240" i="28"/>
  <c r="JF240" i="28"/>
  <c r="HK240" i="28"/>
  <c r="II241" i="28"/>
  <c r="GN241" i="28"/>
  <c r="GZ241" i="28"/>
  <c r="IU241" i="28"/>
  <c r="JG241" i="28"/>
  <c r="HL241" i="28"/>
  <c r="GO242" i="28"/>
  <c r="IJ242" i="28"/>
  <c r="IV242" i="28"/>
  <c r="HA242" i="28"/>
  <c r="HM242" i="28"/>
  <c r="JH242" i="28"/>
  <c r="GP243" i="28"/>
  <c r="IK243" i="28"/>
  <c r="HB243" i="28"/>
  <c r="IW243" i="28"/>
  <c r="HN243" i="28"/>
  <c r="JI243" i="28"/>
  <c r="IL244" i="28"/>
  <c r="GQ244" i="28"/>
  <c r="IX244" i="28"/>
  <c r="HC244" i="28"/>
  <c r="JJ244" i="28"/>
  <c r="HO244" i="28"/>
  <c r="IM245" i="28"/>
  <c r="GR245" i="28"/>
  <c r="IY245" i="28"/>
  <c r="HD245" i="28"/>
  <c r="JK245" i="28"/>
  <c r="HP245" i="28"/>
  <c r="IN246" i="28"/>
  <c r="GS246" i="28"/>
  <c r="IZ246" i="28"/>
  <c r="HE246" i="28"/>
  <c r="JL246" i="28"/>
  <c r="HQ246" i="28"/>
  <c r="IO247" i="28"/>
  <c r="GT247" i="28"/>
  <c r="JA247" i="28"/>
  <c r="HF247" i="28"/>
  <c r="JM247" i="28"/>
  <c r="HR247" i="28"/>
  <c r="GU248" i="28"/>
  <c r="IP248" i="28"/>
  <c r="HG248" i="28"/>
  <c r="JB248" i="28"/>
  <c r="HS248" i="28"/>
  <c r="JN248" i="28"/>
  <c r="IQ249" i="28"/>
  <c r="GV249" i="28"/>
  <c r="JC249" i="28"/>
  <c r="HH249" i="28"/>
  <c r="JO249" i="28"/>
  <c r="HT249" i="28"/>
  <c r="IR250" i="28"/>
  <c r="GW250" i="28"/>
  <c r="JD250" i="28"/>
  <c r="HI250" i="28"/>
  <c r="IG251" i="28"/>
  <c r="GL251" i="28"/>
  <c r="IS251" i="28"/>
  <c r="GX251" i="28"/>
  <c r="JE251" i="28"/>
  <c r="HJ251" i="28"/>
  <c r="GM252" i="28"/>
  <c r="IH252" i="28"/>
  <c r="GY252" i="28"/>
  <c r="IT252" i="28"/>
  <c r="HK252" i="28"/>
  <c r="JF252" i="28"/>
  <c r="II253" i="28"/>
  <c r="GN253" i="28"/>
  <c r="IU253" i="28"/>
  <c r="GZ253" i="28"/>
  <c r="JG253" i="28"/>
  <c r="HL253" i="28"/>
  <c r="GO254" i="28"/>
  <c r="IJ254" i="28"/>
  <c r="HA254" i="28"/>
  <c r="IV254" i="28"/>
  <c r="HM254" i="28"/>
  <c r="JH254" i="28"/>
  <c r="IK255" i="28"/>
  <c r="GP255" i="28"/>
  <c r="IW255" i="28"/>
  <c r="HB255" i="28"/>
  <c r="JI255" i="28"/>
  <c r="HN255" i="28"/>
  <c r="IL256" i="28"/>
  <c r="GQ256" i="28"/>
  <c r="IX256" i="28"/>
  <c r="HC256" i="28"/>
  <c r="JJ256" i="28"/>
  <c r="HO256" i="28"/>
  <c r="IM257" i="28"/>
  <c r="GR257" i="28"/>
  <c r="IY257" i="28"/>
  <c r="HD257" i="28"/>
  <c r="JK257" i="28"/>
  <c r="HP257" i="28"/>
  <c r="GS258" i="28"/>
  <c r="IN258" i="28"/>
  <c r="HE258" i="28"/>
  <c r="IZ258" i="28"/>
  <c r="HQ258" i="28"/>
  <c r="JL258" i="28"/>
  <c r="IO259" i="28"/>
  <c r="GT259" i="28"/>
  <c r="JA259" i="28"/>
  <c r="HF259" i="28"/>
  <c r="JM259" i="28"/>
  <c r="HR259" i="28"/>
  <c r="IP260" i="28"/>
  <c r="GU260" i="28"/>
  <c r="JB260" i="28"/>
  <c r="HG260" i="28"/>
  <c r="JN260" i="28"/>
  <c r="HS260" i="28"/>
  <c r="GV261" i="28"/>
  <c r="IQ261" i="28"/>
  <c r="HH261" i="28"/>
  <c r="JC261" i="28"/>
  <c r="HT261" i="28"/>
  <c r="JO261" i="28"/>
  <c r="GW262" i="28"/>
  <c r="IR262" i="28"/>
  <c r="HI262" i="28"/>
  <c r="JD262" i="28"/>
  <c r="IG263" i="28"/>
  <c r="GL263" i="28"/>
  <c r="IS263" i="28"/>
  <c r="GX263" i="28"/>
  <c r="JE263" i="28"/>
  <c r="HJ263" i="28"/>
  <c r="GM264" i="28"/>
  <c r="IH264" i="28"/>
  <c r="GY264" i="28"/>
  <c r="IT264" i="28"/>
  <c r="HK264" i="28"/>
  <c r="JF264" i="28"/>
  <c r="II265" i="28"/>
  <c r="GN265" i="28"/>
  <c r="IU265" i="28"/>
  <c r="GZ265" i="28"/>
  <c r="JG265" i="28"/>
  <c r="HL265" i="28"/>
  <c r="IJ266" i="28"/>
  <c r="GO266" i="28"/>
  <c r="IV266" i="28"/>
  <c r="HA266" i="28"/>
  <c r="JH266" i="28"/>
  <c r="HM266" i="28"/>
  <c r="IK267" i="28"/>
  <c r="GP267" i="28"/>
  <c r="IW267" i="28"/>
  <c r="HB267" i="28"/>
  <c r="JI267" i="28"/>
  <c r="HN267" i="28"/>
  <c r="IL268" i="28"/>
  <c r="GQ268" i="28"/>
  <c r="IX268" i="28"/>
  <c r="HC268" i="28"/>
  <c r="JJ268" i="28"/>
  <c r="HO268" i="28"/>
  <c r="GR269" i="28"/>
  <c r="IM269" i="28"/>
  <c r="HD269" i="28"/>
  <c r="IY269" i="28"/>
  <c r="HP269" i="28"/>
  <c r="JK269" i="28"/>
  <c r="IN270" i="28"/>
  <c r="GS270" i="28"/>
  <c r="IZ270" i="28"/>
  <c r="HE270" i="28"/>
  <c r="JL270" i="28"/>
  <c r="HQ270" i="28"/>
  <c r="IO271" i="28"/>
  <c r="GT271" i="28"/>
  <c r="JA271" i="28"/>
  <c r="HF271" i="28"/>
  <c r="JM271" i="28"/>
  <c r="HR271" i="28"/>
  <c r="GU272" i="28"/>
  <c r="IP272" i="28"/>
  <c r="HG272" i="28"/>
  <c r="JB272" i="28"/>
  <c r="HS272" i="28"/>
  <c r="JN272" i="28"/>
  <c r="IQ273" i="28"/>
  <c r="GV273" i="28"/>
  <c r="JC273" i="28"/>
  <c r="HH273" i="28"/>
  <c r="JO273" i="28"/>
  <c r="HT273" i="28"/>
  <c r="GW274" i="28"/>
  <c r="IR274" i="28"/>
  <c r="HI274" i="28"/>
  <c r="JD274" i="28"/>
  <c r="IG275" i="28"/>
  <c r="GL275" i="28"/>
  <c r="IS275" i="28"/>
  <c r="GX275" i="28"/>
  <c r="JE275" i="28"/>
  <c r="HJ275" i="28"/>
  <c r="IH276" i="28"/>
  <c r="GM276" i="28"/>
  <c r="IT276" i="28"/>
  <c r="GY276" i="28"/>
  <c r="JF276" i="28"/>
  <c r="HK276" i="28"/>
  <c r="II277" i="28"/>
  <c r="GN277" i="28"/>
  <c r="IU277" i="28"/>
  <c r="GZ277" i="28"/>
  <c r="JG277" i="28"/>
  <c r="HL277" i="28"/>
  <c r="GO278" i="28"/>
  <c r="IJ278" i="28"/>
  <c r="HA278" i="28"/>
  <c r="IV278" i="28"/>
  <c r="HM278" i="28"/>
  <c r="JH278" i="28"/>
  <c r="IK279" i="28"/>
  <c r="GP279" i="28"/>
  <c r="IW279" i="28"/>
  <c r="HB279" i="28"/>
  <c r="JI279" i="28"/>
  <c r="HN279" i="28"/>
  <c r="GQ280" i="28"/>
  <c r="IL280" i="28"/>
  <c r="HC280" i="28"/>
  <c r="IX280" i="28"/>
  <c r="HO280" i="28"/>
  <c r="JJ280" i="28"/>
  <c r="IM281" i="28"/>
  <c r="GR281" i="28"/>
  <c r="IY281" i="28"/>
  <c r="HD281" i="28"/>
  <c r="JK281" i="28"/>
  <c r="HP281" i="28"/>
  <c r="IN282" i="28"/>
  <c r="GS282" i="28"/>
  <c r="IZ282" i="28"/>
  <c r="HE282" i="28"/>
  <c r="JL282" i="28"/>
  <c r="HQ282" i="28"/>
  <c r="IO283" i="28"/>
  <c r="GT283" i="28"/>
  <c r="JA283" i="28"/>
  <c r="HF283" i="28"/>
  <c r="JM283" i="28"/>
  <c r="HR283" i="28"/>
  <c r="IP284" i="28"/>
  <c r="GU284" i="28"/>
  <c r="JB284" i="28"/>
  <c r="HG284" i="28"/>
  <c r="JN284" i="28"/>
  <c r="HS284" i="28"/>
  <c r="IQ285" i="28"/>
  <c r="GV285" i="28"/>
  <c r="JC285" i="28"/>
  <c r="HH285" i="28"/>
  <c r="HT285" i="28"/>
  <c r="JO285" i="28"/>
  <c r="IR286" i="28"/>
  <c r="GW286" i="28"/>
  <c r="JD286" i="28"/>
  <c r="HI286" i="28"/>
  <c r="IG287" i="28"/>
  <c r="GL287" i="28"/>
  <c r="GX287" i="28"/>
  <c r="IS287" i="28"/>
  <c r="JE287" i="28"/>
  <c r="HJ287" i="28"/>
  <c r="GM288" i="28"/>
  <c r="IH288" i="28"/>
  <c r="IT288" i="28"/>
  <c r="GY288" i="28"/>
  <c r="JF288" i="28"/>
  <c r="HK288" i="28"/>
  <c r="II289" i="28"/>
  <c r="GN289" i="28"/>
  <c r="IU289" i="28"/>
  <c r="GZ289" i="28"/>
  <c r="JG289" i="28"/>
  <c r="HL289" i="28"/>
  <c r="IJ290" i="28"/>
  <c r="GO290" i="28"/>
  <c r="IV290" i="28"/>
  <c r="HA290" i="28"/>
  <c r="JH290" i="28"/>
  <c r="HM290" i="28"/>
  <c r="GP291" i="28"/>
  <c r="IK291" i="28"/>
  <c r="HB291" i="28"/>
  <c r="IW291" i="28"/>
  <c r="HN291" i="28"/>
  <c r="JI291" i="28"/>
  <c r="IL292" i="28"/>
  <c r="GQ292" i="28"/>
  <c r="IX292" i="28"/>
  <c r="HC292" i="28"/>
  <c r="JJ292" i="28"/>
  <c r="HO292" i="28"/>
  <c r="GR293" i="28"/>
  <c r="IM293" i="28"/>
  <c r="HD293" i="28"/>
  <c r="IY293" i="28"/>
  <c r="HP293" i="28"/>
  <c r="JK293" i="28"/>
  <c r="IN294" i="28"/>
  <c r="GS294" i="28"/>
  <c r="IZ294" i="28"/>
  <c r="HE294" i="28"/>
  <c r="JL294" i="28"/>
  <c r="HQ294" i="28"/>
  <c r="IO295" i="28"/>
  <c r="GT295" i="28"/>
  <c r="JA295" i="28"/>
  <c r="HF295" i="28"/>
  <c r="JM295" i="28"/>
  <c r="HR295" i="28"/>
  <c r="IP296" i="28"/>
  <c r="GU296" i="28"/>
  <c r="JB296" i="28"/>
  <c r="HG296" i="28"/>
  <c r="JN296" i="28"/>
  <c r="HS296" i="28"/>
  <c r="GV297" i="28"/>
  <c r="IQ297" i="28"/>
  <c r="HH297" i="28"/>
  <c r="JC297" i="28"/>
  <c r="HT297" i="28"/>
  <c r="JO297" i="28"/>
  <c r="IR298" i="28"/>
  <c r="GW298" i="28"/>
  <c r="JD298" i="28"/>
  <c r="HI298" i="28"/>
  <c r="GL299" i="28"/>
  <c r="IG299" i="28"/>
  <c r="GX299" i="28"/>
  <c r="IS299" i="28"/>
  <c r="HJ299" i="28"/>
  <c r="JE299" i="28"/>
  <c r="IH300" i="28"/>
  <c r="GM300" i="28"/>
  <c r="IT300" i="28"/>
  <c r="GY300" i="28"/>
  <c r="JF300" i="28"/>
  <c r="HK300" i="28"/>
  <c r="GN301" i="28"/>
  <c r="II301" i="28"/>
  <c r="GZ301" i="28"/>
  <c r="IU301" i="28"/>
  <c r="HL301" i="28"/>
  <c r="JG301" i="28"/>
  <c r="IJ302" i="28"/>
  <c r="GO302" i="28"/>
  <c r="IV302" i="28"/>
  <c r="HA302" i="28"/>
  <c r="JH302" i="28"/>
  <c r="HM302" i="28"/>
  <c r="GP303" i="28"/>
  <c r="IK303" i="28"/>
  <c r="HB303" i="28"/>
  <c r="IW303" i="28"/>
  <c r="HN303" i="28"/>
  <c r="JI303" i="28"/>
  <c r="IL304" i="28"/>
  <c r="GQ304" i="28"/>
  <c r="IX304" i="28"/>
  <c r="HC304" i="28"/>
  <c r="JJ304" i="28"/>
  <c r="HO304" i="28"/>
  <c r="IM305" i="28"/>
  <c r="GR305" i="28"/>
  <c r="IY305" i="28"/>
  <c r="HD305" i="28"/>
  <c r="JK305" i="28"/>
  <c r="HP305" i="28"/>
  <c r="GS306" i="28"/>
  <c r="IN306" i="28"/>
  <c r="IZ306" i="28"/>
  <c r="HE306" i="28"/>
  <c r="JL306" i="28"/>
  <c r="HQ306" i="28"/>
  <c r="GT307" i="28"/>
  <c r="IO307" i="28"/>
  <c r="HF307" i="28"/>
  <c r="JA307" i="28"/>
  <c r="HR307" i="28"/>
  <c r="JM307" i="28"/>
  <c r="IP308" i="28"/>
  <c r="GU308" i="28"/>
  <c r="JB308" i="28"/>
  <c r="HG308" i="28"/>
  <c r="JN308" i="28"/>
  <c r="HS308" i="28"/>
  <c r="GV309" i="28"/>
  <c r="IQ309" i="28"/>
  <c r="HH309" i="28"/>
  <c r="JC309" i="28"/>
  <c r="HT309" i="28"/>
  <c r="JO309" i="28"/>
  <c r="IR310" i="28"/>
  <c r="GW310" i="28"/>
  <c r="JD310" i="28"/>
  <c r="HI310" i="28"/>
  <c r="GL311" i="28"/>
  <c r="IG311" i="28"/>
  <c r="GX311" i="28"/>
  <c r="IS311" i="28"/>
  <c r="HJ311" i="28"/>
  <c r="JE311" i="28"/>
  <c r="IH312" i="28"/>
  <c r="GM312" i="28"/>
  <c r="IT312" i="28"/>
  <c r="GY312" i="28"/>
  <c r="JF312" i="28"/>
  <c r="HK312" i="28"/>
  <c r="GN313" i="28"/>
  <c r="II313" i="28"/>
  <c r="GZ313" i="28"/>
  <c r="IU313" i="28"/>
  <c r="HL313" i="28"/>
  <c r="JG313" i="28"/>
  <c r="IJ314" i="28"/>
  <c r="GO314" i="28"/>
  <c r="IV314" i="28"/>
  <c r="HA314" i="28"/>
  <c r="JH314" i="28"/>
  <c r="HM314" i="28"/>
  <c r="GP315" i="28"/>
  <c r="IK315" i="28"/>
  <c r="HB315" i="28"/>
  <c r="IW315" i="28"/>
  <c r="HN315" i="28"/>
  <c r="JI315" i="28"/>
  <c r="IL316" i="28"/>
  <c r="GQ316" i="28"/>
  <c r="IX316" i="28"/>
  <c r="HC316" i="28"/>
  <c r="JJ316" i="28"/>
  <c r="HO316" i="28"/>
  <c r="GR317" i="28"/>
  <c r="IM317" i="28"/>
  <c r="HD317" i="28"/>
  <c r="IY317" i="28"/>
  <c r="HP317" i="28"/>
  <c r="JK317" i="28"/>
  <c r="IN318" i="28"/>
  <c r="GS318" i="28"/>
  <c r="IZ318" i="28"/>
  <c r="HE318" i="28"/>
  <c r="JL318" i="28"/>
  <c r="HQ318" i="28"/>
  <c r="GT319" i="28"/>
  <c r="IO319" i="28"/>
  <c r="HF319" i="28"/>
  <c r="JA319" i="28"/>
  <c r="HR319" i="28"/>
  <c r="JM319" i="28"/>
  <c r="IP320" i="28"/>
  <c r="GU320" i="28"/>
  <c r="JB320" i="28"/>
  <c r="HG320" i="28"/>
  <c r="JN320" i="28"/>
  <c r="HS320" i="28"/>
  <c r="GV321" i="28"/>
  <c r="IQ321" i="28"/>
  <c r="HH321" i="28"/>
  <c r="JC321" i="28"/>
  <c r="HT321" i="28"/>
  <c r="JO321" i="28"/>
  <c r="IR322" i="28"/>
  <c r="GW322" i="28"/>
  <c r="JD322" i="28"/>
  <c r="HI322" i="28"/>
  <c r="IG323" i="28"/>
  <c r="GL323" i="28"/>
  <c r="IS323" i="28"/>
  <c r="GX323" i="28"/>
  <c r="JE323" i="28"/>
  <c r="HJ323" i="28"/>
  <c r="IH324" i="28"/>
  <c r="GM324" i="28"/>
  <c r="IT324" i="28"/>
  <c r="GY324" i="28"/>
  <c r="JF324" i="28"/>
  <c r="HK324" i="28"/>
  <c r="II325" i="28"/>
  <c r="GN325" i="28"/>
  <c r="IU325" i="28"/>
  <c r="GZ325" i="28"/>
  <c r="JG325" i="28"/>
  <c r="HL325" i="28"/>
  <c r="GO326" i="28"/>
  <c r="IJ326" i="28"/>
  <c r="HA326" i="28"/>
  <c r="IV326" i="28"/>
  <c r="HM326" i="28"/>
  <c r="JH326" i="28"/>
  <c r="IK327" i="28"/>
  <c r="GP327" i="28"/>
  <c r="IW327" i="28"/>
  <c r="HB327" i="28"/>
  <c r="JI327" i="28"/>
  <c r="HN327" i="28"/>
  <c r="GQ328" i="28"/>
  <c r="IL328" i="28"/>
  <c r="HC328" i="28"/>
  <c r="IX328" i="28"/>
  <c r="HO328" i="28"/>
  <c r="JJ328" i="28"/>
  <c r="IM329" i="28"/>
  <c r="GR329" i="28"/>
  <c r="IY329" i="28"/>
  <c r="HD329" i="28"/>
  <c r="JK329" i="28"/>
  <c r="HP329" i="28"/>
  <c r="GS330" i="28"/>
  <c r="IN330" i="28"/>
  <c r="HE330" i="28"/>
  <c r="IZ330" i="28"/>
  <c r="HQ330" i="28"/>
  <c r="JL330" i="28"/>
  <c r="IO331" i="28"/>
  <c r="GT331" i="28"/>
  <c r="JA331" i="28"/>
  <c r="HF331" i="28"/>
  <c r="JM331" i="28"/>
  <c r="HR331" i="28"/>
  <c r="IP332" i="28"/>
  <c r="GU332" i="28"/>
  <c r="JB332" i="28"/>
  <c r="HG332" i="28"/>
  <c r="JN332" i="28"/>
  <c r="HS332" i="28"/>
  <c r="IQ333" i="28"/>
  <c r="GV333" i="28"/>
  <c r="JC333" i="28"/>
  <c r="HH333" i="28"/>
  <c r="JO333" i="28"/>
  <c r="HT333" i="28"/>
  <c r="IR334" i="28"/>
  <c r="GW334" i="28"/>
  <c r="JD334" i="28"/>
  <c r="HI334" i="28"/>
  <c r="GL335" i="28"/>
  <c r="IG335" i="28"/>
  <c r="GX335" i="28"/>
  <c r="IS335" i="28"/>
  <c r="HJ335" i="28"/>
  <c r="JE335" i="28"/>
  <c r="GM336" i="28"/>
  <c r="IH336" i="28"/>
  <c r="GY336" i="28"/>
  <c r="IT336" i="28"/>
  <c r="JF336" i="28"/>
  <c r="HK336" i="28"/>
  <c r="II337" i="28"/>
  <c r="GN337" i="28"/>
  <c r="IU337" i="28"/>
  <c r="GZ337" i="28"/>
  <c r="JG337" i="28"/>
  <c r="HL337" i="28"/>
  <c r="IJ338" i="28"/>
  <c r="GO338" i="28"/>
  <c r="HA338" i="28"/>
  <c r="IV338" i="28"/>
  <c r="HM338" i="28"/>
  <c r="JH338" i="28"/>
  <c r="IK339" i="28"/>
  <c r="GP339" i="28"/>
  <c r="IW339" i="28"/>
  <c r="HB339" i="28"/>
  <c r="JI339" i="28"/>
  <c r="HN339" i="28"/>
  <c r="GQ340" i="28"/>
  <c r="IL340" i="28"/>
  <c r="HC340" i="28"/>
  <c r="IX340" i="28"/>
  <c r="HO340" i="28"/>
  <c r="JJ340" i="28"/>
  <c r="GR341" i="28"/>
  <c r="IM341" i="28"/>
  <c r="HD341" i="28"/>
  <c r="IY341" i="28"/>
  <c r="HP341" i="28"/>
  <c r="JK341" i="28"/>
  <c r="IN342" i="28"/>
  <c r="GS342" i="28"/>
  <c r="IZ342" i="28"/>
  <c r="HE342" i="28"/>
  <c r="JL342" i="28"/>
  <c r="HQ342" i="28"/>
  <c r="GT343" i="28"/>
  <c r="IO343" i="28"/>
  <c r="HF343" i="28"/>
  <c r="JA343" i="28"/>
  <c r="HR343" i="28"/>
  <c r="JM343" i="28"/>
  <c r="IP344" i="28"/>
  <c r="GU344" i="28"/>
  <c r="JB344" i="28"/>
  <c r="HG344" i="28"/>
  <c r="JN344" i="28"/>
  <c r="HS344" i="28"/>
  <c r="GV345" i="28"/>
  <c r="IQ345" i="28"/>
  <c r="HH345" i="28"/>
  <c r="JC345" i="28"/>
  <c r="HT345" i="28"/>
  <c r="JO345" i="28"/>
  <c r="IR346" i="28"/>
  <c r="GW346" i="28"/>
  <c r="JD346" i="28"/>
  <c r="HI346" i="28"/>
  <c r="IG347" i="28"/>
  <c r="GL347" i="28"/>
  <c r="IS347" i="28"/>
  <c r="GX347" i="28"/>
  <c r="JE347" i="28"/>
  <c r="HJ347" i="28"/>
  <c r="GM348" i="28"/>
  <c r="IH348" i="28"/>
  <c r="GY348" i="28"/>
  <c r="IT348" i="28"/>
  <c r="HK348" i="28"/>
  <c r="JF348" i="28"/>
  <c r="II349" i="28"/>
  <c r="GN349" i="28"/>
  <c r="IU349" i="28"/>
  <c r="GZ349" i="28"/>
  <c r="JG349" i="28"/>
  <c r="HL349" i="28"/>
  <c r="GO350" i="28"/>
  <c r="IJ350" i="28"/>
  <c r="HA350" i="28"/>
  <c r="IV350" i="28"/>
  <c r="HM350" i="28"/>
  <c r="JH350" i="28"/>
  <c r="GP351" i="28"/>
  <c r="IK351" i="28"/>
  <c r="HB351" i="28"/>
  <c r="IW351" i="28"/>
  <c r="HN351" i="28"/>
  <c r="JI351" i="28"/>
  <c r="IL352" i="28"/>
  <c r="GQ352" i="28"/>
  <c r="IX352" i="28"/>
  <c r="HC352" i="28"/>
  <c r="JJ352" i="28"/>
  <c r="HO352" i="28"/>
  <c r="IM353" i="28"/>
  <c r="GR353" i="28"/>
  <c r="IY353" i="28"/>
  <c r="HD353" i="28"/>
  <c r="JK353" i="28"/>
  <c r="HP353" i="28"/>
  <c r="GS354" i="28"/>
  <c r="IN354" i="28"/>
  <c r="HE354" i="28"/>
  <c r="IZ354" i="28"/>
  <c r="HQ354" i="28"/>
  <c r="JL354" i="28"/>
  <c r="IO355" i="28"/>
  <c r="GT355" i="28"/>
  <c r="JA355" i="28"/>
  <c r="HF355" i="28"/>
  <c r="JM355" i="28"/>
  <c r="HR355" i="28"/>
  <c r="GU356" i="28"/>
  <c r="IP356" i="28"/>
  <c r="HG356" i="28"/>
  <c r="JB356" i="28"/>
  <c r="HS356" i="28"/>
  <c r="JN356" i="28"/>
  <c r="IQ357" i="28"/>
  <c r="GV357" i="28"/>
  <c r="JC357" i="28"/>
  <c r="HH357" i="28"/>
  <c r="JO357" i="28"/>
  <c r="HT357" i="28"/>
  <c r="GW358" i="28"/>
  <c r="IR358" i="28"/>
  <c r="HI358" i="28"/>
  <c r="JD358" i="28"/>
  <c r="IG359" i="28"/>
  <c r="GL359" i="28"/>
  <c r="IS359" i="28"/>
  <c r="GX359" i="28"/>
  <c r="JE359" i="28"/>
  <c r="HJ359" i="28"/>
  <c r="GM360" i="28"/>
  <c r="IH360" i="28"/>
  <c r="GY360" i="28"/>
  <c r="IT360" i="28"/>
  <c r="HK360" i="28"/>
  <c r="JF360" i="28"/>
  <c r="GN361" i="28"/>
  <c r="II361" i="28"/>
  <c r="GZ361" i="28"/>
  <c r="IU361" i="28"/>
  <c r="HL361" i="28"/>
  <c r="JG361" i="28"/>
  <c r="IJ362" i="28"/>
  <c r="GO362" i="28"/>
  <c r="IV362" i="28"/>
  <c r="HA362" i="28"/>
  <c r="JH362" i="28"/>
  <c r="HM362" i="28"/>
  <c r="GP363" i="28"/>
  <c r="IK363" i="28"/>
  <c r="HB363" i="28"/>
  <c r="IW363" i="28"/>
  <c r="HN363" i="28"/>
  <c r="JI363" i="28"/>
  <c r="IL364" i="28"/>
  <c r="GQ364" i="28"/>
  <c r="IX364" i="28"/>
  <c r="HC364" i="28"/>
  <c r="JJ364" i="28"/>
  <c r="HO364" i="28"/>
  <c r="GR365" i="28"/>
  <c r="IM365" i="28"/>
  <c r="HD365" i="28"/>
  <c r="IY365" i="28"/>
  <c r="HP365" i="28"/>
  <c r="JK365" i="28"/>
  <c r="IN366" i="28"/>
  <c r="GS366" i="28"/>
  <c r="IZ366" i="28"/>
  <c r="HE366" i="28"/>
  <c r="JL366" i="28"/>
  <c r="HQ366" i="28"/>
  <c r="GT367" i="28"/>
  <c r="IO367" i="28"/>
  <c r="HF367" i="28"/>
  <c r="JA367" i="28"/>
  <c r="HR367" i="28"/>
  <c r="JM367" i="28"/>
  <c r="IP368" i="28"/>
  <c r="GU368" i="28"/>
  <c r="JB368" i="28"/>
  <c r="HG368" i="28"/>
  <c r="JN368" i="28"/>
  <c r="HS368" i="28"/>
  <c r="IQ369" i="28"/>
  <c r="GV369" i="28"/>
  <c r="JC369" i="28"/>
  <c r="HH369" i="28"/>
  <c r="JO369" i="28"/>
  <c r="HT369" i="28"/>
  <c r="GW370" i="28"/>
  <c r="IR370" i="28"/>
  <c r="HI370" i="28"/>
  <c r="JD370" i="28"/>
  <c r="IG371" i="28"/>
  <c r="GL371" i="28"/>
  <c r="IS371" i="28"/>
  <c r="GX371" i="28"/>
  <c r="JE371" i="28"/>
  <c r="HJ371" i="28"/>
  <c r="IH372" i="28"/>
  <c r="GM372" i="28"/>
  <c r="IT372" i="28"/>
  <c r="GY372" i="28"/>
  <c r="JF372" i="28"/>
  <c r="HK372" i="28"/>
  <c r="II373" i="28"/>
  <c r="GN373" i="28"/>
  <c r="IU373" i="28"/>
  <c r="GZ373" i="28"/>
  <c r="JG373" i="28"/>
  <c r="HL373" i="28"/>
  <c r="IJ374" i="28"/>
  <c r="GO374" i="28"/>
  <c r="IV374" i="28"/>
  <c r="HA374" i="28"/>
  <c r="JH374" i="28"/>
  <c r="HM374" i="28"/>
  <c r="IK375" i="28"/>
  <c r="GP375" i="28"/>
  <c r="IW375" i="28"/>
  <c r="HB375" i="28"/>
  <c r="JI375" i="28"/>
  <c r="HN375" i="28"/>
  <c r="GQ376" i="28"/>
  <c r="IL376" i="28"/>
  <c r="HC376" i="28"/>
  <c r="IX376" i="28"/>
  <c r="HO376" i="28"/>
  <c r="JJ376" i="28"/>
  <c r="IM377" i="28"/>
  <c r="GR377" i="28"/>
  <c r="IY377" i="28"/>
  <c r="HD377" i="28"/>
  <c r="JK377" i="28"/>
  <c r="HP377" i="28"/>
  <c r="IN378" i="28"/>
  <c r="GS378" i="28"/>
  <c r="IZ378" i="28"/>
  <c r="HE378" i="28"/>
  <c r="JL378" i="28"/>
  <c r="HQ378" i="28"/>
  <c r="IO379" i="28"/>
  <c r="GT379" i="28"/>
  <c r="HF379" i="28"/>
  <c r="JA379" i="28"/>
  <c r="HR379" i="28"/>
  <c r="JM379" i="28"/>
  <c r="IP380" i="28"/>
  <c r="GU380" i="28"/>
  <c r="JB380" i="28"/>
  <c r="HG380" i="28"/>
  <c r="JN380" i="28"/>
  <c r="HS380" i="28"/>
  <c r="GV381" i="28"/>
  <c r="IQ381" i="28"/>
  <c r="HH381" i="28"/>
  <c r="JC381" i="28"/>
  <c r="HT381" i="28"/>
  <c r="JO381" i="28"/>
  <c r="IR382" i="28"/>
  <c r="GW382" i="28"/>
  <c r="JD382" i="28"/>
  <c r="HI382" i="28"/>
  <c r="GL383" i="28"/>
  <c r="IG383" i="28"/>
  <c r="GX383" i="28"/>
  <c r="IS383" i="28"/>
  <c r="HJ383" i="28"/>
  <c r="JE383" i="28"/>
  <c r="GM384" i="28"/>
  <c r="IH384" i="28"/>
  <c r="GY384" i="28"/>
  <c r="IT384" i="28"/>
  <c r="HK384" i="28"/>
  <c r="JF384" i="28"/>
  <c r="II385" i="28"/>
  <c r="GN385" i="28"/>
  <c r="IU385" i="28"/>
  <c r="GZ385" i="28"/>
  <c r="JG385" i="28"/>
  <c r="HL385" i="28"/>
  <c r="IJ386" i="28"/>
  <c r="GO386" i="28"/>
  <c r="IV386" i="28"/>
  <c r="HA386" i="28"/>
  <c r="JH386" i="28"/>
  <c r="HM386" i="28"/>
  <c r="GP387" i="28"/>
  <c r="IK387" i="28"/>
  <c r="HB387" i="28"/>
  <c r="IW387" i="28"/>
  <c r="HN387" i="28"/>
  <c r="JI387" i="28"/>
  <c r="IL388" i="28"/>
  <c r="GQ388" i="28"/>
  <c r="IX388" i="28"/>
  <c r="HC388" i="28"/>
  <c r="JJ388" i="28"/>
  <c r="HO388" i="28"/>
  <c r="IM389" i="28"/>
  <c r="GR389" i="28"/>
  <c r="IY389" i="28"/>
  <c r="HD389" i="28"/>
  <c r="JK389" i="28"/>
  <c r="HP389" i="28"/>
  <c r="IN390" i="28"/>
  <c r="GS390" i="28"/>
  <c r="IZ390" i="28"/>
  <c r="HE390" i="28"/>
  <c r="JL390" i="28"/>
  <c r="HQ390" i="28"/>
  <c r="GT391" i="28"/>
  <c r="IO391" i="28"/>
  <c r="HF391" i="28"/>
  <c r="JA391" i="28"/>
  <c r="HR391" i="28"/>
  <c r="JM391" i="28"/>
  <c r="IP392" i="28"/>
  <c r="GU392" i="28"/>
  <c r="JB392" i="28"/>
  <c r="HG392" i="28"/>
  <c r="JN392" i="28"/>
  <c r="HS392" i="28"/>
  <c r="IQ393" i="28"/>
  <c r="GV393" i="28"/>
  <c r="JC393" i="28"/>
  <c r="HH393" i="28"/>
  <c r="JO393" i="28"/>
  <c r="HT393" i="28"/>
  <c r="GW394" i="28"/>
  <c r="IR394" i="28"/>
  <c r="HI394" i="28"/>
  <c r="JD394" i="28"/>
  <c r="IG395" i="28"/>
  <c r="GL395" i="28"/>
  <c r="IS395" i="28"/>
  <c r="GX395" i="28"/>
  <c r="JE395" i="28"/>
  <c r="HJ395" i="28"/>
  <c r="IH396" i="28"/>
  <c r="GM396" i="28"/>
  <c r="IT396" i="28"/>
  <c r="GY396" i="28"/>
  <c r="JF396" i="28"/>
  <c r="HK396" i="28"/>
  <c r="GN397" i="28"/>
  <c r="II397" i="28"/>
  <c r="GZ397" i="28"/>
  <c r="IU397" i="28"/>
  <c r="JG397" i="28"/>
  <c r="HL397" i="28"/>
  <c r="IJ398" i="28"/>
  <c r="GO398" i="28"/>
  <c r="IV398" i="28"/>
  <c r="HA398" i="28"/>
  <c r="JH398" i="28"/>
  <c r="HM398" i="28"/>
  <c r="IK399" i="28"/>
  <c r="GP399" i="28"/>
  <c r="IW399" i="28"/>
  <c r="HB399" i="28"/>
  <c r="JI399" i="28"/>
  <c r="HN399" i="28"/>
  <c r="GQ400" i="28"/>
  <c r="IL400" i="28"/>
  <c r="IX400" i="28"/>
  <c r="HC400" i="28"/>
  <c r="HO400" i="28"/>
  <c r="JJ400" i="28"/>
  <c r="IM401" i="28"/>
  <c r="GR401" i="28"/>
  <c r="IY401" i="28"/>
  <c r="HD401" i="28"/>
  <c r="JK401" i="28"/>
  <c r="HP401" i="28"/>
  <c r="IN402" i="28"/>
  <c r="GS402" i="28"/>
  <c r="IZ402" i="28"/>
  <c r="HE402" i="28"/>
  <c r="JL402" i="28"/>
  <c r="HQ402" i="28"/>
  <c r="IO403" i="28"/>
  <c r="GT403" i="28"/>
  <c r="JA403" i="28"/>
  <c r="HF403" i="28"/>
  <c r="JM403" i="28"/>
  <c r="HR403" i="28"/>
  <c r="GU404" i="28"/>
  <c r="IP404" i="28"/>
  <c r="HG404" i="28"/>
  <c r="JB404" i="28"/>
  <c r="HS404" i="28"/>
  <c r="JN404" i="28"/>
  <c r="IQ405" i="28"/>
  <c r="GV405" i="28"/>
  <c r="JC405" i="28"/>
  <c r="HH405" i="28"/>
  <c r="JO405" i="28"/>
  <c r="HT405" i="28"/>
  <c r="GW406" i="28"/>
  <c r="IR406" i="28"/>
  <c r="HI406" i="28"/>
  <c r="JD406" i="28"/>
  <c r="IG407" i="28"/>
  <c r="GL407" i="28"/>
  <c r="IS407" i="28"/>
  <c r="GX407" i="28"/>
  <c r="JE407" i="28"/>
  <c r="HJ407" i="28"/>
  <c r="IH408" i="28"/>
  <c r="GM408" i="28"/>
  <c r="IT408" i="28"/>
  <c r="GY408" i="28"/>
  <c r="JF408" i="28"/>
  <c r="HK408" i="28"/>
  <c r="II409" i="28"/>
  <c r="GN409" i="28"/>
  <c r="IU409" i="28"/>
  <c r="GZ409" i="28"/>
  <c r="JG409" i="28"/>
  <c r="HL409" i="28"/>
  <c r="IJ410" i="28"/>
  <c r="GO410" i="28"/>
  <c r="IV410" i="28"/>
  <c r="HA410" i="28"/>
  <c r="JH410" i="28"/>
  <c r="HM410" i="28"/>
  <c r="IK411" i="28"/>
  <c r="GP411" i="28"/>
  <c r="IW411" i="28"/>
  <c r="HB411" i="28"/>
  <c r="JI411" i="28"/>
  <c r="HN411" i="28"/>
  <c r="GQ412" i="28"/>
  <c r="IL412" i="28"/>
  <c r="HC412" i="28"/>
  <c r="IX412" i="28"/>
  <c r="HO412" i="28"/>
  <c r="JJ412" i="28"/>
  <c r="IM413" i="28"/>
  <c r="GR413" i="28"/>
  <c r="IY413" i="28"/>
  <c r="HD413" i="28"/>
  <c r="JK413" i="28"/>
  <c r="HP413" i="28"/>
  <c r="IN414" i="28"/>
  <c r="GS414" i="28"/>
  <c r="IZ414" i="28"/>
  <c r="HE414" i="28"/>
  <c r="JL414" i="28"/>
  <c r="HQ414" i="28"/>
  <c r="GT415" i="28"/>
  <c r="IO415" i="28"/>
  <c r="HF415" i="28"/>
  <c r="JA415" i="28"/>
  <c r="HR415" i="28"/>
  <c r="JM415" i="28"/>
  <c r="IP416" i="28"/>
  <c r="GU416" i="28"/>
  <c r="JB416" i="28"/>
  <c r="HG416" i="28"/>
  <c r="JN416" i="28"/>
  <c r="HS416" i="28"/>
  <c r="IQ417" i="28"/>
  <c r="GV417" i="28"/>
  <c r="JC417" i="28"/>
  <c r="HH417" i="28"/>
  <c r="JO417" i="28"/>
  <c r="HT417" i="28"/>
  <c r="IR418" i="28"/>
  <c r="GW418" i="28"/>
  <c r="JD418" i="28"/>
  <c r="HI418" i="28"/>
  <c r="GL419" i="28"/>
  <c r="IG419" i="28"/>
  <c r="GX419" i="28"/>
  <c r="IS419" i="28"/>
  <c r="JE419" i="28"/>
  <c r="HJ419" i="28"/>
  <c r="IH420" i="28"/>
  <c r="GM420" i="28"/>
  <c r="GY420" i="28"/>
  <c r="IT420" i="28"/>
  <c r="HK420" i="28"/>
  <c r="JF420" i="28"/>
  <c r="GN421" i="28"/>
  <c r="II421" i="28"/>
  <c r="IU421" i="28"/>
  <c r="GZ421" i="28"/>
  <c r="HL421" i="28"/>
  <c r="JG421" i="28"/>
  <c r="GO422" i="28"/>
  <c r="IJ422" i="28"/>
  <c r="HA422" i="28"/>
  <c r="IV422" i="28"/>
  <c r="HM422" i="28"/>
  <c r="JH422" i="28"/>
  <c r="GP423" i="28"/>
  <c r="IK423" i="28"/>
  <c r="HB423" i="28"/>
  <c r="IW423" i="28"/>
  <c r="HN423" i="28"/>
  <c r="JI423" i="28"/>
  <c r="IL424" i="28"/>
  <c r="GQ424" i="28"/>
  <c r="IX424" i="28"/>
  <c r="HC424" i="28"/>
  <c r="JJ424" i="28"/>
  <c r="HO424" i="28"/>
  <c r="GR425" i="28"/>
  <c r="IM425" i="28"/>
  <c r="HD425" i="28"/>
  <c r="IY425" i="28"/>
  <c r="HP425" i="28"/>
  <c r="JK425" i="28"/>
  <c r="IN426" i="28"/>
  <c r="GS426" i="28"/>
  <c r="IZ426" i="28"/>
  <c r="HE426" i="28"/>
  <c r="JL426" i="28"/>
  <c r="HQ426" i="28"/>
  <c r="IO427" i="28"/>
  <c r="GT427" i="28"/>
  <c r="JA427" i="28"/>
  <c r="HF427" i="28"/>
  <c r="JM427" i="28"/>
  <c r="HR427" i="28"/>
  <c r="IP428" i="28"/>
  <c r="GU428" i="28"/>
  <c r="JB428" i="28"/>
  <c r="HG428" i="28"/>
  <c r="JN428" i="28"/>
  <c r="HS428" i="28"/>
  <c r="GV429" i="28"/>
  <c r="IQ429" i="28"/>
  <c r="HH429" i="28"/>
  <c r="JC429" i="28"/>
  <c r="HT429" i="28"/>
  <c r="JO429" i="28"/>
  <c r="IR430" i="28"/>
  <c r="GW430" i="28"/>
  <c r="JD430" i="28"/>
  <c r="HI430" i="28"/>
  <c r="IG431" i="28"/>
  <c r="GL431" i="28"/>
  <c r="IS431" i="28"/>
  <c r="GX431" i="28"/>
  <c r="JE431" i="28"/>
  <c r="HJ431" i="28"/>
  <c r="GM432" i="28"/>
  <c r="IH432" i="28"/>
  <c r="IT432" i="28"/>
  <c r="GY432" i="28"/>
  <c r="JF432" i="28"/>
  <c r="HK432" i="28"/>
  <c r="GN433" i="28"/>
  <c r="II433" i="28"/>
  <c r="GZ433" i="28"/>
  <c r="IU433" i="28"/>
  <c r="HL433" i="28"/>
  <c r="JG433" i="28"/>
  <c r="IJ434" i="28"/>
  <c r="GO434" i="28"/>
  <c r="IV434" i="28"/>
  <c r="HA434" i="28"/>
  <c r="JH434" i="28"/>
  <c r="HM434" i="28"/>
  <c r="IK435" i="28"/>
  <c r="GP435" i="28"/>
  <c r="IW435" i="28"/>
  <c r="HB435" i="28"/>
  <c r="JI435" i="28"/>
  <c r="HN435" i="28"/>
  <c r="IL436" i="28"/>
  <c r="GQ436" i="28"/>
  <c r="IX436" i="28"/>
  <c r="HC436" i="28"/>
  <c r="JJ436" i="28"/>
  <c r="HO436" i="28"/>
  <c r="IM437" i="28"/>
  <c r="GR437" i="28"/>
  <c r="IY437" i="28"/>
  <c r="HD437" i="28"/>
  <c r="JK437" i="28"/>
  <c r="HP437" i="28"/>
  <c r="IN438" i="28"/>
  <c r="GS438" i="28"/>
  <c r="IZ438" i="28"/>
  <c r="HE438" i="28"/>
  <c r="JL438" i="28"/>
  <c r="HQ438" i="28"/>
  <c r="IO439" i="28"/>
  <c r="GT439" i="28"/>
  <c r="JA439" i="28"/>
  <c r="HF439" i="28"/>
  <c r="JM439" i="28"/>
  <c r="HR439" i="28"/>
  <c r="IP440" i="28"/>
  <c r="GU440" i="28"/>
  <c r="JB440" i="28"/>
  <c r="HG440" i="28"/>
  <c r="JN440" i="28"/>
  <c r="HS440" i="28"/>
  <c r="IQ441" i="28"/>
  <c r="GV441" i="28"/>
  <c r="JC441" i="28"/>
  <c r="HH441" i="28"/>
  <c r="JO441" i="28"/>
  <c r="HT441" i="28"/>
  <c r="IR442" i="28"/>
  <c r="GW442" i="28"/>
  <c r="JD442" i="28"/>
  <c r="HI442" i="28"/>
  <c r="GL443" i="28"/>
  <c r="IG443" i="28"/>
  <c r="GX443" i="28"/>
  <c r="IS443" i="28"/>
  <c r="HJ443" i="28"/>
  <c r="JE443" i="28"/>
  <c r="IH444" i="28"/>
  <c r="GM444" i="28"/>
  <c r="GY444" i="28"/>
  <c r="IT444" i="28"/>
  <c r="JF444" i="28"/>
  <c r="HK444" i="28"/>
  <c r="II445" i="28"/>
  <c r="GN445" i="28"/>
  <c r="IU445" i="28"/>
  <c r="GZ445" i="28"/>
  <c r="JG445" i="28"/>
  <c r="HL445" i="28"/>
  <c r="GO446" i="28"/>
  <c r="IJ446" i="28"/>
  <c r="HA446" i="28"/>
  <c r="IV446" i="28"/>
  <c r="HM446" i="28"/>
  <c r="JH446" i="28"/>
  <c r="IK447" i="28"/>
  <c r="GP447" i="28"/>
  <c r="IW447" i="28"/>
  <c r="HB447" i="28"/>
  <c r="JI447" i="28"/>
  <c r="HN447" i="28"/>
  <c r="GQ448" i="28"/>
  <c r="IL448" i="28"/>
  <c r="HC448" i="28"/>
  <c r="IX448" i="28"/>
  <c r="HO448" i="28"/>
  <c r="JJ448" i="28"/>
  <c r="IM449" i="28"/>
  <c r="GR449" i="28"/>
  <c r="IY449" i="28"/>
  <c r="HD449" i="28"/>
  <c r="JK449" i="28"/>
  <c r="HP449" i="28"/>
  <c r="IN450" i="28"/>
  <c r="GS450" i="28"/>
  <c r="IZ450" i="28"/>
  <c r="HE450" i="28"/>
  <c r="JL450" i="28"/>
  <c r="HQ450" i="28"/>
  <c r="GT451" i="28"/>
  <c r="IO451" i="28"/>
  <c r="HF451" i="28"/>
  <c r="JA451" i="28"/>
  <c r="HR451" i="28"/>
  <c r="JM451" i="28"/>
  <c r="IP452" i="28"/>
  <c r="GU452" i="28"/>
  <c r="JB452" i="28"/>
  <c r="HG452" i="28"/>
  <c r="JN452" i="28"/>
  <c r="HS452" i="28"/>
  <c r="IQ453" i="28"/>
  <c r="GV453" i="28"/>
  <c r="JC453" i="28"/>
  <c r="HH453" i="28"/>
  <c r="JO453" i="28"/>
  <c r="HT453" i="28"/>
  <c r="GW454" i="28"/>
  <c r="IR454" i="28"/>
  <c r="JD454" i="28"/>
  <c r="HI454" i="28"/>
  <c r="IG455" i="28"/>
  <c r="GL455" i="28"/>
  <c r="IS455" i="28"/>
  <c r="GX455" i="28"/>
  <c r="JE455" i="28"/>
  <c r="HJ455" i="28"/>
  <c r="IH456" i="28"/>
  <c r="GM456" i="28"/>
  <c r="IT456" i="28"/>
  <c r="GY456" i="28"/>
  <c r="JF456" i="28"/>
  <c r="HK456" i="28"/>
  <c r="GN457" i="28"/>
  <c r="II457" i="28"/>
  <c r="GZ457" i="28"/>
  <c r="IU457" i="28"/>
  <c r="HL457" i="28"/>
  <c r="JG457" i="28"/>
  <c r="IJ458" i="28"/>
  <c r="GO458" i="28"/>
  <c r="IV458" i="28"/>
  <c r="HA458" i="28"/>
  <c r="JH458" i="28"/>
  <c r="HM458" i="28"/>
  <c r="IK459" i="28"/>
  <c r="GP459" i="28"/>
  <c r="IW459" i="28"/>
  <c r="HB459" i="28"/>
  <c r="JI459" i="28"/>
  <c r="HN459" i="28"/>
  <c r="GQ460" i="28"/>
  <c r="IL460" i="28"/>
  <c r="HC460" i="28"/>
  <c r="IX460" i="28"/>
  <c r="HO460" i="28"/>
  <c r="JJ460" i="28"/>
  <c r="IM461" i="28"/>
  <c r="GR461" i="28"/>
  <c r="IY461" i="28"/>
  <c r="HD461" i="28"/>
  <c r="JK461" i="28"/>
  <c r="HP461" i="28"/>
  <c r="IN462" i="28"/>
  <c r="GS462" i="28"/>
  <c r="IZ462" i="28"/>
  <c r="HE462" i="28"/>
  <c r="JL462" i="28"/>
  <c r="HQ462" i="28"/>
  <c r="GT463" i="28"/>
  <c r="IO463" i="28"/>
  <c r="JA463" i="28"/>
  <c r="HF463" i="28"/>
  <c r="HR463" i="28"/>
  <c r="JM463" i="28"/>
  <c r="GU464" i="28"/>
  <c r="IP464" i="28"/>
  <c r="HG464" i="28"/>
  <c r="JB464" i="28"/>
  <c r="HS464" i="28"/>
  <c r="JN464" i="28"/>
  <c r="IQ465" i="28"/>
  <c r="GV465" i="28"/>
  <c r="JC465" i="28"/>
  <c r="HH465" i="28"/>
  <c r="JO465" i="28"/>
  <c r="HT465" i="28"/>
  <c r="GW466" i="28"/>
  <c r="IR466" i="28"/>
  <c r="HI466" i="28"/>
  <c r="JD466" i="28"/>
  <c r="IG467" i="28"/>
  <c r="GL467" i="28"/>
  <c r="IS467" i="28"/>
  <c r="GX467" i="28"/>
  <c r="JE467" i="28"/>
  <c r="HJ467" i="28"/>
  <c r="IH468" i="28"/>
  <c r="GM468" i="28"/>
  <c r="IT468" i="28"/>
  <c r="GY468" i="28"/>
  <c r="JF468" i="28"/>
  <c r="HK468" i="28"/>
  <c r="GN469" i="28"/>
  <c r="II469" i="28"/>
  <c r="GZ469" i="28"/>
  <c r="IU469" i="28"/>
  <c r="HL469" i="28"/>
  <c r="JG469" i="28"/>
  <c r="IJ470" i="28"/>
  <c r="GO470" i="28"/>
  <c r="IV470" i="28"/>
  <c r="HA470" i="28"/>
  <c r="JH470" i="28"/>
  <c r="HM470" i="28"/>
  <c r="IK471" i="28"/>
  <c r="GP471" i="28"/>
  <c r="IW471" i="28"/>
  <c r="HB471" i="28"/>
  <c r="JI471" i="28"/>
  <c r="HN471" i="28"/>
  <c r="GQ472" i="28"/>
  <c r="IL472" i="28"/>
  <c r="HC472" i="28"/>
  <c r="IX472" i="28"/>
  <c r="HO472" i="28"/>
  <c r="JJ472" i="28"/>
  <c r="IM473" i="28"/>
  <c r="GR473" i="28"/>
  <c r="HD473" i="28"/>
  <c r="IY473" i="28"/>
  <c r="HP473" i="28"/>
  <c r="JK473" i="28"/>
  <c r="GS474" i="28"/>
  <c r="IN474" i="28"/>
  <c r="HE474" i="28"/>
  <c r="IZ474" i="28"/>
  <c r="HQ474" i="28"/>
  <c r="JL474" i="28"/>
  <c r="IO475" i="28"/>
  <c r="GT475" i="28"/>
  <c r="JA475" i="28"/>
  <c r="HF475" i="28"/>
  <c r="JM475" i="28"/>
  <c r="HR475" i="28"/>
  <c r="IP476" i="28"/>
  <c r="GU476" i="28"/>
  <c r="JB476" i="28"/>
  <c r="HG476" i="28"/>
  <c r="JN476" i="28"/>
  <c r="HS476" i="28"/>
  <c r="GV477" i="28"/>
  <c r="IQ477" i="28"/>
  <c r="HH477" i="28"/>
  <c r="JC477" i="28"/>
  <c r="HT477" i="28"/>
  <c r="JO477" i="28"/>
  <c r="GW478" i="28"/>
  <c r="IR478" i="28"/>
  <c r="HI478" i="28"/>
  <c r="JD478" i="28"/>
  <c r="IG479" i="28"/>
  <c r="GL479" i="28"/>
  <c r="IS479" i="28"/>
  <c r="GX479" i="28"/>
  <c r="JE479" i="28"/>
  <c r="HJ479" i="28"/>
  <c r="GM480" i="28"/>
  <c r="IH480" i="28"/>
  <c r="GY480" i="28"/>
  <c r="IT480" i="28"/>
  <c r="HK480" i="28"/>
  <c r="JF480" i="28"/>
  <c r="II481" i="28"/>
  <c r="GN481" i="28"/>
  <c r="IU481" i="28"/>
  <c r="GZ481" i="28"/>
  <c r="JG481" i="28"/>
  <c r="HL481" i="28"/>
  <c r="GO482" i="28"/>
  <c r="IJ482" i="28"/>
  <c r="HA482" i="28"/>
  <c r="IV482" i="28"/>
  <c r="HM482" i="28"/>
  <c r="JH482" i="28"/>
  <c r="GP483" i="28"/>
  <c r="IK483" i="28"/>
  <c r="HB483" i="28"/>
  <c r="IW483" i="28"/>
  <c r="HN483" i="28"/>
  <c r="JI483" i="28"/>
  <c r="IL484" i="28"/>
  <c r="GQ484" i="28"/>
  <c r="IX484" i="28"/>
  <c r="HC484" i="28"/>
  <c r="JJ484" i="28"/>
  <c r="HO484" i="28"/>
  <c r="IM485" i="28"/>
  <c r="GR485" i="28"/>
  <c r="IY485" i="28"/>
  <c r="HD485" i="28"/>
  <c r="JK485" i="28"/>
  <c r="HP485" i="28"/>
  <c r="GS486" i="28"/>
  <c r="IN486" i="28"/>
  <c r="HE486" i="28"/>
  <c r="IZ486" i="28"/>
  <c r="HQ486" i="28"/>
  <c r="JL486" i="28"/>
  <c r="IO487" i="28"/>
  <c r="GT487" i="28"/>
  <c r="JA487" i="28"/>
  <c r="HF487" i="28"/>
  <c r="JM487" i="28"/>
  <c r="HR487" i="28"/>
  <c r="IP488" i="28"/>
  <c r="GU488" i="28"/>
  <c r="JB488" i="28"/>
  <c r="HG488" i="28"/>
  <c r="HS488" i="28"/>
  <c r="JN488" i="28"/>
  <c r="GV489" i="28"/>
  <c r="IQ489" i="28"/>
  <c r="HH489" i="28"/>
  <c r="JC489" i="28"/>
  <c r="HT489" i="28"/>
  <c r="JO489" i="28"/>
  <c r="IR490" i="28"/>
  <c r="GW490" i="28"/>
  <c r="JD490" i="28"/>
  <c r="HI490" i="28"/>
  <c r="GL491" i="28"/>
  <c r="IG491" i="28"/>
  <c r="GX491" i="28"/>
  <c r="IS491" i="28"/>
  <c r="HJ491" i="28"/>
  <c r="JE491" i="28"/>
  <c r="IH492" i="28"/>
  <c r="GM492" i="28"/>
  <c r="IT492" i="28"/>
  <c r="GY492" i="28"/>
  <c r="JF492" i="28"/>
  <c r="HK492" i="28"/>
  <c r="II493" i="28"/>
  <c r="GN493" i="28"/>
  <c r="IU493" i="28"/>
  <c r="GZ493" i="28"/>
  <c r="JG493" i="28"/>
  <c r="HL493" i="28"/>
  <c r="IJ494" i="28"/>
  <c r="GO494" i="28"/>
  <c r="IV494" i="28"/>
  <c r="HA494" i="28"/>
  <c r="JH494" i="28"/>
  <c r="HM494" i="28"/>
  <c r="IK495" i="28"/>
  <c r="GP495" i="28"/>
  <c r="IW495" i="28"/>
  <c r="HB495" i="28"/>
  <c r="JI495" i="28"/>
  <c r="HN495" i="28"/>
  <c r="GQ496" i="28"/>
  <c r="IL496" i="28"/>
  <c r="HC496" i="28"/>
  <c r="IX496" i="28"/>
  <c r="HO496" i="28"/>
  <c r="JJ496" i="28"/>
  <c r="GR497" i="28"/>
  <c r="IM497" i="28"/>
  <c r="HD497" i="28"/>
  <c r="IY497" i="28"/>
  <c r="HP497" i="28"/>
  <c r="JK497" i="28"/>
  <c r="GS498" i="28"/>
  <c r="IN498" i="28"/>
  <c r="HE498" i="28"/>
  <c r="IZ498" i="28"/>
  <c r="HQ498" i="28"/>
  <c r="JL498" i="28"/>
  <c r="IO499" i="28"/>
  <c r="GT499" i="28"/>
  <c r="JA499" i="28"/>
  <c r="HF499" i="28"/>
  <c r="JM499" i="28"/>
  <c r="HR499" i="28"/>
  <c r="GU500" i="28"/>
  <c r="IP500" i="28"/>
  <c r="HG500" i="28"/>
  <c r="JB500" i="28"/>
  <c r="HS500" i="28"/>
  <c r="JN500" i="28"/>
  <c r="IQ501" i="28"/>
  <c r="GV501" i="28"/>
  <c r="JC501" i="28"/>
  <c r="HH501" i="28"/>
  <c r="JO501" i="28"/>
  <c r="HT501" i="28"/>
  <c r="GW502" i="28"/>
  <c r="IR502" i="28"/>
  <c r="HI502" i="28"/>
  <c r="JD502" i="28"/>
  <c r="GL503" i="28"/>
  <c r="IG503" i="28"/>
  <c r="GX503" i="28"/>
  <c r="IS503" i="28"/>
  <c r="HJ503" i="28"/>
  <c r="JE503" i="28"/>
  <c r="IH504" i="28"/>
  <c r="GM504" i="28"/>
  <c r="IT504" i="28"/>
  <c r="GY504" i="28"/>
  <c r="JF504" i="28"/>
  <c r="HK504" i="28"/>
  <c r="GN505" i="28"/>
  <c r="II505" i="28"/>
  <c r="IU505" i="28"/>
  <c r="GZ505" i="28"/>
  <c r="JG505" i="28"/>
  <c r="HL505" i="28"/>
  <c r="IJ506" i="28"/>
  <c r="GO506" i="28"/>
  <c r="IV506" i="28"/>
  <c r="HA506" i="28"/>
  <c r="JH506" i="28"/>
  <c r="HM506" i="28"/>
  <c r="IK507" i="28"/>
  <c r="GP507" i="28"/>
  <c r="IW507" i="28"/>
  <c r="HB507" i="28"/>
  <c r="HN507" i="28"/>
  <c r="JI507" i="28"/>
  <c r="GQ508" i="28"/>
  <c r="IL508" i="28"/>
  <c r="HC508" i="28"/>
  <c r="IX508" i="28"/>
  <c r="HO508" i="28"/>
  <c r="JJ508" i="28"/>
  <c r="IM509" i="28"/>
  <c r="GR509" i="28"/>
  <c r="IY509" i="28"/>
  <c r="HD509" i="28"/>
  <c r="JK509" i="28"/>
  <c r="HP509" i="28"/>
  <c r="GS510" i="28"/>
  <c r="IN510" i="28"/>
  <c r="HE510" i="28"/>
  <c r="IZ510" i="28"/>
  <c r="HQ510" i="28"/>
  <c r="JL510" i="28"/>
  <c r="IO511" i="28"/>
  <c r="GT511" i="28"/>
  <c r="JA511" i="28"/>
  <c r="HF511" i="28"/>
  <c r="JM511" i="28"/>
  <c r="HR511" i="28"/>
  <c r="IP512" i="28"/>
  <c r="GU512" i="28"/>
  <c r="JB512" i="28"/>
  <c r="HG512" i="28"/>
  <c r="JN512" i="28"/>
  <c r="HS512" i="28"/>
  <c r="IQ513" i="28"/>
  <c r="GV513" i="28"/>
  <c r="JC513" i="28"/>
  <c r="HH513" i="28"/>
  <c r="JO513" i="28"/>
  <c r="HT513" i="28"/>
  <c r="GW514" i="28"/>
  <c r="IR514" i="28"/>
  <c r="HI514" i="28"/>
  <c r="JD514" i="28"/>
  <c r="IG515" i="28"/>
  <c r="GL515" i="28"/>
  <c r="GX515" i="28"/>
  <c r="IS515" i="28"/>
  <c r="JE515" i="28"/>
  <c r="HJ515" i="28"/>
  <c r="IH516" i="28"/>
  <c r="GM516" i="28"/>
  <c r="IT516" i="28"/>
  <c r="GY516" i="28"/>
  <c r="JF516" i="28"/>
  <c r="HK516" i="28"/>
  <c r="GN517" i="28"/>
  <c r="II517" i="28"/>
  <c r="GZ517" i="28"/>
  <c r="IU517" i="28"/>
  <c r="HL517" i="28"/>
  <c r="JG517" i="28"/>
  <c r="IJ518" i="28"/>
  <c r="GO518" i="28"/>
  <c r="IV518" i="28"/>
  <c r="HA518" i="28"/>
  <c r="JH518" i="28"/>
  <c r="HM518" i="28"/>
  <c r="IK519" i="28"/>
  <c r="GP519" i="28"/>
  <c r="IW519" i="28"/>
  <c r="HB519" i="28"/>
  <c r="JI519" i="28"/>
  <c r="HN519" i="28"/>
  <c r="GQ520" i="28"/>
  <c r="IL520" i="28"/>
  <c r="HC520" i="28"/>
  <c r="IX520" i="28"/>
  <c r="HO520" i="28"/>
  <c r="JJ520" i="28"/>
  <c r="JB175" i="28"/>
  <c r="HG175" i="28"/>
  <c r="JN175" i="28"/>
  <c r="HS175" i="28"/>
  <c r="IQ176" i="28"/>
  <c r="GV176" i="28"/>
  <c r="JC176" i="28"/>
  <c r="HH176" i="28"/>
  <c r="JO176" i="28"/>
  <c r="HT176" i="28"/>
  <c r="IR177" i="28"/>
  <c r="GW177" i="28"/>
  <c r="JD177" i="28"/>
  <c r="HI177" i="28"/>
  <c r="GL178" i="28"/>
  <c r="IG178" i="28"/>
  <c r="GX178" i="28"/>
  <c r="IS178" i="28"/>
  <c r="HJ178" i="28"/>
  <c r="JE178" i="28"/>
  <c r="IH179" i="28"/>
  <c r="GM179" i="28"/>
  <c r="IT179" i="28"/>
  <c r="GY179" i="28"/>
  <c r="JF179" i="28"/>
  <c r="HK179" i="28"/>
  <c r="II180" i="28"/>
  <c r="GN180" i="28"/>
  <c r="IU180" i="28"/>
  <c r="GZ180" i="28"/>
  <c r="JG180" i="28"/>
  <c r="HL180" i="28"/>
  <c r="GO181" i="28"/>
  <c r="IJ181" i="28"/>
  <c r="HA181" i="28"/>
  <c r="IV181" i="28"/>
  <c r="HM181" i="28"/>
  <c r="JH181" i="28"/>
  <c r="IK182" i="28"/>
  <c r="GP182" i="28"/>
  <c r="IW182" i="28"/>
  <c r="HB182" i="28"/>
  <c r="JI182" i="28"/>
  <c r="HN182" i="28"/>
  <c r="GQ183" i="28"/>
  <c r="IL183" i="28"/>
  <c r="HC183" i="28"/>
  <c r="IX183" i="28"/>
  <c r="HO183" i="28"/>
  <c r="JJ183" i="28"/>
  <c r="IM184" i="28"/>
  <c r="GR184" i="28"/>
  <c r="IY184" i="28"/>
  <c r="HD184" i="28"/>
  <c r="JK184" i="28"/>
  <c r="HP184" i="28"/>
  <c r="IN185" i="28"/>
  <c r="GS185" i="28"/>
  <c r="IZ185" i="28"/>
  <c r="HE185" i="28"/>
  <c r="JL185" i="28"/>
  <c r="HQ185" i="28"/>
  <c r="GT186" i="28"/>
  <c r="IO186" i="28"/>
  <c r="HF186" i="28"/>
  <c r="JA186" i="28"/>
  <c r="HR186" i="28"/>
  <c r="JM186" i="28"/>
  <c r="IP187" i="28"/>
  <c r="GU187" i="28"/>
  <c r="JB187" i="28"/>
  <c r="HG187" i="28"/>
  <c r="JN187" i="28"/>
  <c r="HS187" i="28"/>
  <c r="GV188" i="28"/>
  <c r="IQ188" i="28"/>
  <c r="HH188" i="28"/>
  <c r="JC188" i="28"/>
  <c r="HT188" i="28"/>
  <c r="JO188" i="28"/>
  <c r="IR189" i="28"/>
  <c r="GW189" i="28"/>
  <c r="JD189" i="28"/>
  <c r="HI189" i="28"/>
  <c r="IG190" i="28"/>
  <c r="GL190" i="28"/>
  <c r="IS190" i="28"/>
  <c r="GX190" i="28"/>
  <c r="JE190" i="28"/>
  <c r="HJ190" i="28"/>
  <c r="GM191" i="28"/>
  <c r="IH191" i="28"/>
  <c r="IT191" i="28"/>
  <c r="GY191" i="28"/>
  <c r="JF191" i="28"/>
  <c r="HK191" i="28"/>
  <c r="II192" i="28"/>
  <c r="GN192" i="28"/>
  <c r="IU192" i="28"/>
  <c r="GZ192" i="28"/>
  <c r="JG192" i="28"/>
  <c r="HL192" i="28"/>
  <c r="IJ193" i="28"/>
  <c r="GO193" i="28"/>
  <c r="IV193" i="28"/>
  <c r="HA193" i="28"/>
  <c r="JH193" i="28"/>
  <c r="HM193" i="28"/>
  <c r="GP194" i="28"/>
  <c r="IK194" i="28"/>
  <c r="HB194" i="28"/>
  <c r="IW194" i="28"/>
  <c r="JI194" i="28"/>
  <c r="HN194" i="28"/>
  <c r="IL195" i="28"/>
  <c r="GQ195" i="28"/>
  <c r="IX195" i="28"/>
  <c r="HC195" i="28"/>
  <c r="HO195" i="28"/>
  <c r="JJ195" i="28"/>
  <c r="GR196" i="28"/>
  <c r="IM196" i="28"/>
  <c r="HD196" i="28"/>
  <c r="IY196" i="28"/>
  <c r="HP196" i="28"/>
  <c r="JK196" i="28"/>
  <c r="IN197" i="28"/>
  <c r="GS197" i="28"/>
  <c r="IZ197" i="28"/>
  <c r="HE197" i="28"/>
  <c r="JL197" i="28"/>
  <c r="HQ197" i="28"/>
  <c r="IO198" i="28"/>
  <c r="GT198" i="28"/>
  <c r="JA198" i="28"/>
  <c r="HF198" i="28"/>
  <c r="JM198" i="28"/>
  <c r="HR198" i="28"/>
  <c r="GU199" i="28"/>
  <c r="IP199" i="28"/>
  <c r="HG199" i="28"/>
  <c r="JB199" i="28"/>
  <c r="HS199" i="28"/>
  <c r="JN199" i="28"/>
  <c r="GV200" i="28"/>
  <c r="IQ200" i="28"/>
  <c r="HH200" i="28"/>
  <c r="JC200" i="28"/>
  <c r="HT200" i="28"/>
  <c r="JO200" i="28"/>
  <c r="IR201" i="28"/>
  <c r="GW201" i="28"/>
  <c r="JD201" i="28"/>
  <c r="HI201" i="28"/>
  <c r="IG202" i="28"/>
  <c r="GL202" i="28"/>
  <c r="IS202" i="28"/>
  <c r="GX202" i="28"/>
  <c r="JE202" i="28"/>
  <c r="HJ202" i="28"/>
  <c r="GM203" i="28"/>
  <c r="IH203" i="28"/>
  <c r="GY203" i="28"/>
  <c r="IT203" i="28"/>
  <c r="HK203" i="28"/>
  <c r="JF203" i="28"/>
  <c r="II204" i="28"/>
  <c r="GN204" i="28"/>
  <c r="IU204" i="28"/>
  <c r="GZ204" i="28"/>
  <c r="JG204" i="28"/>
  <c r="HL204" i="28"/>
  <c r="IJ205" i="28"/>
  <c r="GO205" i="28"/>
  <c r="IV205" i="28"/>
  <c r="HA205" i="28"/>
  <c r="JH205" i="28"/>
  <c r="HM205" i="28"/>
  <c r="GP206" i="28"/>
  <c r="IK206" i="28"/>
  <c r="HB206" i="28"/>
  <c r="IW206" i="28"/>
  <c r="HN206" i="28"/>
  <c r="JI206" i="28"/>
  <c r="IL207" i="28"/>
  <c r="GQ207" i="28"/>
  <c r="IX207" i="28"/>
  <c r="HC207" i="28"/>
  <c r="JJ207" i="28"/>
  <c r="HO207" i="28"/>
  <c r="GR208" i="28"/>
  <c r="IM208" i="28"/>
  <c r="HD208" i="28"/>
  <c r="IY208" i="28"/>
  <c r="HP208" i="28"/>
  <c r="JK208" i="28"/>
  <c r="IN209" i="28"/>
  <c r="GS209" i="28"/>
  <c r="IZ209" i="28"/>
  <c r="HE209" i="28"/>
  <c r="JL209" i="28"/>
  <c r="HQ209" i="28"/>
  <c r="IO210" i="28"/>
  <c r="GT210" i="28"/>
  <c r="JA210" i="28"/>
  <c r="HF210" i="28"/>
  <c r="JM210" i="28"/>
  <c r="HR210" i="28"/>
  <c r="GU211" i="28"/>
  <c r="IP211" i="28"/>
  <c r="HG211" i="28"/>
  <c r="JB211" i="28"/>
  <c r="HS211" i="28"/>
  <c r="JN211" i="28"/>
  <c r="IQ212" i="28"/>
  <c r="GV212" i="28"/>
  <c r="JC212" i="28"/>
  <c r="HH212" i="28"/>
  <c r="JO212" i="28"/>
  <c r="HT212" i="28"/>
  <c r="GW213" i="28"/>
  <c r="IR213" i="28"/>
  <c r="HI213" i="28"/>
  <c r="JD213" i="28"/>
  <c r="IG214" i="28"/>
  <c r="GL214" i="28"/>
  <c r="IS214" i="28"/>
  <c r="GX214" i="28"/>
  <c r="JE214" i="28"/>
  <c r="HJ214" i="28"/>
  <c r="IH215" i="28"/>
  <c r="GM215" i="28"/>
  <c r="IT215" i="28"/>
  <c r="GY215" i="28"/>
  <c r="JF215" i="28"/>
  <c r="HK215" i="28"/>
  <c r="II216" i="28"/>
  <c r="GN216" i="28"/>
  <c r="IU216" i="28"/>
  <c r="GZ216" i="28"/>
  <c r="JG216" i="28"/>
  <c r="HL216" i="28"/>
  <c r="IJ217" i="28"/>
  <c r="GO217" i="28"/>
  <c r="IV217" i="28"/>
  <c r="HA217" i="28"/>
  <c r="JH217" i="28"/>
  <c r="HM217" i="28"/>
  <c r="IK218" i="28"/>
  <c r="GP218" i="28"/>
  <c r="IW218" i="28"/>
  <c r="HB218" i="28"/>
  <c r="JI218" i="28"/>
  <c r="HN218" i="28"/>
  <c r="GQ219" i="28"/>
  <c r="IL219" i="28"/>
  <c r="HC219" i="28"/>
  <c r="IX219" i="28"/>
  <c r="HO219" i="28"/>
  <c r="JJ219" i="28"/>
  <c r="IM220" i="28"/>
  <c r="GR220" i="28"/>
  <c r="IY220" i="28"/>
  <c r="HD220" i="28"/>
  <c r="HP220" i="28"/>
  <c r="JK220" i="28"/>
  <c r="IN221" i="28"/>
  <c r="GS221" i="28"/>
  <c r="IZ221" i="28"/>
  <c r="HE221" i="28"/>
  <c r="HQ221" i="28"/>
  <c r="JL221" i="28"/>
  <c r="IO222" i="28"/>
  <c r="GT222" i="28"/>
  <c r="JA222" i="28"/>
  <c r="HF222" i="28"/>
  <c r="JM222" i="28"/>
  <c r="HR222" i="28"/>
  <c r="IP223" i="28"/>
  <c r="GU223" i="28"/>
  <c r="JB223" i="28"/>
  <c r="HG223" i="28"/>
  <c r="JN223" i="28"/>
  <c r="HS223" i="28"/>
  <c r="IQ224" i="28"/>
  <c r="GV224" i="28"/>
  <c r="JC224" i="28"/>
  <c r="HH224" i="28"/>
  <c r="JO224" i="28"/>
  <c r="HT224" i="28"/>
  <c r="IR225" i="28"/>
  <c r="GW225" i="28"/>
  <c r="JD225" i="28"/>
  <c r="HI225" i="28"/>
  <c r="IG226" i="28"/>
  <c r="GL226" i="28"/>
  <c r="IS226" i="28"/>
  <c r="GX226" i="28"/>
  <c r="JE226" i="28"/>
  <c r="HJ226" i="28"/>
  <c r="IH227" i="28"/>
  <c r="GM227" i="28"/>
  <c r="IT227" i="28"/>
  <c r="GY227" i="28"/>
  <c r="JF227" i="28"/>
  <c r="HK227" i="28"/>
  <c r="GN228" i="28"/>
  <c r="II228" i="28"/>
  <c r="GZ228" i="28"/>
  <c r="IU228" i="28"/>
  <c r="HL228" i="28"/>
  <c r="JG228" i="28"/>
  <c r="IJ229" i="28"/>
  <c r="GO229" i="28"/>
  <c r="IV229" i="28"/>
  <c r="HA229" i="28"/>
  <c r="JH229" i="28"/>
  <c r="HM229" i="28"/>
  <c r="IK230" i="28"/>
  <c r="GP230" i="28"/>
  <c r="IW230" i="28"/>
  <c r="HB230" i="28"/>
  <c r="JI230" i="28"/>
  <c r="HN230" i="28"/>
  <c r="GQ231" i="28"/>
  <c r="IL231" i="28"/>
  <c r="HC231" i="28"/>
  <c r="IX231" i="28"/>
  <c r="HO231" i="28"/>
  <c r="JJ231" i="28"/>
  <c r="IM232" i="28"/>
  <c r="GR232" i="28"/>
  <c r="IY232" i="28"/>
  <c r="HD232" i="28"/>
  <c r="JK232" i="28"/>
  <c r="HP232" i="28"/>
  <c r="IN233" i="28"/>
  <c r="GS233" i="28"/>
  <c r="IZ233" i="28"/>
  <c r="HE233" i="28"/>
  <c r="JL233" i="28"/>
  <c r="HQ233" i="28"/>
  <c r="GT234" i="28"/>
  <c r="IO234" i="28"/>
  <c r="HF234" i="28"/>
  <c r="JA234" i="28"/>
  <c r="HR234" i="28"/>
  <c r="JM234" i="28"/>
  <c r="GU235" i="28"/>
  <c r="IP235" i="28"/>
  <c r="HG235" i="28"/>
  <c r="JB235" i="28"/>
  <c r="HS235" i="28"/>
  <c r="JN235" i="28"/>
  <c r="IQ236" i="28"/>
  <c r="GV236" i="28"/>
  <c r="JC236" i="28"/>
  <c r="HH236" i="28"/>
  <c r="JO236" i="28"/>
  <c r="HT236" i="28"/>
  <c r="IR237" i="28"/>
  <c r="GW237" i="28"/>
  <c r="JD237" i="28"/>
  <c r="HI237" i="28"/>
  <c r="GL238" i="28"/>
  <c r="IG238" i="28"/>
  <c r="GX238" i="28"/>
  <c r="IS238" i="28"/>
  <c r="HJ238" i="28"/>
  <c r="JE238" i="28"/>
  <c r="IH239" i="28"/>
  <c r="GM239" i="28"/>
  <c r="IT239" i="28"/>
  <c r="GY239" i="28"/>
  <c r="JF239" i="28"/>
  <c r="HK239" i="28"/>
  <c r="II240" i="28"/>
  <c r="GN240" i="28"/>
  <c r="IU240" i="28"/>
  <c r="GZ240" i="28"/>
  <c r="JG240" i="28"/>
  <c r="HL240" i="28"/>
  <c r="IJ241" i="28"/>
  <c r="GO241" i="28"/>
  <c r="IV241" i="28"/>
  <c r="HA241" i="28"/>
  <c r="JH241" i="28"/>
  <c r="HM241" i="28"/>
  <c r="GP242" i="28"/>
  <c r="IK242" i="28"/>
  <c r="HB242" i="28"/>
  <c r="IW242" i="28"/>
  <c r="HN242" i="28"/>
  <c r="JI242" i="28"/>
  <c r="GQ243" i="28"/>
  <c r="IL243" i="28"/>
  <c r="HC243" i="28"/>
  <c r="IX243" i="28"/>
  <c r="HO243" i="28"/>
  <c r="JJ243" i="28"/>
  <c r="IM244" i="28"/>
  <c r="GR244" i="28"/>
  <c r="IY244" i="28"/>
  <c r="HD244" i="28"/>
  <c r="JK244" i="28"/>
  <c r="HP244" i="28"/>
  <c r="IN245" i="28"/>
  <c r="GS245" i="28"/>
  <c r="IZ245" i="28"/>
  <c r="HE245" i="28"/>
  <c r="JL245" i="28"/>
  <c r="HQ245" i="28"/>
  <c r="GT246" i="28"/>
  <c r="IO246" i="28"/>
  <c r="HF246" i="28"/>
  <c r="JA246" i="28"/>
  <c r="HR246" i="28"/>
  <c r="JM246" i="28"/>
  <c r="IP247" i="28"/>
  <c r="GU247" i="28"/>
  <c r="JB247" i="28"/>
  <c r="HG247" i="28"/>
  <c r="JN247" i="28"/>
  <c r="HS247" i="28"/>
  <c r="GV248" i="28"/>
  <c r="IQ248" i="28"/>
  <c r="HH248" i="28"/>
  <c r="JC248" i="28"/>
  <c r="HT248" i="28"/>
  <c r="JO248" i="28"/>
  <c r="IR249" i="28"/>
  <c r="GW249" i="28"/>
  <c r="JD249" i="28"/>
  <c r="HI249" i="28"/>
  <c r="IG250" i="28"/>
  <c r="GL250" i="28"/>
  <c r="IS250" i="28"/>
  <c r="GX250" i="28"/>
  <c r="JE250" i="28"/>
  <c r="HJ250" i="28"/>
  <c r="IH251" i="28"/>
  <c r="GM251" i="28"/>
  <c r="IT251" i="28"/>
  <c r="GY251" i="28"/>
  <c r="JF251" i="28"/>
  <c r="HK251" i="28"/>
  <c r="GN252" i="28"/>
  <c r="II252" i="28"/>
  <c r="GZ252" i="28"/>
  <c r="IU252" i="28"/>
  <c r="HL252" i="28"/>
  <c r="JG252" i="28"/>
  <c r="IJ253" i="28"/>
  <c r="GO253" i="28"/>
  <c r="IV253" i="28"/>
  <c r="HA253" i="28"/>
  <c r="JH253" i="28"/>
  <c r="HM253" i="28"/>
  <c r="IK254" i="28"/>
  <c r="GP254" i="28"/>
  <c r="IW254" i="28"/>
  <c r="HB254" i="28"/>
  <c r="JI254" i="28"/>
  <c r="HN254" i="28"/>
  <c r="GQ255" i="28"/>
  <c r="IL255" i="28"/>
  <c r="HC255" i="28"/>
  <c r="IX255" i="28"/>
  <c r="HO255" i="28"/>
  <c r="JJ255" i="28"/>
  <c r="IM256" i="28"/>
  <c r="GR256" i="28"/>
  <c r="IY256" i="28"/>
  <c r="HD256" i="28"/>
  <c r="JK256" i="28"/>
  <c r="HP256" i="28"/>
  <c r="IN257" i="28"/>
  <c r="GS257" i="28"/>
  <c r="IZ257" i="28"/>
  <c r="HE257" i="28"/>
  <c r="JL257" i="28"/>
  <c r="HQ257" i="28"/>
  <c r="GT258" i="28"/>
  <c r="IO258" i="28"/>
  <c r="HF258" i="28"/>
  <c r="JA258" i="28"/>
  <c r="HR258" i="28"/>
  <c r="JM258" i="28"/>
  <c r="IP259" i="28"/>
  <c r="GU259" i="28"/>
  <c r="JB259" i="28"/>
  <c r="HG259" i="28"/>
  <c r="JN259" i="28"/>
  <c r="HS259" i="28"/>
  <c r="IQ260" i="28"/>
  <c r="GV260" i="28"/>
  <c r="JC260" i="28"/>
  <c r="HH260" i="28"/>
  <c r="JO260" i="28"/>
  <c r="HT260" i="28"/>
  <c r="IR261" i="28"/>
  <c r="GW261" i="28"/>
  <c r="JD261" i="28"/>
  <c r="HI261" i="28"/>
  <c r="GL262" i="28"/>
  <c r="IG262" i="28"/>
  <c r="GX262" i="28"/>
  <c r="IS262" i="28"/>
  <c r="HJ262" i="28"/>
  <c r="JE262" i="28"/>
  <c r="IH263" i="28"/>
  <c r="GM263" i="28"/>
  <c r="IT263" i="28"/>
  <c r="GY263" i="28"/>
  <c r="JF263" i="28"/>
  <c r="HK263" i="28"/>
  <c r="GN264" i="28"/>
  <c r="II264" i="28"/>
  <c r="GZ264" i="28"/>
  <c r="IU264" i="28"/>
  <c r="HL264" i="28"/>
  <c r="JG264" i="28"/>
  <c r="GO265" i="28"/>
  <c r="IJ265" i="28"/>
  <c r="HA265" i="28"/>
  <c r="IV265" i="28"/>
  <c r="HM265" i="28"/>
  <c r="JH265" i="28"/>
  <c r="GP266" i="28"/>
  <c r="IK266" i="28"/>
  <c r="HB266" i="28"/>
  <c r="IW266" i="28"/>
  <c r="HN266" i="28"/>
  <c r="JI266" i="28"/>
  <c r="IL267" i="28"/>
  <c r="GQ267" i="28"/>
  <c r="IX267" i="28"/>
  <c r="HC267" i="28"/>
  <c r="JJ267" i="28"/>
  <c r="HO267" i="28"/>
  <c r="GR268" i="28"/>
  <c r="IM268" i="28"/>
  <c r="HD268" i="28"/>
  <c r="IY268" i="28"/>
  <c r="HP268" i="28"/>
  <c r="JK268" i="28"/>
  <c r="GS269" i="28"/>
  <c r="IN269" i="28"/>
  <c r="HE269" i="28"/>
  <c r="IZ269" i="28"/>
  <c r="HQ269" i="28"/>
  <c r="JL269" i="28"/>
  <c r="IO270" i="28"/>
  <c r="GT270" i="28"/>
  <c r="JA270" i="28"/>
  <c r="HF270" i="28"/>
  <c r="JM270" i="28"/>
  <c r="HR270" i="28"/>
  <c r="IP271" i="28"/>
  <c r="GU271" i="28"/>
  <c r="JB271" i="28"/>
  <c r="HG271" i="28"/>
  <c r="JN271" i="28"/>
  <c r="HS271" i="28"/>
  <c r="GV272" i="28"/>
  <c r="IQ272" i="28"/>
  <c r="HH272" i="28"/>
  <c r="JC272" i="28"/>
  <c r="HT272" i="28"/>
  <c r="JO272" i="28"/>
  <c r="IR273" i="28"/>
  <c r="GW273" i="28"/>
  <c r="JD273" i="28"/>
  <c r="HI273" i="28"/>
  <c r="GL274" i="28"/>
  <c r="IG274" i="28"/>
  <c r="GX274" i="28"/>
  <c r="IS274" i="28"/>
  <c r="HJ274" i="28"/>
  <c r="JE274" i="28"/>
  <c r="IH275" i="28"/>
  <c r="GM275" i="28"/>
  <c r="IT275" i="28"/>
  <c r="GY275" i="28"/>
  <c r="JF275" i="28"/>
  <c r="HK275" i="28"/>
  <c r="II276" i="28"/>
  <c r="GN276" i="28"/>
  <c r="IU276" i="28"/>
  <c r="GZ276" i="28"/>
  <c r="JG276" i="28"/>
  <c r="HL276" i="28"/>
  <c r="IJ277" i="28"/>
  <c r="GO277" i="28"/>
  <c r="IV277" i="28"/>
  <c r="HA277" i="28"/>
  <c r="JH277" i="28"/>
  <c r="HM277" i="28"/>
  <c r="IK278" i="28"/>
  <c r="GP278" i="28"/>
  <c r="IW278" i="28"/>
  <c r="HB278" i="28"/>
  <c r="JI278" i="28"/>
  <c r="HN278" i="28"/>
  <c r="IL279" i="28"/>
  <c r="GQ279" i="28"/>
  <c r="IX279" i="28"/>
  <c r="HC279" i="28"/>
  <c r="JJ279" i="28"/>
  <c r="HO279" i="28"/>
  <c r="IM280" i="28"/>
  <c r="GR280" i="28"/>
  <c r="IY280" i="28"/>
  <c r="HD280" i="28"/>
  <c r="JK280" i="28"/>
  <c r="HP280" i="28"/>
  <c r="IN281" i="28"/>
  <c r="GS281" i="28"/>
  <c r="IZ281" i="28"/>
  <c r="HE281" i="28"/>
  <c r="JL281" i="28"/>
  <c r="HQ281" i="28"/>
  <c r="IO282" i="28"/>
  <c r="GT282" i="28"/>
  <c r="JA282" i="28"/>
  <c r="HF282" i="28"/>
  <c r="JM282" i="28"/>
  <c r="HR282" i="28"/>
  <c r="IP283" i="28"/>
  <c r="GU283" i="28"/>
  <c r="JB283" i="28"/>
  <c r="HG283" i="28"/>
  <c r="JN283" i="28"/>
  <c r="HS283" i="28"/>
  <c r="IQ284" i="28"/>
  <c r="GV284" i="28"/>
  <c r="JC284" i="28"/>
  <c r="HH284" i="28"/>
  <c r="JO284" i="28"/>
  <c r="HT284" i="28"/>
  <c r="IR285" i="28"/>
  <c r="GW285" i="28"/>
  <c r="JD285" i="28"/>
  <c r="HI285" i="28"/>
  <c r="IG286" i="28"/>
  <c r="GL286" i="28"/>
  <c r="IS286" i="28"/>
  <c r="GX286" i="28"/>
  <c r="JE286" i="28"/>
  <c r="HJ286" i="28"/>
  <c r="GM287" i="28"/>
  <c r="IH287" i="28"/>
  <c r="GY287" i="28"/>
  <c r="IT287" i="28"/>
  <c r="HK287" i="28"/>
  <c r="JF287" i="28"/>
  <c r="GN288" i="28"/>
  <c r="II288" i="28"/>
  <c r="IU288" i="28"/>
  <c r="GZ288" i="28"/>
  <c r="JG288" i="28"/>
  <c r="HL288" i="28"/>
  <c r="GO289" i="28"/>
  <c r="IJ289" i="28"/>
  <c r="HA289" i="28"/>
  <c r="IV289" i="28"/>
  <c r="HM289" i="28"/>
  <c r="JH289" i="28"/>
  <c r="IK290" i="28"/>
  <c r="GP290" i="28"/>
  <c r="IW290" i="28"/>
  <c r="HB290" i="28"/>
  <c r="JI290" i="28"/>
  <c r="HN290" i="28"/>
  <c r="GQ291" i="28"/>
  <c r="IL291" i="28"/>
  <c r="HC291" i="28"/>
  <c r="IX291" i="28"/>
  <c r="HO291" i="28"/>
  <c r="JJ291" i="28"/>
  <c r="IM292" i="28"/>
  <c r="GR292" i="28"/>
  <c r="IY292" i="28"/>
  <c r="HD292" i="28"/>
  <c r="JK292" i="28"/>
  <c r="HP292" i="28"/>
  <c r="GS293" i="28"/>
  <c r="IN293" i="28"/>
  <c r="HE293" i="28"/>
  <c r="IZ293" i="28"/>
  <c r="HQ293" i="28"/>
  <c r="JL293" i="28"/>
  <c r="IO294" i="28"/>
  <c r="GT294" i="28"/>
  <c r="JA294" i="28"/>
  <c r="HF294" i="28"/>
  <c r="JM294" i="28"/>
  <c r="HR294" i="28"/>
  <c r="GU295" i="28"/>
  <c r="IP295" i="28"/>
  <c r="HG295" i="28"/>
  <c r="JB295" i="28"/>
  <c r="HS295" i="28"/>
  <c r="JN295" i="28"/>
  <c r="IQ296" i="28"/>
  <c r="GV296" i="28"/>
  <c r="JC296" i="28"/>
  <c r="HH296" i="28"/>
  <c r="JO296" i="28"/>
  <c r="HT296" i="28"/>
  <c r="GW297" i="28"/>
  <c r="IR297" i="28"/>
  <c r="HI297" i="28"/>
  <c r="JD297" i="28"/>
  <c r="IG298" i="28"/>
  <c r="GL298" i="28"/>
  <c r="IS298" i="28"/>
  <c r="GX298" i="28"/>
  <c r="JE298" i="28"/>
  <c r="HJ298" i="28"/>
  <c r="GM299" i="28"/>
  <c r="IH299" i="28"/>
  <c r="GY299" i="28"/>
  <c r="IT299" i="28"/>
  <c r="HK299" i="28"/>
  <c r="JF299" i="28"/>
  <c r="II300" i="28"/>
  <c r="GN300" i="28"/>
  <c r="IU300" i="28"/>
  <c r="GZ300" i="28"/>
  <c r="JG300" i="28"/>
  <c r="HL300" i="28"/>
  <c r="GO301" i="28"/>
  <c r="IJ301" i="28"/>
  <c r="HA301" i="28"/>
  <c r="IV301" i="28"/>
  <c r="HM301" i="28"/>
  <c r="JH301" i="28"/>
  <c r="IK302" i="28"/>
  <c r="GP302" i="28"/>
  <c r="IW302" i="28"/>
  <c r="HB302" i="28"/>
  <c r="JI302" i="28"/>
  <c r="HN302" i="28"/>
  <c r="GQ303" i="28"/>
  <c r="IL303" i="28"/>
  <c r="HC303" i="28"/>
  <c r="IX303" i="28"/>
  <c r="HO303" i="28"/>
  <c r="JJ303" i="28"/>
  <c r="IM304" i="28"/>
  <c r="GR304" i="28"/>
  <c r="IY304" i="28"/>
  <c r="HD304" i="28"/>
  <c r="JK304" i="28"/>
  <c r="HP304" i="28"/>
  <c r="GS305" i="28"/>
  <c r="IN305" i="28"/>
  <c r="HE305" i="28"/>
  <c r="IZ305" i="28"/>
  <c r="HQ305" i="28"/>
  <c r="JL305" i="28"/>
  <c r="IO306" i="28"/>
  <c r="GT306" i="28"/>
  <c r="HF306" i="28"/>
  <c r="JA306" i="28"/>
  <c r="JM306" i="28"/>
  <c r="HR306" i="28"/>
  <c r="GU307" i="28"/>
  <c r="IP307" i="28"/>
  <c r="HG307" i="28"/>
  <c r="JB307" i="28"/>
  <c r="HS307" i="28"/>
  <c r="JN307" i="28"/>
  <c r="IQ308" i="28"/>
  <c r="GV308" i="28"/>
  <c r="JC308" i="28"/>
  <c r="HH308" i="28"/>
  <c r="JO308" i="28"/>
  <c r="HT308" i="28"/>
  <c r="IR309" i="28"/>
  <c r="GW309" i="28"/>
  <c r="JD309" i="28"/>
  <c r="HI309" i="28"/>
  <c r="IG310" i="28"/>
  <c r="GL310" i="28"/>
  <c r="IS310" i="28"/>
  <c r="GX310" i="28"/>
  <c r="JE310" i="28"/>
  <c r="HJ310" i="28"/>
  <c r="GM311" i="28"/>
  <c r="IH311" i="28"/>
  <c r="GY311" i="28"/>
  <c r="IT311" i="28"/>
  <c r="HK311" i="28"/>
  <c r="JF311" i="28"/>
  <c r="II312" i="28"/>
  <c r="GN312" i="28"/>
  <c r="IU312" i="28"/>
  <c r="GZ312" i="28"/>
  <c r="JG312" i="28"/>
  <c r="HL312" i="28"/>
  <c r="GO313" i="28"/>
  <c r="IJ313" i="28"/>
  <c r="HA313" i="28"/>
  <c r="IV313" i="28"/>
  <c r="HM313" i="28"/>
  <c r="JH313" i="28"/>
  <c r="IK314" i="28"/>
  <c r="GP314" i="28"/>
  <c r="IW314" i="28"/>
  <c r="HB314" i="28"/>
  <c r="JI314" i="28"/>
  <c r="HN314" i="28"/>
  <c r="GQ315" i="28"/>
  <c r="IL315" i="28"/>
  <c r="HC315" i="28"/>
  <c r="IX315" i="28"/>
  <c r="HO315" i="28"/>
  <c r="JJ315" i="28"/>
  <c r="IM316" i="28"/>
  <c r="GR316" i="28"/>
  <c r="IY316" i="28"/>
  <c r="HD316" i="28"/>
  <c r="JK316" i="28"/>
  <c r="HP316" i="28"/>
  <c r="GS317" i="28"/>
  <c r="IN317" i="28"/>
  <c r="HE317" i="28"/>
  <c r="IZ317" i="28"/>
  <c r="HQ317" i="28"/>
  <c r="JL317" i="28"/>
  <c r="IO318" i="28"/>
  <c r="GT318" i="28"/>
  <c r="JA318" i="28"/>
  <c r="HF318" i="28"/>
  <c r="JM318" i="28"/>
  <c r="HR318" i="28"/>
  <c r="GU319" i="28"/>
  <c r="IP319" i="28"/>
  <c r="HG319" i="28"/>
  <c r="JB319" i="28"/>
  <c r="HS319" i="28"/>
  <c r="JN319" i="28"/>
  <c r="IQ320" i="28"/>
  <c r="GV320" i="28"/>
  <c r="JC320" i="28"/>
  <c r="HH320" i="28"/>
  <c r="JO320" i="28"/>
  <c r="HT320" i="28"/>
  <c r="IR321" i="28"/>
  <c r="GW321" i="28"/>
  <c r="JD321" i="28"/>
  <c r="HI321" i="28"/>
  <c r="IG322" i="28"/>
  <c r="GL322" i="28"/>
  <c r="IS322" i="28"/>
  <c r="GX322" i="28"/>
  <c r="JE322" i="28"/>
  <c r="HJ322" i="28"/>
  <c r="IH323" i="28"/>
  <c r="GM323" i="28"/>
  <c r="IT323" i="28"/>
  <c r="GY323" i="28"/>
  <c r="JF323" i="28"/>
  <c r="HK323" i="28"/>
  <c r="GN324" i="28"/>
  <c r="II324" i="28"/>
  <c r="GZ324" i="28"/>
  <c r="IU324" i="28"/>
  <c r="HL324" i="28"/>
  <c r="JG324" i="28"/>
  <c r="IJ325" i="28"/>
  <c r="GO325" i="28"/>
  <c r="IV325" i="28"/>
  <c r="HA325" i="28"/>
  <c r="JH325" i="28"/>
  <c r="HM325" i="28"/>
  <c r="GP326" i="28"/>
  <c r="IK326" i="28"/>
  <c r="HB326" i="28"/>
  <c r="IW326" i="28"/>
  <c r="HN326" i="28"/>
  <c r="JI326" i="28"/>
  <c r="IL327" i="28"/>
  <c r="GQ327" i="28"/>
  <c r="IX327" i="28"/>
  <c r="HC327" i="28"/>
  <c r="JJ327" i="28"/>
  <c r="HO327" i="28"/>
  <c r="IM328" i="28"/>
  <c r="GR328" i="28"/>
  <c r="IY328" i="28"/>
  <c r="HD328" i="28"/>
  <c r="JK328" i="28"/>
  <c r="HP328" i="28"/>
  <c r="IN329" i="28"/>
  <c r="GS329" i="28"/>
  <c r="IZ329" i="28"/>
  <c r="HE329" i="28"/>
  <c r="JL329" i="28"/>
  <c r="HQ329" i="28"/>
  <c r="GT330" i="28"/>
  <c r="IO330" i="28"/>
  <c r="HF330" i="28"/>
  <c r="JA330" i="28"/>
  <c r="JM330" i="28"/>
  <c r="HR330" i="28"/>
  <c r="IP331" i="28"/>
  <c r="GU331" i="28"/>
  <c r="JB331" i="28"/>
  <c r="HG331" i="28"/>
  <c r="JN331" i="28"/>
  <c r="HS331" i="28"/>
  <c r="GV332" i="28"/>
  <c r="IQ332" i="28"/>
  <c r="HH332" i="28"/>
  <c r="JC332" i="28"/>
  <c r="HT332" i="28"/>
  <c r="JO332" i="28"/>
  <c r="GW333" i="28"/>
  <c r="IR333" i="28"/>
  <c r="HI333" i="28"/>
  <c r="JD333" i="28"/>
  <c r="IG334" i="28"/>
  <c r="GL334" i="28"/>
  <c r="IS334" i="28"/>
  <c r="GX334" i="28"/>
  <c r="JE334" i="28"/>
  <c r="HJ334" i="28"/>
  <c r="IH335" i="28"/>
  <c r="GM335" i="28"/>
  <c r="IT335" i="28"/>
  <c r="GY335" i="28"/>
  <c r="JF335" i="28"/>
  <c r="HK335" i="28"/>
  <c r="GN336" i="28"/>
  <c r="II336" i="28"/>
  <c r="GZ336" i="28"/>
  <c r="IU336" i="28"/>
  <c r="HL336" i="28"/>
  <c r="JG336" i="28"/>
  <c r="IJ337" i="28"/>
  <c r="GO337" i="28"/>
  <c r="IV337" i="28"/>
  <c r="HA337" i="28"/>
  <c r="JH337" i="28"/>
  <c r="HM337" i="28"/>
  <c r="IK338" i="28"/>
  <c r="GP338" i="28"/>
  <c r="HB338" i="28"/>
  <c r="IW338" i="28"/>
  <c r="HN338" i="28"/>
  <c r="JI338" i="28"/>
  <c r="IL339" i="28"/>
  <c r="GQ339" i="28"/>
  <c r="IX339" i="28"/>
  <c r="HC339" i="28"/>
  <c r="JJ339" i="28"/>
  <c r="HO339" i="28"/>
  <c r="IM340" i="28"/>
  <c r="GR340" i="28"/>
  <c r="IY340" i="28"/>
  <c r="HD340" i="28"/>
  <c r="JK340" i="28"/>
  <c r="HP340" i="28"/>
  <c r="GS341" i="28"/>
  <c r="IN341" i="28"/>
  <c r="HE341" i="28"/>
  <c r="IZ341" i="28"/>
  <c r="HQ341" i="28"/>
  <c r="JL341" i="28"/>
  <c r="IO342" i="28"/>
  <c r="GT342" i="28"/>
  <c r="JA342" i="28"/>
  <c r="HF342" i="28"/>
  <c r="JM342" i="28"/>
  <c r="HR342" i="28"/>
  <c r="GU343" i="28"/>
  <c r="IP343" i="28"/>
  <c r="HG343" i="28"/>
  <c r="JB343" i="28"/>
  <c r="HS343" i="28"/>
  <c r="JN343" i="28"/>
  <c r="IQ344" i="28"/>
  <c r="GV344" i="28"/>
  <c r="JC344" i="28"/>
  <c r="HH344" i="28"/>
  <c r="JO344" i="28"/>
  <c r="HT344" i="28"/>
  <c r="GW345" i="28"/>
  <c r="IR345" i="28"/>
  <c r="HI345" i="28"/>
  <c r="JD345" i="28"/>
  <c r="IG346" i="28"/>
  <c r="GL346" i="28"/>
  <c r="IS346" i="28"/>
  <c r="GX346" i="28"/>
  <c r="JE346" i="28"/>
  <c r="HJ346" i="28"/>
  <c r="IH347" i="28"/>
  <c r="GM347" i="28"/>
  <c r="IT347" i="28"/>
  <c r="GY347" i="28"/>
  <c r="JF347" i="28"/>
  <c r="HK347" i="28"/>
  <c r="GN348" i="28"/>
  <c r="II348" i="28"/>
  <c r="GZ348" i="28"/>
  <c r="IU348" i="28"/>
  <c r="HL348" i="28"/>
  <c r="JG348" i="28"/>
  <c r="IJ349" i="28"/>
  <c r="GO349" i="28"/>
  <c r="IV349" i="28"/>
  <c r="HA349" i="28"/>
  <c r="JH349" i="28"/>
  <c r="HM349" i="28"/>
  <c r="IK350" i="28"/>
  <c r="GP350" i="28"/>
  <c r="IW350" i="28"/>
  <c r="HB350" i="28"/>
  <c r="JI350" i="28"/>
  <c r="HN350" i="28"/>
  <c r="GQ351" i="28"/>
  <c r="IL351" i="28"/>
  <c r="HC351" i="28"/>
  <c r="IX351" i="28"/>
  <c r="HO351" i="28"/>
  <c r="JJ351" i="28"/>
  <c r="IM352" i="28"/>
  <c r="GR352" i="28"/>
  <c r="IY352" i="28"/>
  <c r="HD352" i="28"/>
  <c r="JK352" i="28"/>
  <c r="HP352" i="28"/>
  <c r="IN353" i="28"/>
  <c r="GS353" i="28"/>
  <c r="IZ353" i="28"/>
  <c r="HE353" i="28"/>
  <c r="JL353" i="28"/>
  <c r="HQ353" i="28"/>
  <c r="GT354" i="28"/>
  <c r="IO354" i="28"/>
  <c r="HF354" i="28"/>
  <c r="JA354" i="28"/>
  <c r="HR354" i="28"/>
  <c r="JM354" i="28"/>
  <c r="IP355" i="28"/>
  <c r="GU355" i="28"/>
  <c r="JB355" i="28"/>
  <c r="HG355" i="28"/>
  <c r="JN355" i="28"/>
  <c r="HS355" i="28"/>
  <c r="IQ356" i="28"/>
  <c r="GV356" i="28"/>
  <c r="JC356" i="28"/>
  <c r="HH356" i="28"/>
  <c r="JO356" i="28"/>
  <c r="HT356" i="28"/>
  <c r="IR357" i="28"/>
  <c r="GW357" i="28"/>
  <c r="JD357" i="28"/>
  <c r="HI357" i="28"/>
  <c r="IG358" i="28"/>
  <c r="GL358" i="28"/>
  <c r="IS358" i="28"/>
  <c r="GX358" i="28"/>
  <c r="JE358" i="28"/>
  <c r="HJ358" i="28"/>
  <c r="GM359" i="28"/>
  <c r="IH359" i="28"/>
  <c r="IT359" i="28"/>
  <c r="GY359" i="28"/>
  <c r="JF359" i="28"/>
  <c r="HK359" i="28"/>
  <c r="II360" i="28"/>
  <c r="GN360" i="28"/>
  <c r="GZ360" i="28"/>
  <c r="IU360" i="28"/>
  <c r="HL360" i="28"/>
  <c r="JG360" i="28"/>
  <c r="GO361" i="28"/>
  <c r="IJ361" i="28"/>
  <c r="IV361" i="28"/>
  <c r="HA361" i="28"/>
  <c r="HM361" i="28"/>
  <c r="JH361" i="28"/>
  <c r="IK362" i="28"/>
  <c r="GP362" i="28"/>
  <c r="IW362" i="28"/>
  <c r="HB362" i="28"/>
  <c r="JI362" i="28"/>
  <c r="HN362" i="28"/>
  <c r="GQ363" i="28"/>
  <c r="IL363" i="28"/>
  <c r="HC363" i="28"/>
  <c r="IX363" i="28"/>
  <c r="HO363" i="28"/>
  <c r="JJ363" i="28"/>
  <c r="IM364" i="28"/>
  <c r="GR364" i="28"/>
  <c r="IY364" i="28"/>
  <c r="HD364" i="28"/>
  <c r="JK364" i="28"/>
  <c r="HP364" i="28"/>
  <c r="IN365" i="28"/>
  <c r="GS365" i="28"/>
  <c r="IZ365" i="28"/>
  <c r="HE365" i="28"/>
  <c r="JL365" i="28"/>
  <c r="HQ365" i="28"/>
  <c r="IO366" i="28"/>
  <c r="GT366" i="28"/>
  <c r="JA366" i="28"/>
  <c r="HF366" i="28"/>
  <c r="JM366" i="28"/>
  <c r="HR366" i="28"/>
  <c r="IP367" i="28"/>
  <c r="GU367" i="28"/>
  <c r="JB367" i="28"/>
  <c r="HG367" i="28"/>
  <c r="JN367" i="28"/>
  <c r="HS367" i="28"/>
  <c r="IQ368" i="28"/>
  <c r="GV368" i="28"/>
  <c r="JC368" i="28"/>
  <c r="HH368" i="28"/>
  <c r="JO368" i="28"/>
  <c r="HT368" i="28"/>
  <c r="IR369" i="28"/>
  <c r="GW369" i="28"/>
  <c r="JD369" i="28"/>
  <c r="HI369" i="28"/>
  <c r="GL370" i="28"/>
  <c r="IG370" i="28"/>
  <c r="GX370" i="28"/>
  <c r="IS370" i="28"/>
  <c r="HJ370" i="28"/>
  <c r="JE370" i="28"/>
  <c r="IH371" i="28"/>
  <c r="GM371" i="28"/>
  <c r="IT371" i="28"/>
  <c r="GY371" i="28"/>
  <c r="JF371" i="28"/>
  <c r="HK371" i="28"/>
  <c r="II372" i="28"/>
  <c r="GN372" i="28"/>
  <c r="IU372" i="28"/>
  <c r="GZ372" i="28"/>
  <c r="JG372" i="28"/>
  <c r="HL372" i="28"/>
  <c r="GO373" i="28"/>
  <c r="IJ373" i="28"/>
  <c r="HA373" i="28"/>
  <c r="IV373" i="28"/>
  <c r="HM373" i="28"/>
  <c r="JH373" i="28"/>
  <c r="IK374" i="28"/>
  <c r="GP374" i="28"/>
  <c r="IW374" i="28"/>
  <c r="HB374" i="28"/>
  <c r="JI374" i="28"/>
  <c r="HN374" i="28"/>
  <c r="IL375" i="28"/>
  <c r="GQ375" i="28"/>
  <c r="IX375" i="28"/>
  <c r="HC375" i="28"/>
  <c r="JJ375" i="28"/>
  <c r="HO375" i="28"/>
  <c r="GR376" i="28"/>
  <c r="IM376" i="28"/>
  <c r="HD376" i="28"/>
  <c r="IY376" i="28"/>
  <c r="HP376" i="28"/>
  <c r="JK376" i="28"/>
  <c r="IN377" i="28"/>
  <c r="GS377" i="28"/>
  <c r="IZ377" i="28"/>
  <c r="HE377" i="28"/>
  <c r="JL377" i="28"/>
  <c r="HQ377" i="28"/>
  <c r="GT378" i="28"/>
  <c r="IO378" i="28"/>
  <c r="HF378" i="28"/>
  <c r="JA378" i="28"/>
  <c r="HR378" i="28"/>
  <c r="JM378" i="28"/>
  <c r="GU379" i="28"/>
  <c r="IP379" i="28"/>
  <c r="HG379" i="28"/>
  <c r="JB379" i="28"/>
  <c r="HS379" i="28"/>
  <c r="JN379" i="28"/>
  <c r="GV380" i="28"/>
  <c r="IQ380" i="28"/>
  <c r="HH380" i="28"/>
  <c r="JC380" i="28"/>
  <c r="HT380" i="28"/>
  <c r="JO380" i="28"/>
  <c r="GW381" i="28"/>
  <c r="IR381" i="28"/>
  <c r="HI381" i="28"/>
  <c r="JD381" i="28"/>
  <c r="IG382" i="28"/>
  <c r="GL382" i="28"/>
  <c r="IS382" i="28"/>
  <c r="GX382" i="28"/>
  <c r="JE382" i="28"/>
  <c r="HJ382" i="28"/>
  <c r="IH383" i="28"/>
  <c r="GM383" i="28"/>
  <c r="IT383" i="28"/>
  <c r="GY383" i="28"/>
  <c r="JF383" i="28"/>
  <c r="HK383" i="28"/>
  <c r="GN384" i="28"/>
  <c r="II384" i="28"/>
  <c r="GZ384" i="28"/>
  <c r="IU384" i="28"/>
  <c r="HL384" i="28"/>
  <c r="JG384" i="28"/>
  <c r="IJ385" i="28"/>
  <c r="GO385" i="28"/>
  <c r="IV385" i="28"/>
  <c r="HA385" i="28"/>
  <c r="JH385" i="28"/>
  <c r="HM385" i="28"/>
  <c r="IK386" i="28"/>
  <c r="GP386" i="28"/>
  <c r="IW386" i="28"/>
  <c r="HB386" i="28"/>
  <c r="JI386" i="28"/>
  <c r="HN386" i="28"/>
  <c r="IL387" i="28"/>
  <c r="GQ387" i="28"/>
  <c r="IX387" i="28"/>
  <c r="HC387" i="28"/>
  <c r="JJ387" i="28"/>
  <c r="HO387" i="28"/>
  <c r="IM388" i="28"/>
  <c r="GR388" i="28"/>
  <c r="IY388" i="28"/>
  <c r="HD388" i="28"/>
  <c r="JK388" i="28"/>
  <c r="HP388" i="28"/>
  <c r="IN389" i="28"/>
  <c r="GS389" i="28"/>
  <c r="IZ389" i="28"/>
  <c r="HE389" i="28"/>
  <c r="JL389" i="28"/>
  <c r="HQ389" i="28"/>
  <c r="IO390" i="28"/>
  <c r="GT390" i="28"/>
  <c r="JA390" i="28"/>
  <c r="HF390" i="28"/>
  <c r="JM390" i="28"/>
  <c r="HR390" i="28"/>
  <c r="GU391" i="28"/>
  <c r="IP391" i="28"/>
  <c r="HG391" i="28"/>
  <c r="JB391" i="28"/>
  <c r="HS391" i="28"/>
  <c r="JN391" i="28"/>
  <c r="IQ392" i="28"/>
  <c r="GV392" i="28"/>
  <c r="JC392" i="28"/>
  <c r="HH392" i="28"/>
  <c r="JO392" i="28"/>
  <c r="HT392" i="28"/>
  <c r="IR393" i="28"/>
  <c r="GW393" i="28"/>
  <c r="JD393" i="28"/>
  <c r="HI393" i="28"/>
  <c r="GL394" i="28"/>
  <c r="IG394" i="28"/>
  <c r="GX394" i="28"/>
  <c r="IS394" i="28"/>
  <c r="HJ394" i="28"/>
  <c r="JE394" i="28"/>
  <c r="IH395" i="28"/>
  <c r="GM395" i="28"/>
  <c r="IT395" i="28"/>
  <c r="GY395" i="28"/>
  <c r="JF395" i="28"/>
  <c r="HK395" i="28"/>
  <c r="II396" i="28"/>
  <c r="GN396" i="28"/>
  <c r="IU396" i="28"/>
  <c r="GZ396" i="28"/>
  <c r="JG396" i="28"/>
  <c r="HL396" i="28"/>
  <c r="IJ397" i="28"/>
  <c r="GO397" i="28"/>
  <c r="IV397" i="28"/>
  <c r="HA397" i="28"/>
  <c r="JH397" i="28"/>
  <c r="HM397" i="28"/>
  <c r="IK398" i="28"/>
  <c r="GP398" i="28"/>
  <c r="IW398" i="28"/>
  <c r="HB398" i="28"/>
  <c r="JI398" i="28"/>
  <c r="HN398" i="28"/>
  <c r="IL399" i="28"/>
  <c r="GQ399" i="28"/>
  <c r="IX399" i="28"/>
  <c r="HC399" i="28"/>
  <c r="JJ399" i="28"/>
  <c r="HO399" i="28"/>
  <c r="GR400" i="28"/>
  <c r="IM400" i="28"/>
  <c r="HD400" i="28"/>
  <c r="IY400" i="28"/>
  <c r="HP400" i="28"/>
  <c r="JK400" i="28"/>
  <c r="IN401" i="28"/>
  <c r="GS401" i="28"/>
  <c r="IZ401" i="28"/>
  <c r="HE401" i="28"/>
  <c r="JL401" i="28"/>
  <c r="HQ401" i="28"/>
  <c r="GT402" i="28"/>
  <c r="IO402" i="28"/>
  <c r="HF402" i="28"/>
  <c r="JA402" i="28"/>
  <c r="HR402" i="28"/>
  <c r="JM402" i="28"/>
  <c r="GU403" i="28"/>
  <c r="IP403" i="28"/>
  <c r="JB403" i="28"/>
  <c r="HG403" i="28"/>
  <c r="JN403" i="28"/>
  <c r="HS403" i="28"/>
  <c r="IQ404" i="28"/>
  <c r="GV404" i="28"/>
  <c r="JC404" i="28"/>
  <c r="HH404" i="28"/>
  <c r="JO404" i="28"/>
  <c r="HT404" i="28"/>
  <c r="IR405" i="28"/>
  <c r="GW405" i="28"/>
  <c r="JD405" i="28"/>
  <c r="HI405" i="28"/>
  <c r="IG406" i="28"/>
  <c r="GL406" i="28"/>
  <c r="IS406" i="28"/>
  <c r="GX406" i="28"/>
  <c r="JE406" i="28"/>
  <c r="HJ406" i="28"/>
  <c r="GM407" i="28"/>
  <c r="IH407" i="28"/>
  <c r="GY407" i="28"/>
  <c r="IT407" i="28"/>
  <c r="HK407" i="28"/>
  <c r="JF407" i="28"/>
  <c r="II408" i="28"/>
  <c r="GN408" i="28"/>
  <c r="IU408" i="28"/>
  <c r="GZ408" i="28"/>
  <c r="JG408" i="28"/>
  <c r="HL408" i="28"/>
  <c r="GO409" i="28"/>
  <c r="IJ409" i="28"/>
  <c r="HA409" i="28"/>
  <c r="IV409" i="28"/>
  <c r="HM409" i="28"/>
  <c r="JH409" i="28"/>
  <c r="IK410" i="28"/>
  <c r="GP410" i="28"/>
  <c r="IW410" i="28"/>
  <c r="HB410" i="28"/>
  <c r="JI410" i="28"/>
  <c r="HN410" i="28"/>
  <c r="IL411" i="28"/>
  <c r="GQ411" i="28"/>
  <c r="IX411" i="28"/>
  <c r="HC411" i="28"/>
  <c r="JJ411" i="28"/>
  <c r="HO411" i="28"/>
  <c r="GR412" i="28"/>
  <c r="IM412" i="28"/>
  <c r="HD412" i="28"/>
  <c r="IY412" i="28"/>
  <c r="HP412" i="28"/>
  <c r="JK412" i="28"/>
  <c r="IN413" i="28"/>
  <c r="GS413" i="28"/>
  <c r="IZ413" i="28"/>
  <c r="HE413" i="28"/>
  <c r="JL413" i="28"/>
  <c r="HQ413" i="28"/>
  <c r="IO414" i="28"/>
  <c r="GT414" i="28"/>
  <c r="JA414" i="28"/>
  <c r="HF414" i="28"/>
  <c r="JM414" i="28"/>
  <c r="HR414" i="28"/>
  <c r="IP415" i="28"/>
  <c r="GU415" i="28"/>
  <c r="JB415" i="28"/>
  <c r="HG415" i="28"/>
  <c r="JN415" i="28"/>
  <c r="HS415" i="28"/>
  <c r="IQ416" i="28"/>
  <c r="GV416" i="28"/>
  <c r="JC416" i="28"/>
  <c r="HH416" i="28"/>
  <c r="JO416" i="28"/>
  <c r="HT416" i="28"/>
  <c r="IR417" i="28"/>
  <c r="GW417" i="28"/>
  <c r="JD417" i="28"/>
  <c r="HI417" i="28"/>
  <c r="IG418" i="28"/>
  <c r="GL418" i="28"/>
  <c r="IS418" i="28"/>
  <c r="GX418" i="28"/>
  <c r="JE418" i="28"/>
  <c r="HJ418" i="28"/>
  <c r="IH419" i="28"/>
  <c r="GM419" i="28"/>
  <c r="IT419" i="28"/>
  <c r="GY419" i="28"/>
  <c r="JF419" i="28"/>
  <c r="HK419" i="28"/>
  <c r="II420" i="28"/>
  <c r="GN420" i="28"/>
  <c r="GZ420" i="28"/>
  <c r="IU420" i="28"/>
  <c r="HL420" i="28"/>
  <c r="JG420" i="28"/>
  <c r="GO421" i="28"/>
  <c r="IJ421" i="28"/>
  <c r="HA421" i="28"/>
  <c r="IV421" i="28"/>
  <c r="HM421" i="28"/>
  <c r="JH421" i="28"/>
  <c r="IK422" i="28"/>
  <c r="GP422" i="28"/>
  <c r="IW422" i="28"/>
  <c r="HB422" i="28"/>
  <c r="JI422" i="28"/>
  <c r="HN422" i="28"/>
  <c r="GQ423" i="28"/>
  <c r="IL423" i="28"/>
  <c r="HC423" i="28"/>
  <c r="IX423" i="28"/>
  <c r="HO423" i="28"/>
  <c r="JJ423" i="28"/>
  <c r="IM424" i="28"/>
  <c r="GR424" i="28"/>
  <c r="IY424" i="28"/>
  <c r="HD424" i="28"/>
  <c r="JK424" i="28"/>
  <c r="HP424" i="28"/>
  <c r="GS425" i="28"/>
  <c r="IN425" i="28"/>
  <c r="HE425" i="28"/>
  <c r="IZ425" i="28"/>
  <c r="HQ425" i="28"/>
  <c r="JL425" i="28"/>
  <c r="IO426" i="28"/>
  <c r="GT426" i="28"/>
  <c r="JA426" i="28"/>
  <c r="HF426" i="28"/>
  <c r="JM426" i="28"/>
  <c r="HR426" i="28"/>
  <c r="IP427" i="28"/>
  <c r="GU427" i="28"/>
  <c r="JB427" i="28"/>
  <c r="HG427" i="28"/>
  <c r="JN427" i="28"/>
  <c r="HS427" i="28"/>
  <c r="IQ428" i="28"/>
  <c r="GV428" i="28"/>
  <c r="JC428" i="28"/>
  <c r="HH428" i="28"/>
  <c r="JO428" i="28"/>
  <c r="HT428" i="28"/>
  <c r="IR429" i="28"/>
  <c r="GW429" i="28"/>
  <c r="JD429" i="28"/>
  <c r="HI429" i="28"/>
  <c r="IG430" i="28"/>
  <c r="GL430" i="28"/>
  <c r="IS430" i="28"/>
  <c r="GX430" i="28"/>
  <c r="JE430" i="28"/>
  <c r="HJ430" i="28"/>
  <c r="GM431" i="28"/>
  <c r="IH431" i="28"/>
  <c r="GY431" i="28"/>
  <c r="IT431" i="28"/>
  <c r="HK431" i="28"/>
  <c r="JF431" i="28"/>
  <c r="GN432" i="28"/>
  <c r="II432" i="28"/>
  <c r="GZ432" i="28"/>
  <c r="IU432" i="28"/>
  <c r="HL432" i="28"/>
  <c r="JG432" i="28"/>
  <c r="IJ433" i="28"/>
  <c r="GO433" i="28"/>
  <c r="IV433" i="28"/>
  <c r="HA433" i="28"/>
  <c r="JH433" i="28"/>
  <c r="HM433" i="28"/>
  <c r="IK434" i="28"/>
  <c r="GP434" i="28"/>
  <c r="IW434" i="28"/>
  <c r="HB434" i="28"/>
  <c r="JI434" i="28"/>
  <c r="HN434" i="28"/>
  <c r="IL435" i="28"/>
  <c r="GQ435" i="28"/>
  <c r="IX435" i="28"/>
  <c r="HC435" i="28"/>
  <c r="JJ435" i="28"/>
  <c r="HO435" i="28"/>
  <c r="IM436" i="28"/>
  <c r="GR436" i="28"/>
  <c r="IY436" i="28"/>
  <c r="HD436" i="28"/>
  <c r="JK436" i="28"/>
  <c r="HP436" i="28"/>
  <c r="IN437" i="28"/>
  <c r="GS437" i="28"/>
  <c r="IZ437" i="28"/>
  <c r="HE437" i="28"/>
  <c r="JL437" i="28"/>
  <c r="HQ437" i="28"/>
  <c r="IO438" i="28"/>
  <c r="GT438" i="28"/>
  <c r="JA438" i="28"/>
  <c r="HF438" i="28"/>
  <c r="JM438" i="28"/>
  <c r="HR438" i="28"/>
  <c r="IP439" i="28"/>
  <c r="GU439" i="28"/>
  <c r="JB439" i="28"/>
  <c r="HG439" i="28"/>
  <c r="JN439" i="28"/>
  <c r="HS439" i="28"/>
  <c r="IQ440" i="28"/>
  <c r="GV440" i="28"/>
  <c r="JC440" i="28"/>
  <c r="HH440" i="28"/>
  <c r="JO440" i="28"/>
  <c r="HT440" i="28"/>
  <c r="IR441" i="28"/>
  <c r="GW441" i="28"/>
  <c r="JD441" i="28"/>
  <c r="HI441" i="28"/>
  <c r="GL442" i="28"/>
  <c r="IG442" i="28"/>
  <c r="GX442" i="28"/>
  <c r="IS442" i="28"/>
  <c r="JE442" i="28"/>
  <c r="HJ442" i="28"/>
  <c r="IH443" i="28"/>
  <c r="GM443" i="28"/>
  <c r="IT443" i="28"/>
  <c r="GY443" i="28"/>
  <c r="JF443" i="28"/>
  <c r="HK443" i="28"/>
  <c r="II444" i="28"/>
  <c r="GN444" i="28"/>
  <c r="IU444" i="28"/>
  <c r="GZ444" i="28"/>
  <c r="JG444" i="28"/>
  <c r="HL444" i="28"/>
  <c r="IJ445" i="28"/>
  <c r="GO445" i="28"/>
  <c r="IV445" i="28"/>
  <c r="HA445" i="28"/>
  <c r="JH445" i="28"/>
  <c r="HM445" i="28"/>
  <c r="GP446" i="28"/>
  <c r="IK446" i="28"/>
  <c r="HB446" i="28"/>
  <c r="IW446" i="28"/>
  <c r="HN446" i="28"/>
  <c r="JI446" i="28"/>
  <c r="IL447" i="28"/>
  <c r="GQ447" i="28"/>
  <c r="IX447" i="28"/>
  <c r="HC447" i="28"/>
  <c r="JJ447" i="28"/>
  <c r="HO447" i="28"/>
  <c r="GR448" i="28"/>
  <c r="IM448" i="28"/>
  <c r="HD448" i="28"/>
  <c r="IY448" i="28"/>
  <c r="HP448" i="28"/>
  <c r="JK448" i="28"/>
  <c r="IN449" i="28"/>
  <c r="GS449" i="28"/>
  <c r="IZ449" i="28"/>
  <c r="HE449" i="28"/>
  <c r="JL449" i="28"/>
  <c r="HQ449" i="28"/>
  <c r="IO450" i="28"/>
  <c r="GT450" i="28"/>
  <c r="JA450" i="28"/>
  <c r="HF450" i="28"/>
  <c r="JM450" i="28"/>
  <c r="HR450" i="28"/>
  <c r="GU451" i="28"/>
  <c r="IP451" i="28"/>
  <c r="HG451" i="28"/>
  <c r="JB451" i="28"/>
  <c r="HS451" i="28"/>
  <c r="JN451" i="28"/>
  <c r="GV452" i="28"/>
  <c r="IQ452" i="28"/>
  <c r="HH452" i="28"/>
  <c r="JC452" i="28"/>
  <c r="HT452" i="28"/>
  <c r="JO452" i="28"/>
  <c r="IR453" i="28"/>
  <c r="GW453" i="28"/>
  <c r="JD453" i="28"/>
  <c r="HI453" i="28"/>
  <c r="GL454" i="28"/>
  <c r="IG454" i="28"/>
  <c r="GX454" i="28"/>
  <c r="IS454" i="28"/>
  <c r="JE454" i="28"/>
  <c r="HJ454" i="28"/>
  <c r="GM455" i="28"/>
  <c r="IH455" i="28"/>
  <c r="GY455" i="28"/>
  <c r="IT455" i="28"/>
  <c r="HK455" i="28"/>
  <c r="JF455" i="28"/>
  <c r="II456" i="28"/>
  <c r="GN456" i="28"/>
  <c r="IU456" i="28"/>
  <c r="GZ456" i="28"/>
  <c r="JG456" i="28"/>
  <c r="HL456" i="28"/>
  <c r="GO457" i="28"/>
  <c r="IJ457" i="28"/>
  <c r="HA457" i="28"/>
  <c r="IV457" i="28"/>
  <c r="HM457" i="28"/>
  <c r="JH457" i="28"/>
  <c r="IK458" i="28"/>
  <c r="GP458" i="28"/>
  <c r="IW458" i="28"/>
  <c r="HB458" i="28"/>
  <c r="JI458" i="28"/>
  <c r="HN458" i="28"/>
  <c r="IL459" i="28"/>
  <c r="GQ459" i="28"/>
  <c r="IX459" i="28"/>
  <c r="HC459" i="28"/>
  <c r="JJ459" i="28"/>
  <c r="HO459" i="28"/>
  <c r="GR460" i="28"/>
  <c r="IM460" i="28"/>
  <c r="HD460" i="28"/>
  <c r="IY460" i="28"/>
  <c r="HP460" i="28"/>
  <c r="JK460" i="28"/>
  <c r="IN461" i="28"/>
  <c r="GS461" i="28"/>
  <c r="IZ461" i="28"/>
  <c r="HE461" i="28"/>
  <c r="JL461" i="28"/>
  <c r="HQ461" i="28"/>
  <c r="IO462" i="28"/>
  <c r="GT462" i="28"/>
  <c r="HF462" i="28"/>
  <c r="JA462" i="28"/>
  <c r="HR462" i="28"/>
  <c r="JM462" i="28"/>
  <c r="IP463" i="28"/>
  <c r="GU463" i="28"/>
  <c r="JB463" i="28"/>
  <c r="HG463" i="28"/>
  <c r="JN463" i="28"/>
  <c r="HS463" i="28"/>
  <c r="GV464" i="28"/>
  <c r="IQ464" i="28"/>
  <c r="HH464" i="28"/>
  <c r="JC464" i="28"/>
  <c r="HT464" i="28"/>
  <c r="JO464" i="28"/>
  <c r="IR465" i="28"/>
  <c r="GW465" i="28"/>
  <c r="JD465" i="28"/>
  <c r="HI465" i="28"/>
  <c r="GL466" i="28"/>
  <c r="IG466" i="28"/>
  <c r="IS466" i="28"/>
  <c r="GX466" i="28"/>
  <c r="JE466" i="28"/>
  <c r="HJ466" i="28"/>
  <c r="IH467" i="28"/>
  <c r="GM467" i="28"/>
  <c r="IT467" i="28"/>
  <c r="GY467" i="28"/>
  <c r="JF467" i="28"/>
  <c r="HK467" i="28"/>
  <c r="II468" i="28"/>
  <c r="GN468" i="28"/>
  <c r="IU468" i="28"/>
  <c r="GZ468" i="28"/>
  <c r="JG468" i="28"/>
  <c r="HL468" i="28"/>
  <c r="GO469" i="28"/>
  <c r="IJ469" i="28"/>
  <c r="HA469" i="28"/>
  <c r="IV469" i="28"/>
  <c r="HM469" i="28"/>
  <c r="JH469" i="28"/>
  <c r="IK470" i="28"/>
  <c r="GP470" i="28"/>
  <c r="IW470" i="28"/>
  <c r="HB470" i="28"/>
  <c r="JI470" i="28"/>
  <c r="HN470" i="28"/>
  <c r="GQ471" i="28"/>
  <c r="IL471" i="28"/>
  <c r="IX471" i="28"/>
  <c r="HC471" i="28"/>
  <c r="JJ471" i="28"/>
  <c r="HO471" i="28"/>
  <c r="IM472" i="28"/>
  <c r="GR472" i="28"/>
  <c r="IY472" i="28"/>
  <c r="HD472" i="28"/>
  <c r="JK472" i="28"/>
  <c r="HP472" i="28"/>
  <c r="IN473" i="28"/>
  <c r="GS473" i="28"/>
  <c r="IZ473" i="28"/>
  <c r="HE473" i="28"/>
  <c r="JL473" i="28"/>
  <c r="HQ473" i="28"/>
  <c r="IO474" i="28"/>
  <c r="GT474" i="28"/>
  <c r="JA474" i="28"/>
  <c r="HF474" i="28"/>
  <c r="JM474" i="28"/>
  <c r="HR474" i="28"/>
  <c r="GU475" i="28"/>
  <c r="IP475" i="28"/>
  <c r="HG475" i="28"/>
  <c r="JB475" i="28"/>
  <c r="HS475" i="28"/>
  <c r="JN475" i="28"/>
  <c r="IQ476" i="28"/>
  <c r="GV476" i="28"/>
  <c r="JC476" i="28"/>
  <c r="HH476" i="28"/>
  <c r="JO476" i="28"/>
  <c r="HT476" i="28"/>
  <c r="IR477" i="28"/>
  <c r="GW477" i="28"/>
  <c r="JD477" i="28"/>
  <c r="HI477" i="28"/>
  <c r="GL478" i="28"/>
  <c r="IG478" i="28"/>
  <c r="GX478" i="28"/>
  <c r="IS478" i="28"/>
  <c r="HJ478" i="28"/>
  <c r="JE478" i="28"/>
  <c r="IH479" i="28"/>
  <c r="GM479" i="28"/>
  <c r="IT479" i="28"/>
  <c r="GY479" i="28"/>
  <c r="JF479" i="28"/>
  <c r="HK479" i="28"/>
  <c r="GN480" i="28"/>
  <c r="II480" i="28"/>
  <c r="GZ480" i="28"/>
  <c r="IU480" i="28"/>
  <c r="JG480" i="28"/>
  <c r="HL480" i="28"/>
  <c r="GO481" i="28"/>
  <c r="IJ481" i="28"/>
  <c r="IV481" i="28"/>
  <c r="HA481" i="28"/>
  <c r="JH481" i="28"/>
  <c r="HM481" i="28"/>
  <c r="IK482" i="28"/>
  <c r="GP482" i="28"/>
  <c r="IW482" i="28"/>
  <c r="HB482" i="28"/>
  <c r="JI482" i="28"/>
  <c r="HN482" i="28"/>
  <c r="GQ483" i="28"/>
  <c r="IL483" i="28"/>
  <c r="HC483" i="28"/>
  <c r="IX483" i="28"/>
  <c r="HO483" i="28"/>
  <c r="JJ483" i="28"/>
  <c r="IM484" i="28"/>
  <c r="GR484" i="28"/>
  <c r="IY484" i="28"/>
  <c r="HD484" i="28"/>
  <c r="JK484" i="28"/>
  <c r="HP484" i="28"/>
  <c r="IN485" i="28"/>
  <c r="GS485" i="28"/>
  <c r="IZ485" i="28"/>
  <c r="HE485" i="28"/>
  <c r="JL485" i="28"/>
  <c r="HQ485" i="28"/>
  <c r="IO486" i="28"/>
  <c r="GT486" i="28"/>
  <c r="JA486" i="28"/>
  <c r="HF486" i="28"/>
  <c r="JM486" i="28"/>
  <c r="HR486" i="28"/>
  <c r="IP487" i="28"/>
  <c r="GU487" i="28"/>
  <c r="JB487" i="28"/>
  <c r="HG487" i="28"/>
  <c r="JN487" i="28"/>
  <c r="HS487" i="28"/>
  <c r="IQ488" i="28"/>
  <c r="GV488" i="28"/>
  <c r="JC488" i="28"/>
  <c r="HH488" i="28"/>
  <c r="JO488" i="28"/>
  <c r="HT488" i="28"/>
  <c r="GW489" i="28"/>
  <c r="IR489" i="28"/>
  <c r="HI489" i="28"/>
  <c r="JD489" i="28"/>
  <c r="IG490" i="28"/>
  <c r="GL490" i="28"/>
  <c r="IS490" i="28"/>
  <c r="GX490" i="28"/>
  <c r="JE490" i="28"/>
  <c r="HJ490" i="28"/>
  <c r="IH491" i="28"/>
  <c r="GM491" i="28"/>
  <c r="IT491" i="28"/>
  <c r="GY491" i="28"/>
  <c r="JF491" i="28"/>
  <c r="HK491" i="28"/>
  <c r="II492" i="28"/>
  <c r="GN492" i="28"/>
  <c r="IU492" i="28"/>
  <c r="GZ492" i="28"/>
  <c r="JG492" i="28"/>
  <c r="HL492" i="28"/>
  <c r="IJ493" i="28"/>
  <c r="GO493" i="28"/>
  <c r="IV493" i="28"/>
  <c r="HA493" i="28"/>
  <c r="JH493" i="28"/>
  <c r="HM493" i="28"/>
  <c r="GP494" i="28"/>
  <c r="IK494" i="28"/>
  <c r="HB494" i="28"/>
  <c r="IW494" i="28"/>
  <c r="HN494" i="28"/>
  <c r="JI494" i="28"/>
  <c r="IL495" i="28"/>
  <c r="GQ495" i="28"/>
  <c r="IX495" i="28"/>
  <c r="HC495" i="28"/>
  <c r="JJ495" i="28"/>
  <c r="HO495" i="28"/>
  <c r="GR496" i="28"/>
  <c r="IM496" i="28"/>
  <c r="HD496" i="28"/>
  <c r="IY496" i="28"/>
  <c r="HP496" i="28"/>
  <c r="JK496" i="28"/>
  <c r="IN497" i="28"/>
  <c r="GS497" i="28"/>
  <c r="HE497" i="28"/>
  <c r="IZ497" i="28"/>
  <c r="HQ497" i="28"/>
  <c r="JL497" i="28"/>
  <c r="GT498" i="28"/>
  <c r="IO498" i="28"/>
  <c r="HF498" i="28"/>
  <c r="JA498" i="28"/>
  <c r="HR498" i="28"/>
  <c r="JM498" i="28"/>
  <c r="GU499" i="28"/>
  <c r="IP499" i="28"/>
  <c r="JB499" i="28"/>
  <c r="HG499" i="28"/>
  <c r="HS499" i="28"/>
  <c r="JN499" i="28"/>
  <c r="GV500" i="28"/>
  <c r="IQ500" i="28"/>
  <c r="HH500" i="28"/>
  <c r="JC500" i="28"/>
  <c r="HT500" i="28"/>
  <c r="JO500" i="28"/>
  <c r="IR501" i="28"/>
  <c r="GW501" i="28"/>
  <c r="JD501" i="28"/>
  <c r="HI501" i="28"/>
  <c r="IG502" i="28"/>
  <c r="GL502" i="28"/>
  <c r="IS502" i="28"/>
  <c r="GX502" i="28"/>
  <c r="JE502" i="28"/>
  <c r="HJ502" i="28"/>
  <c r="GM503" i="28"/>
  <c r="IH503" i="28"/>
  <c r="GY503" i="28"/>
  <c r="IT503" i="28"/>
  <c r="HK503" i="28"/>
  <c r="JF503" i="28"/>
  <c r="II504" i="28"/>
  <c r="GN504" i="28"/>
  <c r="IU504" i="28"/>
  <c r="GZ504" i="28"/>
  <c r="JG504" i="28"/>
  <c r="HL504" i="28"/>
  <c r="IJ505" i="28"/>
  <c r="GO505" i="28"/>
  <c r="HA505" i="28"/>
  <c r="IV505" i="28"/>
  <c r="HM505" i="28"/>
  <c r="JH505" i="28"/>
  <c r="IK506" i="28"/>
  <c r="GP506" i="28"/>
  <c r="HB506" i="28"/>
  <c r="IW506" i="28"/>
  <c r="HN506" i="28"/>
  <c r="JI506" i="28"/>
  <c r="IL507" i="28"/>
  <c r="GQ507" i="28"/>
  <c r="IX507" i="28"/>
  <c r="HC507" i="28"/>
  <c r="JJ507" i="28"/>
  <c r="HO507" i="28"/>
  <c r="GR508" i="28"/>
  <c r="IM508" i="28"/>
  <c r="HD508" i="28"/>
  <c r="IY508" i="28"/>
  <c r="HP508" i="28"/>
  <c r="JK508" i="28"/>
  <c r="IN509" i="28"/>
  <c r="GS509" i="28"/>
  <c r="IZ509" i="28"/>
  <c r="HE509" i="28"/>
  <c r="JL509" i="28"/>
  <c r="HQ509" i="28"/>
  <c r="IO510" i="28"/>
  <c r="GT510" i="28"/>
  <c r="JA510" i="28"/>
  <c r="HF510" i="28"/>
  <c r="JM510" i="28"/>
  <c r="HR510" i="28"/>
  <c r="IP511" i="28"/>
  <c r="GU511" i="28"/>
  <c r="JB511" i="28"/>
  <c r="HG511" i="28"/>
  <c r="JN511" i="28"/>
  <c r="HS511" i="28"/>
  <c r="IQ512" i="28"/>
  <c r="GV512" i="28"/>
  <c r="JC512" i="28"/>
  <c r="HH512" i="28"/>
  <c r="JO512" i="28"/>
  <c r="HT512" i="28"/>
  <c r="IR513" i="28"/>
  <c r="GW513" i="28"/>
  <c r="JD513" i="28"/>
  <c r="HI513" i="28"/>
  <c r="IG514" i="28"/>
  <c r="GL514" i="28"/>
  <c r="IS514" i="28"/>
  <c r="GX514" i="28"/>
  <c r="HJ514" i="28"/>
  <c r="JE514" i="28"/>
  <c r="IH515" i="28"/>
  <c r="GM515" i="28"/>
  <c r="IT515" i="28"/>
  <c r="GY515" i="28"/>
  <c r="JF515" i="28"/>
  <c r="HK515" i="28"/>
  <c r="II516" i="28"/>
  <c r="GN516" i="28"/>
  <c r="IU516" i="28"/>
  <c r="GZ516" i="28"/>
  <c r="JG516" i="28"/>
  <c r="HL516" i="28"/>
  <c r="GO517" i="28"/>
  <c r="IJ517" i="28"/>
  <c r="HA517" i="28"/>
  <c r="IV517" i="28"/>
  <c r="HM517" i="28"/>
  <c r="JH517" i="28"/>
  <c r="IK518" i="28"/>
  <c r="GP518" i="28"/>
  <c r="IW518" i="28"/>
  <c r="HB518" i="28"/>
  <c r="JI518" i="28"/>
  <c r="HN518" i="28"/>
  <c r="IL519" i="28"/>
  <c r="GQ519" i="28"/>
  <c r="IX519" i="28"/>
  <c r="HC519" i="28"/>
  <c r="JJ519" i="28"/>
  <c r="HO519" i="28"/>
  <c r="GR520" i="28"/>
  <c r="IM520" i="28"/>
  <c r="HD520" i="28"/>
  <c r="IY520" i="28"/>
  <c r="HP520" i="28"/>
  <c r="JK520" i="28"/>
  <c r="KB505" i="28"/>
  <c r="KB517" i="28"/>
  <c r="KB389" i="28"/>
  <c r="KB401" i="28"/>
  <c r="KB413" i="28"/>
  <c r="KB425" i="28"/>
  <c r="KB437" i="28"/>
  <c r="KB449" i="28"/>
  <c r="KB461" i="28"/>
  <c r="KB473" i="28"/>
  <c r="KB485" i="28"/>
  <c r="MW13" i="28"/>
  <c r="MQ26" i="28"/>
  <c r="KB462" i="28"/>
  <c r="KB426" i="28"/>
  <c r="KB390" i="28"/>
  <c r="KB414" i="28"/>
  <c r="KB474" i="28"/>
  <c r="KB438" i="28"/>
  <c r="KB486" i="28"/>
  <c r="KB402" i="28"/>
  <c r="KB450" i="28"/>
  <c r="MN32" i="28"/>
  <c r="MN33" i="28" s="1"/>
  <c r="KB470" i="28"/>
  <c r="KB458" i="28"/>
  <c r="KB469" i="28"/>
  <c r="KB493" i="28"/>
  <c r="KB385" i="28"/>
  <c r="KB433" i="28"/>
  <c r="KB445" i="28"/>
  <c r="KB397" i="28"/>
  <c r="KB457" i="28"/>
  <c r="KB386" i="28"/>
  <c r="KB398" i="28"/>
  <c r="KB482" i="28"/>
  <c r="KB494" i="28"/>
  <c r="KB410" i="28"/>
  <c r="KB422" i="28"/>
  <c r="KB434" i="28"/>
  <c r="KB446" i="28"/>
  <c r="KB416" i="28"/>
  <c r="KB428" i="28"/>
  <c r="KB464" i="28"/>
  <c r="KB452" i="28"/>
  <c r="KB476" i="28"/>
  <c r="KB392" i="28"/>
  <c r="KB404" i="28"/>
  <c r="HT15" i="28"/>
  <c r="HU15" i="28"/>
  <c r="HV15" i="28"/>
  <c r="GB13" i="28"/>
  <c r="HP15" i="28"/>
  <c r="JK15" i="28"/>
  <c r="HQ15" i="28"/>
  <c r="JL15" i="28"/>
  <c r="HR15" i="28"/>
  <c r="JM15" i="28"/>
  <c r="HS15" i="28"/>
  <c r="JN15" i="28"/>
  <c r="GC13" i="28"/>
  <c r="GD13" i="28"/>
  <c r="FY13" i="28"/>
  <c r="FZ13" i="28"/>
  <c r="GA13" i="28"/>
  <c r="FX13" i="28"/>
  <c r="FU13" i="28"/>
  <c r="FV13" i="28"/>
  <c r="FW13" i="28"/>
  <c r="MQ27" i="28" l="1"/>
  <c r="MN34" i="28"/>
  <c r="NT16" i="28"/>
  <c r="NS18" i="28"/>
  <c r="NT18" i="28" s="1"/>
  <c r="LZ312" i="28"/>
  <c r="LY312" i="28"/>
  <c r="LX312" i="28"/>
  <c r="LW312" i="28"/>
  <c r="LV312" i="28"/>
  <c r="LU312" i="28"/>
  <c r="LT312" i="28"/>
  <c r="LS312" i="28"/>
  <c r="LR312" i="28"/>
  <c r="LQ312" i="28"/>
  <c r="LP312" i="28"/>
  <c r="LO312" i="28"/>
  <c r="LZ311" i="28"/>
  <c r="LY311" i="28"/>
  <c r="LX311" i="28"/>
  <c r="LW311" i="28"/>
  <c r="LV311" i="28"/>
  <c r="LU311" i="28"/>
  <c r="LT311" i="28"/>
  <c r="LS311" i="28"/>
  <c r="LR311" i="28"/>
  <c r="LQ311" i="28"/>
  <c r="LP311" i="28"/>
  <c r="LO311" i="28"/>
  <c r="LZ310" i="28"/>
  <c r="LY310" i="28"/>
  <c r="LX310" i="28"/>
  <c r="LW310" i="28"/>
  <c r="LV310" i="28"/>
  <c r="LU310" i="28"/>
  <c r="LT310" i="28"/>
  <c r="LS310" i="28"/>
  <c r="LR310" i="28"/>
  <c r="LQ310" i="28"/>
  <c r="LP310" i="28"/>
  <c r="LO310" i="28"/>
  <c r="LZ309" i="28"/>
  <c r="LY309" i="28"/>
  <c r="LX309" i="28"/>
  <c r="LW309" i="28"/>
  <c r="LV309" i="28"/>
  <c r="LU309" i="28"/>
  <c r="LT309" i="28"/>
  <c r="LS309" i="28"/>
  <c r="LR309" i="28"/>
  <c r="LQ309" i="28"/>
  <c r="LP309" i="28"/>
  <c r="LO309" i="28"/>
  <c r="LZ308" i="28"/>
  <c r="LY308" i="28"/>
  <c r="LX308" i="28"/>
  <c r="LW308" i="28"/>
  <c r="LV308" i="28"/>
  <c r="LU308" i="28"/>
  <c r="LT308" i="28"/>
  <c r="LS308" i="28"/>
  <c r="LR308" i="28"/>
  <c r="LQ308" i="28"/>
  <c r="LP308" i="28"/>
  <c r="LO308" i="28"/>
  <c r="LZ307" i="28"/>
  <c r="LY307" i="28"/>
  <c r="LX307" i="28"/>
  <c r="LW307" i="28"/>
  <c r="LV307" i="28"/>
  <c r="LU307" i="28"/>
  <c r="LT307" i="28"/>
  <c r="LS307" i="28"/>
  <c r="LR307" i="28"/>
  <c r="LQ307" i="28"/>
  <c r="LP307" i="28"/>
  <c r="LO307" i="28"/>
  <c r="LZ306" i="28"/>
  <c r="LY306" i="28"/>
  <c r="LX306" i="28"/>
  <c r="LW306" i="28"/>
  <c r="LV306" i="28"/>
  <c r="LU306" i="28"/>
  <c r="LT306" i="28"/>
  <c r="LS306" i="28"/>
  <c r="LR306" i="28"/>
  <c r="LQ306" i="28"/>
  <c r="LP306" i="28"/>
  <c r="LO306" i="28"/>
  <c r="LZ305" i="28"/>
  <c r="LY305" i="28"/>
  <c r="LX305" i="28"/>
  <c r="LW305" i="28"/>
  <c r="LV305" i="28"/>
  <c r="LU305" i="28"/>
  <c r="LT305" i="28"/>
  <c r="LS305" i="28"/>
  <c r="LR305" i="28"/>
  <c r="LQ305" i="28"/>
  <c r="LP305" i="28"/>
  <c r="LO305" i="28"/>
  <c r="LZ304" i="28"/>
  <c r="LY304" i="28"/>
  <c r="LX304" i="28"/>
  <c r="LW304" i="28"/>
  <c r="LV304" i="28"/>
  <c r="LU304" i="28"/>
  <c r="LT304" i="28"/>
  <c r="LS304" i="28"/>
  <c r="LR304" i="28"/>
  <c r="LQ304" i="28"/>
  <c r="LP304" i="28"/>
  <c r="LO304" i="28"/>
  <c r="LZ303" i="28"/>
  <c r="LY303" i="28"/>
  <c r="LX303" i="28"/>
  <c r="LW303" i="28"/>
  <c r="LV303" i="28"/>
  <c r="LU303" i="28"/>
  <c r="LT303" i="28"/>
  <c r="LS303" i="28"/>
  <c r="LR303" i="28"/>
  <c r="LQ303" i="28"/>
  <c r="LP303" i="28"/>
  <c r="LO303" i="28"/>
  <c r="LZ302" i="28"/>
  <c r="LY302" i="28"/>
  <c r="LX302" i="28"/>
  <c r="LW302" i="28"/>
  <c r="LV302" i="28"/>
  <c r="LU302" i="28"/>
  <c r="LT302" i="28"/>
  <c r="LS302" i="28"/>
  <c r="LR302" i="28"/>
  <c r="LQ302" i="28"/>
  <c r="LP302" i="28"/>
  <c r="LO302" i="28"/>
  <c r="LZ301" i="28"/>
  <c r="LY301" i="28"/>
  <c r="LX301" i="28"/>
  <c r="LW301" i="28"/>
  <c r="LV301" i="28"/>
  <c r="LU301" i="28"/>
  <c r="LT301" i="28"/>
  <c r="LS301" i="28"/>
  <c r="LR301" i="28"/>
  <c r="LQ301" i="28"/>
  <c r="LP301" i="28"/>
  <c r="LO301" i="28"/>
  <c r="LZ300" i="28"/>
  <c r="LY300" i="28"/>
  <c r="LX300" i="28"/>
  <c r="LW300" i="28"/>
  <c r="LV300" i="28"/>
  <c r="LU300" i="28"/>
  <c r="LT300" i="28"/>
  <c r="LS300" i="28"/>
  <c r="LR300" i="28"/>
  <c r="LQ300" i="28"/>
  <c r="LP300" i="28"/>
  <c r="LO300" i="28"/>
  <c r="LZ299" i="28"/>
  <c r="LY299" i="28"/>
  <c r="LX299" i="28"/>
  <c r="LW299" i="28"/>
  <c r="LV299" i="28"/>
  <c r="LU299" i="28"/>
  <c r="LT299" i="28"/>
  <c r="LS299" i="28"/>
  <c r="LR299" i="28"/>
  <c r="LQ299" i="28"/>
  <c r="LP299" i="28"/>
  <c r="LO299" i="28"/>
  <c r="LZ298" i="28"/>
  <c r="LY298" i="28"/>
  <c r="LX298" i="28"/>
  <c r="LW298" i="28"/>
  <c r="LV298" i="28"/>
  <c r="LU298" i="28"/>
  <c r="LT298" i="28"/>
  <c r="LS298" i="28"/>
  <c r="LR298" i="28"/>
  <c r="LQ298" i="28"/>
  <c r="LP298" i="28"/>
  <c r="LO298" i="28"/>
  <c r="LZ297" i="28"/>
  <c r="LY297" i="28"/>
  <c r="LX297" i="28"/>
  <c r="LW297" i="28"/>
  <c r="LV297" i="28"/>
  <c r="LU297" i="28"/>
  <c r="LT297" i="28"/>
  <c r="LS297" i="28"/>
  <c r="LR297" i="28"/>
  <c r="LQ297" i="28"/>
  <c r="LP297" i="28"/>
  <c r="LO297" i="28"/>
  <c r="LZ296" i="28"/>
  <c r="LY296" i="28"/>
  <c r="LX296" i="28"/>
  <c r="LW296" i="28"/>
  <c r="LV296" i="28"/>
  <c r="LU296" i="28"/>
  <c r="LT296" i="28"/>
  <c r="LS296" i="28"/>
  <c r="LR296" i="28"/>
  <c r="LQ296" i="28"/>
  <c r="LP296" i="28"/>
  <c r="LO296" i="28"/>
  <c r="LZ295" i="28"/>
  <c r="LY295" i="28"/>
  <c r="LX295" i="28"/>
  <c r="LW295" i="28"/>
  <c r="LV295" i="28"/>
  <c r="LU295" i="28"/>
  <c r="LT295" i="28"/>
  <c r="LS295" i="28"/>
  <c r="LR295" i="28"/>
  <c r="LQ295" i="28"/>
  <c r="LP295" i="28"/>
  <c r="LO295" i="28"/>
  <c r="LZ294" i="28"/>
  <c r="LY294" i="28"/>
  <c r="LX294" i="28"/>
  <c r="LW294" i="28"/>
  <c r="LV294" i="28"/>
  <c r="LU294" i="28"/>
  <c r="LT294" i="28"/>
  <c r="LS294" i="28"/>
  <c r="LR294" i="28"/>
  <c r="LQ294" i="28"/>
  <c r="LP294" i="28"/>
  <c r="LO294" i="28"/>
  <c r="LZ293" i="28"/>
  <c r="LY293" i="28"/>
  <c r="LX293" i="28"/>
  <c r="LW293" i="28"/>
  <c r="LV293" i="28"/>
  <c r="LU293" i="28"/>
  <c r="LT293" i="28"/>
  <c r="LS293" i="28"/>
  <c r="LR293" i="28"/>
  <c r="LQ293" i="28"/>
  <c r="LP293" i="28"/>
  <c r="LO293" i="28"/>
  <c r="LZ292" i="28"/>
  <c r="LY292" i="28"/>
  <c r="LX292" i="28"/>
  <c r="LW292" i="28"/>
  <c r="LV292" i="28"/>
  <c r="LU292" i="28"/>
  <c r="LT292" i="28"/>
  <c r="LS292" i="28"/>
  <c r="LR292" i="28"/>
  <c r="LQ292" i="28"/>
  <c r="LP292" i="28"/>
  <c r="LO292" i="28"/>
  <c r="LZ291" i="28"/>
  <c r="LY291" i="28"/>
  <c r="LX291" i="28"/>
  <c r="LW291" i="28"/>
  <c r="LV291" i="28"/>
  <c r="LU291" i="28"/>
  <c r="LT291" i="28"/>
  <c r="LS291" i="28"/>
  <c r="LR291" i="28"/>
  <c r="LQ291" i="28"/>
  <c r="LP291" i="28"/>
  <c r="LO291" i="28"/>
  <c r="LZ290" i="28"/>
  <c r="LY290" i="28"/>
  <c r="LX290" i="28"/>
  <c r="LW290" i="28"/>
  <c r="LV290" i="28"/>
  <c r="LU290" i="28"/>
  <c r="LT290" i="28"/>
  <c r="LS290" i="28"/>
  <c r="LR290" i="28"/>
  <c r="LQ290" i="28"/>
  <c r="LP290" i="28"/>
  <c r="LO290" i="28"/>
  <c r="LZ289" i="28"/>
  <c r="LY289" i="28"/>
  <c r="LX289" i="28"/>
  <c r="LW289" i="28"/>
  <c r="LV289" i="28"/>
  <c r="LU289" i="28"/>
  <c r="LT289" i="28"/>
  <c r="LS289" i="28"/>
  <c r="LR289" i="28"/>
  <c r="LQ289" i="28"/>
  <c r="LP289" i="28"/>
  <c r="LO289" i="28"/>
  <c r="LZ288" i="28"/>
  <c r="LY288" i="28"/>
  <c r="LX288" i="28"/>
  <c r="LW288" i="28"/>
  <c r="LV288" i="28"/>
  <c r="LU288" i="28"/>
  <c r="LT288" i="28"/>
  <c r="LS288" i="28"/>
  <c r="LR288" i="28"/>
  <c r="LQ288" i="28"/>
  <c r="LP288" i="28"/>
  <c r="LO288" i="28"/>
  <c r="LZ287" i="28"/>
  <c r="LY287" i="28"/>
  <c r="LX287" i="28"/>
  <c r="LW287" i="28"/>
  <c r="LV287" i="28"/>
  <c r="LU287" i="28"/>
  <c r="LT287" i="28"/>
  <c r="LS287" i="28"/>
  <c r="LR287" i="28"/>
  <c r="LQ287" i="28"/>
  <c r="LP287" i="28"/>
  <c r="LO287" i="28"/>
  <c r="LZ286" i="28"/>
  <c r="LY286" i="28"/>
  <c r="LX286" i="28"/>
  <c r="LW286" i="28"/>
  <c r="LV286" i="28"/>
  <c r="LU286" i="28"/>
  <c r="LT286" i="28"/>
  <c r="LS286" i="28"/>
  <c r="LR286" i="28"/>
  <c r="LQ286" i="28"/>
  <c r="LP286" i="28"/>
  <c r="LO286" i="28"/>
  <c r="LZ285" i="28"/>
  <c r="LY285" i="28"/>
  <c r="LX285" i="28"/>
  <c r="LW285" i="28"/>
  <c r="LV285" i="28"/>
  <c r="LU285" i="28"/>
  <c r="LT285" i="28"/>
  <c r="LS285" i="28"/>
  <c r="LR285" i="28"/>
  <c r="LQ285" i="28"/>
  <c r="LP285" i="28"/>
  <c r="LO285" i="28"/>
  <c r="LZ284" i="28"/>
  <c r="LY284" i="28"/>
  <c r="LX284" i="28"/>
  <c r="LW284" i="28"/>
  <c r="LV284" i="28"/>
  <c r="LU284" i="28"/>
  <c r="LT284" i="28"/>
  <c r="LS284" i="28"/>
  <c r="LR284" i="28"/>
  <c r="LQ284" i="28"/>
  <c r="LP284" i="28"/>
  <c r="LO284" i="28"/>
  <c r="LZ283" i="28"/>
  <c r="LY283" i="28"/>
  <c r="LX283" i="28"/>
  <c r="LW283" i="28"/>
  <c r="LV283" i="28"/>
  <c r="LU283" i="28"/>
  <c r="LT283" i="28"/>
  <c r="LS283" i="28"/>
  <c r="LR283" i="28"/>
  <c r="LQ283" i="28"/>
  <c r="LP283" i="28"/>
  <c r="LO283" i="28"/>
  <c r="LZ282" i="28"/>
  <c r="LY282" i="28"/>
  <c r="LX282" i="28"/>
  <c r="LW282" i="28"/>
  <c r="LV282" i="28"/>
  <c r="LU282" i="28"/>
  <c r="LT282" i="28"/>
  <c r="LS282" i="28"/>
  <c r="LR282" i="28"/>
  <c r="LQ282" i="28"/>
  <c r="LP282" i="28"/>
  <c r="LO282" i="28"/>
  <c r="LZ281" i="28"/>
  <c r="LY281" i="28"/>
  <c r="LX281" i="28"/>
  <c r="LW281" i="28"/>
  <c r="LV281" i="28"/>
  <c r="LU281" i="28"/>
  <c r="LT281" i="28"/>
  <c r="LS281" i="28"/>
  <c r="LR281" i="28"/>
  <c r="LQ281" i="28"/>
  <c r="LP281" i="28"/>
  <c r="LO281" i="28"/>
  <c r="LZ280" i="28"/>
  <c r="LY280" i="28"/>
  <c r="LX280" i="28"/>
  <c r="LW280" i="28"/>
  <c r="LV280" i="28"/>
  <c r="LU280" i="28"/>
  <c r="LT280" i="28"/>
  <c r="LS280" i="28"/>
  <c r="LR280" i="28"/>
  <c r="LQ280" i="28"/>
  <c r="LP280" i="28"/>
  <c r="LO280" i="28"/>
  <c r="LZ279" i="28"/>
  <c r="LY279" i="28"/>
  <c r="LX279" i="28"/>
  <c r="LW279" i="28"/>
  <c r="LV279" i="28"/>
  <c r="LU279" i="28"/>
  <c r="LT279" i="28"/>
  <c r="LS279" i="28"/>
  <c r="LR279" i="28"/>
  <c r="LQ279" i="28"/>
  <c r="LP279" i="28"/>
  <c r="LO279" i="28"/>
  <c r="LZ278" i="28"/>
  <c r="LY278" i="28"/>
  <c r="LX278" i="28"/>
  <c r="LW278" i="28"/>
  <c r="LV278" i="28"/>
  <c r="LU278" i="28"/>
  <c r="LT278" i="28"/>
  <c r="LS278" i="28"/>
  <c r="LR278" i="28"/>
  <c r="LQ278" i="28"/>
  <c r="LP278" i="28"/>
  <c r="LO278" i="28"/>
  <c r="LZ277" i="28"/>
  <c r="LY277" i="28"/>
  <c r="LX277" i="28"/>
  <c r="LW277" i="28"/>
  <c r="LV277" i="28"/>
  <c r="LU277" i="28"/>
  <c r="LT277" i="28"/>
  <c r="LS277" i="28"/>
  <c r="LR277" i="28"/>
  <c r="LQ277" i="28"/>
  <c r="LP277" i="28"/>
  <c r="LO277" i="28"/>
  <c r="LZ276" i="28"/>
  <c r="LY276" i="28"/>
  <c r="LX276" i="28"/>
  <c r="LW276" i="28"/>
  <c r="LV276" i="28"/>
  <c r="LU276" i="28"/>
  <c r="LT276" i="28"/>
  <c r="LS276" i="28"/>
  <c r="LR276" i="28"/>
  <c r="LQ276" i="28"/>
  <c r="LP276" i="28"/>
  <c r="LO276" i="28"/>
  <c r="LZ275" i="28"/>
  <c r="LY275" i="28"/>
  <c r="LX275" i="28"/>
  <c r="LW275" i="28"/>
  <c r="LV275" i="28"/>
  <c r="LU275" i="28"/>
  <c r="LT275" i="28"/>
  <c r="LS275" i="28"/>
  <c r="LR275" i="28"/>
  <c r="LQ275" i="28"/>
  <c r="LP275" i="28"/>
  <c r="LO275" i="28"/>
  <c r="LZ274" i="28"/>
  <c r="LY274" i="28"/>
  <c r="LX274" i="28"/>
  <c r="LW274" i="28"/>
  <c r="LV274" i="28"/>
  <c r="LU274" i="28"/>
  <c r="LT274" i="28"/>
  <c r="LS274" i="28"/>
  <c r="LR274" i="28"/>
  <c r="LQ274" i="28"/>
  <c r="LP274" i="28"/>
  <c r="LO274" i="28"/>
  <c r="LZ273" i="28"/>
  <c r="LY273" i="28"/>
  <c r="LX273" i="28"/>
  <c r="LW273" i="28"/>
  <c r="LV273" i="28"/>
  <c r="LU273" i="28"/>
  <c r="LT273" i="28"/>
  <c r="LS273" i="28"/>
  <c r="LR273" i="28"/>
  <c r="LQ273" i="28"/>
  <c r="LP273" i="28"/>
  <c r="LO273" i="28"/>
  <c r="LZ272" i="28"/>
  <c r="LY272" i="28"/>
  <c r="LX272" i="28"/>
  <c r="LW272" i="28"/>
  <c r="LV272" i="28"/>
  <c r="LU272" i="28"/>
  <c r="LT272" i="28"/>
  <c r="LS272" i="28"/>
  <c r="LR272" i="28"/>
  <c r="LQ272" i="28"/>
  <c r="LP272" i="28"/>
  <c r="LO272" i="28"/>
  <c r="LZ271" i="28"/>
  <c r="LY271" i="28"/>
  <c r="LX271" i="28"/>
  <c r="LW271" i="28"/>
  <c r="LV271" i="28"/>
  <c r="LU271" i="28"/>
  <c r="LT271" i="28"/>
  <c r="LS271" i="28"/>
  <c r="LR271" i="28"/>
  <c r="LQ271" i="28"/>
  <c r="LP271" i="28"/>
  <c r="LO271" i="28"/>
  <c r="LZ270" i="28"/>
  <c r="LY270" i="28"/>
  <c r="LX270" i="28"/>
  <c r="LW270" i="28"/>
  <c r="LV270" i="28"/>
  <c r="LU270" i="28"/>
  <c r="LT270" i="28"/>
  <c r="LS270" i="28"/>
  <c r="LR270" i="28"/>
  <c r="LQ270" i="28"/>
  <c r="LP270" i="28"/>
  <c r="LO270" i="28"/>
  <c r="LZ269" i="28"/>
  <c r="LY269" i="28"/>
  <c r="LX269" i="28"/>
  <c r="LW269" i="28"/>
  <c r="LV269" i="28"/>
  <c r="LU269" i="28"/>
  <c r="LT269" i="28"/>
  <c r="LS269" i="28"/>
  <c r="LR269" i="28"/>
  <c r="LQ269" i="28"/>
  <c r="LP269" i="28"/>
  <c r="LO269" i="28"/>
  <c r="LZ268" i="28"/>
  <c r="LY268" i="28"/>
  <c r="LX268" i="28"/>
  <c r="LW268" i="28"/>
  <c r="LV268" i="28"/>
  <c r="LU268" i="28"/>
  <c r="LT268" i="28"/>
  <c r="LS268" i="28"/>
  <c r="LR268" i="28"/>
  <c r="LQ268" i="28"/>
  <c r="LP268" i="28"/>
  <c r="LO268" i="28"/>
  <c r="LZ267" i="28"/>
  <c r="LY267" i="28"/>
  <c r="LX267" i="28"/>
  <c r="LW267" i="28"/>
  <c r="LV267" i="28"/>
  <c r="LU267" i="28"/>
  <c r="LT267" i="28"/>
  <c r="LS267" i="28"/>
  <c r="LR267" i="28"/>
  <c r="LQ267" i="28"/>
  <c r="LP267" i="28"/>
  <c r="LO267" i="28"/>
  <c r="LZ266" i="28"/>
  <c r="LY266" i="28"/>
  <c r="LX266" i="28"/>
  <c r="LW266" i="28"/>
  <c r="LV266" i="28"/>
  <c r="LU266" i="28"/>
  <c r="LT266" i="28"/>
  <c r="LS266" i="28"/>
  <c r="LR266" i="28"/>
  <c r="LQ266" i="28"/>
  <c r="LP266" i="28"/>
  <c r="LO266" i="28"/>
  <c r="LZ265" i="28"/>
  <c r="LY265" i="28"/>
  <c r="LX265" i="28"/>
  <c r="LW265" i="28"/>
  <c r="LV265" i="28"/>
  <c r="LU265" i="28"/>
  <c r="LT265" i="28"/>
  <c r="LS265" i="28"/>
  <c r="LR265" i="28"/>
  <c r="LQ265" i="28"/>
  <c r="LP265" i="28"/>
  <c r="LO265" i="28"/>
  <c r="LZ264" i="28"/>
  <c r="LY264" i="28"/>
  <c r="LX264" i="28"/>
  <c r="LW264" i="28"/>
  <c r="LV264" i="28"/>
  <c r="LU264" i="28"/>
  <c r="LT264" i="28"/>
  <c r="LS264" i="28"/>
  <c r="LR264" i="28"/>
  <c r="LQ264" i="28"/>
  <c r="LP264" i="28"/>
  <c r="LO264" i="28"/>
  <c r="LZ263" i="28"/>
  <c r="LY263" i="28"/>
  <c r="LX263" i="28"/>
  <c r="LW263" i="28"/>
  <c r="LV263" i="28"/>
  <c r="LU263" i="28"/>
  <c r="LT263" i="28"/>
  <c r="LS263" i="28"/>
  <c r="LR263" i="28"/>
  <c r="LQ263" i="28"/>
  <c r="LP263" i="28"/>
  <c r="LO263" i="28"/>
  <c r="LZ262" i="28"/>
  <c r="LY262" i="28"/>
  <c r="LX262" i="28"/>
  <c r="LW262" i="28"/>
  <c r="LV262" i="28"/>
  <c r="LU262" i="28"/>
  <c r="LT262" i="28"/>
  <c r="LS262" i="28"/>
  <c r="LR262" i="28"/>
  <c r="LQ262" i="28"/>
  <c r="LP262" i="28"/>
  <c r="LO262" i="28"/>
  <c r="LZ261" i="28"/>
  <c r="LY261" i="28"/>
  <c r="LX261" i="28"/>
  <c r="LW261" i="28"/>
  <c r="LV261" i="28"/>
  <c r="LU261" i="28"/>
  <c r="LT261" i="28"/>
  <c r="LS261" i="28"/>
  <c r="LR261" i="28"/>
  <c r="LQ261" i="28"/>
  <c r="LP261" i="28"/>
  <c r="LO261" i="28"/>
  <c r="LZ260" i="28"/>
  <c r="LY260" i="28"/>
  <c r="LX260" i="28"/>
  <c r="LW260" i="28"/>
  <c r="LV260" i="28"/>
  <c r="LU260" i="28"/>
  <c r="LT260" i="28"/>
  <c r="LS260" i="28"/>
  <c r="LR260" i="28"/>
  <c r="LQ260" i="28"/>
  <c r="LP260" i="28"/>
  <c r="LO260" i="28"/>
  <c r="LZ259" i="28"/>
  <c r="LY259" i="28"/>
  <c r="LX259" i="28"/>
  <c r="LW259" i="28"/>
  <c r="LV259" i="28"/>
  <c r="LU259" i="28"/>
  <c r="LT259" i="28"/>
  <c r="LS259" i="28"/>
  <c r="LR259" i="28"/>
  <c r="LQ259" i="28"/>
  <c r="LP259" i="28"/>
  <c r="LO259" i="28"/>
  <c r="LZ258" i="28"/>
  <c r="LY258" i="28"/>
  <c r="LX258" i="28"/>
  <c r="LW258" i="28"/>
  <c r="LV258" i="28"/>
  <c r="LU258" i="28"/>
  <c r="LT258" i="28"/>
  <c r="LS258" i="28"/>
  <c r="LR258" i="28"/>
  <c r="LQ258" i="28"/>
  <c r="LP258" i="28"/>
  <c r="LO258" i="28"/>
  <c r="LZ257" i="28"/>
  <c r="LY257" i="28"/>
  <c r="LX257" i="28"/>
  <c r="LW257" i="28"/>
  <c r="LV257" i="28"/>
  <c r="LU257" i="28"/>
  <c r="LT257" i="28"/>
  <c r="LS257" i="28"/>
  <c r="LR257" i="28"/>
  <c r="LQ257" i="28"/>
  <c r="LP257" i="28"/>
  <c r="LO257" i="28"/>
  <c r="LZ256" i="28"/>
  <c r="LY256" i="28"/>
  <c r="LX256" i="28"/>
  <c r="LW256" i="28"/>
  <c r="LV256" i="28"/>
  <c r="LU256" i="28"/>
  <c r="LT256" i="28"/>
  <c r="LS256" i="28"/>
  <c r="LR256" i="28"/>
  <c r="LQ256" i="28"/>
  <c r="LP256" i="28"/>
  <c r="LO256" i="28"/>
  <c r="LZ255" i="28"/>
  <c r="LY255" i="28"/>
  <c r="LX255" i="28"/>
  <c r="LW255" i="28"/>
  <c r="LV255" i="28"/>
  <c r="LU255" i="28"/>
  <c r="LT255" i="28"/>
  <c r="LS255" i="28"/>
  <c r="LR255" i="28"/>
  <c r="LQ255" i="28"/>
  <c r="LP255" i="28"/>
  <c r="LO255" i="28"/>
  <c r="LZ254" i="28"/>
  <c r="LY254" i="28"/>
  <c r="LX254" i="28"/>
  <c r="LW254" i="28"/>
  <c r="LV254" i="28"/>
  <c r="LU254" i="28"/>
  <c r="LT254" i="28"/>
  <c r="LS254" i="28"/>
  <c r="LR254" i="28"/>
  <c r="LQ254" i="28"/>
  <c r="LP254" i="28"/>
  <c r="LO254" i="28"/>
  <c r="LZ253" i="28"/>
  <c r="LY253" i="28"/>
  <c r="LX253" i="28"/>
  <c r="LW253" i="28"/>
  <c r="LV253" i="28"/>
  <c r="LU253" i="28"/>
  <c r="LT253" i="28"/>
  <c r="LS253" i="28"/>
  <c r="LR253" i="28"/>
  <c r="LQ253" i="28"/>
  <c r="LP253" i="28"/>
  <c r="LO253" i="28"/>
  <c r="LZ252" i="28"/>
  <c r="LY252" i="28"/>
  <c r="LX252" i="28"/>
  <c r="LW252" i="28"/>
  <c r="LV252" i="28"/>
  <c r="LU252" i="28"/>
  <c r="LT252" i="28"/>
  <c r="LS252" i="28"/>
  <c r="LR252" i="28"/>
  <c r="LQ252" i="28"/>
  <c r="LP252" i="28"/>
  <c r="LO252" i="28"/>
  <c r="LZ251" i="28"/>
  <c r="LY251" i="28"/>
  <c r="LX251" i="28"/>
  <c r="LW251" i="28"/>
  <c r="LV251" i="28"/>
  <c r="LU251" i="28"/>
  <c r="LT251" i="28"/>
  <c r="LS251" i="28"/>
  <c r="LR251" i="28"/>
  <c r="LQ251" i="28"/>
  <c r="LP251" i="28"/>
  <c r="LO251" i="28"/>
  <c r="LZ250" i="28"/>
  <c r="LY250" i="28"/>
  <c r="LX250" i="28"/>
  <c r="LW250" i="28"/>
  <c r="LV250" i="28"/>
  <c r="LU250" i="28"/>
  <c r="LT250" i="28"/>
  <c r="LS250" i="28"/>
  <c r="LR250" i="28"/>
  <c r="LQ250" i="28"/>
  <c r="LP250" i="28"/>
  <c r="LO250" i="28"/>
  <c r="LZ249" i="28"/>
  <c r="LY249" i="28"/>
  <c r="LX249" i="28"/>
  <c r="LW249" i="28"/>
  <c r="LV249" i="28"/>
  <c r="LU249" i="28"/>
  <c r="LT249" i="28"/>
  <c r="LS249" i="28"/>
  <c r="LR249" i="28"/>
  <c r="LQ249" i="28"/>
  <c r="LP249" i="28"/>
  <c r="LO249" i="28"/>
  <c r="LZ248" i="28"/>
  <c r="LY248" i="28"/>
  <c r="LX248" i="28"/>
  <c r="LW248" i="28"/>
  <c r="LV248" i="28"/>
  <c r="LU248" i="28"/>
  <c r="LT248" i="28"/>
  <c r="LS248" i="28"/>
  <c r="LR248" i="28"/>
  <c r="LQ248" i="28"/>
  <c r="LP248" i="28"/>
  <c r="LO248" i="28"/>
  <c r="LZ247" i="28"/>
  <c r="LY247" i="28"/>
  <c r="LX247" i="28"/>
  <c r="LW247" i="28"/>
  <c r="LV247" i="28"/>
  <c r="LU247" i="28"/>
  <c r="LT247" i="28"/>
  <c r="LS247" i="28"/>
  <c r="LR247" i="28"/>
  <c r="LQ247" i="28"/>
  <c r="LP247" i="28"/>
  <c r="LO247" i="28"/>
  <c r="LZ246" i="28"/>
  <c r="LY246" i="28"/>
  <c r="LX246" i="28"/>
  <c r="LW246" i="28"/>
  <c r="LV246" i="28"/>
  <c r="LU246" i="28"/>
  <c r="LT246" i="28"/>
  <c r="LS246" i="28"/>
  <c r="LR246" i="28"/>
  <c r="LQ246" i="28"/>
  <c r="LP246" i="28"/>
  <c r="LO246" i="28"/>
  <c r="LZ245" i="28"/>
  <c r="LY245" i="28"/>
  <c r="LX245" i="28"/>
  <c r="LW245" i="28"/>
  <c r="LV245" i="28"/>
  <c r="LU245" i="28"/>
  <c r="LT245" i="28"/>
  <c r="LS245" i="28"/>
  <c r="LR245" i="28"/>
  <c r="LQ245" i="28"/>
  <c r="LP245" i="28"/>
  <c r="LO245" i="28"/>
  <c r="LZ244" i="28"/>
  <c r="LY244" i="28"/>
  <c r="LX244" i="28"/>
  <c r="LW244" i="28"/>
  <c r="LV244" i="28"/>
  <c r="LU244" i="28"/>
  <c r="LT244" i="28"/>
  <c r="LS244" i="28"/>
  <c r="LR244" i="28"/>
  <c r="LQ244" i="28"/>
  <c r="LP244" i="28"/>
  <c r="LO244" i="28"/>
  <c r="LZ243" i="28"/>
  <c r="LY243" i="28"/>
  <c r="LX243" i="28"/>
  <c r="LW243" i="28"/>
  <c r="LV243" i="28"/>
  <c r="LU243" i="28"/>
  <c r="LT243" i="28"/>
  <c r="LS243" i="28"/>
  <c r="LR243" i="28"/>
  <c r="LQ243" i="28"/>
  <c r="LP243" i="28"/>
  <c r="LO243" i="28"/>
  <c r="LZ242" i="28"/>
  <c r="LY242" i="28"/>
  <c r="LX242" i="28"/>
  <c r="LW242" i="28"/>
  <c r="LV242" i="28"/>
  <c r="LU242" i="28"/>
  <c r="LT242" i="28"/>
  <c r="LS242" i="28"/>
  <c r="LR242" i="28"/>
  <c r="LQ242" i="28"/>
  <c r="LP242" i="28"/>
  <c r="LO242" i="28"/>
  <c r="LZ241" i="28"/>
  <c r="LY241" i="28"/>
  <c r="LX241" i="28"/>
  <c r="LW241" i="28"/>
  <c r="LV241" i="28"/>
  <c r="LU241" i="28"/>
  <c r="LT241" i="28"/>
  <c r="LS241" i="28"/>
  <c r="LR241" i="28"/>
  <c r="LQ241" i="28"/>
  <c r="LP241" i="28"/>
  <c r="LO241" i="28"/>
  <c r="LZ240" i="28"/>
  <c r="LY240" i="28"/>
  <c r="LX240" i="28"/>
  <c r="LW240" i="28"/>
  <c r="LV240" i="28"/>
  <c r="LU240" i="28"/>
  <c r="LT240" i="28"/>
  <c r="LS240" i="28"/>
  <c r="LR240" i="28"/>
  <c r="LQ240" i="28"/>
  <c r="LP240" i="28"/>
  <c r="LO240" i="28"/>
  <c r="LZ239" i="28"/>
  <c r="LY239" i="28"/>
  <c r="LX239" i="28"/>
  <c r="LW239" i="28"/>
  <c r="LV239" i="28"/>
  <c r="LU239" i="28"/>
  <c r="LT239" i="28"/>
  <c r="LS239" i="28"/>
  <c r="LR239" i="28"/>
  <c r="LQ239" i="28"/>
  <c r="LP239" i="28"/>
  <c r="LO239" i="28"/>
  <c r="LZ238" i="28"/>
  <c r="LY238" i="28"/>
  <c r="LX238" i="28"/>
  <c r="LW238" i="28"/>
  <c r="LV238" i="28"/>
  <c r="LU238" i="28"/>
  <c r="LT238" i="28"/>
  <c r="LS238" i="28"/>
  <c r="LR238" i="28"/>
  <c r="LQ238" i="28"/>
  <c r="LP238" i="28"/>
  <c r="LO238" i="28"/>
  <c r="LZ237" i="28"/>
  <c r="LY237" i="28"/>
  <c r="LX237" i="28"/>
  <c r="LW237" i="28"/>
  <c r="LV237" i="28"/>
  <c r="LU237" i="28"/>
  <c r="LT237" i="28"/>
  <c r="LS237" i="28"/>
  <c r="LR237" i="28"/>
  <c r="LQ237" i="28"/>
  <c r="LP237" i="28"/>
  <c r="LO237" i="28"/>
  <c r="LZ236" i="28"/>
  <c r="LY236" i="28"/>
  <c r="LX236" i="28"/>
  <c r="LW236" i="28"/>
  <c r="LV236" i="28"/>
  <c r="LU236" i="28"/>
  <c r="LT236" i="28"/>
  <c r="LS236" i="28"/>
  <c r="LR236" i="28"/>
  <c r="LQ236" i="28"/>
  <c r="LP236" i="28"/>
  <c r="LO236" i="28"/>
  <c r="LZ235" i="28"/>
  <c r="LY235" i="28"/>
  <c r="LX235" i="28"/>
  <c r="LW235" i="28"/>
  <c r="LV235" i="28"/>
  <c r="LU235" i="28"/>
  <c r="LT235" i="28"/>
  <c r="LS235" i="28"/>
  <c r="LR235" i="28"/>
  <c r="LQ235" i="28"/>
  <c r="LP235" i="28"/>
  <c r="LO235" i="28"/>
  <c r="LZ234" i="28"/>
  <c r="LY234" i="28"/>
  <c r="LX234" i="28"/>
  <c r="LW234" i="28"/>
  <c r="LV234" i="28"/>
  <c r="LU234" i="28"/>
  <c r="LT234" i="28"/>
  <c r="LS234" i="28"/>
  <c r="LR234" i="28"/>
  <c r="LQ234" i="28"/>
  <c r="LP234" i="28"/>
  <c r="LO234" i="28"/>
  <c r="LZ233" i="28"/>
  <c r="LY233" i="28"/>
  <c r="LX233" i="28"/>
  <c r="LW233" i="28"/>
  <c r="LV233" i="28"/>
  <c r="LU233" i="28"/>
  <c r="LT233" i="28"/>
  <c r="LS233" i="28"/>
  <c r="LR233" i="28"/>
  <c r="LQ233" i="28"/>
  <c r="LP233" i="28"/>
  <c r="LO233" i="28"/>
  <c r="LZ232" i="28"/>
  <c r="LY232" i="28"/>
  <c r="LX232" i="28"/>
  <c r="LW232" i="28"/>
  <c r="LV232" i="28"/>
  <c r="LU232" i="28"/>
  <c r="LT232" i="28"/>
  <c r="LS232" i="28"/>
  <c r="LR232" i="28"/>
  <c r="LQ232" i="28"/>
  <c r="LP232" i="28"/>
  <c r="LO232" i="28"/>
  <c r="LZ231" i="28"/>
  <c r="LY231" i="28"/>
  <c r="LX231" i="28"/>
  <c r="LW231" i="28"/>
  <c r="LV231" i="28"/>
  <c r="LU231" i="28"/>
  <c r="LT231" i="28"/>
  <c r="LS231" i="28"/>
  <c r="LR231" i="28"/>
  <c r="LQ231" i="28"/>
  <c r="LP231" i="28"/>
  <c r="LO231" i="28"/>
  <c r="LZ230" i="28"/>
  <c r="LY230" i="28"/>
  <c r="LX230" i="28"/>
  <c r="LW230" i="28"/>
  <c r="LV230" i="28"/>
  <c r="LU230" i="28"/>
  <c r="LT230" i="28"/>
  <c r="LS230" i="28"/>
  <c r="LR230" i="28"/>
  <c r="LQ230" i="28"/>
  <c r="LP230" i="28"/>
  <c r="LO230" i="28"/>
  <c r="LZ229" i="28"/>
  <c r="LY229" i="28"/>
  <c r="LX229" i="28"/>
  <c r="LW229" i="28"/>
  <c r="LV229" i="28"/>
  <c r="LU229" i="28"/>
  <c r="LT229" i="28"/>
  <c r="LS229" i="28"/>
  <c r="LR229" i="28"/>
  <c r="LQ229" i="28"/>
  <c r="LP229" i="28"/>
  <c r="LO229" i="28"/>
  <c r="LZ228" i="28"/>
  <c r="LY228" i="28"/>
  <c r="LX228" i="28"/>
  <c r="LW228" i="28"/>
  <c r="LV228" i="28"/>
  <c r="LU228" i="28"/>
  <c r="LT228" i="28"/>
  <c r="LS228" i="28"/>
  <c r="LR228" i="28"/>
  <c r="LQ228" i="28"/>
  <c r="LP228" i="28"/>
  <c r="LO228" i="28"/>
  <c r="LZ227" i="28"/>
  <c r="LY227" i="28"/>
  <c r="LX227" i="28"/>
  <c r="LW227" i="28"/>
  <c r="LV227" i="28"/>
  <c r="LU227" i="28"/>
  <c r="LT227" i="28"/>
  <c r="LS227" i="28"/>
  <c r="LR227" i="28"/>
  <c r="LQ227" i="28"/>
  <c r="LP227" i="28"/>
  <c r="LO227" i="28"/>
  <c r="LZ226" i="28"/>
  <c r="LY226" i="28"/>
  <c r="LX226" i="28"/>
  <c r="LW226" i="28"/>
  <c r="LV226" i="28"/>
  <c r="LU226" i="28"/>
  <c r="LT226" i="28"/>
  <c r="LS226" i="28"/>
  <c r="LR226" i="28"/>
  <c r="LQ226" i="28"/>
  <c r="LP226" i="28"/>
  <c r="LO226" i="28"/>
  <c r="LZ225" i="28"/>
  <c r="LY225" i="28"/>
  <c r="LX225" i="28"/>
  <c r="LW225" i="28"/>
  <c r="LV225" i="28"/>
  <c r="LU225" i="28"/>
  <c r="LT225" i="28"/>
  <c r="LS225" i="28"/>
  <c r="LR225" i="28"/>
  <c r="LQ225" i="28"/>
  <c r="LP225" i="28"/>
  <c r="LO225" i="28"/>
  <c r="LZ224" i="28"/>
  <c r="LY224" i="28"/>
  <c r="LX224" i="28"/>
  <c r="LW224" i="28"/>
  <c r="LV224" i="28"/>
  <c r="LU224" i="28"/>
  <c r="LT224" i="28"/>
  <c r="LS224" i="28"/>
  <c r="LR224" i="28"/>
  <c r="LQ224" i="28"/>
  <c r="LP224" i="28"/>
  <c r="LO224" i="28"/>
  <c r="LZ223" i="28"/>
  <c r="LY223" i="28"/>
  <c r="LX223" i="28"/>
  <c r="LW223" i="28"/>
  <c r="LV223" i="28"/>
  <c r="LU223" i="28"/>
  <c r="LT223" i="28"/>
  <c r="LS223" i="28"/>
  <c r="LR223" i="28"/>
  <c r="LQ223" i="28"/>
  <c r="LP223" i="28"/>
  <c r="LO223" i="28"/>
  <c r="LZ222" i="28"/>
  <c r="LY222" i="28"/>
  <c r="LX222" i="28"/>
  <c r="LW222" i="28"/>
  <c r="LV222" i="28"/>
  <c r="LU222" i="28"/>
  <c r="LT222" i="28"/>
  <c r="LS222" i="28"/>
  <c r="LR222" i="28"/>
  <c r="LQ222" i="28"/>
  <c r="LP222" i="28"/>
  <c r="LO222" i="28"/>
  <c r="LZ221" i="28"/>
  <c r="LY221" i="28"/>
  <c r="LX221" i="28"/>
  <c r="LW221" i="28"/>
  <c r="LV221" i="28"/>
  <c r="LU221" i="28"/>
  <c r="LT221" i="28"/>
  <c r="LS221" i="28"/>
  <c r="LR221" i="28"/>
  <c r="LQ221" i="28"/>
  <c r="LP221" i="28"/>
  <c r="LO221" i="28"/>
  <c r="LZ220" i="28"/>
  <c r="LY220" i="28"/>
  <c r="LX220" i="28"/>
  <c r="LW220" i="28"/>
  <c r="LV220" i="28"/>
  <c r="LU220" i="28"/>
  <c r="LT220" i="28"/>
  <c r="LS220" i="28"/>
  <c r="LR220" i="28"/>
  <c r="LQ220" i="28"/>
  <c r="LP220" i="28"/>
  <c r="LO220" i="28"/>
  <c r="LZ219" i="28"/>
  <c r="LY219" i="28"/>
  <c r="LX219" i="28"/>
  <c r="LW219" i="28"/>
  <c r="LV219" i="28"/>
  <c r="LU219" i="28"/>
  <c r="LT219" i="28"/>
  <c r="LS219" i="28"/>
  <c r="LR219" i="28"/>
  <c r="LQ219" i="28"/>
  <c r="LP219" i="28"/>
  <c r="LO219" i="28"/>
  <c r="LZ218" i="28"/>
  <c r="LY218" i="28"/>
  <c r="LX218" i="28"/>
  <c r="LW218" i="28"/>
  <c r="LV218" i="28"/>
  <c r="LU218" i="28"/>
  <c r="LT218" i="28"/>
  <c r="LS218" i="28"/>
  <c r="LR218" i="28"/>
  <c r="LQ218" i="28"/>
  <c r="LP218" i="28"/>
  <c r="LO218" i="28"/>
  <c r="LZ217" i="28"/>
  <c r="LY217" i="28"/>
  <c r="LX217" i="28"/>
  <c r="LW217" i="28"/>
  <c r="LV217" i="28"/>
  <c r="LU217" i="28"/>
  <c r="LT217" i="28"/>
  <c r="LS217" i="28"/>
  <c r="LR217" i="28"/>
  <c r="LQ217" i="28"/>
  <c r="LP217" i="28"/>
  <c r="LO217" i="28"/>
  <c r="LZ216" i="28"/>
  <c r="LY216" i="28"/>
  <c r="LX216" i="28"/>
  <c r="LW216" i="28"/>
  <c r="LV216" i="28"/>
  <c r="LU216" i="28"/>
  <c r="LT216" i="28"/>
  <c r="LS216" i="28"/>
  <c r="LR216" i="28"/>
  <c r="LQ216" i="28"/>
  <c r="LP216" i="28"/>
  <c r="LO216" i="28"/>
  <c r="LZ215" i="28"/>
  <c r="LY215" i="28"/>
  <c r="LX215" i="28"/>
  <c r="LW215" i="28"/>
  <c r="LV215" i="28"/>
  <c r="LU215" i="28"/>
  <c r="LT215" i="28"/>
  <c r="LS215" i="28"/>
  <c r="LR215" i="28"/>
  <c r="LQ215" i="28"/>
  <c r="LP215" i="28"/>
  <c r="LO215" i="28"/>
  <c r="LZ214" i="28"/>
  <c r="LY214" i="28"/>
  <c r="LX214" i="28"/>
  <c r="LW214" i="28"/>
  <c r="LV214" i="28"/>
  <c r="LU214" i="28"/>
  <c r="LT214" i="28"/>
  <c r="LS214" i="28"/>
  <c r="LR214" i="28"/>
  <c r="LQ214" i="28"/>
  <c r="LP214" i="28"/>
  <c r="LO214" i="28"/>
  <c r="LZ213" i="28"/>
  <c r="LY213" i="28"/>
  <c r="LX213" i="28"/>
  <c r="LW213" i="28"/>
  <c r="LV213" i="28"/>
  <c r="LU213" i="28"/>
  <c r="LT213" i="28"/>
  <c r="LS213" i="28"/>
  <c r="LR213" i="28"/>
  <c r="LQ213" i="28"/>
  <c r="LP213" i="28"/>
  <c r="LO213" i="28"/>
  <c r="LZ212" i="28"/>
  <c r="LY212" i="28"/>
  <c r="LX212" i="28"/>
  <c r="LW212" i="28"/>
  <c r="LV212" i="28"/>
  <c r="LU212" i="28"/>
  <c r="LT212" i="28"/>
  <c r="LS212" i="28"/>
  <c r="LR212" i="28"/>
  <c r="LQ212" i="28"/>
  <c r="LP212" i="28"/>
  <c r="LO212" i="28"/>
  <c r="LZ211" i="28"/>
  <c r="LY211" i="28"/>
  <c r="LX211" i="28"/>
  <c r="LW211" i="28"/>
  <c r="LV211" i="28"/>
  <c r="LU211" i="28"/>
  <c r="LT211" i="28"/>
  <c r="LS211" i="28"/>
  <c r="LR211" i="28"/>
  <c r="LQ211" i="28"/>
  <c r="LP211" i="28"/>
  <c r="LO211" i="28"/>
  <c r="LZ210" i="28"/>
  <c r="LY210" i="28"/>
  <c r="LX210" i="28"/>
  <c r="LW210" i="28"/>
  <c r="LV210" i="28"/>
  <c r="LU210" i="28"/>
  <c r="LT210" i="28"/>
  <c r="LS210" i="28"/>
  <c r="LR210" i="28"/>
  <c r="LQ210" i="28"/>
  <c r="LP210" i="28"/>
  <c r="LO210" i="28"/>
  <c r="LZ209" i="28"/>
  <c r="LY209" i="28"/>
  <c r="LX209" i="28"/>
  <c r="LW209" i="28"/>
  <c r="LV209" i="28"/>
  <c r="LU209" i="28"/>
  <c r="LT209" i="28"/>
  <c r="LS209" i="28"/>
  <c r="LR209" i="28"/>
  <c r="LQ209" i="28"/>
  <c r="LP209" i="28"/>
  <c r="LO209" i="28"/>
  <c r="LZ208" i="28"/>
  <c r="LY208" i="28"/>
  <c r="LX208" i="28"/>
  <c r="LW208" i="28"/>
  <c r="LV208" i="28"/>
  <c r="LU208" i="28"/>
  <c r="LT208" i="28"/>
  <c r="LS208" i="28"/>
  <c r="LR208" i="28"/>
  <c r="LQ208" i="28"/>
  <c r="LP208" i="28"/>
  <c r="LO208" i="28"/>
  <c r="LZ207" i="28"/>
  <c r="LY207" i="28"/>
  <c r="LX207" i="28"/>
  <c r="LW207" i="28"/>
  <c r="LV207" i="28"/>
  <c r="LU207" i="28"/>
  <c r="LT207" i="28"/>
  <c r="LS207" i="28"/>
  <c r="LR207" i="28"/>
  <c r="LQ207" i="28"/>
  <c r="LP207" i="28"/>
  <c r="LO207" i="28"/>
  <c r="LZ206" i="28"/>
  <c r="LY206" i="28"/>
  <c r="LX206" i="28"/>
  <c r="LW206" i="28"/>
  <c r="LV206" i="28"/>
  <c r="LU206" i="28"/>
  <c r="LT206" i="28"/>
  <c r="LS206" i="28"/>
  <c r="LR206" i="28"/>
  <c r="LQ206" i="28"/>
  <c r="LP206" i="28"/>
  <c r="LO206" i="28"/>
  <c r="LZ205" i="28"/>
  <c r="LY205" i="28"/>
  <c r="LX205" i="28"/>
  <c r="LW205" i="28"/>
  <c r="LV205" i="28"/>
  <c r="LU205" i="28"/>
  <c r="LT205" i="28"/>
  <c r="LS205" i="28"/>
  <c r="LR205" i="28"/>
  <c r="LQ205" i="28"/>
  <c r="LP205" i="28"/>
  <c r="LO205" i="28"/>
  <c r="LZ204" i="28"/>
  <c r="LY204" i="28"/>
  <c r="LX204" i="28"/>
  <c r="LW204" i="28"/>
  <c r="LV204" i="28"/>
  <c r="LU204" i="28"/>
  <c r="LT204" i="28"/>
  <c r="LS204" i="28"/>
  <c r="LR204" i="28"/>
  <c r="LQ204" i="28"/>
  <c r="LP204" i="28"/>
  <c r="LO204" i="28"/>
  <c r="LZ203" i="28"/>
  <c r="LY203" i="28"/>
  <c r="LX203" i="28"/>
  <c r="LW203" i="28"/>
  <c r="LV203" i="28"/>
  <c r="LU203" i="28"/>
  <c r="LT203" i="28"/>
  <c r="LS203" i="28"/>
  <c r="LR203" i="28"/>
  <c r="LQ203" i="28"/>
  <c r="LP203" i="28"/>
  <c r="LO203" i="28"/>
  <c r="LZ202" i="28"/>
  <c r="LY202" i="28"/>
  <c r="LX202" i="28"/>
  <c r="LW202" i="28"/>
  <c r="LV202" i="28"/>
  <c r="LU202" i="28"/>
  <c r="LT202" i="28"/>
  <c r="LS202" i="28"/>
  <c r="LR202" i="28"/>
  <c r="LQ202" i="28"/>
  <c r="LP202" i="28"/>
  <c r="LO202" i="28"/>
  <c r="LZ201" i="28"/>
  <c r="LY201" i="28"/>
  <c r="LX201" i="28"/>
  <c r="LW201" i="28"/>
  <c r="LV201" i="28"/>
  <c r="LU201" i="28"/>
  <c r="LT201" i="28"/>
  <c r="LS201" i="28"/>
  <c r="LR201" i="28"/>
  <c r="LQ201" i="28"/>
  <c r="LP201" i="28"/>
  <c r="LO201" i="28"/>
  <c r="LZ200" i="28"/>
  <c r="LY200" i="28"/>
  <c r="LX200" i="28"/>
  <c r="LW200" i="28"/>
  <c r="LV200" i="28"/>
  <c r="LU200" i="28"/>
  <c r="LT200" i="28"/>
  <c r="LS200" i="28"/>
  <c r="LR200" i="28"/>
  <c r="LQ200" i="28"/>
  <c r="LP200" i="28"/>
  <c r="LO200" i="28"/>
  <c r="LZ199" i="28"/>
  <c r="LY199" i="28"/>
  <c r="LX199" i="28"/>
  <c r="LW199" i="28"/>
  <c r="LV199" i="28"/>
  <c r="LU199" i="28"/>
  <c r="LT199" i="28"/>
  <c r="LS199" i="28"/>
  <c r="LR199" i="28"/>
  <c r="LQ199" i="28"/>
  <c r="LP199" i="28"/>
  <c r="LO199" i="28"/>
  <c r="LZ198" i="28"/>
  <c r="LY198" i="28"/>
  <c r="LX198" i="28"/>
  <c r="LW198" i="28"/>
  <c r="LV198" i="28"/>
  <c r="LU198" i="28"/>
  <c r="LT198" i="28"/>
  <c r="LS198" i="28"/>
  <c r="LR198" i="28"/>
  <c r="LQ198" i="28"/>
  <c r="LP198" i="28"/>
  <c r="LO198" i="28"/>
  <c r="LZ197" i="28"/>
  <c r="LY197" i="28"/>
  <c r="LX197" i="28"/>
  <c r="LW197" i="28"/>
  <c r="LV197" i="28"/>
  <c r="LU197" i="28"/>
  <c r="LT197" i="28"/>
  <c r="LS197" i="28"/>
  <c r="LR197" i="28"/>
  <c r="LQ197" i="28"/>
  <c r="LP197" i="28"/>
  <c r="LO197" i="28"/>
  <c r="LZ196" i="28"/>
  <c r="LY196" i="28"/>
  <c r="LX196" i="28"/>
  <c r="LW196" i="28"/>
  <c r="LV196" i="28"/>
  <c r="LU196" i="28"/>
  <c r="LT196" i="28"/>
  <c r="LS196" i="28"/>
  <c r="LR196" i="28"/>
  <c r="LQ196" i="28"/>
  <c r="LP196" i="28"/>
  <c r="LO196" i="28"/>
  <c r="LZ195" i="28"/>
  <c r="LY195" i="28"/>
  <c r="LX195" i="28"/>
  <c r="LW195" i="28"/>
  <c r="LV195" i="28"/>
  <c r="LU195" i="28"/>
  <c r="LT195" i="28"/>
  <c r="LS195" i="28"/>
  <c r="LR195" i="28"/>
  <c r="LQ195" i="28"/>
  <c r="LP195" i="28"/>
  <c r="LO195" i="28"/>
  <c r="LZ194" i="28"/>
  <c r="LY194" i="28"/>
  <c r="LX194" i="28"/>
  <c r="LW194" i="28"/>
  <c r="LV194" i="28"/>
  <c r="LU194" i="28"/>
  <c r="LT194" i="28"/>
  <c r="LS194" i="28"/>
  <c r="LR194" i="28"/>
  <c r="LQ194" i="28"/>
  <c r="LP194" i="28"/>
  <c r="LO194" i="28"/>
  <c r="LZ193" i="28"/>
  <c r="LY193" i="28"/>
  <c r="LX193" i="28"/>
  <c r="LW193" i="28"/>
  <c r="LV193" i="28"/>
  <c r="LU193" i="28"/>
  <c r="LT193" i="28"/>
  <c r="LS193" i="28"/>
  <c r="LR193" i="28"/>
  <c r="LQ193" i="28"/>
  <c r="LP193" i="28"/>
  <c r="LO193" i="28"/>
  <c r="LZ192" i="28"/>
  <c r="LY192" i="28"/>
  <c r="LX192" i="28"/>
  <c r="LW192" i="28"/>
  <c r="LV192" i="28"/>
  <c r="LU192" i="28"/>
  <c r="LT192" i="28"/>
  <c r="LS192" i="28"/>
  <c r="LR192" i="28"/>
  <c r="LQ192" i="28"/>
  <c r="LP192" i="28"/>
  <c r="LO192" i="28"/>
  <c r="LZ191" i="28"/>
  <c r="LY191" i="28"/>
  <c r="LX191" i="28"/>
  <c r="LW191" i="28"/>
  <c r="LV191" i="28"/>
  <c r="LU191" i="28"/>
  <c r="LT191" i="28"/>
  <c r="LS191" i="28"/>
  <c r="LR191" i="28"/>
  <c r="LQ191" i="28"/>
  <c r="LP191" i="28"/>
  <c r="LO191" i="28"/>
  <c r="LZ190" i="28"/>
  <c r="LY190" i="28"/>
  <c r="LX190" i="28"/>
  <c r="LW190" i="28"/>
  <c r="LV190" i="28"/>
  <c r="LU190" i="28"/>
  <c r="LT190" i="28"/>
  <c r="LS190" i="28"/>
  <c r="LR190" i="28"/>
  <c r="LQ190" i="28"/>
  <c r="LP190" i="28"/>
  <c r="LO190" i="28"/>
  <c r="LZ189" i="28"/>
  <c r="LY189" i="28"/>
  <c r="LX189" i="28"/>
  <c r="LW189" i="28"/>
  <c r="LV189" i="28"/>
  <c r="LU189" i="28"/>
  <c r="LT189" i="28"/>
  <c r="LS189" i="28"/>
  <c r="LR189" i="28"/>
  <c r="LQ189" i="28"/>
  <c r="LP189" i="28"/>
  <c r="LO189" i="28"/>
  <c r="LZ188" i="28"/>
  <c r="LY188" i="28"/>
  <c r="LX188" i="28"/>
  <c r="LW188" i="28"/>
  <c r="LV188" i="28"/>
  <c r="LU188" i="28"/>
  <c r="LT188" i="28"/>
  <c r="LS188" i="28"/>
  <c r="LR188" i="28"/>
  <c r="LQ188" i="28"/>
  <c r="LP188" i="28"/>
  <c r="LO188" i="28"/>
  <c r="LZ187" i="28"/>
  <c r="LY187" i="28"/>
  <c r="LX187" i="28"/>
  <c r="LW187" i="28"/>
  <c r="LV187" i="28"/>
  <c r="LU187" i="28"/>
  <c r="LT187" i="28"/>
  <c r="LS187" i="28"/>
  <c r="LR187" i="28"/>
  <c r="LQ187" i="28"/>
  <c r="LP187" i="28"/>
  <c r="LO187" i="28"/>
  <c r="LZ186" i="28"/>
  <c r="LY186" i="28"/>
  <c r="LX186" i="28"/>
  <c r="LW186" i="28"/>
  <c r="LV186" i="28"/>
  <c r="LU186" i="28"/>
  <c r="LT186" i="28"/>
  <c r="LS186" i="28"/>
  <c r="LR186" i="28"/>
  <c r="LQ186" i="28"/>
  <c r="LP186" i="28"/>
  <c r="LO186" i="28"/>
  <c r="LZ185" i="28"/>
  <c r="LY185" i="28"/>
  <c r="LX185" i="28"/>
  <c r="LW185" i="28"/>
  <c r="LV185" i="28"/>
  <c r="LU185" i="28"/>
  <c r="LT185" i="28"/>
  <c r="LS185" i="28"/>
  <c r="LR185" i="28"/>
  <c r="LQ185" i="28"/>
  <c r="LP185" i="28"/>
  <c r="LO185" i="28"/>
  <c r="LZ184" i="28"/>
  <c r="LY184" i="28"/>
  <c r="LX184" i="28"/>
  <c r="LW184" i="28"/>
  <c r="LV184" i="28"/>
  <c r="LU184" i="28"/>
  <c r="LT184" i="28"/>
  <c r="LS184" i="28"/>
  <c r="LR184" i="28"/>
  <c r="LQ184" i="28"/>
  <c r="LP184" i="28"/>
  <c r="LO184" i="28"/>
  <c r="LZ183" i="28"/>
  <c r="LY183" i="28"/>
  <c r="LX183" i="28"/>
  <c r="LW183" i="28"/>
  <c r="LV183" i="28"/>
  <c r="LU183" i="28"/>
  <c r="LT183" i="28"/>
  <c r="LS183" i="28"/>
  <c r="LR183" i="28"/>
  <c r="LQ183" i="28"/>
  <c r="LP183" i="28"/>
  <c r="LO183" i="28"/>
  <c r="LZ182" i="28"/>
  <c r="LY182" i="28"/>
  <c r="LX182" i="28"/>
  <c r="LW182" i="28"/>
  <c r="LV182" i="28"/>
  <c r="LU182" i="28"/>
  <c r="LT182" i="28"/>
  <c r="LS182" i="28"/>
  <c r="LR182" i="28"/>
  <c r="LQ182" i="28"/>
  <c r="LP182" i="28"/>
  <c r="LO182" i="28"/>
  <c r="LZ181" i="28"/>
  <c r="LY181" i="28"/>
  <c r="LX181" i="28"/>
  <c r="LW181" i="28"/>
  <c r="LV181" i="28"/>
  <c r="LU181" i="28"/>
  <c r="LT181" i="28"/>
  <c r="LS181" i="28"/>
  <c r="LR181" i="28"/>
  <c r="LQ181" i="28"/>
  <c r="LP181" i="28"/>
  <c r="LO181" i="28"/>
  <c r="LZ180" i="28"/>
  <c r="LY180" i="28"/>
  <c r="LX180" i="28"/>
  <c r="LW180" i="28"/>
  <c r="LV180" i="28"/>
  <c r="LU180" i="28"/>
  <c r="LT180" i="28"/>
  <c r="LS180" i="28"/>
  <c r="LR180" i="28"/>
  <c r="LQ180" i="28"/>
  <c r="LP180" i="28"/>
  <c r="LO180" i="28"/>
  <c r="LZ179" i="28"/>
  <c r="LY179" i="28"/>
  <c r="LX179" i="28"/>
  <c r="LW179" i="28"/>
  <c r="LV179" i="28"/>
  <c r="LU179" i="28"/>
  <c r="LT179" i="28"/>
  <c r="LS179" i="28"/>
  <c r="LR179" i="28"/>
  <c r="LQ179" i="28"/>
  <c r="LP179" i="28"/>
  <c r="LO179" i="28"/>
  <c r="LZ178" i="28"/>
  <c r="LY178" i="28"/>
  <c r="LX178" i="28"/>
  <c r="LW178" i="28"/>
  <c r="LV178" i="28"/>
  <c r="LU178" i="28"/>
  <c r="LT178" i="28"/>
  <c r="LS178" i="28"/>
  <c r="LR178" i="28"/>
  <c r="LQ178" i="28"/>
  <c r="LP178" i="28"/>
  <c r="LO178" i="28"/>
  <c r="LZ177" i="28"/>
  <c r="LY177" i="28"/>
  <c r="LX177" i="28"/>
  <c r="LW177" i="28"/>
  <c r="LV177" i="28"/>
  <c r="LU177" i="28"/>
  <c r="LT177" i="28"/>
  <c r="LS177" i="28"/>
  <c r="LR177" i="28"/>
  <c r="LQ177" i="28"/>
  <c r="LP177" i="28"/>
  <c r="LO177" i="28"/>
  <c r="LZ176" i="28"/>
  <c r="LY176" i="28"/>
  <c r="LX176" i="28"/>
  <c r="LW176" i="28"/>
  <c r="LV176" i="28"/>
  <c r="LU176" i="28"/>
  <c r="LT176" i="28"/>
  <c r="LS176" i="28"/>
  <c r="LR176" i="28"/>
  <c r="LQ176" i="28"/>
  <c r="LP176" i="28"/>
  <c r="LO176" i="28"/>
  <c r="LZ175" i="28"/>
  <c r="LY175" i="28"/>
  <c r="LX175" i="28"/>
  <c r="LW175" i="28"/>
  <c r="LV175" i="28"/>
  <c r="LU175" i="28"/>
  <c r="LT175" i="28"/>
  <c r="LS175" i="28"/>
  <c r="LR175" i="28"/>
  <c r="LQ175" i="28"/>
  <c r="LP175" i="28"/>
  <c r="LO175" i="28"/>
  <c r="LZ174" i="28"/>
  <c r="LY174" i="28"/>
  <c r="LX174" i="28"/>
  <c r="LW174" i="28"/>
  <c r="LV174" i="28"/>
  <c r="LU174" i="28"/>
  <c r="LT174" i="28"/>
  <c r="LS174" i="28"/>
  <c r="LR174" i="28"/>
  <c r="LQ174" i="28"/>
  <c r="LP174" i="28"/>
  <c r="LO174" i="28"/>
  <c r="LZ173" i="28"/>
  <c r="LY173" i="28"/>
  <c r="LX173" i="28"/>
  <c r="LW173" i="28"/>
  <c r="LV173" i="28"/>
  <c r="LU173" i="28"/>
  <c r="LT173" i="28"/>
  <c r="LS173" i="28"/>
  <c r="LR173" i="28"/>
  <c r="LQ173" i="28"/>
  <c r="LP173" i="28"/>
  <c r="LO173" i="28"/>
  <c r="LZ172" i="28"/>
  <c r="LY172" i="28"/>
  <c r="LX172" i="28"/>
  <c r="LW172" i="28"/>
  <c r="LV172" i="28"/>
  <c r="LU172" i="28"/>
  <c r="LT172" i="28"/>
  <c r="LS172" i="28"/>
  <c r="LR172" i="28"/>
  <c r="LQ172" i="28"/>
  <c r="LP172" i="28"/>
  <c r="LO172" i="28"/>
  <c r="LZ171" i="28"/>
  <c r="LY171" i="28"/>
  <c r="LX171" i="28"/>
  <c r="LW171" i="28"/>
  <c r="LV171" i="28"/>
  <c r="LU171" i="28"/>
  <c r="LT171" i="28"/>
  <c r="LS171" i="28"/>
  <c r="LR171" i="28"/>
  <c r="LQ171" i="28"/>
  <c r="LP171" i="28"/>
  <c r="LO171" i="28"/>
  <c r="LZ170" i="28"/>
  <c r="LY170" i="28"/>
  <c r="LX170" i="28"/>
  <c r="LW170" i="28"/>
  <c r="LV170" i="28"/>
  <c r="LU170" i="28"/>
  <c r="LT170" i="28"/>
  <c r="LS170" i="28"/>
  <c r="LR170" i="28"/>
  <c r="LQ170" i="28"/>
  <c r="LP170" i="28"/>
  <c r="LO170" i="28"/>
  <c r="LZ169" i="28"/>
  <c r="LY169" i="28"/>
  <c r="LX169" i="28"/>
  <c r="LW169" i="28"/>
  <c r="LV169" i="28"/>
  <c r="LU169" i="28"/>
  <c r="LT169" i="28"/>
  <c r="LS169" i="28"/>
  <c r="LR169" i="28"/>
  <c r="LQ169" i="28"/>
  <c r="LP169" i="28"/>
  <c r="LO169" i="28"/>
  <c r="LZ168" i="28"/>
  <c r="LY168" i="28"/>
  <c r="LX168" i="28"/>
  <c r="LW168" i="28"/>
  <c r="LV168" i="28"/>
  <c r="LU168" i="28"/>
  <c r="LT168" i="28"/>
  <c r="LS168" i="28"/>
  <c r="LR168" i="28"/>
  <c r="LQ168" i="28"/>
  <c r="LP168" i="28"/>
  <c r="LO168" i="28"/>
  <c r="LZ167" i="28"/>
  <c r="LY167" i="28"/>
  <c r="LX167" i="28"/>
  <c r="LW167" i="28"/>
  <c r="LV167" i="28"/>
  <c r="LU167" i="28"/>
  <c r="LT167" i="28"/>
  <c r="LS167" i="28"/>
  <c r="LR167" i="28"/>
  <c r="LQ167" i="28"/>
  <c r="LP167" i="28"/>
  <c r="LO167" i="28"/>
  <c r="LZ166" i="28"/>
  <c r="LY166" i="28"/>
  <c r="LX166" i="28"/>
  <c r="LW166" i="28"/>
  <c r="LV166" i="28"/>
  <c r="LU166" i="28"/>
  <c r="LT166" i="28"/>
  <c r="LS166" i="28"/>
  <c r="LR166" i="28"/>
  <c r="LQ166" i="28"/>
  <c r="LP166" i="28"/>
  <c r="LO166" i="28"/>
  <c r="LZ165" i="28"/>
  <c r="LY165" i="28"/>
  <c r="LX165" i="28"/>
  <c r="LW165" i="28"/>
  <c r="LV165" i="28"/>
  <c r="LU165" i="28"/>
  <c r="LT165" i="28"/>
  <c r="LS165" i="28"/>
  <c r="LR165" i="28"/>
  <c r="LQ165" i="28"/>
  <c r="LP165" i="28"/>
  <c r="LO165" i="28"/>
  <c r="LZ164" i="28"/>
  <c r="LY164" i="28"/>
  <c r="LX164" i="28"/>
  <c r="LW164" i="28"/>
  <c r="LV164" i="28"/>
  <c r="LU164" i="28"/>
  <c r="LT164" i="28"/>
  <c r="LS164" i="28"/>
  <c r="LR164" i="28"/>
  <c r="LQ164" i="28"/>
  <c r="LP164" i="28"/>
  <c r="LO164" i="28"/>
  <c r="LZ163" i="28"/>
  <c r="LY163" i="28"/>
  <c r="LX163" i="28"/>
  <c r="LW163" i="28"/>
  <c r="LV163" i="28"/>
  <c r="LU163" i="28"/>
  <c r="LT163" i="28"/>
  <c r="LS163" i="28"/>
  <c r="LR163" i="28"/>
  <c r="LQ163" i="28"/>
  <c r="LP163" i="28"/>
  <c r="LO163" i="28"/>
  <c r="LZ162" i="28"/>
  <c r="LY162" i="28"/>
  <c r="LX162" i="28"/>
  <c r="LW162" i="28"/>
  <c r="LV162" i="28"/>
  <c r="LU162" i="28"/>
  <c r="LT162" i="28"/>
  <c r="LS162" i="28"/>
  <c r="LR162" i="28"/>
  <c r="LQ162" i="28"/>
  <c r="LP162" i="28"/>
  <c r="LO162" i="28"/>
  <c r="LZ161" i="28"/>
  <c r="LY161" i="28"/>
  <c r="LX161" i="28"/>
  <c r="LW161" i="28"/>
  <c r="LV161" i="28"/>
  <c r="LU161" i="28"/>
  <c r="LT161" i="28"/>
  <c r="LS161" i="28"/>
  <c r="LR161" i="28"/>
  <c r="LQ161" i="28"/>
  <c r="LP161" i="28"/>
  <c r="LO161" i="28"/>
  <c r="LZ160" i="28"/>
  <c r="LY160" i="28"/>
  <c r="LX160" i="28"/>
  <c r="LW160" i="28"/>
  <c r="LV160" i="28"/>
  <c r="LU160" i="28"/>
  <c r="LT160" i="28"/>
  <c r="LS160" i="28"/>
  <c r="LR160" i="28"/>
  <c r="LQ160" i="28"/>
  <c r="LP160" i="28"/>
  <c r="LO160" i="28"/>
  <c r="LZ159" i="28"/>
  <c r="LY159" i="28"/>
  <c r="LX159" i="28"/>
  <c r="LW159" i="28"/>
  <c r="LV159" i="28"/>
  <c r="LU159" i="28"/>
  <c r="LT159" i="28"/>
  <c r="LS159" i="28"/>
  <c r="LR159" i="28"/>
  <c r="LQ159" i="28"/>
  <c r="LP159" i="28"/>
  <c r="LO159" i="28"/>
  <c r="LZ158" i="28"/>
  <c r="LY158" i="28"/>
  <c r="LX158" i="28"/>
  <c r="LW158" i="28"/>
  <c r="LV158" i="28"/>
  <c r="LU158" i="28"/>
  <c r="LT158" i="28"/>
  <c r="LS158" i="28"/>
  <c r="LR158" i="28"/>
  <c r="LQ158" i="28"/>
  <c r="LP158" i="28"/>
  <c r="LO158" i="28"/>
  <c r="LZ157" i="28"/>
  <c r="LY157" i="28"/>
  <c r="LX157" i="28"/>
  <c r="LW157" i="28"/>
  <c r="LV157" i="28"/>
  <c r="LU157" i="28"/>
  <c r="LT157" i="28"/>
  <c r="LS157" i="28"/>
  <c r="LR157" i="28"/>
  <c r="LQ157" i="28"/>
  <c r="LP157" i="28"/>
  <c r="LO157" i="28"/>
  <c r="LZ156" i="28"/>
  <c r="LY156" i="28"/>
  <c r="LX156" i="28"/>
  <c r="LW156" i="28"/>
  <c r="LV156" i="28"/>
  <c r="LU156" i="28"/>
  <c r="LT156" i="28"/>
  <c r="LS156" i="28"/>
  <c r="LR156" i="28"/>
  <c r="LQ156" i="28"/>
  <c r="LP156" i="28"/>
  <c r="LO156" i="28"/>
  <c r="LZ155" i="28"/>
  <c r="LY155" i="28"/>
  <c r="LX155" i="28"/>
  <c r="LW155" i="28"/>
  <c r="LV155" i="28"/>
  <c r="LU155" i="28"/>
  <c r="LT155" i="28"/>
  <c r="LS155" i="28"/>
  <c r="LR155" i="28"/>
  <c r="LQ155" i="28"/>
  <c r="LP155" i="28"/>
  <c r="LO155" i="28"/>
  <c r="LZ154" i="28"/>
  <c r="LY154" i="28"/>
  <c r="LX154" i="28"/>
  <c r="LW154" i="28"/>
  <c r="LV154" i="28"/>
  <c r="LU154" i="28"/>
  <c r="LT154" i="28"/>
  <c r="LS154" i="28"/>
  <c r="LR154" i="28"/>
  <c r="LQ154" i="28"/>
  <c r="LP154" i="28"/>
  <c r="LO154" i="28"/>
  <c r="LZ153" i="28"/>
  <c r="LY153" i="28"/>
  <c r="LX153" i="28"/>
  <c r="LW153" i="28"/>
  <c r="LV153" i="28"/>
  <c r="LU153" i="28"/>
  <c r="LT153" i="28"/>
  <c r="LS153" i="28"/>
  <c r="LR153" i="28"/>
  <c r="LQ153" i="28"/>
  <c r="LP153" i="28"/>
  <c r="LO153" i="28"/>
  <c r="LZ152" i="28"/>
  <c r="LY152" i="28"/>
  <c r="LX152" i="28"/>
  <c r="LW152" i="28"/>
  <c r="LV152" i="28"/>
  <c r="LU152" i="28"/>
  <c r="LT152" i="28"/>
  <c r="LS152" i="28"/>
  <c r="LR152" i="28"/>
  <c r="LQ152" i="28"/>
  <c r="LP152" i="28"/>
  <c r="LO152" i="28"/>
  <c r="LZ151" i="28"/>
  <c r="LY151" i="28"/>
  <c r="LX151" i="28"/>
  <c r="LW151" i="28"/>
  <c r="LV151" i="28"/>
  <c r="LU151" i="28"/>
  <c r="LT151" i="28"/>
  <c r="LS151" i="28"/>
  <c r="LR151" i="28"/>
  <c r="LQ151" i="28"/>
  <c r="LP151" i="28"/>
  <c r="LO151" i="28"/>
  <c r="LZ150" i="28"/>
  <c r="LY150" i="28"/>
  <c r="LX150" i="28"/>
  <c r="LW150" i="28"/>
  <c r="LV150" i="28"/>
  <c r="LU150" i="28"/>
  <c r="LT150" i="28"/>
  <c r="LS150" i="28"/>
  <c r="LR150" i="28"/>
  <c r="LQ150" i="28"/>
  <c r="LP150" i="28"/>
  <c r="LO150" i="28"/>
  <c r="LZ149" i="28"/>
  <c r="LY149" i="28"/>
  <c r="LX149" i="28"/>
  <c r="LW149" i="28"/>
  <c r="LV149" i="28"/>
  <c r="LU149" i="28"/>
  <c r="LT149" i="28"/>
  <c r="LS149" i="28"/>
  <c r="LR149" i="28"/>
  <c r="LQ149" i="28"/>
  <c r="LP149" i="28"/>
  <c r="LO149" i="28"/>
  <c r="LZ148" i="28"/>
  <c r="LY148" i="28"/>
  <c r="LX148" i="28"/>
  <c r="LW148" i="28"/>
  <c r="LV148" i="28"/>
  <c r="LU148" i="28"/>
  <c r="LT148" i="28"/>
  <c r="LS148" i="28"/>
  <c r="LR148" i="28"/>
  <c r="LQ148" i="28"/>
  <c r="LP148" i="28"/>
  <c r="LO148" i="28"/>
  <c r="LZ147" i="28"/>
  <c r="LY147" i="28"/>
  <c r="LX147" i="28"/>
  <c r="LW147" i="28"/>
  <c r="LV147" i="28"/>
  <c r="LU147" i="28"/>
  <c r="LT147" i="28"/>
  <c r="LS147" i="28"/>
  <c r="LR147" i="28"/>
  <c r="LQ147" i="28"/>
  <c r="LP147" i="28"/>
  <c r="LO147" i="28"/>
  <c r="LZ146" i="28"/>
  <c r="LY146" i="28"/>
  <c r="LX146" i="28"/>
  <c r="LW146" i="28"/>
  <c r="LV146" i="28"/>
  <c r="LU146" i="28"/>
  <c r="LT146" i="28"/>
  <c r="LS146" i="28"/>
  <c r="LR146" i="28"/>
  <c r="LQ146" i="28"/>
  <c r="LP146" i="28"/>
  <c r="LO146" i="28"/>
  <c r="LZ145" i="28"/>
  <c r="LY145" i="28"/>
  <c r="LX145" i="28"/>
  <c r="LW145" i="28"/>
  <c r="LV145" i="28"/>
  <c r="LU145" i="28"/>
  <c r="LT145" i="28"/>
  <c r="LS145" i="28"/>
  <c r="LR145" i="28"/>
  <c r="LQ145" i="28"/>
  <c r="LP145" i="28"/>
  <c r="LO145" i="28"/>
  <c r="LZ144" i="28"/>
  <c r="LY144" i="28"/>
  <c r="LX144" i="28"/>
  <c r="LW144" i="28"/>
  <c r="LV144" i="28"/>
  <c r="LU144" i="28"/>
  <c r="LT144" i="28"/>
  <c r="LS144" i="28"/>
  <c r="LR144" i="28"/>
  <c r="LQ144" i="28"/>
  <c r="LP144" i="28"/>
  <c r="LO144" i="28"/>
  <c r="LZ143" i="28"/>
  <c r="LY143" i="28"/>
  <c r="LX143" i="28"/>
  <c r="LW143" i="28"/>
  <c r="LV143" i="28"/>
  <c r="LU143" i="28"/>
  <c r="LT143" i="28"/>
  <c r="LS143" i="28"/>
  <c r="LR143" i="28"/>
  <c r="LQ143" i="28"/>
  <c r="LP143" i="28"/>
  <c r="LO143" i="28"/>
  <c r="LZ142" i="28"/>
  <c r="LY142" i="28"/>
  <c r="LX142" i="28"/>
  <c r="LW142" i="28"/>
  <c r="LV142" i="28"/>
  <c r="LU142" i="28"/>
  <c r="LT142" i="28"/>
  <c r="LS142" i="28"/>
  <c r="LR142" i="28"/>
  <c r="LQ142" i="28"/>
  <c r="LP142" i="28"/>
  <c r="LO142" i="28"/>
  <c r="LZ141" i="28"/>
  <c r="LY141" i="28"/>
  <c r="LX141" i="28"/>
  <c r="LW141" i="28"/>
  <c r="LV141" i="28"/>
  <c r="LU141" i="28"/>
  <c r="LT141" i="28"/>
  <c r="LS141" i="28"/>
  <c r="LR141" i="28"/>
  <c r="LQ141" i="28"/>
  <c r="LP141" i="28"/>
  <c r="LO141" i="28"/>
  <c r="LZ140" i="28"/>
  <c r="LY140" i="28"/>
  <c r="LX140" i="28"/>
  <c r="LW140" i="28"/>
  <c r="LV140" i="28"/>
  <c r="LU140" i="28"/>
  <c r="LT140" i="28"/>
  <c r="LS140" i="28"/>
  <c r="LR140" i="28"/>
  <c r="LQ140" i="28"/>
  <c r="LP140" i="28"/>
  <c r="LO140" i="28"/>
  <c r="LZ139" i="28"/>
  <c r="LY139" i="28"/>
  <c r="LX139" i="28"/>
  <c r="LW139" i="28"/>
  <c r="LV139" i="28"/>
  <c r="LU139" i="28"/>
  <c r="LT139" i="28"/>
  <c r="LS139" i="28"/>
  <c r="LR139" i="28"/>
  <c r="LQ139" i="28"/>
  <c r="LP139" i="28"/>
  <c r="LO139" i="28"/>
  <c r="LZ138" i="28"/>
  <c r="LY138" i="28"/>
  <c r="LX138" i="28"/>
  <c r="LW138" i="28"/>
  <c r="LV138" i="28"/>
  <c r="LU138" i="28"/>
  <c r="LT138" i="28"/>
  <c r="LS138" i="28"/>
  <c r="LR138" i="28"/>
  <c r="LQ138" i="28"/>
  <c r="LP138" i="28"/>
  <c r="LO138" i="28"/>
  <c r="LZ137" i="28"/>
  <c r="LY137" i="28"/>
  <c r="LX137" i="28"/>
  <c r="LW137" i="28"/>
  <c r="LV137" i="28"/>
  <c r="LU137" i="28"/>
  <c r="LT137" i="28"/>
  <c r="LS137" i="28"/>
  <c r="LR137" i="28"/>
  <c r="LQ137" i="28"/>
  <c r="LP137" i="28"/>
  <c r="LO137" i="28"/>
  <c r="LZ136" i="28"/>
  <c r="LY136" i="28"/>
  <c r="LX136" i="28"/>
  <c r="LW136" i="28"/>
  <c r="LV136" i="28"/>
  <c r="LU136" i="28"/>
  <c r="LT136" i="28"/>
  <c r="LS136" i="28"/>
  <c r="LR136" i="28"/>
  <c r="LQ136" i="28"/>
  <c r="LP136" i="28"/>
  <c r="LO136" i="28"/>
  <c r="LZ135" i="28"/>
  <c r="LY135" i="28"/>
  <c r="LX135" i="28"/>
  <c r="LW135" i="28"/>
  <c r="LV135" i="28"/>
  <c r="LU135" i="28"/>
  <c r="LT135" i="28"/>
  <c r="LS135" i="28"/>
  <c r="LR135" i="28"/>
  <c r="LQ135" i="28"/>
  <c r="LP135" i="28"/>
  <c r="LO135" i="28"/>
  <c r="LZ134" i="28"/>
  <c r="LY134" i="28"/>
  <c r="LX134" i="28"/>
  <c r="LW134" i="28"/>
  <c r="LV134" i="28"/>
  <c r="LU134" i="28"/>
  <c r="LT134" i="28"/>
  <c r="LS134" i="28"/>
  <c r="LR134" i="28"/>
  <c r="LQ134" i="28"/>
  <c r="LP134" i="28"/>
  <c r="LO134" i="28"/>
  <c r="LZ133" i="28"/>
  <c r="LY133" i="28"/>
  <c r="LX133" i="28"/>
  <c r="LW133" i="28"/>
  <c r="LV133" i="28"/>
  <c r="LU133" i="28"/>
  <c r="LT133" i="28"/>
  <c r="LS133" i="28"/>
  <c r="LR133" i="28"/>
  <c r="LQ133" i="28"/>
  <c r="LP133" i="28"/>
  <c r="LO133" i="28"/>
  <c r="LZ132" i="28"/>
  <c r="LY132" i="28"/>
  <c r="LX132" i="28"/>
  <c r="LW132" i="28"/>
  <c r="LV132" i="28"/>
  <c r="LU132" i="28"/>
  <c r="LT132" i="28"/>
  <c r="LS132" i="28"/>
  <c r="LR132" i="28"/>
  <c r="LQ132" i="28"/>
  <c r="LP132" i="28"/>
  <c r="LO132" i="28"/>
  <c r="LZ131" i="28"/>
  <c r="LY131" i="28"/>
  <c r="LX131" i="28"/>
  <c r="LW131" i="28"/>
  <c r="LV131" i="28"/>
  <c r="LU131" i="28"/>
  <c r="LT131" i="28"/>
  <c r="LS131" i="28"/>
  <c r="LR131" i="28"/>
  <c r="LQ131" i="28"/>
  <c r="LP131" i="28"/>
  <c r="LO131" i="28"/>
  <c r="LZ130" i="28"/>
  <c r="LY130" i="28"/>
  <c r="LX130" i="28"/>
  <c r="LW130" i="28"/>
  <c r="LV130" i="28"/>
  <c r="LU130" i="28"/>
  <c r="LT130" i="28"/>
  <c r="LS130" i="28"/>
  <c r="LR130" i="28"/>
  <c r="LQ130" i="28"/>
  <c r="LP130" i="28"/>
  <c r="LO130" i="28"/>
  <c r="LZ129" i="28"/>
  <c r="LY129" i="28"/>
  <c r="LX129" i="28"/>
  <c r="LW129" i="28"/>
  <c r="LV129" i="28"/>
  <c r="LU129" i="28"/>
  <c r="LT129" i="28"/>
  <c r="LS129" i="28"/>
  <c r="LR129" i="28"/>
  <c r="LQ129" i="28"/>
  <c r="LP129" i="28"/>
  <c r="LO129" i="28"/>
  <c r="LZ128" i="28"/>
  <c r="LY128" i="28"/>
  <c r="LX128" i="28"/>
  <c r="LW128" i="28"/>
  <c r="LV128" i="28"/>
  <c r="LU128" i="28"/>
  <c r="LT128" i="28"/>
  <c r="LS128" i="28"/>
  <c r="LR128" i="28"/>
  <c r="LQ128" i="28"/>
  <c r="LP128" i="28"/>
  <c r="LO128" i="28"/>
  <c r="LZ127" i="28"/>
  <c r="LY127" i="28"/>
  <c r="LX127" i="28"/>
  <c r="LW127" i="28"/>
  <c r="LV127" i="28"/>
  <c r="LU127" i="28"/>
  <c r="LT127" i="28"/>
  <c r="LS127" i="28"/>
  <c r="LR127" i="28"/>
  <c r="LQ127" i="28"/>
  <c r="LP127" i="28"/>
  <c r="LO127" i="28"/>
  <c r="LZ126" i="28"/>
  <c r="LY126" i="28"/>
  <c r="LX126" i="28"/>
  <c r="LW126" i="28"/>
  <c r="LV126" i="28"/>
  <c r="LU126" i="28"/>
  <c r="LT126" i="28"/>
  <c r="LS126" i="28"/>
  <c r="LR126" i="28"/>
  <c r="LQ126" i="28"/>
  <c r="LP126" i="28"/>
  <c r="LO126" i="28"/>
  <c r="LZ125" i="28"/>
  <c r="LY125" i="28"/>
  <c r="LX125" i="28"/>
  <c r="LW125" i="28"/>
  <c r="LV125" i="28"/>
  <c r="LU125" i="28"/>
  <c r="LT125" i="28"/>
  <c r="LS125" i="28"/>
  <c r="LR125" i="28"/>
  <c r="LQ125" i="28"/>
  <c r="LP125" i="28"/>
  <c r="LO125" i="28"/>
  <c r="LZ124" i="28"/>
  <c r="LY124" i="28"/>
  <c r="LX124" i="28"/>
  <c r="LW124" i="28"/>
  <c r="LV124" i="28"/>
  <c r="LU124" i="28"/>
  <c r="LT124" i="28"/>
  <c r="LS124" i="28"/>
  <c r="LR124" i="28"/>
  <c r="LQ124" i="28"/>
  <c r="LP124" i="28"/>
  <c r="LO124" i="28"/>
  <c r="LZ123" i="28"/>
  <c r="LY123" i="28"/>
  <c r="LX123" i="28"/>
  <c r="LW123" i="28"/>
  <c r="LV123" i="28"/>
  <c r="LU123" i="28"/>
  <c r="LT123" i="28"/>
  <c r="LS123" i="28"/>
  <c r="LR123" i="28"/>
  <c r="LQ123" i="28"/>
  <c r="LP123" i="28"/>
  <c r="LO123" i="28"/>
  <c r="LZ122" i="28"/>
  <c r="LY122" i="28"/>
  <c r="LX122" i="28"/>
  <c r="LW122" i="28"/>
  <c r="LV122" i="28"/>
  <c r="LU122" i="28"/>
  <c r="LT122" i="28"/>
  <c r="LS122" i="28"/>
  <c r="LR122" i="28"/>
  <c r="LQ122" i="28"/>
  <c r="LP122" i="28"/>
  <c r="LO122" i="28"/>
  <c r="LZ121" i="28"/>
  <c r="LY121" i="28"/>
  <c r="LX121" i="28"/>
  <c r="LW121" i="28"/>
  <c r="LV121" i="28"/>
  <c r="LU121" i="28"/>
  <c r="LT121" i="28"/>
  <c r="LS121" i="28"/>
  <c r="LR121" i="28"/>
  <c r="LQ121" i="28"/>
  <c r="LP121" i="28"/>
  <c r="LO121" i="28"/>
  <c r="LZ120" i="28"/>
  <c r="LY120" i="28"/>
  <c r="LX120" i="28"/>
  <c r="LW120" i="28"/>
  <c r="LV120" i="28"/>
  <c r="LU120" i="28"/>
  <c r="LT120" i="28"/>
  <c r="LS120" i="28"/>
  <c r="LR120" i="28"/>
  <c r="LQ120" i="28"/>
  <c r="LP120" i="28"/>
  <c r="LO120" i="28"/>
  <c r="LZ119" i="28"/>
  <c r="LY119" i="28"/>
  <c r="LX119" i="28"/>
  <c r="LW119" i="28"/>
  <c r="LV119" i="28"/>
  <c r="LU119" i="28"/>
  <c r="LT119" i="28"/>
  <c r="LS119" i="28"/>
  <c r="LR119" i="28"/>
  <c r="LQ119" i="28"/>
  <c r="LP119" i="28"/>
  <c r="LO119" i="28"/>
  <c r="LZ118" i="28"/>
  <c r="LY118" i="28"/>
  <c r="LX118" i="28"/>
  <c r="LW118" i="28"/>
  <c r="LV118" i="28"/>
  <c r="LU118" i="28"/>
  <c r="LT118" i="28"/>
  <c r="LS118" i="28"/>
  <c r="LR118" i="28"/>
  <c r="LQ118" i="28"/>
  <c r="LP118" i="28"/>
  <c r="LO118" i="28"/>
  <c r="LZ117" i="28"/>
  <c r="LY117" i="28"/>
  <c r="LX117" i="28"/>
  <c r="LW117" i="28"/>
  <c r="LV117" i="28"/>
  <c r="LU117" i="28"/>
  <c r="LT117" i="28"/>
  <c r="LS117" i="28"/>
  <c r="LR117" i="28"/>
  <c r="LQ117" i="28"/>
  <c r="LP117" i="28"/>
  <c r="LO117" i="28"/>
  <c r="LZ116" i="28"/>
  <c r="LY116" i="28"/>
  <c r="LX116" i="28"/>
  <c r="LW116" i="28"/>
  <c r="LV116" i="28"/>
  <c r="LU116" i="28"/>
  <c r="LT116" i="28"/>
  <c r="LS116" i="28"/>
  <c r="LR116" i="28"/>
  <c r="LQ116" i="28"/>
  <c r="LP116" i="28"/>
  <c r="LO116" i="28"/>
  <c r="LZ115" i="28"/>
  <c r="LY115" i="28"/>
  <c r="LX115" i="28"/>
  <c r="LW115" i="28"/>
  <c r="LV115" i="28"/>
  <c r="LU115" i="28"/>
  <c r="LT115" i="28"/>
  <c r="LS115" i="28"/>
  <c r="LR115" i="28"/>
  <c r="LQ115" i="28"/>
  <c r="LP115" i="28"/>
  <c r="LO115" i="28"/>
  <c r="LZ114" i="28"/>
  <c r="LY114" i="28"/>
  <c r="LX114" i="28"/>
  <c r="LW114" i="28"/>
  <c r="LV114" i="28"/>
  <c r="LU114" i="28"/>
  <c r="LT114" i="28"/>
  <c r="LS114" i="28"/>
  <c r="LR114" i="28"/>
  <c r="LQ114" i="28"/>
  <c r="LP114" i="28"/>
  <c r="LO114" i="28"/>
  <c r="LZ113" i="28"/>
  <c r="LY113" i="28"/>
  <c r="LX113" i="28"/>
  <c r="LW113" i="28"/>
  <c r="LV113" i="28"/>
  <c r="LU113" i="28"/>
  <c r="LT113" i="28"/>
  <c r="LS113" i="28"/>
  <c r="LR113" i="28"/>
  <c r="LQ113" i="28"/>
  <c r="LP113" i="28"/>
  <c r="LO113" i="28"/>
  <c r="LZ112" i="28"/>
  <c r="LY112" i="28"/>
  <c r="LX112" i="28"/>
  <c r="LW112" i="28"/>
  <c r="LV112" i="28"/>
  <c r="LU112" i="28"/>
  <c r="LT112" i="28"/>
  <c r="LS112" i="28"/>
  <c r="LR112" i="28"/>
  <c r="LQ112" i="28"/>
  <c r="LP112" i="28"/>
  <c r="LO112" i="28"/>
  <c r="LZ111" i="28"/>
  <c r="LY111" i="28"/>
  <c r="LX111" i="28"/>
  <c r="LW111" i="28"/>
  <c r="LV111" i="28"/>
  <c r="LU111" i="28"/>
  <c r="LT111" i="28"/>
  <c r="LS111" i="28"/>
  <c r="LR111" i="28"/>
  <c r="LQ111" i="28"/>
  <c r="LP111" i="28"/>
  <c r="LO111" i="28"/>
  <c r="LZ110" i="28"/>
  <c r="LY110" i="28"/>
  <c r="LX110" i="28"/>
  <c r="LW110" i="28"/>
  <c r="LV110" i="28"/>
  <c r="LU110" i="28"/>
  <c r="LT110" i="28"/>
  <c r="LS110" i="28"/>
  <c r="LR110" i="28"/>
  <c r="LQ110" i="28"/>
  <c r="LP110" i="28"/>
  <c r="LO110" i="28"/>
  <c r="LZ109" i="28"/>
  <c r="LY109" i="28"/>
  <c r="LX109" i="28"/>
  <c r="LW109" i="28"/>
  <c r="LV109" i="28"/>
  <c r="LU109" i="28"/>
  <c r="LT109" i="28"/>
  <c r="LS109" i="28"/>
  <c r="LR109" i="28"/>
  <c r="LQ109" i="28"/>
  <c r="LP109" i="28"/>
  <c r="LO109" i="28"/>
  <c r="LZ108" i="28"/>
  <c r="LY108" i="28"/>
  <c r="LX108" i="28"/>
  <c r="LW108" i="28"/>
  <c r="LV108" i="28"/>
  <c r="LU108" i="28"/>
  <c r="LT108" i="28"/>
  <c r="LS108" i="28"/>
  <c r="LR108" i="28"/>
  <c r="LQ108" i="28"/>
  <c r="LP108" i="28"/>
  <c r="LO108" i="28"/>
  <c r="LZ107" i="28"/>
  <c r="LY107" i="28"/>
  <c r="LX107" i="28"/>
  <c r="LW107" i="28"/>
  <c r="LV107" i="28"/>
  <c r="LU107" i="28"/>
  <c r="LT107" i="28"/>
  <c r="LS107" i="28"/>
  <c r="LR107" i="28"/>
  <c r="LQ107" i="28"/>
  <c r="LP107" i="28"/>
  <c r="LO107" i="28"/>
  <c r="LZ106" i="28"/>
  <c r="LY106" i="28"/>
  <c r="LX106" i="28"/>
  <c r="LW106" i="28"/>
  <c r="LV106" i="28"/>
  <c r="LU106" i="28"/>
  <c r="LT106" i="28"/>
  <c r="LS106" i="28"/>
  <c r="LR106" i="28"/>
  <c r="LQ106" i="28"/>
  <c r="LP106" i="28"/>
  <c r="LO106" i="28"/>
  <c r="LZ105" i="28"/>
  <c r="LY105" i="28"/>
  <c r="LX105" i="28"/>
  <c r="LW105" i="28"/>
  <c r="LV105" i="28"/>
  <c r="LU105" i="28"/>
  <c r="LT105" i="28"/>
  <c r="LS105" i="28"/>
  <c r="LR105" i="28"/>
  <c r="LQ105" i="28"/>
  <c r="LP105" i="28"/>
  <c r="LO105" i="28"/>
  <c r="LZ104" i="28"/>
  <c r="LY104" i="28"/>
  <c r="LX104" i="28"/>
  <c r="LW104" i="28"/>
  <c r="LV104" i="28"/>
  <c r="LU104" i="28"/>
  <c r="LT104" i="28"/>
  <c r="LS104" i="28"/>
  <c r="LR104" i="28"/>
  <c r="LQ104" i="28"/>
  <c r="LP104" i="28"/>
  <c r="LO104" i="28"/>
  <c r="LZ103" i="28"/>
  <c r="LY103" i="28"/>
  <c r="LX103" i="28"/>
  <c r="LW103" i="28"/>
  <c r="LV103" i="28"/>
  <c r="LU103" i="28"/>
  <c r="LT103" i="28"/>
  <c r="LS103" i="28"/>
  <c r="LR103" i="28"/>
  <c r="LQ103" i="28"/>
  <c r="LP103" i="28"/>
  <c r="LO103" i="28"/>
  <c r="LZ102" i="28"/>
  <c r="LY102" i="28"/>
  <c r="LX102" i="28"/>
  <c r="LW102" i="28"/>
  <c r="LV102" i="28"/>
  <c r="LU102" i="28"/>
  <c r="LT102" i="28"/>
  <c r="LS102" i="28"/>
  <c r="LR102" i="28"/>
  <c r="LQ102" i="28"/>
  <c r="LP102" i="28"/>
  <c r="LO102" i="28"/>
  <c r="LZ101" i="28"/>
  <c r="LY101" i="28"/>
  <c r="LX101" i="28"/>
  <c r="LW101" i="28"/>
  <c r="LV101" i="28"/>
  <c r="LU101" i="28"/>
  <c r="LT101" i="28"/>
  <c r="LS101" i="28"/>
  <c r="LR101" i="28"/>
  <c r="LQ101" i="28"/>
  <c r="LP101" i="28"/>
  <c r="LO101" i="28"/>
  <c r="LZ100" i="28"/>
  <c r="LY100" i="28"/>
  <c r="LX100" i="28"/>
  <c r="LW100" i="28"/>
  <c r="LV100" i="28"/>
  <c r="LU100" i="28"/>
  <c r="LT100" i="28"/>
  <c r="LS100" i="28"/>
  <c r="LR100" i="28"/>
  <c r="LQ100" i="28"/>
  <c r="LP100" i="28"/>
  <c r="LO100" i="28"/>
  <c r="LZ99" i="28"/>
  <c r="LY99" i="28"/>
  <c r="LX99" i="28"/>
  <c r="LW99" i="28"/>
  <c r="LV99" i="28"/>
  <c r="LU99" i="28"/>
  <c r="LT99" i="28"/>
  <c r="LS99" i="28"/>
  <c r="LR99" i="28"/>
  <c r="LQ99" i="28"/>
  <c r="LP99" i="28"/>
  <c r="LO99" i="28"/>
  <c r="LZ98" i="28"/>
  <c r="LY98" i="28"/>
  <c r="LX98" i="28"/>
  <c r="LW98" i="28"/>
  <c r="LV98" i="28"/>
  <c r="LU98" i="28"/>
  <c r="LT98" i="28"/>
  <c r="LS98" i="28"/>
  <c r="LR98" i="28"/>
  <c r="LQ98" i="28"/>
  <c r="LP98" i="28"/>
  <c r="LO98" i="28"/>
  <c r="LZ97" i="28"/>
  <c r="LY97" i="28"/>
  <c r="LX97" i="28"/>
  <c r="LW97" i="28"/>
  <c r="LV97" i="28"/>
  <c r="LU97" i="28"/>
  <c r="LT97" i="28"/>
  <c r="LS97" i="28"/>
  <c r="LR97" i="28"/>
  <c r="LQ97" i="28"/>
  <c r="LP97" i="28"/>
  <c r="LO97" i="28"/>
  <c r="LZ96" i="28"/>
  <c r="LY96" i="28"/>
  <c r="LX96" i="28"/>
  <c r="LW96" i="28"/>
  <c r="LV96" i="28"/>
  <c r="LU96" i="28"/>
  <c r="LT96" i="28"/>
  <c r="LS96" i="28"/>
  <c r="LR96" i="28"/>
  <c r="LQ96" i="28"/>
  <c r="LP96" i="28"/>
  <c r="LO96" i="28"/>
  <c r="LZ95" i="28"/>
  <c r="LY95" i="28"/>
  <c r="LX95" i="28"/>
  <c r="LW95" i="28"/>
  <c r="LV95" i="28"/>
  <c r="LU95" i="28"/>
  <c r="LT95" i="28"/>
  <c r="LS95" i="28"/>
  <c r="LR95" i="28"/>
  <c r="LQ95" i="28"/>
  <c r="LP95" i="28"/>
  <c r="LO95" i="28"/>
  <c r="LZ94" i="28"/>
  <c r="LY94" i="28"/>
  <c r="LX94" i="28"/>
  <c r="LW94" i="28"/>
  <c r="LV94" i="28"/>
  <c r="LU94" i="28"/>
  <c r="LT94" i="28"/>
  <c r="LS94" i="28"/>
  <c r="LR94" i="28"/>
  <c r="LQ94" i="28"/>
  <c r="LP94" i="28"/>
  <c r="LO94" i="28"/>
  <c r="LZ93" i="28"/>
  <c r="LY93" i="28"/>
  <c r="LX93" i="28"/>
  <c r="LW93" i="28"/>
  <c r="LV93" i="28"/>
  <c r="LU93" i="28"/>
  <c r="LT93" i="28"/>
  <c r="LS93" i="28"/>
  <c r="LR93" i="28"/>
  <c r="LQ93" i="28"/>
  <c r="LP93" i="28"/>
  <c r="LO93" i="28"/>
  <c r="LZ92" i="28"/>
  <c r="LY92" i="28"/>
  <c r="LX92" i="28"/>
  <c r="LW92" i="28"/>
  <c r="LV92" i="28"/>
  <c r="LU92" i="28"/>
  <c r="LT92" i="28"/>
  <c r="LS92" i="28"/>
  <c r="LR92" i="28"/>
  <c r="LQ92" i="28"/>
  <c r="LP92" i="28"/>
  <c r="LO92" i="28"/>
  <c r="LZ91" i="28"/>
  <c r="LY91" i="28"/>
  <c r="LX91" i="28"/>
  <c r="LW91" i="28"/>
  <c r="LV91" i="28"/>
  <c r="LU91" i="28"/>
  <c r="LT91" i="28"/>
  <c r="LS91" i="28"/>
  <c r="LR91" i="28"/>
  <c r="LQ91" i="28"/>
  <c r="LP91" i="28"/>
  <c r="LO91" i="28"/>
  <c r="LZ90" i="28"/>
  <c r="LY90" i="28"/>
  <c r="LX90" i="28"/>
  <c r="LW90" i="28"/>
  <c r="LV90" i="28"/>
  <c r="LU90" i="28"/>
  <c r="LT90" i="28"/>
  <c r="LS90" i="28"/>
  <c r="LR90" i="28"/>
  <c r="LQ90" i="28"/>
  <c r="LP90" i="28"/>
  <c r="LO90" i="28"/>
  <c r="LZ89" i="28"/>
  <c r="LY89" i="28"/>
  <c r="LX89" i="28"/>
  <c r="LW89" i="28"/>
  <c r="LV89" i="28"/>
  <c r="LU89" i="28"/>
  <c r="LT89" i="28"/>
  <c r="LS89" i="28"/>
  <c r="LR89" i="28"/>
  <c r="LQ89" i="28"/>
  <c r="LP89" i="28"/>
  <c r="LO89" i="28"/>
  <c r="LZ88" i="28"/>
  <c r="LY88" i="28"/>
  <c r="LX88" i="28"/>
  <c r="LW88" i="28"/>
  <c r="LV88" i="28"/>
  <c r="LU88" i="28"/>
  <c r="LT88" i="28"/>
  <c r="LS88" i="28"/>
  <c r="LR88" i="28"/>
  <c r="LQ88" i="28"/>
  <c r="LP88" i="28"/>
  <c r="LO88" i="28"/>
  <c r="LZ87" i="28"/>
  <c r="LY87" i="28"/>
  <c r="LX87" i="28"/>
  <c r="LW87" i="28"/>
  <c r="LV87" i="28"/>
  <c r="LU87" i="28"/>
  <c r="LT87" i="28"/>
  <c r="LS87" i="28"/>
  <c r="LR87" i="28"/>
  <c r="LQ87" i="28"/>
  <c r="LP87" i="28"/>
  <c r="LO87" i="28"/>
  <c r="LZ86" i="28"/>
  <c r="LY86" i="28"/>
  <c r="LX86" i="28"/>
  <c r="LW86" i="28"/>
  <c r="LV86" i="28"/>
  <c r="LU86" i="28"/>
  <c r="LT86" i="28"/>
  <c r="LS86" i="28"/>
  <c r="LR86" i="28"/>
  <c r="LQ86" i="28"/>
  <c r="LP86" i="28"/>
  <c r="LO86" i="28"/>
  <c r="LZ85" i="28"/>
  <c r="LY85" i="28"/>
  <c r="LX85" i="28"/>
  <c r="LW85" i="28"/>
  <c r="LV85" i="28"/>
  <c r="LU85" i="28"/>
  <c r="LT85" i="28"/>
  <c r="LS85" i="28"/>
  <c r="LR85" i="28"/>
  <c r="LQ85" i="28"/>
  <c r="LP85" i="28"/>
  <c r="LO85" i="28"/>
  <c r="LZ84" i="28"/>
  <c r="LY84" i="28"/>
  <c r="LX84" i="28"/>
  <c r="LW84" i="28"/>
  <c r="LV84" i="28"/>
  <c r="LU84" i="28"/>
  <c r="LT84" i="28"/>
  <c r="LS84" i="28"/>
  <c r="LR84" i="28"/>
  <c r="LQ84" i="28"/>
  <c r="LP84" i="28"/>
  <c r="LO84" i="28"/>
  <c r="LZ83" i="28"/>
  <c r="LY83" i="28"/>
  <c r="LX83" i="28"/>
  <c r="LW83" i="28"/>
  <c r="LV83" i="28"/>
  <c r="LU83" i="28"/>
  <c r="LT83" i="28"/>
  <c r="LS83" i="28"/>
  <c r="LR83" i="28"/>
  <c r="LQ83" i="28"/>
  <c r="LP83" i="28"/>
  <c r="LO83" i="28"/>
  <c r="LZ82" i="28"/>
  <c r="LY82" i="28"/>
  <c r="LX82" i="28"/>
  <c r="LW82" i="28"/>
  <c r="LV82" i="28"/>
  <c r="LU82" i="28"/>
  <c r="LT82" i="28"/>
  <c r="LS82" i="28"/>
  <c r="LR82" i="28"/>
  <c r="LQ82" i="28"/>
  <c r="LP82" i="28"/>
  <c r="LO82" i="28"/>
  <c r="LZ81" i="28"/>
  <c r="LY81" i="28"/>
  <c r="LX81" i="28"/>
  <c r="LW81" i="28"/>
  <c r="LV81" i="28"/>
  <c r="LU81" i="28"/>
  <c r="LT81" i="28"/>
  <c r="LS81" i="28"/>
  <c r="LR81" i="28"/>
  <c r="LQ81" i="28"/>
  <c r="LP81" i="28"/>
  <c r="LO81" i="28"/>
  <c r="LZ80" i="28"/>
  <c r="LY80" i="28"/>
  <c r="LX80" i="28"/>
  <c r="LW80" i="28"/>
  <c r="LV80" i="28"/>
  <c r="LU80" i="28"/>
  <c r="LT80" i="28"/>
  <c r="LS80" i="28"/>
  <c r="LR80" i="28"/>
  <c r="LQ80" i="28"/>
  <c r="LP80" i="28"/>
  <c r="LO80" i="28"/>
  <c r="LZ79" i="28"/>
  <c r="LY79" i="28"/>
  <c r="LX79" i="28"/>
  <c r="LW79" i="28"/>
  <c r="LV79" i="28"/>
  <c r="LU79" i="28"/>
  <c r="LS79" i="28"/>
  <c r="LR79" i="28"/>
  <c r="LQ79" i="28"/>
  <c r="LP79" i="28"/>
  <c r="LO79" i="28"/>
  <c r="LZ78" i="28"/>
  <c r="LY78" i="28"/>
  <c r="LX78" i="28"/>
  <c r="LW78" i="28"/>
  <c r="LV78" i="28"/>
  <c r="LU78" i="28"/>
  <c r="LS78" i="28"/>
  <c r="LR78" i="28"/>
  <c r="LQ78" i="28"/>
  <c r="LP78" i="28"/>
  <c r="LO78" i="28"/>
  <c r="LZ77" i="28"/>
  <c r="LY77" i="28"/>
  <c r="LX77" i="28"/>
  <c r="LW77" i="28"/>
  <c r="LV77" i="28"/>
  <c r="LU77" i="28"/>
  <c r="LS77" i="28"/>
  <c r="LR77" i="28"/>
  <c r="LQ77" i="28"/>
  <c r="LP77" i="28"/>
  <c r="LO77" i="28"/>
  <c r="LZ76" i="28"/>
  <c r="LY76" i="28"/>
  <c r="LX76" i="28"/>
  <c r="LW76" i="28"/>
  <c r="LV76" i="28"/>
  <c r="LU76" i="28"/>
  <c r="LS76" i="28"/>
  <c r="LR76" i="28"/>
  <c r="LQ76" i="28"/>
  <c r="LP76" i="28"/>
  <c r="LO76" i="28"/>
  <c r="LZ75" i="28"/>
  <c r="LY75" i="28"/>
  <c r="LX75" i="28"/>
  <c r="LW75" i="28"/>
  <c r="LV75" i="28"/>
  <c r="LU75" i="28"/>
  <c r="LS75" i="28"/>
  <c r="LR75" i="28"/>
  <c r="LQ75" i="28"/>
  <c r="LP75" i="28"/>
  <c r="LO75" i="28"/>
  <c r="LZ74" i="28"/>
  <c r="LY74" i="28"/>
  <c r="LX74" i="28"/>
  <c r="LW74" i="28"/>
  <c r="LV74" i="28"/>
  <c r="LS74" i="28"/>
  <c r="LR74" i="28"/>
  <c r="LQ74" i="28"/>
  <c r="LP74" i="28"/>
  <c r="LO74" i="28"/>
  <c r="LZ73" i="28"/>
  <c r="LY73" i="28"/>
  <c r="LX73" i="28"/>
  <c r="LW73" i="28"/>
  <c r="LV73" i="28"/>
  <c r="LS73" i="28"/>
  <c r="LR73" i="28"/>
  <c r="LQ73" i="28"/>
  <c r="LP73" i="28"/>
  <c r="LO73" i="28"/>
  <c r="LZ72" i="28"/>
  <c r="LY72" i="28"/>
  <c r="LX72" i="28"/>
  <c r="LW72" i="28"/>
  <c r="LV72" i="28"/>
  <c r="LS72" i="28"/>
  <c r="LR72" i="28"/>
  <c r="LQ72" i="28"/>
  <c r="LP72" i="28"/>
  <c r="LO72" i="28"/>
  <c r="LZ71" i="28"/>
  <c r="LY71" i="28"/>
  <c r="LX71" i="28"/>
  <c r="LW71" i="28"/>
  <c r="LV71" i="28"/>
  <c r="LS71" i="28"/>
  <c r="LR71" i="28"/>
  <c r="LQ71" i="28"/>
  <c r="LP71" i="28"/>
  <c r="LO71" i="28"/>
  <c r="LZ70" i="28"/>
  <c r="LY70" i="28"/>
  <c r="LX70" i="28"/>
  <c r="LW70" i="28"/>
  <c r="LV70" i="28"/>
  <c r="LS70" i="28"/>
  <c r="LR70" i="28"/>
  <c r="LQ70" i="28"/>
  <c r="LP70" i="28"/>
  <c r="LO70" i="28"/>
  <c r="LZ69" i="28"/>
  <c r="LY69" i="28"/>
  <c r="LX69" i="28"/>
  <c r="LW69" i="28"/>
  <c r="LV69" i="28"/>
  <c r="LS69" i="28"/>
  <c r="LR69" i="28"/>
  <c r="LQ69" i="28"/>
  <c r="LP69" i="28"/>
  <c r="LO69" i="28"/>
  <c r="LZ68" i="28"/>
  <c r="LY68" i="28"/>
  <c r="LX68" i="28"/>
  <c r="LW68" i="28"/>
  <c r="LV68" i="28"/>
  <c r="LS68" i="28"/>
  <c r="LR68" i="28"/>
  <c r="LQ68" i="28"/>
  <c r="LP68" i="28"/>
  <c r="LO68" i="28"/>
  <c r="LZ67" i="28"/>
  <c r="LY67" i="28"/>
  <c r="LX67" i="28"/>
  <c r="LW67" i="28"/>
  <c r="LV67" i="28"/>
  <c r="LS67" i="28"/>
  <c r="LR67" i="28"/>
  <c r="LQ67" i="28"/>
  <c r="LP67" i="28"/>
  <c r="LO67" i="28"/>
  <c r="LZ66" i="28"/>
  <c r="LY66" i="28"/>
  <c r="LX66" i="28"/>
  <c r="LW66" i="28"/>
  <c r="LV66" i="28"/>
  <c r="LS66" i="28"/>
  <c r="LR66" i="28"/>
  <c r="LQ66" i="28"/>
  <c r="LP66" i="28"/>
  <c r="LO66" i="28"/>
  <c r="LZ65" i="28"/>
  <c r="LY65" i="28"/>
  <c r="LX65" i="28"/>
  <c r="LW65" i="28"/>
  <c r="LV65" i="28"/>
  <c r="LS65" i="28"/>
  <c r="LR65" i="28"/>
  <c r="LQ65" i="28"/>
  <c r="LP65" i="28"/>
  <c r="LO65" i="28"/>
  <c r="LZ64" i="28"/>
  <c r="LY64" i="28"/>
  <c r="LX64" i="28"/>
  <c r="LW64" i="28"/>
  <c r="LV64" i="28"/>
  <c r="LS64" i="28"/>
  <c r="LR64" i="28"/>
  <c r="LQ64" i="28"/>
  <c r="LP64" i="28"/>
  <c r="LO64" i="28"/>
  <c r="LZ63" i="28"/>
  <c r="LY63" i="28"/>
  <c r="LX63" i="28"/>
  <c r="LW63" i="28"/>
  <c r="LV63" i="28"/>
  <c r="LS63" i="28"/>
  <c r="LR63" i="28"/>
  <c r="LQ63" i="28"/>
  <c r="LP63" i="28"/>
  <c r="LO63" i="28"/>
  <c r="LZ62" i="28"/>
  <c r="LY62" i="28"/>
  <c r="LX62" i="28"/>
  <c r="LW62" i="28"/>
  <c r="LV62" i="28"/>
  <c r="LS62" i="28"/>
  <c r="LR62" i="28"/>
  <c r="LQ62" i="28"/>
  <c r="LP62" i="28"/>
  <c r="LO62" i="28"/>
  <c r="LZ61" i="28"/>
  <c r="LY61" i="28"/>
  <c r="LX61" i="28"/>
  <c r="LW61" i="28"/>
  <c r="LV61" i="28"/>
  <c r="LS61" i="28"/>
  <c r="LR61" i="28"/>
  <c r="LQ61" i="28"/>
  <c r="LP61" i="28"/>
  <c r="LO61" i="28"/>
  <c r="LZ60" i="28"/>
  <c r="LY60" i="28"/>
  <c r="LX60" i="28"/>
  <c r="LW60" i="28"/>
  <c r="LV60" i="28"/>
  <c r="LU60" i="28"/>
  <c r="LT60" i="28"/>
  <c r="LS60" i="28"/>
  <c r="LR60" i="28"/>
  <c r="LP60" i="28"/>
  <c r="LO60" i="28"/>
  <c r="LZ59" i="28"/>
  <c r="LY59" i="28"/>
  <c r="LX59" i="28"/>
  <c r="LW59" i="28"/>
  <c r="LV59" i="28"/>
  <c r="LT59" i="28"/>
  <c r="LS59" i="28"/>
  <c r="LP59" i="28"/>
  <c r="LO59" i="28"/>
  <c r="LZ58" i="28"/>
  <c r="LY58" i="28"/>
  <c r="LX58" i="28"/>
  <c r="LW58" i="28"/>
  <c r="LV58" i="28"/>
  <c r="LT58" i="28"/>
  <c r="LZ57" i="28"/>
  <c r="LY57" i="28"/>
  <c r="LX57" i="28"/>
  <c r="LW57" i="28"/>
  <c r="LV57" i="28"/>
  <c r="LT57" i="28"/>
  <c r="LZ56" i="28"/>
  <c r="LY56" i="28"/>
  <c r="LX56" i="28"/>
  <c r="LW56" i="28"/>
  <c r="LV56" i="28"/>
  <c r="LT56" i="28"/>
  <c r="LZ55" i="28"/>
  <c r="LY55" i="28"/>
  <c r="LX55" i="28"/>
  <c r="LW55" i="28"/>
  <c r="LV55" i="28"/>
  <c r="LT55" i="28"/>
  <c r="LZ54" i="28"/>
  <c r="LY54" i="28"/>
  <c r="LX54" i="28"/>
  <c r="LW54" i="28"/>
  <c r="LV54" i="28"/>
  <c r="LT54" i="28"/>
  <c r="LS54" i="28"/>
  <c r="LZ53" i="28"/>
  <c r="LY53" i="28"/>
  <c r="LX53" i="28"/>
  <c r="LW53" i="28"/>
  <c r="LV53" i="28"/>
  <c r="LS53" i="28"/>
  <c r="LZ52" i="28"/>
  <c r="LY52" i="28"/>
  <c r="LX52" i="28"/>
  <c r="LW52" i="28"/>
  <c r="LV52" i="28"/>
  <c r="LZ51" i="28"/>
  <c r="LY51" i="28"/>
  <c r="LX51" i="28"/>
  <c r="LW51" i="28"/>
  <c r="LV51" i="28"/>
  <c r="LZ50" i="28"/>
  <c r="LY50" i="28"/>
  <c r="LX50" i="28"/>
  <c r="LW50" i="28"/>
  <c r="LV50" i="28"/>
  <c r="LZ49" i="28"/>
  <c r="LY49" i="28"/>
  <c r="LX49" i="28"/>
  <c r="LW49" i="28"/>
  <c r="LV49" i="28"/>
  <c r="LZ48" i="28"/>
  <c r="LY48" i="28"/>
  <c r="LX48" i="28"/>
  <c r="LW48" i="28"/>
  <c r="LV48" i="28"/>
  <c r="LZ47" i="28"/>
  <c r="LY47" i="28"/>
  <c r="LX47" i="28"/>
  <c r="LW47" i="28"/>
  <c r="LV47" i="28"/>
  <c r="LU47" i="28"/>
  <c r="LT47" i="28"/>
  <c r="LS47" i="28"/>
  <c r="LQ47" i="28"/>
  <c r="LO47" i="28"/>
  <c r="LZ46" i="28"/>
  <c r="LY46" i="28"/>
  <c r="LX46" i="28"/>
  <c r="LW46" i="28"/>
  <c r="LV46" i="28"/>
  <c r="LS46" i="28"/>
  <c r="LQ46" i="28"/>
  <c r="LO46" i="28"/>
  <c r="LZ45" i="28"/>
  <c r="LY45" i="28"/>
  <c r="LX45" i="28"/>
  <c r="LW45" i="28"/>
  <c r="LV45" i="28"/>
  <c r="LS45" i="28"/>
  <c r="LQ45" i="28"/>
  <c r="LZ44" i="28"/>
  <c r="LY44" i="28"/>
  <c r="LX44" i="28"/>
  <c r="LW44" i="28"/>
  <c r="LV44" i="28"/>
  <c r="LS44" i="28"/>
  <c r="LZ43" i="28"/>
  <c r="LY43" i="28"/>
  <c r="LX43" i="28"/>
  <c r="LW43" i="28"/>
  <c r="LV43" i="28"/>
  <c r="LS43" i="28"/>
  <c r="LZ42" i="28"/>
  <c r="LY42" i="28"/>
  <c r="LX42" i="28"/>
  <c r="LW42" i="28"/>
  <c r="LV42" i="28"/>
  <c r="LS42" i="28"/>
  <c r="LZ41" i="28"/>
  <c r="LY41" i="28"/>
  <c r="LX41" i="28"/>
  <c r="LW41" i="28"/>
  <c r="LV41" i="28"/>
  <c r="LS41" i="28"/>
  <c r="LZ40" i="28"/>
  <c r="LY40" i="28"/>
  <c r="LX40" i="28"/>
  <c r="LW40" i="28"/>
  <c r="LV40" i="28"/>
  <c r="LS40" i="28"/>
  <c r="LZ39" i="28"/>
  <c r="LY39" i="28"/>
  <c r="LX39" i="28"/>
  <c r="LW39" i="28"/>
  <c r="LV39" i="28"/>
  <c r="LS39" i="28"/>
  <c r="LR39" i="28"/>
  <c r="LZ38" i="28"/>
  <c r="LY38" i="28"/>
  <c r="LX38" i="28"/>
  <c r="LW38" i="28"/>
  <c r="LV38" i="28"/>
  <c r="LS38" i="28"/>
  <c r="LR38" i="28"/>
  <c r="LZ37" i="28"/>
  <c r="LY37" i="28"/>
  <c r="LX37" i="28"/>
  <c r="LW37" i="28"/>
  <c r="LV37" i="28"/>
  <c r="LS37" i="28"/>
  <c r="LR37" i="28"/>
  <c r="LZ36" i="28"/>
  <c r="LY36" i="28"/>
  <c r="LX36" i="28"/>
  <c r="LW36" i="28"/>
  <c r="LV36" i="28"/>
  <c r="LU36" i="28"/>
  <c r="LR36" i="28"/>
  <c r="LQ36" i="28"/>
  <c r="LP36" i="28"/>
  <c r="LZ35" i="28"/>
  <c r="LY35" i="28"/>
  <c r="LX35" i="28"/>
  <c r="LW35" i="28"/>
  <c r="LV35" i="28"/>
  <c r="LU35" i="28"/>
  <c r="LT35" i="28"/>
  <c r="LR35" i="28"/>
  <c r="LQ35" i="28"/>
  <c r="LZ34" i="28"/>
  <c r="LY34" i="28"/>
  <c r="LX34" i="28"/>
  <c r="LW34" i="28"/>
  <c r="LV34" i="28"/>
  <c r="LT34" i="28"/>
  <c r="LR34" i="28"/>
  <c r="LQ34" i="28"/>
  <c r="LZ33" i="28"/>
  <c r="LY33" i="28"/>
  <c r="LX33" i="28"/>
  <c r="LW33" i="28"/>
  <c r="LV33" i="28"/>
  <c r="LQ33" i="28"/>
  <c r="LZ32" i="28"/>
  <c r="LY32" i="28"/>
  <c r="LX32" i="28"/>
  <c r="LW32" i="28"/>
  <c r="LV32" i="28"/>
  <c r="LQ32" i="28"/>
  <c r="LZ31" i="28"/>
  <c r="LY31" i="28"/>
  <c r="LX31" i="28"/>
  <c r="LW31" i="28"/>
  <c r="LV31" i="28"/>
  <c r="LZ30" i="28"/>
  <c r="LY30" i="28"/>
  <c r="LX30" i="28"/>
  <c r="LW30" i="28"/>
  <c r="LV30" i="28"/>
  <c r="LZ29" i="28"/>
  <c r="LY29" i="28"/>
  <c r="LX29" i="28"/>
  <c r="LW29" i="28"/>
  <c r="LV29" i="28"/>
  <c r="LZ28" i="28"/>
  <c r="LY28" i="28"/>
  <c r="LX28" i="28"/>
  <c r="LW28" i="28"/>
  <c r="LV28" i="28"/>
  <c r="LQ28" i="28"/>
  <c r="LZ27" i="28"/>
  <c r="LY27" i="28"/>
  <c r="LX27" i="28"/>
  <c r="LW27" i="28"/>
  <c r="LV27" i="28"/>
  <c r="LZ26" i="28"/>
  <c r="LY26" i="28"/>
  <c r="LX26" i="28"/>
  <c r="LW26" i="28"/>
  <c r="LV26" i="28"/>
  <c r="LZ25" i="28"/>
  <c r="LY25" i="28"/>
  <c r="LX25" i="28"/>
  <c r="LW25" i="28"/>
  <c r="LV25" i="28"/>
  <c r="LZ24" i="28"/>
  <c r="LY24" i="28"/>
  <c r="LX24" i="28"/>
  <c r="LW24" i="28"/>
  <c r="LV24" i="28"/>
  <c r="LS24" i="28"/>
  <c r="LR24" i="28"/>
  <c r="LQ24" i="28"/>
  <c r="LP24" i="28"/>
  <c r="LZ23" i="28"/>
  <c r="LY23" i="28"/>
  <c r="LX23" i="28"/>
  <c r="LW23" i="28"/>
  <c r="LV23" i="28"/>
  <c r="LQ23" i="28"/>
  <c r="LZ22" i="28"/>
  <c r="LY22" i="28"/>
  <c r="LX22" i="28"/>
  <c r="LW22" i="28"/>
  <c r="LV22" i="28"/>
  <c r="LQ22" i="28"/>
  <c r="LO22" i="28"/>
  <c r="LZ21" i="28"/>
  <c r="LY21" i="28"/>
  <c r="LX21" i="28"/>
  <c r="LW21" i="28"/>
  <c r="LV21" i="28"/>
  <c r="LZ20" i="28"/>
  <c r="LY20" i="28"/>
  <c r="LX20" i="28"/>
  <c r="LW20" i="28"/>
  <c r="LV20" i="28"/>
  <c r="LZ19" i="28"/>
  <c r="LY19" i="28"/>
  <c r="LX19" i="28"/>
  <c r="LW19" i="28"/>
  <c r="LV19" i="28"/>
  <c r="LZ18" i="28"/>
  <c r="LY18" i="28"/>
  <c r="LX18" i="28"/>
  <c r="LW18" i="28"/>
  <c r="LV18" i="28"/>
  <c r="LZ17" i="28"/>
  <c r="LY17" i="28"/>
  <c r="LX17" i="28"/>
  <c r="LW17" i="28"/>
  <c r="LV17" i="28"/>
  <c r="LZ16" i="28"/>
  <c r="LY16" i="28"/>
  <c r="LX16" i="28"/>
  <c r="LW16" i="28"/>
  <c r="LV16" i="28"/>
  <c r="LZ15" i="28"/>
  <c r="LY15" i="28"/>
  <c r="LX15" i="28"/>
  <c r="LW15" i="28"/>
  <c r="LV15" i="28"/>
  <c r="CD9" i="28"/>
  <c r="CA9" i="28"/>
  <c r="MQ28" i="28" l="1"/>
  <c r="MN35" i="28"/>
  <c r="LV9" i="28"/>
  <c r="LW9" i="28"/>
  <c r="LX9" i="28"/>
  <c r="LY9" i="28"/>
  <c r="LZ9" i="28"/>
  <c r="CD10" i="28"/>
  <c r="CA10" i="28"/>
  <c r="I60" i="36"/>
  <c r="I258" i="36"/>
  <c r="MQ29" i="28" l="1"/>
  <c r="MQ30" i="28" s="1"/>
  <c r="MQ31" i="28" s="1"/>
  <c r="MQ32" i="28" s="1"/>
  <c r="MQ33" i="28" s="1"/>
  <c r="MQ34" i="28" s="1"/>
  <c r="MQ35" i="28" s="1"/>
  <c r="MQ36" i="28" s="1"/>
  <c r="MQ37" i="28" s="1"/>
  <c r="MQ38" i="28" s="1"/>
  <c r="MQ39" i="28" s="1"/>
  <c r="MQ40" i="28" s="1"/>
  <c r="MQ41" i="28" s="1"/>
  <c r="MQ42" i="28" s="1"/>
  <c r="MQ43" i="28" s="1"/>
  <c r="MQ44" i="28" s="1"/>
  <c r="MQ45" i="28" s="1"/>
  <c r="MQ46" i="28" s="1"/>
  <c r="MQ47" i="28" s="1"/>
  <c r="MQ48" i="28" s="1"/>
  <c r="MQ49" i="28" s="1"/>
  <c r="MQ50" i="28" s="1"/>
  <c r="MQ51" i="28" s="1"/>
  <c r="MQ52" i="28" s="1"/>
  <c r="MQ53" i="28" s="1"/>
  <c r="MQ54" i="28" s="1"/>
  <c r="MQ55" i="28" s="1"/>
  <c r="MQ56" i="28" s="1"/>
  <c r="MQ57" i="28" s="1"/>
  <c r="MQ58" i="28" s="1"/>
  <c r="MQ59" i="28" s="1"/>
  <c r="MQ60" i="28" s="1"/>
  <c r="MQ61" i="28" s="1"/>
  <c r="MQ62" i="28" s="1"/>
  <c r="MQ63" i="28" s="1"/>
  <c r="MQ64" i="28" s="1"/>
  <c r="MQ65" i="28" s="1"/>
  <c r="MQ66" i="28" s="1"/>
  <c r="MQ67" i="28" s="1"/>
  <c r="MQ71" i="28" s="1"/>
  <c r="MQ72" i="28" s="1"/>
  <c r="MQ73" i="28" s="1"/>
  <c r="MQ74" i="28" s="1"/>
  <c r="MQ75" i="28" s="1"/>
  <c r="MQ76" i="28" s="1"/>
  <c r="MQ77" i="28" s="1"/>
  <c r="MQ78" i="28" s="1"/>
  <c r="MQ79" i="28" s="1"/>
  <c r="MQ80" i="28" s="1"/>
  <c r="MQ81" i="28" s="1"/>
  <c r="MQ82" i="28" s="1"/>
  <c r="MQ83" i="28" s="1"/>
  <c r="MQ84" i="28" s="1"/>
  <c r="MQ85" i="28" s="1"/>
  <c r="MQ89" i="28" s="1"/>
  <c r="MQ90" i="28" s="1"/>
  <c r="MQ91" i="28" s="1"/>
  <c r="MQ92" i="28" s="1"/>
  <c r="MQ93" i="28" s="1"/>
  <c r="MN36" i="28"/>
  <c r="MN37" i="28" s="1"/>
  <c r="MN38" i="28" s="1"/>
  <c r="MN39" i="28" s="1"/>
  <c r="MN40" i="28" s="1"/>
  <c r="MN41" i="28" s="1"/>
  <c r="MN42" i="28" s="1"/>
  <c r="MN43" i="28" s="1"/>
  <c r="MN44" i="28" s="1"/>
  <c r="MN45" i="28" s="1"/>
  <c r="MN46" i="28" s="1"/>
  <c r="MN47" i="28" s="1"/>
  <c r="MN48" i="28" s="1"/>
  <c r="MN49" i="28" s="1"/>
  <c r="MN50" i="28" s="1"/>
  <c r="MN51" i="28" s="1"/>
  <c r="MN52" i="28" s="1"/>
  <c r="MN53" i="28" s="1"/>
  <c r="MN54" i="28" s="1"/>
  <c r="MN60" i="28" s="1"/>
  <c r="MN61" i="28" s="1"/>
  <c r="MN62" i="28" s="1"/>
  <c r="MN63" i="28" s="1"/>
  <c r="MN64" i="28" s="1"/>
  <c r="MN65" i="28" s="1"/>
  <c r="MN66" i="28" s="1"/>
  <c r="MN67" i="28" s="1"/>
  <c r="MN68" i="28" s="1"/>
  <c r="MN69" i="28" s="1"/>
  <c r="MN70" i="28" s="1"/>
  <c r="MN71" i="28" s="1"/>
  <c r="MN72" i="28" s="1"/>
  <c r="MN73" i="28" s="1"/>
  <c r="MN74" i="28" s="1"/>
  <c r="MN75" i="28" s="1"/>
  <c r="MN76" i="28" s="1"/>
  <c r="MN77" i="28" s="1"/>
  <c r="MN78" i="28" s="1"/>
  <c r="MN79" i="28" s="1"/>
  <c r="MN85" i="28" s="1"/>
  <c r="MN86" i="28" s="1"/>
  <c r="MN87" i="28" s="1"/>
  <c r="MN88" i="28" s="1"/>
  <c r="FT15" i="28"/>
  <c r="FS15" i="28"/>
  <c r="HN15" i="28" s="1"/>
  <c r="FR15" i="28"/>
  <c r="HM15" i="28" s="1"/>
  <c r="FQ15" i="28"/>
  <c r="HL15" i="28" s="1"/>
  <c r="LJ3" i="28"/>
  <c r="BG32" i="28"/>
  <c r="IX37" i="28" s="1"/>
  <c r="MQ97" i="28" l="1"/>
  <c r="MQ98" i="28" s="1"/>
  <c r="MP13" i="28"/>
  <c r="LC3" i="28"/>
  <c r="JG15" i="28"/>
  <c r="JH15" i="28"/>
  <c r="LI3" i="28"/>
  <c r="JI15" i="28"/>
  <c r="HO15" i="28"/>
  <c r="JJ15" i="28"/>
  <c r="LZ10" i="28"/>
  <c r="FT13" i="28"/>
  <c r="FQ13" i="28"/>
  <c r="FS13" i="28"/>
  <c r="FR13" i="28"/>
  <c r="LV10" i="28"/>
  <c r="LY10" i="28"/>
  <c r="LX10" i="28"/>
  <c r="LW10" i="28"/>
  <c r="MQ99" i="28" l="1"/>
  <c r="I14" i="28"/>
  <c r="OU95" i="28"/>
  <c r="OU94" i="28"/>
  <c r="OX94" i="28" s="1"/>
  <c r="OU93" i="28"/>
  <c r="OW93" i="28" s="1"/>
  <c r="OU92" i="28"/>
  <c r="OU91" i="28"/>
  <c r="OU90" i="28"/>
  <c r="OU89" i="28"/>
  <c r="OU88" i="28"/>
  <c r="OV88" i="28" s="1"/>
  <c r="OU87" i="28"/>
  <c r="OU86" i="28"/>
  <c r="OU85" i="28"/>
  <c r="OV85" i="28" s="1"/>
  <c r="OU84" i="28"/>
  <c r="OU83" i="28"/>
  <c r="OX83" i="28" s="1"/>
  <c r="OU82" i="28"/>
  <c r="OU81" i="28"/>
  <c r="OX81" i="28" s="1"/>
  <c r="OU80" i="28"/>
  <c r="OX80" i="28" s="1"/>
  <c r="OU79" i="28"/>
  <c r="OX79" i="28" s="1"/>
  <c r="OU78" i="28"/>
  <c r="OX78" i="28" s="1"/>
  <c r="OU77" i="28"/>
  <c r="OX77" i="28" s="1"/>
  <c r="OU76" i="28"/>
  <c r="N76" i="28"/>
  <c r="OU75" i="28"/>
  <c r="OW75" i="28" s="1"/>
  <c r="OU74" i="28"/>
  <c r="OW74" i="28" s="1"/>
  <c r="OU73" i="28"/>
  <c r="OV73" i="28" s="1"/>
  <c r="OU72" i="28"/>
  <c r="OU71" i="28"/>
  <c r="OU70" i="28"/>
  <c r="OU69" i="28"/>
  <c r="OV69" i="28" s="1"/>
  <c r="OU68" i="28"/>
  <c r="OX68" i="28" s="1"/>
  <c r="OU67" i="28"/>
  <c r="OX67" i="28" s="1"/>
  <c r="OU66" i="28"/>
  <c r="AC66" i="28"/>
  <c r="IN116" i="28" s="1"/>
  <c r="OU65" i="28"/>
  <c r="OV65" i="28" s="1"/>
  <c r="AC65" i="28"/>
  <c r="OU64" i="28"/>
  <c r="AC64" i="28"/>
  <c r="OU63" i="28"/>
  <c r="OV63" i="28" s="1"/>
  <c r="AC63" i="28"/>
  <c r="IN110" i="28" s="1"/>
  <c r="OU62" i="28"/>
  <c r="OU61" i="28"/>
  <c r="OX61" i="28" s="1"/>
  <c r="OU60" i="28"/>
  <c r="OV60" i="28" s="1"/>
  <c r="OU59" i="28"/>
  <c r="OV59" i="28" s="1"/>
  <c r="OU58" i="28"/>
  <c r="OV58" i="28" s="1"/>
  <c r="OR57" i="28"/>
  <c r="OU57" i="28" s="1"/>
  <c r="OR56" i="28"/>
  <c r="OU56" i="28" s="1"/>
  <c r="OR55" i="28"/>
  <c r="OS55" i="28" s="1"/>
  <c r="OR54" i="28"/>
  <c r="OU54" i="28" s="1"/>
  <c r="OR53" i="28"/>
  <c r="OR52" i="28"/>
  <c r="OU52" i="28" s="1"/>
  <c r="OR51" i="28"/>
  <c r="OU51" i="28" s="1"/>
  <c r="OR50" i="28"/>
  <c r="OU50" i="28" s="1"/>
  <c r="OV50" i="28" s="1"/>
  <c r="OR49" i="28"/>
  <c r="OU49" i="28" s="1"/>
  <c r="AI49" i="28"/>
  <c r="OR48" i="28"/>
  <c r="OU48" i="28" s="1"/>
  <c r="OR47" i="28"/>
  <c r="OU47" i="28" s="1"/>
  <c r="OR46" i="28"/>
  <c r="OU46" i="28" s="1"/>
  <c r="AL46" i="28"/>
  <c r="OR45" i="28"/>
  <c r="OU45" i="28" s="1"/>
  <c r="OR44" i="28"/>
  <c r="OR43" i="28"/>
  <c r="OS43" i="28" s="1"/>
  <c r="AF43" i="28"/>
  <c r="AC43" i="28"/>
  <c r="OR42" i="28"/>
  <c r="OS42" i="28" s="1"/>
  <c r="AL42" i="28"/>
  <c r="N42" i="28"/>
  <c r="OR41" i="28"/>
  <c r="OU41" i="28" s="1"/>
  <c r="OR40" i="28"/>
  <c r="OU40" i="28" s="1"/>
  <c r="AI40" i="28"/>
  <c r="OR39" i="28"/>
  <c r="OU39" i="28" s="1"/>
  <c r="OV39" i="28" s="1"/>
  <c r="OW39" i="28" s="1"/>
  <c r="AI39" i="28"/>
  <c r="IP158" i="28" s="1"/>
  <c r="N39" i="28"/>
  <c r="OR38" i="28"/>
  <c r="OU38" i="28" s="1"/>
  <c r="OV38" i="28" s="1"/>
  <c r="AI38" i="28"/>
  <c r="IP155" i="28" s="1"/>
  <c r="OR37" i="28"/>
  <c r="OU37" i="28" s="1"/>
  <c r="AI37" i="28"/>
  <c r="OR36" i="28"/>
  <c r="OU36" i="28" s="1"/>
  <c r="OR35" i="28"/>
  <c r="OU35" i="28" s="1"/>
  <c r="Z35" i="28"/>
  <c r="OR34" i="28"/>
  <c r="OU34" i="28" s="1"/>
  <c r="AI34" i="28"/>
  <c r="AC34" i="28"/>
  <c r="Z34" i="28"/>
  <c r="OR33" i="28"/>
  <c r="OU33" i="28" s="1"/>
  <c r="OR32" i="28"/>
  <c r="OU32" i="28" s="1"/>
  <c r="Z32" i="28"/>
  <c r="OR31" i="28"/>
  <c r="OU31" i="28" s="1"/>
  <c r="OV31" i="28" s="1"/>
  <c r="AI31" i="28"/>
  <c r="OR30" i="28"/>
  <c r="OU30" i="28" s="1"/>
  <c r="OV30" i="28" s="1"/>
  <c r="AI30" i="28"/>
  <c r="OR29" i="28"/>
  <c r="OU29" i="28" s="1"/>
  <c r="OR28" i="28"/>
  <c r="OU28" i="28" s="1"/>
  <c r="OV28" i="28" s="1"/>
  <c r="OR27" i="28"/>
  <c r="OU27" i="28" s="1"/>
  <c r="OR26" i="28"/>
  <c r="OU26" i="28" s="1"/>
  <c r="N26" i="28"/>
  <c r="OR25" i="28"/>
  <c r="OU25" i="28" s="1"/>
  <c r="AL25" i="28"/>
  <c r="AC25" i="28"/>
  <c r="W25" i="28"/>
  <c r="OR24" i="28"/>
  <c r="OU24" i="28" s="1"/>
  <c r="OR23" i="28"/>
  <c r="OU23" i="28" s="1"/>
  <c r="OR22" i="28"/>
  <c r="OU22" i="28" s="1"/>
  <c r="AF22" i="28"/>
  <c r="OR21" i="28"/>
  <c r="OU21" i="28" s="1"/>
  <c r="OR20" i="28"/>
  <c r="OU20" i="28" s="1"/>
  <c r="OR19" i="28"/>
  <c r="OU19" i="28" s="1"/>
  <c r="OA19" i="28"/>
  <c r="NY19" i="28"/>
  <c r="NU19" i="28"/>
  <c r="OR18" i="28"/>
  <c r="OU18" i="28" s="1"/>
  <c r="NZ18" i="28"/>
  <c r="OR17" i="28"/>
  <c r="OU17" i="28" s="1"/>
  <c r="NZ17" i="28"/>
  <c r="Z17" i="28"/>
  <c r="IM131" i="28" s="1"/>
  <c r="Q17" i="28"/>
  <c r="OR16" i="28"/>
  <c r="OU16" i="28" s="1"/>
  <c r="OV16" i="28" s="1"/>
  <c r="OW16" i="28" s="1"/>
  <c r="OX16" i="28" s="1"/>
  <c r="NZ16" i="28"/>
  <c r="OR15" i="28"/>
  <c r="OU15" i="28" s="1"/>
  <c r="FP15" i="28"/>
  <c r="JF15" i="28" s="1"/>
  <c r="FO15" i="28"/>
  <c r="FN15" i="28"/>
  <c r="HI15" i="28" s="1"/>
  <c r="FM15" i="28"/>
  <c r="HH15" i="28" s="1"/>
  <c r="FL15" i="28"/>
  <c r="HG15" i="28" s="1"/>
  <c r="FK15" i="28"/>
  <c r="JA15" i="28" s="1"/>
  <c r="FJ15" i="28"/>
  <c r="IZ15" i="28" s="1"/>
  <c r="FI15" i="28"/>
  <c r="HD15" i="28" s="1"/>
  <c r="FH15" i="28"/>
  <c r="IX15" i="28" s="1"/>
  <c r="FG15" i="28"/>
  <c r="IW15" i="28" s="1"/>
  <c r="FF15" i="28"/>
  <c r="FE15" i="28"/>
  <c r="GZ15" i="28" s="1"/>
  <c r="FD15" i="28"/>
  <c r="IT15" i="28" s="1"/>
  <c r="FC15" i="28"/>
  <c r="GX15" i="28" s="1"/>
  <c r="FB15" i="28"/>
  <c r="GW15" i="28" s="1"/>
  <c r="FA15" i="28"/>
  <c r="GV15" i="28" s="1"/>
  <c r="EZ15" i="28"/>
  <c r="IP15" i="28" s="1"/>
  <c r="EY15" i="28"/>
  <c r="IO15" i="28" s="1"/>
  <c r="EX15" i="28"/>
  <c r="GS15" i="28" s="1"/>
  <c r="EW15" i="28"/>
  <c r="GR15" i="28" s="1"/>
  <c r="EV15" i="28"/>
  <c r="GQ15" i="28" s="1"/>
  <c r="EU15" i="28"/>
  <c r="GP15" i="28" s="1"/>
  <c r="ET15" i="28"/>
  <c r="GO15" i="28" s="1"/>
  <c r="ES15" i="28"/>
  <c r="II15" i="28" s="1"/>
  <c r="ER15" i="28"/>
  <c r="IH15" i="28" s="1"/>
  <c r="EQ15" i="28"/>
  <c r="GL15" i="28" s="1"/>
  <c r="OR14" i="28"/>
  <c r="OU14" i="28" s="1"/>
  <c r="PA14" i="28"/>
  <c r="LC14" i="28"/>
  <c r="LP13" i="28" s="1"/>
  <c r="IH14" i="28"/>
  <c r="II14" i="28" s="1"/>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ER14" i="28"/>
  <c r="ES14" i="28" s="1"/>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OR13" i="28"/>
  <c r="OU13" i="28" s="1"/>
  <c r="OV13" i="28" s="1"/>
  <c r="OW13" i="28" s="1"/>
  <c r="OX13" i="28" s="1"/>
  <c r="PB13" i="28"/>
  <c r="PC13" i="28" s="1"/>
  <c r="PD13" i="28" s="1"/>
  <c r="PE13" i="28" s="1"/>
  <c r="PF13" i="28" s="1"/>
  <c r="PG13" i="28" s="1"/>
  <c r="PH13" i="28" s="1"/>
  <c r="PI13" i="28" s="1"/>
  <c r="PJ13" i="28" s="1"/>
  <c r="PK13" i="28" s="1"/>
  <c r="PL13" i="28" s="1"/>
  <c r="PM13" i="28" s="1"/>
  <c r="PN13" i="28" s="1"/>
  <c r="PO13" i="28" s="1"/>
  <c r="PP13" i="28" s="1"/>
  <c r="PQ13" i="28" s="1"/>
  <c r="PR13" i="28" s="1"/>
  <c r="PS13" i="28" s="1"/>
  <c r="PT13" i="28" s="1"/>
  <c r="PU13" i="28" s="1"/>
  <c r="PV13" i="28" s="1"/>
  <c r="PW13" i="28" s="1"/>
  <c r="PX13" i="28" s="1"/>
  <c r="PY13" i="28" s="1"/>
  <c r="PZ13" i="28" s="1"/>
  <c r="QA13" i="28" s="1"/>
  <c r="QB13" i="28" s="1"/>
  <c r="QC13" i="28" s="1"/>
  <c r="QD13" i="28" s="1"/>
  <c r="QE13" i="28" s="1"/>
  <c r="LO13" i="28"/>
  <c r="OR12" i="28"/>
  <c r="OU12" i="28" s="1"/>
  <c r="OR11" i="28"/>
  <c r="OU11" i="28" s="1"/>
  <c r="U11" i="28"/>
  <c r="L11" i="28"/>
  <c r="OR10" i="28"/>
  <c r="OU10" i="28" s="1"/>
  <c r="U10" i="28"/>
  <c r="L10" i="28"/>
  <c r="OR9" i="28"/>
  <c r="OU9" i="28" s="1"/>
  <c r="U9" i="28"/>
  <c r="L9" i="28"/>
  <c r="OR8" i="28"/>
  <c r="OU8" i="28" s="1"/>
  <c r="L8" i="28"/>
  <c r="OR7" i="28"/>
  <c r="OU7" i="28" s="1"/>
  <c r="OR6" i="28"/>
  <c r="OU6" i="28" s="1"/>
  <c r="OV6" i="28" s="1"/>
  <c r="NR6" i="28"/>
  <c r="AG6" i="28"/>
  <c r="U6" i="28"/>
  <c r="OS5" i="28"/>
  <c r="OP5" i="28"/>
  <c r="U5" i="28"/>
  <c r="OX4" i="28"/>
  <c r="A3" i="28"/>
  <c r="OZ2" i="28"/>
  <c r="IG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IN111" i="28" l="1"/>
  <c r="II83" i="28"/>
  <c r="II81" i="28"/>
  <c r="IM140" i="28"/>
  <c r="IM138" i="28"/>
  <c r="IQ141" i="28"/>
  <c r="IQ139" i="28"/>
  <c r="II121" i="28"/>
  <c r="II119" i="28"/>
  <c r="IJ121" i="28"/>
  <c r="IJ119" i="28"/>
  <c r="IO93" i="28"/>
  <c r="IO91" i="28"/>
  <c r="IM136" i="28"/>
  <c r="IM134" i="28"/>
  <c r="B363" i="28"/>
  <c r="B365" i="28"/>
  <c r="B354" i="36" s="1"/>
  <c r="B364" i="28"/>
  <c r="B353" i="36" s="1"/>
  <c r="B371" i="28"/>
  <c r="B360" i="36" s="1"/>
  <c r="B370" i="28"/>
  <c r="B359" i="36" s="1"/>
  <c r="B369" i="28"/>
  <c r="B358" i="36" s="1"/>
  <c r="B368" i="28"/>
  <c r="B357" i="36" s="1"/>
  <c r="B367" i="28"/>
  <c r="B356" i="36" s="1"/>
  <c r="B366" i="28"/>
  <c r="B355" i="36" s="1"/>
  <c r="LT36" i="28"/>
  <c r="II93" i="28"/>
  <c r="II91" i="28"/>
  <c r="IP121" i="28"/>
  <c r="IP119" i="28"/>
  <c r="IQ121" i="28"/>
  <c r="IQ119" i="28"/>
  <c r="IL121" i="28"/>
  <c r="IL119" i="28"/>
  <c r="IN121" i="28"/>
  <c r="IN119" i="28"/>
  <c r="IM121" i="28"/>
  <c r="IM119" i="28"/>
  <c r="IO127" i="28"/>
  <c r="IO125" i="28"/>
  <c r="IQ136" i="28"/>
  <c r="IQ134" i="28"/>
  <c r="B352" i="36"/>
  <c r="B362" i="28"/>
  <c r="B351" i="36" s="1"/>
  <c r="B361" i="28"/>
  <c r="B350" i="36" s="1"/>
  <c r="B360" i="28"/>
  <c r="B349" i="36" s="1"/>
  <c r="B359" i="28"/>
  <c r="B348" i="36" s="1"/>
  <c r="B358" i="28"/>
  <c r="B347" i="36" s="1"/>
  <c r="LS36" i="28"/>
  <c r="LO45" i="28"/>
  <c r="IQ138" i="28"/>
  <c r="IQ140" i="28"/>
  <c r="II118" i="28"/>
  <c r="II120" i="28"/>
  <c r="IN113" i="28"/>
  <c r="IN115" i="28"/>
  <c r="IJ118" i="28"/>
  <c r="IJ120" i="28"/>
  <c r="IO90" i="28"/>
  <c r="IO92" i="28"/>
  <c r="IM133" i="28"/>
  <c r="IM135" i="28"/>
  <c r="B355" i="28"/>
  <c r="B344" i="36" s="1"/>
  <c r="B357" i="28"/>
  <c r="B356" i="28"/>
  <c r="B345" i="36" s="1"/>
  <c r="IM130" i="28"/>
  <c r="IM132" i="28"/>
  <c r="II90" i="28"/>
  <c r="II92" i="28"/>
  <c r="IP118" i="28"/>
  <c r="IP120" i="28"/>
  <c r="IQ118" i="28"/>
  <c r="IQ120" i="28"/>
  <c r="IL118" i="28"/>
  <c r="IL120" i="28"/>
  <c r="IN118" i="28"/>
  <c r="IN120" i="28"/>
  <c r="IM118" i="28"/>
  <c r="IM120" i="28"/>
  <c r="IP152" i="28"/>
  <c r="IP156" i="28"/>
  <c r="IO124" i="28"/>
  <c r="IO126" i="28"/>
  <c r="IQ133" i="28"/>
  <c r="IQ135" i="28"/>
  <c r="II39" i="28"/>
  <c r="II41" i="28"/>
  <c r="II80" i="28"/>
  <c r="II82" i="28"/>
  <c r="IM137" i="28"/>
  <c r="IM139" i="28"/>
  <c r="IP153" i="28"/>
  <c r="IP157" i="28"/>
  <c r="IN112" i="28"/>
  <c r="IN114" i="28"/>
  <c r="LQ30" i="28"/>
  <c r="LQ29" i="28"/>
  <c r="LQ31" i="28"/>
  <c r="OV33" i="28"/>
  <c r="OW33" i="28" s="1"/>
  <c r="OX33" i="28" s="1"/>
  <c r="B343" i="28"/>
  <c r="B332" i="36" s="1"/>
  <c r="B354" i="28"/>
  <c r="B343" i="36" s="1"/>
  <c r="B342" i="28"/>
  <c r="B331" i="36" s="1"/>
  <c r="B353" i="28"/>
  <c r="B342" i="36" s="1"/>
  <c r="B341" i="28"/>
  <c r="B330" i="36" s="1"/>
  <c r="B352" i="28"/>
  <c r="B341" i="36" s="1"/>
  <c r="B340" i="28"/>
  <c r="B329" i="36" s="1"/>
  <c r="B351" i="28"/>
  <c r="B340" i="36" s="1"/>
  <c r="B350" i="28"/>
  <c r="B339" i="36" s="1"/>
  <c r="B349" i="28"/>
  <c r="B338" i="36" s="1"/>
  <c r="B348" i="28"/>
  <c r="B337" i="36" s="1"/>
  <c r="B347" i="28"/>
  <c r="B336" i="36" s="1"/>
  <c r="B346" i="28"/>
  <c r="B335" i="36" s="1"/>
  <c r="B345" i="28"/>
  <c r="B334" i="36" s="1"/>
  <c r="B344" i="28"/>
  <c r="B333" i="36" s="1"/>
  <c r="LR46" i="28"/>
  <c r="LR43" i="28"/>
  <c r="LR40" i="28"/>
  <c r="LR47" i="28"/>
  <c r="LR41" i="28"/>
  <c r="LR45" i="28"/>
  <c r="LR44" i="28"/>
  <c r="LO23" i="28"/>
  <c r="LR42" i="28"/>
  <c r="MQ104" i="28"/>
  <c r="MQ109" i="28" s="1"/>
  <c r="MQ110" i="28" s="1"/>
  <c r="MQ111" i="28" s="1"/>
  <c r="MQ115" i="28" s="1"/>
  <c r="MQ116" i="28" s="1"/>
  <c r="MQ117" i="28" s="1"/>
  <c r="MQ123" i="28" s="1"/>
  <c r="MQ128" i="28" s="1"/>
  <c r="MQ129" i="28" s="1"/>
  <c r="MQ130" i="28" s="1"/>
  <c r="MQ131" i="28" s="1"/>
  <c r="MQ132" i="28" s="1"/>
  <c r="MQ137" i="28" s="1"/>
  <c r="LT79" i="28"/>
  <c r="LT78" i="28"/>
  <c r="LT77" i="28"/>
  <c r="LT76" i="28"/>
  <c r="LT75" i="28"/>
  <c r="B339" i="28"/>
  <c r="B328" i="36" s="1"/>
  <c r="B338" i="28"/>
  <c r="B327" i="36" s="1"/>
  <c r="B337" i="28"/>
  <c r="B326" i="36" s="1"/>
  <c r="LU74" i="28"/>
  <c r="LT74" i="28"/>
  <c r="LQ44" i="28"/>
  <c r="LO44" i="28"/>
  <c r="B334" i="28"/>
  <c r="B323" i="36" s="1"/>
  <c r="B336" i="28"/>
  <c r="B325" i="36" s="1"/>
  <c r="B335" i="28"/>
  <c r="B324" i="36" s="1"/>
  <c r="LO24" i="28"/>
  <c r="LQ42" i="28"/>
  <c r="LO42" i="28"/>
  <c r="LQ43" i="28"/>
  <c r="LO43" i="28"/>
  <c r="B333" i="28"/>
  <c r="B322" i="36" s="1"/>
  <c r="LR20" i="28"/>
  <c r="LS23" i="28"/>
  <c r="LT24" i="28"/>
  <c r="LR21" i="28"/>
  <c r="B324" i="28"/>
  <c r="B313" i="36" s="1"/>
  <c r="B312" i="28"/>
  <c r="B301" i="36" s="1"/>
  <c r="B300" i="28"/>
  <c r="B289" i="36" s="1"/>
  <c r="B288" i="28"/>
  <c r="B277" i="36" s="1"/>
  <c r="B276" i="28"/>
  <c r="B265" i="36" s="1"/>
  <c r="B264" i="28"/>
  <c r="B253" i="36" s="1"/>
  <c r="B252" i="28"/>
  <c r="B241" i="36" s="1"/>
  <c r="B240" i="28"/>
  <c r="B229" i="36" s="1"/>
  <c r="B228" i="28"/>
  <c r="B217" i="36" s="1"/>
  <c r="B216" i="28"/>
  <c r="B205" i="36" s="1"/>
  <c r="B204" i="28"/>
  <c r="B193" i="36" s="1"/>
  <c r="B192" i="28"/>
  <c r="B181" i="36" s="1"/>
  <c r="B180" i="28"/>
  <c r="B169" i="36" s="1"/>
  <c r="B168" i="28"/>
  <c r="B157" i="36" s="1"/>
  <c r="B156" i="28"/>
  <c r="B145" i="36" s="1"/>
  <c r="B144" i="28"/>
  <c r="B133" i="36" s="1"/>
  <c r="B132" i="28"/>
  <c r="B121" i="36" s="1"/>
  <c r="B120" i="28"/>
  <c r="B109" i="36" s="1"/>
  <c r="B108" i="28"/>
  <c r="B97" i="36" s="1"/>
  <c r="B96" i="28"/>
  <c r="B85" i="36" s="1"/>
  <c r="B84" i="28"/>
  <c r="B73" i="36" s="1"/>
  <c r="B72" i="28"/>
  <c r="B61" i="36" s="1"/>
  <c r="B60" i="28"/>
  <c r="B49" i="36" s="1"/>
  <c r="B48" i="28"/>
  <c r="B37" i="36" s="1"/>
  <c r="B36" i="28"/>
  <c r="B24" i="28"/>
  <c r="B13" i="36" s="1"/>
  <c r="B323" i="28"/>
  <c r="B312" i="36" s="1"/>
  <c r="B311" i="28"/>
  <c r="B300" i="36" s="1"/>
  <c r="B299" i="28"/>
  <c r="B288" i="36" s="1"/>
  <c r="B287" i="28"/>
  <c r="B276" i="36" s="1"/>
  <c r="B275" i="28"/>
  <c r="B264" i="36" s="1"/>
  <c r="B263" i="28"/>
  <c r="B252" i="36" s="1"/>
  <c r="B251" i="28"/>
  <c r="B240" i="36" s="1"/>
  <c r="B239" i="28"/>
  <c r="B228" i="36" s="1"/>
  <c r="B227" i="28"/>
  <c r="B216" i="36" s="1"/>
  <c r="B215" i="28"/>
  <c r="B204" i="36" s="1"/>
  <c r="B203" i="28"/>
  <c r="B192" i="36" s="1"/>
  <c r="B191" i="28"/>
  <c r="B180" i="36" s="1"/>
  <c r="B179" i="28"/>
  <c r="B168" i="36" s="1"/>
  <c r="B167" i="28"/>
  <c r="B156" i="36" s="1"/>
  <c r="B155" i="28"/>
  <c r="B144" i="36" s="1"/>
  <c r="B143" i="28"/>
  <c r="B132" i="36" s="1"/>
  <c r="B131" i="28"/>
  <c r="B120" i="36" s="1"/>
  <c r="B119" i="28"/>
  <c r="B108" i="36" s="1"/>
  <c r="B107" i="28"/>
  <c r="B96" i="36" s="1"/>
  <c r="B95" i="28"/>
  <c r="B84" i="36" s="1"/>
  <c r="B83" i="28"/>
  <c r="B72" i="36" s="1"/>
  <c r="B71" i="28"/>
  <c r="B60" i="36" s="1"/>
  <c r="B59" i="28"/>
  <c r="B48" i="36" s="1"/>
  <c r="B47" i="28"/>
  <c r="B35" i="28"/>
  <c r="B23" i="28"/>
  <c r="B12" i="36" s="1"/>
  <c r="B322" i="28"/>
  <c r="B311" i="36" s="1"/>
  <c r="B310" i="28"/>
  <c r="B299" i="36" s="1"/>
  <c r="B298" i="28"/>
  <c r="B287" i="36" s="1"/>
  <c r="B286" i="28"/>
  <c r="B275" i="36" s="1"/>
  <c r="B274" i="28"/>
  <c r="B263" i="36" s="1"/>
  <c r="B262" i="28"/>
  <c r="B251" i="36" s="1"/>
  <c r="B250" i="28"/>
  <c r="B239" i="36" s="1"/>
  <c r="B238" i="28"/>
  <c r="B227" i="36" s="1"/>
  <c r="B226" i="28"/>
  <c r="B215" i="36" s="1"/>
  <c r="B214" i="28"/>
  <c r="B203" i="36" s="1"/>
  <c r="B202" i="28"/>
  <c r="B191" i="36" s="1"/>
  <c r="B190" i="28"/>
  <c r="B179" i="36" s="1"/>
  <c r="B178" i="28"/>
  <c r="B167" i="36" s="1"/>
  <c r="B166" i="28"/>
  <c r="B155" i="36" s="1"/>
  <c r="B154" i="28"/>
  <c r="B143" i="36" s="1"/>
  <c r="B142" i="28"/>
  <c r="B131" i="36" s="1"/>
  <c r="B130" i="28"/>
  <c r="B119" i="36" s="1"/>
  <c r="B118" i="28"/>
  <c r="B107" i="36" s="1"/>
  <c r="B106" i="28"/>
  <c r="B95" i="36" s="1"/>
  <c r="B94" i="28"/>
  <c r="B83" i="36" s="1"/>
  <c r="B82" i="28"/>
  <c r="B71" i="36" s="1"/>
  <c r="B70" i="28"/>
  <c r="B59" i="36" s="1"/>
  <c r="B58" i="28"/>
  <c r="B47" i="36" s="1"/>
  <c r="B46" i="28"/>
  <c r="B34" i="28"/>
  <c r="B22" i="28"/>
  <c r="B11" i="36" s="1"/>
  <c r="B321" i="28"/>
  <c r="B310" i="36" s="1"/>
  <c r="B309" i="28"/>
  <c r="B298" i="36" s="1"/>
  <c r="B297" i="28"/>
  <c r="B286" i="36" s="1"/>
  <c r="B285" i="28"/>
  <c r="B274" i="36" s="1"/>
  <c r="B273" i="28"/>
  <c r="B262" i="36" s="1"/>
  <c r="B261" i="28"/>
  <c r="B250" i="36" s="1"/>
  <c r="B249" i="28"/>
  <c r="B238" i="36" s="1"/>
  <c r="B237" i="28"/>
  <c r="B226" i="36" s="1"/>
  <c r="B225" i="28"/>
  <c r="B214" i="36" s="1"/>
  <c r="B213" i="28"/>
  <c r="B202" i="36" s="1"/>
  <c r="B201" i="28"/>
  <c r="B190" i="36" s="1"/>
  <c r="B189" i="28"/>
  <c r="B178" i="36" s="1"/>
  <c r="B177" i="28"/>
  <c r="B166" i="36" s="1"/>
  <c r="B165" i="28"/>
  <c r="B154" i="36" s="1"/>
  <c r="B153" i="28"/>
  <c r="B142" i="36" s="1"/>
  <c r="B141" i="28"/>
  <c r="B130" i="36" s="1"/>
  <c r="B129" i="28"/>
  <c r="B118" i="36" s="1"/>
  <c r="B117" i="28"/>
  <c r="B106" i="36" s="1"/>
  <c r="B105" i="28"/>
  <c r="B94" i="36" s="1"/>
  <c r="B93" i="28"/>
  <c r="B82" i="36" s="1"/>
  <c r="B81" i="28"/>
  <c r="B70" i="36" s="1"/>
  <c r="B69" i="28"/>
  <c r="B58" i="36" s="1"/>
  <c r="B57" i="28"/>
  <c r="B46" i="36" s="1"/>
  <c r="B45" i="28"/>
  <c r="B33" i="28"/>
  <c r="B21" i="28"/>
  <c r="B10" i="36" s="1"/>
  <c r="B332" i="28"/>
  <c r="B321" i="36" s="1"/>
  <c r="B320" i="28"/>
  <c r="B309" i="36" s="1"/>
  <c r="B308" i="28"/>
  <c r="B297" i="36" s="1"/>
  <c r="B296" i="28"/>
  <c r="B285" i="36" s="1"/>
  <c r="B284" i="28"/>
  <c r="B273" i="36" s="1"/>
  <c r="B272" i="28"/>
  <c r="B261" i="36" s="1"/>
  <c r="B260" i="28"/>
  <c r="B249" i="36" s="1"/>
  <c r="B248" i="28"/>
  <c r="B237" i="36" s="1"/>
  <c r="B236" i="28"/>
  <c r="B225" i="36" s="1"/>
  <c r="B224" i="28"/>
  <c r="B213" i="36" s="1"/>
  <c r="B212" i="28"/>
  <c r="B201" i="36" s="1"/>
  <c r="B200" i="28"/>
  <c r="B189" i="36" s="1"/>
  <c r="B188" i="28"/>
  <c r="B177" i="36" s="1"/>
  <c r="B176" i="28"/>
  <c r="B165" i="36" s="1"/>
  <c r="B164" i="28"/>
  <c r="B153" i="36" s="1"/>
  <c r="B152" i="28"/>
  <c r="B141" i="36" s="1"/>
  <c r="B140" i="28"/>
  <c r="B129" i="36" s="1"/>
  <c r="B128" i="28"/>
  <c r="B117" i="36" s="1"/>
  <c r="B116" i="28"/>
  <c r="B105" i="36" s="1"/>
  <c r="B104" i="28"/>
  <c r="B93" i="36" s="1"/>
  <c r="B92" i="28"/>
  <c r="B81" i="36" s="1"/>
  <c r="B80" i="28"/>
  <c r="B69" i="36" s="1"/>
  <c r="B68" i="28"/>
  <c r="B57" i="36" s="1"/>
  <c r="B56" i="28"/>
  <c r="B45" i="36" s="1"/>
  <c r="B44" i="28"/>
  <c r="B32" i="28"/>
  <c r="B20" i="28"/>
  <c r="B9" i="36" s="1"/>
  <c r="B331" i="28"/>
  <c r="B320" i="36" s="1"/>
  <c r="B319" i="28"/>
  <c r="B308" i="36" s="1"/>
  <c r="B307" i="28"/>
  <c r="B296" i="36" s="1"/>
  <c r="B295" i="28"/>
  <c r="B284" i="36" s="1"/>
  <c r="B283" i="28"/>
  <c r="B272" i="36" s="1"/>
  <c r="B271" i="28"/>
  <c r="B260" i="36" s="1"/>
  <c r="B259" i="28"/>
  <c r="B248" i="36" s="1"/>
  <c r="B247" i="28"/>
  <c r="B236" i="36" s="1"/>
  <c r="B235" i="28"/>
  <c r="B224" i="36" s="1"/>
  <c r="B223" i="28"/>
  <c r="B212" i="36" s="1"/>
  <c r="B211" i="28"/>
  <c r="B200" i="36" s="1"/>
  <c r="B199" i="28"/>
  <c r="B188" i="36" s="1"/>
  <c r="B187" i="28"/>
  <c r="B176" i="36" s="1"/>
  <c r="B175" i="28"/>
  <c r="B164" i="36" s="1"/>
  <c r="B163" i="28"/>
  <c r="B152" i="36" s="1"/>
  <c r="B151" i="28"/>
  <c r="B140" i="36" s="1"/>
  <c r="B139" i="28"/>
  <c r="B128" i="36" s="1"/>
  <c r="B127" i="28"/>
  <c r="B116" i="36" s="1"/>
  <c r="B115" i="28"/>
  <c r="B104" i="36" s="1"/>
  <c r="B103" i="28"/>
  <c r="B92" i="36" s="1"/>
  <c r="B91" i="28"/>
  <c r="B80" i="36" s="1"/>
  <c r="B79" i="28"/>
  <c r="B68" i="36" s="1"/>
  <c r="B67" i="28"/>
  <c r="B56" i="36" s="1"/>
  <c r="B55" i="28"/>
  <c r="B44" i="36" s="1"/>
  <c r="B43" i="28"/>
  <c r="B31" i="28"/>
  <c r="B19" i="28"/>
  <c r="B330" i="28"/>
  <c r="B319" i="36" s="1"/>
  <c r="B318" i="28"/>
  <c r="B307" i="36" s="1"/>
  <c r="B306" i="28"/>
  <c r="B295" i="36" s="1"/>
  <c r="B294" i="28"/>
  <c r="B283" i="36" s="1"/>
  <c r="B282" i="28"/>
  <c r="B271" i="36" s="1"/>
  <c r="B270" i="28"/>
  <c r="B259" i="36" s="1"/>
  <c r="B258" i="28"/>
  <c r="B247" i="36" s="1"/>
  <c r="B246" i="28"/>
  <c r="B235" i="36" s="1"/>
  <c r="B234" i="28"/>
  <c r="B223" i="36" s="1"/>
  <c r="B222" i="28"/>
  <c r="B211" i="36" s="1"/>
  <c r="B210" i="28"/>
  <c r="B199" i="36" s="1"/>
  <c r="B198" i="28"/>
  <c r="B187" i="36" s="1"/>
  <c r="B186" i="28"/>
  <c r="B175" i="36" s="1"/>
  <c r="B174" i="28"/>
  <c r="B163" i="36" s="1"/>
  <c r="B162" i="28"/>
  <c r="B151" i="36" s="1"/>
  <c r="B150" i="28"/>
  <c r="B139" i="36" s="1"/>
  <c r="B138" i="28"/>
  <c r="B127" i="36" s="1"/>
  <c r="B126" i="28"/>
  <c r="B115" i="36" s="1"/>
  <c r="B114" i="28"/>
  <c r="B103" i="36" s="1"/>
  <c r="B102" i="28"/>
  <c r="B91" i="36" s="1"/>
  <c r="B90" i="28"/>
  <c r="B79" i="36" s="1"/>
  <c r="B78" i="28"/>
  <c r="B67" i="36" s="1"/>
  <c r="B66" i="28"/>
  <c r="B55" i="36" s="1"/>
  <c r="B54" i="28"/>
  <c r="B43" i="36" s="1"/>
  <c r="B42" i="28"/>
  <c r="B30" i="28"/>
  <c r="B18" i="28"/>
  <c r="B329" i="28"/>
  <c r="B318" i="36" s="1"/>
  <c r="B317" i="28"/>
  <c r="B306" i="36" s="1"/>
  <c r="B305" i="28"/>
  <c r="B294" i="36" s="1"/>
  <c r="B293" i="28"/>
  <c r="B282" i="36" s="1"/>
  <c r="B281" i="28"/>
  <c r="B270" i="36" s="1"/>
  <c r="B269" i="28"/>
  <c r="B258" i="36" s="1"/>
  <c r="B257" i="28"/>
  <c r="B246" i="36" s="1"/>
  <c r="B245" i="28"/>
  <c r="B234" i="36" s="1"/>
  <c r="B233" i="28"/>
  <c r="B222" i="36" s="1"/>
  <c r="B221" i="28"/>
  <c r="B210" i="36" s="1"/>
  <c r="B209" i="28"/>
  <c r="B198" i="36" s="1"/>
  <c r="B197" i="28"/>
  <c r="B186" i="36" s="1"/>
  <c r="B185" i="28"/>
  <c r="B174" i="36" s="1"/>
  <c r="B173" i="28"/>
  <c r="B162" i="36" s="1"/>
  <c r="B161" i="28"/>
  <c r="B150" i="36" s="1"/>
  <c r="B149" i="28"/>
  <c r="B138" i="36" s="1"/>
  <c r="B137" i="28"/>
  <c r="B126" i="36" s="1"/>
  <c r="B125" i="28"/>
  <c r="B114" i="36" s="1"/>
  <c r="B113" i="28"/>
  <c r="B102" i="36" s="1"/>
  <c r="B101" i="28"/>
  <c r="B90" i="36" s="1"/>
  <c r="B89" i="28"/>
  <c r="B78" i="36" s="1"/>
  <c r="B77" i="28"/>
  <c r="B66" i="36" s="1"/>
  <c r="B65" i="28"/>
  <c r="B54" i="36" s="1"/>
  <c r="B53" i="28"/>
  <c r="B42" i="36" s="1"/>
  <c r="B41" i="28"/>
  <c r="B29" i="28"/>
  <c r="B328" i="28"/>
  <c r="B317" i="36" s="1"/>
  <c r="B316" i="28"/>
  <c r="B305" i="36" s="1"/>
  <c r="B304" i="28"/>
  <c r="B293" i="36" s="1"/>
  <c r="B292" i="28"/>
  <c r="B281" i="36" s="1"/>
  <c r="B280" i="28"/>
  <c r="B269" i="36" s="1"/>
  <c r="B268" i="28"/>
  <c r="B257" i="36" s="1"/>
  <c r="B256" i="28"/>
  <c r="B245" i="36" s="1"/>
  <c r="B244" i="28"/>
  <c r="B233" i="36" s="1"/>
  <c r="B232" i="28"/>
  <c r="B221" i="36" s="1"/>
  <c r="B220" i="28"/>
  <c r="B209" i="36" s="1"/>
  <c r="B208" i="28"/>
  <c r="B197" i="36" s="1"/>
  <c r="B196" i="28"/>
  <c r="B185" i="36" s="1"/>
  <c r="B184" i="28"/>
  <c r="B173" i="36" s="1"/>
  <c r="B172" i="28"/>
  <c r="B161" i="36" s="1"/>
  <c r="B160" i="28"/>
  <c r="B149" i="36" s="1"/>
  <c r="B148" i="28"/>
  <c r="B137" i="36" s="1"/>
  <c r="B136" i="28"/>
  <c r="B125" i="36" s="1"/>
  <c r="B124" i="28"/>
  <c r="B113" i="36" s="1"/>
  <c r="B112" i="28"/>
  <c r="B101" i="36" s="1"/>
  <c r="B100" i="28"/>
  <c r="B89" i="36" s="1"/>
  <c r="B88" i="28"/>
  <c r="B77" i="36" s="1"/>
  <c r="B76" i="28"/>
  <c r="B65" i="36" s="1"/>
  <c r="B64" i="28"/>
  <c r="B53" i="36" s="1"/>
  <c r="B52" i="28"/>
  <c r="B41" i="36" s="1"/>
  <c r="B40" i="28"/>
  <c r="B28" i="28"/>
  <c r="B327" i="28"/>
  <c r="B316" i="36" s="1"/>
  <c r="B315" i="28"/>
  <c r="B304" i="36" s="1"/>
  <c r="B303" i="28"/>
  <c r="B292" i="36" s="1"/>
  <c r="B291" i="28"/>
  <c r="B280" i="36" s="1"/>
  <c r="B279" i="28"/>
  <c r="B268" i="36" s="1"/>
  <c r="B267" i="28"/>
  <c r="B256" i="36" s="1"/>
  <c r="B255" i="28"/>
  <c r="B244" i="36" s="1"/>
  <c r="B243" i="28"/>
  <c r="B232" i="36" s="1"/>
  <c r="B231" i="28"/>
  <c r="B220" i="36" s="1"/>
  <c r="B219" i="28"/>
  <c r="B208" i="36" s="1"/>
  <c r="B207" i="28"/>
  <c r="B196" i="36" s="1"/>
  <c r="B195" i="28"/>
  <c r="B184" i="36" s="1"/>
  <c r="B183" i="28"/>
  <c r="B172" i="36" s="1"/>
  <c r="I320" i="36" s="1"/>
  <c r="B171" i="28"/>
  <c r="B160" i="36" s="1"/>
  <c r="B159" i="28"/>
  <c r="B148" i="36" s="1"/>
  <c r="B147" i="28"/>
  <c r="B136" i="36" s="1"/>
  <c r="B135" i="28"/>
  <c r="B124" i="36" s="1"/>
  <c r="B123" i="28"/>
  <c r="B112" i="36" s="1"/>
  <c r="B111" i="28"/>
  <c r="B100" i="36" s="1"/>
  <c r="B99" i="28"/>
  <c r="B88" i="36" s="1"/>
  <c r="B87" i="28"/>
  <c r="B76" i="36" s="1"/>
  <c r="B75" i="28"/>
  <c r="B64" i="36" s="1"/>
  <c r="B63" i="28"/>
  <c r="B52" i="36" s="1"/>
  <c r="B51" i="28"/>
  <c r="B40" i="36" s="1"/>
  <c r="B39" i="28"/>
  <c r="B27" i="28"/>
  <c r="B326" i="28"/>
  <c r="B315" i="36" s="1"/>
  <c r="B314" i="28"/>
  <c r="B303" i="36" s="1"/>
  <c r="B302" i="28"/>
  <c r="B291" i="36" s="1"/>
  <c r="B290" i="28"/>
  <c r="B279" i="36" s="1"/>
  <c r="B278" i="28"/>
  <c r="B267" i="36" s="1"/>
  <c r="B266" i="28"/>
  <c r="B255" i="36" s="1"/>
  <c r="B254" i="28"/>
  <c r="B243" i="36" s="1"/>
  <c r="B242" i="28"/>
  <c r="B231" i="36" s="1"/>
  <c r="B230" i="28"/>
  <c r="B219" i="36" s="1"/>
  <c r="B218" i="28"/>
  <c r="B207" i="36" s="1"/>
  <c r="B206" i="28"/>
  <c r="B195" i="36" s="1"/>
  <c r="B194" i="28"/>
  <c r="B183" i="36" s="1"/>
  <c r="B182" i="28"/>
  <c r="B171" i="36" s="1"/>
  <c r="B170" i="28"/>
  <c r="B159" i="36" s="1"/>
  <c r="B158" i="28"/>
  <c r="B147" i="36" s="1"/>
  <c r="B146" i="28"/>
  <c r="B135" i="36" s="1"/>
  <c r="B134" i="28"/>
  <c r="B123" i="36" s="1"/>
  <c r="B122" i="28"/>
  <c r="B111" i="36" s="1"/>
  <c r="B110" i="28"/>
  <c r="B99" i="36" s="1"/>
  <c r="B98" i="28"/>
  <c r="B87" i="36" s="1"/>
  <c r="B86" i="28"/>
  <c r="B75" i="36" s="1"/>
  <c r="B74" i="28"/>
  <c r="B63" i="36" s="1"/>
  <c r="B62" i="28"/>
  <c r="B51" i="36" s="1"/>
  <c r="B50" i="28"/>
  <c r="B39" i="36" s="1"/>
  <c r="B38" i="28"/>
  <c r="B26" i="28"/>
  <c r="B15" i="36" s="1"/>
  <c r="B325" i="28"/>
  <c r="B314" i="36" s="1"/>
  <c r="B313" i="28"/>
  <c r="B302" i="36" s="1"/>
  <c r="B301" i="28"/>
  <c r="B290" i="36" s="1"/>
  <c r="B289" i="28"/>
  <c r="B278" i="36" s="1"/>
  <c r="B277" i="28"/>
  <c r="B266" i="36" s="1"/>
  <c r="B265" i="28"/>
  <c r="B254" i="36" s="1"/>
  <c r="B253" i="28"/>
  <c r="B242" i="36" s="1"/>
  <c r="B241" i="28"/>
  <c r="B230" i="36" s="1"/>
  <c r="B229" i="28"/>
  <c r="B218" i="36" s="1"/>
  <c r="B217" i="28"/>
  <c r="B206" i="36" s="1"/>
  <c r="B205" i="28"/>
  <c r="B194" i="36" s="1"/>
  <c r="B193" i="28"/>
  <c r="B182" i="36" s="1"/>
  <c r="B181" i="28"/>
  <c r="B170" i="36" s="1"/>
  <c r="B169" i="28"/>
  <c r="B158" i="36" s="1"/>
  <c r="B157" i="28"/>
  <c r="B146" i="36" s="1"/>
  <c r="B145" i="28"/>
  <c r="B134" i="36" s="1"/>
  <c r="B133" i="28"/>
  <c r="B122" i="36" s="1"/>
  <c r="B121" i="28"/>
  <c r="B110" i="36" s="1"/>
  <c r="B109" i="28"/>
  <c r="B98" i="36" s="1"/>
  <c r="B97" i="28"/>
  <c r="B86" i="36" s="1"/>
  <c r="B85" i="28"/>
  <c r="B74" i="36" s="1"/>
  <c r="B73" i="28"/>
  <c r="B62" i="36" s="1"/>
  <c r="B61" i="28"/>
  <c r="B50" i="36" s="1"/>
  <c r="B49" i="28"/>
  <c r="B38" i="36" s="1"/>
  <c r="B37" i="28"/>
  <c r="B25" i="28"/>
  <c r="B14" i="36" s="1"/>
  <c r="LP43" i="28"/>
  <c r="LQ39" i="28"/>
  <c r="LP44" i="28"/>
  <c r="LP39" i="28"/>
  <c r="LU32" i="28"/>
  <c r="LP45" i="28"/>
  <c r="LQ40" i="28"/>
  <c r="LU30" i="28"/>
  <c r="LP40" i="28"/>
  <c r="LP38" i="28"/>
  <c r="LP46" i="28"/>
  <c r="LQ41" i="28"/>
  <c r="LQ37" i="28"/>
  <c r="LU33" i="28"/>
  <c r="LP41" i="28"/>
  <c r="LU34" i="28"/>
  <c r="LP47" i="28"/>
  <c r="LP37" i="28"/>
  <c r="LU31" i="28"/>
  <c r="LP42" i="28"/>
  <c r="LQ38" i="28"/>
  <c r="L14" i="28"/>
  <c r="O14" i="28" s="1"/>
  <c r="R14" i="28" s="1"/>
  <c r="U14" i="28" s="1"/>
  <c r="LO37" i="28"/>
  <c r="LO38" i="28"/>
  <c r="LO39" i="28"/>
  <c r="LT23" i="28"/>
  <c r="LO40" i="28"/>
  <c r="LO41" i="28"/>
  <c r="LU73" i="28"/>
  <c r="LU72" i="28"/>
  <c r="LU71" i="28"/>
  <c r="LT73" i="28"/>
  <c r="LT72" i="28"/>
  <c r="LT71" i="28"/>
  <c r="LT22" i="28"/>
  <c r="LU46" i="28"/>
  <c r="LU45" i="28"/>
  <c r="LU44" i="28"/>
  <c r="LU43" i="28"/>
  <c r="LU42" i="28"/>
  <c r="LU41" i="28"/>
  <c r="LU40" i="28"/>
  <c r="LU39" i="28"/>
  <c r="LU38" i="28"/>
  <c r="LU37" i="28"/>
  <c r="LT46" i="28"/>
  <c r="LT45" i="28"/>
  <c r="LT44" i="28"/>
  <c r="LT43" i="28"/>
  <c r="LT42" i="28"/>
  <c r="LT41" i="28"/>
  <c r="LT40" i="28"/>
  <c r="LT39" i="28"/>
  <c r="LT38" i="28"/>
  <c r="LT37" i="28"/>
  <c r="LU70" i="28"/>
  <c r="LU69" i="28"/>
  <c r="LU68" i="28"/>
  <c r="LU67" i="28"/>
  <c r="LU66" i="28"/>
  <c r="LU65" i="28"/>
  <c r="LU64" i="28"/>
  <c r="LU63" i="28"/>
  <c r="LU62" i="28"/>
  <c r="LU61" i="28"/>
  <c r="LU59" i="28"/>
  <c r="LU58" i="28"/>
  <c r="LU57" i="28"/>
  <c r="LU56" i="28"/>
  <c r="LU55" i="28"/>
  <c r="LU54" i="28"/>
  <c r="LU53" i="28"/>
  <c r="LU52" i="28"/>
  <c r="LU51" i="28"/>
  <c r="LU50" i="28"/>
  <c r="LU49" i="28"/>
  <c r="LU48" i="28"/>
  <c r="LU29" i="28"/>
  <c r="LU28" i="28"/>
  <c r="LU27" i="28"/>
  <c r="LU26" i="28"/>
  <c r="LU25" i="28"/>
  <c r="LU24" i="28"/>
  <c r="LU23" i="28"/>
  <c r="LU22" i="28"/>
  <c r="LU21" i="28"/>
  <c r="LU20" i="28"/>
  <c r="LU19" i="28"/>
  <c r="LU18" i="28"/>
  <c r="LU17" i="28"/>
  <c r="LU16" i="28"/>
  <c r="LU15" i="28"/>
  <c r="LT70" i="28"/>
  <c r="LT69" i="28"/>
  <c r="LT68" i="28"/>
  <c r="LT67" i="28"/>
  <c r="LT66" i="28"/>
  <c r="LT65" i="28"/>
  <c r="LT64" i="28"/>
  <c r="LT63" i="28"/>
  <c r="LT62" i="28"/>
  <c r="LT61" i="28"/>
  <c r="LT53" i="28"/>
  <c r="LT52" i="28"/>
  <c r="LT51" i="28"/>
  <c r="LT50" i="28"/>
  <c r="LT49" i="28"/>
  <c r="LT48" i="28"/>
  <c r="LT33" i="28"/>
  <c r="LT32" i="28"/>
  <c r="LT31" i="28"/>
  <c r="LT30" i="28"/>
  <c r="LT29" i="28"/>
  <c r="LT28" i="28"/>
  <c r="LT27" i="28"/>
  <c r="LT26" i="28"/>
  <c r="LT25" i="28"/>
  <c r="LT21" i="28"/>
  <c r="LT20" i="28"/>
  <c r="LT19" i="28"/>
  <c r="LT18" i="28"/>
  <c r="LT17" i="28"/>
  <c r="LT16" i="28"/>
  <c r="LT15" i="28"/>
  <c r="LS58" i="28"/>
  <c r="LS57" i="28"/>
  <c r="LS56" i="28"/>
  <c r="LS55" i="28"/>
  <c r="LS52" i="28"/>
  <c r="LS51" i="28"/>
  <c r="LS50" i="28"/>
  <c r="LS49" i="28"/>
  <c r="LS48" i="28"/>
  <c r="LS35" i="28"/>
  <c r="LS34" i="28"/>
  <c r="LS33" i="28"/>
  <c r="LS32" i="28"/>
  <c r="LS31" i="28"/>
  <c r="LS30" i="28"/>
  <c r="LS29" i="28"/>
  <c r="LS28" i="28"/>
  <c r="LS27" i="28"/>
  <c r="LS26" i="28"/>
  <c r="LS25" i="28"/>
  <c r="LS22" i="28"/>
  <c r="LS21" i="28"/>
  <c r="LS20" i="28"/>
  <c r="LS19" i="28"/>
  <c r="LS18" i="28"/>
  <c r="LS17" i="28"/>
  <c r="LS16" i="28"/>
  <c r="LS15" i="28"/>
  <c r="LR59" i="28"/>
  <c r="LR58" i="28"/>
  <c r="LR57" i="28"/>
  <c r="LR56" i="28"/>
  <c r="LR55" i="28"/>
  <c r="LR54" i="28"/>
  <c r="LR53" i="28"/>
  <c r="LR52" i="28"/>
  <c r="LR51" i="28"/>
  <c r="LR50" i="28"/>
  <c r="LR49" i="28"/>
  <c r="LR48" i="28"/>
  <c r="LR33" i="28"/>
  <c r="LR32" i="28"/>
  <c r="LR31" i="28"/>
  <c r="LR30" i="28"/>
  <c r="LR29" i="28"/>
  <c r="LR28" i="28"/>
  <c r="LR27" i="28"/>
  <c r="LR26" i="28"/>
  <c r="LR25" i="28"/>
  <c r="LR23" i="28"/>
  <c r="LR22" i="28"/>
  <c r="LR19" i="28"/>
  <c r="LR18" i="28"/>
  <c r="LR17" i="28"/>
  <c r="LR16" i="28"/>
  <c r="LR15" i="28"/>
  <c r="LQ60" i="28"/>
  <c r="LQ59" i="28"/>
  <c r="LQ58" i="28"/>
  <c r="LQ57" i="28"/>
  <c r="LQ56" i="28"/>
  <c r="LQ55" i="28"/>
  <c r="LQ54" i="28"/>
  <c r="LQ53" i="28"/>
  <c r="LQ52" i="28"/>
  <c r="LQ51" i="28"/>
  <c r="LQ50" i="28"/>
  <c r="LQ49" i="28"/>
  <c r="LQ48" i="28"/>
  <c r="LQ27" i="28"/>
  <c r="LQ26" i="28"/>
  <c r="LQ25" i="28"/>
  <c r="LQ21" i="28"/>
  <c r="LQ20" i="28"/>
  <c r="LQ19" i="28"/>
  <c r="LQ18" i="28"/>
  <c r="LQ17" i="28"/>
  <c r="LQ16" i="28"/>
  <c r="LQ15" i="28"/>
  <c r="LP58" i="28"/>
  <c r="LP57" i="28"/>
  <c r="LP56" i="28"/>
  <c r="LP55" i="28"/>
  <c r="LP54" i="28"/>
  <c r="LP53" i="28"/>
  <c r="LP52" i="28"/>
  <c r="LP51" i="28"/>
  <c r="LP50" i="28"/>
  <c r="LP49" i="28"/>
  <c r="LP48" i="28"/>
  <c r="LP35" i="28"/>
  <c r="LP34" i="28"/>
  <c r="LP33" i="28"/>
  <c r="LP32" i="28"/>
  <c r="LP31" i="28"/>
  <c r="LP30" i="28"/>
  <c r="LP29" i="28"/>
  <c r="LP28" i="28"/>
  <c r="LP27" i="28"/>
  <c r="LP26" i="28"/>
  <c r="LP25" i="28"/>
  <c r="LP23" i="28"/>
  <c r="LP22" i="28"/>
  <c r="LP21" i="28"/>
  <c r="LP20" i="28"/>
  <c r="LP19" i="28"/>
  <c r="LP18" i="28"/>
  <c r="LP17" i="28"/>
  <c r="LP16" i="28"/>
  <c r="LP15" i="28"/>
  <c r="LO58" i="28"/>
  <c r="LO57" i="28"/>
  <c r="LO56" i="28"/>
  <c r="LO55" i="28"/>
  <c r="LO54" i="28"/>
  <c r="LO53" i="28"/>
  <c r="LO52" i="28"/>
  <c r="LO51" i="28"/>
  <c r="LO50" i="28"/>
  <c r="LO49" i="28"/>
  <c r="LO48" i="28"/>
  <c r="LO36" i="28"/>
  <c r="LO35" i="28"/>
  <c r="LO34" i="28"/>
  <c r="LO33" i="28"/>
  <c r="LO32" i="28"/>
  <c r="LO31" i="28"/>
  <c r="LO30" i="28"/>
  <c r="LO29" i="28"/>
  <c r="LO28" i="28"/>
  <c r="LO27" i="28"/>
  <c r="LO26" i="28"/>
  <c r="LO25" i="28"/>
  <c r="LO21" i="28"/>
  <c r="LO20" i="28"/>
  <c r="LO19" i="28"/>
  <c r="LO18" i="28"/>
  <c r="LO17" i="28"/>
  <c r="LO16" i="28"/>
  <c r="LO15" i="28"/>
  <c r="B17" i="28"/>
  <c r="KB211" i="28"/>
  <c r="KB144" i="28"/>
  <c r="HJ15" i="28"/>
  <c r="OV67" i="28"/>
  <c r="OW60" i="28"/>
  <c r="OW85" i="28"/>
  <c r="OX60" i="28"/>
  <c r="OW69" i="28"/>
  <c r="OS47" i="28"/>
  <c r="OX93" i="28"/>
  <c r="OX85" i="28"/>
  <c r="OW63" i="28"/>
  <c r="IQ15" i="28"/>
  <c r="OX63" i="28"/>
  <c r="OV83" i="28"/>
  <c r="OS56" i="28"/>
  <c r="OV74" i="28"/>
  <c r="OU42" i="28"/>
  <c r="OV42" i="28" s="1"/>
  <c r="OW42" i="28" s="1"/>
  <c r="OX42" i="28" s="1"/>
  <c r="OX74" i="28"/>
  <c r="B16" i="28"/>
  <c r="NY18" i="28"/>
  <c r="GY15" i="28"/>
  <c r="HK15" i="28"/>
  <c r="GT15" i="28"/>
  <c r="GM15" i="28"/>
  <c r="GU15" i="28"/>
  <c r="GN15" i="28"/>
  <c r="IK15" i="28"/>
  <c r="OW67" i="28"/>
  <c r="OX69" i="28"/>
  <c r="OX75" i="28"/>
  <c r="B15" i="28"/>
  <c r="MK15" i="28" s="1"/>
  <c r="OU55" i="28"/>
  <c r="OV55" i="28" s="1"/>
  <c r="OW55" i="28" s="1"/>
  <c r="OX55" i="28" s="1"/>
  <c r="OV94" i="28"/>
  <c r="OW94" i="28"/>
  <c r="OW73" i="28"/>
  <c r="OW79" i="28"/>
  <c r="OX73" i="28"/>
  <c r="Y5" i="36"/>
  <c r="AD5" i="36" s="1"/>
  <c r="IY15" i="28"/>
  <c r="HF15" i="28"/>
  <c r="JB15" i="28"/>
  <c r="JE15" i="28"/>
  <c r="OX59" i="28"/>
  <c r="OW59" i="28"/>
  <c r="OU44" i="28"/>
  <c r="OS44" i="28"/>
  <c r="OV86" i="28"/>
  <c r="OX86" i="28"/>
  <c r="OW86" i="28"/>
  <c r="IM15" i="28"/>
  <c r="OX66" i="28"/>
  <c r="OW66" i="28"/>
  <c r="OV66" i="28"/>
  <c r="OS57" i="28"/>
  <c r="OU43" i="28"/>
  <c r="OS52" i="28"/>
  <c r="OV75" i="28"/>
  <c r="OX89" i="28"/>
  <c r="OW89" i="28"/>
  <c r="OW61" i="28"/>
  <c r="OW78" i="28"/>
  <c r="OV89" i="28"/>
  <c r="OS46" i="28"/>
  <c r="OS54" i="28"/>
  <c r="OV93" i="28"/>
  <c r="FI13" i="28"/>
  <c r="FH13" i="28"/>
  <c r="FJ13" i="28"/>
  <c r="EQ13" i="28"/>
  <c r="FC13" i="28"/>
  <c r="FO13" i="28"/>
  <c r="I2" i="36"/>
  <c r="G2" i="36" s="1"/>
  <c r="AD4" i="36"/>
  <c r="EU13" i="28"/>
  <c r="EY13" i="28"/>
  <c r="FL13" i="28"/>
  <c r="OV7" i="28"/>
  <c r="OW7" i="28" s="1"/>
  <c r="OX7" i="28" s="1"/>
  <c r="OV17" i="28"/>
  <c r="OW17" i="28" s="1"/>
  <c r="OX17" i="28" s="1"/>
  <c r="OV8" i="28"/>
  <c r="OW8" i="28" s="1"/>
  <c r="OX8" i="28" s="1"/>
  <c r="OV25" i="28"/>
  <c r="OW25" i="28" s="1"/>
  <c r="OX25" i="28" s="1"/>
  <c r="OV15" i="28"/>
  <c r="OW15" i="28" s="1"/>
  <c r="OX15" i="28" s="1"/>
  <c r="OV35" i="28"/>
  <c r="OW35" i="28" s="1"/>
  <c r="OX35" i="28" s="1"/>
  <c r="OV18" i="28"/>
  <c r="OW18" i="28" s="1"/>
  <c r="OX18" i="28" s="1"/>
  <c r="OV24" i="28"/>
  <c r="OW24" i="28" s="1"/>
  <c r="OX24" i="28" s="1"/>
  <c r="OV9" i="28"/>
  <c r="OW9" i="28" s="1"/>
  <c r="OX9" i="28" s="1"/>
  <c r="OV26" i="28"/>
  <c r="OW26" i="28" s="1"/>
  <c r="OX26" i="28" s="1"/>
  <c r="OV14" i="28"/>
  <c r="OW14" i="28" s="1"/>
  <c r="OX14" i="28" s="1"/>
  <c r="OV23" i="28"/>
  <c r="OW23" i="28" s="1"/>
  <c r="OX23" i="28" s="1"/>
  <c r="FK13" i="28"/>
  <c r="HC15" i="28"/>
  <c r="IJ15" i="28"/>
  <c r="OV29" i="28"/>
  <c r="OW29" i="28" s="1"/>
  <c r="OX29" i="28" s="1"/>
  <c r="OW31" i="28"/>
  <c r="OX31" i="28" s="1"/>
  <c r="OV32" i="28"/>
  <c r="OW32" i="28" s="1"/>
  <c r="OX32" i="28" s="1"/>
  <c r="OX39" i="28"/>
  <c r="OV54" i="28"/>
  <c r="OW54" i="28" s="1"/>
  <c r="OX54" i="28" s="1"/>
  <c r="OV47" i="28"/>
  <c r="OW47" i="28" s="1"/>
  <c r="OX47" i="28" s="1"/>
  <c r="OV48" i="28"/>
  <c r="OW48" i="28" s="1"/>
  <c r="OX48" i="28" s="1"/>
  <c r="EV13" i="28"/>
  <c r="OV11" i="28"/>
  <c r="EW13" i="28"/>
  <c r="HE15" i="28"/>
  <c r="IL15" i="28"/>
  <c r="OV20" i="28"/>
  <c r="OW20" i="28" s="1"/>
  <c r="OX20" i="28" s="1"/>
  <c r="OV22" i="28"/>
  <c r="OW22" i="28" s="1"/>
  <c r="OX22" i="28" s="1"/>
  <c r="OV37" i="28"/>
  <c r="OW37" i="28" s="1"/>
  <c r="OX37" i="28" s="1"/>
  <c r="FN13" i="28"/>
  <c r="EX13" i="28"/>
  <c r="OV10" i="28"/>
  <c r="OW10" i="28" s="1"/>
  <c r="OX10" i="28" s="1"/>
  <c r="IN15" i="28"/>
  <c r="JC15" i="28"/>
  <c r="OW30" i="28"/>
  <c r="OX30" i="28" s="1"/>
  <c r="OW38" i="28"/>
  <c r="OX38" i="28" s="1"/>
  <c r="EZ13" i="28"/>
  <c r="JD15" i="28"/>
  <c r="OV49" i="28"/>
  <c r="OW49" i="28" s="1"/>
  <c r="OX49" i="28" s="1"/>
  <c r="OW50" i="28"/>
  <c r="OX50" i="28" s="1"/>
  <c r="OV52" i="28"/>
  <c r="OW52" i="28" s="1"/>
  <c r="OX52" i="28" s="1"/>
  <c r="OU53" i="28"/>
  <c r="OS53" i="28"/>
  <c r="FB13" i="28"/>
  <c r="OV36" i="28"/>
  <c r="OW36" i="28" s="1"/>
  <c r="OX36" i="28" s="1"/>
  <c r="OV21" i="28"/>
  <c r="OW21" i="28" s="1"/>
  <c r="OX21" i="28" s="1"/>
  <c r="OV27" i="28"/>
  <c r="OW27" i="28" s="1"/>
  <c r="OX27" i="28" s="1"/>
  <c r="OV46" i="28"/>
  <c r="OW46" i="28" s="1"/>
  <c r="OX46" i="28" s="1"/>
  <c r="OW6" i="28"/>
  <c r="OX6" i="28" s="1"/>
  <c r="OV12" i="28"/>
  <c r="OW12" i="28" s="1"/>
  <c r="OX12" i="28" s="1"/>
  <c r="LD14" i="28"/>
  <c r="IR15" i="28"/>
  <c r="OV19" i="28"/>
  <c r="OW19" i="28" s="1"/>
  <c r="OX19" i="28" s="1"/>
  <c r="OV51" i="28"/>
  <c r="OW51" i="28" s="1"/>
  <c r="OX51" i="28" s="1"/>
  <c r="IG15" i="28"/>
  <c r="IS15" i="28"/>
  <c r="OW28" i="28"/>
  <c r="OX28" i="28" s="1"/>
  <c r="OV57" i="28"/>
  <c r="OW57" i="28" s="1"/>
  <c r="OX57" i="28" s="1"/>
  <c r="OV34" i="28"/>
  <c r="OW34" i="28" s="1"/>
  <c r="OX34" i="28" s="1"/>
  <c r="OV45" i="28"/>
  <c r="OW45" i="28" s="1"/>
  <c r="OX45" i="28" s="1"/>
  <c r="OS45" i="28"/>
  <c r="OW90" i="28"/>
  <c r="OV90" i="28"/>
  <c r="OX90" i="28"/>
  <c r="OV40" i="28"/>
  <c r="OW40" i="28" s="1"/>
  <c r="OX40" i="28" s="1"/>
  <c r="OS49" i="28"/>
  <c r="OS51" i="28"/>
  <c r="OV61" i="28"/>
  <c r="OX62" i="28"/>
  <c r="OW62" i="28"/>
  <c r="OV62" i="28"/>
  <c r="OX84" i="28"/>
  <c r="OW84" i="28"/>
  <c r="OV84" i="28"/>
  <c r="OW92" i="28"/>
  <c r="OV92" i="28"/>
  <c r="OX92" i="28"/>
  <c r="OX82" i="28"/>
  <c r="OW82" i="28"/>
  <c r="OV82" i="28"/>
  <c r="OV41" i="28"/>
  <c r="OW41" i="28" s="1"/>
  <c r="OX41" i="28" s="1"/>
  <c r="OS48" i="28"/>
  <c r="OV56" i="28"/>
  <c r="OW56" i="28" s="1"/>
  <c r="OX56" i="28" s="1"/>
  <c r="OW58" i="28"/>
  <c r="OX76" i="28"/>
  <c r="OW76" i="28"/>
  <c r="OV76" i="28"/>
  <c r="OX58" i="28"/>
  <c r="OS50" i="28"/>
  <c r="OX64" i="28"/>
  <c r="OW64" i="28"/>
  <c r="OV64" i="28"/>
  <c r="OX65" i="28"/>
  <c r="OW65" i="28"/>
  <c r="OX70" i="28"/>
  <c r="OW70" i="28"/>
  <c r="OV70" i="28"/>
  <c r="OX71" i="28"/>
  <c r="OW71" i="28"/>
  <c r="OV71" i="28"/>
  <c r="OX72" i="28"/>
  <c r="OW72" i="28"/>
  <c r="OV72" i="28"/>
  <c r="OX87" i="28"/>
  <c r="OW87" i="28"/>
  <c r="OV87" i="28"/>
  <c r="OV80" i="28"/>
  <c r="OW91" i="28"/>
  <c r="OV91" i="28"/>
  <c r="OV78" i="28"/>
  <c r="OW80" i="28"/>
  <c r="OX91" i="28"/>
  <c r="OW95" i="28"/>
  <c r="OV95" i="28"/>
  <c r="OX95" i="28"/>
  <c r="OV77" i="28"/>
  <c r="OV81" i="28"/>
  <c r="OV68" i="28"/>
  <c r="OW77" i="28"/>
  <c r="OV79" i="28"/>
  <c r="OW81" i="28"/>
  <c r="OW83" i="28"/>
  <c r="OW88" i="28"/>
  <c r="OW68" i="28"/>
  <c r="OX88" i="28"/>
  <c r="FD13" i="28"/>
  <c r="FP13" i="28"/>
  <c r="ES13" i="28"/>
  <c r="ET13" i="28"/>
  <c r="FG13" i="28"/>
  <c r="HB15" i="28"/>
  <c r="FA13" i="28"/>
  <c r="FM13" i="28"/>
  <c r="FF13" i="28"/>
  <c r="ER13" i="28"/>
  <c r="IU15" i="28"/>
  <c r="FE13" i="28"/>
  <c r="HA15" i="28"/>
  <c r="IV15" i="28"/>
  <c r="KB280" i="28" l="1"/>
  <c r="MQ139" i="28"/>
  <c r="MQ140" i="28" s="1"/>
  <c r="MQ142" i="28" s="1"/>
  <c r="MQ143" i="28" s="1"/>
  <c r="MQ144" i="28" s="1"/>
  <c r="MQ145" i="28" s="1"/>
  <c r="MQ146" i="28" s="1"/>
  <c r="MQ147" i="28" s="1"/>
  <c r="MQ148" i="28" s="1"/>
  <c r="MQ149" i="28" s="1"/>
  <c r="MQ150" i="28" s="1"/>
  <c r="MQ151" i="28" s="1"/>
  <c r="MQ152" i="28" s="1"/>
  <c r="MQ153" i="28" s="1"/>
  <c r="MQ154" i="28" s="1"/>
  <c r="MQ155" i="28" s="1"/>
  <c r="MQ156" i="28" s="1"/>
  <c r="KB141" i="28"/>
  <c r="KB285" i="28"/>
  <c r="KB281" i="28"/>
  <c r="B346" i="36"/>
  <c r="KB357" i="28"/>
  <c r="B24" i="36"/>
  <c r="B26" i="36"/>
  <c r="B36" i="36"/>
  <c r="B20" i="36"/>
  <c r="B25" i="36"/>
  <c r="B31" i="36"/>
  <c r="B27" i="36"/>
  <c r="B32" i="36"/>
  <c r="B16" i="36"/>
  <c r="B28" i="36"/>
  <c r="B21" i="36"/>
  <c r="B17" i="36"/>
  <c r="B33" i="36"/>
  <c r="B29" i="36"/>
  <c r="B18" i="36"/>
  <c r="B22" i="36"/>
  <c r="B30" i="36"/>
  <c r="B34" i="36"/>
  <c r="B23" i="36"/>
  <c r="B19" i="36"/>
  <c r="B35" i="36"/>
  <c r="KB213" i="28"/>
  <c r="KB288" i="28"/>
  <c r="OW11" i="28"/>
  <c r="OX11" i="28" s="1"/>
  <c r="KB203" i="28"/>
  <c r="KB209" i="28"/>
  <c r="KB283" i="28"/>
  <c r="KB201" i="28"/>
  <c r="KB197" i="28"/>
  <c r="KB289" i="28"/>
  <c r="KB287" i="28"/>
  <c r="KB208" i="28"/>
  <c r="KB279" i="28"/>
  <c r="KB214" i="28"/>
  <c r="KB145" i="28"/>
  <c r="KB202" i="28"/>
  <c r="KB212" i="28"/>
  <c r="B6" i="36"/>
  <c r="MK17" i="28"/>
  <c r="KB207" i="28"/>
  <c r="MK18" i="28"/>
  <c r="B7" i="36"/>
  <c r="MK19" i="28"/>
  <c r="B8" i="36"/>
  <c r="B5" i="36"/>
  <c r="MK16" i="28"/>
  <c r="KB200" i="28"/>
  <c r="KB286" i="28"/>
  <c r="X14" i="28"/>
  <c r="MK21" i="28" s="1"/>
  <c r="MK20" i="28"/>
  <c r="Y6" i="36"/>
  <c r="AD6" i="36" s="1"/>
  <c r="KB61" i="28"/>
  <c r="KB52" i="28"/>
  <c r="LP9" i="28"/>
  <c r="LT9" i="28"/>
  <c r="LR9" i="28"/>
  <c r="LQ9" i="28"/>
  <c r="LS9" i="28"/>
  <c r="LU9" i="28"/>
  <c r="EO7" i="28"/>
  <c r="W12" i="36"/>
  <c r="KI6" i="28"/>
  <c r="KF4" i="28"/>
  <c r="KI5" i="28"/>
  <c r="KF5" i="28"/>
  <c r="B4" i="36"/>
  <c r="KB15" i="28"/>
  <c r="KF6" i="28"/>
  <c r="KI3" i="28"/>
  <c r="OV43" i="28"/>
  <c r="OW43" i="28" s="1"/>
  <c r="OX43" i="28" s="1"/>
  <c r="OV44" i="28"/>
  <c r="OW44" i="28" s="1"/>
  <c r="OX44" i="28" s="1"/>
  <c r="H2" i="36"/>
  <c r="OV53" i="28"/>
  <c r="OW53" i="28" s="1"/>
  <c r="OX53" i="28" s="1"/>
  <c r="LE14" i="28"/>
  <c r="LQ13" i="28"/>
  <c r="D13" i="28"/>
  <c r="KN5" i="28" l="1"/>
  <c r="KN6" i="28"/>
  <c r="KK3" i="28"/>
  <c r="KM5" i="28"/>
  <c r="KM4" i="28"/>
  <c r="MQ157" i="28"/>
  <c r="KK5" i="28"/>
  <c r="KK6" i="28"/>
  <c r="KL6" i="28" s="1"/>
  <c r="Y7" i="36"/>
  <c r="AD7" i="36" s="1"/>
  <c r="AA14" i="28"/>
  <c r="KB16" i="28"/>
  <c r="B1" i="36"/>
  <c r="H1" i="36" s="1"/>
  <c r="W13" i="36"/>
  <c r="W14" i="36" s="1"/>
  <c r="KH11" i="28"/>
  <c r="KH12" i="28"/>
  <c r="KI11" i="28"/>
  <c r="LF14" i="28"/>
  <c r="LR13" i="28"/>
  <c r="KO5" i="28" l="1"/>
  <c r="KO11" i="28" s="1"/>
  <c r="KM6" i="28"/>
  <c r="KL5" i="28"/>
  <c r="MQ158" i="28"/>
  <c r="Y8" i="36"/>
  <c r="AD8" i="36" s="1"/>
  <c r="KB17" i="28"/>
  <c r="AD14" i="28"/>
  <c r="MK23" i="28" s="1"/>
  <c r="MK22" i="28"/>
  <c r="KB18" i="28"/>
  <c r="W19" i="36"/>
  <c r="W15" i="36"/>
  <c r="W16" i="36" s="1"/>
  <c r="LO12" i="28"/>
  <c r="LS13" i="28"/>
  <c r="LG14" i="28"/>
  <c r="LT13" i="28" s="1"/>
  <c r="MQ159" i="28" l="1"/>
  <c r="MQ160" i="28" s="1"/>
  <c r="MQ161" i="28" s="1"/>
  <c r="MQ162" i="28" s="1"/>
  <c r="MQ163" i="28" s="1"/>
  <c r="MQ164" i="28" s="1"/>
  <c r="Y9" i="36"/>
  <c r="Y10" i="36" s="1"/>
  <c r="AD10" i="36" s="1"/>
  <c r="KB19" i="28"/>
  <c r="AG14" i="28"/>
  <c r="W17" i="36"/>
  <c r="W18" i="36" s="1"/>
  <c r="W21" i="36" s="1"/>
  <c r="W22" i="36" s="1"/>
  <c r="LP12" i="28"/>
  <c r="LQ12" i="28" s="1"/>
  <c r="LR12" i="28" s="1"/>
  <c r="LS12" i="28" s="1"/>
  <c r="LT12" i="28" s="1"/>
  <c r="LU12" i="28" s="1"/>
  <c r="LV12" i="28" s="1"/>
  <c r="LW12" i="28" s="1"/>
  <c r="LX12" i="28" s="1"/>
  <c r="LY12" i="28" s="1"/>
  <c r="LZ12" i="28" s="1"/>
  <c r="LH14" i="28"/>
  <c r="LU13" i="28" s="1"/>
  <c r="MQ165" i="28" l="1"/>
  <c r="KB20" i="28"/>
  <c r="AD9" i="36"/>
  <c r="Y11" i="36"/>
  <c r="AD11" i="36" s="1"/>
  <c r="KB21" i="28"/>
  <c r="AJ14" i="28"/>
  <c r="MK25" i="28" s="1"/>
  <c r="MK24" i="28"/>
  <c r="LI14" i="28"/>
  <c r="LV13" i="28" s="1"/>
  <c r="MQ166" i="28" l="1"/>
  <c r="MQ167" i="28" s="1"/>
  <c r="Y12" i="36"/>
  <c r="AD12" i="36" s="1"/>
  <c r="KB22" i="28"/>
  <c r="AM14" i="28"/>
  <c r="KB24" i="28"/>
  <c r="LJ14" i="28"/>
  <c r="LW13" i="28" s="1"/>
  <c r="MQ168" i="28" l="1"/>
  <c r="MQ169" i="28" s="1"/>
  <c r="MQ170" i="28" s="1"/>
  <c r="MQ171" i="28" s="1"/>
  <c r="MQ172" i="28" s="1"/>
  <c r="Y13" i="36"/>
  <c r="AD13" i="36" s="1"/>
  <c r="KB23" i="28"/>
  <c r="KB25" i="28"/>
  <c r="KB26" i="28" s="1"/>
  <c r="AP14" i="28"/>
  <c r="MK27" i="28" s="1"/>
  <c r="MK26" i="28"/>
  <c r="KB28" i="28"/>
  <c r="KB29" i="28" s="1"/>
  <c r="KB30" i="28" s="1"/>
  <c r="KB31" i="28" s="1"/>
  <c r="KB32" i="28" s="1"/>
  <c r="LK14" i="28"/>
  <c r="LX13" i="28" s="1"/>
  <c r="MQ173" i="28" l="1"/>
  <c r="MQ174" i="28" s="1"/>
  <c r="MQ175" i="28" s="1"/>
  <c r="Y14" i="36"/>
  <c r="AD14" i="36" s="1"/>
  <c r="KB27" i="28"/>
  <c r="AS14" i="28"/>
  <c r="LL14" i="28"/>
  <c r="LY13" i="28" s="1"/>
  <c r="MQ176" i="28" l="1"/>
  <c r="MQ177" i="28" s="1"/>
  <c r="MQ178" i="28" s="1"/>
  <c r="Y15" i="36"/>
  <c r="AD15" i="36" s="1"/>
  <c r="KB33" i="28"/>
  <c r="KB34" i="28" s="1"/>
  <c r="KB35" i="28" s="1"/>
  <c r="KB36" i="28" s="1"/>
  <c r="KB37" i="28" s="1"/>
  <c r="AV14" i="28"/>
  <c r="MK28" i="28"/>
  <c r="LM14" i="28"/>
  <c r="LZ13" i="28" s="1"/>
  <c r="MQ181" i="28" l="1"/>
  <c r="MQ182" i="28" s="1"/>
  <c r="MQ183" i="28" s="1"/>
  <c r="MQ184" i="28" s="1"/>
  <c r="MQ185" i="28" s="1"/>
  <c r="Y16" i="36"/>
  <c r="AY14" i="28"/>
  <c r="KB38" i="28"/>
  <c r="KB39" i="28" s="1"/>
  <c r="LT10" i="28"/>
  <c r="AD16" i="36" l="1"/>
  <c r="Y17" i="36"/>
  <c r="BB14" i="28"/>
  <c r="BE14" i="28" s="1"/>
  <c r="BH14" i="28" s="1"/>
  <c r="BK14" i="28" s="1"/>
  <c r="BN14" i="28" s="1"/>
  <c r="BQ14" i="28" s="1"/>
  <c r="BT14" i="28" s="1"/>
  <c r="BW14" i="28" s="1"/>
  <c r="BZ14" i="28" s="1"/>
  <c r="CC14" i="28" s="1"/>
  <c r="CF14" i="28" s="1"/>
  <c r="CI14" i="28" s="1"/>
  <c r="CL14" i="28" s="1"/>
  <c r="CO14" i="28" s="1"/>
  <c r="CR14" i="28" s="1"/>
  <c r="CU14" i="28" s="1"/>
  <c r="CX14" i="28" s="1"/>
  <c r="DA14" i="28" s="1"/>
  <c r="DD14" i="28" s="1"/>
  <c r="DG14" i="28" s="1"/>
  <c r="DJ14" i="28" s="1"/>
  <c r="DM14" i="28" s="1"/>
  <c r="MK37" i="28"/>
  <c r="KB40" i="28"/>
  <c r="AD17" i="36" l="1"/>
  <c r="Y18" i="36"/>
  <c r="AD18" i="36" s="1"/>
  <c r="MK38" i="28"/>
  <c r="MK39" i="28"/>
  <c r="MI39" i="28" s="1"/>
  <c r="KB41" i="28"/>
  <c r="KB42" i="28" s="1"/>
  <c r="MK33" i="28"/>
  <c r="MI33" i="28" s="1"/>
  <c r="MK29" i="28"/>
  <c r="MI29" i="28" s="1"/>
  <c r="MK30" i="28"/>
  <c r="MI30" i="28" s="1"/>
  <c r="MK32" i="28"/>
  <c r="MK31" i="28"/>
  <c r="MI31" i="28" s="1"/>
  <c r="MK46" i="28"/>
  <c r="MI46" i="28" s="1"/>
  <c r="MK42" i="28"/>
  <c r="MK35" i="28"/>
  <c r="MI35" i="28" s="1"/>
  <c r="MK34" i="28"/>
  <c r="MK44" i="28"/>
  <c r="MI44" i="28" s="1"/>
  <c r="MK36" i="28"/>
  <c r="MI36" i="28" s="1"/>
  <c r="MK40" i="28"/>
  <c r="MK47" i="28"/>
  <c r="MI47" i="28" s="1"/>
  <c r="MK45" i="28"/>
  <c r="MI45" i="28" s="1"/>
  <c r="MK41" i="28"/>
  <c r="MI41" i="28" s="1"/>
  <c r="MK48" i="28"/>
  <c r="MI48" i="28" s="1"/>
  <c r="MK49" i="28"/>
  <c r="MI49" i="28" s="1"/>
  <c r="MK43" i="28"/>
  <c r="MI43" i="28" s="1"/>
  <c r="LU10" i="28"/>
  <c r="MI37" i="28"/>
  <c r="MI16" i="28"/>
  <c r="MI18" i="28"/>
  <c r="MI15" i="28"/>
  <c r="MI28" i="28"/>
  <c r="MI19" i="28"/>
  <c r="MI25" i="28"/>
  <c r="MI22" i="28"/>
  <c r="MI17" i="28"/>
  <c r="MI20" i="28"/>
  <c r="MI21" i="28"/>
  <c r="MI23" i="28"/>
  <c r="MI24" i="28"/>
  <c r="Y19" i="36" l="1"/>
  <c r="AD19" i="36" s="1"/>
  <c r="DP14" i="28"/>
  <c r="KB43" i="28"/>
  <c r="LP10" i="28"/>
  <c r="MI26" i="28"/>
  <c r="MI27" i="28"/>
  <c r="MI32" i="28"/>
  <c r="MI34" i="28"/>
  <c r="MI40" i="28"/>
  <c r="MI38" i="28"/>
  <c r="MI42" i="28"/>
  <c r="Y20" i="36" l="1"/>
  <c r="DS14" i="28"/>
  <c r="KB44" i="28"/>
  <c r="AD20" i="36" l="1"/>
  <c r="Y21" i="36"/>
  <c r="KB45" i="28"/>
  <c r="KB46" i="28" s="1"/>
  <c r="KB47" i="28" s="1"/>
  <c r="KB48" i="28" s="1"/>
  <c r="KB49" i="28" s="1"/>
  <c r="KB50" i="28" s="1"/>
  <c r="KB51" i="28" s="1"/>
  <c r="DV14" i="28"/>
  <c r="KB64" i="28"/>
  <c r="LO10" i="28"/>
  <c r="AD21" i="36" l="1"/>
  <c r="Y22" i="36"/>
  <c r="DY14" i="28"/>
  <c r="KB53" i="28"/>
  <c r="KB192" i="28"/>
  <c r="Y24" i="36"/>
  <c r="AD22" i="36" l="1"/>
  <c r="Y23" i="36"/>
  <c r="AD23" i="36" s="1"/>
  <c r="MK51" i="28"/>
  <c r="MI51" i="28" s="1"/>
  <c r="MK50" i="28"/>
  <c r="MI50" i="28" s="1"/>
  <c r="EB14" i="28"/>
  <c r="EE14" i="28" s="1"/>
  <c r="EH14" i="28" s="1"/>
  <c r="EK14" i="28" s="1"/>
  <c r="MK138" i="28"/>
  <c r="MI138" i="28" s="1"/>
  <c r="MK75" i="28"/>
  <c r="MI75" i="28" s="1"/>
  <c r="MK120" i="28"/>
  <c r="MI120" i="28" s="1"/>
  <c r="MK125" i="28"/>
  <c r="MI125" i="28" s="1"/>
  <c r="MK90" i="28"/>
  <c r="MI90" i="28" s="1"/>
  <c r="MK116" i="28"/>
  <c r="MI116" i="28" s="1"/>
  <c r="MK104" i="28"/>
  <c r="MI104" i="28" s="1"/>
  <c r="MK124" i="28"/>
  <c r="MI124" i="28" s="1"/>
  <c r="MK56" i="28"/>
  <c r="MI56" i="28" s="1"/>
  <c r="MK61" i="28"/>
  <c r="MI61" i="28" s="1"/>
  <c r="MK94" i="28"/>
  <c r="MI94" i="28" s="1"/>
  <c r="MK119" i="28"/>
  <c r="MI119" i="28" s="1"/>
  <c r="MK139" i="28"/>
  <c r="MI139" i="28" s="1"/>
  <c r="MK74" i="28"/>
  <c r="MI74" i="28" s="1"/>
  <c r="MK126" i="28"/>
  <c r="MI126" i="28" s="1"/>
  <c r="MK71" i="28"/>
  <c r="MI71" i="28" s="1"/>
  <c r="MK67" i="28"/>
  <c r="MI67" i="28" s="1"/>
  <c r="MK70" i="28"/>
  <c r="MI70" i="28" s="1"/>
  <c r="MK133" i="28"/>
  <c r="MI133" i="28" s="1"/>
  <c r="MK130" i="28"/>
  <c r="MI130" i="28" s="1"/>
  <c r="MK122" i="28"/>
  <c r="MI122" i="28" s="1"/>
  <c r="MK91" i="28"/>
  <c r="MI91" i="28" s="1"/>
  <c r="MK69" i="28"/>
  <c r="MI69" i="28" s="1"/>
  <c r="MK77" i="28"/>
  <c r="MI77" i="28" s="1"/>
  <c r="MK123" i="28"/>
  <c r="MI123" i="28" s="1"/>
  <c r="MK137" i="28"/>
  <c r="MI137" i="28" s="1"/>
  <c r="D14" i="28"/>
  <c r="MK127" i="28"/>
  <c r="MI127" i="28" s="1"/>
  <c r="MK134" i="28"/>
  <c r="MI134" i="28" s="1"/>
  <c r="MK68" i="28"/>
  <c r="MI68" i="28" s="1"/>
  <c r="MK107" i="28"/>
  <c r="MI107" i="28" s="1"/>
  <c r="MK106" i="28"/>
  <c r="MI106" i="28" s="1"/>
  <c r="MK58" i="28"/>
  <c r="MI58" i="28" s="1"/>
  <c r="MK111" i="28"/>
  <c r="MI111" i="28" s="1"/>
  <c r="MK136" i="28"/>
  <c r="MI136" i="28" s="1"/>
  <c r="MK135" i="28"/>
  <c r="MI135" i="28" s="1"/>
  <c r="KB54" i="28"/>
  <c r="KB74" i="28"/>
  <c r="LQ10" i="28"/>
  <c r="LS10" i="28"/>
  <c r="AD24" i="36"/>
  <c r="Y25" i="36"/>
  <c r="MK55" i="28" l="1"/>
  <c r="MI55" i="28" s="1"/>
  <c r="MK52" i="28"/>
  <c r="MI52" i="28" s="1"/>
  <c r="MK54" i="28"/>
  <c r="MI54" i="28" s="1"/>
  <c r="MK53" i="28"/>
  <c r="MI53" i="28" s="1"/>
  <c r="PB14" i="28"/>
  <c r="PC14" i="28" s="1"/>
  <c r="PD14" i="28" s="1"/>
  <c r="PE14" i="28" s="1"/>
  <c r="PF14" i="28" s="1"/>
  <c r="PG14" i="28" s="1"/>
  <c r="PH14" i="28" s="1"/>
  <c r="PI14" i="28" s="1"/>
  <c r="GM14"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MK88" i="28"/>
  <c r="MI88" i="28" s="1"/>
  <c r="MK108" i="28"/>
  <c r="MI108" i="28" s="1"/>
  <c r="MK62" i="28"/>
  <c r="MI62" i="28" s="1"/>
  <c r="MK83" i="28"/>
  <c r="MI83" i="28" s="1"/>
  <c r="MK86" i="28"/>
  <c r="MI86" i="28" s="1"/>
  <c r="MK81" i="28"/>
  <c r="MI81" i="28" s="1"/>
  <c r="MK99" i="28"/>
  <c r="MI99" i="28" s="1"/>
  <c r="MK57" i="28"/>
  <c r="MI57" i="28" s="1"/>
  <c r="MK110" i="28"/>
  <c r="MI110" i="28" s="1"/>
  <c r="MK118" i="28"/>
  <c r="MI118" i="28" s="1"/>
  <c r="MK102" i="28"/>
  <c r="MI102" i="28" s="1"/>
  <c r="MK114" i="28"/>
  <c r="MI114" i="28" s="1"/>
  <c r="MK113" i="28"/>
  <c r="MI113" i="28" s="1"/>
  <c r="MK92" i="28"/>
  <c r="MI92" i="28" s="1"/>
  <c r="MK93" i="28"/>
  <c r="MI93" i="28" s="1"/>
  <c r="MK84" i="28"/>
  <c r="MI84" i="28" s="1"/>
  <c r="MK101" i="28"/>
  <c r="MI101" i="28" s="1"/>
  <c r="MK140" i="28"/>
  <c r="MI140" i="28" s="1"/>
  <c r="MK115" i="28"/>
  <c r="MI115" i="28" s="1"/>
  <c r="MK89" i="28"/>
  <c r="MI89" i="28" s="1"/>
  <c r="MK82" i="28"/>
  <c r="MI82" i="28" s="1"/>
  <c r="MK95" i="28"/>
  <c r="MI95" i="28" s="1"/>
  <c r="MK100" i="28"/>
  <c r="MI100" i="28" s="1"/>
  <c r="MK78" i="28"/>
  <c r="MI78" i="28" s="1"/>
  <c r="MK73" i="28"/>
  <c r="MI73" i="28" s="1"/>
  <c r="MK132" i="28"/>
  <c r="MI132" i="28" s="1"/>
  <c r="MK87" i="28"/>
  <c r="MI87" i="28" s="1"/>
  <c r="MK112" i="28"/>
  <c r="MI112" i="28" s="1"/>
  <c r="MK59" i="28"/>
  <c r="MI59" i="28" s="1"/>
  <c r="MK98" i="28"/>
  <c r="MI98" i="28" s="1"/>
  <c r="MK80" i="28"/>
  <c r="MI80" i="28" s="1"/>
  <c r="MK105" i="28"/>
  <c r="MI105" i="28" s="1"/>
  <c r="MK85" i="28"/>
  <c r="MI85" i="28" s="1"/>
  <c r="MK128" i="28"/>
  <c r="MI128" i="28" s="1"/>
  <c r="MK117" i="28"/>
  <c r="MI117" i="28" s="1"/>
  <c r="MK76" i="28"/>
  <c r="MI76" i="28" s="1"/>
  <c r="MK97" i="28"/>
  <c r="MI97" i="28" s="1"/>
  <c r="MK96" i="28"/>
  <c r="MI96" i="28" s="1"/>
  <c r="MK121" i="28"/>
  <c r="MI121" i="28" s="1"/>
  <c r="MK103" i="28"/>
  <c r="MI103" i="28" s="1"/>
  <c r="MK129" i="28"/>
  <c r="MI129" i="28" s="1"/>
  <c r="MK109" i="28"/>
  <c r="MI109" i="28" s="1"/>
  <c r="MK60" i="28"/>
  <c r="MI60" i="28" s="1"/>
  <c r="MK79" i="28"/>
  <c r="MI79" i="28" s="1"/>
  <c r="MK131" i="28"/>
  <c r="MI131" i="28" s="1"/>
  <c r="MK72" i="28"/>
  <c r="MI72" i="28" s="1"/>
  <c r="KB55" i="28"/>
  <c r="AD25" i="36"/>
  <c r="Y26" i="36"/>
  <c r="EO13" i="28" l="1"/>
  <c r="HZ14" i="28"/>
  <c r="IA14" i="28" s="1"/>
  <c r="IB14" i="28" s="1"/>
  <c r="IC14" i="28" s="1"/>
  <c r="ID14" i="28" s="1"/>
  <c r="IE14" i="28" s="1"/>
  <c r="KE3" i="28"/>
  <c r="KB56" i="28"/>
  <c r="KB72" i="28"/>
  <c r="KB73" i="28" s="1"/>
  <c r="KB79" i="28"/>
  <c r="KB204" i="28"/>
  <c r="AD26" i="36"/>
  <c r="Y27" i="36"/>
  <c r="PJ14" i="28"/>
  <c r="KB57" i="28" l="1"/>
  <c r="KB58" i="28" s="1"/>
  <c r="KB59" i="28" s="1"/>
  <c r="AD27" i="36"/>
  <c r="Y28" i="36"/>
  <c r="PK14" i="28"/>
  <c r="KB63" i="28" l="1"/>
  <c r="KB60" i="28"/>
  <c r="KB62" i="28"/>
  <c r="AD28" i="36"/>
  <c r="Y29" i="36"/>
  <c r="PL14" i="28"/>
  <c r="KB65" i="28" l="1"/>
  <c r="KB85" i="28"/>
  <c r="AD29" i="36"/>
  <c r="Y30" i="36"/>
  <c r="PM14" i="28"/>
  <c r="KB66" i="28" l="1"/>
  <c r="KB67" i="28"/>
  <c r="KB86" i="28"/>
  <c r="AD30" i="36"/>
  <c r="Y31" i="36"/>
  <c r="PN14" i="28"/>
  <c r="KB68" i="28" l="1"/>
  <c r="AD31" i="36"/>
  <c r="Y32" i="36"/>
  <c r="PO14" i="28"/>
  <c r="KB69" i="28" l="1"/>
  <c r="KB70" i="28" s="1"/>
  <c r="KB71" i="28"/>
  <c r="AD32" i="36"/>
  <c r="Y33" i="36"/>
  <c r="PP14" i="28"/>
  <c r="KB75" i="28" l="1"/>
  <c r="KB76" i="28" s="1"/>
  <c r="KB77" i="28" s="1"/>
  <c r="KB78" i="28" s="1"/>
  <c r="AD33" i="36"/>
  <c r="Y34" i="36"/>
  <c r="PQ14" i="28"/>
  <c r="KB80" i="28" l="1"/>
  <c r="AD34" i="36"/>
  <c r="Y35" i="36"/>
  <c r="PR14" i="28"/>
  <c r="KB81" i="28" l="1"/>
  <c r="KB91" i="28"/>
  <c r="KB92" i="28" s="1"/>
  <c r="LR10" i="28"/>
  <c r="AD35" i="36"/>
  <c r="Y36" i="36"/>
  <c r="PS14" i="28"/>
  <c r="KB82" i="28" l="1"/>
  <c r="KB83" i="28" s="1"/>
  <c r="KB87" i="28" s="1"/>
  <c r="MA12" i="28"/>
  <c r="AD36" i="36"/>
  <c r="Y37" i="36"/>
  <c r="PT14" i="28"/>
  <c r="KB84" i="28" l="1"/>
  <c r="KB93" i="28"/>
  <c r="KB96" i="28"/>
  <c r="KB267" i="28"/>
  <c r="MA313" i="28"/>
  <c r="MA315" i="28"/>
  <c r="MA317" i="28"/>
  <c r="MA319" i="28"/>
  <c r="MA321" i="28"/>
  <c r="MA323" i="28"/>
  <c r="MA314" i="28"/>
  <c r="MA316" i="28"/>
  <c r="MA327" i="28"/>
  <c r="MA329" i="28"/>
  <c r="MA331" i="28"/>
  <c r="MA333" i="28"/>
  <c r="MA325" i="28"/>
  <c r="MA335" i="28"/>
  <c r="MA337" i="28"/>
  <c r="MA343" i="28"/>
  <c r="MA339" i="28"/>
  <c r="MA346" i="28"/>
  <c r="MA348" i="28"/>
  <c r="MA350" i="28"/>
  <c r="MA341" i="28"/>
  <c r="MA347" i="28"/>
  <c r="MA349" i="28"/>
  <c r="MA351" i="28"/>
  <c r="MA344" i="28"/>
  <c r="MA354" i="28"/>
  <c r="MA356" i="28"/>
  <c r="MA358" i="28"/>
  <c r="MA360" i="28"/>
  <c r="MA362" i="28"/>
  <c r="MA364" i="28"/>
  <c r="MA353" i="28"/>
  <c r="MA352" i="28"/>
  <c r="MA355" i="28"/>
  <c r="MA357" i="28"/>
  <c r="MA359" i="28"/>
  <c r="MA361" i="28"/>
  <c r="MA363" i="28"/>
  <c r="MA366" i="28"/>
  <c r="MA368" i="28"/>
  <c r="MA370" i="28"/>
  <c r="MA372" i="28"/>
  <c r="MA374" i="28"/>
  <c r="MA365" i="28"/>
  <c r="MA367" i="28"/>
  <c r="MA369" i="28"/>
  <c r="MA371" i="28"/>
  <c r="MA373" i="28"/>
  <c r="MA376" i="28"/>
  <c r="MA377" i="28"/>
  <c r="MA379" i="28"/>
  <c r="MA381" i="28"/>
  <c r="MA383" i="28"/>
  <c r="MA385" i="28"/>
  <c r="MA378" i="28"/>
  <c r="MA388" i="28"/>
  <c r="MA389" i="28"/>
  <c r="MA380" i="28"/>
  <c r="MA384" i="28"/>
  <c r="MA386" i="28"/>
  <c r="MA390" i="28"/>
  <c r="MA382" i="28"/>
  <c r="MA391" i="28"/>
  <c r="MA393" i="28"/>
  <c r="MA395" i="28"/>
  <c r="MA397" i="28"/>
  <c r="MA399" i="28"/>
  <c r="MA403" i="28"/>
  <c r="MA405" i="28"/>
  <c r="MA407" i="28"/>
  <c r="MA401" i="28"/>
  <c r="MA402" i="28"/>
  <c r="MA404" i="28"/>
  <c r="MA406" i="28"/>
  <c r="MA408" i="28"/>
  <c r="MA410" i="28"/>
  <c r="MA413" i="28"/>
  <c r="MA415" i="28"/>
  <c r="MA417" i="28"/>
  <c r="MA419" i="28"/>
  <c r="MA421" i="28"/>
  <c r="MA423" i="28"/>
  <c r="MA425" i="28"/>
  <c r="MA409" i="28"/>
  <c r="MA411" i="28"/>
  <c r="MA412" i="28"/>
  <c r="MA414" i="28"/>
  <c r="MA416" i="28"/>
  <c r="MA418" i="28"/>
  <c r="MA420" i="28"/>
  <c r="MA422" i="28"/>
  <c r="MA424" i="28"/>
  <c r="MA426" i="28"/>
  <c r="MA432" i="28"/>
  <c r="MA434" i="28"/>
  <c r="MA436" i="28"/>
  <c r="MA438" i="28"/>
  <c r="MA430" i="28"/>
  <c r="MA428" i="28"/>
  <c r="MA431" i="28"/>
  <c r="MA444" i="28"/>
  <c r="MA446" i="28"/>
  <c r="MA448" i="28"/>
  <c r="MA450" i="28"/>
  <c r="MA452" i="28"/>
  <c r="MA454" i="28"/>
  <c r="MA440" i="28"/>
  <c r="MA443" i="28"/>
  <c r="MA445" i="28"/>
  <c r="MA447" i="28"/>
  <c r="MA449" i="28"/>
  <c r="MA442" i="28"/>
  <c r="MA457" i="28"/>
  <c r="MA456" i="28"/>
  <c r="MA460" i="28"/>
  <c r="MA462" i="28"/>
  <c r="MA464" i="28"/>
  <c r="MA466" i="28"/>
  <c r="MA468" i="28"/>
  <c r="MA470" i="28"/>
  <c r="MA472" i="28"/>
  <c r="MA474" i="28"/>
  <c r="MA476" i="28"/>
  <c r="MA459" i="28"/>
  <c r="MA461" i="28"/>
  <c r="MA463" i="28"/>
  <c r="MA465" i="28"/>
  <c r="MA467" i="28"/>
  <c r="MA469" i="28"/>
  <c r="MA471" i="28"/>
  <c r="MA473" i="28"/>
  <c r="MA475" i="28"/>
  <c r="MA477" i="28"/>
  <c r="MA483" i="28"/>
  <c r="MA485" i="28"/>
  <c r="MA487" i="28"/>
  <c r="MA489" i="28"/>
  <c r="MA491" i="28"/>
  <c r="MA493" i="28"/>
  <c r="MA495" i="28"/>
  <c r="MA497" i="28"/>
  <c r="MA499" i="28"/>
  <c r="MA501" i="28"/>
  <c r="MA503" i="28"/>
  <c r="MA481" i="28"/>
  <c r="MA478" i="28"/>
  <c r="MA490" i="28"/>
  <c r="MA502" i="28"/>
  <c r="MA480" i="28"/>
  <c r="MA504" i="28"/>
  <c r="MA507" i="28"/>
  <c r="MA509" i="28"/>
  <c r="MA511" i="28"/>
  <c r="MA513" i="28"/>
  <c r="MA515" i="28"/>
  <c r="MA517" i="28"/>
  <c r="MA519" i="28"/>
  <c r="MA505" i="28"/>
  <c r="MA510" i="28"/>
  <c r="MA486" i="28"/>
  <c r="MA458" i="28"/>
  <c r="MA392" i="28"/>
  <c r="MA338" i="28"/>
  <c r="MA328" i="28"/>
  <c r="MA520" i="28"/>
  <c r="MA484" i="28"/>
  <c r="MA451" i="28"/>
  <c r="MA332" i="28"/>
  <c r="MA342" i="28"/>
  <c r="MA330" i="28"/>
  <c r="MA508" i="28"/>
  <c r="MA482" i="28"/>
  <c r="MA427" i="28"/>
  <c r="MA400" i="28"/>
  <c r="MA518" i="28"/>
  <c r="MA506" i="28"/>
  <c r="MA340" i="28"/>
  <c r="MA318" i="28"/>
  <c r="MA516" i="28"/>
  <c r="MA500" i="28"/>
  <c r="MA453" i="28"/>
  <c r="MA455" i="28"/>
  <c r="MA498" i="28"/>
  <c r="MA439" i="28"/>
  <c r="MA345" i="28"/>
  <c r="MA326" i="28"/>
  <c r="MA334" i="28"/>
  <c r="MA324" i="28"/>
  <c r="MA375" i="28"/>
  <c r="MA514" i="28"/>
  <c r="MA496" i="28"/>
  <c r="MA441" i="28"/>
  <c r="MA437" i="28"/>
  <c r="MA429" i="28"/>
  <c r="MA387" i="28"/>
  <c r="MA336" i="28"/>
  <c r="MA322" i="28"/>
  <c r="MA494" i="28"/>
  <c r="MA435" i="28"/>
  <c r="MA398" i="28"/>
  <c r="MA320" i="28"/>
  <c r="MA433" i="28"/>
  <c r="MA396" i="28"/>
  <c r="MA512" i="28"/>
  <c r="MA492" i="28"/>
  <c r="MA479" i="28"/>
  <c r="MA488" i="28"/>
  <c r="MA394" i="28"/>
  <c r="MA16" i="28"/>
  <c r="MA28" i="28"/>
  <c r="MA40" i="28"/>
  <c r="MA52" i="28"/>
  <c r="MA64" i="28"/>
  <c r="MA76" i="28"/>
  <c r="MA88" i="28"/>
  <c r="MA100" i="28"/>
  <c r="MA112" i="28"/>
  <c r="MA124" i="28"/>
  <c r="MA136" i="28"/>
  <c r="MA148" i="28"/>
  <c r="MA160" i="28"/>
  <c r="MA172" i="28"/>
  <c r="MA184" i="28"/>
  <c r="MA196" i="28"/>
  <c r="MA208" i="28"/>
  <c r="MA220" i="28"/>
  <c r="MA232" i="28"/>
  <c r="MA244" i="28"/>
  <c r="MA256" i="28"/>
  <c r="MA268" i="28"/>
  <c r="MA280" i="28"/>
  <c r="MA292" i="28"/>
  <c r="MA304" i="28"/>
  <c r="MA135" i="28"/>
  <c r="MA17" i="28"/>
  <c r="MA29" i="28"/>
  <c r="MA41" i="28"/>
  <c r="MA53" i="28"/>
  <c r="MA65" i="28"/>
  <c r="MA77" i="28"/>
  <c r="MA89" i="28"/>
  <c r="MA101" i="28"/>
  <c r="MA113" i="28"/>
  <c r="MA125" i="28"/>
  <c r="MA137" i="28"/>
  <c r="MA149" i="28"/>
  <c r="MA161" i="28"/>
  <c r="MA173" i="28"/>
  <c r="MA185" i="28"/>
  <c r="MA197" i="28"/>
  <c r="MA209" i="28"/>
  <c r="MA221" i="28"/>
  <c r="MA233" i="28"/>
  <c r="MA245" i="28"/>
  <c r="MA257" i="28"/>
  <c r="MA269" i="28"/>
  <c r="MA281" i="28"/>
  <c r="MA293" i="28"/>
  <c r="MA305" i="28"/>
  <c r="MA111" i="28"/>
  <c r="MA18" i="28"/>
  <c r="MA30" i="28"/>
  <c r="MA42" i="28"/>
  <c r="MA54" i="28"/>
  <c r="MA66" i="28"/>
  <c r="MA78" i="28"/>
  <c r="MA90" i="28"/>
  <c r="MA102" i="28"/>
  <c r="MA114" i="28"/>
  <c r="MA126" i="28"/>
  <c r="MA138" i="28"/>
  <c r="MA150" i="28"/>
  <c r="MA162" i="28"/>
  <c r="MA174" i="28"/>
  <c r="MA186" i="28"/>
  <c r="MA198" i="28"/>
  <c r="MA210" i="28"/>
  <c r="MA222" i="28"/>
  <c r="MA234" i="28"/>
  <c r="MA246" i="28"/>
  <c r="MA258" i="28"/>
  <c r="MA270" i="28"/>
  <c r="MA282" i="28"/>
  <c r="MA294" i="28"/>
  <c r="MA306" i="28"/>
  <c r="MA123" i="28"/>
  <c r="MA19" i="28"/>
  <c r="MA31" i="28"/>
  <c r="MA43" i="28"/>
  <c r="MA55" i="28"/>
  <c r="MA67" i="28"/>
  <c r="MA79" i="28"/>
  <c r="MA91" i="28"/>
  <c r="MA103" i="28"/>
  <c r="MA115" i="28"/>
  <c r="MA127" i="28"/>
  <c r="MA139" i="28"/>
  <c r="MA151" i="28"/>
  <c r="MA163" i="28"/>
  <c r="MA175" i="28"/>
  <c r="MA187" i="28"/>
  <c r="MA199" i="28"/>
  <c r="MA211" i="28"/>
  <c r="MA223" i="28"/>
  <c r="MA235" i="28"/>
  <c r="MA247" i="28"/>
  <c r="MA259" i="28"/>
  <c r="MA271" i="28"/>
  <c r="MA283" i="28"/>
  <c r="MA295" i="28"/>
  <c r="MA307" i="28"/>
  <c r="MA20" i="28"/>
  <c r="MA32" i="28"/>
  <c r="MA44" i="28"/>
  <c r="MA56" i="28"/>
  <c r="MA68" i="28"/>
  <c r="MA80" i="28"/>
  <c r="MA92" i="28"/>
  <c r="MA104" i="28"/>
  <c r="MA116" i="28"/>
  <c r="MA128" i="28"/>
  <c r="MA140" i="28"/>
  <c r="MA152" i="28"/>
  <c r="MA164" i="28"/>
  <c r="MA176" i="28"/>
  <c r="MA188" i="28"/>
  <c r="MA200" i="28"/>
  <c r="MA212" i="28"/>
  <c r="MA224" i="28"/>
  <c r="MA236" i="28"/>
  <c r="MA248" i="28"/>
  <c r="MA260" i="28"/>
  <c r="MA272" i="28"/>
  <c r="MA284" i="28"/>
  <c r="MA296" i="28"/>
  <c r="MA308" i="28"/>
  <c r="MA75" i="28"/>
  <c r="MA21" i="28"/>
  <c r="MA33" i="28"/>
  <c r="MA45" i="28"/>
  <c r="MA57" i="28"/>
  <c r="MA69" i="28"/>
  <c r="MA81" i="28"/>
  <c r="MA93" i="28"/>
  <c r="MA105" i="28"/>
  <c r="MA117" i="28"/>
  <c r="MA129" i="28"/>
  <c r="MA141" i="28"/>
  <c r="MA153" i="28"/>
  <c r="MA165" i="28"/>
  <c r="MA177" i="28"/>
  <c r="MA189" i="28"/>
  <c r="MA201" i="28"/>
  <c r="MA213" i="28"/>
  <c r="MA225" i="28"/>
  <c r="MA237" i="28"/>
  <c r="MA249" i="28"/>
  <c r="MA261" i="28"/>
  <c r="MA273" i="28"/>
  <c r="MA285" i="28"/>
  <c r="MA297" i="28"/>
  <c r="MA309" i="28"/>
  <c r="MA87" i="28"/>
  <c r="MA22" i="28"/>
  <c r="MA34" i="28"/>
  <c r="MA46" i="28"/>
  <c r="MA58" i="28"/>
  <c r="MA70" i="28"/>
  <c r="MA82" i="28"/>
  <c r="MA94" i="28"/>
  <c r="MA106" i="28"/>
  <c r="MA118" i="28"/>
  <c r="MA130" i="28"/>
  <c r="MA142" i="28"/>
  <c r="MA154" i="28"/>
  <c r="MA166" i="28"/>
  <c r="MA178" i="28"/>
  <c r="MA190" i="28"/>
  <c r="MA202" i="28"/>
  <c r="MA214" i="28"/>
  <c r="MA226" i="28"/>
  <c r="MA238" i="28"/>
  <c r="MA250" i="28"/>
  <c r="MA262" i="28"/>
  <c r="MA274" i="28"/>
  <c r="MA286" i="28"/>
  <c r="MA298" i="28"/>
  <c r="MA310" i="28"/>
  <c r="MA99" i="28"/>
  <c r="MA303" i="28"/>
  <c r="MA23" i="28"/>
  <c r="MA35" i="28"/>
  <c r="MA47" i="28"/>
  <c r="MA59" i="28"/>
  <c r="MA71" i="28"/>
  <c r="MA83" i="28"/>
  <c r="MA95" i="28"/>
  <c r="MA107" i="28"/>
  <c r="MA119" i="28"/>
  <c r="MA131" i="28"/>
  <c r="MA143" i="28"/>
  <c r="MA155" i="28"/>
  <c r="MA167" i="28"/>
  <c r="MA179" i="28"/>
  <c r="MA191" i="28"/>
  <c r="MA203" i="28"/>
  <c r="MA215" i="28"/>
  <c r="MA227" i="28"/>
  <c r="MA239" i="28"/>
  <c r="MA251" i="28"/>
  <c r="MA263" i="28"/>
  <c r="MA275" i="28"/>
  <c r="MA287" i="28"/>
  <c r="MA299" i="28"/>
  <c r="MA311" i="28"/>
  <c r="MA51" i="28"/>
  <c r="MA147" i="28"/>
  <c r="MA171" i="28"/>
  <c r="MA195" i="28"/>
  <c r="MA219" i="28"/>
  <c r="MA243" i="28"/>
  <c r="MA267" i="28"/>
  <c r="MA291" i="28"/>
  <c r="MA24" i="28"/>
  <c r="MA36" i="28"/>
  <c r="MA48" i="28"/>
  <c r="MA60" i="28"/>
  <c r="MA72" i="28"/>
  <c r="MA84" i="28"/>
  <c r="MA96" i="28"/>
  <c r="MA108" i="28"/>
  <c r="MA120" i="28"/>
  <c r="MA132" i="28"/>
  <c r="MA144" i="28"/>
  <c r="MA156" i="28"/>
  <c r="MA168" i="28"/>
  <c r="MA180" i="28"/>
  <c r="MA192" i="28"/>
  <c r="MA204" i="28"/>
  <c r="MA216" i="28"/>
  <c r="MA228" i="28"/>
  <c r="MA240" i="28"/>
  <c r="MA252" i="28"/>
  <c r="MA264" i="28"/>
  <c r="MA276" i="28"/>
  <c r="MA288" i="28"/>
  <c r="MA300" i="28"/>
  <c r="MA312" i="28"/>
  <c r="MA63" i="28"/>
  <c r="MA159" i="28"/>
  <c r="MA183" i="28"/>
  <c r="MA207" i="28"/>
  <c r="MA231" i="28"/>
  <c r="MA255" i="28"/>
  <c r="MA279" i="28"/>
  <c r="MA25" i="28"/>
  <c r="MA37" i="28"/>
  <c r="MA49" i="28"/>
  <c r="MA61" i="28"/>
  <c r="MA73" i="28"/>
  <c r="MA85" i="28"/>
  <c r="MA97" i="28"/>
  <c r="MA109" i="28"/>
  <c r="MA121" i="28"/>
  <c r="MA133" i="28"/>
  <c r="MA145" i="28"/>
  <c r="MA157" i="28"/>
  <c r="MA169" i="28"/>
  <c r="MA181" i="28"/>
  <c r="MA193" i="28"/>
  <c r="MA205" i="28"/>
  <c r="MA217" i="28"/>
  <c r="MA229" i="28"/>
  <c r="MA241" i="28"/>
  <c r="MA253" i="28"/>
  <c r="MA265" i="28"/>
  <c r="MA277" i="28"/>
  <c r="MA289" i="28"/>
  <c r="MA301" i="28"/>
  <c r="MA39" i="28"/>
  <c r="MA26" i="28"/>
  <c r="MA38" i="28"/>
  <c r="MA50" i="28"/>
  <c r="MA62" i="28"/>
  <c r="MA74" i="28"/>
  <c r="MA86" i="28"/>
  <c r="MA98" i="28"/>
  <c r="MA110" i="28"/>
  <c r="MA122" i="28"/>
  <c r="MA134" i="28"/>
  <c r="MA146" i="28"/>
  <c r="MA158" i="28"/>
  <c r="MA170" i="28"/>
  <c r="MA182" i="28"/>
  <c r="MA194" i="28"/>
  <c r="MA206" i="28"/>
  <c r="MA218" i="28"/>
  <c r="MA230" i="28"/>
  <c r="MA242" i="28"/>
  <c r="MA254" i="28"/>
  <c r="MA266" i="28"/>
  <c r="MA278" i="28"/>
  <c r="MA290" i="28"/>
  <c r="MA302" i="28"/>
  <c r="MA15" i="28"/>
  <c r="MC15" i="28" s="1"/>
  <c r="MC16" i="28" s="1"/>
  <c r="MC17" i="28" s="1"/>
  <c r="MC18" i="28" s="1"/>
  <c r="MC19" i="28" s="1"/>
  <c r="MC20" i="28" s="1"/>
  <c r="MC21" i="28" s="1"/>
  <c r="MC22" i="28" s="1"/>
  <c r="MC23" i="28" s="1"/>
  <c r="MC24" i="28" s="1"/>
  <c r="MC25" i="28" s="1"/>
  <c r="MC26" i="28" s="1"/>
  <c r="MC27" i="28" s="1"/>
  <c r="MC28" i="28" s="1"/>
  <c r="MC29" i="28" s="1"/>
  <c r="MC30" i="28" s="1"/>
  <c r="MC31" i="28" s="1"/>
  <c r="MC32" i="28" s="1"/>
  <c r="MC33" i="28" s="1"/>
  <c r="MC34" i="28" s="1"/>
  <c r="MC35" i="28" s="1"/>
  <c r="MC36" i="28" s="1"/>
  <c r="MC37" i="28" s="1"/>
  <c r="MC38" i="28" s="1"/>
  <c r="MC39" i="28" s="1"/>
  <c r="MC40" i="28" s="1"/>
  <c r="MC41" i="28" s="1"/>
  <c r="MC42" i="28" s="1"/>
  <c r="MC43" i="28" s="1"/>
  <c r="MC44" i="28" s="1"/>
  <c r="MC45" i="28" s="1"/>
  <c r="MC46" i="28" s="1"/>
  <c r="MC47" i="28" s="1"/>
  <c r="MC48" i="28" s="1"/>
  <c r="MC49" i="28" s="1"/>
  <c r="MC50" i="28" s="1"/>
  <c r="MC51" i="28" s="1"/>
  <c r="MC52" i="28" s="1"/>
  <c r="MC53" i="28" s="1"/>
  <c r="MC54" i="28" s="1"/>
  <c r="MC55" i="28" s="1"/>
  <c r="MC56" i="28" s="1"/>
  <c r="MC57" i="28" s="1"/>
  <c r="MC58" i="28" s="1"/>
  <c r="MC59" i="28" s="1"/>
  <c r="MC60" i="28" s="1"/>
  <c r="MC61" i="28" s="1"/>
  <c r="MC62" i="28" s="1"/>
  <c r="MC63" i="28" s="1"/>
  <c r="MC64" i="28" s="1"/>
  <c r="MC65" i="28" s="1"/>
  <c r="MC66" i="28" s="1"/>
  <c r="MC67" i="28" s="1"/>
  <c r="MC68" i="28" s="1"/>
  <c r="MC69" i="28" s="1"/>
  <c r="MC70" i="28" s="1"/>
  <c r="MC71" i="28" s="1"/>
  <c r="MC72" i="28" s="1"/>
  <c r="MC73" i="28" s="1"/>
  <c r="MC74" i="28" s="1"/>
  <c r="MC75" i="28" s="1"/>
  <c r="MC76" i="28" s="1"/>
  <c r="MC77" i="28" s="1"/>
  <c r="MC78" i="28" s="1"/>
  <c r="MC79" i="28" s="1"/>
  <c r="MC80" i="28" s="1"/>
  <c r="MC81" i="28" s="1"/>
  <c r="MC82" i="28" s="1"/>
  <c r="MC83" i="28" s="1"/>
  <c r="MC84" i="28" s="1"/>
  <c r="MC85" i="28" s="1"/>
  <c r="MC86" i="28" s="1"/>
  <c r="MC87" i="28" s="1"/>
  <c r="MC88" i="28" s="1"/>
  <c r="MC89" i="28" s="1"/>
  <c r="MC90" i="28" s="1"/>
  <c r="MC91" i="28" s="1"/>
  <c r="MC92" i="28" s="1"/>
  <c r="MC93" i="28" s="1"/>
  <c r="MC94" i="28" s="1"/>
  <c r="MC95" i="28" s="1"/>
  <c r="MC96" i="28" s="1"/>
  <c r="MC97" i="28" s="1"/>
  <c r="MC98" i="28" s="1"/>
  <c r="MC99" i="28" s="1"/>
  <c r="MC100" i="28" s="1"/>
  <c r="MC101" i="28" s="1"/>
  <c r="MC102" i="28" s="1"/>
  <c r="MC103" i="28" s="1"/>
  <c r="MC104" i="28" s="1"/>
  <c r="MC105" i="28" s="1"/>
  <c r="MC106" i="28" s="1"/>
  <c r="MC107" i="28" s="1"/>
  <c r="MC108" i="28" s="1"/>
  <c r="MC109" i="28" s="1"/>
  <c r="MC110" i="28" s="1"/>
  <c r="MC111" i="28" s="1"/>
  <c r="MC112" i="28" s="1"/>
  <c r="MC113" i="28" s="1"/>
  <c r="MC114" i="28" s="1"/>
  <c r="MC115" i="28" s="1"/>
  <c r="MC116" i="28" s="1"/>
  <c r="MC117" i="28" s="1"/>
  <c r="MC118" i="28" s="1"/>
  <c r="MC119" i="28" s="1"/>
  <c r="MC120" i="28" s="1"/>
  <c r="MC121" i="28" s="1"/>
  <c r="MC122" i="28" s="1"/>
  <c r="MC123" i="28" s="1"/>
  <c r="MC124" i="28" s="1"/>
  <c r="MC125" i="28" s="1"/>
  <c r="MC126" i="28" s="1"/>
  <c r="MC127" i="28" s="1"/>
  <c r="MC128" i="28" s="1"/>
  <c r="MC129" i="28" s="1"/>
  <c r="MC130" i="28" s="1"/>
  <c r="MC131" i="28" s="1"/>
  <c r="MC132" i="28" s="1"/>
  <c r="MC133" i="28" s="1"/>
  <c r="MC134" i="28" s="1"/>
  <c r="MC135" i="28" s="1"/>
  <c r="MC136" i="28" s="1"/>
  <c r="MC137" i="28" s="1"/>
  <c r="MC138" i="28" s="1"/>
  <c r="MC139" i="28" s="1"/>
  <c r="MC140" i="28" s="1"/>
  <c r="MC141" i="28" s="1"/>
  <c r="MC142" i="28" s="1"/>
  <c r="MC143" i="28" s="1"/>
  <c r="MC144" i="28" s="1"/>
  <c r="MC145" i="28" s="1"/>
  <c r="MC146" i="28" s="1"/>
  <c r="MC147" i="28" s="1"/>
  <c r="MC148" i="28" s="1"/>
  <c r="MC149" i="28" s="1"/>
  <c r="MC150" i="28" s="1"/>
  <c r="MC151" i="28" s="1"/>
  <c r="MC152" i="28" s="1"/>
  <c r="MC153" i="28" s="1"/>
  <c r="MC154" i="28" s="1"/>
  <c r="MC155" i="28" s="1"/>
  <c r="MC156" i="28" s="1"/>
  <c r="MC157" i="28" s="1"/>
  <c r="MC158" i="28" s="1"/>
  <c r="MC159" i="28" s="1"/>
  <c r="MC160" i="28" s="1"/>
  <c r="MC161" i="28" s="1"/>
  <c r="MC162" i="28" s="1"/>
  <c r="MC163" i="28" s="1"/>
  <c r="MC164" i="28" s="1"/>
  <c r="MC165" i="28" s="1"/>
  <c r="MC166" i="28" s="1"/>
  <c r="MC167" i="28" s="1"/>
  <c r="MC168" i="28" s="1"/>
  <c r="MC169" i="28" s="1"/>
  <c r="MC170" i="28" s="1"/>
  <c r="MC171" i="28" s="1"/>
  <c r="MC172" i="28" s="1"/>
  <c r="MC173" i="28" s="1"/>
  <c r="MC174" i="28" s="1"/>
  <c r="MC175" i="28" s="1"/>
  <c r="MC176" i="28" s="1"/>
  <c r="MC177" i="28" s="1"/>
  <c r="MC178" i="28" s="1"/>
  <c r="MC179" i="28" s="1"/>
  <c r="MC180" i="28" s="1"/>
  <c r="MC181" i="28" s="1"/>
  <c r="MC182" i="28" s="1"/>
  <c r="MC183" i="28" s="1"/>
  <c r="MC184" i="28" s="1"/>
  <c r="MC185" i="28" s="1"/>
  <c r="MC186" i="28" s="1"/>
  <c r="MC187" i="28" s="1"/>
  <c r="MC188" i="28" s="1"/>
  <c r="MC189" i="28" s="1"/>
  <c r="MC190" i="28" s="1"/>
  <c r="MC191" i="28" s="1"/>
  <c r="MC192" i="28" s="1"/>
  <c r="MC193" i="28" s="1"/>
  <c r="MC194" i="28" s="1"/>
  <c r="MC195" i="28" s="1"/>
  <c r="MC196" i="28" s="1"/>
  <c r="MC197" i="28" s="1"/>
  <c r="MC198" i="28" s="1"/>
  <c r="MC199" i="28" s="1"/>
  <c r="MC200" i="28" s="1"/>
  <c r="MC201" i="28" s="1"/>
  <c r="MC202" i="28" s="1"/>
  <c r="MC203" i="28" s="1"/>
  <c r="MC204" i="28" s="1"/>
  <c r="MC205" i="28" s="1"/>
  <c r="MC206" i="28" s="1"/>
  <c r="MC207" i="28" s="1"/>
  <c r="MC208" i="28" s="1"/>
  <c r="MC209" i="28" s="1"/>
  <c r="MC210" i="28" s="1"/>
  <c r="MC211" i="28" s="1"/>
  <c r="MC212" i="28" s="1"/>
  <c r="MC213" i="28" s="1"/>
  <c r="MC214" i="28" s="1"/>
  <c r="MC215" i="28" s="1"/>
  <c r="MC216" i="28" s="1"/>
  <c r="MC217" i="28" s="1"/>
  <c r="MC218" i="28" s="1"/>
  <c r="MC219" i="28" s="1"/>
  <c r="MC220" i="28" s="1"/>
  <c r="MC221" i="28" s="1"/>
  <c r="MC222" i="28" s="1"/>
  <c r="MC223" i="28" s="1"/>
  <c r="MC224" i="28" s="1"/>
  <c r="MC225" i="28" s="1"/>
  <c r="MC226" i="28" s="1"/>
  <c r="MC227" i="28" s="1"/>
  <c r="MC228" i="28" s="1"/>
  <c r="MC229" i="28" s="1"/>
  <c r="MC230" i="28" s="1"/>
  <c r="MC231" i="28" s="1"/>
  <c r="MC232" i="28" s="1"/>
  <c r="MC233" i="28" s="1"/>
  <c r="MC234" i="28" s="1"/>
  <c r="MC235" i="28" s="1"/>
  <c r="MC236" i="28" s="1"/>
  <c r="MC237" i="28" s="1"/>
  <c r="MC238" i="28" s="1"/>
  <c r="MC239" i="28" s="1"/>
  <c r="MC240" i="28" s="1"/>
  <c r="MC241" i="28" s="1"/>
  <c r="MC242" i="28" s="1"/>
  <c r="MC243" i="28" s="1"/>
  <c r="MC244" i="28" s="1"/>
  <c r="MC245" i="28" s="1"/>
  <c r="MC246" i="28" s="1"/>
  <c r="MC247" i="28" s="1"/>
  <c r="MC248" i="28" s="1"/>
  <c r="MC249" i="28" s="1"/>
  <c r="MC250" i="28" s="1"/>
  <c r="MC251" i="28" s="1"/>
  <c r="MC252" i="28" s="1"/>
  <c r="MC253" i="28" s="1"/>
  <c r="MC254" i="28" s="1"/>
  <c r="MC255" i="28" s="1"/>
  <c r="MC256" i="28" s="1"/>
  <c r="MC257" i="28" s="1"/>
  <c r="MC258" i="28" s="1"/>
  <c r="MC259" i="28" s="1"/>
  <c r="MC260" i="28" s="1"/>
  <c r="MC261" i="28" s="1"/>
  <c r="MC262" i="28" s="1"/>
  <c r="MC263" i="28" s="1"/>
  <c r="MC264" i="28" s="1"/>
  <c r="MC265" i="28" s="1"/>
  <c r="MC266" i="28" s="1"/>
  <c r="MC267" i="28" s="1"/>
  <c r="MC268" i="28" s="1"/>
  <c r="MC269" i="28" s="1"/>
  <c r="MC270" i="28" s="1"/>
  <c r="MC271" i="28" s="1"/>
  <c r="MC272" i="28" s="1"/>
  <c r="MC273" i="28" s="1"/>
  <c r="MC274" i="28" s="1"/>
  <c r="MC275" i="28" s="1"/>
  <c r="MC276" i="28" s="1"/>
  <c r="MC277" i="28" s="1"/>
  <c r="MC278" i="28" s="1"/>
  <c r="MC279" i="28" s="1"/>
  <c r="MC280" i="28" s="1"/>
  <c r="MC281" i="28" s="1"/>
  <c r="MC282" i="28" s="1"/>
  <c r="MC283" i="28" s="1"/>
  <c r="MC284" i="28" s="1"/>
  <c r="MC285" i="28" s="1"/>
  <c r="MC286" i="28" s="1"/>
  <c r="MC287" i="28" s="1"/>
  <c r="MC288" i="28" s="1"/>
  <c r="MC289" i="28" s="1"/>
  <c r="MC290" i="28" s="1"/>
  <c r="MC291" i="28" s="1"/>
  <c r="MC292" i="28" s="1"/>
  <c r="MC293" i="28" s="1"/>
  <c r="MC294" i="28" s="1"/>
  <c r="MC295" i="28" s="1"/>
  <c r="MC296" i="28" s="1"/>
  <c r="MC297" i="28" s="1"/>
  <c r="MC298" i="28" s="1"/>
  <c r="MC299" i="28" s="1"/>
  <c r="MC300" i="28" s="1"/>
  <c r="MC301" i="28" s="1"/>
  <c r="MC302" i="28" s="1"/>
  <c r="MC303" i="28" s="1"/>
  <c r="MC304" i="28" s="1"/>
  <c r="MC305" i="28" s="1"/>
  <c r="MC306" i="28" s="1"/>
  <c r="MC307" i="28" s="1"/>
  <c r="MC308" i="28" s="1"/>
  <c r="MC309" i="28" s="1"/>
  <c r="MC310" i="28" s="1"/>
  <c r="MC311" i="28" s="1"/>
  <c r="MC312" i="28" s="1"/>
  <c r="MC313" i="28" s="1"/>
  <c r="MC314" i="28" s="1"/>
  <c r="MC315" i="28" s="1"/>
  <c r="MC316" i="28" s="1"/>
  <c r="MC317" i="28" s="1"/>
  <c r="MC318" i="28" s="1"/>
  <c r="MC319" i="28" s="1"/>
  <c r="MC320" i="28" s="1"/>
  <c r="MC321" i="28" s="1"/>
  <c r="MC322" i="28" s="1"/>
  <c r="MC323" i="28" s="1"/>
  <c r="MC324" i="28" s="1"/>
  <c r="MC325" i="28" s="1"/>
  <c r="MC326" i="28" s="1"/>
  <c r="MC327" i="28" s="1"/>
  <c r="MC328" i="28" s="1"/>
  <c r="MC329" i="28" s="1"/>
  <c r="MC330" i="28" s="1"/>
  <c r="MC331" i="28" s="1"/>
  <c r="MC332" i="28" s="1"/>
  <c r="MC333" i="28" s="1"/>
  <c r="MC334" i="28" s="1"/>
  <c r="MC335" i="28" s="1"/>
  <c r="MC336" i="28" s="1"/>
  <c r="MC337" i="28" s="1"/>
  <c r="MC338" i="28" s="1"/>
  <c r="MC339" i="28" s="1"/>
  <c r="MC340" i="28" s="1"/>
  <c r="MC341" i="28" s="1"/>
  <c r="MC342" i="28" s="1"/>
  <c r="MC343" i="28" s="1"/>
  <c r="MC344" i="28" s="1"/>
  <c r="MC345" i="28" s="1"/>
  <c r="MC346" i="28" s="1"/>
  <c r="MC347" i="28" s="1"/>
  <c r="MC348" i="28" s="1"/>
  <c r="MC349" i="28" s="1"/>
  <c r="MC350" i="28" s="1"/>
  <c r="MC351" i="28" s="1"/>
  <c r="MC352" i="28" s="1"/>
  <c r="MC353" i="28" s="1"/>
  <c r="MC354" i="28" s="1"/>
  <c r="MC355" i="28" s="1"/>
  <c r="MC356" i="28" s="1"/>
  <c r="MC357" i="28" s="1"/>
  <c r="MC358" i="28" s="1"/>
  <c r="MC359" i="28" s="1"/>
  <c r="MC360" i="28" s="1"/>
  <c r="MC361" i="28" s="1"/>
  <c r="MC362" i="28" s="1"/>
  <c r="MC363" i="28" s="1"/>
  <c r="MC364" i="28" s="1"/>
  <c r="MC365" i="28" s="1"/>
  <c r="MC366" i="28" s="1"/>
  <c r="MC367" i="28" s="1"/>
  <c r="MC368" i="28" s="1"/>
  <c r="MC369" i="28" s="1"/>
  <c r="MC370" i="28" s="1"/>
  <c r="MC371" i="28" s="1"/>
  <c r="MC372" i="28" s="1"/>
  <c r="MC373" i="28" s="1"/>
  <c r="MC374" i="28" s="1"/>
  <c r="MC375" i="28" s="1"/>
  <c r="MC376" i="28" s="1"/>
  <c r="MC377" i="28" s="1"/>
  <c r="MC378" i="28" s="1"/>
  <c r="MC379" i="28" s="1"/>
  <c r="MC380" i="28" s="1"/>
  <c r="MC381" i="28" s="1"/>
  <c r="MC382" i="28" s="1"/>
  <c r="MC383" i="28" s="1"/>
  <c r="MC384" i="28" s="1"/>
  <c r="MC385" i="28" s="1"/>
  <c r="MC386" i="28" s="1"/>
  <c r="MC387" i="28" s="1"/>
  <c r="MC388" i="28" s="1"/>
  <c r="MC389" i="28" s="1"/>
  <c r="MC390" i="28" s="1"/>
  <c r="MC391" i="28" s="1"/>
  <c r="MC392" i="28" s="1"/>
  <c r="MC393" i="28" s="1"/>
  <c r="MC394" i="28" s="1"/>
  <c r="MC395" i="28" s="1"/>
  <c r="MC396" i="28" s="1"/>
  <c r="MC397" i="28" s="1"/>
  <c r="MC398" i="28" s="1"/>
  <c r="MC399" i="28" s="1"/>
  <c r="MC400" i="28" s="1"/>
  <c r="MC401" i="28" s="1"/>
  <c r="MC402" i="28" s="1"/>
  <c r="MC403" i="28" s="1"/>
  <c r="MC404" i="28" s="1"/>
  <c r="MC405" i="28" s="1"/>
  <c r="MC406" i="28" s="1"/>
  <c r="MC407" i="28" s="1"/>
  <c r="MC408" i="28" s="1"/>
  <c r="MC409" i="28" s="1"/>
  <c r="MC410" i="28" s="1"/>
  <c r="MC411" i="28" s="1"/>
  <c r="MC412" i="28" s="1"/>
  <c r="MC413" i="28" s="1"/>
  <c r="MC414" i="28" s="1"/>
  <c r="MC415" i="28" s="1"/>
  <c r="MC416" i="28" s="1"/>
  <c r="MC417" i="28" s="1"/>
  <c r="MC418" i="28" s="1"/>
  <c r="MC419" i="28" s="1"/>
  <c r="MC420" i="28" s="1"/>
  <c r="MC421" i="28" s="1"/>
  <c r="MC422" i="28" s="1"/>
  <c r="MC423" i="28" s="1"/>
  <c r="MC424" i="28" s="1"/>
  <c r="MC425" i="28" s="1"/>
  <c r="MC426" i="28" s="1"/>
  <c r="MC427" i="28" s="1"/>
  <c r="MC428" i="28" s="1"/>
  <c r="MC429" i="28" s="1"/>
  <c r="MC430" i="28" s="1"/>
  <c r="MC431" i="28" s="1"/>
  <c r="MC432" i="28" s="1"/>
  <c r="MC433" i="28" s="1"/>
  <c r="MC434" i="28" s="1"/>
  <c r="MC435" i="28" s="1"/>
  <c r="MC436" i="28" s="1"/>
  <c r="MC437" i="28" s="1"/>
  <c r="MC438" i="28" s="1"/>
  <c r="MC439" i="28" s="1"/>
  <c r="MC440" i="28" s="1"/>
  <c r="MC441" i="28" s="1"/>
  <c r="MC442" i="28" s="1"/>
  <c r="MC443" i="28" s="1"/>
  <c r="MC444" i="28" s="1"/>
  <c r="MC445" i="28" s="1"/>
  <c r="MC446" i="28" s="1"/>
  <c r="MC447" i="28" s="1"/>
  <c r="MC448" i="28" s="1"/>
  <c r="MC449" i="28" s="1"/>
  <c r="MC450" i="28" s="1"/>
  <c r="MC451" i="28" s="1"/>
  <c r="MC452" i="28" s="1"/>
  <c r="MC453" i="28" s="1"/>
  <c r="MC454" i="28" s="1"/>
  <c r="MC455" i="28" s="1"/>
  <c r="MC456" i="28" s="1"/>
  <c r="MC457" i="28" s="1"/>
  <c r="MC458" i="28" s="1"/>
  <c r="MC459" i="28" s="1"/>
  <c r="MC460" i="28" s="1"/>
  <c r="MC461" i="28" s="1"/>
  <c r="MC462" i="28" s="1"/>
  <c r="MC463" i="28" s="1"/>
  <c r="MC464" i="28" s="1"/>
  <c r="MC465" i="28" s="1"/>
  <c r="MC466" i="28" s="1"/>
  <c r="MC467" i="28" s="1"/>
  <c r="MC468" i="28" s="1"/>
  <c r="MC469" i="28" s="1"/>
  <c r="MC470" i="28" s="1"/>
  <c r="MC471" i="28" s="1"/>
  <c r="MC472" i="28" s="1"/>
  <c r="MC473" i="28" s="1"/>
  <c r="MC474" i="28" s="1"/>
  <c r="MC475" i="28" s="1"/>
  <c r="MC476" i="28" s="1"/>
  <c r="MC477" i="28" s="1"/>
  <c r="MC478" i="28" s="1"/>
  <c r="MC479" i="28" s="1"/>
  <c r="MC480" i="28" s="1"/>
  <c r="MC481" i="28" s="1"/>
  <c r="MC482" i="28" s="1"/>
  <c r="MC483" i="28" s="1"/>
  <c r="MC484" i="28" s="1"/>
  <c r="MC485" i="28" s="1"/>
  <c r="MC486" i="28" s="1"/>
  <c r="MC487" i="28" s="1"/>
  <c r="MC488" i="28" s="1"/>
  <c r="MC489" i="28" s="1"/>
  <c r="MC490" i="28" s="1"/>
  <c r="MC491" i="28" s="1"/>
  <c r="MC492" i="28" s="1"/>
  <c r="MC493" i="28" s="1"/>
  <c r="MC494" i="28" s="1"/>
  <c r="MC495" i="28" s="1"/>
  <c r="MC496" i="28" s="1"/>
  <c r="MC497" i="28" s="1"/>
  <c r="MC498" i="28" s="1"/>
  <c r="MC499" i="28" s="1"/>
  <c r="MC500" i="28" s="1"/>
  <c r="MC501" i="28" s="1"/>
  <c r="MC502" i="28" s="1"/>
  <c r="MC503" i="28" s="1"/>
  <c r="MC504" i="28" s="1"/>
  <c r="MC505" i="28" s="1"/>
  <c r="MC506" i="28" s="1"/>
  <c r="MC507" i="28" s="1"/>
  <c r="MC508" i="28" s="1"/>
  <c r="MC509" i="28" s="1"/>
  <c r="MC510" i="28" s="1"/>
  <c r="MC511" i="28" s="1"/>
  <c r="MC512" i="28" s="1"/>
  <c r="MC513" i="28" s="1"/>
  <c r="MC514" i="28" s="1"/>
  <c r="MC515" i="28" s="1"/>
  <c r="MC516" i="28" s="1"/>
  <c r="MC517" i="28" s="1"/>
  <c r="MC518" i="28" s="1"/>
  <c r="MC519" i="28" s="1"/>
  <c r="MC520" i="28" s="1"/>
  <c r="MA27" i="28"/>
  <c r="AD37" i="36"/>
  <c r="Y38" i="36"/>
  <c r="PU14" i="28"/>
  <c r="KB88" i="28" l="1"/>
  <c r="KB89" i="28" s="1"/>
  <c r="KB90" i="28"/>
  <c r="KB97" i="28"/>
  <c r="KB284" i="28"/>
  <c r="KB290" i="28"/>
  <c r="MB512" i="28"/>
  <c r="MD512" i="28"/>
  <c r="MF512" i="28" s="1"/>
  <c r="ME512" i="28"/>
  <c r="MB441" i="28"/>
  <c r="MD441" i="28"/>
  <c r="MF441" i="28" s="1"/>
  <c r="ME441" i="28"/>
  <c r="MB500" i="28"/>
  <c r="MD500" i="28"/>
  <c r="MF500" i="28" s="1"/>
  <c r="ME500" i="28"/>
  <c r="MD332" i="28"/>
  <c r="MF332" i="28" s="1"/>
  <c r="ME332" i="28"/>
  <c r="MB332" i="28"/>
  <c r="MB517" i="28"/>
  <c r="MD517" i="28"/>
  <c r="MF517" i="28" s="1"/>
  <c r="ME517" i="28"/>
  <c r="MB503" i="28"/>
  <c r="MD503" i="28"/>
  <c r="MF503" i="28" s="1"/>
  <c r="ME503" i="28"/>
  <c r="MD475" i="28"/>
  <c r="MF475" i="28" s="1"/>
  <c r="ME475" i="28"/>
  <c r="MB475" i="28"/>
  <c r="MB470" i="28"/>
  <c r="MD470" i="28"/>
  <c r="MF470" i="28" s="1"/>
  <c r="ME470" i="28"/>
  <c r="MB443" i="28"/>
  <c r="MD443" i="28"/>
  <c r="MF443" i="28" s="1"/>
  <c r="ME443" i="28"/>
  <c r="MB436" i="28"/>
  <c r="MD436" i="28"/>
  <c r="MF436" i="28" s="1"/>
  <c r="ME436" i="28"/>
  <c r="ME409" i="28"/>
  <c r="MB409" i="28"/>
  <c r="MD409" i="28"/>
  <c r="MF409" i="28" s="1"/>
  <c r="MD402" i="28"/>
  <c r="MF402" i="28" s="1"/>
  <c r="ME402" i="28"/>
  <c r="MB402" i="28"/>
  <c r="MB386" i="28"/>
  <c r="MD386" i="28"/>
  <c r="MF386" i="28" s="1"/>
  <c r="ME386" i="28"/>
  <c r="MB373" i="28"/>
  <c r="MD373" i="28"/>
  <c r="MF373" i="28" s="1"/>
  <c r="ME373" i="28"/>
  <c r="ME359" i="28"/>
  <c r="MB359" i="28"/>
  <c r="MD359" i="28"/>
  <c r="MF359" i="28" s="1"/>
  <c r="MB351" i="28"/>
  <c r="ME351" i="28"/>
  <c r="MD351" i="28"/>
  <c r="MF351" i="28" s="1"/>
  <c r="MB333" i="28"/>
  <c r="MD333" i="28"/>
  <c r="MF333" i="28" s="1"/>
  <c r="ME333" i="28"/>
  <c r="MD396" i="28"/>
  <c r="MF396" i="28" s="1"/>
  <c r="ME396" i="28"/>
  <c r="MB396" i="28"/>
  <c r="MB496" i="28"/>
  <c r="MD496" i="28"/>
  <c r="MF496" i="28" s="1"/>
  <c r="ME496" i="28"/>
  <c r="MB516" i="28"/>
  <c r="MD516" i="28"/>
  <c r="MF516" i="28" s="1"/>
  <c r="ME516" i="28"/>
  <c r="MB451" i="28"/>
  <c r="MD451" i="28"/>
  <c r="MF451" i="28" s="1"/>
  <c r="ME451" i="28"/>
  <c r="MB515" i="28"/>
  <c r="MD515" i="28"/>
  <c r="MF515" i="28" s="1"/>
  <c r="ME515" i="28"/>
  <c r="MB501" i="28"/>
  <c r="MD501" i="28"/>
  <c r="MF501" i="28" s="1"/>
  <c r="ME501" i="28"/>
  <c r="MD473" i="28"/>
  <c r="MF473" i="28" s="1"/>
  <c r="ME473" i="28"/>
  <c r="MB473" i="28"/>
  <c r="MB468" i="28"/>
  <c r="MD468" i="28"/>
  <c r="MF468" i="28" s="1"/>
  <c r="ME468" i="28"/>
  <c r="MB440" i="28"/>
  <c r="MD440" i="28"/>
  <c r="MF440" i="28" s="1"/>
  <c r="ME440" i="28"/>
  <c r="MB434" i="28"/>
  <c r="MD434" i="28"/>
  <c r="MF434" i="28" s="1"/>
  <c r="ME434" i="28"/>
  <c r="MB425" i="28"/>
  <c r="MD425" i="28"/>
  <c r="MF425" i="28" s="1"/>
  <c r="ME425" i="28"/>
  <c r="MB401" i="28"/>
  <c r="MD401" i="28"/>
  <c r="MF401" i="28" s="1"/>
  <c r="ME401" i="28"/>
  <c r="MB384" i="28"/>
  <c r="MD384" i="28"/>
  <c r="MF384" i="28" s="1"/>
  <c r="ME384" i="28"/>
  <c r="MB371" i="28"/>
  <c r="MD371" i="28"/>
  <c r="MF371" i="28" s="1"/>
  <c r="ME371" i="28"/>
  <c r="ME357" i="28"/>
  <c r="MB357" i="28"/>
  <c r="MD357" i="28"/>
  <c r="MF357" i="28" s="1"/>
  <c r="MB349" i="28"/>
  <c r="MD349" i="28"/>
  <c r="MF349" i="28" s="1"/>
  <c r="ME349" i="28"/>
  <c r="MB331" i="28"/>
  <c r="MD331" i="28"/>
  <c r="MF331" i="28" s="1"/>
  <c r="ME331" i="28"/>
  <c r="MB433" i="28"/>
  <c r="MD433" i="28"/>
  <c r="MF433" i="28" s="1"/>
  <c r="ME433" i="28"/>
  <c r="MB514" i="28"/>
  <c r="MD514" i="28"/>
  <c r="MF514" i="28" s="1"/>
  <c r="ME514" i="28"/>
  <c r="ME318" i="28"/>
  <c r="MB318" i="28"/>
  <c r="MD318" i="28"/>
  <c r="MF318" i="28" s="1"/>
  <c r="MB484" i="28"/>
  <c r="MD484" i="28"/>
  <c r="MF484" i="28" s="1"/>
  <c r="ME484" i="28"/>
  <c r="MB513" i="28"/>
  <c r="MD513" i="28"/>
  <c r="MF513" i="28" s="1"/>
  <c r="ME513" i="28"/>
  <c r="MB499" i="28"/>
  <c r="MD499" i="28"/>
  <c r="MF499" i="28" s="1"/>
  <c r="ME499" i="28"/>
  <c r="MD471" i="28"/>
  <c r="MF471" i="28" s="1"/>
  <c r="ME471" i="28"/>
  <c r="MB471" i="28"/>
  <c r="MB466" i="28"/>
  <c r="MD466" i="28"/>
  <c r="MF466" i="28" s="1"/>
  <c r="ME466" i="28"/>
  <c r="MD454" i="28"/>
  <c r="MF454" i="28" s="1"/>
  <c r="ME454" i="28"/>
  <c r="MB454" i="28"/>
  <c r="MB432" i="28"/>
  <c r="MD432" i="28"/>
  <c r="MF432" i="28" s="1"/>
  <c r="ME432" i="28"/>
  <c r="MB423" i="28"/>
  <c r="MD423" i="28"/>
  <c r="MF423" i="28" s="1"/>
  <c r="ME423" i="28"/>
  <c r="MB407" i="28"/>
  <c r="ME407" i="28"/>
  <c r="MD407" i="28"/>
  <c r="MF407" i="28" s="1"/>
  <c r="MB380" i="28"/>
  <c r="MD380" i="28"/>
  <c r="MF380" i="28" s="1"/>
  <c r="ME380" i="28"/>
  <c r="MB369" i="28"/>
  <c r="MD369" i="28"/>
  <c r="MF369" i="28" s="1"/>
  <c r="ME369" i="28"/>
  <c r="ME355" i="28"/>
  <c r="MB355" i="28"/>
  <c r="MD355" i="28"/>
  <c r="MF355" i="28" s="1"/>
  <c r="MB347" i="28"/>
  <c r="MD347" i="28"/>
  <c r="MF347" i="28" s="1"/>
  <c r="ME347" i="28"/>
  <c r="MB329" i="28"/>
  <c r="MD329" i="28"/>
  <c r="MF329" i="28" s="1"/>
  <c r="ME329" i="28"/>
  <c r="ME320" i="28"/>
  <c r="MB320" i="28"/>
  <c r="MD320" i="28"/>
  <c r="MF320" i="28" s="1"/>
  <c r="MD375" i="28"/>
  <c r="MF375" i="28" s="1"/>
  <c r="MB375" i="28"/>
  <c r="ME375" i="28"/>
  <c r="MB340" i="28"/>
  <c r="MD340" i="28"/>
  <c r="MF340" i="28" s="1"/>
  <c r="ME340" i="28"/>
  <c r="ME520" i="28"/>
  <c r="MB520" i="28"/>
  <c r="MD520" i="28"/>
  <c r="MF520" i="28" s="1"/>
  <c r="MB511" i="28"/>
  <c r="MD511" i="28"/>
  <c r="MF511" i="28" s="1"/>
  <c r="ME511" i="28"/>
  <c r="MB497" i="28"/>
  <c r="MD497" i="28"/>
  <c r="MF497" i="28" s="1"/>
  <c r="ME497" i="28"/>
  <c r="MD469" i="28"/>
  <c r="MF469" i="28" s="1"/>
  <c r="ME469" i="28"/>
  <c r="MB469" i="28"/>
  <c r="MB464" i="28"/>
  <c r="MD464" i="28"/>
  <c r="MF464" i="28" s="1"/>
  <c r="ME464" i="28"/>
  <c r="MB452" i="28"/>
  <c r="MD452" i="28"/>
  <c r="MF452" i="28" s="1"/>
  <c r="ME452" i="28"/>
  <c r="MD426" i="28"/>
  <c r="MF426" i="28" s="1"/>
  <c r="ME426" i="28"/>
  <c r="MB426" i="28"/>
  <c r="MB421" i="28"/>
  <c r="MD421" i="28"/>
  <c r="MF421" i="28" s="1"/>
  <c r="ME421" i="28"/>
  <c r="MB405" i="28"/>
  <c r="MD405" i="28"/>
  <c r="MF405" i="28" s="1"/>
  <c r="ME405" i="28"/>
  <c r="MB389" i="28"/>
  <c r="MD389" i="28"/>
  <c r="MF389" i="28" s="1"/>
  <c r="ME389" i="28"/>
  <c r="MB367" i="28"/>
  <c r="MD367" i="28"/>
  <c r="MF367" i="28" s="1"/>
  <c r="ME367" i="28"/>
  <c r="MB352" i="28"/>
  <c r="MD352" i="28"/>
  <c r="MF352" i="28" s="1"/>
  <c r="ME352" i="28"/>
  <c r="MD341" i="28"/>
  <c r="MF341" i="28" s="1"/>
  <c r="MB341" i="28"/>
  <c r="ME341" i="28"/>
  <c r="MB327" i="28"/>
  <c r="MD327" i="28"/>
  <c r="MF327" i="28" s="1"/>
  <c r="ME327" i="28"/>
  <c r="MD398" i="28"/>
  <c r="MF398" i="28" s="1"/>
  <c r="ME398" i="28"/>
  <c r="MB398" i="28"/>
  <c r="ME324" i="28"/>
  <c r="MB324" i="28"/>
  <c r="MD324" i="28"/>
  <c r="MF324" i="28" s="1"/>
  <c r="MB506" i="28"/>
  <c r="MD506" i="28"/>
  <c r="MF506" i="28" s="1"/>
  <c r="ME506" i="28"/>
  <c r="MB328" i="28"/>
  <c r="MD328" i="28"/>
  <c r="MF328" i="28" s="1"/>
  <c r="ME328" i="28"/>
  <c r="MB509" i="28"/>
  <c r="MD509" i="28"/>
  <c r="MF509" i="28" s="1"/>
  <c r="ME509" i="28"/>
  <c r="MB495" i="28"/>
  <c r="MD495" i="28"/>
  <c r="MF495" i="28" s="1"/>
  <c r="ME495" i="28"/>
  <c r="MD467" i="28"/>
  <c r="MF467" i="28" s="1"/>
  <c r="ME467" i="28"/>
  <c r="MB467" i="28"/>
  <c r="MB462" i="28"/>
  <c r="MD462" i="28"/>
  <c r="MF462" i="28" s="1"/>
  <c r="ME462" i="28"/>
  <c r="MB450" i="28"/>
  <c r="MD450" i="28"/>
  <c r="MF450" i="28" s="1"/>
  <c r="ME450" i="28"/>
  <c r="MD424" i="28"/>
  <c r="MF424" i="28" s="1"/>
  <c r="ME424" i="28"/>
  <c r="MB424" i="28"/>
  <c r="MB419" i="28"/>
  <c r="MD419" i="28"/>
  <c r="MF419" i="28" s="1"/>
  <c r="ME419" i="28"/>
  <c r="MB403" i="28"/>
  <c r="MD403" i="28"/>
  <c r="MF403" i="28" s="1"/>
  <c r="ME403" i="28"/>
  <c r="MB388" i="28"/>
  <c r="MD388" i="28"/>
  <c r="MF388" i="28" s="1"/>
  <c r="ME388" i="28"/>
  <c r="ME365" i="28"/>
  <c r="MB365" i="28"/>
  <c r="MD365" i="28"/>
  <c r="MF365" i="28" s="1"/>
  <c r="ME353" i="28"/>
  <c r="MB353" i="28"/>
  <c r="MD353" i="28"/>
  <c r="MF353" i="28" s="1"/>
  <c r="MB350" i="28"/>
  <c r="MD350" i="28"/>
  <c r="MF350" i="28" s="1"/>
  <c r="ME350" i="28"/>
  <c r="ME316" i="28"/>
  <c r="MB316" i="28"/>
  <c r="MD316" i="28"/>
  <c r="MF316" i="28" s="1"/>
  <c r="MB435" i="28"/>
  <c r="MD435" i="28"/>
  <c r="MF435" i="28" s="1"/>
  <c r="ME435" i="28"/>
  <c r="ME334" i="28"/>
  <c r="MB334" i="28"/>
  <c r="MD334" i="28"/>
  <c r="MF334" i="28" s="1"/>
  <c r="MB518" i="28"/>
  <c r="MD518" i="28"/>
  <c r="MF518" i="28" s="1"/>
  <c r="ME518" i="28"/>
  <c r="MB338" i="28"/>
  <c r="MD338" i="28"/>
  <c r="MF338" i="28" s="1"/>
  <c r="ME338" i="28"/>
  <c r="MB507" i="28"/>
  <c r="MD507" i="28"/>
  <c r="MF507" i="28" s="1"/>
  <c r="ME507" i="28"/>
  <c r="MB493" i="28"/>
  <c r="MD493" i="28"/>
  <c r="MF493" i="28" s="1"/>
  <c r="ME493" i="28"/>
  <c r="MD465" i="28"/>
  <c r="MF465" i="28" s="1"/>
  <c r="ME465" i="28"/>
  <c r="MB465" i="28"/>
  <c r="MB460" i="28"/>
  <c r="MD460" i="28"/>
  <c r="MF460" i="28" s="1"/>
  <c r="ME460" i="28"/>
  <c r="MB448" i="28"/>
  <c r="MD448" i="28"/>
  <c r="MF448" i="28" s="1"/>
  <c r="ME448" i="28"/>
  <c r="MD422" i="28"/>
  <c r="MF422" i="28" s="1"/>
  <c r="ME422" i="28"/>
  <c r="MB422" i="28"/>
  <c r="MB417" i="28"/>
  <c r="MD417" i="28"/>
  <c r="MF417" i="28" s="1"/>
  <c r="ME417" i="28"/>
  <c r="MB399" i="28"/>
  <c r="MD399" i="28"/>
  <c r="MF399" i="28" s="1"/>
  <c r="ME399" i="28"/>
  <c r="MB378" i="28"/>
  <c r="MD378" i="28"/>
  <c r="MF378" i="28" s="1"/>
  <c r="ME378" i="28"/>
  <c r="MB374" i="28"/>
  <c r="MD374" i="28"/>
  <c r="MF374" i="28" s="1"/>
  <c r="ME374" i="28"/>
  <c r="MB364" i="28"/>
  <c r="MD364" i="28"/>
  <c r="MF364" i="28" s="1"/>
  <c r="ME364" i="28"/>
  <c r="MB348" i="28"/>
  <c r="MD348" i="28"/>
  <c r="MF348" i="28" s="1"/>
  <c r="ME348" i="28"/>
  <c r="ME314" i="28"/>
  <c r="MB314" i="28"/>
  <c r="MD314" i="28"/>
  <c r="MF314" i="28" s="1"/>
  <c r="MB494" i="28"/>
  <c r="MD494" i="28"/>
  <c r="MF494" i="28" s="1"/>
  <c r="ME494" i="28"/>
  <c r="MB326" i="28"/>
  <c r="MD326" i="28"/>
  <c r="MF326" i="28" s="1"/>
  <c r="ME326" i="28"/>
  <c r="MD400" i="28"/>
  <c r="MF400" i="28" s="1"/>
  <c r="ME400" i="28"/>
  <c r="MB400" i="28"/>
  <c r="MD392" i="28"/>
  <c r="MF392" i="28" s="1"/>
  <c r="ME392" i="28"/>
  <c r="MB392" i="28"/>
  <c r="MD504" i="28"/>
  <c r="MF504" i="28" s="1"/>
  <c r="ME504" i="28"/>
  <c r="MB504" i="28"/>
  <c r="MB491" i="28"/>
  <c r="MD491" i="28"/>
  <c r="MF491" i="28" s="1"/>
  <c r="ME491" i="28"/>
  <c r="MD463" i="28"/>
  <c r="MF463" i="28" s="1"/>
  <c r="ME463" i="28"/>
  <c r="MB463" i="28"/>
  <c r="MD456" i="28"/>
  <c r="MF456" i="28" s="1"/>
  <c r="MB456" i="28"/>
  <c r="ME456" i="28"/>
  <c r="MB446" i="28"/>
  <c r="MD446" i="28"/>
  <c r="MF446" i="28" s="1"/>
  <c r="ME446" i="28"/>
  <c r="MD420" i="28"/>
  <c r="MF420" i="28" s="1"/>
  <c r="ME420" i="28"/>
  <c r="MB420" i="28"/>
  <c r="MB415" i="28"/>
  <c r="MD415" i="28"/>
  <c r="MF415" i="28" s="1"/>
  <c r="ME415" i="28"/>
  <c r="MB397" i="28"/>
  <c r="MD397" i="28"/>
  <c r="MF397" i="28" s="1"/>
  <c r="ME397" i="28"/>
  <c r="MB385" i="28"/>
  <c r="MD385" i="28"/>
  <c r="MF385" i="28" s="1"/>
  <c r="ME385" i="28"/>
  <c r="MB372" i="28"/>
  <c r="ME372" i="28"/>
  <c r="MD372" i="28"/>
  <c r="MF372" i="28" s="1"/>
  <c r="MB362" i="28"/>
  <c r="MD362" i="28"/>
  <c r="MF362" i="28" s="1"/>
  <c r="ME362" i="28"/>
  <c r="MB346" i="28"/>
  <c r="MD346" i="28"/>
  <c r="MF346" i="28" s="1"/>
  <c r="ME346" i="28"/>
  <c r="MB323" i="28"/>
  <c r="MD323" i="28"/>
  <c r="MF323" i="28" s="1"/>
  <c r="ME323" i="28"/>
  <c r="ME322" i="28"/>
  <c r="MB322" i="28"/>
  <c r="MD322" i="28"/>
  <c r="MF322" i="28" s="1"/>
  <c r="ME345" i="28"/>
  <c r="MB345" i="28"/>
  <c r="MD345" i="28"/>
  <c r="MF345" i="28" s="1"/>
  <c r="MB427" i="28"/>
  <c r="MD427" i="28"/>
  <c r="MF427" i="28" s="1"/>
  <c r="ME427" i="28"/>
  <c r="MB458" i="28"/>
  <c r="MD458" i="28"/>
  <c r="MF458" i="28" s="1"/>
  <c r="ME458" i="28"/>
  <c r="MD480" i="28"/>
  <c r="MF480" i="28" s="1"/>
  <c r="ME480" i="28"/>
  <c r="MB480" i="28"/>
  <c r="MB489" i="28"/>
  <c r="MD489" i="28"/>
  <c r="MF489" i="28" s="1"/>
  <c r="ME489" i="28"/>
  <c r="MD461" i="28"/>
  <c r="MF461" i="28" s="1"/>
  <c r="ME461" i="28"/>
  <c r="MB461" i="28"/>
  <c r="MB457" i="28"/>
  <c r="MD457" i="28"/>
  <c r="MF457" i="28" s="1"/>
  <c r="ME457" i="28"/>
  <c r="MB444" i="28"/>
  <c r="MD444" i="28"/>
  <c r="MF444" i="28" s="1"/>
  <c r="ME444" i="28"/>
  <c r="MD418" i="28"/>
  <c r="MF418" i="28" s="1"/>
  <c r="ME418" i="28"/>
  <c r="MB418" i="28"/>
  <c r="MB413" i="28"/>
  <c r="MD413" i="28"/>
  <c r="MF413" i="28" s="1"/>
  <c r="ME413" i="28"/>
  <c r="MB395" i="28"/>
  <c r="MD395" i="28"/>
  <c r="MF395" i="28" s="1"/>
  <c r="ME395" i="28"/>
  <c r="MB383" i="28"/>
  <c r="MD383" i="28"/>
  <c r="MF383" i="28" s="1"/>
  <c r="ME383" i="28"/>
  <c r="MB370" i="28"/>
  <c r="ME370" i="28"/>
  <c r="MD370" i="28"/>
  <c r="MF370" i="28" s="1"/>
  <c r="MB360" i="28"/>
  <c r="MD360" i="28"/>
  <c r="MF360" i="28" s="1"/>
  <c r="ME360" i="28"/>
  <c r="MD339" i="28"/>
  <c r="MF339" i="28" s="1"/>
  <c r="ME339" i="28"/>
  <c r="MB339" i="28"/>
  <c r="MB321" i="28"/>
  <c r="MD321" i="28"/>
  <c r="MF321" i="28" s="1"/>
  <c r="ME321" i="28"/>
  <c r="MD394" i="28"/>
  <c r="MF394" i="28" s="1"/>
  <c r="ME394" i="28"/>
  <c r="MB394" i="28"/>
  <c r="MD336" i="28"/>
  <c r="MF336" i="28" s="1"/>
  <c r="ME336" i="28"/>
  <c r="MB336" i="28"/>
  <c r="MB439" i="28"/>
  <c r="MD439" i="28"/>
  <c r="MF439" i="28" s="1"/>
  <c r="ME439" i="28"/>
  <c r="MB482" i="28"/>
  <c r="MD482" i="28"/>
  <c r="MF482" i="28" s="1"/>
  <c r="ME482" i="28"/>
  <c r="MB486" i="28"/>
  <c r="MD486" i="28"/>
  <c r="MF486" i="28" s="1"/>
  <c r="ME486" i="28"/>
  <c r="MB502" i="28"/>
  <c r="MD502" i="28"/>
  <c r="MF502" i="28" s="1"/>
  <c r="ME502" i="28"/>
  <c r="MB487" i="28"/>
  <c r="MD487" i="28"/>
  <c r="MF487" i="28" s="1"/>
  <c r="ME487" i="28"/>
  <c r="MD459" i="28"/>
  <c r="MF459" i="28" s="1"/>
  <c r="ME459" i="28"/>
  <c r="MB459" i="28"/>
  <c r="MD442" i="28"/>
  <c r="MF442" i="28" s="1"/>
  <c r="ME442" i="28"/>
  <c r="MB442" i="28"/>
  <c r="MD431" i="28"/>
  <c r="MF431" i="28" s="1"/>
  <c r="ME431" i="28"/>
  <c r="MB431" i="28"/>
  <c r="MD416" i="28"/>
  <c r="MF416" i="28" s="1"/>
  <c r="ME416" i="28"/>
  <c r="MB416" i="28"/>
  <c r="MD410" i="28"/>
  <c r="MF410" i="28" s="1"/>
  <c r="MB410" i="28"/>
  <c r="ME410" i="28"/>
  <c r="MB393" i="28"/>
  <c r="MD393" i="28"/>
  <c r="MF393" i="28" s="1"/>
  <c r="ME393" i="28"/>
  <c r="MB381" i="28"/>
  <c r="MD381" i="28"/>
  <c r="MF381" i="28" s="1"/>
  <c r="ME381" i="28"/>
  <c r="MB368" i="28"/>
  <c r="ME368" i="28"/>
  <c r="MD368" i="28"/>
  <c r="MF368" i="28" s="1"/>
  <c r="MB358" i="28"/>
  <c r="MD358" i="28"/>
  <c r="MF358" i="28" s="1"/>
  <c r="ME358" i="28"/>
  <c r="MB343" i="28"/>
  <c r="MD343" i="28"/>
  <c r="MF343" i="28" s="1"/>
  <c r="ME343" i="28"/>
  <c r="MB319" i="28"/>
  <c r="MD319" i="28"/>
  <c r="MF319" i="28" s="1"/>
  <c r="ME319" i="28"/>
  <c r="MB488" i="28"/>
  <c r="MD488" i="28"/>
  <c r="MF488" i="28" s="1"/>
  <c r="ME488" i="28"/>
  <c r="MB387" i="28"/>
  <c r="ME387" i="28"/>
  <c r="MD387" i="28"/>
  <c r="MF387" i="28" s="1"/>
  <c r="MB498" i="28"/>
  <c r="MD498" i="28"/>
  <c r="MF498" i="28" s="1"/>
  <c r="ME498" i="28"/>
  <c r="MB508" i="28"/>
  <c r="MD508" i="28"/>
  <c r="MF508" i="28" s="1"/>
  <c r="ME508" i="28"/>
  <c r="MB510" i="28"/>
  <c r="MD510" i="28"/>
  <c r="MF510" i="28" s="1"/>
  <c r="ME510" i="28"/>
  <c r="MB490" i="28"/>
  <c r="MD490" i="28"/>
  <c r="MF490" i="28" s="1"/>
  <c r="ME490" i="28"/>
  <c r="MB485" i="28"/>
  <c r="MD485" i="28"/>
  <c r="MF485" i="28" s="1"/>
  <c r="ME485" i="28"/>
  <c r="MB476" i="28"/>
  <c r="MD476" i="28"/>
  <c r="MF476" i="28" s="1"/>
  <c r="ME476" i="28"/>
  <c r="MB449" i="28"/>
  <c r="MD449" i="28"/>
  <c r="MF449" i="28" s="1"/>
  <c r="ME449" i="28"/>
  <c r="MD428" i="28"/>
  <c r="MF428" i="28" s="1"/>
  <c r="MB428" i="28"/>
  <c r="ME428" i="28"/>
  <c r="MD414" i="28"/>
  <c r="MF414" i="28" s="1"/>
  <c r="ME414" i="28"/>
  <c r="MB414" i="28"/>
  <c r="MD408" i="28"/>
  <c r="MF408" i="28" s="1"/>
  <c r="ME408" i="28"/>
  <c r="MB408" i="28"/>
  <c r="MB391" i="28"/>
  <c r="MD391" i="28"/>
  <c r="MF391" i="28" s="1"/>
  <c r="ME391" i="28"/>
  <c r="MB379" i="28"/>
  <c r="MD379" i="28"/>
  <c r="MF379" i="28" s="1"/>
  <c r="ME379" i="28"/>
  <c r="MB366" i="28"/>
  <c r="MD366" i="28"/>
  <c r="MF366" i="28" s="1"/>
  <c r="ME366" i="28"/>
  <c r="MB356" i="28"/>
  <c r="MD356" i="28"/>
  <c r="MF356" i="28" s="1"/>
  <c r="ME356" i="28"/>
  <c r="MD337" i="28"/>
  <c r="MF337" i="28" s="1"/>
  <c r="ME337" i="28"/>
  <c r="MB337" i="28"/>
  <c r="MB317" i="28"/>
  <c r="MD317" i="28"/>
  <c r="MF317" i="28" s="1"/>
  <c r="ME317" i="28"/>
  <c r="MD479" i="28"/>
  <c r="MF479" i="28" s="1"/>
  <c r="ME479" i="28"/>
  <c r="MB479" i="28"/>
  <c r="MB429" i="28"/>
  <c r="MD429" i="28"/>
  <c r="MF429" i="28" s="1"/>
  <c r="ME429" i="28"/>
  <c r="MB455" i="28"/>
  <c r="ME455" i="28"/>
  <c r="MD455" i="28"/>
  <c r="MF455" i="28" s="1"/>
  <c r="MB330" i="28"/>
  <c r="MD330" i="28"/>
  <c r="MF330" i="28" s="1"/>
  <c r="ME330" i="28"/>
  <c r="MB505" i="28"/>
  <c r="MD505" i="28"/>
  <c r="MF505" i="28" s="1"/>
  <c r="ME505" i="28"/>
  <c r="MB478" i="28"/>
  <c r="MD478" i="28"/>
  <c r="MF478" i="28" s="1"/>
  <c r="ME478" i="28"/>
  <c r="MB483" i="28"/>
  <c r="MD483" i="28"/>
  <c r="MF483" i="28" s="1"/>
  <c r="ME483" i="28"/>
  <c r="MB474" i="28"/>
  <c r="MD474" i="28"/>
  <c r="MF474" i="28" s="1"/>
  <c r="ME474" i="28"/>
  <c r="MB447" i="28"/>
  <c r="MD447" i="28"/>
  <c r="MF447" i="28" s="1"/>
  <c r="ME447" i="28"/>
  <c r="MB430" i="28"/>
  <c r="MD430" i="28"/>
  <c r="MF430" i="28" s="1"/>
  <c r="ME430" i="28"/>
  <c r="MD412" i="28"/>
  <c r="MF412" i="28" s="1"/>
  <c r="ME412" i="28"/>
  <c r="MB412" i="28"/>
  <c r="MD406" i="28"/>
  <c r="MF406" i="28" s="1"/>
  <c r="ME406" i="28"/>
  <c r="MB406" i="28"/>
  <c r="MB382" i="28"/>
  <c r="MD382" i="28"/>
  <c r="MF382" i="28" s="1"/>
  <c r="ME382" i="28"/>
  <c r="MB377" i="28"/>
  <c r="MD377" i="28"/>
  <c r="MF377" i="28" s="1"/>
  <c r="ME377" i="28"/>
  <c r="ME363" i="28"/>
  <c r="MB363" i="28"/>
  <c r="MD363" i="28"/>
  <c r="MF363" i="28" s="1"/>
  <c r="MB354" i="28"/>
  <c r="MD354" i="28"/>
  <c r="MF354" i="28" s="1"/>
  <c r="ME354" i="28"/>
  <c r="MB335" i="28"/>
  <c r="MD335" i="28"/>
  <c r="MF335" i="28" s="1"/>
  <c r="ME335" i="28"/>
  <c r="MB315" i="28"/>
  <c r="MD315" i="28"/>
  <c r="MF315" i="28" s="1"/>
  <c r="ME315" i="28"/>
  <c r="MB492" i="28"/>
  <c r="MD492" i="28"/>
  <c r="MF492" i="28" s="1"/>
  <c r="ME492" i="28"/>
  <c r="MB437" i="28"/>
  <c r="MD437" i="28"/>
  <c r="MF437" i="28" s="1"/>
  <c r="ME437" i="28"/>
  <c r="MB453" i="28"/>
  <c r="MD453" i="28"/>
  <c r="MF453" i="28" s="1"/>
  <c r="ME453" i="28"/>
  <c r="MD342" i="28"/>
  <c r="MF342" i="28" s="1"/>
  <c r="MB342" i="28"/>
  <c r="ME342" i="28"/>
  <c r="MB519" i="28"/>
  <c r="ME519" i="28"/>
  <c r="MD519" i="28"/>
  <c r="MF519" i="28" s="1"/>
  <c r="MB481" i="28"/>
  <c r="MD481" i="28"/>
  <c r="MF481" i="28" s="1"/>
  <c r="ME481" i="28"/>
  <c r="MD477" i="28"/>
  <c r="MF477" i="28" s="1"/>
  <c r="ME477" i="28"/>
  <c r="MB477" i="28"/>
  <c r="MB472" i="28"/>
  <c r="MD472" i="28"/>
  <c r="MF472" i="28" s="1"/>
  <c r="ME472" i="28"/>
  <c r="MB445" i="28"/>
  <c r="MD445" i="28"/>
  <c r="MF445" i="28" s="1"/>
  <c r="ME445" i="28"/>
  <c r="MB438" i="28"/>
  <c r="MD438" i="28"/>
  <c r="MF438" i="28" s="1"/>
  <c r="ME438" i="28"/>
  <c r="MB411" i="28"/>
  <c r="MD411" i="28"/>
  <c r="MF411" i="28" s="1"/>
  <c r="ME411" i="28"/>
  <c r="MD404" i="28"/>
  <c r="MF404" i="28" s="1"/>
  <c r="ME404" i="28"/>
  <c r="MB404" i="28"/>
  <c r="MD390" i="28"/>
  <c r="MF390" i="28" s="1"/>
  <c r="MB390" i="28"/>
  <c r="ME390" i="28"/>
  <c r="MB376" i="28"/>
  <c r="MD376" i="28"/>
  <c r="MF376" i="28" s="1"/>
  <c r="ME376" i="28"/>
  <c r="ME361" i="28"/>
  <c r="MB361" i="28"/>
  <c r="MD361" i="28"/>
  <c r="MF361" i="28" s="1"/>
  <c r="MD344" i="28"/>
  <c r="MF344" i="28" s="1"/>
  <c r="ME344" i="28"/>
  <c r="MB344" i="28"/>
  <c r="ME325" i="28"/>
  <c r="MB325" i="28"/>
  <c r="MD325" i="28"/>
  <c r="MF325" i="28" s="1"/>
  <c r="MB313" i="28"/>
  <c r="MD313" i="28"/>
  <c r="MF313" i="28" s="1"/>
  <c r="ME313" i="28"/>
  <c r="ME311" i="28"/>
  <c r="MD311" i="28"/>
  <c r="MF311" i="28" s="1"/>
  <c r="MB311" i="28"/>
  <c r="MB310" i="28"/>
  <c r="MB309" i="28"/>
  <c r="MB307" i="28"/>
  <c r="MB308" i="28"/>
  <c r="MB312" i="28"/>
  <c r="MD312" i="28"/>
  <c r="MF312" i="28" s="1"/>
  <c r="ME312" i="28"/>
  <c r="MB304" i="28"/>
  <c r="MB186" i="28"/>
  <c r="MB287" i="28"/>
  <c r="MB246" i="28"/>
  <c r="MB282" i="28"/>
  <c r="MB193" i="28"/>
  <c r="MB179" i="28"/>
  <c r="MB172" i="28"/>
  <c r="MB165" i="28"/>
  <c r="MB206" i="28"/>
  <c r="MB223" i="28"/>
  <c r="MB216" i="28"/>
  <c r="MB185" i="28"/>
  <c r="MB190" i="28"/>
  <c r="MB171" i="28"/>
  <c r="MB200" i="28"/>
  <c r="MB86" i="28"/>
  <c r="MB67" i="28"/>
  <c r="MB48" i="28"/>
  <c r="MB29" i="28"/>
  <c r="MB135" i="28"/>
  <c r="MB104" i="28"/>
  <c r="MB85" i="28"/>
  <c r="MB66" i="28"/>
  <c r="MB23" i="28"/>
  <c r="MB181" i="28"/>
  <c r="MB159" i="28"/>
  <c r="MB123" i="28"/>
  <c r="MB129" i="28"/>
  <c r="MB182" i="28"/>
  <c r="MB199" i="28"/>
  <c r="MB192" i="28"/>
  <c r="MB161" i="28"/>
  <c r="MB166" i="28"/>
  <c r="MB147" i="28"/>
  <c r="MB176" i="28"/>
  <c r="MB62" i="28"/>
  <c r="MB43" i="28"/>
  <c r="MB24" i="28"/>
  <c r="MB130" i="28"/>
  <c r="MB111" i="28"/>
  <c r="MB80" i="28"/>
  <c r="MB61" i="28"/>
  <c r="MB42" i="28"/>
  <c r="MB124" i="28"/>
  <c r="MB269" i="28"/>
  <c r="MB173" i="28"/>
  <c r="MB36" i="28"/>
  <c r="MB198" i="28"/>
  <c r="MB69" i="28"/>
  <c r="MB117" i="28"/>
  <c r="MB170" i="28"/>
  <c r="MB187" i="28"/>
  <c r="MB180" i="28"/>
  <c r="MB149" i="28"/>
  <c r="MB154" i="28"/>
  <c r="MB105" i="28"/>
  <c r="MB164" i="28"/>
  <c r="MB50" i="28"/>
  <c r="MB31" i="28"/>
  <c r="MB137" i="28"/>
  <c r="MB118" i="28"/>
  <c r="MB99" i="28"/>
  <c r="MB68" i="28"/>
  <c r="MB49" i="28"/>
  <c r="MB30" i="28"/>
  <c r="MB112" i="28"/>
  <c r="MB211" i="28"/>
  <c r="MB74" i="28"/>
  <c r="MB155" i="28"/>
  <c r="MB301" i="28"/>
  <c r="MB145" i="28"/>
  <c r="MB158" i="28"/>
  <c r="MB175" i="28"/>
  <c r="MB168" i="28"/>
  <c r="MB141" i="28"/>
  <c r="MB143" i="28"/>
  <c r="MB81" i="28"/>
  <c r="MB152" i="28"/>
  <c r="MB38" i="28"/>
  <c r="MB19" i="28"/>
  <c r="MB125" i="28"/>
  <c r="MB106" i="28"/>
  <c r="MB87" i="28"/>
  <c r="MB56" i="28"/>
  <c r="MB37" i="28"/>
  <c r="MB18" i="28"/>
  <c r="MB100" i="28"/>
  <c r="MB162" i="28"/>
  <c r="MB178" i="28"/>
  <c r="MB17" i="28"/>
  <c r="MB140" i="28"/>
  <c r="MB142" i="28"/>
  <c r="MB286" i="28"/>
  <c r="MB270" i="28"/>
  <c r="MB263" i="28"/>
  <c r="MB256" i="28"/>
  <c r="MB249" i="28"/>
  <c r="MB163" i="28"/>
  <c r="MB156" i="28"/>
  <c r="MB57" i="28"/>
  <c r="MB255" i="28"/>
  <c r="MB284" i="28"/>
  <c r="MB131" i="28"/>
  <c r="MB26" i="28"/>
  <c r="MB132" i="28"/>
  <c r="MB113" i="28"/>
  <c r="MB94" i="28"/>
  <c r="MB75" i="28"/>
  <c r="MB44" i="28"/>
  <c r="MB25" i="28"/>
  <c r="MB107" i="28"/>
  <c r="MB88" i="28"/>
  <c r="MB160" i="28"/>
  <c r="MB55" i="28"/>
  <c r="MB169" i="28"/>
  <c r="MB157" i="28"/>
  <c r="MB289" i="28"/>
  <c r="MB293" i="28"/>
  <c r="MB93" i="28"/>
  <c r="MB274" i="28"/>
  <c r="MB277" i="28"/>
  <c r="MB146" i="28"/>
  <c r="MB279" i="28"/>
  <c r="MB297" i="28"/>
  <c r="MB295" i="28"/>
  <c r="MB265" i="28"/>
  <c r="MB251" i="28"/>
  <c r="MB244" i="28"/>
  <c r="MB237" i="28"/>
  <c r="MB278" i="28"/>
  <c r="MB144" i="28"/>
  <c r="MB151" i="28"/>
  <c r="MB257" i="28"/>
  <c r="MB262" i="28"/>
  <c r="MB243" i="28"/>
  <c r="MB272" i="28"/>
  <c r="MB119" i="28"/>
  <c r="MB139" i="28"/>
  <c r="MB120" i="28"/>
  <c r="MB101" i="28"/>
  <c r="MB82" i="28"/>
  <c r="MB63" i="28"/>
  <c r="MB32" i="28"/>
  <c r="MB138" i="28"/>
  <c r="MB95" i="28"/>
  <c r="MB76" i="28"/>
  <c r="MB167" i="28"/>
  <c r="MB136" i="28"/>
  <c r="MB292" i="28"/>
  <c r="MB174" i="28"/>
  <c r="MB150" i="28"/>
  <c r="MB21" i="28"/>
  <c r="MB261" i="28"/>
  <c r="MB281" i="28"/>
  <c r="MB45" i="28"/>
  <c r="MB291" i="28"/>
  <c r="MB306" i="28"/>
  <c r="MB285" i="28"/>
  <c r="MB280" i="28"/>
  <c r="MB253" i="28"/>
  <c r="MB239" i="28"/>
  <c r="MB232" i="28"/>
  <c r="MB225" i="28"/>
  <c r="MB266" i="28"/>
  <c r="MB283" i="28"/>
  <c r="MB276" i="28"/>
  <c r="MB245" i="28"/>
  <c r="MB250" i="28"/>
  <c r="MB231" i="28"/>
  <c r="MB260" i="28"/>
  <c r="MB33" i="28"/>
  <c r="MB127" i="28"/>
  <c r="MB108" i="28"/>
  <c r="MB89" i="28"/>
  <c r="MB70" i="28"/>
  <c r="MB51" i="28"/>
  <c r="MB20" i="28"/>
  <c r="MB126" i="28"/>
  <c r="MB83" i="28"/>
  <c r="MB64" i="28"/>
  <c r="MB194" i="28"/>
  <c r="MB188" i="28"/>
  <c r="MB148" i="28"/>
  <c r="MB298" i="28"/>
  <c r="MB273" i="28"/>
  <c r="MB305" i="28"/>
  <c r="MB296" i="28"/>
  <c r="MB294" i="28"/>
  <c r="MB275" i="28"/>
  <c r="MB267" i="28"/>
  <c r="MB241" i="28"/>
  <c r="MB227" i="28"/>
  <c r="MB220" i="28"/>
  <c r="MB213" i="28"/>
  <c r="MB254" i="28"/>
  <c r="MB271" i="28"/>
  <c r="MB264" i="28"/>
  <c r="MB233" i="28"/>
  <c r="MB238" i="28"/>
  <c r="MB219" i="28"/>
  <c r="MB248" i="28"/>
  <c r="MB134" i="28"/>
  <c r="MB115" i="28"/>
  <c r="MB96" i="28"/>
  <c r="MB77" i="28"/>
  <c r="MB58" i="28"/>
  <c r="MB39" i="28"/>
  <c r="MB133" i="28"/>
  <c r="MB114" i="28"/>
  <c r="MB71" i="28"/>
  <c r="MB52" i="28"/>
  <c r="MB153" i="28"/>
  <c r="MB73" i="28"/>
  <c r="MB268" i="28"/>
  <c r="MB229" i="28"/>
  <c r="MB215" i="28"/>
  <c r="MB208" i="28"/>
  <c r="MB201" i="28"/>
  <c r="MB242" i="28"/>
  <c r="MB259" i="28"/>
  <c r="MB252" i="28"/>
  <c r="MB221" i="28"/>
  <c r="MB226" i="28"/>
  <c r="MB207" i="28"/>
  <c r="MB236" i="28"/>
  <c r="MB122" i="28"/>
  <c r="MB103" i="28"/>
  <c r="MB84" i="28"/>
  <c r="MB65" i="28"/>
  <c r="MB46" i="28"/>
  <c r="MB27" i="28"/>
  <c r="MB121" i="28"/>
  <c r="MB102" i="28"/>
  <c r="MB59" i="28"/>
  <c r="MB40" i="28"/>
  <c r="MB204" i="28"/>
  <c r="MB92" i="28"/>
  <c r="MB303" i="28"/>
  <c r="MB302" i="28"/>
  <c r="MB300" i="28"/>
  <c r="MB217" i="28"/>
  <c r="MB203" i="28"/>
  <c r="MB196" i="28"/>
  <c r="MB189" i="28"/>
  <c r="MB230" i="28"/>
  <c r="MB247" i="28"/>
  <c r="MB240" i="28"/>
  <c r="MB209" i="28"/>
  <c r="MB214" i="28"/>
  <c r="MB195" i="28"/>
  <c r="MB224" i="28"/>
  <c r="MB110" i="28"/>
  <c r="MB91" i="28"/>
  <c r="MB72" i="28"/>
  <c r="MB53" i="28"/>
  <c r="MB34" i="28"/>
  <c r="MB128" i="28"/>
  <c r="MB109" i="28"/>
  <c r="MB90" i="28"/>
  <c r="MB47" i="28"/>
  <c r="MB28" i="28"/>
  <c r="MB222" i="28"/>
  <c r="MB54" i="28"/>
  <c r="MB258" i="28"/>
  <c r="MB234" i="28"/>
  <c r="MB210" i="28"/>
  <c r="MB299" i="28"/>
  <c r="MB290" i="28"/>
  <c r="MB288" i="28"/>
  <c r="MB205" i="28"/>
  <c r="MB191" i="28"/>
  <c r="MB184" i="28"/>
  <c r="MB177" i="28"/>
  <c r="MB218" i="28"/>
  <c r="MB235" i="28"/>
  <c r="MB228" i="28"/>
  <c r="MB197" i="28"/>
  <c r="MB202" i="28"/>
  <c r="MB183" i="28"/>
  <c r="MB212" i="28"/>
  <c r="MB98" i="28"/>
  <c r="MB79" i="28"/>
  <c r="MB60" i="28"/>
  <c r="MB41" i="28"/>
  <c r="MB22" i="28"/>
  <c r="MB116" i="28"/>
  <c r="MB97" i="28"/>
  <c r="MB78" i="28"/>
  <c r="MB35" i="28"/>
  <c r="MB16" i="28"/>
  <c r="MB15" i="28"/>
  <c r="MD15" i="28" s="1"/>
  <c r="AD38" i="36"/>
  <c r="Y39" i="36"/>
  <c r="PV14" i="28"/>
  <c r="KB94" i="28" l="1"/>
  <c r="KB95" i="28" s="1"/>
  <c r="KB98" i="28"/>
  <c r="KB277" i="28"/>
  <c r="KB291" i="28"/>
  <c r="KB292" i="28" s="1"/>
  <c r="KB293" i="28" s="1"/>
  <c r="PC313" i="28"/>
  <c r="PO313" i="28"/>
  <c r="PD313" i="28"/>
  <c r="PP313" i="28"/>
  <c r="PE313" i="28"/>
  <c r="PQ313" i="28"/>
  <c r="PF313" i="28"/>
  <c r="PR313" i="28"/>
  <c r="PG313" i="28"/>
  <c r="PS313" i="28"/>
  <c r="PH313" i="28"/>
  <c r="PT313" i="28"/>
  <c r="PI313" i="28"/>
  <c r="PU313" i="28"/>
  <c r="PJ313" i="28"/>
  <c r="PV313" i="28"/>
  <c r="PK313" i="28"/>
  <c r="PL313" i="28"/>
  <c r="PB313" i="28"/>
  <c r="PN313" i="28"/>
  <c r="PA313" i="28"/>
  <c r="PM313" i="28"/>
  <c r="PG376" i="28"/>
  <c r="PS376" i="28"/>
  <c r="PC376" i="28"/>
  <c r="PP376" i="28"/>
  <c r="PD376" i="28"/>
  <c r="PQ376" i="28"/>
  <c r="PE376" i="28"/>
  <c r="PR376" i="28"/>
  <c r="PF376" i="28"/>
  <c r="PT376" i="28"/>
  <c r="PH376" i="28"/>
  <c r="PU376" i="28"/>
  <c r="PI376" i="28"/>
  <c r="PV376" i="28"/>
  <c r="PJ376" i="28"/>
  <c r="PK376" i="28"/>
  <c r="PL376" i="28"/>
  <c r="PM376" i="28"/>
  <c r="PA376" i="28"/>
  <c r="PN376" i="28"/>
  <c r="PB376" i="28"/>
  <c r="PO376" i="28"/>
  <c r="PD438" i="28"/>
  <c r="PP438" i="28"/>
  <c r="PE438" i="28"/>
  <c r="PQ438" i="28"/>
  <c r="PF438" i="28"/>
  <c r="PR438" i="28"/>
  <c r="PG438" i="28"/>
  <c r="PS438" i="28"/>
  <c r="PH438" i="28"/>
  <c r="PT438" i="28"/>
  <c r="PI438" i="28"/>
  <c r="PU438" i="28"/>
  <c r="PJ438" i="28"/>
  <c r="PV438" i="28"/>
  <c r="PK438" i="28"/>
  <c r="PL438" i="28"/>
  <c r="PA438" i="28"/>
  <c r="PM438" i="28"/>
  <c r="PB438" i="28"/>
  <c r="PN438" i="28"/>
  <c r="PC438" i="28"/>
  <c r="PO438" i="28"/>
  <c r="PD481" i="28"/>
  <c r="PE481" i="28"/>
  <c r="PQ481" i="28"/>
  <c r="PF481" i="28"/>
  <c r="PR481" i="28"/>
  <c r="PG481" i="28"/>
  <c r="PS481" i="28"/>
  <c r="PH481" i="28"/>
  <c r="PT481" i="28"/>
  <c r="PI481" i="28"/>
  <c r="PU481" i="28"/>
  <c r="PJ481" i="28"/>
  <c r="PV481" i="28"/>
  <c r="PK481" i="28"/>
  <c r="PL481" i="28"/>
  <c r="PM481" i="28"/>
  <c r="PA481" i="28"/>
  <c r="PN481" i="28"/>
  <c r="PB481" i="28"/>
  <c r="PO481" i="28"/>
  <c r="PC481" i="28"/>
  <c r="PP481" i="28"/>
  <c r="PJ437" i="28"/>
  <c r="PV437" i="28"/>
  <c r="PK437" i="28"/>
  <c r="PL437" i="28"/>
  <c r="PA437" i="28"/>
  <c r="PM437" i="28"/>
  <c r="PB437" i="28"/>
  <c r="PN437" i="28"/>
  <c r="PC437" i="28"/>
  <c r="PO437" i="28"/>
  <c r="PD437" i="28"/>
  <c r="PP437" i="28"/>
  <c r="PE437" i="28"/>
  <c r="PQ437" i="28"/>
  <c r="PF437" i="28"/>
  <c r="PR437" i="28"/>
  <c r="PG437" i="28"/>
  <c r="PS437" i="28"/>
  <c r="PH437" i="28"/>
  <c r="PT437" i="28"/>
  <c r="PI437" i="28"/>
  <c r="PU437" i="28"/>
  <c r="PC354" i="28"/>
  <c r="PO354" i="28"/>
  <c r="PD354" i="28"/>
  <c r="PP354" i="28"/>
  <c r="PE354" i="28"/>
  <c r="PQ354" i="28"/>
  <c r="PF354" i="28"/>
  <c r="PR354" i="28"/>
  <c r="PG354" i="28"/>
  <c r="PS354" i="28"/>
  <c r="PH354" i="28"/>
  <c r="PT354" i="28"/>
  <c r="PI354" i="28"/>
  <c r="PU354" i="28"/>
  <c r="PJ354" i="28"/>
  <c r="PV354" i="28"/>
  <c r="PK354" i="28"/>
  <c r="PL354" i="28"/>
  <c r="PA354" i="28"/>
  <c r="PM354" i="28"/>
  <c r="PB354" i="28"/>
  <c r="PN354" i="28"/>
  <c r="PB474" i="28"/>
  <c r="PN474" i="28"/>
  <c r="PC474" i="28"/>
  <c r="PO474" i="28"/>
  <c r="PE474" i="28"/>
  <c r="PQ474" i="28"/>
  <c r="PF474" i="28"/>
  <c r="PR474" i="28"/>
  <c r="PG474" i="28"/>
  <c r="PS474" i="28"/>
  <c r="PH474" i="28"/>
  <c r="PT474" i="28"/>
  <c r="PI474" i="28"/>
  <c r="PU474" i="28"/>
  <c r="PJ474" i="28"/>
  <c r="PV474" i="28"/>
  <c r="PK474" i="28"/>
  <c r="PL474" i="28"/>
  <c r="PA474" i="28"/>
  <c r="PM474" i="28"/>
  <c r="PD474" i="28"/>
  <c r="PP474" i="28"/>
  <c r="PD330" i="28"/>
  <c r="PP330" i="28"/>
  <c r="PE330" i="28"/>
  <c r="PQ330" i="28"/>
  <c r="PF330" i="28"/>
  <c r="PR330" i="28"/>
  <c r="PG330" i="28"/>
  <c r="PS330" i="28"/>
  <c r="PH330" i="28"/>
  <c r="PT330" i="28"/>
  <c r="PI330" i="28"/>
  <c r="PU330" i="28"/>
  <c r="PJ330" i="28"/>
  <c r="PV330" i="28"/>
  <c r="PK330" i="28"/>
  <c r="PL330" i="28"/>
  <c r="PA330" i="28"/>
  <c r="PM330" i="28"/>
  <c r="PB330" i="28"/>
  <c r="PN330" i="28"/>
  <c r="PC330" i="28"/>
  <c r="PO330" i="28"/>
  <c r="PC317" i="28"/>
  <c r="PO317" i="28"/>
  <c r="PD317" i="28"/>
  <c r="PP317" i="28"/>
  <c r="PE317" i="28"/>
  <c r="PQ317" i="28"/>
  <c r="PF317" i="28"/>
  <c r="PR317" i="28"/>
  <c r="PG317" i="28"/>
  <c r="PS317" i="28"/>
  <c r="PH317" i="28"/>
  <c r="PT317" i="28"/>
  <c r="PI317" i="28"/>
  <c r="PU317" i="28"/>
  <c r="PJ317" i="28"/>
  <c r="PV317" i="28"/>
  <c r="PK317" i="28"/>
  <c r="PL317" i="28"/>
  <c r="PB317" i="28"/>
  <c r="PN317" i="28"/>
  <c r="PA317" i="28"/>
  <c r="PM317" i="28"/>
  <c r="PL379" i="28"/>
  <c r="PA379" i="28"/>
  <c r="PM379" i="28"/>
  <c r="PB379" i="28"/>
  <c r="PN379" i="28"/>
  <c r="PC379" i="28"/>
  <c r="PO379" i="28"/>
  <c r="PD379" i="28"/>
  <c r="PP379" i="28"/>
  <c r="PE379" i="28"/>
  <c r="PQ379" i="28"/>
  <c r="PF379" i="28"/>
  <c r="PR379" i="28"/>
  <c r="PG379" i="28"/>
  <c r="PS379" i="28"/>
  <c r="PH379" i="28"/>
  <c r="PT379" i="28"/>
  <c r="PI379" i="28"/>
  <c r="PU379" i="28"/>
  <c r="PJ379" i="28"/>
  <c r="PV379" i="28"/>
  <c r="PK379" i="28"/>
  <c r="PG428" i="28"/>
  <c r="PS428" i="28"/>
  <c r="PH428" i="28"/>
  <c r="PT428" i="28"/>
  <c r="PK428" i="28"/>
  <c r="PL428" i="28"/>
  <c r="PA428" i="28"/>
  <c r="PM428" i="28"/>
  <c r="PC428" i="28"/>
  <c r="PO428" i="28"/>
  <c r="PD428" i="28"/>
  <c r="PP428" i="28"/>
  <c r="PE428" i="28"/>
  <c r="PF428" i="28"/>
  <c r="PI428" i="28"/>
  <c r="PJ428" i="28"/>
  <c r="PN428" i="28"/>
  <c r="PQ428" i="28"/>
  <c r="PR428" i="28"/>
  <c r="PU428" i="28"/>
  <c r="PV428" i="28"/>
  <c r="PB428" i="28"/>
  <c r="PK490" i="28"/>
  <c r="PL490" i="28"/>
  <c r="PA490" i="28"/>
  <c r="PM490" i="28"/>
  <c r="PB490" i="28"/>
  <c r="PN490" i="28"/>
  <c r="PC490" i="28"/>
  <c r="PO490" i="28"/>
  <c r="PD490" i="28"/>
  <c r="PP490" i="28"/>
  <c r="PE490" i="28"/>
  <c r="PQ490" i="28"/>
  <c r="PF490" i="28"/>
  <c r="PR490" i="28"/>
  <c r="PG490" i="28"/>
  <c r="PS490" i="28"/>
  <c r="PH490" i="28"/>
  <c r="PT490" i="28"/>
  <c r="PI490" i="28"/>
  <c r="PU490" i="28"/>
  <c r="PJ490" i="28"/>
  <c r="PV490" i="28"/>
  <c r="PC358" i="28"/>
  <c r="PO358" i="28"/>
  <c r="PD358" i="28"/>
  <c r="PP358" i="28"/>
  <c r="PE358" i="28"/>
  <c r="PQ358" i="28"/>
  <c r="PF358" i="28"/>
  <c r="PR358" i="28"/>
  <c r="PG358" i="28"/>
  <c r="PS358" i="28"/>
  <c r="PH358" i="28"/>
  <c r="PT358" i="28"/>
  <c r="PI358" i="28"/>
  <c r="PU358" i="28"/>
  <c r="PJ358" i="28"/>
  <c r="PV358" i="28"/>
  <c r="PK358" i="28"/>
  <c r="PL358" i="28"/>
  <c r="PB358" i="28"/>
  <c r="PN358" i="28"/>
  <c r="PA358" i="28"/>
  <c r="PM358" i="28"/>
  <c r="PH410" i="28"/>
  <c r="PT410" i="28"/>
  <c r="PA410" i="28"/>
  <c r="PM410" i="28"/>
  <c r="PG410" i="28"/>
  <c r="PV410" i="28"/>
  <c r="PI410" i="28"/>
  <c r="PJ410" i="28"/>
  <c r="PK410" i="28"/>
  <c r="PL410" i="28"/>
  <c r="PN410" i="28"/>
  <c r="PO410" i="28"/>
  <c r="PB410" i="28"/>
  <c r="PP410" i="28"/>
  <c r="PC410" i="28"/>
  <c r="PQ410" i="28"/>
  <c r="PD410" i="28"/>
  <c r="PR410" i="28"/>
  <c r="PE410" i="28"/>
  <c r="PS410" i="28"/>
  <c r="PF410" i="28"/>
  <c r="PU410" i="28"/>
  <c r="PK482" i="28"/>
  <c r="PL482" i="28"/>
  <c r="PA482" i="28"/>
  <c r="PM482" i="28"/>
  <c r="PB482" i="28"/>
  <c r="PN482" i="28"/>
  <c r="PC482" i="28"/>
  <c r="PO482" i="28"/>
  <c r="PD482" i="28"/>
  <c r="PP482" i="28"/>
  <c r="PE482" i="28"/>
  <c r="PQ482" i="28"/>
  <c r="PF482" i="28"/>
  <c r="PR482" i="28"/>
  <c r="PG482" i="28"/>
  <c r="PS482" i="28"/>
  <c r="PH482" i="28"/>
  <c r="PT482" i="28"/>
  <c r="PI482" i="28"/>
  <c r="PU482" i="28"/>
  <c r="PJ482" i="28"/>
  <c r="PV482" i="28"/>
  <c r="PC321" i="28"/>
  <c r="PO321" i="28"/>
  <c r="PD321" i="28"/>
  <c r="PP321" i="28"/>
  <c r="PE321" i="28"/>
  <c r="PQ321" i="28"/>
  <c r="PF321" i="28"/>
  <c r="PR321" i="28"/>
  <c r="PG321" i="28"/>
  <c r="PS321" i="28"/>
  <c r="PH321" i="28"/>
  <c r="PT321" i="28"/>
  <c r="PI321" i="28"/>
  <c r="PU321" i="28"/>
  <c r="PJ321" i="28"/>
  <c r="PV321" i="28"/>
  <c r="PK321" i="28"/>
  <c r="PL321" i="28"/>
  <c r="PB321" i="28"/>
  <c r="PN321" i="28"/>
  <c r="PA321" i="28"/>
  <c r="PM321" i="28"/>
  <c r="PL383" i="28"/>
  <c r="PA383" i="28"/>
  <c r="PM383" i="28"/>
  <c r="PB383" i="28"/>
  <c r="PN383" i="28"/>
  <c r="PC383" i="28"/>
  <c r="PO383" i="28"/>
  <c r="PD383" i="28"/>
  <c r="PP383" i="28"/>
  <c r="PE383" i="28"/>
  <c r="PQ383" i="28"/>
  <c r="PF383" i="28"/>
  <c r="PR383" i="28"/>
  <c r="PG383" i="28"/>
  <c r="PS383" i="28"/>
  <c r="PH383" i="28"/>
  <c r="PT383" i="28"/>
  <c r="PI383" i="28"/>
  <c r="PU383" i="28"/>
  <c r="PJ383" i="28"/>
  <c r="PV383" i="28"/>
  <c r="PK383" i="28"/>
  <c r="PE444" i="28"/>
  <c r="PQ444" i="28"/>
  <c r="PF444" i="28"/>
  <c r="PR444" i="28"/>
  <c r="PG444" i="28"/>
  <c r="PS444" i="28"/>
  <c r="PH444" i="28"/>
  <c r="PT444" i="28"/>
  <c r="PI444" i="28"/>
  <c r="PU444" i="28"/>
  <c r="PJ444" i="28"/>
  <c r="PV444" i="28"/>
  <c r="PK444" i="28"/>
  <c r="PL444" i="28"/>
  <c r="PA444" i="28"/>
  <c r="PM444" i="28"/>
  <c r="PB444" i="28"/>
  <c r="PN444" i="28"/>
  <c r="PC444" i="28"/>
  <c r="PO444" i="28"/>
  <c r="PD444" i="28"/>
  <c r="PP444" i="28"/>
  <c r="PE491" i="28"/>
  <c r="PQ491" i="28"/>
  <c r="PF491" i="28"/>
  <c r="PR491" i="28"/>
  <c r="PG491" i="28"/>
  <c r="PS491" i="28"/>
  <c r="PH491" i="28"/>
  <c r="PT491" i="28"/>
  <c r="PI491" i="28"/>
  <c r="PU491" i="28"/>
  <c r="PJ491" i="28"/>
  <c r="PV491" i="28"/>
  <c r="PK491" i="28"/>
  <c r="PL491" i="28"/>
  <c r="PA491" i="28"/>
  <c r="PM491" i="28"/>
  <c r="PB491" i="28"/>
  <c r="PN491" i="28"/>
  <c r="PC491" i="28"/>
  <c r="PO491" i="28"/>
  <c r="PD491" i="28"/>
  <c r="PP491" i="28"/>
  <c r="PD326" i="28"/>
  <c r="PP326" i="28"/>
  <c r="PE326" i="28"/>
  <c r="PQ326" i="28"/>
  <c r="PF326" i="28"/>
  <c r="PR326" i="28"/>
  <c r="PG326" i="28"/>
  <c r="PS326" i="28"/>
  <c r="PH326" i="28"/>
  <c r="PT326" i="28"/>
  <c r="PI326" i="28"/>
  <c r="PU326" i="28"/>
  <c r="PJ326" i="28"/>
  <c r="PV326" i="28"/>
  <c r="PK326" i="28"/>
  <c r="PL326" i="28"/>
  <c r="PA326" i="28"/>
  <c r="PM326" i="28"/>
  <c r="PB326" i="28"/>
  <c r="PN326" i="28"/>
  <c r="PC326" i="28"/>
  <c r="PO326" i="28"/>
  <c r="PC364" i="28"/>
  <c r="PO364" i="28"/>
  <c r="PE364" i="28"/>
  <c r="PQ364" i="28"/>
  <c r="PG364" i="28"/>
  <c r="PS364" i="28"/>
  <c r="PJ364" i="28"/>
  <c r="PV364" i="28"/>
  <c r="PL364" i="28"/>
  <c r="PB364" i="28"/>
  <c r="PN364" i="28"/>
  <c r="PR364" i="28"/>
  <c r="PT364" i="28"/>
  <c r="PU364" i="28"/>
  <c r="PA364" i="28"/>
  <c r="PD364" i="28"/>
  <c r="PF364" i="28"/>
  <c r="PH364" i="28"/>
  <c r="PI364" i="28"/>
  <c r="PK364" i="28"/>
  <c r="PM364" i="28"/>
  <c r="PP364" i="28"/>
  <c r="PA417" i="28"/>
  <c r="PM417" i="28"/>
  <c r="PB417" i="28"/>
  <c r="PN417" i="28"/>
  <c r="PC417" i="28"/>
  <c r="PO417" i="28"/>
  <c r="PD417" i="28"/>
  <c r="PP417" i="28"/>
  <c r="PE417" i="28"/>
  <c r="PQ417" i="28"/>
  <c r="PF417" i="28"/>
  <c r="PR417" i="28"/>
  <c r="PG417" i="28"/>
  <c r="PS417" i="28"/>
  <c r="PH417" i="28"/>
  <c r="PT417" i="28"/>
  <c r="PI417" i="28"/>
  <c r="PU417" i="28"/>
  <c r="PJ417" i="28"/>
  <c r="PV417" i="28"/>
  <c r="PK417" i="28"/>
  <c r="PL417" i="28"/>
  <c r="PJ518" i="28"/>
  <c r="PV518" i="28"/>
  <c r="PK518" i="28"/>
  <c r="PL518" i="28"/>
  <c r="PA518" i="28"/>
  <c r="PM518" i="28"/>
  <c r="PO518" i="28"/>
  <c r="PB518" i="28"/>
  <c r="PN518" i="28"/>
  <c r="PC518" i="28"/>
  <c r="PD518" i="28"/>
  <c r="PP518" i="28"/>
  <c r="PE518" i="28"/>
  <c r="PQ518" i="28"/>
  <c r="PF518" i="28"/>
  <c r="PR518" i="28"/>
  <c r="PG518" i="28"/>
  <c r="PS518" i="28"/>
  <c r="PH518" i="28"/>
  <c r="PT518" i="28"/>
  <c r="PI518" i="28"/>
  <c r="PU518" i="28"/>
  <c r="PD350" i="28"/>
  <c r="PP350" i="28"/>
  <c r="PE350" i="28"/>
  <c r="PQ350" i="28"/>
  <c r="PF350" i="28"/>
  <c r="PR350" i="28"/>
  <c r="PG350" i="28"/>
  <c r="PS350" i="28"/>
  <c r="PH350" i="28"/>
  <c r="PT350" i="28"/>
  <c r="PI350" i="28"/>
  <c r="PU350" i="28"/>
  <c r="PJ350" i="28"/>
  <c r="PV350" i="28"/>
  <c r="PK350" i="28"/>
  <c r="PL350" i="28"/>
  <c r="PA350" i="28"/>
  <c r="PM350" i="28"/>
  <c r="PC350" i="28"/>
  <c r="PO350" i="28"/>
  <c r="PB350" i="28"/>
  <c r="PN350" i="28"/>
  <c r="PB403" i="28"/>
  <c r="PN403" i="28"/>
  <c r="PC403" i="28"/>
  <c r="PO403" i="28"/>
  <c r="PD403" i="28"/>
  <c r="PP403" i="28"/>
  <c r="PE403" i="28"/>
  <c r="PQ403" i="28"/>
  <c r="PF403" i="28"/>
  <c r="PR403" i="28"/>
  <c r="PG403" i="28"/>
  <c r="PS403" i="28"/>
  <c r="PH403" i="28"/>
  <c r="PT403" i="28"/>
  <c r="PI403" i="28"/>
  <c r="PU403" i="28"/>
  <c r="PJ403" i="28"/>
  <c r="PV403" i="28"/>
  <c r="PK403" i="28"/>
  <c r="PL403" i="28"/>
  <c r="PA403" i="28"/>
  <c r="PM403" i="28"/>
  <c r="PB462" i="28"/>
  <c r="PN462" i="28"/>
  <c r="PC462" i="28"/>
  <c r="PO462" i="28"/>
  <c r="PD462" i="28"/>
  <c r="PP462" i="28"/>
  <c r="PE462" i="28"/>
  <c r="PQ462" i="28"/>
  <c r="PF462" i="28"/>
  <c r="PR462" i="28"/>
  <c r="PG462" i="28"/>
  <c r="PS462" i="28"/>
  <c r="PH462" i="28"/>
  <c r="PT462" i="28"/>
  <c r="PI462" i="28"/>
  <c r="PU462" i="28"/>
  <c r="PJ462" i="28"/>
  <c r="PV462" i="28"/>
  <c r="PK462" i="28"/>
  <c r="PL462" i="28"/>
  <c r="PA462" i="28"/>
  <c r="PM462" i="28"/>
  <c r="PD328" i="28"/>
  <c r="PP328" i="28"/>
  <c r="PE328" i="28"/>
  <c r="PQ328" i="28"/>
  <c r="PF328" i="28"/>
  <c r="PR328" i="28"/>
  <c r="PG328" i="28"/>
  <c r="PS328" i="28"/>
  <c r="PH328" i="28"/>
  <c r="PT328" i="28"/>
  <c r="PI328" i="28"/>
  <c r="PU328" i="28"/>
  <c r="PJ328" i="28"/>
  <c r="PV328" i="28"/>
  <c r="PK328" i="28"/>
  <c r="PL328" i="28"/>
  <c r="PA328" i="28"/>
  <c r="PM328" i="28"/>
  <c r="PB328" i="28"/>
  <c r="PN328" i="28"/>
  <c r="PO328" i="28"/>
  <c r="PC328" i="28"/>
  <c r="PJ327" i="28"/>
  <c r="PV327" i="28"/>
  <c r="PK327" i="28"/>
  <c r="PL327" i="28"/>
  <c r="PA327" i="28"/>
  <c r="PM327" i="28"/>
  <c r="PB327" i="28"/>
  <c r="PN327" i="28"/>
  <c r="PC327" i="28"/>
  <c r="PO327" i="28"/>
  <c r="PD327" i="28"/>
  <c r="PP327" i="28"/>
  <c r="PE327" i="28"/>
  <c r="PQ327" i="28"/>
  <c r="PF327" i="28"/>
  <c r="PR327" i="28"/>
  <c r="PG327" i="28"/>
  <c r="PS327" i="28"/>
  <c r="PH327" i="28"/>
  <c r="PT327" i="28"/>
  <c r="PI327" i="28"/>
  <c r="PU327" i="28"/>
  <c r="PB389" i="28"/>
  <c r="PN389" i="28"/>
  <c r="PF389" i="28"/>
  <c r="PS389" i="28"/>
  <c r="PG389" i="28"/>
  <c r="PT389" i="28"/>
  <c r="PH389" i="28"/>
  <c r="PU389" i="28"/>
  <c r="PI389" i="28"/>
  <c r="PV389" i="28"/>
  <c r="PJ389" i="28"/>
  <c r="PK389" i="28"/>
  <c r="PL389" i="28"/>
  <c r="PM389" i="28"/>
  <c r="PA389" i="28"/>
  <c r="PO389" i="28"/>
  <c r="PC389" i="28"/>
  <c r="PP389" i="28"/>
  <c r="PE389" i="28"/>
  <c r="PR389" i="28"/>
  <c r="PD389" i="28"/>
  <c r="PQ389" i="28"/>
  <c r="PE452" i="28"/>
  <c r="PQ452" i="28"/>
  <c r="PF452" i="28"/>
  <c r="PR452" i="28"/>
  <c r="PG452" i="28"/>
  <c r="PS452" i="28"/>
  <c r="PH452" i="28"/>
  <c r="PT452" i="28"/>
  <c r="PI452" i="28"/>
  <c r="PU452" i="28"/>
  <c r="PJ452" i="28"/>
  <c r="PV452" i="28"/>
  <c r="PK452" i="28"/>
  <c r="PL452" i="28"/>
  <c r="PA452" i="28"/>
  <c r="PM452" i="28"/>
  <c r="PB452" i="28"/>
  <c r="PN452" i="28"/>
  <c r="PC452" i="28"/>
  <c r="PO452" i="28"/>
  <c r="PD452" i="28"/>
  <c r="PP452" i="28"/>
  <c r="PD511" i="28"/>
  <c r="PP511" i="28"/>
  <c r="PE511" i="28"/>
  <c r="PQ511" i="28"/>
  <c r="PF511" i="28"/>
  <c r="PR511" i="28"/>
  <c r="PG511" i="28"/>
  <c r="PS511" i="28"/>
  <c r="PH511" i="28"/>
  <c r="PT511" i="28"/>
  <c r="PI511" i="28"/>
  <c r="PU511" i="28"/>
  <c r="PJ511" i="28"/>
  <c r="PV511" i="28"/>
  <c r="PK511" i="28"/>
  <c r="PL511" i="28"/>
  <c r="PA511" i="28"/>
  <c r="PM511" i="28"/>
  <c r="PB511" i="28"/>
  <c r="PN511" i="28"/>
  <c r="PC511" i="28"/>
  <c r="PO511" i="28"/>
  <c r="PK369" i="28"/>
  <c r="PL369" i="28"/>
  <c r="PA369" i="28"/>
  <c r="PM369" i="28"/>
  <c r="PC369" i="28"/>
  <c r="PO369" i="28"/>
  <c r="PD369" i="28"/>
  <c r="PP369" i="28"/>
  <c r="PE369" i="28"/>
  <c r="PQ369" i="28"/>
  <c r="PF369" i="28"/>
  <c r="PR369" i="28"/>
  <c r="PG369" i="28"/>
  <c r="PS369" i="28"/>
  <c r="PH369" i="28"/>
  <c r="PT369" i="28"/>
  <c r="PI369" i="28"/>
  <c r="PU369" i="28"/>
  <c r="PJ369" i="28"/>
  <c r="PV369" i="28"/>
  <c r="PB369" i="28"/>
  <c r="PN369" i="28"/>
  <c r="PD432" i="28"/>
  <c r="PP432" i="28"/>
  <c r="PE432" i="28"/>
  <c r="PQ432" i="28"/>
  <c r="PF432" i="28"/>
  <c r="PR432" i="28"/>
  <c r="PG432" i="28"/>
  <c r="PS432" i="28"/>
  <c r="PH432" i="28"/>
  <c r="PT432" i="28"/>
  <c r="PI432" i="28"/>
  <c r="PU432" i="28"/>
  <c r="PJ432" i="28"/>
  <c r="PV432" i="28"/>
  <c r="PK432" i="28"/>
  <c r="PL432" i="28"/>
  <c r="PA432" i="28"/>
  <c r="PM432" i="28"/>
  <c r="PB432" i="28"/>
  <c r="PN432" i="28"/>
  <c r="PC432" i="28"/>
  <c r="PO432" i="28"/>
  <c r="PE499" i="28"/>
  <c r="PQ499" i="28"/>
  <c r="PF499" i="28"/>
  <c r="PR499" i="28"/>
  <c r="PG499" i="28"/>
  <c r="PS499" i="28"/>
  <c r="PH499" i="28"/>
  <c r="PT499" i="28"/>
  <c r="PI499" i="28"/>
  <c r="PU499" i="28"/>
  <c r="PJ499" i="28"/>
  <c r="PV499" i="28"/>
  <c r="PK499" i="28"/>
  <c r="PL499" i="28"/>
  <c r="PA499" i="28"/>
  <c r="PM499" i="28"/>
  <c r="PB499" i="28"/>
  <c r="PN499" i="28"/>
  <c r="PC499" i="28"/>
  <c r="PO499" i="28"/>
  <c r="PD499" i="28"/>
  <c r="PP499" i="28"/>
  <c r="PJ514" i="28"/>
  <c r="PV514" i="28"/>
  <c r="PK514" i="28"/>
  <c r="PL514" i="28"/>
  <c r="PA514" i="28"/>
  <c r="PM514" i="28"/>
  <c r="PB514" i="28"/>
  <c r="PN514" i="28"/>
  <c r="PC514" i="28"/>
  <c r="PO514" i="28"/>
  <c r="PD514" i="28"/>
  <c r="PP514" i="28"/>
  <c r="PE514" i="28"/>
  <c r="PQ514" i="28"/>
  <c r="PF514" i="28"/>
  <c r="PR514" i="28"/>
  <c r="PG514" i="28"/>
  <c r="PS514" i="28"/>
  <c r="PH514" i="28"/>
  <c r="PT514" i="28"/>
  <c r="PI514" i="28"/>
  <c r="PU514" i="28"/>
  <c r="PA425" i="28"/>
  <c r="PM425" i="28"/>
  <c r="PB425" i="28"/>
  <c r="PN425" i="28"/>
  <c r="PC425" i="28"/>
  <c r="PO425" i="28"/>
  <c r="PD425" i="28"/>
  <c r="PP425" i="28"/>
  <c r="PE425" i="28"/>
  <c r="PQ425" i="28"/>
  <c r="PF425" i="28"/>
  <c r="PR425" i="28"/>
  <c r="PG425" i="28"/>
  <c r="PS425" i="28"/>
  <c r="PH425" i="28"/>
  <c r="PT425" i="28"/>
  <c r="PI425" i="28"/>
  <c r="PU425" i="28"/>
  <c r="PJ425" i="28"/>
  <c r="PV425" i="28"/>
  <c r="PK425" i="28"/>
  <c r="PL425" i="28"/>
  <c r="PJ516" i="28"/>
  <c r="PV516" i="28"/>
  <c r="PK516" i="28"/>
  <c r="PL516" i="28"/>
  <c r="PA516" i="28"/>
  <c r="PM516" i="28"/>
  <c r="PB516" i="28"/>
  <c r="PN516" i="28"/>
  <c r="PC516" i="28"/>
  <c r="PO516" i="28"/>
  <c r="PD516" i="28"/>
  <c r="PP516" i="28"/>
  <c r="PE516" i="28"/>
  <c r="PQ516" i="28"/>
  <c r="PF516" i="28"/>
  <c r="PR516" i="28"/>
  <c r="PG516" i="28"/>
  <c r="PS516" i="28"/>
  <c r="PH516" i="28"/>
  <c r="PT516" i="28"/>
  <c r="PI516" i="28"/>
  <c r="PU516" i="28"/>
  <c r="PB470" i="28"/>
  <c r="PN470" i="28"/>
  <c r="PC470" i="28"/>
  <c r="PO470" i="28"/>
  <c r="PD470" i="28"/>
  <c r="PP470" i="28"/>
  <c r="PE470" i="28"/>
  <c r="PQ470" i="28"/>
  <c r="PF470" i="28"/>
  <c r="PR470" i="28"/>
  <c r="PG470" i="28"/>
  <c r="PS470" i="28"/>
  <c r="PH470" i="28"/>
  <c r="PT470" i="28"/>
  <c r="PI470" i="28"/>
  <c r="PU470" i="28"/>
  <c r="PJ470" i="28"/>
  <c r="PV470" i="28"/>
  <c r="PK470" i="28"/>
  <c r="PL470" i="28"/>
  <c r="PA470" i="28"/>
  <c r="PM470" i="28"/>
  <c r="PH406" i="28"/>
  <c r="PT406" i="28"/>
  <c r="PI406" i="28"/>
  <c r="PU406" i="28"/>
  <c r="PJ406" i="28"/>
  <c r="PV406" i="28"/>
  <c r="PK406" i="28"/>
  <c r="PL406" i="28"/>
  <c r="PA406" i="28"/>
  <c r="PM406" i="28"/>
  <c r="PC406" i="28"/>
  <c r="PO406" i="28"/>
  <c r="PD406" i="28"/>
  <c r="PP406" i="28"/>
  <c r="PE406" i="28"/>
  <c r="PQ406" i="28"/>
  <c r="PF406" i="28"/>
  <c r="PR406" i="28"/>
  <c r="PB406" i="28"/>
  <c r="PG406" i="28"/>
  <c r="PN406" i="28"/>
  <c r="PS406" i="28"/>
  <c r="PL387" i="28"/>
  <c r="PA387" i="28"/>
  <c r="PM387" i="28"/>
  <c r="PB387" i="28"/>
  <c r="PN387" i="28"/>
  <c r="PD387" i="28"/>
  <c r="PP387" i="28"/>
  <c r="PE387" i="28"/>
  <c r="PQ387" i="28"/>
  <c r="PF387" i="28"/>
  <c r="PR387" i="28"/>
  <c r="PG387" i="28"/>
  <c r="PS387" i="28"/>
  <c r="PI387" i="28"/>
  <c r="PU387" i="28"/>
  <c r="PC387" i="28"/>
  <c r="PH387" i="28"/>
  <c r="PJ387" i="28"/>
  <c r="PK387" i="28"/>
  <c r="PO387" i="28"/>
  <c r="PT387" i="28"/>
  <c r="PV387" i="28"/>
  <c r="PH459" i="28"/>
  <c r="PT459" i="28"/>
  <c r="PI459" i="28"/>
  <c r="PU459" i="28"/>
  <c r="PJ459" i="28"/>
  <c r="PV459" i="28"/>
  <c r="PK459" i="28"/>
  <c r="PL459" i="28"/>
  <c r="PA459" i="28"/>
  <c r="PM459" i="28"/>
  <c r="PB459" i="28"/>
  <c r="PN459" i="28"/>
  <c r="PC459" i="28"/>
  <c r="PO459" i="28"/>
  <c r="PD459" i="28"/>
  <c r="PP459" i="28"/>
  <c r="PE459" i="28"/>
  <c r="PQ459" i="28"/>
  <c r="PF459" i="28"/>
  <c r="PR459" i="28"/>
  <c r="PG459" i="28"/>
  <c r="PS459" i="28"/>
  <c r="PB480" i="28"/>
  <c r="PN480" i="28"/>
  <c r="PC480" i="28"/>
  <c r="PO480" i="28"/>
  <c r="PJ480" i="28"/>
  <c r="PV480" i="28"/>
  <c r="PA480" i="28"/>
  <c r="PM480" i="28"/>
  <c r="PP480" i="28"/>
  <c r="PQ480" i="28"/>
  <c r="PR480" i="28"/>
  <c r="PS480" i="28"/>
  <c r="PD480" i="28"/>
  <c r="PT480" i="28"/>
  <c r="PE480" i="28"/>
  <c r="PU480" i="28"/>
  <c r="PF480" i="28"/>
  <c r="PG480" i="28"/>
  <c r="PH480" i="28"/>
  <c r="PI480" i="28"/>
  <c r="PK480" i="28"/>
  <c r="PL480" i="28"/>
  <c r="PE372" i="28"/>
  <c r="PQ372" i="28"/>
  <c r="PF372" i="28"/>
  <c r="PR372" i="28"/>
  <c r="PG372" i="28"/>
  <c r="PS372" i="28"/>
  <c r="PI372" i="28"/>
  <c r="PU372" i="28"/>
  <c r="PJ372" i="28"/>
  <c r="PV372" i="28"/>
  <c r="PK372" i="28"/>
  <c r="PL372" i="28"/>
  <c r="PA372" i="28"/>
  <c r="PM372" i="28"/>
  <c r="PB372" i="28"/>
  <c r="PN372" i="28"/>
  <c r="PC372" i="28"/>
  <c r="PO372" i="28"/>
  <c r="PD372" i="28"/>
  <c r="PP372" i="28"/>
  <c r="PH372" i="28"/>
  <c r="PT372" i="28"/>
  <c r="PG420" i="28"/>
  <c r="PS420" i="28"/>
  <c r="PH420" i="28"/>
  <c r="PT420" i="28"/>
  <c r="PI420" i="28"/>
  <c r="PU420" i="28"/>
  <c r="PJ420" i="28"/>
  <c r="PV420" i="28"/>
  <c r="PK420" i="28"/>
  <c r="PL420" i="28"/>
  <c r="PA420" i="28"/>
  <c r="PM420" i="28"/>
  <c r="PB420" i="28"/>
  <c r="PN420" i="28"/>
  <c r="PC420" i="28"/>
  <c r="PO420" i="28"/>
  <c r="PD420" i="28"/>
  <c r="PP420" i="28"/>
  <c r="PE420" i="28"/>
  <c r="PQ420" i="28"/>
  <c r="PF420" i="28"/>
  <c r="PR420" i="28"/>
  <c r="PH465" i="28"/>
  <c r="PT465" i="28"/>
  <c r="PI465" i="28"/>
  <c r="PU465" i="28"/>
  <c r="PJ465" i="28"/>
  <c r="PV465" i="28"/>
  <c r="PK465" i="28"/>
  <c r="PL465" i="28"/>
  <c r="PA465" i="28"/>
  <c r="PM465" i="28"/>
  <c r="PB465" i="28"/>
  <c r="PN465" i="28"/>
  <c r="PC465" i="28"/>
  <c r="PO465" i="28"/>
  <c r="PD465" i="28"/>
  <c r="PP465" i="28"/>
  <c r="PE465" i="28"/>
  <c r="PQ465" i="28"/>
  <c r="PF465" i="28"/>
  <c r="PR465" i="28"/>
  <c r="PG465" i="28"/>
  <c r="PS465" i="28"/>
  <c r="PH473" i="28"/>
  <c r="PT473" i="28"/>
  <c r="PI473" i="28"/>
  <c r="PU473" i="28"/>
  <c r="PJ473" i="28"/>
  <c r="PV473" i="28"/>
  <c r="PK473" i="28"/>
  <c r="PL473" i="28"/>
  <c r="PA473" i="28"/>
  <c r="PM473" i="28"/>
  <c r="PB473" i="28"/>
  <c r="PN473" i="28"/>
  <c r="PC473" i="28"/>
  <c r="PO473" i="28"/>
  <c r="PD473" i="28"/>
  <c r="PP473" i="28"/>
  <c r="PE473" i="28"/>
  <c r="PQ473" i="28"/>
  <c r="PF473" i="28"/>
  <c r="PR473" i="28"/>
  <c r="PG473" i="28"/>
  <c r="PS473" i="28"/>
  <c r="PJ351" i="28"/>
  <c r="PV351" i="28"/>
  <c r="PL351" i="28"/>
  <c r="PA351" i="28"/>
  <c r="PM351" i="28"/>
  <c r="PB351" i="28"/>
  <c r="PN351" i="28"/>
  <c r="PC351" i="28"/>
  <c r="PO351" i="28"/>
  <c r="PD351" i="28"/>
  <c r="PP351" i="28"/>
  <c r="PE351" i="28"/>
  <c r="PQ351" i="28"/>
  <c r="PF351" i="28"/>
  <c r="PR351" i="28"/>
  <c r="PI351" i="28"/>
  <c r="PU351" i="28"/>
  <c r="PG351" i="28"/>
  <c r="PH351" i="28"/>
  <c r="PK351" i="28"/>
  <c r="PS351" i="28"/>
  <c r="PT351" i="28"/>
  <c r="PH402" i="28"/>
  <c r="PT402" i="28"/>
  <c r="PI402" i="28"/>
  <c r="PU402" i="28"/>
  <c r="PJ402" i="28"/>
  <c r="PV402" i="28"/>
  <c r="PK402" i="28"/>
  <c r="PL402" i="28"/>
  <c r="PA402" i="28"/>
  <c r="PM402" i="28"/>
  <c r="PB402" i="28"/>
  <c r="PN402" i="28"/>
  <c r="PC402" i="28"/>
  <c r="PO402" i="28"/>
  <c r="PD402" i="28"/>
  <c r="PP402" i="28"/>
  <c r="PE402" i="28"/>
  <c r="PQ402" i="28"/>
  <c r="PF402" i="28"/>
  <c r="PR402" i="28"/>
  <c r="PG402" i="28"/>
  <c r="PS402" i="28"/>
  <c r="PD332" i="28"/>
  <c r="PP332" i="28"/>
  <c r="PE332" i="28"/>
  <c r="PQ332" i="28"/>
  <c r="PG332" i="28"/>
  <c r="PS332" i="28"/>
  <c r="PH332" i="28"/>
  <c r="PT332" i="28"/>
  <c r="PI332" i="28"/>
  <c r="PU332" i="28"/>
  <c r="PJ332" i="28"/>
  <c r="PV332" i="28"/>
  <c r="PK332" i="28"/>
  <c r="PL332" i="28"/>
  <c r="PB332" i="28"/>
  <c r="PN332" i="28"/>
  <c r="PC332" i="28"/>
  <c r="PF332" i="28"/>
  <c r="PM332" i="28"/>
  <c r="PO332" i="28"/>
  <c r="PR332" i="28"/>
  <c r="PA332" i="28"/>
  <c r="PI322" i="28"/>
  <c r="PU322" i="28"/>
  <c r="PK322" i="28"/>
  <c r="PL322" i="28"/>
  <c r="PA322" i="28"/>
  <c r="PM322" i="28"/>
  <c r="PB322" i="28"/>
  <c r="PN322" i="28"/>
  <c r="PD322" i="28"/>
  <c r="PP322" i="28"/>
  <c r="PE322" i="28"/>
  <c r="PQ322" i="28"/>
  <c r="PF322" i="28"/>
  <c r="PR322" i="28"/>
  <c r="PH322" i="28"/>
  <c r="PT322" i="28"/>
  <c r="PC322" i="28"/>
  <c r="PG322" i="28"/>
  <c r="PJ322" i="28"/>
  <c r="PO322" i="28"/>
  <c r="PS322" i="28"/>
  <c r="PV322" i="28"/>
  <c r="PI320" i="28"/>
  <c r="PU320" i="28"/>
  <c r="PJ320" i="28"/>
  <c r="PV320" i="28"/>
  <c r="PK320" i="28"/>
  <c r="PL320" i="28"/>
  <c r="PA320" i="28"/>
  <c r="PM320" i="28"/>
  <c r="PB320" i="28"/>
  <c r="PN320" i="28"/>
  <c r="PC320" i="28"/>
  <c r="PO320" i="28"/>
  <c r="PD320" i="28"/>
  <c r="PP320" i="28"/>
  <c r="PE320" i="28"/>
  <c r="PQ320" i="28"/>
  <c r="PF320" i="28"/>
  <c r="PR320" i="28"/>
  <c r="PH320" i="28"/>
  <c r="PT320" i="28"/>
  <c r="PG320" i="28"/>
  <c r="PS320" i="28"/>
  <c r="PI357" i="28"/>
  <c r="PU357" i="28"/>
  <c r="PJ357" i="28"/>
  <c r="PV357" i="28"/>
  <c r="PK357" i="28"/>
  <c r="PL357" i="28"/>
  <c r="PA357" i="28"/>
  <c r="PM357" i="28"/>
  <c r="PB357" i="28"/>
  <c r="PN357" i="28"/>
  <c r="PC357" i="28"/>
  <c r="PO357" i="28"/>
  <c r="PD357" i="28"/>
  <c r="PP357" i="28"/>
  <c r="PE357" i="28"/>
  <c r="PQ357" i="28"/>
  <c r="PF357" i="28"/>
  <c r="PR357" i="28"/>
  <c r="PH357" i="28"/>
  <c r="PT357" i="28"/>
  <c r="PG357" i="28"/>
  <c r="PS357" i="28"/>
  <c r="PH390" i="28"/>
  <c r="PT390" i="28"/>
  <c r="PE390" i="28"/>
  <c r="PR390" i="28"/>
  <c r="PF390" i="28"/>
  <c r="PS390" i="28"/>
  <c r="PG390" i="28"/>
  <c r="PU390" i="28"/>
  <c r="PI390" i="28"/>
  <c r="PV390" i="28"/>
  <c r="PJ390" i="28"/>
  <c r="PK390" i="28"/>
  <c r="PL390" i="28"/>
  <c r="PM390" i="28"/>
  <c r="PA390" i="28"/>
  <c r="PN390" i="28"/>
  <c r="PB390" i="28"/>
  <c r="PO390" i="28"/>
  <c r="PD390" i="28"/>
  <c r="PQ390" i="28"/>
  <c r="PC390" i="28"/>
  <c r="PP390" i="28"/>
  <c r="PK445" i="28"/>
  <c r="PL445" i="28"/>
  <c r="PA445" i="28"/>
  <c r="PM445" i="28"/>
  <c r="PB445" i="28"/>
  <c r="PN445" i="28"/>
  <c r="PC445" i="28"/>
  <c r="PO445" i="28"/>
  <c r="PD445" i="28"/>
  <c r="PP445" i="28"/>
  <c r="PE445" i="28"/>
  <c r="PQ445" i="28"/>
  <c r="PF445" i="28"/>
  <c r="PR445" i="28"/>
  <c r="PG445" i="28"/>
  <c r="PS445" i="28"/>
  <c r="PH445" i="28"/>
  <c r="PT445" i="28"/>
  <c r="PI445" i="28"/>
  <c r="PU445" i="28"/>
  <c r="PJ445" i="28"/>
  <c r="PV445" i="28"/>
  <c r="PK492" i="28"/>
  <c r="PL492" i="28"/>
  <c r="PA492" i="28"/>
  <c r="PM492" i="28"/>
  <c r="PB492" i="28"/>
  <c r="PN492" i="28"/>
  <c r="PC492" i="28"/>
  <c r="PO492" i="28"/>
  <c r="PD492" i="28"/>
  <c r="PP492" i="28"/>
  <c r="PE492" i="28"/>
  <c r="PQ492" i="28"/>
  <c r="PF492" i="28"/>
  <c r="PR492" i="28"/>
  <c r="PG492" i="28"/>
  <c r="PS492" i="28"/>
  <c r="PH492" i="28"/>
  <c r="PT492" i="28"/>
  <c r="PI492" i="28"/>
  <c r="PU492" i="28"/>
  <c r="PJ492" i="28"/>
  <c r="PV492" i="28"/>
  <c r="PE483" i="28"/>
  <c r="PQ483" i="28"/>
  <c r="PF483" i="28"/>
  <c r="PR483" i="28"/>
  <c r="PG483" i="28"/>
  <c r="PS483" i="28"/>
  <c r="PH483" i="28"/>
  <c r="PT483" i="28"/>
  <c r="PI483" i="28"/>
  <c r="PU483" i="28"/>
  <c r="PJ483" i="28"/>
  <c r="PV483" i="28"/>
  <c r="PK483" i="28"/>
  <c r="PL483" i="28"/>
  <c r="PA483" i="28"/>
  <c r="PM483" i="28"/>
  <c r="PB483" i="28"/>
  <c r="PN483" i="28"/>
  <c r="PC483" i="28"/>
  <c r="PO483" i="28"/>
  <c r="PD483" i="28"/>
  <c r="PP483" i="28"/>
  <c r="PB391" i="28"/>
  <c r="PN391" i="28"/>
  <c r="PC391" i="28"/>
  <c r="PO391" i="28"/>
  <c r="PD391" i="28"/>
  <c r="PP391" i="28"/>
  <c r="PE391" i="28"/>
  <c r="PQ391" i="28"/>
  <c r="PF391" i="28"/>
  <c r="PR391" i="28"/>
  <c r="PG391" i="28"/>
  <c r="PS391" i="28"/>
  <c r="PH391" i="28"/>
  <c r="PT391" i="28"/>
  <c r="PI391" i="28"/>
  <c r="PU391" i="28"/>
  <c r="PJ391" i="28"/>
  <c r="PV391" i="28"/>
  <c r="PK391" i="28"/>
  <c r="PA391" i="28"/>
  <c r="PM391" i="28"/>
  <c r="PL391" i="28"/>
  <c r="PK449" i="28"/>
  <c r="PL449" i="28"/>
  <c r="PA449" i="28"/>
  <c r="PM449" i="28"/>
  <c r="PB449" i="28"/>
  <c r="PN449" i="28"/>
  <c r="PC449" i="28"/>
  <c r="PO449" i="28"/>
  <c r="PD449" i="28"/>
  <c r="PP449" i="28"/>
  <c r="PE449" i="28"/>
  <c r="PQ449" i="28"/>
  <c r="PF449" i="28"/>
  <c r="PR449" i="28"/>
  <c r="PG449" i="28"/>
  <c r="PS449" i="28"/>
  <c r="PH449" i="28"/>
  <c r="PT449" i="28"/>
  <c r="PI449" i="28"/>
  <c r="PU449" i="28"/>
  <c r="PJ449" i="28"/>
  <c r="PV449" i="28"/>
  <c r="PJ510" i="28"/>
  <c r="PV510" i="28"/>
  <c r="PK510" i="28"/>
  <c r="PL510" i="28"/>
  <c r="PA510" i="28"/>
  <c r="PM510" i="28"/>
  <c r="PB510" i="28"/>
  <c r="PN510" i="28"/>
  <c r="PC510" i="28"/>
  <c r="PO510" i="28"/>
  <c r="PD510" i="28"/>
  <c r="PP510" i="28"/>
  <c r="PE510" i="28"/>
  <c r="PQ510" i="28"/>
  <c r="PF510" i="28"/>
  <c r="PR510" i="28"/>
  <c r="PG510" i="28"/>
  <c r="PS510" i="28"/>
  <c r="PH510" i="28"/>
  <c r="PT510" i="28"/>
  <c r="PI510" i="28"/>
  <c r="PU510" i="28"/>
  <c r="PK488" i="28"/>
  <c r="PL488" i="28"/>
  <c r="PA488" i="28"/>
  <c r="PM488" i="28"/>
  <c r="PB488" i="28"/>
  <c r="PN488" i="28"/>
  <c r="PC488" i="28"/>
  <c r="PO488" i="28"/>
  <c r="PD488" i="28"/>
  <c r="PP488" i="28"/>
  <c r="PE488" i="28"/>
  <c r="PQ488" i="28"/>
  <c r="PF488" i="28"/>
  <c r="PR488" i="28"/>
  <c r="PG488" i="28"/>
  <c r="PS488" i="28"/>
  <c r="PH488" i="28"/>
  <c r="PT488" i="28"/>
  <c r="PI488" i="28"/>
  <c r="PU488" i="28"/>
  <c r="PJ488" i="28"/>
  <c r="PV488" i="28"/>
  <c r="PE487" i="28"/>
  <c r="PQ487" i="28"/>
  <c r="PF487" i="28"/>
  <c r="PR487" i="28"/>
  <c r="PG487" i="28"/>
  <c r="PS487" i="28"/>
  <c r="PH487" i="28"/>
  <c r="PT487" i="28"/>
  <c r="PI487" i="28"/>
  <c r="PU487" i="28"/>
  <c r="PJ487" i="28"/>
  <c r="PV487" i="28"/>
  <c r="PK487" i="28"/>
  <c r="PL487" i="28"/>
  <c r="PA487" i="28"/>
  <c r="PM487" i="28"/>
  <c r="PB487" i="28"/>
  <c r="PN487" i="28"/>
  <c r="PC487" i="28"/>
  <c r="PO487" i="28"/>
  <c r="PD487" i="28"/>
  <c r="PP487" i="28"/>
  <c r="PJ439" i="28"/>
  <c r="PV439" i="28"/>
  <c r="PK439" i="28"/>
  <c r="PL439" i="28"/>
  <c r="PA439" i="28"/>
  <c r="PM439" i="28"/>
  <c r="PB439" i="28"/>
  <c r="PN439" i="28"/>
  <c r="PD439" i="28"/>
  <c r="PP439" i="28"/>
  <c r="PE439" i="28"/>
  <c r="PQ439" i="28"/>
  <c r="PF439" i="28"/>
  <c r="PR439" i="28"/>
  <c r="PG439" i="28"/>
  <c r="PS439" i="28"/>
  <c r="PH439" i="28"/>
  <c r="PT439" i="28"/>
  <c r="PI439" i="28"/>
  <c r="PU439" i="28"/>
  <c r="PC439" i="28"/>
  <c r="PO439" i="28"/>
  <c r="PB395" i="28"/>
  <c r="PN395" i="28"/>
  <c r="PC395" i="28"/>
  <c r="PO395" i="28"/>
  <c r="PD395" i="28"/>
  <c r="PP395" i="28"/>
  <c r="PE395" i="28"/>
  <c r="PQ395" i="28"/>
  <c r="PF395" i="28"/>
  <c r="PR395" i="28"/>
  <c r="PG395" i="28"/>
  <c r="PS395" i="28"/>
  <c r="PH395" i="28"/>
  <c r="PT395" i="28"/>
  <c r="PI395" i="28"/>
  <c r="PU395" i="28"/>
  <c r="PJ395" i="28"/>
  <c r="PV395" i="28"/>
  <c r="PK395" i="28"/>
  <c r="PA395" i="28"/>
  <c r="PM395" i="28"/>
  <c r="PL395" i="28"/>
  <c r="PB457" i="28"/>
  <c r="PN457" i="28"/>
  <c r="PF457" i="28"/>
  <c r="PE457" i="28"/>
  <c r="PS457" i="28"/>
  <c r="PG457" i="28"/>
  <c r="PT457" i="28"/>
  <c r="PH457" i="28"/>
  <c r="PU457" i="28"/>
  <c r="PI457" i="28"/>
  <c r="PV457" i="28"/>
  <c r="PJ457" i="28"/>
  <c r="PK457" i="28"/>
  <c r="PL457" i="28"/>
  <c r="PM457" i="28"/>
  <c r="PO457" i="28"/>
  <c r="PA457" i="28"/>
  <c r="PP457" i="28"/>
  <c r="PC457" i="28"/>
  <c r="PQ457" i="28"/>
  <c r="PD457" i="28"/>
  <c r="PR457" i="28"/>
  <c r="PB458" i="28"/>
  <c r="PN458" i="28"/>
  <c r="PC458" i="28"/>
  <c r="PO458" i="28"/>
  <c r="PD458" i="28"/>
  <c r="PP458" i="28"/>
  <c r="PE458" i="28"/>
  <c r="PQ458" i="28"/>
  <c r="PF458" i="28"/>
  <c r="PR458" i="28"/>
  <c r="PG458" i="28"/>
  <c r="PS458" i="28"/>
  <c r="PH458" i="28"/>
  <c r="PT458" i="28"/>
  <c r="PI458" i="28"/>
  <c r="PU458" i="28"/>
  <c r="PJ458" i="28"/>
  <c r="PV458" i="28"/>
  <c r="PK458" i="28"/>
  <c r="PL458" i="28"/>
  <c r="PA458" i="28"/>
  <c r="PM458" i="28"/>
  <c r="PC323" i="28"/>
  <c r="PO323" i="28"/>
  <c r="PE323" i="28"/>
  <c r="PQ323" i="28"/>
  <c r="PF323" i="28"/>
  <c r="PR323" i="28"/>
  <c r="PG323" i="28"/>
  <c r="PS323" i="28"/>
  <c r="PH323" i="28"/>
  <c r="PT323" i="28"/>
  <c r="PJ323" i="28"/>
  <c r="PV323" i="28"/>
  <c r="PK323" i="28"/>
  <c r="PL323" i="28"/>
  <c r="PB323" i="28"/>
  <c r="PN323" i="28"/>
  <c r="PA323" i="28"/>
  <c r="PD323" i="28"/>
  <c r="PI323" i="28"/>
  <c r="PM323" i="28"/>
  <c r="PP323" i="28"/>
  <c r="PU323" i="28"/>
  <c r="PL385" i="28"/>
  <c r="PA385" i="28"/>
  <c r="PM385" i="28"/>
  <c r="PB385" i="28"/>
  <c r="PN385" i="28"/>
  <c r="PC385" i="28"/>
  <c r="PO385" i="28"/>
  <c r="PD385" i="28"/>
  <c r="PP385" i="28"/>
  <c r="PE385" i="28"/>
  <c r="PQ385" i="28"/>
  <c r="PF385" i="28"/>
  <c r="PR385" i="28"/>
  <c r="PG385" i="28"/>
  <c r="PS385" i="28"/>
  <c r="PH385" i="28"/>
  <c r="PT385" i="28"/>
  <c r="PI385" i="28"/>
  <c r="PU385" i="28"/>
  <c r="PJ385" i="28"/>
  <c r="PV385" i="28"/>
  <c r="PK385" i="28"/>
  <c r="PE446" i="28"/>
  <c r="PQ446" i="28"/>
  <c r="PF446" i="28"/>
  <c r="PR446" i="28"/>
  <c r="PG446" i="28"/>
  <c r="PS446" i="28"/>
  <c r="PH446" i="28"/>
  <c r="PT446" i="28"/>
  <c r="PI446" i="28"/>
  <c r="PU446" i="28"/>
  <c r="PJ446" i="28"/>
  <c r="PV446" i="28"/>
  <c r="PK446" i="28"/>
  <c r="PL446" i="28"/>
  <c r="PA446" i="28"/>
  <c r="PM446" i="28"/>
  <c r="PB446" i="28"/>
  <c r="PN446" i="28"/>
  <c r="PC446" i="28"/>
  <c r="PO446" i="28"/>
  <c r="PD446" i="28"/>
  <c r="PP446" i="28"/>
  <c r="PK494" i="28"/>
  <c r="PL494" i="28"/>
  <c r="PA494" i="28"/>
  <c r="PM494" i="28"/>
  <c r="PB494" i="28"/>
  <c r="PN494" i="28"/>
  <c r="PC494" i="28"/>
  <c r="PO494" i="28"/>
  <c r="PD494" i="28"/>
  <c r="PP494" i="28"/>
  <c r="PE494" i="28"/>
  <c r="PQ494" i="28"/>
  <c r="PF494" i="28"/>
  <c r="PR494" i="28"/>
  <c r="PG494" i="28"/>
  <c r="PS494" i="28"/>
  <c r="PH494" i="28"/>
  <c r="PT494" i="28"/>
  <c r="PI494" i="28"/>
  <c r="PU494" i="28"/>
  <c r="PJ494" i="28"/>
  <c r="PV494" i="28"/>
  <c r="PE374" i="28"/>
  <c r="PQ374" i="28"/>
  <c r="PF374" i="28"/>
  <c r="PR374" i="28"/>
  <c r="PG374" i="28"/>
  <c r="PS374" i="28"/>
  <c r="PJ374" i="28"/>
  <c r="PV374" i="28"/>
  <c r="PK374" i="28"/>
  <c r="PL374" i="28"/>
  <c r="PA374" i="28"/>
  <c r="PM374" i="28"/>
  <c r="PB374" i="28"/>
  <c r="PN374" i="28"/>
  <c r="PD374" i="28"/>
  <c r="PP374" i="28"/>
  <c r="PO374" i="28"/>
  <c r="PT374" i="28"/>
  <c r="PU374" i="28"/>
  <c r="PC374" i="28"/>
  <c r="PH374" i="28"/>
  <c r="PI374" i="28"/>
  <c r="PE493" i="28"/>
  <c r="PQ493" i="28"/>
  <c r="PF493" i="28"/>
  <c r="PR493" i="28"/>
  <c r="PG493" i="28"/>
  <c r="PS493" i="28"/>
  <c r="PH493" i="28"/>
  <c r="PT493" i="28"/>
  <c r="PI493" i="28"/>
  <c r="PU493" i="28"/>
  <c r="PJ493" i="28"/>
  <c r="PV493" i="28"/>
  <c r="PK493" i="28"/>
  <c r="PL493" i="28"/>
  <c r="PA493" i="28"/>
  <c r="PM493" i="28"/>
  <c r="PB493" i="28"/>
  <c r="PN493" i="28"/>
  <c r="PC493" i="28"/>
  <c r="PO493" i="28"/>
  <c r="PD493" i="28"/>
  <c r="PP493" i="28"/>
  <c r="PA419" i="28"/>
  <c r="PM419" i="28"/>
  <c r="PB419" i="28"/>
  <c r="PN419" i="28"/>
  <c r="PC419" i="28"/>
  <c r="PO419" i="28"/>
  <c r="PD419" i="28"/>
  <c r="PP419" i="28"/>
  <c r="PE419" i="28"/>
  <c r="PQ419" i="28"/>
  <c r="PF419" i="28"/>
  <c r="PR419" i="28"/>
  <c r="PG419" i="28"/>
  <c r="PS419" i="28"/>
  <c r="PH419" i="28"/>
  <c r="PT419" i="28"/>
  <c r="PI419" i="28"/>
  <c r="PU419" i="28"/>
  <c r="PJ419" i="28"/>
  <c r="PV419" i="28"/>
  <c r="PK419" i="28"/>
  <c r="PL419" i="28"/>
  <c r="PJ506" i="28"/>
  <c r="PV506" i="28"/>
  <c r="PK506" i="28"/>
  <c r="PL506" i="28"/>
  <c r="PA506" i="28"/>
  <c r="PM506" i="28"/>
  <c r="PB506" i="28"/>
  <c r="PN506" i="28"/>
  <c r="PC506" i="28"/>
  <c r="PO506" i="28"/>
  <c r="PD506" i="28"/>
  <c r="PP506" i="28"/>
  <c r="PE506" i="28"/>
  <c r="PQ506" i="28"/>
  <c r="PF506" i="28"/>
  <c r="PR506" i="28"/>
  <c r="PG506" i="28"/>
  <c r="PS506" i="28"/>
  <c r="PH506" i="28"/>
  <c r="PT506" i="28"/>
  <c r="PI506" i="28"/>
  <c r="PU506" i="28"/>
  <c r="PH341" i="28"/>
  <c r="PT341" i="28"/>
  <c r="PJ341" i="28"/>
  <c r="PV341" i="28"/>
  <c r="PK341" i="28"/>
  <c r="PA341" i="28"/>
  <c r="PM341" i="28"/>
  <c r="PB341" i="28"/>
  <c r="PN341" i="28"/>
  <c r="PD341" i="28"/>
  <c r="PP341" i="28"/>
  <c r="PC341" i="28"/>
  <c r="PE341" i="28"/>
  <c r="PF341" i="28"/>
  <c r="PG341" i="28"/>
  <c r="PI341" i="28"/>
  <c r="PL341" i="28"/>
  <c r="PO341" i="28"/>
  <c r="PQ341" i="28"/>
  <c r="PR341" i="28"/>
  <c r="PS341" i="28"/>
  <c r="PU341" i="28"/>
  <c r="PB405" i="28"/>
  <c r="PN405" i="28"/>
  <c r="PC405" i="28"/>
  <c r="PO405" i="28"/>
  <c r="PD405" i="28"/>
  <c r="PP405" i="28"/>
  <c r="PE405" i="28"/>
  <c r="PQ405" i="28"/>
  <c r="PF405" i="28"/>
  <c r="PR405" i="28"/>
  <c r="PG405" i="28"/>
  <c r="PS405" i="28"/>
  <c r="PH405" i="28"/>
  <c r="PT405" i="28"/>
  <c r="PI405" i="28"/>
  <c r="PU405" i="28"/>
  <c r="PJ405" i="28"/>
  <c r="PV405" i="28"/>
  <c r="PK405" i="28"/>
  <c r="PL405" i="28"/>
  <c r="PA405" i="28"/>
  <c r="PM405" i="28"/>
  <c r="PB464" i="28"/>
  <c r="PN464" i="28"/>
  <c r="PC464" i="28"/>
  <c r="PO464" i="28"/>
  <c r="PD464" i="28"/>
  <c r="PP464" i="28"/>
  <c r="PE464" i="28"/>
  <c r="PQ464" i="28"/>
  <c r="PF464" i="28"/>
  <c r="PR464" i="28"/>
  <c r="PG464" i="28"/>
  <c r="PS464" i="28"/>
  <c r="PH464" i="28"/>
  <c r="PT464" i="28"/>
  <c r="PI464" i="28"/>
  <c r="PU464" i="28"/>
  <c r="PJ464" i="28"/>
  <c r="PV464" i="28"/>
  <c r="PK464" i="28"/>
  <c r="PL464" i="28"/>
  <c r="PA464" i="28"/>
  <c r="PM464" i="28"/>
  <c r="PJ329" i="28"/>
  <c r="PV329" i="28"/>
  <c r="PK329" i="28"/>
  <c r="PL329" i="28"/>
  <c r="PA329" i="28"/>
  <c r="PM329" i="28"/>
  <c r="PB329" i="28"/>
  <c r="PN329" i="28"/>
  <c r="PC329" i="28"/>
  <c r="PO329" i="28"/>
  <c r="PD329" i="28"/>
  <c r="PP329" i="28"/>
  <c r="PE329" i="28"/>
  <c r="PQ329" i="28"/>
  <c r="PF329" i="28"/>
  <c r="PR329" i="28"/>
  <c r="PG329" i="28"/>
  <c r="PS329" i="28"/>
  <c r="PH329" i="28"/>
  <c r="PT329" i="28"/>
  <c r="PI329" i="28"/>
  <c r="PU329" i="28"/>
  <c r="PF380" i="28"/>
  <c r="PR380" i="28"/>
  <c r="PG380" i="28"/>
  <c r="PS380" i="28"/>
  <c r="PH380" i="28"/>
  <c r="PT380" i="28"/>
  <c r="PI380" i="28"/>
  <c r="PU380" i="28"/>
  <c r="PJ380" i="28"/>
  <c r="PV380" i="28"/>
  <c r="PK380" i="28"/>
  <c r="PL380" i="28"/>
  <c r="PA380" i="28"/>
  <c r="PM380" i="28"/>
  <c r="PB380" i="28"/>
  <c r="PN380" i="28"/>
  <c r="PC380" i="28"/>
  <c r="PO380" i="28"/>
  <c r="PD380" i="28"/>
  <c r="PP380" i="28"/>
  <c r="PE380" i="28"/>
  <c r="PQ380" i="28"/>
  <c r="PD513" i="28"/>
  <c r="PP513" i="28"/>
  <c r="PE513" i="28"/>
  <c r="PQ513" i="28"/>
  <c r="PF513" i="28"/>
  <c r="PR513" i="28"/>
  <c r="PG513" i="28"/>
  <c r="PS513" i="28"/>
  <c r="PH513" i="28"/>
  <c r="PT513" i="28"/>
  <c r="PI513" i="28"/>
  <c r="PU513" i="28"/>
  <c r="PJ513" i="28"/>
  <c r="PV513" i="28"/>
  <c r="PK513" i="28"/>
  <c r="PL513" i="28"/>
  <c r="PA513" i="28"/>
  <c r="PM513" i="28"/>
  <c r="PB513" i="28"/>
  <c r="PN513" i="28"/>
  <c r="PC513" i="28"/>
  <c r="PO513" i="28"/>
  <c r="PJ433" i="28"/>
  <c r="PV433" i="28"/>
  <c r="PK433" i="28"/>
  <c r="PL433" i="28"/>
  <c r="PA433" i="28"/>
  <c r="PM433" i="28"/>
  <c r="PB433" i="28"/>
  <c r="PN433" i="28"/>
  <c r="PC433" i="28"/>
  <c r="PO433" i="28"/>
  <c r="PD433" i="28"/>
  <c r="PP433" i="28"/>
  <c r="PE433" i="28"/>
  <c r="PQ433" i="28"/>
  <c r="PF433" i="28"/>
  <c r="PR433" i="28"/>
  <c r="PG433" i="28"/>
  <c r="PS433" i="28"/>
  <c r="PH433" i="28"/>
  <c r="PT433" i="28"/>
  <c r="PI433" i="28"/>
  <c r="PU433" i="28"/>
  <c r="PK371" i="28"/>
  <c r="PL371" i="28"/>
  <c r="PA371" i="28"/>
  <c r="PM371" i="28"/>
  <c r="PC371" i="28"/>
  <c r="PO371" i="28"/>
  <c r="PD371" i="28"/>
  <c r="PP371" i="28"/>
  <c r="PE371" i="28"/>
  <c r="PQ371" i="28"/>
  <c r="PF371" i="28"/>
  <c r="PR371" i="28"/>
  <c r="PG371" i="28"/>
  <c r="PS371" i="28"/>
  <c r="PH371" i="28"/>
  <c r="PT371" i="28"/>
  <c r="PI371" i="28"/>
  <c r="PU371" i="28"/>
  <c r="PJ371" i="28"/>
  <c r="PV371" i="28"/>
  <c r="PB371" i="28"/>
  <c r="PN371" i="28"/>
  <c r="PD434" i="28"/>
  <c r="PP434" i="28"/>
  <c r="PE434" i="28"/>
  <c r="PQ434" i="28"/>
  <c r="PF434" i="28"/>
  <c r="PR434" i="28"/>
  <c r="PG434" i="28"/>
  <c r="PS434" i="28"/>
  <c r="PH434" i="28"/>
  <c r="PT434" i="28"/>
  <c r="PI434" i="28"/>
  <c r="PU434" i="28"/>
  <c r="PJ434" i="28"/>
  <c r="PV434" i="28"/>
  <c r="PK434" i="28"/>
  <c r="PL434" i="28"/>
  <c r="PA434" i="28"/>
  <c r="PM434" i="28"/>
  <c r="PB434" i="28"/>
  <c r="PN434" i="28"/>
  <c r="PC434" i="28"/>
  <c r="PO434" i="28"/>
  <c r="PE501" i="28"/>
  <c r="PQ501" i="28"/>
  <c r="PF501" i="28"/>
  <c r="PR501" i="28"/>
  <c r="PG501" i="28"/>
  <c r="PS501" i="28"/>
  <c r="PH501" i="28"/>
  <c r="PT501" i="28"/>
  <c r="PI501" i="28"/>
  <c r="PU501" i="28"/>
  <c r="PJ501" i="28"/>
  <c r="PV501" i="28"/>
  <c r="PK501" i="28"/>
  <c r="PL501" i="28"/>
  <c r="PA501" i="28"/>
  <c r="PM501" i="28"/>
  <c r="PB501" i="28"/>
  <c r="PN501" i="28"/>
  <c r="PC501" i="28"/>
  <c r="PO501" i="28"/>
  <c r="PD501" i="28"/>
  <c r="PP501" i="28"/>
  <c r="PK496" i="28"/>
  <c r="PL496" i="28"/>
  <c r="PA496" i="28"/>
  <c r="PM496" i="28"/>
  <c r="PB496" i="28"/>
  <c r="PN496" i="28"/>
  <c r="PC496" i="28"/>
  <c r="PO496" i="28"/>
  <c r="PD496" i="28"/>
  <c r="PP496" i="28"/>
  <c r="PE496" i="28"/>
  <c r="PQ496" i="28"/>
  <c r="PF496" i="28"/>
  <c r="PR496" i="28"/>
  <c r="PG496" i="28"/>
  <c r="PS496" i="28"/>
  <c r="PH496" i="28"/>
  <c r="PT496" i="28"/>
  <c r="PI496" i="28"/>
  <c r="PU496" i="28"/>
  <c r="PJ496" i="28"/>
  <c r="PV496" i="28"/>
  <c r="PK500" i="28"/>
  <c r="PL500" i="28"/>
  <c r="PA500" i="28"/>
  <c r="PM500" i="28"/>
  <c r="PB500" i="28"/>
  <c r="PN500" i="28"/>
  <c r="PC500" i="28"/>
  <c r="PO500" i="28"/>
  <c r="PD500" i="28"/>
  <c r="PP500" i="28"/>
  <c r="PE500" i="28"/>
  <c r="PQ500" i="28"/>
  <c r="PF500" i="28"/>
  <c r="PR500" i="28"/>
  <c r="PG500" i="28"/>
  <c r="PS500" i="28"/>
  <c r="PH500" i="28"/>
  <c r="PT500" i="28"/>
  <c r="PI500" i="28"/>
  <c r="PU500" i="28"/>
  <c r="PJ500" i="28"/>
  <c r="PV500" i="28"/>
  <c r="PD519" i="28"/>
  <c r="PP519" i="28"/>
  <c r="PE519" i="28"/>
  <c r="PQ519" i="28"/>
  <c r="PF519" i="28"/>
  <c r="PR519" i="28"/>
  <c r="PG519" i="28"/>
  <c r="PS519" i="28"/>
  <c r="PU519" i="28"/>
  <c r="PH519" i="28"/>
  <c r="PT519" i="28"/>
  <c r="PI519" i="28"/>
  <c r="PJ519" i="28"/>
  <c r="PV519" i="28"/>
  <c r="PK519" i="28"/>
  <c r="PA519" i="28"/>
  <c r="PL519" i="28"/>
  <c r="PM519" i="28"/>
  <c r="PB519" i="28"/>
  <c r="PN519" i="28"/>
  <c r="PC519" i="28"/>
  <c r="PO519" i="28"/>
  <c r="PG412" i="28"/>
  <c r="PS412" i="28"/>
  <c r="PH412" i="28"/>
  <c r="PT412" i="28"/>
  <c r="PI412" i="28"/>
  <c r="PU412" i="28"/>
  <c r="PJ412" i="28"/>
  <c r="PV412" i="28"/>
  <c r="PK412" i="28"/>
  <c r="PL412" i="28"/>
  <c r="PA412" i="28"/>
  <c r="PM412" i="28"/>
  <c r="PB412" i="28"/>
  <c r="PN412" i="28"/>
  <c r="PC412" i="28"/>
  <c r="PO412" i="28"/>
  <c r="PD412" i="28"/>
  <c r="PP412" i="28"/>
  <c r="PE412" i="28"/>
  <c r="PQ412" i="28"/>
  <c r="PF412" i="28"/>
  <c r="PR412" i="28"/>
  <c r="PB455" i="28"/>
  <c r="PN455" i="28"/>
  <c r="PE455" i="28"/>
  <c r="PQ455" i="28"/>
  <c r="PF455" i="28"/>
  <c r="PR455" i="28"/>
  <c r="PG455" i="28"/>
  <c r="PS455" i="28"/>
  <c r="PI455" i="28"/>
  <c r="PU455" i="28"/>
  <c r="PJ455" i="28"/>
  <c r="PD455" i="28"/>
  <c r="PH455" i="28"/>
  <c r="PK455" i="28"/>
  <c r="PL455" i="28"/>
  <c r="PM455" i="28"/>
  <c r="PO455" i="28"/>
  <c r="PP455" i="28"/>
  <c r="PT455" i="28"/>
  <c r="PV455" i="28"/>
  <c r="PA455" i="28"/>
  <c r="PC455" i="28"/>
  <c r="PG337" i="28"/>
  <c r="PS337" i="28"/>
  <c r="PH337" i="28"/>
  <c r="PT337" i="28"/>
  <c r="PI337" i="28"/>
  <c r="PU337" i="28"/>
  <c r="PJ337" i="28"/>
  <c r="PV337" i="28"/>
  <c r="PK337" i="28"/>
  <c r="PL337" i="28"/>
  <c r="PA337" i="28"/>
  <c r="PM337" i="28"/>
  <c r="PB337" i="28"/>
  <c r="PN337" i="28"/>
  <c r="PC337" i="28"/>
  <c r="PO337" i="28"/>
  <c r="PD337" i="28"/>
  <c r="PP337" i="28"/>
  <c r="PE337" i="28"/>
  <c r="PQ337" i="28"/>
  <c r="PF337" i="28"/>
  <c r="PR337" i="28"/>
  <c r="PE368" i="28"/>
  <c r="PQ368" i="28"/>
  <c r="PF368" i="28"/>
  <c r="PR368" i="28"/>
  <c r="PG368" i="28"/>
  <c r="PS368" i="28"/>
  <c r="PI368" i="28"/>
  <c r="PU368" i="28"/>
  <c r="PJ368" i="28"/>
  <c r="PV368" i="28"/>
  <c r="PK368" i="28"/>
  <c r="PL368" i="28"/>
  <c r="PA368" i="28"/>
  <c r="PM368" i="28"/>
  <c r="PB368" i="28"/>
  <c r="PN368" i="28"/>
  <c r="PC368" i="28"/>
  <c r="PO368" i="28"/>
  <c r="PD368" i="28"/>
  <c r="PP368" i="28"/>
  <c r="PH368" i="28"/>
  <c r="PT368" i="28"/>
  <c r="PG416" i="28"/>
  <c r="PS416" i="28"/>
  <c r="PH416" i="28"/>
  <c r="PT416" i="28"/>
  <c r="PI416" i="28"/>
  <c r="PU416" i="28"/>
  <c r="PJ416" i="28"/>
  <c r="PV416" i="28"/>
  <c r="PK416" i="28"/>
  <c r="PL416" i="28"/>
  <c r="PA416" i="28"/>
  <c r="PM416" i="28"/>
  <c r="PB416" i="28"/>
  <c r="PN416" i="28"/>
  <c r="PC416" i="28"/>
  <c r="PO416" i="28"/>
  <c r="PD416" i="28"/>
  <c r="PP416" i="28"/>
  <c r="PE416" i="28"/>
  <c r="PQ416" i="28"/>
  <c r="PF416" i="28"/>
  <c r="PR416" i="28"/>
  <c r="PG339" i="28"/>
  <c r="PS339" i="28"/>
  <c r="PH339" i="28"/>
  <c r="PT339" i="28"/>
  <c r="PI339" i="28"/>
  <c r="PU339" i="28"/>
  <c r="PJ339" i="28"/>
  <c r="PV339" i="28"/>
  <c r="PK339" i="28"/>
  <c r="PL339" i="28"/>
  <c r="PA339" i="28"/>
  <c r="PM339" i="28"/>
  <c r="PB339" i="28"/>
  <c r="PN339" i="28"/>
  <c r="PC339" i="28"/>
  <c r="PO339" i="28"/>
  <c r="PD339" i="28"/>
  <c r="PP339" i="28"/>
  <c r="PF339" i="28"/>
  <c r="PR339" i="28"/>
  <c r="PE339" i="28"/>
  <c r="PQ339" i="28"/>
  <c r="PL504" i="28"/>
  <c r="PH504" i="28"/>
  <c r="PT504" i="28"/>
  <c r="PI504" i="28"/>
  <c r="PU504" i="28"/>
  <c r="PG504" i="28"/>
  <c r="PJ504" i="28"/>
  <c r="PK504" i="28"/>
  <c r="PM504" i="28"/>
  <c r="PN504" i="28"/>
  <c r="PO504" i="28"/>
  <c r="PA504" i="28"/>
  <c r="PP504" i="28"/>
  <c r="PB504" i="28"/>
  <c r="PQ504" i="28"/>
  <c r="PC504" i="28"/>
  <c r="PR504" i="28"/>
  <c r="PD504" i="28"/>
  <c r="PS504" i="28"/>
  <c r="PE504" i="28"/>
  <c r="PV504" i="28"/>
  <c r="PF504" i="28"/>
  <c r="PG422" i="28"/>
  <c r="PS422" i="28"/>
  <c r="PH422" i="28"/>
  <c r="PT422" i="28"/>
  <c r="PI422" i="28"/>
  <c r="PU422" i="28"/>
  <c r="PJ422" i="28"/>
  <c r="PV422" i="28"/>
  <c r="PK422" i="28"/>
  <c r="PL422" i="28"/>
  <c r="PA422" i="28"/>
  <c r="PM422" i="28"/>
  <c r="PB422" i="28"/>
  <c r="PN422" i="28"/>
  <c r="PC422" i="28"/>
  <c r="PO422" i="28"/>
  <c r="PD422" i="28"/>
  <c r="PP422" i="28"/>
  <c r="PE422" i="28"/>
  <c r="PQ422" i="28"/>
  <c r="PF422" i="28"/>
  <c r="PR422" i="28"/>
  <c r="PH467" i="28"/>
  <c r="PT467" i="28"/>
  <c r="PI467" i="28"/>
  <c r="PU467" i="28"/>
  <c r="PJ467" i="28"/>
  <c r="PV467" i="28"/>
  <c r="PK467" i="28"/>
  <c r="PL467" i="28"/>
  <c r="PA467" i="28"/>
  <c r="PM467" i="28"/>
  <c r="PB467" i="28"/>
  <c r="PN467" i="28"/>
  <c r="PC467" i="28"/>
  <c r="PO467" i="28"/>
  <c r="PD467" i="28"/>
  <c r="PP467" i="28"/>
  <c r="PE467" i="28"/>
  <c r="PQ467" i="28"/>
  <c r="PF467" i="28"/>
  <c r="PR467" i="28"/>
  <c r="PG467" i="28"/>
  <c r="PS467" i="28"/>
  <c r="PE454" i="28"/>
  <c r="PQ454" i="28"/>
  <c r="PG454" i="28"/>
  <c r="PS454" i="28"/>
  <c r="PH454" i="28"/>
  <c r="PT454" i="28"/>
  <c r="PI454" i="28"/>
  <c r="PU454" i="28"/>
  <c r="PK454" i="28"/>
  <c r="PL454" i="28"/>
  <c r="PA454" i="28"/>
  <c r="PM454" i="28"/>
  <c r="PC454" i="28"/>
  <c r="PO454" i="28"/>
  <c r="PD454" i="28"/>
  <c r="PP454" i="28"/>
  <c r="PB454" i="28"/>
  <c r="PF454" i="28"/>
  <c r="PJ454" i="28"/>
  <c r="PN454" i="28"/>
  <c r="PR454" i="28"/>
  <c r="PV454" i="28"/>
  <c r="PH475" i="28"/>
  <c r="PT475" i="28"/>
  <c r="PI475" i="28"/>
  <c r="PU475" i="28"/>
  <c r="PK475" i="28"/>
  <c r="PL475" i="28"/>
  <c r="PA475" i="28"/>
  <c r="PM475" i="28"/>
  <c r="PB475" i="28"/>
  <c r="PN475" i="28"/>
  <c r="PC475" i="28"/>
  <c r="PO475" i="28"/>
  <c r="PD475" i="28"/>
  <c r="PP475" i="28"/>
  <c r="PE475" i="28"/>
  <c r="PQ475" i="28"/>
  <c r="PF475" i="28"/>
  <c r="PR475" i="28"/>
  <c r="PG475" i="28"/>
  <c r="PS475" i="28"/>
  <c r="PJ475" i="28"/>
  <c r="PV475" i="28"/>
  <c r="PC325" i="28"/>
  <c r="PO325" i="28"/>
  <c r="PG325" i="28"/>
  <c r="PS325" i="28"/>
  <c r="PJ325" i="28"/>
  <c r="PV325" i="28"/>
  <c r="PL325" i="28"/>
  <c r="PP325" i="28"/>
  <c r="PQ325" i="28"/>
  <c r="PA325" i="28"/>
  <c r="PR325" i="28"/>
  <c r="PB325" i="28"/>
  <c r="PT325" i="28"/>
  <c r="PD325" i="28"/>
  <c r="PU325" i="28"/>
  <c r="PE325" i="28"/>
  <c r="PF325" i="28"/>
  <c r="PH325" i="28"/>
  <c r="PI325" i="28"/>
  <c r="PK325" i="28"/>
  <c r="PM325" i="28"/>
  <c r="PN325" i="28"/>
  <c r="PI363" i="28"/>
  <c r="PU363" i="28"/>
  <c r="PJ363" i="28"/>
  <c r="PV363" i="28"/>
  <c r="PK363" i="28"/>
  <c r="PL363" i="28"/>
  <c r="PA363" i="28"/>
  <c r="PM363" i="28"/>
  <c r="PB363" i="28"/>
  <c r="PN363" i="28"/>
  <c r="PC363" i="28"/>
  <c r="PO363" i="28"/>
  <c r="PD363" i="28"/>
  <c r="PP363" i="28"/>
  <c r="PE363" i="28"/>
  <c r="PQ363" i="28"/>
  <c r="PF363" i="28"/>
  <c r="PR363" i="28"/>
  <c r="PH363" i="28"/>
  <c r="PT363" i="28"/>
  <c r="PG363" i="28"/>
  <c r="PS363" i="28"/>
  <c r="PE334" i="28"/>
  <c r="PQ334" i="28"/>
  <c r="PG334" i="28"/>
  <c r="PS334" i="28"/>
  <c r="PI334" i="28"/>
  <c r="PU334" i="28"/>
  <c r="PJ334" i="28"/>
  <c r="PK334" i="28"/>
  <c r="PL334" i="28"/>
  <c r="PM334" i="28"/>
  <c r="PN334" i="28"/>
  <c r="PO334" i="28"/>
  <c r="PA334" i="28"/>
  <c r="PP334" i="28"/>
  <c r="PB334" i="28"/>
  <c r="PR334" i="28"/>
  <c r="PC334" i="28"/>
  <c r="PT334" i="28"/>
  <c r="PD334" i="28"/>
  <c r="PV334" i="28"/>
  <c r="PF334" i="28"/>
  <c r="PH334" i="28"/>
  <c r="PL353" i="28"/>
  <c r="PA353" i="28"/>
  <c r="PM353" i="28"/>
  <c r="PI353" i="28"/>
  <c r="PU353" i="28"/>
  <c r="PD353" i="28"/>
  <c r="PS353" i="28"/>
  <c r="PE353" i="28"/>
  <c r="PT353" i="28"/>
  <c r="PF353" i="28"/>
  <c r="PV353" i="28"/>
  <c r="PG353" i="28"/>
  <c r="PH353" i="28"/>
  <c r="PJ353" i="28"/>
  <c r="PK353" i="28"/>
  <c r="PN353" i="28"/>
  <c r="PO353" i="28"/>
  <c r="PP353" i="28"/>
  <c r="PB353" i="28"/>
  <c r="PQ353" i="28"/>
  <c r="PC353" i="28"/>
  <c r="PR353" i="28"/>
  <c r="PJ520" i="28"/>
  <c r="PV520" i="28"/>
  <c r="PK520" i="28"/>
  <c r="PL520" i="28"/>
  <c r="PO520" i="28"/>
  <c r="PA520" i="28"/>
  <c r="PM520" i="28"/>
  <c r="PB520" i="28"/>
  <c r="PN520" i="28"/>
  <c r="PC520" i="28"/>
  <c r="PU520" i="28"/>
  <c r="PD520" i="28"/>
  <c r="PP520" i="28"/>
  <c r="PE520" i="28"/>
  <c r="PQ520" i="28"/>
  <c r="PS520" i="28"/>
  <c r="PF520" i="28"/>
  <c r="PR520" i="28"/>
  <c r="PI520" i="28"/>
  <c r="PG520" i="28"/>
  <c r="PH520" i="28"/>
  <c r="PT520" i="28"/>
  <c r="PI359" i="28"/>
  <c r="PU359" i="28"/>
  <c r="PJ359" i="28"/>
  <c r="PV359" i="28"/>
  <c r="PK359" i="28"/>
  <c r="PL359" i="28"/>
  <c r="PA359" i="28"/>
  <c r="PM359" i="28"/>
  <c r="PB359" i="28"/>
  <c r="PN359" i="28"/>
  <c r="PC359" i="28"/>
  <c r="PO359" i="28"/>
  <c r="PD359" i="28"/>
  <c r="PP359" i="28"/>
  <c r="PE359" i="28"/>
  <c r="PQ359" i="28"/>
  <c r="PF359" i="28"/>
  <c r="PR359" i="28"/>
  <c r="PH359" i="28"/>
  <c r="PT359" i="28"/>
  <c r="PG359" i="28"/>
  <c r="PS359" i="28"/>
  <c r="PB409" i="28"/>
  <c r="PN409" i="28"/>
  <c r="PG409" i="28"/>
  <c r="PS409" i="28"/>
  <c r="PI409" i="28"/>
  <c r="PU409" i="28"/>
  <c r="PJ409" i="28"/>
  <c r="PV409" i="28"/>
  <c r="PK409" i="28"/>
  <c r="PL409" i="28"/>
  <c r="PD409" i="28"/>
  <c r="PE409" i="28"/>
  <c r="PF409" i="28"/>
  <c r="PH409" i="28"/>
  <c r="PM409" i="28"/>
  <c r="PO409" i="28"/>
  <c r="PP409" i="28"/>
  <c r="PQ409" i="28"/>
  <c r="PR409" i="28"/>
  <c r="PT409" i="28"/>
  <c r="PA409" i="28"/>
  <c r="PC409" i="28"/>
  <c r="PB472" i="28"/>
  <c r="PN472" i="28"/>
  <c r="PC472" i="28"/>
  <c r="PO472" i="28"/>
  <c r="PD472" i="28"/>
  <c r="PP472" i="28"/>
  <c r="PE472" i="28"/>
  <c r="PQ472" i="28"/>
  <c r="PF472" i="28"/>
  <c r="PR472" i="28"/>
  <c r="PG472" i="28"/>
  <c r="PS472" i="28"/>
  <c r="PH472" i="28"/>
  <c r="PT472" i="28"/>
  <c r="PI472" i="28"/>
  <c r="PU472" i="28"/>
  <c r="PJ472" i="28"/>
  <c r="PV472" i="28"/>
  <c r="PK472" i="28"/>
  <c r="PL472" i="28"/>
  <c r="PA472" i="28"/>
  <c r="PM472" i="28"/>
  <c r="PB342" i="28"/>
  <c r="PN342" i="28"/>
  <c r="PE342" i="28"/>
  <c r="PQ342" i="28"/>
  <c r="PG342" i="28"/>
  <c r="PS342" i="28"/>
  <c r="PH342" i="28"/>
  <c r="PT342" i="28"/>
  <c r="PJ342" i="28"/>
  <c r="PV342" i="28"/>
  <c r="PA342" i="28"/>
  <c r="PC342" i="28"/>
  <c r="PD342" i="28"/>
  <c r="PF342" i="28"/>
  <c r="PI342" i="28"/>
  <c r="PK342" i="28"/>
  <c r="PL342" i="28"/>
  <c r="PM342" i="28"/>
  <c r="PO342" i="28"/>
  <c r="PP342" i="28"/>
  <c r="PR342" i="28"/>
  <c r="PU342" i="28"/>
  <c r="PC315" i="28"/>
  <c r="PO315" i="28"/>
  <c r="PD315" i="28"/>
  <c r="PP315" i="28"/>
  <c r="PE315" i="28"/>
  <c r="PQ315" i="28"/>
  <c r="PF315" i="28"/>
  <c r="PR315" i="28"/>
  <c r="PG315" i="28"/>
  <c r="PS315" i="28"/>
  <c r="PH315" i="28"/>
  <c r="PT315" i="28"/>
  <c r="PI315" i="28"/>
  <c r="PU315" i="28"/>
  <c r="PJ315" i="28"/>
  <c r="PV315" i="28"/>
  <c r="PK315" i="28"/>
  <c r="PL315" i="28"/>
  <c r="PB315" i="28"/>
  <c r="PN315" i="28"/>
  <c r="PA315" i="28"/>
  <c r="PM315" i="28"/>
  <c r="PL377" i="28"/>
  <c r="PA377" i="28"/>
  <c r="PM377" i="28"/>
  <c r="PB377" i="28"/>
  <c r="PN377" i="28"/>
  <c r="PC377" i="28"/>
  <c r="PO377" i="28"/>
  <c r="PD377" i="28"/>
  <c r="PP377" i="28"/>
  <c r="PE377" i="28"/>
  <c r="PQ377" i="28"/>
  <c r="PF377" i="28"/>
  <c r="PR377" i="28"/>
  <c r="PG377" i="28"/>
  <c r="PS377" i="28"/>
  <c r="PH377" i="28"/>
  <c r="PT377" i="28"/>
  <c r="PI377" i="28"/>
  <c r="PU377" i="28"/>
  <c r="PJ377" i="28"/>
  <c r="PV377" i="28"/>
  <c r="PK377" i="28"/>
  <c r="PA430" i="28"/>
  <c r="PM430" i="28"/>
  <c r="PD430" i="28"/>
  <c r="PP430" i="28"/>
  <c r="PE430" i="28"/>
  <c r="PS430" i="28"/>
  <c r="PF430" i="28"/>
  <c r="PT430" i="28"/>
  <c r="PG430" i="28"/>
  <c r="PU430" i="28"/>
  <c r="PH430" i="28"/>
  <c r="PV430" i="28"/>
  <c r="PI430" i="28"/>
  <c r="PJ430" i="28"/>
  <c r="PK430" i="28"/>
  <c r="PL430" i="28"/>
  <c r="PN430" i="28"/>
  <c r="PO430" i="28"/>
  <c r="PB430" i="28"/>
  <c r="PQ430" i="28"/>
  <c r="PC430" i="28"/>
  <c r="PR430" i="28"/>
  <c r="PB478" i="28"/>
  <c r="PN478" i="28"/>
  <c r="PC478" i="28"/>
  <c r="PO478" i="28"/>
  <c r="PF478" i="28"/>
  <c r="PR478" i="28"/>
  <c r="PH478" i="28"/>
  <c r="PT478" i="28"/>
  <c r="PJ478" i="28"/>
  <c r="PV478" i="28"/>
  <c r="PK478" i="28"/>
  <c r="PA478" i="28"/>
  <c r="PM478" i="28"/>
  <c r="PG478" i="28"/>
  <c r="PI478" i="28"/>
  <c r="PL478" i="28"/>
  <c r="PP478" i="28"/>
  <c r="PQ478" i="28"/>
  <c r="PS478" i="28"/>
  <c r="PU478" i="28"/>
  <c r="PD478" i="28"/>
  <c r="PE478" i="28"/>
  <c r="PE429" i="28"/>
  <c r="PQ429" i="28"/>
  <c r="PG429" i="28"/>
  <c r="PS429" i="28"/>
  <c r="PJ429" i="28"/>
  <c r="PV429" i="28"/>
  <c r="PC429" i="28"/>
  <c r="PT429" i="28"/>
  <c r="PD429" i="28"/>
  <c r="PU429" i="28"/>
  <c r="PF429" i="28"/>
  <c r="PH429" i="28"/>
  <c r="PI429" i="28"/>
  <c r="PK429" i="28"/>
  <c r="PL429" i="28"/>
  <c r="PM429" i="28"/>
  <c r="PN429" i="28"/>
  <c r="PO429" i="28"/>
  <c r="PA429" i="28"/>
  <c r="PP429" i="28"/>
  <c r="PB429" i="28"/>
  <c r="PR429" i="28"/>
  <c r="PC356" i="28"/>
  <c r="PO356" i="28"/>
  <c r="PD356" i="28"/>
  <c r="PP356" i="28"/>
  <c r="PE356" i="28"/>
  <c r="PQ356" i="28"/>
  <c r="PF356" i="28"/>
  <c r="PR356" i="28"/>
  <c r="PG356" i="28"/>
  <c r="PS356" i="28"/>
  <c r="PH356" i="28"/>
  <c r="PT356" i="28"/>
  <c r="PI356" i="28"/>
  <c r="PU356" i="28"/>
  <c r="PJ356" i="28"/>
  <c r="PV356" i="28"/>
  <c r="PK356" i="28"/>
  <c r="PL356" i="28"/>
  <c r="PB356" i="28"/>
  <c r="PN356" i="28"/>
  <c r="PA356" i="28"/>
  <c r="PM356" i="28"/>
  <c r="PB476" i="28"/>
  <c r="PN476" i="28"/>
  <c r="PC476" i="28"/>
  <c r="PO476" i="28"/>
  <c r="PE476" i="28"/>
  <c r="PQ476" i="28"/>
  <c r="PF476" i="28"/>
  <c r="PR476" i="28"/>
  <c r="PG476" i="28"/>
  <c r="PS476" i="28"/>
  <c r="PH476" i="28"/>
  <c r="PT476" i="28"/>
  <c r="PI476" i="28"/>
  <c r="PU476" i="28"/>
  <c r="PJ476" i="28"/>
  <c r="PV476" i="28"/>
  <c r="PK476" i="28"/>
  <c r="PA476" i="28"/>
  <c r="PM476" i="28"/>
  <c r="PD476" i="28"/>
  <c r="PL476" i="28"/>
  <c r="PP476" i="28"/>
  <c r="PJ508" i="28"/>
  <c r="PV508" i="28"/>
  <c r="PK508" i="28"/>
  <c r="PL508" i="28"/>
  <c r="PA508" i="28"/>
  <c r="PM508" i="28"/>
  <c r="PB508" i="28"/>
  <c r="PN508" i="28"/>
  <c r="PC508" i="28"/>
  <c r="PO508" i="28"/>
  <c r="PD508" i="28"/>
  <c r="PP508" i="28"/>
  <c r="PE508" i="28"/>
  <c r="PQ508" i="28"/>
  <c r="PF508" i="28"/>
  <c r="PR508" i="28"/>
  <c r="PG508" i="28"/>
  <c r="PS508" i="28"/>
  <c r="PH508" i="28"/>
  <c r="PT508" i="28"/>
  <c r="PI508" i="28"/>
  <c r="PU508" i="28"/>
  <c r="PC319" i="28"/>
  <c r="PO319" i="28"/>
  <c r="PD319" i="28"/>
  <c r="PP319" i="28"/>
  <c r="PE319" i="28"/>
  <c r="PQ319" i="28"/>
  <c r="PF319" i="28"/>
  <c r="PR319" i="28"/>
  <c r="PG319" i="28"/>
  <c r="PS319" i="28"/>
  <c r="PH319" i="28"/>
  <c r="PT319" i="28"/>
  <c r="PI319" i="28"/>
  <c r="PU319" i="28"/>
  <c r="PJ319" i="28"/>
  <c r="PV319" i="28"/>
  <c r="PK319" i="28"/>
  <c r="PL319" i="28"/>
  <c r="PB319" i="28"/>
  <c r="PN319" i="28"/>
  <c r="PA319" i="28"/>
  <c r="PM319" i="28"/>
  <c r="PL381" i="28"/>
  <c r="PA381" i="28"/>
  <c r="PM381" i="28"/>
  <c r="PB381" i="28"/>
  <c r="PN381" i="28"/>
  <c r="PC381" i="28"/>
  <c r="PO381" i="28"/>
  <c r="PD381" i="28"/>
  <c r="PP381" i="28"/>
  <c r="PE381" i="28"/>
  <c r="PQ381" i="28"/>
  <c r="PF381" i="28"/>
  <c r="PR381" i="28"/>
  <c r="PG381" i="28"/>
  <c r="PS381" i="28"/>
  <c r="PH381" i="28"/>
  <c r="PT381" i="28"/>
  <c r="PI381" i="28"/>
  <c r="PU381" i="28"/>
  <c r="PJ381" i="28"/>
  <c r="PV381" i="28"/>
  <c r="PK381" i="28"/>
  <c r="PK502" i="28"/>
  <c r="PL502" i="28"/>
  <c r="PA502" i="28"/>
  <c r="PM502" i="28"/>
  <c r="PB502" i="28"/>
  <c r="PN502" i="28"/>
  <c r="PC502" i="28"/>
  <c r="PO502" i="28"/>
  <c r="PD502" i="28"/>
  <c r="PP502" i="28"/>
  <c r="PE502" i="28"/>
  <c r="PQ502" i="28"/>
  <c r="PF502" i="28"/>
  <c r="PR502" i="28"/>
  <c r="PG502" i="28"/>
  <c r="PS502" i="28"/>
  <c r="PH502" i="28"/>
  <c r="PT502" i="28"/>
  <c r="PI502" i="28"/>
  <c r="PU502" i="28"/>
  <c r="PJ502" i="28"/>
  <c r="PV502" i="28"/>
  <c r="PC360" i="28"/>
  <c r="PO360" i="28"/>
  <c r="PD360" i="28"/>
  <c r="PP360" i="28"/>
  <c r="PE360" i="28"/>
  <c r="PQ360" i="28"/>
  <c r="PF360" i="28"/>
  <c r="PR360" i="28"/>
  <c r="PG360" i="28"/>
  <c r="PS360" i="28"/>
  <c r="PH360" i="28"/>
  <c r="PT360" i="28"/>
  <c r="PI360" i="28"/>
  <c r="PU360" i="28"/>
  <c r="PJ360" i="28"/>
  <c r="PV360" i="28"/>
  <c r="PK360" i="28"/>
  <c r="PL360" i="28"/>
  <c r="PB360" i="28"/>
  <c r="PN360" i="28"/>
  <c r="PA360" i="28"/>
  <c r="PM360" i="28"/>
  <c r="PA413" i="28"/>
  <c r="PM413" i="28"/>
  <c r="PB413" i="28"/>
  <c r="PN413" i="28"/>
  <c r="PC413" i="28"/>
  <c r="PO413" i="28"/>
  <c r="PD413" i="28"/>
  <c r="PP413" i="28"/>
  <c r="PE413" i="28"/>
  <c r="PQ413" i="28"/>
  <c r="PF413" i="28"/>
  <c r="PR413" i="28"/>
  <c r="PG413" i="28"/>
  <c r="PS413" i="28"/>
  <c r="PH413" i="28"/>
  <c r="PT413" i="28"/>
  <c r="PI413" i="28"/>
  <c r="PU413" i="28"/>
  <c r="PJ413" i="28"/>
  <c r="PV413" i="28"/>
  <c r="PK413" i="28"/>
  <c r="PL413" i="28"/>
  <c r="PA427" i="28"/>
  <c r="PM427" i="28"/>
  <c r="PB427" i="28"/>
  <c r="PN427" i="28"/>
  <c r="PC427" i="28"/>
  <c r="PO427" i="28"/>
  <c r="PD427" i="28"/>
  <c r="PP427" i="28"/>
  <c r="PE427" i="28"/>
  <c r="PQ427" i="28"/>
  <c r="PF427" i="28"/>
  <c r="PR427" i="28"/>
  <c r="PG427" i="28"/>
  <c r="PS427" i="28"/>
  <c r="PH427" i="28"/>
  <c r="PT427" i="28"/>
  <c r="PI427" i="28"/>
  <c r="PU427" i="28"/>
  <c r="PJ427" i="28"/>
  <c r="PV427" i="28"/>
  <c r="PL427" i="28"/>
  <c r="PK427" i="28"/>
  <c r="PD346" i="28"/>
  <c r="PP346" i="28"/>
  <c r="PE346" i="28"/>
  <c r="PQ346" i="28"/>
  <c r="PF346" i="28"/>
  <c r="PR346" i="28"/>
  <c r="PG346" i="28"/>
  <c r="PS346" i="28"/>
  <c r="PH346" i="28"/>
  <c r="PT346" i="28"/>
  <c r="PI346" i="28"/>
  <c r="PU346" i="28"/>
  <c r="PJ346" i="28"/>
  <c r="PV346" i="28"/>
  <c r="PK346" i="28"/>
  <c r="PL346" i="28"/>
  <c r="PA346" i="28"/>
  <c r="PM346" i="28"/>
  <c r="PB346" i="28"/>
  <c r="PN346" i="28"/>
  <c r="PC346" i="28"/>
  <c r="PO346" i="28"/>
  <c r="PB397" i="28"/>
  <c r="PN397" i="28"/>
  <c r="PC397" i="28"/>
  <c r="PO397" i="28"/>
  <c r="PD397" i="28"/>
  <c r="PP397" i="28"/>
  <c r="PE397" i="28"/>
  <c r="PQ397" i="28"/>
  <c r="PF397" i="28"/>
  <c r="PR397" i="28"/>
  <c r="PG397" i="28"/>
  <c r="PS397" i="28"/>
  <c r="PH397" i="28"/>
  <c r="PT397" i="28"/>
  <c r="PI397" i="28"/>
  <c r="PU397" i="28"/>
  <c r="PJ397" i="28"/>
  <c r="PV397" i="28"/>
  <c r="PK397" i="28"/>
  <c r="PA397" i="28"/>
  <c r="PL397" i="28"/>
  <c r="PM397" i="28"/>
  <c r="PH456" i="28"/>
  <c r="PT456" i="28"/>
  <c r="PK456" i="28"/>
  <c r="PL456" i="28"/>
  <c r="PA456" i="28"/>
  <c r="PM456" i="28"/>
  <c r="PF456" i="28"/>
  <c r="PG456" i="28"/>
  <c r="PI456" i="28"/>
  <c r="PJ456" i="28"/>
  <c r="PN456" i="28"/>
  <c r="PO456" i="28"/>
  <c r="PP456" i="28"/>
  <c r="PQ456" i="28"/>
  <c r="PB456" i="28"/>
  <c r="PR456" i="28"/>
  <c r="PC456" i="28"/>
  <c r="PS456" i="28"/>
  <c r="PD456" i="28"/>
  <c r="PU456" i="28"/>
  <c r="PE456" i="28"/>
  <c r="PV456" i="28"/>
  <c r="PF378" i="28"/>
  <c r="PR378" i="28"/>
  <c r="PG378" i="28"/>
  <c r="PS378" i="28"/>
  <c r="PH378" i="28"/>
  <c r="PT378" i="28"/>
  <c r="PI378" i="28"/>
  <c r="PU378" i="28"/>
  <c r="PJ378" i="28"/>
  <c r="PV378" i="28"/>
  <c r="PK378" i="28"/>
  <c r="PL378" i="28"/>
  <c r="PA378" i="28"/>
  <c r="PM378" i="28"/>
  <c r="PB378" i="28"/>
  <c r="PN378" i="28"/>
  <c r="PC378" i="28"/>
  <c r="PO378" i="28"/>
  <c r="PD378" i="28"/>
  <c r="PP378" i="28"/>
  <c r="PE378" i="28"/>
  <c r="PQ378" i="28"/>
  <c r="PE448" i="28"/>
  <c r="PQ448" i="28"/>
  <c r="PF448" i="28"/>
  <c r="PR448" i="28"/>
  <c r="PG448" i="28"/>
  <c r="PS448" i="28"/>
  <c r="PH448" i="28"/>
  <c r="PT448" i="28"/>
  <c r="PI448" i="28"/>
  <c r="PU448" i="28"/>
  <c r="PJ448" i="28"/>
  <c r="PV448" i="28"/>
  <c r="PK448" i="28"/>
  <c r="PL448" i="28"/>
  <c r="PA448" i="28"/>
  <c r="PM448" i="28"/>
  <c r="PB448" i="28"/>
  <c r="PN448" i="28"/>
  <c r="PC448" i="28"/>
  <c r="PO448" i="28"/>
  <c r="PD448" i="28"/>
  <c r="PP448" i="28"/>
  <c r="PD507" i="28"/>
  <c r="PP507" i="28"/>
  <c r="PE507" i="28"/>
  <c r="PQ507" i="28"/>
  <c r="PF507" i="28"/>
  <c r="PR507" i="28"/>
  <c r="PG507" i="28"/>
  <c r="PS507" i="28"/>
  <c r="PH507" i="28"/>
  <c r="PT507" i="28"/>
  <c r="PI507" i="28"/>
  <c r="PU507" i="28"/>
  <c r="PJ507" i="28"/>
  <c r="PV507" i="28"/>
  <c r="PK507" i="28"/>
  <c r="PL507" i="28"/>
  <c r="PA507" i="28"/>
  <c r="PM507" i="28"/>
  <c r="PB507" i="28"/>
  <c r="PN507" i="28"/>
  <c r="PC507" i="28"/>
  <c r="PO507" i="28"/>
  <c r="PJ435" i="28"/>
  <c r="PV435" i="28"/>
  <c r="PK435" i="28"/>
  <c r="PL435" i="28"/>
  <c r="PA435" i="28"/>
  <c r="PM435" i="28"/>
  <c r="PB435" i="28"/>
  <c r="PN435" i="28"/>
  <c r="PC435" i="28"/>
  <c r="PO435" i="28"/>
  <c r="PD435" i="28"/>
  <c r="PP435" i="28"/>
  <c r="PE435" i="28"/>
  <c r="PQ435" i="28"/>
  <c r="PF435" i="28"/>
  <c r="PR435" i="28"/>
  <c r="PG435" i="28"/>
  <c r="PS435" i="28"/>
  <c r="PH435" i="28"/>
  <c r="PT435" i="28"/>
  <c r="PI435" i="28"/>
  <c r="PU435" i="28"/>
  <c r="PE495" i="28"/>
  <c r="PQ495" i="28"/>
  <c r="PF495" i="28"/>
  <c r="PR495" i="28"/>
  <c r="PG495" i="28"/>
  <c r="PS495" i="28"/>
  <c r="PH495" i="28"/>
  <c r="PT495" i="28"/>
  <c r="PI495" i="28"/>
  <c r="PU495" i="28"/>
  <c r="PJ495" i="28"/>
  <c r="PV495" i="28"/>
  <c r="PK495" i="28"/>
  <c r="PL495" i="28"/>
  <c r="PA495" i="28"/>
  <c r="PM495" i="28"/>
  <c r="PB495" i="28"/>
  <c r="PN495" i="28"/>
  <c r="PC495" i="28"/>
  <c r="PO495" i="28"/>
  <c r="PD495" i="28"/>
  <c r="PP495" i="28"/>
  <c r="PF352" i="28"/>
  <c r="PR352" i="28"/>
  <c r="PG352" i="28"/>
  <c r="PS352" i="28"/>
  <c r="PH352" i="28"/>
  <c r="PT352" i="28"/>
  <c r="PI352" i="28"/>
  <c r="PU352" i="28"/>
  <c r="PJ352" i="28"/>
  <c r="PV352" i="28"/>
  <c r="PK352" i="28"/>
  <c r="PC352" i="28"/>
  <c r="PO352" i="28"/>
  <c r="PD352" i="28"/>
  <c r="PE352" i="28"/>
  <c r="PL352" i="28"/>
  <c r="PM352" i="28"/>
  <c r="PN352" i="28"/>
  <c r="PP352" i="28"/>
  <c r="PQ352" i="28"/>
  <c r="PA352" i="28"/>
  <c r="PB352" i="28"/>
  <c r="PA421" i="28"/>
  <c r="PM421" i="28"/>
  <c r="PB421" i="28"/>
  <c r="PN421" i="28"/>
  <c r="PC421" i="28"/>
  <c r="PO421" i="28"/>
  <c r="PD421" i="28"/>
  <c r="PP421" i="28"/>
  <c r="PE421" i="28"/>
  <c r="PQ421" i="28"/>
  <c r="PF421" i="28"/>
  <c r="PR421" i="28"/>
  <c r="PG421" i="28"/>
  <c r="PS421" i="28"/>
  <c r="PH421" i="28"/>
  <c r="PT421" i="28"/>
  <c r="PI421" i="28"/>
  <c r="PU421" i="28"/>
  <c r="PJ421" i="28"/>
  <c r="PV421" i="28"/>
  <c r="PK421" i="28"/>
  <c r="PL421" i="28"/>
  <c r="PA340" i="28"/>
  <c r="PM340" i="28"/>
  <c r="PB340" i="28"/>
  <c r="PN340" i="28"/>
  <c r="PC340" i="28"/>
  <c r="PO340" i="28"/>
  <c r="PD340" i="28"/>
  <c r="PP340" i="28"/>
  <c r="PE340" i="28"/>
  <c r="PQ340" i="28"/>
  <c r="PF340" i="28"/>
  <c r="PR340" i="28"/>
  <c r="PG340" i="28"/>
  <c r="PS340" i="28"/>
  <c r="PH340" i="28"/>
  <c r="PT340" i="28"/>
  <c r="PI340" i="28"/>
  <c r="PU340" i="28"/>
  <c r="PJ340" i="28"/>
  <c r="PV340" i="28"/>
  <c r="PL340" i="28"/>
  <c r="PK340" i="28"/>
  <c r="PJ347" i="28"/>
  <c r="PV347" i="28"/>
  <c r="PK347" i="28"/>
  <c r="PL347" i="28"/>
  <c r="PA347" i="28"/>
  <c r="PM347" i="28"/>
  <c r="PB347" i="28"/>
  <c r="PN347" i="28"/>
  <c r="PC347" i="28"/>
  <c r="PO347" i="28"/>
  <c r="PD347" i="28"/>
  <c r="PP347" i="28"/>
  <c r="PE347" i="28"/>
  <c r="PQ347" i="28"/>
  <c r="PF347" i="28"/>
  <c r="PR347" i="28"/>
  <c r="PG347" i="28"/>
  <c r="PS347" i="28"/>
  <c r="PH347" i="28"/>
  <c r="PT347" i="28"/>
  <c r="PI347" i="28"/>
  <c r="PU347" i="28"/>
  <c r="PB466" i="28"/>
  <c r="PN466" i="28"/>
  <c r="PC466" i="28"/>
  <c r="PO466" i="28"/>
  <c r="PD466" i="28"/>
  <c r="PP466" i="28"/>
  <c r="PE466" i="28"/>
  <c r="PQ466" i="28"/>
  <c r="PF466" i="28"/>
  <c r="PR466" i="28"/>
  <c r="PG466" i="28"/>
  <c r="PS466" i="28"/>
  <c r="PH466" i="28"/>
  <c r="PT466" i="28"/>
  <c r="PI466" i="28"/>
  <c r="PU466" i="28"/>
  <c r="PJ466" i="28"/>
  <c r="PV466" i="28"/>
  <c r="PK466" i="28"/>
  <c r="PL466" i="28"/>
  <c r="PA466" i="28"/>
  <c r="PM466" i="28"/>
  <c r="PK484" i="28"/>
  <c r="PL484" i="28"/>
  <c r="PA484" i="28"/>
  <c r="PM484" i="28"/>
  <c r="PB484" i="28"/>
  <c r="PN484" i="28"/>
  <c r="PC484" i="28"/>
  <c r="PO484" i="28"/>
  <c r="PD484" i="28"/>
  <c r="PP484" i="28"/>
  <c r="PE484" i="28"/>
  <c r="PQ484" i="28"/>
  <c r="PF484" i="28"/>
  <c r="PR484" i="28"/>
  <c r="PG484" i="28"/>
  <c r="PS484" i="28"/>
  <c r="PH484" i="28"/>
  <c r="PT484" i="28"/>
  <c r="PI484" i="28"/>
  <c r="PU484" i="28"/>
  <c r="PJ484" i="28"/>
  <c r="PV484" i="28"/>
  <c r="PJ331" i="28"/>
  <c r="PV331" i="28"/>
  <c r="PK331" i="28"/>
  <c r="PL331" i="28"/>
  <c r="PA331" i="28"/>
  <c r="PM331" i="28"/>
  <c r="PB331" i="28"/>
  <c r="PN331" i="28"/>
  <c r="PC331" i="28"/>
  <c r="PO331" i="28"/>
  <c r="PD331" i="28"/>
  <c r="PP331" i="28"/>
  <c r="PE331" i="28"/>
  <c r="PQ331" i="28"/>
  <c r="PF331" i="28"/>
  <c r="PR331" i="28"/>
  <c r="PH331" i="28"/>
  <c r="PT331" i="28"/>
  <c r="PG331" i="28"/>
  <c r="PI331" i="28"/>
  <c r="PS331" i="28"/>
  <c r="PU331" i="28"/>
  <c r="PF384" i="28"/>
  <c r="PR384" i="28"/>
  <c r="PG384" i="28"/>
  <c r="PS384" i="28"/>
  <c r="PH384" i="28"/>
  <c r="PT384" i="28"/>
  <c r="PI384" i="28"/>
  <c r="PU384" i="28"/>
  <c r="PJ384" i="28"/>
  <c r="PV384" i="28"/>
  <c r="PK384" i="28"/>
  <c r="PL384" i="28"/>
  <c r="PA384" i="28"/>
  <c r="PM384" i="28"/>
  <c r="PB384" i="28"/>
  <c r="PN384" i="28"/>
  <c r="PC384" i="28"/>
  <c r="PO384" i="28"/>
  <c r="PD384" i="28"/>
  <c r="PP384" i="28"/>
  <c r="PE384" i="28"/>
  <c r="PQ384" i="28"/>
  <c r="PD440" i="28"/>
  <c r="PP440" i="28"/>
  <c r="PF440" i="28"/>
  <c r="PR440" i="28"/>
  <c r="PG440" i="28"/>
  <c r="PS440" i="28"/>
  <c r="PH440" i="28"/>
  <c r="PT440" i="28"/>
  <c r="PJ440" i="28"/>
  <c r="PV440" i="28"/>
  <c r="PK440" i="28"/>
  <c r="PL440" i="28"/>
  <c r="PA440" i="28"/>
  <c r="PM440" i="28"/>
  <c r="PB440" i="28"/>
  <c r="PN440" i="28"/>
  <c r="PC440" i="28"/>
  <c r="PO440" i="28"/>
  <c r="PE440" i="28"/>
  <c r="PI440" i="28"/>
  <c r="PQ440" i="28"/>
  <c r="PU440" i="28"/>
  <c r="PD515" i="28"/>
  <c r="PP515" i="28"/>
  <c r="PE515" i="28"/>
  <c r="PQ515" i="28"/>
  <c r="PF515" i="28"/>
  <c r="PR515" i="28"/>
  <c r="PG515" i="28"/>
  <c r="PS515" i="28"/>
  <c r="PH515" i="28"/>
  <c r="PT515" i="28"/>
  <c r="PI515" i="28"/>
  <c r="PU515" i="28"/>
  <c r="PJ515" i="28"/>
  <c r="PV515" i="28"/>
  <c r="PK515" i="28"/>
  <c r="PL515" i="28"/>
  <c r="PA515" i="28"/>
  <c r="PM515" i="28"/>
  <c r="PB515" i="28"/>
  <c r="PN515" i="28"/>
  <c r="PC515" i="28"/>
  <c r="PO515" i="28"/>
  <c r="PK373" i="28"/>
  <c r="PL373" i="28"/>
  <c r="PA373" i="28"/>
  <c r="PM373" i="28"/>
  <c r="PC373" i="28"/>
  <c r="PO373" i="28"/>
  <c r="PD373" i="28"/>
  <c r="PP373" i="28"/>
  <c r="PE373" i="28"/>
  <c r="PQ373" i="28"/>
  <c r="PF373" i="28"/>
  <c r="PR373" i="28"/>
  <c r="PG373" i="28"/>
  <c r="PS373" i="28"/>
  <c r="PH373" i="28"/>
  <c r="PT373" i="28"/>
  <c r="PI373" i="28"/>
  <c r="PU373" i="28"/>
  <c r="PJ373" i="28"/>
  <c r="PV373" i="28"/>
  <c r="PB373" i="28"/>
  <c r="PN373" i="28"/>
  <c r="PD436" i="28"/>
  <c r="PP436" i="28"/>
  <c r="PE436" i="28"/>
  <c r="PQ436" i="28"/>
  <c r="PF436" i="28"/>
  <c r="PR436" i="28"/>
  <c r="PG436" i="28"/>
  <c r="PS436" i="28"/>
  <c r="PH436" i="28"/>
  <c r="PT436" i="28"/>
  <c r="PI436" i="28"/>
  <c r="PU436" i="28"/>
  <c r="PJ436" i="28"/>
  <c r="PV436" i="28"/>
  <c r="PK436" i="28"/>
  <c r="PL436" i="28"/>
  <c r="PA436" i="28"/>
  <c r="PM436" i="28"/>
  <c r="PB436" i="28"/>
  <c r="PN436" i="28"/>
  <c r="PC436" i="28"/>
  <c r="PO436" i="28"/>
  <c r="PE503" i="28"/>
  <c r="PQ503" i="28"/>
  <c r="PF503" i="28"/>
  <c r="PR503" i="28"/>
  <c r="PJ503" i="28"/>
  <c r="PV503" i="28"/>
  <c r="PK503" i="28"/>
  <c r="PB503" i="28"/>
  <c r="PN503" i="28"/>
  <c r="PC503" i="28"/>
  <c r="PO503" i="28"/>
  <c r="PT503" i="28"/>
  <c r="PU503" i="28"/>
  <c r="PA503" i="28"/>
  <c r="PD503" i="28"/>
  <c r="PG503" i="28"/>
  <c r="PH503" i="28"/>
  <c r="PI503" i="28"/>
  <c r="PL503" i="28"/>
  <c r="PM503" i="28"/>
  <c r="PP503" i="28"/>
  <c r="PS503" i="28"/>
  <c r="PD441" i="28"/>
  <c r="PP441" i="28"/>
  <c r="PE441" i="28"/>
  <c r="PQ441" i="28"/>
  <c r="PF441" i="28"/>
  <c r="PR441" i="28"/>
  <c r="PH441" i="28"/>
  <c r="PT441" i="28"/>
  <c r="PI441" i="28"/>
  <c r="PU441" i="28"/>
  <c r="PS441" i="28"/>
  <c r="PV441" i="28"/>
  <c r="PA441" i="28"/>
  <c r="PB441" i="28"/>
  <c r="PC441" i="28"/>
  <c r="PG441" i="28"/>
  <c r="PJ441" i="28"/>
  <c r="PK441" i="28"/>
  <c r="PL441" i="28"/>
  <c r="PM441" i="28"/>
  <c r="PN441" i="28"/>
  <c r="PO441" i="28"/>
  <c r="PH404" i="28"/>
  <c r="PT404" i="28"/>
  <c r="PI404" i="28"/>
  <c r="PU404" i="28"/>
  <c r="PJ404" i="28"/>
  <c r="PV404" i="28"/>
  <c r="PK404" i="28"/>
  <c r="PL404" i="28"/>
  <c r="PA404" i="28"/>
  <c r="PM404" i="28"/>
  <c r="PB404" i="28"/>
  <c r="PN404" i="28"/>
  <c r="PC404" i="28"/>
  <c r="PO404" i="28"/>
  <c r="PD404" i="28"/>
  <c r="PP404" i="28"/>
  <c r="PE404" i="28"/>
  <c r="PQ404" i="28"/>
  <c r="PF404" i="28"/>
  <c r="PR404" i="28"/>
  <c r="PG404" i="28"/>
  <c r="PS404" i="28"/>
  <c r="PH408" i="28"/>
  <c r="PT408" i="28"/>
  <c r="PI408" i="28"/>
  <c r="PU408" i="28"/>
  <c r="PK408" i="28"/>
  <c r="PL408" i="28"/>
  <c r="PA408" i="28"/>
  <c r="PM408" i="28"/>
  <c r="PC408" i="28"/>
  <c r="PO408" i="28"/>
  <c r="PD408" i="28"/>
  <c r="PP408" i="28"/>
  <c r="PE408" i="28"/>
  <c r="PQ408" i="28"/>
  <c r="PF408" i="28"/>
  <c r="PR408" i="28"/>
  <c r="PB408" i="28"/>
  <c r="PG408" i="28"/>
  <c r="PJ408" i="28"/>
  <c r="PN408" i="28"/>
  <c r="PS408" i="28"/>
  <c r="PV408" i="28"/>
  <c r="PJ431" i="28"/>
  <c r="PV431" i="28"/>
  <c r="PH431" i="28"/>
  <c r="PU431" i="28"/>
  <c r="PI431" i="28"/>
  <c r="PK431" i="28"/>
  <c r="PL431" i="28"/>
  <c r="PM431" i="28"/>
  <c r="PA431" i="28"/>
  <c r="PN431" i="28"/>
  <c r="PB431" i="28"/>
  <c r="PO431" i="28"/>
  <c r="PC431" i="28"/>
  <c r="PP431" i="28"/>
  <c r="PD431" i="28"/>
  <c r="PQ431" i="28"/>
  <c r="PE431" i="28"/>
  <c r="PR431" i="28"/>
  <c r="PF431" i="28"/>
  <c r="PS431" i="28"/>
  <c r="PG431" i="28"/>
  <c r="PT431" i="28"/>
  <c r="PE336" i="28"/>
  <c r="PQ336" i="28"/>
  <c r="PI336" i="28"/>
  <c r="PV336" i="28"/>
  <c r="PJ336" i="28"/>
  <c r="PK336" i="28"/>
  <c r="PL336" i="28"/>
  <c r="PM336" i="28"/>
  <c r="PA336" i="28"/>
  <c r="PN336" i="28"/>
  <c r="PB336" i="28"/>
  <c r="PO336" i="28"/>
  <c r="PC336" i="28"/>
  <c r="PP336" i="28"/>
  <c r="PD336" i="28"/>
  <c r="PR336" i="28"/>
  <c r="PF336" i="28"/>
  <c r="PS336" i="28"/>
  <c r="PG336" i="28"/>
  <c r="PT336" i="28"/>
  <c r="PH336" i="28"/>
  <c r="PU336" i="28"/>
  <c r="PH461" i="28"/>
  <c r="PT461" i="28"/>
  <c r="PI461" i="28"/>
  <c r="PU461" i="28"/>
  <c r="PJ461" i="28"/>
  <c r="PV461" i="28"/>
  <c r="PK461" i="28"/>
  <c r="PL461" i="28"/>
  <c r="PA461" i="28"/>
  <c r="PM461" i="28"/>
  <c r="PB461" i="28"/>
  <c r="PN461" i="28"/>
  <c r="PC461" i="28"/>
  <c r="PO461" i="28"/>
  <c r="PD461" i="28"/>
  <c r="PP461" i="28"/>
  <c r="PE461" i="28"/>
  <c r="PQ461" i="28"/>
  <c r="PF461" i="28"/>
  <c r="PR461" i="28"/>
  <c r="PG461" i="28"/>
  <c r="PS461" i="28"/>
  <c r="PH392" i="28"/>
  <c r="PT392" i="28"/>
  <c r="PI392" i="28"/>
  <c r="PU392" i="28"/>
  <c r="PJ392" i="28"/>
  <c r="PV392" i="28"/>
  <c r="PK392" i="28"/>
  <c r="PL392" i="28"/>
  <c r="PA392" i="28"/>
  <c r="PM392" i="28"/>
  <c r="PB392" i="28"/>
  <c r="PN392" i="28"/>
  <c r="PC392" i="28"/>
  <c r="PO392" i="28"/>
  <c r="PD392" i="28"/>
  <c r="PP392" i="28"/>
  <c r="PE392" i="28"/>
  <c r="PQ392" i="28"/>
  <c r="PG392" i="28"/>
  <c r="PS392" i="28"/>
  <c r="PF392" i="28"/>
  <c r="PR392" i="28"/>
  <c r="PG424" i="28"/>
  <c r="PS424" i="28"/>
  <c r="PH424" i="28"/>
  <c r="PT424" i="28"/>
  <c r="PI424" i="28"/>
  <c r="PU424" i="28"/>
  <c r="PJ424" i="28"/>
  <c r="PV424" i="28"/>
  <c r="PK424" i="28"/>
  <c r="PL424" i="28"/>
  <c r="PA424" i="28"/>
  <c r="PM424" i="28"/>
  <c r="PB424" i="28"/>
  <c r="PN424" i="28"/>
  <c r="PC424" i="28"/>
  <c r="PO424" i="28"/>
  <c r="PD424" i="28"/>
  <c r="PP424" i="28"/>
  <c r="PE424" i="28"/>
  <c r="PQ424" i="28"/>
  <c r="PF424" i="28"/>
  <c r="PR424" i="28"/>
  <c r="PH469" i="28"/>
  <c r="PT469" i="28"/>
  <c r="PI469" i="28"/>
  <c r="PU469" i="28"/>
  <c r="PJ469" i="28"/>
  <c r="PV469" i="28"/>
  <c r="PK469" i="28"/>
  <c r="PL469" i="28"/>
  <c r="PA469" i="28"/>
  <c r="PM469" i="28"/>
  <c r="PB469" i="28"/>
  <c r="PN469" i="28"/>
  <c r="PC469" i="28"/>
  <c r="PO469" i="28"/>
  <c r="PD469" i="28"/>
  <c r="PP469" i="28"/>
  <c r="PE469" i="28"/>
  <c r="PQ469" i="28"/>
  <c r="PF469" i="28"/>
  <c r="PR469" i="28"/>
  <c r="PG469" i="28"/>
  <c r="PS469" i="28"/>
  <c r="PB407" i="28"/>
  <c r="PN407" i="28"/>
  <c r="PC407" i="28"/>
  <c r="PO407" i="28"/>
  <c r="PD407" i="28"/>
  <c r="PP407" i="28"/>
  <c r="PE407" i="28"/>
  <c r="PQ407" i="28"/>
  <c r="PF407" i="28"/>
  <c r="PR407" i="28"/>
  <c r="PG407" i="28"/>
  <c r="PS407" i="28"/>
  <c r="PI407" i="28"/>
  <c r="PU407" i="28"/>
  <c r="PJ407" i="28"/>
  <c r="PV407" i="28"/>
  <c r="PK407" i="28"/>
  <c r="PL407" i="28"/>
  <c r="PA407" i="28"/>
  <c r="PH407" i="28"/>
  <c r="PM407" i="28"/>
  <c r="PT407" i="28"/>
  <c r="PH396" i="28"/>
  <c r="PT396" i="28"/>
  <c r="PI396" i="28"/>
  <c r="PU396" i="28"/>
  <c r="PJ396" i="28"/>
  <c r="PV396" i="28"/>
  <c r="PK396" i="28"/>
  <c r="PL396" i="28"/>
  <c r="PA396" i="28"/>
  <c r="PM396" i="28"/>
  <c r="PB396" i="28"/>
  <c r="PN396" i="28"/>
  <c r="PC396" i="28"/>
  <c r="PO396" i="28"/>
  <c r="PD396" i="28"/>
  <c r="PP396" i="28"/>
  <c r="PE396" i="28"/>
  <c r="PQ396" i="28"/>
  <c r="PF396" i="28"/>
  <c r="PG396" i="28"/>
  <c r="PR396" i="28"/>
  <c r="PS396" i="28"/>
  <c r="PI314" i="28"/>
  <c r="PU314" i="28"/>
  <c r="PJ314" i="28"/>
  <c r="PV314" i="28"/>
  <c r="PK314" i="28"/>
  <c r="PL314" i="28"/>
  <c r="PA314" i="28"/>
  <c r="PM314" i="28"/>
  <c r="PB314" i="28"/>
  <c r="PN314" i="28"/>
  <c r="PC314" i="28"/>
  <c r="PO314" i="28"/>
  <c r="PD314" i="28"/>
  <c r="PP314" i="28"/>
  <c r="PE314" i="28"/>
  <c r="PQ314" i="28"/>
  <c r="PF314" i="28"/>
  <c r="PR314" i="28"/>
  <c r="PH314" i="28"/>
  <c r="PT314" i="28"/>
  <c r="PG314" i="28"/>
  <c r="PS314" i="28"/>
  <c r="PI365" i="28"/>
  <c r="PU365" i="28"/>
  <c r="PK365" i="28"/>
  <c r="PD365" i="28"/>
  <c r="PG365" i="28"/>
  <c r="PV365" i="28"/>
  <c r="PH365" i="28"/>
  <c r="PJ365" i="28"/>
  <c r="PL365" i="28"/>
  <c r="PM365" i="28"/>
  <c r="PN365" i="28"/>
  <c r="PO365" i="28"/>
  <c r="PA365" i="28"/>
  <c r="PP365" i="28"/>
  <c r="PB365" i="28"/>
  <c r="PQ365" i="28"/>
  <c r="PC365" i="28"/>
  <c r="PR365" i="28"/>
  <c r="PE365" i="28"/>
  <c r="PS365" i="28"/>
  <c r="PF365" i="28"/>
  <c r="PT365" i="28"/>
  <c r="PI324" i="28"/>
  <c r="PU324" i="28"/>
  <c r="PK324" i="28"/>
  <c r="PL324" i="28"/>
  <c r="PA324" i="28"/>
  <c r="PM324" i="28"/>
  <c r="PB324" i="28"/>
  <c r="PN324" i="28"/>
  <c r="PD324" i="28"/>
  <c r="PP324" i="28"/>
  <c r="PE324" i="28"/>
  <c r="PQ324" i="28"/>
  <c r="PF324" i="28"/>
  <c r="PR324" i="28"/>
  <c r="PH324" i="28"/>
  <c r="PT324" i="28"/>
  <c r="PC324" i="28"/>
  <c r="PG324" i="28"/>
  <c r="PJ324" i="28"/>
  <c r="PO324" i="28"/>
  <c r="PS324" i="28"/>
  <c r="PV324" i="28"/>
  <c r="PB411" i="28"/>
  <c r="PN411" i="28"/>
  <c r="PK411" i="28"/>
  <c r="PL411" i="28"/>
  <c r="PM411" i="28"/>
  <c r="PA411" i="28"/>
  <c r="PO411" i="28"/>
  <c r="PC411" i="28"/>
  <c r="PP411" i="28"/>
  <c r="PD411" i="28"/>
  <c r="PQ411" i="28"/>
  <c r="PE411" i="28"/>
  <c r="PR411" i="28"/>
  <c r="PF411" i="28"/>
  <c r="PS411" i="28"/>
  <c r="PG411" i="28"/>
  <c r="PT411" i="28"/>
  <c r="PH411" i="28"/>
  <c r="PU411" i="28"/>
  <c r="PI411" i="28"/>
  <c r="PV411" i="28"/>
  <c r="PJ411" i="28"/>
  <c r="PK453" i="28"/>
  <c r="PL453" i="28"/>
  <c r="PA453" i="28"/>
  <c r="PM453" i="28"/>
  <c r="PB453" i="28"/>
  <c r="PN453" i="28"/>
  <c r="PC453" i="28"/>
  <c r="PO453" i="28"/>
  <c r="PD453" i="28"/>
  <c r="PP453" i="28"/>
  <c r="PE453" i="28"/>
  <c r="PQ453" i="28"/>
  <c r="PF453" i="28"/>
  <c r="PR453" i="28"/>
  <c r="PG453" i="28"/>
  <c r="PS453" i="28"/>
  <c r="PH453" i="28"/>
  <c r="PT453" i="28"/>
  <c r="PI453" i="28"/>
  <c r="PU453" i="28"/>
  <c r="PJ453" i="28"/>
  <c r="PV453" i="28"/>
  <c r="PK335" i="28"/>
  <c r="PC335" i="28"/>
  <c r="PO335" i="28"/>
  <c r="PG335" i="28"/>
  <c r="PU335" i="28"/>
  <c r="PH335" i="28"/>
  <c r="PV335" i="28"/>
  <c r="PI335" i="28"/>
  <c r="PJ335" i="28"/>
  <c r="PL335" i="28"/>
  <c r="PM335" i="28"/>
  <c r="PN335" i="28"/>
  <c r="PA335" i="28"/>
  <c r="PP335" i="28"/>
  <c r="PB335" i="28"/>
  <c r="PQ335" i="28"/>
  <c r="PD335" i="28"/>
  <c r="PR335" i="28"/>
  <c r="PE335" i="28"/>
  <c r="PS335" i="28"/>
  <c r="PF335" i="28"/>
  <c r="PT335" i="28"/>
  <c r="PF382" i="28"/>
  <c r="PR382" i="28"/>
  <c r="PG382" i="28"/>
  <c r="PS382" i="28"/>
  <c r="PH382" i="28"/>
  <c r="PT382" i="28"/>
  <c r="PI382" i="28"/>
  <c r="PU382" i="28"/>
  <c r="PJ382" i="28"/>
  <c r="PV382" i="28"/>
  <c r="PK382" i="28"/>
  <c r="PL382" i="28"/>
  <c r="PA382" i="28"/>
  <c r="PM382" i="28"/>
  <c r="PB382" i="28"/>
  <c r="PN382" i="28"/>
  <c r="PC382" i="28"/>
  <c r="PO382" i="28"/>
  <c r="PD382" i="28"/>
  <c r="PP382" i="28"/>
  <c r="PE382" i="28"/>
  <c r="PQ382" i="28"/>
  <c r="PK447" i="28"/>
  <c r="PL447" i="28"/>
  <c r="PA447" i="28"/>
  <c r="PM447" i="28"/>
  <c r="PB447" i="28"/>
  <c r="PN447" i="28"/>
  <c r="PC447" i="28"/>
  <c r="PO447" i="28"/>
  <c r="PD447" i="28"/>
  <c r="PP447" i="28"/>
  <c r="PE447" i="28"/>
  <c r="PQ447" i="28"/>
  <c r="PF447" i="28"/>
  <c r="PR447" i="28"/>
  <c r="PG447" i="28"/>
  <c r="PS447" i="28"/>
  <c r="PH447" i="28"/>
  <c r="PT447" i="28"/>
  <c r="PI447" i="28"/>
  <c r="PU447" i="28"/>
  <c r="PJ447" i="28"/>
  <c r="PV447" i="28"/>
  <c r="PC505" i="28"/>
  <c r="PO505" i="28"/>
  <c r="PA505" i="28"/>
  <c r="PN505" i="28"/>
  <c r="PB505" i="28"/>
  <c r="PP505" i="28"/>
  <c r="PD505" i="28"/>
  <c r="PQ505" i="28"/>
  <c r="PE505" i="28"/>
  <c r="PR505" i="28"/>
  <c r="PF505" i="28"/>
  <c r="PS505" i="28"/>
  <c r="PG505" i="28"/>
  <c r="PT505" i="28"/>
  <c r="PH505" i="28"/>
  <c r="PU505" i="28"/>
  <c r="PI505" i="28"/>
  <c r="PV505" i="28"/>
  <c r="PJ505" i="28"/>
  <c r="PK505" i="28"/>
  <c r="PL505" i="28"/>
  <c r="PM505" i="28"/>
  <c r="PE366" i="28"/>
  <c r="PQ366" i="28"/>
  <c r="PF366" i="28"/>
  <c r="PR366" i="28"/>
  <c r="PG366" i="28"/>
  <c r="PS366" i="28"/>
  <c r="PH366" i="28"/>
  <c r="PT366" i="28"/>
  <c r="PI366" i="28"/>
  <c r="PU366" i="28"/>
  <c r="PJ366" i="28"/>
  <c r="PV366" i="28"/>
  <c r="PK366" i="28"/>
  <c r="PL366" i="28"/>
  <c r="PA366" i="28"/>
  <c r="PM366" i="28"/>
  <c r="PB366" i="28"/>
  <c r="PN366" i="28"/>
  <c r="PC366" i="28"/>
  <c r="PO366" i="28"/>
  <c r="PD366" i="28"/>
  <c r="PP366" i="28"/>
  <c r="PE485" i="28"/>
  <c r="PQ485" i="28"/>
  <c r="PF485" i="28"/>
  <c r="PR485" i="28"/>
  <c r="PG485" i="28"/>
  <c r="PS485" i="28"/>
  <c r="PH485" i="28"/>
  <c r="PT485" i="28"/>
  <c r="PI485" i="28"/>
  <c r="PU485" i="28"/>
  <c r="PJ485" i="28"/>
  <c r="PV485" i="28"/>
  <c r="PK485" i="28"/>
  <c r="PL485" i="28"/>
  <c r="PA485" i="28"/>
  <c r="PM485" i="28"/>
  <c r="PB485" i="28"/>
  <c r="PN485" i="28"/>
  <c r="PC485" i="28"/>
  <c r="PO485" i="28"/>
  <c r="PD485" i="28"/>
  <c r="PP485" i="28"/>
  <c r="PK498" i="28"/>
  <c r="PL498" i="28"/>
  <c r="PA498" i="28"/>
  <c r="PM498" i="28"/>
  <c r="PB498" i="28"/>
  <c r="PN498" i="28"/>
  <c r="PC498" i="28"/>
  <c r="PO498" i="28"/>
  <c r="PD498" i="28"/>
  <c r="PP498" i="28"/>
  <c r="PE498" i="28"/>
  <c r="PQ498" i="28"/>
  <c r="PF498" i="28"/>
  <c r="PR498" i="28"/>
  <c r="PG498" i="28"/>
  <c r="PS498" i="28"/>
  <c r="PH498" i="28"/>
  <c r="PT498" i="28"/>
  <c r="PI498" i="28"/>
  <c r="PU498" i="28"/>
  <c r="PJ498" i="28"/>
  <c r="PV498" i="28"/>
  <c r="PK343" i="28"/>
  <c r="PA343" i="28"/>
  <c r="PM343" i="28"/>
  <c r="PG343" i="28"/>
  <c r="PU343" i="28"/>
  <c r="PH343" i="28"/>
  <c r="PV343" i="28"/>
  <c r="PI343" i="28"/>
  <c r="PJ343" i="28"/>
  <c r="PL343" i="28"/>
  <c r="PN343" i="28"/>
  <c r="PO343" i="28"/>
  <c r="PB343" i="28"/>
  <c r="PP343" i="28"/>
  <c r="PC343" i="28"/>
  <c r="PQ343" i="28"/>
  <c r="PD343" i="28"/>
  <c r="PR343" i="28"/>
  <c r="PE343" i="28"/>
  <c r="PS343" i="28"/>
  <c r="PF343" i="28"/>
  <c r="PT343" i="28"/>
  <c r="PB393" i="28"/>
  <c r="PN393" i="28"/>
  <c r="PC393" i="28"/>
  <c r="PO393" i="28"/>
  <c r="PD393" i="28"/>
  <c r="PP393" i="28"/>
  <c r="PE393" i="28"/>
  <c r="PQ393" i="28"/>
  <c r="PF393" i="28"/>
  <c r="PR393" i="28"/>
  <c r="PG393" i="28"/>
  <c r="PS393" i="28"/>
  <c r="PH393" i="28"/>
  <c r="PT393" i="28"/>
  <c r="PI393" i="28"/>
  <c r="PU393" i="28"/>
  <c r="PJ393" i="28"/>
  <c r="PV393" i="28"/>
  <c r="PK393" i="28"/>
  <c r="PA393" i="28"/>
  <c r="PM393" i="28"/>
  <c r="PL393" i="28"/>
  <c r="PK486" i="28"/>
  <c r="PL486" i="28"/>
  <c r="PA486" i="28"/>
  <c r="PM486" i="28"/>
  <c r="PB486" i="28"/>
  <c r="PN486" i="28"/>
  <c r="PC486" i="28"/>
  <c r="PO486" i="28"/>
  <c r="PD486" i="28"/>
  <c r="PP486" i="28"/>
  <c r="PE486" i="28"/>
  <c r="PQ486" i="28"/>
  <c r="PF486" i="28"/>
  <c r="PR486" i="28"/>
  <c r="PG486" i="28"/>
  <c r="PS486" i="28"/>
  <c r="PH486" i="28"/>
  <c r="PT486" i="28"/>
  <c r="PI486" i="28"/>
  <c r="PU486" i="28"/>
  <c r="PJ486" i="28"/>
  <c r="PV486" i="28"/>
  <c r="PE489" i="28"/>
  <c r="PQ489" i="28"/>
  <c r="PF489" i="28"/>
  <c r="PR489" i="28"/>
  <c r="PG489" i="28"/>
  <c r="PS489" i="28"/>
  <c r="PH489" i="28"/>
  <c r="PT489" i="28"/>
  <c r="PI489" i="28"/>
  <c r="PU489" i="28"/>
  <c r="PJ489" i="28"/>
  <c r="PV489" i="28"/>
  <c r="PK489" i="28"/>
  <c r="PL489" i="28"/>
  <c r="PA489" i="28"/>
  <c r="PM489" i="28"/>
  <c r="PB489" i="28"/>
  <c r="PN489" i="28"/>
  <c r="PC489" i="28"/>
  <c r="PO489" i="28"/>
  <c r="PD489" i="28"/>
  <c r="PP489" i="28"/>
  <c r="PC362" i="28"/>
  <c r="PO362" i="28"/>
  <c r="PD362" i="28"/>
  <c r="PP362" i="28"/>
  <c r="PE362" i="28"/>
  <c r="PQ362" i="28"/>
  <c r="PF362" i="28"/>
  <c r="PR362" i="28"/>
  <c r="PG362" i="28"/>
  <c r="PS362" i="28"/>
  <c r="PH362" i="28"/>
  <c r="PT362" i="28"/>
  <c r="PI362" i="28"/>
  <c r="PU362" i="28"/>
  <c r="PJ362" i="28"/>
  <c r="PV362" i="28"/>
  <c r="PK362" i="28"/>
  <c r="PL362" i="28"/>
  <c r="PB362" i="28"/>
  <c r="PN362" i="28"/>
  <c r="PA362" i="28"/>
  <c r="PM362" i="28"/>
  <c r="PA415" i="28"/>
  <c r="PM415" i="28"/>
  <c r="PB415" i="28"/>
  <c r="PN415" i="28"/>
  <c r="PC415" i="28"/>
  <c r="PO415" i="28"/>
  <c r="PD415" i="28"/>
  <c r="PP415" i="28"/>
  <c r="PE415" i="28"/>
  <c r="PQ415" i="28"/>
  <c r="PF415" i="28"/>
  <c r="PR415" i="28"/>
  <c r="PG415" i="28"/>
  <c r="PS415" i="28"/>
  <c r="PH415" i="28"/>
  <c r="PT415" i="28"/>
  <c r="PI415" i="28"/>
  <c r="PU415" i="28"/>
  <c r="PJ415" i="28"/>
  <c r="PV415" i="28"/>
  <c r="PK415" i="28"/>
  <c r="PL415" i="28"/>
  <c r="PD348" i="28"/>
  <c r="PP348" i="28"/>
  <c r="PE348" i="28"/>
  <c r="PQ348" i="28"/>
  <c r="PF348" i="28"/>
  <c r="PR348" i="28"/>
  <c r="PG348" i="28"/>
  <c r="PS348" i="28"/>
  <c r="PH348" i="28"/>
  <c r="PT348" i="28"/>
  <c r="PI348" i="28"/>
  <c r="PU348" i="28"/>
  <c r="PJ348" i="28"/>
  <c r="PV348" i="28"/>
  <c r="PK348" i="28"/>
  <c r="PL348" i="28"/>
  <c r="PA348" i="28"/>
  <c r="PM348" i="28"/>
  <c r="PB348" i="28"/>
  <c r="PN348" i="28"/>
  <c r="PC348" i="28"/>
  <c r="PO348" i="28"/>
  <c r="PB399" i="28"/>
  <c r="PN399" i="28"/>
  <c r="PC399" i="28"/>
  <c r="PO399" i="28"/>
  <c r="PD399" i="28"/>
  <c r="PP399" i="28"/>
  <c r="PE399" i="28"/>
  <c r="PQ399" i="28"/>
  <c r="PF399" i="28"/>
  <c r="PR399" i="28"/>
  <c r="PG399" i="28"/>
  <c r="PS399" i="28"/>
  <c r="PH399" i="28"/>
  <c r="PT399" i="28"/>
  <c r="PV399" i="28"/>
  <c r="PA399" i="28"/>
  <c r="PI399" i="28"/>
  <c r="PJ399" i="28"/>
  <c r="PK399" i="28"/>
  <c r="PL399" i="28"/>
  <c r="PM399" i="28"/>
  <c r="PU399" i="28"/>
  <c r="PB460" i="28"/>
  <c r="PN460" i="28"/>
  <c r="PC460" i="28"/>
  <c r="PO460" i="28"/>
  <c r="PD460" i="28"/>
  <c r="PP460" i="28"/>
  <c r="PE460" i="28"/>
  <c r="PQ460" i="28"/>
  <c r="PF460" i="28"/>
  <c r="PR460" i="28"/>
  <c r="PG460" i="28"/>
  <c r="PS460" i="28"/>
  <c r="PH460" i="28"/>
  <c r="PT460" i="28"/>
  <c r="PI460" i="28"/>
  <c r="PU460" i="28"/>
  <c r="PJ460" i="28"/>
  <c r="PV460" i="28"/>
  <c r="PK460" i="28"/>
  <c r="PL460" i="28"/>
  <c r="PA460" i="28"/>
  <c r="PM460" i="28"/>
  <c r="PA338" i="28"/>
  <c r="PM338" i="28"/>
  <c r="PB338" i="28"/>
  <c r="PN338" i="28"/>
  <c r="PC338" i="28"/>
  <c r="PO338" i="28"/>
  <c r="PD338" i="28"/>
  <c r="PP338" i="28"/>
  <c r="PE338" i="28"/>
  <c r="PQ338" i="28"/>
  <c r="PF338" i="28"/>
  <c r="PR338" i="28"/>
  <c r="PG338" i="28"/>
  <c r="PS338" i="28"/>
  <c r="PH338" i="28"/>
  <c r="PT338" i="28"/>
  <c r="PI338" i="28"/>
  <c r="PU338" i="28"/>
  <c r="PJ338" i="28"/>
  <c r="PV338" i="28"/>
  <c r="PK338" i="28"/>
  <c r="PL338" i="28"/>
  <c r="PF388" i="28"/>
  <c r="PR388" i="28"/>
  <c r="PH388" i="28"/>
  <c r="PT388" i="28"/>
  <c r="PL388" i="28"/>
  <c r="PC388" i="28"/>
  <c r="PO388" i="28"/>
  <c r="PK388" i="28"/>
  <c r="PM388" i="28"/>
  <c r="PN388" i="28"/>
  <c r="PP388" i="28"/>
  <c r="PQ388" i="28"/>
  <c r="PA388" i="28"/>
  <c r="PS388" i="28"/>
  <c r="PB388" i="28"/>
  <c r="PU388" i="28"/>
  <c r="PD388" i="28"/>
  <c r="PV388" i="28"/>
  <c r="PE388" i="28"/>
  <c r="PG388" i="28"/>
  <c r="PJ388" i="28"/>
  <c r="PI388" i="28"/>
  <c r="PE450" i="28"/>
  <c r="PQ450" i="28"/>
  <c r="PF450" i="28"/>
  <c r="PR450" i="28"/>
  <c r="PG450" i="28"/>
  <c r="PS450" i="28"/>
  <c r="PH450" i="28"/>
  <c r="PT450" i="28"/>
  <c r="PI450" i="28"/>
  <c r="PU450" i="28"/>
  <c r="PJ450" i="28"/>
  <c r="PV450" i="28"/>
  <c r="PK450" i="28"/>
  <c r="PL450" i="28"/>
  <c r="PA450" i="28"/>
  <c r="PM450" i="28"/>
  <c r="PB450" i="28"/>
  <c r="PN450" i="28"/>
  <c r="PC450" i="28"/>
  <c r="PO450" i="28"/>
  <c r="PD450" i="28"/>
  <c r="PP450" i="28"/>
  <c r="PD509" i="28"/>
  <c r="PP509" i="28"/>
  <c r="PE509" i="28"/>
  <c r="PQ509" i="28"/>
  <c r="PF509" i="28"/>
  <c r="PR509" i="28"/>
  <c r="PG509" i="28"/>
  <c r="PS509" i="28"/>
  <c r="PH509" i="28"/>
  <c r="PT509" i="28"/>
  <c r="PI509" i="28"/>
  <c r="PU509" i="28"/>
  <c r="PJ509" i="28"/>
  <c r="PV509" i="28"/>
  <c r="PK509" i="28"/>
  <c r="PL509" i="28"/>
  <c r="PA509" i="28"/>
  <c r="PM509" i="28"/>
  <c r="PB509" i="28"/>
  <c r="PN509" i="28"/>
  <c r="PC509" i="28"/>
  <c r="PO509" i="28"/>
  <c r="PK367" i="28"/>
  <c r="PL367" i="28"/>
  <c r="PA367" i="28"/>
  <c r="PM367" i="28"/>
  <c r="PC367" i="28"/>
  <c r="PO367" i="28"/>
  <c r="PD367" i="28"/>
  <c r="PP367" i="28"/>
  <c r="PE367" i="28"/>
  <c r="PQ367" i="28"/>
  <c r="PF367" i="28"/>
  <c r="PR367" i="28"/>
  <c r="PG367" i="28"/>
  <c r="PS367" i="28"/>
  <c r="PH367" i="28"/>
  <c r="PT367" i="28"/>
  <c r="PI367" i="28"/>
  <c r="PU367" i="28"/>
  <c r="PJ367" i="28"/>
  <c r="PV367" i="28"/>
  <c r="PB367" i="28"/>
  <c r="PN367" i="28"/>
  <c r="PE497" i="28"/>
  <c r="PQ497" i="28"/>
  <c r="PF497" i="28"/>
  <c r="PR497" i="28"/>
  <c r="PG497" i="28"/>
  <c r="PS497" i="28"/>
  <c r="PH497" i="28"/>
  <c r="PT497" i="28"/>
  <c r="PI497" i="28"/>
  <c r="PU497" i="28"/>
  <c r="PJ497" i="28"/>
  <c r="PV497" i="28"/>
  <c r="PK497" i="28"/>
  <c r="PL497" i="28"/>
  <c r="PA497" i="28"/>
  <c r="PM497" i="28"/>
  <c r="PB497" i="28"/>
  <c r="PN497" i="28"/>
  <c r="PC497" i="28"/>
  <c r="PO497" i="28"/>
  <c r="PD497" i="28"/>
  <c r="PP497" i="28"/>
  <c r="PL375" i="28"/>
  <c r="PA375" i="28"/>
  <c r="PM375" i="28"/>
  <c r="PD375" i="28"/>
  <c r="PP375" i="28"/>
  <c r="PH375" i="28"/>
  <c r="PT375" i="28"/>
  <c r="PE375" i="28"/>
  <c r="PV375" i="28"/>
  <c r="PF375" i="28"/>
  <c r="PG375" i="28"/>
  <c r="PI375" i="28"/>
  <c r="PJ375" i="28"/>
  <c r="PK375" i="28"/>
  <c r="PN375" i="28"/>
  <c r="PO375" i="28"/>
  <c r="PQ375" i="28"/>
  <c r="PR375" i="28"/>
  <c r="PB375" i="28"/>
  <c r="PS375" i="28"/>
  <c r="PC375" i="28"/>
  <c r="PU375" i="28"/>
  <c r="PA423" i="28"/>
  <c r="PM423" i="28"/>
  <c r="PB423" i="28"/>
  <c r="PN423" i="28"/>
  <c r="PC423" i="28"/>
  <c r="PO423" i="28"/>
  <c r="PD423" i="28"/>
  <c r="PP423" i="28"/>
  <c r="PE423" i="28"/>
  <c r="PQ423" i="28"/>
  <c r="PF423" i="28"/>
  <c r="PR423" i="28"/>
  <c r="PG423" i="28"/>
  <c r="PS423" i="28"/>
  <c r="PH423" i="28"/>
  <c r="PT423" i="28"/>
  <c r="PI423" i="28"/>
  <c r="PU423" i="28"/>
  <c r="PJ423" i="28"/>
  <c r="PV423" i="28"/>
  <c r="PK423" i="28"/>
  <c r="PL423" i="28"/>
  <c r="PJ349" i="28"/>
  <c r="PV349" i="28"/>
  <c r="PK349" i="28"/>
  <c r="PL349" i="28"/>
  <c r="PA349" i="28"/>
  <c r="PM349" i="28"/>
  <c r="PB349" i="28"/>
  <c r="PN349" i="28"/>
  <c r="PC349" i="28"/>
  <c r="PO349" i="28"/>
  <c r="PD349" i="28"/>
  <c r="PP349" i="28"/>
  <c r="PE349" i="28"/>
  <c r="PQ349" i="28"/>
  <c r="PF349" i="28"/>
  <c r="PR349" i="28"/>
  <c r="PG349" i="28"/>
  <c r="PS349" i="28"/>
  <c r="PH349" i="28"/>
  <c r="PT349" i="28"/>
  <c r="PI349" i="28"/>
  <c r="PU349" i="28"/>
  <c r="PC401" i="28"/>
  <c r="PO401" i="28"/>
  <c r="PL401" i="28"/>
  <c r="PM401" i="28"/>
  <c r="PA401" i="28"/>
  <c r="PN401" i="28"/>
  <c r="PB401" i="28"/>
  <c r="PP401" i="28"/>
  <c r="PD401" i="28"/>
  <c r="PQ401" i="28"/>
  <c r="PE401" i="28"/>
  <c r="PR401" i="28"/>
  <c r="PF401" i="28"/>
  <c r="PS401" i="28"/>
  <c r="PG401" i="28"/>
  <c r="PT401" i="28"/>
  <c r="PH401" i="28"/>
  <c r="PU401" i="28"/>
  <c r="PI401" i="28"/>
  <c r="PV401" i="28"/>
  <c r="PJ401" i="28"/>
  <c r="PK401" i="28"/>
  <c r="PB468" i="28"/>
  <c r="PN468" i="28"/>
  <c r="PC468" i="28"/>
  <c r="PO468" i="28"/>
  <c r="PD468" i="28"/>
  <c r="PP468" i="28"/>
  <c r="PE468" i="28"/>
  <c r="PQ468" i="28"/>
  <c r="PF468" i="28"/>
  <c r="PR468" i="28"/>
  <c r="PG468" i="28"/>
  <c r="PS468" i="28"/>
  <c r="PH468" i="28"/>
  <c r="PT468" i="28"/>
  <c r="PI468" i="28"/>
  <c r="PU468" i="28"/>
  <c r="PJ468" i="28"/>
  <c r="PV468" i="28"/>
  <c r="PK468" i="28"/>
  <c r="PL468" i="28"/>
  <c r="PA468" i="28"/>
  <c r="PM468" i="28"/>
  <c r="PK451" i="28"/>
  <c r="PL451" i="28"/>
  <c r="PA451" i="28"/>
  <c r="PM451" i="28"/>
  <c r="PB451" i="28"/>
  <c r="PN451" i="28"/>
  <c r="PC451" i="28"/>
  <c r="PO451" i="28"/>
  <c r="PD451" i="28"/>
  <c r="PP451" i="28"/>
  <c r="PE451" i="28"/>
  <c r="PQ451" i="28"/>
  <c r="PF451" i="28"/>
  <c r="PR451" i="28"/>
  <c r="PG451" i="28"/>
  <c r="PS451" i="28"/>
  <c r="PH451" i="28"/>
  <c r="PT451" i="28"/>
  <c r="PI451" i="28"/>
  <c r="PU451" i="28"/>
  <c r="PJ451" i="28"/>
  <c r="PV451" i="28"/>
  <c r="PJ333" i="28"/>
  <c r="PV333" i="28"/>
  <c r="PK333" i="28"/>
  <c r="PA333" i="28"/>
  <c r="PM333" i="28"/>
  <c r="PB333" i="28"/>
  <c r="PN333" i="28"/>
  <c r="PC333" i="28"/>
  <c r="PO333" i="28"/>
  <c r="PD333" i="28"/>
  <c r="PP333" i="28"/>
  <c r="PE333" i="28"/>
  <c r="PQ333" i="28"/>
  <c r="PF333" i="28"/>
  <c r="PR333" i="28"/>
  <c r="PT333" i="28"/>
  <c r="PU333" i="28"/>
  <c r="PG333" i="28"/>
  <c r="PH333" i="28"/>
  <c r="PI333" i="28"/>
  <c r="PL333" i="28"/>
  <c r="PS333" i="28"/>
  <c r="PF386" i="28"/>
  <c r="PR386" i="28"/>
  <c r="PG386" i="28"/>
  <c r="PS386" i="28"/>
  <c r="PH386" i="28"/>
  <c r="PT386" i="28"/>
  <c r="PJ386" i="28"/>
  <c r="PV386" i="28"/>
  <c r="PK386" i="28"/>
  <c r="PL386" i="28"/>
  <c r="PA386" i="28"/>
  <c r="PM386" i="28"/>
  <c r="PB386" i="28"/>
  <c r="PN386" i="28"/>
  <c r="PC386" i="28"/>
  <c r="PO386" i="28"/>
  <c r="PD386" i="28"/>
  <c r="PE386" i="28"/>
  <c r="PI386" i="28"/>
  <c r="PP386" i="28"/>
  <c r="PQ386" i="28"/>
  <c r="PU386" i="28"/>
  <c r="PK443" i="28"/>
  <c r="PL443" i="28"/>
  <c r="PA443" i="28"/>
  <c r="PM443" i="28"/>
  <c r="PB443" i="28"/>
  <c r="PN443" i="28"/>
  <c r="PC443" i="28"/>
  <c r="PO443" i="28"/>
  <c r="PD443" i="28"/>
  <c r="PP443" i="28"/>
  <c r="PE443" i="28"/>
  <c r="PQ443" i="28"/>
  <c r="PF443" i="28"/>
  <c r="PR443" i="28"/>
  <c r="PG443" i="28"/>
  <c r="PS443" i="28"/>
  <c r="PH443" i="28"/>
  <c r="PT443" i="28"/>
  <c r="PI443" i="28"/>
  <c r="PU443" i="28"/>
  <c r="PJ443" i="28"/>
  <c r="PV443" i="28"/>
  <c r="PD517" i="28"/>
  <c r="PP517" i="28"/>
  <c r="PE517" i="28"/>
  <c r="PQ517" i="28"/>
  <c r="PF517" i="28"/>
  <c r="PR517" i="28"/>
  <c r="PG517" i="28"/>
  <c r="PS517" i="28"/>
  <c r="PH517" i="28"/>
  <c r="PT517" i="28"/>
  <c r="PI517" i="28"/>
  <c r="PU517" i="28"/>
  <c r="PJ517" i="28"/>
  <c r="PV517" i="28"/>
  <c r="PK517" i="28"/>
  <c r="PL517" i="28"/>
  <c r="PA517" i="28"/>
  <c r="PM517" i="28"/>
  <c r="PB517" i="28"/>
  <c r="PN517" i="28"/>
  <c r="PC517" i="28"/>
  <c r="PO517" i="28"/>
  <c r="PJ512" i="28"/>
  <c r="PV512" i="28"/>
  <c r="PK512" i="28"/>
  <c r="PL512" i="28"/>
  <c r="PA512" i="28"/>
  <c r="PM512" i="28"/>
  <c r="PB512" i="28"/>
  <c r="PN512" i="28"/>
  <c r="PC512" i="28"/>
  <c r="PO512" i="28"/>
  <c r="PD512" i="28"/>
  <c r="PP512" i="28"/>
  <c r="PE512" i="28"/>
  <c r="PQ512" i="28"/>
  <c r="PF512" i="28"/>
  <c r="PR512" i="28"/>
  <c r="PG512" i="28"/>
  <c r="PS512" i="28"/>
  <c r="PH512" i="28"/>
  <c r="PT512" i="28"/>
  <c r="PI512" i="28"/>
  <c r="PU512" i="28"/>
  <c r="PG344" i="28"/>
  <c r="PS344" i="28"/>
  <c r="PI344" i="28"/>
  <c r="PV344" i="28"/>
  <c r="PJ344" i="28"/>
  <c r="PK344" i="28"/>
  <c r="PL344" i="28"/>
  <c r="PM344" i="28"/>
  <c r="PA344" i="28"/>
  <c r="PN344" i="28"/>
  <c r="PB344" i="28"/>
  <c r="PO344" i="28"/>
  <c r="PC344" i="28"/>
  <c r="PP344" i="28"/>
  <c r="PD344" i="28"/>
  <c r="PQ344" i="28"/>
  <c r="PE344" i="28"/>
  <c r="PR344" i="28"/>
  <c r="PF344" i="28"/>
  <c r="PT344" i="28"/>
  <c r="PH344" i="28"/>
  <c r="PU344" i="28"/>
  <c r="PH477" i="28"/>
  <c r="PT477" i="28"/>
  <c r="PI477" i="28"/>
  <c r="PU477" i="28"/>
  <c r="PL477" i="28"/>
  <c r="PA477" i="28"/>
  <c r="PM477" i="28"/>
  <c r="PB477" i="28"/>
  <c r="PN477" i="28"/>
  <c r="PC477" i="28"/>
  <c r="PO477" i="28"/>
  <c r="PD477" i="28"/>
  <c r="PP477" i="28"/>
  <c r="PE477" i="28"/>
  <c r="PQ477" i="28"/>
  <c r="PG477" i="28"/>
  <c r="PS477" i="28"/>
  <c r="PF477" i="28"/>
  <c r="PJ477" i="28"/>
  <c r="PK477" i="28"/>
  <c r="PR477" i="28"/>
  <c r="PV477" i="28"/>
  <c r="PH479" i="28"/>
  <c r="PT479" i="28"/>
  <c r="PI479" i="28"/>
  <c r="PU479" i="28"/>
  <c r="PL479" i="28"/>
  <c r="PD479" i="28"/>
  <c r="PP479" i="28"/>
  <c r="PG479" i="28"/>
  <c r="PS479" i="28"/>
  <c r="PN479" i="28"/>
  <c r="PO479" i="28"/>
  <c r="PQ479" i="28"/>
  <c r="PR479" i="28"/>
  <c r="PA479" i="28"/>
  <c r="PV479" i="28"/>
  <c r="PB479" i="28"/>
  <c r="PC479" i="28"/>
  <c r="PE479" i="28"/>
  <c r="PF479" i="28"/>
  <c r="PJ479" i="28"/>
  <c r="PK479" i="28"/>
  <c r="PM479" i="28"/>
  <c r="PG414" i="28"/>
  <c r="PS414" i="28"/>
  <c r="PH414" i="28"/>
  <c r="PT414" i="28"/>
  <c r="PI414" i="28"/>
  <c r="PU414" i="28"/>
  <c r="PJ414" i="28"/>
  <c r="PV414" i="28"/>
  <c r="PK414" i="28"/>
  <c r="PL414" i="28"/>
  <c r="PA414" i="28"/>
  <c r="PM414" i="28"/>
  <c r="PB414" i="28"/>
  <c r="PN414" i="28"/>
  <c r="PC414" i="28"/>
  <c r="PO414" i="28"/>
  <c r="PD414" i="28"/>
  <c r="PP414" i="28"/>
  <c r="PE414" i="28"/>
  <c r="PQ414" i="28"/>
  <c r="PF414" i="28"/>
  <c r="PR414" i="28"/>
  <c r="PJ442" i="28"/>
  <c r="PV442" i="28"/>
  <c r="PK442" i="28"/>
  <c r="PC442" i="28"/>
  <c r="PO442" i="28"/>
  <c r="PM442" i="28"/>
  <c r="PN442" i="28"/>
  <c r="PP442" i="28"/>
  <c r="PA442" i="28"/>
  <c r="PQ442" i="28"/>
  <c r="PB442" i="28"/>
  <c r="PR442" i="28"/>
  <c r="PD442" i="28"/>
  <c r="PS442" i="28"/>
  <c r="PE442" i="28"/>
  <c r="PT442" i="28"/>
  <c r="PF442" i="28"/>
  <c r="PU442" i="28"/>
  <c r="PG442" i="28"/>
  <c r="PH442" i="28"/>
  <c r="PI442" i="28"/>
  <c r="PL442" i="28"/>
  <c r="PH394" i="28"/>
  <c r="PT394" i="28"/>
  <c r="PI394" i="28"/>
  <c r="PU394" i="28"/>
  <c r="PJ394" i="28"/>
  <c r="PV394" i="28"/>
  <c r="PK394" i="28"/>
  <c r="PL394" i="28"/>
  <c r="PA394" i="28"/>
  <c r="PM394" i="28"/>
  <c r="PB394" i="28"/>
  <c r="PN394" i="28"/>
  <c r="PC394" i="28"/>
  <c r="PO394" i="28"/>
  <c r="PD394" i="28"/>
  <c r="PP394" i="28"/>
  <c r="PE394" i="28"/>
  <c r="PQ394" i="28"/>
  <c r="PG394" i="28"/>
  <c r="PS394" i="28"/>
  <c r="PF394" i="28"/>
  <c r="PR394" i="28"/>
  <c r="PE370" i="28"/>
  <c r="PQ370" i="28"/>
  <c r="PF370" i="28"/>
  <c r="PR370" i="28"/>
  <c r="PG370" i="28"/>
  <c r="PS370" i="28"/>
  <c r="PI370" i="28"/>
  <c r="PU370" i="28"/>
  <c r="PJ370" i="28"/>
  <c r="PV370" i="28"/>
  <c r="PK370" i="28"/>
  <c r="PL370" i="28"/>
  <c r="PA370" i="28"/>
  <c r="PM370" i="28"/>
  <c r="PB370" i="28"/>
  <c r="PN370" i="28"/>
  <c r="PC370" i="28"/>
  <c r="PO370" i="28"/>
  <c r="PD370" i="28"/>
  <c r="PP370" i="28"/>
  <c r="PT370" i="28"/>
  <c r="PH370" i="28"/>
  <c r="PG418" i="28"/>
  <c r="PS418" i="28"/>
  <c r="PH418" i="28"/>
  <c r="PT418" i="28"/>
  <c r="PI418" i="28"/>
  <c r="PU418" i="28"/>
  <c r="PJ418" i="28"/>
  <c r="PV418" i="28"/>
  <c r="PK418" i="28"/>
  <c r="PL418" i="28"/>
  <c r="PA418" i="28"/>
  <c r="PM418" i="28"/>
  <c r="PB418" i="28"/>
  <c r="PN418" i="28"/>
  <c r="PC418" i="28"/>
  <c r="PO418" i="28"/>
  <c r="PD418" i="28"/>
  <c r="PP418" i="28"/>
  <c r="PE418" i="28"/>
  <c r="PQ418" i="28"/>
  <c r="PF418" i="28"/>
  <c r="PR418" i="28"/>
  <c r="PH463" i="28"/>
  <c r="PT463" i="28"/>
  <c r="PI463" i="28"/>
  <c r="PU463" i="28"/>
  <c r="PJ463" i="28"/>
  <c r="PV463" i="28"/>
  <c r="PK463" i="28"/>
  <c r="PL463" i="28"/>
  <c r="PA463" i="28"/>
  <c r="PM463" i="28"/>
  <c r="PB463" i="28"/>
  <c r="PN463" i="28"/>
  <c r="PC463" i="28"/>
  <c r="PO463" i="28"/>
  <c r="PD463" i="28"/>
  <c r="PP463" i="28"/>
  <c r="PE463" i="28"/>
  <c r="PQ463" i="28"/>
  <c r="PF463" i="28"/>
  <c r="PR463" i="28"/>
  <c r="PG463" i="28"/>
  <c r="PS463" i="28"/>
  <c r="PH400" i="28"/>
  <c r="PT400" i="28"/>
  <c r="PI400" i="28"/>
  <c r="PU400" i="28"/>
  <c r="PJ400" i="28"/>
  <c r="PV400" i="28"/>
  <c r="PA400" i="28"/>
  <c r="PM400" i="28"/>
  <c r="PD400" i="28"/>
  <c r="PE400" i="28"/>
  <c r="PF400" i="28"/>
  <c r="PG400" i="28"/>
  <c r="PK400" i="28"/>
  <c r="PL400" i="28"/>
  <c r="PN400" i="28"/>
  <c r="PO400" i="28"/>
  <c r="PP400" i="28"/>
  <c r="PQ400" i="28"/>
  <c r="PB400" i="28"/>
  <c r="PR400" i="28"/>
  <c r="PC400" i="28"/>
  <c r="PS400" i="28"/>
  <c r="PH398" i="28"/>
  <c r="PT398" i="28"/>
  <c r="PI398" i="28"/>
  <c r="PU398" i="28"/>
  <c r="PJ398" i="28"/>
  <c r="PV398" i="28"/>
  <c r="PK398" i="28"/>
  <c r="PL398" i="28"/>
  <c r="PA398" i="28"/>
  <c r="PM398" i="28"/>
  <c r="PB398" i="28"/>
  <c r="PN398" i="28"/>
  <c r="PE398" i="28"/>
  <c r="PQ398" i="28"/>
  <c r="PC398" i="28"/>
  <c r="PD398" i="28"/>
  <c r="PF398" i="28"/>
  <c r="PG398" i="28"/>
  <c r="PO398" i="28"/>
  <c r="PP398" i="28"/>
  <c r="PR398" i="28"/>
  <c r="PS398" i="28"/>
  <c r="PG426" i="28"/>
  <c r="PS426" i="28"/>
  <c r="PH426" i="28"/>
  <c r="PT426" i="28"/>
  <c r="PI426" i="28"/>
  <c r="PU426" i="28"/>
  <c r="PJ426" i="28"/>
  <c r="PV426" i="28"/>
  <c r="PK426" i="28"/>
  <c r="PL426" i="28"/>
  <c r="PA426" i="28"/>
  <c r="PM426" i="28"/>
  <c r="PB426" i="28"/>
  <c r="PN426" i="28"/>
  <c r="PC426" i="28"/>
  <c r="PO426" i="28"/>
  <c r="PD426" i="28"/>
  <c r="PP426" i="28"/>
  <c r="PE426" i="28"/>
  <c r="PQ426" i="28"/>
  <c r="PF426" i="28"/>
  <c r="PR426" i="28"/>
  <c r="PH471" i="28"/>
  <c r="PT471" i="28"/>
  <c r="PI471" i="28"/>
  <c r="PU471" i="28"/>
  <c r="PJ471" i="28"/>
  <c r="PV471" i="28"/>
  <c r="PK471" i="28"/>
  <c r="PL471" i="28"/>
  <c r="PA471" i="28"/>
  <c r="PM471" i="28"/>
  <c r="PB471" i="28"/>
  <c r="PN471" i="28"/>
  <c r="PC471" i="28"/>
  <c r="PO471" i="28"/>
  <c r="PD471" i="28"/>
  <c r="PP471" i="28"/>
  <c r="PE471" i="28"/>
  <c r="PQ471" i="28"/>
  <c r="PF471" i="28"/>
  <c r="PR471" i="28"/>
  <c r="PG471" i="28"/>
  <c r="PS471" i="28"/>
  <c r="PI361" i="28"/>
  <c r="PU361" i="28"/>
  <c r="PJ361" i="28"/>
  <c r="PV361" i="28"/>
  <c r="PK361" i="28"/>
  <c r="PL361" i="28"/>
  <c r="PA361" i="28"/>
  <c r="PM361" i="28"/>
  <c r="PB361" i="28"/>
  <c r="PN361" i="28"/>
  <c r="PC361" i="28"/>
  <c r="PO361" i="28"/>
  <c r="PD361" i="28"/>
  <c r="PP361" i="28"/>
  <c r="PE361" i="28"/>
  <c r="PQ361" i="28"/>
  <c r="PF361" i="28"/>
  <c r="PR361" i="28"/>
  <c r="PH361" i="28"/>
  <c r="PT361" i="28"/>
  <c r="PG361" i="28"/>
  <c r="PS361" i="28"/>
  <c r="PA345" i="28"/>
  <c r="PJ345" i="28"/>
  <c r="PV345" i="28"/>
  <c r="PK345" i="28"/>
  <c r="PL345" i="28"/>
  <c r="PM345" i="28"/>
  <c r="PB345" i="28"/>
  <c r="PN345" i="28"/>
  <c r="PC345" i="28"/>
  <c r="PO345" i="28"/>
  <c r="PD345" i="28"/>
  <c r="PP345" i="28"/>
  <c r="PE345" i="28"/>
  <c r="PQ345" i="28"/>
  <c r="PF345" i="28"/>
  <c r="PR345" i="28"/>
  <c r="PG345" i="28"/>
  <c r="PS345" i="28"/>
  <c r="PH345" i="28"/>
  <c r="PT345" i="28"/>
  <c r="PI345" i="28"/>
  <c r="PU345" i="28"/>
  <c r="PI316" i="28"/>
  <c r="PU316" i="28"/>
  <c r="PJ316" i="28"/>
  <c r="PV316" i="28"/>
  <c r="PK316" i="28"/>
  <c r="PL316" i="28"/>
  <c r="PA316" i="28"/>
  <c r="PM316" i="28"/>
  <c r="PB316" i="28"/>
  <c r="PN316" i="28"/>
  <c r="PC316" i="28"/>
  <c r="PO316" i="28"/>
  <c r="PD316" i="28"/>
  <c r="PP316" i="28"/>
  <c r="PE316" i="28"/>
  <c r="PQ316" i="28"/>
  <c r="PF316" i="28"/>
  <c r="PR316" i="28"/>
  <c r="PH316" i="28"/>
  <c r="PT316" i="28"/>
  <c r="PG316" i="28"/>
  <c r="PS316" i="28"/>
  <c r="PI355" i="28"/>
  <c r="PU355" i="28"/>
  <c r="PJ355" i="28"/>
  <c r="PV355" i="28"/>
  <c r="PK355" i="28"/>
  <c r="PL355" i="28"/>
  <c r="PA355" i="28"/>
  <c r="PM355" i="28"/>
  <c r="PB355" i="28"/>
  <c r="PN355" i="28"/>
  <c r="PC355" i="28"/>
  <c r="PO355" i="28"/>
  <c r="PD355" i="28"/>
  <c r="PP355" i="28"/>
  <c r="PE355" i="28"/>
  <c r="PQ355" i="28"/>
  <c r="PF355" i="28"/>
  <c r="PR355" i="28"/>
  <c r="PG355" i="28"/>
  <c r="PS355" i="28"/>
  <c r="PH355" i="28"/>
  <c r="PT355" i="28"/>
  <c r="PI318" i="28"/>
  <c r="PU318" i="28"/>
  <c r="PJ318" i="28"/>
  <c r="PV318" i="28"/>
  <c r="PK318" i="28"/>
  <c r="PL318" i="28"/>
  <c r="PA318" i="28"/>
  <c r="PM318" i="28"/>
  <c r="PB318" i="28"/>
  <c r="PN318" i="28"/>
  <c r="PC318" i="28"/>
  <c r="PO318" i="28"/>
  <c r="PD318" i="28"/>
  <c r="PP318" i="28"/>
  <c r="PE318" i="28"/>
  <c r="PQ318" i="28"/>
  <c r="PF318" i="28"/>
  <c r="PR318" i="28"/>
  <c r="PH318" i="28"/>
  <c r="PT318" i="28"/>
  <c r="PG318" i="28"/>
  <c r="PS318" i="28"/>
  <c r="MD16" i="28"/>
  <c r="ME15" i="28"/>
  <c r="PK15" i="28" s="1"/>
  <c r="AD39" i="36"/>
  <c r="Y1" i="36"/>
  <c r="PW14" i="28"/>
  <c r="PW407" i="28" s="1"/>
  <c r="KB99" i="28" l="1"/>
  <c r="PW361" i="28"/>
  <c r="PW345" i="28"/>
  <c r="PW398" i="28"/>
  <c r="PW318" i="28"/>
  <c r="PW394" i="28"/>
  <c r="PW517" i="28"/>
  <c r="PW456" i="28"/>
  <c r="PW386" i="28"/>
  <c r="PW333" i="28"/>
  <c r="PW431" i="28"/>
  <c r="PW353" i="28"/>
  <c r="PW426" i="28"/>
  <c r="PW463" i="28"/>
  <c r="PW331" i="28"/>
  <c r="PW316" i="28"/>
  <c r="PW400" i="28"/>
  <c r="PW451" i="28"/>
  <c r="PW350" i="28"/>
  <c r="PW327" i="28"/>
  <c r="PW402" i="28"/>
  <c r="PW445" i="28"/>
  <c r="PW385" i="28"/>
  <c r="PW341" i="28"/>
  <c r="PW380" i="28"/>
  <c r="PW412" i="28"/>
  <c r="PW376" i="28"/>
  <c r="PW518" i="28"/>
  <c r="PW403" i="28"/>
  <c r="PW511" i="28"/>
  <c r="PW514" i="28"/>
  <c r="PW510" i="28"/>
  <c r="PW513" i="28"/>
  <c r="PW500" i="28"/>
  <c r="PW481" i="28"/>
  <c r="PW369" i="28"/>
  <c r="PW387" i="28"/>
  <c r="PW357" i="28"/>
  <c r="PW493" i="28"/>
  <c r="PW501" i="28"/>
  <c r="PW519" i="28"/>
  <c r="PW337" i="28"/>
  <c r="PW410" i="28"/>
  <c r="PW482" i="28"/>
  <c r="PW444" i="28"/>
  <c r="PW364" i="28"/>
  <c r="PW452" i="28"/>
  <c r="PW432" i="28"/>
  <c r="PW516" i="28"/>
  <c r="PW465" i="28"/>
  <c r="PW351" i="28"/>
  <c r="PW395" i="28"/>
  <c r="PW374" i="28"/>
  <c r="PW506" i="28"/>
  <c r="PW405" i="28"/>
  <c r="PW474" i="28"/>
  <c r="PW428" i="28"/>
  <c r="PW389" i="28"/>
  <c r="PW332" i="28"/>
  <c r="PW390" i="28"/>
  <c r="PW449" i="28"/>
  <c r="PW487" i="28"/>
  <c r="PW323" i="28"/>
  <c r="PW433" i="28"/>
  <c r="PW483" i="28"/>
  <c r="PW458" i="28"/>
  <c r="PW446" i="28"/>
  <c r="PW317" i="28"/>
  <c r="PW490" i="28"/>
  <c r="PW488" i="28"/>
  <c r="PW496" i="28"/>
  <c r="PW437" i="28"/>
  <c r="PW321" i="28"/>
  <c r="PW417" i="28"/>
  <c r="PW499" i="28"/>
  <c r="PW480" i="28"/>
  <c r="PW320" i="28"/>
  <c r="PW492" i="28"/>
  <c r="PW329" i="28"/>
  <c r="PW330" i="28"/>
  <c r="PW326" i="28"/>
  <c r="PW462" i="28"/>
  <c r="PW470" i="28"/>
  <c r="PW372" i="28"/>
  <c r="PW438" i="28"/>
  <c r="PW354" i="28"/>
  <c r="PW379" i="28"/>
  <c r="PW328" i="28"/>
  <c r="PW425" i="28"/>
  <c r="PW406" i="28"/>
  <c r="PW391" i="28"/>
  <c r="PW494" i="28"/>
  <c r="PW419" i="28"/>
  <c r="PW371" i="28"/>
  <c r="PW459" i="28"/>
  <c r="PW420" i="28"/>
  <c r="PW383" i="28"/>
  <c r="PW491" i="28"/>
  <c r="PW507" i="28"/>
  <c r="PW515" i="28"/>
  <c r="PW469" i="28"/>
  <c r="PW365" i="28"/>
  <c r="PW399" i="28"/>
  <c r="PW388" i="28"/>
  <c r="PW375" i="28"/>
  <c r="PW322" i="28"/>
  <c r="PW416" i="28"/>
  <c r="PW454" i="28"/>
  <c r="PW475" i="28"/>
  <c r="PW356" i="28"/>
  <c r="PW381" i="28"/>
  <c r="PW346" i="28"/>
  <c r="PW421" i="28"/>
  <c r="PW373" i="28"/>
  <c r="PW441" i="28"/>
  <c r="PW358" i="28"/>
  <c r="PW339" i="28"/>
  <c r="PW422" i="28"/>
  <c r="PW467" i="28"/>
  <c r="PW520" i="28"/>
  <c r="PW315" i="28"/>
  <c r="PW397" i="28"/>
  <c r="PW448" i="28"/>
  <c r="PW347" i="28"/>
  <c r="PW484" i="28"/>
  <c r="PW436" i="28"/>
  <c r="PW396" i="28"/>
  <c r="PW335" i="28"/>
  <c r="PW368" i="28"/>
  <c r="PW504" i="28"/>
  <c r="PW363" i="28"/>
  <c r="PW472" i="28"/>
  <c r="PW478" i="28"/>
  <c r="PW502" i="28"/>
  <c r="PW435" i="28"/>
  <c r="PW352" i="28"/>
  <c r="PW461" i="28"/>
  <c r="PW343" i="28"/>
  <c r="PW489" i="28"/>
  <c r="PW348" i="28"/>
  <c r="PW457" i="28"/>
  <c r="PW378" i="28"/>
  <c r="PW384" i="28"/>
  <c r="PW408" i="28"/>
  <c r="PW447" i="28"/>
  <c r="PW485" i="28"/>
  <c r="PW362" i="28"/>
  <c r="PW349" i="28"/>
  <c r="PW468" i="28"/>
  <c r="PW313" i="28"/>
  <c r="PW359" i="28"/>
  <c r="PW377" i="28"/>
  <c r="PW427" i="28"/>
  <c r="PW411" i="28"/>
  <c r="PW486" i="28"/>
  <c r="PW415" i="28"/>
  <c r="PW409" i="28"/>
  <c r="PW434" i="28"/>
  <c r="PW334" i="28"/>
  <c r="PW360" i="28"/>
  <c r="PW466" i="28"/>
  <c r="PW336" i="28"/>
  <c r="PW314" i="28"/>
  <c r="PW324" i="28"/>
  <c r="PW453" i="28"/>
  <c r="PW455" i="28"/>
  <c r="PW476" i="28"/>
  <c r="PW508" i="28"/>
  <c r="PW413" i="28"/>
  <c r="PW424" i="28"/>
  <c r="PW498" i="28"/>
  <c r="PW439" i="28"/>
  <c r="PW430" i="28"/>
  <c r="PW429" i="28"/>
  <c r="PW382" i="28"/>
  <c r="PW366" i="28"/>
  <c r="PW338" i="28"/>
  <c r="PW509" i="28"/>
  <c r="PW464" i="28"/>
  <c r="PW325" i="28"/>
  <c r="PW319" i="28"/>
  <c r="PW340" i="28"/>
  <c r="PW392" i="28"/>
  <c r="PW505" i="28"/>
  <c r="PW393" i="28"/>
  <c r="PW367" i="28"/>
  <c r="PW418" i="28"/>
  <c r="PW443" i="28"/>
  <c r="PW450" i="28"/>
  <c r="PW503" i="28"/>
  <c r="PW495" i="28"/>
  <c r="PW342" i="28"/>
  <c r="PW473" i="28"/>
  <c r="PW355" i="28"/>
  <c r="PW479" i="28"/>
  <c r="PW512" i="28"/>
  <c r="PW404" i="28"/>
  <c r="PW370" i="28"/>
  <c r="PW401" i="28"/>
  <c r="PW423" i="28"/>
  <c r="PW460" i="28"/>
  <c r="PW440" i="28"/>
  <c r="PW471" i="28"/>
  <c r="PW442" i="28"/>
  <c r="PW414" i="28"/>
  <c r="PW477" i="28"/>
  <c r="PW344" i="28"/>
  <c r="PW497" i="28"/>
  <c r="ME16" i="28"/>
  <c r="PW16" i="28" s="1"/>
  <c r="MD17" i="28"/>
  <c r="MD18" i="28" s="1"/>
  <c r="PI15" i="28"/>
  <c r="PQ15" i="28"/>
  <c r="PA15" i="28"/>
  <c r="PR15" i="28"/>
  <c r="PF15" i="28"/>
  <c r="PT15" i="28"/>
  <c r="PJ15" i="28"/>
  <c r="PV15" i="28"/>
  <c r="PE15" i="28"/>
  <c r="PH15" i="28"/>
  <c r="PD15" i="28"/>
  <c r="PB15" i="28"/>
  <c r="PS15" i="28"/>
  <c r="PM15" i="28"/>
  <c r="PP15" i="28"/>
  <c r="PC15" i="28"/>
  <c r="PO15" i="28"/>
  <c r="PL15" i="28"/>
  <c r="PN15" i="28"/>
  <c r="PG15" i="28"/>
  <c r="PU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PX14" i="28"/>
  <c r="PW15" i="28"/>
  <c r="KB100" i="28" l="1"/>
  <c r="PY14" i="28"/>
  <c r="PX313" i="28"/>
  <c r="PX358" i="28"/>
  <c r="PX491" i="28"/>
  <c r="PX473" i="28"/>
  <c r="PX322" i="28"/>
  <c r="PX439" i="28"/>
  <c r="PX457" i="28"/>
  <c r="PX464" i="28"/>
  <c r="PX434" i="28"/>
  <c r="PX459" i="28"/>
  <c r="PX420" i="28"/>
  <c r="PX351" i="28"/>
  <c r="PX341" i="28"/>
  <c r="PX455" i="28"/>
  <c r="PX350" i="28"/>
  <c r="PX327" i="28"/>
  <c r="PX402" i="28"/>
  <c r="PX445" i="28"/>
  <c r="PX391" i="28"/>
  <c r="PX380" i="28"/>
  <c r="PX412" i="28"/>
  <c r="PX376" i="28"/>
  <c r="PX518" i="28"/>
  <c r="PX403" i="28"/>
  <c r="PX511" i="28"/>
  <c r="PX514" i="28"/>
  <c r="PX510" i="28"/>
  <c r="PX513" i="28"/>
  <c r="PX500" i="28"/>
  <c r="PX368" i="28"/>
  <c r="PX422" i="28"/>
  <c r="PX481" i="28"/>
  <c r="PX379" i="28"/>
  <c r="PX369" i="28"/>
  <c r="PX357" i="28"/>
  <c r="PX493" i="28"/>
  <c r="PX501" i="28"/>
  <c r="PX410" i="28"/>
  <c r="PX482" i="28"/>
  <c r="PX383" i="28"/>
  <c r="PX444" i="28"/>
  <c r="PX452" i="28"/>
  <c r="PX432" i="28"/>
  <c r="PX516" i="28"/>
  <c r="PX465" i="28"/>
  <c r="PX374" i="28"/>
  <c r="PX506" i="28"/>
  <c r="PX405" i="28"/>
  <c r="PX474" i="28"/>
  <c r="PX428" i="28"/>
  <c r="PX389" i="28"/>
  <c r="PX332" i="28"/>
  <c r="PX390" i="28"/>
  <c r="PX449" i="28"/>
  <c r="PX487" i="28"/>
  <c r="PX323" i="28"/>
  <c r="PX433" i="28"/>
  <c r="PX519" i="28"/>
  <c r="PX416" i="28"/>
  <c r="PX483" i="28"/>
  <c r="PX458" i="28"/>
  <c r="PX385" i="28"/>
  <c r="PX446" i="28"/>
  <c r="PX317" i="28"/>
  <c r="PX490" i="28"/>
  <c r="PX364" i="28"/>
  <c r="PX488" i="28"/>
  <c r="PX395" i="28"/>
  <c r="PX496" i="28"/>
  <c r="PX437" i="28"/>
  <c r="PX321" i="28"/>
  <c r="PX417" i="28"/>
  <c r="PX499" i="28"/>
  <c r="PX480" i="28"/>
  <c r="PX320" i="28"/>
  <c r="PX492" i="28"/>
  <c r="PX329" i="28"/>
  <c r="PX438" i="28"/>
  <c r="PX354" i="28"/>
  <c r="PX328" i="28"/>
  <c r="PX425" i="28"/>
  <c r="PX406" i="28"/>
  <c r="PX494" i="28"/>
  <c r="PX419" i="28"/>
  <c r="PX371" i="28"/>
  <c r="PX504" i="28"/>
  <c r="PX325" i="28"/>
  <c r="PX377" i="28"/>
  <c r="PX319" i="28"/>
  <c r="PX392" i="28"/>
  <c r="PX505" i="28"/>
  <c r="PX343" i="28"/>
  <c r="PX367" i="28"/>
  <c r="PX375" i="28"/>
  <c r="PX423" i="28"/>
  <c r="PX353" i="28"/>
  <c r="PX342" i="28"/>
  <c r="PX456" i="28"/>
  <c r="PX495" i="28"/>
  <c r="PX331" i="28"/>
  <c r="PX440" i="28"/>
  <c r="PX404" i="28"/>
  <c r="PX431" i="28"/>
  <c r="PX407" i="28"/>
  <c r="PX399" i="28"/>
  <c r="PX460" i="28"/>
  <c r="PX450" i="28"/>
  <c r="PX451" i="28"/>
  <c r="PX326" i="28"/>
  <c r="PX478" i="28"/>
  <c r="PX507" i="28"/>
  <c r="PX352" i="28"/>
  <c r="PX515" i="28"/>
  <c r="PX469" i="28"/>
  <c r="PX401" i="28"/>
  <c r="PX454" i="28"/>
  <c r="PX475" i="28"/>
  <c r="PX356" i="28"/>
  <c r="PX476" i="28"/>
  <c r="PX427" i="28"/>
  <c r="PX346" i="28"/>
  <c r="PX421" i="28"/>
  <c r="PX373" i="28"/>
  <c r="PX441" i="28"/>
  <c r="PX411" i="28"/>
  <c r="PX393" i="28"/>
  <c r="PX339" i="28"/>
  <c r="PX467" i="28"/>
  <c r="PX315" i="28"/>
  <c r="PX448" i="28"/>
  <c r="PX347" i="28"/>
  <c r="PX484" i="28"/>
  <c r="PX436" i="28"/>
  <c r="PX396" i="28"/>
  <c r="PX363" i="28"/>
  <c r="PX472" i="28"/>
  <c r="PX502" i="28"/>
  <c r="PX435" i="28"/>
  <c r="PX461" i="28"/>
  <c r="PX365" i="28"/>
  <c r="PX489" i="28"/>
  <c r="PX348" i="28"/>
  <c r="PX330" i="28"/>
  <c r="PX397" i="28"/>
  <c r="PX378" i="28"/>
  <c r="PX384" i="28"/>
  <c r="PX408" i="28"/>
  <c r="PX447" i="28"/>
  <c r="PX485" i="28"/>
  <c r="PX362" i="28"/>
  <c r="PX388" i="28"/>
  <c r="PX349" i="28"/>
  <c r="PX468" i="28"/>
  <c r="PX470" i="28"/>
  <c r="PX372" i="28"/>
  <c r="PX359" i="28"/>
  <c r="PX486" i="28"/>
  <c r="PX415" i="28"/>
  <c r="PX409" i="28"/>
  <c r="PX381" i="28"/>
  <c r="PX340" i="28"/>
  <c r="PX503" i="28"/>
  <c r="PX387" i="28"/>
  <c r="PX337" i="28"/>
  <c r="PX334" i="28"/>
  <c r="PX520" i="28"/>
  <c r="PX360" i="28"/>
  <c r="PX466" i="28"/>
  <c r="PX336" i="28"/>
  <c r="PX314" i="28"/>
  <c r="PX324" i="28"/>
  <c r="PX453" i="28"/>
  <c r="PX462" i="28"/>
  <c r="PX508" i="28"/>
  <c r="PX413" i="28"/>
  <c r="PX424" i="28"/>
  <c r="PX498" i="28"/>
  <c r="PX479" i="28"/>
  <c r="PX398" i="28"/>
  <c r="PX463" i="28"/>
  <c r="PX517" i="28"/>
  <c r="PX394" i="28"/>
  <c r="PX345" i="28"/>
  <c r="PX430" i="28"/>
  <c r="PX497" i="28"/>
  <c r="PX344" i="28"/>
  <c r="PX414" i="28"/>
  <c r="PX471" i="28"/>
  <c r="PX338" i="28"/>
  <c r="PX370" i="28"/>
  <c r="PX333" i="28"/>
  <c r="PX512" i="28"/>
  <c r="PX355" i="28"/>
  <c r="PX477" i="28"/>
  <c r="PX316" i="28"/>
  <c r="PX426" i="28"/>
  <c r="PX509" i="28"/>
  <c r="PX443" i="28"/>
  <c r="PX418" i="28"/>
  <c r="PX361" i="28"/>
  <c r="PX335" i="28"/>
  <c r="PX400" i="28"/>
  <c r="PX429" i="28"/>
  <c r="PX366" i="28"/>
  <c r="PX442" i="28"/>
  <c r="PX382" i="28"/>
  <c r="PX386" i="28"/>
  <c r="PX318" i="28"/>
  <c r="ME17" i="28"/>
  <c r="PY17" i="28" s="1"/>
  <c r="ME18" i="28"/>
  <c r="MD19" i="28"/>
  <c r="PT16" i="28"/>
  <c r="PE16" i="28"/>
  <c r="PB16" i="28"/>
  <c r="PF16" i="28"/>
  <c r="PL16" i="28"/>
  <c r="PJ16" i="28"/>
  <c r="PK16" i="28"/>
  <c r="PU16" i="28"/>
  <c r="PI16" i="28"/>
  <c r="PN16" i="28"/>
  <c r="PH16" i="28"/>
  <c r="PO16" i="28"/>
  <c r="PC16" i="28"/>
  <c r="PP16" i="28"/>
  <c r="PG16" i="28"/>
  <c r="PQ16" i="28"/>
  <c r="PM16" i="28"/>
  <c r="PR16" i="28"/>
  <c r="PA16" i="28"/>
  <c r="PS16" i="28"/>
  <c r="PD16" i="28"/>
  <c r="PV16" i="28"/>
  <c r="PY15" i="28"/>
  <c r="PY16" i="28"/>
  <c r="PZ14" i="28"/>
  <c r="PX16" i="28"/>
  <c r="PX15" i="28"/>
  <c r="KB101" i="28" l="1"/>
  <c r="PY437" i="28"/>
  <c r="PY499" i="28"/>
  <c r="PY320" i="28"/>
  <c r="PY492" i="28"/>
  <c r="PY391" i="28"/>
  <c r="PY329" i="28"/>
  <c r="PY330" i="28"/>
  <c r="PY326" i="28"/>
  <c r="PY462" i="28"/>
  <c r="PY470" i="28"/>
  <c r="PY387" i="28"/>
  <c r="PY372" i="28"/>
  <c r="PY438" i="28"/>
  <c r="PY354" i="28"/>
  <c r="PY317" i="28"/>
  <c r="PY328" i="28"/>
  <c r="PY406" i="28"/>
  <c r="PY457" i="28"/>
  <c r="PY494" i="28"/>
  <c r="PY371" i="28"/>
  <c r="PY321" i="28"/>
  <c r="PY491" i="28"/>
  <c r="PY473" i="28"/>
  <c r="PY332" i="28"/>
  <c r="PY322" i="28"/>
  <c r="PY439" i="28"/>
  <c r="PY341" i="28"/>
  <c r="PY464" i="28"/>
  <c r="PY434" i="28"/>
  <c r="PY455" i="28"/>
  <c r="PY504" i="28"/>
  <c r="PY459" i="28"/>
  <c r="PY420" i="28"/>
  <c r="PY351" i="28"/>
  <c r="PY519" i="28"/>
  <c r="PY376" i="28"/>
  <c r="PY364" i="28"/>
  <c r="PY417" i="28"/>
  <c r="PY350" i="28"/>
  <c r="PY327" i="28"/>
  <c r="PY402" i="28"/>
  <c r="PY445" i="28"/>
  <c r="PY380" i="28"/>
  <c r="PY412" i="28"/>
  <c r="PY313" i="28"/>
  <c r="PY481" i="28"/>
  <c r="PY358" i="28"/>
  <c r="PY518" i="28"/>
  <c r="PY403" i="28"/>
  <c r="PY511" i="28"/>
  <c r="PY514" i="28"/>
  <c r="PY510" i="28"/>
  <c r="PY395" i="28"/>
  <c r="PY513" i="28"/>
  <c r="PY500" i="28"/>
  <c r="PY368" i="28"/>
  <c r="PY422" i="28"/>
  <c r="PY379" i="28"/>
  <c r="PY369" i="28"/>
  <c r="PY425" i="28"/>
  <c r="PY357" i="28"/>
  <c r="PY493" i="28"/>
  <c r="PY419" i="28"/>
  <c r="PY501" i="28"/>
  <c r="PY337" i="28"/>
  <c r="PY482" i="28"/>
  <c r="PY383" i="28"/>
  <c r="PY444" i="28"/>
  <c r="PY389" i="28"/>
  <c r="PY452" i="28"/>
  <c r="PY432" i="28"/>
  <c r="PY516" i="28"/>
  <c r="PY480" i="28"/>
  <c r="PY465" i="28"/>
  <c r="PY390" i="28"/>
  <c r="PY374" i="28"/>
  <c r="PY506" i="28"/>
  <c r="PY405" i="28"/>
  <c r="PY474" i="28"/>
  <c r="PY428" i="28"/>
  <c r="PY449" i="28"/>
  <c r="PY487" i="28"/>
  <c r="PY433" i="28"/>
  <c r="PY490" i="28"/>
  <c r="PY410" i="28"/>
  <c r="PY488" i="28"/>
  <c r="PY496" i="28"/>
  <c r="PY325" i="28"/>
  <c r="PY334" i="28"/>
  <c r="PY466" i="28"/>
  <c r="PY314" i="28"/>
  <c r="PY324" i="28"/>
  <c r="PY453" i="28"/>
  <c r="PY362" i="28"/>
  <c r="PY401" i="28"/>
  <c r="PY458" i="28"/>
  <c r="PY353" i="28"/>
  <c r="PY520" i="28"/>
  <c r="PY429" i="28"/>
  <c r="PY508" i="28"/>
  <c r="PY427" i="28"/>
  <c r="PY424" i="28"/>
  <c r="PY335" i="28"/>
  <c r="PY498" i="28"/>
  <c r="PY393" i="28"/>
  <c r="PY497" i="28"/>
  <c r="PY382" i="28"/>
  <c r="PY505" i="28"/>
  <c r="PY366" i="28"/>
  <c r="PY399" i="28"/>
  <c r="PY388" i="28"/>
  <c r="PY509" i="28"/>
  <c r="PY342" i="28"/>
  <c r="PY377" i="28"/>
  <c r="PY360" i="28"/>
  <c r="PY352" i="28"/>
  <c r="PY431" i="28"/>
  <c r="PY392" i="28"/>
  <c r="PY415" i="28"/>
  <c r="PY367" i="28"/>
  <c r="PY375" i="28"/>
  <c r="PY456" i="28"/>
  <c r="PY495" i="28"/>
  <c r="PY331" i="28"/>
  <c r="PY440" i="28"/>
  <c r="PY404" i="28"/>
  <c r="PY460" i="28"/>
  <c r="PY450" i="28"/>
  <c r="PY451" i="28"/>
  <c r="PY386" i="28"/>
  <c r="PY385" i="28"/>
  <c r="PY416" i="28"/>
  <c r="PY507" i="28"/>
  <c r="PY515" i="28"/>
  <c r="PY441" i="28"/>
  <c r="PY469" i="28"/>
  <c r="PY411" i="28"/>
  <c r="PY446" i="28"/>
  <c r="PY454" i="28"/>
  <c r="PY475" i="28"/>
  <c r="PY478" i="28"/>
  <c r="PY319" i="28"/>
  <c r="PY413" i="28"/>
  <c r="PY346" i="28"/>
  <c r="PY340" i="28"/>
  <c r="PY373" i="28"/>
  <c r="PY407" i="28"/>
  <c r="PY343" i="28"/>
  <c r="PY483" i="28"/>
  <c r="PY323" i="28"/>
  <c r="PY339" i="28"/>
  <c r="PY467" i="28"/>
  <c r="PY397" i="28"/>
  <c r="PY448" i="28"/>
  <c r="PY347" i="28"/>
  <c r="PY484" i="28"/>
  <c r="PY436" i="28"/>
  <c r="PY396" i="28"/>
  <c r="PY365" i="28"/>
  <c r="PY338" i="28"/>
  <c r="PY363" i="28"/>
  <c r="PY472" i="28"/>
  <c r="PY430" i="28"/>
  <c r="PY502" i="28"/>
  <c r="PY435" i="28"/>
  <c r="PY461" i="28"/>
  <c r="PY489" i="28"/>
  <c r="PY348" i="28"/>
  <c r="PY356" i="28"/>
  <c r="PY378" i="28"/>
  <c r="PY384" i="28"/>
  <c r="PY408" i="28"/>
  <c r="PY447" i="28"/>
  <c r="PY485" i="28"/>
  <c r="PY349" i="28"/>
  <c r="PY359" i="28"/>
  <c r="PY315" i="28"/>
  <c r="PY503" i="28"/>
  <c r="PY486" i="28"/>
  <c r="PY333" i="28"/>
  <c r="PY316" i="28"/>
  <c r="PY421" i="28"/>
  <c r="PY463" i="28"/>
  <c r="PY426" i="28"/>
  <c r="PY476" i="28"/>
  <c r="PY423" i="28"/>
  <c r="PY318" i="28"/>
  <c r="PY361" i="28"/>
  <c r="PY409" i="28"/>
  <c r="PY398" i="28"/>
  <c r="PY345" i="28"/>
  <c r="PY468" i="28"/>
  <c r="PY517" i="28"/>
  <c r="PY344" i="28"/>
  <c r="PY479" i="28"/>
  <c r="PY394" i="28"/>
  <c r="PY400" i="28"/>
  <c r="PY471" i="28"/>
  <c r="PY414" i="28"/>
  <c r="PY381" i="28"/>
  <c r="PY370" i="28"/>
  <c r="PY512" i="28"/>
  <c r="PY355" i="28"/>
  <c r="PY477" i="28"/>
  <c r="PY443" i="28"/>
  <c r="PY418" i="28"/>
  <c r="PY336" i="28"/>
  <c r="PY442" i="28"/>
  <c r="PZ321" i="28"/>
  <c r="PZ449" i="28"/>
  <c r="PZ487" i="28"/>
  <c r="PZ433" i="28"/>
  <c r="PZ416" i="28"/>
  <c r="PZ428" i="28"/>
  <c r="PZ480" i="28"/>
  <c r="PZ483" i="28"/>
  <c r="PZ385" i="28"/>
  <c r="PZ446" i="28"/>
  <c r="PZ490" i="28"/>
  <c r="PZ403" i="28"/>
  <c r="PZ488" i="28"/>
  <c r="PZ371" i="28"/>
  <c r="PZ496" i="28"/>
  <c r="PZ313" i="28"/>
  <c r="PZ437" i="28"/>
  <c r="PZ358" i="28"/>
  <c r="PZ499" i="28"/>
  <c r="PZ320" i="28"/>
  <c r="PZ492" i="28"/>
  <c r="PZ329" i="28"/>
  <c r="PZ363" i="28"/>
  <c r="PZ330" i="28"/>
  <c r="PZ326" i="28"/>
  <c r="PZ387" i="28"/>
  <c r="PZ372" i="28"/>
  <c r="PZ395" i="28"/>
  <c r="PZ405" i="28"/>
  <c r="PZ438" i="28"/>
  <c r="PZ354" i="28"/>
  <c r="PZ328" i="28"/>
  <c r="PZ494" i="28"/>
  <c r="PZ504" i="28"/>
  <c r="PZ491" i="28"/>
  <c r="PZ389" i="28"/>
  <c r="PZ473" i="28"/>
  <c r="PZ322" i="28"/>
  <c r="PZ439" i="28"/>
  <c r="PZ458" i="28"/>
  <c r="PZ341" i="28"/>
  <c r="PZ434" i="28"/>
  <c r="PZ376" i="28"/>
  <c r="PZ410" i="28"/>
  <c r="PZ369" i="28"/>
  <c r="PZ406" i="28"/>
  <c r="PZ459" i="28"/>
  <c r="PZ420" i="28"/>
  <c r="PZ351" i="28"/>
  <c r="PZ474" i="28"/>
  <c r="PZ417" i="28"/>
  <c r="PZ327" i="28"/>
  <c r="PZ402" i="28"/>
  <c r="PZ445" i="28"/>
  <c r="PZ380" i="28"/>
  <c r="PZ412" i="28"/>
  <c r="PZ481" i="28"/>
  <c r="PZ462" i="28"/>
  <c r="PZ511" i="28"/>
  <c r="PZ514" i="28"/>
  <c r="PZ470" i="28"/>
  <c r="PZ332" i="28"/>
  <c r="PZ510" i="28"/>
  <c r="PZ323" i="28"/>
  <c r="PZ513" i="28"/>
  <c r="PZ317" i="28"/>
  <c r="PZ482" i="28"/>
  <c r="PZ383" i="28"/>
  <c r="PZ444" i="28"/>
  <c r="PZ364" i="28"/>
  <c r="PZ350" i="28"/>
  <c r="PZ452" i="28"/>
  <c r="PZ432" i="28"/>
  <c r="PZ516" i="28"/>
  <c r="PZ465" i="28"/>
  <c r="PZ457" i="28"/>
  <c r="PZ374" i="28"/>
  <c r="PZ506" i="28"/>
  <c r="PZ464" i="28"/>
  <c r="PZ419" i="28"/>
  <c r="PZ476" i="28"/>
  <c r="PZ360" i="28"/>
  <c r="PZ378" i="28"/>
  <c r="PZ384" i="28"/>
  <c r="PZ447" i="28"/>
  <c r="PZ485" i="28"/>
  <c r="PZ460" i="28"/>
  <c r="PZ349" i="28"/>
  <c r="PZ455" i="28"/>
  <c r="PZ359" i="28"/>
  <c r="PZ430" i="28"/>
  <c r="PZ336" i="28"/>
  <c r="PZ411" i="28"/>
  <c r="PZ486" i="28"/>
  <c r="PZ337" i="28"/>
  <c r="PZ325" i="28"/>
  <c r="PZ334" i="28"/>
  <c r="PZ381" i="28"/>
  <c r="PZ421" i="28"/>
  <c r="PZ503" i="28"/>
  <c r="PZ407" i="28"/>
  <c r="PZ343" i="28"/>
  <c r="PZ375" i="28"/>
  <c r="PZ401" i="28"/>
  <c r="PZ333" i="28"/>
  <c r="PZ518" i="28"/>
  <c r="PZ493" i="28"/>
  <c r="PZ353" i="28"/>
  <c r="PZ478" i="28"/>
  <c r="PZ429" i="28"/>
  <c r="PZ319" i="28"/>
  <c r="PZ397" i="28"/>
  <c r="PZ314" i="28"/>
  <c r="PZ324" i="28"/>
  <c r="PZ453" i="28"/>
  <c r="PZ335" i="28"/>
  <c r="PZ367" i="28"/>
  <c r="PZ391" i="28"/>
  <c r="PZ472" i="28"/>
  <c r="PZ508" i="28"/>
  <c r="PZ427" i="28"/>
  <c r="PZ352" i="28"/>
  <c r="PZ408" i="28"/>
  <c r="PZ424" i="28"/>
  <c r="PZ505" i="28"/>
  <c r="PZ498" i="28"/>
  <c r="PZ497" i="28"/>
  <c r="PZ443" i="28"/>
  <c r="PZ425" i="28"/>
  <c r="PZ357" i="28"/>
  <c r="PZ520" i="28"/>
  <c r="PZ431" i="28"/>
  <c r="PZ382" i="28"/>
  <c r="PZ366" i="28"/>
  <c r="PZ399" i="28"/>
  <c r="PZ509" i="28"/>
  <c r="PZ468" i="28"/>
  <c r="PZ379" i="28"/>
  <c r="PZ500" i="28"/>
  <c r="PZ454" i="28"/>
  <c r="PZ377" i="28"/>
  <c r="PZ356" i="28"/>
  <c r="PZ456" i="28"/>
  <c r="PZ373" i="28"/>
  <c r="PZ392" i="28"/>
  <c r="PZ415" i="28"/>
  <c r="PZ388" i="28"/>
  <c r="PZ315" i="28"/>
  <c r="PZ495" i="28"/>
  <c r="PZ331" i="28"/>
  <c r="PZ440" i="28"/>
  <c r="PZ441" i="28"/>
  <c r="PZ404" i="28"/>
  <c r="PZ450" i="28"/>
  <c r="PZ451" i="28"/>
  <c r="PZ386" i="28"/>
  <c r="PZ422" i="28"/>
  <c r="PZ507" i="28"/>
  <c r="PZ466" i="28"/>
  <c r="PZ515" i="28"/>
  <c r="PZ469" i="28"/>
  <c r="PZ390" i="28"/>
  <c r="PZ501" i="28"/>
  <c r="PZ519" i="28"/>
  <c r="PZ368" i="28"/>
  <c r="PZ475" i="28"/>
  <c r="PZ409" i="28"/>
  <c r="PZ413" i="28"/>
  <c r="PZ346" i="28"/>
  <c r="PZ340" i="28"/>
  <c r="PZ365" i="28"/>
  <c r="PZ362" i="28"/>
  <c r="PZ339" i="28"/>
  <c r="PZ467" i="28"/>
  <c r="PZ448" i="28"/>
  <c r="PZ347" i="28"/>
  <c r="PZ484" i="28"/>
  <c r="PZ436" i="28"/>
  <c r="PZ396" i="28"/>
  <c r="PZ338" i="28"/>
  <c r="PZ418" i="28"/>
  <c r="PZ400" i="28"/>
  <c r="PZ442" i="28"/>
  <c r="PZ361" i="28"/>
  <c r="PZ461" i="28"/>
  <c r="PZ316" i="28"/>
  <c r="PZ393" i="28"/>
  <c r="PZ348" i="28"/>
  <c r="PZ463" i="28"/>
  <c r="PZ426" i="28"/>
  <c r="PZ512" i="28"/>
  <c r="PZ342" i="28"/>
  <c r="PZ423" i="28"/>
  <c r="PZ318" i="28"/>
  <c r="PZ435" i="28"/>
  <c r="PZ489" i="28"/>
  <c r="PZ344" i="28"/>
  <c r="PZ479" i="28"/>
  <c r="PZ398" i="28"/>
  <c r="PZ345" i="28"/>
  <c r="PZ517" i="28"/>
  <c r="PZ394" i="28"/>
  <c r="PZ414" i="28"/>
  <c r="PZ471" i="28"/>
  <c r="PZ502" i="28"/>
  <c r="PZ370" i="28"/>
  <c r="PZ355" i="28"/>
  <c r="PZ477" i="28"/>
  <c r="ME19" i="28"/>
  <c r="MD20" i="28"/>
  <c r="PX17" i="28"/>
  <c r="PT17" i="28"/>
  <c r="PD17" i="28"/>
  <c r="PN17" i="28"/>
  <c r="PH17" i="28"/>
  <c r="PP17" i="28"/>
  <c r="PG17" i="28"/>
  <c r="PU17" i="28"/>
  <c r="PF17" i="28"/>
  <c r="PO17" i="28"/>
  <c r="PB17" i="28"/>
  <c r="PK17" i="28"/>
  <c r="PV17" i="28"/>
  <c r="PC17" i="28"/>
  <c r="PE17" i="28"/>
  <c r="PS17" i="28"/>
  <c r="PA17" i="28"/>
  <c r="PJ17" i="28"/>
  <c r="PL17" i="28"/>
  <c r="PR17" i="28"/>
  <c r="PM17" i="28"/>
  <c r="PQ17" i="28"/>
  <c r="PI17" i="28"/>
  <c r="PW17" i="28"/>
  <c r="PZ16" i="28"/>
  <c r="QA14" i="28"/>
  <c r="PZ15" i="28"/>
  <c r="PZ17" i="28"/>
  <c r="KB102" i="28" l="1"/>
  <c r="QA481" i="28"/>
  <c r="QA428" i="28"/>
  <c r="QA518" i="28"/>
  <c r="QA462" i="28"/>
  <c r="QA511" i="28"/>
  <c r="QA514" i="28"/>
  <c r="QA470" i="28"/>
  <c r="QA322" i="28"/>
  <c r="QA510" i="28"/>
  <c r="QA513" i="28"/>
  <c r="QA500" i="28"/>
  <c r="QA368" i="28"/>
  <c r="QA354" i="28"/>
  <c r="QA379" i="28"/>
  <c r="QA425" i="28"/>
  <c r="QA357" i="28"/>
  <c r="QA390" i="28"/>
  <c r="QA391" i="28"/>
  <c r="QA439" i="28"/>
  <c r="QA323" i="28"/>
  <c r="QA493" i="28"/>
  <c r="QA419" i="28"/>
  <c r="QA501" i="28"/>
  <c r="QA519" i="28"/>
  <c r="QA455" i="28"/>
  <c r="QA313" i="28"/>
  <c r="QA358" i="28"/>
  <c r="QA482" i="28"/>
  <c r="QA383" i="28"/>
  <c r="QA444" i="28"/>
  <c r="QA452" i="28"/>
  <c r="QA432" i="28"/>
  <c r="QA516" i="28"/>
  <c r="QA465" i="28"/>
  <c r="QA506" i="28"/>
  <c r="QA464" i="28"/>
  <c r="QA387" i="28"/>
  <c r="QA449" i="28"/>
  <c r="QA487" i="28"/>
  <c r="QA433" i="28"/>
  <c r="QA416" i="28"/>
  <c r="QA332" i="28"/>
  <c r="QA483" i="28"/>
  <c r="QA457" i="28"/>
  <c r="QA385" i="28"/>
  <c r="QA446" i="28"/>
  <c r="QA490" i="28"/>
  <c r="QA403" i="28"/>
  <c r="QA406" i="28"/>
  <c r="QA488" i="28"/>
  <c r="QA371" i="28"/>
  <c r="QA496" i="28"/>
  <c r="QA437" i="28"/>
  <c r="QA499" i="28"/>
  <c r="QA320" i="28"/>
  <c r="QA492" i="28"/>
  <c r="QA374" i="28"/>
  <c r="QA329" i="28"/>
  <c r="QA330" i="28"/>
  <c r="QA326" i="28"/>
  <c r="QA328" i="28"/>
  <c r="QA372" i="28"/>
  <c r="QA395" i="28"/>
  <c r="QA405" i="28"/>
  <c r="QA438" i="28"/>
  <c r="QA350" i="28"/>
  <c r="QA494" i="28"/>
  <c r="QA410" i="28"/>
  <c r="QA491" i="28"/>
  <c r="QA473" i="28"/>
  <c r="QA458" i="28"/>
  <c r="QA434" i="28"/>
  <c r="QA474" i="28"/>
  <c r="QA321" i="28"/>
  <c r="QA417" i="28"/>
  <c r="QA327" i="28"/>
  <c r="QA480" i="28"/>
  <c r="QA402" i="28"/>
  <c r="QA445" i="28"/>
  <c r="QA341" i="28"/>
  <c r="QA380" i="28"/>
  <c r="QA389" i="28"/>
  <c r="QA369" i="28"/>
  <c r="QA351" i="28"/>
  <c r="QA475" i="28"/>
  <c r="QA413" i="28"/>
  <c r="QA346" i="28"/>
  <c r="QA340" i="28"/>
  <c r="QA408" i="28"/>
  <c r="QA505" i="28"/>
  <c r="QA339" i="28"/>
  <c r="QA467" i="28"/>
  <c r="QA363" i="28"/>
  <c r="QA409" i="28"/>
  <c r="QA448" i="28"/>
  <c r="QA347" i="28"/>
  <c r="QA484" i="28"/>
  <c r="QA436" i="28"/>
  <c r="QA396" i="28"/>
  <c r="QA338" i="28"/>
  <c r="QA319" i="28"/>
  <c r="QA502" i="28"/>
  <c r="QA435" i="28"/>
  <c r="QA461" i="28"/>
  <c r="QA393" i="28"/>
  <c r="QA489" i="28"/>
  <c r="QA348" i="28"/>
  <c r="QA423" i="28"/>
  <c r="QA317" i="28"/>
  <c r="QA430" i="28"/>
  <c r="QA476" i="28"/>
  <c r="QA378" i="28"/>
  <c r="QA384" i="28"/>
  <c r="QA447" i="28"/>
  <c r="QA485" i="28"/>
  <c r="QA460" i="28"/>
  <c r="QA349" i="28"/>
  <c r="QA412" i="28"/>
  <c r="QA334" i="28"/>
  <c r="QA359" i="28"/>
  <c r="QA336" i="28"/>
  <c r="QA343" i="28"/>
  <c r="QA486" i="28"/>
  <c r="QA375" i="28"/>
  <c r="QA337" i="28"/>
  <c r="QA325" i="28"/>
  <c r="QA353" i="28"/>
  <c r="QA342" i="28"/>
  <c r="QA429" i="28"/>
  <c r="QA356" i="28"/>
  <c r="QA381" i="28"/>
  <c r="QA421" i="28"/>
  <c r="QA503" i="28"/>
  <c r="QA407" i="28"/>
  <c r="QA335" i="28"/>
  <c r="QA315" i="28"/>
  <c r="QA478" i="28"/>
  <c r="QA397" i="28"/>
  <c r="QA352" i="28"/>
  <c r="QA314" i="28"/>
  <c r="QA453" i="28"/>
  <c r="QA367" i="28"/>
  <c r="QA376" i="28"/>
  <c r="QA520" i="28"/>
  <c r="QA472" i="28"/>
  <c r="QA508" i="28"/>
  <c r="QA427" i="28"/>
  <c r="QA424" i="28"/>
  <c r="QA411" i="28"/>
  <c r="QA498" i="28"/>
  <c r="QA497" i="28"/>
  <c r="QA443" i="28"/>
  <c r="QA344" i="28"/>
  <c r="QA504" i="28"/>
  <c r="QA456" i="28"/>
  <c r="QA431" i="28"/>
  <c r="QA382" i="28"/>
  <c r="QA366" i="28"/>
  <c r="QA362" i="28"/>
  <c r="QA399" i="28"/>
  <c r="QA509" i="28"/>
  <c r="QA454" i="28"/>
  <c r="QA377" i="28"/>
  <c r="QA373" i="28"/>
  <c r="QA441" i="28"/>
  <c r="QA392" i="28"/>
  <c r="QA324" i="28"/>
  <c r="QA415" i="28"/>
  <c r="QA388" i="28"/>
  <c r="QA459" i="28"/>
  <c r="QA495" i="28"/>
  <c r="QA331" i="28"/>
  <c r="QA440" i="28"/>
  <c r="QA404" i="28"/>
  <c r="QA450" i="28"/>
  <c r="QA370" i="28"/>
  <c r="QA400" i="28"/>
  <c r="QA355" i="28"/>
  <c r="QA507" i="28"/>
  <c r="QA469" i="28"/>
  <c r="QA512" i="28"/>
  <c r="QA422" i="28"/>
  <c r="QA451" i="28"/>
  <c r="QA477" i="28"/>
  <c r="QA364" i="28"/>
  <c r="QA394" i="28"/>
  <c r="QA420" i="28"/>
  <c r="QA401" i="28"/>
  <c r="QA442" i="28"/>
  <c r="QA418" i="28"/>
  <c r="QA361" i="28"/>
  <c r="QA398" i="28"/>
  <c r="QA360" i="28"/>
  <c r="QA365" i="28"/>
  <c r="QA333" i="28"/>
  <c r="QA345" i="28"/>
  <c r="QA517" i="28"/>
  <c r="QA386" i="28"/>
  <c r="QA316" i="28"/>
  <c r="QA468" i="28"/>
  <c r="QA463" i="28"/>
  <c r="QA426" i="28"/>
  <c r="QA479" i="28"/>
  <c r="QA318" i="28"/>
  <c r="QA466" i="28"/>
  <c r="QA515" i="28"/>
  <c r="QA414" i="28"/>
  <c r="QA471" i="28"/>
  <c r="ME20" i="28"/>
  <c r="MD21" i="28"/>
  <c r="PU18" i="28"/>
  <c r="PI18" i="28"/>
  <c r="PO18" i="28"/>
  <c r="PL18" i="28"/>
  <c r="PD18" i="28"/>
  <c r="PJ18" i="28"/>
  <c r="PP18" i="28"/>
  <c r="PH18" i="28"/>
  <c r="PQ18" i="28"/>
  <c r="PF18" i="28"/>
  <c r="PR18" i="28"/>
  <c r="PK18" i="28"/>
  <c r="PS18" i="28"/>
  <c r="PN18" i="28"/>
  <c r="PT18" i="28"/>
  <c r="PV18" i="28"/>
  <c r="PB18" i="28"/>
  <c r="PG18" i="28"/>
  <c r="PA18" i="28"/>
  <c r="PC18" i="28"/>
  <c r="PM18" i="28"/>
  <c r="PE18" i="28"/>
  <c r="PW18" i="28"/>
  <c r="PY18" i="28"/>
  <c r="PX18" i="28"/>
  <c r="PZ18" i="28"/>
  <c r="QA19" i="28"/>
  <c r="QA18" i="28"/>
  <c r="QA16" i="28"/>
  <c r="QB14" i="28"/>
  <c r="QA17" i="28"/>
  <c r="QA15" i="28"/>
  <c r="KB103" i="28" l="1"/>
  <c r="QB376" i="28"/>
  <c r="QF376" i="28" s="1"/>
  <c r="QB474" i="28"/>
  <c r="QF474" i="28" s="1"/>
  <c r="QB491" i="28"/>
  <c r="QF491" i="28" s="1"/>
  <c r="QB473" i="28"/>
  <c r="QB458" i="28"/>
  <c r="QF458" i="28" s="1"/>
  <c r="QB317" i="28"/>
  <c r="QF317" i="28" s="1"/>
  <c r="QB389" i="28"/>
  <c r="QF389" i="28" s="1"/>
  <c r="QB369" i="28"/>
  <c r="QF369" i="28" s="1"/>
  <c r="QB459" i="28"/>
  <c r="QF459" i="28" s="1"/>
  <c r="QB480" i="28"/>
  <c r="QF480" i="28" s="1"/>
  <c r="QB420" i="28"/>
  <c r="QF420" i="28" s="1"/>
  <c r="QB351" i="28"/>
  <c r="QF351" i="28" s="1"/>
  <c r="QB321" i="28"/>
  <c r="QF321" i="28" s="1"/>
  <c r="QB417" i="28"/>
  <c r="QF417" i="28" s="1"/>
  <c r="QB327" i="28"/>
  <c r="QF327" i="28" s="1"/>
  <c r="QB402" i="28"/>
  <c r="QF402" i="28" s="1"/>
  <c r="QB332" i="28"/>
  <c r="QF332" i="28" s="1"/>
  <c r="QB445" i="28"/>
  <c r="QF445" i="28" s="1"/>
  <c r="QB374" i="28"/>
  <c r="QF374" i="28" s="1"/>
  <c r="QB380" i="28"/>
  <c r="QF380" i="28" s="1"/>
  <c r="QB412" i="28"/>
  <c r="QF412" i="28" s="1"/>
  <c r="QB481" i="28"/>
  <c r="QF481" i="28" s="1"/>
  <c r="QB330" i="28"/>
  <c r="QF330" i="28" s="1"/>
  <c r="QB428" i="28"/>
  <c r="QF428" i="28" s="1"/>
  <c r="QB326" i="28"/>
  <c r="QF326" i="28" s="1"/>
  <c r="QB518" i="28"/>
  <c r="QF518" i="28" s="1"/>
  <c r="QB462" i="28"/>
  <c r="QF462" i="28" s="1"/>
  <c r="QB514" i="28"/>
  <c r="QF514" i="28" s="1"/>
  <c r="QB470" i="28"/>
  <c r="QF470" i="28" s="1"/>
  <c r="QB510" i="28"/>
  <c r="QF510" i="28" s="1"/>
  <c r="QB500" i="28"/>
  <c r="QF500" i="28" s="1"/>
  <c r="QB455" i="28"/>
  <c r="QF455" i="28" s="1"/>
  <c r="QB368" i="28"/>
  <c r="QF368" i="28" s="1"/>
  <c r="QB422" i="28"/>
  <c r="QF422" i="28" s="1"/>
  <c r="QB454" i="28"/>
  <c r="QF454" i="28" s="1"/>
  <c r="QB438" i="28"/>
  <c r="QF438" i="28" s="1"/>
  <c r="QB354" i="28"/>
  <c r="QF354" i="28" s="1"/>
  <c r="QB379" i="28"/>
  <c r="QF379" i="28" s="1"/>
  <c r="QB328" i="28"/>
  <c r="QF328" i="28" s="1"/>
  <c r="QB425" i="28"/>
  <c r="QF425" i="28" s="1"/>
  <c r="QB357" i="28"/>
  <c r="QF357" i="28" s="1"/>
  <c r="QB390" i="28"/>
  <c r="QF390" i="28" s="1"/>
  <c r="QB391" i="28"/>
  <c r="QF391" i="28" s="1"/>
  <c r="QB493" i="28"/>
  <c r="QF493" i="28" s="1"/>
  <c r="QB419" i="28"/>
  <c r="QF419" i="28" s="1"/>
  <c r="QB501" i="28"/>
  <c r="QF501" i="28" s="1"/>
  <c r="QB313" i="28"/>
  <c r="QF313" i="28" s="1"/>
  <c r="QB358" i="28"/>
  <c r="QF358" i="28" s="1"/>
  <c r="QB482" i="28"/>
  <c r="QF482" i="28" s="1"/>
  <c r="QB383" i="28"/>
  <c r="QF383" i="28" s="1"/>
  <c r="QB444" i="28"/>
  <c r="QF444" i="28" s="1"/>
  <c r="QB452" i="28"/>
  <c r="QF452" i="28" s="1"/>
  <c r="QB516" i="28"/>
  <c r="QF516" i="28" s="1"/>
  <c r="QB465" i="28"/>
  <c r="QF465" i="28" s="1"/>
  <c r="QB506" i="28"/>
  <c r="QF506" i="28" s="1"/>
  <c r="QB464" i="28"/>
  <c r="QF464" i="28" s="1"/>
  <c r="QB434" i="28"/>
  <c r="QF434" i="28" s="1"/>
  <c r="QB449" i="28"/>
  <c r="QF449" i="28" s="1"/>
  <c r="QB487" i="28"/>
  <c r="QF487" i="28" s="1"/>
  <c r="QB457" i="28"/>
  <c r="QF457" i="28" s="1"/>
  <c r="QB433" i="28"/>
  <c r="QF433" i="28" s="1"/>
  <c r="QB416" i="28"/>
  <c r="QF416" i="28" s="1"/>
  <c r="QB364" i="28"/>
  <c r="QF364" i="28" s="1"/>
  <c r="QB350" i="28"/>
  <c r="QF350" i="28" s="1"/>
  <c r="QB387" i="28"/>
  <c r="QF387" i="28" s="1"/>
  <c r="QB483" i="28"/>
  <c r="QF483" i="28" s="1"/>
  <c r="QB385" i="28"/>
  <c r="QF385" i="28" s="1"/>
  <c r="QB446" i="28"/>
  <c r="QF446" i="28" s="1"/>
  <c r="QB490" i="28"/>
  <c r="QF490" i="28" s="1"/>
  <c r="QB403" i="28"/>
  <c r="QF403" i="28" s="1"/>
  <c r="QB511" i="28"/>
  <c r="QF511" i="28" s="1"/>
  <c r="QB406" i="28"/>
  <c r="QF406" i="28" s="1"/>
  <c r="QB488" i="28"/>
  <c r="QF488" i="28" s="1"/>
  <c r="QB513" i="28"/>
  <c r="QF513" i="28" s="1"/>
  <c r="QB371" i="28"/>
  <c r="QF371" i="28" s="1"/>
  <c r="QB496" i="28"/>
  <c r="QF496" i="28" s="1"/>
  <c r="QB437" i="28"/>
  <c r="QF437" i="28" s="1"/>
  <c r="QB499" i="28"/>
  <c r="QF499" i="28" s="1"/>
  <c r="QB322" i="28"/>
  <c r="QF322" i="28" s="1"/>
  <c r="QB320" i="28"/>
  <c r="QF320" i="28" s="1"/>
  <c r="QB492" i="28"/>
  <c r="QF492" i="28" s="1"/>
  <c r="QB439" i="28"/>
  <c r="QF439" i="28" s="1"/>
  <c r="QB341" i="28"/>
  <c r="QF341" i="28" s="1"/>
  <c r="QB329" i="28"/>
  <c r="QF329" i="28" s="1"/>
  <c r="QB410" i="28"/>
  <c r="QF410" i="28" s="1"/>
  <c r="QB323" i="28"/>
  <c r="QF323" i="28" s="1"/>
  <c r="QB494" i="28"/>
  <c r="QF494" i="28" s="1"/>
  <c r="QB377" i="28"/>
  <c r="QF377" i="28" s="1"/>
  <c r="QB373" i="28"/>
  <c r="QF373" i="28" s="1"/>
  <c r="QB503" i="28"/>
  <c r="QF503" i="28" s="1"/>
  <c r="QB392" i="28"/>
  <c r="QF392" i="28" s="1"/>
  <c r="QB415" i="28"/>
  <c r="QF415" i="28" s="1"/>
  <c r="QB495" i="28"/>
  <c r="QF495" i="28" s="1"/>
  <c r="QB331" i="28"/>
  <c r="QF331" i="28" s="1"/>
  <c r="QB404" i="28"/>
  <c r="QF404" i="28" s="1"/>
  <c r="QB365" i="28"/>
  <c r="QF365" i="28" s="1"/>
  <c r="QB450" i="28"/>
  <c r="QF450" i="28" s="1"/>
  <c r="QB451" i="28"/>
  <c r="QF451" i="28" s="1"/>
  <c r="QB519" i="28"/>
  <c r="QF519" i="28" s="1"/>
  <c r="QB360" i="28"/>
  <c r="QF360" i="28" s="1"/>
  <c r="QB466" i="28"/>
  <c r="QF466" i="28" s="1"/>
  <c r="QB469" i="28"/>
  <c r="QF469" i="28" s="1"/>
  <c r="QB475" i="28"/>
  <c r="QF475" i="28" s="1"/>
  <c r="QB478" i="28"/>
  <c r="QF478" i="28" s="1"/>
  <c r="QB413" i="28"/>
  <c r="QF413" i="28" s="1"/>
  <c r="QB340" i="28"/>
  <c r="QF340" i="28" s="1"/>
  <c r="QB440" i="28"/>
  <c r="QF440" i="28" s="1"/>
  <c r="QB408" i="28"/>
  <c r="QF408" i="28" s="1"/>
  <c r="QB505" i="28"/>
  <c r="QF505" i="28" s="1"/>
  <c r="QB372" i="28"/>
  <c r="QF372" i="28" s="1"/>
  <c r="QB339" i="28"/>
  <c r="QF339" i="28" s="1"/>
  <c r="QB467" i="28"/>
  <c r="QF467" i="28" s="1"/>
  <c r="QB325" i="28"/>
  <c r="QF325" i="28" s="1"/>
  <c r="QB363" i="28"/>
  <c r="QF363" i="28" s="1"/>
  <c r="QB476" i="28"/>
  <c r="QF476" i="28" s="1"/>
  <c r="QB448" i="28"/>
  <c r="QF448" i="28" s="1"/>
  <c r="QB347" i="28"/>
  <c r="QF347" i="28" s="1"/>
  <c r="QB484" i="28"/>
  <c r="QF484" i="28" s="1"/>
  <c r="QB396" i="28"/>
  <c r="QF396" i="28" s="1"/>
  <c r="QB338" i="28"/>
  <c r="QF338" i="28" s="1"/>
  <c r="QB388" i="28"/>
  <c r="QF388" i="28" s="1"/>
  <c r="QB509" i="28"/>
  <c r="QF509" i="28" s="1"/>
  <c r="QB517" i="28"/>
  <c r="QF517" i="28" s="1"/>
  <c r="QB319" i="28"/>
  <c r="QF319" i="28" s="1"/>
  <c r="QB502" i="28"/>
  <c r="QF502" i="28" s="1"/>
  <c r="QB435" i="28"/>
  <c r="QF435" i="28" s="1"/>
  <c r="QB461" i="28"/>
  <c r="QF461" i="28" s="1"/>
  <c r="QB335" i="28"/>
  <c r="QF335" i="28" s="1"/>
  <c r="QB393" i="28"/>
  <c r="QF393" i="28" s="1"/>
  <c r="QB489" i="28"/>
  <c r="QF489" i="28" s="1"/>
  <c r="QB423" i="28"/>
  <c r="QF423" i="28" s="1"/>
  <c r="QB401" i="28"/>
  <c r="QF401" i="28" s="1"/>
  <c r="QB334" i="28"/>
  <c r="QF334" i="28" s="1"/>
  <c r="QB378" i="28"/>
  <c r="QF378" i="28" s="1"/>
  <c r="QB352" i="28"/>
  <c r="QF352" i="28" s="1"/>
  <c r="QB384" i="28"/>
  <c r="QF384" i="28" s="1"/>
  <c r="QB324" i="28"/>
  <c r="QF324" i="28" s="1"/>
  <c r="QB447" i="28"/>
  <c r="QF447" i="28" s="1"/>
  <c r="QB485" i="28"/>
  <c r="QF485" i="28" s="1"/>
  <c r="QB343" i="28"/>
  <c r="QF343" i="28" s="1"/>
  <c r="QB460" i="28"/>
  <c r="QF460" i="28" s="1"/>
  <c r="QB375" i="28"/>
  <c r="QF375" i="28" s="1"/>
  <c r="QB349" i="28"/>
  <c r="QF349" i="28" s="1"/>
  <c r="QB353" i="28"/>
  <c r="QF353" i="28" s="1"/>
  <c r="QB359" i="28"/>
  <c r="QF359" i="28" s="1"/>
  <c r="QB342" i="28"/>
  <c r="QF342" i="28" s="1"/>
  <c r="QB429" i="28"/>
  <c r="QF429" i="28" s="1"/>
  <c r="QB507" i="28"/>
  <c r="QF507" i="28" s="1"/>
  <c r="QB515" i="28"/>
  <c r="QF515" i="28" s="1"/>
  <c r="QB336" i="28"/>
  <c r="QF336" i="28" s="1"/>
  <c r="QB486" i="28"/>
  <c r="QF486" i="28" s="1"/>
  <c r="QB432" i="28"/>
  <c r="QF432" i="28" s="1"/>
  <c r="QB337" i="28"/>
  <c r="QF337" i="28" s="1"/>
  <c r="QB356" i="28"/>
  <c r="QF356" i="28" s="1"/>
  <c r="QB381" i="28"/>
  <c r="QF381" i="28" s="1"/>
  <c r="QB346" i="28"/>
  <c r="QF346" i="28" s="1"/>
  <c r="QB421" i="28"/>
  <c r="QF421" i="28" s="1"/>
  <c r="QB407" i="28"/>
  <c r="QF407" i="28" s="1"/>
  <c r="QB315" i="28"/>
  <c r="QF315" i="28" s="1"/>
  <c r="QB397" i="28"/>
  <c r="QF397" i="28" s="1"/>
  <c r="QB436" i="28"/>
  <c r="QF436" i="28" s="1"/>
  <c r="QB314" i="28"/>
  <c r="QF314" i="28" s="1"/>
  <c r="QB453" i="28"/>
  <c r="QF453" i="28" s="1"/>
  <c r="QB367" i="28"/>
  <c r="QF367" i="28" s="1"/>
  <c r="QB405" i="28"/>
  <c r="QF405" i="28" s="1"/>
  <c r="QB504" i="28"/>
  <c r="QF504" i="28" s="1"/>
  <c r="QB409" i="28"/>
  <c r="QF409" i="28" s="1"/>
  <c r="QB472" i="28"/>
  <c r="QF472" i="28" s="1"/>
  <c r="QB508" i="28"/>
  <c r="QF508" i="28" s="1"/>
  <c r="QB427" i="28"/>
  <c r="QF427" i="28" s="1"/>
  <c r="QB456" i="28"/>
  <c r="QF456" i="28" s="1"/>
  <c r="QB424" i="28"/>
  <c r="QF424" i="28" s="1"/>
  <c r="QB411" i="28"/>
  <c r="QF411" i="28" s="1"/>
  <c r="QB498" i="28"/>
  <c r="QF498" i="28" s="1"/>
  <c r="QB348" i="28"/>
  <c r="QF348" i="28" s="1"/>
  <c r="QB345" i="28"/>
  <c r="QF345" i="28" s="1"/>
  <c r="QB399" i="28"/>
  <c r="QF399" i="28" s="1"/>
  <c r="QB386" i="28"/>
  <c r="QF386" i="28" s="1"/>
  <c r="QB394" i="28"/>
  <c r="QF394" i="28" s="1"/>
  <c r="QB414" i="28"/>
  <c r="QF414" i="28" s="1"/>
  <c r="QB400" i="28"/>
  <c r="QF400" i="28" s="1"/>
  <c r="QB471" i="28"/>
  <c r="QF471" i="28" s="1"/>
  <c r="QB430" i="28"/>
  <c r="QF430" i="28" s="1"/>
  <c r="QB362" i="28"/>
  <c r="QF362" i="28" s="1"/>
  <c r="QB479" i="28"/>
  <c r="QF479" i="28" s="1"/>
  <c r="QB442" i="28"/>
  <c r="QF442" i="28" s="1"/>
  <c r="QB370" i="28"/>
  <c r="QF370" i="28" s="1"/>
  <c r="QB463" i="28"/>
  <c r="QF463" i="28" s="1"/>
  <c r="QB443" i="28"/>
  <c r="QF443" i="28" s="1"/>
  <c r="QB512" i="28"/>
  <c r="QF512" i="28" s="1"/>
  <c r="QB355" i="28"/>
  <c r="QF355" i="28" s="1"/>
  <c r="QB468" i="28"/>
  <c r="QF468" i="28" s="1"/>
  <c r="QB395" i="28"/>
  <c r="QF395" i="28" s="1"/>
  <c r="QB431" i="28"/>
  <c r="QF431" i="28" s="1"/>
  <c r="QB477" i="28"/>
  <c r="QF477" i="28" s="1"/>
  <c r="QB426" i="28"/>
  <c r="QF426" i="28" s="1"/>
  <c r="QB366" i="28"/>
  <c r="QF366" i="28" s="1"/>
  <c r="QB418" i="28"/>
  <c r="QF418" i="28" s="1"/>
  <c r="QB361" i="28"/>
  <c r="QF361" i="28" s="1"/>
  <c r="QB382" i="28"/>
  <c r="QF382" i="28" s="1"/>
  <c r="QB333" i="28"/>
  <c r="QF333" i="28" s="1"/>
  <c r="QB520" i="28"/>
  <c r="QF520" i="28" s="1"/>
  <c r="QB441" i="28"/>
  <c r="QF441" i="28" s="1"/>
  <c r="QB316" i="28"/>
  <c r="QF316" i="28" s="1"/>
  <c r="QB497" i="28"/>
  <c r="QF497" i="28" s="1"/>
  <c r="QB344" i="28"/>
  <c r="QF344" i="28" s="1"/>
  <c r="QB398" i="28"/>
  <c r="QF398" i="28" s="1"/>
  <c r="QB318" i="28"/>
  <c r="QF318" i="28" s="1"/>
  <c r="QF473" i="28"/>
  <c r="ME21" i="28"/>
  <c r="MD22" i="28"/>
  <c r="PV19" i="28"/>
  <c r="PG19" i="28"/>
  <c r="PT19" i="28"/>
  <c r="PW19" i="28"/>
  <c r="PO19" i="28"/>
  <c r="PU19" i="28"/>
  <c r="PA19" i="28"/>
  <c r="PH19" i="28"/>
  <c r="PJ19" i="28"/>
  <c r="PN19" i="28"/>
  <c r="PI19" i="28"/>
  <c r="PC19" i="28"/>
  <c r="PF19" i="28"/>
  <c r="PS19" i="28"/>
  <c r="PD19" i="28"/>
  <c r="PL19" i="28"/>
  <c r="PM19" i="28"/>
  <c r="PP19" i="28"/>
  <c r="PB19" i="28"/>
  <c r="PE19" i="28"/>
  <c r="PQ19" i="28"/>
  <c r="PK19" i="28"/>
  <c r="PR19" i="28"/>
  <c r="PX19" i="28"/>
  <c r="PY19" i="28"/>
  <c r="PZ19" i="28"/>
  <c r="QB16" i="28"/>
  <c r="QB18" i="28"/>
  <c r="QB19" i="28"/>
  <c r="QB17" i="28"/>
  <c r="QB20" i="28"/>
  <c r="QB15" i="28"/>
  <c r="QC14" i="28"/>
  <c r="KB104" i="28" l="1"/>
  <c r="QC376" i="28"/>
  <c r="QC481" i="28"/>
  <c r="QC437" i="28"/>
  <c r="QC322" i="28"/>
  <c r="QC320" i="28"/>
  <c r="QC492" i="28"/>
  <c r="QC439" i="28"/>
  <c r="QC493" i="28"/>
  <c r="QC329" i="28"/>
  <c r="QC501" i="28"/>
  <c r="QC519" i="28"/>
  <c r="QC410" i="28"/>
  <c r="QC444" i="28"/>
  <c r="QC364" i="28"/>
  <c r="QC452" i="28"/>
  <c r="QC432" i="28"/>
  <c r="QC395" i="28"/>
  <c r="QC341" i="28"/>
  <c r="QC405" i="28"/>
  <c r="QC474" i="28"/>
  <c r="QC428" i="28"/>
  <c r="QC487" i="28"/>
  <c r="QC494" i="28"/>
  <c r="QC455" i="28"/>
  <c r="QC480" i="28"/>
  <c r="QC473" i="28"/>
  <c r="QC483" i="28"/>
  <c r="QC458" i="28"/>
  <c r="QC446" i="28"/>
  <c r="QC317" i="28"/>
  <c r="QC389" i="28"/>
  <c r="QC369" i="28"/>
  <c r="QC459" i="28"/>
  <c r="QC420" i="28"/>
  <c r="QC351" i="28"/>
  <c r="QC323" i="28"/>
  <c r="QC321" i="28"/>
  <c r="QC417" i="28"/>
  <c r="QC327" i="28"/>
  <c r="QC499" i="28"/>
  <c r="QC402" i="28"/>
  <c r="QC332" i="28"/>
  <c r="QC445" i="28"/>
  <c r="QC374" i="28"/>
  <c r="QC380" i="28"/>
  <c r="QC412" i="28"/>
  <c r="QC330" i="28"/>
  <c r="QC326" i="28"/>
  <c r="QC518" i="28"/>
  <c r="QC462" i="28"/>
  <c r="QC514" i="28"/>
  <c r="QC470" i="28"/>
  <c r="QC510" i="28"/>
  <c r="QC500" i="28"/>
  <c r="QC422" i="28"/>
  <c r="QC438" i="28"/>
  <c r="QC354" i="28"/>
  <c r="QC379" i="28"/>
  <c r="QC328" i="28"/>
  <c r="QC425" i="28"/>
  <c r="QC357" i="28"/>
  <c r="QC391" i="28"/>
  <c r="QC419" i="28"/>
  <c r="QC337" i="28"/>
  <c r="QC313" i="28"/>
  <c r="QC358" i="28"/>
  <c r="QC482" i="28"/>
  <c r="QC383" i="28"/>
  <c r="QC491" i="28"/>
  <c r="QC516" i="28"/>
  <c r="QC372" i="28"/>
  <c r="QC465" i="28"/>
  <c r="QC506" i="28"/>
  <c r="QC464" i="28"/>
  <c r="QC434" i="28"/>
  <c r="QC449" i="28"/>
  <c r="QC457" i="28"/>
  <c r="QC433" i="28"/>
  <c r="QC490" i="28"/>
  <c r="QC403" i="28"/>
  <c r="QC511" i="28"/>
  <c r="QC406" i="28"/>
  <c r="QC488" i="28"/>
  <c r="QC513" i="28"/>
  <c r="QC371" i="28"/>
  <c r="QC496" i="28"/>
  <c r="QC504" i="28"/>
  <c r="QC409" i="28"/>
  <c r="QC315" i="28"/>
  <c r="QC397" i="28"/>
  <c r="QC456" i="28"/>
  <c r="QC448" i="28"/>
  <c r="QC436" i="28"/>
  <c r="QC314" i="28"/>
  <c r="QC453" i="28"/>
  <c r="QC367" i="28"/>
  <c r="QC472" i="28"/>
  <c r="QC508" i="28"/>
  <c r="QC427" i="28"/>
  <c r="QC424" i="28"/>
  <c r="QC411" i="28"/>
  <c r="QC498" i="28"/>
  <c r="QC489" i="28"/>
  <c r="QC348" i="28"/>
  <c r="QC385" i="28"/>
  <c r="QC416" i="28"/>
  <c r="QC520" i="28"/>
  <c r="QC342" i="28"/>
  <c r="QC441" i="28"/>
  <c r="QC431" i="28"/>
  <c r="QC382" i="28"/>
  <c r="QC485" i="28"/>
  <c r="QC362" i="28"/>
  <c r="QC399" i="28"/>
  <c r="QC468" i="28"/>
  <c r="QC377" i="28"/>
  <c r="QC373" i="28"/>
  <c r="QC336" i="28"/>
  <c r="QC392" i="28"/>
  <c r="QC365" i="28"/>
  <c r="QC415" i="28"/>
  <c r="QC368" i="28"/>
  <c r="QC454" i="28"/>
  <c r="QC478" i="28"/>
  <c r="QC331" i="28"/>
  <c r="QC440" i="28"/>
  <c r="QC503" i="28"/>
  <c r="QC404" i="28"/>
  <c r="QC451" i="28"/>
  <c r="QC334" i="28"/>
  <c r="QC430" i="28"/>
  <c r="QC360" i="28"/>
  <c r="QC466" i="28"/>
  <c r="QC469" i="28"/>
  <c r="QC387" i="28"/>
  <c r="QC390" i="28"/>
  <c r="QC475" i="28"/>
  <c r="QC325" i="28"/>
  <c r="QC476" i="28"/>
  <c r="QC413" i="28"/>
  <c r="QC340" i="28"/>
  <c r="QC408" i="28"/>
  <c r="QC505" i="28"/>
  <c r="QC497" i="28"/>
  <c r="QC375" i="28"/>
  <c r="QC467" i="28"/>
  <c r="QC363" i="28"/>
  <c r="QC347" i="28"/>
  <c r="QC484" i="28"/>
  <c r="QC396" i="28"/>
  <c r="QC335" i="28"/>
  <c r="QC366" i="28"/>
  <c r="QC338" i="28"/>
  <c r="QC509" i="28"/>
  <c r="QC517" i="28"/>
  <c r="QC319" i="28"/>
  <c r="QC502" i="28"/>
  <c r="QC435" i="28"/>
  <c r="QC352" i="28"/>
  <c r="QC461" i="28"/>
  <c r="QC343" i="28"/>
  <c r="QC393" i="28"/>
  <c r="QC350" i="28"/>
  <c r="QC353" i="28"/>
  <c r="QC378" i="28"/>
  <c r="QC495" i="28"/>
  <c r="QC384" i="28"/>
  <c r="QC324" i="28"/>
  <c r="QC447" i="28"/>
  <c r="QC460" i="28"/>
  <c r="QC450" i="28"/>
  <c r="QC349" i="28"/>
  <c r="QC339" i="28"/>
  <c r="QC359" i="28"/>
  <c r="QC429" i="28"/>
  <c r="QC507" i="28"/>
  <c r="QC515" i="28"/>
  <c r="QC486" i="28"/>
  <c r="QC388" i="28"/>
  <c r="QC423" i="28"/>
  <c r="QC316" i="28"/>
  <c r="QC370" i="28"/>
  <c r="QC463" i="28"/>
  <c r="QC426" i="28"/>
  <c r="QC361" i="28"/>
  <c r="QC356" i="28"/>
  <c r="QC386" i="28"/>
  <c r="QC344" i="28"/>
  <c r="QC318" i="28"/>
  <c r="QC381" i="28"/>
  <c r="QC346" i="28"/>
  <c r="QC345" i="28"/>
  <c r="QC421" i="28"/>
  <c r="QC394" i="28"/>
  <c r="QC400" i="28"/>
  <c r="QC414" i="28"/>
  <c r="QC442" i="28"/>
  <c r="QC471" i="28"/>
  <c r="QC401" i="28"/>
  <c r="QC407" i="28"/>
  <c r="QC443" i="28"/>
  <c r="QC512" i="28"/>
  <c r="QC355" i="28"/>
  <c r="QC477" i="28"/>
  <c r="QC418" i="28"/>
  <c r="QC398" i="28"/>
  <c r="QC479" i="28"/>
  <c r="QC333" i="28"/>
  <c r="ME22" i="28"/>
  <c r="MD23" i="28"/>
  <c r="PB20" i="28"/>
  <c r="PT20" i="28"/>
  <c r="PI20" i="28"/>
  <c r="PU20" i="28"/>
  <c r="PX20" i="28"/>
  <c r="PE20" i="28"/>
  <c r="PV20" i="28"/>
  <c r="PS20" i="28"/>
  <c r="PA20" i="28"/>
  <c r="PG20" i="28"/>
  <c r="PD20" i="28"/>
  <c r="PO20" i="28"/>
  <c r="PK20" i="28"/>
  <c r="PW20" i="28"/>
  <c r="PC20" i="28"/>
  <c r="PP20" i="28"/>
  <c r="PM20" i="28"/>
  <c r="PJ20" i="28"/>
  <c r="PH20" i="28"/>
  <c r="PN20" i="28"/>
  <c r="PL20" i="28"/>
  <c r="PQ20" i="28"/>
  <c r="PY20" i="28"/>
  <c r="PF20" i="28"/>
  <c r="PR20" i="28"/>
  <c r="PZ20" i="28"/>
  <c r="QA20" i="28"/>
  <c r="QC21" i="28"/>
  <c r="QD14" i="28"/>
  <c r="QC20" i="28"/>
  <c r="QC16" i="28"/>
  <c r="QC18" i="28"/>
  <c r="QC15" i="28"/>
  <c r="QC19" i="28"/>
  <c r="QC17" i="28"/>
  <c r="QF16" i="28"/>
  <c r="QF18" i="28"/>
  <c r="QF17" i="28"/>
  <c r="QF19" i="28"/>
  <c r="QF15" i="28"/>
  <c r="KB105" i="28" l="1"/>
  <c r="KB106" i="28" s="1"/>
  <c r="QD449" i="28"/>
  <c r="QD457" i="28"/>
  <c r="QD433" i="28"/>
  <c r="QD416" i="28"/>
  <c r="QD350" i="28"/>
  <c r="QD387" i="28"/>
  <c r="QD385" i="28"/>
  <c r="QD380" i="28"/>
  <c r="QD490" i="28"/>
  <c r="QD403" i="28"/>
  <c r="QD511" i="28"/>
  <c r="QD406" i="28"/>
  <c r="QD488" i="28"/>
  <c r="QD513" i="28"/>
  <c r="QD371" i="28"/>
  <c r="QD496" i="28"/>
  <c r="QD376" i="28"/>
  <c r="QD481" i="28"/>
  <c r="QD437" i="28"/>
  <c r="QD322" i="28"/>
  <c r="QD320" i="28"/>
  <c r="QD492" i="28"/>
  <c r="QD439" i="28"/>
  <c r="QD493" i="28"/>
  <c r="QD341" i="28"/>
  <c r="QD329" i="28"/>
  <c r="QD501" i="28"/>
  <c r="QD519" i="28"/>
  <c r="QD363" i="28"/>
  <c r="QD428" i="28"/>
  <c r="QD410" i="28"/>
  <c r="QD444" i="28"/>
  <c r="QD452" i="28"/>
  <c r="QD432" i="28"/>
  <c r="QD395" i="28"/>
  <c r="QD405" i="28"/>
  <c r="QD474" i="28"/>
  <c r="QD480" i="28"/>
  <c r="QD332" i="28"/>
  <c r="QD487" i="28"/>
  <c r="QD494" i="28"/>
  <c r="QD455" i="28"/>
  <c r="QD473" i="28"/>
  <c r="QD483" i="28"/>
  <c r="QD458" i="28"/>
  <c r="QD446" i="28"/>
  <c r="QD317" i="28"/>
  <c r="QD369" i="28"/>
  <c r="QD459" i="28"/>
  <c r="QD420" i="28"/>
  <c r="QD351" i="28"/>
  <c r="QD390" i="28"/>
  <c r="QD323" i="28"/>
  <c r="QD321" i="28"/>
  <c r="QD417" i="28"/>
  <c r="QD327" i="28"/>
  <c r="QD499" i="28"/>
  <c r="QD402" i="28"/>
  <c r="QD445" i="28"/>
  <c r="QD374" i="28"/>
  <c r="QD412" i="28"/>
  <c r="QD330" i="28"/>
  <c r="QD326" i="28"/>
  <c r="QD364" i="28"/>
  <c r="QD518" i="28"/>
  <c r="QD462" i="28"/>
  <c r="QD514" i="28"/>
  <c r="QD470" i="28"/>
  <c r="QD510" i="28"/>
  <c r="QD313" i="28"/>
  <c r="QD358" i="28"/>
  <c r="QD482" i="28"/>
  <c r="QD383" i="28"/>
  <c r="QD491" i="28"/>
  <c r="QD516" i="28"/>
  <c r="QD372" i="28"/>
  <c r="QD465" i="28"/>
  <c r="QD506" i="28"/>
  <c r="QD464" i="28"/>
  <c r="QD434" i="28"/>
  <c r="QD495" i="28"/>
  <c r="QD396" i="28"/>
  <c r="QD324" i="28"/>
  <c r="QD447" i="28"/>
  <c r="QD460" i="28"/>
  <c r="QD450" i="28"/>
  <c r="QD349" i="28"/>
  <c r="QD354" i="28"/>
  <c r="QD391" i="28"/>
  <c r="QD337" i="28"/>
  <c r="QD359" i="28"/>
  <c r="QD507" i="28"/>
  <c r="QD515" i="28"/>
  <c r="QD486" i="28"/>
  <c r="QD425" i="28"/>
  <c r="QD357" i="28"/>
  <c r="QD504" i="28"/>
  <c r="QD409" i="28"/>
  <c r="QD356" i="28"/>
  <c r="QD381" i="28"/>
  <c r="QD346" i="28"/>
  <c r="QD456" i="28"/>
  <c r="QD421" i="28"/>
  <c r="QD440" i="28"/>
  <c r="QD407" i="28"/>
  <c r="QD388" i="28"/>
  <c r="QD333" i="28"/>
  <c r="QD379" i="28"/>
  <c r="QD500" i="28"/>
  <c r="QD315" i="28"/>
  <c r="QD397" i="28"/>
  <c r="QD448" i="28"/>
  <c r="QD436" i="28"/>
  <c r="QD314" i="28"/>
  <c r="QD453" i="28"/>
  <c r="QD367" i="28"/>
  <c r="QD438" i="28"/>
  <c r="QD472" i="28"/>
  <c r="QD508" i="28"/>
  <c r="QD427" i="28"/>
  <c r="QD352" i="28"/>
  <c r="QD424" i="28"/>
  <c r="QD411" i="28"/>
  <c r="QD498" i="28"/>
  <c r="QD489" i="28"/>
  <c r="QD348" i="28"/>
  <c r="QD443" i="28"/>
  <c r="QD378" i="28"/>
  <c r="QD384" i="28"/>
  <c r="QD441" i="28"/>
  <c r="QD431" i="28"/>
  <c r="QD485" i="28"/>
  <c r="QD362" i="28"/>
  <c r="QD399" i="28"/>
  <c r="QD468" i="28"/>
  <c r="QD422" i="28"/>
  <c r="QD377" i="28"/>
  <c r="QD373" i="28"/>
  <c r="QD365" i="28"/>
  <c r="QD415" i="28"/>
  <c r="QD328" i="28"/>
  <c r="QD368" i="28"/>
  <c r="QD339" i="28"/>
  <c r="QD454" i="28"/>
  <c r="QD520" i="28"/>
  <c r="QD430" i="28"/>
  <c r="QD331" i="28"/>
  <c r="QD503" i="28"/>
  <c r="QD404" i="28"/>
  <c r="QD451" i="28"/>
  <c r="QD325" i="28"/>
  <c r="QD334" i="28"/>
  <c r="QD360" i="28"/>
  <c r="QD466" i="28"/>
  <c r="QD469" i="28"/>
  <c r="QD389" i="28"/>
  <c r="QD419" i="28"/>
  <c r="QD475" i="28"/>
  <c r="QD342" i="28"/>
  <c r="QD478" i="28"/>
  <c r="QD429" i="28"/>
  <c r="QD476" i="28"/>
  <c r="QD413" i="28"/>
  <c r="QD340" i="28"/>
  <c r="QD408" i="28"/>
  <c r="QD392" i="28"/>
  <c r="QD505" i="28"/>
  <c r="QD497" i="28"/>
  <c r="QD467" i="28"/>
  <c r="QD347" i="28"/>
  <c r="QD484" i="28"/>
  <c r="QD336" i="28"/>
  <c r="QD335" i="28"/>
  <c r="QD382" i="28"/>
  <c r="QD366" i="28"/>
  <c r="QD338" i="28"/>
  <c r="QD509" i="28"/>
  <c r="QD319" i="28"/>
  <c r="QD461" i="28"/>
  <c r="QD386" i="28"/>
  <c r="QD517" i="28"/>
  <c r="QD479" i="28"/>
  <c r="QD418" i="28"/>
  <c r="QD398" i="28"/>
  <c r="QD355" i="28"/>
  <c r="QD393" i="28"/>
  <c r="QD401" i="28"/>
  <c r="QD477" i="28"/>
  <c r="QD361" i="28"/>
  <c r="QD375" i="28"/>
  <c r="QD423" i="28"/>
  <c r="QD316" i="28"/>
  <c r="QD353" i="28"/>
  <c r="QD370" i="28"/>
  <c r="QD463" i="28"/>
  <c r="QD426" i="28"/>
  <c r="QD343" i="28"/>
  <c r="QD344" i="28"/>
  <c r="QD318" i="28"/>
  <c r="QD512" i="28"/>
  <c r="QD502" i="28"/>
  <c r="QD400" i="28"/>
  <c r="QD345" i="28"/>
  <c r="QD394" i="28"/>
  <c r="QD435" i="28"/>
  <c r="QD442" i="28"/>
  <c r="QD414" i="28"/>
  <c r="QD471" i="28"/>
  <c r="ME23" i="28"/>
  <c r="MD24" i="28"/>
  <c r="QF20" i="28"/>
  <c r="PX21" i="28"/>
  <c r="PH21" i="28"/>
  <c r="PB21" i="28"/>
  <c r="PK21" i="28"/>
  <c r="PY21" i="28"/>
  <c r="PJ21" i="28"/>
  <c r="PL21" i="28"/>
  <c r="PE21" i="28"/>
  <c r="PR21" i="28"/>
  <c r="PC21" i="28"/>
  <c r="PS21" i="28"/>
  <c r="PD21" i="28"/>
  <c r="PT21" i="28"/>
  <c r="PF21" i="28"/>
  <c r="PU21" i="28"/>
  <c r="PN21" i="28"/>
  <c r="PV21" i="28"/>
  <c r="PO21" i="28"/>
  <c r="PW21" i="28"/>
  <c r="PA21" i="28"/>
  <c r="PP21" i="28"/>
  <c r="PI21" i="28"/>
  <c r="PZ21" i="28"/>
  <c r="PM21" i="28"/>
  <c r="PG21" i="28"/>
  <c r="PQ21" i="28"/>
  <c r="QA21" i="28"/>
  <c r="QB21" i="28"/>
  <c r="QD22" i="28"/>
  <c r="QE14" i="28"/>
  <c r="QD21" i="28"/>
  <c r="QD17" i="28"/>
  <c r="QD18" i="28"/>
  <c r="QD15" i="28"/>
  <c r="QD16" i="28"/>
  <c r="QD20" i="28"/>
  <c r="QD19" i="28"/>
  <c r="KB107" i="28" l="1"/>
  <c r="QE330" i="28"/>
  <c r="QE428" i="28"/>
  <c r="QE326" i="28"/>
  <c r="QE518" i="28"/>
  <c r="QE462" i="28"/>
  <c r="QE514" i="28"/>
  <c r="QE470" i="28"/>
  <c r="QE510" i="28"/>
  <c r="QE500" i="28"/>
  <c r="QE438" i="28"/>
  <c r="QE354" i="28"/>
  <c r="QE379" i="28"/>
  <c r="QE328" i="28"/>
  <c r="QE425" i="28"/>
  <c r="QE322" i="28"/>
  <c r="QE391" i="28"/>
  <c r="QE419" i="28"/>
  <c r="QE313" i="28"/>
  <c r="QE358" i="28"/>
  <c r="QE482" i="28"/>
  <c r="QE383" i="28"/>
  <c r="QE491" i="28"/>
  <c r="QE516" i="28"/>
  <c r="QE372" i="28"/>
  <c r="QE465" i="28"/>
  <c r="QE506" i="28"/>
  <c r="QE464" i="28"/>
  <c r="QE434" i="28"/>
  <c r="QE420" i="28"/>
  <c r="QE357" i="28"/>
  <c r="QE449" i="28"/>
  <c r="QE457" i="28"/>
  <c r="QE433" i="28"/>
  <c r="QE339" i="28"/>
  <c r="QE364" i="28"/>
  <c r="QE350" i="28"/>
  <c r="QE387" i="28"/>
  <c r="QE351" i="28"/>
  <c r="QE385" i="28"/>
  <c r="QE380" i="28"/>
  <c r="QE412" i="28"/>
  <c r="QE490" i="28"/>
  <c r="QE403" i="28"/>
  <c r="QE511" i="28"/>
  <c r="QE488" i="28"/>
  <c r="QE341" i="28"/>
  <c r="QE513" i="28"/>
  <c r="QE371" i="28"/>
  <c r="QE496" i="28"/>
  <c r="QE481" i="28"/>
  <c r="QE437" i="28"/>
  <c r="QE492" i="28"/>
  <c r="QE439" i="28"/>
  <c r="QE493" i="28"/>
  <c r="QE329" i="28"/>
  <c r="QE501" i="28"/>
  <c r="QE519" i="28"/>
  <c r="QE337" i="28"/>
  <c r="QE410" i="28"/>
  <c r="QE444" i="28"/>
  <c r="QE389" i="28"/>
  <c r="QE452" i="28"/>
  <c r="QE432" i="28"/>
  <c r="QE395" i="28"/>
  <c r="QE405" i="28"/>
  <c r="QE368" i="28"/>
  <c r="QE474" i="28"/>
  <c r="QE406" i="28"/>
  <c r="QE332" i="28"/>
  <c r="QE320" i="28"/>
  <c r="QE390" i="28"/>
  <c r="QE487" i="28"/>
  <c r="QE494" i="28"/>
  <c r="QE455" i="28"/>
  <c r="QE416" i="28"/>
  <c r="QE376" i="28"/>
  <c r="QE473" i="28"/>
  <c r="QE483" i="28"/>
  <c r="QE458" i="28"/>
  <c r="QE446" i="28"/>
  <c r="QE321" i="28"/>
  <c r="QE417" i="28"/>
  <c r="QE327" i="28"/>
  <c r="QE499" i="28"/>
  <c r="QE402" i="28"/>
  <c r="QE445" i="28"/>
  <c r="QE374" i="28"/>
  <c r="QE317" i="28"/>
  <c r="QE475" i="28"/>
  <c r="QE409" i="28"/>
  <c r="QE476" i="28"/>
  <c r="QE413" i="28"/>
  <c r="QE340" i="28"/>
  <c r="QE424" i="28"/>
  <c r="QE505" i="28"/>
  <c r="QE497" i="28"/>
  <c r="QE467" i="28"/>
  <c r="QE429" i="28"/>
  <c r="QE347" i="28"/>
  <c r="QE484" i="28"/>
  <c r="QE336" i="28"/>
  <c r="QE396" i="28"/>
  <c r="QE335" i="28"/>
  <c r="QE382" i="28"/>
  <c r="QE366" i="28"/>
  <c r="QE338" i="28"/>
  <c r="QE388" i="28"/>
  <c r="QE509" i="28"/>
  <c r="QE363" i="28"/>
  <c r="QE353" i="28"/>
  <c r="QE319" i="28"/>
  <c r="QE502" i="28"/>
  <c r="QE435" i="28"/>
  <c r="QE331" i="28"/>
  <c r="QE503" i="28"/>
  <c r="QE461" i="28"/>
  <c r="QE343" i="28"/>
  <c r="QE393" i="28"/>
  <c r="QE423" i="28"/>
  <c r="QE401" i="28"/>
  <c r="QE495" i="28"/>
  <c r="QE447" i="28"/>
  <c r="QE460" i="28"/>
  <c r="QE450" i="28"/>
  <c r="QE349" i="28"/>
  <c r="QE520" i="28"/>
  <c r="QE456" i="28"/>
  <c r="QE507" i="28"/>
  <c r="QE515" i="28"/>
  <c r="QE486" i="28"/>
  <c r="QE480" i="28"/>
  <c r="QE504" i="28"/>
  <c r="QE342" i="28"/>
  <c r="QE356" i="28"/>
  <c r="QE381" i="28"/>
  <c r="QE346" i="28"/>
  <c r="QE421" i="28"/>
  <c r="QE440" i="28"/>
  <c r="QE408" i="28"/>
  <c r="QE407" i="28"/>
  <c r="QE422" i="28"/>
  <c r="QE359" i="28"/>
  <c r="QE315" i="28"/>
  <c r="QE478" i="28"/>
  <c r="QE397" i="28"/>
  <c r="QE448" i="28"/>
  <c r="QE436" i="28"/>
  <c r="QE392" i="28"/>
  <c r="QE453" i="28"/>
  <c r="QE367" i="28"/>
  <c r="QE333" i="28"/>
  <c r="QE459" i="28"/>
  <c r="QE454" i="28"/>
  <c r="QE472" i="28"/>
  <c r="QE508" i="28"/>
  <c r="QE427" i="28"/>
  <c r="QE352" i="28"/>
  <c r="QE411" i="28"/>
  <c r="QE498" i="28"/>
  <c r="QE489" i="28"/>
  <c r="QE348" i="28"/>
  <c r="QE443" i="28"/>
  <c r="QE325" i="28"/>
  <c r="QE334" i="28"/>
  <c r="QE378" i="28"/>
  <c r="QE384" i="28"/>
  <c r="QE431" i="28"/>
  <c r="QE314" i="28"/>
  <c r="QE485" i="28"/>
  <c r="QE362" i="28"/>
  <c r="QE399" i="28"/>
  <c r="QE369" i="28"/>
  <c r="QE377" i="28"/>
  <c r="QE373" i="28"/>
  <c r="QE365" i="28"/>
  <c r="QE415" i="28"/>
  <c r="QE323" i="28"/>
  <c r="QE430" i="28"/>
  <c r="QE404" i="28"/>
  <c r="QE324" i="28"/>
  <c r="QE426" i="28"/>
  <c r="QE355" i="28"/>
  <c r="QE512" i="28"/>
  <c r="QE398" i="28"/>
  <c r="QE360" i="28"/>
  <c r="QE441" i="28"/>
  <c r="QE386" i="28"/>
  <c r="QE517" i="28"/>
  <c r="QE375" i="28"/>
  <c r="QE414" i="28"/>
  <c r="QE361" i="28"/>
  <c r="QE468" i="28"/>
  <c r="QE479" i="28"/>
  <c r="QE394" i="28"/>
  <c r="QE370" i="28"/>
  <c r="QE463" i="28"/>
  <c r="QE316" i="28"/>
  <c r="QE466" i="28"/>
  <c r="QE344" i="28"/>
  <c r="QE418" i="28"/>
  <c r="QE400" i="28"/>
  <c r="QE469" i="28"/>
  <c r="QE442" i="28"/>
  <c r="QE345" i="28"/>
  <c r="QE318" i="28"/>
  <c r="QE451" i="28"/>
  <c r="QE477" i="28"/>
  <c r="QE471" i="28"/>
  <c r="MD25" i="28"/>
  <c r="ME24" i="28"/>
  <c r="QE23" i="28"/>
  <c r="QF21" i="28"/>
  <c r="PY22" i="28"/>
  <c r="PP22" i="28"/>
  <c r="PV22" i="28"/>
  <c r="PJ22" i="28"/>
  <c r="PM22" i="28"/>
  <c r="PW22" i="28"/>
  <c r="PF22" i="28"/>
  <c r="PX22" i="28"/>
  <c r="PQ22" i="28"/>
  <c r="PA22" i="28"/>
  <c r="PU22" i="28"/>
  <c r="PZ22" i="28"/>
  <c r="PG22" i="28"/>
  <c r="PE22" i="28"/>
  <c r="QA22" i="28"/>
  <c r="PR22" i="28"/>
  <c r="PN22" i="28"/>
  <c r="PI22" i="28"/>
  <c r="PL22" i="28"/>
  <c r="PB22" i="28"/>
  <c r="PK22" i="28"/>
  <c r="PO22" i="28"/>
  <c r="PH22" i="28"/>
  <c r="PC22" i="28"/>
  <c r="PS22" i="28"/>
  <c r="PD22" i="28"/>
  <c r="PT22" i="28"/>
  <c r="QB22" i="28"/>
  <c r="QC22" i="28"/>
  <c r="QE19" i="28"/>
  <c r="QE17" i="28"/>
  <c r="QE22" i="28"/>
  <c r="QE20" i="28"/>
  <c r="QE15" i="28"/>
  <c r="QE16" i="28"/>
  <c r="QE18" i="28"/>
  <c r="QE21" i="28"/>
  <c r="KB108" i="28" l="1"/>
  <c r="KB122" i="28"/>
  <c r="ME25" i="28"/>
  <c r="MD26" i="28"/>
  <c r="QF22" i="28"/>
  <c r="PS23" i="28"/>
  <c r="PJ23" i="28"/>
  <c r="PO23" i="28"/>
  <c r="PB23" i="28"/>
  <c r="PE23" i="28"/>
  <c r="PI23" i="28"/>
  <c r="PC23" i="28"/>
  <c r="PH23" i="28"/>
  <c r="PG23" i="28"/>
  <c r="PT23" i="28"/>
  <c r="PQ23" i="28"/>
  <c r="PU23" i="28"/>
  <c r="PA23" i="28"/>
  <c r="PV23" i="28"/>
  <c r="QA23" i="28"/>
  <c r="PK23" i="28"/>
  <c r="PW23" i="28"/>
  <c r="PY23" i="28"/>
  <c r="QB23" i="28"/>
  <c r="PP23" i="28"/>
  <c r="PX23" i="28"/>
  <c r="PZ23" i="28"/>
  <c r="PR23" i="28"/>
  <c r="PL23" i="28"/>
  <c r="PD23" i="28"/>
  <c r="PM23" i="28"/>
  <c r="PN23" i="28"/>
  <c r="PF23" i="28"/>
  <c r="QC23" i="28"/>
  <c r="QD23" i="28"/>
  <c r="KB109" i="28" l="1"/>
  <c r="KB123" i="28"/>
  <c r="MD27" i="28"/>
  <c r="ME26" i="28"/>
  <c r="QF23" i="28"/>
  <c r="QB24" i="28"/>
  <c r="PZ24" i="28"/>
  <c r="PK24" i="28"/>
  <c r="PX24" i="28"/>
  <c r="QA24" i="28"/>
  <c r="PS24" i="28"/>
  <c r="PO24" i="28"/>
  <c r="PA24" i="28"/>
  <c r="PG24" i="28"/>
  <c r="QC24" i="28"/>
  <c r="PR24" i="28"/>
  <c r="PI24" i="28"/>
  <c r="PC24" i="28"/>
  <c r="PT24" i="28"/>
  <c r="PY24" i="28"/>
  <c r="PP24" i="28"/>
  <c r="PB24" i="28"/>
  <c r="PM24" i="28"/>
  <c r="PL24" i="28"/>
  <c r="PH24" i="28"/>
  <c r="PE24" i="28"/>
  <c r="PF24" i="28"/>
  <c r="PJ24" i="28"/>
  <c r="PQ24" i="28"/>
  <c r="PN24" i="28"/>
  <c r="PU24" i="28"/>
  <c r="PW24" i="28"/>
  <c r="PD24" i="28"/>
  <c r="PV24" i="28"/>
  <c r="QD24" i="28"/>
  <c r="QE24" i="28"/>
  <c r="KB110" i="28" l="1"/>
  <c r="KB124" i="28"/>
  <c r="MD28" i="28"/>
  <c r="ME27" i="28"/>
  <c r="QF24" i="28"/>
  <c r="PT25" i="28"/>
  <c r="PD25" i="28"/>
  <c r="QD25" i="28"/>
  <c r="PR25" i="28"/>
  <c r="PO25" i="28"/>
  <c r="PM25" i="28"/>
  <c r="PP25" i="28"/>
  <c r="PU25" i="28"/>
  <c r="PQ25" i="28"/>
  <c r="PF25" i="28"/>
  <c r="PH25" i="28"/>
  <c r="PA25" i="28"/>
  <c r="PJ25" i="28"/>
  <c r="PG25" i="28"/>
  <c r="PY25" i="28"/>
  <c r="PC25" i="28"/>
  <c r="PS25" i="28"/>
  <c r="PZ25" i="28"/>
  <c r="PK25" i="28"/>
  <c r="PE25" i="28"/>
  <c r="QA25" i="28"/>
  <c r="PB25" i="28"/>
  <c r="PN25" i="28"/>
  <c r="QB25" i="28"/>
  <c r="PL25" i="28"/>
  <c r="PV25" i="28"/>
  <c r="PX25" i="28"/>
  <c r="QC25" i="28"/>
  <c r="PI25" i="28"/>
  <c r="PW25" i="28"/>
  <c r="QE25" i="28"/>
  <c r="KB111" i="28" l="1"/>
  <c r="KB112" i="28"/>
  <c r="KB113" i="28"/>
  <c r="KB115" i="28" s="1"/>
  <c r="KB135" i="28"/>
  <c r="KB136" i="28" s="1"/>
  <c r="MD29" i="28"/>
  <c r="ME28" i="28"/>
  <c r="QF25" i="28"/>
  <c r="QB26" i="28"/>
  <c r="PJ26" i="28"/>
  <c r="PD26" i="28"/>
  <c r="QC26" i="28"/>
  <c r="PM26" i="28"/>
  <c r="PF26" i="28"/>
  <c r="QD26" i="28"/>
  <c r="PP26" i="28"/>
  <c r="PW26" i="28"/>
  <c r="PV26" i="28"/>
  <c r="PX26" i="28"/>
  <c r="PU26" i="28"/>
  <c r="PG26" i="28"/>
  <c r="PK26" i="28"/>
  <c r="PO26" i="28"/>
  <c r="PL26" i="28"/>
  <c r="PR26" i="28"/>
  <c r="PH26" i="28"/>
  <c r="PC26" i="28"/>
  <c r="PQ26" i="28"/>
  <c r="PA26" i="28"/>
  <c r="PY26" i="28"/>
  <c r="QE26" i="28"/>
  <c r="PB26" i="28"/>
  <c r="PI26" i="28"/>
  <c r="PZ26" i="28"/>
  <c r="PE26" i="28"/>
  <c r="PN26" i="28"/>
  <c r="QA26" i="28"/>
  <c r="PS26" i="28"/>
  <c r="PT26" i="28"/>
  <c r="KB114" i="28" l="1"/>
  <c r="MD30" i="28"/>
  <c r="ME29" i="28"/>
  <c r="QF26" i="28"/>
  <c r="QE27" i="28"/>
  <c r="QB27" i="28"/>
  <c r="PO27" i="28"/>
  <c r="PH27" i="28"/>
  <c r="QC27" i="28"/>
  <c r="PR27" i="28"/>
  <c r="PP27" i="28"/>
  <c r="QA27" i="28"/>
  <c r="QD27" i="28"/>
  <c r="PI27" i="28"/>
  <c r="PF27" i="28"/>
  <c r="PA27" i="28"/>
  <c r="PX27" i="28"/>
  <c r="PV27" i="28"/>
  <c r="PC27" i="28"/>
  <c r="PJ27" i="28"/>
  <c r="PQ27" i="28"/>
  <c r="PD27" i="28"/>
  <c r="PN27" i="28"/>
  <c r="PT27" i="28"/>
  <c r="PE27" i="28"/>
  <c r="PG27" i="28"/>
  <c r="PS27" i="28"/>
  <c r="PM27" i="28"/>
  <c r="PY27" i="28"/>
  <c r="PU27" i="28"/>
  <c r="PK27" i="28"/>
  <c r="PZ27" i="28"/>
  <c r="PW27" i="28"/>
  <c r="PB27" i="28"/>
  <c r="PL27" i="28"/>
  <c r="KB116" i="28" l="1"/>
  <c r="KB199" i="28"/>
  <c r="ME30" i="28"/>
  <c r="MD31" i="28"/>
  <c r="QF27" i="28"/>
  <c r="QA28" i="28"/>
  <c r="PA28" i="28"/>
  <c r="PC28" i="28"/>
  <c r="PX28" i="28"/>
  <c r="QB28" i="28"/>
  <c r="PR28" i="28"/>
  <c r="PG28" i="28"/>
  <c r="QC28" i="28"/>
  <c r="PQ28" i="28"/>
  <c r="PU28" i="28"/>
  <c r="PP28" i="28"/>
  <c r="QD28" i="28"/>
  <c r="PF28" i="28"/>
  <c r="PL28" i="28"/>
  <c r="QE28" i="28"/>
  <c r="PH28" i="28"/>
  <c r="PI28" i="28"/>
  <c r="PV28" i="28"/>
  <c r="PK28" i="28"/>
  <c r="PW28" i="28"/>
  <c r="PN28" i="28"/>
  <c r="PD28" i="28"/>
  <c r="PO28" i="28"/>
  <c r="PZ28" i="28"/>
  <c r="PE28" i="28"/>
  <c r="PS28" i="28"/>
  <c r="PT28" i="28"/>
  <c r="PJ28" i="28"/>
  <c r="PY28" i="28"/>
  <c r="PM28" i="28"/>
  <c r="PB28" i="28"/>
  <c r="KB117" i="28" l="1"/>
  <c r="MD32" i="28"/>
  <c r="ME31" i="28"/>
  <c r="QF28" i="28"/>
  <c r="QA29" i="28"/>
  <c r="PN29" i="28"/>
  <c r="PW29" i="28"/>
  <c r="PL29" i="28"/>
  <c r="PR29" i="28"/>
  <c r="QB29" i="28"/>
  <c r="PJ29" i="28"/>
  <c r="PO29" i="28"/>
  <c r="QC29" i="28"/>
  <c r="PM29" i="28"/>
  <c r="PS29" i="28"/>
  <c r="QD29" i="28"/>
  <c r="PK29" i="28"/>
  <c r="PC29" i="28"/>
  <c r="QE29" i="28"/>
  <c r="PI29" i="28"/>
  <c r="PQ29" i="28"/>
  <c r="PF29" i="28"/>
  <c r="PT29" i="28"/>
  <c r="PD29" i="28"/>
  <c r="PE29" i="28"/>
  <c r="PZ29" i="28"/>
  <c r="PX29" i="28"/>
  <c r="PH29" i="28"/>
  <c r="PV29" i="28"/>
  <c r="PA29" i="28"/>
  <c r="PB29" i="28"/>
  <c r="PU29" i="28"/>
  <c r="PY29" i="28"/>
  <c r="PP29" i="28"/>
  <c r="PG29" i="28"/>
  <c r="KB119" i="28" l="1"/>
  <c r="KB120" i="28" s="1"/>
  <c r="KB118" i="28"/>
  <c r="KB142" i="28"/>
  <c r="KB146" i="28" s="1"/>
  <c r="ME32" i="28"/>
  <c r="MD33" i="28"/>
  <c r="QF29" i="28"/>
  <c r="QA30" i="28"/>
  <c r="PR30" i="28"/>
  <c r="PT30" i="28"/>
  <c r="QB30" i="28"/>
  <c r="PD30" i="28"/>
  <c r="PJ30" i="28"/>
  <c r="QC30" i="28"/>
  <c r="PX30" i="28"/>
  <c r="PU30" i="28"/>
  <c r="QD30" i="28"/>
  <c r="PI30" i="28"/>
  <c r="PN30" i="28"/>
  <c r="QE30" i="28"/>
  <c r="PF30" i="28"/>
  <c r="PM30" i="28"/>
  <c r="PH30" i="28"/>
  <c r="PO30" i="28"/>
  <c r="PL30" i="28"/>
  <c r="PS30" i="28"/>
  <c r="PV30" i="28"/>
  <c r="PE30" i="28"/>
  <c r="PW30" i="28"/>
  <c r="PP30" i="28"/>
  <c r="PG30" i="28"/>
  <c r="PB30" i="28"/>
  <c r="PZ30" i="28"/>
  <c r="PQ30" i="28"/>
  <c r="PK30" i="28"/>
  <c r="PY30" i="28"/>
  <c r="PA30" i="28"/>
  <c r="PC30" i="28"/>
  <c r="KB148" i="28" l="1"/>
  <c r="KB121" i="28"/>
  <c r="KB125" i="28"/>
  <c r="KB126" i="28" s="1"/>
  <c r="KB127" i="28" s="1"/>
  <c r="KB128" i="28" s="1"/>
  <c r="KB129" i="28" s="1"/>
  <c r="KB130" i="28" s="1"/>
  <c r="KB131" i="28" s="1"/>
  <c r="KB132" i="28" s="1"/>
  <c r="KB133" i="28" s="1"/>
  <c r="KB134" i="28" s="1"/>
  <c r="KB137" i="28" s="1"/>
  <c r="KB150" i="28"/>
  <c r="KB258" i="28"/>
  <c r="MD34" i="28"/>
  <c r="ME33" i="28"/>
  <c r="QF30" i="28"/>
  <c r="QA31" i="28"/>
  <c r="PB31" i="28"/>
  <c r="PU31" i="28"/>
  <c r="QB31" i="28"/>
  <c r="PE31" i="28"/>
  <c r="PC31" i="28"/>
  <c r="QC31" i="28"/>
  <c r="PS31" i="28"/>
  <c r="PF31" i="28"/>
  <c r="QD31" i="28"/>
  <c r="PD31" i="28"/>
  <c r="PR31" i="28"/>
  <c r="QE31" i="28"/>
  <c r="PX31" i="28"/>
  <c r="PT31" i="28"/>
  <c r="PZ31" i="28"/>
  <c r="PO31" i="28"/>
  <c r="PV31" i="28"/>
  <c r="PW31" i="28"/>
  <c r="PG31" i="28"/>
  <c r="PN31" i="28"/>
  <c r="PA31" i="28"/>
  <c r="PM31" i="28"/>
  <c r="PL31" i="28"/>
  <c r="PP31" i="28"/>
  <c r="PJ31" i="28"/>
  <c r="PQ31" i="28"/>
  <c r="PK31" i="28"/>
  <c r="PY31" i="28"/>
  <c r="PH31" i="28"/>
  <c r="PI31" i="28"/>
  <c r="KB138" i="28" l="1"/>
  <c r="KB139" i="28"/>
  <c r="KB140" i="28" s="1"/>
  <c r="KB147" i="28" s="1"/>
  <c r="ME34" i="28"/>
  <c r="MD35" i="28"/>
  <c r="QF31" i="28"/>
  <c r="QA32" i="28"/>
  <c r="PB32" i="28"/>
  <c r="PI32" i="28"/>
  <c r="QB32" i="28"/>
  <c r="PU32" i="28"/>
  <c r="PS32" i="28"/>
  <c r="QC32" i="28"/>
  <c r="PT32" i="28"/>
  <c r="PQ32" i="28"/>
  <c r="QD32" i="28"/>
  <c r="PP32" i="28"/>
  <c r="PD32" i="28"/>
  <c r="QE32" i="28"/>
  <c r="PA32" i="28"/>
  <c r="PE32" i="28"/>
  <c r="PV32" i="28"/>
  <c r="PR32" i="28"/>
  <c r="PJ32" i="28"/>
  <c r="PG32" i="28"/>
  <c r="PF32" i="28"/>
  <c r="PH32" i="28"/>
  <c r="PK32" i="28"/>
  <c r="PC32" i="28"/>
  <c r="PX32" i="28"/>
  <c r="PZ32" i="28"/>
  <c r="PW32" i="28"/>
  <c r="PN32" i="28"/>
  <c r="PY32" i="28"/>
  <c r="PO32" i="28"/>
  <c r="PM32" i="28"/>
  <c r="PL32" i="28"/>
  <c r="KB143" i="28" l="1"/>
  <c r="KB149" i="28"/>
  <c r="KB157" i="28" s="1"/>
  <c r="KB294" i="28"/>
  <c r="KB295" i="28" s="1"/>
  <c r="ME35" i="28"/>
  <c r="MD36" i="28"/>
  <c r="QF32" i="28"/>
  <c r="QA33" i="28"/>
  <c r="PR33" i="28"/>
  <c r="PN33" i="28"/>
  <c r="PZ33" i="28"/>
  <c r="QB33" i="28"/>
  <c r="PS33" i="28"/>
  <c r="PW33" i="28"/>
  <c r="QC33" i="28"/>
  <c r="PO33" i="28"/>
  <c r="PA33" i="28"/>
  <c r="QD33" i="28"/>
  <c r="PP33" i="28"/>
  <c r="PU33" i="28"/>
  <c r="QE33" i="28"/>
  <c r="PV33" i="28"/>
  <c r="PB33" i="28"/>
  <c r="PL33" i="28"/>
  <c r="PK33" i="28"/>
  <c r="PE33" i="28"/>
  <c r="PF33" i="28"/>
  <c r="PH33" i="28"/>
  <c r="PG33" i="28"/>
  <c r="PQ33" i="28"/>
  <c r="PI33" i="28"/>
  <c r="PC33" i="28"/>
  <c r="PT33" i="28"/>
  <c r="PX33" i="28"/>
  <c r="PD33" i="28"/>
  <c r="PY33" i="28"/>
  <c r="PM33" i="28"/>
  <c r="PJ33" i="28"/>
  <c r="KB151" i="28" l="1"/>
  <c r="KB158" i="28"/>
  <c r="KB159" i="28" s="1"/>
  <c r="KB160" i="28" s="1"/>
  <c r="KB161" i="28" s="1"/>
  <c r="MD37" i="28"/>
  <c r="ME36" i="28"/>
  <c r="QF33" i="28"/>
  <c r="QA34" i="28"/>
  <c r="PN34" i="28"/>
  <c r="PO34" i="28"/>
  <c r="QB34" i="28"/>
  <c r="PD34" i="28"/>
  <c r="PH34" i="28"/>
  <c r="QC34" i="28"/>
  <c r="PJ34" i="28"/>
  <c r="PQ34" i="28"/>
  <c r="QD34" i="28"/>
  <c r="PL34" i="28"/>
  <c r="PU34" i="28"/>
  <c r="QE34" i="28"/>
  <c r="PK34" i="28"/>
  <c r="PC34" i="28"/>
  <c r="PW34" i="28"/>
  <c r="PM34" i="28"/>
  <c r="PR34" i="28"/>
  <c r="PS34" i="28"/>
  <c r="PI34" i="28"/>
  <c r="PB34" i="28"/>
  <c r="PE34" i="28"/>
  <c r="PX34" i="28"/>
  <c r="PZ34" i="28"/>
  <c r="PV34" i="28"/>
  <c r="PT34" i="28"/>
  <c r="PG34" i="28"/>
  <c r="PP34" i="28"/>
  <c r="PY34" i="28"/>
  <c r="PA34" i="28"/>
  <c r="PF34" i="28"/>
  <c r="KB152" i="28" l="1"/>
  <c r="KB153" i="28" s="1"/>
  <c r="KB154" i="28"/>
  <c r="KB155" i="28" s="1"/>
  <c r="KB156" i="28" s="1"/>
  <c r="KB162" i="28"/>
  <c r="ME37" i="28"/>
  <c r="MD38" i="28"/>
  <c r="QF34" i="28"/>
  <c r="QA35" i="28"/>
  <c r="PJ35" i="28"/>
  <c r="PH35" i="28"/>
  <c r="QB35" i="28"/>
  <c r="PD35" i="28"/>
  <c r="PN35" i="28"/>
  <c r="QC35" i="28"/>
  <c r="PP35" i="28"/>
  <c r="PO35" i="28"/>
  <c r="QD35" i="28"/>
  <c r="PI35" i="28"/>
  <c r="PR35" i="28"/>
  <c r="PZ35" i="28"/>
  <c r="QE35" i="28"/>
  <c r="PV35" i="28"/>
  <c r="PS35" i="28"/>
  <c r="PW35" i="28"/>
  <c r="PB35" i="28"/>
  <c r="PX35" i="28"/>
  <c r="PF35" i="28"/>
  <c r="PQ35" i="28"/>
  <c r="PA35" i="28"/>
  <c r="PE35" i="28"/>
  <c r="PK35" i="28"/>
  <c r="PT35" i="28"/>
  <c r="PM35" i="28"/>
  <c r="PU35" i="28"/>
  <c r="PY35" i="28"/>
  <c r="PL35" i="28"/>
  <c r="PC35" i="28"/>
  <c r="PG35" i="28"/>
  <c r="KB163" i="28" l="1"/>
  <c r="KB215" i="28"/>
  <c r="KB216" i="28" s="1"/>
  <c r="MD39" i="28"/>
  <c r="ME38" i="28"/>
  <c r="QF35" i="28"/>
  <c r="QA36" i="28"/>
  <c r="PM36" i="28"/>
  <c r="PQ36" i="28"/>
  <c r="QB36" i="28"/>
  <c r="PG36" i="28"/>
  <c r="PK36" i="28"/>
  <c r="QC36" i="28"/>
  <c r="PX36" i="28"/>
  <c r="PC36" i="28"/>
  <c r="QD36" i="28"/>
  <c r="PJ36" i="28"/>
  <c r="PP36" i="28"/>
  <c r="QE36" i="28"/>
  <c r="PR36" i="28"/>
  <c r="PN36" i="28"/>
  <c r="PO36" i="28"/>
  <c r="PI36" i="28"/>
  <c r="PL36" i="28"/>
  <c r="PB36" i="28"/>
  <c r="PS36" i="28"/>
  <c r="PW36" i="28"/>
  <c r="PE36" i="28"/>
  <c r="PF36" i="28"/>
  <c r="PH36" i="28"/>
  <c r="PU36" i="28"/>
  <c r="PY36" i="28"/>
  <c r="PA36" i="28"/>
  <c r="PT36" i="28"/>
  <c r="PZ36" i="28"/>
  <c r="PV36" i="28"/>
  <c r="PD36" i="28"/>
  <c r="KB164" i="28" l="1"/>
  <c r="KB217" i="28"/>
  <c r="ME39" i="28"/>
  <c r="MD40" i="28"/>
  <c r="QF36" i="28"/>
  <c r="QA37" i="28"/>
  <c r="QB37" i="28"/>
  <c r="PO37" i="28"/>
  <c r="PD37" i="28"/>
  <c r="QC37" i="28"/>
  <c r="PN37" i="28"/>
  <c r="PC37" i="28"/>
  <c r="QD37" i="28"/>
  <c r="PV37" i="28"/>
  <c r="PR37" i="28"/>
  <c r="QE37" i="28"/>
  <c r="PI37" i="28"/>
  <c r="PL37" i="28"/>
  <c r="PA37" i="28"/>
  <c r="PT37" i="28"/>
  <c r="PX37" i="28"/>
  <c r="PS37" i="28"/>
  <c r="PW37" i="28"/>
  <c r="PF37" i="28"/>
  <c r="PM37" i="28"/>
  <c r="PE37" i="28"/>
  <c r="PJ37" i="28"/>
  <c r="PG37" i="28"/>
  <c r="PH37" i="28"/>
  <c r="PP37" i="28"/>
  <c r="PZ37" i="28"/>
  <c r="PU37" i="28"/>
  <c r="PB37" i="28"/>
  <c r="PQ37" i="28"/>
  <c r="PY37" i="28"/>
  <c r="PK37" i="28"/>
  <c r="KB166" i="28" l="1"/>
  <c r="KB165" i="28"/>
  <c r="KB218" i="28"/>
  <c r="MD41" i="28"/>
  <c r="ME40" i="28"/>
  <c r="QF37" i="28"/>
  <c r="QA38" i="28"/>
  <c r="PI38" i="28"/>
  <c r="PC38" i="28"/>
  <c r="QB38" i="28"/>
  <c r="PR38" i="28"/>
  <c r="PO38" i="28"/>
  <c r="QC38" i="28"/>
  <c r="PD38" i="28"/>
  <c r="PX38" i="28"/>
  <c r="QD38" i="28"/>
  <c r="PB38" i="28"/>
  <c r="PU38" i="28"/>
  <c r="QE38" i="28"/>
  <c r="PP38" i="28"/>
  <c r="PW38" i="28"/>
  <c r="PN38" i="28"/>
  <c r="PK38" i="28"/>
  <c r="PM38" i="28"/>
  <c r="PS38" i="28"/>
  <c r="PG38" i="28"/>
  <c r="PH38" i="28"/>
  <c r="PQ38" i="28"/>
  <c r="PF38" i="28"/>
  <c r="PL38" i="28"/>
  <c r="PJ38" i="28"/>
  <c r="PZ38" i="28"/>
  <c r="PA38" i="28"/>
  <c r="PT38" i="28"/>
  <c r="PY38" i="28"/>
  <c r="PV38" i="28"/>
  <c r="PE38" i="28"/>
  <c r="KB167" i="28" l="1"/>
  <c r="KB219" i="28"/>
  <c r="MD42" i="28"/>
  <c r="ME41" i="28"/>
  <c r="QF38" i="28"/>
  <c r="QA39" i="28"/>
  <c r="PC39" i="28"/>
  <c r="PD39" i="28"/>
  <c r="QB39" i="28"/>
  <c r="PL39" i="28"/>
  <c r="PN39" i="28"/>
  <c r="PV39" i="28"/>
  <c r="PF39" i="28"/>
  <c r="PE39" i="28"/>
  <c r="QC39" i="28"/>
  <c r="PB39" i="28"/>
  <c r="PW39" i="28"/>
  <c r="PJ39" i="28"/>
  <c r="QE39" i="28"/>
  <c r="PK39" i="28"/>
  <c r="PI39" i="28"/>
  <c r="PT39" i="28"/>
  <c r="PX39" i="28"/>
  <c r="PM39" i="28"/>
  <c r="PO39" i="28"/>
  <c r="PH39" i="28"/>
  <c r="PR39" i="28"/>
  <c r="PY39" i="28"/>
  <c r="PQ39" i="28"/>
  <c r="PU39" i="28"/>
  <c r="PZ39" i="28"/>
  <c r="PP39" i="28"/>
  <c r="PG39" i="28"/>
  <c r="PS39" i="28"/>
  <c r="QD39" i="28"/>
  <c r="PA39" i="28"/>
  <c r="KB168" i="28" l="1"/>
  <c r="KB169" i="28" s="1"/>
  <c r="KB171" i="28" s="1"/>
  <c r="KB170" i="28"/>
  <c r="KB198" i="28"/>
  <c r="KB220" i="28"/>
  <c r="KB221" i="28" s="1"/>
  <c r="ME42" i="28"/>
  <c r="MD43" i="28"/>
  <c r="QF39" i="28"/>
  <c r="QA40" i="28"/>
  <c r="PJ40" i="28"/>
  <c r="PX40" i="28"/>
  <c r="QB40" i="28"/>
  <c r="PF40" i="28"/>
  <c r="PV40" i="28"/>
  <c r="QC40" i="28"/>
  <c r="PO40" i="28"/>
  <c r="PT40" i="28"/>
  <c r="QD40" i="28"/>
  <c r="PW40" i="28"/>
  <c r="PD40" i="28"/>
  <c r="QE40" i="28"/>
  <c r="PQ40" i="28"/>
  <c r="PA40" i="28"/>
  <c r="PU40" i="28"/>
  <c r="PH40" i="28"/>
  <c r="PK40" i="28"/>
  <c r="PE40" i="28"/>
  <c r="PS40" i="28"/>
  <c r="PI40" i="28"/>
  <c r="PG40" i="28"/>
  <c r="PC40" i="28"/>
  <c r="PL40" i="28"/>
  <c r="PB40" i="28"/>
  <c r="PZ40" i="28"/>
  <c r="PR40" i="28"/>
  <c r="PN40" i="28"/>
  <c r="PY40" i="28"/>
  <c r="PP40" i="28"/>
  <c r="PM40" i="28"/>
  <c r="KB173" i="28" l="1"/>
  <c r="KB174" i="28" s="1"/>
  <c r="KB172" i="28"/>
  <c r="ME43" i="28"/>
  <c r="MD44" i="28"/>
  <c r="QF40" i="28"/>
  <c r="QA41" i="28"/>
  <c r="PN41" i="28"/>
  <c r="PM41" i="28"/>
  <c r="QB41" i="28"/>
  <c r="PU41" i="28"/>
  <c r="QC41" i="28"/>
  <c r="QD41" i="28"/>
  <c r="PE41" i="28"/>
  <c r="PI41" i="28"/>
  <c r="PC41" i="28"/>
  <c r="PR41" i="28"/>
  <c r="PA41" i="28"/>
  <c r="PH41" i="28"/>
  <c r="QE41" i="28"/>
  <c r="PT41" i="28"/>
  <c r="PS41" i="28"/>
  <c r="PP41" i="28"/>
  <c r="PX41" i="28"/>
  <c r="PF41" i="28"/>
  <c r="PG41" i="28"/>
  <c r="PV41" i="28"/>
  <c r="PL41" i="28"/>
  <c r="PK41" i="28"/>
  <c r="PD41" i="28"/>
  <c r="PO41" i="28"/>
  <c r="PJ41" i="28"/>
  <c r="PZ41" i="28"/>
  <c r="PB41" i="28"/>
  <c r="PY41" i="28"/>
  <c r="PW41" i="28"/>
  <c r="PQ41" i="28"/>
  <c r="KB193" i="28" l="1"/>
  <c r="KB194" i="28" s="1"/>
  <c r="KB195" i="28" s="1"/>
  <c r="KB196" i="28" s="1"/>
  <c r="KB175" i="28"/>
  <c r="KB205" i="28"/>
  <c r="KB206" i="28" s="1"/>
  <c r="KB253" i="28"/>
  <c r="ME44" i="28"/>
  <c r="MD45" i="28"/>
  <c r="QF41" i="28"/>
  <c r="QA42" i="28"/>
  <c r="PH42" i="28"/>
  <c r="PJ42" i="28"/>
  <c r="QB42" i="28"/>
  <c r="PL42" i="28"/>
  <c r="PU42" i="28"/>
  <c r="QC42" i="28"/>
  <c r="PC42" i="28"/>
  <c r="PR42" i="28"/>
  <c r="QD42" i="28"/>
  <c r="PA42" i="28"/>
  <c r="PD42" i="28"/>
  <c r="PB42" i="28"/>
  <c r="PN42" i="28"/>
  <c r="PS42" i="28"/>
  <c r="QE42" i="28"/>
  <c r="PF42" i="28"/>
  <c r="PI42" i="28"/>
  <c r="PQ42" i="28"/>
  <c r="PW42" i="28"/>
  <c r="PP42" i="28"/>
  <c r="PX42" i="28"/>
  <c r="PE42" i="28"/>
  <c r="PT42" i="28"/>
  <c r="PM42" i="28"/>
  <c r="PV42" i="28"/>
  <c r="PK42" i="28"/>
  <c r="PG42" i="28"/>
  <c r="PZ42" i="28"/>
  <c r="PO42" i="28"/>
  <c r="PY42" i="28"/>
  <c r="KB176" i="28" l="1"/>
  <c r="KB177" i="28" s="1"/>
  <c r="KB178" i="28" s="1"/>
  <c r="KB179" i="28" s="1"/>
  <c r="KB180" i="28" s="1"/>
  <c r="KB181" i="28" s="1"/>
  <c r="KB182" i="28" s="1"/>
  <c r="KB183" i="28" s="1"/>
  <c r="KB184" i="28" s="1"/>
  <c r="KB185" i="28" s="1"/>
  <c r="KB186" i="28" s="1"/>
  <c r="KB187" i="28" s="1"/>
  <c r="KB188" i="28" s="1"/>
  <c r="KB189" i="28" s="1"/>
  <c r="KB190" i="28" s="1"/>
  <c r="KB191" i="28" s="1"/>
  <c r="KB210" i="28"/>
  <c r="KB282" i="28"/>
  <c r="ME45" i="28"/>
  <c r="MD46" i="28"/>
  <c r="QF42" i="28"/>
  <c r="QA43" i="28"/>
  <c r="PD43" i="28"/>
  <c r="PR43" i="28"/>
  <c r="QD43" i="28"/>
  <c r="QE43" i="28"/>
  <c r="PP43" i="28"/>
  <c r="PE43" i="28"/>
  <c r="PA43" i="28"/>
  <c r="PW43" i="28"/>
  <c r="PB43" i="28"/>
  <c r="PO43" i="28"/>
  <c r="QB43" i="28"/>
  <c r="PS43" i="28"/>
  <c r="PV43" i="28"/>
  <c r="QC43" i="28"/>
  <c r="PL43" i="28"/>
  <c r="PI43" i="28"/>
  <c r="PK43" i="28"/>
  <c r="PF43" i="28"/>
  <c r="PG43" i="28"/>
  <c r="PX43" i="28"/>
  <c r="PN43" i="28"/>
  <c r="PC43" i="28"/>
  <c r="PY43" i="28"/>
  <c r="PM43" i="28"/>
  <c r="PZ43" i="28"/>
  <c r="PQ43" i="28"/>
  <c r="PH43" i="28"/>
  <c r="PT43" i="28"/>
  <c r="PU43" i="28"/>
  <c r="PJ43" i="28"/>
  <c r="KB222" i="28" l="1"/>
  <c r="KB257" i="28"/>
  <c r="ME46" i="28"/>
  <c r="MD47" i="28"/>
  <c r="QF43" i="28"/>
  <c r="QA44" i="28"/>
  <c r="PD44" i="28"/>
  <c r="PG44" i="28"/>
  <c r="PC44" i="28"/>
  <c r="QC44" i="28"/>
  <c r="PX44" i="28"/>
  <c r="PQ44" i="28"/>
  <c r="PB44" i="28"/>
  <c r="PI44" i="28"/>
  <c r="QE44" i="28"/>
  <c r="PL44" i="28"/>
  <c r="QB44" i="28"/>
  <c r="PK44" i="28"/>
  <c r="QD44" i="28"/>
  <c r="PT44" i="28"/>
  <c r="PO44" i="28"/>
  <c r="PM44" i="28"/>
  <c r="PV44" i="28"/>
  <c r="PS44" i="28"/>
  <c r="PE44" i="28"/>
  <c r="PW44" i="28"/>
  <c r="PP44" i="28"/>
  <c r="PN44" i="28"/>
  <c r="PJ44" i="28"/>
  <c r="PR44" i="28"/>
  <c r="PY44" i="28"/>
  <c r="PH44" i="28"/>
  <c r="PA44" i="28"/>
  <c r="PZ44" i="28"/>
  <c r="PU44" i="28"/>
  <c r="PF44" i="28"/>
  <c r="KB223" i="28" l="1"/>
  <c r="KB224" i="28"/>
  <c r="KB307" i="28"/>
  <c r="KB308" i="28" s="1"/>
  <c r="KB309" i="28" s="1"/>
  <c r="MD48" i="28"/>
  <c r="ME47" i="28"/>
  <c r="QF44" i="28"/>
  <c r="QA45" i="28"/>
  <c r="PM45" i="28"/>
  <c r="PS45" i="28"/>
  <c r="QB45" i="28"/>
  <c r="PI45" i="28"/>
  <c r="PG45" i="28"/>
  <c r="QC45" i="28"/>
  <c r="PF45" i="28"/>
  <c r="PR45" i="28"/>
  <c r="QD45" i="28"/>
  <c r="PB45" i="28"/>
  <c r="PD45" i="28"/>
  <c r="QE45" i="28"/>
  <c r="PL45" i="28"/>
  <c r="PA45" i="28"/>
  <c r="PT45" i="28"/>
  <c r="PU45" i="28"/>
  <c r="PP45" i="28"/>
  <c r="PW45" i="28"/>
  <c r="PH45" i="28"/>
  <c r="PQ45" i="28"/>
  <c r="PX45" i="28"/>
  <c r="PC45" i="28"/>
  <c r="PK45" i="28"/>
  <c r="PN45" i="28"/>
  <c r="PJ45" i="28"/>
  <c r="PZ45" i="28"/>
  <c r="PV45" i="28"/>
  <c r="PY45" i="28"/>
  <c r="PE45" i="28"/>
  <c r="PO45" i="28"/>
  <c r="QA46" i="28"/>
  <c r="PE46" i="28"/>
  <c r="PW46" i="28"/>
  <c r="QD46" i="28"/>
  <c r="PK46" i="28"/>
  <c r="PQ46" i="28"/>
  <c r="PX46" i="28"/>
  <c r="PZ46" i="28"/>
  <c r="PL46" i="28"/>
  <c r="QB46" i="28"/>
  <c r="PT46" i="28"/>
  <c r="PD46" i="28"/>
  <c r="PI46" i="28"/>
  <c r="PS46" i="28"/>
  <c r="PF46" i="28"/>
  <c r="QC46" i="28"/>
  <c r="PR46" i="28"/>
  <c r="PO46" i="28"/>
  <c r="PG46" i="28"/>
  <c r="QE46" i="28"/>
  <c r="PJ46" i="28"/>
  <c r="PV46" i="28"/>
  <c r="PM46" i="28"/>
  <c r="PY46" i="28"/>
  <c r="PC46" i="28"/>
  <c r="PU46" i="28"/>
  <c r="PA46" i="28"/>
  <c r="PB46" i="28"/>
  <c r="PP46" i="28"/>
  <c r="PH46" i="28"/>
  <c r="PN46" i="28"/>
  <c r="KB225" i="28" l="1"/>
  <c r="KB260" i="28"/>
  <c r="ME48" i="28"/>
  <c r="MD49" i="28"/>
  <c r="QF46" i="28"/>
  <c r="QF45" i="28"/>
  <c r="KB226" i="28" l="1"/>
  <c r="KB261" i="28"/>
  <c r="KB273" i="28"/>
  <c r="KB274" i="28" s="1"/>
  <c r="ME49" i="28"/>
  <c r="MD50" i="28"/>
  <c r="QA47" i="28"/>
  <c r="PH47" i="28"/>
  <c r="PJ47" i="28"/>
  <c r="QB47" i="28"/>
  <c r="PL47" i="28"/>
  <c r="PE47" i="28"/>
  <c r="QC47" i="28"/>
  <c r="PC47" i="28"/>
  <c r="PV47" i="28"/>
  <c r="QD47" i="28"/>
  <c r="PR47" i="28"/>
  <c r="PU47" i="28"/>
  <c r="PX47" i="28"/>
  <c r="PN47" i="28"/>
  <c r="PZ47" i="28"/>
  <c r="PI47" i="28"/>
  <c r="PS47" i="28"/>
  <c r="QE47" i="28"/>
  <c r="PB47" i="28"/>
  <c r="PW47" i="28"/>
  <c r="PF47" i="28"/>
  <c r="PG47" i="28"/>
  <c r="PT47" i="28"/>
  <c r="PM47" i="28"/>
  <c r="PP47" i="28"/>
  <c r="PD47" i="28"/>
  <c r="PO47" i="28"/>
  <c r="PK47" i="28"/>
  <c r="PY47" i="28"/>
  <c r="PQ47" i="28"/>
  <c r="PA47" i="28"/>
  <c r="KB227" i="28" l="1"/>
  <c r="KB228" i="28"/>
  <c r="KB229" i="28" s="1"/>
  <c r="KB262" i="28"/>
  <c r="KB263" i="28" s="1"/>
  <c r="KB264" i="28" s="1"/>
  <c r="KB265" i="28" s="1"/>
  <c r="KB266" i="28" s="1"/>
  <c r="KB268" i="28" s="1"/>
  <c r="KB269" i="28" s="1"/>
  <c r="KB270" i="28" s="1"/>
  <c r="KB271" i="28" s="1"/>
  <c r="KB272" i="28" s="1"/>
  <c r="KB310" i="28"/>
  <c r="KB311" i="28" s="1"/>
  <c r="ME50" i="28"/>
  <c r="MD51" i="28"/>
  <c r="PA49" i="28"/>
  <c r="QF47" i="28"/>
  <c r="QA48" i="28"/>
  <c r="PA48" i="28"/>
  <c r="PT48" i="28"/>
  <c r="PI48" i="28"/>
  <c r="QC48" i="28"/>
  <c r="PG48" i="28"/>
  <c r="QD48" i="28"/>
  <c r="PD48" i="28"/>
  <c r="QE48" i="28"/>
  <c r="PW48" i="28"/>
  <c r="PL48" i="28"/>
  <c r="QB48" i="28"/>
  <c r="PU48" i="28"/>
  <c r="PP48" i="28"/>
  <c r="PV48" i="28"/>
  <c r="PH48" i="28"/>
  <c r="PC48" i="28"/>
  <c r="PQ48" i="28"/>
  <c r="PJ48" i="28"/>
  <c r="PS48" i="28"/>
  <c r="PK48" i="28"/>
  <c r="PZ48" i="28"/>
  <c r="PX48" i="28"/>
  <c r="PE48" i="28"/>
  <c r="PF48" i="28"/>
  <c r="PM48" i="28"/>
  <c r="PO48" i="28"/>
  <c r="PB48" i="28"/>
  <c r="PR48" i="28"/>
  <c r="PY48" i="28"/>
  <c r="PN48" i="28"/>
  <c r="KB230" i="28" l="1"/>
  <c r="KB231" i="28"/>
  <c r="KB248" i="28"/>
  <c r="KB278" i="28"/>
  <c r="KB312" i="28"/>
  <c r="KB313" i="28" s="1"/>
  <c r="KB314" i="28" s="1"/>
  <c r="MD52" i="28"/>
  <c r="ME51" i="28"/>
  <c r="PG49" i="28"/>
  <c r="PQ49" i="28"/>
  <c r="QC49" i="28"/>
  <c r="PT49" i="28"/>
  <c r="PH49" i="28"/>
  <c r="QE49" i="28"/>
  <c r="QB49" i="28"/>
  <c r="PL49" i="28"/>
  <c r="QD49" i="28"/>
  <c r="PC49" i="28"/>
  <c r="PU49" i="28"/>
  <c r="PW49" i="28"/>
  <c r="PX49" i="28"/>
  <c r="PV49" i="28"/>
  <c r="PR49" i="28"/>
  <c r="PK49" i="28"/>
  <c r="QA49" i="28"/>
  <c r="PS49" i="28"/>
  <c r="PF49" i="28"/>
  <c r="PE49" i="28"/>
  <c r="PD49" i="28"/>
  <c r="PP49" i="28"/>
  <c r="PB49" i="28"/>
  <c r="PZ49" i="28"/>
  <c r="PN49" i="28"/>
  <c r="PM49" i="28"/>
  <c r="PY49" i="28"/>
  <c r="PO49" i="28"/>
  <c r="PJ49" i="28"/>
  <c r="PI49" i="28"/>
  <c r="QF48" i="28"/>
  <c r="KB232" i="28" l="1"/>
  <c r="KB302" i="28"/>
  <c r="KB303" i="28" s="1"/>
  <c r="KB301" i="28"/>
  <c r="KB326" i="28"/>
  <c r="KB327" i="28" s="1"/>
  <c r="KB328" i="28" s="1"/>
  <c r="KB329" i="28" s="1"/>
  <c r="KB330" i="28" s="1"/>
  <c r="KB331" i="28" s="1"/>
  <c r="KB332" i="28" s="1"/>
  <c r="KB333" i="28" s="1"/>
  <c r="KB334" i="28" s="1"/>
  <c r="MD53" i="28"/>
  <c r="ME52" i="28"/>
  <c r="QF49" i="28"/>
  <c r="PQ50" i="28"/>
  <c r="PW50" i="28"/>
  <c r="PM50" i="28"/>
  <c r="PR50" i="28"/>
  <c r="PH50" i="28"/>
  <c r="PU50" i="28"/>
  <c r="QA50" i="28"/>
  <c r="PE50" i="28"/>
  <c r="QB50" i="28"/>
  <c r="PG50" i="28"/>
  <c r="PL50" i="28"/>
  <c r="PN50" i="28"/>
  <c r="PK50" i="28"/>
  <c r="PT50" i="28"/>
  <c r="PI50" i="28"/>
  <c r="PO50" i="28"/>
  <c r="PB50" i="28"/>
  <c r="PA50" i="28"/>
  <c r="PC50" i="28"/>
  <c r="PS50" i="28"/>
  <c r="PF50" i="28"/>
  <c r="QD50" i="28"/>
  <c r="QE50" i="28"/>
  <c r="PY50" i="28"/>
  <c r="PJ50" i="28"/>
  <c r="PZ50" i="28"/>
  <c r="PD50" i="28"/>
  <c r="PV50" i="28"/>
  <c r="QC50" i="28"/>
  <c r="PX50" i="28"/>
  <c r="PP50" i="28"/>
  <c r="KB233" i="28" l="1"/>
  <c r="KB252" i="28"/>
  <c r="KB335" i="28"/>
  <c r="KB336" i="28" s="1"/>
  <c r="KB337" i="28" s="1"/>
  <c r="KB338" i="28" s="1"/>
  <c r="MD54" i="28"/>
  <c r="ME53" i="28"/>
  <c r="QF50" i="28"/>
  <c r="QB51" i="28"/>
  <c r="PR51" i="28"/>
  <c r="PW51" i="28"/>
  <c r="PN51" i="28"/>
  <c r="PL51" i="28"/>
  <c r="QC51" i="28"/>
  <c r="PK51" i="28"/>
  <c r="PO51" i="28"/>
  <c r="QD51" i="28"/>
  <c r="PJ51" i="28"/>
  <c r="QE51" i="28"/>
  <c r="PA51" i="28"/>
  <c r="PV51" i="28"/>
  <c r="PD51" i="28"/>
  <c r="PT51" i="28"/>
  <c r="PY51" i="28"/>
  <c r="PU51" i="28"/>
  <c r="PC51" i="28"/>
  <c r="PP51" i="28"/>
  <c r="PS51" i="28"/>
  <c r="PI51" i="28"/>
  <c r="PQ51" i="28"/>
  <c r="PE51" i="28"/>
  <c r="PB51" i="28"/>
  <c r="PM51" i="28"/>
  <c r="PG51" i="28"/>
  <c r="PH51" i="28"/>
  <c r="PX51" i="28"/>
  <c r="PF51" i="28"/>
  <c r="QA51" i="28"/>
  <c r="PZ51" i="28"/>
  <c r="KB234" i="28" l="1"/>
  <c r="KB235" i="28" s="1"/>
  <c r="KB236" i="28" s="1"/>
  <c r="KB237" i="28" s="1"/>
  <c r="KB238" i="28" s="1"/>
  <c r="KB239" i="28" s="1"/>
  <c r="KB240" i="28" s="1"/>
  <c r="KB241" i="28" s="1"/>
  <c r="KB242" i="28" s="1"/>
  <c r="KB243" i="28" s="1"/>
  <c r="KB244" i="28" s="1"/>
  <c r="KB245" i="28"/>
  <c r="KB247" i="28"/>
  <c r="KB246" i="28"/>
  <c r="KB259" i="28"/>
  <c r="KB299" i="28"/>
  <c r="KB300" i="28" s="1"/>
  <c r="KB339" i="28"/>
  <c r="KB340" i="28" s="1"/>
  <c r="KB341" i="28" s="1"/>
  <c r="KB342" i="28" s="1"/>
  <c r="KB343" i="28" s="1"/>
  <c r="KB344" i="28" s="1"/>
  <c r="KB345" i="28" s="1"/>
  <c r="KB346" i="28" s="1"/>
  <c r="KB347" i="28" s="1"/>
  <c r="KB348" i="28" s="1"/>
  <c r="ME54" i="28"/>
  <c r="MD55" i="28"/>
  <c r="QF51" i="28"/>
  <c r="PC52" i="28"/>
  <c r="PY52" i="28"/>
  <c r="QB52" i="28"/>
  <c r="PF52" i="28"/>
  <c r="PU52" i="28"/>
  <c r="PL52" i="28"/>
  <c r="PB52" i="28"/>
  <c r="PH52" i="28"/>
  <c r="PR52" i="28"/>
  <c r="PO52" i="28"/>
  <c r="PE52" i="28"/>
  <c r="PK52" i="28"/>
  <c r="PT52" i="28"/>
  <c r="PA52" i="28"/>
  <c r="PZ52" i="28"/>
  <c r="PI52" i="28"/>
  <c r="PP52" i="28"/>
  <c r="QA52" i="28"/>
  <c r="PJ52" i="28"/>
  <c r="PG52" i="28"/>
  <c r="QC52" i="28"/>
  <c r="PM52" i="28"/>
  <c r="PX52" i="28"/>
  <c r="QD52" i="28"/>
  <c r="QE52" i="28"/>
  <c r="PW52" i="28"/>
  <c r="PN52" i="28"/>
  <c r="PD52" i="28"/>
  <c r="PQ52" i="28"/>
  <c r="PV52" i="28"/>
  <c r="PS52" i="28"/>
  <c r="KB249" i="28" l="1"/>
  <c r="KB250" i="28" s="1"/>
  <c r="KB251" i="28" s="1"/>
  <c r="KB275" i="28"/>
  <c r="KB276" i="28" s="1"/>
  <c r="KB354" i="28"/>
  <c r="ME55" i="28"/>
  <c r="MD56" i="28"/>
  <c r="QF52" i="28"/>
  <c r="QE53" i="28"/>
  <c r="PA53" i="28"/>
  <c r="PP53" i="28"/>
  <c r="PT53" i="28"/>
  <c r="PW53" i="28"/>
  <c r="PS53" i="28"/>
  <c r="QC53" i="28"/>
  <c r="PQ53" i="28"/>
  <c r="PB53" i="28"/>
  <c r="PJ53" i="28"/>
  <c r="PH53" i="28"/>
  <c r="PK53" i="28"/>
  <c r="PG53" i="28"/>
  <c r="PD53" i="28"/>
  <c r="PY53" i="28"/>
  <c r="PZ53" i="28"/>
  <c r="QA53" i="28"/>
  <c r="PC53" i="28"/>
  <c r="PI53" i="28"/>
  <c r="PU53" i="28"/>
  <c r="PL53" i="28"/>
  <c r="PO53" i="28"/>
  <c r="PN53" i="28"/>
  <c r="PX53" i="28"/>
  <c r="PM53" i="28"/>
  <c r="PE53" i="28"/>
  <c r="PR53" i="28"/>
  <c r="PF53" i="28"/>
  <c r="PV53" i="28"/>
  <c r="QB53" i="28"/>
  <c r="QD53" i="28"/>
  <c r="KB254" i="28" l="1"/>
  <c r="KB256" i="28"/>
  <c r="KB298" i="28"/>
  <c r="KB304" i="28" s="1"/>
  <c r="KB306" i="28"/>
  <c r="KB351" i="28"/>
  <c r="KB352" i="28" s="1"/>
  <c r="KB353" i="28" s="1"/>
  <c r="KB355" i="28"/>
  <c r="KB356" i="28"/>
  <c r="ME56" i="28"/>
  <c r="MD57" i="28"/>
  <c r="QF53" i="28"/>
  <c r="PZ54" i="28"/>
  <c r="PM54" i="28"/>
  <c r="PQ54" i="28"/>
  <c r="QA54" i="28"/>
  <c r="PU54" i="28"/>
  <c r="PT54" i="28"/>
  <c r="QB54" i="28"/>
  <c r="PC54" i="28"/>
  <c r="PN54" i="28"/>
  <c r="QC54" i="28"/>
  <c r="PX54" i="28"/>
  <c r="PA54" i="28"/>
  <c r="PG54" i="28"/>
  <c r="PV54" i="28"/>
  <c r="PI54" i="28"/>
  <c r="QD54" i="28"/>
  <c r="PH54" i="28"/>
  <c r="PW54" i="28"/>
  <c r="QE54" i="28"/>
  <c r="PR54" i="28"/>
  <c r="PP54" i="28"/>
  <c r="PS54" i="28"/>
  <c r="PE54" i="28"/>
  <c r="PB54" i="28"/>
  <c r="PO54" i="28"/>
  <c r="PY54" i="28"/>
  <c r="PK54" i="28"/>
  <c r="PF54" i="28"/>
  <c r="PL54" i="28"/>
  <c r="PJ54" i="28"/>
  <c r="PD54" i="28"/>
  <c r="KB255" i="28" l="1"/>
  <c r="KB296" i="28"/>
  <c r="KB297" i="28" s="1"/>
  <c r="KB305" i="28"/>
  <c r="KB315" i="28" s="1"/>
  <c r="KB316" i="28"/>
  <c r="KB317" i="28" s="1"/>
  <c r="KB318" i="28" s="1"/>
  <c r="MD58" i="28"/>
  <c r="ME57" i="28"/>
  <c r="QF54" i="28"/>
  <c r="PY55" i="28"/>
  <c r="PP55" i="28"/>
  <c r="PT55" i="28"/>
  <c r="PQ55" i="28"/>
  <c r="PL55" i="28"/>
  <c r="QC55" i="28"/>
  <c r="PR55" i="28"/>
  <c r="PZ55" i="28"/>
  <c r="PK55" i="28"/>
  <c r="PJ55" i="28"/>
  <c r="PE55" i="28"/>
  <c r="PN55" i="28"/>
  <c r="PB55" i="28"/>
  <c r="PG55" i="28"/>
  <c r="QE55" i="28"/>
  <c r="QA55" i="28"/>
  <c r="QD55" i="28"/>
  <c r="PW55" i="28"/>
  <c r="QB55" i="28"/>
  <c r="PI55" i="28"/>
  <c r="PX55" i="28"/>
  <c r="PD55" i="28"/>
  <c r="PV55" i="28"/>
  <c r="PH55" i="28"/>
  <c r="PC55" i="28"/>
  <c r="PA55" i="28"/>
  <c r="PO55" i="28"/>
  <c r="PF55" i="28"/>
  <c r="PM55" i="28"/>
  <c r="PS55" i="28"/>
  <c r="PU55" i="28"/>
  <c r="KB319" i="28" l="1"/>
  <c r="KB320" i="28" s="1"/>
  <c r="KB321" i="28" s="1"/>
  <c r="KB322" i="28" s="1"/>
  <c r="KB323" i="28" s="1"/>
  <c r="KB324" i="28" s="1"/>
  <c r="KB325" i="28" s="1"/>
  <c r="ME58" i="28"/>
  <c r="MD59" i="28"/>
  <c r="QF55" i="28"/>
  <c r="PD56" i="28"/>
  <c r="PA56" i="28"/>
  <c r="PY56" i="28"/>
  <c r="PX56" i="28"/>
  <c r="PZ56" i="28"/>
  <c r="QA56" i="28"/>
  <c r="PB56" i="28"/>
  <c r="PF56" i="28"/>
  <c r="QC56" i="28"/>
  <c r="PE56" i="28"/>
  <c r="PT56" i="28"/>
  <c r="QD56" i="28"/>
  <c r="QE56" i="28"/>
  <c r="PL56" i="28"/>
  <c r="PN56" i="28"/>
  <c r="PQ56" i="28"/>
  <c r="PI56" i="28"/>
  <c r="PV56" i="28"/>
  <c r="PU56" i="28"/>
  <c r="PO56" i="28"/>
  <c r="PH56" i="28"/>
  <c r="PM56" i="28"/>
  <c r="PW56" i="28"/>
  <c r="PR56" i="28"/>
  <c r="PK56" i="28"/>
  <c r="PS56" i="28"/>
  <c r="PP56" i="28"/>
  <c r="PC56" i="28"/>
  <c r="QB56" i="28"/>
  <c r="PG56" i="28"/>
  <c r="PJ56" i="28"/>
  <c r="KB349" i="28" l="1"/>
  <c r="MD60" i="28"/>
  <c r="ME59" i="28"/>
  <c r="QF56" i="28"/>
  <c r="PZ57" i="28"/>
  <c r="PN57" i="28"/>
  <c r="PH57" i="28"/>
  <c r="QA57" i="28"/>
  <c r="PR57" i="28"/>
  <c r="PT57" i="28"/>
  <c r="QB57" i="28"/>
  <c r="PE57" i="28"/>
  <c r="PS57" i="28"/>
  <c r="QC57" i="28"/>
  <c r="PI57" i="28"/>
  <c r="PU57" i="28"/>
  <c r="QE57" i="28"/>
  <c r="PL57" i="28"/>
  <c r="PQ57" i="28"/>
  <c r="PC57" i="28"/>
  <c r="PA57" i="28"/>
  <c r="PX57" i="28"/>
  <c r="PV57" i="28"/>
  <c r="PB57" i="28"/>
  <c r="PO57" i="28"/>
  <c r="PP57" i="28"/>
  <c r="PY57" i="28"/>
  <c r="PW57" i="28"/>
  <c r="PM57" i="28"/>
  <c r="PK57" i="28"/>
  <c r="PG57" i="28"/>
  <c r="PF57" i="28"/>
  <c r="PJ57" i="28"/>
  <c r="PD57" i="28"/>
  <c r="QD57" i="28"/>
  <c r="KB358" i="28" l="1"/>
  <c r="KB359" i="28" s="1"/>
  <c r="KB360" i="28" s="1"/>
  <c r="KB361" i="28" s="1"/>
  <c r="KB362" i="28" s="1"/>
  <c r="KB350" i="28"/>
  <c r="MD61" i="28"/>
  <c r="ME60" i="28"/>
  <c r="QF57" i="28"/>
  <c r="PM58" i="28"/>
  <c r="PC58" i="28"/>
  <c r="QE58" i="28"/>
  <c r="PY58" i="28"/>
  <c r="PQ58" i="28"/>
  <c r="PA58" i="28"/>
  <c r="QB58" i="28"/>
  <c r="PO58" i="28"/>
  <c r="PW58" i="28"/>
  <c r="PT58" i="28"/>
  <c r="PG58" i="28"/>
  <c r="PN58" i="28"/>
  <c r="PD58" i="28"/>
  <c r="PH58" i="28"/>
  <c r="PB58" i="28"/>
  <c r="PP58" i="28"/>
  <c r="PZ58" i="28"/>
  <c r="PX58" i="28"/>
  <c r="QA58" i="28"/>
  <c r="PU58" i="28"/>
  <c r="PS58" i="28"/>
  <c r="PK58" i="28"/>
  <c r="PR58" i="28"/>
  <c r="PV58" i="28"/>
  <c r="PJ58" i="28"/>
  <c r="PI58" i="28"/>
  <c r="QC58" i="28"/>
  <c r="PL58" i="28"/>
  <c r="PE58" i="28"/>
  <c r="QD58" i="28"/>
  <c r="PF58" i="28"/>
  <c r="KB363" i="28" l="1"/>
  <c r="KB364" i="28" s="1"/>
  <c r="KB365" i="28" s="1"/>
  <c r="MD62" i="28"/>
  <c r="ME61" i="28"/>
  <c r="QF58" i="28"/>
  <c r="QB59" i="28"/>
  <c r="PT59" i="28"/>
  <c r="PD59" i="28"/>
  <c r="PQ59" i="28"/>
  <c r="PO59" i="28"/>
  <c r="PV59" i="28"/>
  <c r="PA59" i="28"/>
  <c r="PH59" i="28"/>
  <c r="PL59" i="28"/>
  <c r="QC59" i="28"/>
  <c r="PU59" i="28"/>
  <c r="PE59" i="28"/>
  <c r="QD59" i="28"/>
  <c r="PN59" i="28"/>
  <c r="QE59" i="28"/>
  <c r="PP59" i="28"/>
  <c r="PM59" i="28"/>
  <c r="PI59" i="28"/>
  <c r="PC59" i="28"/>
  <c r="PR59" i="28"/>
  <c r="PF59" i="28"/>
  <c r="PG59" i="28"/>
  <c r="PW59" i="28"/>
  <c r="PB59" i="28"/>
  <c r="PJ59" i="28"/>
  <c r="PS59" i="28"/>
  <c r="PK59" i="28"/>
  <c r="PX59" i="28"/>
  <c r="QA59" i="28"/>
  <c r="PZ59" i="28"/>
  <c r="PY59" i="28"/>
  <c r="KB366" i="28" l="1"/>
  <c r="KB367" i="28" s="1"/>
  <c r="KB368" i="28" s="1"/>
  <c r="KB369" i="28" s="1"/>
  <c r="KB370" i="28" s="1"/>
  <c r="KB371" i="28" s="1"/>
  <c r="KB372" i="28" s="1"/>
  <c r="KB373" i="28" s="1"/>
  <c r="ME62" i="28"/>
  <c r="MD63" i="28"/>
  <c r="QF59" i="28"/>
  <c r="PZ60" i="28"/>
  <c r="PT60" i="28"/>
  <c r="PS60" i="28"/>
  <c r="QA60" i="28"/>
  <c r="PO60" i="28"/>
  <c r="PU60" i="28"/>
  <c r="QB60" i="28"/>
  <c r="PN60" i="28"/>
  <c r="PL60" i="28"/>
  <c r="QC60" i="28"/>
  <c r="PW60" i="28"/>
  <c r="QD60" i="28"/>
  <c r="PB60" i="28"/>
  <c r="PP60" i="28"/>
  <c r="PI60" i="28"/>
  <c r="PX60" i="28"/>
  <c r="PM60" i="28"/>
  <c r="PQ60" i="28"/>
  <c r="PH60" i="28"/>
  <c r="PV60" i="28"/>
  <c r="PD60" i="28"/>
  <c r="PR60" i="28"/>
  <c r="PE60" i="28"/>
  <c r="QE60" i="28"/>
  <c r="PG60" i="28"/>
  <c r="PF60" i="28"/>
  <c r="PC60" i="28"/>
  <c r="PJ60" i="28"/>
  <c r="PA60" i="28"/>
  <c r="PK60" i="28"/>
  <c r="PY60" i="28"/>
  <c r="KB374" i="28" l="1"/>
  <c r="KB375" i="28" s="1"/>
  <c r="KB376" i="28" s="1"/>
  <c r="KB377" i="28" s="1"/>
  <c r="ME63" i="28"/>
  <c r="MD64" i="28"/>
  <c r="QF60" i="28"/>
  <c r="QA61" i="28"/>
  <c r="PL61" i="28"/>
  <c r="PK61" i="28"/>
  <c r="QB61" i="28"/>
  <c r="PU61" i="28"/>
  <c r="PJ61" i="28"/>
  <c r="QC61" i="28"/>
  <c r="PT61" i="28"/>
  <c r="PD61" i="28"/>
  <c r="QD61" i="28"/>
  <c r="PA61" i="28"/>
  <c r="PW61" i="28"/>
  <c r="QE61" i="28"/>
  <c r="PG61" i="28"/>
  <c r="PO61" i="28"/>
  <c r="PX61" i="28"/>
  <c r="PF61" i="28"/>
  <c r="PN61" i="28"/>
  <c r="PC61" i="28"/>
  <c r="PS61" i="28"/>
  <c r="PP61" i="28"/>
  <c r="PE61" i="28"/>
  <c r="PV61" i="28"/>
  <c r="PY61" i="28"/>
  <c r="PQ61" i="28"/>
  <c r="PH61" i="28"/>
  <c r="PB61" i="28"/>
  <c r="PI61" i="28"/>
  <c r="PZ61" i="28"/>
  <c r="PR61" i="28"/>
  <c r="PM61" i="28"/>
  <c r="KB378" i="28" l="1"/>
  <c r="MD65" i="28"/>
  <c r="ME64" i="28"/>
  <c r="QF61" i="28"/>
  <c r="QA62" i="28"/>
  <c r="PV62" i="28"/>
  <c r="PG62" i="28"/>
  <c r="QC62" i="28"/>
  <c r="PK62" i="28"/>
  <c r="PA62" i="28"/>
  <c r="QD62" i="28"/>
  <c r="PM62" i="28"/>
  <c r="PR62" i="28"/>
  <c r="QE62" i="28"/>
  <c r="PB62" i="28"/>
  <c r="PT62" i="28"/>
  <c r="PW62" i="28"/>
  <c r="PH62" i="28"/>
  <c r="PL62" i="28"/>
  <c r="QB62" i="28"/>
  <c r="PI62" i="28"/>
  <c r="PN62" i="28"/>
  <c r="PE62" i="28"/>
  <c r="PC62" i="28"/>
  <c r="PF62" i="28"/>
  <c r="PS62" i="28"/>
  <c r="PP62" i="28"/>
  <c r="PO62" i="28"/>
  <c r="PY62" i="28"/>
  <c r="PX62" i="28"/>
  <c r="PU62" i="28"/>
  <c r="PZ62" i="28"/>
  <c r="PJ62" i="28"/>
  <c r="PQ62" i="28"/>
  <c r="PD62" i="28"/>
  <c r="KB379" i="28" l="1"/>
  <c r="MD66" i="28"/>
  <c r="ME65" i="28"/>
  <c r="QF62" i="28"/>
  <c r="QA63" i="28"/>
  <c r="PC63" i="28"/>
  <c r="PQ63" i="28"/>
  <c r="QC63" i="28"/>
  <c r="PV63" i="28"/>
  <c r="PA63" i="28"/>
  <c r="PS63" i="28"/>
  <c r="PE63" i="28"/>
  <c r="PT63" i="28"/>
  <c r="QB63" i="28"/>
  <c r="PX63" i="28"/>
  <c r="PM63" i="28"/>
  <c r="PK63" i="28"/>
  <c r="PR63" i="28"/>
  <c r="PO63" i="28"/>
  <c r="PD63" i="28"/>
  <c r="PU63" i="28"/>
  <c r="PH63" i="28"/>
  <c r="PG63" i="28"/>
  <c r="PP63" i="28"/>
  <c r="QD63" i="28"/>
  <c r="PW63" i="28"/>
  <c r="QE63" i="28"/>
  <c r="PY63" i="28"/>
  <c r="PN63" i="28"/>
  <c r="PB63" i="28"/>
  <c r="PF63" i="28"/>
  <c r="PL63" i="28"/>
  <c r="PJ63" i="28"/>
  <c r="PZ63" i="28"/>
  <c r="PI63" i="28"/>
  <c r="KB380" i="28" l="1"/>
  <c r="MD67" i="28"/>
  <c r="ME66" i="28"/>
  <c r="QF63" i="28"/>
  <c r="PY64" i="28"/>
  <c r="PG64" i="28"/>
  <c r="PD64" i="28"/>
  <c r="PZ64" i="28"/>
  <c r="PQ64" i="28"/>
  <c r="PF64" i="28"/>
  <c r="PU64" i="28"/>
  <c r="PH64" i="28"/>
  <c r="PT64" i="28"/>
  <c r="PX64" i="28"/>
  <c r="PA64" i="28"/>
  <c r="PB64" i="28"/>
  <c r="QD64" i="28"/>
  <c r="QA64" i="28"/>
  <c r="PO64" i="28"/>
  <c r="PP64" i="28"/>
  <c r="QE64" i="28"/>
  <c r="PK64" i="28"/>
  <c r="PL64" i="28"/>
  <c r="PW64" i="28"/>
  <c r="QB64" i="28"/>
  <c r="PI64" i="28"/>
  <c r="PS64" i="28"/>
  <c r="PN64" i="28"/>
  <c r="PC64" i="28"/>
  <c r="QC64" i="28"/>
  <c r="PE64" i="28"/>
  <c r="PM64" i="28"/>
  <c r="PR64" i="28"/>
  <c r="PJ64" i="28"/>
  <c r="PV64" i="28"/>
  <c r="KB381" i="28" l="1"/>
  <c r="ME67" i="28"/>
  <c r="MD68" i="28"/>
  <c r="QF64" i="28"/>
  <c r="PY65" i="28"/>
  <c r="PJ65" i="28"/>
  <c r="PW65" i="28"/>
  <c r="PZ65" i="28"/>
  <c r="PI65" i="28"/>
  <c r="PA65" i="28"/>
  <c r="QA65" i="28"/>
  <c r="PD65" i="28"/>
  <c r="PG65" i="28"/>
  <c r="QB65" i="28"/>
  <c r="PF65" i="28"/>
  <c r="PE65" i="28"/>
  <c r="QC65" i="28"/>
  <c r="PC65" i="28"/>
  <c r="PK65" i="28"/>
  <c r="QD65" i="28"/>
  <c r="PU65" i="28"/>
  <c r="PQ65" i="28"/>
  <c r="PT65" i="28"/>
  <c r="PS65" i="28"/>
  <c r="PL65" i="28"/>
  <c r="PP65" i="28"/>
  <c r="PO65" i="28"/>
  <c r="PR65" i="28"/>
  <c r="PN65" i="28"/>
  <c r="PX65" i="28"/>
  <c r="PV65" i="28"/>
  <c r="PM65" i="28"/>
  <c r="PB65" i="28"/>
  <c r="QE65" i="28"/>
  <c r="PH65" i="28"/>
  <c r="KB382" i="28" l="1"/>
  <c r="MD69" i="28"/>
  <c r="ME68" i="28"/>
  <c r="QF65" i="28"/>
  <c r="PY66" i="28"/>
  <c r="PG66" i="28"/>
  <c r="PZ66" i="28"/>
  <c r="PK66" i="28"/>
  <c r="PU66" i="28"/>
  <c r="PN66" i="28"/>
  <c r="PH66" i="28"/>
  <c r="QA66" i="28"/>
  <c r="QB66" i="28"/>
  <c r="PE66" i="28"/>
  <c r="PI66" i="28"/>
  <c r="QD66" i="28"/>
  <c r="PR66" i="28"/>
  <c r="PQ66" i="28"/>
  <c r="PB66" i="28"/>
  <c r="PO66" i="28"/>
  <c r="PS66" i="28"/>
  <c r="PC66" i="28"/>
  <c r="PJ66" i="28"/>
  <c r="PL66" i="28"/>
  <c r="PW66" i="28"/>
  <c r="PT66" i="28"/>
  <c r="PM66" i="28"/>
  <c r="PV66" i="28"/>
  <c r="QC66" i="28"/>
  <c r="PA66" i="28"/>
  <c r="PF66" i="28"/>
  <c r="PX66" i="28"/>
  <c r="PP66" i="28"/>
  <c r="PD66" i="28"/>
  <c r="QE66" i="28"/>
  <c r="KB383" i="28" l="1"/>
  <c r="EO362" i="28" s="1"/>
  <c r="EO253" i="28"/>
  <c r="EO371" i="28"/>
  <c r="EO105" i="28"/>
  <c r="EO103" i="28"/>
  <c r="KC155" i="28"/>
  <c r="EO150" i="28"/>
  <c r="EO447" i="28"/>
  <c r="KC116" i="28"/>
  <c r="EO89" i="28"/>
  <c r="EO359" i="28"/>
  <c r="KC282" i="28"/>
  <c r="EO245" i="28"/>
  <c r="EO264" i="28"/>
  <c r="EO126" i="28"/>
  <c r="EO218" i="28"/>
  <c r="KC246" i="28"/>
  <c r="EO189" i="28"/>
  <c r="EO497" i="28"/>
  <c r="EO166" i="28"/>
  <c r="EO355" i="28"/>
  <c r="KC218" i="28"/>
  <c r="KC261" i="28"/>
  <c r="KC259" i="28"/>
  <c r="EO386" i="28"/>
  <c r="EO364" i="28"/>
  <c r="EO117" i="28"/>
  <c r="EO374" i="28"/>
  <c r="KC458" i="28"/>
  <c r="EO193" i="28"/>
  <c r="KC112" i="28"/>
  <c r="KC221" i="28"/>
  <c r="KC15" i="28"/>
  <c r="EO115" i="28"/>
  <c r="KC144" i="28"/>
  <c r="EO219" i="28"/>
  <c r="KC357" i="28"/>
  <c r="EO401" i="28"/>
  <c r="EO390" i="28"/>
  <c r="KC199" i="28"/>
  <c r="EO351" i="28"/>
  <c r="KC350" i="28"/>
  <c r="EO379" i="28"/>
  <c r="EO495" i="28"/>
  <c r="KC439" i="28"/>
  <c r="KC406" i="28"/>
  <c r="EO177" i="28"/>
  <c r="EO296" i="28"/>
  <c r="EO195" i="28"/>
  <c r="EO197" i="28"/>
  <c r="EO303" i="28"/>
  <c r="EO243" i="28"/>
  <c r="EO318" i="28"/>
  <c r="KC487" i="28"/>
  <c r="KC278" i="28"/>
  <c r="EO174" i="28"/>
  <c r="EO476" i="28"/>
  <c r="KC214" i="28"/>
  <c r="EO213" i="28"/>
  <c r="EO133" i="28"/>
  <c r="EO276" i="28"/>
  <c r="KC257" i="28"/>
  <c r="EO287" i="28"/>
  <c r="KC167" i="28"/>
  <c r="KC395" i="28"/>
  <c r="KC217" i="28"/>
  <c r="KC429" i="28"/>
  <c r="EO173" i="28"/>
  <c r="EO116" i="28"/>
  <c r="EO180" i="28"/>
  <c r="KC496" i="28"/>
  <c r="EO90" i="28"/>
  <c r="EO305" i="28"/>
  <c r="KC493" i="28"/>
  <c r="KC162" i="28"/>
  <c r="KC130" i="28"/>
  <c r="EO246" i="28"/>
  <c r="KC484" i="28"/>
  <c r="EO185" i="28"/>
  <c r="KC423" i="28"/>
  <c r="KC197" i="28"/>
  <c r="EO339" i="28"/>
  <c r="EO119" i="28"/>
  <c r="EO475" i="28"/>
  <c r="EO283" i="28"/>
  <c r="KC320" i="28"/>
  <c r="EO120" i="28"/>
  <c r="EO267" i="28"/>
  <c r="KC310" i="28"/>
  <c r="KC146" i="28"/>
  <c r="KC290" i="28"/>
  <c r="KC509" i="28"/>
  <c r="KC516" i="28"/>
  <c r="EO146" i="28"/>
  <c r="EO411" i="28"/>
  <c r="EO385" i="28"/>
  <c r="EO387" i="28"/>
  <c r="KC158" i="28"/>
  <c r="KC436" i="28"/>
  <c r="KC298" i="28"/>
  <c r="KC93" i="28"/>
  <c r="EO370" i="28"/>
  <c r="KC505" i="28"/>
  <c r="KC247" i="28"/>
  <c r="KC125" i="28"/>
  <c r="KC454" i="28"/>
  <c r="KC475" i="28"/>
  <c r="KC341" i="28"/>
  <c r="EO393" i="28"/>
  <c r="KC333" i="28"/>
  <c r="KC236" i="28"/>
  <c r="KC145" i="28"/>
  <c r="KC19" i="28"/>
  <c r="KC234" i="28"/>
  <c r="KC420" i="28"/>
  <c r="EO158" i="28"/>
  <c r="EO222" i="28"/>
  <c r="EO199" i="28"/>
  <c r="KC143" i="28"/>
  <c r="EO241" i="28"/>
  <c r="KC338" i="28"/>
  <c r="EO505" i="28"/>
  <c r="KC101" i="28"/>
  <c r="EO453" i="28"/>
  <c r="KC274" i="28"/>
  <c r="EO298" i="28"/>
  <c r="EO285" i="28"/>
  <c r="EO308" i="28"/>
  <c r="KC358" i="28"/>
  <c r="KC250" i="28"/>
  <c r="EO108" i="28"/>
  <c r="EO204" i="28"/>
  <c r="EO67" i="28"/>
  <c r="KC471" i="28"/>
  <c r="EO93" i="28"/>
  <c r="KC203" i="28"/>
  <c r="EO454" i="28"/>
  <c r="KC464" i="28"/>
  <c r="KC331" i="28"/>
  <c r="KC59" i="28"/>
  <c r="EO59" i="28" s="1"/>
  <c r="KC342" i="28"/>
  <c r="EO429" i="28"/>
  <c r="EO254" i="28"/>
  <c r="KC72" i="28"/>
  <c r="EO72" i="28" s="1"/>
  <c r="KC318" i="28"/>
  <c r="KC435" i="28"/>
  <c r="KC23" i="28"/>
  <c r="KC322" i="28"/>
  <c r="EO122" i="28"/>
  <c r="KC231" i="28"/>
  <c r="KC98" i="28"/>
  <c r="KC397" i="28"/>
  <c r="KC100" i="28"/>
  <c r="KC187" i="28"/>
  <c r="EO471" i="28"/>
  <c r="KC40" i="28"/>
  <c r="EO40" i="28" s="1"/>
  <c r="EO377" i="28"/>
  <c r="KC37" i="28"/>
  <c r="EO37" i="28" s="1"/>
  <c r="KC136" i="28"/>
  <c r="EO227" i="28"/>
  <c r="KC61" i="28"/>
  <c r="EO61" i="28" s="1"/>
  <c r="KC169" i="28"/>
  <c r="KC94" i="28"/>
  <c r="KC178" i="28"/>
  <c r="EO200" i="28"/>
  <c r="KC309" i="28"/>
  <c r="EO456" i="28"/>
  <c r="KC209" i="28"/>
  <c r="EO425" i="28"/>
  <c r="KC321" i="28"/>
  <c r="KC42" i="28"/>
  <c r="EO42" i="28" s="1"/>
  <c r="KC248" i="28"/>
  <c r="KC207" i="28"/>
  <c r="EO278" i="28"/>
  <c r="EO485" i="28"/>
  <c r="KC479" i="28"/>
  <c r="KC416" i="28"/>
  <c r="EO474" i="28"/>
  <c r="EO220" i="28"/>
  <c r="KC70" i="28"/>
  <c r="EO70" i="28" s="1"/>
  <c r="EO430" i="28"/>
  <c r="EO384" i="28"/>
  <c r="EO156" i="28"/>
  <c r="EO331" i="28"/>
  <c r="KC206" i="28"/>
  <c r="KC485" i="28"/>
  <c r="KC460" i="28"/>
  <c r="EO252" i="28"/>
  <c r="EO360" i="28"/>
  <c r="KC156" i="28"/>
  <c r="KC488" i="28"/>
  <c r="KC211" i="28"/>
  <c r="EO186" i="28"/>
  <c r="KC26" i="28"/>
  <c r="KC421" i="28"/>
  <c r="EO334" i="28"/>
  <c r="EO420" i="28"/>
  <c r="KC163" i="28"/>
  <c r="KC459" i="28"/>
  <c r="EO81" i="28"/>
  <c r="KC196" i="28"/>
  <c r="EO515" i="28"/>
  <c r="KC46" i="28"/>
  <c r="EO46" i="28" s="1"/>
  <c r="KC48" i="28"/>
  <c r="EO48" i="28" s="1"/>
  <c r="KC267" i="28"/>
  <c r="KC473" i="28"/>
  <c r="EO102" i="28"/>
  <c r="KC30" i="28"/>
  <c r="EO30" i="28" s="1"/>
  <c r="EO498" i="28"/>
  <c r="KC60" i="28"/>
  <c r="EO60" i="28" s="1"/>
  <c r="EO324" i="28"/>
  <c r="EO142" i="28"/>
  <c r="EO408" i="28"/>
  <c r="EO415" i="28"/>
  <c r="KC422" i="28"/>
  <c r="KC153" i="28"/>
  <c r="EO466" i="28"/>
  <c r="KC265" i="28"/>
  <c r="KC88" i="28"/>
  <c r="KC308" i="28"/>
  <c r="KC38" i="28"/>
  <c r="EO38" i="28" s="1"/>
  <c r="KC518" i="28"/>
  <c r="EO196" i="28"/>
  <c r="EO289" i="28"/>
  <c r="KC77" i="28"/>
  <c r="KC330" i="28"/>
  <c r="EO511" i="28"/>
  <c r="EO465" i="28"/>
  <c r="EO333" i="28"/>
  <c r="KC121" i="28"/>
  <c r="KC255" i="28"/>
  <c r="KC226" i="28"/>
  <c r="KC314" i="28"/>
  <c r="EO502" i="28"/>
  <c r="EO487" i="28"/>
  <c r="EO187" i="28"/>
  <c r="KC347" i="28"/>
  <c r="KC300" i="28"/>
  <c r="EO302" i="28"/>
  <c r="KC363" i="28"/>
  <c r="EO409" i="28"/>
  <c r="EO217" i="28"/>
  <c r="KC418" i="28"/>
  <c r="KC21" i="28"/>
  <c r="KC302" i="28"/>
  <c r="KC489" i="28"/>
  <c r="EO343" i="28"/>
  <c r="KC110" i="28"/>
  <c r="EO444" i="28"/>
  <c r="EO130" i="28"/>
  <c r="EO435" i="28"/>
  <c r="KC495" i="28"/>
  <c r="EO439" i="28"/>
  <c r="EO140" i="28"/>
  <c r="EO106" i="28"/>
  <c r="KC201" i="28"/>
  <c r="KC263" i="28"/>
  <c r="EO247" i="28"/>
  <c r="EO452" i="28"/>
  <c r="KC171" i="28"/>
  <c r="EO294" i="28"/>
  <c r="EO480" i="28"/>
  <c r="EO412" i="28"/>
  <c r="EO382" i="28"/>
  <c r="EO349" i="28"/>
  <c r="KC186" i="28"/>
  <c r="KC27" i="28"/>
  <c r="EO27" i="28" s="1"/>
  <c r="EO327" i="28"/>
  <c r="EO248" i="28"/>
  <c r="EO299" i="28"/>
  <c r="KC69" i="28"/>
  <c r="EO255" i="28"/>
  <c r="KC312" i="28"/>
  <c r="KC254" i="28"/>
  <c r="KC106" i="28"/>
  <c r="EO226" i="28"/>
  <c r="EO336" i="28"/>
  <c r="KC499" i="28"/>
  <c r="EO282" i="28"/>
  <c r="EO183" i="28"/>
  <c r="KC49" i="28"/>
  <c r="EO49" i="28" s="1"/>
  <c r="KC119" i="28"/>
  <c r="EO182" i="28"/>
  <c r="KC359" i="28"/>
  <c r="EO109" i="28"/>
  <c r="EO242" i="28"/>
  <c r="EO234" i="28"/>
  <c r="KC210" i="28"/>
  <c r="KC386" i="28"/>
  <c r="KC339" i="28"/>
  <c r="EO399" i="28"/>
  <c r="EO77" i="28"/>
  <c r="KC66" i="28"/>
  <c r="EO66" i="28" s="1"/>
  <c r="KC317" i="28"/>
  <c r="KC51" i="28"/>
  <c r="EO51" i="28" s="1"/>
  <c r="EO228" i="28"/>
  <c r="KC283" i="28"/>
  <c r="EO269" i="28"/>
  <c r="KC326" i="28"/>
  <c r="KC273" i="28"/>
  <c r="EO375" i="28"/>
  <c r="KC241" i="28"/>
  <c r="KC457" i="28"/>
  <c r="EO167" i="28"/>
  <c r="EO284" i="28"/>
  <c r="KC441" i="28"/>
  <c r="KC272" i="28"/>
  <c r="KC266" i="28"/>
  <c r="KC83" i="28"/>
  <c r="KC293" i="28"/>
  <c r="KC117" i="28"/>
  <c r="KC131" i="28"/>
  <c r="EO443" i="28"/>
  <c r="EO244" i="28"/>
  <c r="KC166" i="28"/>
  <c r="EO87" i="28"/>
  <c r="EO232" i="28"/>
  <c r="EO69" i="28"/>
  <c r="EO484" i="28"/>
  <c r="EO191" i="28"/>
  <c r="EO381" i="28"/>
  <c r="KC109" i="28"/>
  <c r="KC285" i="28"/>
  <c r="KC445" i="28"/>
  <c r="EO431" i="28"/>
  <c r="KC73" i="28"/>
  <c r="EO73" i="28" s="1"/>
  <c r="KC315" i="28"/>
  <c r="KC208" i="28"/>
  <c r="EO215" i="28"/>
  <c r="KC508" i="28"/>
  <c r="KC286" i="28"/>
  <c r="KC225" i="28"/>
  <c r="EO225" i="28"/>
  <c r="KC191" i="28"/>
  <c r="EO163" i="28"/>
  <c r="KC476" i="28"/>
  <c r="EO481" i="28"/>
  <c r="EO261" i="28"/>
  <c r="KC253" i="28"/>
  <c r="KC39" i="28"/>
  <c r="EO39" i="28" s="1"/>
  <c r="EO251" i="28"/>
  <c r="EO65" i="28"/>
  <c r="KC334" i="28"/>
  <c r="EO493" i="28"/>
  <c r="KC244" i="28"/>
  <c r="KC437" i="28"/>
  <c r="KC134" i="28"/>
  <c r="KC297" i="28"/>
  <c r="KC188" i="28"/>
  <c r="EO165" i="28"/>
  <c r="KC374" i="28"/>
  <c r="EO432" i="28"/>
  <c r="EO421" i="28"/>
  <c r="EO138" i="28"/>
  <c r="KC385" i="28"/>
  <c r="KC405" i="28"/>
  <c r="EO405" i="28"/>
  <c r="EO95" i="28"/>
  <c r="EO91" i="28"/>
  <c r="KC362" i="28"/>
  <c r="EO94" i="28"/>
  <c r="KC500" i="28"/>
  <c r="EO258" i="28"/>
  <c r="KC305" i="28"/>
  <c r="KC79" i="28"/>
  <c r="EO79" i="28" s="1"/>
  <c r="KC462" i="28"/>
  <c r="KC276" i="28"/>
  <c r="KC80" i="28"/>
  <c r="EO80" i="28" s="1"/>
  <c r="EO491" i="28"/>
  <c r="EO300" i="28"/>
  <c r="KC200" i="28"/>
  <c r="KC230" i="28"/>
  <c r="KC387" i="28"/>
  <c r="KC494" i="28"/>
  <c r="KC202" i="28"/>
  <c r="KC371" i="28"/>
  <c r="EO478" i="28"/>
  <c r="KC228" i="28"/>
  <c r="KC373" i="28"/>
  <c r="KC103" i="28"/>
  <c r="KC430" i="28"/>
  <c r="EO82" i="28"/>
  <c r="KC490" i="28"/>
  <c r="KC31" i="28"/>
  <c r="EO31" i="28" s="1"/>
  <c r="EO6" i="28"/>
  <c r="EO312" i="28"/>
  <c r="KC104" i="28"/>
  <c r="KC456" i="28"/>
  <c r="EO346" i="28"/>
  <c r="EO131" i="28"/>
  <c r="EO259" i="28"/>
  <c r="KC319" i="28"/>
  <c r="EO104" i="28"/>
  <c r="EO169" i="28"/>
  <c r="EO98" i="28"/>
  <c r="EO143" i="28"/>
  <c r="KC62" i="28"/>
  <c r="EO62" i="28" s="1"/>
  <c r="KC147" i="28"/>
  <c r="EO458" i="28"/>
  <c r="EO309" i="28"/>
  <c r="EO326" i="28"/>
  <c r="EO295" i="28"/>
  <c r="KC54" i="28"/>
  <c r="EO54" i="28" s="1"/>
  <c r="KC193" i="28"/>
  <c r="KC510" i="28"/>
  <c r="KC504" i="28"/>
  <c r="KC417" i="28"/>
  <c r="KC389" i="28"/>
  <c r="EO99" i="28"/>
  <c r="KC137" i="28"/>
  <c r="KC133" i="28"/>
  <c r="KC515" i="28"/>
  <c r="KC364" i="28"/>
  <c r="EO440" i="28"/>
  <c r="EO145" i="28"/>
  <c r="EO391" i="28"/>
  <c r="KC168" i="28"/>
  <c r="EO239" i="28"/>
  <c r="KC118" i="28"/>
  <c r="KC448" i="28"/>
  <c r="KC506" i="28"/>
  <c r="EO192" i="28"/>
  <c r="EO463" i="28"/>
  <c r="KC268" i="28"/>
  <c r="KC340" i="28"/>
  <c r="EO317" i="28"/>
  <c r="KC216" i="28"/>
  <c r="EO208" i="28"/>
  <c r="KC87" i="28"/>
  <c r="KC477" i="28"/>
  <c r="KC150" i="28"/>
  <c r="EO392" i="28"/>
  <c r="EO281" i="28"/>
  <c r="KC453" i="28"/>
  <c r="KC372" i="28"/>
  <c r="KC294" i="28"/>
  <c r="KC190" i="28"/>
  <c r="EO125" i="28"/>
  <c r="EO514" i="28"/>
  <c r="KC481" i="28"/>
  <c r="KC258" i="28"/>
  <c r="KC296" i="28"/>
  <c r="EO489" i="28"/>
  <c r="KC33" i="28"/>
  <c r="EO33" i="28" s="1"/>
  <c r="KC75" i="28"/>
  <c r="KC483" i="28"/>
  <c r="KC126" i="28"/>
  <c r="KC232" i="28"/>
  <c r="EO486" i="28"/>
  <c r="EO128" i="28"/>
  <c r="KC183" i="28"/>
  <c r="KC53" i="28"/>
  <c r="EO53" i="28" s="1"/>
  <c r="EO368" i="28"/>
  <c r="EO179" i="28"/>
  <c r="KC444" i="28"/>
  <c r="EO442" i="28"/>
  <c r="KC74" i="28"/>
  <c r="EO74" i="28" s="1"/>
  <c r="KC220" i="28"/>
  <c r="KC461" i="28"/>
  <c r="EO450" i="28"/>
  <c r="EO469" i="28"/>
  <c r="KC384" i="28"/>
  <c r="EO203" i="28"/>
  <c r="KC378" i="28"/>
  <c r="EO168" i="28"/>
  <c r="KC132" i="28"/>
  <c r="KC351" i="28"/>
  <c r="EO238" i="28"/>
  <c r="KC512" i="28"/>
  <c r="KC355" i="28"/>
  <c r="KC419" i="28"/>
  <c r="KC337" i="28"/>
  <c r="KC426" i="28"/>
  <c r="KC520" i="28"/>
  <c r="KC222" i="28"/>
  <c r="EO83" i="28"/>
  <c r="EO306" i="28"/>
  <c r="EO209" i="28"/>
  <c r="EO266" i="28"/>
  <c r="EO378" i="28"/>
  <c r="EO277" i="28"/>
  <c r="KC323" i="28"/>
  <c r="KC414" i="28"/>
  <c r="EO320" i="28"/>
  <c r="EO323" i="28"/>
  <c r="EO110" i="28"/>
  <c r="KC288" i="28"/>
  <c r="KC348" i="28"/>
  <c r="EO510" i="28"/>
  <c r="KC349" i="28"/>
  <c r="KC129" i="28"/>
  <c r="KC81" i="28"/>
  <c r="EO396" i="28"/>
  <c r="KC204" i="28"/>
  <c r="KC194" i="28"/>
  <c r="KC449" i="28"/>
  <c r="KC63" i="28"/>
  <c r="EO63" i="28" s="1"/>
  <c r="EO221" i="28"/>
  <c r="KC432" i="28"/>
  <c r="EO194" i="28"/>
  <c r="KC513" i="28"/>
  <c r="EO519" i="28"/>
  <c r="EO455" i="28"/>
  <c r="EO332" i="28"/>
  <c r="KC284" i="28"/>
  <c r="KC164" i="28"/>
  <c r="EO260" i="28"/>
  <c r="KC382" i="28"/>
  <c r="EO176" i="28"/>
  <c r="EO395" i="28"/>
  <c r="EO394" i="28"/>
  <c r="EO171" i="28"/>
  <c r="EO84" i="28"/>
  <c r="KC165" i="28"/>
  <c r="KC424" i="28"/>
  <c r="EO341" i="28"/>
  <c r="KC149" i="28"/>
  <c r="KC262" i="28"/>
  <c r="KC108" i="28"/>
  <c r="KC380" i="28"/>
  <c r="EO504" i="28"/>
  <c r="KC105" i="28"/>
  <c r="KC122" i="28"/>
  <c r="KC243" i="28"/>
  <c r="EO210" i="28"/>
  <c r="EO223" i="28"/>
  <c r="EO356" i="28"/>
  <c r="EO446" i="28"/>
  <c r="EO235" i="28"/>
  <c r="KC174" i="28"/>
  <c r="KC213" i="28"/>
  <c r="EO438" i="28"/>
  <c r="KC390" i="28"/>
  <c r="KC280" i="28"/>
  <c r="KC52" i="28"/>
  <c r="EO52" i="28" s="1"/>
  <c r="EO319" i="28"/>
  <c r="EO380" i="28"/>
  <c r="EO397" i="28"/>
  <c r="KC99" i="28"/>
  <c r="EO274" i="28"/>
  <c r="EO76" i="28"/>
  <c r="EO330" i="28"/>
  <c r="EO151" i="28"/>
  <c r="KC327" i="28"/>
  <c r="EO376" i="28"/>
  <c r="EO503" i="28"/>
  <c r="KC198" i="28"/>
  <c r="KC140" i="28"/>
  <c r="EO88" i="28"/>
  <c r="KC451" i="28"/>
  <c r="EO136" i="28"/>
  <c r="KC376" i="28"/>
  <c r="EO464" i="28"/>
  <c r="KC57" i="28"/>
  <c r="EO57" i="28" s="1"/>
  <c r="EO347" i="28"/>
  <c r="EO236" i="28"/>
  <c r="EO462" i="28"/>
  <c r="EO161" i="28"/>
  <c r="KC517" i="28"/>
  <c r="KC175" i="28"/>
  <c r="EO445" i="28"/>
  <c r="KC219" i="28"/>
  <c r="EO459" i="28"/>
  <c r="KC428" i="28"/>
  <c r="KC223" i="28"/>
  <c r="KC289" i="28"/>
  <c r="EO470" i="28"/>
  <c r="EO512" i="28"/>
  <c r="KC32" i="28"/>
  <c r="EO32" i="28" s="1"/>
  <c r="EO5" i="28"/>
  <c r="KC123" i="28"/>
  <c r="EO520" i="28"/>
  <c r="EO92" i="28"/>
  <c r="KC275" i="28"/>
  <c r="KC113" i="28"/>
  <c r="KC185" i="28"/>
  <c r="EO325" i="28"/>
  <c r="KC450" i="28"/>
  <c r="KC71" i="28"/>
  <c r="EO71" i="28" s="1"/>
  <c r="KC345" i="28"/>
  <c r="KC277" i="28"/>
  <c r="EO202" i="28"/>
  <c r="KC388" i="28"/>
  <c r="EO451" i="28"/>
  <c r="KC264" i="28"/>
  <c r="EO358" i="28"/>
  <c r="KC412" i="28"/>
  <c r="KC411" i="28"/>
  <c r="EO423" i="28"/>
  <c r="KC368" i="28"/>
  <c r="EO403" i="28"/>
  <c r="KC336" i="28"/>
  <c r="KC90" i="28"/>
  <c r="KC304" i="28"/>
  <c r="EO352" i="28"/>
  <c r="KC394" i="28"/>
  <c r="KC287" i="28"/>
  <c r="KC369" i="28"/>
  <c r="EO127" i="28"/>
  <c r="KC128" i="28"/>
  <c r="KC142" i="28"/>
  <c r="KC346" i="28"/>
  <c r="EO350" i="28"/>
  <c r="EO230" i="28"/>
  <c r="KC102" i="28"/>
  <c r="EO198" i="28"/>
  <c r="EO329" i="28"/>
  <c r="KC498" i="28"/>
  <c r="EO290" i="28"/>
  <c r="KC427" i="28"/>
  <c r="EO288" i="28"/>
  <c r="EO316" i="28"/>
  <c r="KC356" i="28"/>
  <c r="EO100" i="28"/>
  <c r="KC249" i="28"/>
  <c r="EO427" i="28"/>
  <c r="EO367" i="28"/>
  <c r="KC328" i="28"/>
  <c r="KC55" i="28"/>
  <c r="EO55" i="28" s="1"/>
  <c r="KC151" i="28"/>
  <c r="KC235" i="28"/>
  <c r="EO159" i="28"/>
  <c r="EO135" i="28"/>
  <c r="KC401" i="28"/>
  <c r="KC367" i="28"/>
  <c r="EO457" i="28"/>
  <c r="EO280" i="28"/>
  <c r="EO365" i="28"/>
  <c r="EO139" i="28"/>
  <c r="KC455" i="28"/>
  <c r="KC396" i="28"/>
  <c r="KC17" i="28"/>
  <c r="EO256" i="28"/>
  <c r="KC377" i="28"/>
  <c r="KC291" i="28"/>
  <c r="KC478" i="28"/>
  <c r="EO270" i="28"/>
  <c r="EO353" i="28"/>
  <c r="KC311" i="28"/>
  <c r="KC447" i="28"/>
  <c r="EO224" i="28"/>
  <c r="KC97" i="28"/>
  <c r="KC408" i="28"/>
  <c r="KC154" i="28"/>
  <c r="EO291" i="28"/>
  <c r="KC399" i="28"/>
  <c r="KC181" i="28"/>
  <c r="EO496" i="28"/>
  <c r="EO501" i="28"/>
  <c r="KC465" i="28"/>
  <c r="EO231" i="28"/>
  <c r="KC256" i="28"/>
  <c r="KC89" i="28"/>
  <c r="KC237" i="28"/>
  <c r="KC189" i="28"/>
  <c r="KC370" i="28"/>
  <c r="EO132" i="28"/>
  <c r="KC486" i="28"/>
  <c r="EO448" i="28"/>
  <c r="EO516" i="28"/>
  <c r="KC295" i="28"/>
  <c r="EO354" i="28"/>
  <c r="KC466" i="28"/>
  <c r="EO389" i="28"/>
  <c r="EO310" i="28"/>
  <c r="EO398" i="28"/>
  <c r="EO265" i="28"/>
  <c r="KC431" i="28"/>
  <c r="KC469" i="28"/>
  <c r="KC84" i="28"/>
  <c r="EO257" i="28"/>
  <c r="KC482" i="28"/>
  <c r="EO468" i="28"/>
  <c r="EO201" i="28"/>
  <c r="EO441" i="28"/>
  <c r="KC114" i="28"/>
  <c r="KC95" i="28"/>
  <c r="EO361" i="28"/>
  <c r="KC361" i="28"/>
  <c r="EO175" i="28"/>
  <c r="EO229" i="28"/>
  <c r="KC184" i="28"/>
  <c r="KC179" i="28"/>
  <c r="KC157" i="28"/>
  <c r="KC425" i="28"/>
  <c r="KC507" i="28"/>
  <c r="KC177" i="28"/>
  <c r="EO494" i="28"/>
  <c r="EO416" i="28"/>
  <c r="EO123" i="28"/>
  <c r="KC325" i="28"/>
  <c r="EO490" i="28"/>
  <c r="EO216" i="28"/>
  <c r="EO307" i="28"/>
  <c r="KC205" i="28"/>
  <c r="EO348" i="28"/>
  <c r="EO507" i="28"/>
  <c r="KC470" i="28"/>
  <c r="EO373" i="28"/>
  <c r="KC159" i="28"/>
  <c r="EO492" i="28"/>
  <c r="EO518" i="28"/>
  <c r="KC438" i="28"/>
  <c r="EO482" i="28"/>
  <c r="EO155" i="28"/>
  <c r="EO97" i="28"/>
  <c r="KC443" i="28"/>
  <c r="EO152" i="28"/>
  <c r="KC301" i="28"/>
  <c r="EO410" i="28"/>
  <c r="EO293" i="28"/>
  <c r="KC324" i="28"/>
  <c r="KC139" i="28"/>
  <c r="KC299" i="28"/>
  <c r="EO286" i="28"/>
  <c r="KC440" i="28"/>
  <c r="KC50" i="28"/>
  <c r="EO50" i="28" s="1"/>
  <c r="EO400" i="28"/>
  <c r="KC245" i="28"/>
  <c r="KC92" i="28"/>
  <c r="EO434" i="28"/>
  <c r="EO113" i="28"/>
  <c r="EO357" i="28"/>
  <c r="EO418" i="28"/>
  <c r="KC260" i="28"/>
  <c r="KC170" i="28"/>
  <c r="KC252" i="28"/>
  <c r="KC229" i="28"/>
  <c r="EO86" i="28"/>
  <c r="EO437" i="28"/>
  <c r="KC173" i="28"/>
  <c r="KC22" i="28"/>
  <c r="KC56" i="28"/>
  <c r="EO56" i="28" s="1"/>
  <c r="KC64" i="28"/>
  <c r="EO64" i="28" s="1"/>
  <c r="EO337" i="28"/>
  <c r="EO366" i="28"/>
  <c r="KC502" i="28"/>
  <c r="KC16" i="28"/>
  <c r="EO315" i="28"/>
  <c r="KC82" i="28"/>
  <c r="EO147" i="28"/>
  <c r="KC452" i="28"/>
  <c r="EO214" i="28"/>
  <c r="EO407" i="28"/>
  <c r="KC215" i="28"/>
  <c r="KC152" i="28"/>
  <c r="EO233" i="28"/>
  <c r="KC68" i="28"/>
  <c r="EO68" i="28" s="1"/>
  <c r="KC96" i="28"/>
  <c r="EO479" i="28"/>
  <c r="KC434" i="28"/>
  <c r="KC381" i="28"/>
  <c r="EO157" i="28"/>
  <c r="KC514" i="28"/>
  <c r="KC135" i="28"/>
  <c r="EO124" i="28"/>
  <c r="EO369" i="28"/>
  <c r="EO461" i="28"/>
  <c r="EO417" i="28"/>
  <c r="KC352" i="28"/>
  <c r="KC472" i="28"/>
  <c r="EO137" i="28"/>
  <c r="KC212" i="28"/>
  <c r="KC313" i="28"/>
  <c r="KC28" i="28"/>
  <c r="EO28" i="28" s="1"/>
  <c r="EO170" i="28"/>
  <c r="KC329" i="28"/>
  <c r="EO321" i="28"/>
  <c r="EO402" i="28"/>
  <c r="EO178" i="28"/>
  <c r="KC176" i="28"/>
  <c r="KC413" i="28"/>
  <c r="EO301" i="28"/>
  <c r="KC332" i="28"/>
  <c r="EO472" i="28"/>
  <c r="KC195" i="28"/>
  <c r="EO211" i="28"/>
  <c r="EO160" i="28"/>
  <c r="KC242" i="28"/>
  <c r="EO433" i="28"/>
  <c r="KC148" i="28"/>
  <c r="KC446" i="28"/>
  <c r="KC365" i="28"/>
  <c r="KC335" i="28"/>
  <c r="KC18" i="28"/>
  <c r="KC43" i="28"/>
  <c r="EO43" i="28" s="1"/>
  <c r="KC78" i="28"/>
  <c r="EO78" i="28" s="1"/>
  <c r="KC67" i="28"/>
  <c r="EO129" i="28"/>
  <c r="EO460" i="28"/>
  <c r="EO509" i="28"/>
  <c r="KC491" i="28"/>
  <c r="KC474" i="28"/>
  <c r="EO499" i="28"/>
  <c r="EO207" i="28"/>
  <c r="EO101" i="28"/>
  <c r="KC497" i="28"/>
  <c r="EO311" i="28"/>
  <c r="KC391" i="28"/>
  <c r="KC227" i="28"/>
  <c r="KC519" i="28"/>
  <c r="EO413" i="28"/>
  <c r="EO153" i="28"/>
  <c r="EO205" i="28"/>
  <c r="KC85" i="28"/>
  <c r="EO85" i="28" s="1"/>
  <c r="KC240" i="28"/>
  <c r="KC402" i="28"/>
  <c r="EO508" i="28"/>
  <c r="EO344" i="28"/>
  <c r="KC91" i="28"/>
  <c r="EO297" i="28"/>
  <c r="KC224" i="28"/>
  <c r="EO428" i="28"/>
  <c r="KC501" i="28"/>
  <c r="KC233" i="28"/>
  <c r="KC511" i="28"/>
  <c r="EO212" i="28"/>
  <c r="EO162" i="28"/>
  <c r="EO404" i="28"/>
  <c r="EO273" i="28"/>
  <c r="KC366" i="28"/>
  <c r="KC392" i="28"/>
  <c r="KC303" i="28"/>
  <c r="EO118" i="28"/>
  <c r="EO488" i="28"/>
  <c r="EO513" i="28"/>
  <c r="EO121" i="28"/>
  <c r="KC127" i="28"/>
  <c r="KC343" i="28"/>
  <c r="KC468" i="28"/>
  <c r="EO279" i="28"/>
  <c r="KC58" i="28"/>
  <c r="EO58" i="28" s="1"/>
  <c r="EO383" i="28"/>
  <c r="KC44" i="28"/>
  <c r="EO44" i="28" s="1"/>
  <c r="EO414" i="28"/>
  <c r="KC172" i="28"/>
  <c r="KC292" i="28"/>
  <c r="KC307" i="28"/>
  <c r="KC393" i="28"/>
  <c r="EO237" i="28"/>
  <c r="KC107" i="28"/>
  <c r="KC192" i="28"/>
  <c r="EO313" i="28"/>
  <c r="EO111" i="28"/>
  <c r="EO250" i="28"/>
  <c r="KC463" i="28"/>
  <c r="EO190" i="28"/>
  <c r="KC415" i="28"/>
  <c r="EO338" i="28"/>
  <c r="EO134" i="28"/>
  <c r="KC403" i="28"/>
  <c r="KC360" i="28"/>
  <c r="EO75" i="28"/>
  <c r="EO483" i="28"/>
  <c r="EO114" i="28"/>
  <c r="EO262" i="28"/>
  <c r="KC306" i="28"/>
  <c r="EO388" i="28"/>
  <c r="KC24" i="28"/>
  <c r="EO148" i="28"/>
  <c r="KC270" i="28"/>
  <c r="KC467" i="28"/>
  <c r="ME69" i="28"/>
  <c r="MD70" i="28"/>
  <c r="QF66" i="28"/>
  <c r="QA67" i="28"/>
  <c r="PN67" i="28"/>
  <c r="PD67" i="28"/>
  <c r="QB67" i="28"/>
  <c r="PJ67" i="28"/>
  <c r="PS67" i="28"/>
  <c r="PB67" i="28"/>
  <c r="PE67" i="28"/>
  <c r="PL67" i="28"/>
  <c r="PI67" i="28"/>
  <c r="QC67" i="28"/>
  <c r="PQ67" i="28"/>
  <c r="PH67" i="28"/>
  <c r="PF67" i="28"/>
  <c r="QE67" i="28"/>
  <c r="PO67" i="28"/>
  <c r="PR67" i="28"/>
  <c r="PP67" i="28"/>
  <c r="PK67" i="28"/>
  <c r="PT67" i="28"/>
  <c r="QD67" i="28"/>
  <c r="PA67" i="28"/>
  <c r="PM67" i="28"/>
  <c r="PG67" i="28"/>
  <c r="PC67" i="28"/>
  <c r="PX67" i="28"/>
  <c r="PV67" i="28"/>
  <c r="PU67" i="28"/>
  <c r="PY67" i="28"/>
  <c r="PZ67" i="28"/>
  <c r="PW67" i="28"/>
  <c r="KC354" i="28" l="1"/>
  <c r="KC25" i="28"/>
  <c r="KC180" i="28"/>
  <c r="EO263" i="28"/>
  <c r="KC353" i="28"/>
  <c r="EO96" i="28"/>
  <c r="EO517" i="28"/>
  <c r="EO249" i="28"/>
  <c r="KC480" i="28"/>
  <c r="KC35" i="28"/>
  <c r="EO35" i="28" s="1"/>
  <c r="EO372" i="28"/>
  <c r="KC120" i="28"/>
  <c r="KC398" i="28"/>
  <c r="KC407" i="28"/>
  <c r="KC279" i="28"/>
  <c r="KC281" i="28"/>
  <c r="KC36" i="28"/>
  <c r="EO36" i="28" s="1"/>
  <c r="EO304" i="28"/>
  <c r="KC239" i="28"/>
  <c r="KC138" i="28"/>
  <c r="EO184" i="28"/>
  <c r="EO345" i="28"/>
  <c r="KC86" i="28"/>
  <c r="EO275" i="28"/>
  <c r="KC269" i="28"/>
  <c r="KC442" i="28"/>
  <c r="KC161" i="28"/>
  <c r="KC76" i="28"/>
  <c r="EO149" i="28"/>
  <c r="EO188" i="28"/>
  <c r="EO340" i="28"/>
  <c r="EO436" i="28"/>
  <c r="KC383" i="28"/>
  <c r="EO426" i="28"/>
  <c r="KC238" i="28"/>
  <c r="KC111" i="28"/>
  <c r="KC404" i="28"/>
  <c r="KC433" i="28"/>
  <c r="KC115" i="28"/>
  <c r="KC124" i="28"/>
  <c r="EO424" i="28"/>
  <c r="EO342" i="28"/>
  <c r="KC41" i="28"/>
  <c r="EO41" i="28" s="1"/>
  <c r="KC251" i="28"/>
  <c r="EO112" i="28"/>
  <c r="EO206" i="28"/>
  <c r="EO272" i="28"/>
  <c r="EO268" i="28"/>
  <c r="KC410" i="28"/>
  <c r="KC344" i="28"/>
  <c r="EO107" i="28"/>
  <c r="EO240" i="28"/>
  <c r="EO141" i="28"/>
  <c r="KC29" i="28"/>
  <c r="EO29" i="28" s="1"/>
  <c r="KC271" i="28"/>
  <c r="EO292" i="28"/>
  <c r="KC492" i="28"/>
  <c r="KC182" i="28"/>
  <c r="KC316" i="28"/>
  <c r="KC45" i="28"/>
  <c r="EO45" i="28" s="1"/>
  <c r="KC47" i="28"/>
  <c r="EO47" i="28" s="1"/>
  <c r="EO314" i="28"/>
  <c r="EO328" i="28"/>
  <c r="EO500" i="28"/>
  <c r="EO172" i="28"/>
  <c r="KC503" i="28"/>
  <c r="KC65" i="28"/>
  <c r="EO477" i="28"/>
  <c r="EO164" i="28"/>
  <c r="EO363" i="28"/>
  <c r="KC160" i="28"/>
  <c r="KC141" i="28"/>
  <c r="EO506" i="28"/>
  <c r="EO271" i="28"/>
  <c r="KC379" i="28"/>
  <c r="EO406" i="28"/>
  <c r="EO154" i="28"/>
  <c r="EO335" i="28"/>
  <c r="EO422" i="28"/>
  <c r="KC20" i="28"/>
  <c r="EO181" i="28"/>
  <c r="EO419" i="28"/>
  <c r="EO322" i="28"/>
  <c r="KC400" i="28"/>
  <c r="EO473" i="28"/>
  <c r="KC375" i="28"/>
  <c r="EO144" i="28"/>
  <c r="KC409" i="28"/>
  <c r="KC34" i="28"/>
  <c r="EO34" i="28" s="1"/>
  <c r="EO449" i="28"/>
  <c r="EO467" i="28"/>
  <c r="MD71" i="28"/>
  <c r="ME70" i="28"/>
  <c r="QF67" i="28"/>
  <c r="PZ68" i="28"/>
  <c r="QA68" i="28"/>
  <c r="PF68" i="28"/>
  <c r="QC68" i="28"/>
  <c r="QD68" i="28"/>
  <c r="PM68" i="28"/>
  <c r="PU68" i="28"/>
  <c r="QE68" i="28"/>
  <c r="PG68" i="28"/>
  <c r="PP68" i="28"/>
  <c r="PI68" i="28"/>
  <c r="PD68" i="28"/>
  <c r="PB68" i="28"/>
  <c r="PE68" i="28"/>
  <c r="PL68" i="28"/>
  <c r="PQ68" i="28"/>
  <c r="PW68" i="28"/>
  <c r="QB68" i="28"/>
  <c r="PH68" i="28"/>
  <c r="PS68" i="28"/>
  <c r="PX68" i="28"/>
  <c r="PV68" i="28"/>
  <c r="PO68" i="28"/>
  <c r="PN68" i="28"/>
  <c r="PA68" i="28"/>
  <c r="PJ68" i="28"/>
  <c r="PR68" i="28"/>
  <c r="PK68" i="28"/>
  <c r="PT68" i="28"/>
  <c r="PY68" i="28"/>
  <c r="PC68" i="28"/>
  <c r="ME71" i="28" l="1"/>
  <c r="MD72" i="28"/>
  <c r="QF68" i="28"/>
  <c r="QA69" i="28"/>
  <c r="PC69" i="28"/>
  <c r="PG69" i="28"/>
  <c r="QB69" i="28"/>
  <c r="PF69" i="28"/>
  <c r="PN69" i="28"/>
  <c r="QC69" i="28"/>
  <c r="PP69" i="28"/>
  <c r="PL69" i="28"/>
  <c r="QD69" i="28"/>
  <c r="PQ69" i="28"/>
  <c r="PR69" i="28"/>
  <c r="QE69" i="28"/>
  <c r="PA69" i="28"/>
  <c r="PS69" i="28"/>
  <c r="PH69" i="28"/>
  <c r="PU69" i="28"/>
  <c r="PT69" i="28"/>
  <c r="PB69" i="28"/>
  <c r="PW69" i="28"/>
  <c r="PO69" i="28"/>
  <c r="PM69" i="28"/>
  <c r="PJ69" i="28"/>
  <c r="PV69" i="28"/>
  <c r="PX69" i="28"/>
  <c r="PY69" i="28"/>
  <c r="PI69" i="28"/>
  <c r="PE69" i="28"/>
  <c r="PZ69" i="28"/>
  <c r="PD69" i="28"/>
  <c r="PK69" i="28"/>
  <c r="ME72" i="28" l="1"/>
  <c r="MD73" i="28"/>
  <c r="QF69" i="28"/>
  <c r="PT70" i="28"/>
  <c r="PB70" i="28"/>
  <c r="PH70" i="28"/>
  <c r="PQ70" i="28"/>
  <c r="PZ70" i="28"/>
  <c r="PO70" i="28"/>
  <c r="PP70" i="28"/>
  <c r="PL70" i="28"/>
  <c r="PE70" i="28"/>
  <c r="PU70" i="28"/>
  <c r="PF70" i="28"/>
  <c r="PG70" i="28"/>
  <c r="PA70" i="28"/>
  <c r="PR70" i="28"/>
  <c r="QC70" i="28"/>
  <c r="PJ70" i="28"/>
  <c r="PI70" i="28"/>
  <c r="PN70" i="28"/>
  <c r="PX70" i="28"/>
  <c r="PC70" i="28"/>
  <c r="QB70" i="28"/>
  <c r="PW70" i="28"/>
  <c r="PK70" i="28"/>
  <c r="QD70" i="28"/>
  <c r="PV70" i="28"/>
  <c r="QA70" i="28"/>
  <c r="PS70" i="28"/>
  <c r="QE70" i="28"/>
  <c r="PY70" i="28"/>
  <c r="PM70" i="28"/>
  <c r="PD70" i="28"/>
  <c r="MD74" i="28" l="1"/>
  <c r="ME73" i="28"/>
  <c r="QF70" i="28"/>
  <c r="PZ71" i="28"/>
  <c r="PU71" i="28"/>
  <c r="PG71" i="28"/>
  <c r="QB71" i="28"/>
  <c r="PB71" i="28"/>
  <c r="PA71" i="28"/>
  <c r="QC71" i="28"/>
  <c r="PO71" i="28"/>
  <c r="PL71" i="28"/>
  <c r="QD71" i="28"/>
  <c r="PQ71" i="28"/>
  <c r="PV71" i="28"/>
  <c r="PE71" i="28"/>
  <c r="PW71" i="28"/>
  <c r="PC71" i="28"/>
  <c r="PP71" i="28"/>
  <c r="PH71" i="28"/>
  <c r="PD71" i="28"/>
  <c r="PT71" i="28"/>
  <c r="QE71" i="28"/>
  <c r="PN71" i="28"/>
  <c r="PK71" i="28"/>
  <c r="PF71" i="28"/>
  <c r="PX71" i="28"/>
  <c r="PY71" i="28"/>
  <c r="PM71" i="28"/>
  <c r="PS71" i="28"/>
  <c r="QA71" i="28"/>
  <c r="PR71" i="28"/>
  <c r="PJ71" i="28"/>
  <c r="PI71" i="28"/>
  <c r="ME74" i="28" l="1"/>
  <c r="MD75" i="28"/>
  <c r="QF71" i="28"/>
  <c r="PZ72" i="28"/>
  <c r="PM72" i="28"/>
  <c r="PF72" i="28"/>
  <c r="PS72" i="28"/>
  <c r="QC72" i="28"/>
  <c r="PT72" i="28"/>
  <c r="PH72" i="28"/>
  <c r="PA72" i="28"/>
  <c r="PV72" i="28"/>
  <c r="PP72" i="28"/>
  <c r="QA72" i="28"/>
  <c r="PE72" i="28"/>
  <c r="PW72" i="28"/>
  <c r="QB72" i="28"/>
  <c r="PG72" i="28"/>
  <c r="QD72" i="28"/>
  <c r="PJ72" i="28"/>
  <c r="QE72" i="28"/>
  <c r="PU72" i="28"/>
  <c r="PR72" i="28"/>
  <c r="PN72" i="28"/>
  <c r="PO72" i="28"/>
  <c r="PC72" i="28"/>
  <c r="PB72" i="28"/>
  <c r="PK72" i="28"/>
  <c r="PL72" i="28"/>
  <c r="PD72" i="28"/>
  <c r="PI72" i="28"/>
  <c r="PY72" i="28"/>
  <c r="PX72" i="28"/>
  <c r="PQ72" i="28"/>
  <c r="ME75" i="28" l="1"/>
  <c r="MD76" i="28"/>
  <c r="QF72" i="28"/>
  <c r="QA73" i="28"/>
  <c r="PU73" i="28"/>
  <c r="PX73" i="28"/>
  <c r="QB73" i="28"/>
  <c r="PP73" i="28"/>
  <c r="PS73" i="28"/>
  <c r="PR73" i="28"/>
  <c r="PT73" i="28"/>
  <c r="PG73" i="28"/>
  <c r="PV73" i="28"/>
  <c r="QC73" i="28"/>
  <c r="PH73" i="28"/>
  <c r="PM73" i="28"/>
  <c r="QD73" i="28"/>
  <c r="PO73" i="28"/>
  <c r="PL73" i="28"/>
  <c r="QE73" i="28"/>
  <c r="PE73" i="28"/>
  <c r="PI73" i="28"/>
  <c r="PN73" i="28"/>
  <c r="PQ73" i="28"/>
  <c r="PZ73" i="28"/>
  <c r="PA73" i="28"/>
  <c r="PK73" i="28"/>
  <c r="PD73" i="28"/>
  <c r="PJ73" i="28"/>
  <c r="PW73" i="28"/>
  <c r="PF73" i="28"/>
  <c r="PY73" i="28"/>
  <c r="PB73" i="28"/>
  <c r="PC73" i="28"/>
  <c r="ME76" i="28" l="1"/>
  <c r="MD77" i="28"/>
  <c r="QF73" i="28"/>
  <c r="PS74" i="28"/>
  <c r="PC74" i="28"/>
  <c r="QC74" i="28"/>
  <c r="PO74" i="28"/>
  <c r="PP74" i="28"/>
  <c r="QD74" i="28"/>
  <c r="PA74" i="28"/>
  <c r="PJ74" i="28"/>
  <c r="PH74" i="28"/>
  <c r="PQ74" i="28"/>
  <c r="PL74" i="28"/>
  <c r="PD74" i="28"/>
  <c r="PN74" i="28"/>
  <c r="PB74" i="28"/>
  <c r="PE74" i="28"/>
  <c r="PU74" i="28"/>
  <c r="PZ74" i="28"/>
  <c r="PK74" i="28"/>
  <c r="QE74" i="28"/>
  <c r="PM74" i="28"/>
  <c r="PX74" i="28"/>
  <c r="PF74" i="28"/>
  <c r="QB74" i="28"/>
  <c r="PW74" i="28"/>
  <c r="PV74" i="28"/>
  <c r="PR74" i="28"/>
  <c r="PT74" i="28"/>
  <c r="PY74" i="28"/>
  <c r="PI74" i="28"/>
  <c r="QA74" i="28"/>
  <c r="PG74" i="28"/>
  <c r="ME77" i="28" l="1"/>
  <c r="MD78" i="28"/>
  <c r="QF74" i="28"/>
  <c r="PQ75" i="28"/>
  <c r="PD75" i="28"/>
  <c r="PW75" i="28"/>
  <c r="PE75" i="28"/>
  <c r="PI75" i="28"/>
  <c r="PV75" i="28"/>
  <c r="PY75" i="28"/>
  <c r="PC75" i="28"/>
  <c r="PG75" i="28"/>
  <c r="PZ75" i="28"/>
  <c r="PM75" i="28"/>
  <c r="PO75" i="28"/>
  <c r="QA75" i="28"/>
  <c r="PB75" i="28"/>
  <c r="PK75" i="28"/>
  <c r="PH75" i="28"/>
  <c r="PA75" i="28"/>
  <c r="PX75" i="28"/>
  <c r="PU75" i="28"/>
  <c r="QC75" i="28"/>
  <c r="PL75" i="28"/>
  <c r="PP75" i="28"/>
  <c r="PT75" i="28"/>
  <c r="QB75" i="28"/>
  <c r="PJ75" i="28"/>
  <c r="QE75" i="28"/>
  <c r="PN75" i="28"/>
  <c r="QD75" i="28"/>
  <c r="PS75" i="28"/>
  <c r="PF75" i="28"/>
  <c r="PR75" i="28"/>
  <c r="ME78" i="28" l="1"/>
  <c r="MD79" i="28"/>
  <c r="QF75" i="28"/>
  <c r="PK76" i="28"/>
  <c r="QB76" i="28"/>
  <c r="PX76" i="28"/>
  <c r="PG76" i="28"/>
  <c r="QC76" i="28"/>
  <c r="PV76" i="28"/>
  <c r="PQ76" i="28"/>
  <c r="PA76" i="28"/>
  <c r="PT76" i="28"/>
  <c r="PF76" i="28"/>
  <c r="PD76" i="28"/>
  <c r="PM76" i="28"/>
  <c r="PS76" i="28"/>
  <c r="PB76" i="28"/>
  <c r="PR76" i="28"/>
  <c r="QA76" i="28"/>
  <c r="QE76" i="28"/>
  <c r="PU76" i="28"/>
  <c r="PP76" i="28"/>
  <c r="PC76" i="28"/>
  <c r="PI76" i="28"/>
  <c r="PJ76" i="28"/>
  <c r="PN76" i="28"/>
  <c r="PH76" i="28"/>
  <c r="PY76" i="28"/>
  <c r="PL76" i="28"/>
  <c r="PW76" i="28"/>
  <c r="PZ76" i="28"/>
  <c r="PO76" i="28"/>
  <c r="PE76" i="28"/>
  <c r="QD76" i="28"/>
  <c r="MD80" i="28" l="1"/>
  <c r="ME79" i="28"/>
  <c r="QF76" i="28"/>
  <c r="PY77" i="28"/>
  <c r="PA77" i="28"/>
  <c r="PZ77" i="28"/>
  <c r="QB77" i="28"/>
  <c r="QC77" i="28"/>
  <c r="PG77" i="28"/>
  <c r="PP77" i="28"/>
  <c r="QD77" i="28"/>
  <c r="PH77" i="28"/>
  <c r="PK77" i="28"/>
  <c r="PI77" i="28"/>
  <c r="PB77" i="28"/>
  <c r="PQ77" i="28"/>
  <c r="PO77" i="28"/>
  <c r="PX77" i="28"/>
  <c r="PL77" i="28"/>
  <c r="PC77" i="28"/>
  <c r="PT77" i="28"/>
  <c r="PJ77" i="28"/>
  <c r="PM77" i="28"/>
  <c r="PS77" i="28"/>
  <c r="PW77" i="28"/>
  <c r="PE77" i="28"/>
  <c r="PR77" i="28"/>
  <c r="QA77" i="28"/>
  <c r="PD77" i="28"/>
  <c r="QE77" i="28"/>
  <c r="PF77" i="28"/>
  <c r="PU77" i="28"/>
  <c r="PV77" i="28"/>
  <c r="PN77" i="28"/>
  <c r="MD81" i="28" l="1"/>
  <c r="ME80" i="28"/>
  <c r="QF77" i="28"/>
  <c r="QA78" i="28"/>
  <c r="PA78" i="28"/>
  <c r="PL78" i="28"/>
  <c r="QB78" i="28"/>
  <c r="PE78" i="28"/>
  <c r="PG78" i="28"/>
  <c r="QC78" i="28"/>
  <c r="PV78" i="28"/>
  <c r="PJ78" i="28"/>
  <c r="QD78" i="28"/>
  <c r="PO78" i="28"/>
  <c r="PC78" i="28"/>
  <c r="PQ78" i="28"/>
  <c r="PU78" i="28"/>
  <c r="PF78" i="28"/>
  <c r="PX78" i="28"/>
  <c r="PN78" i="28"/>
  <c r="PM78" i="28"/>
  <c r="PS78" i="28"/>
  <c r="PB78" i="28"/>
  <c r="PI78" i="28"/>
  <c r="PK78" i="28"/>
  <c r="PP78" i="28"/>
  <c r="PY78" i="28"/>
  <c r="PW78" i="28"/>
  <c r="PT78" i="28"/>
  <c r="PD78" i="28"/>
  <c r="QE78" i="28"/>
  <c r="PZ78" i="28"/>
  <c r="PR78" i="28"/>
  <c r="PH78" i="28"/>
  <c r="ME81" i="28" l="1"/>
  <c r="MD82" i="28"/>
  <c r="QF78" i="28"/>
  <c r="QA79" i="28"/>
  <c r="PX79" i="28"/>
  <c r="PJ79" i="28"/>
  <c r="QB79" i="28"/>
  <c r="PI79" i="28"/>
  <c r="PQ79" i="28"/>
  <c r="QC79" i="28"/>
  <c r="PG79" i="28"/>
  <c r="PV79" i="28"/>
  <c r="PK79" i="28"/>
  <c r="PO79" i="28"/>
  <c r="PA79" i="28"/>
  <c r="QD79" i="28"/>
  <c r="PP79" i="28"/>
  <c r="PU79" i="28"/>
  <c r="PR79" i="28"/>
  <c r="PN79" i="28"/>
  <c r="QE79" i="28"/>
  <c r="PF79" i="28"/>
  <c r="PE79" i="28"/>
  <c r="PB79" i="28"/>
  <c r="PH79" i="28"/>
  <c r="PC79" i="28"/>
  <c r="PY79" i="28"/>
  <c r="PT79" i="28"/>
  <c r="PD79" i="28"/>
  <c r="PS79" i="28"/>
  <c r="PL79" i="28"/>
  <c r="PM79" i="28"/>
  <c r="PW79" i="28"/>
  <c r="PZ79" i="28"/>
  <c r="MD83" i="28" l="1"/>
  <c r="ME82" i="28"/>
  <c r="QF79" i="28"/>
  <c r="QE80" i="28"/>
  <c r="PD80" i="28"/>
  <c r="PU80" i="28"/>
  <c r="PN80" i="28"/>
  <c r="PO80" i="28"/>
  <c r="PQ80" i="28"/>
  <c r="PL80" i="28"/>
  <c r="PS80" i="28"/>
  <c r="PK80" i="28"/>
  <c r="QC80" i="28"/>
  <c r="QD80" i="28"/>
  <c r="PG80" i="28"/>
  <c r="PW80" i="28"/>
  <c r="PA80" i="28"/>
  <c r="PR80" i="28"/>
  <c r="QA80" i="28"/>
  <c r="PX80" i="28"/>
  <c r="QB80" i="28"/>
  <c r="PV80" i="28"/>
  <c r="PP80" i="28"/>
  <c r="PY80" i="28"/>
  <c r="PB80" i="28"/>
  <c r="PI80" i="28"/>
  <c r="PZ80" i="28"/>
  <c r="PT80" i="28"/>
  <c r="PF80" i="28"/>
  <c r="PC80" i="28"/>
  <c r="PM80" i="28"/>
  <c r="PE80" i="28"/>
  <c r="PJ80" i="28"/>
  <c r="PH80" i="28"/>
  <c r="ME83" i="28" l="1"/>
  <c r="MD84" i="28"/>
  <c r="QF80" i="28"/>
  <c r="QA81" i="28"/>
  <c r="PG81" i="28"/>
  <c r="PA81" i="28"/>
  <c r="PV81" i="28"/>
  <c r="QE81" i="28"/>
  <c r="PD81" i="28"/>
  <c r="PF81" i="28"/>
  <c r="PQ81" i="28"/>
  <c r="PT81" i="28"/>
  <c r="PZ81" i="28"/>
  <c r="QB81" i="28"/>
  <c r="PK81" i="28"/>
  <c r="PU81" i="28"/>
  <c r="QC81" i="28"/>
  <c r="PP81" i="28"/>
  <c r="PL81" i="28"/>
  <c r="QD81" i="28"/>
  <c r="PX81" i="28"/>
  <c r="PR81" i="28"/>
  <c r="PC81" i="28"/>
  <c r="PN81" i="28"/>
  <c r="PM81" i="28"/>
  <c r="PE81" i="28"/>
  <c r="PW81" i="28"/>
  <c r="PH81" i="28"/>
  <c r="PS81" i="28"/>
  <c r="PI81" i="28"/>
  <c r="PO81" i="28"/>
  <c r="PB81" i="28"/>
  <c r="PJ81" i="28"/>
  <c r="PY81" i="28"/>
  <c r="MD85" i="28" l="1"/>
  <c r="ME84" i="28"/>
  <c r="QF81" i="28"/>
  <c r="QA82" i="28"/>
  <c r="PX82" i="28"/>
  <c r="PE82" i="28"/>
  <c r="QB82" i="28"/>
  <c r="PG82" i="28"/>
  <c r="PJ82" i="28"/>
  <c r="PD82" i="28"/>
  <c r="PL82" i="28"/>
  <c r="QD82" i="28"/>
  <c r="PO82" i="28"/>
  <c r="PB82" i="28"/>
  <c r="PM82" i="28"/>
  <c r="PR82" i="28"/>
  <c r="PS82" i="28"/>
  <c r="QC82" i="28"/>
  <c r="QE82" i="28"/>
  <c r="PC82" i="28"/>
  <c r="PW82" i="28"/>
  <c r="PT82" i="28"/>
  <c r="PV82" i="28"/>
  <c r="PQ82" i="28"/>
  <c r="PH82" i="28"/>
  <c r="PU82" i="28"/>
  <c r="PA82" i="28"/>
  <c r="PI82" i="28"/>
  <c r="PP82" i="28"/>
  <c r="PK82" i="28"/>
  <c r="PY82" i="28"/>
  <c r="PN82" i="28"/>
  <c r="PF82" i="28"/>
  <c r="PZ82" i="28"/>
  <c r="MD86" i="28" l="1"/>
  <c r="ME85" i="28"/>
  <c r="QF82" i="28"/>
  <c r="PZ83" i="28"/>
  <c r="PL83" i="28"/>
  <c r="PG83" i="28"/>
  <c r="QA83" i="28"/>
  <c r="PW83" i="28"/>
  <c r="PI83" i="28"/>
  <c r="QB83" i="28"/>
  <c r="PR83" i="28"/>
  <c r="PE83" i="28"/>
  <c r="PV83" i="28"/>
  <c r="PK83" i="28"/>
  <c r="QD83" i="28"/>
  <c r="PO83" i="28"/>
  <c r="QE83" i="28"/>
  <c r="PD83" i="28"/>
  <c r="PM83" i="28"/>
  <c r="PT83" i="28"/>
  <c r="PA83" i="28"/>
  <c r="QC83" i="28"/>
  <c r="PB83" i="28"/>
  <c r="PF83" i="28"/>
  <c r="PC83" i="28"/>
  <c r="PN83" i="28"/>
  <c r="PS83" i="28"/>
  <c r="PJ83" i="28"/>
  <c r="PQ83" i="28"/>
  <c r="PH83" i="28"/>
  <c r="PX83" i="28"/>
  <c r="PP83" i="28"/>
  <c r="PY83" i="28"/>
  <c r="PU83" i="28"/>
  <c r="ME86" i="28" l="1"/>
  <c r="MD87" i="28"/>
  <c r="QF83" i="28"/>
  <c r="QA84" i="28"/>
  <c r="PK84" i="28"/>
  <c r="PX84" i="28"/>
  <c r="QB84" i="28"/>
  <c r="PQ84" i="28"/>
  <c r="PM84" i="28"/>
  <c r="QE84" i="28"/>
  <c r="PO84" i="28"/>
  <c r="PB84" i="28"/>
  <c r="PF84" i="28"/>
  <c r="PT84" i="28"/>
  <c r="PI84" i="28"/>
  <c r="QC84" i="28"/>
  <c r="PH84" i="28"/>
  <c r="PR84" i="28"/>
  <c r="PJ84" i="28"/>
  <c r="QD84" i="28"/>
  <c r="PL84" i="28"/>
  <c r="PE84" i="28"/>
  <c r="PS84" i="28"/>
  <c r="PW84" i="28"/>
  <c r="PC84" i="28"/>
  <c r="PG84" i="28"/>
  <c r="PV84" i="28"/>
  <c r="PD84" i="28"/>
  <c r="PA84" i="28"/>
  <c r="PN84" i="28"/>
  <c r="PY84" i="28"/>
  <c r="PU84" i="28"/>
  <c r="PP84" i="28"/>
  <c r="PZ84" i="28"/>
  <c r="MD88" i="28" l="1"/>
  <c r="ME87" i="28"/>
  <c r="QF84" i="28"/>
  <c r="QA85" i="28"/>
  <c r="PB85" i="28"/>
  <c r="PS85" i="28"/>
  <c r="PJ85" i="28"/>
  <c r="PC85" i="28"/>
  <c r="PV85" i="28"/>
  <c r="PI85" i="28"/>
  <c r="QB85" i="28"/>
  <c r="PT85" i="28"/>
  <c r="PE85" i="28"/>
  <c r="QC85" i="28"/>
  <c r="PQ85" i="28"/>
  <c r="PW85" i="28"/>
  <c r="QD85" i="28"/>
  <c r="PG85" i="28"/>
  <c r="PA85" i="28"/>
  <c r="QE85" i="28"/>
  <c r="PU85" i="28"/>
  <c r="PH85" i="28"/>
  <c r="PN85" i="28"/>
  <c r="PO85" i="28"/>
  <c r="PX85" i="28"/>
  <c r="PR85" i="28"/>
  <c r="PM85" i="28"/>
  <c r="PP85" i="28"/>
  <c r="PY85" i="28"/>
  <c r="PL85" i="28"/>
  <c r="PD85" i="28"/>
  <c r="PZ85" i="28"/>
  <c r="PF85" i="28"/>
  <c r="PK85" i="28"/>
  <c r="ME88" i="28" l="1"/>
  <c r="MD89" i="28"/>
  <c r="QF85" i="28"/>
  <c r="QC86" i="28"/>
  <c r="PB86" i="28"/>
  <c r="PC86" i="28"/>
  <c r="QD86" i="28"/>
  <c r="PD86" i="28"/>
  <c r="PW86" i="28"/>
  <c r="QE86" i="28"/>
  <c r="PX86" i="28"/>
  <c r="PO86" i="28"/>
  <c r="PP86" i="28"/>
  <c r="PG86" i="28"/>
  <c r="PK86" i="28"/>
  <c r="PJ86" i="28"/>
  <c r="PV86" i="28"/>
  <c r="PL86" i="28"/>
  <c r="PU86" i="28"/>
  <c r="PQ86" i="28"/>
  <c r="PA86" i="28"/>
  <c r="PR86" i="28"/>
  <c r="PI86" i="28"/>
  <c r="PF86" i="28"/>
  <c r="PN86" i="28"/>
  <c r="PH86" i="28"/>
  <c r="PE86" i="28"/>
  <c r="PY86" i="28"/>
  <c r="PT86" i="28"/>
  <c r="PS86" i="28"/>
  <c r="PZ86" i="28"/>
  <c r="PM86" i="28"/>
  <c r="QA86" i="28"/>
  <c r="QB86" i="28"/>
  <c r="MD90" i="28" l="1"/>
  <c r="ME89" i="28"/>
  <c r="QC88" i="28"/>
  <c r="QF86" i="28"/>
  <c r="QA87" i="28"/>
  <c r="PG87" i="28"/>
  <c r="PE87" i="28"/>
  <c r="QB87" i="28"/>
  <c r="PP87" i="28"/>
  <c r="PD87" i="28"/>
  <c r="QC87" i="28"/>
  <c r="PJ87" i="28"/>
  <c r="PV87" i="28"/>
  <c r="QD87" i="28"/>
  <c r="PS87" i="28"/>
  <c r="PH87" i="28"/>
  <c r="PL87" i="28"/>
  <c r="PO87" i="28"/>
  <c r="PA87" i="28"/>
  <c r="PR87" i="28"/>
  <c r="PB87" i="28"/>
  <c r="PI87" i="28"/>
  <c r="PX87" i="28"/>
  <c r="PN87" i="28"/>
  <c r="PT87" i="28"/>
  <c r="PQ87" i="28"/>
  <c r="PM87" i="28"/>
  <c r="PU87" i="28"/>
  <c r="PZ87" i="28"/>
  <c r="QE87" i="28"/>
  <c r="PY87" i="28"/>
  <c r="PW87" i="28"/>
  <c r="PC87" i="28"/>
  <c r="PK87" i="28"/>
  <c r="PF87" i="28"/>
  <c r="MD91" i="28" l="1"/>
  <c r="ME90" i="28"/>
  <c r="PB88" i="28"/>
  <c r="PZ88" i="28"/>
  <c r="PU88" i="28"/>
  <c r="PJ88" i="28"/>
  <c r="PM88" i="28"/>
  <c r="QA88" i="28"/>
  <c r="PN88" i="28"/>
  <c r="PL88" i="28"/>
  <c r="PY88" i="28"/>
  <c r="QB88" i="28"/>
  <c r="PX88" i="28"/>
  <c r="PC88" i="28"/>
  <c r="PO88" i="28"/>
  <c r="PV88" i="28"/>
  <c r="PT88" i="28"/>
  <c r="PW88" i="28"/>
  <c r="PG88" i="28"/>
  <c r="PI88" i="28"/>
  <c r="PA88" i="28"/>
  <c r="PK88" i="28"/>
  <c r="PE88" i="28"/>
  <c r="PD88" i="28"/>
  <c r="PP88" i="28"/>
  <c r="PF88" i="28"/>
  <c r="PH88" i="28"/>
  <c r="QE88" i="28"/>
  <c r="PR88" i="28"/>
  <c r="PS88" i="28"/>
  <c r="PQ88" i="28"/>
  <c r="QD88" i="28"/>
  <c r="PZ89" i="28"/>
  <c r="QF87" i="28"/>
  <c r="MD92" i="28" l="1"/>
  <c r="ME91" i="28"/>
  <c r="QF88" i="28"/>
  <c r="PC89" i="28"/>
  <c r="PK89" i="28"/>
  <c r="PH89" i="28"/>
  <c r="PW89" i="28"/>
  <c r="PQ89" i="28"/>
  <c r="QD89" i="28"/>
  <c r="PJ89" i="28"/>
  <c r="PL89" i="28"/>
  <c r="PP89" i="28"/>
  <c r="PS89" i="28"/>
  <c r="PR89" i="28"/>
  <c r="PI89" i="28"/>
  <c r="PA89" i="28"/>
  <c r="PX89" i="28"/>
  <c r="PF89" i="28"/>
  <c r="QE89" i="28"/>
  <c r="PG89" i="28"/>
  <c r="PD89" i="28"/>
  <c r="PO89" i="28"/>
  <c r="PV89" i="28"/>
  <c r="PN89" i="28"/>
  <c r="PT89" i="28"/>
  <c r="QB89" i="28"/>
  <c r="QC89" i="28"/>
  <c r="PU89" i="28"/>
  <c r="QA89" i="28"/>
  <c r="PM89" i="28"/>
  <c r="PB89" i="28"/>
  <c r="PE89" i="28"/>
  <c r="PY89" i="28"/>
  <c r="ME92" i="28" l="1"/>
  <c r="MD93" i="28"/>
  <c r="QF89" i="28"/>
  <c r="QA90" i="28"/>
  <c r="PT90" i="28"/>
  <c r="PP90" i="28"/>
  <c r="QB90" i="28"/>
  <c r="PG90" i="28"/>
  <c r="PW90" i="28"/>
  <c r="PX90" i="28"/>
  <c r="PH90" i="28"/>
  <c r="PO90" i="28"/>
  <c r="QC90" i="28"/>
  <c r="PA90" i="28"/>
  <c r="PS90" i="28"/>
  <c r="PC90" i="28"/>
  <c r="PD90" i="28"/>
  <c r="PE90" i="28"/>
  <c r="PJ90" i="28"/>
  <c r="QD90" i="28"/>
  <c r="PN90" i="28"/>
  <c r="PQ90" i="28"/>
  <c r="PV90" i="28"/>
  <c r="PU90" i="28"/>
  <c r="PR90" i="28"/>
  <c r="PK90" i="28"/>
  <c r="PZ90" i="28"/>
  <c r="PB90" i="28"/>
  <c r="PL90" i="28"/>
  <c r="PI90" i="28"/>
  <c r="QE90" i="28"/>
  <c r="PY90" i="28"/>
  <c r="PF90" i="28"/>
  <c r="PM90" i="28"/>
  <c r="MD94" i="28" l="1"/>
  <c r="ME93" i="28"/>
  <c r="QF90" i="28"/>
  <c r="PP91" i="28"/>
  <c r="PL91" i="28"/>
  <c r="PG91" i="28"/>
  <c r="PK91" i="28"/>
  <c r="PT91" i="28"/>
  <c r="PJ91" i="28"/>
  <c r="PS91" i="28"/>
  <c r="PA91" i="28"/>
  <c r="PD91" i="28"/>
  <c r="PQ91" i="28"/>
  <c r="PO91" i="28"/>
  <c r="PY91" i="28"/>
  <c r="PR91" i="28"/>
  <c r="QE91" i="28"/>
  <c r="PM91" i="28"/>
  <c r="PF91" i="28"/>
  <c r="PV91" i="28"/>
  <c r="PZ91" i="28"/>
  <c r="PN91" i="28"/>
  <c r="PC91" i="28"/>
  <c r="PI91" i="28"/>
  <c r="PU91" i="28"/>
  <c r="QA91" i="28"/>
  <c r="PB91" i="28"/>
  <c r="PH91" i="28"/>
  <c r="QB91" i="28"/>
  <c r="PE91" i="28"/>
  <c r="QC91" i="28"/>
  <c r="PX91" i="28"/>
  <c r="QD91" i="28"/>
  <c r="PW91" i="28"/>
  <c r="ME94" i="28" l="1"/>
  <c r="MD95" i="28"/>
  <c r="QF91" i="28"/>
  <c r="PY92" i="28"/>
  <c r="PT92" i="28"/>
  <c r="PR92" i="28"/>
  <c r="PM92" i="28"/>
  <c r="PZ92" i="28"/>
  <c r="PP92" i="28"/>
  <c r="QA92" i="28"/>
  <c r="PA92" i="28"/>
  <c r="PC92" i="28"/>
  <c r="QC92" i="28"/>
  <c r="PV92" i="28"/>
  <c r="PU92" i="28"/>
  <c r="PG92" i="28"/>
  <c r="PL92" i="28"/>
  <c r="PO92" i="28"/>
  <c r="PK92" i="28"/>
  <c r="QB92" i="28"/>
  <c r="QD92" i="28"/>
  <c r="PF92" i="28"/>
  <c r="PB92" i="28"/>
  <c r="QE92" i="28"/>
  <c r="PE92" i="28"/>
  <c r="PD92" i="28"/>
  <c r="PI92" i="28"/>
  <c r="PJ92" i="28"/>
  <c r="PH92" i="28"/>
  <c r="PN92" i="28"/>
  <c r="PW92" i="28"/>
  <c r="PS92" i="28"/>
  <c r="PQ92" i="28"/>
  <c r="PX92" i="28"/>
  <c r="ME95" i="28" l="1"/>
  <c r="MD96" i="28"/>
  <c r="QF92" i="28"/>
  <c r="QE93" i="28"/>
  <c r="PX93" i="28"/>
  <c r="PD93" i="28"/>
  <c r="PM93" i="28"/>
  <c r="PN93" i="28"/>
  <c r="PV93" i="28"/>
  <c r="PA93" i="28"/>
  <c r="PP93" i="28"/>
  <c r="PF93" i="28"/>
  <c r="PY93" i="28"/>
  <c r="PU93" i="28"/>
  <c r="PQ93" i="28"/>
  <c r="QC93" i="28"/>
  <c r="PB93" i="28"/>
  <c r="PI93" i="28"/>
  <c r="PS93" i="28"/>
  <c r="PJ93" i="28"/>
  <c r="PG93" i="28"/>
  <c r="PK93" i="28"/>
  <c r="PZ93" i="28"/>
  <c r="PW93" i="28"/>
  <c r="PH93" i="28"/>
  <c r="PE93" i="28"/>
  <c r="PL93" i="28"/>
  <c r="PT93" i="28"/>
  <c r="PO93" i="28"/>
  <c r="PR93" i="28"/>
  <c r="QB93" i="28"/>
  <c r="PC93" i="28"/>
  <c r="QA93" i="28"/>
  <c r="QD93" i="28"/>
  <c r="MD97" i="28" l="1"/>
  <c r="ME96" i="28"/>
  <c r="QF93" i="28"/>
  <c r="PZ94" i="28"/>
  <c r="PN94" i="28"/>
  <c r="PM94" i="28"/>
  <c r="QA94" i="28"/>
  <c r="PT94" i="28"/>
  <c r="PV94" i="28"/>
  <c r="QB94" i="28"/>
  <c r="PR94" i="28"/>
  <c r="QC94" i="28"/>
  <c r="PK94" i="28"/>
  <c r="PB94" i="28"/>
  <c r="PL94" i="28"/>
  <c r="QE94" i="28"/>
  <c r="PP94" i="28"/>
  <c r="PE94" i="28"/>
  <c r="PF94" i="28"/>
  <c r="PA94" i="28"/>
  <c r="PY94" i="28"/>
  <c r="PO94" i="28"/>
  <c r="PQ94" i="28"/>
  <c r="PD94" i="28"/>
  <c r="PJ94" i="28"/>
  <c r="QD94" i="28"/>
  <c r="PH94" i="28"/>
  <c r="PG94" i="28"/>
  <c r="PI94" i="28"/>
  <c r="PC94" i="28"/>
  <c r="PU94" i="28"/>
  <c r="PS94" i="28"/>
  <c r="PW94" i="28"/>
  <c r="PX94" i="28"/>
  <c r="ME97" i="28" l="1"/>
  <c r="MD98" i="28"/>
  <c r="QF94" i="28"/>
  <c r="PZ95" i="28"/>
  <c r="PA95" i="28"/>
  <c r="PI95" i="28"/>
  <c r="PQ95" i="28"/>
  <c r="QA95" i="28"/>
  <c r="PD95" i="28"/>
  <c r="PK95" i="28"/>
  <c r="QB95" i="28"/>
  <c r="PG95" i="28"/>
  <c r="PF95" i="28"/>
  <c r="QC95" i="28"/>
  <c r="PH95" i="28"/>
  <c r="QD95" i="28"/>
  <c r="PM95" i="28"/>
  <c r="PJ95" i="28"/>
  <c r="PY95" i="28"/>
  <c r="PP95" i="28"/>
  <c r="PV95" i="28"/>
  <c r="PW95" i="28"/>
  <c r="PX95" i="28"/>
  <c r="QE95" i="28"/>
  <c r="PS95" i="28"/>
  <c r="PN95" i="28"/>
  <c r="PL95" i="28"/>
  <c r="PE95" i="28"/>
  <c r="PB95" i="28"/>
  <c r="PC95" i="28"/>
  <c r="PU95" i="28"/>
  <c r="PT95" i="28"/>
  <c r="PR95" i="28"/>
  <c r="PO95" i="28"/>
  <c r="ME98" i="28" l="1"/>
  <c r="MD99" i="28"/>
  <c r="QF95" i="28"/>
  <c r="PZ96" i="28"/>
  <c r="PW96" i="28"/>
  <c r="PT96" i="28"/>
  <c r="PQ96" i="28"/>
  <c r="QA96" i="28"/>
  <c r="PN96" i="28"/>
  <c r="PG96" i="28"/>
  <c r="PV96" i="28"/>
  <c r="QB96" i="28"/>
  <c r="PS96" i="28"/>
  <c r="QC96" i="28"/>
  <c r="PC96" i="28"/>
  <c r="PX96" i="28"/>
  <c r="QD96" i="28"/>
  <c r="PE96" i="28"/>
  <c r="PB96" i="28"/>
  <c r="QE96" i="28"/>
  <c r="PL96" i="28"/>
  <c r="PA96" i="28"/>
  <c r="PP96" i="28"/>
  <c r="PJ96" i="28"/>
  <c r="PH96" i="28"/>
  <c r="PO96" i="28"/>
  <c r="PY96" i="28"/>
  <c r="PR96" i="28"/>
  <c r="PK96" i="28"/>
  <c r="PD96" i="28"/>
  <c r="PU96" i="28"/>
  <c r="PI96" i="28"/>
  <c r="PM96" i="28"/>
  <c r="PF96" i="28"/>
  <c r="MD100" i="28" l="1"/>
  <c r="ME99" i="28"/>
  <c r="QF96" i="28"/>
  <c r="PS97" i="28"/>
  <c r="PD97" i="28"/>
  <c r="PR97" i="28"/>
  <c r="PA97" i="28"/>
  <c r="PB97" i="28"/>
  <c r="PG97" i="28"/>
  <c r="PY97" i="28"/>
  <c r="PL97" i="28"/>
  <c r="PC97" i="28"/>
  <c r="PF97" i="28"/>
  <c r="QB97" i="28"/>
  <c r="PH97" i="28"/>
  <c r="PI97" i="28"/>
  <c r="QC97" i="28"/>
  <c r="PP97" i="28"/>
  <c r="PX97" i="28"/>
  <c r="PW97" i="28"/>
  <c r="QA97" i="28"/>
  <c r="PT97" i="28"/>
  <c r="QD97" i="28"/>
  <c r="PE97" i="28"/>
  <c r="PJ97" i="28"/>
  <c r="PM97" i="28"/>
  <c r="PZ97" i="28"/>
  <c r="PU97" i="28"/>
  <c r="PK97" i="28"/>
  <c r="QE97" i="28"/>
  <c r="PV97" i="28"/>
  <c r="PO97" i="28"/>
  <c r="PQ97" i="28"/>
  <c r="PN97" i="28"/>
  <c r="ME100" i="28" l="1"/>
  <c r="MD101" i="28"/>
  <c r="QF97" i="28"/>
  <c r="PC98" i="28"/>
  <c r="PO98" i="28"/>
  <c r="PU98" i="28"/>
  <c r="PY98" i="28"/>
  <c r="PN98" i="28"/>
  <c r="PS98" i="28"/>
  <c r="PP98" i="28"/>
  <c r="PV98" i="28"/>
  <c r="PZ98" i="28"/>
  <c r="PJ98" i="28"/>
  <c r="QA98" i="28"/>
  <c r="PG98" i="28"/>
  <c r="PB98" i="28"/>
  <c r="QB98" i="28"/>
  <c r="PR98" i="28"/>
  <c r="PA98" i="28"/>
  <c r="PX98" i="28"/>
  <c r="PQ98" i="28"/>
  <c r="QD98" i="28"/>
  <c r="PE98" i="28"/>
  <c r="QE98" i="28"/>
  <c r="PF98" i="28"/>
  <c r="QC98" i="28"/>
  <c r="PH98" i="28"/>
  <c r="PL98" i="28"/>
  <c r="PM98" i="28"/>
  <c r="PW98" i="28"/>
  <c r="PI98" i="28"/>
  <c r="PT98" i="28"/>
  <c r="PD98" i="28"/>
  <c r="PK98" i="28"/>
  <c r="MD102" i="28" l="1"/>
  <c r="ME101" i="28"/>
  <c r="QF98" i="28"/>
  <c r="PK99" i="28"/>
  <c r="PN99" i="28"/>
  <c r="PQ99" i="28"/>
  <c r="PO99" i="28"/>
  <c r="PY99" i="28"/>
  <c r="PV99" i="28"/>
  <c r="PZ99" i="28"/>
  <c r="PX99" i="28"/>
  <c r="QA99" i="28"/>
  <c r="PC99" i="28"/>
  <c r="PW99" i="28"/>
  <c r="QB99" i="28"/>
  <c r="PD99" i="28"/>
  <c r="PU99" i="28"/>
  <c r="PR99" i="28"/>
  <c r="QD99" i="28"/>
  <c r="PA99" i="28"/>
  <c r="PB99" i="28"/>
  <c r="PT99" i="28"/>
  <c r="PJ99" i="28"/>
  <c r="PM99" i="28"/>
  <c r="PE99" i="28"/>
  <c r="PG99" i="28"/>
  <c r="QC99" i="28"/>
  <c r="PF99" i="28"/>
  <c r="PH99" i="28"/>
  <c r="QE99" i="28"/>
  <c r="PS99" i="28"/>
  <c r="PI99" i="28"/>
  <c r="PP99" i="28"/>
  <c r="PL99" i="28"/>
  <c r="ME102" i="28" l="1"/>
  <c r="MD103" i="28"/>
  <c r="QF99" i="28"/>
  <c r="PM100" i="28"/>
  <c r="PK100" i="28"/>
  <c r="PN100" i="28"/>
  <c r="PF100" i="28"/>
  <c r="PS100" i="28"/>
  <c r="PY100" i="28"/>
  <c r="PZ100" i="28"/>
  <c r="PE100" i="28"/>
  <c r="PO100" i="28"/>
  <c r="PR100" i="28"/>
  <c r="PI100" i="28"/>
  <c r="PB100" i="28"/>
  <c r="QA100" i="28"/>
  <c r="PJ100" i="28"/>
  <c r="QC100" i="28"/>
  <c r="QD100" i="28"/>
  <c r="PL100" i="28"/>
  <c r="PP100" i="28"/>
  <c r="PG100" i="28"/>
  <c r="PH100" i="28"/>
  <c r="PW100" i="28"/>
  <c r="QE100" i="28"/>
  <c r="PA100" i="28"/>
  <c r="PX100" i="28"/>
  <c r="PV100" i="28"/>
  <c r="PQ100" i="28"/>
  <c r="PU100" i="28"/>
  <c r="PT100" i="28"/>
  <c r="PD100" i="28"/>
  <c r="PC100" i="28"/>
  <c r="QB100" i="28"/>
  <c r="MD104" i="28" l="1"/>
  <c r="ME104" i="28" s="1"/>
  <c r="ME103" i="28"/>
  <c r="QF100" i="28"/>
  <c r="PV101" i="28"/>
  <c r="PO101" i="28"/>
  <c r="PX101" i="28"/>
  <c r="PD101" i="28"/>
  <c r="PI101" i="28"/>
  <c r="PZ101" i="28"/>
  <c r="QA101" i="28"/>
  <c r="PQ101" i="28"/>
  <c r="PL101" i="28"/>
  <c r="PP101" i="28"/>
  <c r="QE101" i="28"/>
  <c r="PN101" i="28"/>
  <c r="PG101" i="28"/>
  <c r="PC101" i="28"/>
  <c r="PY101" i="28"/>
  <c r="PJ101" i="28"/>
  <c r="PS101" i="28"/>
  <c r="PE101" i="28"/>
  <c r="PR101" i="28"/>
  <c r="PW101" i="28"/>
  <c r="PB101" i="28"/>
  <c r="PU101" i="28"/>
  <c r="PA101" i="28"/>
  <c r="PF101" i="28"/>
  <c r="PH101" i="28"/>
  <c r="PK101" i="28"/>
  <c r="QB101" i="28"/>
  <c r="QC101" i="28"/>
  <c r="QD101" i="28"/>
  <c r="PT101" i="28"/>
  <c r="PM101" i="28"/>
  <c r="MD105" i="28" l="1"/>
  <c r="ME105" i="28" s="1"/>
  <c r="QF101" i="28"/>
  <c r="PE102" i="28"/>
  <c r="QC102" i="28"/>
  <c r="PT102" i="28"/>
  <c r="PP102" i="28"/>
  <c r="PA102" i="28"/>
  <c r="PJ102" i="28"/>
  <c r="QD102" i="28"/>
  <c r="PR102" i="28"/>
  <c r="QE102" i="28"/>
  <c r="PS102" i="28"/>
  <c r="PD102" i="28"/>
  <c r="PI102" i="28"/>
  <c r="PQ102" i="28"/>
  <c r="PY102" i="28"/>
  <c r="PB102" i="28"/>
  <c r="QA102" i="28"/>
  <c r="PK102" i="28"/>
  <c r="PM102" i="28"/>
  <c r="PH102" i="28"/>
  <c r="PX102" i="28"/>
  <c r="PG102" i="28"/>
  <c r="PL102" i="28"/>
  <c r="PV102" i="28"/>
  <c r="PC102" i="28"/>
  <c r="PW102" i="28"/>
  <c r="PF102" i="28"/>
  <c r="PU102" i="28"/>
  <c r="PZ102" i="28"/>
  <c r="PN102" i="28"/>
  <c r="QB102" i="28"/>
  <c r="PO102" i="28"/>
  <c r="MD106" i="28" l="1"/>
  <c r="ME106" i="28" s="1"/>
  <c r="QF102" i="28"/>
  <c r="PI103" i="28"/>
  <c r="PG103" i="28"/>
  <c r="PX103" i="28"/>
  <c r="QC103" i="28"/>
  <c r="PD103" i="28"/>
  <c r="PM103" i="28"/>
  <c r="QD103" i="28"/>
  <c r="PJ103" i="28"/>
  <c r="PA103" i="28"/>
  <c r="QE103" i="28"/>
  <c r="PK103" i="28"/>
  <c r="PC103" i="28"/>
  <c r="PS103" i="28"/>
  <c r="PF103" i="28"/>
  <c r="PO103" i="28"/>
  <c r="PH103" i="28"/>
  <c r="PL103" i="28"/>
  <c r="PQ103" i="28"/>
  <c r="PV103" i="28"/>
  <c r="PW103" i="28"/>
  <c r="PP103" i="28"/>
  <c r="PU103" i="28"/>
  <c r="PY103" i="28"/>
  <c r="PN103" i="28"/>
  <c r="PB103" i="28"/>
  <c r="PE103" i="28"/>
  <c r="QA103" i="28"/>
  <c r="PR103" i="28"/>
  <c r="PT103" i="28"/>
  <c r="PZ103" i="28"/>
  <c r="QB103" i="28"/>
  <c r="MD107" i="28" l="1"/>
  <c r="ME107" i="28" s="1"/>
  <c r="QF103" i="28"/>
  <c r="QA104" i="28"/>
  <c r="PK104" i="28"/>
  <c r="PF104" i="28"/>
  <c r="QB104" i="28"/>
  <c r="PV104" i="28"/>
  <c r="PX104" i="28"/>
  <c r="PO104" i="28"/>
  <c r="QE104" i="28"/>
  <c r="PW104" i="28"/>
  <c r="PU104" i="28"/>
  <c r="PQ104" i="28"/>
  <c r="QC104" i="28"/>
  <c r="PR104" i="28"/>
  <c r="PD104" i="28"/>
  <c r="PC104" i="28"/>
  <c r="PY104" i="28"/>
  <c r="PM104" i="28"/>
  <c r="PN104" i="28"/>
  <c r="PL104" i="28"/>
  <c r="PH104" i="28"/>
  <c r="PS104" i="28"/>
  <c r="PB104" i="28"/>
  <c r="PT104" i="28"/>
  <c r="PI104" i="28"/>
  <c r="PG104" i="28"/>
  <c r="PZ104" i="28"/>
  <c r="PE104" i="28"/>
  <c r="PA104" i="28"/>
  <c r="PJ104" i="28"/>
  <c r="QD104" i="28"/>
  <c r="PP104" i="28"/>
  <c r="MD108" i="28" l="1"/>
  <c r="ME108" i="28" s="1"/>
  <c r="QF104" i="28"/>
  <c r="QB105" i="28"/>
  <c r="PR105" i="28"/>
  <c r="PB105" i="28"/>
  <c r="QD105" i="28"/>
  <c r="PU105" i="28"/>
  <c r="QE105" i="28"/>
  <c r="PI105" i="28"/>
  <c r="PO105" i="28"/>
  <c r="QC105" i="28"/>
  <c r="PH105" i="28"/>
  <c r="PX105" i="28"/>
  <c r="PA105" i="28"/>
  <c r="PP105" i="28"/>
  <c r="PE105" i="28"/>
  <c r="PT105" i="28"/>
  <c r="PM105" i="28"/>
  <c r="PV105" i="28"/>
  <c r="PS105" i="28"/>
  <c r="QA105" i="28"/>
  <c r="PL105" i="28"/>
  <c r="PC105" i="28"/>
  <c r="PY105" i="28"/>
  <c r="PK105" i="28"/>
  <c r="PG105" i="28"/>
  <c r="PF105" i="28"/>
  <c r="PN105" i="28"/>
  <c r="PQ105" i="28"/>
  <c r="PD105" i="28"/>
  <c r="PZ105" i="28"/>
  <c r="PJ105" i="28"/>
  <c r="PW105" i="28"/>
  <c r="MD109" i="28" l="1"/>
  <c r="ME109" i="28" s="1"/>
  <c r="QF105" i="28"/>
  <c r="PF106" i="28"/>
  <c r="PA106" i="28"/>
  <c r="QC106" i="28"/>
  <c r="PC106" i="28"/>
  <c r="PV106" i="28"/>
  <c r="PM106" i="28"/>
  <c r="PP106" i="28"/>
  <c r="PJ106" i="28"/>
  <c r="PG106" i="28"/>
  <c r="PR106" i="28"/>
  <c r="PU106" i="28"/>
  <c r="QA106" i="28"/>
  <c r="PX106" i="28"/>
  <c r="PS106" i="28"/>
  <c r="QE106" i="28"/>
  <c r="PD106" i="28"/>
  <c r="PT106" i="28"/>
  <c r="PB106" i="28"/>
  <c r="PH106" i="28"/>
  <c r="PN106" i="28"/>
  <c r="PQ106" i="28"/>
  <c r="QB106" i="28"/>
  <c r="PE106" i="28"/>
  <c r="QD106" i="28"/>
  <c r="PL106" i="28"/>
  <c r="PK106" i="28"/>
  <c r="PO106" i="28"/>
  <c r="PY106" i="28"/>
  <c r="PI106" i="28"/>
  <c r="PW106" i="28"/>
  <c r="PZ106" i="28"/>
  <c r="MD110" i="28" l="1"/>
  <c r="ME110" i="28" s="1"/>
  <c r="QF106" i="28"/>
  <c r="PZ107" i="28"/>
  <c r="QA107" i="28"/>
  <c r="PK107" i="28"/>
  <c r="PL107" i="28"/>
  <c r="PC107" i="28"/>
  <c r="PR107" i="28"/>
  <c r="PE107" i="28"/>
  <c r="PO107" i="28"/>
  <c r="QB107" i="28"/>
  <c r="QC107" i="28"/>
  <c r="PW107" i="28"/>
  <c r="PG107" i="28"/>
  <c r="PU107" i="28"/>
  <c r="PX107" i="28"/>
  <c r="QD107" i="28"/>
  <c r="PH107" i="28"/>
  <c r="PN107" i="28"/>
  <c r="QE107" i="28"/>
  <c r="PS107" i="28"/>
  <c r="PJ107" i="28"/>
  <c r="PQ107" i="28"/>
  <c r="PF107" i="28"/>
  <c r="PB107" i="28"/>
  <c r="PA107" i="28"/>
  <c r="PY107" i="28"/>
  <c r="PD107" i="28"/>
  <c r="PM107" i="28"/>
  <c r="PI107" i="28"/>
  <c r="PV107" i="28"/>
  <c r="PP107" i="28"/>
  <c r="PT107" i="28"/>
  <c r="MD111" i="28" l="1"/>
  <c r="ME111" i="28" s="1"/>
  <c r="QF107" i="28"/>
  <c r="PZ108" i="28"/>
  <c r="PT108" i="28"/>
  <c r="PR108" i="28"/>
  <c r="PF108" i="28"/>
  <c r="PU108" i="28"/>
  <c r="QB108" i="28"/>
  <c r="QC108" i="28"/>
  <c r="PQ108" i="28"/>
  <c r="QA108" i="28"/>
  <c r="PB108" i="28"/>
  <c r="PP108" i="28"/>
  <c r="PD108" i="28"/>
  <c r="QD108" i="28"/>
  <c r="PO108" i="28"/>
  <c r="QE108" i="28"/>
  <c r="PI108" i="28"/>
  <c r="PH108" i="28"/>
  <c r="PM108" i="28"/>
  <c r="PL108" i="28"/>
  <c r="PA108" i="28"/>
  <c r="PS108" i="28"/>
  <c r="PJ108" i="28"/>
  <c r="PN108" i="28"/>
  <c r="PC108" i="28"/>
  <c r="PW108" i="28"/>
  <c r="PK108" i="28"/>
  <c r="PY108" i="28"/>
  <c r="PX108" i="28"/>
  <c r="PV108" i="28"/>
  <c r="PE108" i="28"/>
  <c r="PG108" i="28"/>
  <c r="MD112" i="28" l="1"/>
  <c r="ME112" i="28" s="1"/>
  <c r="QF108" i="28"/>
  <c r="PZ109" i="28"/>
  <c r="PS109" i="28"/>
  <c r="PH109" i="28"/>
  <c r="QA109" i="28"/>
  <c r="PF109" i="28"/>
  <c r="PR109" i="28"/>
  <c r="PE109" i="28"/>
  <c r="QD109" i="28"/>
  <c r="PG109" i="28"/>
  <c r="PA109" i="28"/>
  <c r="PT109" i="28"/>
  <c r="PC109" i="28"/>
  <c r="QE109" i="28"/>
  <c r="PV109" i="28"/>
  <c r="PL109" i="28"/>
  <c r="PU109" i="28"/>
  <c r="PX109" i="28"/>
  <c r="PW109" i="28"/>
  <c r="PJ109" i="28"/>
  <c r="PO109" i="28"/>
  <c r="PB109" i="28"/>
  <c r="PK109" i="28"/>
  <c r="PD109" i="28"/>
  <c r="PI109" i="28"/>
  <c r="PY109" i="28"/>
  <c r="PM109" i="28"/>
  <c r="PP109" i="28"/>
  <c r="PQ109" i="28"/>
  <c r="QB109" i="28"/>
  <c r="PN109" i="28"/>
  <c r="QC109" i="28"/>
  <c r="MD113" i="28" l="1"/>
  <c r="ME113" i="28" s="1"/>
  <c r="QF109" i="28"/>
  <c r="QA110" i="28"/>
  <c r="PM110" i="28"/>
  <c r="PQ110" i="28"/>
  <c r="QC110" i="28"/>
  <c r="PB110" i="28"/>
  <c r="QD110" i="28"/>
  <c r="PS110" i="28"/>
  <c r="QE110" i="28"/>
  <c r="PL110" i="28"/>
  <c r="QB110" i="28"/>
  <c r="PP110" i="28"/>
  <c r="PI110" i="28"/>
  <c r="PT110" i="28"/>
  <c r="PF110" i="28"/>
  <c r="PC110" i="28"/>
  <c r="PO110" i="28"/>
  <c r="PV110" i="28"/>
  <c r="PH110" i="28"/>
  <c r="PX110" i="28"/>
  <c r="PW110" i="28"/>
  <c r="PJ110" i="28"/>
  <c r="PE110" i="28"/>
  <c r="PG110" i="28"/>
  <c r="PR110" i="28"/>
  <c r="PY110" i="28"/>
  <c r="PA110" i="28"/>
  <c r="PZ110" i="28"/>
  <c r="PK110" i="28"/>
  <c r="PD110" i="28"/>
  <c r="PN110" i="28"/>
  <c r="PU110" i="28"/>
  <c r="MD114" i="28" l="1"/>
  <c r="MD115" i="28" s="1"/>
  <c r="QF110" i="28"/>
  <c r="QA111" i="28"/>
  <c r="PW111" i="28"/>
  <c r="PF111" i="28"/>
  <c r="PB111" i="28"/>
  <c r="PG111" i="28"/>
  <c r="PT111" i="28"/>
  <c r="PM111" i="28"/>
  <c r="PX111" i="28"/>
  <c r="QB111" i="28"/>
  <c r="PN111" i="28"/>
  <c r="PD111" i="28"/>
  <c r="PK111" i="28"/>
  <c r="QE111" i="28"/>
  <c r="QC111" i="28"/>
  <c r="QD111" i="28"/>
  <c r="PJ111" i="28"/>
  <c r="PC111" i="28"/>
  <c r="PL111" i="28"/>
  <c r="PA111" i="28"/>
  <c r="PO111" i="28"/>
  <c r="PR111" i="28"/>
  <c r="PE111" i="28"/>
  <c r="PQ111" i="28"/>
  <c r="PZ111" i="28"/>
  <c r="PI111" i="28"/>
  <c r="PU111" i="28"/>
  <c r="PS111" i="28"/>
  <c r="PY111" i="28"/>
  <c r="PV111" i="28"/>
  <c r="PH111" i="28"/>
  <c r="PP111" i="28"/>
  <c r="ME114" i="28" l="1"/>
  <c r="MD116" i="28"/>
  <c r="ME115" i="28"/>
  <c r="QF111" i="28"/>
  <c r="QB112" i="28"/>
  <c r="PN112" i="28"/>
  <c r="PT112" i="28"/>
  <c r="QD112" i="28"/>
  <c r="PX112" i="28"/>
  <c r="PS112" i="28"/>
  <c r="PM112" i="28"/>
  <c r="PU112" i="28"/>
  <c r="PJ112" i="28"/>
  <c r="PV112" i="28"/>
  <c r="QC112" i="28"/>
  <c r="PW112" i="28"/>
  <c r="PG112" i="28"/>
  <c r="PE112" i="28"/>
  <c r="QE112" i="28"/>
  <c r="PF112" i="28"/>
  <c r="PI112" i="28"/>
  <c r="QA112" i="28"/>
  <c r="PC112" i="28"/>
  <c r="PD112" i="28"/>
  <c r="PL112" i="28"/>
  <c r="PQ112" i="28"/>
  <c r="PZ112" i="28"/>
  <c r="PH112" i="28"/>
  <c r="PK112" i="28"/>
  <c r="PA112" i="28"/>
  <c r="PP112" i="28"/>
  <c r="PO112" i="28"/>
  <c r="PB112" i="28"/>
  <c r="PR112" i="28"/>
  <c r="PY112" i="28"/>
  <c r="ME116" i="28" l="1"/>
  <c r="MD117" i="28"/>
  <c r="QF112" i="28"/>
  <c r="PZ113" i="28"/>
  <c r="PK113" i="28"/>
  <c r="PH113" i="28"/>
  <c r="QA113" i="28"/>
  <c r="PU113" i="28"/>
  <c r="PV113" i="28"/>
  <c r="QB113" i="28"/>
  <c r="PT113" i="28"/>
  <c r="PN113" i="28"/>
  <c r="QC113" i="28"/>
  <c r="PO113" i="28"/>
  <c r="PS113" i="28"/>
  <c r="QE113" i="28"/>
  <c r="PQ113" i="28"/>
  <c r="PX113" i="28"/>
  <c r="PF113" i="28"/>
  <c r="PL113" i="28"/>
  <c r="PI113" i="28"/>
  <c r="PJ113" i="28"/>
  <c r="PA113" i="28"/>
  <c r="PB113" i="28"/>
  <c r="PC113" i="28"/>
  <c r="PW113" i="28"/>
  <c r="PP113" i="28"/>
  <c r="PR113" i="28"/>
  <c r="PD113" i="28"/>
  <c r="PE113" i="28"/>
  <c r="PY113" i="28"/>
  <c r="PM113" i="28"/>
  <c r="PG113" i="28"/>
  <c r="QD113" i="28"/>
  <c r="MD118" i="28" l="1"/>
  <c r="ME117" i="28"/>
  <c r="QF113" i="28"/>
  <c r="QA114" i="28"/>
  <c r="PX114" i="28"/>
  <c r="PQ114" i="28"/>
  <c r="QB114" i="28"/>
  <c r="PJ114" i="28"/>
  <c r="PU114" i="28"/>
  <c r="QC114" i="28"/>
  <c r="PM114" i="28"/>
  <c r="QD114" i="28"/>
  <c r="PI114" i="28"/>
  <c r="PV114" i="28"/>
  <c r="PT114" i="28"/>
  <c r="PL114" i="28"/>
  <c r="QE114" i="28"/>
  <c r="PH114" i="28"/>
  <c r="PC114" i="28"/>
  <c r="PD114" i="28"/>
  <c r="PS114" i="28"/>
  <c r="PG114" i="28"/>
  <c r="PB114" i="28"/>
  <c r="PA114" i="28"/>
  <c r="PE114" i="28"/>
  <c r="PY114" i="28"/>
  <c r="PR114" i="28"/>
  <c r="PF114" i="28"/>
  <c r="PK114" i="28"/>
  <c r="PN114" i="28"/>
  <c r="PZ114" i="28"/>
  <c r="PO114" i="28"/>
  <c r="PP114" i="28"/>
  <c r="PW114" i="28"/>
  <c r="MD119" i="28" l="1"/>
  <c r="ME118" i="28"/>
  <c r="PT116" i="28"/>
  <c r="QF114" i="28"/>
  <c r="QA115" i="28"/>
  <c r="PQ115" i="28"/>
  <c r="PL115" i="28"/>
  <c r="QB115" i="28"/>
  <c r="PF115" i="28"/>
  <c r="QC115" i="28"/>
  <c r="PB115" i="28"/>
  <c r="QD115" i="28"/>
  <c r="QE115" i="28"/>
  <c r="PW115" i="28"/>
  <c r="PR115" i="28"/>
  <c r="PJ115" i="28"/>
  <c r="PU115" i="28"/>
  <c r="PP115" i="28"/>
  <c r="PG115" i="28"/>
  <c r="PH115" i="28"/>
  <c r="PK115" i="28"/>
  <c r="PI115" i="28"/>
  <c r="PD115" i="28"/>
  <c r="PE115" i="28"/>
  <c r="PA115" i="28"/>
  <c r="PN115" i="28"/>
  <c r="PX115" i="28"/>
  <c r="PT115" i="28"/>
  <c r="PO115" i="28"/>
  <c r="PV115" i="28"/>
  <c r="PS115" i="28"/>
  <c r="PZ115" i="28"/>
  <c r="PC115" i="28"/>
  <c r="PY115" i="28"/>
  <c r="PM115" i="28"/>
  <c r="QB116" i="28"/>
  <c r="PW116" i="28"/>
  <c r="QC116" i="28"/>
  <c r="PO116" i="28"/>
  <c r="PA116" i="28"/>
  <c r="QD116" i="28"/>
  <c r="PN116" i="28"/>
  <c r="PF116" i="28"/>
  <c r="QE116" i="28"/>
  <c r="PS116" i="28"/>
  <c r="PL116" i="28"/>
  <c r="PC116" i="28"/>
  <c r="PU116" i="28"/>
  <c r="QA116" i="28"/>
  <c r="PD116" i="28"/>
  <c r="PX116" i="28"/>
  <c r="PG116" i="28"/>
  <c r="PP116" i="28"/>
  <c r="PJ116" i="28"/>
  <c r="PB116" i="28"/>
  <c r="PK116" i="28"/>
  <c r="PZ116" i="28"/>
  <c r="PV116" i="28"/>
  <c r="PM116" i="28"/>
  <c r="PQ116" i="28"/>
  <c r="PY116" i="28"/>
  <c r="PE116" i="28"/>
  <c r="PH116" i="28"/>
  <c r="MD120" i="28" l="1"/>
  <c r="ME119" i="28"/>
  <c r="PI116" i="28"/>
  <c r="PR116" i="28"/>
  <c r="QF115" i="28"/>
  <c r="ME120" i="28" l="1"/>
  <c r="MD121" i="28"/>
  <c r="QF116" i="28"/>
  <c r="PZ117" i="28"/>
  <c r="PR117" i="28"/>
  <c r="PW117" i="28"/>
  <c r="QB117" i="28"/>
  <c r="PQ117" i="28"/>
  <c r="PM117" i="28"/>
  <c r="QD117" i="28"/>
  <c r="PP117" i="28"/>
  <c r="PH117" i="28"/>
  <c r="PO117" i="28"/>
  <c r="QA117" i="28"/>
  <c r="PJ117" i="28"/>
  <c r="PF117" i="28"/>
  <c r="PG117" i="28"/>
  <c r="QC117" i="28"/>
  <c r="PX117" i="28"/>
  <c r="PV117" i="28"/>
  <c r="QE117" i="28"/>
  <c r="PD117" i="28"/>
  <c r="PY117" i="28"/>
  <c r="PI117" i="28"/>
  <c r="PT117" i="28"/>
  <c r="PS117" i="28"/>
  <c r="PE117" i="28"/>
  <c r="PC117" i="28"/>
  <c r="PN117" i="28"/>
  <c r="PA117" i="28"/>
  <c r="PL117" i="28"/>
  <c r="PU117" i="28"/>
  <c r="PK117" i="28"/>
  <c r="PB117" i="28"/>
  <c r="ME121" i="28" l="1"/>
  <c r="MD122" i="28"/>
  <c r="QF117" i="28"/>
  <c r="PO119" i="28"/>
  <c r="QA118" i="28"/>
  <c r="PT118" i="28"/>
  <c r="PC118" i="28"/>
  <c r="QB118" i="28"/>
  <c r="PH118" i="28"/>
  <c r="PF118" i="28"/>
  <c r="QD118" i="28"/>
  <c r="PM118" i="28"/>
  <c r="PE118" i="28"/>
  <c r="PI118" i="28"/>
  <c r="PO118" i="28"/>
  <c r="QC118" i="28"/>
  <c r="PA118" i="28"/>
  <c r="PD118" i="28"/>
  <c r="PB118" i="28"/>
  <c r="QE118" i="28"/>
  <c r="PN118" i="28"/>
  <c r="PG118" i="28"/>
  <c r="PJ118" i="28"/>
  <c r="PU118" i="28"/>
  <c r="PX118" i="28"/>
  <c r="PV118" i="28"/>
  <c r="PL118" i="28"/>
  <c r="PY118" i="28"/>
  <c r="PW118" i="28"/>
  <c r="PP118" i="28"/>
  <c r="PS118" i="28"/>
  <c r="PZ118" i="28"/>
  <c r="PK118" i="28"/>
  <c r="PR118" i="28"/>
  <c r="PQ118" i="28"/>
  <c r="QE119" i="28"/>
  <c r="PT119" i="28"/>
  <c r="QD119" i="28"/>
  <c r="MD123" i="28" l="1"/>
  <c r="ME122" i="28"/>
  <c r="PQ119" i="28"/>
  <c r="PC119" i="28"/>
  <c r="PH119" i="28"/>
  <c r="PL119" i="28"/>
  <c r="PX119" i="28"/>
  <c r="PP119" i="28"/>
  <c r="PS119" i="28"/>
  <c r="PJ119" i="28"/>
  <c r="PF119" i="28"/>
  <c r="PM119" i="28"/>
  <c r="QA119" i="28"/>
  <c r="PY119" i="28"/>
  <c r="PU119" i="28"/>
  <c r="PG119" i="28"/>
  <c r="QC119" i="28"/>
  <c r="PB119" i="28"/>
  <c r="PZ119" i="28"/>
  <c r="PI119" i="28"/>
  <c r="PW119" i="28"/>
  <c r="PK119" i="28"/>
  <c r="QB119" i="28"/>
  <c r="PD119" i="28"/>
  <c r="PR119" i="28"/>
  <c r="PV119" i="28"/>
  <c r="PN119" i="28"/>
  <c r="PE119" i="28"/>
  <c r="PA119" i="28"/>
  <c r="QF118" i="28"/>
  <c r="MD124" i="28" l="1"/>
  <c r="ME123" i="28"/>
  <c r="QF119" i="28"/>
  <c r="PW120" i="28"/>
  <c r="PR120" i="28"/>
  <c r="PN120" i="28"/>
  <c r="PU120" i="28"/>
  <c r="PY120" i="28"/>
  <c r="PZ120" i="28"/>
  <c r="PD120" i="28"/>
  <c r="PC120" i="28"/>
  <c r="PP120" i="28"/>
  <c r="QE120" i="28"/>
  <c r="PM120" i="28"/>
  <c r="PF120" i="28"/>
  <c r="PI120" i="28"/>
  <c r="PE120" i="28"/>
  <c r="PL120" i="28"/>
  <c r="PQ120" i="28"/>
  <c r="PS120" i="28"/>
  <c r="PA120" i="28"/>
  <c r="PJ120" i="28"/>
  <c r="QA120" i="28"/>
  <c r="PX120" i="28"/>
  <c r="PT120" i="28"/>
  <c r="QB120" i="28"/>
  <c r="QD120" i="28"/>
  <c r="PB120" i="28"/>
  <c r="PV120" i="28"/>
  <c r="PO120" i="28"/>
  <c r="PK120" i="28"/>
  <c r="QC120" i="28"/>
  <c r="PH120" i="28"/>
  <c r="PG120" i="28"/>
  <c r="MD125" i="28" l="1"/>
  <c r="ME124" i="28"/>
  <c r="QF120" i="28"/>
  <c r="QB121" i="28"/>
  <c r="PP121" i="28"/>
  <c r="PR121" i="28"/>
  <c r="QC121" i="28"/>
  <c r="PB121" i="28"/>
  <c r="PF121" i="28"/>
  <c r="QD121" i="28"/>
  <c r="PO121" i="28"/>
  <c r="PW121" i="28"/>
  <c r="PL121" i="28"/>
  <c r="PS121" i="28"/>
  <c r="PM121" i="28"/>
  <c r="PQ121" i="28"/>
  <c r="QE121" i="28"/>
  <c r="PT121" i="28"/>
  <c r="PJ121" i="28"/>
  <c r="PH121" i="28"/>
  <c r="PN121" i="28"/>
  <c r="PX121" i="28"/>
  <c r="PG121" i="28"/>
  <c r="PC121" i="28"/>
  <c r="PE121" i="28"/>
  <c r="PV121" i="28"/>
  <c r="PK121" i="28"/>
  <c r="PY121" i="28"/>
  <c r="PU121" i="28"/>
  <c r="PD121" i="28"/>
  <c r="PZ121" i="28"/>
  <c r="QA121" i="28"/>
  <c r="PI121" i="28"/>
  <c r="PA121" i="28"/>
  <c r="ME125" i="28" l="1"/>
  <c r="MD126" i="28"/>
  <c r="QF121" i="28"/>
  <c r="PE122" i="28"/>
  <c r="PX122" i="28"/>
  <c r="PF122" i="28"/>
  <c r="PS122" i="28"/>
  <c r="PH122" i="28"/>
  <c r="PP122" i="28"/>
  <c r="PY122" i="28"/>
  <c r="PV122" i="28"/>
  <c r="PG122" i="28"/>
  <c r="PW122" i="28"/>
  <c r="PU122" i="28"/>
  <c r="PQ122" i="28"/>
  <c r="QD122" i="28"/>
  <c r="PM122" i="28"/>
  <c r="PL122" i="28"/>
  <c r="PZ122" i="28"/>
  <c r="PK122" i="28"/>
  <c r="PD122" i="28"/>
  <c r="QA122" i="28"/>
  <c r="PR122" i="28"/>
  <c r="PN122" i="28"/>
  <c r="QB122" i="28"/>
  <c r="PJ122" i="28"/>
  <c r="PB122" i="28"/>
  <c r="QC122" i="28"/>
  <c r="PO122" i="28"/>
  <c r="PT122" i="28"/>
  <c r="PA122" i="28"/>
  <c r="PC122" i="28"/>
  <c r="QE122" i="28"/>
  <c r="PI122" i="28"/>
  <c r="ME126" i="28" l="1"/>
  <c r="MD127" i="28"/>
  <c r="QF122" i="28"/>
  <c r="PI123" i="28"/>
  <c r="PB123" i="28"/>
  <c r="PK123" i="28"/>
  <c r="PW123" i="28"/>
  <c r="PQ123" i="28"/>
  <c r="PM123" i="28"/>
  <c r="PA123" i="28"/>
  <c r="PE123" i="28"/>
  <c r="PD123" i="28"/>
  <c r="PR123" i="28"/>
  <c r="PT123" i="28"/>
  <c r="PH123" i="28"/>
  <c r="PL123" i="28"/>
  <c r="PC123" i="28"/>
  <c r="PP123" i="28"/>
  <c r="PG123" i="28"/>
  <c r="PJ123" i="28"/>
  <c r="PZ123" i="28"/>
  <c r="QA123" i="28"/>
  <c r="PF123" i="28"/>
  <c r="PS123" i="28"/>
  <c r="QD123" i="28"/>
  <c r="PN123" i="28"/>
  <c r="PY123" i="28"/>
  <c r="PO123" i="28"/>
  <c r="PV123" i="28"/>
  <c r="QB123" i="28"/>
  <c r="PX123" i="28"/>
  <c r="QC123" i="28"/>
  <c r="PU123" i="28"/>
  <c r="QE123" i="28"/>
  <c r="ME127" i="28" l="1"/>
  <c r="MD128" i="28"/>
  <c r="QF123" i="28"/>
  <c r="PP124" i="28"/>
  <c r="PC124" i="28"/>
  <c r="PT124" i="28"/>
  <c r="PM124" i="28"/>
  <c r="PK124" i="28"/>
  <c r="PE124" i="28"/>
  <c r="PG124" i="28"/>
  <c r="QD124" i="28"/>
  <c r="QE124" i="28"/>
  <c r="PH124" i="28"/>
  <c r="PR124" i="28"/>
  <c r="PY124" i="28"/>
  <c r="PO124" i="28"/>
  <c r="PS124" i="28"/>
  <c r="PZ124" i="28"/>
  <c r="PJ124" i="28"/>
  <c r="PI124" i="28"/>
  <c r="QA124" i="28"/>
  <c r="PQ124" i="28"/>
  <c r="PD124" i="28"/>
  <c r="QB124" i="28"/>
  <c r="PX124" i="28"/>
  <c r="PB124" i="28"/>
  <c r="QC124" i="28"/>
  <c r="PW124" i="28"/>
  <c r="PF124" i="28"/>
  <c r="PN124" i="28"/>
  <c r="PL124" i="28"/>
  <c r="PV124" i="28"/>
  <c r="PA124" i="28"/>
  <c r="PU124" i="28"/>
  <c r="ME128" i="28" l="1"/>
  <c r="MD129" i="28"/>
  <c r="QF124" i="28"/>
  <c r="QA125" i="28"/>
  <c r="PO125" i="28"/>
  <c r="PB125" i="28"/>
  <c r="QB125" i="28"/>
  <c r="PL125" i="28"/>
  <c r="QC125" i="28"/>
  <c r="PA125" i="28"/>
  <c r="QE125" i="28"/>
  <c r="PR125" i="28"/>
  <c r="PI125" i="28"/>
  <c r="PX125" i="28"/>
  <c r="PJ125" i="28"/>
  <c r="QD125" i="28"/>
  <c r="PW125" i="28"/>
  <c r="PS125" i="28"/>
  <c r="PM125" i="28"/>
  <c r="PK125" i="28"/>
  <c r="PG125" i="28"/>
  <c r="PU125" i="28"/>
  <c r="PV125" i="28"/>
  <c r="PE125" i="28"/>
  <c r="PC125" i="28"/>
  <c r="PN125" i="28"/>
  <c r="PH125" i="28"/>
  <c r="PY125" i="28"/>
  <c r="PZ125" i="28"/>
  <c r="PQ125" i="28"/>
  <c r="PF125" i="28"/>
  <c r="PT125" i="28"/>
  <c r="PP125" i="28"/>
  <c r="PD125" i="28"/>
  <c r="ME129" i="28" l="1"/>
  <c r="MD130" i="28"/>
  <c r="QF125" i="28"/>
  <c r="QC126" i="28"/>
  <c r="PK126" i="28"/>
  <c r="PI126" i="28"/>
  <c r="PU126" i="28"/>
  <c r="PL126" i="28"/>
  <c r="PQ126" i="28"/>
  <c r="PX126" i="28"/>
  <c r="PA126" i="28"/>
  <c r="PE126" i="28"/>
  <c r="PV126" i="28"/>
  <c r="PC126" i="28"/>
  <c r="PR126" i="28"/>
  <c r="PF126" i="28"/>
  <c r="PH126" i="28"/>
  <c r="QA126" i="28"/>
  <c r="PJ126" i="28"/>
  <c r="PB126" i="28"/>
  <c r="QE126" i="28"/>
  <c r="PG126" i="28"/>
  <c r="PM126" i="28"/>
  <c r="PO126" i="28"/>
  <c r="PT126" i="28"/>
  <c r="PY126" i="28"/>
  <c r="PN126" i="28"/>
  <c r="PP126" i="28"/>
  <c r="PD126" i="28"/>
  <c r="PS126" i="28"/>
  <c r="PZ126" i="28"/>
  <c r="PW126" i="28"/>
  <c r="QB126" i="28"/>
  <c r="QD126" i="28"/>
  <c r="ME130" i="28" l="1"/>
  <c r="MD131" i="28"/>
  <c r="QF126" i="28"/>
  <c r="QA127" i="28"/>
  <c r="QC127" i="28"/>
  <c r="QE127" i="28"/>
  <c r="PM127" i="28"/>
  <c r="PC127" i="28"/>
  <c r="PU127" i="28"/>
  <c r="PA127" i="28"/>
  <c r="QD127" i="28"/>
  <c r="PR127" i="28"/>
  <c r="PO127" i="28"/>
  <c r="PL127" i="28"/>
  <c r="PX127" i="28"/>
  <c r="PK127" i="28"/>
  <c r="PG127" i="28"/>
  <c r="PF127" i="28"/>
  <c r="PV127" i="28"/>
  <c r="PN127" i="28"/>
  <c r="PD127" i="28"/>
  <c r="PI127" i="28"/>
  <c r="PH127" i="28"/>
  <c r="PW127" i="28"/>
  <c r="PY127" i="28"/>
  <c r="PE127" i="28"/>
  <c r="PP127" i="28"/>
  <c r="PB127" i="28"/>
  <c r="PT127" i="28"/>
  <c r="PQ127" i="28"/>
  <c r="PZ127" i="28"/>
  <c r="PS127" i="28"/>
  <c r="PJ127" i="28"/>
  <c r="QB127" i="28"/>
  <c r="ME131" i="28" l="1"/>
  <c r="MD132" i="28"/>
  <c r="QF127" i="28"/>
  <c r="QA128" i="28"/>
  <c r="PD128" i="28"/>
  <c r="PN128" i="28"/>
  <c r="QC128" i="28"/>
  <c r="PV128" i="28"/>
  <c r="PL128" i="28"/>
  <c r="PK128" i="28"/>
  <c r="PJ128" i="28"/>
  <c r="PI128" i="28"/>
  <c r="QB128" i="28"/>
  <c r="PS128" i="28"/>
  <c r="PH128" i="28"/>
  <c r="PT128" i="28"/>
  <c r="PM128" i="28"/>
  <c r="QD128" i="28"/>
  <c r="PG128" i="28"/>
  <c r="QE128" i="28"/>
  <c r="PF128" i="28"/>
  <c r="PP128" i="28"/>
  <c r="PR128" i="28"/>
  <c r="PA128" i="28"/>
  <c r="PO128" i="28"/>
  <c r="PB128" i="28"/>
  <c r="PY128" i="28"/>
  <c r="PC128" i="28"/>
  <c r="PQ128" i="28"/>
  <c r="PZ128" i="28"/>
  <c r="PX128" i="28"/>
  <c r="PW128" i="28"/>
  <c r="PE128" i="28"/>
  <c r="PU128" i="28"/>
  <c r="MD133" i="28" l="1"/>
  <c r="ME132" i="28"/>
  <c r="QF128" i="28"/>
  <c r="QA129" i="28"/>
  <c r="PI129" i="28"/>
  <c r="PA129" i="28"/>
  <c r="QB129" i="28"/>
  <c r="PW129" i="28"/>
  <c r="QD129" i="28"/>
  <c r="PT129" i="28"/>
  <c r="PC129" i="28"/>
  <c r="PN129" i="28"/>
  <c r="PH129" i="28"/>
  <c r="PV129" i="28"/>
  <c r="PJ129" i="28"/>
  <c r="PE129" i="28"/>
  <c r="PG129" i="28"/>
  <c r="PO129" i="28"/>
  <c r="PY129" i="28"/>
  <c r="PM129" i="28"/>
  <c r="PP129" i="28"/>
  <c r="PZ129" i="28"/>
  <c r="PF129" i="28"/>
  <c r="PX129" i="28"/>
  <c r="PB129" i="28"/>
  <c r="PU129" i="28"/>
  <c r="PD129" i="28"/>
  <c r="PQ129" i="28"/>
  <c r="QC129" i="28"/>
  <c r="QE129" i="28"/>
  <c r="PK129" i="28"/>
  <c r="PR129" i="28"/>
  <c r="PS129" i="28"/>
  <c r="PL129" i="28"/>
  <c r="ME133" i="28" l="1"/>
  <c r="MD134" i="28"/>
  <c r="QF129" i="28"/>
  <c r="PO130" i="28"/>
  <c r="PM130" i="28"/>
  <c r="PS130" i="28"/>
  <c r="PC130" i="28"/>
  <c r="PU130" i="28"/>
  <c r="QE130" i="28"/>
  <c r="PW130" i="28"/>
  <c r="PG130" i="28"/>
  <c r="PF130" i="28"/>
  <c r="PI130" i="28"/>
  <c r="PY130" i="28"/>
  <c r="PH130" i="28"/>
  <c r="PK130" i="28"/>
  <c r="QA130" i="28"/>
  <c r="PP130" i="28"/>
  <c r="QB130" i="28"/>
  <c r="PA130" i="28"/>
  <c r="PE130" i="28"/>
  <c r="PD130" i="28"/>
  <c r="PN130" i="28"/>
  <c r="PX130" i="28"/>
  <c r="PB130" i="28"/>
  <c r="PZ130" i="28"/>
  <c r="PV130" i="28"/>
  <c r="PT130" i="28"/>
  <c r="PL130" i="28"/>
  <c r="QC130" i="28"/>
  <c r="PR130" i="28"/>
  <c r="QD130" i="28"/>
  <c r="PJ130" i="28"/>
  <c r="PQ130" i="28"/>
  <c r="ME134" i="28" l="1"/>
  <c r="MD135" i="28"/>
  <c r="QF130" i="28"/>
  <c r="QA131" i="28"/>
  <c r="PJ131" i="28"/>
  <c r="PN131" i="28"/>
  <c r="PK131" i="28"/>
  <c r="PF131" i="28"/>
  <c r="PU131" i="28"/>
  <c r="QB131" i="28"/>
  <c r="PH131" i="28"/>
  <c r="PE131" i="28"/>
  <c r="QC131" i="28"/>
  <c r="PG131" i="28"/>
  <c r="QD131" i="28"/>
  <c r="PL131" i="28"/>
  <c r="QE131" i="28"/>
  <c r="PX131" i="28"/>
  <c r="PW131" i="28"/>
  <c r="PT131" i="28"/>
  <c r="PV131" i="28"/>
  <c r="PQ131" i="28"/>
  <c r="PC131" i="28"/>
  <c r="PM131" i="28"/>
  <c r="PA131" i="28"/>
  <c r="PR131" i="28"/>
  <c r="PO131" i="28"/>
  <c r="PD131" i="28"/>
  <c r="PY131" i="28"/>
  <c r="PZ131" i="28"/>
  <c r="PS131" i="28"/>
  <c r="PP131" i="28"/>
  <c r="PI131" i="28"/>
  <c r="PB131" i="28"/>
  <c r="ME135" i="28" l="1"/>
  <c r="MD136" i="28"/>
  <c r="QF131" i="28"/>
  <c r="QA132" i="28"/>
  <c r="PC132" i="28"/>
  <c r="PD132" i="28"/>
  <c r="PU132" i="28"/>
  <c r="QB132" i="28"/>
  <c r="PP132" i="28"/>
  <c r="PF132" i="28"/>
  <c r="PN132" i="28"/>
  <c r="QC132" i="28"/>
  <c r="PA132" i="28"/>
  <c r="PT132" i="28"/>
  <c r="QD132" i="28"/>
  <c r="PR132" i="28"/>
  <c r="PB132" i="28"/>
  <c r="QE132" i="28"/>
  <c r="PQ132" i="28"/>
  <c r="PG132" i="28"/>
  <c r="PH132" i="28"/>
  <c r="PS132" i="28"/>
  <c r="PV132" i="28"/>
  <c r="PM132" i="28"/>
  <c r="PX132" i="28"/>
  <c r="PE132" i="28"/>
  <c r="PL132" i="28"/>
  <c r="PJ132" i="28"/>
  <c r="PW132" i="28"/>
  <c r="PK132" i="28"/>
  <c r="PY132" i="28"/>
  <c r="PO132" i="28"/>
  <c r="PZ132" i="28"/>
  <c r="PI132" i="28"/>
  <c r="MD137" i="28" l="1"/>
  <c r="ME136" i="28"/>
  <c r="QF132" i="28"/>
  <c r="QA133" i="28"/>
  <c r="PC133" i="28"/>
  <c r="PK133" i="28"/>
  <c r="QC133" i="28"/>
  <c r="PI133" i="28"/>
  <c r="QD133" i="28"/>
  <c r="PN133" i="28"/>
  <c r="QE133" i="28"/>
  <c r="PT133" i="28"/>
  <c r="PE133" i="28"/>
  <c r="PH133" i="28"/>
  <c r="PR133" i="28"/>
  <c r="PS133" i="28"/>
  <c r="PB133" i="28"/>
  <c r="QB133" i="28"/>
  <c r="PW133" i="28"/>
  <c r="PD133" i="28"/>
  <c r="PX133" i="28"/>
  <c r="PP133" i="28"/>
  <c r="PU133" i="28"/>
  <c r="PQ133" i="28"/>
  <c r="PL133" i="28"/>
  <c r="PG133" i="28"/>
  <c r="PY133" i="28"/>
  <c r="PM133" i="28"/>
  <c r="PV133" i="28"/>
  <c r="PA133" i="28"/>
  <c r="PF133" i="28"/>
  <c r="PZ133" i="28"/>
  <c r="PO133" i="28"/>
  <c r="PJ133" i="28"/>
  <c r="ME137" i="28" l="1"/>
  <c r="MD138" i="28"/>
  <c r="QF133" i="28"/>
  <c r="PN134" i="28"/>
  <c r="PG134" i="28"/>
  <c r="PB134" i="28"/>
  <c r="PD134" i="28"/>
  <c r="PS134" i="28"/>
  <c r="PO134" i="28"/>
  <c r="PT134" i="28"/>
  <c r="PU134" i="28"/>
  <c r="PC134" i="28"/>
  <c r="PH134" i="28"/>
  <c r="PY134" i="28"/>
  <c r="PW134" i="28"/>
  <c r="PL134" i="28"/>
  <c r="PZ134" i="28"/>
  <c r="PR134" i="28"/>
  <c r="PV134" i="28"/>
  <c r="QA134" i="28"/>
  <c r="PP134" i="28"/>
  <c r="PQ134" i="28"/>
  <c r="QB134" i="28"/>
  <c r="PE134" i="28"/>
  <c r="PX134" i="28"/>
  <c r="QC134" i="28"/>
  <c r="PJ134" i="28"/>
  <c r="PA134" i="28"/>
  <c r="QD134" i="28"/>
  <c r="PM134" i="28"/>
  <c r="PI134" i="28"/>
  <c r="QE134" i="28"/>
  <c r="PK134" i="28"/>
  <c r="PF134" i="28"/>
  <c r="MD139" i="28" l="1"/>
  <c r="ME138" i="28"/>
  <c r="QF134" i="28"/>
  <c r="PU135" i="28"/>
  <c r="PV135" i="28"/>
  <c r="PS135" i="28"/>
  <c r="PN135" i="28"/>
  <c r="PW135" i="28"/>
  <c r="PM135" i="28"/>
  <c r="PO135" i="28"/>
  <c r="PJ135" i="28"/>
  <c r="PR135" i="28"/>
  <c r="PL135" i="28"/>
  <c r="PY135" i="28"/>
  <c r="PD135" i="28"/>
  <c r="PA135" i="28"/>
  <c r="PZ135" i="28"/>
  <c r="PX135" i="28"/>
  <c r="PP135" i="28"/>
  <c r="QA135" i="28"/>
  <c r="PF135" i="28"/>
  <c r="PB135" i="28"/>
  <c r="QB135" i="28"/>
  <c r="PI135" i="28"/>
  <c r="PK135" i="28"/>
  <c r="QC135" i="28"/>
  <c r="PE135" i="28"/>
  <c r="PG135" i="28"/>
  <c r="QD135" i="28"/>
  <c r="PC135" i="28"/>
  <c r="PT135" i="28"/>
  <c r="QE135" i="28"/>
  <c r="PQ135" i="28"/>
  <c r="PH135" i="28"/>
  <c r="ME139" i="28" l="1"/>
  <c r="MD140" i="28"/>
  <c r="QF135" i="28"/>
  <c r="PA136" i="28"/>
  <c r="PR136" i="28"/>
  <c r="PG136" i="28"/>
  <c r="PU136" i="28"/>
  <c r="PO136" i="28"/>
  <c r="PM136" i="28"/>
  <c r="PI136" i="28"/>
  <c r="PX136" i="28"/>
  <c r="PY136" i="28"/>
  <c r="PQ136" i="28"/>
  <c r="PT136" i="28"/>
  <c r="PZ136" i="28"/>
  <c r="PS136" i="28"/>
  <c r="PW136" i="28"/>
  <c r="QA136" i="28"/>
  <c r="PB136" i="28"/>
  <c r="PL136" i="28"/>
  <c r="QB136" i="28"/>
  <c r="PF136" i="28"/>
  <c r="PV136" i="28"/>
  <c r="PN136" i="28"/>
  <c r="QC136" i="28"/>
  <c r="PP136" i="28"/>
  <c r="PD136" i="28"/>
  <c r="PK136" i="28"/>
  <c r="QD136" i="28"/>
  <c r="PE136" i="28"/>
  <c r="PH136" i="28"/>
  <c r="QE136" i="28"/>
  <c r="PC136" i="28"/>
  <c r="PJ136" i="28"/>
  <c r="ME140" i="28" l="1"/>
  <c r="MD141" i="28"/>
  <c r="QF136" i="28"/>
  <c r="PB137" i="28"/>
  <c r="PS137" i="28"/>
  <c r="PD137" i="28"/>
  <c r="PQ137" i="28"/>
  <c r="PJ137" i="28"/>
  <c r="PL137" i="28"/>
  <c r="PO137" i="28"/>
  <c r="PI137" i="28"/>
  <c r="PY137" i="28"/>
  <c r="PE137" i="28"/>
  <c r="PP137" i="28"/>
  <c r="PZ137" i="28"/>
  <c r="PF137" i="28"/>
  <c r="PR137" i="28"/>
  <c r="PN137" i="28"/>
  <c r="QA137" i="28"/>
  <c r="PV137" i="28"/>
  <c r="PK137" i="28"/>
  <c r="PA137" i="28"/>
  <c r="QB137" i="28"/>
  <c r="PU137" i="28"/>
  <c r="PW137" i="28"/>
  <c r="QC137" i="28"/>
  <c r="PM137" i="28"/>
  <c r="PX137" i="28"/>
  <c r="QD137" i="28"/>
  <c r="PT137" i="28"/>
  <c r="PC137" i="28"/>
  <c r="QE137" i="28"/>
  <c r="PH137" i="28"/>
  <c r="PG137" i="28"/>
  <c r="ME141" i="28" l="1"/>
  <c r="MD142" i="28"/>
  <c r="QF137" i="28"/>
  <c r="PP138" i="28"/>
  <c r="PQ138" i="28"/>
  <c r="PO138" i="28"/>
  <c r="PD138" i="28"/>
  <c r="PV138" i="28"/>
  <c r="PL138" i="28"/>
  <c r="PK138" i="28"/>
  <c r="PY138" i="28"/>
  <c r="PW138" i="28"/>
  <c r="PI138" i="28"/>
  <c r="PZ138" i="28"/>
  <c r="PN138" i="28"/>
  <c r="PM138" i="28"/>
  <c r="QA138" i="28"/>
  <c r="PS138" i="28"/>
  <c r="PG138" i="28"/>
  <c r="QE138" i="28"/>
  <c r="PA138" i="28"/>
  <c r="QB138" i="28"/>
  <c r="PH138" i="28"/>
  <c r="PB138" i="28"/>
  <c r="QC138" i="28"/>
  <c r="PX138" i="28"/>
  <c r="PU138" i="28"/>
  <c r="PE138" i="28"/>
  <c r="PR138" i="28"/>
  <c r="QD138" i="28"/>
  <c r="PC138" i="28"/>
  <c r="PT138" i="28"/>
  <c r="PF138" i="28"/>
  <c r="PJ138" i="28"/>
  <c r="ME142" i="28" l="1"/>
  <c r="MD143" i="28"/>
  <c r="QF138" i="28"/>
  <c r="PX139" i="28"/>
  <c r="PV139" i="28"/>
  <c r="PH139" i="28"/>
  <c r="PJ139" i="28"/>
  <c r="PD139" i="28"/>
  <c r="PU139" i="28"/>
  <c r="PI139" i="28"/>
  <c r="PT139" i="28"/>
  <c r="PA139" i="28"/>
  <c r="PG139" i="28"/>
  <c r="PY139" i="28"/>
  <c r="PE139" i="28"/>
  <c r="PC139" i="28"/>
  <c r="PZ139" i="28"/>
  <c r="PN139" i="28"/>
  <c r="PM139" i="28"/>
  <c r="QA139" i="28"/>
  <c r="PP139" i="28"/>
  <c r="PO139" i="28"/>
  <c r="QB139" i="28"/>
  <c r="PK139" i="28"/>
  <c r="PS139" i="28"/>
  <c r="QC139" i="28"/>
  <c r="PW139" i="28"/>
  <c r="PL139" i="28"/>
  <c r="QD139" i="28"/>
  <c r="PR139" i="28"/>
  <c r="PB139" i="28"/>
  <c r="QE139" i="28"/>
  <c r="PQ139" i="28"/>
  <c r="PF139" i="28"/>
  <c r="ME143" i="28" l="1"/>
  <c r="MD144" i="28"/>
  <c r="QF139" i="28"/>
  <c r="PN140" i="28"/>
  <c r="PP140" i="28"/>
  <c r="PS140" i="28"/>
  <c r="PV140" i="28"/>
  <c r="PH140" i="28"/>
  <c r="PB140" i="28"/>
  <c r="PA140" i="28"/>
  <c r="PR140" i="28"/>
  <c r="PW140" i="28"/>
  <c r="PE140" i="28"/>
  <c r="PY140" i="28"/>
  <c r="PK140" i="28"/>
  <c r="PF140" i="28"/>
  <c r="PZ140" i="28"/>
  <c r="PU140" i="28"/>
  <c r="PG140" i="28"/>
  <c r="QA140" i="28"/>
  <c r="PJ140" i="28"/>
  <c r="PT140" i="28"/>
  <c r="QB140" i="28"/>
  <c r="PO140" i="28"/>
  <c r="PI140" i="28"/>
  <c r="QC140" i="28"/>
  <c r="PC140" i="28"/>
  <c r="PD140" i="28"/>
  <c r="QD140" i="28"/>
  <c r="PM140" i="28"/>
  <c r="PX140" i="28"/>
  <c r="QE140" i="28"/>
  <c r="PL140" i="28"/>
  <c r="PQ140" i="28"/>
  <c r="ME144" i="28" l="1"/>
  <c r="MD145" i="28"/>
  <c r="QF140" i="28"/>
  <c r="PJ141" i="28"/>
  <c r="PB141" i="28"/>
  <c r="PS141" i="28"/>
  <c r="PO141" i="28"/>
  <c r="PP141" i="28"/>
  <c r="PR141" i="28"/>
  <c r="PQ141" i="28"/>
  <c r="PK141" i="28"/>
  <c r="PV141" i="28"/>
  <c r="PF141" i="28"/>
  <c r="PY141" i="28"/>
  <c r="PX141" i="28"/>
  <c r="PH141" i="28"/>
  <c r="PZ141" i="28"/>
  <c r="PN141" i="28"/>
  <c r="PT141" i="28"/>
  <c r="QA141" i="28"/>
  <c r="PE141" i="28"/>
  <c r="PL141" i="28"/>
  <c r="QB141" i="28"/>
  <c r="PC141" i="28"/>
  <c r="PM141" i="28"/>
  <c r="QC141" i="28"/>
  <c r="PD141" i="28"/>
  <c r="PU141" i="28"/>
  <c r="QD141" i="28"/>
  <c r="PA141" i="28"/>
  <c r="PI141" i="28"/>
  <c r="QE141" i="28"/>
  <c r="PG141" i="28"/>
  <c r="PW141" i="28"/>
  <c r="ME145" i="28" l="1"/>
  <c r="MD146" i="28"/>
  <c r="QF141" i="28"/>
  <c r="PH142" i="28"/>
  <c r="PW142" i="28"/>
  <c r="PM142" i="28"/>
  <c r="PK142" i="28"/>
  <c r="PP142" i="28"/>
  <c r="PJ142" i="28"/>
  <c r="PN142" i="28"/>
  <c r="PQ142" i="28"/>
  <c r="PB142" i="28"/>
  <c r="PU142" i="28"/>
  <c r="PY142" i="28"/>
  <c r="PR142" i="28"/>
  <c r="PO142" i="28"/>
  <c r="PZ142" i="28"/>
  <c r="PI142" i="28"/>
  <c r="PV142" i="28"/>
  <c r="QA142" i="28"/>
  <c r="PD142" i="28"/>
  <c r="PX142" i="28"/>
  <c r="QB142" i="28"/>
  <c r="PA142" i="28"/>
  <c r="PF142" i="28"/>
  <c r="QC142" i="28"/>
  <c r="PS142" i="28"/>
  <c r="PG142" i="28"/>
  <c r="QD142" i="28"/>
  <c r="PE142" i="28"/>
  <c r="PC142" i="28"/>
  <c r="QE142" i="28"/>
  <c r="PL142" i="28"/>
  <c r="PT142" i="28"/>
  <c r="ME146" i="28" l="1"/>
  <c r="MD147" i="28"/>
  <c r="QF142" i="28"/>
  <c r="PQ143" i="28"/>
  <c r="PN143" i="28"/>
  <c r="PA143" i="28"/>
  <c r="PR143" i="28"/>
  <c r="PV143" i="28"/>
  <c r="PH143" i="28"/>
  <c r="PO143" i="28"/>
  <c r="PT143" i="28"/>
  <c r="PX143" i="28"/>
  <c r="PD143" i="28"/>
  <c r="PY143" i="28"/>
  <c r="PU143" i="28"/>
  <c r="PC143" i="28"/>
  <c r="PZ143" i="28"/>
  <c r="PK143" i="28"/>
  <c r="PI143" i="28"/>
  <c r="QA143" i="28"/>
  <c r="PP143" i="28"/>
  <c r="PE143" i="28"/>
  <c r="QB143" i="28"/>
  <c r="PW143" i="28"/>
  <c r="PB143" i="28"/>
  <c r="QC143" i="28"/>
  <c r="PJ143" i="28"/>
  <c r="PS143" i="28"/>
  <c r="QD143" i="28"/>
  <c r="PL143" i="28"/>
  <c r="PF143" i="28"/>
  <c r="QE143" i="28"/>
  <c r="PG143" i="28"/>
  <c r="PM143" i="28"/>
  <c r="ME147" i="28" l="1"/>
  <c r="MD148" i="28"/>
  <c r="QF143" i="28"/>
  <c r="PU144" i="28"/>
  <c r="PH144" i="28"/>
  <c r="PT144" i="28"/>
  <c r="PR144" i="28"/>
  <c r="PQ144" i="28"/>
  <c r="PF144" i="28"/>
  <c r="PP144" i="28"/>
  <c r="PM144" i="28"/>
  <c r="PC144" i="28"/>
  <c r="PO144" i="28"/>
  <c r="PY144" i="28"/>
  <c r="PE144" i="28"/>
  <c r="PW144" i="28"/>
  <c r="PZ144" i="28"/>
  <c r="PI144" i="28"/>
  <c r="PX144" i="28"/>
  <c r="QA144" i="28"/>
  <c r="PD144" i="28"/>
  <c r="PJ144" i="28"/>
  <c r="QB144" i="28"/>
  <c r="PS144" i="28"/>
  <c r="PG144" i="28"/>
  <c r="QC144" i="28"/>
  <c r="PB144" i="28"/>
  <c r="PN144" i="28"/>
  <c r="QD144" i="28"/>
  <c r="PA144" i="28"/>
  <c r="PL144" i="28"/>
  <c r="QE144" i="28"/>
  <c r="PV144" i="28"/>
  <c r="PK144" i="28"/>
  <c r="ME148" i="28" l="1"/>
  <c r="MD149" i="28"/>
  <c r="QF144" i="28"/>
  <c r="PD145" i="28"/>
  <c r="PO145" i="28"/>
  <c r="PM145" i="28"/>
  <c r="PV145" i="28"/>
  <c r="PT145" i="28"/>
  <c r="PF145" i="28"/>
  <c r="PU145" i="28"/>
  <c r="PA145" i="28"/>
  <c r="PN145" i="28"/>
  <c r="PJ145" i="28"/>
  <c r="PY145" i="28"/>
  <c r="PS145" i="28"/>
  <c r="PH145" i="28"/>
  <c r="PZ145" i="28"/>
  <c r="PX145" i="28"/>
  <c r="PP145" i="28"/>
  <c r="QA145" i="28"/>
  <c r="PI145" i="28"/>
  <c r="PB145" i="28"/>
  <c r="QB145" i="28"/>
  <c r="PR145" i="28"/>
  <c r="PG145" i="28"/>
  <c r="QC145" i="28"/>
  <c r="PK145" i="28"/>
  <c r="PW145" i="28"/>
  <c r="QD145" i="28"/>
  <c r="PC145" i="28"/>
  <c r="PE145" i="28"/>
  <c r="QE145" i="28"/>
  <c r="PQ145" i="28"/>
  <c r="PL145" i="28"/>
  <c r="ME149" i="28" l="1"/>
  <c r="MD150" i="28"/>
  <c r="QF145" i="28"/>
  <c r="PH146" i="28"/>
  <c r="PV146" i="28"/>
  <c r="PW146" i="28"/>
  <c r="PK146" i="28"/>
  <c r="PT146" i="28"/>
  <c r="PX146" i="28"/>
  <c r="PB146" i="28"/>
  <c r="PN146" i="28"/>
  <c r="PR146" i="28"/>
  <c r="PS146" i="28"/>
  <c r="PY146" i="28"/>
  <c r="PP146" i="28"/>
  <c r="PG146" i="28"/>
  <c r="PZ146" i="28"/>
  <c r="PD146" i="28"/>
  <c r="PM146" i="28"/>
  <c r="QA146" i="28"/>
  <c r="PF146" i="28"/>
  <c r="PU146" i="28"/>
  <c r="QB146" i="28"/>
  <c r="PA146" i="28"/>
  <c r="PI146" i="28"/>
  <c r="QC146" i="28"/>
  <c r="PL146" i="28"/>
  <c r="PO146" i="28"/>
  <c r="QD146" i="28"/>
  <c r="PJ146" i="28"/>
  <c r="PE146" i="28"/>
  <c r="QE146" i="28"/>
  <c r="PC146" i="28"/>
  <c r="PQ146" i="28"/>
  <c r="ME150" i="28" l="1"/>
  <c r="MD151" i="28"/>
  <c r="QF146" i="28"/>
  <c r="PS147" i="28"/>
  <c r="PD147" i="28"/>
  <c r="PE147" i="28"/>
  <c r="PQ147" i="28"/>
  <c r="PJ147" i="28"/>
  <c r="PA147" i="28"/>
  <c r="PW147" i="28"/>
  <c r="PC147" i="28"/>
  <c r="PX147" i="28"/>
  <c r="PO147" i="28"/>
  <c r="PY147" i="28"/>
  <c r="PK147" i="28"/>
  <c r="PU147" i="28"/>
  <c r="PZ147" i="28"/>
  <c r="PH147" i="28"/>
  <c r="PR147" i="28"/>
  <c r="QA147" i="28"/>
  <c r="PG147" i="28"/>
  <c r="PL147" i="28"/>
  <c r="QB147" i="28"/>
  <c r="PP147" i="28"/>
  <c r="PN147" i="28"/>
  <c r="QC147" i="28"/>
  <c r="PI147" i="28"/>
  <c r="PT147" i="28"/>
  <c r="QD147" i="28"/>
  <c r="PF147" i="28"/>
  <c r="PM147" i="28"/>
  <c r="QE147" i="28"/>
  <c r="PB147" i="28"/>
  <c r="PV147" i="28"/>
  <c r="ME151" i="28" l="1"/>
  <c r="MD152" i="28"/>
  <c r="PD149" i="28"/>
  <c r="QF147" i="28"/>
  <c r="PA148" i="28"/>
  <c r="PG148" i="28"/>
  <c r="PR148" i="28"/>
  <c r="PH148" i="28"/>
  <c r="PD148" i="28"/>
  <c r="PP148" i="28"/>
  <c r="PJ148" i="28"/>
  <c r="PN148" i="28"/>
  <c r="PB148" i="28"/>
  <c r="PL148" i="28"/>
  <c r="PY148" i="28"/>
  <c r="PI148" i="28"/>
  <c r="PC148" i="28"/>
  <c r="PZ148" i="28"/>
  <c r="PW148" i="28"/>
  <c r="PK148" i="28"/>
  <c r="QA148" i="28"/>
  <c r="PX148" i="28"/>
  <c r="PM148" i="28"/>
  <c r="QB148" i="28"/>
  <c r="PE148" i="28"/>
  <c r="PU148" i="28"/>
  <c r="QC148" i="28"/>
  <c r="PV148" i="28"/>
  <c r="PF148" i="28"/>
  <c r="QD148" i="28"/>
  <c r="PT148" i="28"/>
  <c r="PQ148" i="28"/>
  <c r="QE148" i="28"/>
  <c r="PO148" i="28"/>
  <c r="PS148" i="28"/>
  <c r="PM149" i="28"/>
  <c r="PU149" i="28"/>
  <c r="PX149" i="28"/>
  <c r="PK149" i="28"/>
  <c r="PZ149" i="28"/>
  <c r="PL149" i="28"/>
  <c r="PC149" i="28"/>
  <c r="PJ149" i="28"/>
  <c r="QD149" i="28"/>
  <c r="ME152" i="28" l="1"/>
  <c r="MD153" i="28"/>
  <c r="QC149" i="28"/>
  <c r="PN149" i="28"/>
  <c r="PB149" i="28"/>
  <c r="PH149" i="28"/>
  <c r="PY149" i="28"/>
  <c r="PE149" i="28"/>
  <c r="PA149" i="28"/>
  <c r="PG149" i="28"/>
  <c r="QB149" i="28"/>
  <c r="QE149" i="28"/>
  <c r="PO149" i="28"/>
  <c r="PT149" i="28"/>
  <c r="PV149" i="28"/>
  <c r="PS149" i="28"/>
  <c r="QA149" i="28"/>
  <c r="PP149" i="28"/>
  <c r="PR149" i="28"/>
  <c r="PW149" i="28"/>
  <c r="PF149" i="28"/>
  <c r="PQ149" i="28"/>
  <c r="PI149" i="28"/>
  <c r="QF148" i="28"/>
  <c r="MD154" i="28" l="1"/>
  <c r="ME153" i="28"/>
  <c r="QF149" i="28"/>
  <c r="PR150" i="28"/>
  <c r="PB150" i="28"/>
  <c r="PV150" i="28"/>
  <c r="PW150" i="28"/>
  <c r="PO150" i="28"/>
  <c r="PT150" i="28"/>
  <c r="PC150" i="28"/>
  <c r="PA150" i="28"/>
  <c r="PS150" i="28"/>
  <c r="PJ150" i="28"/>
  <c r="PY150" i="28"/>
  <c r="PE150" i="28"/>
  <c r="PF150" i="28"/>
  <c r="PZ150" i="28"/>
  <c r="PI150" i="28"/>
  <c r="PN150" i="28"/>
  <c r="QA150" i="28"/>
  <c r="PQ150" i="28"/>
  <c r="PL150" i="28"/>
  <c r="QB150" i="28"/>
  <c r="PK150" i="28"/>
  <c r="PX150" i="28"/>
  <c r="QD150" i="28"/>
  <c r="PP150" i="28"/>
  <c r="PM150" i="28"/>
  <c r="QC150" i="28"/>
  <c r="PD150" i="28"/>
  <c r="PU150" i="28"/>
  <c r="QE150" i="28"/>
  <c r="PH150" i="28"/>
  <c r="PG150" i="28"/>
  <c r="ME154" i="28" l="1"/>
  <c r="MD155" i="28"/>
  <c r="QF150" i="28"/>
  <c r="PX151" i="28"/>
  <c r="PG151" i="28"/>
  <c r="PR151" i="28"/>
  <c r="PL151" i="28"/>
  <c r="PP151" i="28"/>
  <c r="PF151" i="28"/>
  <c r="PU151" i="28"/>
  <c r="PB151" i="28"/>
  <c r="PW151" i="28"/>
  <c r="PC151" i="28"/>
  <c r="PM151" i="28"/>
  <c r="PY151" i="28"/>
  <c r="PD151" i="28"/>
  <c r="PH151" i="28"/>
  <c r="PZ151" i="28"/>
  <c r="PQ151" i="28"/>
  <c r="PT151" i="28"/>
  <c r="QD151" i="28"/>
  <c r="PS151" i="28"/>
  <c r="QA151" i="28"/>
  <c r="PK151" i="28"/>
  <c r="PJ151" i="28"/>
  <c r="QB151" i="28"/>
  <c r="PN151" i="28"/>
  <c r="PA151" i="28"/>
  <c r="QC151" i="28"/>
  <c r="PV151" i="28"/>
  <c r="PI151" i="28"/>
  <c r="QE151" i="28"/>
  <c r="PE151" i="28"/>
  <c r="PO151" i="28"/>
  <c r="ME155" i="28" l="1"/>
  <c r="MD156" i="28"/>
  <c r="QF151" i="28"/>
  <c r="PY152" i="28"/>
  <c r="PJ152" i="28"/>
  <c r="PD152" i="28"/>
  <c r="PC152" i="28"/>
  <c r="PS152" i="28"/>
  <c r="PZ152" i="28"/>
  <c r="PQ152" i="28"/>
  <c r="PX152" i="28"/>
  <c r="QA152" i="28"/>
  <c r="PI152" i="28"/>
  <c r="PU152" i="28"/>
  <c r="QB152" i="28"/>
  <c r="PO152" i="28"/>
  <c r="PW152" i="28"/>
  <c r="QC152" i="28"/>
  <c r="PR152" i="28"/>
  <c r="PP152" i="28"/>
  <c r="QD152" i="28"/>
  <c r="PM152" i="28"/>
  <c r="PH152" i="28"/>
  <c r="QE152" i="28"/>
  <c r="PA152" i="28"/>
  <c r="PT152" i="28"/>
  <c r="PL152" i="28"/>
  <c r="PE152" i="28"/>
  <c r="PG152" i="28"/>
  <c r="PN152" i="28"/>
  <c r="PF152" i="28"/>
  <c r="PK152" i="28"/>
  <c r="PB152" i="28"/>
  <c r="PV152" i="28"/>
  <c r="PZ153" i="28"/>
  <c r="PH153" i="28"/>
  <c r="PK153" i="28"/>
  <c r="QA153" i="28"/>
  <c r="PX153" i="28"/>
  <c r="PI153" i="28"/>
  <c r="QB153" i="28"/>
  <c r="PM153" i="28"/>
  <c r="PC153" i="28"/>
  <c r="QC153" i="28"/>
  <c r="PR153" i="28"/>
  <c r="PW153" i="28"/>
  <c r="QD153" i="28"/>
  <c r="PL153" i="28"/>
  <c r="PS153" i="28"/>
  <c r="QE153" i="28"/>
  <c r="PT153" i="28"/>
  <c r="PB153" i="28"/>
  <c r="PV153" i="28"/>
  <c r="PD153" i="28"/>
  <c r="PO153" i="28"/>
  <c r="PQ153" i="28"/>
  <c r="PE153" i="28"/>
  <c r="PJ153" i="28"/>
  <c r="PA153" i="28"/>
  <c r="PF153" i="28"/>
  <c r="PY153" i="28"/>
  <c r="PP153" i="28"/>
  <c r="PG153" i="28"/>
  <c r="PN153" i="28"/>
  <c r="PU153" i="28"/>
  <c r="PY311" i="28"/>
  <c r="PZ311" i="28"/>
  <c r="QA311" i="28"/>
  <c r="QB311" i="28"/>
  <c r="QC311" i="28"/>
  <c r="QD311" i="28"/>
  <c r="QE311" i="28"/>
  <c r="PG311" i="28"/>
  <c r="PF311" i="28"/>
  <c r="PE311" i="28"/>
  <c r="PD311" i="28"/>
  <c r="PC311" i="28"/>
  <c r="PH311" i="28"/>
  <c r="PB311" i="28"/>
  <c r="PJ311" i="28"/>
  <c r="PA311" i="28"/>
  <c r="PI311" i="28"/>
  <c r="PK311" i="28"/>
  <c r="PL311" i="28"/>
  <c r="PM311" i="28"/>
  <c r="PN311" i="28"/>
  <c r="PO311" i="28"/>
  <c r="PP311" i="28"/>
  <c r="PQ311" i="28"/>
  <c r="PR311" i="28"/>
  <c r="PS311" i="28"/>
  <c r="PT311" i="28"/>
  <c r="PU311" i="28"/>
  <c r="PV311" i="28"/>
  <c r="PW311" i="28"/>
  <c r="PX311" i="28"/>
  <c r="ME156" i="28" l="1"/>
  <c r="MD157" i="28"/>
  <c r="QF152" i="28"/>
  <c r="QF153" i="28"/>
  <c r="PY312" i="28"/>
  <c r="PZ312" i="28"/>
  <c r="QA312" i="28"/>
  <c r="QB312" i="28"/>
  <c r="QC312" i="28"/>
  <c r="QD312" i="28"/>
  <c r="QE312" i="28"/>
  <c r="PE312" i="28"/>
  <c r="PD312" i="28"/>
  <c r="PC312" i="28"/>
  <c r="PB312" i="28"/>
  <c r="PA312" i="28"/>
  <c r="PJ312" i="28"/>
  <c r="PI312" i="28"/>
  <c r="PH312" i="28"/>
  <c r="PG312" i="28"/>
  <c r="PF312" i="28"/>
  <c r="PK312" i="28"/>
  <c r="PL312" i="28"/>
  <c r="PM312" i="28"/>
  <c r="PN312" i="28"/>
  <c r="PO312" i="28"/>
  <c r="PP312" i="28"/>
  <c r="PQ312" i="28"/>
  <c r="PR312" i="28"/>
  <c r="PS312" i="28"/>
  <c r="PT312" i="28"/>
  <c r="PU312" i="28"/>
  <c r="PV312" i="28"/>
  <c r="PW312" i="28"/>
  <c r="PX312" i="28"/>
  <c r="QF311" i="28"/>
  <c r="ME157" i="28" l="1"/>
  <c r="MD158" i="28"/>
  <c r="PQ154" i="28"/>
  <c r="PN154" i="28"/>
  <c r="PV154" i="28"/>
  <c r="PG154" i="28"/>
  <c r="PI154" i="28"/>
  <c r="PW154" i="28"/>
  <c r="PY154" i="28"/>
  <c r="PS154" i="28"/>
  <c r="PF154" i="28"/>
  <c r="PZ154" i="28"/>
  <c r="PE154" i="28"/>
  <c r="PU154" i="28"/>
  <c r="PK154" i="28"/>
  <c r="PB154" i="28"/>
  <c r="QA154" i="28"/>
  <c r="PP154" i="28"/>
  <c r="PX154" i="28"/>
  <c r="QB154" i="28"/>
  <c r="PH154" i="28"/>
  <c r="PC154" i="28"/>
  <c r="QC154" i="28"/>
  <c r="PR154" i="28"/>
  <c r="PJ154" i="28"/>
  <c r="QD154" i="28"/>
  <c r="PD154" i="28"/>
  <c r="PO154" i="28"/>
  <c r="QE154" i="28"/>
  <c r="PM154" i="28"/>
  <c r="PL154" i="28"/>
  <c r="PT154" i="28"/>
  <c r="PA154" i="28"/>
  <c r="QF312" i="28"/>
  <c r="ME158" i="28" l="1"/>
  <c r="MD159" i="28"/>
  <c r="QF154" i="28"/>
  <c r="PJ155" i="28"/>
  <c r="PV155" i="28"/>
  <c r="PC155" i="28"/>
  <c r="PI155" i="28"/>
  <c r="PM155" i="28"/>
  <c r="PB155" i="28"/>
  <c r="PD155" i="28"/>
  <c r="PQ155" i="28"/>
  <c r="PO155" i="28"/>
  <c r="PL155" i="28"/>
  <c r="PG155" i="28"/>
  <c r="QD155" i="28"/>
  <c r="PY155" i="28"/>
  <c r="PT155" i="28"/>
  <c r="PS155" i="28"/>
  <c r="PZ155" i="28"/>
  <c r="PA155" i="28"/>
  <c r="PN155" i="28"/>
  <c r="QA155" i="28"/>
  <c r="PK155" i="28"/>
  <c r="PH155" i="28"/>
  <c r="QB155" i="28"/>
  <c r="PF155" i="28"/>
  <c r="PE155" i="28"/>
  <c r="PX155" i="28"/>
  <c r="QC155" i="28"/>
  <c r="PP155" i="28"/>
  <c r="PU155" i="28"/>
  <c r="QE155" i="28"/>
  <c r="PW155" i="28"/>
  <c r="PR155" i="28"/>
  <c r="ME159" i="28" l="1"/>
  <c r="MD160" i="28"/>
  <c r="QF155" i="28"/>
  <c r="PY156" i="28"/>
  <c r="PB156" i="28"/>
  <c r="PI156" i="28"/>
  <c r="PZ156" i="28"/>
  <c r="PJ156" i="28"/>
  <c r="PE156" i="28"/>
  <c r="QA156" i="28"/>
  <c r="PU156" i="28"/>
  <c r="PT156" i="28"/>
  <c r="QB156" i="28"/>
  <c r="PG156" i="28"/>
  <c r="PK156" i="28"/>
  <c r="QC156" i="28"/>
  <c r="PV156" i="28"/>
  <c r="PM156" i="28"/>
  <c r="PF156" i="28"/>
  <c r="PO156" i="28"/>
  <c r="QD156" i="28"/>
  <c r="PR156" i="28"/>
  <c r="PQ156" i="28"/>
  <c r="QE156" i="28"/>
  <c r="PD156" i="28"/>
  <c r="PX156" i="28"/>
  <c r="PH156" i="28"/>
  <c r="PA156" i="28"/>
  <c r="PS156" i="28"/>
  <c r="PN156" i="28"/>
  <c r="PW156" i="28"/>
  <c r="PC156" i="28"/>
  <c r="PP156" i="28"/>
  <c r="PL156" i="28"/>
  <c r="ME160" i="28" l="1"/>
  <c r="MD161" i="28"/>
  <c r="QC157" i="28"/>
  <c r="PY157" i="28"/>
  <c r="PP157" i="28"/>
  <c r="PS157" i="28"/>
  <c r="PI157" i="28"/>
  <c r="QE157" i="28"/>
  <c r="PM157" i="28"/>
  <c r="PJ157" i="28"/>
  <c r="PL157" i="28"/>
  <c r="PV157" i="28"/>
  <c r="PK157" i="28"/>
  <c r="PN157" i="28"/>
  <c r="PD157" i="28"/>
  <c r="PB157" i="28"/>
  <c r="QB157" i="28"/>
  <c r="QA157" i="28"/>
  <c r="PQ157" i="28"/>
  <c r="PF157" i="28"/>
  <c r="PH157" i="28"/>
  <c r="PO157" i="28"/>
  <c r="PC157" i="28"/>
  <c r="PW157" i="28"/>
  <c r="PE157" i="28"/>
  <c r="PX157" i="28"/>
  <c r="PT157" i="28"/>
  <c r="QD157" i="28"/>
  <c r="PZ157" i="28"/>
  <c r="PA157" i="28"/>
  <c r="PG157" i="28"/>
  <c r="PR157" i="28"/>
  <c r="PU157" i="28"/>
  <c r="QF156" i="28"/>
  <c r="MD162" i="28" l="1"/>
  <c r="ME161" i="28"/>
  <c r="QF157" i="28"/>
  <c r="QB158" i="28"/>
  <c r="PC158" i="28"/>
  <c r="QC158" i="28"/>
  <c r="PB158" i="28"/>
  <c r="PP158" i="28"/>
  <c r="PU158" i="28"/>
  <c r="PH158" i="28"/>
  <c r="QD158" i="28"/>
  <c r="PQ158" i="28"/>
  <c r="PI158" i="28"/>
  <c r="QE158" i="28"/>
  <c r="PT158" i="28"/>
  <c r="PE158" i="28"/>
  <c r="PO158" i="28"/>
  <c r="PS158" i="28"/>
  <c r="PJ158" i="28"/>
  <c r="PF158" i="28"/>
  <c r="PA158" i="28"/>
  <c r="PK158" i="28"/>
  <c r="PY158" i="28"/>
  <c r="PR158" i="28"/>
  <c r="PM158" i="28"/>
  <c r="PD158" i="28"/>
  <c r="QA158" i="28"/>
  <c r="PG158" i="28"/>
  <c r="PW158" i="28"/>
  <c r="PX158" i="28"/>
  <c r="PZ158" i="28"/>
  <c r="PL158" i="28"/>
  <c r="PV158" i="28"/>
  <c r="PN158" i="28"/>
  <c r="MD163" i="28" l="1"/>
  <c r="ME162" i="28"/>
  <c r="QF158" i="28"/>
  <c r="QA159" i="28"/>
  <c r="PD159" i="28"/>
  <c r="PL159" i="28"/>
  <c r="QB159" i="28"/>
  <c r="PS159" i="28"/>
  <c r="PU159" i="28"/>
  <c r="QC159" i="28"/>
  <c r="PI159" i="28"/>
  <c r="PE159" i="28"/>
  <c r="QD159" i="28"/>
  <c r="PN159" i="28"/>
  <c r="PM159" i="28"/>
  <c r="QE159" i="28"/>
  <c r="PO159" i="28"/>
  <c r="PZ159" i="28"/>
  <c r="PV159" i="28"/>
  <c r="PF159" i="28"/>
  <c r="PW159" i="28"/>
  <c r="PQ159" i="28"/>
  <c r="PX159" i="28"/>
  <c r="PT159" i="28"/>
  <c r="PJ159" i="28"/>
  <c r="PR159" i="28"/>
  <c r="PP159" i="28"/>
  <c r="PA159" i="28"/>
  <c r="PB159" i="28"/>
  <c r="PC159" i="28"/>
  <c r="PG159" i="28"/>
  <c r="PK159" i="28"/>
  <c r="PH159" i="28"/>
  <c r="PY159" i="28"/>
  <c r="ME163" i="28" l="1"/>
  <c r="MD164" i="28"/>
  <c r="QF159" i="28"/>
  <c r="PK160" i="28"/>
  <c r="PQ160" i="28"/>
  <c r="PW160" i="28"/>
  <c r="PT160" i="28"/>
  <c r="PI160" i="28"/>
  <c r="PJ160" i="28"/>
  <c r="PD160" i="28"/>
  <c r="PL160" i="28"/>
  <c r="PU160" i="28"/>
  <c r="PF160" i="28"/>
  <c r="QD160" i="28"/>
  <c r="PY160" i="28"/>
  <c r="PX160" i="28"/>
  <c r="PB160" i="28"/>
  <c r="PZ160" i="28"/>
  <c r="PH160" i="28"/>
  <c r="PG160" i="28"/>
  <c r="QA160" i="28"/>
  <c r="PC160" i="28"/>
  <c r="PO160" i="28"/>
  <c r="PA160" i="28"/>
  <c r="PN160" i="28"/>
  <c r="PM160" i="28"/>
  <c r="PR160" i="28"/>
  <c r="PE160" i="28"/>
  <c r="QE160" i="28"/>
  <c r="PV160" i="28"/>
  <c r="QB160" i="28"/>
  <c r="PS160" i="28"/>
  <c r="QC160" i="28"/>
  <c r="PP160" i="28"/>
  <c r="MD165" i="28" l="1"/>
  <c r="ME164" i="28"/>
  <c r="QF160" i="28"/>
  <c r="PF161" i="28"/>
  <c r="PV161" i="28"/>
  <c r="QE161" i="28"/>
  <c r="PT161" i="28"/>
  <c r="PO161" i="28"/>
  <c r="PR161" i="28"/>
  <c r="PB161" i="28"/>
  <c r="PM161" i="28"/>
  <c r="PP161" i="28"/>
  <c r="PQ161" i="28"/>
  <c r="PC161" i="28"/>
  <c r="QB161" i="28"/>
  <c r="PW161" i="28"/>
  <c r="PE161" i="28"/>
  <c r="PX161" i="28"/>
  <c r="PJ161" i="28"/>
  <c r="PN161" i="28"/>
  <c r="PH161" i="28"/>
  <c r="PL161" i="28"/>
  <c r="PY161" i="28"/>
  <c r="PK161" i="28"/>
  <c r="QD161" i="28"/>
  <c r="PU161" i="28"/>
  <c r="PZ161" i="28"/>
  <c r="QC161" i="28"/>
  <c r="PS161" i="28"/>
  <c r="PG161" i="28"/>
  <c r="QA161" i="28"/>
  <c r="PA161" i="28"/>
  <c r="PI161" i="28"/>
  <c r="PD161" i="28"/>
  <c r="ME165" i="28" l="1"/>
  <c r="MD166" i="28"/>
  <c r="QF161" i="28"/>
  <c r="PM162" i="28"/>
  <c r="QD162" i="28"/>
  <c r="PK162" i="28"/>
  <c r="PA162" i="28"/>
  <c r="PX162" i="28"/>
  <c r="PJ162" i="28"/>
  <c r="PP162" i="28"/>
  <c r="PH162" i="28"/>
  <c r="QE162" i="28"/>
  <c r="PQ162" i="28"/>
  <c r="PN162" i="28"/>
  <c r="PE162" i="28"/>
  <c r="PC162" i="28"/>
  <c r="PI162" i="28"/>
  <c r="PY162" i="28"/>
  <c r="PS162" i="28"/>
  <c r="PV162" i="28"/>
  <c r="PZ162" i="28"/>
  <c r="PR162" i="28"/>
  <c r="PG162" i="28"/>
  <c r="QA162" i="28"/>
  <c r="PL162" i="28"/>
  <c r="PD162" i="28"/>
  <c r="QB162" i="28"/>
  <c r="PW162" i="28"/>
  <c r="QC162" i="28"/>
  <c r="PU162" i="28"/>
  <c r="PO162" i="28"/>
  <c r="PF162" i="28"/>
  <c r="PT162" i="28"/>
  <c r="PB162" i="28"/>
  <c r="MD167" i="28" l="1"/>
  <c r="ME166" i="28"/>
  <c r="QF162" i="28"/>
  <c r="QA163" i="28"/>
  <c r="PL163" i="28"/>
  <c r="PE163" i="28"/>
  <c r="QB163" i="28"/>
  <c r="PO163" i="28"/>
  <c r="PB163" i="28"/>
  <c r="QC163" i="28"/>
  <c r="PU163" i="28"/>
  <c r="PH163" i="28"/>
  <c r="QD163" i="28"/>
  <c r="PF163" i="28"/>
  <c r="PX163" i="28"/>
  <c r="QE163" i="28"/>
  <c r="PD163" i="28"/>
  <c r="PQ163" i="28"/>
  <c r="PP163" i="28"/>
  <c r="PT163" i="28"/>
  <c r="PA163" i="28"/>
  <c r="PK163" i="28"/>
  <c r="PC163" i="28"/>
  <c r="PV163" i="28"/>
  <c r="PY163" i="28"/>
  <c r="PM163" i="28"/>
  <c r="PG163" i="28"/>
  <c r="PZ163" i="28"/>
  <c r="PJ163" i="28"/>
  <c r="PR163" i="28"/>
  <c r="PW163" i="28"/>
  <c r="PN163" i="28"/>
  <c r="PI163" i="28"/>
  <c r="PS163" i="28"/>
  <c r="ME167" i="28" l="1"/>
  <c r="MD168" i="28"/>
  <c r="QF163" i="28"/>
  <c r="QA164" i="28"/>
  <c r="PM164" i="28"/>
  <c r="PC164" i="28"/>
  <c r="PR164" i="28"/>
  <c r="PV164" i="28"/>
  <c r="QB164" i="28"/>
  <c r="QC164" i="28"/>
  <c r="PK164" i="28"/>
  <c r="QD164" i="28"/>
  <c r="PO164" i="28"/>
  <c r="PU164" i="28"/>
  <c r="PD164" i="28"/>
  <c r="PQ164" i="28"/>
  <c r="PF164" i="28"/>
  <c r="PW164" i="28"/>
  <c r="PY164" i="28"/>
  <c r="PI164" i="28"/>
  <c r="PE164" i="28"/>
  <c r="PX164" i="28"/>
  <c r="QE164" i="28"/>
  <c r="PL164" i="28"/>
  <c r="PA164" i="28"/>
  <c r="PG164" i="28"/>
  <c r="PB164" i="28"/>
  <c r="PT164" i="28"/>
  <c r="PJ164" i="28"/>
  <c r="PN164" i="28"/>
  <c r="PH164" i="28"/>
  <c r="PZ164" i="28"/>
  <c r="PP164" i="28"/>
  <c r="PS164" i="28"/>
  <c r="MD169" i="28" l="1"/>
  <c r="ME168" i="28"/>
  <c r="QF164" i="28"/>
  <c r="QA165" i="28"/>
  <c r="PF165" i="28"/>
  <c r="PB165" i="28"/>
  <c r="PM165" i="28"/>
  <c r="QC165" i="28"/>
  <c r="PN165" i="28"/>
  <c r="PW165" i="28"/>
  <c r="PP165" i="28"/>
  <c r="PD165" i="28"/>
  <c r="PJ165" i="28"/>
  <c r="PQ165" i="28"/>
  <c r="PT165" i="28"/>
  <c r="PE165" i="28"/>
  <c r="PG165" i="28"/>
  <c r="QB165" i="28"/>
  <c r="PH165" i="28"/>
  <c r="QD165" i="28"/>
  <c r="QE165" i="28"/>
  <c r="PS165" i="28"/>
  <c r="PA165" i="28"/>
  <c r="PV165" i="28"/>
  <c r="PL165" i="28"/>
  <c r="PO165" i="28"/>
  <c r="PI165" i="28"/>
  <c r="PR165" i="28"/>
  <c r="PX165" i="28"/>
  <c r="PY165" i="28"/>
  <c r="PU165" i="28"/>
  <c r="PZ165" i="28"/>
  <c r="PK165" i="28"/>
  <c r="PC165" i="28"/>
  <c r="MD170" i="28" l="1"/>
  <c r="ME169" i="28"/>
  <c r="QF165" i="28"/>
  <c r="QA166" i="28"/>
  <c r="PN166" i="28"/>
  <c r="PI166" i="28"/>
  <c r="PS166" i="28"/>
  <c r="QC166" i="28"/>
  <c r="PR166" i="28"/>
  <c r="QE166" i="28"/>
  <c r="PB166" i="28"/>
  <c r="PH166" i="28"/>
  <c r="PA166" i="28"/>
  <c r="PX166" i="28"/>
  <c r="PK166" i="28"/>
  <c r="QB166" i="28"/>
  <c r="PU166" i="28"/>
  <c r="PG166" i="28"/>
  <c r="QD166" i="28"/>
  <c r="PJ166" i="28"/>
  <c r="PT166" i="28"/>
  <c r="PO166" i="28"/>
  <c r="PP166" i="28"/>
  <c r="PV166" i="28"/>
  <c r="PC166" i="28"/>
  <c r="PM166" i="28"/>
  <c r="PW166" i="28"/>
  <c r="PZ166" i="28"/>
  <c r="PE166" i="28"/>
  <c r="PD166" i="28"/>
  <c r="PL166" i="28"/>
  <c r="PY166" i="28"/>
  <c r="PF166" i="28"/>
  <c r="PQ166" i="28"/>
  <c r="ME170" i="28" l="1"/>
  <c r="MD171" i="28"/>
  <c r="QF166" i="28"/>
  <c r="QA167" i="28"/>
  <c r="PL167" i="28"/>
  <c r="PJ167" i="28"/>
  <c r="QB167" i="28"/>
  <c r="PA167" i="28"/>
  <c r="PV167" i="28"/>
  <c r="QC167" i="28"/>
  <c r="PF167" i="28"/>
  <c r="PQ167" i="28"/>
  <c r="PX167" i="28"/>
  <c r="PM167" i="28"/>
  <c r="PB167" i="28"/>
  <c r="QD167" i="28"/>
  <c r="PS167" i="28"/>
  <c r="PT167" i="28"/>
  <c r="PW167" i="28"/>
  <c r="PN167" i="28"/>
  <c r="PO167" i="28"/>
  <c r="PR167" i="28"/>
  <c r="QE167" i="28"/>
  <c r="PC167" i="28"/>
  <c r="PD167" i="28"/>
  <c r="PU167" i="28"/>
  <c r="PH167" i="28"/>
  <c r="PP167" i="28"/>
  <c r="PG167" i="28"/>
  <c r="PZ167" i="28"/>
  <c r="PE167" i="28"/>
  <c r="PY167" i="28"/>
  <c r="PK167" i="28"/>
  <c r="PI167" i="28"/>
  <c r="ME171" i="28" l="1"/>
  <c r="MD172" i="28"/>
  <c r="QF167" i="28"/>
  <c r="QA168" i="28"/>
  <c r="PX168" i="28"/>
  <c r="PP168" i="28"/>
  <c r="PL168" i="28"/>
  <c r="PI168" i="28"/>
  <c r="PC168" i="28"/>
  <c r="QD168" i="28"/>
  <c r="QE168" i="28"/>
  <c r="PN168" i="28"/>
  <c r="PW168" i="28"/>
  <c r="PT168" i="28"/>
  <c r="PS168" i="28"/>
  <c r="PM168" i="28"/>
  <c r="PK168" i="28"/>
  <c r="PA168" i="28"/>
  <c r="PG168" i="28"/>
  <c r="PY168" i="28"/>
  <c r="PB168" i="28"/>
  <c r="PH168" i="28"/>
  <c r="PV168" i="28"/>
  <c r="PO168" i="28"/>
  <c r="QB168" i="28"/>
  <c r="QC168" i="28"/>
  <c r="PQ168" i="28"/>
  <c r="PZ168" i="28"/>
  <c r="PJ168" i="28"/>
  <c r="PU168" i="28"/>
  <c r="PF168" i="28"/>
  <c r="PR168" i="28"/>
  <c r="PD168" i="28"/>
  <c r="PE168" i="28"/>
  <c r="ME172" i="28" l="1"/>
  <c r="MD173" i="28"/>
  <c r="QF168" i="28"/>
  <c r="QA169" i="28"/>
  <c r="PQ169" i="28"/>
  <c r="PC169" i="28"/>
  <c r="QB169" i="28"/>
  <c r="PF169" i="28"/>
  <c r="QC169" i="28"/>
  <c r="PB169" i="28"/>
  <c r="PW169" i="28"/>
  <c r="QE169" i="28"/>
  <c r="PX169" i="28"/>
  <c r="PO169" i="28"/>
  <c r="PS169" i="28"/>
  <c r="PU169" i="28"/>
  <c r="PA169" i="28"/>
  <c r="PE169" i="28"/>
  <c r="PI169" i="28"/>
  <c r="PR169" i="28"/>
  <c r="PZ169" i="28"/>
  <c r="PP169" i="28"/>
  <c r="PM169" i="28"/>
  <c r="PD169" i="28"/>
  <c r="PJ169" i="28"/>
  <c r="PK169" i="28"/>
  <c r="PL169" i="28"/>
  <c r="QD169" i="28"/>
  <c r="PH169" i="28"/>
  <c r="PV169" i="28"/>
  <c r="PT169" i="28"/>
  <c r="PY169" i="28"/>
  <c r="PN169" i="28"/>
  <c r="PG169" i="28"/>
  <c r="ME173" i="28" l="1"/>
  <c r="MD174" i="28"/>
  <c r="QF169" i="28"/>
  <c r="QA170" i="28"/>
  <c r="PV170" i="28"/>
  <c r="PQ170" i="28"/>
  <c r="QB170" i="28"/>
  <c r="PE170" i="28"/>
  <c r="PT170" i="28"/>
  <c r="QC170" i="28"/>
  <c r="PJ170" i="28"/>
  <c r="PA170" i="28"/>
  <c r="PC170" i="28"/>
  <c r="PF170" i="28"/>
  <c r="PB170" i="28"/>
  <c r="PO170" i="28"/>
  <c r="PZ170" i="28"/>
  <c r="PR170" i="28"/>
  <c r="PX170" i="28"/>
  <c r="PH170" i="28"/>
  <c r="PW170" i="28"/>
  <c r="PN170" i="28"/>
  <c r="PM170" i="28"/>
  <c r="PU170" i="28"/>
  <c r="PP170" i="28"/>
  <c r="PG170" i="28"/>
  <c r="PD170" i="28"/>
  <c r="PS170" i="28"/>
  <c r="QD170" i="28"/>
  <c r="QE170" i="28"/>
  <c r="PL170" i="28"/>
  <c r="PY170" i="28"/>
  <c r="PI170" i="28"/>
  <c r="PK170" i="28"/>
  <c r="ME174" i="28" l="1"/>
  <c r="MD175" i="28"/>
  <c r="QF170" i="28"/>
  <c r="PI171" i="28"/>
  <c r="PQ171" i="28"/>
  <c r="PA171" i="28"/>
  <c r="PL171" i="28"/>
  <c r="PU171" i="28"/>
  <c r="PH171" i="28"/>
  <c r="PX171" i="28"/>
  <c r="PY171" i="28"/>
  <c r="PJ171" i="28"/>
  <c r="PS171" i="28"/>
  <c r="PZ171" i="28"/>
  <c r="PO171" i="28"/>
  <c r="PG171" i="28"/>
  <c r="QA171" i="28"/>
  <c r="PB171" i="28"/>
  <c r="QC171" i="28"/>
  <c r="PN171" i="28"/>
  <c r="PV171" i="28"/>
  <c r="PC171" i="28"/>
  <c r="PE171" i="28"/>
  <c r="QD171" i="28"/>
  <c r="PT171" i="28"/>
  <c r="PM171" i="28"/>
  <c r="PF171" i="28"/>
  <c r="PW171" i="28"/>
  <c r="PD171" i="28"/>
  <c r="QB171" i="28"/>
  <c r="PK171" i="28"/>
  <c r="PP171" i="28"/>
  <c r="QE171" i="28"/>
  <c r="PR171" i="28"/>
  <c r="MD176" i="28" l="1"/>
  <c r="ME175" i="28"/>
  <c r="QF171" i="28"/>
  <c r="QC172" i="28"/>
  <c r="PB172" i="28"/>
  <c r="QE172" i="28"/>
  <c r="PH172" i="28"/>
  <c r="PQ172" i="28"/>
  <c r="PI172" i="28"/>
  <c r="PL172" i="28"/>
  <c r="PS172" i="28"/>
  <c r="PT172" i="28"/>
  <c r="PE172" i="28"/>
  <c r="PA172" i="28"/>
  <c r="PY172" i="28"/>
  <c r="PD172" i="28"/>
  <c r="PF172" i="28"/>
  <c r="PZ172" i="28"/>
  <c r="PM172" i="28"/>
  <c r="PX172" i="28"/>
  <c r="PN172" i="28"/>
  <c r="QB172" i="28"/>
  <c r="PP172" i="28"/>
  <c r="PV172" i="28"/>
  <c r="PC172" i="28"/>
  <c r="PJ172" i="28"/>
  <c r="PU172" i="28"/>
  <c r="QA172" i="28"/>
  <c r="PK172" i="28"/>
  <c r="PO172" i="28"/>
  <c r="PW172" i="28"/>
  <c r="QD172" i="28"/>
  <c r="PG172" i="28"/>
  <c r="PR172" i="28"/>
  <c r="ME176" i="28" l="1"/>
  <c r="MD177" i="28"/>
  <c r="QF172" i="28"/>
  <c r="PW173" i="28"/>
  <c r="PQ173" i="28"/>
  <c r="PV173" i="28"/>
  <c r="PX173" i="28"/>
  <c r="QB173" i="28"/>
  <c r="PU173" i="28"/>
  <c r="PN173" i="28"/>
  <c r="QD173" i="28"/>
  <c r="PG173" i="28"/>
  <c r="PM173" i="28"/>
  <c r="PS173" i="28"/>
  <c r="PJ173" i="28"/>
  <c r="PH173" i="28"/>
  <c r="PI173" i="28"/>
  <c r="PY173" i="28"/>
  <c r="PT173" i="28"/>
  <c r="PL173" i="28"/>
  <c r="PZ173" i="28"/>
  <c r="PP173" i="28"/>
  <c r="PC173" i="28"/>
  <c r="QA173" i="28"/>
  <c r="PB173" i="28"/>
  <c r="PK173" i="28"/>
  <c r="PD173" i="28"/>
  <c r="QC173" i="28"/>
  <c r="PA173" i="28"/>
  <c r="PR173" i="28"/>
  <c r="PO173" i="28"/>
  <c r="QE173" i="28"/>
  <c r="PE173" i="28"/>
  <c r="PF173" i="28"/>
  <c r="MD178" i="28" l="1"/>
  <c r="ME177" i="28"/>
  <c r="QF173" i="28"/>
  <c r="PL174" i="28"/>
  <c r="PK174" i="28"/>
  <c r="QC174" i="28"/>
  <c r="PE174" i="28"/>
  <c r="PO174" i="28"/>
  <c r="QD174" i="28"/>
  <c r="PD174" i="28"/>
  <c r="PG174" i="28"/>
  <c r="PH174" i="28"/>
  <c r="PU174" i="28"/>
  <c r="PA174" i="28"/>
  <c r="PT174" i="28"/>
  <c r="PV174" i="28"/>
  <c r="PP174" i="28"/>
  <c r="QE174" i="28"/>
  <c r="PM174" i="28"/>
  <c r="PJ174" i="28"/>
  <c r="PR174" i="28"/>
  <c r="PN174" i="28"/>
  <c r="PQ174" i="28"/>
  <c r="PY174" i="28"/>
  <c r="PB174" i="28"/>
  <c r="PI174" i="28"/>
  <c r="PZ174" i="28"/>
  <c r="PW174" i="28"/>
  <c r="PC174" i="28"/>
  <c r="QA174" i="28"/>
  <c r="QB174" i="28"/>
  <c r="PF174" i="28"/>
  <c r="PX174" i="28"/>
  <c r="PS174" i="28"/>
  <c r="ME178" i="28" l="1"/>
  <c r="MD179" i="28"/>
  <c r="QF174" i="28"/>
  <c r="QA175" i="28"/>
  <c r="PB175" i="28"/>
  <c r="PO175" i="28"/>
  <c r="PJ175" i="28"/>
  <c r="QE175" i="28"/>
  <c r="PI175" i="28"/>
  <c r="PM175" i="28"/>
  <c r="PC175" i="28"/>
  <c r="QB175" i="28"/>
  <c r="PE175" i="28"/>
  <c r="PD175" i="28"/>
  <c r="QC175" i="28"/>
  <c r="PN175" i="28"/>
  <c r="PX175" i="28"/>
  <c r="QD175" i="28"/>
  <c r="PR175" i="28"/>
  <c r="PQ175" i="28"/>
  <c r="PG175" i="28"/>
  <c r="PF175" i="28"/>
  <c r="PS175" i="28"/>
  <c r="PA175" i="28"/>
  <c r="PH175" i="28"/>
  <c r="PT175" i="28"/>
  <c r="PU175" i="28"/>
  <c r="PV175" i="28"/>
  <c r="PY175" i="28"/>
  <c r="PL175" i="28"/>
  <c r="PK175" i="28"/>
  <c r="PZ175" i="28"/>
  <c r="PW175" i="28"/>
  <c r="PP175" i="28"/>
  <c r="MD180" i="28" l="1"/>
  <c r="ME179" i="28"/>
  <c r="QF175" i="28"/>
  <c r="QA176" i="28"/>
  <c r="PW176" i="28"/>
  <c r="PS176" i="28"/>
  <c r="QB176" i="28"/>
  <c r="PE176" i="28"/>
  <c r="PM176" i="28"/>
  <c r="QC176" i="28"/>
  <c r="PB176" i="28"/>
  <c r="PK176" i="28"/>
  <c r="QD176" i="28"/>
  <c r="PR176" i="28"/>
  <c r="PC176" i="28"/>
  <c r="PA176" i="28"/>
  <c r="QE176" i="28"/>
  <c r="PP176" i="28"/>
  <c r="PN176" i="28"/>
  <c r="PJ176" i="28"/>
  <c r="PT176" i="28"/>
  <c r="PX176" i="28"/>
  <c r="PO176" i="28"/>
  <c r="PD176" i="28"/>
  <c r="PI176" i="28"/>
  <c r="PF176" i="28"/>
  <c r="PY176" i="28"/>
  <c r="PH176" i="28"/>
  <c r="PQ176" i="28"/>
  <c r="PU176" i="28"/>
  <c r="PZ176" i="28"/>
  <c r="PL176" i="28"/>
  <c r="PV176" i="28"/>
  <c r="PG176" i="28"/>
  <c r="ME180" i="28" l="1"/>
  <c r="MD181" i="28"/>
  <c r="QF176" i="28"/>
  <c r="QA177" i="28"/>
  <c r="PD177" i="28"/>
  <c r="PU177" i="28"/>
  <c r="QB177" i="28"/>
  <c r="PE177" i="28"/>
  <c r="PG177" i="28"/>
  <c r="QC177" i="28"/>
  <c r="PN177" i="28"/>
  <c r="PK177" i="28"/>
  <c r="QD177" i="28"/>
  <c r="PR177" i="28"/>
  <c r="PM177" i="28"/>
  <c r="QE177" i="28"/>
  <c r="PV177" i="28"/>
  <c r="PQ177" i="28"/>
  <c r="PT177" i="28"/>
  <c r="PH177" i="28"/>
  <c r="PL177" i="28"/>
  <c r="PY177" i="28"/>
  <c r="PB177" i="28"/>
  <c r="PX177" i="28"/>
  <c r="PC177" i="28"/>
  <c r="PA177" i="28"/>
  <c r="PP177" i="28"/>
  <c r="PJ177" i="28"/>
  <c r="PO177" i="28"/>
  <c r="PF177" i="28"/>
  <c r="PW177" i="28"/>
  <c r="PI177" i="28"/>
  <c r="PS177" i="28"/>
  <c r="PZ177" i="28"/>
  <c r="MD182" i="28" l="1"/>
  <c r="ME181" i="28"/>
  <c r="QF177" i="28"/>
  <c r="QA178" i="28"/>
  <c r="PM178" i="28"/>
  <c r="PX178" i="28"/>
  <c r="QB178" i="28"/>
  <c r="PN178" i="28"/>
  <c r="PF178" i="28"/>
  <c r="PL178" i="28"/>
  <c r="PP178" i="28"/>
  <c r="PA178" i="28"/>
  <c r="PK178" i="28"/>
  <c r="PS178" i="28"/>
  <c r="PD178" i="28"/>
  <c r="PB178" i="28"/>
  <c r="PR178" i="28"/>
  <c r="QC178" i="28"/>
  <c r="PT178" i="28"/>
  <c r="QD178" i="28"/>
  <c r="PV178" i="28"/>
  <c r="QE178" i="28"/>
  <c r="PW178" i="28"/>
  <c r="PJ178" i="28"/>
  <c r="PE178" i="28"/>
  <c r="PI178" i="28"/>
  <c r="PQ178" i="28"/>
  <c r="PU178" i="28"/>
  <c r="PG178" i="28"/>
  <c r="PH178" i="28"/>
  <c r="PO178" i="28"/>
  <c r="PC178" i="28"/>
  <c r="PY178" i="28"/>
  <c r="PZ178" i="28"/>
  <c r="ME182" i="28" l="1"/>
  <c r="MD183" i="28"/>
  <c r="QF178" i="28"/>
  <c r="QA179" i="28"/>
  <c r="PD179" i="28"/>
  <c r="PU179" i="28"/>
  <c r="QC179" i="28"/>
  <c r="PJ179" i="28"/>
  <c r="QE179" i="28"/>
  <c r="PP179" i="28"/>
  <c r="PR179" i="28"/>
  <c r="PQ179" i="28"/>
  <c r="PG179" i="28"/>
  <c r="PL179" i="28"/>
  <c r="PF179" i="28"/>
  <c r="PW179" i="28"/>
  <c r="PM179" i="28"/>
  <c r="PH179" i="28"/>
  <c r="PS179" i="28"/>
  <c r="PN179" i="28"/>
  <c r="PK179" i="28"/>
  <c r="PT179" i="28"/>
  <c r="PO179" i="28"/>
  <c r="PI179" i="28"/>
  <c r="PY179" i="28"/>
  <c r="PC179" i="28"/>
  <c r="PV179" i="28"/>
  <c r="QD179" i="28"/>
  <c r="PZ179" i="28"/>
  <c r="PX179" i="28"/>
  <c r="PE179" i="28"/>
  <c r="QB179" i="28"/>
  <c r="PA179" i="28"/>
  <c r="PB179" i="28"/>
  <c r="ME183" i="28" l="1"/>
  <c r="MD184" i="28"/>
  <c r="QF179" i="28"/>
  <c r="QA180" i="28"/>
  <c r="PL180" i="28"/>
  <c r="PH180" i="28"/>
  <c r="PR180" i="28"/>
  <c r="QC180" i="28"/>
  <c r="PO180" i="28"/>
  <c r="QB180" i="28"/>
  <c r="PC180" i="28"/>
  <c r="PB180" i="28"/>
  <c r="PI180" i="28"/>
  <c r="PP180" i="28"/>
  <c r="PS180" i="28"/>
  <c r="QD180" i="28"/>
  <c r="PE180" i="28"/>
  <c r="PW180" i="28"/>
  <c r="QE180" i="28"/>
  <c r="PN180" i="28"/>
  <c r="PF180" i="28"/>
  <c r="PD180" i="28"/>
  <c r="PX180" i="28"/>
  <c r="PM180" i="28"/>
  <c r="PG180" i="28"/>
  <c r="PV180" i="28"/>
  <c r="PZ180" i="28"/>
  <c r="PJ180" i="28"/>
  <c r="PT180" i="28"/>
  <c r="PA180" i="28"/>
  <c r="PQ180" i="28"/>
  <c r="PU180" i="28"/>
  <c r="PY180" i="28"/>
  <c r="PK180" i="28"/>
  <c r="ME184" i="28" l="1"/>
  <c r="MD185" i="28"/>
  <c r="QF180" i="28"/>
  <c r="QA181" i="28"/>
  <c r="PG181" i="28"/>
  <c r="PB181" i="28"/>
  <c r="QB181" i="28"/>
  <c r="PC181" i="28"/>
  <c r="PH181" i="28"/>
  <c r="QC181" i="28"/>
  <c r="PV181" i="28"/>
  <c r="QD181" i="28"/>
  <c r="PJ181" i="28"/>
  <c r="PK181" i="28"/>
  <c r="PA181" i="28"/>
  <c r="PU181" i="28"/>
  <c r="QE181" i="28"/>
  <c r="PQ181" i="28"/>
  <c r="PO181" i="28"/>
  <c r="PS181" i="28"/>
  <c r="PP181" i="28"/>
  <c r="PD181" i="28"/>
  <c r="PI181" i="28"/>
  <c r="PT181" i="28"/>
  <c r="PL181" i="28"/>
  <c r="PE181" i="28"/>
  <c r="PF181" i="28"/>
  <c r="PW181" i="28"/>
  <c r="PY181" i="28"/>
  <c r="PM181" i="28"/>
  <c r="PR181" i="28"/>
  <c r="PZ181" i="28"/>
  <c r="PN181" i="28"/>
  <c r="PX181" i="28"/>
  <c r="ME185" i="28" l="1"/>
  <c r="MD186" i="28"/>
  <c r="QF181" i="28"/>
  <c r="QA182" i="28"/>
  <c r="PU182" i="28"/>
  <c r="PM182" i="28"/>
  <c r="QB182" i="28"/>
  <c r="PH182" i="28"/>
  <c r="PR182" i="28"/>
  <c r="PS182" i="28"/>
  <c r="PF182" i="28"/>
  <c r="PC182" i="28"/>
  <c r="QC182" i="28"/>
  <c r="PW182" i="28"/>
  <c r="PI182" i="28"/>
  <c r="QD182" i="28"/>
  <c r="PT182" i="28"/>
  <c r="PB182" i="28"/>
  <c r="PA182" i="28"/>
  <c r="QE182" i="28"/>
  <c r="PK182" i="28"/>
  <c r="PV182" i="28"/>
  <c r="PJ182" i="28"/>
  <c r="PL182" i="28"/>
  <c r="PE182" i="28"/>
  <c r="PD182" i="28"/>
  <c r="PZ182" i="28"/>
  <c r="PQ182" i="28"/>
  <c r="PG182" i="28"/>
  <c r="PX182" i="28"/>
  <c r="PY182" i="28"/>
  <c r="PO182" i="28"/>
  <c r="PN182" i="28"/>
  <c r="PP182" i="28"/>
  <c r="ME186" i="28" l="1"/>
  <c r="MD187" i="28"/>
  <c r="QF182" i="28"/>
  <c r="QA183" i="28"/>
  <c r="PH183" i="28"/>
  <c r="PQ183" i="28"/>
  <c r="QB183" i="28"/>
  <c r="PO183" i="28"/>
  <c r="PC183" i="28"/>
  <c r="QC183" i="28"/>
  <c r="PM183" i="28"/>
  <c r="PA183" i="28"/>
  <c r="PB183" i="28"/>
  <c r="PI183" i="28"/>
  <c r="QD183" i="28"/>
  <c r="PN183" i="28"/>
  <c r="PR183" i="28"/>
  <c r="PU183" i="28"/>
  <c r="PF183" i="28"/>
  <c r="PL183" i="28"/>
  <c r="PP183" i="28"/>
  <c r="PS183" i="28"/>
  <c r="PJ183" i="28"/>
  <c r="PE183" i="28"/>
  <c r="PW183" i="28"/>
  <c r="PT183" i="28"/>
  <c r="PD183" i="28"/>
  <c r="PX183" i="28"/>
  <c r="PY183" i="28"/>
  <c r="PK183" i="28"/>
  <c r="PG183" i="28"/>
  <c r="PZ183" i="28"/>
  <c r="PV183" i="28"/>
  <c r="QE183" i="28"/>
  <c r="ME187" i="28" l="1"/>
  <c r="MD188" i="28"/>
  <c r="QF183" i="28"/>
  <c r="QA184" i="28"/>
  <c r="PC184" i="28"/>
  <c r="PG184" i="28"/>
  <c r="QB184" i="28"/>
  <c r="PW184" i="28"/>
  <c r="PL184" i="28"/>
  <c r="QC184" i="28"/>
  <c r="PI184" i="28"/>
  <c r="PA184" i="28"/>
  <c r="PF184" i="28"/>
  <c r="PR184" i="28"/>
  <c r="PH184" i="28"/>
  <c r="PQ184" i="28"/>
  <c r="PN184" i="28"/>
  <c r="QD184" i="28"/>
  <c r="PP184" i="28"/>
  <c r="QE184" i="28"/>
  <c r="PD184" i="28"/>
  <c r="PK184" i="28"/>
  <c r="PO184" i="28"/>
  <c r="PB184" i="28"/>
  <c r="PU184" i="28"/>
  <c r="PT184" i="28"/>
  <c r="PJ184" i="28"/>
  <c r="PM184" i="28"/>
  <c r="PX184" i="28"/>
  <c r="PZ184" i="28"/>
  <c r="PS184" i="28"/>
  <c r="PV184" i="28"/>
  <c r="PE184" i="28"/>
  <c r="PY184" i="28"/>
  <c r="ME188" i="28" l="1"/>
  <c r="MD189" i="28"/>
  <c r="QF184" i="28"/>
  <c r="QA185" i="28"/>
  <c r="PA185" i="28"/>
  <c r="PV185" i="28"/>
  <c r="PK185" i="28"/>
  <c r="PE185" i="28"/>
  <c r="PX185" i="28"/>
  <c r="PM185" i="28"/>
  <c r="PJ185" i="28"/>
  <c r="PF185" i="28"/>
  <c r="QB185" i="28"/>
  <c r="PR185" i="28"/>
  <c r="PU185" i="28"/>
  <c r="QC185" i="28"/>
  <c r="PW185" i="28"/>
  <c r="QD185" i="28"/>
  <c r="PT185" i="28"/>
  <c r="QE185" i="28"/>
  <c r="PQ185" i="28"/>
  <c r="PH185" i="28"/>
  <c r="PD185" i="28"/>
  <c r="PN185" i="28"/>
  <c r="PZ185" i="28"/>
  <c r="PP185" i="28"/>
  <c r="PB185" i="28"/>
  <c r="PY185" i="28"/>
  <c r="PI185" i="28"/>
  <c r="PL185" i="28"/>
  <c r="PG185" i="28"/>
  <c r="PC185" i="28"/>
  <c r="PS185" i="28"/>
  <c r="PO185" i="28"/>
  <c r="QA186" i="28"/>
  <c r="PB186" i="28"/>
  <c r="PQ186" i="28"/>
  <c r="PC186" i="28"/>
  <c r="PO186" i="28"/>
  <c r="PD186" i="28"/>
  <c r="PJ186" i="28"/>
  <c r="QB186" i="28"/>
  <c r="PT186" i="28"/>
  <c r="PX186" i="28"/>
  <c r="PH186" i="28"/>
  <c r="PV186" i="28"/>
  <c r="PZ186" i="28"/>
  <c r="QC186" i="28"/>
  <c r="PF186" i="28"/>
  <c r="PL186" i="28"/>
  <c r="QD186" i="28"/>
  <c r="PW186" i="28"/>
  <c r="QE186" i="28"/>
  <c r="PE186" i="28"/>
  <c r="PU186" i="28"/>
  <c r="PA186" i="28"/>
  <c r="PK186" i="28"/>
  <c r="PS186" i="28"/>
  <c r="PP186" i="28"/>
  <c r="PR186" i="28"/>
  <c r="PI186" i="28"/>
  <c r="PN186" i="28"/>
  <c r="PG186" i="28"/>
  <c r="PY186" i="28"/>
  <c r="PM186" i="28"/>
  <c r="MD190" i="28" l="1"/>
  <c r="ME189" i="28"/>
  <c r="PR187" i="28"/>
  <c r="QF186" i="28"/>
  <c r="QF185" i="28"/>
  <c r="ME190" i="28" l="1"/>
  <c r="MD191" i="28"/>
  <c r="PQ187" i="28"/>
  <c r="PL187" i="28"/>
  <c r="PT187" i="28"/>
  <c r="PN187" i="28"/>
  <c r="PJ187" i="28"/>
  <c r="QC187" i="28"/>
  <c r="PP187" i="28"/>
  <c r="PB187" i="28"/>
  <c r="PE187" i="28"/>
  <c r="PH187" i="28"/>
  <c r="PK187" i="28"/>
  <c r="PO187" i="28"/>
  <c r="PZ187" i="28"/>
  <c r="PV187" i="28"/>
  <c r="PW187" i="28"/>
  <c r="PI187" i="28"/>
  <c r="PM187" i="28"/>
  <c r="PG187" i="28"/>
  <c r="PC187" i="28"/>
  <c r="QB187" i="28"/>
  <c r="PS187" i="28"/>
  <c r="PD187" i="28"/>
  <c r="PA187" i="28"/>
  <c r="PX187" i="28"/>
  <c r="QD187" i="28"/>
  <c r="PY187" i="28"/>
  <c r="PU187" i="28"/>
  <c r="PF187" i="28"/>
  <c r="QE187" i="28"/>
  <c r="QA187" i="28"/>
  <c r="ME191" i="28" l="1"/>
  <c r="MD192" i="28"/>
  <c r="QF187" i="28"/>
  <c r="QB188" i="28"/>
  <c r="PQ188" i="28"/>
  <c r="PP188" i="28"/>
  <c r="QC188" i="28"/>
  <c r="PA188" i="28"/>
  <c r="PR188" i="28"/>
  <c r="PX188" i="28"/>
  <c r="PC188" i="28"/>
  <c r="QD188" i="28"/>
  <c r="QE188" i="28"/>
  <c r="PV188" i="28"/>
  <c r="PF188" i="28"/>
  <c r="PT188" i="28"/>
  <c r="PK188" i="28"/>
  <c r="PW188" i="28"/>
  <c r="PY188" i="28"/>
  <c r="PJ188" i="28"/>
  <c r="PM188" i="28"/>
  <c r="PU188" i="28"/>
  <c r="PZ188" i="28"/>
  <c r="PL188" i="28"/>
  <c r="PN188" i="28"/>
  <c r="QA188" i="28"/>
  <c r="PG188" i="28"/>
  <c r="PE188" i="28"/>
  <c r="PO188" i="28"/>
  <c r="PB188" i="28"/>
  <c r="PS188" i="28"/>
  <c r="PH188" i="28"/>
  <c r="PD188" i="28"/>
  <c r="PI188" i="28"/>
  <c r="MD193" i="28" l="1"/>
  <c r="ME192" i="28"/>
  <c r="QF188" i="28"/>
  <c r="PO189" i="28"/>
  <c r="PG189" i="28"/>
  <c r="PH189" i="28"/>
  <c r="PD189" i="28"/>
  <c r="PC189" i="28"/>
  <c r="PS189" i="28"/>
  <c r="PI189" i="28"/>
  <c r="PN189" i="28"/>
  <c r="PY189" i="28"/>
  <c r="PQ189" i="28"/>
  <c r="PK189" i="28"/>
  <c r="PZ189" i="28"/>
  <c r="PW189" i="28"/>
  <c r="PV189" i="28"/>
  <c r="PB189" i="28"/>
  <c r="PA189" i="28"/>
  <c r="QA189" i="28"/>
  <c r="PL189" i="28"/>
  <c r="PT189" i="28"/>
  <c r="QB189" i="28"/>
  <c r="PP189" i="28"/>
  <c r="PE189" i="28"/>
  <c r="QC189" i="28"/>
  <c r="PJ189" i="28"/>
  <c r="PF189" i="28"/>
  <c r="QD189" i="28"/>
  <c r="PU189" i="28"/>
  <c r="PX189" i="28"/>
  <c r="QE189" i="28"/>
  <c r="PR189" i="28"/>
  <c r="PM189" i="28"/>
  <c r="ME193" i="28" l="1"/>
  <c r="MD194" i="28"/>
  <c r="QF189" i="28"/>
  <c r="PZ190" i="28"/>
  <c r="PF190" i="28"/>
  <c r="PT190" i="28"/>
  <c r="QA190" i="28"/>
  <c r="PW190" i="28"/>
  <c r="PL190" i="28"/>
  <c r="QB190" i="28"/>
  <c r="PC190" i="28"/>
  <c r="PS190" i="28"/>
  <c r="QD190" i="28"/>
  <c r="PN190" i="28"/>
  <c r="PI190" i="28"/>
  <c r="QE190" i="28"/>
  <c r="QC190" i="28"/>
  <c r="PU190" i="28"/>
  <c r="PK190" i="28"/>
  <c r="PR190" i="28"/>
  <c r="PD190" i="28"/>
  <c r="PG190" i="28"/>
  <c r="PA190" i="28"/>
  <c r="PO190" i="28"/>
  <c r="PP190" i="28"/>
  <c r="PJ190" i="28"/>
  <c r="PE190" i="28"/>
  <c r="PQ190" i="28"/>
  <c r="PX190" i="28"/>
  <c r="PB190" i="28"/>
  <c r="PM190" i="28"/>
  <c r="PY190" i="28"/>
  <c r="PV190" i="28"/>
  <c r="PH190" i="28"/>
  <c r="ME194" i="28" l="1"/>
  <c r="MD195" i="28"/>
  <c r="QF190" i="28"/>
  <c r="PJ191" i="28"/>
  <c r="PT191" i="28"/>
  <c r="PQ191" i="28"/>
  <c r="PM191" i="28"/>
  <c r="PG191" i="28"/>
  <c r="PS191" i="28"/>
  <c r="QC191" i="28"/>
  <c r="PN191" i="28"/>
  <c r="QE191" i="28"/>
  <c r="PX191" i="28"/>
  <c r="PC191" i="28"/>
  <c r="PW191" i="28"/>
  <c r="PU191" i="28"/>
  <c r="QA191" i="28"/>
  <c r="PL191" i="28"/>
  <c r="PA191" i="28"/>
  <c r="PP191" i="28"/>
  <c r="PE191" i="28"/>
  <c r="PY191" i="28"/>
  <c r="QB191" i="28"/>
  <c r="PK191" i="28"/>
  <c r="QD191" i="28"/>
  <c r="PO191" i="28"/>
  <c r="PV191" i="28"/>
  <c r="PZ191" i="28"/>
  <c r="PD191" i="28"/>
  <c r="PI191" i="28"/>
  <c r="PH191" i="28"/>
  <c r="PF191" i="28"/>
  <c r="PR191" i="28"/>
  <c r="PB191" i="28"/>
  <c r="MD196" i="28" l="1"/>
  <c r="ME195" i="28"/>
  <c r="QF191" i="28"/>
  <c r="QA192" i="28"/>
  <c r="PS192" i="28"/>
  <c r="PX192" i="28"/>
  <c r="QB192" i="28"/>
  <c r="PF192" i="28"/>
  <c r="PI192" i="28"/>
  <c r="PD192" i="28"/>
  <c r="PP192" i="28"/>
  <c r="PW192" i="28"/>
  <c r="QE192" i="28"/>
  <c r="PH192" i="28"/>
  <c r="QC192" i="28"/>
  <c r="PK192" i="28"/>
  <c r="PC192" i="28"/>
  <c r="PG192" i="28"/>
  <c r="QD192" i="28"/>
  <c r="PR192" i="28"/>
  <c r="PJ192" i="28"/>
  <c r="PO192" i="28"/>
  <c r="PB192" i="28"/>
  <c r="PU192" i="28"/>
  <c r="PQ192" i="28"/>
  <c r="PN192" i="28"/>
  <c r="PL192" i="28"/>
  <c r="PY192" i="28"/>
  <c r="PZ192" i="28"/>
  <c r="PM192" i="28"/>
  <c r="PT192" i="28"/>
  <c r="PA192" i="28"/>
  <c r="PV192" i="28"/>
  <c r="PE192" i="28"/>
  <c r="ME196" i="28" l="1"/>
  <c r="MD197" i="28"/>
  <c r="QF192" i="28"/>
  <c r="QA193" i="28"/>
  <c r="PM193" i="28"/>
  <c r="PB193" i="28"/>
  <c r="PQ193" i="28"/>
  <c r="PA193" i="28"/>
  <c r="PI193" i="28"/>
  <c r="QB193" i="28"/>
  <c r="PD193" i="28"/>
  <c r="PH193" i="28"/>
  <c r="QC193" i="28"/>
  <c r="PP193" i="28"/>
  <c r="PN193" i="28"/>
  <c r="QD193" i="28"/>
  <c r="PF193" i="28"/>
  <c r="QE193" i="28"/>
  <c r="PS193" i="28"/>
  <c r="PT193" i="28"/>
  <c r="PW193" i="28"/>
  <c r="PX193" i="28"/>
  <c r="PC193" i="28"/>
  <c r="PR193" i="28"/>
  <c r="PY193" i="28"/>
  <c r="PV193" i="28"/>
  <c r="PK193" i="28"/>
  <c r="PL193" i="28"/>
  <c r="PU193" i="28"/>
  <c r="PE193" i="28"/>
  <c r="PZ193" i="28"/>
  <c r="PG193" i="28"/>
  <c r="PJ193" i="28"/>
  <c r="PO193" i="28"/>
  <c r="MD198" i="28" l="1"/>
  <c r="ME197" i="28"/>
  <c r="QF193" i="28"/>
  <c r="QA194" i="28"/>
  <c r="PV194" i="28"/>
  <c r="PJ194" i="28"/>
  <c r="QB194" i="28"/>
  <c r="PD194" i="28"/>
  <c r="PQ194" i="28"/>
  <c r="QC194" i="28"/>
  <c r="PF194" i="28"/>
  <c r="PM194" i="28"/>
  <c r="QD194" i="28"/>
  <c r="PR194" i="28"/>
  <c r="PP194" i="28"/>
  <c r="QE194" i="28"/>
  <c r="PH194" i="28"/>
  <c r="PK194" i="28"/>
  <c r="PW194" i="28"/>
  <c r="PC194" i="28"/>
  <c r="PL194" i="28"/>
  <c r="PI194" i="28"/>
  <c r="PS194" i="28"/>
  <c r="PT194" i="28"/>
  <c r="PX194" i="28"/>
  <c r="PB194" i="28"/>
  <c r="PG194" i="28"/>
  <c r="PY194" i="28"/>
  <c r="PU194" i="28"/>
  <c r="PA194" i="28"/>
  <c r="PO194" i="28"/>
  <c r="PZ194" i="28"/>
  <c r="PE194" i="28"/>
  <c r="PN194" i="28"/>
  <c r="MD199" i="28" l="1"/>
  <c r="ME198" i="28"/>
  <c r="QF194" i="28"/>
  <c r="QB195" i="28"/>
  <c r="PD195" i="28"/>
  <c r="PF195" i="28"/>
  <c r="PP195" i="28"/>
  <c r="PV195" i="28"/>
  <c r="PS195" i="28"/>
  <c r="QD195" i="28"/>
  <c r="QE195" i="28"/>
  <c r="PJ195" i="28"/>
  <c r="PB195" i="28"/>
  <c r="PK195" i="28"/>
  <c r="PI195" i="28"/>
  <c r="PW195" i="28"/>
  <c r="PY195" i="28"/>
  <c r="PQ195" i="28"/>
  <c r="PX195" i="28"/>
  <c r="PH195" i="28"/>
  <c r="QA195" i="28"/>
  <c r="PR195" i="28"/>
  <c r="QC195" i="28"/>
  <c r="PG195" i="28"/>
  <c r="PU195" i="28"/>
  <c r="PN195" i="28"/>
  <c r="PM195" i="28"/>
  <c r="PT195" i="28"/>
  <c r="PE195" i="28"/>
  <c r="PZ195" i="28"/>
  <c r="PA195" i="28"/>
  <c r="PL195" i="28"/>
  <c r="PC195" i="28"/>
  <c r="PO195" i="28"/>
  <c r="MD200" i="28" l="1"/>
  <c r="ME199" i="28"/>
  <c r="QF195" i="28"/>
  <c r="QA196" i="28"/>
  <c r="PU196" i="28"/>
  <c r="PG196" i="28"/>
  <c r="QB196" i="28"/>
  <c r="PL196" i="28"/>
  <c r="PO196" i="28"/>
  <c r="QC196" i="28"/>
  <c r="PX196" i="28"/>
  <c r="PC196" i="28"/>
  <c r="PB196" i="28"/>
  <c r="QE196" i="28"/>
  <c r="PP196" i="28"/>
  <c r="PR196" i="28"/>
  <c r="PE196" i="28"/>
  <c r="PF196" i="28"/>
  <c r="PA196" i="28"/>
  <c r="PV196" i="28"/>
  <c r="PZ196" i="28"/>
  <c r="PH196" i="28"/>
  <c r="PM196" i="28"/>
  <c r="QD196" i="28"/>
  <c r="PQ196" i="28"/>
  <c r="PI196" i="28"/>
  <c r="PN196" i="28"/>
  <c r="PS196" i="28"/>
  <c r="PK196" i="28"/>
  <c r="PJ196" i="28"/>
  <c r="PW196" i="28"/>
  <c r="PY196" i="28"/>
  <c r="PT196" i="28"/>
  <c r="PD196" i="28"/>
  <c r="MD201" i="28" l="1"/>
  <c r="ME200" i="28"/>
  <c r="QF196" i="28"/>
  <c r="PX197" i="28"/>
  <c r="PG197" i="28"/>
  <c r="PD197" i="28"/>
  <c r="QC197" i="28"/>
  <c r="PT197" i="28"/>
  <c r="PR197" i="28"/>
  <c r="PP197" i="28"/>
  <c r="QD197" i="28"/>
  <c r="PM197" i="28"/>
  <c r="QE197" i="28"/>
  <c r="PL197" i="28"/>
  <c r="PA197" i="28"/>
  <c r="PE197" i="28"/>
  <c r="PW197" i="28"/>
  <c r="PH197" i="28"/>
  <c r="PN197" i="28"/>
  <c r="PF197" i="28"/>
  <c r="QB197" i="28"/>
  <c r="PU197" i="28"/>
  <c r="PJ197" i="28"/>
  <c r="PI197" i="28"/>
  <c r="PV197" i="28"/>
  <c r="PY197" i="28"/>
  <c r="PO197" i="28"/>
  <c r="PS197" i="28"/>
  <c r="PK197" i="28"/>
  <c r="PZ197" i="28"/>
  <c r="PC197" i="28"/>
  <c r="PQ197" i="28"/>
  <c r="PB197" i="28"/>
  <c r="QA197" i="28"/>
  <c r="MD202" i="28" l="1"/>
  <c r="ME201" i="28"/>
  <c r="QF197" i="28"/>
  <c r="PZ198" i="28"/>
  <c r="PO198" i="28"/>
  <c r="PB198" i="28"/>
  <c r="PP198" i="28"/>
  <c r="QB198" i="28"/>
  <c r="PS198" i="28"/>
  <c r="QC198" i="28"/>
  <c r="PT198" i="28"/>
  <c r="PU198" i="28"/>
  <c r="PL198" i="28"/>
  <c r="QE198" i="28"/>
  <c r="PW198" i="28"/>
  <c r="PQ198" i="28"/>
  <c r="QA198" i="28"/>
  <c r="PR198" i="28"/>
  <c r="PH198" i="28"/>
  <c r="QD198" i="28"/>
  <c r="PV198" i="28"/>
  <c r="PK198" i="28"/>
  <c r="PI198" i="28"/>
  <c r="PX198" i="28"/>
  <c r="PE198" i="28"/>
  <c r="PD198" i="28"/>
  <c r="PG198" i="28"/>
  <c r="PA198" i="28"/>
  <c r="PM198" i="28"/>
  <c r="PF198" i="28"/>
  <c r="PJ198" i="28"/>
  <c r="PC198" i="28"/>
  <c r="PY198" i="28"/>
  <c r="PN198" i="28"/>
  <c r="ME202" i="28" l="1"/>
  <c r="MD203" i="28"/>
  <c r="QF198" i="28"/>
  <c r="PD199" i="28"/>
  <c r="PU199" i="28"/>
  <c r="PY199" i="28"/>
  <c r="PL199" i="28"/>
  <c r="QA199" i="28"/>
  <c r="QD199" i="28"/>
  <c r="PI199" i="28"/>
  <c r="PN199" i="28"/>
  <c r="PZ199" i="28"/>
  <c r="PJ199" i="28"/>
  <c r="PM199" i="28"/>
  <c r="PQ199" i="28"/>
  <c r="PX199" i="28"/>
  <c r="PT199" i="28"/>
  <c r="PV199" i="28"/>
  <c r="PC199" i="28"/>
  <c r="QB199" i="28"/>
  <c r="PR199" i="28"/>
  <c r="PK199" i="28"/>
  <c r="QC199" i="28"/>
  <c r="PB199" i="28"/>
  <c r="PP199" i="28"/>
  <c r="QE199" i="28"/>
  <c r="PE199" i="28"/>
  <c r="PH199" i="28"/>
  <c r="PG199" i="28"/>
  <c r="PO199" i="28"/>
  <c r="PW199" i="28"/>
  <c r="PF199" i="28"/>
  <c r="PS199" i="28"/>
  <c r="PA199" i="28"/>
  <c r="ME203" i="28" l="1"/>
  <c r="MD204" i="28"/>
  <c r="QF199" i="28"/>
  <c r="QA200" i="28"/>
  <c r="PX200" i="28"/>
  <c r="PS200" i="28"/>
  <c r="PM200" i="28"/>
  <c r="QB200" i="28"/>
  <c r="PA200" i="28"/>
  <c r="PE200" i="28"/>
  <c r="QC200" i="28"/>
  <c r="PO200" i="28"/>
  <c r="QD200" i="28"/>
  <c r="PB200" i="28"/>
  <c r="PJ200" i="28"/>
  <c r="QE200" i="28"/>
  <c r="PV200" i="28"/>
  <c r="PP200" i="28"/>
  <c r="PG200" i="28"/>
  <c r="PN200" i="28"/>
  <c r="PD200" i="28"/>
  <c r="PK200" i="28"/>
  <c r="PF200" i="28"/>
  <c r="PW200" i="28"/>
  <c r="PQ200" i="28"/>
  <c r="PI200" i="28"/>
  <c r="PR200" i="28"/>
  <c r="PY200" i="28"/>
  <c r="PH200" i="28"/>
  <c r="PU200" i="28"/>
  <c r="PZ200" i="28"/>
  <c r="PL200" i="28"/>
  <c r="PC200" i="28"/>
  <c r="PT200" i="28"/>
  <c r="ME204" i="28" l="1"/>
  <c r="MD205" i="28"/>
  <c r="QF200" i="28"/>
  <c r="QA201" i="28"/>
  <c r="PW201" i="28"/>
  <c r="PC201" i="28"/>
  <c r="PX201" i="28"/>
  <c r="QC201" i="28"/>
  <c r="PJ201" i="28"/>
  <c r="QD201" i="28"/>
  <c r="PK201" i="28"/>
  <c r="QE201" i="28"/>
  <c r="PL201" i="28"/>
  <c r="PU201" i="28"/>
  <c r="QB201" i="28"/>
  <c r="PQ201" i="28"/>
  <c r="PB201" i="28"/>
  <c r="PR201" i="28"/>
  <c r="PI201" i="28"/>
  <c r="PM201" i="28"/>
  <c r="PV201" i="28"/>
  <c r="PF201" i="28"/>
  <c r="PE201" i="28"/>
  <c r="PN201" i="28"/>
  <c r="PT201" i="28"/>
  <c r="PD201" i="28"/>
  <c r="PA201" i="28"/>
  <c r="PS201" i="28"/>
  <c r="PO201" i="28"/>
  <c r="PY201" i="28"/>
  <c r="PG201" i="28"/>
  <c r="PZ201" i="28"/>
  <c r="PH201" i="28"/>
  <c r="PP201" i="28"/>
  <c r="MD206" i="28" l="1"/>
  <c r="ME205" i="28"/>
  <c r="PP203" i="28"/>
  <c r="QF201" i="28"/>
  <c r="QA202" i="28"/>
  <c r="PE202" i="28"/>
  <c r="PP202" i="28"/>
  <c r="PF202" i="28"/>
  <c r="QB202" i="28"/>
  <c r="PV202" i="28"/>
  <c r="PJ202" i="28"/>
  <c r="QC202" i="28"/>
  <c r="PW202" i="28"/>
  <c r="PH202" i="28"/>
  <c r="QD202" i="28"/>
  <c r="PS202" i="28"/>
  <c r="PL202" i="28"/>
  <c r="PM202" i="28"/>
  <c r="PC202" i="28"/>
  <c r="QE202" i="28"/>
  <c r="PK202" i="28"/>
  <c r="PU202" i="28"/>
  <c r="PN202" i="28"/>
  <c r="PD202" i="28"/>
  <c r="PX202" i="28"/>
  <c r="PB202" i="28"/>
  <c r="PG202" i="28"/>
  <c r="PO202" i="28"/>
  <c r="PT202" i="28"/>
  <c r="PY202" i="28"/>
  <c r="PR202" i="28"/>
  <c r="PQ202" i="28"/>
  <c r="PZ202" i="28"/>
  <c r="PI202" i="28"/>
  <c r="PA202" i="28"/>
  <c r="ME206" i="28" l="1"/>
  <c r="MD207" i="28"/>
  <c r="PY203" i="28"/>
  <c r="PN203" i="28"/>
  <c r="QD203" i="28"/>
  <c r="PO203" i="28"/>
  <c r="PL203" i="28"/>
  <c r="PE203" i="28"/>
  <c r="PF203" i="28"/>
  <c r="QC203" i="28"/>
  <c r="PS203" i="28"/>
  <c r="PG203" i="28"/>
  <c r="PZ203" i="28"/>
  <c r="PU203" i="28"/>
  <c r="PV203" i="28"/>
  <c r="PR203" i="28"/>
  <c r="PD203" i="28"/>
  <c r="QB203" i="28"/>
  <c r="PI203" i="28"/>
  <c r="QE203" i="28"/>
  <c r="PM203" i="28"/>
  <c r="PH203" i="28"/>
  <c r="PQ203" i="28"/>
  <c r="PJ203" i="28"/>
  <c r="PA203" i="28"/>
  <c r="PW203" i="28"/>
  <c r="QA203" i="28"/>
  <c r="PX203" i="28"/>
  <c r="PK203" i="28"/>
  <c r="PB203" i="28"/>
  <c r="PC203" i="28"/>
  <c r="PT203" i="28"/>
  <c r="QF202" i="28"/>
  <c r="ME207" i="28" l="1"/>
  <c r="MD208" i="28"/>
  <c r="QF203" i="28"/>
  <c r="PS204" i="28"/>
  <c r="PN204" i="28"/>
  <c r="PH204" i="28"/>
  <c r="PT204" i="28"/>
  <c r="PB204" i="28"/>
  <c r="PR204" i="28"/>
  <c r="PQ204" i="28"/>
  <c r="QC204" i="28"/>
  <c r="PG204" i="28"/>
  <c r="PX204" i="28"/>
  <c r="QD204" i="28"/>
  <c r="PA204" i="28"/>
  <c r="PL204" i="28"/>
  <c r="QE204" i="28"/>
  <c r="PJ204" i="28"/>
  <c r="PF204" i="28"/>
  <c r="PD204" i="28"/>
  <c r="PV204" i="28"/>
  <c r="PE204" i="28"/>
  <c r="PO204" i="28"/>
  <c r="PW204" i="28"/>
  <c r="QB204" i="28"/>
  <c r="QA204" i="28"/>
  <c r="PU204" i="28"/>
  <c r="PI204" i="28"/>
  <c r="PP204" i="28"/>
  <c r="PM204" i="28"/>
  <c r="PC204" i="28"/>
  <c r="PY204" i="28"/>
  <c r="PK204" i="28"/>
  <c r="PZ204" i="28"/>
  <c r="ME208" i="28" l="1"/>
  <c r="MD209" i="28"/>
  <c r="QF204" i="28"/>
  <c r="PY205" i="28"/>
  <c r="PO205" i="28"/>
  <c r="PC205" i="28"/>
  <c r="PR205" i="28"/>
  <c r="PM205" i="28"/>
  <c r="PL205" i="28"/>
  <c r="PA205" i="28"/>
  <c r="PI205" i="28"/>
  <c r="QD205" i="28"/>
  <c r="PU205" i="28"/>
  <c r="PV205" i="28"/>
  <c r="PD205" i="28"/>
  <c r="QE205" i="28"/>
  <c r="PN205" i="28"/>
  <c r="PW205" i="28"/>
  <c r="PS205" i="28"/>
  <c r="PE205" i="28"/>
  <c r="PH205" i="28"/>
  <c r="QC205" i="28"/>
  <c r="PG205" i="28"/>
  <c r="PQ205" i="28"/>
  <c r="PK205" i="28"/>
  <c r="PT205" i="28"/>
  <c r="PB205" i="28"/>
  <c r="PJ205" i="28"/>
  <c r="PF205" i="28"/>
  <c r="PZ205" i="28"/>
  <c r="QB205" i="28"/>
  <c r="PX205" i="28"/>
  <c r="PP205" i="28"/>
  <c r="QA205" i="28"/>
  <c r="ME209" i="28" l="1"/>
  <c r="MD210" i="28"/>
  <c r="QF205" i="28"/>
  <c r="QB206" i="28"/>
  <c r="PI206" i="28"/>
  <c r="PJ206" i="28"/>
  <c r="PT206" i="28"/>
  <c r="QC206" i="28"/>
  <c r="PO206" i="28"/>
  <c r="PW206" i="28"/>
  <c r="PE206" i="28"/>
  <c r="PL206" i="28"/>
  <c r="PB206" i="28"/>
  <c r="PP206" i="28"/>
  <c r="QE206" i="28"/>
  <c r="PS206" i="28"/>
  <c r="PC206" i="28"/>
  <c r="PH206" i="28"/>
  <c r="PQ206" i="28"/>
  <c r="PD206" i="28"/>
  <c r="PA206" i="28"/>
  <c r="PX206" i="28"/>
  <c r="QD206" i="28"/>
  <c r="PK206" i="28"/>
  <c r="PF206" i="28"/>
  <c r="PY206" i="28"/>
  <c r="PG206" i="28"/>
  <c r="PZ206" i="28"/>
  <c r="PM206" i="28"/>
  <c r="QA206" i="28"/>
  <c r="PN206" i="28"/>
  <c r="PR206" i="28"/>
  <c r="PU206" i="28"/>
  <c r="PV206" i="28"/>
  <c r="ME210" i="28" l="1"/>
  <c r="MD211" i="28"/>
  <c r="QF206" i="28"/>
  <c r="QC207" i="28"/>
  <c r="PE207" i="28"/>
  <c r="PG207" i="28"/>
  <c r="PY207" i="28"/>
  <c r="PW207" i="28"/>
  <c r="QD207" i="28"/>
  <c r="PD207" i="28"/>
  <c r="PS207" i="28"/>
  <c r="PB207" i="28"/>
  <c r="PO207" i="28"/>
  <c r="QA207" i="28"/>
  <c r="PL207" i="28"/>
  <c r="PP207" i="28"/>
  <c r="PN207" i="28"/>
  <c r="PI207" i="28"/>
  <c r="PX207" i="28"/>
  <c r="PC207" i="28"/>
  <c r="PA207" i="28"/>
  <c r="PV207" i="28"/>
  <c r="PQ207" i="28"/>
  <c r="PR207" i="28"/>
  <c r="PF207" i="28"/>
  <c r="PH207" i="28"/>
  <c r="QB207" i="28"/>
  <c r="PM207" i="28"/>
  <c r="PK207" i="28"/>
  <c r="PJ207" i="28"/>
  <c r="PZ207" i="28"/>
  <c r="QE207" i="28"/>
  <c r="PT207" i="28"/>
  <c r="PU207" i="28"/>
  <c r="MD212" i="28" l="1"/>
  <c r="ME211" i="28"/>
  <c r="QF207" i="28"/>
  <c r="PM208" i="28"/>
  <c r="PX208" i="28"/>
  <c r="PO208" i="28"/>
  <c r="PR208" i="28"/>
  <c r="PY208" i="28"/>
  <c r="PN208" i="28"/>
  <c r="PV208" i="28"/>
  <c r="PS208" i="28"/>
  <c r="PA208" i="28"/>
  <c r="PF208" i="28"/>
  <c r="PU208" i="28"/>
  <c r="PP208" i="28"/>
  <c r="PK208" i="28"/>
  <c r="PH208" i="28"/>
  <c r="PC208" i="28"/>
  <c r="PG208" i="28"/>
  <c r="PZ208" i="28"/>
  <c r="PI208" i="28"/>
  <c r="PW208" i="28"/>
  <c r="PJ208" i="28"/>
  <c r="QB208" i="28"/>
  <c r="QC208" i="28"/>
  <c r="QD208" i="28"/>
  <c r="PB208" i="28"/>
  <c r="PD208" i="28"/>
  <c r="PT208" i="28"/>
  <c r="QA208" i="28"/>
  <c r="PE208" i="28"/>
  <c r="PQ208" i="28"/>
  <c r="PL208" i="28"/>
  <c r="QE208" i="28"/>
  <c r="MD213" i="28" l="1"/>
  <c r="ME212" i="28"/>
  <c r="QF208" i="28"/>
  <c r="PX209" i="28"/>
  <c r="PJ209" i="28"/>
  <c r="PL209" i="28"/>
  <c r="PG209" i="28"/>
  <c r="PH209" i="28"/>
  <c r="QB209" i="28"/>
  <c r="PP209" i="28"/>
  <c r="PC209" i="28"/>
  <c r="PR209" i="28"/>
  <c r="PW209" i="28"/>
  <c r="PT209" i="28"/>
  <c r="QE209" i="28"/>
  <c r="QA209" i="28"/>
  <c r="PD209" i="28"/>
  <c r="PF209" i="28"/>
  <c r="PQ209" i="28"/>
  <c r="PY209" i="28"/>
  <c r="PM209" i="28"/>
  <c r="PE209" i="28"/>
  <c r="PA209" i="28"/>
  <c r="PK209" i="28"/>
  <c r="QD209" i="28"/>
  <c r="QC209" i="28"/>
  <c r="PO209" i="28"/>
  <c r="PZ209" i="28"/>
  <c r="PB209" i="28"/>
  <c r="PU209" i="28"/>
  <c r="PI209" i="28"/>
  <c r="PS209" i="28"/>
  <c r="PV209" i="28"/>
  <c r="PN209" i="28"/>
  <c r="MD214" i="28" l="1"/>
  <c r="ME213" i="28"/>
  <c r="QF209" i="28"/>
  <c r="PT210" i="28"/>
  <c r="PR210" i="28"/>
  <c r="PB210" i="28"/>
  <c r="PG210" i="28"/>
  <c r="PC210" i="28"/>
  <c r="PF210" i="28"/>
  <c r="PV210" i="28"/>
  <c r="PO210" i="28"/>
  <c r="PY210" i="28"/>
  <c r="PU210" i="28"/>
  <c r="PH210" i="28"/>
  <c r="PZ210" i="28"/>
  <c r="QA210" i="28"/>
  <c r="QB210" i="28"/>
  <c r="PK210" i="28"/>
  <c r="PA210" i="28"/>
  <c r="PW210" i="28"/>
  <c r="QC210" i="28"/>
  <c r="PP210" i="28"/>
  <c r="QD210" i="28"/>
  <c r="PL210" i="28"/>
  <c r="PJ210" i="28"/>
  <c r="PE210" i="28"/>
  <c r="PN210" i="28"/>
  <c r="QE210" i="28"/>
  <c r="PX210" i="28"/>
  <c r="PQ210" i="28"/>
  <c r="PD210" i="28"/>
  <c r="PI210" i="28"/>
  <c r="PM210" i="28"/>
  <c r="PS210" i="28"/>
  <c r="ME214" i="28" l="1"/>
  <c r="MD215" i="28"/>
  <c r="QF210" i="28"/>
  <c r="QE211" i="28"/>
  <c r="PQ211" i="28"/>
  <c r="PD211" i="28"/>
  <c r="PI211" i="28"/>
  <c r="PP211" i="28"/>
  <c r="PZ211" i="28"/>
  <c r="PJ211" i="28"/>
  <c r="QA211" i="28"/>
  <c r="PK211" i="28"/>
  <c r="PC211" i="28"/>
  <c r="PL211" i="28"/>
  <c r="PX211" i="28"/>
  <c r="PS211" i="28"/>
  <c r="PB211" i="28"/>
  <c r="PH211" i="28"/>
  <c r="QD211" i="28"/>
  <c r="PO211" i="28"/>
  <c r="PR211" i="28"/>
  <c r="PT211" i="28"/>
  <c r="PM211" i="28"/>
  <c r="PY211" i="28"/>
  <c r="PF211" i="28"/>
  <c r="QB211" i="28"/>
  <c r="PU211" i="28"/>
  <c r="PN211" i="28"/>
  <c r="PV211" i="28"/>
  <c r="PW211" i="28"/>
  <c r="PE211" i="28"/>
  <c r="QC211" i="28"/>
  <c r="PG211" i="28"/>
  <c r="PA211" i="28"/>
  <c r="ME215" i="28" l="1"/>
  <c r="MD216" i="28"/>
  <c r="QC213" i="28"/>
  <c r="QF211" i="28"/>
  <c r="PY212" i="28"/>
  <c r="PL212" i="28"/>
  <c r="PA212" i="28"/>
  <c r="PB212" i="28"/>
  <c r="PK212" i="28"/>
  <c r="PZ212" i="28"/>
  <c r="PC212" i="28"/>
  <c r="PG212" i="28"/>
  <c r="PT212" i="28"/>
  <c r="PQ212" i="28"/>
  <c r="PS212" i="28"/>
  <c r="PE212" i="28"/>
  <c r="PR212" i="28"/>
  <c r="QD212" i="28"/>
  <c r="PU212" i="28"/>
  <c r="QC212" i="28"/>
  <c r="PF212" i="28"/>
  <c r="PM212" i="28"/>
  <c r="QB212" i="28"/>
  <c r="PH212" i="28"/>
  <c r="QA212" i="28"/>
  <c r="PX212" i="28"/>
  <c r="PD212" i="28"/>
  <c r="PO212" i="28"/>
  <c r="PV212" i="28"/>
  <c r="PJ212" i="28"/>
  <c r="PP212" i="28"/>
  <c r="PW212" i="28"/>
  <c r="PI212" i="28"/>
  <c r="QE212" i="28"/>
  <c r="PN212" i="28"/>
  <c r="MD217" i="28" l="1"/>
  <c r="ME216" i="28"/>
  <c r="PO213" i="28"/>
  <c r="PR213" i="28"/>
  <c r="PJ213" i="28"/>
  <c r="PE213" i="28"/>
  <c r="PY213" i="28"/>
  <c r="PP213" i="28"/>
  <c r="PF213" i="28"/>
  <c r="QD213" i="28"/>
  <c r="PX213" i="28"/>
  <c r="QE213" i="28"/>
  <c r="PI213" i="28"/>
  <c r="PA213" i="28"/>
  <c r="PB213" i="28"/>
  <c r="PV213" i="28"/>
  <c r="PN213" i="28"/>
  <c r="PG213" i="28"/>
  <c r="PK213" i="28"/>
  <c r="PT213" i="28"/>
  <c r="PU213" i="28"/>
  <c r="PZ213" i="28"/>
  <c r="PS213" i="28"/>
  <c r="PL213" i="28"/>
  <c r="PC213" i="28"/>
  <c r="QB213" i="28"/>
  <c r="PW213" i="28"/>
  <c r="PQ213" i="28"/>
  <c r="PD213" i="28"/>
  <c r="QA213" i="28"/>
  <c r="PH213" i="28"/>
  <c r="PM213" i="28"/>
  <c r="QF212" i="28"/>
  <c r="ME217" i="28" l="1"/>
  <c r="MD218" i="28"/>
  <c r="QF213" i="28"/>
  <c r="PY215" i="28"/>
  <c r="PY214" i="28"/>
  <c r="PV214" i="28"/>
  <c r="PE214" i="28"/>
  <c r="PZ214" i="28"/>
  <c r="PL214" i="28"/>
  <c r="PJ214" i="28"/>
  <c r="QA214" i="28"/>
  <c r="PA214" i="28"/>
  <c r="PQ214" i="28"/>
  <c r="QB214" i="28"/>
  <c r="PH214" i="28"/>
  <c r="PX214" i="28"/>
  <c r="PG214" i="28"/>
  <c r="PD214" i="28"/>
  <c r="PM214" i="28"/>
  <c r="QC214" i="28"/>
  <c r="PI214" i="28"/>
  <c r="PR214" i="28"/>
  <c r="PT214" i="28"/>
  <c r="PP214" i="28"/>
  <c r="PB214" i="28"/>
  <c r="PK214" i="28"/>
  <c r="PW214" i="28"/>
  <c r="QE214" i="28"/>
  <c r="PF214" i="28"/>
  <c r="PC214" i="28"/>
  <c r="PO214" i="28"/>
  <c r="PU214" i="28"/>
  <c r="PS214" i="28"/>
  <c r="QD214" i="28"/>
  <c r="PN214" i="28"/>
  <c r="ME218" i="28" l="1"/>
  <c r="MD219" i="28"/>
  <c r="QC215" i="28"/>
  <c r="PZ215" i="28"/>
  <c r="PL215" i="28"/>
  <c r="PG215" i="28"/>
  <c r="PX215" i="28"/>
  <c r="PH215" i="28"/>
  <c r="PO215" i="28"/>
  <c r="PK215" i="28"/>
  <c r="PI215" i="28"/>
  <c r="PS215" i="28"/>
  <c r="PF215" i="28"/>
  <c r="QE215" i="28"/>
  <c r="PA215" i="28"/>
  <c r="PN215" i="28"/>
  <c r="PC215" i="28"/>
  <c r="PP215" i="28"/>
  <c r="QD215" i="28"/>
  <c r="QB215" i="28"/>
  <c r="PW215" i="28"/>
  <c r="PJ215" i="28"/>
  <c r="PB215" i="28"/>
  <c r="PD215" i="28"/>
  <c r="PR215" i="28"/>
  <c r="PQ215" i="28"/>
  <c r="QA215" i="28"/>
  <c r="PM215" i="28"/>
  <c r="PU215" i="28"/>
  <c r="PE215" i="28"/>
  <c r="PT215" i="28"/>
  <c r="PV215" i="28"/>
  <c r="QF214" i="28"/>
  <c r="ME219" i="28" l="1"/>
  <c r="MD220" i="28"/>
  <c r="QF215" i="28"/>
  <c r="QC216" i="28"/>
  <c r="PA216" i="28"/>
  <c r="PF216" i="28"/>
  <c r="QD216" i="28"/>
  <c r="PR216" i="28"/>
  <c r="PT216" i="28"/>
  <c r="PZ216" i="28"/>
  <c r="PH216" i="28"/>
  <c r="PN216" i="28"/>
  <c r="PO216" i="28"/>
  <c r="PK216" i="28"/>
  <c r="QE216" i="28"/>
  <c r="PU216" i="28"/>
  <c r="PG216" i="28"/>
  <c r="PM216" i="28"/>
  <c r="QA216" i="28"/>
  <c r="PB216" i="28"/>
  <c r="QB216" i="28"/>
  <c r="PV216" i="28"/>
  <c r="PP216" i="28"/>
  <c r="PI216" i="28"/>
  <c r="PC216" i="28"/>
  <c r="PL216" i="28"/>
  <c r="PW216" i="28"/>
  <c r="PS216" i="28"/>
  <c r="PD216" i="28"/>
  <c r="PQ216" i="28"/>
  <c r="PY216" i="28"/>
  <c r="PJ216" i="28"/>
  <c r="PE216" i="28"/>
  <c r="PX216" i="28"/>
  <c r="ME220" i="28" l="1"/>
  <c r="MD221" i="28"/>
  <c r="QF216" i="28"/>
  <c r="PU217" i="28"/>
  <c r="PD217" i="28"/>
  <c r="PI217" i="28"/>
  <c r="PV217" i="28"/>
  <c r="PK217" i="28"/>
  <c r="PS217" i="28"/>
  <c r="PX217" i="28"/>
  <c r="PO217" i="28"/>
  <c r="PC217" i="28"/>
  <c r="QB217" i="28"/>
  <c r="QE217" i="28"/>
  <c r="PR217" i="28"/>
  <c r="PY217" i="28"/>
  <c r="PM217" i="28"/>
  <c r="PJ217" i="28"/>
  <c r="PP217" i="28"/>
  <c r="PQ217" i="28"/>
  <c r="PB217" i="28"/>
  <c r="PH217" i="28"/>
  <c r="PW217" i="28"/>
  <c r="PL217" i="28"/>
  <c r="PN217" i="28"/>
  <c r="PA217" i="28"/>
  <c r="PZ217" i="28"/>
  <c r="QA217" i="28"/>
  <c r="PE217" i="28"/>
  <c r="PT217" i="28"/>
  <c r="QC217" i="28"/>
  <c r="QD217" i="28"/>
  <c r="PG217" i="28"/>
  <c r="PF217" i="28"/>
  <c r="MD222" i="28" l="1"/>
  <c r="ME221" i="28"/>
  <c r="QF217" i="28"/>
  <c r="QD218" i="28"/>
  <c r="PM218" i="28"/>
  <c r="PF218" i="28"/>
  <c r="QE218" i="28"/>
  <c r="PC218" i="28"/>
  <c r="PR218" i="28"/>
  <c r="PI218" i="28"/>
  <c r="PU218" i="28"/>
  <c r="PD218" i="28"/>
  <c r="PH218" i="28"/>
  <c r="PN218" i="28"/>
  <c r="PV218" i="28"/>
  <c r="PO218" i="28"/>
  <c r="PK218" i="28"/>
  <c r="PB218" i="28"/>
  <c r="QB218" i="28"/>
  <c r="PL218" i="28"/>
  <c r="PG218" i="28"/>
  <c r="PJ218" i="28"/>
  <c r="PA218" i="28"/>
  <c r="PY218" i="28"/>
  <c r="PT218" i="28"/>
  <c r="PP218" i="28"/>
  <c r="PZ218" i="28"/>
  <c r="PE218" i="28"/>
  <c r="QA218" i="28"/>
  <c r="PW218" i="28"/>
  <c r="PS218" i="28"/>
  <c r="QC218" i="28"/>
  <c r="PX218" i="28"/>
  <c r="PQ218" i="28"/>
  <c r="ME222" i="28" l="1"/>
  <c r="MD223" i="28"/>
  <c r="QF218" i="28"/>
  <c r="QD219" i="28"/>
  <c r="PX219" i="28"/>
  <c r="PV219" i="28"/>
  <c r="PR219" i="28"/>
  <c r="PK219" i="28"/>
  <c r="PW219" i="28"/>
  <c r="PG219" i="28"/>
  <c r="PC219" i="28"/>
  <c r="PU219" i="28"/>
  <c r="PZ219" i="28"/>
  <c r="QE219" i="28"/>
  <c r="PE219" i="28"/>
  <c r="PA219" i="28"/>
  <c r="PQ219" i="28"/>
  <c r="PN219" i="28"/>
  <c r="PH219" i="28"/>
  <c r="PI219" i="28"/>
  <c r="QA219" i="28"/>
  <c r="PB219" i="28"/>
  <c r="PD219" i="28"/>
  <c r="PO219" i="28"/>
  <c r="QB219" i="28"/>
  <c r="PL219" i="28"/>
  <c r="PY219" i="28"/>
  <c r="PP219" i="28"/>
  <c r="PS219" i="28"/>
  <c r="PF219" i="28"/>
  <c r="PM219" i="28"/>
  <c r="QC219" i="28"/>
  <c r="PJ219" i="28"/>
  <c r="PT219" i="28"/>
  <c r="MD224" i="28" l="1"/>
  <c r="ME223" i="28"/>
  <c r="QF219" i="28"/>
  <c r="PN220" i="28"/>
  <c r="PG220" i="28"/>
  <c r="PM220" i="28"/>
  <c r="QC220" i="28"/>
  <c r="PQ220" i="28"/>
  <c r="QD220" i="28"/>
  <c r="PA220" i="28"/>
  <c r="PR220" i="28"/>
  <c r="PY220" i="28"/>
  <c r="PW220" i="28"/>
  <c r="PS220" i="28"/>
  <c r="PZ220" i="28"/>
  <c r="PX220" i="28"/>
  <c r="PI220" i="28"/>
  <c r="QA220" i="28"/>
  <c r="PF220" i="28"/>
  <c r="PP220" i="28"/>
  <c r="QB220" i="28"/>
  <c r="PH220" i="28"/>
  <c r="PC220" i="28"/>
  <c r="QE220" i="28"/>
  <c r="PD220" i="28"/>
  <c r="PJ220" i="28"/>
  <c r="PK220" i="28"/>
  <c r="PE220" i="28"/>
  <c r="PV220" i="28"/>
  <c r="PO220" i="28"/>
  <c r="PT220" i="28"/>
  <c r="PU220" i="28"/>
  <c r="PB220" i="28"/>
  <c r="PL220" i="28"/>
  <c r="ME224" i="28" l="1"/>
  <c r="MD225" i="28"/>
  <c r="QF220" i="28"/>
  <c r="PK221" i="28"/>
  <c r="PO221" i="28"/>
  <c r="PY221" i="28"/>
  <c r="PS221" i="28"/>
  <c r="PI221" i="28"/>
  <c r="PC221" i="28"/>
  <c r="QA221" i="28"/>
  <c r="PL221" i="28"/>
  <c r="QB221" i="28"/>
  <c r="PZ221" i="28"/>
  <c r="PH221" i="28"/>
  <c r="PQ221" i="28"/>
  <c r="PT221" i="28"/>
  <c r="PB221" i="28"/>
  <c r="QC221" i="28"/>
  <c r="PU221" i="28"/>
  <c r="PF221" i="28"/>
  <c r="PN221" i="28"/>
  <c r="PD221" i="28"/>
  <c r="PA221" i="28"/>
  <c r="PE221" i="28"/>
  <c r="QD221" i="28"/>
  <c r="QE221" i="28"/>
  <c r="PJ221" i="28"/>
  <c r="PP221" i="28"/>
  <c r="PR221" i="28"/>
  <c r="PM221" i="28"/>
  <c r="PV221" i="28"/>
  <c r="PW221" i="28"/>
  <c r="PX221" i="28"/>
  <c r="PG221" i="28"/>
  <c r="MD226" i="28" l="1"/>
  <c r="ME225" i="28"/>
  <c r="QF221" i="28"/>
  <c r="QC222" i="28"/>
  <c r="PT222" i="28"/>
  <c r="PE222" i="28"/>
  <c r="QD222" i="28"/>
  <c r="PU222" i="28"/>
  <c r="PA222" i="28"/>
  <c r="PV222" i="28"/>
  <c r="PO222" i="28"/>
  <c r="PJ222" i="28"/>
  <c r="QE222" i="28"/>
  <c r="PW222" i="28"/>
  <c r="PL222" i="28"/>
  <c r="PK222" i="28"/>
  <c r="PG222" i="28"/>
  <c r="PN222" i="28"/>
  <c r="PZ222" i="28"/>
  <c r="PI222" i="28"/>
  <c r="PS222" i="28"/>
  <c r="PR222" i="28"/>
  <c r="PD222" i="28"/>
  <c r="PH222" i="28"/>
  <c r="PP222" i="28"/>
  <c r="PY222" i="28"/>
  <c r="PQ222" i="28"/>
  <c r="PF222" i="28"/>
  <c r="PM222" i="28"/>
  <c r="PX222" i="28"/>
  <c r="PC222" i="28"/>
  <c r="PB222" i="28"/>
  <c r="QA222" i="28"/>
  <c r="QB222" i="28"/>
  <c r="ME226" i="28" l="1"/>
  <c r="MD227" i="28"/>
  <c r="QF222" i="28"/>
  <c r="PY223" i="28"/>
  <c r="PF223" i="28"/>
  <c r="PX223" i="28"/>
  <c r="PZ223" i="28"/>
  <c r="PV223" i="28"/>
  <c r="PN223" i="28"/>
  <c r="QA223" i="28"/>
  <c r="PM223" i="28"/>
  <c r="PD223" i="28"/>
  <c r="QB223" i="28"/>
  <c r="PO223" i="28"/>
  <c r="QC223" i="28"/>
  <c r="PG223" i="28"/>
  <c r="PA223" i="28"/>
  <c r="QE223" i="28"/>
  <c r="PR223" i="28"/>
  <c r="PE223" i="28"/>
  <c r="PP223" i="28"/>
  <c r="QD223" i="28"/>
  <c r="PJ223" i="28"/>
  <c r="PQ223" i="28"/>
  <c r="PH223" i="28"/>
  <c r="PS223" i="28"/>
  <c r="PK223" i="28"/>
  <c r="PC223" i="28"/>
  <c r="PL223" i="28"/>
  <c r="PT223" i="28"/>
  <c r="PW223" i="28"/>
  <c r="PI223" i="28"/>
  <c r="PB223" i="28"/>
  <c r="PU223" i="28"/>
  <c r="MD228" i="28" l="1"/>
  <c r="ME227" i="28"/>
  <c r="QF223" i="28"/>
  <c r="PH224" i="28"/>
  <c r="PJ224" i="28"/>
  <c r="PY224" i="28"/>
  <c r="PA224" i="28"/>
  <c r="PT224" i="28"/>
  <c r="PZ224" i="28"/>
  <c r="PP224" i="28"/>
  <c r="PO224" i="28"/>
  <c r="QA224" i="28"/>
  <c r="PX224" i="28"/>
  <c r="PF224" i="28"/>
  <c r="QD224" i="28"/>
  <c r="PV224" i="28"/>
  <c r="QB224" i="28"/>
  <c r="PQ224" i="28"/>
  <c r="QC224" i="28"/>
  <c r="QE224" i="28"/>
  <c r="PE224" i="28"/>
  <c r="PR224" i="28"/>
  <c r="PM224" i="28"/>
  <c r="PG224" i="28"/>
  <c r="PK224" i="28"/>
  <c r="PI224" i="28"/>
  <c r="PL224" i="28"/>
  <c r="PB224" i="28"/>
  <c r="PD224" i="28"/>
  <c r="PC224" i="28"/>
  <c r="PN224" i="28"/>
  <c r="PS224" i="28"/>
  <c r="PU224" i="28"/>
  <c r="PW224" i="28"/>
  <c r="ME228" i="28" l="1"/>
  <c r="MD229" i="28"/>
  <c r="QF224" i="28"/>
  <c r="PZ225" i="28"/>
  <c r="PP225" i="28"/>
  <c r="PO225" i="28"/>
  <c r="QA225" i="28"/>
  <c r="PC225" i="28"/>
  <c r="PG225" i="28"/>
  <c r="QB225" i="28"/>
  <c r="PA225" i="28"/>
  <c r="PT225" i="28"/>
  <c r="PB225" i="28"/>
  <c r="QC225" i="28"/>
  <c r="PL225" i="28"/>
  <c r="PS225" i="28"/>
  <c r="PI225" i="28"/>
  <c r="PX225" i="28"/>
  <c r="PH225" i="28"/>
  <c r="PR225" i="28"/>
  <c r="QD225" i="28"/>
  <c r="PJ225" i="28"/>
  <c r="PN225" i="28"/>
  <c r="QE225" i="28"/>
  <c r="PD225" i="28"/>
  <c r="PU225" i="28"/>
  <c r="PE225" i="28"/>
  <c r="PQ225" i="28"/>
  <c r="PW225" i="28"/>
  <c r="PM225" i="28"/>
  <c r="PV225" i="28"/>
  <c r="PF225" i="28"/>
  <c r="PY225" i="28"/>
  <c r="PK225" i="28"/>
  <c r="ME229" i="28" l="1"/>
  <c r="MD230" i="28"/>
  <c r="QF225" i="28"/>
  <c r="QE226" i="28"/>
  <c r="PS226" i="28"/>
  <c r="PL226" i="28"/>
  <c r="PR226" i="28"/>
  <c r="PZ226" i="28"/>
  <c r="PK226" i="28"/>
  <c r="QA226" i="28"/>
  <c r="PH226" i="28"/>
  <c r="QC226" i="28"/>
  <c r="PJ226" i="28"/>
  <c r="PD226" i="28"/>
  <c r="PN226" i="28"/>
  <c r="PG226" i="28"/>
  <c r="PC226" i="28"/>
  <c r="PV226" i="28"/>
  <c r="PI226" i="28"/>
  <c r="QD226" i="28"/>
  <c r="PY226" i="28"/>
  <c r="PE226" i="28"/>
  <c r="PF226" i="28"/>
  <c r="PQ226" i="28"/>
  <c r="PT226" i="28"/>
  <c r="QB226" i="28"/>
  <c r="PB226" i="28"/>
  <c r="PA226" i="28"/>
  <c r="PM226" i="28"/>
  <c r="PU226" i="28"/>
  <c r="PO226" i="28"/>
  <c r="PP226" i="28"/>
  <c r="PX226" i="28"/>
  <c r="PW226" i="28"/>
  <c r="MD231" i="28" l="1"/>
  <c r="ME230" i="28"/>
  <c r="QF226" i="28"/>
  <c r="PZ227" i="28"/>
  <c r="PU227" i="28"/>
  <c r="PP227" i="28"/>
  <c r="PV227" i="28"/>
  <c r="QB227" i="28"/>
  <c r="PO227" i="28"/>
  <c r="QC227" i="28"/>
  <c r="PB227" i="28"/>
  <c r="PD227" i="28"/>
  <c r="QD227" i="28"/>
  <c r="PL227" i="28"/>
  <c r="PQ227" i="28"/>
  <c r="QA227" i="28"/>
  <c r="PX227" i="28"/>
  <c r="PA227" i="28"/>
  <c r="PK227" i="28"/>
  <c r="QE227" i="28"/>
  <c r="PM227" i="28"/>
  <c r="PH227" i="28"/>
  <c r="PG227" i="28"/>
  <c r="PS227" i="28"/>
  <c r="PE227" i="28"/>
  <c r="PC227" i="28"/>
  <c r="PR227" i="28"/>
  <c r="PW227" i="28"/>
  <c r="PJ227" i="28"/>
  <c r="PF227" i="28"/>
  <c r="PY227" i="28"/>
  <c r="PT227" i="28"/>
  <c r="PI227" i="28"/>
  <c r="PN227" i="28"/>
  <c r="ME231" i="28" l="1"/>
  <c r="MD232" i="28"/>
  <c r="QF227" i="28"/>
  <c r="PK228" i="28"/>
  <c r="PO228" i="28"/>
  <c r="PE228" i="28"/>
  <c r="PG228" i="28"/>
  <c r="PB228" i="28"/>
  <c r="PT228" i="28"/>
  <c r="PJ228" i="28"/>
  <c r="PW228" i="28"/>
  <c r="PF228" i="28"/>
  <c r="PY228" i="28"/>
  <c r="PM228" i="28"/>
  <c r="PH228" i="28"/>
  <c r="PZ228" i="28"/>
  <c r="PU228" i="28"/>
  <c r="QB228" i="28"/>
  <c r="QC228" i="28"/>
  <c r="PI228" i="28"/>
  <c r="QA228" i="28"/>
  <c r="PC228" i="28"/>
  <c r="PQ228" i="28"/>
  <c r="PS228" i="28"/>
  <c r="PR228" i="28"/>
  <c r="QD228" i="28"/>
  <c r="PP228" i="28"/>
  <c r="PA228" i="28"/>
  <c r="PD228" i="28"/>
  <c r="QE228" i="28"/>
  <c r="PN228" i="28"/>
  <c r="PX228" i="28"/>
  <c r="PL228" i="28"/>
  <c r="PV228" i="28"/>
  <c r="ME232" i="28" l="1"/>
  <c r="MD233" i="28"/>
  <c r="QF228" i="28"/>
  <c r="PX229" i="28"/>
  <c r="PO229" i="28"/>
  <c r="QA229" i="28"/>
  <c r="PC229" i="28"/>
  <c r="PV229" i="28"/>
  <c r="PA229" i="28"/>
  <c r="PJ229" i="28"/>
  <c r="PW229" i="28"/>
  <c r="PK229" i="28"/>
  <c r="PF229" i="28"/>
  <c r="PN229" i="28"/>
  <c r="PP229" i="28"/>
  <c r="PZ229" i="28"/>
  <c r="PE229" i="28"/>
  <c r="PD229" i="28"/>
  <c r="PI229" i="28"/>
  <c r="PY229" i="28"/>
  <c r="PL229" i="28"/>
  <c r="PS229" i="28"/>
  <c r="QB229" i="28"/>
  <c r="PQ229" i="28"/>
  <c r="PG229" i="28"/>
  <c r="QE229" i="28"/>
  <c r="PR229" i="28"/>
  <c r="PU229" i="28"/>
  <c r="QC229" i="28"/>
  <c r="PH229" i="28"/>
  <c r="PT229" i="28"/>
  <c r="QD229" i="28"/>
  <c r="PM229" i="28"/>
  <c r="PB229" i="28"/>
  <c r="PY230" i="28"/>
  <c r="PO230" i="28"/>
  <c r="PC230" i="28"/>
  <c r="PL230" i="28"/>
  <c r="QB230" i="28"/>
  <c r="PP230" i="28"/>
  <c r="PG230" i="28"/>
  <c r="PH230" i="28"/>
  <c r="QE230" i="28"/>
  <c r="PX230" i="28"/>
  <c r="PQ230" i="28"/>
  <c r="PA230" i="28"/>
  <c r="PZ230" i="28"/>
  <c r="PJ230" i="28"/>
  <c r="PU230" i="28"/>
  <c r="QA230" i="28"/>
  <c r="PB230" i="28"/>
  <c r="PF230" i="28"/>
  <c r="QC230" i="28"/>
  <c r="PR230" i="28"/>
  <c r="QD230" i="28"/>
  <c r="PV230" i="28"/>
  <c r="PE230" i="28"/>
  <c r="PT230" i="28"/>
  <c r="PS230" i="28"/>
  <c r="PD230" i="28"/>
  <c r="PM230" i="28"/>
  <c r="PI230" i="28"/>
  <c r="PK230" i="28"/>
  <c r="PW230" i="28"/>
  <c r="PN230" i="28"/>
  <c r="MD234" i="28" l="1"/>
  <c r="ME233" i="28"/>
  <c r="QF230" i="28"/>
  <c r="QF229" i="28"/>
  <c r="MD235" i="28" l="1"/>
  <c r="ME234" i="28"/>
  <c r="PL231" i="28"/>
  <c r="PU231" i="28"/>
  <c r="QE231" i="28"/>
  <c r="PQ231" i="28"/>
  <c r="PG231" i="28"/>
  <c r="PF231" i="28"/>
  <c r="PP231" i="28"/>
  <c r="PC231" i="28"/>
  <c r="PE231" i="28"/>
  <c r="PZ231" i="28"/>
  <c r="PR231" i="28"/>
  <c r="PM231" i="28"/>
  <c r="PI231" i="28"/>
  <c r="QB231" i="28"/>
  <c r="PW231" i="28"/>
  <c r="QD231" i="28"/>
  <c r="PJ231" i="28"/>
  <c r="PD231" i="28"/>
  <c r="PX231" i="28"/>
  <c r="PS231" i="28"/>
  <c r="PT231" i="28"/>
  <c r="PK231" i="28"/>
  <c r="PY231" i="28"/>
  <c r="PH231" i="28"/>
  <c r="PA231" i="28"/>
  <c r="PN231" i="28"/>
  <c r="QA231" i="28"/>
  <c r="PV231" i="28"/>
  <c r="PO231" i="28"/>
  <c r="QC231" i="28"/>
  <c r="PB231" i="28"/>
  <c r="ME235" i="28" l="1"/>
  <c r="MD236" i="28"/>
  <c r="QF231" i="28"/>
  <c r="PM232" i="28"/>
  <c r="PC232" i="28"/>
  <c r="PS232" i="28"/>
  <c r="PI232" i="28"/>
  <c r="PF232" i="28"/>
  <c r="PH232" i="28"/>
  <c r="PA232" i="28"/>
  <c r="PY232" i="28"/>
  <c r="PT232" i="28"/>
  <c r="PN232" i="28"/>
  <c r="PZ232" i="28"/>
  <c r="PV232" i="28"/>
  <c r="PE232" i="28"/>
  <c r="PO232" i="28"/>
  <c r="QB232" i="28"/>
  <c r="PU232" i="28"/>
  <c r="PJ232" i="28"/>
  <c r="PW232" i="28"/>
  <c r="PQ232" i="28"/>
  <c r="QC232" i="28"/>
  <c r="QD232" i="28"/>
  <c r="PD232" i="28"/>
  <c r="PB232" i="28"/>
  <c r="QE232" i="28"/>
  <c r="PL232" i="28"/>
  <c r="QA232" i="28"/>
  <c r="PP232" i="28"/>
  <c r="PK232" i="28"/>
  <c r="PR232" i="28"/>
  <c r="PX232" i="28"/>
  <c r="PG232" i="28"/>
  <c r="MD237" i="28" l="1"/>
  <c r="ME236" i="28"/>
  <c r="QF232" i="28"/>
  <c r="PX233" i="28"/>
  <c r="PD233" i="28"/>
  <c r="QC233" i="28"/>
  <c r="PH233" i="28"/>
  <c r="PR233" i="28"/>
  <c r="QD233" i="28"/>
  <c r="QA233" i="28"/>
  <c r="PF233" i="28"/>
  <c r="PC233" i="28"/>
  <c r="PM233" i="28"/>
  <c r="PB233" i="28"/>
  <c r="QE233" i="28"/>
  <c r="PG233" i="28"/>
  <c r="PU233" i="28"/>
  <c r="PN233" i="28"/>
  <c r="PA233" i="28"/>
  <c r="PI233" i="28"/>
  <c r="PV233" i="28"/>
  <c r="PO233" i="28"/>
  <c r="PK233" i="28"/>
  <c r="QB233" i="28"/>
  <c r="PW233" i="28"/>
  <c r="PY233" i="28"/>
  <c r="PE233" i="28"/>
  <c r="PJ233" i="28"/>
  <c r="PZ233" i="28"/>
  <c r="PP233" i="28"/>
  <c r="PS233" i="28"/>
  <c r="PL233" i="28"/>
  <c r="PQ233" i="28"/>
  <c r="PT233" i="28"/>
  <c r="ME237" i="28" l="1"/>
  <c r="MD238" i="28"/>
  <c r="QF233" i="28"/>
  <c r="PH234" i="28"/>
  <c r="PN234" i="28"/>
  <c r="PY234" i="28"/>
  <c r="PU234" i="28"/>
  <c r="PE234" i="28"/>
  <c r="PZ234" i="28"/>
  <c r="PC234" i="28"/>
  <c r="PO234" i="28"/>
  <c r="PT234" i="28"/>
  <c r="QA234" i="28"/>
  <c r="PI234" i="28"/>
  <c r="QC234" i="28"/>
  <c r="QB234" i="28"/>
  <c r="PV234" i="28"/>
  <c r="PD234" i="28"/>
  <c r="PB234" i="28"/>
  <c r="PK234" i="28"/>
  <c r="PP234" i="28"/>
  <c r="PW234" i="28"/>
  <c r="QD234" i="28"/>
  <c r="PR234" i="28"/>
  <c r="PJ234" i="28"/>
  <c r="PL234" i="28"/>
  <c r="QE234" i="28"/>
  <c r="PM234" i="28"/>
  <c r="PS234" i="28"/>
  <c r="PX234" i="28"/>
  <c r="PA234" i="28"/>
  <c r="PG234" i="28"/>
  <c r="PQ234" i="28"/>
  <c r="PF234" i="28"/>
  <c r="ME238" i="28" l="1"/>
  <c r="MD239" i="28"/>
  <c r="QF234" i="28"/>
  <c r="PG235" i="28"/>
  <c r="PB235" i="28"/>
  <c r="PL235" i="28"/>
  <c r="PT235" i="28"/>
  <c r="PM235" i="28"/>
  <c r="QE235" i="28"/>
  <c r="PQ235" i="28"/>
  <c r="PD235" i="28"/>
  <c r="PF235" i="28"/>
  <c r="PN235" i="28"/>
  <c r="PY235" i="28"/>
  <c r="PU235" i="28"/>
  <c r="QC235" i="28"/>
  <c r="PH235" i="28"/>
  <c r="PZ235" i="28"/>
  <c r="PC235" i="28"/>
  <c r="PA235" i="28"/>
  <c r="QA235" i="28"/>
  <c r="PE235" i="28"/>
  <c r="PO235" i="28"/>
  <c r="QB235" i="28"/>
  <c r="PV235" i="28"/>
  <c r="PJ235" i="28"/>
  <c r="PI235" i="28"/>
  <c r="PK235" i="28"/>
  <c r="PP235" i="28"/>
  <c r="PR235" i="28"/>
  <c r="PW235" i="28"/>
  <c r="QD235" i="28"/>
  <c r="PS235" i="28"/>
  <c r="PX235" i="28"/>
  <c r="PY236" i="28"/>
  <c r="PZ236" i="28"/>
  <c r="QA236" i="28"/>
  <c r="QB236" i="28"/>
  <c r="QC236" i="28"/>
  <c r="QD236" i="28"/>
  <c r="PL236" i="28"/>
  <c r="PX236" i="28"/>
  <c r="PM236" i="28"/>
  <c r="PF236" i="28"/>
  <c r="PN236" i="28"/>
  <c r="PE236" i="28"/>
  <c r="PB236" i="28"/>
  <c r="PO236" i="28"/>
  <c r="QE236" i="28"/>
  <c r="PC236" i="28"/>
  <c r="PP236" i="28"/>
  <c r="PQ236" i="28"/>
  <c r="PV236" i="28"/>
  <c r="PW236" i="28"/>
  <c r="PH236" i="28"/>
  <c r="PG236" i="28"/>
  <c r="PD236" i="28"/>
  <c r="PR236" i="28"/>
  <c r="PI236" i="28"/>
  <c r="PU236" i="28"/>
  <c r="PA236" i="28"/>
  <c r="PS236" i="28"/>
  <c r="PT236" i="28"/>
  <c r="PJ236" i="28"/>
  <c r="PK236" i="28"/>
  <c r="MD240" i="28" l="1"/>
  <c r="ME239" i="28"/>
  <c r="PQ238" i="28"/>
  <c r="PF238" i="28"/>
  <c r="QD238" i="28"/>
  <c r="QE238" i="28"/>
  <c r="PM238" i="28"/>
  <c r="PU238" i="28"/>
  <c r="PC238" i="28"/>
  <c r="PW238" i="28"/>
  <c r="PB238" i="28"/>
  <c r="PN238" i="28"/>
  <c r="PP238" i="28"/>
  <c r="QA238" i="28"/>
  <c r="PI238" i="28"/>
  <c r="PJ238" i="28"/>
  <c r="PX238" i="28"/>
  <c r="PO238" i="28"/>
  <c r="PZ238" i="28"/>
  <c r="PL238" i="28"/>
  <c r="PT238" i="28"/>
  <c r="PY238" i="28"/>
  <c r="PS238" i="28"/>
  <c r="PA238" i="28"/>
  <c r="PK238" i="28"/>
  <c r="PR238" i="28"/>
  <c r="QC238" i="28"/>
  <c r="PD238" i="28"/>
  <c r="PV238" i="28"/>
  <c r="PG238" i="28"/>
  <c r="QB238" i="28"/>
  <c r="PH238" i="28"/>
  <c r="PE238" i="28"/>
  <c r="QA237" i="28"/>
  <c r="PY237" i="28"/>
  <c r="PZ237" i="28"/>
  <c r="QB237" i="28"/>
  <c r="QC237" i="28"/>
  <c r="QD237" i="28"/>
  <c r="QE237" i="28"/>
  <c r="PA237" i="28"/>
  <c r="PO237" i="28"/>
  <c r="PJ237" i="28"/>
  <c r="PP237" i="28"/>
  <c r="PE237" i="28"/>
  <c r="PQ237" i="28"/>
  <c r="PH237" i="28"/>
  <c r="PR237" i="28"/>
  <c r="PG237" i="28"/>
  <c r="PI237" i="28"/>
  <c r="PU237" i="28"/>
  <c r="PS237" i="28"/>
  <c r="PF237" i="28"/>
  <c r="PT237" i="28"/>
  <c r="PB237" i="28"/>
  <c r="PD237" i="28"/>
  <c r="PV237" i="28"/>
  <c r="PK237" i="28"/>
  <c r="PW237" i="28"/>
  <c r="PM237" i="28"/>
  <c r="PN237" i="28"/>
  <c r="PL237" i="28"/>
  <c r="PX237" i="28"/>
  <c r="PC237" i="28"/>
  <c r="QF235" i="28"/>
  <c r="QF236" i="28"/>
  <c r="QF238" i="28" l="1"/>
  <c r="PO239" i="28"/>
  <c r="PS239" i="28"/>
  <c r="PG239" i="28"/>
  <c r="PH239" i="28"/>
  <c r="PC239" i="28"/>
  <c r="PA239" i="28"/>
  <c r="PV239" i="28"/>
  <c r="PM239" i="28"/>
  <c r="PE239" i="28"/>
  <c r="PJ239" i="28"/>
  <c r="PD239" i="28"/>
  <c r="PW239" i="28"/>
  <c r="PU239" i="28"/>
  <c r="PF239" i="28"/>
  <c r="QD239" i="28"/>
  <c r="PI239" i="28"/>
  <c r="PR239" i="28"/>
  <c r="PK239" i="28"/>
  <c r="PT239" i="28"/>
  <c r="PL239" i="28"/>
  <c r="PP239" i="28"/>
  <c r="QB239" i="28"/>
  <c r="PN239" i="28"/>
  <c r="PB239" i="28"/>
  <c r="PQ239" i="28"/>
  <c r="PX239" i="28"/>
  <c r="QA239" i="28"/>
  <c r="PZ239" i="28"/>
  <c r="QC239" i="28"/>
  <c r="PY239" i="28"/>
  <c r="QE239" i="28"/>
  <c r="ME240" i="28"/>
  <c r="MD241" i="28"/>
  <c r="QF237" i="28"/>
  <c r="QF239" i="28" l="1"/>
  <c r="MD242" i="28"/>
  <c r="ME241" i="28"/>
  <c r="PZ240" i="28"/>
  <c r="PT240" i="28"/>
  <c r="PV240" i="28"/>
  <c r="PX240" i="28"/>
  <c r="QC240" i="28"/>
  <c r="PC240" i="28"/>
  <c r="PN240" i="28"/>
  <c r="PH240" i="28"/>
  <c r="PW240" i="28"/>
  <c r="PG240" i="28"/>
  <c r="PU240" i="28"/>
  <c r="PI240" i="28"/>
  <c r="PM240" i="28"/>
  <c r="PO240" i="28"/>
  <c r="PY240" i="28"/>
  <c r="PP240" i="28"/>
  <c r="PK240" i="28"/>
  <c r="PE240" i="28"/>
  <c r="PD240" i="28"/>
  <c r="PS240" i="28"/>
  <c r="PA240" i="28"/>
  <c r="PJ240" i="28"/>
  <c r="PL240" i="28"/>
  <c r="PQ240" i="28"/>
  <c r="PR240" i="28"/>
  <c r="QA240" i="28"/>
  <c r="QD240" i="28"/>
  <c r="PB240" i="28"/>
  <c r="PF240" i="28"/>
  <c r="QE240" i="28"/>
  <c r="QB240" i="28"/>
  <c r="QF240" i="28" l="1"/>
  <c r="PY241" i="28"/>
  <c r="PD241" i="28"/>
  <c r="PX241" i="28"/>
  <c r="QE241" i="28"/>
  <c r="PZ241" i="28"/>
  <c r="PM241" i="28"/>
  <c r="PK241" i="28"/>
  <c r="PF241" i="28"/>
  <c r="PE241" i="28"/>
  <c r="PH241" i="28"/>
  <c r="PP241" i="28"/>
  <c r="PR241" i="28"/>
  <c r="PW241" i="28"/>
  <c r="PI241" i="28"/>
  <c r="QB241" i="28"/>
  <c r="PN241" i="28"/>
  <c r="PU241" i="28"/>
  <c r="PC241" i="28"/>
  <c r="PT241" i="28"/>
  <c r="PG241" i="28"/>
  <c r="QD241" i="28"/>
  <c r="PL241" i="28"/>
  <c r="PS241" i="28"/>
  <c r="PJ241" i="28"/>
  <c r="PV241" i="28"/>
  <c r="QC241" i="28"/>
  <c r="QA241" i="28"/>
  <c r="PO241" i="28"/>
  <c r="PA241" i="28"/>
  <c r="PQ241" i="28"/>
  <c r="PB241" i="28"/>
  <c r="ME242" i="28"/>
  <c r="MD243" i="28"/>
  <c r="QF241" i="28" l="1"/>
  <c r="MD244" i="28"/>
  <c r="ME243" i="28"/>
  <c r="PU242" i="28"/>
  <c r="PX242" i="28"/>
  <c r="PI242" i="28"/>
  <c r="PL242" i="28"/>
  <c r="PE242" i="28"/>
  <c r="PY242" i="28"/>
  <c r="PC242" i="28"/>
  <c r="PA242" i="28"/>
  <c r="PF242" i="28"/>
  <c r="PQ242" i="28"/>
  <c r="PW242" i="28"/>
  <c r="PB242" i="28"/>
  <c r="PD242" i="28"/>
  <c r="PR242" i="28"/>
  <c r="PH242" i="28"/>
  <c r="PV242" i="28"/>
  <c r="QC242" i="28"/>
  <c r="PS242" i="28"/>
  <c r="PK242" i="28"/>
  <c r="QE242" i="28"/>
  <c r="QA242" i="28"/>
  <c r="PZ242" i="28"/>
  <c r="PN242" i="28"/>
  <c r="QB242" i="28"/>
  <c r="QD242" i="28"/>
  <c r="PT242" i="28"/>
  <c r="PP242" i="28"/>
  <c r="PM242" i="28"/>
  <c r="PO242" i="28"/>
  <c r="PG242" i="28"/>
  <c r="PJ242" i="28"/>
  <c r="QF242" i="28" l="1"/>
  <c r="PS243" i="28"/>
  <c r="PI243" i="28"/>
  <c r="QA243" i="28"/>
  <c r="PR243" i="28"/>
  <c r="PL243" i="28"/>
  <c r="PC243" i="28"/>
  <c r="PN243" i="28"/>
  <c r="PF243" i="28"/>
  <c r="PT243" i="28"/>
  <c r="QD243" i="28"/>
  <c r="PM243" i="28"/>
  <c r="PW243" i="28"/>
  <c r="PH243" i="28"/>
  <c r="PJ243" i="28"/>
  <c r="PO243" i="28"/>
  <c r="PP243" i="28"/>
  <c r="QB243" i="28"/>
  <c r="PX243" i="28"/>
  <c r="PG243" i="28"/>
  <c r="PU243" i="28"/>
  <c r="PZ243" i="28"/>
  <c r="PY243" i="28"/>
  <c r="PK243" i="28"/>
  <c r="PD243" i="28"/>
  <c r="QC243" i="28"/>
  <c r="PQ243" i="28"/>
  <c r="QE243" i="28"/>
  <c r="PE243" i="28"/>
  <c r="PA243" i="28"/>
  <c r="PV243" i="28"/>
  <c r="PB243" i="28"/>
  <c r="MD245" i="28"/>
  <c r="ME244" i="28"/>
  <c r="QF243" i="28" l="1"/>
  <c r="PV244" i="28"/>
  <c r="PN244" i="28"/>
  <c r="QD244" i="28"/>
  <c r="PH244" i="28"/>
  <c r="QA244" i="28"/>
  <c r="PD244" i="28"/>
  <c r="PX244" i="28"/>
  <c r="PA244" i="28"/>
  <c r="PS244" i="28"/>
  <c r="PQ244" i="28"/>
  <c r="PI244" i="28"/>
  <c r="PL244" i="28"/>
  <c r="PU244" i="28"/>
  <c r="PW244" i="28"/>
  <c r="PB244" i="28"/>
  <c r="PP244" i="28"/>
  <c r="PJ244" i="28"/>
  <c r="PM244" i="28"/>
  <c r="QB244" i="28"/>
  <c r="PO244" i="28"/>
  <c r="PT244" i="28"/>
  <c r="PF244" i="28"/>
  <c r="PZ244" i="28"/>
  <c r="PY244" i="28"/>
  <c r="PK244" i="28"/>
  <c r="PE244" i="28"/>
  <c r="QC244" i="28"/>
  <c r="PR244" i="28"/>
  <c r="QE244" i="28"/>
  <c r="PC244" i="28"/>
  <c r="PG244" i="28"/>
  <c r="MD246" i="28"/>
  <c r="ME245" i="28"/>
  <c r="QF244" i="28" l="1"/>
  <c r="PR245" i="28"/>
  <c r="PL245" i="28"/>
  <c r="PP245" i="28"/>
  <c r="PQ245" i="28"/>
  <c r="PD245" i="28"/>
  <c r="PK245" i="28"/>
  <c r="QD245" i="28"/>
  <c r="QC245" i="28"/>
  <c r="PI245" i="28"/>
  <c r="PE245" i="28"/>
  <c r="PA245" i="28"/>
  <c r="QA245" i="28"/>
  <c r="PO245" i="28"/>
  <c r="QB245" i="28"/>
  <c r="PC245" i="28"/>
  <c r="PY245" i="28"/>
  <c r="PZ245" i="28"/>
  <c r="PU245" i="28"/>
  <c r="PN245" i="28"/>
  <c r="PV245" i="28"/>
  <c r="QE245" i="28"/>
  <c r="PG245" i="28"/>
  <c r="PH245" i="28"/>
  <c r="PB245" i="28"/>
  <c r="PT245" i="28"/>
  <c r="PW245" i="28"/>
  <c r="PM245" i="28"/>
  <c r="PJ245" i="28"/>
  <c r="PS245" i="28"/>
  <c r="PX245" i="28"/>
  <c r="PF245" i="28"/>
  <c r="MD247" i="28"/>
  <c r="ME246" i="28"/>
  <c r="QF245" i="28" l="1"/>
  <c r="PT246" i="28"/>
  <c r="PC246" i="28"/>
  <c r="QC246" i="28"/>
  <c r="PZ246" i="28"/>
  <c r="PK246" i="28"/>
  <c r="PY246" i="28"/>
  <c r="PU246" i="28"/>
  <c r="PS246" i="28"/>
  <c r="PO246" i="28"/>
  <c r="PJ246" i="28"/>
  <c r="PX246" i="28"/>
  <c r="PE246" i="28"/>
  <c r="PH246" i="28"/>
  <c r="PR246" i="28"/>
  <c r="PP246" i="28"/>
  <c r="PV246" i="28"/>
  <c r="PL246" i="28"/>
  <c r="QD246" i="28"/>
  <c r="PB246" i="28"/>
  <c r="PI246" i="28"/>
  <c r="PA246" i="28"/>
  <c r="QB246" i="28"/>
  <c r="QA246" i="28"/>
  <c r="PG246" i="28"/>
  <c r="PQ246" i="28"/>
  <c r="QE246" i="28"/>
  <c r="PD246" i="28"/>
  <c r="PW246" i="28"/>
  <c r="PN246" i="28"/>
  <c r="PM246" i="28"/>
  <c r="PF246" i="28"/>
  <c r="MD248" i="28"/>
  <c r="ME247" i="28"/>
  <c r="QF246" i="28" l="1"/>
  <c r="PZ247" i="28"/>
  <c r="PD247" i="28"/>
  <c r="QE247" i="28"/>
  <c r="PY247" i="28"/>
  <c r="PJ247" i="28"/>
  <c r="PP247" i="28"/>
  <c r="PV247" i="28"/>
  <c r="QD247" i="28"/>
  <c r="PI247" i="28"/>
  <c r="PO247" i="28"/>
  <c r="PK247" i="28"/>
  <c r="QC247" i="28"/>
  <c r="PU247" i="28"/>
  <c r="PR247" i="28"/>
  <c r="PX247" i="28"/>
  <c r="PN247" i="28"/>
  <c r="PC247" i="28"/>
  <c r="PB247" i="28"/>
  <c r="PT247" i="28"/>
  <c r="PH247" i="28"/>
  <c r="PF247" i="28"/>
  <c r="PQ247" i="28"/>
  <c r="PM247" i="28"/>
  <c r="PG247" i="28"/>
  <c r="PW247" i="28"/>
  <c r="QB247" i="28"/>
  <c r="PE247" i="28"/>
  <c r="QA247" i="28"/>
  <c r="PL247" i="28"/>
  <c r="PS247" i="28"/>
  <c r="PA247" i="28"/>
  <c r="ME248" i="28"/>
  <c r="MD249" i="28"/>
  <c r="QF247" i="28" l="1"/>
  <c r="ME249" i="28"/>
  <c r="MD250" i="28"/>
  <c r="PM248" i="28"/>
  <c r="PL248" i="28"/>
  <c r="QD248" i="28"/>
  <c r="PO248" i="28"/>
  <c r="PG248" i="28"/>
  <c r="PD248" i="28"/>
  <c r="PR248" i="28"/>
  <c r="PW248" i="28"/>
  <c r="PH248" i="28"/>
  <c r="PP248" i="28"/>
  <c r="PC248" i="28"/>
  <c r="PY248" i="28"/>
  <c r="PX248" i="28"/>
  <c r="PK248" i="28"/>
  <c r="PB248" i="28"/>
  <c r="PE248" i="28"/>
  <c r="PF248" i="28"/>
  <c r="PZ248" i="28"/>
  <c r="PJ248" i="28"/>
  <c r="PA248" i="28"/>
  <c r="PT248" i="28"/>
  <c r="QE248" i="28"/>
  <c r="QA248" i="28"/>
  <c r="PV248" i="28"/>
  <c r="QB248" i="28"/>
  <c r="PN248" i="28"/>
  <c r="PS248" i="28"/>
  <c r="QC248" i="28"/>
  <c r="PQ248" i="28"/>
  <c r="PI248" i="28"/>
  <c r="PU248" i="28"/>
  <c r="QF248" i="28" l="1"/>
  <c r="MD251" i="28"/>
  <c r="ME250" i="28"/>
  <c r="PR249" i="28"/>
  <c r="PT249" i="28"/>
  <c r="PG249" i="28"/>
  <c r="PS249" i="28"/>
  <c r="PF249" i="28"/>
  <c r="QC249" i="28"/>
  <c r="PV249" i="28"/>
  <c r="PB249" i="28"/>
  <c r="PD249" i="28"/>
  <c r="PK249" i="28"/>
  <c r="PX249" i="28"/>
  <c r="QB249" i="28"/>
  <c r="PZ249" i="28"/>
  <c r="PJ249" i="28"/>
  <c r="PU249" i="28"/>
  <c r="PW249" i="28"/>
  <c r="PN249" i="28"/>
  <c r="QA249" i="28"/>
  <c r="PI249" i="28"/>
  <c r="PL249" i="28"/>
  <c r="PM249" i="28"/>
  <c r="PH249" i="28"/>
  <c r="PP249" i="28"/>
  <c r="PC249" i="28"/>
  <c r="QD249" i="28"/>
  <c r="PE249" i="28"/>
  <c r="QE249" i="28"/>
  <c r="PO249" i="28"/>
  <c r="PY249" i="28"/>
  <c r="PA249" i="28"/>
  <c r="PQ249" i="28"/>
  <c r="QF249" i="28" l="1"/>
  <c r="PP250" i="28"/>
  <c r="PF250" i="28"/>
  <c r="PA250" i="28"/>
  <c r="PL250" i="28"/>
  <c r="PV250" i="28"/>
  <c r="PQ250" i="28"/>
  <c r="PT250" i="28"/>
  <c r="PM250" i="28"/>
  <c r="QD250" i="28"/>
  <c r="QC250" i="28"/>
  <c r="PO250" i="28"/>
  <c r="PH250" i="28"/>
  <c r="PN250" i="28"/>
  <c r="QA250" i="28"/>
  <c r="PE250" i="28"/>
  <c r="PZ250" i="28"/>
  <c r="PY250" i="28"/>
  <c r="PK250" i="28"/>
  <c r="PX250" i="28"/>
  <c r="PR250" i="28"/>
  <c r="PW250" i="28"/>
  <c r="PC250" i="28"/>
  <c r="PJ250" i="28"/>
  <c r="PU250" i="28"/>
  <c r="PS250" i="28"/>
  <c r="QE250" i="28"/>
  <c r="PB250" i="28"/>
  <c r="QB250" i="28"/>
  <c r="PI250" i="28"/>
  <c r="PD250" i="28"/>
  <c r="PG250" i="28"/>
  <c r="ME251" i="28"/>
  <c r="MD252" i="28"/>
  <c r="QF250" i="28" l="1"/>
  <c r="MD253" i="28"/>
  <c r="ME252" i="28"/>
  <c r="QB251" i="28"/>
  <c r="PS251" i="28"/>
  <c r="PO251" i="28"/>
  <c r="PT251" i="28"/>
  <c r="PE251" i="28"/>
  <c r="PW251" i="28"/>
  <c r="PL251" i="28"/>
  <c r="PV251" i="28"/>
  <c r="PG251" i="28"/>
  <c r="QD251" i="28"/>
  <c r="PH251" i="28"/>
  <c r="QA251" i="28"/>
  <c r="PU251" i="28"/>
  <c r="QC251" i="28"/>
  <c r="PI251" i="28"/>
  <c r="PM251" i="28"/>
  <c r="PF251" i="28"/>
  <c r="PX251" i="28"/>
  <c r="PR251" i="28"/>
  <c r="PD251" i="28"/>
  <c r="PY251" i="28"/>
  <c r="PB251" i="28"/>
  <c r="PZ251" i="28"/>
  <c r="PJ251" i="28"/>
  <c r="PA251" i="28"/>
  <c r="PP251" i="28"/>
  <c r="PK251" i="28"/>
  <c r="PN251" i="28"/>
  <c r="PC251" i="28"/>
  <c r="QE251" i="28"/>
  <c r="PQ251" i="28"/>
  <c r="QF251" i="28" l="1"/>
  <c r="PG252" i="28"/>
  <c r="PP252" i="28"/>
  <c r="PV252" i="28"/>
  <c r="PD252" i="28"/>
  <c r="PT252" i="28"/>
  <c r="PY252" i="28"/>
  <c r="QB252" i="28"/>
  <c r="PF252" i="28"/>
  <c r="PM252" i="28"/>
  <c r="QD252" i="28"/>
  <c r="PL252" i="28"/>
  <c r="PX252" i="28"/>
  <c r="PZ252" i="28"/>
  <c r="PC252" i="28"/>
  <c r="PK252" i="28"/>
  <c r="PQ252" i="28"/>
  <c r="PU252" i="28"/>
  <c r="PB252" i="28"/>
  <c r="PR252" i="28"/>
  <c r="PW252" i="28"/>
  <c r="QC252" i="28"/>
  <c r="QE252" i="28"/>
  <c r="PI252" i="28"/>
  <c r="QA252" i="28"/>
  <c r="PH252" i="28"/>
  <c r="PJ252" i="28"/>
  <c r="PA252" i="28"/>
  <c r="PN252" i="28"/>
  <c r="PS252" i="28"/>
  <c r="PE252" i="28"/>
  <c r="PO252" i="28"/>
  <c r="ME253" i="28"/>
  <c r="MD254" i="28"/>
  <c r="QF252" i="28" l="1"/>
  <c r="MD255" i="28"/>
  <c r="ME254" i="28"/>
  <c r="PB253" i="28"/>
  <c r="PF253" i="28"/>
  <c r="PA253" i="28"/>
  <c r="PS253" i="28"/>
  <c r="PE253" i="28"/>
  <c r="PQ253" i="28"/>
  <c r="PR253" i="28"/>
  <c r="PJ253" i="28"/>
  <c r="PG253" i="28"/>
  <c r="PN253" i="28"/>
  <c r="PX253" i="28"/>
  <c r="PZ253" i="28"/>
  <c r="PU253" i="28"/>
  <c r="PT253" i="28"/>
  <c r="PP253" i="28"/>
  <c r="PM253" i="28"/>
  <c r="PH253" i="28"/>
  <c r="PV253" i="28"/>
  <c r="QA253" i="28"/>
  <c r="PD253" i="28"/>
  <c r="PW253" i="28"/>
  <c r="PL253" i="28"/>
  <c r="PK253" i="28"/>
  <c r="QE253" i="28"/>
  <c r="QC253" i="28"/>
  <c r="PI253" i="28"/>
  <c r="PO253" i="28"/>
  <c r="QD253" i="28"/>
  <c r="QB253" i="28"/>
  <c r="PC253" i="28"/>
  <c r="PY253" i="28"/>
  <c r="QF253" i="28" l="1"/>
  <c r="PE254" i="28"/>
  <c r="PS254" i="28"/>
  <c r="PR254" i="28"/>
  <c r="QB254" i="28"/>
  <c r="PY254" i="28"/>
  <c r="PM254" i="28"/>
  <c r="PO254" i="28"/>
  <c r="PG254" i="28"/>
  <c r="QA254" i="28"/>
  <c r="PD254" i="28"/>
  <c r="QD254" i="28"/>
  <c r="PA254" i="28"/>
  <c r="PK254" i="28"/>
  <c r="PC254" i="28"/>
  <c r="PV254" i="28"/>
  <c r="PQ254" i="28"/>
  <c r="PI254" i="28"/>
  <c r="PU254" i="28"/>
  <c r="PZ254" i="28"/>
  <c r="QC254" i="28"/>
  <c r="PW254" i="28"/>
  <c r="QE254" i="28"/>
  <c r="PB254" i="28"/>
  <c r="PL254" i="28"/>
  <c r="PP254" i="28"/>
  <c r="PT254" i="28"/>
  <c r="PX254" i="28"/>
  <c r="PJ254" i="28"/>
  <c r="PF254" i="28"/>
  <c r="PH254" i="28"/>
  <c r="PN254" i="28"/>
  <c r="ME255" i="28"/>
  <c r="MD256" i="28"/>
  <c r="QF254" i="28" l="1"/>
  <c r="ME256" i="28"/>
  <c r="MD257" i="28"/>
  <c r="PU255" i="28"/>
  <c r="PQ255" i="28"/>
  <c r="PL255" i="28"/>
  <c r="PR255" i="28"/>
  <c r="PK255" i="28"/>
  <c r="PC255" i="28"/>
  <c r="PN255" i="28"/>
  <c r="PD255" i="28"/>
  <c r="PE255" i="28"/>
  <c r="QC255" i="28"/>
  <c r="PZ255" i="28"/>
  <c r="PA255" i="28"/>
  <c r="PW255" i="28"/>
  <c r="QE255" i="28"/>
  <c r="QA255" i="28"/>
  <c r="PP255" i="28"/>
  <c r="QD255" i="28"/>
  <c r="PY255" i="28"/>
  <c r="PS255" i="28"/>
  <c r="QB255" i="28"/>
  <c r="PG255" i="28"/>
  <c r="PM255" i="28"/>
  <c r="PO255" i="28"/>
  <c r="PF255" i="28"/>
  <c r="PV255" i="28"/>
  <c r="PT255" i="28"/>
  <c r="PH255" i="28"/>
  <c r="PB255" i="28"/>
  <c r="PJ255" i="28"/>
  <c r="PI255" i="28"/>
  <c r="PX255" i="28"/>
  <c r="QF255" i="28" l="1"/>
  <c r="MD258" i="28"/>
  <c r="ME257" i="28"/>
  <c r="PI256" i="28"/>
  <c r="PZ256" i="28"/>
  <c r="QC256" i="28"/>
  <c r="QA256" i="28"/>
  <c r="PS256" i="28"/>
  <c r="PV256" i="28"/>
  <c r="PL256" i="28"/>
  <c r="PE256" i="28"/>
  <c r="PW256" i="28"/>
  <c r="PX256" i="28"/>
  <c r="PM256" i="28"/>
  <c r="PB256" i="28"/>
  <c r="PT256" i="28"/>
  <c r="PR256" i="28"/>
  <c r="PH256" i="28"/>
  <c r="PO256" i="28"/>
  <c r="QD256" i="28"/>
  <c r="PF256" i="28"/>
  <c r="PC256" i="28"/>
  <c r="PN256" i="28"/>
  <c r="PA256" i="28"/>
  <c r="PY256" i="28"/>
  <c r="PJ256" i="28"/>
  <c r="PK256" i="28"/>
  <c r="PQ256" i="28"/>
  <c r="QB256" i="28"/>
  <c r="PP256" i="28"/>
  <c r="PD256" i="28"/>
  <c r="PG256" i="28"/>
  <c r="PU256" i="28"/>
  <c r="QE256" i="28"/>
  <c r="QF256" i="28" l="1"/>
  <c r="QB257" i="28"/>
  <c r="PA257" i="28"/>
  <c r="PK257" i="28"/>
  <c r="QD257" i="28"/>
  <c r="PN257" i="28"/>
  <c r="PM257" i="28"/>
  <c r="PP257" i="28"/>
  <c r="PH257" i="28"/>
  <c r="PT257" i="28"/>
  <c r="PV257" i="28"/>
  <c r="PB257" i="28"/>
  <c r="QC257" i="28"/>
  <c r="PQ257" i="28"/>
  <c r="QA257" i="28"/>
  <c r="PG257" i="28"/>
  <c r="PX257" i="28"/>
  <c r="PU257" i="28"/>
  <c r="PD257" i="28"/>
  <c r="PL257" i="28"/>
  <c r="PE257" i="28"/>
  <c r="PR257" i="28"/>
  <c r="PY257" i="28"/>
  <c r="QE257" i="28"/>
  <c r="PF257" i="28"/>
  <c r="PS257" i="28"/>
  <c r="PC257" i="28"/>
  <c r="PJ257" i="28"/>
  <c r="PI257" i="28"/>
  <c r="PZ257" i="28"/>
  <c r="PO257" i="28"/>
  <c r="PW257" i="28"/>
  <c r="ME258" i="28"/>
  <c r="MD259" i="28"/>
  <c r="QF257" i="28" l="1"/>
  <c r="ME259" i="28"/>
  <c r="MD260" i="28"/>
  <c r="PX258" i="28"/>
  <c r="QB258" i="28"/>
  <c r="PI258" i="28"/>
  <c r="PN258" i="28"/>
  <c r="PW258" i="28"/>
  <c r="PY258" i="28"/>
  <c r="PE258" i="28"/>
  <c r="PD258" i="28"/>
  <c r="QC258" i="28"/>
  <c r="PM258" i="28"/>
  <c r="PR258" i="28"/>
  <c r="QD258" i="28"/>
  <c r="PK258" i="28"/>
  <c r="PZ258" i="28"/>
  <c r="PU258" i="28"/>
  <c r="PC258" i="28"/>
  <c r="PJ258" i="28"/>
  <c r="PV258" i="28"/>
  <c r="QA258" i="28"/>
  <c r="PQ258" i="28"/>
  <c r="PP258" i="28"/>
  <c r="PS258" i="28"/>
  <c r="PF258" i="28"/>
  <c r="PO258" i="28"/>
  <c r="PL258" i="28"/>
  <c r="PT258" i="28"/>
  <c r="PB258" i="28"/>
  <c r="QE258" i="28"/>
  <c r="PA258" i="28"/>
  <c r="PH258" i="28"/>
  <c r="PG258" i="28"/>
  <c r="QF258" i="28" l="1"/>
  <c r="MD261" i="28"/>
  <c r="ME260" i="28"/>
  <c r="PZ259" i="28"/>
  <c r="PU259" i="28"/>
  <c r="QC259" i="28"/>
  <c r="PV259" i="28"/>
  <c r="QB259" i="28"/>
  <c r="QE259" i="28"/>
  <c r="PN259" i="28"/>
  <c r="PO259" i="28"/>
  <c r="PX259" i="28"/>
  <c r="PH259" i="28"/>
  <c r="PB259" i="28"/>
  <c r="PW259" i="28"/>
  <c r="PJ259" i="28"/>
  <c r="QA259" i="28"/>
  <c r="PF259" i="28"/>
  <c r="PK259" i="28"/>
  <c r="PP259" i="28"/>
  <c r="PA259" i="28"/>
  <c r="QD259" i="28"/>
  <c r="PM259" i="28"/>
  <c r="PS259" i="28"/>
  <c r="PI259" i="28"/>
  <c r="PE259" i="28"/>
  <c r="PQ259" i="28"/>
  <c r="PC259" i="28"/>
  <c r="PG259" i="28"/>
  <c r="PT259" i="28"/>
  <c r="PY259" i="28"/>
  <c r="PD259" i="28"/>
  <c r="PR259" i="28"/>
  <c r="PL259" i="28"/>
  <c r="QF259" i="28" l="1"/>
  <c r="QB260" i="28"/>
  <c r="PF260" i="28"/>
  <c r="PS260" i="28"/>
  <c r="PI260" i="28"/>
  <c r="PM260" i="28"/>
  <c r="PE260" i="28"/>
  <c r="PQ260" i="28"/>
  <c r="QD260" i="28"/>
  <c r="PH260" i="28"/>
  <c r="PW260" i="28"/>
  <c r="PB260" i="28"/>
  <c r="QE260" i="28"/>
  <c r="QC260" i="28"/>
  <c r="PY260" i="28"/>
  <c r="PP260" i="28"/>
  <c r="PL260" i="28"/>
  <c r="PK260" i="28"/>
  <c r="PU260" i="28"/>
  <c r="PJ260" i="28"/>
  <c r="PG260" i="28"/>
  <c r="PZ260" i="28"/>
  <c r="PN260" i="28"/>
  <c r="PR260" i="28"/>
  <c r="PA260" i="28"/>
  <c r="PC260" i="28"/>
  <c r="PT260" i="28"/>
  <c r="QA260" i="28"/>
  <c r="PO260" i="28"/>
  <c r="PD260" i="28"/>
  <c r="PV260" i="28"/>
  <c r="PX260" i="28"/>
  <c r="MD262" i="28"/>
  <c r="ME261" i="28"/>
  <c r="QF260" i="28" l="1"/>
  <c r="PZ261" i="28"/>
  <c r="PW261" i="28"/>
  <c r="PP261" i="28"/>
  <c r="QC261" i="28"/>
  <c r="PN261" i="28"/>
  <c r="PM261" i="28"/>
  <c r="PO261" i="28"/>
  <c r="PF261" i="28"/>
  <c r="PV261" i="28"/>
  <c r="QE261" i="28"/>
  <c r="PY261" i="28"/>
  <c r="PT261" i="28"/>
  <c r="PK261" i="28"/>
  <c r="PC261" i="28"/>
  <c r="PQ261" i="28"/>
  <c r="QD261" i="28"/>
  <c r="PJ261" i="28"/>
  <c r="PE261" i="28"/>
  <c r="PG261" i="28"/>
  <c r="PL261" i="28"/>
  <c r="QB261" i="28"/>
  <c r="PB261" i="28"/>
  <c r="PX261" i="28"/>
  <c r="PI261" i="28"/>
  <c r="PU261" i="28"/>
  <c r="PS261" i="28"/>
  <c r="PD261" i="28"/>
  <c r="QA261" i="28"/>
  <c r="PA261" i="28"/>
  <c r="PR261" i="28"/>
  <c r="PH261" i="28"/>
  <c r="ME262" i="28"/>
  <c r="MD263" i="28"/>
  <c r="QF261" i="28" l="1"/>
  <c r="ME263" i="28"/>
  <c r="MD264" i="28"/>
  <c r="PZ262" i="28"/>
  <c r="PJ262" i="28"/>
  <c r="PW262" i="28"/>
  <c r="PY262" i="28"/>
  <c r="PQ262" i="28"/>
  <c r="PV262" i="28"/>
  <c r="QB262" i="28"/>
  <c r="PS262" i="28"/>
  <c r="PG262" i="28"/>
  <c r="QA262" i="28"/>
  <c r="PL262" i="28"/>
  <c r="PO262" i="28"/>
  <c r="PC262" i="28"/>
  <c r="PM262" i="28"/>
  <c r="PH262" i="28"/>
  <c r="PE262" i="28"/>
  <c r="QC262" i="28"/>
  <c r="PA262" i="28"/>
  <c r="PF262" i="28"/>
  <c r="PK262" i="28"/>
  <c r="PX262" i="28"/>
  <c r="PR262" i="28"/>
  <c r="PU262" i="28"/>
  <c r="PI262" i="28"/>
  <c r="PD262" i="28"/>
  <c r="PT262" i="28"/>
  <c r="PB262" i="28"/>
  <c r="QD262" i="28"/>
  <c r="PP262" i="28"/>
  <c r="QE262" i="28"/>
  <c r="PN262" i="28"/>
  <c r="QF262" i="28" l="1"/>
  <c r="MD265" i="28"/>
  <c r="ME264" i="28"/>
  <c r="PZ263" i="28"/>
  <c r="PK263" i="28"/>
  <c r="PY263" i="28"/>
  <c r="QC263" i="28"/>
  <c r="PW263" i="28"/>
  <c r="QB263" i="28"/>
  <c r="PM263" i="28"/>
  <c r="PX263" i="28"/>
  <c r="PI263" i="28"/>
  <c r="PF263" i="28"/>
  <c r="PT263" i="28"/>
  <c r="QD263" i="28"/>
  <c r="PH263" i="28"/>
  <c r="PE263" i="28"/>
  <c r="PQ263" i="28"/>
  <c r="PD263" i="28"/>
  <c r="PJ263" i="28"/>
  <c r="PB263" i="28"/>
  <c r="QA263" i="28"/>
  <c r="PA263" i="28"/>
  <c r="PP263" i="28"/>
  <c r="PG263" i="28"/>
  <c r="PR263" i="28"/>
  <c r="PS263" i="28"/>
  <c r="PC263" i="28"/>
  <c r="PN263" i="28"/>
  <c r="PU263" i="28"/>
  <c r="QE263" i="28"/>
  <c r="PL263" i="28"/>
  <c r="PV263" i="28"/>
  <c r="PO263" i="28"/>
  <c r="QF263" i="28" l="1"/>
  <c r="PG264" i="28"/>
  <c r="PH264" i="28"/>
  <c r="PB264" i="28"/>
  <c r="PI264" i="28"/>
  <c r="PY264" i="28"/>
  <c r="PD264" i="28"/>
  <c r="PT264" i="28"/>
  <c r="PS264" i="28"/>
  <c r="PP264" i="28"/>
  <c r="PW264" i="28"/>
  <c r="PK264" i="28"/>
  <c r="PC264" i="28"/>
  <c r="PO264" i="28"/>
  <c r="QC264" i="28"/>
  <c r="PE264" i="28"/>
  <c r="PZ264" i="28"/>
  <c r="PV264" i="28"/>
  <c r="PJ264" i="28"/>
  <c r="PR264" i="28"/>
  <c r="QB264" i="28"/>
  <c r="QA264" i="28"/>
  <c r="PA264" i="28"/>
  <c r="PM264" i="28"/>
  <c r="PL264" i="28"/>
  <c r="QD264" i="28"/>
  <c r="PQ264" i="28"/>
  <c r="QE264" i="28"/>
  <c r="PX264" i="28"/>
  <c r="PU264" i="28"/>
  <c r="PN264" i="28"/>
  <c r="PF264" i="28"/>
  <c r="ME265" i="28"/>
  <c r="MD266" i="28"/>
  <c r="QF264" i="28" l="1"/>
  <c r="ME266" i="28"/>
  <c r="MD267" i="28"/>
  <c r="PJ265" i="28"/>
  <c r="QD265" i="28"/>
  <c r="QE265" i="28"/>
  <c r="PC265" i="28"/>
  <c r="PW265" i="28"/>
  <c r="PG265" i="28"/>
  <c r="PN265" i="28"/>
  <c r="PY265" i="28"/>
  <c r="PI265" i="28"/>
  <c r="PQ265" i="28"/>
  <c r="QC265" i="28"/>
  <c r="PL265" i="28"/>
  <c r="PD265" i="28"/>
  <c r="PR265" i="28"/>
  <c r="PX265" i="28"/>
  <c r="PK265" i="28"/>
  <c r="PV265" i="28"/>
  <c r="PB265" i="28"/>
  <c r="PZ265" i="28"/>
  <c r="PA265" i="28"/>
  <c r="QB265" i="28"/>
  <c r="PO265" i="28"/>
  <c r="PE265" i="28"/>
  <c r="PH265" i="28"/>
  <c r="PF265" i="28"/>
  <c r="PM265" i="28"/>
  <c r="QA265" i="28"/>
  <c r="PP265" i="28"/>
  <c r="PT265" i="28"/>
  <c r="PS265" i="28"/>
  <c r="PU265" i="28"/>
  <c r="QF265" i="28" l="1"/>
  <c r="ME267" i="28"/>
  <c r="MD268" i="28"/>
  <c r="PL266" i="28"/>
  <c r="PD266" i="28"/>
  <c r="PF266" i="28"/>
  <c r="PW266" i="28"/>
  <c r="PT266" i="28"/>
  <c r="PM266" i="28"/>
  <c r="PG266" i="28"/>
  <c r="PZ266" i="28"/>
  <c r="PQ266" i="28"/>
  <c r="QD266" i="28"/>
  <c r="QC266" i="28"/>
  <c r="PI266" i="28"/>
  <c r="PB266" i="28"/>
  <c r="PO266" i="28"/>
  <c r="QA266" i="28"/>
  <c r="PY266" i="28"/>
  <c r="PV266" i="28"/>
  <c r="PK266" i="28"/>
  <c r="PC266" i="28"/>
  <c r="PS266" i="28"/>
  <c r="PA266" i="28"/>
  <c r="PE266" i="28"/>
  <c r="PP266" i="28"/>
  <c r="PN266" i="28"/>
  <c r="PU266" i="28"/>
  <c r="QE266" i="28"/>
  <c r="PR266" i="28"/>
  <c r="PJ266" i="28"/>
  <c r="QB266" i="28"/>
  <c r="PX266" i="28"/>
  <c r="PH266" i="28"/>
  <c r="QF266" i="28" l="1"/>
  <c r="ME268" i="28"/>
  <c r="MD269" i="28"/>
  <c r="PI267" i="28"/>
  <c r="PJ267" i="28"/>
  <c r="PA267" i="28"/>
  <c r="PX267" i="28"/>
  <c r="PS267" i="28"/>
  <c r="PP267" i="28"/>
  <c r="PV267" i="28"/>
  <c r="PM267" i="28"/>
  <c r="PY267" i="28"/>
  <c r="QB267" i="28"/>
  <c r="PC267" i="28"/>
  <c r="PH267" i="28"/>
  <c r="PD267" i="28"/>
  <c r="QE267" i="28"/>
  <c r="PL267" i="28"/>
  <c r="PW267" i="28"/>
  <c r="QD267" i="28"/>
  <c r="QC267" i="28"/>
  <c r="QA267" i="28"/>
  <c r="PO267" i="28"/>
  <c r="PT267" i="28"/>
  <c r="PK267" i="28"/>
  <c r="PF267" i="28"/>
  <c r="PQ267" i="28"/>
  <c r="PZ267" i="28"/>
  <c r="PE267" i="28"/>
  <c r="PN267" i="28"/>
  <c r="PR267" i="28"/>
  <c r="PB267" i="28"/>
  <c r="PG267" i="28"/>
  <c r="PU267" i="28"/>
  <c r="QF267" i="28" l="1"/>
  <c r="ME269" i="28"/>
  <c r="MD270" i="28"/>
  <c r="QC268" i="28"/>
  <c r="PJ268" i="28"/>
  <c r="PM268" i="28"/>
  <c r="PP268" i="28"/>
  <c r="PT268" i="28"/>
  <c r="PI268" i="28"/>
  <c r="PB268" i="28"/>
  <c r="PC268" i="28"/>
  <c r="PR268" i="28"/>
  <c r="PD268" i="28"/>
  <c r="PU268" i="28"/>
  <c r="QB268" i="28"/>
  <c r="PE268" i="28"/>
  <c r="QE268" i="28"/>
  <c r="PL268" i="28"/>
  <c r="PV268" i="28"/>
  <c r="PK268" i="28"/>
  <c r="PX268" i="28"/>
  <c r="PQ268" i="28"/>
  <c r="PW268" i="28"/>
  <c r="PS268" i="28"/>
  <c r="PO268" i="28"/>
  <c r="QD268" i="28"/>
  <c r="PG268" i="28"/>
  <c r="PA268" i="28"/>
  <c r="PF268" i="28"/>
  <c r="QA268" i="28"/>
  <c r="PH268" i="28"/>
  <c r="PN268" i="28"/>
  <c r="PY268" i="28"/>
  <c r="PZ268" i="28"/>
  <c r="QF268" i="28" l="1"/>
  <c r="MD271" i="28"/>
  <c r="ME270" i="28"/>
  <c r="PV269" i="28"/>
  <c r="QC269" i="28"/>
  <c r="PT269" i="28"/>
  <c r="QE269" i="28"/>
  <c r="PA269" i="28"/>
  <c r="PO269" i="28"/>
  <c r="PL269" i="28"/>
  <c r="PP269" i="28"/>
  <c r="PG269" i="28"/>
  <c r="PW269" i="28"/>
  <c r="QA269" i="28"/>
  <c r="PN269" i="28"/>
  <c r="PR269" i="28"/>
  <c r="PE269" i="28"/>
  <c r="PJ269" i="28"/>
  <c r="PZ269" i="28"/>
  <c r="PH269" i="28"/>
  <c r="PQ269" i="28"/>
  <c r="QD269" i="28"/>
  <c r="PM269" i="28"/>
  <c r="QB269" i="28"/>
  <c r="PX269" i="28"/>
  <c r="PF269" i="28"/>
  <c r="PS269" i="28"/>
  <c r="PC269" i="28"/>
  <c r="PY269" i="28"/>
  <c r="PD269" i="28"/>
  <c r="PB269" i="28"/>
  <c r="PK269" i="28"/>
  <c r="PU269" i="28"/>
  <c r="PI269" i="28"/>
  <c r="QF269" i="28" l="1"/>
  <c r="PX270" i="28"/>
  <c r="PQ270" i="28"/>
  <c r="PE270" i="28"/>
  <c r="PC270" i="28"/>
  <c r="PS270" i="28"/>
  <c r="QD270" i="28"/>
  <c r="PT270" i="28"/>
  <c r="PD270" i="28"/>
  <c r="PM270" i="28"/>
  <c r="PA270" i="28"/>
  <c r="QA270" i="28"/>
  <c r="PF270" i="28"/>
  <c r="PB270" i="28"/>
  <c r="PG270" i="28"/>
  <c r="PR270" i="28"/>
  <c r="QB270" i="28"/>
  <c r="PW270" i="28"/>
  <c r="PJ270" i="28"/>
  <c r="QE270" i="28"/>
  <c r="PL270" i="28"/>
  <c r="PN270" i="28"/>
  <c r="PP270" i="28"/>
  <c r="PU270" i="28"/>
  <c r="PO270" i="28"/>
  <c r="PY270" i="28"/>
  <c r="PI270" i="28"/>
  <c r="QC270" i="28"/>
  <c r="PH270" i="28"/>
  <c r="PV270" i="28"/>
  <c r="PZ270" i="28"/>
  <c r="PK270" i="28"/>
  <c r="ME271" i="28"/>
  <c r="MD272" i="28"/>
  <c r="MD306" i="28"/>
  <c r="MD307" i="28" l="1"/>
  <c r="MF307" i="28" s="1"/>
  <c r="MF306" i="28"/>
  <c r="QF270" i="28"/>
  <c r="MD273" i="28"/>
  <c r="ME272" i="28"/>
  <c r="PT271" i="28"/>
  <c r="QE271" i="28"/>
  <c r="QC271" i="28"/>
  <c r="PD271" i="28"/>
  <c r="PK271" i="28"/>
  <c r="PR271" i="28"/>
  <c r="PF271" i="28"/>
  <c r="QA271" i="28"/>
  <c r="PQ271" i="28"/>
  <c r="PO271" i="28"/>
  <c r="PM271" i="28"/>
  <c r="PG271" i="28"/>
  <c r="PL271" i="28"/>
  <c r="QD271" i="28"/>
  <c r="PA271" i="28"/>
  <c r="PW271" i="28"/>
  <c r="PI271" i="28"/>
  <c r="PX271" i="28"/>
  <c r="PB271" i="28"/>
  <c r="PZ271" i="28"/>
  <c r="PP271" i="28"/>
  <c r="PV271" i="28"/>
  <c r="PJ271" i="28"/>
  <c r="PC271" i="28"/>
  <c r="PH271" i="28"/>
  <c r="PU271" i="28"/>
  <c r="PE271" i="28"/>
  <c r="PS271" i="28"/>
  <c r="PN271" i="28"/>
  <c r="PY271" i="28"/>
  <c r="QB271" i="28"/>
  <c r="ME307" i="28"/>
  <c r="MD308" i="28"/>
  <c r="MF308" i="28" s="1"/>
  <c r="ME306" i="28"/>
  <c r="QF271" i="28" l="1"/>
  <c r="QA272" i="28"/>
  <c r="PJ272" i="28"/>
  <c r="PS272" i="28"/>
  <c r="PZ272" i="28"/>
  <c r="QC272" i="28"/>
  <c r="PD272" i="28"/>
  <c r="PC272" i="28"/>
  <c r="PW272" i="28"/>
  <c r="PH272" i="28"/>
  <c r="PB272" i="28"/>
  <c r="PK272" i="28"/>
  <c r="PG272" i="28"/>
  <c r="PP272" i="28"/>
  <c r="PQ272" i="28"/>
  <c r="PL272" i="28"/>
  <c r="QE272" i="28"/>
  <c r="PI272" i="28"/>
  <c r="PV272" i="28"/>
  <c r="PN272" i="28"/>
  <c r="PR272" i="28"/>
  <c r="PM272" i="28"/>
  <c r="PY272" i="28"/>
  <c r="PO272" i="28"/>
  <c r="PT272" i="28"/>
  <c r="QB272" i="28"/>
  <c r="PE272" i="28"/>
  <c r="PA272" i="28"/>
  <c r="QD272" i="28"/>
  <c r="PX272" i="28"/>
  <c r="PU272" i="28"/>
  <c r="PF272" i="28"/>
  <c r="ME273" i="28"/>
  <c r="MD274" i="28"/>
  <c r="ME308" i="28"/>
  <c r="MD309" i="28"/>
  <c r="MF309" i="28" s="1"/>
  <c r="PJ306" i="28"/>
  <c r="QA306" i="28"/>
  <c r="PF306" i="28"/>
  <c r="PR306" i="28"/>
  <c r="QE306" i="28"/>
  <c r="PV306" i="28"/>
  <c r="PL306" i="28"/>
  <c r="PO306" i="28"/>
  <c r="PN306" i="28"/>
  <c r="PU306" i="28"/>
  <c r="PH306" i="28"/>
  <c r="PS306" i="28"/>
  <c r="PB306" i="28"/>
  <c r="PX306" i="28"/>
  <c r="QD306" i="28"/>
  <c r="QB306" i="28"/>
  <c r="PE306" i="28"/>
  <c r="PI306" i="28"/>
  <c r="PA306" i="28"/>
  <c r="PQ306" i="28"/>
  <c r="PY306" i="28"/>
  <c r="PD306" i="28"/>
  <c r="QC306" i="28"/>
  <c r="PK306" i="28"/>
  <c r="PM306" i="28"/>
  <c r="PT306" i="28"/>
  <c r="PP306" i="28"/>
  <c r="PZ306" i="28"/>
  <c r="PG306" i="28"/>
  <c r="PC306" i="28"/>
  <c r="PW306" i="28"/>
  <c r="QF272" i="28" l="1"/>
  <c r="MD275" i="28"/>
  <c r="ME274" i="28"/>
  <c r="PI273" i="28"/>
  <c r="PQ273" i="28"/>
  <c r="QE273" i="28"/>
  <c r="QA273" i="28"/>
  <c r="PX273" i="28"/>
  <c r="PK273" i="28"/>
  <c r="PR273" i="28"/>
  <c r="PV273" i="28"/>
  <c r="QD273" i="28"/>
  <c r="PC273" i="28"/>
  <c r="PM273" i="28"/>
  <c r="PY273" i="28"/>
  <c r="PU273" i="28"/>
  <c r="QB273" i="28"/>
  <c r="PD273" i="28"/>
  <c r="PJ273" i="28"/>
  <c r="PF273" i="28"/>
  <c r="PB273" i="28"/>
  <c r="PE273" i="28"/>
  <c r="PW273" i="28"/>
  <c r="PL273" i="28"/>
  <c r="PA273" i="28"/>
  <c r="PZ273" i="28"/>
  <c r="PS273" i="28"/>
  <c r="PH273" i="28"/>
  <c r="PG273" i="28"/>
  <c r="PO273" i="28"/>
  <c r="PN273" i="28"/>
  <c r="PT273" i="28"/>
  <c r="QC273" i="28"/>
  <c r="PP273" i="28"/>
  <c r="MD310" i="28"/>
  <c r="ME309" i="28"/>
  <c r="QF306" i="28"/>
  <c r="QE307" i="28"/>
  <c r="PU307" i="28"/>
  <c r="QC307" i="28"/>
  <c r="PY307" i="28"/>
  <c r="PN307" i="28"/>
  <c r="PT307" i="28"/>
  <c r="PX307" i="28"/>
  <c r="PS307" i="28"/>
  <c r="PQ307" i="28"/>
  <c r="PH307" i="28"/>
  <c r="PK307" i="28"/>
  <c r="QD307" i="28"/>
  <c r="PB307" i="28"/>
  <c r="PC307" i="28"/>
  <c r="PJ307" i="28"/>
  <c r="PR307" i="28"/>
  <c r="PP307" i="28"/>
  <c r="PD307" i="28"/>
  <c r="QB307" i="28"/>
  <c r="PO307" i="28"/>
  <c r="PL307" i="28"/>
  <c r="PM307" i="28"/>
  <c r="QA307" i="28"/>
  <c r="PZ307" i="28"/>
  <c r="PV307" i="28"/>
  <c r="PF307" i="28"/>
  <c r="PI307" i="28"/>
  <c r="PA307" i="28"/>
  <c r="PG307" i="28"/>
  <c r="PE307" i="28"/>
  <c r="PW307" i="28"/>
  <c r="ME310" i="28" l="1"/>
  <c r="MF310" i="28"/>
  <c r="QF273" i="28"/>
  <c r="PR274" i="28"/>
  <c r="PO274" i="28"/>
  <c r="PX274" i="28"/>
  <c r="PM274" i="28"/>
  <c r="PE274" i="28"/>
  <c r="PN274" i="28"/>
  <c r="PF274" i="28"/>
  <c r="PP274" i="28"/>
  <c r="PD274" i="28"/>
  <c r="QE274" i="28"/>
  <c r="PK274" i="28"/>
  <c r="PT274" i="28"/>
  <c r="PB274" i="28"/>
  <c r="PU274" i="28"/>
  <c r="PI274" i="28"/>
  <c r="PL274" i="28"/>
  <c r="PC274" i="28"/>
  <c r="PQ274" i="28"/>
  <c r="PY274" i="28"/>
  <c r="PH274" i="28"/>
  <c r="PZ274" i="28"/>
  <c r="PA274" i="28"/>
  <c r="PS274" i="28"/>
  <c r="PV274" i="28"/>
  <c r="QC274" i="28"/>
  <c r="PJ274" i="28"/>
  <c r="QB274" i="28"/>
  <c r="PG274" i="28"/>
  <c r="QD274" i="28"/>
  <c r="QA274" i="28"/>
  <c r="PW274" i="28"/>
  <c r="ME275" i="28"/>
  <c r="MD276" i="28"/>
  <c r="QF307" i="28"/>
  <c r="PV308" i="28"/>
  <c r="PT308" i="28"/>
  <c r="PQ308" i="28"/>
  <c r="PX308" i="28"/>
  <c r="PA308" i="28"/>
  <c r="QD308" i="28"/>
  <c r="PO308" i="28"/>
  <c r="PH308" i="28"/>
  <c r="PP308" i="28"/>
  <c r="PU308" i="28"/>
  <c r="PN308" i="28"/>
  <c r="PD308" i="28"/>
  <c r="PE308" i="28"/>
  <c r="PY308" i="28"/>
  <c r="PJ308" i="28"/>
  <c r="PB308" i="28"/>
  <c r="PG308" i="28"/>
  <c r="PK308" i="28"/>
  <c r="PF308" i="28"/>
  <c r="PS308" i="28"/>
  <c r="PI308" i="28"/>
  <c r="PM308" i="28"/>
  <c r="PR308" i="28"/>
  <c r="PW308" i="28"/>
  <c r="QE308" i="28"/>
  <c r="QC308" i="28"/>
  <c r="QA308" i="28"/>
  <c r="QB308" i="28"/>
  <c r="PL308" i="28"/>
  <c r="PZ308" i="28"/>
  <c r="PC308" i="28"/>
  <c r="QF274" i="28" l="1"/>
  <c r="MD277" i="28"/>
  <c r="ME276" i="28"/>
  <c r="PD275" i="28"/>
  <c r="PZ275" i="28"/>
  <c r="QA275" i="28"/>
  <c r="PI275" i="28"/>
  <c r="PF275" i="28"/>
  <c r="PR275" i="28"/>
  <c r="PS275" i="28"/>
  <c r="PM275" i="28"/>
  <c r="PG275" i="28"/>
  <c r="QB275" i="28"/>
  <c r="PQ275" i="28"/>
  <c r="PB275" i="28"/>
  <c r="QD275" i="28"/>
  <c r="PU275" i="28"/>
  <c r="PL275" i="28"/>
  <c r="PP275" i="28"/>
  <c r="PY275" i="28"/>
  <c r="PO275" i="28"/>
  <c r="PN275" i="28"/>
  <c r="PE275" i="28"/>
  <c r="PT275" i="28"/>
  <c r="PW275" i="28"/>
  <c r="PA275" i="28"/>
  <c r="PC275" i="28"/>
  <c r="PX275" i="28"/>
  <c r="PJ275" i="28"/>
  <c r="PH275" i="28"/>
  <c r="QC275" i="28"/>
  <c r="QE275" i="28"/>
  <c r="PV275" i="28"/>
  <c r="PK275" i="28"/>
  <c r="QF308" i="28"/>
  <c r="PJ309" i="28"/>
  <c r="PQ309" i="28"/>
  <c r="PP309" i="28"/>
  <c r="PC309" i="28"/>
  <c r="PT309" i="28"/>
  <c r="PD309" i="28"/>
  <c r="PG309" i="28"/>
  <c r="PA309" i="28"/>
  <c r="PR309" i="28"/>
  <c r="PL309" i="28"/>
  <c r="PU309" i="28"/>
  <c r="QC309" i="28"/>
  <c r="PO309" i="28"/>
  <c r="QE309" i="28"/>
  <c r="QA309" i="28"/>
  <c r="PI309" i="28"/>
  <c r="PS309" i="28"/>
  <c r="PH309" i="28"/>
  <c r="PV309" i="28"/>
  <c r="PK309" i="28"/>
  <c r="PE309" i="28"/>
  <c r="PX309" i="28"/>
  <c r="PY309" i="28"/>
  <c r="QD309" i="28"/>
  <c r="PF309" i="28"/>
  <c r="QB309" i="28"/>
  <c r="PB309" i="28"/>
  <c r="PM309" i="28"/>
  <c r="PW309" i="28"/>
  <c r="PN309" i="28"/>
  <c r="PZ309" i="28"/>
  <c r="QF275" i="28" l="1"/>
  <c r="PL276" i="28"/>
  <c r="PF276" i="28"/>
  <c r="QB276" i="28"/>
  <c r="PI276" i="28"/>
  <c r="PZ276" i="28"/>
  <c r="PK276" i="28"/>
  <c r="QD276" i="28"/>
  <c r="PB276" i="28"/>
  <c r="PW276" i="28"/>
  <c r="PS276" i="28"/>
  <c r="PU276" i="28"/>
  <c r="PX276" i="28"/>
  <c r="PM276" i="28"/>
  <c r="PD276" i="28"/>
  <c r="PQ276" i="28"/>
  <c r="PH276" i="28"/>
  <c r="QC276" i="28"/>
  <c r="PO276" i="28"/>
  <c r="PE276" i="28"/>
  <c r="QA276" i="28"/>
  <c r="QE276" i="28"/>
  <c r="PY276" i="28"/>
  <c r="PA276" i="28"/>
  <c r="PJ276" i="28"/>
  <c r="PP276" i="28"/>
  <c r="PG276" i="28"/>
  <c r="PV276" i="28"/>
  <c r="PT276" i="28"/>
  <c r="PR276" i="28"/>
  <c r="PN276" i="28"/>
  <c r="PC276" i="28"/>
  <c r="MD278" i="28"/>
  <c r="ME277" i="28"/>
  <c r="QF309" i="28"/>
  <c r="PR310" i="28"/>
  <c r="QC310" i="28"/>
  <c r="PC310" i="28"/>
  <c r="QB310" i="28"/>
  <c r="PQ310" i="28"/>
  <c r="PI310" i="28"/>
  <c r="PN310" i="28"/>
  <c r="PT310" i="28"/>
  <c r="PJ310" i="28"/>
  <c r="PZ310" i="28"/>
  <c r="QD310" i="28"/>
  <c r="PB310" i="28"/>
  <c r="PF310" i="28"/>
  <c r="PA310" i="28"/>
  <c r="PY310" i="28"/>
  <c r="PH310" i="28"/>
  <c r="QE310" i="28"/>
  <c r="PP310" i="28"/>
  <c r="PU310" i="28"/>
  <c r="PK310" i="28"/>
  <c r="PM310" i="28"/>
  <c r="PS310" i="28"/>
  <c r="PO310" i="28"/>
  <c r="PE310" i="28"/>
  <c r="PL310" i="28"/>
  <c r="QA310" i="28"/>
  <c r="PW310" i="28"/>
  <c r="PV310" i="28"/>
  <c r="PD310" i="28"/>
  <c r="PG310" i="28"/>
  <c r="PX310" i="28"/>
  <c r="QF276" i="28" l="1"/>
  <c r="PI277" i="28"/>
  <c r="PG277" i="28"/>
  <c r="PZ277" i="28"/>
  <c r="PL277" i="28"/>
  <c r="PC277" i="28"/>
  <c r="PN277" i="28"/>
  <c r="PX277" i="28"/>
  <c r="PH277" i="28"/>
  <c r="PR277" i="28"/>
  <c r="QC277" i="28"/>
  <c r="PQ277" i="28"/>
  <c r="PY277" i="28"/>
  <c r="PT277" i="28"/>
  <c r="PK277" i="28"/>
  <c r="PM277" i="28"/>
  <c r="QB277" i="28"/>
  <c r="PB277" i="28"/>
  <c r="PE277" i="28"/>
  <c r="QD277" i="28"/>
  <c r="PP277" i="28"/>
  <c r="PW277" i="28"/>
  <c r="PS277" i="28"/>
  <c r="PO277" i="28"/>
  <c r="PU277" i="28"/>
  <c r="QE277" i="28"/>
  <c r="PF277" i="28"/>
  <c r="PD277" i="28"/>
  <c r="QA277" i="28"/>
  <c r="PA277" i="28"/>
  <c r="PV277" i="28"/>
  <c r="PJ277" i="28"/>
  <c r="MD279" i="28"/>
  <c r="ME278" i="28"/>
  <c r="QF310" i="28"/>
  <c r="QF277" i="28" l="1"/>
  <c r="PB278" i="28"/>
  <c r="QE278" i="28"/>
  <c r="PT278" i="28"/>
  <c r="PY278" i="28"/>
  <c r="PR278" i="28"/>
  <c r="PD278" i="28"/>
  <c r="QD278" i="28"/>
  <c r="QA278" i="28"/>
  <c r="PO278" i="28"/>
  <c r="PX278" i="28"/>
  <c r="PI278" i="28"/>
  <c r="PV278" i="28"/>
  <c r="PW278" i="28"/>
  <c r="PU278" i="28"/>
  <c r="PK278" i="28"/>
  <c r="QC278" i="28"/>
  <c r="PE278" i="28"/>
  <c r="PL278" i="28"/>
  <c r="PN278" i="28"/>
  <c r="PC278" i="28"/>
  <c r="PQ278" i="28"/>
  <c r="PM278" i="28"/>
  <c r="PH278" i="28"/>
  <c r="PF278" i="28"/>
  <c r="QB278" i="28"/>
  <c r="PZ278" i="28"/>
  <c r="PG278" i="28"/>
  <c r="PP278" i="28"/>
  <c r="PS278" i="28"/>
  <c r="PJ278" i="28"/>
  <c r="PA278" i="28"/>
  <c r="MD280" i="28"/>
  <c r="ME279" i="28"/>
  <c r="QF278" i="28" l="1"/>
  <c r="PM279" i="28"/>
  <c r="PN279" i="28"/>
  <c r="PY279" i="28"/>
  <c r="PR279" i="28"/>
  <c r="PZ279" i="28"/>
  <c r="PI279" i="28"/>
  <c r="PO279" i="28"/>
  <c r="PA279" i="28"/>
  <c r="PE279" i="28"/>
  <c r="PV279" i="28"/>
  <c r="PG279" i="28"/>
  <c r="QB279" i="28"/>
  <c r="PC279" i="28"/>
  <c r="PX279" i="28"/>
  <c r="PQ279" i="28"/>
  <c r="PT279" i="28"/>
  <c r="PS279" i="28"/>
  <c r="QD279" i="28"/>
  <c r="PD279" i="28"/>
  <c r="PL279" i="28"/>
  <c r="PF279" i="28"/>
  <c r="PH279" i="28"/>
  <c r="QC279" i="28"/>
  <c r="QA279" i="28"/>
  <c r="PW279" i="28"/>
  <c r="PK279" i="28"/>
  <c r="PU279" i="28"/>
  <c r="QE279" i="28"/>
  <c r="PJ279" i="28"/>
  <c r="PP279" i="28"/>
  <c r="PB279" i="28"/>
  <c r="ME280" i="28"/>
  <c r="MD281" i="28"/>
  <c r="QF279" i="28" l="1"/>
  <c r="ME281" i="28"/>
  <c r="MD282" i="28"/>
  <c r="PF280" i="28"/>
  <c r="QE280" i="28"/>
  <c r="QD280" i="28"/>
  <c r="PB280" i="28"/>
  <c r="PJ280" i="28"/>
  <c r="PL280" i="28"/>
  <c r="PA280" i="28"/>
  <c r="PO280" i="28"/>
  <c r="PP280" i="28"/>
  <c r="PZ280" i="28"/>
  <c r="QC280" i="28"/>
  <c r="PM280" i="28"/>
  <c r="PT280" i="28"/>
  <c r="PU280" i="28"/>
  <c r="PG280" i="28"/>
  <c r="PW280" i="28"/>
  <c r="PR280" i="28"/>
  <c r="PX280" i="28"/>
  <c r="PN280" i="28"/>
  <c r="QB280" i="28"/>
  <c r="PI280" i="28"/>
  <c r="QA280" i="28"/>
  <c r="PQ280" i="28"/>
  <c r="PH280" i="28"/>
  <c r="PY280" i="28"/>
  <c r="PK280" i="28"/>
  <c r="PS280" i="28"/>
  <c r="PD280" i="28"/>
  <c r="PV280" i="28"/>
  <c r="PE280" i="28"/>
  <c r="PC280" i="28"/>
  <c r="QF280" i="28" l="1"/>
  <c r="ME282" i="28"/>
  <c r="MD283" i="28"/>
  <c r="PO281" i="28"/>
  <c r="QA281" i="28"/>
  <c r="PR281" i="28"/>
  <c r="PY281" i="28"/>
  <c r="PB281" i="28"/>
  <c r="PK281" i="28"/>
  <c r="PN281" i="28"/>
  <c r="PH281" i="28"/>
  <c r="QD281" i="28"/>
  <c r="QC281" i="28"/>
  <c r="PZ281" i="28"/>
  <c r="PE281" i="28"/>
  <c r="PM281" i="28"/>
  <c r="PU281" i="28"/>
  <c r="PG281" i="28"/>
  <c r="PD281" i="28"/>
  <c r="PS281" i="28"/>
  <c r="PT281" i="28"/>
  <c r="PJ281" i="28"/>
  <c r="PQ281" i="28"/>
  <c r="PW281" i="28"/>
  <c r="PI281" i="28"/>
  <c r="PX281" i="28"/>
  <c r="QE281" i="28"/>
  <c r="PV281" i="28"/>
  <c r="PL281" i="28"/>
  <c r="QB281" i="28"/>
  <c r="PC281" i="28"/>
  <c r="PF281" i="28"/>
  <c r="PP281" i="28"/>
  <c r="PA281" i="28"/>
  <c r="QF281" i="28" l="1"/>
  <c r="MD284" i="28"/>
  <c r="ME283" i="28"/>
  <c r="PF282" i="28"/>
  <c r="PC282" i="28"/>
  <c r="PH282" i="28"/>
  <c r="PQ282" i="28"/>
  <c r="PG282" i="28"/>
  <c r="PZ282" i="28"/>
  <c r="QD282" i="28"/>
  <c r="PM282" i="28"/>
  <c r="QB282" i="28"/>
  <c r="PI282" i="28"/>
  <c r="PL282" i="28"/>
  <c r="PD282" i="28"/>
  <c r="PO282" i="28"/>
  <c r="QE282" i="28"/>
  <c r="PY282" i="28"/>
  <c r="PB282" i="28"/>
  <c r="PP282" i="28"/>
  <c r="PN282" i="28"/>
  <c r="PU282" i="28"/>
  <c r="PJ282" i="28"/>
  <c r="PE282" i="28"/>
  <c r="PX282" i="28"/>
  <c r="PV282" i="28"/>
  <c r="PR282" i="28"/>
  <c r="QC282" i="28"/>
  <c r="PT282" i="28"/>
  <c r="PS282" i="28"/>
  <c r="QA282" i="28"/>
  <c r="PA282" i="28"/>
  <c r="PW282" i="28"/>
  <c r="PK282" i="28"/>
  <c r="QF282" i="28" l="1"/>
  <c r="PL283" i="28"/>
  <c r="PD283" i="28"/>
  <c r="PZ283" i="28"/>
  <c r="PB283" i="28"/>
  <c r="PY283" i="28"/>
  <c r="QE283" i="28"/>
  <c r="PW283" i="28"/>
  <c r="PS283" i="28"/>
  <c r="PK283" i="28"/>
  <c r="PH283" i="28"/>
  <c r="PN283" i="28"/>
  <c r="PR283" i="28"/>
  <c r="PU283" i="28"/>
  <c r="PG283" i="28"/>
  <c r="PA283" i="28"/>
  <c r="PE283" i="28"/>
  <c r="PV283" i="28"/>
  <c r="QA283" i="28"/>
  <c r="PT283" i="28"/>
  <c r="PF283" i="28"/>
  <c r="PI283" i="28"/>
  <c r="PC283" i="28"/>
  <c r="PQ283" i="28"/>
  <c r="PP283" i="28"/>
  <c r="PX283" i="28"/>
  <c r="PO283" i="28"/>
  <c r="QC283" i="28"/>
  <c r="PJ283" i="28"/>
  <c r="QD283" i="28"/>
  <c r="PM283" i="28"/>
  <c r="QB283" i="28"/>
  <c r="MD285" i="28"/>
  <c r="ME284" i="28"/>
  <c r="QF283" i="28" l="1"/>
  <c r="PX284" i="28"/>
  <c r="PY284" i="28"/>
  <c r="PH284" i="28"/>
  <c r="QD284" i="28"/>
  <c r="PE284" i="28"/>
  <c r="QC284" i="28"/>
  <c r="PA284" i="28"/>
  <c r="PJ284" i="28"/>
  <c r="QE284" i="28"/>
  <c r="PQ284" i="28"/>
  <c r="PT284" i="28"/>
  <c r="PM284" i="28"/>
  <c r="PO284" i="28"/>
  <c r="PP284" i="28"/>
  <c r="PI284" i="28"/>
  <c r="PF284" i="28"/>
  <c r="PD284" i="28"/>
  <c r="PC284" i="28"/>
  <c r="PK284" i="28"/>
  <c r="PN284" i="28"/>
  <c r="PR284" i="28"/>
  <c r="PB284" i="28"/>
  <c r="PV284" i="28"/>
  <c r="PU284" i="28"/>
  <c r="PL284" i="28"/>
  <c r="PZ284" i="28"/>
  <c r="PG284" i="28"/>
  <c r="PS284" i="28"/>
  <c r="QA284" i="28"/>
  <c r="PW284" i="28"/>
  <c r="QB284" i="28"/>
  <c r="ME285" i="28"/>
  <c r="MD286" i="28"/>
  <c r="QF284" i="28" l="1"/>
  <c r="MD287" i="28"/>
  <c r="ME286" i="28"/>
  <c r="PI285" i="28"/>
  <c r="PK285" i="28"/>
  <c r="PD285" i="28"/>
  <c r="PR285" i="28"/>
  <c r="PM285" i="28"/>
  <c r="PB285" i="28"/>
  <c r="PN285" i="28"/>
  <c r="PL285" i="28"/>
  <c r="PX285" i="28"/>
  <c r="PW285" i="28"/>
  <c r="QD285" i="28"/>
  <c r="PS285" i="28"/>
  <c r="PF285" i="28"/>
  <c r="PP285" i="28"/>
  <c r="PT285" i="28"/>
  <c r="PO285" i="28"/>
  <c r="PJ285" i="28"/>
  <c r="PY285" i="28"/>
  <c r="PZ285" i="28"/>
  <c r="QE285" i="28"/>
  <c r="PQ285" i="28"/>
  <c r="QA285" i="28"/>
  <c r="PV285" i="28"/>
  <c r="PE285" i="28"/>
  <c r="PU285" i="28"/>
  <c r="PA285" i="28"/>
  <c r="PH285" i="28"/>
  <c r="PG285" i="28"/>
  <c r="QB285" i="28"/>
  <c r="PC285" i="28"/>
  <c r="QC285" i="28"/>
  <c r="QF285" i="28" l="1"/>
  <c r="PD286" i="28"/>
  <c r="QB286" i="28"/>
  <c r="QC286" i="28"/>
  <c r="PU286" i="28"/>
  <c r="PX286" i="28"/>
  <c r="PF286" i="28"/>
  <c r="PO286" i="28"/>
  <c r="PT286" i="28"/>
  <c r="PM286" i="28"/>
  <c r="PY286" i="28"/>
  <c r="PH286" i="28"/>
  <c r="PK286" i="28"/>
  <c r="PL286" i="28"/>
  <c r="PG286" i="28"/>
  <c r="PC286" i="28"/>
  <c r="PV286" i="28"/>
  <c r="PR286" i="28"/>
  <c r="PB286" i="28"/>
  <c r="PN286" i="28"/>
  <c r="QD286" i="28"/>
  <c r="PJ286" i="28"/>
  <c r="PA286" i="28"/>
  <c r="PS286" i="28"/>
  <c r="PW286" i="28"/>
  <c r="PZ286" i="28"/>
  <c r="QE286" i="28"/>
  <c r="PE286" i="28"/>
  <c r="QA286" i="28"/>
  <c r="PQ286" i="28"/>
  <c r="PI286" i="28"/>
  <c r="PP286" i="28"/>
  <c r="MD288" i="28"/>
  <c r="ME287" i="28"/>
  <c r="QF286" i="28" l="1"/>
  <c r="MD289" i="28"/>
  <c r="ME288" i="28"/>
  <c r="PT287" i="28"/>
  <c r="PF287" i="28"/>
  <c r="PP287" i="28"/>
  <c r="PD287" i="28"/>
  <c r="PJ287" i="28"/>
  <c r="PR287" i="28"/>
  <c r="PW287" i="28"/>
  <c r="PQ287" i="28"/>
  <c r="PM287" i="28"/>
  <c r="PB287" i="28"/>
  <c r="PH287" i="28"/>
  <c r="PV287" i="28"/>
  <c r="PG287" i="28"/>
  <c r="PL287" i="28"/>
  <c r="PE287" i="28"/>
  <c r="PX287" i="28"/>
  <c r="QB287" i="28"/>
  <c r="PK287" i="28"/>
  <c r="PZ287" i="28"/>
  <c r="QA287" i="28"/>
  <c r="PO287" i="28"/>
  <c r="PI287" i="28"/>
  <c r="QC287" i="28"/>
  <c r="PA287" i="28"/>
  <c r="PU287" i="28"/>
  <c r="PY287" i="28"/>
  <c r="PC287" i="28"/>
  <c r="QD287" i="28"/>
  <c r="PS287" i="28"/>
  <c r="PN287" i="28"/>
  <c r="QE287" i="28"/>
  <c r="QF287" i="28" l="1"/>
  <c r="PL288" i="28"/>
  <c r="PO288" i="28"/>
  <c r="QD288" i="28"/>
  <c r="PK288" i="28"/>
  <c r="PG288" i="28"/>
  <c r="PU288" i="28"/>
  <c r="PJ288" i="28"/>
  <c r="PZ288" i="28"/>
  <c r="PY288" i="28"/>
  <c r="PN288" i="28"/>
  <c r="PM288" i="28"/>
  <c r="QE288" i="28"/>
  <c r="PT288" i="28"/>
  <c r="PC288" i="28"/>
  <c r="QC288" i="28"/>
  <c r="PQ288" i="28"/>
  <c r="PD288" i="28"/>
  <c r="PV288" i="28"/>
  <c r="PR288" i="28"/>
  <c r="PF288" i="28"/>
  <c r="PI288" i="28"/>
  <c r="PP288" i="28"/>
  <c r="PA288" i="28"/>
  <c r="QA288" i="28"/>
  <c r="PB288" i="28"/>
  <c r="PS288" i="28"/>
  <c r="PX288" i="28"/>
  <c r="PH288" i="28"/>
  <c r="PE288" i="28"/>
  <c r="PW288" i="28"/>
  <c r="QB288" i="28"/>
  <c r="MD290" i="28"/>
  <c r="ME289" i="28"/>
  <c r="QF288" i="28" l="1"/>
  <c r="MD291" i="28"/>
  <c r="ME290" i="28"/>
  <c r="PK289" i="28"/>
  <c r="PT289" i="28"/>
  <c r="PC289" i="28"/>
  <c r="PZ289" i="28"/>
  <c r="PO289" i="28"/>
  <c r="PR289" i="28"/>
  <c r="PL289" i="28"/>
  <c r="PH289" i="28"/>
  <c r="PV289" i="28"/>
  <c r="PD289" i="28"/>
  <c r="QB289" i="28"/>
  <c r="PX289" i="28"/>
  <c r="PG289" i="28"/>
  <c r="PI289" i="28"/>
  <c r="QE289" i="28"/>
  <c r="PW289" i="28"/>
  <c r="PN289" i="28"/>
  <c r="QA289" i="28"/>
  <c r="PQ289" i="28"/>
  <c r="PB289" i="28"/>
  <c r="PF289" i="28"/>
  <c r="PP289" i="28"/>
  <c r="PY289" i="28"/>
  <c r="PS289" i="28"/>
  <c r="QD289" i="28"/>
  <c r="PM289" i="28"/>
  <c r="QC289" i="28"/>
  <c r="PE289" i="28"/>
  <c r="PA289" i="28"/>
  <c r="PJ289" i="28"/>
  <c r="PU289" i="28"/>
  <c r="QF289" i="28" l="1"/>
  <c r="PF290" i="28"/>
  <c r="PS290" i="28"/>
  <c r="PX290" i="28"/>
  <c r="PQ290" i="28"/>
  <c r="PT290" i="28"/>
  <c r="PB290" i="28"/>
  <c r="PC290" i="28"/>
  <c r="PI290" i="28"/>
  <c r="QA290" i="28"/>
  <c r="QC290" i="28"/>
  <c r="PJ290" i="28"/>
  <c r="PW290" i="28"/>
  <c r="PH290" i="28"/>
  <c r="PA290" i="28"/>
  <c r="PM290" i="28"/>
  <c r="PN290" i="28"/>
  <c r="PZ290" i="28"/>
  <c r="PG290" i="28"/>
  <c r="PD290" i="28"/>
  <c r="PR290" i="28"/>
  <c r="PK290" i="28"/>
  <c r="PY290" i="28"/>
  <c r="QB290" i="28"/>
  <c r="PP290" i="28"/>
  <c r="QD290" i="28"/>
  <c r="PE290" i="28"/>
  <c r="PV290" i="28"/>
  <c r="PU290" i="28"/>
  <c r="QE290" i="28"/>
  <c r="PO290" i="28"/>
  <c r="PL290" i="28"/>
  <c r="MD292" i="28"/>
  <c r="ME291" i="28"/>
  <c r="QF290" i="28" l="1"/>
  <c r="MD293" i="28"/>
  <c r="ME292" i="28"/>
  <c r="PA291" i="28"/>
  <c r="PW291" i="28"/>
  <c r="PG291" i="28"/>
  <c r="QD291" i="28"/>
  <c r="PY291" i="28"/>
  <c r="PX291" i="28"/>
  <c r="PF291" i="28"/>
  <c r="PI291" i="28"/>
  <c r="PK291" i="28"/>
  <c r="PT291" i="28"/>
  <c r="PC291" i="28"/>
  <c r="QB291" i="28"/>
  <c r="PR291" i="28"/>
  <c r="PJ291" i="28"/>
  <c r="PB291" i="28"/>
  <c r="PM291" i="28"/>
  <c r="PZ291" i="28"/>
  <c r="PD291" i="28"/>
  <c r="PQ291" i="28"/>
  <c r="QE291" i="28"/>
  <c r="PV291" i="28"/>
  <c r="PS291" i="28"/>
  <c r="PH291" i="28"/>
  <c r="PL291" i="28"/>
  <c r="PE291" i="28"/>
  <c r="QC291" i="28"/>
  <c r="PO291" i="28"/>
  <c r="PU291" i="28"/>
  <c r="PP291" i="28"/>
  <c r="PN291" i="28"/>
  <c r="QA291" i="28"/>
  <c r="QF291" i="28" l="1"/>
  <c r="PQ292" i="28"/>
  <c r="PM292" i="28"/>
  <c r="PK292" i="28"/>
  <c r="PX292" i="28"/>
  <c r="PV292" i="28"/>
  <c r="PL292" i="28"/>
  <c r="PG292" i="28"/>
  <c r="PU292" i="28"/>
  <c r="PF292" i="28"/>
  <c r="PD292" i="28"/>
  <c r="QD292" i="28"/>
  <c r="QE292" i="28"/>
  <c r="PC292" i="28"/>
  <c r="QC292" i="28"/>
  <c r="PN292" i="28"/>
  <c r="QB292" i="28"/>
  <c r="PJ292" i="28"/>
  <c r="PW292" i="28"/>
  <c r="PE292" i="28"/>
  <c r="PR292" i="28"/>
  <c r="PY292" i="28"/>
  <c r="PH292" i="28"/>
  <c r="PA292" i="28"/>
  <c r="PI292" i="28"/>
  <c r="PB292" i="28"/>
  <c r="PP292" i="28"/>
  <c r="PT292" i="28"/>
  <c r="PZ292" i="28"/>
  <c r="PO292" i="28"/>
  <c r="QA292" i="28"/>
  <c r="PS292" i="28"/>
  <c r="MD294" i="28"/>
  <c r="ME293" i="28"/>
  <c r="QF292" i="28" l="1"/>
  <c r="PF293" i="28"/>
  <c r="PR293" i="28"/>
  <c r="QE293" i="28"/>
  <c r="PJ293" i="28"/>
  <c r="PP293" i="28"/>
  <c r="PY293" i="28"/>
  <c r="PB293" i="28"/>
  <c r="PE293" i="28"/>
  <c r="PV293" i="28"/>
  <c r="PH293" i="28"/>
  <c r="QA293" i="28"/>
  <c r="QC293" i="28"/>
  <c r="QB293" i="28"/>
  <c r="PG293" i="28"/>
  <c r="PM293" i="28"/>
  <c r="PZ293" i="28"/>
  <c r="PD293" i="28"/>
  <c r="PW293" i="28"/>
  <c r="PI293" i="28"/>
  <c r="PK293" i="28"/>
  <c r="PA293" i="28"/>
  <c r="PU293" i="28"/>
  <c r="PT293" i="28"/>
  <c r="PL293" i="28"/>
  <c r="PO293" i="28"/>
  <c r="PQ293" i="28"/>
  <c r="PC293" i="28"/>
  <c r="PS293" i="28"/>
  <c r="PX293" i="28"/>
  <c r="PN293" i="28"/>
  <c r="QD293" i="28"/>
  <c r="ME294" i="28"/>
  <c r="MD295" i="28"/>
  <c r="QF293" i="28" l="1"/>
  <c r="MD296" i="28"/>
  <c r="ME295" i="28"/>
  <c r="PQ294" i="28"/>
  <c r="PD294" i="28"/>
  <c r="PI294" i="28"/>
  <c r="QC294" i="28"/>
  <c r="PX294" i="28"/>
  <c r="PS294" i="28"/>
  <c r="PA294" i="28"/>
  <c r="PN294" i="28"/>
  <c r="PB294" i="28"/>
  <c r="PF294" i="28"/>
  <c r="QA294" i="28"/>
  <c r="PW294" i="28"/>
  <c r="QE294" i="28"/>
  <c r="PY294" i="28"/>
  <c r="PK294" i="28"/>
  <c r="PJ294" i="28"/>
  <c r="PO294" i="28"/>
  <c r="PG294" i="28"/>
  <c r="PP294" i="28"/>
  <c r="PR294" i="28"/>
  <c r="QB294" i="28"/>
  <c r="PZ294" i="28"/>
  <c r="PE294" i="28"/>
  <c r="PM294" i="28"/>
  <c r="PH294" i="28"/>
  <c r="PL294" i="28"/>
  <c r="PC294" i="28"/>
  <c r="PV294" i="28"/>
  <c r="QD294" i="28"/>
  <c r="PU294" i="28"/>
  <c r="PT294" i="28"/>
  <c r="QF294" i="28" l="1"/>
  <c r="PP295" i="28"/>
  <c r="PJ295" i="28"/>
  <c r="PH295" i="28"/>
  <c r="PY295" i="28"/>
  <c r="PQ295" i="28"/>
  <c r="PG295" i="28"/>
  <c r="PD295" i="28"/>
  <c r="PR295" i="28"/>
  <c r="PA295" i="28"/>
  <c r="PZ295" i="28"/>
  <c r="PV295" i="28"/>
  <c r="QE295" i="28"/>
  <c r="PT295" i="28"/>
  <c r="PM295" i="28"/>
  <c r="QC295" i="28"/>
  <c r="PO295" i="28"/>
  <c r="PB295" i="28"/>
  <c r="PS295" i="28"/>
  <c r="PI295" i="28"/>
  <c r="QD295" i="28"/>
  <c r="QA295" i="28"/>
  <c r="PC295" i="28"/>
  <c r="PX295" i="28"/>
  <c r="PN295" i="28"/>
  <c r="PF295" i="28"/>
  <c r="PU295" i="28"/>
  <c r="PK295" i="28"/>
  <c r="QB295" i="28"/>
  <c r="PW295" i="28"/>
  <c r="PL295" i="28"/>
  <c r="PE295" i="28"/>
  <c r="ME296" i="28"/>
  <c r="MD297" i="28"/>
  <c r="QF295" i="28" l="1"/>
  <c r="PS296" i="28"/>
  <c r="PH296" i="28"/>
  <c r="PY296" i="28"/>
  <c r="QA296" i="28"/>
  <c r="PV296" i="28"/>
  <c r="QB296" i="28"/>
  <c r="PL296" i="28"/>
  <c r="PI296" i="28"/>
  <c r="PF296" i="28"/>
  <c r="PC296" i="28"/>
  <c r="QD296" i="28"/>
  <c r="QE296" i="28"/>
  <c r="PQ296" i="28"/>
  <c r="PZ296" i="28"/>
  <c r="PJ296" i="28"/>
  <c r="PK296" i="28"/>
  <c r="PA296" i="28"/>
  <c r="PT296" i="28"/>
  <c r="PO296" i="28"/>
  <c r="QC296" i="28"/>
  <c r="PP296" i="28"/>
  <c r="PU296" i="28"/>
  <c r="PN296" i="28"/>
  <c r="PR296" i="28"/>
  <c r="PD296" i="28"/>
  <c r="PM296" i="28"/>
  <c r="PW296" i="28"/>
  <c r="PE296" i="28"/>
  <c r="PB296" i="28"/>
  <c r="PG296" i="28"/>
  <c r="PX296" i="28"/>
  <c r="ME297" i="28"/>
  <c r="MD298" i="28"/>
  <c r="MD299" i="28" l="1"/>
  <c r="QF296" i="28"/>
  <c r="ME298" i="28"/>
  <c r="QB297" i="28"/>
  <c r="PI297" i="28"/>
  <c r="PZ297" i="28"/>
  <c r="PO297" i="28"/>
  <c r="PL297" i="28"/>
  <c r="PS297" i="28"/>
  <c r="PQ297" i="28"/>
  <c r="QD297" i="28"/>
  <c r="PR297" i="28"/>
  <c r="PM297" i="28"/>
  <c r="PW297" i="28"/>
  <c r="PN297" i="28"/>
  <c r="PH297" i="28"/>
  <c r="PB297" i="28"/>
  <c r="PP297" i="28"/>
  <c r="PD297" i="28"/>
  <c r="QE297" i="28"/>
  <c r="QC297" i="28"/>
  <c r="QA297" i="28"/>
  <c r="PC297" i="28"/>
  <c r="PG297" i="28"/>
  <c r="PK297" i="28"/>
  <c r="PJ297" i="28"/>
  <c r="PV297" i="28"/>
  <c r="PU297" i="28"/>
  <c r="PF297" i="28"/>
  <c r="PX297" i="28"/>
  <c r="PE297" i="28"/>
  <c r="PY297" i="28"/>
  <c r="PT297" i="28"/>
  <c r="PA297" i="28"/>
  <c r="ME299" i="28" l="1"/>
  <c r="MD300" i="28"/>
  <c r="MD301" i="28" s="1"/>
  <c r="MD302" i="28" s="1"/>
  <c r="MD303" i="28" s="1"/>
  <c r="QF297" i="28"/>
  <c r="PW298" i="28"/>
  <c r="PF298" i="28"/>
  <c r="QA298" i="28"/>
  <c r="QC298" i="28"/>
  <c r="PP298" i="28"/>
  <c r="PM298" i="28"/>
  <c r="QD298" i="28"/>
  <c r="PG298" i="28"/>
  <c r="PZ298" i="28"/>
  <c r="PQ298" i="28"/>
  <c r="PA298" i="28"/>
  <c r="PU298" i="28"/>
  <c r="PO298" i="28"/>
  <c r="PX298" i="28"/>
  <c r="PR298" i="28"/>
  <c r="PC298" i="28"/>
  <c r="PY298" i="28"/>
  <c r="PT298" i="28"/>
  <c r="PI298" i="28"/>
  <c r="PJ298" i="28"/>
  <c r="PL298" i="28"/>
  <c r="PE298" i="28"/>
  <c r="PV298" i="28"/>
  <c r="QB298" i="28"/>
  <c r="PD298" i="28"/>
  <c r="PB298" i="28"/>
  <c r="PS298" i="28"/>
  <c r="QE298" i="28"/>
  <c r="PK298" i="28"/>
  <c r="PN298" i="28"/>
  <c r="PH298" i="28"/>
  <c r="MD304" i="28" l="1"/>
  <c r="MD305" i="28" s="1"/>
  <c r="ME303" i="28"/>
  <c r="ME302" i="28"/>
  <c r="ME301" i="28"/>
  <c r="ME300" i="28"/>
  <c r="PU299" i="28"/>
  <c r="PB299" i="28"/>
  <c r="PO299" i="28"/>
  <c r="PN299" i="28"/>
  <c r="QC299" i="28"/>
  <c r="PW299" i="28"/>
  <c r="PX299" i="28"/>
  <c r="PL299" i="28"/>
  <c r="PR299" i="28"/>
  <c r="PG299" i="28"/>
  <c r="PQ299" i="28"/>
  <c r="PA299" i="28"/>
  <c r="QA299" i="28"/>
  <c r="PT299" i="28"/>
  <c r="PC299" i="28"/>
  <c r="PK299" i="28"/>
  <c r="QE299" i="28"/>
  <c r="PZ299" i="28"/>
  <c r="PV299" i="28"/>
  <c r="PF299" i="28"/>
  <c r="QB299" i="28"/>
  <c r="PP299" i="28"/>
  <c r="PY299" i="28"/>
  <c r="PH299" i="28"/>
  <c r="PD299" i="28"/>
  <c r="PI299" i="28"/>
  <c r="QD299" i="28"/>
  <c r="PE299" i="28"/>
  <c r="PM299" i="28"/>
  <c r="PJ299" i="28"/>
  <c r="PS299" i="28"/>
  <c r="QF298" i="28"/>
  <c r="ME305" i="28" l="1"/>
  <c r="PM303" i="28"/>
  <c r="PX303" i="28"/>
  <c r="PO303" i="28"/>
  <c r="QB303" i="28"/>
  <c r="QE303" i="28"/>
  <c r="PJ303" i="28"/>
  <c r="PN303" i="28"/>
  <c r="PV303" i="28"/>
  <c r="PE303" i="28"/>
  <c r="PR303" i="28"/>
  <c r="PZ303" i="28"/>
  <c r="PK303" i="28"/>
  <c r="QA303" i="28"/>
  <c r="PQ303" i="28"/>
  <c r="PY303" i="28"/>
  <c r="PH303" i="28"/>
  <c r="PW303" i="28"/>
  <c r="PT303" i="28"/>
  <c r="PI303" i="28"/>
  <c r="PG303" i="28"/>
  <c r="PF303" i="28"/>
  <c r="PP303" i="28"/>
  <c r="PL303" i="28"/>
  <c r="PB303" i="28"/>
  <c r="PD303" i="28"/>
  <c r="PS303" i="28"/>
  <c r="PA303" i="28"/>
  <c r="PU303" i="28"/>
  <c r="PC303" i="28"/>
  <c r="QD303" i="28"/>
  <c r="QC303" i="28"/>
  <c r="ME304" i="28"/>
  <c r="MF305" i="28" s="1"/>
  <c r="PT302" i="28"/>
  <c r="QE302" i="28"/>
  <c r="PU302" i="28"/>
  <c r="PC302" i="28"/>
  <c r="PM302" i="28"/>
  <c r="PQ302" i="28"/>
  <c r="PV302" i="28"/>
  <c r="PL302" i="28"/>
  <c r="PO302" i="28"/>
  <c r="PJ302" i="28"/>
  <c r="PW302" i="28"/>
  <c r="PY302" i="28"/>
  <c r="PD302" i="28"/>
  <c r="PR302" i="28"/>
  <c r="PK302" i="28"/>
  <c r="PS302" i="28"/>
  <c r="PH302" i="28"/>
  <c r="PB302" i="28"/>
  <c r="PN302" i="28"/>
  <c r="PA302" i="28"/>
  <c r="PG302" i="28"/>
  <c r="PI302" i="28"/>
  <c r="QD302" i="28"/>
  <c r="PP302" i="28"/>
  <c r="PZ302" i="28"/>
  <c r="PX302" i="28"/>
  <c r="QB302" i="28"/>
  <c r="PE302" i="28"/>
  <c r="PF302" i="28"/>
  <c r="QC302" i="28"/>
  <c r="QA302" i="28"/>
  <c r="QF299" i="28"/>
  <c r="PB301" i="28"/>
  <c r="PT301" i="28"/>
  <c r="QE301" i="28"/>
  <c r="PW301" i="28"/>
  <c r="PC301" i="28"/>
  <c r="PJ301" i="28"/>
  <c r="PZ301" i="28"/>
  <c r="PM301" i="28"/>
  <c r="PI301" i="28"/>
  <c r="PF301" i="28"/>
  <c r="PV301" i="28"/>
  <c r="PN301" i="28"/>
  <c r="PD301" i="28"/>
  <c r="QA301" i="28"/>
  <c r="PA301" i="28"/>
  <c r="PO301" i="28"/>
  <c r="PG301" i="28"/>
  <c r="QD301" i="28"/>
  <c r="PP301" i="28"/>
  <c r="PX301" i="28"/>
  <c r="QB301" i="28"/>
  <c r="PS301" i="28"/>
  <c r="PR301" i="28"/>
  <c r="PQ301" i="28"/>
  <c r="PU301" i="28"/>
  <c r="PH301" i="28"/>
  <c r="QC301" i="28"/>
  <c r="PK301" i="28"/>
  <c r="PL301" i="28"/>
  <c r="PE301" i="28"/>
  <c r="PY301" i="28"/>
  <c r="QC300" i="28"/>
  <c r="PA300" i="28"/>
  <c r="QB300" i="28"/>
  <c r="QE300" i="28"/>
  <c r="PO300" i="28"/>
  <c r="PC300" i="28"/>
  <c r="QD300" i="28"/>
  <c r="PD300" i="28"/>
  <c r="PZ300" i="28"/>
  <c r="PM300" i="28"/>
  <c r="PV300" i="28"/>
  <c r="PR300" i="28"/>
  <c r="PE300" i="28"/>
  <c r="QA300" i="28"/>
  <c r="PQ300" i="28"/>
  <c r="PB300" i="28"/>
  <c r="PS300" i="28"/>
  <c r="PU300" i="28"/>
  <c r="PW300" i="28"/>
  <c r="PX300" i="28"/>
  <c r="PF300" i="28"/>
  <c r="PK300" i="28"/>
  <c r="PP300" i="28"/>
  <c r="PL300" i="28"/>
  <c r="PH300" i="28"/>
  <c r="PI300" i="28"/>
  <c r="PN300" i="28"/>
  <c r="PG300" i="28"/>
  <c r="PT300" i="28"/>
  <c r="PY300" i="28"/>
  <c r="PJ300" i="28"/>
  <c r="LB3" i="28"/>
  <c r="QB305" i="28" l="1"/>
  <c r="PG305" i="28"/>
  <c r="PM305" i="28"/>
  <c r="PO305" i="28"/>
  <c r="PB305" i="28"/>
  <c r="QC305" i="28"/>
  <c r="PI305" i="28"/>
  <c r="PL305" i="28"/>
  <c r="PC305" i="28"/>
  <c r="PJ305" i="28"/>
  <c r="PY305" i="28"/>
  <c r="PP305" i="28"/>
  <c r="PQ305" i="28"/>
  <c r="PZ305" i="28"/>
  <c r="PN305" i="28"/>
  <c r="PE305" i="28"/>
  <c r="PD305" i="28"/>
  <c r="QD305" i="28"/>
  <c r="PK305" i="28"/>
  <c r="PW305" i="28"/>
  <c r="PV305" i="28"/>
  <c r="PU305" i="28"/>
  <c r="PA305" i="28"/>
  <c r="QE305" i="28"/>
  <c r="PH305" i="28"/>
  <c r="PT305" i="28"/>
  <c r="PS305" i="28"/>
  <c r="PF305" i="28"/>
  <c r="PR305" i="28"/>
  <c r="PX305" i="28"/>
  <c r="QA305" i="28"/>
  <c r="QF303" i="28"/>
  <c r="PO304" i="28"/>
  <c r="PA304" i="28"/>
  <c r="PC304" i="28"/>
  <c r="PJ304" i="28"/>
  <c r="PM304" i="28"/>
  <c r="PS304" i="28"/>
  <c r="PL304" i="28"/>
  <c r="QB304" i="28"/>
  <c r="PH304" i="28"/>
  <c r="PZ304" i="28"/>
  <c r="QE304" i="28"/>
  <c r="PX304" i="28"/>
  <c r="PQ304" i="28"/>
  <c r="PN304" i="28"/>
  <c r="QA304" i="28"/>
  <c r="PT304" i="28"/>
  <c r="PP304" i="28"/>
  <c r="PR304" i="28"/>
  <c r="PK304" i="28"/>
  <c r="PE304" i="28"/>
  <c r="PF304" i="28"/>
  <c r="PV304" i="28"/>
  <c r="QD304" i="28"/>
  <c r="QC304" i="28"/>
  <c r="PB304" i="28"/>
  <c r="PY304" i="28"/>
  <c r="PD304" i="28"/>
  <c r="PW304" i="28"/>
  <c r="PI304" i="28"/>
  <c r="PU304" i="28"/>
  <c r="PG304" i="28"/>
  <c r="MF303" i="28"/>
  <c r="MF304" i="28"/>
  <c r="QF302" i="28"/>
  <c r="QF301" i="28"/>
  <c r="QF300" i="28"/>
  <c r="LM3" i="28"/>
  <c r="LL3" i="28"/>
  <c r="LK3" i="28"/>
  <c r="QF305" i="28" l="1"/>
  <c r="QF304" i="28"/>
  <c r="MG312" i="28"/>
  <c r="MG306" i="28"/>
  <c r="MG304" i="28"/>
  <c r="MG305" i="28"/>
  <c r="MF90" i="28"/>
  <c r="MG91" i="28"/>
  <c r="MG94" i="28"/>
  <c r="MF95" i="28"/>
  <c r="MG97" i="28"/>
  <c r="MG308" i="28"/>
  <c r="MF96" i="28"/>
  <c r="MF92" i="28"/>
  <c r="MG93" i="28"/>
  <c r="MG311" i="28"/>
  <c r="MG88" i="28"/>
  <c r="MG309" i="28"/>
  <c r="MG303" i="28"/>
  <c r="MG310" i="28"/>
  <c r="MG307" i="28"/>
  <c r="MG87" i="28"/>
  <c r="MG99" i="28"/>
  <c r="MG134" i="28"/>
  <c r="MF200" i="28"/>
  <c r="MG330" i="28"/>
  <c r="MG110" i="28"/>
  <c r="MG326" i="28"/>
  <c r="MG264" i="28"/>
  <c r="MG328" i="28"/>
  <c r="MF165" i="28"/>
  <c r="MF145" i="28"/>
  <c r="MG349" i="28"/>
  <c r="MG196" i="28"/>
  <c r="MG234" i="28"/>
  <c r="MF155" i="28"/>
  <c r="MG352" i="28"/>
  <c r="MG195" i="28"/>
  <c r="MG127" i="28"/>
  <c r="MG263" i="28"/>
  <c r="MG248" i="28"/>
  <c r="MG354" i="28"/>
  <c r="MF120" i="28"/>
  <c r="MF199" i="28"/>
  <c r="MG249" i="28"/>
  <c r="MF170" i="28"/>
  <c r="MG208" i="28"/>
  <c r="MF130" i="28"/>
  <c r="MF101" i="28"/>
  <c r="MG235" i="28"/>
  <c r="MG203" i="28"/>
  <c r="MF121" i="28"/>
  <c r="MG201" i="28"/>
  <c r="MF108" i="28"/>
  <c r="MF207" i="28"/>
  <c r="MF233" i="28"/>
  <c r="MG244" i="28"/>
  <c r="MG318" i="28"/>
  <c r="MF213" i="28"/>
  <c r="MG341" i="28"/>
  <c r="MG163" i="28"/>
  <c r="MG157" i="28"/>
  <c r="MG220" i="28"/>
  <c r="MF242" i="28"/>
  <c r="MG125" i="28"/>
  <c r="MG335" i="28"/>
  <c r="MG146" i="28"/>
  <c r="MF113" i="28"/>
  <c r="MG202" i="28"/>
  <c r="MG338" i="28"/>
  <c r="MG147" i="28"/>
  <c r="MG112" i="28"/>
  <c r="MG151" i="28"/>
  <c r="MF250" i="28"/>
  <c r="MG105" i="28"/>
  <c r="MG209" i="28"/>
  <c r="MG221" i="28"/>
  <c r="MG197" i="28"/>
  <c r="MG132" i="28"/>
  <c r="MG162" i="28"/>
  <c r="MF123" i="28"/>
  <c r="MG351" i="28"/>
  <c r="MF256" i="28"/>
  <c r="MG331" i="28"/>
  <c r="MG212" i="28"/>
  <c r="MG187" i="28"/>
  <c r="MF254" i="28"/>
  <c r="MG173" i="28"/>
  <c r="MG160" i="28"/>
  <c r="MG114" i="28"/>
  <c r="MG136" i="28"/>
  <c r="MG126" i="28"/>
  <c r="MG324" i="28"/>
  <c r="MF226" i="28"/>
  <c r="MF240" i="28"/>
  <c r="MG129" i="28"/>
  <c r="MG348" i="28"/>
  <c r="MG255" i="28"/>
  <c r="MF161" i="28"/>
  <c r="MF122" i="28"/>
  <c r="MF192" i="28"/>
  <c r="MG343" i="28"/>
  <c r="MF103" i="28"/>
  <c r="MG239" i="28"/>
  <c r="MG350" i="28"/>
  <c r="MG315" i="28"/>
  <c r="MG166" i="28"/>
  <c r="MG265" i="28"/>
  <c r="MG339" i="28"/>
  <c r="MG224" i="28"/>
  <c r="MG345" i="28"/>
  <c r="MG175" i="28"/>
  <c r="MG320" i="28"/>
  <c r="MF102" i="28"/>
  <c r="MG347" i="28"/>
  <c r="MG150" i="28"/>
  <c r="MG188" i="28"/>
  <c r="MG232" i="28"/>
  <c r="MG241" i="28"/>
  <c r="MG137" i="28"/>
  <c r="MF116" i="28"/>
  <c r="MG206" i="28"/>
  <c r="MF180" i="28"/>
  <c r="MG106" i="28"/>
  <c r="MG181" i="28"/>
  <c r="MF128" i="28"/>
  <c r="MG238" i="28"/>
  <c r="MG337" i="28"/>
  <c r="MG316" i="28"/>
  <c r="MG325" i="28"/>
  <c r="MG346" i="28"/>
  <c r="MG321" i="28"/>
  <c r="MG261" i="28"/>
  <c r="MF104" i="28"/>
  <c r="MG313" i="28"/>
  <c r="MF107" i="28"/>
  <c r="MG317" i="28"/>
  <c r="MG353" i="28"/>
  <c r="MG167" i="28"/>
  <c r="MG115" i="28"/>
  <c r="MG322" i="28"/>
  <c r="MG222" i="28"/>
  <c r="MG237" i="28"/>
  <c r="MG327" i="28"/>
  <c r="MG268" i="28"/>
  <c r="MG247" i="28"/>
  <c r="MG259" i="28"/>
  <c r="MG154" i="28"/>
  <c r="MF211" i="28"/>
  <c r="MG230" i="28"/>
  <c r="MF258" i="28"/>
  <c r="MF228" i="28"/>
  <c r="MF159" i="28"/>
  <c r="MG178" i="28"/>
  <c r="MG185" i="28"/>
  <c r="MF223" i="28"/>
  <c r="MG210" i="28"/>
  <c r="MG148" i="28"/>
  <c r="MG266" i="28"/>
  <c r="MG140" i="28"/>
  <c r="MG333" i="28"/>
  <c r="MG225" i="28"/>
  <c r="MF191" i="28"/>
  <c r="MG117" i="28"/>
  <c r="MG124" i="28"/>
  <c r="MF100" i="28"/>
  <c r="MF215" i="28"/>
  <c r="MG314" i="28"/>
  <c r="MG198" i="28"/>
  <c r="MF253" i="28"/>
  <c r="MG186" i="28"/>
  <c r="MG174" i="28"/>
  <c r="MG342" i="28"/>
  <c r="MG183" i="28"/>
  <c r="MF260" i="28"/>
  <c r="MF189" i="28"/>
  <c r="MG164" i="28"/>
  <c r="MG336" i="28"/>
  <c r="MG133" i="28"/>
  <c r="MG329" i="28"/>
  <c r="MG262" i="28"/>
  <c r="MG149" i="28"/>
  <c r="MG323" i="28"/>
  <c r="MG135" i="28"/>
  <c r="MG131" i="28"/>
  <c r="MG156" i="28"/>
  <c r="MF109" i="28"/>
  <c r="MG172" i="28"/>
  <c r="MF245" i="28"/>
  <c r="MF111" i="28"/>
  <c r="MG216" i="28"/>
  <c r="MG231" i="28"/>
  <c r="MG332" i="28"/>
  <c r="MF251" i="28"/>
  <c r="MG334" i="28"/>
  <c r="MG193" i="28"/>
  <c r="MG246" i="28"/>
  <c r="MG219" i="28"/>
  <c r="MG227" i="28"/>
  <c r="MG319" i="28"/>
  <c r="MG171" i="28"/>
  <c r="MG204" i="28"/>
  <c r="MG182" i="28"/>
  <c r="MG143" i="28"/>
  <c r="MG340" i="28"/>
  <c r="MG141" i="28"/>
  <c r="MG344" i="28"/>
  <c r="MG176" i="28"/>
  <c r="MF257" i="28"/>
  <c r="MG355" i="28"/>
  <c r="MF218" i="28"/>
  <c r="MF194" i="28"/>
  <c r="MF118" i="28"/>
  <c r="EO22" i="28"/>
  <c r="MF79" i="28"/>
  <c r="MF52" i="28"/>
  <c r="EO23" i="28"/>
  <c r="EO21" i="28"/>
  <c r="EO15" i="28"/>
  <c r="MF41" i="28"/>
  <c r="MF59" i="28"/>
  <c r="EO16" i="28"/>
  <c r="EO19" i="28"/>
  <c r="MF65" i="28"/>
  <c r="MF71" i="28"/>
  <c r="MF77" i="28"/>
  <c r="MF73" i="28"/>
  <c r="EO24" i="28"/>
  <c r="EO25" i="28"/>
  <c r="MF62" i="28"/>
  <c r="MF78" i="28"/>
  <c r="EO17" i="28"/>
  <c r="MF75" i="28"/>
  <c r="MF49" i="28"/>
  <c r="MF64" i="28"/>
  <c r="EO20" i="28"/>
  <c r="MF55" i="28"/>
  <c r="EO26" i="28"/>
  <c r="EO18" i="28"/>
  <c r="MG302" i="28" l="1"/>
  <c r="MF302" i="28"/>
  <c r="MG301" i="28"/>
  <c r="MF301" i="28"/>
  <c r="MG294" i="28"/>
  <c r="MF294" i="28"/>
  <c r="MG298" i="28"/>
  <c r="MF298" i="28"/>
  <c r="MG299" i="28"/>
  <c r="MF299" i="28"/>
  <c r="MG297" i="28"/>
  <c r="MF297" i="28"/>
  <c r="MG296" i="28"/>
  <c r="MF296" i="28"/>
  <c r="MG295" i="28"/>
  <c r="MF295" i="28"/>
  <c r="MG300" i="28"/>
  <c r="MF300" i="28"/>
  <c r="MG290" i="28"/>
  <c r="MF290" i="28"/>
  <c r="MG288" i="28"/>
  <c r="MF288" i="28"/>
  <c r="MG293" i="28"/>
  <c r="MF293" i="28"/>
  <c r="MG287" i="28"/>
  <c r="MF287" i="28"/>
  <c r="MG289" i="28"/>
  <c r="MF289" i="28"/>
  <c r="MG292" i="28"/>
  <c r="MF292" i="28"/>
  <c r="MG291" i="28"/>
  <c r="MF291" i="28"/>
  <c r="MG285" i="28"/>
  <c r="MF285" i="28"/>
  <c r="MG282" i="28"/>
  <c r="MF282" i="28"/>
  <c r="MG284" i="28"/>
  <c r="MF284" i="28"/>
  <c r="MG283" i="28"/>
  <c r="MF283" i="28"/>
  <c r="MG286" i="28"/>
  <c r="MF286" i="28"/>
  <c r="MG281" i="28"/>
  <c r="MF281" i="28"/>
  <c r="MG280" i="28"/>
  <c r="MF280" i="28"/>
  <c r="MG279" i="28"/>
  <c r="MF279" i="28"/>
  <c r="MG278" i="28"/>
  <c r="MF278" i="28"/>
  <c r="MG277" i="28"/>
  <c r="MF277" i="28"/>
  <c r="MG272" i="28"/>
  <c r="MF272" i="28"/>
  <c r="MG273" i="28"/>
  <c r="MF273" i="28"/>
  <c r="MG274" i="28"/>
  <c r="MF274" i="28"/>
  <c r="MG271" i="28"/>
  <c r="MF271" i="28"/>
  <c r="MG276" i="28"/>
  <c r="MF276" i="28"/>
  <c r="MG275" i="28"/>
  <c r="MF275" i="28"/>
  <c r="MG270" i="28"/>
  <c r="MF270" i="28"/>
  <c r="KE38" i="28"/>
  <c r="KF38" i="28" s="1"/>
  <c r="MG269" i="28"/>
  <c r="MF269" i="28"/>
  <c r="MG161" i="28"/>
  <c r="MF156" i="28"/>
  <c r="MF67" i="28"/>
  <c r="MF149" i="28"/>
  <c r="MF247" i="28"/>
  <c r="MF115" i="28"/>
  <c r="MF133" i="28"/>
  <c r="MF261" i="28"/>
  <c r="MF162" i="28"/>
  <c r="MG253" i="28"/>
  <c r="MF232" i="28"/>
  <c r="MG226" i="28"/>
  <c r="MF244" i="28"/>
  <c r="KN19" i="28"/>
  <c r="KO19" i="28" s="1"/>
  <c r="MF160" i="28"/>
  <c r="MF147" i="28"/>
  <c r="MF141" i="28"/>
  <c r="MF209" i="28"/>
  <c r="MG118" i="28"/>
  <c r="MF235" i="28"/>
  <c r="MF182" i="28"/>
  <c r="MG191" i="28"/>
  <c r="MF187" i="28"/>
  <c r="MF183" i="28"/>
  <c r="MF204" i="28"/>
  <c r="MF151" i="28"/>
  <c r="MG194" i="28"/>
  <c r="MF143" i="28"/>
  <c r="MF227" i="28"/>
  <c r="MG260" i="28"/>
  <c r="MF225" i="28"/>
  <c r="MG211" i="28"/>
  <c r="MF132" i="28"/>
  <c r="MF125" i="28"/>
  <c r="MF234" i="28"/>
  <c r="MF264" i="28"/>
  <c r="MF85" i="28"/>
  <c r="MG92" i="28"/>
  <c r="MF63" i="28"/>
  <c r="MF237" i="28"/>
  <c r="MF127" i="28"/>
  <c r="MF83" i="28"/>
  <c r="MG90" i="28"/>
  <c r="MF66" i="28"/>
  <c r="MG215" i="28"/>
  <c r="MF148" i="28"/>
  <c r="MF106" i="28"/>
  <c r="MF110" i="28"/>
  <c r="MF99" i="28"/>
  <c r="MF69" i="28"/>
  <c r="MF131" i="28"/>
  <c r="MF174" i="28"/>
  <c r="MG100" i="28"/>
  <c r="MG159" i="28"/>
  <c r="MF268" i="28"/>
  <c r="MG104" i="28"/>
  <c r="MF238" i="28"/>
  <c r="MF173" i="28"/>
  <c r="MG245" i="28"/>
  <c r="MG228" i="28"/>
  <c r="MG180" i="28"/>
  <c r="MG113" i="28"/>
  <c r="MF140" i="28"/>
  <c r="MF167" i="28"/>
  <c r="MF166" i="28"/>
  <c r="MF221" i="28"/>
  <c r="MF220" i="28"/>
  <c r="MG95" i="28"/>
  <c r="MG251" i="28"/>
  <c r="MF51" i="28"/>
  <c r="KW226" i="28"/>
  <c r="KX226" i="28" s="1"/>
  <c r="MF53" i="28"/>
  <c r="KW30" i="28"/>
  <c r="KX30" i="28" s="1"/>
  <c r="MF50" i="28"/>
  <c r="KE98" i="28"/>
  <c r="KF98" i="28" s="1"/>
  <c r="KT230" i="28"/>
  <c r="KU230" i="28" s="1"/>
  <c r="KN21" i="28"/>
  <c r="KO21" i="28" s="1"/>
  <c r="KW39" i="28"/>
  <c r="KX39" i="28" s="1"/>
  <c r="KH56" i="28"/>
  <c r="KI56" i="28" s="1"/>
  <c r="KK31" i="28"/>
  <c r="KL31" i="28" s="1"/>
  <c r="KN26" i="28"/>
  <c r="KO26" i="28" s="1"/>
  <c r="KT245" i="28"/>
  <c r="KU245" i="28" s="1"/>
  <c r="KQ112" i="28"/>
  <c r="KR112" i="28" s="1"/>
  <c r="KW241" i="28"/>
  <c r="KX241" i="28" s="1"/>
  <c r="MF54" i="28"/>
  <c r="KT17" i="28"/>
  <c r="KU17" i="28" s="1"/>
  <c r="KQ59" i="28"/>
  <c r="KR59" i="28" s="1"/>
  <c r="KT30" i="28"/>
  <c r="KU30" i="28" s="1"/>
  <c r="KN112" i="28"/>
  <c r="KO112" i="28" s="1"/>
  <c r="KH25" i="28"/>
  <c r="KI25" i="28" s="1"/>
  <c r="KQ141" i="28"/>
  <c r="KR141" i="28" s="1"/>
  <c r="KN68" i="28"/>
  <c r="KO68" i="28" s="1"/>
  <c r="KE55" i="28"/>
  <c r="KF55" i="28" s="1"/>
  <c r="KN79" i="28"/>
  <c r="KO79" i="28" s="1"/>
  <c r="KK61" i="28"/>
  <c r="KL61" i="28" s="1"/>
  <c r="KQ40" i="28"/>
  <c r="KR40" i="28" s="1"/>
  <c r="KQ216" i="28"/>
  <c r="KR216" i="28" s="1"/>
  <c r="MF135" i="28"/>
  <c r="MF164" i="28"/>
  <c r="MF198" i="28"/>
  <c r="MF117" i="28"/>
  <c r="MF266" i="28"/>
  <c r="MF181" i="28"/>
  <c r="MF206" i="28"/>
  <c r="MF241" i="28"/>
  <c r="MF114" i="28"/>
  <c r="MF208" i="28"/>
  <c r="MG165" i="28"/>
  <c r="MF74" i="28"/>
  <c r="KN16" i="28"/>
  <c r="KO16" i="28" s="1"/>
  <c r="KK98" i="28"/>
  <c r="KL98" i="28" s="1"/>
  <c r="MF18" i="28"/>
  <c r="KW217" i="28"/>
  <c r="KX217" i="28" s="1"/>
  <c r="KW248" i="28"/>
  <c r="KX248" i="28" s="1"/>
  <c r="KK71" i="28"/>
  <c r="KL71" i="28" s="1"/>
  <c r="KE59" i="28"/>
  <c r="KF59" i="28" s="1"/>
  <c r="KT213" i="28"/>
  <c r="KU213" i="28" s="1"/>
  <c r="KK27" i="28"/>
  <c r="KL27" i="28" s="1"/>
  <c r="KQ180" i="28"/>
  <c r="KR180" i="28" s="1"/>
  <c r="KH45" i="28"/>
  <c r="KI45" i="28" s="1"/>
  <c r="KN64" i="28"/>
  <c r="KO64" i="28" s="1"/>
  <c r="KH96" i="28"/>
  <c r="KI96" i="28" s="1"/>
  <c r="KQ202" i="28"/>
  <c r="KR202" i="28" s="1"/>
  <c r="KW74" i="28"/>
  <c r="KX74" i="28" s="1"/>
  <c r="KE45" i="28"/>
  <c r="KF45" i="28" s="1"/>
  <c r="KW85" i="28"/>
  <c r="KX85" i="28" s="1"/>
  <c r="MF262" i="28"/>
  <c r="MF76" i="28"/>
  <c r="MF154" i="28"/>
  <c r="MF150" i="28"/>
  <c r="MF197" i="28"/>
  <c r="MF105" i="28"/>
  <c r="MF146" i="28"/>
  <c r="MF70" i="28"/>
  <c r="KH104" i="28"/>
  <c r="KI104" i="28" s="1"/>
  <c r="KW138" i="28"/>
  <c r="KX138" i="28" s="1"/>
  <c r="KK40" i="28"/>
  <c r="KL40" i="28" s="1"/>
  <c r="KN83" i="28"/>
  <c r="KO83" i="28" s="1"/>
  <c r="KH78" i="28"/>
  <c r="KI78" i="28" s="1"/>
  <c r="KN103" i="28"/>
  <c r="KO103" i="28" s="1"/>
  <c r="KE56" i="28"/>
  <c r="KF56" i="28" s="1"/>
  <c r="KN100" i="28"/>
  <c r="KO100" i="28" s="1"/>
  <c r="KQ61" i="28"/>
  <c r="KR61" i="28" s="1"/>
  <c r="KN50" i="28"/>
  <c r="KO50" i="28" s="1"/>
  <c r="KT122" i="28"/>
  <c r="KU122" i="28" s="1"/>
  <c r="KQ88" i="28"/>
  <c r="KR88" i="28" s="1"/>
  <c r="KW232" i="28"/>
  <c r="KX232" i="28" s="1"/>
  <c r="KW49" i="28"/>
  <c r="KX49" i="28" s="1"/>
  <c r="KN93" i="28"/>
  <c r="KO93" i="28" s="1"/>
  <c r="KQ190" i="28"/>
  <c r="KR190" i="28" s="1"/>
  <c r="MG120" i="28"/>
  <c r="MF97" i="28"/>
  <c r="KE49" i="28"/>
  <c r="KF49" i="28" s="1"/>
  <c r="KW219" i="28"/>
  <c r="KX219" i="28" s="1"/>
  <c r="KH72" i="28"/>
  <c r="KI72" i="28" s="1"/>
  <c r="KN23" i="28"/>
  <c r="KO23" i="28" s="1"/>
  <c r="KE74" i="28"/>
  <c r="KF74" i="28" s="1"/>
  <c r="KQ44" i="28"/>
  <c r="KR44" i="28" s="1"/>
  <c r="KQ126" i="28"/>
  <c r="KR126" i="28" s="1"/>
  <c r="KW72" i="28"/>
  <c r="KX72" i="28" s="1"/>
  <c r="KN45" i="28"/>
  <c r="KO45" i="28" s="1"/>
  <c r="KW200" i="28"/>
  <c r="KX200" i="28" s="1"/>
  <c r="KK99" i="28"/>
  <c r="KL99" i="28" s="1"/>
  <c r="KQ175" i="28"/>
  <c r="KR175" i="28" s="1"/>
  <c r="KW96" i="28"/>
  <c r="KX96" i="28" s="1"/>
  <c r="KW48" i="28"/>
  <c r="KX48" i="28" s="1"/>
  <c r="KK42" i="28"/>
  <c r="KL42" i="28" s="1"/>
  <c r="KW229" i="28"/>
  <c r="KX229" i="28" s="1"/>
  <c r="KW177" i="28"/>
  <c r="KX177" i="28" s="1"/>
  <c r="KH74" i="28"/>
  <c r="KI74" i="28" s="1"/>
  <c r="KT199" i="28"/>
  <c r="KU199" i="28" s="1"/>
  <c r="KH52" i="28"/>
  <c r="KI52" i="28" s="1"/>
  <c r="KH88" i="28"/>
  <c r="KI88" i="28" s="1"/>
  <c r="KT60" i="28"/>
  <c r="KU60" i="28" s="1"/>
  <c r="KQ219" i="28"/>
  <c r="KR219" i="28" s="1"/>
  <c r="MG218" i="28"/>
  <c r="MG257" i="28"/>
  <c r="MF219" i="28"/>
  <c r="MF172" i="28"/>
  <c r="MG189" i="28"/>
  <c r="MF185" i="28"/>
  <c r="MF230" i="28"/>
  <c r="MF224" i="28"/>
  <c r="MG122" i="28"/>
  <c r="MF212" i="28"/>
  <c r="MG213" i="28"/>
  <c r="MF249" i="28"/>
  <c r="MF196" i="28"/>
  <c r="KT77" i="28"/>
  <c r="KU77" i="28" s="1"/>
  <c r="MF42" i="28"/>
  <c r="KK100" i="28"/>
  <c r="KL100" i="28" s="1"/>
  <c r="KW33" i="28"/>
  <c r="KX33" i="28" s="1"/>
  <c r="KW227" i="28"/>
  <c r="KX227" i="28" s="1"/>
  <c r="KN66" i="28"/>
  <c r="KO66" i="28" s="1"/>
  <c r="KK21" i="28"/>
  <c r="KL21" i="28" s="1"/>
  <c r="KT181" i="28"/>
  <c r="KU181" i="28" s="1"/>
  <c r="KQ119" i="28"/>
  <c r="KR119" i="28" s="1"/>
  <c r="KT110" i="28"/>
  <c r="KU110" i="28" s="1"/>
  <c r="KN30" i="28"/>
  <c r="KO30" i="28" s="1"/>
  <c r="KE67" i="28"/>
  <c r="KF67" i="28" s="1"/>
  <c r="KH107" i="28"/>
  <c r="KI107" i="28" s="1"/>
  <c r="KT38" i="28"/>
  <c r="KU38" i="28" s="1"/>
  <c r="KQ92" i="28"/>
  <c r="KR92" i="28" s="1"/>
  <c r="KK49" i="28"/>
  <c r="KL49" i="28" s="1"/>
  <c r="KT58" i="28"/>
  <c r="KU58" i="28" s="1"/>
  <c r="KQ152" i="28"/>
  <c r="KR152" i="28" s="1"/>
  <c r="MG108" i="28"/>
  <c r="MG200" i="28"/>
  <c r="KE57" i="28"/>
  <c r="KF57" i="28" s="1"/>
  <c r="KT114" i="28"/>
  <c r="KU114" i="28" s="1"/>
  <c r="KN43" i="28"/>
  <c r="KO43" i="28" s="1"/>
  <c r="KW78" i="28"/>
  <c r="KX78" i="28" s="1"/>
  <c r="KE63" i="28"/>
  <c r="KF63" i="28" s="1"/>
  <c r="KW157" i="28"/>
  <c r="KX157" i="28" s="1"/>
  <c r="KH20" i="28"/>
  <c r="KI20" i="28" s="1"/>
  <c r="KW70" i="28"/>
  <c r="KX70" i="28" s="1"/>
  <c r="KT239" i="28"/>
  <c r="KU239" i="28" s="1"/>
  <c r="KN57" i="28"/>
  <c r="KO57" i="28" s="1"/>
  <c r="KT82" i="28"/>
  <c r="KU82" i="28" s="1"/>
  <c r="KK79" i="28"/>
  <c r="KL79" i="28" s="1"/>
  <c r="KT96" i="28"/>
  <c r="KU96" i="28" s="1"/>
  <c r="KQ63" i="28"/>
  <c r="KR63" i="28" s="1"/>
  <c r="KW202" i="28"/>
  <c r="KX202" i="28" s="1"/>
  <c r="KE64" i="28"/>
  <c r="KF64" i="28" s="1"/>
  <c r="KT218" i="28"/>
  <c r="KU218" i="28" s="1"/>
  <c r="MF246" i="28"/>
  <c r="MF210" i="28"/>
  <c r="MF178" i="28"/>
  <c r="MF188" i="28"/>
  <c r="MF126" i="28"/>
  <c r="MF163" i="28"/>
  <c r="MF93" i="28"/>
  <c r="KQ98" i="28"/>
  <c r="KR98" i="28" s="1"/>
  <c r="KE104" i="28"/>
  <c r="KF104" i="28" s="1"/>
  <c r="KT153" i="28"/>
  <c r="KU153" i="28" s="1"/>
  <c r="KE36" i="28"/>
  <c r="KF36" i="28" s="1"/>
  <c r="KH65" i="28"/>
  <c r="KI65" i="28" s="1"/>
  <c r="KE80" i="28"/>
  <c r="KF80" i="28" s="1"/>
  <c r="KQ66" i="28"/>
  <c r="KR66" i="28" s="1"/>
  <c r="KK96" i="28"/>
  <c r="KL96" i="28" s="1"/>
  <c r="KW109" i="28"/>
  <c r="KX109" i="28" s="1"/>
  <c r="KT71" i="28"/>
  <c r="KU71" i="28" s="1"/>
  <c r="MF176" i="28"/>
  <c r="MF193" i="28"/>
  <c r="MG109" i="28"/>
  <c r="MF124" i="28"/>
  <c r="MF259" i="28"/>
  <c r="MF136" i="28"/>
  <c r="MG256" i="28"/>
  <c r="MG233" i="28"/>
  <c r="MF248" i="28"/>
  <c r="MG145" i="28"/>
  <c r="MF17" i="28"/>
  <c r="KE52" i="28"/>
  <c r="KF52" i="28" s="1"/>
  <c r="KN110" i="28"/>
  <c r="KO110" i="28" s="1"/>
  <c r="KH55" i="28"/>
  <c r="KI55" i="28" s="1"/>
  <c r="KQ39" i="28"/>
  <c r="KR39" i="28" s="1"/>
  <c r="KN73" i="28"/>
  <c r="KO73" i="28" s="1"/>
  <c r="KH22" i="28"/>
  <c r="KI22" i="28" s="1"/>
  <c r="KW63" i="28"/>
  <c r="KX63" i="28" s="1"/>
  <c r="KH67" i="28"/>
  <c r="KI67" i="28" s="1"/>
  <c r="KT100" i="28"/>
  <c r="KU100" i="28" s="1"/>
  <c r="KT86" i="28"/>
  <c r="KU86" i="28" s="1"/>
  <c r="KW41" i="28"/>
  <c r="KX41" i="28" s="1"/>
  <c r="KN98" i="28"/>
  <c r="KO98" i="28" s="1"/>
  <c r="KH80" i="28"/>
  <c r="KI80" i="28" s="1"/>
  <c r="KE115" i="28"/>
  <c r="KF115" i="28" s="1"/>
  <c r="KK88" i="28"/>
  <c r="KL88" i="28" s="1"/>
  <c r="KW130" i="28"/>
  <c r="KX130" i="28" s="1"/>
  <c r="KN89" i="28"/>
  <c r="KO89" i="28" s="1"/>
  <c r="KH91" i="28"/>
  <c r="KI91" i="28" s="1"/>
  <c r="KT28" i="28"/>
  <c r="KU28" i="28" s="1"/>
  <c r="KH109" i="28"/>
  <c r="KI109" i="28" s="1"/>
  <c r="KN85" i="28"/>
  <c r="KO85" i="28" s="1"/>
  <c r="KW243" i="28"/>
  <c r="KX243" i="28" s="1"/>
  <c r="KQ130" i="28"/>
  <c r="KR130" i="28" s="1"/>
  <c r="KN54" i="28"/>
  <c r="KO54" i="28" s="1"/>
  <c r="KW53" i="28"/>
  <c r="KX53" i="28" s="1"/>
  <c r="KT84" i="28"/>
  <c r="KU84" i="28" s="1"/>
  <c r="KW165" i="28"/>
  <c r="KX165" i="28" s="1"/>
  <c r="KT165" i="28"/>
  <c r="KU165" i="28" s="1"/>
  <c r="KT108" i="28"/>
  <c r="KU108" i="28" s="1"/>
  <c r="KK37" i="28"/>
  <c r="KL37" i="28" s="1"/>
  <c r="KQ237" i="28"/>
  <c r="KR237" i="28" s="1"/>
  <c r="KW110" i="28"/>
  <c r="KX110" i="28" s="1"/>
  <c r="KW192" i="28"/>
  <c r="KX192" i="28" s="1"/>
  <c r="KK24" i="28"/>
  <c r="KL24" i="28" s="1"/>
  <c r="KW230" i="28"/>
  <c r="KX230" i="28" s="1"/>
  <c r="KQ109" i="28"/>
  <c r="KR109" i="28" s="1"/>
  <c r="KQ192" i="28"/>
  <c r="KR192" i="28" s="1"/>
  <c r="KW140" i="28"/>
  <c r="KX140" i="28" s="1"/>
  <c r="KH57" i="28"/>
  <c r="KI57" i="28" s="1"/>
  <c r="KW89" i="28"/>
  <c r="KX89" i="28" s="1"/>
  <c r="KW162" i="28"/>
  <c r="KX162" i="28" s="1"/>
  <c r="KQ107" i="28"/>
  <c r="KR107" i="28" s="1"/>
  <c r="KE53" i="28"/>
  <c r="KF53" i="28" s="1"/>
  <c r="KT16" i="28"/>
  <c r="KU16" i="28" s="1"/>
  <c r="KN53" i="28"/>
  <c r="KO53" i="28" s="1"/>
  <c r="KW164" i="28"/>
  <c r="KX164" i="28" s="1"/>
  <c r="KQ148" i="28"/>
  <c r="KR148" i="28" s="1"/>
  <c r="KT120" i="28"/>
  <c r="KU120" i="28" s="1"/>
  <c r="KQ71" i="28"/>
  <c r="KR71" i="28" s="1"/>
  <c r="KT102" i="28"/>
  <c r="KU102" i="28" s="1"/>
  <c r="KN94" i="28"/>
  <c r="KO94" i="28" s="1"/>
  <c r="KH98" i="28"/>
  <c r="KI98" i="28" s="1"/>
  <c r="KE32" i="28"/>
  <c r="KF32" i="28" s="1"/>
  <c r="KN47" i="28"/>
  <c r="KO47" i="28" s="1"/>
  <c r="KW102" i="28"/>
  <c r="KX102" i="28" s="1"/>
  <c r="KK19" i="28"/>
  <c r="KL19" i="28" s="1"/>
  <c r="KW132" i="28"/>
  <c r="KX132" i="28" s="1"/>
  <c r="KH69" i="28"/>
  <c r="KI69" i="28" s="1"/>
  <c r="KT47" i="28"/>
  <c r="KU47" i="28" s="1"/>
  <c r="KQ229" i="28"/>
  <c r="KR229" i="28" s="1"/>
  <c r="KW116" i="28"/>
  <c r="KX116" i="28" s="1"/>
  <c r="KW117" i="28"/>
  <c r="KX117" i="28" s="1"/>
  <c r="KN82" i="28"/>
  <c r="KO82" i="28" s="1"/>
  <c r="KW247" i="28"/>
  <c r="KX247" i="28" s="1"/>
  <c r="KW143" i="28"/>
  <c r="KX143" i="28" s="1"/>
  <c r="KH95" i="28"/>
  <c r="KI95" i="28" s="1"/>
  <c r="KQ144" i="28"/>
  <c r="KR144" i="28" s="1"/>
  <c r="KW76" i="28"/>
  <c r="KX76" i="28" s="1"/>
  <c r="KK82" i="28"/>
  <c r="KL82" i="28" s="1"/>
  <c r="KE30" i="28"/>
  <c r="KF30" i="28" s="1"/>
  <c r="KK25" i="28"/>
  <c r="KL25" i="28" s="1"/>
  <c r="KQ20" i="28"/>
  <c r="KR20" i="28" s="1"/>
  <c r="KQ164" i="28"/>
  <c r="KR164" i="28" s="1"/>
  <c r="KK110" i="28"/>
  <c r="KL110" i="28" s="1"/>
  <c r="KK56" i="28"/>
  <c r="KL56" i="28" s="1"/>
  <c r="KW193" i="28"/>
  <c r="KX193" i="28" s="1"/>
  <c r="KT43" i="28"/>
  <c r="KU43" i="28" s="1"/>
  <c r="KW58" i="28"/>
  <c r="KX58" i="28" s="1"/>
  <c r="KT207" i="28"/>
  <c r="KU207" i="28" s="1"/>
  <c r="KE95" i="28"/>
  <c r="KF95" i="28" s="1"/>
  <c r="KH97" i="28"/>
  <c r="KI97" i="28" s="1"/>
  <c r="KN105" i="28"/>
  <c r="KO105" i="28" s="1"/>
  <c r="KT73" i="28"/>
  <c r="KU73" i="28" s="1"/>
  <c r="KK80" i="28"/>
  <c r="KL80" i="28" s="1"/>
  <c r="KW56" i="28"/>
  <c r="KX56" i="28" s="1"/>
  <c r="KE72" i="28"/>
  <c r="KF72" i="28" s="1"/>
  <c r="KW47" i="28"/>
  <c r="KX47" i="28" s="1"/>
  <c r="KT224" i="28"/>
  <c r="KU224" i="28" s="1"/>
  <c r="KT117" i="28"/>
  <c r="KU117" i="28" s="1"/>
  <c r="KH101" i="28"/>
  <c r="KI101" i="28" s="1"/>
  <c r="KE89" i="28"/>
  <c r="KF89" i="28" s="1"/>
  <c r="KK65" i="28"/>
  <c r="KL65" i="28" s="1"/>
  <c r="KK74" i="28"/>
  <c r="KL74" i="28" s="1"/>
  <c r="KE93" i="28"/>
  <c r="KF93" i="28" s="1"/>
  <c r="KT27" i="28"/>
  <c r="KU27" i="28" s="1"/>
  <c r="KQ184" i="28"/>
  <c r="KR184" i="28" s="1"/>
  <c r="KQ155" i="28"/>
  <c r="KR155" i="28" s="1"/>
  <c r="KK106" i="28"/>
  <c r="KL106" i="28" s="1"/>
  <c r="KQ122" i="28"/>
  <c r="KR122" i="28" s="1"/>
  <c r="KW133" i="28"/>
  <c r="KX133" i="28" s="1"/>
  <c r="KQ29" i="28"/>
  <c r="KR29" i="28" s="1"/>
  <c r="KH100" i="28"/>
  <c r="KI100" i="28" s="1"/>
  <c r="KQ38" i="28"/>
  <c r="KR38" i="28" s="1"/>
  <c r="KN61" i="28"/>
  <c r="KO61" i="28" s="1"/>
  <c r="KT176" i="28"/>
  <c r="KU176" i="28" s="1"/>
  <c r="KH48" i="28"/>
  <c r="KI48" i="28" s="1"/>
  <c r="KH105" i="28"/>
  <c r="KI105" i="28" s="1"/>
  <c r="KK109" i="28"/>
  <c r="KL109" i="28" s="1"/>
  <c r="KQ95" i="28"/>
  <c r="KR95" i="28" s="1"/>
  <c r="KW25" i="28"/>
  <c r="KX25" i="28" s="1"/>
  <c r="KW154" i="28"/>
  <c r="KX154" i="28" s="1"/>
  <c r="KT234" i="28"/>
  <c r="KU234" i="28" s="1"/>
  <c r="KW216" i="28"/>
  <c r="KX216" i="28" s="1"/>
  <c r="MF15" i="28"/>
  <c r="KN20" i="28"/>
  <c r="KO20" i="28" s="1"/>
  <c r="KT59" i="28"/>
  <c r="KU59" i="28" s="1"/>
  <c r="KW123" i="28"/>
  <c r="KX123" i="28" s="1"/>
  <c r="KT208" i="28"/>
  <c r="KU208" i="28" s="1"/>
  <c r="KH33" i="28"/>
  <c r="KI33" i="28" s="1"/>
  <c r="KW190" i="28"/>
  <c r="KX190" i="28" s="1"/>
  <c r="KT211" i="28"/>
  <c r="KU211" i="28" s="1"/>
  <c r="KK94" i="28"/>
  <c r="KL94" i="28" s="1"/>
  <c r="KN102" i="28"/>
  <c r="KO102" i="28" s="1"/>
  <c r="KN104" i="28"/>
  <c r="KO104" i="28" s="1"/>
  <c r="KH99" i="28"/>
  <c r="KI99" i="28" s="1"/>
  <c r="KT103" i="28"/>
  <c r="KU103" i="28" s="1"/>
  <c r="KE19" i="28"/>
  <c r="KF19" i="28" s="1"/>
  <c r="KK50" i="28"/>
  <c r="KL50" i="28" s="1"/>
  <c r="KW38" i="28"/>
  <c r="KX38" i="28" s="1"/>
  <c r="KW92" i="28"/>
  <c r="KX92" i="28" s="1"/>
  <c r="KN59" i="28"/>
  <c r="KO59" i="28" s="1"/>
  <c r="KE60" i="28"/>
  <c r="KF60" i="28" s="1"/>
  <c r="KQ70" i="28"/>
  <c r="KR70" i="28" s="1"/>
  <c r="KE51" i="28"/>
  <c r="KF51" i="28" s="1"/>
  <c r="KQ179" i="28"/>
  <c r="KR179" i="28" s="1"/>
  <c r="KW91" i="28"/>
  <c r="KX91" i="28" s="1"/>
  <c r="KQ53" i="28"/>
  <c r="KR53" i="28" s="1"/>
  <c r="KQ34" i="28"/>
  <c r="KR34" i="28" s="1"/>
  <c r="KQ85" i="28"/>
  <c r="KR85" i="28" s="1"/>
  <c r="KW201" i="28"/>
  <c r="KX201" i="28" s="1"/>
  <c r="KQ15" i="28"/>
  <c r="KR15" i="28" s="1"/>
  <c r="KT70" i="28"/>
  <c r="KU70" i="28" s="1"/>
  <c r="KT20" i="28"/>
  <c r="KU20" i="28" s="1"/>
  <c r="KT66" i="28"/>
  <c r="KU66" i="28" s="1"/>
  <c r="KQ183" i="28"/>
  <c r="KR183" i="28" s="1"/>
  <c r="KK95" i="28"/>
  <c r="KL95" i="28" s="1"/>
  <c r="KK34" i="28"/>
  <c r="KL34" i="28" s="1"/>
  <c r="KH111" i="28"/>
  <c r="KI111" i="28" s="1"/>
  <c r="KK16" i="28"/>
  <c r="KL16" i="28" s="1"/>
  <c r="KQ248" i="28"/>
  <c r="KR248" i="28" s="1"/>
  <c r="KK23" i="28"/>
  <c r="KL23" i="28" s="1"/>
  <c r="KW27" i="28"/>
  <c r="KX27" i="28" s="1"/>
  <c r="KT90" i="28"/>
  <c r="KU90" i="28" s="1"/>
  <c r="KK97" i="28"/>
  <c r="KL97" i="28" s="1"/>
  <c r="KQ19" i="28"/>
  <c r="KR19" i="28" s="1"/>
  <c r="KQ33" i="28"/>
  <c r="KR33" i="28" s="1"/>
  <c r="KN25" i="28"/>
  <c r="KO25" i="28" s="1"/>
  <c r="KT89" i="28"/>
  <c r="KU89" i="28" s="1"/>
  <c r="KK81" i="28"/>
  <c r="KL81" i="28" s="1"/>
  <c r="KK76" i="28"/>
  <c r="KL76" i="28" s="1"/>
  <c r="KQ45" i="28"/>
  <c r="KR45" i="28" s="1"/>
  <c r="KH54" i="28"/>
  <c r="KI54" i="28" s="1"/>
  <c r="KH93" i="28"/>
  <c r="KI93" i="28" s="1"/>
  <c r="KQ234" i="28"/>
  <c r="KR234" i="28" s="1"/>
  <c r="KT76" i="28"/>
  <c r="KU76" i="28" s="1"/>
  <c r="KH94" i="28"/>
  <c r="KI94" i="28" s="1"/>
  <c r="KE28" i="28"/>
  <c r="KF28" i="28" s="1"/>
  <c r="KQ221" i="28"/>
  <c r="KR221" i="28" s="1"/>
  <c r="KQ174" i="28"/>
  <c r="KR174" i="28" s="1"/>
  <c r="KW199" i="28"/>
  <c r="KX199" i="28" s="1"/>
  <c r="KW88" i="28"/>
  <c r="KX88" i="28" s="1"/>
  <c r="KN40" i="28"/>
  <c r="KO40" i="28" s="1"/>
  <c r="KQ244" i="28"/>
  <c r="KR244" i="28" s="1"/>
  <c r="KK15" i="28"/>
  <c r="KL15" i="28" s="1"/>
  <c r="KT83" i="28"/>
  <c r="KU83" i="28" s="1"/>
  <c r="KK26" i="28"/>
  <c r="KL26" i="28" s="1"/>
  <c r="KW103" i="28"/>
  <c r="KX103" i="28" s="1"/>
  <c r="KK57" i="28"/>
  <c r="KL57" i="28" s="1"/>
  <c r="KQ32" i="28"/>
  <c r="KR32" i="28" s="1"/>
  <c r="KE101" i="28"/>
  <c r="KF101" i="28" s="1"/>
  <c r="KE91" i="28"/>
  <c r="KF91" i="28" s="1"/>
  <c r="KH50" i="28"/>
  <c r="KI50" i="28" s="1"/>
  <c r="KT64" i="28"/>
  <c r="KU64" i="28" s="1"/>
  <c r="KT115" i="28"/>
  <c r="KU115" i="28" s="1"/>
  <c r="KK101" i="28"/>
  <c r="KL101" i="28" s="1"/>
  <c r="KW24" i="28"/>
  <c r="KX24" i="28" s="1"/>
  <c r="KT155" i="28"/>
  <c r="KU155" i="28" s="1"/>
  <c r="KT37" i="28"/>
  <c r="KU37" i="28" s="1"/>
  <c r="KT144" i="28"/>
  <c r="KU144" i="28" s="1"/>
  <c r="MG15" i="28"/>
  <c r="KH4" i="28"/>
  <c r="A4" i="28"/>
  <c r="KW26" i="28"/>
  <c r="KX26" i="28" s="1"/>
  <c r="KT15" i="28"/>
  <c r="KT26" i="28"/>
  <c r="KU26" i="28" s="1"/>
  <c r="KQ46" i="28"/>
  <c r="KR46" i="28" s="1"/>
  <c r="KT49" i="28"/>
  <c r="KU49" i="28" s="1"/>
  <c r="KQ200" i="28"/>
  <c r="KR200" i="28" s="1"/>
  <c r="KQ224" i="28"/>
  <c r="KR224" i="28" s="1"/>
  <c r="KH40" i="28"/>
  <c r="KI40" i="28" s="1"/>
  <c r="KT79" i="28"/>
  <c r="KU79" i="28" s="1"/>
  <c r="KE34" i="28"/>
  <c r="KF34" i="28" s="1"/>
  <c r="KQ198" i="28"/>
  <c r="KR198" i="28" s="1"/>
  <c r="KH60" i="28"/>
  <c r="KI60" i="28" s="1"/>
  <c r="KW98" i="28"/>
  <c r="KX98" i="28" s="1"/>
  <c r="KE100" i="28"/>
  <c r="KF100" i="28" s="1"/>
  <c r="KT139" i="28"/>
  <c r="KU139" i="28" s="1"/>
  <c r="KT69" i="28"/>
  <c r="KU69" i="28" s="1"/>
  <c r="KW160" i="28"/>
  <c r="KX160" i="28" s="1"/>
  <c r="KT221" i="28"/>
  <c r="KU221" i="28" s="1"/>
  <c r="KT193" i="28"/>
  <c r="KU193" i="28" s="1"/>
  <c r="KT94" i="28"/>
  <c r="KU94" i="28" s="1"/>
  <c r="KN46" i="28"/>
  <c r="KO46" i="28" s="1"/>
  <c r="KQ75" i="28"/>
  <c r="KR75" i="28" s="1"/>
  <c r="KW94" i="28"/>
  <c r="KX94" i="28" s="1"/>
  <c r="KW249" i="28"/>
  <c r="KX249" i="28" s="1"/>
  <c r="KN96" i="28"/>
  <c r="KO96" i="28" s="1"/>
  <c r="KN58" i="28"/>
  <c r="KO58" i="28" s="1"/>
  <c r="KK104" i="28"/>
  <c r="KL104" i="28" s="1"/>
  <c r="KW228" i="28"/>
  <c r="KX228" i="28" s="1"/>
  <c r="KQ114" i="28"/>
  <c r="KR114" i="28" s="1"/>
  <c r="KH113" i="28"/>
  <c r="KI113" i="28" s="1"/>
  <c r="KN36" i="28"/>
  <c r="KO36" i="28" s="1"/>
  <c r="KQ36" i="28"/>
  <c r="KR36" i="28" s="1"/>
  <c r="KT169" i="28"/>
  <c r="KU169" i="28" s="1"/>
  <c r="KT161" i="28"/>
  <c r="KU161" i="28" s="1"/>
  <c r="KQ162" i="28"/>
  <c r="KR162" i="28" s="1"/>
  <c r="KQ233" i="28"/>
  <c r="KR233" i="28" s="1"/>
  <c r="KK103" i="28"/>
  <c r="KL103" i="28" s="1"/>
  <c r="KT36" i="28"/>
  <c r="KU36" i="28" s="1"/>
  <c r="KT29" i="28"/>
  <c r="KU29" i="28" s="1"/>
  <c r="KN97" i="28"/>
  <c r="KO97" i="28" s="1"/>
  <c r="A7" i="28"/>
  <c r="KW134" i="28"/>
  <c r="KX134" i="28" s="1"/>
  <c r="KW137" i="28"/>
  <c r="KX137" i="28" s="1"/>
  <c r="KE62" i="28"/>
  <c r="KF62" i="28" s="1"/>
  <c r="KE39" i="28"/>
  <c r="KF39" i="28" s="1"/>
  <c r="KT196" i="28"/>
  <c r="KU196" i="28" s="1"/>
  <c r="KW149" i="28"/>
  <c r="KX149" i="28" s="1"/>
  <c r="KQ168" i="28"/>
  <c r="KR168" i="28" s="1"/>
  <c r="KQ160" i="28"/>
  <c r="KR160" i="28" s="1"/>
  <c r="KQ128" i="28"/>
  <c r="KR128" i="28" s="1"/>
  <c r="KT191" i="28"/>
  <c r="KU191" i="28" s="1"/>
  <c r="KN69" i="28"/>
  <c r="KO69" i="28" s="1"/>
  <c r="KW173" i="28"/>
  <c r="KX173" i="28" s="1"/>
  <c r="KT42" i="28"/>
  <c r="KU42" i="28" s="1"/>
  <c r="KQ145" i="28"/>
  <c r="KR145" i="28" s="1"/>
  <c r="KT140" i="28"/>
  <c r="KU140" i="28" s="1"/>
  <c r="KE112" i="28"/>
  <c r="KF112" i="28" s="1"/>
  <c r="KT62" i="28"/>
  <c r="KU62" i="28" s="1"/>
  <c r="KH26" i="28"/>
  <c r="KI26" i="28" s="1"/>
  <c r="KT52" i="28"/>
  <c r="KU52" i="28" s="1"/>
  <c r="KN37" i="28"/>
  <c r="KO37" i="28" s="1"/>
  <c r="KN56" i="28"/>
  <c r="KO56" i="28" s="1"/>
  <c r="KE86" i="28"/>
  <c r="KF86" i="28" s="1"/>
  <c r="KE113" i="28"/>
  <c r="KF113" i="28" s="1"/>
  <c r="KH82" i="28"/>
  <c r="KI82" i="28" s="1"/>
  <c r="KE54" i="28"/>
  <c r="KF54" i="28" s="1"/>
  <c r="KK87" i="28"/>
  <c r="KL87" i="28" s="1"/>
  <c r="KW83" i="28"/>
  <c r="KX83" i="28" s="1"/>
  <c r="KW236" i="28"/>
  <c r="KX236" i="28" s="1"/>
  <c r="KT35" i="28"/>
  <c r="KU35" i="28" s="1"/>
  <c r="KW141" i="28"/>
  <c r="KX141" i="28" s="1"/>
  <c r="KW69" i="28"/>
  <c r="KX69" i="28" s="1"/>
  <c r="KH47" i="28"/>
  <c r="KI47" i="28" s="1"/>
  <c r="KT87" i="28"/>
  <c r="KU87" i="28" s="1"/>
  <c r="KQ23" i="28"/>
  <c r="KR23" i="28" s="1"/>
  <c r="KQ31" i="28"/>
  <c r="KR31" i="28" s="1"/>
  <c r="KT229" i="28"/>
  <c r="KU229" i="28" s="1"/>
  <c r="KW80" i="28"/>
  <c r="KX80" i="28" s="1"/>
  <c r="KK32" i="28"/>
  <c r="KL32" i="28" s="1"/>
  <c r="KK38" i="28"/>
  <c r="KL38" i="28" s="1"/>
  <c r="KT19" i="28"/>
  <c r="KU19" i="28" s="1"/>
  <c r="KN72" i="28"/>
  <c r="KO72" i="28" s="1"/>
  <c r="KK108" i="28"/>
  <c r="KL108" i="28" s="1"/>
  <c r="KN38" i="28"/>
  <c r="KO38" i="28" s="1"/>
  <c r="KT23" i="28"/>
  <c r="KU23" i="28" s="1"/>
  <c r="KQ235" i="28"/>
  <c r="KR235" i="28" s="1"/>
  <c r="KQ185" i="28"/>
  <c r="KR185" i="28" s="1"/>
  <c r="KQ182" i="28"/>
  <c r="KR182" i="28" s="1"/>
  <c r="KQ159" i="28"/>
  <c r="KR159" i="28" s="1"/>
  <c r="KW54" i="28"/>
  <c r="KX54" i="28" s="1"/>
  <c r="KE83" i="28"/>
  <c r="KF83" i="28" s="1"/>
  <c r="KW144" i="28"/>
  <c r="KX144" i="28" s="1"/>
  <c r="KQ49" i="28"/>
  <c r="KR49" i="28" s="1"/>
  <c r="KN115" i="28"/>
  <c r="KO115" i="28" s="1"/>
  <c r="KT151" i="28"/>
  <c r="KU151" i="28" s="1"/>
  <c r="KK114" i="28"/>
  <c r="KL114" i="28" s="1"/>
  <c r="KH83" i="28"/>
  <c r="KI83" i="28" s="1"/>
  <c r="KT154" i="28"/>
  <c r="KU154" i="28" s="1"/>
  <c r="KE107" i="28"/>
  <c r="KF107" i="28" s="1"/>
  <c r="KQ176" i="28"/>
  <c r="KR176" i="28" s="1"/>
  <c r="A9" i="28"/>
  <c r="KT182" i="28"/>
  <c r="KU182" i="28" s="1"/>
  <c r="KK85" i="28"/>
  <c r="KL85" i="28" s="1"/>
  <c r="KW235" i="28"/>
  <c r="KX235" i="28" s="1"/>
  <c r="KH21" i="28"/>
  <c r="KI21" i="28" s="1"/>
  <c r="KN17" i="28"/>
  <c r="KO17" i="28" s="1"/>
  <c r="KH43" i="28"/>
  <c r="KI43" i="28" s="1"/>
  <c r="KN113" i="28"/>
  <c r="KO113" i="28" s="1"/>
  <c r="KQ52" i="28"/>
  <c r="KR52" i="28" s="1"/>
  <c r="KK43" i="28"/>
  <c r="KL43" i="28" s="1"/>
  <c r="KT166" i="28"/>
  <c r="KU166" i="28" s="1"/>
  <c r="KQ226" i="28"/>
  <c r="KR226" i="28" s="1"/>
  <c r="KE73" i="28"/>
  <c r="KF73" i="28" s="1"/>
  <c r="KW150" i="28"/>
  <c r="KX150" i="28" s="1"/>
  <c r="KE24" i="28"/>
  <c r="KF24" i="28" s="1"/>
  <c r="KT101" i="28"/>
  <c r="KU101" i="28" s="1"/>
  <c r="KW113" i="28"/>
  <c r="KX113" i="28" s="1"/>
  <c r="KK29" i="28"/>
  <c r="KL29" i="28" s="1"/>
  <c r="KQ97" i="28"/>
  <c r="KR97" i="28" s="1"/>
  <c r="KT104" i="28"/>
  <c r="KU104" i="28" s="1"/>
  <c r="KE48" i="28"/>
  <c r="KF48" i="28" s="1"/>
  <c r="KT132" i="28"/>
  <c r="KU132" i="28" s="1"/>
  <c r="KW184" i="28"/>
  <c r="KX184" i="28" s="1"/>
  <c r="KQ230" i="28"/>
  <c r="KR230" i="28" s="1"/>
  <c r="KN70" i="28"/>
  <c r="KO70" i="28" s="1"/>
  <c r="KT249" i="28"/>
  <c r="KU249" i="28" s="1"/>
  <c r="KE23" i="28"/>
  <c r="KF23" i="28" s="1"/>
  <c r="KT32" i="28"/>
  <c r="KU32" i="28" s="1"/>
  <c r="KE92" i="28"/>
  <c r="KF92" i="28" s="1"/>
  <c r="KQ173" i="28"/>
  <c r="KR173" i="28" s="1"/>
  <c r="KW57" i="28"/>
  <c r="KX57" i="28" s="1"/>
  <c r="KH36" i="28"/>
  <c r="KI36" i="28" s="1"/>
  <c r="KW209" i="28"/>
  <c r="KX209" i="28" s="1"/>
  <c r="KT236" i="28"/>
  <c r="KU236" i="28" s="1"/>
  <c r="KQ54" i="28"/>
  <c r="KR54" i="28" s="1"/>
  <c r="KT142" i="28"/>
  <c r="KU142" i="28" s="1"/>
  <c r="KT250" i="28"/>
  <c r="KU250" i="28" s="1"/>
  <c r="KK55" i="28"/>
  <c r="KL55" i="28" s="1"/>
  <c r="KW233" i="28"/>
  <c r="KX233" i="28" s="1"/>
  <c r="KQ108" i="28"/>
  <c r="KR108" i="28" s="1"/>
  <c r="KE47" i="28"/>
  <c r="KF47" i="28" s="1"/>
  <c r="KT201" i="28"/>
  <c r="KU201" i="28" s="1"/>
  <c r="KW145" i="28"/>
  <c r="KX145" i="28" s="1"/>
  <c r="KQ65" i="28"/>
  <c r="KR65" i="28" s="1"/>
  <c r="KQ80" i="28"/>
  <c r="KR80" i="28" s="1"/>
  <c r="KQ243" i="28"/>
  <c r="KR243" i="28" s="1"/>
  <c r="KE99" i="28"/>
  <c r="KF99" i="28" s="1"/>
  <c r="KT205" i="28"/>
  <c r="KU205" i="28" s="1"/>
  <c r="KE88" i="28"/>
  <c r="KF88" i="28" s="1"/>
  <c r="KQ84" i="28"/>
  <c r="KR84" i="28" s="1"/>
  <c r="KK28" i="28"/>
  <c r="KL28" i="28" s="1"/>
  <c r="KT175" i="28"/>
  <c r="KU175" i="28" s="1"/>
  <c r="KW170" i="28"/>
  <c r="KX170" i="28" s="1"/>
  <c r="KT116" i="28"/>
  <c r="KU116" i="28" s="1"/>
  <c r="KT228" i="28"/>
  <c r="KU228" i="28" s="1"/>
  <c r="KE20" i="28"/>
  <c r="KF20" i="28" s="1"/>
  <c r="KE79" i="28"/>
  <c r="KF79" i="28" s="1"/>
  <c r="KW161" i="28"/>
  <c r="KX161" i="28" s="1"/>
  <c r="KT167" i="28"/>
  <c r="KU167" i="28" s="1"/>
  <c r="A8" i="28"/>
  <c r="KE18" i="28"/>
  <c r="KF18" i="28" s="1"/>
  <c r="KQ151" i="28"/>
  <c r="KR151" i="28" s="1"/>
  <c r="KQ232" i="28"/>
  <c r="KR232" i="28" s="1"/>
  <c r="KT243" i="28"/>
  <c r="KU243" i="28" s="1"/>
  <c r="KT136" i="28"/>
  <c r="KU136" i="28" s="1"/>
  <c r="KT204" i="28"/>
  <c r="KU204" i="28" s="1"/>
  <c r="KT248" i="28"/>
  <c r="KU248" i="28" s="1"/>
  <c r="KQ153" i="28"/>
  <c r="KR153" i="28" s="1"/>
  <c r="KT138" i="28"/>
  <c r="KU138" i="28" s="1"/>
  <c r="KQ146" i="28"/>
  <c r="KR146" i="28" s="1"/>
  <c r="KT195" i="28"/>
  <c r="KU195" i="28" s="1"/>
  <c r="KT222" i="28"/>
  <c r="KU222" i="28" s="1"/>
  <c r="KW171" i="28"/>
  <c r="KX171" i="28" s="1"/>
  <c r="KQ247" i="28"/>
  <c r="KR247" i="28" s="1"/>
  <c r="KT246" i="28"/>
  <c r="KU246" i="28" s="1"/>
  <c r="KW100" i="28"/>
  <c r="KX100" i="28" s="1"/>
  <c r="KQ154" i="28"/>
  <c r="KR154" i="28" s="1"/>
  <c r="KK70" i="28"/>
  <c r="KL70" i="28" s="1"/>
  <c r="KK30" i="28"/>
  <c r="KL30" i="28" s="1"/>
  <c r="KK90" i="28"/>
  <c r="KL90" i="28" s="1"/>
  <c r="KW126" i="28"/>
  <c r="KX126" i="28" s="1"/>
  <c r="KQ27" i="28"/>
  <c r="KR27" i="28" s="1"/>
  <c r="KE42" i="28"/>
  <c r="KF42" i="28" s="1"/>
  <c r="KH66" i="28"/>
  <c r="KI66" i="28" s="1"/>
  <c r="KW242" i="28"/>
  <c r="KX242" i="28" s="1"/>
  <c r="KW148" i="28"/>
  <c r="KX148" i="28" s="1"/>
  <c r="KW23" i="28"/>
  <c r="KX23" i="28" s="1"/>
  <c r="KH37" i="28"/>
  <c r="KI37" i="28" s="1"/>
  <c r="KK39" i="28"/>
  <c r="KL39" i="28" s="1"/>
  <c r="KE25" i="28"/>
  <c r="KF25" i="28" s="1"/>
  <c r="KE44" i="28"/>
  <c r="KF44" i="28" s="1"/>
  <c r="KW180" i="28"/>
  <c r="KX180" i="28" s="1"/>
  <c r="KW90" i="28"/>
  <c r="KX90" i="28" s="1"/>
  <c r="KQ55" i="28"/>
  <c r="KR55" i="28" s="1"/>
  <c r="KQ60" i="28"/>
  <c r="KR60" i="28" s="1"/>
  <c r="KQ24" i="28"/>
  <c r="KR24" i="28" s="1"/>
  <c r="KT129" i="28"/>
  <c r="KU129" i="28" s="1"/>
  <c r="KW188" i="28"/>
  <c r="KX188" i="28" s="1"/>
  <c r="KQ196" i="28"/>
  <c r="KR196" i="28" s="1"/>
  <c r="KT39" i="28"/>
  <c r="KU39" i="28" s="1"/>
  <c r="KE106" i="28"/>
  <c r="KF106" i="28" s="1"/>
  <c r="KT113" i="28"/>
  <c r="KU113" i="28" s="1"/>
  <c r="KT72" i="28"/>
  <c r="KU72" i="28" s="1"/>
  <c r="KQ228" i="28"/>
  <c r="KR228" i="28" s="1"/>
  <c r="KW245" i="28"/>
  <c r="KX245" i="28" s="1"/>
  <c r="KW86" i="28"/>
  <c r="KX86" i="28" s="1"/>
  <c r="KQ240" i="28"/>
  <c r="KR240" i="28" s="1"/>
  <c r="KW208" i="28"/>
  <c r="KX208" i="28" s="1"/>
  <c r="KW205" i="28"/>
  <c r="KX205" i="28" s="1"/>
  <c r="KT215" i="28"/>
  <c r="KU215" i="28" s="1"/>
  <c r="KQ172" i="28"/>
  <c r="KR172" i="28" s="1"/>
  <c r="KQ246" i="28"/>
  <c r="KR246" i="28" s="1"/>
  <c r="KQ156" i="28"/>
  <c r="KR156" i="28" s="1"/>
  <c r="KW163" i="28"/>
  <c r="KX163" i="28" s="1"/>
  <c r="KH102" i="28"/>
  <c r="KI102" i="28" s="1"/>
  <c r="KW60" i="28"/>
  <c r="KX60" i="28" s="1"/>
  <c r="KQ207" i="28"/>
  <c r="KR207" i="28" s="1"/>
  <c r="KT225" i="28"/>
  <c r="KU225" i="28" s="1"/>
  <c r="KW186" i="28"/>
  <c r="KX186" i="28" s="1"/>
  <c r="KT194" i="28"/>
  <c r="KU194" i="28" s="1"/>
  <c r="KT121" i="28"/>
  <c r="KU121" i="28" s="1"/>
  <c r="KQ117" i="28"/>
  <c r="KR117" i="28" s="1"/>
  <c r="KQ249" i="28"/>
  <c r="KR249" i="28" s="1"/>
  <c r="KQ209" i="28"/>
  <c r="KR209" i="28" s="1"/>
  <c r="KQ223" i="28"/>
  <c r="KR223" i="28" s="1"/>
  <c r="KN77" i="28"/>
  <c r="KO77" i="28" s="1"/>
  <c r="KT202" i="28"/>
  <c r="KU202" i="28" s="1"/>
  <c r="KT124" i="28"/>
  <c r="KU124" i="28" s="1"/>
  <c r="KW119" i="28"/>
  <c r="KX119" i="28" s="1"/>
  <c r="KQ91" i="28"/>
  <c r="KR91" i="28" s="1"/>
  <c r="KQ178" i="28"/>
  <c r="KR178" i="28" s="1"/>
  <c r="KT231" i="28"/>
  <c r="KU231" i="28" s="1"/>
  <c r="KT197" i="28"/>
  <c r="KU197" i="28" s="1"/>
  <c r="KQ41" i="28"/>
  <c r="KR41" i="28" s="1"/>
  <c r="KW52" i="28"/>
  <c r="KX52" i="28" s="1"/>
  <c r="KW239" i="28"/>
  <c r="KX239" i="28" s="1"/>
  <c r="KQ110" i="28"/>
  <c r="KR110" i="28" s="1"/>
  <c r="KQ28" i="28"/>
  <c r="KR28" i="28" s="1"/>
  <c r="KT190" i="28"/>
  <c r="KU190" i="28" s="1"/>
  <c r="KT184" i="28"/>
  <c r="KU184" i="28" s="1"/>
  <c r="KN114" i="28"/>
  <c r="KO114" i="28" s="1"/>
  <c r="KQ137" i="28"/>
  <c r="KR137" i="28" s="1"/>
  <c r="KQ170" i="28"/>
  <c r="KR170" i="28" s="1"/>
  <c r="KW156" i="28"/>
  <c r="KX156" i="28" s="1"/>
  <c r="KH59" i="28"/>
  <c r="KI59" i="28" s="1"/>
  <c r="KK63" i="28"/>
  <c r="KL63" i="28" s="1"/>
  <c r="KQ58" i="28"/>
  <c r="KR58" i="28" s="1"/>
  <c r="KQ42" i="28"/>
  <c r="KR42" i="28" s="1"/>
  <c r="KK102" i="28"/>
  <c r="KL102" i="28" s="1"/>
  <c r="KW222" i="28"/>
  <c r="KX222" i="28" s="1"/>
  <c r="KT235" i="28"/>
  <c r="KU235" i="28" s="1"/>
  <c r="KH87" i="28"/>
  <c r="KI87" i="28" s="1"/>
  <c r="KT48" i="28"/>
  <c r="KU48" i="28" s="1"/>
  <c r="KE35" i="28"/>
  <c r="KF35" i="28" s="1"/>
  <c r="KH29" i="28"/>
  <c r="KI29" i="28" s="1"/>
  <c r="KT131" i="28"/>
  <c r="KU131" i="28" s="1"/>
  <c r="KQ250" i="28"/>
  <c r="KR250" i="28" s="1"/>
  <c r="KQ103" i="28"/>
  <c r="KR103" i="28" s="1"/>
  <c r="KQ93" i="28"/>
  <c r="KR93" i="28" s="1"/>
  <c r="KQ231" i="28"/>
  <c r="KR231" i="28" s="1"/>
  <c r="KH63" i="28"/>
  <c r="KI63" i="28" s="1"/>
  <c r="KT162" i="28"/>
  <c r="KU162" i="28" s="1"/>
  <c r="KT145" i="28"/>
  <c r="KU145" i="28" s="1"/>
  <c r="KW75" i="28"/>
  <c r="KX75" i="28" s="1"/>
  <c r="KW105" i="28"/>
  <c r="KX105" i="28" s="1"/>
  <c r="KQ118" i="28"/>
  <c r="KR118" i="28" s="1"/>
  <c r="KT178" i="28"/>
  <c r="KU178" i="28" s="1"/>
  <c r="KW231" i="28"/>
  <c r="KX231" i="28" s="1"/>
  <c r="KH16" i="28"/>
  <c r="KI16" i="28" s="1"/>
  <c r="KQ166" i="28"/>
  <c r="KR166" i="28" s="1"/>
  <c r="KT185" i="28"/>
  <c r="KU185" i="28" s="1"/>
  <c r="KE111" i="28"/>
  <c r="KF111" i="28" s="1"/>
  <c r="KN108" i="28"/>
  <c r="KO108" i="28" s="1"/>
  <c r="KH35" i="28"/>
  <c r="KI35" i="28" s="1"/>
  <c r="KN101" i="28"/>
  <c r="KO101" i="28" s="1"/>
  <c r="KT141" i="28"/>
  <c r="KU141" i="28" s="1"/>
  <c r="KE102" i="28"/>
  <c r="KF102" i="28" s="1"/>
  <c r="KK51" i="28"/>
  <c r="KL51" i="28" s="1"/>
  <c r="KN75" i="28"/>
  <c r="KO75" i="28" s="1"/>
  <c r="KH73" i="28"/>
  <c r="KI73" i="28" s="1"/>
  <c r="KW185" i="28"/>
  <c r="KX185" i="28" s="1"/>
  <c r="KW40" i="28"/>
  <c r="KX40" i="28" s="1"/>
  <c r="KN80" i="28"/>
  <c r="KO80" i="28" s="1"/>
  <c r="KT107" i="28"/>
  <c r="KU107" i="28" s="1"/>
  <c r="KW221" i="28"/>
  <c r="KX221" i="28" s="1"/>
  <c r="KW87" i="28"/>
  <c r="KX87" i="28" s="1"/>
  <c r="KH53" i="28"/>
  <c r="KI53" i="28" s="1"/>
  <c r="KQ167" i="28"/>
  <c r="KR167" i="28" s="1"/>
  <c r="KW16" i="28"/>
  <c r="KX16" i="28" s="1"/>
  <c r="KN86" i="28"/>
  <c r="KO86" i="28" s="1"/>
  <c r="KW81" i="28"/>
  <c r="KX81" i="28" s="1"/>
  <c r="KW244" i="28"/>
  <c r="KX244" i="28" s="1"/>
  <c r="KQ50" i="28"/>
  <c r="KR50" i="28" s="1"/>
  <c r="KK111" i="28"/>
  <c r="KL111" i="28" s="1"/>
  <c r="KW147" i="28"/>
  <c r="KX147" i="28" s="1"/>
  <c r="KQ132" i="28"/>
  <c r="KR132" i="28" s="1"/>
  <c r="KQ238" i="28"/>
  <c r="KR238" i="28" s="1"/>
  <c r="KH64" i="28"/>
  <c r="KI64" i="28" s="1"/>
  <c r="KQ186" i="28"/>
  <c r="KR186" i="28" s="1"/>
  <c r="KQ16" i="28"/>
  <c r="KR16" i="28" s="1"/>
  <c r="KQ124" i="28"/>
  <c r="KR124" i="28" s="1"/>
  <c r="KQ79" i="28"/>
  <c r="KR79" i="28" s="1"/>
  <c r="KH62" i="28"/>
  <c r="KI62" i="28" s="1"/>
  <c r="KT159" i="28"/>
  <c r="KU159" i="28" s="1"/>
  <c r="KQ220" i="28"/>
  <c r="KR220" i="28" s="1"/>
  <c r="KT65" i="28"/>
  <c r="KU65" i="28" s="1"/>
  <c r="KH23" i="28"/>
  <c r="KI23" i="28" s="1"/>
  <c r="KH68" i="28"/>
  <c r="KI68" i="28" s="1"/>
  <c r="KT143" i="28"/>
  <c r="KU143" i="28" s="1"/>
  <c r="KT168" i="28"/>
  <c r="KU168" i="28" s="1"/>
  <c r="KW153" i="28"/>
  <c r="KX153" i="28" s="1"/>
  <c r="KT63" i="28"/>
  <c r="KU63" i="28" s="1"/>
  <c r="KQ74" i="28"/>
  <c r="KR74" i="28" s="1"/>
  <c r="KQ227" i="28"/>
  <c r="KR227" i="28" s="1"/>
  <c r="KE50" i="28"/>
  <c r="KF50" i="28" s="1"/>
  <c r="KQ210" i="28"/>
  <c r="KR210" i="28" s="1"/>
  <c r="KT97" i="28"/>
  <c r="KU97" i="28" s="1"/>
  <c r="KH31" i="28"/>
  <c r="KI31" i="28" s="1"/>
  <c r="KQ133" i="28"/>
  <c r="KR133" i="28" s="1"/>
  <c r="KQ72" i="28"/>
  <c r="KR72" i="28" s="1"/>
  <c r="KQ140" i="28"/>
  <c r="KR140" i="28" s="1"/>
  <c r="KW142" i="28"/>
  <c r="KX142" i="28" s="1"/>
  <c r="KW179" i="28"/>
  <c r="KX179" i="28" s="1"/>
  <c r="KH46" i="28"/>
  <c r="KI46" i="28" s="1"/>
  <c r="KW114" i="28"/>
  <c r="KX114" i="28" s="1"/>
  <c r="KT21" i="28"/>
  <c r="KU21" i="28" s="1"/>
  <c r="KQ225" i="28"/>
  <c r="KR225" i="28" s="1"/>
  <c r="A5" i="28"/>
  <c r="KQ241" i="28"/>
  <c r="KR241" i="28" s="1"/>
  <c r="KT170" i="28"/>
  <c r="KU170" i="28" s="1"/>
  <c r="KQ125" i="28"/>
  <c r="KR125" i="28" s="1"/>
  <c r="KT33" i="28"/>
  <c r="KU33" i="28" s="1"/>
  <c r="KE105" i="28"/>
  <c r="KF105" i="28" s="1"/>
  <c r="KK53" i="28"/>
  <c r="KL53" i="28" s="1"/>
  <c r="KT244" i="28"/>
  <c r="KU244" i="28" s="1"/>
  <c r="KQ191" i="28"/>
  <c r="KR191" i="28" s="1"/>
  <c r="KE76" i="28"/>
  <c r="KF76" i="28" s="1"/>
  <c r="KT99" i="28"/>
  <c r="KU99" i="28" s="1"/>
  <c r="KT150" i="28"/>
  <c r="KU150" i="28" s="1"/>
  <c r="KT241" i="28"/>
  <c r="KU241" i="28" s="1"/>
  <c r="KT226" i="28"/>
  <c r="KU226" i="28" s="1"/>
  <c r="KN49" i="28"/>
  <c r="KO49" i="28" s="1"/>
  <c r="KW189" i="28"/>
  <c r="KX189" i="28" s="1"/>
  <c r="KT164" i="28"/>
  <c r="KU164" i="28" s="1"/>
  <c r="KT51" i="28"/>
  <c r="KU51" i="28" s="1"/>
  <c r="KW51" i="28"/>
  <c r="KX51" i="28" s="1"/>
  <c r="KK93" i="28"/>
  <c r="KL93" i="28" s="1"/>
  <c r="KT209" i="28"/>
  <c r="KU209" i="28" s="1"/>
  <c r="KQ195" i="28"/>
  <c r="KR195" i="28" s="1"/>
  <c r="KQ208" i="28"/>
  <c r="KR208" i="28" s="1"/>
  <c r="KQ169" i="28"/>
  <c r="KR169" i="28" s="1"/>
  <c r="KW237" i="28"/>
  <c r="KX237" i="28" s="1"/>
  <c r="KW211" i="28"/>
  <c r="KX211" i="28" s="1"/>
  <c r="KH24" i="28"/>
  <c r="KI24" i="28" s="1"/>
  <c r="KQ104" i="28"/>
  <c r="KR104" i="28" s="1"/>
  <c r="KT163" i="28"/>
  <c r="KU163" i="28" s="1"/>
  <c r="KW43" i="28"/>
  <c r="KX43" i="28" s="1"/>
  <c r="KQ69" i="28"/>
  <c r="KR69" i="28" s="1"/>
  <c r="KE40" i="28"/>
  <c r="KF40" i="28" s="1"/>
  <c r="KW182" i="28"/>
  <c r="KX182" i="28" s="1"/>
  <c r="KW204" i="28"/>
  <c r="KX204" i="28" s="1"/>
  <c r="KE58" i="28"/>
  <c r="KF58" i="28" s="1"/>
  <c r="KH39" i="28"/>
  <c r="KI39" i="28" s="1"/>
  <c r="KE103" i="28"/>
  <c r="KF103" i="28" s="1"/>
  <c r="KQ56" i="28"/>
  <c r="KR56" i="28" s="1"/>
  <c r="KW206" i="28"/>
  <c r="KX206" i="28" s="1"/>
  <c r="KQ64" i="28"/>
  <c r="KR64" i="28" s="1"/>
  <c r="KN28" i="28"/>
  <c r="KO28" i="28" s="1"/>
  <c r="KW158" i="28"/>
  <c r="KX158" i="28" s="1"/>
  <c r="KW214" i="28"/>
  <c r="KX214" i="28" s="1"/>
  <c r="KN111" i="28"/>
  <c r="KO111" i="28" s="1"/>
  <c r="KW213" i="28"/>
  <c r="KX213" i="28" s="1"/>
  <c r="KW175" i="28"/>
  <c r="KX175" i="28" s="1"/>
  <c r="KE68" i="28"/>
  <c r="KF68" i="28" s="1"/>
  <c r="KQ100" i="28"/>
  <c r="KR100" i="28" s="1"/>
  <c r="KT146" i="28"/>
  <c r="KU146" i="28" s="1"/>
  <c r="KT92" i="28"/>
  <c r="KU92" i="28" s="1"/>
  <c r="KT126" i="28"/>
  <c r="KU126" i="28" s="1"/>
  <c r="KQ215" i="28"/>
  <c r="KR215" i="28" s="1"/>
  <c r="KQ127" i="28"/>
  <c r="KR127" i="28" s="1"/>
  <c r="KW65" i="28"/>
  <c r="KX65" i="28" s="1"/>
  <c r="KW61" i="28"/>
  <c r="KX61" i="28" s="1"/>
  <c r="KQ239" i="28"/>
  <c r="KR239" i="28" s="1"/>
  <c r="KT125" i="28"/>
  <c r="KU125" i="28" s="1"/>
  <c r="A6" i="28"/>
  <c r="KT198" i="28"/>
  <c r="KU198" i="28" s="1"/>
  <c r="KW207" i="28"/>
  <c r="KX207" i="28" s="1"/>
  <c r="KW178" i="28"/>
  <c r="KX178" i="28" s="1"/>
  <c r="KT133" i="28"/>
  <c r="KU133" i="28" s="1"/>
  <c r="KN48" i="28"/>
  <c r="KO48" i="28" s="1"/>
  <c r="KW67" i="28"/>
  <c r="KX67" i="28" s="1"/>
  <c r="KW122" i="28"/>
  <c r="KX122" i="28" s="1"/>
  <c r="KW152" i="28"/>
  <c r="KX152" i="28" s="1"/>
  <c r="KN27" i="28"/>
  <c r="KO27" i="28" s="1"/>
  <c r="KT237" i="28"/>
  <c r="KU237" i="28" s="1"/>
  <c r="KQ161" i="28"/>
  <c r="KR161" i="28" s="1"/>
  <c r="KT200" i="28"/>
  <c r="KU200" i="28" s="1"/>
  <c r="KH90" i="28"/>
  <c r="KI90" i="28" s="1"/>
  <c r="KT173" i="28"/>
  <c r="KU173" i="28" s="1"/>
  <c r="KH92" i="28"/>
  <c r="KI92" i="28" s="1"/>
  <c r="KT54" i="28"/>
  <c r="KU54" i="28" s="1"/>
  <c r="KT152" i="28"/>
  <c r="KU152" i="28" s="1"/>
  <c r="KK83" i="28"/>
  <c r="KL83" i="28" s="1"/>
  <c r="KT135" i="28"/>
  <c r="KU135" i="28" s="1"/>
  <c r="KW73" i="28"/>
  <c r="KX73" i="28" s="1"/>
  <c r="KQ43" i="28"/>
  <c r="KR43" i="28" s="1"/>
  <c r="KW250" i="28"/>
  <c r="KX250" i="28" s="1"/>
  <c r="KQ134" i="28"/>
  <c r="KR134" i="28" s="1"/>
  <c r="KH115" i="28"/>
  <c r="KI115" i="28" s="1"/>
  <c r="KH61" i="28"/>
  <c r="KI61" i="28" s="1"/>
  <c r="KN24" i="28"/>
  <c r="KO24" i="28" s="1"/>
  <c r="KT109" i="28"/>
  <c r="KU109" i="28" s="1"/>
  <c r="KE75" i="28"/>
  <c r="KF75" i="28" s="1"/>
  <c r="KE96" i="28"/>
  <c r="KF96" i="28" s="1"/>
  <c r="KK115" i="28"/>
  <c r="KL115" i="28" s="1"/>
  <c r="KT61" i="28"/>
  <c r="KU61" i="28" s="1"/>
  <c r="KT210" i="28"/>
  <c r="KU210" i="28" s="1"/>
  <c r="KW220" i="28"/>
  <c r="KX220" i="28" s="1"/>
  <c r="KW22" i="28"/>
  <c r="KX22" i="28" s="1"/>
  <c r="KT160" i="28"/>
  <c r="KU160" i="28" s="1"/>
  <c r="KT40" i="28"/>
  <c r="KU40" i="28" s="1"/>
  <c r="KQ157" i="28"/>
  <c r="KR157" i="28" s="1"/>
  <c r="KE66" i="28"/>
  <c r="KF66" i="28" s="1"/>
  <c r="KW155" i="28"/>
  <c r="KX155" i="28" s="1"/>
  <c r="KN107" i="28"/>
  <c r="KO107" i="28" s="1"/>
  <c r="KE21" i="28"/>
  <c r="KF21" i="28" s="1"/>
  <c r="KQ121" i="28"/>
  <c r="KR121" i="28" s="1"/>
  <c r="KW18" i="28"/>
  <c r="KX18" i="28" s="1"/>
  <c r="KQ212" i="28"/>
  <c r="KR212" i="28" s="1"/>
  <c r="KQ213" i="28"/>
  <c r="KR213" i="28" s="1"/>
  <c r="KW159" i="28"/>
  <c r="KX159" i="28" s="1"/>
  <c r="KW31" i="28"/>
  <c r="KX31" i="28" s="1"/>
  <c r="KE26" i="28"/>
  <c r="KF26" i="28" s="1"/>
  <c r="KQ135" i="28"/>
  <c r="KR135" i="28" s="1"/>
  <c r="KQ142" i="28"/>
  <c r="KR142" i="28" s="1"/>
  <c r="KK59" i="28"/>
  <c r="KL59" i="28" s="1"/>
  <c r="KQ205" i="28"/>
  <c r="KR205" i="28" s="1"/>
  <c r="KH70" i="28"/>
  <c r="KI70" i="28" s="1"/>
  <c r="KE85" i="28"/>
  <c r="KF85" i="28" s="1"/>
  <c r="KE77" i="28"/>
  <c r="KF77" i="28" s="1"/>
  <c r="KQ99" i="28"/>
  <c r="KR99" i="28" s="1"/>
  <c r="KE108" i="28"/>
  <c r="KF108" i="28" s="1"/>
  <c r="KE29" i="28"/>
  <c r="KF29" i="28" s="1"/>
  <c r="KQ78" i="28"/>
  <c r="KR78" i="28" s="1"/>
  <c r="KW198" i="28"/>
  <c r="KX198" i="28" s="1"/>
  <c r="KQ113" i="28"/>
  <c r="KR113" i="28" s="1"/>
  <c r="KQ81" i="28"/>
  <c r="KR81" i="28" s="1"/>
  <c r="KQ77" i="28"/>
  <c r="KR77" i="28" s="1"/>
  <c r="KW174" i="28"/>
  <c r="KX174" i="28" s="1"/>
  <c r="KT85" i="28"/>
  <c r="KU85" i="28" s="1"/>
  <c r="KT157" i="28"/>
  <c r="KU157" i="28" s="1"/>
  <c r="KW19" i="28"/>
  <c r="KX19" i="28" s="1"/>
  <c r="KN74" i="28"/>
  <c r="KO74" i="28" s="1"/>
  <c r="KH17" i="28"/>
  <c r="KI17" i="28" s="1"/>
  <c r="KW64" i="28"/>
  <c r="KX64" i="28" s="1"/>
  <c r="KW195" i="28"/>
  <c r="KX195" i="28" s="1"/>
  <c r="KT203" i="28"/>
  <c r="KU203" i="28" s="1"/>
  <c r="KW225" i="28"/>
  <c r="KX225" i="28" s="1"/>
  <c r="KT214" i="28"/>
  <c r="KU214" i="28" s="1"/>
  <c r="KT212" i="28"/>
  <c r="KU212" i="28" s="1"/>
  <c r="KW46" i="28"/>
  <c r="KX46" i="28" s="1"/>
  <c r="KQ26" i="28"/>
  <c r="KR26" i="28" s="1"/>
  <c r="KW15" i="28"/>
  <c r="KT172" i="28"/>
  <c r="KU172" i="28" s="1"/>
  <c r="KN99" i="28"/>
  <c r="KO99" i="28" s="1"/>
  <c r="KN84" i="28"/>
  <c r="KO84" i="28" s="1"/>
  <c r="KQ22" i="28"/>
  <c r="KR22" i="28" s="1"/>
  <c r="KQ120" i="28"/>
  <c r="KR120" i="28" s="1"/>
  <c r="KT31" i="28"/>
  <c r="KU31" i="28" s="1"/>
  <c r="KN34" i="28"/>
  <c r="KO34" i="28" s="1"/>
  <c r="KT206" i="28"/>
  <c r="KU206" i="28" s="1"/>
  <c r="KH42" i="28"/>
  <c r="KI42" i="28" s="1"/>
  <c r="KT174" i="28"/>
  <c r="KU174" i="28" s="1"/>
  <c r="KT130" i="28"/>
  <c r="KU130" i="28" s="1"/>
  <c r="KW118" i="28"/>
  <c r="KX118" i="28" s="1"/>
  <c r="KT158" i="28"/>
  <c r="KU158" i="28" s="1"/>
  <c r="KN76" i="28"/>
  <c r="KO76" i="28" s="1"/>
  <c r="KW106" i="28"/>
  <c r="KX106" i="28" s="1"/>
  <c r="KT119" i="28"/>
  <c r="KU119" i="28" s="1"/>
  <c r="KT68" i="28"/>
  <c r="KU68" i="28" s="1"/>
  <c r="KH110" i="28"/>
  <c r="KI110" i="28" s="1"/>
  <c r="KN67" i="28"/>
  <c r="KO67" i="28" s="1"/>
  <c r="KW34" i="28"/>
  <c r="KX34" i="28" s="1"/>
  <c r="KW183" i="28"/>
  <c r="KX183" i="28" s="1"/>
  <c r="KT171" i="28"/>
  <c r="KU171" i="28" s="1"/>
  <c r="KT149" i="28"/>
  <c r="KU149" i="28" s="1"/>
  <c r="KK44" i="28"/>
  <c r="KL44" i="28" s="1"/>
  <c r="KN41" i="28"/>
  <c r="KO41" i="28" s="1"/>
  <c r="KQ206" i="28"/>
  <c r="KR206" i="28" s="1"/>
  <c r="KT78" i="28"/>
  <c r="KU78" i="28" s="1"/>
  <c r="KQ187" i="28"/>
  <c r="KR187" i="28" s="1"/>
  <c r="KQ158" i="28"/>
  <c r="KR158" i="28" s="1"/>
  <c r="KN81" i="28"/>
  <c r="KO81" i="28" s="1"/>
  <c r="KQ199" i="28"/>
  <c r="KR199" i="28" s="1"/>
  <c r="KQ129" i="28"/>
  <c r="KR129" i="28" s="1"/>
  <c r="KW151" i="28"/>
  <c r="KX151" i="28" s="1"/>
  <c r="KQ150" i="28"/>
  <c r="KR150" i="28" s="1"/>
  <c r="KQ68" i="28"/>
  <c r="KR68" i="28" s="1"/>
  <c r="KK54" i="28"/>
  <c r="KL54" i="28" s="1"/>
  <c r="KT75" i="28"/>
  <c r="KU75" i="28" s="1"/>
  <c r="KN87" i="28"/>
  <c r="KO87" i="28" s="1"/>
  <c r="KW79" i="28"/>
  <c r="KX79" i="28" s="1"/>
  <c r="KW17" i="28"/>
  <c r="KX17" i="28" s="1"/>
  <c r="KQ193" i="28"/>
  <c r="KR193" i="28" s="1"/>
  <c r="KW35" i="28"/>
  <c r="KX35" i="28" s="1"/>
  <c r="KW107" i="28"/>
  <c r="KX107" i="28" s="1"/>
  <c r="KT183" i="28"/>
  <c r="KU183" i="28" s="1"/>
  <c r="KH44" i="28"/>
  <c r="KI44" i="28" s="1"/>
  <c r="KN106" i="28"/>
  <c r="KO106" i="28" s="1"/>
  <c r="KT238" i="28"/>
  <c r="KU238" i="28" s="1"/>
  <c r="KW101" i="28"/>
  <c r="KX101" i="28" s="1"/>
  <c r="KW129" i="28"/>
  <c r="KX129" i="28" s="1"/>
  <c r="KT156" i="28"/>
  <c r="KU156" i="28" s="1"/>
  <c r="KQ57" i="28"/>
  <c r="KR57" i="28" s="1"/>
  <c r="KQ94" i="28"/>
  <c r="KR94" i="28" s="1"/>
  <c r="KQ82" i="28"/>
  <c r="KR82" i="28" s="1"/>
  <c r="KK20" i="28"/>
  <c r="KL20" i="28" s="1"/>
  <c r="KN52" i="28"/>
  <c r="KO52" i="28" s="1"/>
  <c r="KE43" i="28"/>
  <c r="KF43" i="28" s="1"/>
  <c r="KE61" i="28"/>
  <c r="KF61" i="28" s="1"/>
  <c r="KW172" i="28"/>
  <c r="KX172" i="28" s="1"/>
  <c r="KN29" i="28"/>
  <c r="KO29" i="28" s="1"/>
  <c r="KQ90" i="28"/>
  <c r="KR90" i="28" s="1"/>
  <c r="KQ136" i="28"/>
  <c r="KR136" i="28" s="1"/>
  <c r="KE31" i="28"/>
  <c r="KF31" i="28" s="1"/>
  <c r="KW197" i="28"/>
  <c r="KX197" i="28" s="1"/>
  <c r="KT219" i="28"/>
  <c r="KU219" i="28" s="1"/>
  <c r="KT186" i="28"/>
  <c r="KU186" i="28" s="1"/>
  <c r="KN88" i="28"/>
  <c r="KO88" i="28" s="1"/>
  <c r="KQ203" i="28"/>
  <c r="KR203" i="28" s="1"/>
  <c r="KW194" i="28"/>
  <c r="KX194" i="28" s="1"/>
  <c r="KN22" i="28"/>
  <c r="KO22" i="28" s="1"/>
  <c r="KW218" i="28"/>
  <c r="KX218" i="28" s="1"/>
  <c r="KT25" i="28"/>
  <c r="KU25" i="28" s="1"/>
  <c r="KH19" i="28"/>
  <c r="KI19" i="28" s="1"/>
  <c r="KN71" i="28"/>
  <c r="KO71" i="28" s="1"/>
  <c r="KH38" i="28"/>
  <c r="KI38" i="28" s="1"/>
  <c r="KW66" i="28"/>
  <c r="KX66" i="28" s="1"/>
  <c r="KQ123" i="28"/>
  <c r="KR123" i="28" s="1"/>
  <c r="KT148" i="28"/>
  <c r="KU148" i="28" s="1"/>
  <c r="KW82" i="28"/>
  <c r="KX82" i="28" s="1"/>
  <c r="KT233" i="28"/>
  <c r="KU233" i="28" s="1"/>
  <c r="KW146" i="28"/>
  <c r="KX146" i="28" s="1"/>
  <c r="KN109" i="28"/>
  <c r="KO109" i="28" s="1"/>
  <c r="KQ139" i="28"/>
  <c r="KR139" i="28" s="1"/>
  <c r="KE84" i="28"/>
  <c r="KF84" i="28" s="1"/>
  <c r="KQ188" i="28"/>
  <c r="KR188" i="28" s="1"/>
  <c r="KH18" i="28"/>
  <c r="KI18" i="28" s="1"/>
  <c r="KT55" i="28"/>
  <c r="KU55" i="28" s="1"/>
  <c r="KQ147" i="28"/>
  <c r="KR147" i="28" s="1"/>
  <c r="KQ177" i="28"/>
  <c r="KR177" i="28" s="1"/>
  <c r="KT53" i="28"/>
  <c r="KU53" i="28" s="1"/>
  <c r="KT118" i="28"/>
  <c r="KU118" i="28" s="1"/>
  <c r="KH114" i="28"/>
  <c r="KI114" i="28" s="1"/>
  <c r="KK41" i="28"/>
  <c r="KL41" i="28" s="1"/>
  <c r="KQ101" i="28"/>
  <c r="KR101" i="28" s="1"/>
  <c r="KE82" i="28"/>
  <c r="KF82" i="28" s="1"/>
  <c r="KW203" i="28"/>
  <c r="KX203" i="28" s="1"/>
  <c r="KW68" i="28"/>
  <c r="KX68" i="28" s="1"/>
  <c r="KW238" i="28"/>
  <c r="KX238" i="28" s="1"/>
  <c r="KH85" i="28"/>
  <c r="KI85" i="28" s="1"/>
  <c r="KE71" i="28"/>
  <c r="KF71" i="28" s="1"/>
  <c r="KW128" i="28"/>
  <c r="KX128" i="28" s="1"/>
  <c r="KQ204" i="28"/>
  <c r="KR204" i="28" s="1"/>
  <c r="KH79" i="28"/>
  <c r="KI79" i="28" s="1"/>
  <c r="KQ163" i="28"/>
  <c r="KR163" i="28" s="1"/>
  <c r="KW181" i="28"/>
  <c r="KX181" i="28" s="1"/>
  <c r="KH81" i="28"/>
  <c r="KI81" i="28" s="1"/>
  <c r="KQ76" i="28"/>
  <c r="KR76" i="28" s="1"/>
  <c r="KK45" i="28"/>
  <c r="KL45" i="28" s="1"/>
  <c r="KQ96" i="28"/>
  <c r="KR96" i="28" s="1"/>
  <c r="KK86" i="28"/>
  <c r="KL86" i="28" s="1"/>
  <c r="KK72" i="28"/>
  <c r="KL72" i="28" s="1"/>
  <c r="KN15" i="28"/>
  <c r="KO15" i="28" s="1"/>
  <c r="KW139" i="28"/>
  <c r="KX139" i="28" s="1"/>
  <c r="KK112" i="28"/>
  <c r="KL112" i="28" s="1"/>
  <c r="KK78" i="28"/>
  <c r="KL78" i="28" s="1"/>
  <c r="KT67" i="28"/>
  <c r="KU67" i="28" s="1"/>
  <c r="KW115" i="28"/>
  <c r="KX115" i="28" s="1"/>
  <c r="KN92" i="28"/>
  <c r="KO92" i="28" s="1"/>
  <c r="KT57" i="28"/>
  <c r="KU57" i="28" s="1"/>
  <c r="KT106" i="28"/>
  <c r="KU106" i="28" s="1"/>
  <c r="KT24" i="28"/>
  <c r="KU24" i="28" s="1"/>
  <c r="KW112" i="28"/>
  <c r="KX112" i="28" s="1"/>
  <c r="KK62" i="28"/>
  <c r="KL62" i="28" s="1"/>
  <c r="KW59" i="28"/>
  <c r="KX59" i="28" s="1"/>
  <c r="KN35" i="28"/>
  <c r="KO35" i="28" s="1"/>
  <c r="KK22" i="28"/>
  <c r="KL22" i="28" s="1"/>
  <c r="KQ48" i="28"/>
  <c r="KR48" i="28" s="1"/>
  <c r="KQ35" i="28"/>
  <c r="KR35" i="28" s="1"/>
  <c r="KE69" i="28"/>
  <c r="KF69" i="28" s="1"/>
  <c r="KW167" i="28"/>
  <c r="KX167" i="28" s="1"/>
  <c r="KW62" i="28"/>
  <c r="KX62" i="28" s="1"/>
  <c r="KW104" i="28"/>
  <c r="KX104" i="28" s="1"/>
  <c r="KQ197" i="28"/>
  <c r="KR197" i="28" s="1"/>
  <c r="KK35" i="28"/>
  <c r="KL35" i="28" s="1"/>
  <c r="KE41" i="28"/>
  <c r="KF41" i="28" s="1"/>
  <c r="KT220" i="28"/>
  <c r="KU220" i="28" s="1"/>
  <c r="KQ51" i="28"/>
  <c r="KR51" i="28" s="1"/>
  <c r="KQ143" i="28"/>
  <c r="KR143" i="28" s="1"/>
  <c r="KT123" i="28"/>
  <c r="KU123" i="28" s="1"/>
  <c r="KQ116" i="28"/>
  <c r="KR116" i="28" s="1"/>
  <c r="KQ214" i="28"/>
  <c r="KR214" i="28" s="1"/>
  <c r="KQ83" i="28"/>
  <c r="KR83" i="28" s="1"/>
  <c r="KT179" i="28"/>
  <c r="KU179" i="28" s="1"/>
  <c r="KH112" i="28"/>
  <c r="KI112" i="28" s="1"/>
  <c r="KT91" i="28"/>
  <c r="KU91" i="28" s="1"/>
  <c r="KW44" i="28"/>
  <c r="KX44" i="28" s="1"/>
  <c r="KK77" i="28"/>
  <c r="KL77" i="28" s="1"/>
  <c r="KQ115" i="28"/>
  <c r="KR115" i="28" s="1"/>
  <c r="KW37" i="28"/>
  <c r="KX37" i="28" s="1"/>
  <c r="KW121" i="28"/>
  <c r="KX121" i="28" s="1"/>
  <c r="KT216" i="28"/>
  <c r="KU216" i="28" s="1"/>
  <c r="KW169" i="28"/>
  <c r="KX169" i="28" s="1"/>
  <c r="KQ149" i="28"/>
  <c r="KR149" i="28" s="1"/>
  <c r="KT111" i="28"/>
  <c r="KU111" i="28" s="1"/>
  <c r="KW131" i="28"/>
  <c r="KX131" i="28" s="1"/>
  <c r="KW166" i="28"/>
  <c r="KX166" i="28" s="1"/>
  <c r="KT95" i="28"/>
  <c r="KU95" i="28" s="1"/>
  <c r="KT80" i="28"/>
  <c r="KU80" i="28" s="1"/>
  <c r="KT98" i="28"/>
  <c r="KU98" i="28" s="1"/>
  <c r="KT88" i="28"/>
  <c r="KU88" i="28" s="1"/>
  <c r="KQ189" i="28"/>
  <c r="KR189" i="28" s="1"/>
  <c r="KH89" i="28"/>
  <c r="KI89" i="28" s="1"/>
  <c r="KK17" i="28"/>
  <c r="KL17" i="28" s="1"/>
  <c r="KT127" i="28"/>
  <c r="KU127" i="28" s="1"/>
  <c r="KW135" i="28"/>
  <c r="KX135" i="28" s="1"/>
  <c r="KE81" i="28"/>
  <c r="KF81" i="28" s="1"/>
  <c r="KT105" i="28"/>
  <c r="KU105" i="28" s="1"/>
  <c r="KT34" i="28"/>
  <c r="KU34" i="28" s="1"/>
  <c r="KN78" i="28"/>
  <c r="KO78" i="28" s="1"/>
  <c r="KQ37" i="28"/>
  <c r="KR37" i="28" s="1"/>
  <c r="KW97" i="28"/>
  <c r="KX97" i="28" s="1"/>
  <c r="KW246" i="28"/>
  <c r="KX246" i="28" s="1"/>
  <c r="KW36" i="28"/>
  <c r="KX36" i="28" s="1"/>
  <c r="KQ86" i="28"/>
  <c r="KR86" i="28" s="1"/>
  <c r="KW191" i="28"/>
  <c r="KX191" i="28" s="1"/>
  <c r="KE109" i="28"/>
  <c r="KF109" i="28" s="1"/>
  <c r="KE16" i="28"/>
  <c r="KF16" i="28" s="1"/>
  <c r="KW234" i="28"/>
  <c r="KX234" i="28" s="1"/>
  <c r="KE110" i="28"/>
  <c r="KF110" i="28" s="1"/>
  <c r="KW176" i="28"/>
  <c r="KX176" i="28" s="1"/>
  <c r="KQ17" i="28"/>
  <c r="KR17" i="28" s="1"/>
  <c r="KQ222" i="28"/>
  <c r="KR222" i="28" s="1"/>
  <c r="KE22" i="28"/>
  <c r="KF22" i="28" s="1"/>
  <c r="KK75" i="28"/>
  <c r="KL75" i="28" s="1"/>
  <c r="KK107" i="28"/>
  <c r="KL107" i="28" s="1"/>
  <c r="KQ62" i="28"/>
  <c r="KR62" i="28" s="1"/>
  <c r="KW224" i="28"/>
  <c r="KX224" i="28" s="1"/>
  <c r="KE65" i="28"/>
  <c r="KF65" i="28" s="1"/>
  <c r="KW215" i="28"/>
  <c r="KX215" i="28" s="1"/>
  <c r="KN51" i="28"/>
  <c r="KO51" i="28" s="1"/>
  <c r="KT147" i="28"/>
  <c r="KU147" i="28" s="1"/>
  <c r="KT240" i="28"/>
  <c r="KU240" i="28" s="1"/>
  <c r="KN32" i="28"/>
  <c r="KO32" i="28" s="1"/>
  <c r="KQ236" i="28"/>
  <c r="KR236" i="28" s="1"/>
  <c r="KN18" i="28"/>
  <c r="KO18" i="28" s="1"/>
  <c r="KT192" i="28"/>
  <c r="KU192" i="28" s="1"/>
  <c r="KT18" i="28"/>
  <c r="KU18" i="28" s="1"/>
  <c r="KT232" i="28"/>
  <c r="KU232" i="28" s="1"/>
  <c r="KW108" i="28"/>
  <c r="KX108" i="28" s="1"/>
  <c r="KT242" i="28"/>
  <c r="KU242" i="28" s="1"/>
  <c r="KH58" i="28"/>
  <c r="KI58" i="28" s="1"/>
  <c r="KH71" i="28"/>
  <c r="KI71" i="28" s="1"/>
  <c r="KQ201" i="28"/>
  <c r="KR201" i="28" s="1"/>
  <c r="KT188" i="28"/>
  <c r="KU188" i="28" s="1"/>
  <c r="KW71" i="28"/>
  <c r="KX71" i="28" s="1"/>
  <c r="KT46" i="28"/>
  <c r="KU46" i="28" s="1"/>
  <c r="KT93" i="28"/>
  <c r="KU93" i="28" s="1"/>
  <c r="KE78" i="28"/>
  <c r="KF78" i="28" s="1"/>
  <c r="KH108" i="28"/>
  <c r="KI108" i="28" s="1"/>
  <c r="KH51" i="28"/>
  <c r="KI51" i="28" s="1"/>
  <c r="KQ21" i="28"/>
  <c r="KR21" i="28" s="1"/>
  <c r="KE90" i="28"/>
  <c r="KF90" i="28" s="1"/>
  <c r="KQ87" i="28"/>
  <c r="KR87" i="28" s="1"/>
  <c r="KH27" i="28"/>
  <c r="KI27" i="28" s="1"/>
  <c r="KH49" i="28"/>
  <c r="KI49" i="28" s="1"/>
  <c r="KK92" i="28"/>
  <c r="KL92" i="28" s="1"/>
  <c r="KW20" i="28"/>
  <c r="KX20" i="28" s="1"/>
  <c r="KT217" i="28"/>
  <c r="KU217" i="28" s="1"/>
  <c r="KQ131" i="28"/>
  <c r="KR131" i="28" s="1"/>
  <c r="KW77" i="28"/>
  <c r="KX77" i="28" s="1"/>
  <c r="KH41" i="28"/>
  <c r="KI41" i="28" s="1"/>
  <c r="KK89" i="28"/>
  <c r="KL89" i="28" s="1"/>
  <c r="KK73" i="28"/>
  <c r="KL73" i="28" s="1"/>
  <c r="KK68" i="28"/>
  <c r="KL68" i="28" s="1"/>
  <c r="KT22" i="28"/>
  <c r="KU22" i="28" s="1"/>
  <c r="KQ111" i="28"/>
  <c r="KR111" i="28" s="1"/>
  <c r="KQ242" i="28"/>
  <c r="KR242" i="28" s="1"/>
  <c r="KT227" i="28"/>
  <c r="KU227" i="28" s="1"/>
  <c r="KN39" i="28"/>
  <c r="KO39" i="28" s="1"/>
  <c r="KK46" i="28"/>
  <c r="KL46" i="28" s="1"/>
  <c r="KT247" i="28"/>
  <c r="KU247" i="28" s="1"/>
  <c r="KT137" i="28"/>
  <c r="KU137" i="28" s="1"/>
  <c r="KT56" i="28"/>
  <c r="KU56" i="28" s="1"/>
  <c r="KQ106" i="28"/>
  <c r="KR106" i="28" s="1"/>
  <c r="KH30" i="28"/>
  <c r="KI30" i="28" s="1"/>
  <c r="KT223" i="28"/>
  <c r="KU223" i="28" s="1"/>
  <c r="KW120" i="28"/>
  <c r="KX120" i="28" s="1"/>
  <c r="KQ245" i="28"/>
  <c r="KR245" i="28" s="1"/>
  <c r="KT134" i="28"/>
  <c r="KU134" i="28" s="1"/>
  <c r="KT189" i="28"/>
  <c r="KU189" i="28" s="1"/>
  <c r="KW168" i="28"/>
  <c r="KX168" i="28" s="1"/>
  <c r="KW136" i="28"/>
  <c r="KX136" i="28" s="1"/>
  <c r="KW223" i="28"/>
  <c r="KX223" i="28" s="1"/>
  <c r="KW28" i="28"/>
  <c r="KX28" i="28" s="1"/>
  <c r="KH84" i="28"/>
  <c r="KI84" i="28" s="1"/>
  <c r="KW84" i="28"/>
  <c r="KX84" i="28" s="1"/>
  <c r="KK47" i="28"/>
  <c r="KL47" i="28" s="1"/>
  <c r="KE70" i="28"/>
  <c r="KF70" i="28" s="1"/>
  <c r="KK113" i="28"/>
  <c r="KL113" i="28" s="1"/>
  <c r="KE37" i="28"/>
  <c r="KF37" i="28" s="1"/>
  <c r="KW93" i="28"/>
  <c r="KX93" i="28" s="1"/>
  <c r="KE46" i="28"/>
  <c r="KF46" i="28" s="1"/>
  <c r="KK64" i="28"/>
  <c r="KL64" i="28" s="1"/>
  <c r="KW29" i="28"/>
  <c r="KX29" i="28" s="1"/>
  <c r="KN33" i="28"/>
  <c r="KO33" i="28" s="1"/>
  <c r="KT128" i="28"/>
  <c r="KU128" i="28" s="1"/>
  <c r="KT50" i="28"/>
  <c r="KU50" i="28" s="1"/>
  <c r="KW196" i="28"/>
  <c r="KX196" i="28" s="1"/>
  <c r="KK67" i="28"/>
  <c r="KL67" i="28" s="1"/>
  <c r="KE33" i="28"/>
  <c r="KF33" i="28" s="1"/>
  <c r="KK48" i="28"/>
  <c r="KL48" i="28" s="1"/>
  <c r="KQ194" i="28"/>
  <c r="KR194" i="28" s="1"/>
  <c r="KH34" i="28"/>
  <c r="KI34" i="28" s="1"/>
  <c r="KT81" i="28"/>
  <c r="KU81" i="28" s="1"/>
  <c r="KW210" i="28"/>
  <c r="KX210" i="28" s="1"/>
  <c r="KN31" i="28"/>
  <c r="KO31" i="28" s="1"/>
  <c r="KW32" i="28"/>
  <c r="KX32" i="28" s="1"/>
  <c r="KT187" i="28"/>
  <c r="KU187" i="28" s="1"/>
  <c r="KN42" i="28"/>
  <c r="KO42" i="28" s="1"/>
  <c r="KQ138" i="28"/>
  <c r="KR138" i="28" s="1"/>
  <c r="KQ218" i="28"/>
  <c r="KR218" i="28" s="1"/>
  <c r="KW99" i="28"/>
  <c r="KX99" i="28" s="1"/>
  <c r="KQ165" i="28"/>
  <c r="KR165" i="28" s="1"/>
  <c r="KH15" i="28"/>
  <c r="KI15" i="28" s="1"/>
  <c r="KK84" i="28"/>
  <c r="KL84" i="28" s="1"/>
  <c r="KQ181" i="28"/>
  <c r="KR181" i="28" s="1"/>
  <c r="KQ67" i="28"/>
  <c r="KR67" i="28" s="1"/>
  <c r="KK36" i="28"/>
  <c r="KL36" i="28" s="1"/>
  <c r="KK60" i="28"/>
  <c r="KL60" i="28" s="1"/>
  <c r="KW45" i="28"/>
  <c r="KX45" i="28" s="1"/>
  <c r="KQ18" i="28"/>
  <c r="KR18" i="28" s="1"/>
  <c r="KW127" i="28"/>
  <c r="KX127" i="28" s="1"/>
  <c r="KT41" i="28"/>
  <c r="KU41" i="28" s="1"/>
  <c r="KW21" i="28"/>
  <c r="KX21" i="28" s="1"/>
  <c r="KT112" i="28"/>
  <c r="KU112" i="28" s="1"/>
  <c r="KW55" i="28"/>
  <c r="KX55" i="28" s="1"/>
  <c r="KN91" i="28"/>
  <c r="KO91" i="28" s="1"/>
  <c r="KN55" i="28"/>
  <c r="KO55" i="28" s="1"/>
  <c r="KK105" i="28"/>
  <c r="KL105" i="28" s="1"/>
  <c r="KT44" i="28"/>
  <c r="KU44" i="28" s="1"/>
  <c r="KQ25" i="28"/>
  <c r="KR25" i="28" s="1"/>
  <c r="KN90" i="28"/>
  <c r="KO90" i="28" s="1"/>
  <c r="KW50" i="28"/>
  <c r="KX50" i="28" s="1"/>
  <c r="KW212" i="28"/>
  <c r="KX212" i="28" s="1"/>
  <c r="KH75" i="28"/>
  <c r="KI75" i="28" s="1"/>
  <c r="KH106" i="28"/>
  <c r="KI106" i="28" s="1"/>
  <c r="KN63" i="28"/>
  <c r="KO63" i="28" s="1"/>
  <c r="KW95" i="28"/>
  <c r="KX95" i="28" s="1"/>
  <c r="KN60" i="28"/>
  <c r="KO60" i="28" s="1"/>
  <c r="KQ89" i="28"/>
  <c r="KR89" i="28" s="1"/>
  <c r="KK91" i="28"/>
  <c r="KL91" i="28" s="1"/>
  <c r="KE27" i="28"/>
  <c r="KF27" i="28" s="1"/>
  <c r="KQ211" i="28"/>
  <c r="KR211" i="28" s="1"/>
  <c r="KN95" i="28"/>
  <c r="KO95" i="28" s="1"/>
  <c r="KQ47" i="28"/>
  <c r="KR47" i="28" s="1"/>
  <c r="KQ217" i="28"/>
  <c r="KR217" i="28" s="1"/>
  <c r="KH86" i="28"/>
  <c r="KI86" i="28" s="1"/>
  <c r="KW42" i="28"/>
  <c r="KX42" i="28" s="1"/>
  <c r="KH77" i="28"/>
  <c r="KI77" i="28" s="1"/>
  <c r="KW124" i="28"/>
  <c r="KX124" i="28" s="1"/>
  <c r="KT180" i="28"/>
  <c r="KU180" i="28" s="1"/>
  <c r="KQ30" i="28"/>
  <c r="KR30" i="28" s="1"/>
  <c r="KH103" i="28"/>
  <c r="KI103" i="28" s="1"/>
  <c r="KH32" i="28"/>
  <c r="KI32" i="28" s="1"/>
  <c r="KW240" i="28"/>
  <c r="KX240" i="28" s="1"/>
  <c r="KT45" i="28"/>
  <c r="KU45" i="28" s="1"/>
  <c r="KK33" i="28"/>
  <c r="KL33" i="28" s="1"/>
  <c r="KK66" i="28"/>
  <c r="KL66" i="28" s="1"/>
  <c r="KE114" i="28"/>
  <c r="KF114" i="28" s="1"/>
  <c r="KE17" i="28"/>
  <c r="KF17" i="28" s="1"/>
  <c r="KT74" i="28"/>
  <c r="KU74" i="28" s="1"/>
  <c r="KK18" i="28"/>
  <c r="KL18" i="28" s="1"/>
  <c r="KQ105" i="28"/>
  <c r="KR105" i="28" s="1"/>
  <c r="KW125" i="28"/>
  <c r="KX125" i="28" s="1"/>
  <c r="KQ102" i="28"/>
  <c r="KR102" i="28" s="1"/>
  <c r="KE87" i="28"/>
  <c r="KF87" i="28" s="1"/>
  <c r="KN65" i="28"/>
  <c r="KO65" i="28" s="1"/>
  <c r="KH76" i="28"/>
  <c r="KI76" i="28" s="1"/>
  <c r="KW187" i="28"/>
  <c r="KX187" i="28" s="1"/>
  <c r="KE15" i="28"/>
  <c r="KK58" i="28"/>
  <c r="KL58" i="28" s="1"/>
  <c r="KN44" i="28"/>
  <c r="KO44" i="28" s="1"/>
  <c r="KT177" i="28"/>
  <c r="KU177" i="28" s="1"/>
  <c r="KQ171" i="28"/>
  <c r="KR171" i="28" s="1"/>
  <c r="KN62" i="28"/>
  <c r="KO62" i="28" s="1"/>
  <c r="KQ73" i="28"/>
  <c r="KR73" i="28" s="1"/>
  <c r="KE97" i="28"/>
  <c r="KF97" i="28" s="1"/>
  <c r="KW111" i="28"/>
  <c r="KX111" i="28" s="1"/>
  <c r="KH28" i="28"/>
  <c r="KI28" i="28" s="1"/>
  <c r="KK69" i="28"/>
  <c r="KL69" i="28" s="1"/>
  <c r="KK52" i="28"/>
  <c r="KL52" i="28" s="1"/>
  <c r="KE94" i="28"/>
  <c r="KF94" i="28" s="1"/>
  <c r="MG252" i="28"/>
  <c r="MF252" i="28"/>
  <c r="MF177" i="28"/>
  <c r="MG177" i="28"/>
  <c r="MF35" i="28"/>
  <c r="MG119" i="28"/>
  <c r="MF119" i="28"/>
  <c r="MF48" i="28"/>
  <c r="MF29" i="28"/>
  <c r="MF44" i="28"/>
  <c r="MF236" i="28"/>
  <c r="MG236" i="28"/>
  <c r="MG179" i="28"/>
  <c r="MF179" i="28"/>
  <c r="MF36" i="28"/>
  <c r="MF33" i="28"/>
  <c r="MG142" i="28"/>
  <c r="MF142" i="28"/>
  <c r="MF32" i="28"/>
  <c r="MF25" i="28"/>
  <c r="MG168" i="28"/>
  <c r="MF168" i="28"/>
  <c r="MF171" i="28"/>
  <c r="MG144" i="28"/>
  <c r="MF144" i="28"/>
  <c r="MF231" i="28"/>
  <c r="MF129" i="28"/>
  <c r="MF195" i="28"/>
  <c r="MF158" i="28"/>
  <c r="MG158" i="28"/>
  <c r="MF27" i="28"/>
  <c r="MF39" i="28"/>
  <c r="MF38" i="28"/>
  <c r="MF216" i="28"/>
  <c r="MF57" i="28"/>
  <c r="MF186" i="28"/>
  <c r="MG138" i="28"/>
  <c r="MF138" i="28"/>
  <c r="MG229" i="28"/>
  <c r="MF229" i="28"/>
  <c r="MF24" i="28"/>
  <c r="MF34" i="28"/>
  <c r="MG190" i="28"/>
  <c r="MF190" i="28"/>
  <c r="MG243" i="28"/>
  <c r="MF243" i="28"/>
  <c r="MG192" i="28"/>
  <c r="MG152" i="28"/>
  <c r="MF152" i="28"/>
  <c r="MG205" i="28"/>
  <c r="MF205" i="28"/>
  <c r="MG139" i="28"/>
  <c r="MF139" i="28"/>
  <c r="MG123" i="28"/>
  <c r="MF20" i="28"/>
  <c r="MF19" i="28"/>
  <c r="MF40" i="28"/>
  <c r="MG153" i="28"/>
  <c r="MF153" i="28"/>
  <c r="MG217" i="28"/>
  <c r="MF217" i="28"/>
  <c r="MF43" i="28"/>
  <c r="MF45" i="28"/>
  <c r="MF46" i="28"/>
  <c r="MG267" i="28"/>
  <c r="MF267" i="28"/>
  <c r="MG184" i="28"/>
  <c r="MF184" i="28"/>
  <c r="MG111" i="28"/>
  <c r="MG242" i="28"/>
  <c r="MF61" i="28"/>
  <c r="MF30" i="28"/>
  <c r="MG16" i="28"/>
  <c r="MF16" i="28"/>
  <c r="MG223" i="28"/>
  <c r="MG214" i="28"/>
  <c r="MF214" i="28"/>
  <c r="MG121" i="28"/>
  <c r="MF169" i="28"/>
  <c r="MG169" i="28"/>
  <c r="MF137" i="28"/>
  <c r="MF265" i="28"/>
  <c r="MF112" i="28"/>
  <c r="MF203" i="28"/>
  <c r="MF87" i="28"/>
  <c r="MF86" i="28"/>
  <c r="MF56" i="28"/>
  <c r="MF88" i="28"/>
  <c r="MG240" i="28"/>
  <c r="MF31" i="28"/>
  <c r="MF60" i="28"/>
  <c r="MG102" i="28"/>
  <c r="MF157" i="28"/>
  <c r="MG207" i="28"/>
  <c r="MG199" i="28"/>
  <c r="MF134" i="28"/>
  <c r="MF47" i="28"/>
  <c r="MF28" i="28"/>
  <c r="MF222" i="28"/>
  <c r="MF239" i="28"/>
  <c r="MF81" i="28"/>
  <c r="MG98" i="28"/>
  <c r="MF98" i="28"/>
  <c r="MF89" i="28"/>
  <c r="MG89" i="28"/>
  <c r="MF58" i="28"/>
  <c r="MF21" i="28"/>
  <c r="MF23" i="28"/>
  <c r="MG107" i="28"/>
  <c r="MG128" i="28"/>
  <c r="MG116" i="28"/>
  <c r="MF175" i="28"/>
  <c r="MF255" i="28"/>
  <c r="MG254" i="28"/>
  <c r="MG250" i="28"/>
  <c r="MF202" i="28"/>
  <c r="MF201" i="28"/>
  <c r="MG101" i="28"/>
  <c r="MG170" i="28"/>
  <c r="MF263" i="28"/>
  <c r="MF22" i="28"/>
  <c r="MF37" i="28"/>
  <c r="MF68" i="28"/>
  <c r="MF26" i="28"/>
  <c r="MG96" i="28"/>
  <c r="MG103" i="28"/>
  <c r="MG130" i="28"/>
  <c r="MG155" i="28"/>
  <c r="MF82" i="28"/>
  <c r="MG258" i="28"/>
  <c r="MF80" i="28"/>
  <c r="MF94" i="28"/>
  <c r="MF91" i="28"/>
  <c r="MF84" i="28"/>
  <c r="MF72" i="28"/>
  <c r="KI8" i="28" l="1"/>
  <c r="KI9" i="28"/>
  <c r="KI7" i="28"/>
  <c r="KF8" i="28"/>
  <c r="MG17" i="28"/>
  <c r="KR12" i="28"/>
  <c r="KQ12" i="28" s="1"/>
  <c r="KR11" i="28"/>
  <c r="KQ11" i="28" s="1"/>
  <c r="KR10" i="28"/>
  <c r="KQ10" i="28" s="1"/>
  <c r="KR9" i="28"/>
  <c r="KQ9" i="28" s="1"/>
  <c r="KR8" i="28"/>
  <c r="KF15" i="28"/>
  <c r="KF7" i="28"/>
  <c r="KF9" i="28"/>
  <c r="KX12" i="28"/>
  <c r="KW12" i="28" s="1"/>
  <c r="KX15" i="28"/>
  <c r="KX7" i="28"/>
  <c r="KW7" i="28" s="1"/>
  <c r="KX11" i="28"/>
  <c r="KW11" i="28" s="1"/>
  <c r="KX3" i="28"/>
  <c r="KX4" i="28"/>
  <c r="KW4" i="28" s="1"/>
  <c r="KX9" i="28"/>
  <c r="KW9" i="28" s="1"/>
  <c r="KX10" i="28"/>
  <c r="KW10" i="28" s="1"/>
  <c r="KX6" i="28"/>
  <c r="KW6" i="28" s="1"/>
  <c r="KX8" i="28"/>
  <c r="KW8" i="28" s="1"/>
  <c r="KX5" i="28"/>
  <c r="KW5" i="28" s="1"/>
  <c r="KU4" i="28"/>
  <c r="KT4" i="28" s="1"/>
  <c r="KU3" i="28"/>
  <c r="KU5" i="28"/>
  <c r="KT5" i="28" s="1"/>
  <c r="KU11" i="28"/>
  <c r="KT11" i="28" s="1"/>
  <c r="KU15" i="28"/>
  <c r="KU10" i="28"/>
  <c r="KT10" i="28" s="1"/>
  <c r="KU12" i="28"/>
  <c r="KT12" i="28" s="1"/>
  <c r="KU6" i="28"/>
  <c r="KT6" i="28" s="1"/>
  <c r="KU9" i="28"/>
  <c r="KT9" i="28" s="1"/>
  <c r="KU8" i="28"/>
  <c r="KT8" i="28" s="1"/>
  <c r="KU7" i="28"/>
  <c r="KT7" i="28" s="1"/>
  <c r="A10" i="28"/>
  <c r="C10" i="28" s="1"/>
  <c r="KI4" i="28"/>
  <c r="KK4" i="28" s="1"/>
  <c r="KN7" i="28" l="1"/>
  <c r="KN8" i="28"/>
  <c r="KK8" i="28"/>
  <c r="KL8" i="28" s="1"/>
  <c r="KO6" i="28"/>
  <c r="KK9" i="28"/>
  <c r="KM9" i="28" s="1"/>
  <c r="KN9" i="28"/>
  <c r="KL9" i="28"/>
  <c r="KK7" i="28"/>
  <c r="KL7" i="28" s="1"/>
  <c r="KN4" i="28"/>
  <c r="MG18" i="28"/>
  <c r="MG19" i="28"/>
  <c r="KQ8" i="28"/>
  <c r="KR7" i="28"/>
  <c r="KQ7" i="28" s="1"/>
  <c r="KI12" i="28"/>
  <c r="KX2" i="28"/>
  <c r="KW2" i="28" s="1"/>
  <c r="KW3" i="28"/>
  <c r="KU2" i="28"/>
  <c r="KT2" i="28" s="1"/>
  <c r="KT3" i="28"/>
  <c r="KM7" i="28" l="1"/>
  <c r="KM8" i="28"/>
  <c r="KO7" i="28"/>
  <c r="KO12" i="28" s="1"/>
  <c r="KP6" i="28" s="1"/>
  <c r="MG20" i="28"/>
  <c r="KL4" i="28"/>
  <c r="KP7" i="28" l="1"/>
  <c r="KP10" i="28"/>
  <c r="KP9" i="28"/>
  <c r="KP12" i="28"/>
  <c r="KP11" i="28"/>
  <c r="KP8" i="28"/>
  <c r="KP5" i="28"/>
  <c r="MG21" i="28"/>
  <c r="MG22" i="28" l="1"/>
  <c r="MG23" i="28" l="1"/>
  <c r="MG24" i="28" l="1"/>
  <c r="MG25" i="28" s="1"/>
  <c r="MG26" i="28" l="1"/>
  <c r="MG27" i="28" s="1"/>
  <c r="MG28" i="28" s="1"/>
  <c r="MG29" i="28" l="1"/>
  <c r="MG30" i="28"/>
  <c r="MG31" i="28" l="1"/>
  <c r="MG32" i="28" s="1"/>
  <c r="MG33" i="28" l="1"/>
  <c r="MG34" i="28" s="1"/>
  <c r="MG35" i="28" l="1"/>
  <c r="MG36" i="28" s="1"/>
  <c r="MG37" i="28" s="1"/>
  <c r="MG38" i="28" l="1"/>
  <c r="MG39" i="28" s="1"/>
  <c r="MG40" i="28" s="1"/>
  <c r="MG41" i="28" s="1"/>
  <c r="MG42" i="28" s="1"/>
  <c r="MG43" i="28" s="1"/>
  <c r="MG44" i="28" s="1"/>
  <c r="MS13" i="28"/>
  <c r="MG45" i="28" l="1"/>
  <c r="MG46" i="28" s="1"/>
  <c r="MG47" i="28" s="1"/>
  <c r="MG48" i="28" s="1"/>
  <c r="MG49" i="28" s="1"/>
  <c r="MG50" i="28" s="1"/>
  <c r="MG51" i="28" s="1"/>
  <c r="MG52" i="28" s="1"/>
  <c r="MG53" i="28" s="1"/>
  <c r="MG54" i="28" s="1"/>
  <c r="MG55" i="28" s="1"/>
  <c r="MG56" i="28" s="1"/>
  <c r="MG57" i="28" s="1"/>
  <c r="MG58" i="28" s="1"/>
  <c r="MG59" i="28" s="1"/>
  <c r="MG60" i="28" s="1"/>
  <c r="MG61" i="28" s="1"/>
  <c r="MG62" i="28" s="1"/>
  <c r="MG63" i="28" s="1"/>
  <c r="MG64" i="28" s="1"/>
  <c r="MG65" i="28" s="1"/>
  <c r="MG66" i="28" s="1"/>
  <c r="MG67" i="28" l="1"/>
  <c r="MG68" i="28" s="1"/>
  <c r="MG69" i="28" l="1"/>
  <c r="MG70" i="28" s="1"/>
  <c r="MG71" i="28" s="1"/>
  <c r="MG72" i="28" s="1"/>
  <c r="MG73" i="28" s="1"/>
  <c r="MG74" i="28" s="1"/>
  <c r="MG75" i="28" s="1"/>
  <c r="MG76" i="28" s="1"/>
  <c r="MG77" i="28" s="1"/>
  <c r="MG78" i="28" s="1"/>
  <c r="MG79" i="28" s="1"/>
  <c r="MG80" i="28" s="1"/>
  <c r="MG81" i="28" s="1"/>
  <c r="MG82" i="28" s="1"/>
  <c r="MG83" i="28" s="1"/>
  <c r="MG84" i="28" s="1"/>
  <c r="MG85" i="28" s="1"/>
  <c r="MG86" i="28" s="1"/>
  <c r="MG356" i="28" s="1"/>
  <c r="MG357" i="28" s="1"/>
  <c r="MG358" i="28" s="1"/>
  <c r="MG359" i="28" s="1"/>
  <c r="MG360" i="28" s="1"/>
  <c r="MG361" i="28" s="1"/>
  <c r="MG362" i="28" s="1"/>
  <c r="MG363" i="28" s="1"/>
  <c r="MG364" i="28" s="1"/>
  <c r="MG365" i="28" s="1"/>
  <c r="MG366" i="28" s="1"/>
  <c r="MG367" i="28" s="1"/>
  <c r="MG368" i="28" s="1"/>
  <c r="MG369" i="28" s="1"/>
  <c r="MG370" i="28" s="1"/>
  <c r="MG371" i="28" s="1"/>
  <c r="MG372" i="28" s="1"/>
  <c r="MG373" i="28" s="1"/>
  <c r="MG374" i="28" s="1"/>
  <c r="MG375" i="28" s="1"/>
  <c r="MG376" i="28" s="1"/>
  <c r="MG377" i="28" s="1"/>
  <c r="MG378" i="28" s="1"/>
  <c r="MG379" i="28" s="1"/>
  <c r="MG380" i="28" s="1"/>
  <c r="MG381" i="28" s="1"/>
  <c r="MG382" i="28" s="1"/>
  <c r="MG383" i="28" s="1"/>
  <c r="MG384" i="28" s="1"/>
  <c r="MG385" i="28" s="1"/>
  <c r="MG386" i="28" s="1"/>
  <c r="MG387" i="28" s="1"/>
  <c r="MG388" i="28" s="1"/>
  <c r="MG389" i="28" s="1"/>
  <c r="MG390" i="28" s="1"/>
  <c r="MG391" i="28" s="1"/>
  <c r="MG392" i="28" s="1"/>
  <c r="MG393" i="28" s="1"/>
  <c r="MG394" i="28" s="1"/>
  <c r="MG395" i="28" s="1"/>
  <c r="MG396" i="28" s="1"/>
  <c r="MG397" i="28" s="1"/>
  <c r="MG398" i="28" s="1"/>
  <c r="MG399" i="28" s="1"/>
  <c r="MG400" i="28" s="1"/>
  <c r="MG401" i="28" s="1"/>
  <c r="MG402" i="28" s="1"/>
  <c r="MG403" i="28" s="1"/>
  <c r="MG404" i="28" s="1"/>
  <c r="MG405" i="28" s="1"/>
  <c r="MG406" i="28" s="1"/>
  <c r="MG407" i="28" s="1"/>
  <c r="MG408" i="28" s="1"/>
  <c r="MG409" i="28" s="1"/>
  <c r="MG410" i="28" s="1"/>
  <c r="MG411" i="28" s="1"/>
  <c r="MG412" i="28" s="1"/>
  <c r="MG413" i="28" s="1"/>
  <c r="MG414" i="28" s="1"/>
  <c r="MG415" i="28" s="1"/>
  <c r="MG416" i="28" s="1"/>
  <c r="MG417" i="28" s="1"/>
  <c r="MG418" i="28" s="1"/>
  <c r="MG419" i="28" s="1"/>
  <c r="MG420" i="28" s="1"/>
  <c r="MG421" i="28" s="1"/>
  <c r="MG422" i="28" s="1"/>
  <c r="MG423" i="28" s="1"/>
  <c r="MG424" i="28" s="1"/>
  <c r="MG425" i="28" s="1"/>
  <c r="MG426" i="28" s="1"/>
  <c r="MG427" i="28" s="1"/>
  <c r="MG428" i="28" s="1"/>
  <c r="MG429" i="28" s="1"/>
  <c r="MG430" i="28" s="1"/>
  <c r="MG431" i="28" s="1"/>
  <c r="MG432" i="28" s="1"/>
  <c r="MG433" i="28" s="1"/>
  <c r="MG434" i="28" s="1"/>
  <c r="MG435" i="28" s="1"/>
  <c r="MG436" i="28" s="1"/>
  <c r="MG437" i="28" s="1"/>
  <c r="MG438" i="28" s="1"/>
  <c r="MG439" i="28" s="1"/>
  <c r="MG440" i="28" s="1"/>
  <c r="MG441" i="28" s="1"/>
  <c r="MG442" i="28" s="1"/>
  <c r="MG443" i="28" s="1"/>
  <c r="MG444" i="28" s="1"/>
  <c r="MG445" i="28" s="1"/>
  <c r="MG446" i="28" s="1"/>
  <c r="MG447" i="28" s="1"/>
  <c r="MG448" i="28" s="1"/>
  <c r="MG449" i="28" s="1"/>
  <c r="MG450" i="28" s="1"/>
  <c r="MG451" i="28" s="1"/>
  <c r="MG452" i="28" s="1"/>
  <c r="MG453" i="28" s="1"/>
  <c r="MG454" i="28" s="1"/>
  <c r="MG455" i="28" s="1"/>
  <c r="MG456" i="28" s="1"/>
  <c r="MG457" i="28" s="1"/>
  <c r="MG458" i="28" s="1"/>
  <c r="MG459" i="28" s="1"/>
  <c r="MG460" i="28" s="1"/>
  <c r="MG461" i="28" s="1"/>
  <c r="MG462" i="28" s="1"/>
  <c r="MG463" i="28" s="1"/>
  <c r="MG464" i="28" s="1"/>
  <c r="MG465" i="28" s="1"/>
  <c r="MG466" i="28" s="1"/>
  <c r="MG467" i="28" s="1"/>
  <c r="MG468" i="28" s="1"/>
  <c r="MG469" i="28" s="1"/>
  <c r="MG470" i="28" s="1"/>
  <c r="MG471" i="28" s="1"/>
  <c r="MG472" i="28" s="1"/>
  <c r="MG473" i="28" s="1"/>
  <c r="MG474" i="28" s="1"/>
  <c r="MG475" i="28" s="1"/>
  <c r="MG476" i="28" s="1"/>
  <c r="MG477" i="28" s="1"/>
  <c r="MG478" i="28" s="1"/>
  <c r="MG479" i="28" s="1"/>
  <c r="MG480" i="28" s="1"/>
  <c r="MG481" i="28" s="1"/>
  <c r="MG482" i="28" s="1"/>
  <c r="MG483" i="28" s="1"/>
  <c r="MG484" i="28" s="1"/>
  <c r="MG485" i="28" s="1"/>
  <c r="MG486" i="28" s="1"/>
  <c r="MG487" i="28" s="1"/>
  <c r="MG488" i="28" s="1"/>
  <c r="MG489" i="28" s="1"/>
  <c r="MG490" i="28" s="1"/>
  <c r="MG491" i="28" s="1"/>
  <c r="MG492" i="28" s="1"/>
  <c r="MG493" i="28" s="1"/>
  <c r="MG494" i="28" s="1"/>
  <c r="MG495" i="28" s="1"/>
  <c r="MG496" i="28" s="1"/>
  <c r="MG497" i="28" s="1"/>
  <c r="MG498" i="28" s="1"/>
  <c r="MG499" i="28" s="1"/>
  <c r="MG500" i="28" s="1"/>
  <c r="MG501" i="28" s="1"/>
  <c r="MG502" i="28" s="1"/>
  <c r="MG503" i="28" s="1"/>
  <c r="MG504" i="28" s="1"/>
  <c r="MG505" i="28" s="1"/>
  <c r="MG506" i="28" s="1"/>
  <c r="MG507" i="28" s="1"/>
  <c r="MG508" i="28" s="1"/>
  <c r="MG509" i="28" s="1"/>
  <c r="MG510" i="28" s="1"/>
  <c r="MG511" i="28" s="1"/>
  <c r="MG512" i="28" s="1"/>
  <c r="MG513" i="28" s="1"/>
  <c r="MG514" i="28" s="1"/>
  <c r="MG515" i="28" s="1"/>
  <c r="MG516" i="28" s="1"/>
  <c r="MG517" i="28" s="1"/>
  <c r="MG518" i="28" s="1"/>
  <c r="MG519" i="28" s="1"/>
  <c r="MG520" i="28" s="1"/>
  <c r="MH14" i="28" l="1"/>
  <c r="MH316" i="28" s="1"/>
  <c r="KZ316" i="28" s="1"/>
  <c r="MH291" i="28" l="1"/>
  <c r="KZ291" i="28" s="1"/>
  <c r="MH31" i="28"/>
  <c r="KZ31" i="28" s="1"/>
  <c r="MH218" i="28"/>
  <c r="KZ218" i="28" s="1"/>
  <c r="MH307" i="28"/>
  <c r="KZ307" i="28" s="1"/>
  <c r="MH365" i="28"/>
  <c r="KZ365" i="28" s="1"/>
  <c r="MH486" i="28"/>
  <c r="KZ486" i="28" s="1"/>
  <c r="MH334" i="28"/>
  <c r="KZ334" i="28" s="1"/>
  <c r="MH223" i="28"/>
  <c r="KZ223" i="28" s="1"/>
  <c r="MH382" i="28"/>
  <c r="KZ382" i="28" s="1"/>
  <c r="MH132" i="28"/>
  <c r="KZ132" i="28" s="1"/>
  <c r="MH339" i="28"/>
  <c r="KZ339" i="28" s="1"/>
  <c r="MH345" i="28"/>
  <c r="KZ345" i="28" s="1"/>
  <c r="MH368" i="28"/>
  <c r="KZ368" i="28" s="1"/>
  <c r="MH373" i="28"/>
  <c r="KZ373" i="28" s="1"/>
  <c r="MH183" i="28"/>
  <c r="KZ183" i="28" s="1"/>
  <c r="MH228" i="28"/>
  <c r="KZ228" i="28" s="1"/>
  <c r="MH429" i="28"/>
  <c r="KZ429" i="28" s="1"/>
  <c r="MH127" i="28"/>
  <c r="KZ127" i="28" s="1"/>
  <c r="MH207" i="28"/>
  <c r="KZ207" i="28" s="1"/>
  <c r="MH510" i="28"/>
  <c r="KZ510" i="28" s="1"/>
  <c r="MH104" i="28"/>
  <c r="KZ104" i="28" s="1"/>
  <c r="MH490" i="28"/>
  <c r="KZ490" i="28" s="1"/>
  <c r="MH447" i="28"/>
  <c r="KZ447" i="28" s="1"/>
  <c r="MH138" i="28"/>
  <c r="KZ138" i="28" s="1"/>
  <c r="MH315" i="28"/>
  <c r="KZ315" i="28" s="1"/>
  <c r="MH46" i="28"/>
  <c r="KZ46" i="28" s="1"/>
  <c r="MH199" i="28"/>
  <c r="KZ199" i="28" s="1"/>
  <c r="MH74" i="28"/>
  <c r="KZ74" i="28" s="1"/>
  <c r="MH414" i="28"/>
  <c r="KZ414" i="28" s="1"/>
  <c r="MH267" i="28"/>
  <c r="KZ267" i="28" s="1"/>
  <c r="MH341" i="28"/>
  <c r="KZ341" i="28" s="1"/>
  <c r="MH502" i="28"/>
  <c r="KZ502" i="28" s="1"/>
  <c r="MH247" i="28"/>
  <c r="KZ247" i="28" s="1"/>
  <c r="MH36" i="28"/>
  <c r="KZ36" i="28" s="1"/>
  <c r="MH173" i="28"/>
  <c r="KZ173" i="28" s="1"/>
  <c r="MH38" i="28"/>
  <c r="KZ38" i="28" s="1"/>
  <c r="MH244" i="28"/>
  <c r="KZ244" i="28" s="1"/>
  <c r="MH283" i="28"/>
  <c r="KZ283" i="28" s="1"/>
  <c r="MH415" i="28"/>
  <c r="KZ415" i="28" s="1"/>
  <c r="MH364" i="28"/>
  <c r="KZ364" i="28" s="1"/>
  <c r="MH114" i="28"/>
  <c r="KZ114" i="28" s="1"/>
  <c r="MH389" i="28"/>
  <c r="KZ389" i="28" s="1"/>
  <c r="MH146" i="28"/>
  <c r="KZ146" i="28" s="1"/>
  <c r="MH72" i="28"/>
  <c r="KZ72" i="28" s="1"/>
  <c r="MH411" i="28"/>
  <c r="KZ411" i="28" s="1"/>
  <c r="MH358" i="28"/>
  <c r="KZ358" i="28" s="1"/>
  <c r="MH181" i="28"/>
  <c r="KZ181" i="28" s="1"/>
  <c r="MH488" i="28"/>
  <c r="KZ488" i="28" s="1"/>
  <c r="MH402" i="28"/>
  <c r="KZ402" i="28" s="1"/>
  <c r="MH359" i="28"/>
  <c r="KZ359" i="28" s="1"/>
  <c r="MH112" i="28"/>
  <c r="KZ112" i="28" s="1"/>
  <c r="MH274" i="28"/>
  <c r="KZ274" i="28" s="1"/>
  <c r="MH210" i="28"/>
  <c r="KZ210" i="28" s="1"/>
  <c r="MH432" i="28"/>
  <c r="KZ432" i="28" s="1"/>
  <c r="MH109" i="28"/>
  <c r="KZ109" i="28" s="1"/>
  <c r="MH194" i="28"/>
  <c r="KZ194" i="28" s="1"/>
  <c r="MH311" i="28"/>
  <c r="KZ311" i="28" s="1"/>
  <c r="MH20" i="28"/>
  <c r="KZ20" i="28" s="1"/>
  <c r="MH144" i="28"/>
  <c r="KZ144" i="28" s="1"/>
  <c r="MH458" i="28"/>
  <c r="KZ458" i="28" s="1"/>
  <c r="MH401" i="28"/>
  <c r="KZ401" i="28" s="1"/>
  <c r="MH512" i="28"/>
  <c r="KZ512" i="28" s="1"/>
  <c r="MH81" i="28"/>
  <c r="KZ81" i="28" s="1"/>
  <c r="MH157" i="28"/>
  <c r="KZ157" i="28" s="1"/>
  <c r="MH425" i="28"/>
  <c r="KZ425" i="28" s="1"/>
  <c r="MH79" i="28"/>
  <c r="KZ79" i="28" s="1"/>
  <c r="MH165" i="28"/>
  <c r="KZ165" i="28" s="1"/>
  <c r="MH352" i="28"/>
  <c r="KZ352" i="28" s="1"/>
  <c r="MH39" i="28"/>
  <c r="KZ39" i="28" s="1"/>
  <c r="MH156" i="28"/>
  <c r="KZ156" i="28" s="1"/>
  <c r="MH151" i="28"/>
  <c r="KZ151" i="28" s="1"/>
  <c r="MH263" i="28"/>
  <c r="KZ263" i="28" s="1"/>
  <c r="MH469" i="28"/>
  <c r="KZ469" i="28" s="1"/>
  <c r="MH63" i="28"/>
  <c r="KZ63" i="28" s="1"/>
  <c r="MH353" i="28"/>
  <c r="KZ353" i="28" s="1"/>
  <c r="MH350" i="28"/>
  <c r="KZ350" i="28" s="1"/>
  <c r="MH427" i="28"/>
  <c r="KZ427" i="28" s="1"/>
  <c r="MH240" i="28"/>
  <c r="KZ240" i="28" s="1"/>
  <c r="MH323" i="28"/>
  <c r="KZ323" i="28" s="1"/>
  <c r="MH463" i="28"/>
  <c r="KZ463" i="28" s="1"/>
  <c r="MH153" i="28"/>
  <c r="KZ153" i="28" s="1"/>
  <c r="MH86" i="28"/>
  <c r="KZ86" i="28" s="1"/>
  <c r="MH456" i="28"/>
  <c r="KZ456" i="28" s="1"/>
  <c r="MH246" i="28"/>
  <c r="KZ246" i="28" s="1"/>
  <c r="MH123" i="28"/>
  <c r="KZ123" i="28" s="1"/>
  <c r="MH52" i="28"/>
  <c r="KZ52" i="28" s="1"/>
  <c r="MH30" i="28"/>
  <c r="KZ30" i="28" s="1"/>
  <c r="MH386" i="28"/>
  <c r="KZ386" i="28" s="1"/>
  <c r="MH103" i="28"/>
  <c r="KZ103" i="28" s="1"/>
  <c r="MH464" i="28"/>
  <c r="KZ464" i="28" s="1"/>
  <c r="MH321" i="28"/>
  <c r="KZ321" i="28" s="1"/>
  <c r="MH111" i="28"/>
  <c r="KZ111" i="28" s="1"/>
  <c r="MH439" i="28"/>
  <c r="KZ439" i="28" s="1"/>
  <c r="MH303" i="28"/>
  <c r="KZ303" i="28" s="1"/>
  <c r="MH262" i="28"/>
  <c r="KZ262" i="28" s="1"/>
  <c r="MH282" i="28"/>
  <c r="KZ282" i="28" s="1"/>
  <c r="MH28" i="28"/>
  <c r="KZ28" i="28" s="1"/>
  <c r="MH198" i="28"/>
  <c r="KZ198" i="28" s="1"/>
  <c r="MH67" i="28"/>
  <c r="KZ67" i="28" s="1"/>
  <c r="MH41" i="28"/>
  <c r="KZ41" i="28" s="1"/>
  <c r="MH78" i="28"/>
  <c r="KZ78" i="28" s="1"/>
  <c r="MH225" i="28"/>
  <c r="KZ225" i="28" s="1"/>
  <c r="MH254" i="28"/>
  <c r="KZ254" i="28" s="1"/>
  <c r="MH258" i="28"/>
  <c r="KZ258" i="28" s="1"/>
  <c r="MH288" i="28"/>
  <c r="KZ288" i="28" s="1"/>
  <c r="MH320" i="28"/>
  <c r="KZ320" i="28" s="1"/>
  <c r="MH212" i="28"/>
  <c r="KZ212" i="28" s="1"/>
  <c r="MH264" i="28"/>
  <c r="KZ264" i="28" s="1"/>
  <c r="MH459" i="28"/>
  <c r="KZ459" i="28" s="1"/>
  <c r="MH377" i="28"/>
  <c r="KZ377" i="28" s="1"/>
  <c r="MH278" i="28"/>
  <c r="KZ278" i="28" s="1"/>
  <c r="MH174" i="28"/>
  <c r="KZ174" i="28" s="1"/>
  <c r="MH200" i="28"/>
  <c r="KZ200" i="28" s="1"/>
  <c r="MH70" i="28"/>
  <c r="KZ70" i="28" s="1"/>
  <c r="MH130" i="28"/>
  <c r="KZ130" i="28" s="1"/>
  <c r="MH65" i="28"/>
  <c r="KZ65" i="28" s="1"/>
  <c r="MH252" i="28"/>
  <c r="KZ252" i="28" s="1"/>
  <c r="MH234" i="28"/>
  <c r="KZ234" i="28" s="1"/>
  <c r="MH424" i="28"/>
  <c r="KZ424" i="28" s="1"/>
  <c r="MH376" i="28"/>
  <c r="KZ376" i="28" s="1"/>
  <c r="MH48" i="28"/>
  <c r="KZ48" i="28" s="1"/>
  <c r="MH119" i="28"/>
  <c r="KZ119" i="28" s="1"/>
  <c r="MH308" i="28"/>
  <c r="KZ308" i="28" s="1"/>
  <c r="MH253" i="28"/>
  <c r="KZ253" i="28" s="1"/>
  <c r="MH322" i="28"/>
  <c r="KZ322" i="28" s="1"/>
  <c r="MH60" i="28"/>
  <c r="KZ60" i="28" s="1"/>
  <c r="MH440" i="28"/>
  <c r="KZ440" i="28" s="1"/>
  <c r="MH470" i="28"/>
  <c r="KZ470" i="28" s="1"/>
  <c r="MH300" i="28"/>
  <c r="KZ300" i="28" s="1"/>
  <c r="MH214" i="28"/>
  <c r="KZ214" i="28" s="1"/>
  <c r="MH21" i="28"/>
  <c r="KZ21" i="28" s="1"/>
  <c r="MH388" i="28"/>
  <c r="KZ388" i="28" s="1"/>
  <c r="MH325" i="28"/>
  <c r="KZ325" i="28" s="1"/>
  <c r="MH422" i="28"/>
  <c r="KZ422" i="28" s="1"/>
  <c r="MH168" i="28"/>
  <c r="KZ168" i="28" s="1"/>
  <c r="MH348" i="28"/>
  <c r="KZ348" i="28" s="1"/>
  <c r="MH155" i="28"/>
  <c r="KZ155" i="28" s="1"/>
  <c r="MH137" i="28"/>
  <c r="KZ137" i="28" s="1"/>
  <c r="MH147" i="28"/>
  <c r="KZ147" i="28" s="1"/>
  <c r="MH482" i="28"/>
  <c r="KZ482" i="28" s="1"/>
  <c r="MH337" i="28"/>
  <c r="KZ337" i="28" s="1"/>
  <c r="MH135" i="28"/>
  <c r="KZ135" i="28" s="1"/>
  <c r="MH242" i="28"/>
  <c r="KZ242" i="28" s="1"/>
  <c r="MH302" i="28"/>
  <c r="KZ302" i="28" s="1"/>
  <c r="MH442" i="28"/>
  <c r="KZ442" i="28" s="1"/>
  <c r="MH479" i="28"/>
  <c r="KZ479" i="28" s="1"/>
  <c r="MH457" i="28"/>
  <c r="KZ457" i="28" s="1"/>
  <c r="MH407" i="28"/>
  <c r="KZ407" i="28" s="1"/>
  <c r="MH167" i="28"/>
  <c r="KZ167" i="28" s="1"/>
  <c r="MH354" i="28"/>
  <c r="KZ354" i="28" s="1"/>
  <c r="MH237" i="28"/>
  <c r="KZ237" i="28" s="1"/>
  <c r="MH391" i="28"/>
  <c r="KZ391" i="28" s="1"/>
  <c r="MH219" i="28"/>
  <c r="KZ219" i="28" s="1"/>
  <c r="MH68" i="28"/>
  <c r="KZ68" i="28" s="1"/>
  <c r="MH290" i="28"/>
  <c r="KZ290" i="28" s="1"/>
  <c r="MH213" i="28"/>
  <c r="KZ213" i="28" s="1"/>
  <c r="MH412" i="28"/>
  <c r="KZ412" i="28" s="1"/>
  <c r="MH97" i="28"/>
  <c r="KZ97" i="28" s="1"/>
  <c r="MH139" i="28"/>
  <c r="KZ139" i="28" s="1"/>
  <c r="MH75" i="28"/>
  <c r="KZ75" i="28" s="1"/>
  <c r="MH62" i="28"/>
  <c r="KZ62" i="28" s="1"/>
  <c r="MH496" i="28"/>
  <c r="KZ496" i="28" s="1"/>
  <c r="MH310" i="28"/>
  <c r="KZ310" i="28" s="1"/>
  <c r="MH255" i="28"/>
  <c r="KZ255" i="28" s="1"/>
  <c r="MH251" i="28"/>
  <c r="KZ251" i="28" s="1"/>
  <c r="MH269" i="28"/>
  <c r="KZ269" i="28" s="1"/>
  <c r="MH430" i="28"/>
  <c r="KZ430" i="28" s="1"/>
  <c r="MH71" i="28"/>
  <c r="KZ71" i="28" s="1"/>
  <c r="MH229" i="28"/>
  <c r="KZ229" i="28" s="1"/>
  <c r="MH57" i="28"/>
  <c r="KZ57" i="28" s="1"/>
  <c r="MH29" i="28"/>
  <c r="KZ29" i="28" s="1"/>
  <c r="MH293" i="28"/>
  <c r="KZ293" i="28" s="1"/>
  <c r="MH493" i="28"/>
  <c r="KZ493" i="28" s="1"/>
  <c r="MH177" i="28"/>
  <c r="KZ177" i="28" s="1"/>
  <c r="MH140" i="28"/>
  <c r="KZ140" i="28" s="1"/>
  <c r="MH233" i="28"/>
  <c r="KZ233" i="28" s="1"/>
  <c r="MH185" i="28"/>
  <c r="KZ185" i="28" s="1"/>
  <c r="MH342" i="28"/>
  <c r="KZ342" i="28" s="1"/>
  <c r="MH455" i="28"/>
  <c r="KZ455" i="28" s="1"/>
  <c r="MH366" i="28"/>
  <c r="KZ366" i="28" s="1"/>
  <c r="MH485" i="28"/>
  <c r="KZ485" i="28" s="1"/>
  <c r="MH250" i="28"/>
  <c r="KZ250" i="28" s="1"/>
  <c r="MH371" i="28"/>
  <c r="KZ371" i="28" s="1"/>
  <c r="MH163" i="28"/>
  <c r="KZ163" i="28" s="1"/>
  <c r="MH205" i="28"/>
  <c r="KZ205" i="28" s="1"/>
  <c r="MH400" i="28"/>
  <c r="KZ400" i="28" s="1"/>
  <c r="MH271" i="28"/>
  <c r="KZ271" i="28" s="1"/>
  <c r="MH232" i="28"/>
  <c r="KZ232" i="28" s="1"/>
  <c r="MH126" i="28"/>
  <c r="KZ126" i="28" s="1"/>
  <c r="MH128" i="28"/>
  <c r="KZ128" i="28" s="1"/>
  <c r="MH314" i="28"/>
  <c r="KZ314" i="28" s="1"/>
  <c r="MH374" i="28"/>
  <c r="KZ374" i="28" s="1"/>
  <c r="MH275" i="28"/>
  <c r="KZ275" i="28" s="1"/>
  <c r="MH421" i="28"/>
  <c r="KZ421" i="28" s="1"/>
  <c r="MH158" i="28"/>
  <c r="KZ158" i="28" s="1"/>
  <c r="MH80" i="28"/>
  <c r="KZ80" i="28" s="1"/>
  <c r="MH406" i="28"/>
  <c r="KZ406" i="28" s="1"/>
  <c r="MH180" i="28"/>
  <c r="KZ180" i="28" s="1"/>
  <c r="MH113" i="28"/>
  <c r="KZ113" i="28" s="1"/>
  <c r="MH50" i="28"/>
  <c r="KZ50" i="28" s="1"/>
  <c r="MH360" i="28"/>
  <c r="KZ360" i="28" s="1"/>
  <c r="MH509" i="28"/>
  <c r="KZ509" i="28" s="1"/>
  <c r="MH83" i="28"/>
  <c r="KZ83" i="28" s="1"/>
  <c r="MH169" i="28"/>
  <c r="KZ169" i="28" s="1"/>
  <c r="MH92" i="28"/>
  <c r="KZ92" i="28" s="1"/>
  <c r="MH505" i="28"/>
  <c r="KZ505" i="28" s="1"/>
  <c r="MH504" i="28"/>
  <c r="KZ504" i="28" s="1"/>
  <c r="MH398" i="28"/>
  <c r="KZ398" i="28" s="1"/>
  <c r="MH277" i="28"/>
  <c r="KZ277" i="28" s="1"/>
  <c r="MH306" i="28"/>
  <c r="KZ306" i="28" s="1"/>
  <c r="MH517" i="28"/>
  <c r="KZ517" i="28" s="1"/>
  <c r="MH313" i="28"/>
  <c r="KZ313" i="28" s="1"/>
  <c r="MH150" i="28"/>
  <c r="KZ150" i="28" s="1"/>
  <c r="MH428" i="28"/>
  <c r="KZ428" i="28" s="1"/>
  <c r="MH327" i="28"/>
  <c r="KZ327" i="28" s="1"/>
  <c r="MH483" i="28"/>
  <c r="KZ483" i="28" s="1"/>
  <c r="MH497" i="28"/>
  <c r="KZ497" i="28" s="1"/>
  <c r="MH380" i="28"/>
  <c r="KZ380" i="28" s="1"/>
  <c r="MH396" i="28"/>
  <c r="KZ396" i="28" s="1"/>
  <c r="MH32" i="28"/>
  <c r="KZ32" i="28" s="1"/>
  <c r="MH519" i="28"/>
  <c r="KZ519" i="28" s="1"/>
  <c r="MH19" i="28"/>
  <c r="KZ19" i="28" s="1"/>
  <c r="MH446" i="28"/>
  <c r="KZ446" i="28" s="1"/>
  <c r="MH465" i="28"/>
  <c r="KZ465" i="28" s="1"/>
  <c r="MH436" i="28"/>
  <c r="KZ436" i="28" s="1"/>
  <c r="MH188" i="28"/>
  <c r="KZ188" i="28" s="1"/>
  <c r="MH193" i="28"/>
  <c r="KZ193" i="28" s="1"/>
  <c r="MH89" i="28"/>
  <c r="KZ89" i="28" s="1"/>
  <c r="MH461" i="28"/>
  <c r="KZ461" i="28" s="1"/>
  <c r="MH208" i="28"/>
  <c r="KZ208" i="28" s="1"/>
  <c r="MH187" i="28"/>
  <c r="KZ187" i="28" s="1"/>
  <c r="MH115" i="28"/>
  <c r="KZ115" i="28" s="1"/>
  <c r="MH236" i="28"/>
  <c r="KZ236" i="28" s="1"/>
  <c r="MH285" i="28"/>
  <c r="KZ285" i="28" s="1"/>
  <c r="MH226" i="28"/>
  <c r="KZ226" i="28" s="1"/>
  <c r="MH280" i="28"/>
  <c r="KZ280" i="28" s="1"/>
  <c r="MH331" i="28"/>
  <c r="KZ331" i="28" s="1"/>
  <c r="MH224" i="28"/>
  <c r="KZ224" i="28" s="1"/>
  <c r="MH84" i="28"/>
  <c r="KZ84" i="28" s="1"/>
  <c r="MH195" i="28"/>
  <c r="KZ195" i="28" s="1"/>
  <c r="MH268" i="28"/>
  <c r="KZ268" i="28" s="1"/>
  <c r="MH437" i="28"/>
  <c r="KZ437" i="28" s="1"/>
  <c r="MH292" i="28"/>
  <c r="KZ292" i="28" s="1"/>
  <c r="MH133" i="28"/>
  <c r="KZ133" i="28" s="1"/>
  <c r="MH513" i="28"/>
  <c r="KZ513" i="28" s="1"/>
  <c r="MH340" i="28"/>
  <c r="KZ340" i="28" s="1"/>
  <c r="MH121" i="28"/>
  <c r="KZ121" i="28" s="1"/>
  <c r="MH152" i="28"/>
  <c r="KZ152" i="28" s="1"/>
  <c r="MH489" i="28"/>
  <c r="KZ489" i="28" s="1"/>
  <c r="MH95" i="28"/>
  <c r="KZ95" i="28" s="1"/>
  <c r="MH372" i="28"/>
  <c r="KZ372" i="28" s="1"/>
  <c r="MH378" i="28"/>
  <c r="KZ378" i="28" s="1"/>
  <c r="MH76" i="28"/>
  <c r="KZ76" i="28" s="1"/>
  <c r="MH423" i="28"/>
  <c r="KZ423" i="28" s="1"/>
  <c r="MH514" i="28"/>
  <c r="KZ514" i="28" s="1"/>
  <c r="MH56" i="28"/>
  <c r="KZ56" i="28" s="1"/>
  <c r="MH172" i="28"/>
  <c r="KZ172" i="28" s="1"/>
  <c r="MH191" i="28"/>
  <c r="KZ191" i="28" s="1"/>
  <c r="MH333" i="28"/>
  <c r="KZ333" i="28" s="1"/>
  <c r="MH201" i="28"/>
  <c r="KZ201" i="28" s="1"/>
  <c r="MH66" i="28"/>
  <c r="KZ66" i="28" s="1"/>
  <c r="MH286" i="28"/>
  <c r="KZ286" i="28" s="1"/>
  <c r="MH363" i="28"/>
  <c r="KZ363" i="28" s="1"/>
  <c r="MH370" i="28"/>
  <c r="KZ370" i="28" s="1"/>
  <c r="MH468" i="28"/>
  <c r="KZ468" i="28" s="1"/>
  <c r="MH227" i="28"/>
  <c r="KZ227" i="28" s="1"/>
  <c r="MH346" i="28"/>
  <c r="KZ346" i="28" s="1"/>
  <c r="MH272" i="28"/>
  <c r="KZ272" i="28" s="1"/>
  <c r="MH160" i="28"/>
  <c r="KZ160" i="28" s="1"/>
  <c r="MH148" i="28"/>
  <c r="KZ148" i="28" s="1"/>
  <c r="MH170" i="28"/>
  <c r="KZ170" i="28" s="1"/>
  <c r="MH241" i="28"/>
  <c r="KZ241" i="28" s="1"/>
  <c r="MH108" i="28"/>
  <c r="KZ108" i="28" s="1"/>
  <c r="MH395" i="28"/>
  <c r="KZ395" i="28" s="1"/>
  <c r="MH270" i="28"/>
  <c r="KZ270" i="28" s="1"/>
  <c r="MH294" i="28"/>
  <c r="KZ294" i="28" s="1"/>
  <c r="MH17" i="28"/>
  <c r="KZ17" i="28" s="1"/>
  <c r="MH319" i="28"/>
  <c r="KZ319" i="28" s="1"/>
  <c r="MH190" i="28"/>
  <c r="KZ190" i="28" s="1"/>
  <c r="MH16" i="28"/>
  <c r="KZ16" i="28" s="1"/>
  <c r="MH87" i="28"/>
  <c r="KZ87" i="28" s="1"/>
  <c r="MH357" i="28"/>
  <c r="KZ357" i="28" s="1"/>
  <c r="MH117" i="28"/>
  <c r="KZ117" i="28" s="1"/>
  <c r="MH239" i="28"/>
  <c r="KZ239" i="28" s="1"/>
  <c r="MH142" i="28"/>
  <c r="KZ142" i="28" s="1"/>
  <c r="MH491" i="28"/>
  <c r="KZ491" i="28" s="1"/>
  <c r="MH379" i="28"/>
  <c r="KZ379" i="28" s="1"/>
  <c r="MH176" i="28"/>
  <c r="KZ176" i="28" s="1"/>
  <c r="MH471" i="28"/>
  <c r="KZ471" i="28" s="1"/>
  <c r="MH243" i="28"/>
  <c r="KZ243" i="28" s="1"/>
  <c r="MH166" i="28"/>
  <c r="KZ166" i="28" s="1"/>
  <c r="MH102" i="28"/>
  <c r="KZ102" i="28" s="1"/>
  <c r="MH336" i="28"/>
  <c r="KZ336" i="28" s="1"/>
  <c r="MH480" i="28"/>
  <c r="KZ480" i="28" s="1"/>
  <c r="MH495" i="28"/>
  <c r="KZ495" i="28" s="1"/>
  <c r="MH215" i="28"/>
  <c r="KZ215" i="28" s="1"/>
  <c r="MH96" i="28"/>
  <c r="KZ96" i="28" s="1"/>
  <c r="MH189" i="28"/>
  <c r="KZ189" i="28" s="1"/>
  <c r="MH318" i="28"/>
  <c r="KZ318" i="28" s="1"/>
  <c r="MH385" i="28"/>
  <c r="KZ385" i="28" s="1"/>
  <c r="MH184" i="28"/>
  <c r="KZ184" i="28" s="1"/>
  <c r="MH42" i="28"/>
  <c r="KZ42" i="28" s="1"/>
  <c r="MH159" i="28"/>
  <c r="KZ159" i="28" s="1"/>
  <c r="MH145" i="28"/>
  <c r="KZ145" i="28" s="1"/>
  <c r="MH419" i="28"/>
  <c r="KZ419" i="28" s="1"/>
  <c r="MH54" i="28"/>
  <c r="KZ54" i="28" s="1"/>
  <c r="MH59" i="28"/>
  <c r="KZ59" i="28" s="1"/>
  <c r="MH136" i="28"/>
  <c r="KZ136" i="28" s="1"/>
  <c r="MH473" i="28"/>
  <c r="KZ473" i="28" s="1"/>
  <c r="MH383" i="28"/>
  <c r="KZ383" i="28" s="1"/>
  <c r="MH330" i="28"/>
  <c r="KZ330" i="28" s="1"/>
  <c r="MH408" i="28"/>
  <c r="KZ408" i="28" s="1"/>
  <c r="MH107" i="28"/>
  <c r="KZ107" i="28" s="1"/>
  <c r="MH462" i="28"/>
  <c r="KZ462" i="28" s="1"/>
  <c r="MH443" i="28"/>
  <c r="KZ443" i="28" s="1"/>
  <c r="MH245" i="28"/>
  <c r="KZ245" i="28" s="1"/>
  <c r="MH26" i="28"/>
  <c r="KZ26" i="28" s="1"/>
  <c r="MH124" i="28"/>
  <c r="KZ124" i="28" s="1"/>
  <c r="MH43" i="28"/>
  <c r="KZ43" i="28" s="1"/>
  <c r="MH326" i="28"/>
  <c r="KZ326" i="28" s="1"/>
  <c r="MH85" i="28"/>
  <c r="KZ85" i="28" s="1"/>
  <c r="MH344" i="28"/>
  <c r="KZ344" i="28" s="1"/>
  <c r="MH256" i="28"/>
  <c r="KZ256" i="28" s="1"/>
  <c r="MH381" i="28"/>
  <c r="KZ381" i="28" s="1"/>
  <c r="MH118" i="28"/>
  <c r="KZ118" i="28" s="1"/>
  <c r="MH100" i="28"/>
  <c r="KZ100" i="28" s="1"/>
  <c r="MH390" i="28"/>
  <c r="KZ390" i="28" s="1"/>
  <c r="MH484" i="28"/>
  <c r="KZ484" i="28" s="1"/>
  <c r="MH284" i="28"/>
  <c r="KZ284" i="28" s="1"/>
  <c r="MH44" i="28"/>
  <c r="KZ44" i="28" s="1"/>
  <c r="MH24" i="28"/>
  <c r="KZ24" i="28" s="1"/>
  <c r="MH279" i="28"/>
  <c r="KZ279" i="28" s="1"/>
  <c r="MH472" i="28"/>
  <c r="KZ472" i="28" s="1"/>
  <c r="MH441" i="28"/>
  <c r="KZ441" i="28" s="1"/>
  <c r="MH101" i="28"/>
  <c r="KZ101" i="28" s="1"/>
  <c r="MH260" i="28"/>
  <c r="KZ260" i="28" s="1"/>
  <c r="MH141" i="28"/>
  <c r="KZ141" i="28" s="1"/>
  <c r="MH27" i="28"/>
  <c r="KZ27" i="28" s="1"/>
  <c r="MH506" i="28"/>
  <c r="KZ506" i="28" s="1"/>
  <c r="MH508" i="28"/>
  <c r="KZ508" i="28" s="1"/>
  <c r="MH435" i="28"/>
  <c r="KZ435" i="28" s="1"/>
  <c r="MH499" i="28"/>
  <c r="KZ499" i="28" s="1"/>
  <c r="MH129" i="28"/>
  <c r="KZ129" i="28" s="1"/>
  <c r="MH94" i="28"/>
  <c r="KZ94" i="28" s="1"/>
  <c r="MH520" i="28"/>
  <c r="KZ520" i="28" s="1"/>
  <c r="MH23" i="28"/>
  <c r="KZ23" i="28" s="1"/>
  <c r="MH186" i="28"/>
  <c r="KZ186" i="28" s="1"/>
  <c r="MH35" i="28"/>
  <c r="KZ35" i="28" s="1"/>
  <c r="MH500" i="28"/>
  <c r="KZ500" i="28" s="1"/>
  <c r="MH501" i="28"/>
  <c r="KZ501" i="28" s="1"/>
  <c r="MH355" i="28"/>
  <c r="KZ355" i="28" s="1"/>
  <c r="MH154" i="28"/>
  <c r="KZ154" i="28" s="1"/>
  <c r="MH445" i="28"/>
  <c r="KZ445" i="28" s="1"/>
  <c r="MH410" i="28"/>
  <c r="KZ410" i="28" s="1"/>
  <c r="MH202" i="28"/>
  <c r="KZ202" i="28" s="1"/>
  <c r="MH338" i="28"/>
  <c r="KZ338" i="28" s="1"/>
  <c r="MH426" i="28"/>
  <c r="KZ426" i="28" s="1"/>
  <c r="MH295" i="28"/>
  <c r="KZ295" i="28" s="1"/>
  <c r="MH434" i="28"/>
  <c r="KZ434" i="28" s="1"/>
  <c r="MH175" i="28"/>
  <c r="KZ175" i="28" s="1"/>
  <c r="MH77" i="28"/>
  <c r="KZ77" i="28" s="1"/>
  <c r="MH394" i="28"/>
  <c r="KZ394" i="28" s="1"/>
  <c r="MH61" i="28"/>
  <c r="KZ61" i="28" s="1"/>
  <c r="MH329" i="28"/>
  <c r="KZ329" i="28" s="1"/>
  <c r="MH196" i="28"/>
  <c r="KZ196" i="28" s="1"/>
  <c r="MH276" i="28"/>
  <c r="KZ276" i="28" s="1"/>
  <c r="MH64" i="28"/>
  <c r="KZ64" i="28" s="1"/>
  <c r="MH266" i="28"/>
  <c r="KZ266" i="28" s="1"/>
  <c r="MH335" i="28"/>
  <c r="KZ335" i="28" s="1"/>
  <c r="MH73" i="28"/>
  <c r="KZ73" i="28" s="1"/>
  <c r="MH116" i="28"/>
  <c r="KZ116" i="28" s="1"/>
  <c r="MH122" i="28"/>
  <c r="KZ122" i="28" s="1"/>
  <c r="MH478" i="28"/>
  <c r="KZ478" i="28" s="1"/>
  <c r="MH204" i="28"/>
  <c r="KZ204" i="28" s="1"/>
  <c r="MH492" i="28"/>
  <c r="KZ492" i="28" s="1"/>
  <c r="MH362" i="28"/>
  <c r="KZ362" i="28" s="1"/>
  <c r="MH507" i="28"/>
  <c r="KZ507" i="28" s="1"/>
  <c r="MH392" i="28"/>
  <c r="KZ392" i="28" s="1"/>
  <c r="MH297" i="28"/>
  <c r="KZ297" i="28" s="1"/>
  <c r="MH249" i="28"/>
  <c r="KZ249" i="28" s="1"/>
  <c r="MH125" i="28"/>
  <c r="KZ125" i="28" s="1"/>
  <c r="MH409" i="28"/>
  <c r="KZ409" i="28" s="1"/>
  <c r="MH22" i="28"/>
  <c r="KZ22" i="28" s="1"/>
  <c r="MH69" i="28"/>
  <c r="KZ69" i="28" s="1"/>
  <c r="MH296" i="28"/>
  <c r="KZ296" i="28" s="1"/>
  <c r="MH438" i="28"/>
  <c r="KZ438" i="28" s="1"/>
  <c r="MH476" i="28"/>
  <c r="KZ476" i="28" s="1"/>
  <c r="MH192" i="28"/>
  <c r="KZ192" i="28" s="1"/>
  <c r="MH452" i="28"/>
  <c r="KZ452" i="28" s="1"/>
  <c r="MH481" i="28"/>
  <c r="KZ481" i="28" s="1"/>
  <c r="MH498" i="28"/>
  <c r="KZ498" i="28" s="1"/>
  <c r="MH453" i="28"/>
  <c r="KZ453" i="28" s="1"/>
  <c r="MH467" i="28"/>
  <c r="KZ467" i="28" s="1"/>
  <c r="MH182" i="28"/>
  <c r="KZ182" i="28" s="1"/>
  <c r="MH405" i="28"/>
  <c r="KZ405" i="28" s="1"/>
  <c r="MH516" i="28"/>
  <c r="KZ516" i="28" s="1"/>
  <c r="MH178" i="28"/>
  <c r="KZ178" i="28" s="1"/>
  <c r="MH305" i="28"/>
  <c r="KZ305" i="28" s="1"/>
  <c r="MH230" i="28"/>
  <c r="KZ230" i="28" s="1"/>
  <c r="MH454" i="28"/>
  <c r="KZ454" i="28" s="1"/>
  <c r="MH367" i="28"/>
  <c r="KZ367" i="28" s="1"/>
  <c r="MH231" i="28"/>
  <c r="KZ231" i="28" s="1"/>
  <c r="MH349" i="28"/>
  <c r="KZ349" i="28" s="1"/>
  <c r="MH257" i="28"/>
  <c r="KZ257" i="28" s="1"/>
  <c r="MH209" i="28"/>
  <c r="KZ209" i="28" s="1"/>
  <c r="MH413" i="28"/>
  <c r="KZ413" i="28" s="1"/>
  <c r="MH82" i="28"/>
  <c r="KZ82" i="28" s="1"/>
  <c r="MH164" i="28"/>
  <c r="KZ164" i="28" s="1"/>
  <c r="MH431" i="28"/>
  <c r="KZ431" i="28" s="1"/>
  <c r="MH58" i="28"/>
  <c r="KZ58" i="28" s="1"/>
  <c r="MH328" i="28"/>
  <c r="KZ328" i="28" s="1"/>
  <c r="MH49" i="28"/>
  <c r="KZ49" i="28" s="1"/>
  <c r="MH503" i="28"/>
  <c r="KZ503" i="28" s="1"/>
  <c r="MH171" i="28"/>
  <c r="KZ171" i="28" s="1"/>
  <c r="MH248" i="28"/>
  <c r="KZ248" i="28" s="1"/>
  <c r="MH474" i="28"/>
  <c r="KZ474" i="28" s="1"/>
  <c r="MH90" i="28"/>
  <c r="KZ90" i="28" s="1"/>
  <c r="MH460" i="28"/>
  <c r="KZ460" i="28" s="1"/>
  <c r="MH93" i="28"/>
  <c r="KZ93" i="28" s="1"/>
  <c r="MH120" i="28"/>
  <c r="KZ120" i="28" s="1"/>
  <c r="MH221" i="28"/>
  <c r="KZ221" i="28" s="1"/>
  <c r="MH466" i="28"/>
  <c r="KZ466" i="28" s="1"/>
  <c r="MH487" i="28"/>
  <c r="KZ487" i="28" s="1"/>
  <c r="MH37" i="28"/>
  <c r="KZ37" i="28" s="1"/>
  <c r="MH265" i="28"/>
  <c r="KZ265" i="28" s="1"/>
  <c r="MH143" i="28"/>
  <c r="KZ143" i="28" s="1"/>
  <c r="MH477" i="28"/>
  <c r="KZ477" i="28" s="1"/>
  <c r="MH301" i="28"/>
  <c r="KZ301" i="28" s="1"/>
  <c r="MH317" i="28"/>
  <c r="KZ317" i="28" s="1"/>
  <c r="MH98" i="28"/>
  <c r="KZ98" i="28" s="1"/>
  <c r="MH511" i="28"/>
  <c r="KZ511" i="28" s="1"/>
  <c r="MH312" i="28"/>
  <c r="KZ312" i="28" s="1"/>
  <c r="MH299" i="28"/>
  <c r="KZ299" i="28" s="1"/>
  <c r="MH217" i="28"/>
  <c r="KZ217" i="28" s="1"/>
  <c r="MH418" i="28"/>
  <c r="KZ418" i="28" s="1"/>
  <c r="MH51" i="28"/>
  <c r="KZ51" i="28" s="1"/>
  <c r="MH91" i="28"/>
  <c r="KZ91" i="28" s="1"/>
  <c r="MH494" i="28"/>
  <c r="KZ494" i="28" s="1"/>
  <c r="MH324" i="28"/>
  <c r="KZ324" i="28" s="1"/>
  <c r="MH216" i="28"/>
  <c r="KZ216" i="28" s="1"/>
  <c r="MH259" i="28"/>
  <c r="KZ259" i="28" s="1"/>
  <c r="MH347" i="28"/>
  <c r="KZ347" i="28" s="1"/>
  <c r="MH518" i="28"/>
  <c r="KZ518" i="28" s="1"/>
  <c r="MH222" i="28"/>
  <c r="KZ222" i="28" s="1"/>
  <c r="MH417" i="28"/>
  <c r="KZ417" i="28" s="1"/>
  <c r="MH220" i="28"/>
  <c r="KZ220" i="28" s="1"/>
  <c r="MH393" i="28"/>
  <c r="KZ393" i="28" s="1"/>
  <c r="MH206" i="28"/>
  <c r="KZ206" i="28" s="1"/>
  <c r="MH34" i="28"/>
  <c r="KZ34" i="28" s="1"/>
  <c r="MH475" i="28"/>
  <c r="KZ475" i="28" s="1"/>
  <c r="MH105" i="28"/>
  <c r="KZ105" i="28" s="1"/>
  <c r="MH451" i="28"/>
  <c r="KZ451" i="28" s="1"/>
  <c r="MH403" i="28"/>
  <c r="KZ403" i="28" s="1"/>
  <c r="MH149" i="28"/>
  <c r="KZ149" i="28" s="1"/>
  <c r="MH203" i="28"/>
  <c r="KZ203" i="28" s="1"/>
  <c r="MH450" i="28"/>
  <c r="KZ450" i="28" s="1"/>
  <c r="MH110" i="28"/>
  <c r="KZ110" i="28" s="1"/>
  <c r="MH343" i="28"/>
  <c r="KZ343" i="28" s="1"/>
  <c r="MH162" i="28"/>
  <c r="KZ162" i="28" s="1"/>
  <c r="MH448" i="28"/>
  <c r="KZ448" i="28" s="1"/>
  <c r="MH15" i="28"/>
  <c r="KZ15" i="28" s="1"/>
  <c r="MH88" i="28"/>
  <c r="KZ88" i="28" s="1"/>
  <c r="MH309" i="28"/>
  <c r="KZ309" i="28" s="1"/>
  <c r="MH351" i="28"/>
  <c r="KZ351" i="28" s="1"/>
  <c r="MH161" i="28"/>
  <c r="KZ161" i="28" s="1"/>
  <c r="MH134" i="28"/>
  <c r="KZ134" i="28" s="1"/>
  <c r="MH40" i="28"/>
  <c r="KZ40" i="28" s="1"/>
  <c r="MH304" i="28"/>
  <c r="KZ304" i="28" s="1"/>
  <c r="MH281" i="28"/>
  <c r="KZ281" i="28" s="1"/>
  <c r="MH273" i="28"/>
  <c r="KZ273" i="28" s="1"/>
  <c r="MH131" i="28"/>
  <c r="KZ131" i="28" s="1"/>
  <c r="MH47" i="28"/>
  <c r="KZ47" i="28" s="1"/>
  <c r="MH53" i="28"/>
  <c r="KZ53" i="28" s="1"/>
  <c r="MH369" i="28"/>
  <c r="KZ369" i="28" s="1"/>
  <c r="MH55" i="28"/>
  <c r="KZ55" i="28" s="1"/>
  <c r="MH449" i="28"/>
  <c r="KZ449" i="28" s="1"/>
  <c r="MH25" i="28"/>
  <c r="KZ25" i="28" s="1"/>
  <c r="MH397" i="28"/>
  <c r="KZ397" i="28" s="1"/>
  <c r="MH384" i="28"/>
  <c r="KZ384" i="28" s="1"/>
  <c r="MH179" i="28"/>
  <c r="KZ179" i="28" s="1"/>
  <c r="MH211" i="28"/>
  <c r="KZ211" i="28" s="1"/>
  <c r="MH361" i="28"/>
  <c r="KZ361" i="28" s="1"/>
  <c r="MH197" i="28"/>
  <c r="KZ197" i="28" s="1"/>
  <c r="MH99" i="28"/>
  <c r="KZ99" i="28" s="1"/>
  <c r="MH375" i="28"/>
  <c r="KZ375" i="28" s="1"/>
  <c r="MH420" i="28"/>
  <c r="KZ420" i="28" s="1"/>
  <c r="MH433" i="28"/>
  <c r="KZ433" i="28" s="1"/>
  <c r="MH416" i="28"/>
  <c r="KZ416" i="28" s="1"/>
  <c r="MH33" i="28"/>
  <c r="KZ33" i="28" s="1"/>
  <c r="MH298" i="28"/>
  <c r="KZ298" i="28" s="1"/>
  <c r="MH287" i="28"/>
  <c r="KZ287" i="28" s="1"/>
  <c r="MH18" i="28"/>
  <c r="KZ18" i="28" s="1"/>
  <c r="MH235" i="28"/>
  <c r="KZ235" i="28" s="1"/>
  <c r="MH444" i="28"/>
  <c r="KZ444" i="28" s="1"/>
  <c r="MH387" i="28"/>
  <c r="KZ387" i="28" s="1"/>
  <c r="MH238" i="28"/>
  <c r="KZ238" i="28" s="1"/>
  <c r="MH332" i="28"/>
  <c r="KZ332" i="28" s="1"/>
  <c r="MH45" i="28"/>
  <c r="KZ45" i="28" s="1"/>
  <c r="MH106" i="28"/>
  <c r="KZ106" i="28" s="1"/>
  <c r="MH261" i="28"/>
  <c r="KZ261" i="28" s="1"/>
  <c r="MH399" i="28"/>
  <c r="KZ399" i="28" s="1"/>
  <c r="MH404" i="28"/>
  <c r="KZ404" i="28" s="1"/>
  <c r="MH515" i="28"/>
  <c r="KZ515" i="28" s="1"/>
  <c r="MH356" i="28"/>
  <c r="KZ356" i="28" s="1"/>
  <c r="MH289" i="28"/>
  <c r="KZ289" i="28" s="1"/>
</calcChain>
</file>

<file path=xl/sharedStrings.xml><?xml version="1.0" encoding="utf-8"?>
<sst xmlns="http://schemas.openxmlformats.org/spreadsheetml/2006/main" count="10305" uniqueCount="1355">
  <si>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</si>
  <si>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</si>
  <si>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</si>
  <si>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</si>
  <si>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</si>
  <si>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</si>
  <si>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</si>
  <si>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</si>
  <si>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</si>
  <si>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</si>
  <si>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</si>
  <si>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</si>
  <si>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</si>
  <si>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</si>
  <si>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</si>
  <si>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</si>
  <si>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</si>
  <si>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</si>
  <si>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</si>
  <si>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</si>
  <si>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</si>
  <si>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</si>
  <si>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</si>
  <si>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</si>
  <si>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</si>
  <si>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</si>
  <si>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</si>
  <si>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</si>
  <si>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</si>
  <si>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</si>
  <si>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</si>
  <si>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</si>
  <si>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</si>
  <si>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</si>
  <si>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</si>
  <si>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</si>
  <si>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</si>
  <si>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</si>
  <si>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</si>
  <si>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</si>
  <si>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</si>
  <si>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</si>
  <si>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</si>
  <si>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</si>
  <si>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</si>
  <si>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</si>
  <si>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</si>
  <si>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</si>
  <si>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</si>
  <si>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</si>
  <si>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</si>
  <si>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</si>
  <si>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</si>
  <si>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</si>
  <si>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</si>
  <si>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</si>
  <si>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</si>
  <si>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</si>
  <si>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</si>
  <si>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</si>
  <si>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</si>
  <si>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</si>
  <si>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</si>
  <si>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</si>
  <si>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</si>
  <si>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</si>
  <si>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</si>
  <si>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</si>
  <si>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</si>
  <si>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</si>
  <si>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</si>
  <si>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</si>
  <si>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</si>
  <si>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</si>
  <si>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</si>
  <si>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</si>
  <si>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</si>
  <si>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</si>
  <si>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</si>
  <si>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</si>
  <si>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</si>
  <si>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</si>
  <si>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</si>
  <si>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</si>
  <si>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</si>
  <si>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</si>
  <si>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</si>
  <si>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</si>
  <si>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</si>
  <si>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</si>
  <si>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</si>
  <si>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</si>
  <si>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</si>
  <si>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</si>
  <si>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</si>
  <si>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</si>
  <si>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</si>
  <si>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</si>
  <si>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</si>
  <si>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</si>
  <si>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</si>
  <si>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</si>
  <si>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</si>
  <si>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</si>
  <si>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</si>
  <si>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</si>
  <si>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</si>
  <si>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</si>
  <si>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</si>
  <si>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</si>
  <si>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</si>
  <si>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</si>
  <si>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</si>
  <si>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</si>
  <si>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</si>
  <si>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</si>
  <si>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</si>
  <si>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</si>
  <si>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</si>
  <si>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longitudinal_dispersivity</t>
  </si>
  <si>
    <t>zero_order_decay</t>
  </si>
  <si>
    <t>source_duration</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</si>
  <si>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</si>
  <si>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</si>
  <si>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</si>
  <si>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</si>
  <si>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</si>
  <si>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</si>
  <si>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</si>
  <si>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</si>
  <si>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</si>
  <si>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</si>
  <si>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</si>
  <si>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</si>
  <si>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</si>
  <si>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</si>
  <si>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</si>
  <si>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</si>
  <si>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</si>
  <si>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</si>
  <si>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</si>
  <si>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</si>
  <si>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</si>
  <si>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</si>
  <si>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</si>
  <si>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</si>
  <si>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</si>
  <si>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</si>
  <si>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</si>
  <si>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</si>
  <si>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</si>
  <si>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</si>
  <si>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</si>
  <si>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</si>
  <si>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</si>
  <si>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</si>
  <si>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</si>
  <si>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</si>
  <si>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</si>
  <si>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</si>
  <si>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</si>
  <si>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</si>
  <si>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</si>
  <si>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</si>
  <si>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</si>
  <si>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</si>
  <si>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</si>
  <si>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</si>
  <si>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</si>
  <si>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</si>
  <si>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</si>
  <si>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</si>
  <si>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</si>
  <si>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</si>
  <si>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</si>
  <si>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(1)</t>
  </si>
  <si>
    <t>TRPv</t>
  </si>
  <si>
    <t>R</t>
  </si>
  <si>
    <t>x</t>
  </si>
  <si>
    <t>Darcy</t>
  </si>
  <si>
    <t>s13</t>
  </si>
  <si>
    <t>s14</t>
  </si>
  <si>
    <t>temp</t>
  </si>
  <si>
    <t>hk[:,5:8,1:8]</t>
  </si>
  <si>
    <t>nadvfd</t>
  </si>
  <si>
    <t>mxstrn</t>
  </si>
  <si>
    <t>alh</t>
  </si>
  <si>
    <t>alh1</t>
  </si>
  <si>
    <t>[top-delv*kforkinran</t>
  </si>
  <si>
    <t>[60.0,60.0,520.0,520.0]</t>
  </si>
  <si>
    <t>vka</t>
  </si>
  <si>
    <t>[500,750,1000],</t>
  </si>
  <si>
    <t>2.25,</t>
  </si>
  <si>
    <t>icbund</t>
  </si>
  <si>
    <t>crch</t>
  </si>
  <si>
    <t>isothm</t>
  </si>
  <si>
    <t>4:</t>
  </si>
  <si>
    <t>mxiter</t>
  </si>
  <si>
    <t>1|50</t>
  </si>
  <si>
    <t>igetsc</t>
  </si>
  <si>
    <t>sp1</t>
  </si>
  <si>
    <t>Vani</t>
  </si>
  <si>
    <t>Yacopo</t>
  </si>
  <si>
    <t>xshift</t>
  </si>
  <si>
    <t>yshift</t>
  </si>
  <si>
    <t>satthk</t>
  </si>
  <si>
    <t>crech</t>
  </si>
  <si>
    <t>Isothm</t>
  </si>
  <si>
    <t>hclose_gwt</t>
  </si>
  <si>
    <t>rclose_gwt</t>
  </si>
  <si>
    <t>RCH</t>
  </si>
  <si>
    <t>Kd</t>
  </si>
  <si>
    <t>Up.StrFD</t>
  </si>
  <si>
    <t>CentralFD</t>
  </si>
  <si>
    <t>append((perlen[i],nstp[i],tsmult[i]))</t>
  </si>
  <si>
    <t>5,15years</t>
  </si>
  <si>
    <t>1,365</t>
  </si>
  <si>
    <t>[11:19,:,0:24]k2</t>
  </si>
  <si>
    <t>[2,730]</t>
  </si>
  <si>
    <t>[11:19,:,36:]k2</t>
  </si>
  <si>
    <t>1,1</t>
  </si>
  <si>
    <t>160,1340</t>
  </si>
  <si>
    <t>2*+-</t>
  </si>
  <si>
    <t>8t,12y,16y</t>
  </si>
  <si>
    <t>[6.75-delv*kforkinrange(1,nlay+1)]</t>
  </si>
  <si>
    <t>3,12,20years</t>
  </si>
  <si>
    <t>*.dat=1.5m</t>
  </si>
  <si>
    <t>Hdispersivity</t>
  </si>
  <si>
    <t>Vdispersivity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</si>
  <si>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</si>
  <si>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</si>
  <si>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</si>
  <si>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</si>
  <si>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</si>
  <si>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</si>
  <si>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</si>
  <si>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</si>
  <si>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</si>
  <si>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</si>
  <si>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</si>
  <si>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</si>
  <si>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</si>
  <si>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</si>
  <si>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</si>
  <si>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</si>
  <si>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</si>
  <si>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</si>
  <si>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</si>
  <si>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</si>
  <si>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</si>
  <si>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</si>
  <si>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</si>
  <si>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</si>
  <si>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</si>
  <si>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</si>
  <si>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</si>
  <si>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</si>
  <si>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</si>
  <si>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</si>
  <si>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</si>
  <si>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</si>
  <si>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</si>
  <si>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</si>
  <si>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</si>
  <si>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</si>
  <si>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</si>
  <si>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</si>
  <si>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</si>
  <si>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</si>
  <si>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</si>
  <si>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</si>
  <si>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</si>
  <si>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</si>
  <si>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</si>
  <si>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</si>
  <si>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</si>
  <si>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</si>
  <si>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</si>
  <si>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</si>
  <si>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</si>
  <si>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</si>
  <si>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</si>
  <si>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</si>
  <si>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</si>
  <si>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</si>
  <si>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</si>
  <si>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</si>
  <si>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</si>
  <si>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</si>
  <si>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</si>
  <si>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</si>
  <si>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</si>
  <si>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</si>
  <si>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</si>
  <si>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</si>
  <si>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</si>
  <si>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</si>
  <si>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</si>
  <si>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</si>
  <si>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</si>
  <si>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</si>
  <si>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</si>
  <si>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</si>
  <si>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</si>
  <si>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</si>
  <si>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</si>
  <si>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</si>
  <si>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</si>
  <si>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</si>
  <si>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</si>
  <si>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</si>
  <si>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</si>
  <si>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</si>
  <si>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</si>
  <si>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</si>
  <si>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</si>
  <si>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</si>
  <si>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</si>
  <si>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</si>
  <si>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</si>
  <si>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</si>
  <si>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</si>
  <si>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</si>
  <si>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</si>
  <si>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</si>
  <si>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</si>
  <si>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</si>
  <si>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</si>
  <si>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</si>
  <si>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</si>
  <si>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</si>
  <si>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</si>
  <si>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</si>
  <si>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</si>
  <si>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</si>
  <si>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</si>
  <si>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</si>
  <si>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</si>
  <si>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</si>
  <si>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</si>
  <si>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</si>
  <si>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</si>
  <si>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</si>
  <si>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</si>
  <si>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</si>
  <si>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</si>
  <si>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</si>
  <si>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</si>
  <si>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</si>
  <si>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</si>
  <si>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</si>
  <si>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</si>
  <si>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</si>
  <si>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</si>
  <si>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</si>
  <si>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</si>
  <si>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</si>
  <si>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</si>
  <si>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</si>
  <si>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</si>
  <si>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</si>
  <si>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</si>
  <si>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</si>
  <si>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</si>
  <si>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</si>
  <si>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</si>
  <si>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</si>
  <si>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</si>
  <si>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</si>
  <si>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</si>
  <si>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</si>
  <si>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</si>
  <si>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</si>
  <si>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</si>
  <si>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</si>
  <si>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</si>
  <si>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</si>
  <si>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</si>
  <si>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</si>
  <si>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</si>
  <si>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</si>
  <si>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</si>
  <si>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</si>
  <si>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</si>
  <si>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</si>
  <si>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</si>
  <si>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</si>
  <si>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</si>
  <si>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</si>
  <si>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</si>
  <si>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</si>
  <si>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</si>
  <si>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</si>
  <si>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</si>
  <si>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</si>
  <si>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</si>
  <si>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</si>
  <si>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</si>
  <si>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</si>
  <si>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</si>
  <si>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</si>
  <si>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</si>
  <si>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</si>
  <si>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</si>
  <si>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</si>
  <si>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</si>
  <si>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</si>
  <si>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</si>
  <si>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</si>
  <si>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</si>
  <si>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</si>
  <si>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</si>
  <si>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</si>
  <si>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</si>
  <si>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</si>
  <si>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</si>
  <si>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</si>
  <si>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</si>
  <si>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</si>
  <si>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</si>
  <si>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</si>
  <si>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</si>
  <si>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</si>
  <si>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</si>
  <si>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</si>
  <si>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</si>
  <si>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</si>
  <si>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</si>
  <si>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</si>
  <si>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</si>
  <si>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</si>
  <si>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</si>
  <si>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</si>
  <si>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</si>
  <si>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</si>
  <si>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</si>
  <si>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</si>
  <si>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</si>
  <si>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</si>
  <si>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</si>
  <si>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</si>
  <si>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</si>
  <si>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</si>
  <si>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</si>
  <si>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</si>
  <si>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</si>
  <si>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</si>
  <si>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</si>
  <si>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</si>
  <si>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</si>
  <si>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</si>
  <si>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</si>
  <si>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</si>
  <si>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</si>
  <si>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</si>
  <si>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</si>
  <si>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</si>
  <si>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</si>
  <si>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</si>
  <si>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</si>
  <si>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</si>
  <si>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</si>
  <si>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</si>
  <si>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</si>
  <si>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</si>
  <si>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</si>
  <si>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</si>
  <si>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</si>
  <si>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</si>
  <si>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</si>
  <si>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</si>
  <si>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</si>
  <si>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</si>
  <si>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</si>
  <si>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</si>
  <si>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</si>
  <si>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</si>
  <si>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</si>
  <si>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</si>
  <si>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</si>
  <si>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</si>
  <si>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</si>
  <si>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</si>
  <si>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</si>
  <si>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</si>
  <si>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</si>
  <si>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</si>
  <si>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</si>
  <si>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</si>
  <si>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</si>
  <si>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</si>
  <si>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</si>
  <si>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</si>
  <si>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</si>
  <si>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</si>
  <si>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</si>
  <si>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</si>
  <si>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</si>
  <si>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</si>
  <si>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</si>
  <si>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</si>
  <si>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</si>
  <si>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</si>
  <si>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</si>
  <si>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</si>
  <si>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</si>
  <si>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</si>
  <si>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</si>
  <si>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</si>
  <si>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</si>
  <si>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</si>
  <si>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</si>
  <si>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</si>
  <si>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</si>
  <si>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</si>
  <si>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</si>
  <si>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</si>
  <si>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</si>
  <si>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</si>
  <si>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</si>
  <si>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</si>
  <si>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</si>
  <si>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</si>
  <si>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</si>
  <si>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</si>
  <si>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</si>
  <si>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</si>
  <si>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</si>
  <si>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</si>
  <si>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</si>
  <si>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</si>
  <si>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</si>
  <si>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</si>
  <si>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</si>
  <si>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</si>
  <si>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</si>
  <si>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</si>
  <si>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</si>
  <si>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</si>
  <si>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</si>
  <si>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</si>
  <si>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</si>
  <si>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</si>
  <si>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</si>
  <si>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</si>
  <si>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</si>
  <si>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</si>
  <si>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</si>
  <si>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</si>
  <si>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</si>
  <si>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</si>
  <si>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</si>
  <si>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</si>
  <si>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</si>
  <si>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</si>
  <si>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</si>
  <si>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</si>
  <si>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</si>
  <si>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</si>
  <si>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</si>
  <si>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</si>
  <si>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</si>
  <si>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</si>
  <si>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</si>
  <si>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</si>
  <si>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</si>
  <si>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</si>
  <si>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</si>
  <si>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</si>
  <si>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</si>
  <si>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</si>
  <si>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</si>
  <si>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</si>
  <si>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</si>
  <si>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</si>
  <si>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</si>
  <si>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</si>
  <si>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</si>
  <si>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</si>
  <si>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</si>
  <si>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</si>
  <si>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</si>
  <si>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</si>
  <si>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</si>
  <si>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</si>
  <si>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</si>
  <si>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</si>
  <si>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</si>
  <si>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</si>
  <si>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</si>
  <si>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</si>
  <si>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</si>
  <si>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</si>
  <si>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</si>
  <si>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</si>
  <si>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</si>
  <si>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</si>
  <si>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</si>
  <si>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</si>
  <si>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</si>
  <si>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</si>
  <si>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</si>
  <si>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</si>
  <si>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</si>
  <si>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</si>
  <si>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</si>
  <si>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</si>
  <si>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</si>
  <si>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</si>
  <si>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</si>
  <si>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</si>
  <si>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</si>
  <si>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</si>
  <si>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</si>
  <si>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</si>
  <si>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</si>
  <si>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</si>
  <si>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</si>
  <si>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</si>
  <si>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</si>
  <si>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</si>
  <si>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</si>
  <si>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</si>
  <si>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</si>
  <si>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</si>
  <si>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</si>
  <si>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</si>
  <si>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</si>
  <si>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</si>
  <si>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</si>
  <si>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</si>
  <si>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</si>
  <si>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</si>
  <si>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</si>
  <si>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</si>
  <si>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</si>
  <si>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</si>
  <si>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</si>
  <si>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</si>
  <si>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</si>
  <si>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</si>
  <si>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</si>
  <si>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</si>
  <si>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</si>
  <si>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</si>
  <si>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</si>
  <si>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</si>
  <si>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</si>
  <si>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</si>
  <si>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</si>
  <si>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</si>
  <si>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</si>
  <si>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</si>
  <si>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</si>
  <si>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</si>
  <si>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</si>
  <si>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</si>
  <si>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</si>
  <si>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</si>
  <si>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</si>
  <si>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</si>
  <si>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</si>
  <si>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</si>
  <si>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</si>
  <si>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</si>
  <si>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</si>
  <si>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</si>
  <si>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</si>
  <si>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</si>
  <si>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</si>
  <si>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</si>
  <si>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</si>
  <si>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</si>
  <si>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</si>
  <si>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</si>
  <si>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</si>
  <si>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</si>
  <si>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</si>
  <si>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</si>
  <si>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</si>
  <si>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</si>
  <si>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</si>
  <si>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</si>
  <si>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</si>
  <si>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</si>
  <si>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</si>
  <si>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</si>
  <si>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</si>
  <si>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</si>
  <si>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</si>
  <si>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</si>
  <si>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</si>
  <si>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</si>
  <si>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</si>
  <si>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</si>
  <si>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</si>
  <si>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</si>
  <si>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</si>
  <si>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</si>
  <si>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</si>
  <si>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</si>
  <si>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</si>
  <si>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</si>
  <si>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</si>
  <si>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</si>
  <si>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</si>
  <si>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</si>
  <si>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</si>
  <si>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</si>
  <si>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</si>
  <si>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</si>
  <si>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</si>
  <si>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</si>
  <si>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</si>
  <si>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</si>
  <si>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</si>
  <si>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</si>
  <si>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</si>
  <si>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</si>
  <si>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</si>
  <si>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</si>
  <si>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</si>
  <si>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</si>
  <si>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</si>
  <si>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</si>
  <si>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</si>
  <si>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</si>
  <si>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</si>
  <si>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</si>
  <si>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</si>
  <si>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</si>
  <si>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</si>
  <si>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</si>
  <si>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07_DISV_XT3D_GWF</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</si>
  <si>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</si>
  <si>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</si>
  <si>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</si>
  <si>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</si>
  <si>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</si>
  <si>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</si>
  <si>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</si>
  <si>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</si>
  <si>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</si>
  <si>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</si>
  <si>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</si>
  <si>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</si>
  <si>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</si>
  <si>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</si>
  <si>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</si>
  <si>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</si>
  <si>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</si>
  <si>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7a3</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</si>
  <si>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</si>
  <si>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</si>
  <si>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</si>
  <si>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</si>
  <si>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</si>
  <si>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</si>
  <si>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</si>
  <si>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</si>
  <si>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</si>
  <si>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</si>
  <si>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</si>
  <si>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</si>
  <si>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</si>
  <si>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</si>
  <si>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</si>
  <si>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</si>
  <si>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</si>
  <si>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</si>
  <si>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</si>
  <si>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</si>
  <si>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</si>
  <si>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</si>
  <si>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</si>
  <si>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</si>
  <si>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</si>
  <si>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</si>
  <si>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</si>
  <si>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</si>
  <si>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</si>
  <si>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</si>
  <si>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</si>
  <si>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</si>
  <si>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</si>
  <si>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</si>
  <si>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</si>
  <si>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</si>
  <si>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</si>
  <si>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</si>
  <si>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A_TCAL</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</si>
  <si>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</si>
  <si>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</si>
  <si>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</si>
  <si>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</si>
  <si>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</si>
  <si>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</si>
  <si>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</si>
  <si>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</si>
  <si>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</si>
  <si>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</si>
  <si>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</si>
  <si>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</si>
  <si>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</si>
  <si>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</si>
  <si>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</si>
  <si>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</si>
  <si>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</si>
  <si>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</si>
  <si>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</si>
  <si>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</si>
  <si>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</si>
  <si>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</si>
  <si>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</si>
  <si>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</si>
  <si>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</si>
  <si>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</si>
  <si>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</si>
  <si>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L_ts</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</si>
  <si>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</si>
  <si>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</si>
  <si>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</si>
  <si>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</si>
  <si>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</si>
  <si>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</si>
  <si>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</si>
  <si>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</si>
  <si>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</si>
  <si>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</si>
  <si>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</si>
  <si>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</si>
  <si>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</si>
  <si>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</si>
  <si>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</si>
  <si>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</si>
  <si>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</si>
  <si>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Ref.1 </t>
  </si>
  <si>
    <t xml:space="preserve">Ref.2 </t>
  </si>
  <si>
    <t xml:space="preserve">Packages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</si>
  <si>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</si>
  <si>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</si>
  <si>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</si>
  <si>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</si>
  <si>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</si>
  <si>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</si>
  <si>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</si>
  <si>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</si>
  <si>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</si>
  <si>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</si>
  <si>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</si>
  <si>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</si>
  <si>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</si>
  <si>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</si>
  <si>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</si>
  <si>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</si>
  <si>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</si>
  <si>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</si>
  <si>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</si>
  <si>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</si>
  <si>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</si>
  <si>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</si>
  <si>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</si>
  <si>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</si>
  <si>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</si>
  <si>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</si>
  <si>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</si>
  <si>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</si>
  <si>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</si>
  <si>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</si>
  <si>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</si>
  <si>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ev</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</si>
  <si>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</si>
  <si>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</si>
  <si>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</si>
  <si>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</si>
  <si>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</si>
  <si>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</si>
  <si>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</si>
  <si>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</si>
  <si>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</si>
  <si>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</si>
  <si>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</si>
  <si>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</si>
  <si>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</si>
  <si>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</si>
  <si>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</si>
  <si>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</si>
  <si>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</si>
  <si>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</si>
  <si>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</si>
  <si>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</si>
  <si>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</si>
  <si>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</si>
  <si>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</si>
  <si>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</si>
  <si>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</si>
  <si>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</si>
  <si>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</si>
  <si>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</si>
  <si>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</si>
  <si>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</si>
  <si>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</si>
  <si>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</si>
  <si>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</si>
  <si>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</si>
  <si>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</si>
  <si>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</si>
  <si>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</si>
  <si>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</si>
  <si>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</si>
  <si>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</si>
  <si>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</si>
  <si>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</si>
  <si>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</si>
  <si>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</si>
  <si>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</si>
  <si>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</si>
  <si>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</si>
  <si>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</si>
  <si>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</si>
  <si>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</si>
  <si>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..remove__space__</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</si>
  <si>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</si>
  <si>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</si>
  <si>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</si>
  <si>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</si>
  <si>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</si>
  <si>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</si>
  <si>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</si>
  <si>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</si>
  <si>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</si>
  <si>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</si>
  <si>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</si>
  <si>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</si>
  <si>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</si>
  <si>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</si>
  <si>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</si>
  <si>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</si>
  <si>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</si>
  <si>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</si>
  <si>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</si>
  <si>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</si>
  <si>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</si>
  <si>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</si>
  <si>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</si>
  <si>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</si>
  <si>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</si>
  <si>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</si>
  <si>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</si>
  <si>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</si>
  <si>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</si>
  <si>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</si>
  <si>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</si>
  <si>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</si>
  <si>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</si>
  <si>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</si>
  <si>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</si>
  <si>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</si>
  <si>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</si>
  <si>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</si>
  <si>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</si>
  <si>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</si>
  <si>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</si>
  <si>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</si>
  <si>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</si>
  <si>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</si>
  <si>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</si>
  <si>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</si>
  <si>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</si>
  <si>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</si>
  <si>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</si>
  <si>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</si>
  <si>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</si>
  <si>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</si>
  <si>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</si>
  <si>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</si>
  <si>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</si>
  <si>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</si>
  <si>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</si>
  <si>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</si>
  <si>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</si>
  <si>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</si>
  <si>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</si>
  <si>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</si>
  <si>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</si>
  <si>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</si>
  <si>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</si>
  <si>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</si>
  <si>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</si>
  <si>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</si>
  <si>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</si>
  <si>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</si>
  <si>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</si>
  <si>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</si>
  <si>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</si>
  <si>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</si>
  <si>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</si>
  <si>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</si>
  <si>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</si>
  <si>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</si>
  <si>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</si>
  <si>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</si>
  <si>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</si>
  <si>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</si>
  <si>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</si>
  <si>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</si>
  <si>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</si>
  <si>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</si>
  <si>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</si>
  <si>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</si>
  <si>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</si>
  <si>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</si>
  <si>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</si>
  <si>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</si>
  <si>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</si>
  <si>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</si>
  <si>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</si>
  <si>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</si>
  <si>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</si>
  <si>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</si>
  <si>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</si>
  <si>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</si>
  <si>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</si>
  <si>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</si>
  <si>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</si>
  <si>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</si>
  <si>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</si>
  <si>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</si>
  <si>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</si>
  <si>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</si>
  <si>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</si>
  <si>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</si>
  <si>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</si>
  <si>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</si>
  <si>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</si>
  <si>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</si>
  <si>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</si>
  <si>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</si>
  <si>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</si>
  <si>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</si>
  <si>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</si>
  <si>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</si>
  <si>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</si>
  <si>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</si>
  <si>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</si>
  <si>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</si>
  <si>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</si>
  <si>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</si>
  <si>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</si>
  <si>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</si>
  <si>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</si>
  <si>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</si>
  <si>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</si>
  <si>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</si>
  <si>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</si>
  <si>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</si>
  <si>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</si>
  <si>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</si>
  <si>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</si>
  <si>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</si>
  <si>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</si>
  <si>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</si>
  <si>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</si>
  <si>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</si>
  <si>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</si>
  <si>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</si>
  <si>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</si>
  <si>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</si>
  <si>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</si>
  <si>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</si>
  <si>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</si>
  <si>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</si>
  <si>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</si>
  <si>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</si>
  <si>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</si>
  <si>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</si>
  <si>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</si>
  <si>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</si>
  <si>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</si>
  <si>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</si>
  <si>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</si>
  <si>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</si>
  <si>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</si>
  <si>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</si>
  <si>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</si>
  <si>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</si>
  <si>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</si>
  <si>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</si>
  <si>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</si>
  <si>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</si>
  <si>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</si>
  <si>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</si>
  <si>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</si>
  <si>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</si>
  <si>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</si>
  <si>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</si>
  <si>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</si>
  <si>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</si>
  <si>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</si>
  <si>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</si>
  <si>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</si>
  <si>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</si>
  <si>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</si>
  <si>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</si>
  <si>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</si>
  <si>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</si>
  <si>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</si>
  <si>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</si>
  <si>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</si>
  <si>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</si>
  <si>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</si>
  <si>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</si>
  <si>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</si>
  <si>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</si>
  <si>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</si>
  <si>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</si>
  <si>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</si>
  <si>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</si>
  <si>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</si>
  <si>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</si>
  <si>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</si>
  <si>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</si>
  <si>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</si>
  <si>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</si>
  <si>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</si>
  <si>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</si>
  <si>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</si>
  <si>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</si>
  <si>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</si>
  <si>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</si>
  <si>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</si>
  <si>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</si>
  <si>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</si>
  <si>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</si>
  <si>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</si>
  <si>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</si>
  <si>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</si>
  <si>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</si>
  <si>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</si>
  <si>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</si>
  <si>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</si>
  <si>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</si>
  <si>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</si>
  <si>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</si>
  <si>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</si>
  <si>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</si>
  <si>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</si>
  <si>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</si>
  <si>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</si>
  <si>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</si>
  <si>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</si>
  <si>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</si>
  <si>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</si>
  <si>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</si>
  <si>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</si>
  <si>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</si>
  <si>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</si>
  <si>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</si>
  <si>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</si>
  <si>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</si>
  <si>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</si>
  <si>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</si>
  <si>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</si>
  <si>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</si>
  <si>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</si>
  <si>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</si>
  <si>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</si>
  <si>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</si>
  <si>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</si>
  <si>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</si>
  <si>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</si>
  <si>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</si>
  <si>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</si>
  <si>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</si>
  <si>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</si>
  <si>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</si>
  <si>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</si>
  <si>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</si>
  <si>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</si>
  <si>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</si>
  <si>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</si>
  <si>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</si>
  <si>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</si>
  <si>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</si>
  <si>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</si>
  <si>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</si>
  <si>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</si>
  <si>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</si>
  <si>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</si>
  <si>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</si>
  <si>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</si>
  <si>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</si>
  <si>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</si>
  <si>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</si>
  <si>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</si>
  <si>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</si>
  <si>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</si>
  <si>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</si>
  <si>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</si>
  <si>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</si>
  <si>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</si>
  <si>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</si>
  <si>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</si>
  <si>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</si>
  <si>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</si>
  <si>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</si>
  <si>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</si>
  <si>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</si>
  <si>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</si>
  <si>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</si>
  <si>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</si>
  <si>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</si>
  <si>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</si>
  <si>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</si>
  <si>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</si>
  <si>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</si>
  <si>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</si>
  <si>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</si>
  <si>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</si>
  <si>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</si>
  <si>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</si>
  <si>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</si>
  <si>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</si>
  <si>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</si>
  <si>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</si>
  <si>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</si>
  <si>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</si>
  <si>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</si>
  <si>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</si>
  <si>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</si>
  <si>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</si>
  <si>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</si>
  <si>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</si>
  <si>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</si>
  <si>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</si>
  <si>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</si>
  <si>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</si>
  <si>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</si>
  <si>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</si>
  <si>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</si>
  <si>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</si>
  <si>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</si>
  <si>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</si>
  <si>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</si>
  <si>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</si>
  <si>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</si>
  <si>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</si>
  <si>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</si>
  <si>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RES</t>
  </si>
  <si>
    <t>nlayp</t>
  </si>
  <si>
    <t>nrowp</t>
  </si>
  <si>
    <t>ncolp</t>
  </si>
  <si>
    <t>delrp</t>
  </si>
  <si>
    <t>delcp</t>
  </si>
  <si>
    <t>dum3</t>
  </si>
  <si>
    <t>dum4</t>
  </si>
  <si>
    <t>TDIS</t>
  </si>
  <si>
    <t>flopy.discretization.modeltime module	TDIS</t>
  </si>
  <si>
    <t>23_LGR w/ MVR | SFR</t>
  </si>
  <si>
    <t xml:space="preserve">Copy </t>
  </si>
  <si>
    <t>BFH2</t>
  </si>
  <si>
    <t>LGR2</t>
  </si>
  <si>
    <t>LGR</t>
  </si>
  <si>
    <t>lgr</t>
  </si>
  <si>
    <t>Draft</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</si>
  <si>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</si>
  <si>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</si>
  <si>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</si>
  <si>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</si>
  <si>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</si>
  <si>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</si>
  <si>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</si>
  <si>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</si>
  <si>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</si>
  <si>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</si>
  <si>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</si>
  <si>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</si>
  <si>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</si>
  <si>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</si>
  <si>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</si>
  <si>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</si>
  <si>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</si>
  <si>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</si>
  <si>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</si>
  <si>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</si>
  <si>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</si>
  <si>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</si>
  <si>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</si>
  <si>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</si>
  <si>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</si>
  <si>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</si>
  <si>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</si>
  <si>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</si>
  <si>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</si>
  <si>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child</t>
  </si>
  <si>
    <t>.. in Ref.1&amp;IN</t>
  </si>
  <si>
    <t>*.dat</t>
  </si>
  <si>
    <t xml:space="preserve">then </t>
  </si>
  <si>
    <t>Extra if|but ..</t>
  </si>
  <si>
    <t>. . .</t>
  </si>
  <si>
    <t>nlay1</t>
  </si>
  <si>
    <t>nrow1</t>
  </si>
  <si>
    <t>ncol1</t>
  </si>
  <si>
    <t>delr1</t>
  </si>
  <si>
    <t>delc1</t>
  </si>
  <si>
    <t>top1</t>
  </si>
  <si>
    <t>botm1</t>
  </si>
  <si>
    <t>idomain1</t>
  </si>
  <si>
    <t>ncp1</t>
  </si>
  <si>
    <t>Yeap</t>
  </si>
  <si>
    <t xml:space="preserve">length_units                    </t>
  </si>
  <si>
    <t xml:space="preserve">time_units                        </t>
  </si>
  <si>
    <t xml:space="preserve">nper                                  </t>
  </si>
  <si>
    <t xml:space="preserve">nlay                                   </t>
  </si>
  <si>
    <t xml:space="preserve">ncol                                   </t>
  </si>
  <si>
    <t xml:space="preserve">nrow                                 </t>
  </si>
  <si>
    <t xml:space="preserve">delr                                    </t>
  </si>
  <si>
    <t xml:space="preserve">delc                                   </t>
  </si>
  <si>
    <t xml:space="preserve">delv                                   </t>
  </si>
  <si>
    <t xml:space="preserve">top                                     </t>
  </si>
  <si>
    <t xml:space="preserve">strt                                     </t>
  </si>
  <si>
    <t xml:space="preserve">icelltype                            </t>
  </si>
  <si>
    <t xml:space="preserve">hydraulic_conductivity  </t>
  </si>
  <si>
    <t xml:space="preserve">nouter                               </t>
  </si>
  <si>
    <t xml:space="preserve">ninner                               </t>
  </si>
  <si>
    <t xml:space="preserve">hclose                               </t>
  </si>
  <si>
    <t xml:space="preserve">rclose                                </t>
  </si>
  <si>
    <t xml:space="preserve">perlen                               </t>
  </si>
  <si>
    <t xml:space="preserve">nstp                                   </t>
  </si>
  <si>
    <t xml:space="preserve">tsmult                               </t>
  </si>
  <si>
    <t>"meters"</t>
  </si>
  <si>
    <t>Z</t>
  </si>
  <si>
    <t>y</t>
  </si>
  <si>
    <t>25_Laattoe SPB</t>
  </si>
  <si>
    <t>"seconds"</t>
  </si>
  <si>
    <t>delr0</t>
  </si>
  <si>
    <t>delrmax</t>
  </si>
  <si>
    <t>"-12.2,-21.3,-30.5"</t>
  </si>
  <si>
    <t>"1,0,0"</t>
  </si>
  <si>
    <t>"1.8e-5,3.5e-10,3.1e-5"</t>
  </si>
  <si>
    <t>sy_str</t>
  </si>
  <si>
    <t>"0.1,0.05,0.25"</t>
  </si>
  <si>
    <t>sgm</t>
  </si>
  <si>
    <t>sgs</t>
  </si>
  <si>
    <t>cg_ske_str</t>
  </si>
  <si>
    <t>"3.3e-5,6.6e-4,4.5e-7"</t>
  </si>
  <si>
    <t>cg_theta_str</t>
  </si>
  <si>
    <t>"0.25,0.50,0.30"</t>
  </si>
  <si>
    <t>locw201</t>
  </si>
  <si>
    <t>linaccel</t>
  </si>
  <si>
    <t>"bicgstab"</t>
  </si>
  <si>
    <t>25_Jacob</t>
  </si>
  <si>
    <t>.05 3x</t>
  </si>
  <si>
    <t>"10-5 3x</t>
  </si>
  <si>
    <t>26_Jacob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</si>
</sst>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0" x14ac:knownFonts="1">
    <font>
      <sz val="11"/>
      <color theme="1"/>
      <name val="Calibri"/>
      <family val="2"/>
      <scheme val="minor"/>
    </font>
    <font>
      <sz val="5"/>
      <color theme="1"/>
      <name val="Calibri"/>
      <family val="2"/>
      <scheme val="minor"/>
    </font>
    <font>
      <sz val="10"/>
      <color rgb="FFFF0000"/>
      <name val="Calibri"/>
      <family val="2"/>
      <scheme val="minor"/>
    </font>
    <font>
      <sz val="12"/>
      <color theme="1"/>
      <name val="Calibri"/>
      <family val="2"/>
      <scheme val="minor"/>
    </font>
    <font>
      <sz val="10"/>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sz val="5"/>
      <color theme="0"/>
      <name val="Calibri"/>
      <family val="2"/>
    </font>
    <font>
      <b/>
      <sz val="7"/>
      <color theme="0"/>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10"/>
      <name val="Calibri"/>
      <family val="2"/>
      <scheme val="minor"/>
    </font>
    <font>
      <sz val="8"/>
      <name val="Calibri"/>
      <family val="2"/>
    </font>
    <font>
      <sz val="10.5"/>
      <name val="Calibri"/>
      <family val="2"/>
    </font>
    <font>
      <sz val="4"/>
      <color rgb="FFFFFF00"/>
      <name val="Calibri"/>
      <family val="2"/>
    </font>
    <font>
      <sz val="6"/>
      <color theme="0" tint="-4.9989318521683403E-2"/>
      <name val="Calibri"/>
      <family val="2"/>
      <scheme val="minor"/>
    </font>
    <font>
      <sz val="6"/>
      <color theme="0"/>
      <name val="Calibri"/>
      <family val="2"/>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5"/>
      <color theme="0" tint="-4.9989318521683403E-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7"/>
      <color rgb="FF00B0F0"/>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b/>
      <sz val="6"/>
      <color theme="0"/>
      <name val="Calibri"/>
      <family val="2"/>
      <scheme val="minor"/>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s>
  <fills count="30">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s>
  <borders count="2">
    <border>
      <left/>
      <right/>
      <top/>
      <bottom/>
      <diagonal/>
    </border>
    <border>
      <left/>
      <right/>
      <top/>
      <bottom style="thin">
        <color indexed="64"/>
      </bottom>
      <diagonal/>
    </border>
  </borders>
  <cellStyleXfs count="4">
    <xf numFmtId="0" fontId="0" fillId="0" borderId="0"/>
    <xf numFmtId="9" fontId="39" fillId="0" borderId="0" applyFont="0" applyFill="0" applyBorder="0" applyAlignment="0" applyProtection="0"/>
    <xf numFmtId="43" fontId="39" fillId="0" borderId="0" applyFont="0" applyFill="0" applyBorder="0" applyAlignment="0" applyProtection="0"/>
    <xf numFmtId="0" fontId="57" fillId="0" borderId="0"/>
  </cellStyleXfs>
  <cellXfs count="474">
    <xf numFmtId="0" fontId="0" fillId="0" borderId="0" xfId="0"/>
    <xf numFmtId="0" fontId="0" fillId="0" borderId="0" xfId="0" applyAlignment="1">
      <alignment horizontal="center" vertical="center"/>
    </xf>
    <xf numFmtId="11" fontId="0" fillId="0" borderId="0" xfId="0" applyNumberFormat="1"/>
    <xf numFmtId="0" fontId="3" fillId="0" borderId="0" xfId="0" applyFont="1" applyAlignment="1">
      <alignment vertical="center"/>
    </xf>
    <xf numFmtId="0" fontId="0" fillId="0" borderId="0" xfId="0" applyAlignment="1">
      <alignment vertical="center"/>
    </xf>
    <xf numFmtId="0" fontId="4" fillId="0" borderId="0" xfId="0" applyFont="1" applyAlignment="1">
      <alignment horizontal="left" vertical="center"/>
    </xf>
    <xf numFmtId="0" fontId="5" fillId="0" borderId="0" xfId="0" applyFont="1" applyAlignment="1">
      <alignment horizontal="right" vertical="center"/>
    </xf>
    <xf numFmtId="0" fontId="14" fillId="0" borderId="0" xfId="0" applyFont="1" applyAlignment="1">
      <alignment horizontal="left" vertical="center"/>
    </xf>
    <xf numFmtId="0" fontId="9"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vertical="center"/>
    </xf>
    <xf numFmtId="0" fontId="0" fillId="3" borderId="0" xfId="0" applyFill="1"/>
    <xf numFmtId="11" fontId="6"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6" fillId="11" borderId="0" xfId="0" applyFont="1" applyFill="1" applyAlignment="1">
      <alignment horizontal="right" vertical="center"/>
    </xf>
    <xf numFmtId="0" fontId="17" fillId="11" borderId="0" xfId="0" applyFont="1" applyFill="1" applyAlignment="1">
      <alignment horizontal="center" vertical="center"/>
    </xf>
    <xf numFmtId="0" fontId="18" fillId="0" borderId="0" xfId="0" applyFont="1" applyAlignment="1">
      <alignment horizontal="left" vertical="center"/>
    </xf>
    <xf numFmtId="0" fontId="15" fillId="3" borderId="0" xfId="0" applyFont="1" applyFill="1" applyAlignment="1">
      <alignment horizontal="center" vertical="center"/>
    </xf>
    <xf numFmtId="0" fontId="15"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alignment horizontal="left" vertical="center"/>
    </xf>
    <xf numFmtId="0" fontId="13" fillId="11" borderId="0" xfId="0" applyFont="1" applyFill="1" applyAlignment="1">
      <alignment horizontal="center" vertical="center"/>
    </xf>
    <xf numFmtId="0" fontId="16" fillId="11" borderId="0" xfId="0" applyFont="1" applyFill="1" applyAlignment="1">
      <alignment horizontal="center" vertical="center"/>
    </xf>
    <xf numFmtId="0" fontId="8" fillId="13" borderId="0" xfId="0" applyFont="1" applyFill="1" applyAlignment="1">
      <alignment horizontal="center" vertical="center"/>
    </xf>
    <xf numFmtId="0" fontId="5" fillId="0" borderId="0" xfId="0" applyFont="1"/>
    <xf numFmtId="1" fontId="5" fillId="0" borderId="0" xfId="0" applyNumberFormat="1" applyFont="1"/>
    <xf numFmtId="0" fontId="22" fillId="11" borderId="0" xfId="0" applyFont="1" applyFill="1" applyAlignment="1">
      <alignment horizontal="center" vertical="center"/>
    </xf>
    <xf numFmtId="0" fontId="1" fillId="14" borderId="0" xfId="0" applyFont="1" applyFill="1"/>
    <xf numFmtId="0" fontId="5" fillId="15" borderId="0" xfId="0" applyFont="1" applyFill="1"/>
    <xf numFmtId="1" fontId="5" fillId="15" borderId="0" xfId="0" applyNumberFormat="1" applyFont="1" applyFill="1"/>
    <xf numFmtId="0" fontId="5" fillId="17" borderId="0" xfId="0" applyFont="1" applyFill="1"/>
    <xf numFmtId="2" fontId="5" fillId="17" borderId="0" xfId="0" applyNumberFormat="1" applyFont="1" applyFill="1" applyAlignment="1">
      <alignment horizontal="center" vertical="center"/>
    </xf>
    <xf numFmtId="1" fontId="5" fillId="17" borderId="0" xfId="0" applyNumberFormat="1" applyFont="1" applyFill="1"/>
    <xf numFmtId="0" fontId="5" fillId="14" borderId="0" xfId="0" applyFont="1" applyFill="1" applyAlignment="1">
      <alignment horizontal="center"/>
    </xf>
    <xf numFmtId="1" fontId="5" fillId="17" borderId="0" xfId="0" applyNumberFormat="1" applyFont="1" applyFill="1" applyAlignment="1">
      <alignment horizontal="center" vertical="center"/>
    </xf>
    <xf numFmtId="1" fontId="26" fillId="15" borderId="0" xfId="0" applyNumberFormat="1" applyFont="1" applyFill="1" applyAlignment="1">
      <alignment horizontal="center" vertical="center"/>
    </xf>
    <xf numFmtId="1" fontId="26"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5" fillId="3" borderId="0" xfId="0" applyNumberFormat="1" applyFont="1" applyFill="1"/>
    <xf numFmtId="0" fontId="5" fillId="3" borderId="0" xfId="0" applyFont="1" applyFill="1"/>
    <xf numFmtId="0" fontId="0" fillId="8" borderId="0" xfId="0" applyFill="1"/>
    <xf numFmtId="0" fontId="28" fillId="0" borderId="0" xfId="0" applyFont="1" applyAlignment="1">
      <alignment horizontal="center" vertical="center"/>
    </xf>
    <xf numFmtId="0" fontId="29" fillId="11" borderId="0" xfId="0" applyFont="1" applyFill="1" applyAlignment="1">
      <alignment horizontal="right" vertical="center"/>
    </xf>
    <xf numFmtId="0" fontId="29" fillId="11" borderId="0" xfId="0" applyFont="1" applyFill="1" applyAlignment="1">
      <alignment horizontal="center" vertical="center"/>
    </xf>
    <xf numFmtId="0" fontId="5" fillId="19" borderId="0" xfId="0" applyFont="1" applyFill="1"/>
    <xf numFmtId="1" fontId="30" fillId="11" borderId="0" xfId="0" applyNumberFormat="1" applyFont="1" applyFill="1" applyAlignment="1">
      <alignment horizontal="center" vertical="center"/>
    </xf>
    <xf numFmtId="164" fontId="31" fillId="11" borderId="0" xfId="0" applyNumberFormat="1" applyFont="1" applyFill="1" applyAlignment="1">
      <alignment horizontal="center" vertical="center"/>
    </xf>
    <xf numFmtId="0" fontId="33" fillId="3" borderId="0" xfId="0" applyFont="1" applyFill="1" applyAlignment="1">
      <alignment horizontal="center" vertical="center"/>
    </xf>
    <xf numFmtId="0" fontId="33" fillId="3" borderId="0" xfId="0" applyFont="1" applyFill="1" applyAlignment="1">
      <alignment horizontal="left" vertical="center"/>
    </xf>
    <xf numFmtId="0" fontId="11" fillId="5" borderId="0" xfId="0" applyFont="1" applyFill="1" applyAlignment="1">
      <alignment horizontal="left" vertical="center"/>
    </xf>
    <xf numFmtId="0" fontId="35"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6" fillId="13" borderId="0" xfId="0" applyFont="1" applyFill="1" applyAlignment="1">
      <alignment horizontal="center" vertical="center"/>
    </xf>
    <xf numFmtId="0" fontId="38" fillId="13" borderId="0" xfId="0" applyFont="1" applyFill="1" applyAlignment="1">
      <alignment horizontal="center" vertical="center"/>
    </xf>
    <xf numFmtId="0" fontId="11" fillId="8" borderId="0" xfId="0" applyFont="1" applyFill="1" applyAlignment="1">
      <alignment horizontal="center" vertical="center"/>
    </xf>
    <xf numFmtId="0" fontId="33" fillId="8" borderId="0" xfId="0" applyFont="1" applyFill="1" applyAlignment="1">
      <alignment horizontal="center" vertical="center"/>
    </xf>
    <xf numFmtId="0" fontId="37" fillId="20" borderId="0" xfId="0" applyFont="1" applyFill="1" applyAlignment="1">
      <alignment horizontal="center" vertical="center"/>
    </xf>
    <xf numFmtId="0" fontId="23" fillId="13" borderId="0" xfId="0" applyFont="1" applyFill="1" applyAlignment="1">
      <alignment horizontal="center" vertical="center"/>
    </xf>
    <xf numFmtId="0" fontId="49" fillId="20" borderId="0" xfId="0" applyFont="1" applyFill="1" applyAlignment="1">
      <alignment horizontal="center" vertical="center"/>
    </xf>
    <xf numFmtId="0" fontId="32" fillId="0" borderId="0" xfId="0" applyFont="1" applyAlignment="1">
      <alignment horizontal="left" vertical="center"/>
    </xf>
    <xf numFmtId="0" fontId="32" fillId="12" borderId="0" xfId="0" applyFont="1" applyFill="1" applyAlignment="1">
      <alignment horizontal="center" vertical="center"/>
    </xf>
    <xf numFmtId="0" fontId="15" fillId="3" borderId="0" xfId="0" applyFont="1" applyFill="1" applyAlignment="1">
      <alignment horizontal="left" vertical="center"/>
    </xf>
    <xf numFmtId="0" fontId="33" fillId="20" borderId="0" xfId="0" applyFont="1" applyFill="1" applyAlignment="1">
      <alignment horizontal="center" vertical="center"/>
    </xf>
    <xf numFmtId="0" fontId="33"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2" fillId="5" borderId="0" xfId="0" applyFont="1" applyFill="1" applyAlignment="1">
      <alignment horizontal="left" vertical="center"/>
    </xf>
    <xf numFmtId="0" fontId="1" fillId="0" borderId="0" xfId="0" applyFont="1" applyAlignment="1">
      <alignment horizontal="left" vertical="center"/>
    </xf>
    <xf numFmtId="0" fontId="24" fillId="13" borderId="0" xfId="0" applyFont="1" applyFill="1" applyAlignment="1">
      <alignment horizontal="center" vertical="center"/>
    </xf>
    <xf numFmtId="0" fontId="36" fillId="13" borderId="0" xfId="0" applyFont="1" applyFill="1" applyAlignment="1">
      <alignment horizontal="right" vertical="center"/>
    </xf>
    <xf numFmtId="0" fontId="20" fillId="3" borderId="0" xfId="0" applyFont="1" applyFill="1" applyAlignment="1">
      <alignment horizontal="left" vertical="center"/>
    </xf>
    <xf numFmtId="0" fontId="41" fillId="13" borderId="0" xfId="0" applyFont="1" applyFill="1" applyAlignment="1">
      <alignment horizontal="center" vertical="center"/>
    </xf>
    <xf numFmtId="0" fontId="5" fillId="4" borderId="0" xfId="0" applyFont="1" applyFill="1" applyAlignment="1">
      <alignment horizontal="center" vertical="center"/>
    </xf>
    <xf numFmtId="0" fontId="60" fillId="10" borderId="0" xfId="0" applyFont="1" applyFill="1" applyAlignment="1">
      <alignment horizontal="center" vertical="center" wrapText="1"/>
    </xf>
    <xf numFmtId="1" fontId="51" fillId="10" borderId="0" xfId="0" applyNumberFormat="1" applyFont="1" applyFill="1" applyAlignment="1">
      <alignment horizontal="center" vertical="center" wrapText="1"/>
    </xf>
    <xf numFmtId="1" fontId="32" fillId="23" borderId="0" xfId="0" applyNumberFormat="1" applyFont="1" applyFill="1" applyAlignment="1">
      <alignment horizontal="center" vertical="center"/>
    </xf>
    <xf numFmtId="0" fontId="56" fillId="10" borderId="0" xfId="0" applyFont="1" applyFill="1" applyAlignment="1">
      <alignment horizontal="center" vertical="center" textRotation="90"/>
    </xf>
    <xf numFmtId="0" fontId="61" fillId="10" borderId="0" xfId="0" applyFont="1" applyFill="1" applyAlignment="1">
      <alignment horizontal="center" vertical="center" textRotation="90" wrapText="1"/>
    </xf>
    <xf numFmtId="1" fontId="62" fillId="10" borderId="0" xfId="0" applyNumberFormat="1" applyFont="1" applyFill="1" applyAlignment="1">
      <alignment horizontal="center" vertical="center" textRotation="90" wrapText="1"/>
    </xf>
    <xf numFmtId="1" fontId="25" fillId="10" borderId="0" xfId="0" applyNumberFormat="1" applyFont="1" applyFill="1" applyAlignment="1">
      <alignment horizontal="center" vertical="center" textRotation="90"/>
    </xf>
    <xf numFmtId="1" fontId="63" fillId="10" borderId="0" xfId="0" applyNumberFormat="1" applyFont="1" applyFill="1" applyAlignment="1">
      <alignment horizontal="center" vertical="center" textRotation="90"/>
    </xf>
    <xf numFmtId="167" fontId="32" fillId="24" borderId="0" xfId="0" applyNumberFormat="1" applyFont="1" applyFill="1" applyAlignment="1">
      <alignment horizontal="center" vertical="center"/>
    </xf>
    <xf numFmtId="0" fontId="59" fillId="10" borderId="0" xfId="0" applyFont="1" applyFill="1" applyAlignment="1">
      <alignment horizontal="center" vertical="center" wrapText="1"/>
    </xf>
    <xf numFmtId="0" fontId="1" fillId="0" borderId="0" xfId="0" applyFont="1" applyAlignment="1">
      <alignment vertical="center"/>
    </xf>
    <xf numFmtId="164" fontId="32" fillId="24" borderId="0" xfId="0" applyNumberFormat="1" applyFont="1" applyFill="1" applyAlignment="1">
      <alignment horizontal="center" vertical="center"/>
    </xf>
    <xf numFmtId="0" fontId="66" fillId="10" borderId="0" xfId="0" applyFont="1" applyFill="1" applyAlignment="1">
      <alignment horizontal="center" vertical="center" textRotation="90"/>
    </xf>
    <xf numFmtId="0" fontId="67" fillId="10" borderId="0" xfId="0" applyFont="1" applyFill="1" applyAlignment="1">
      <alignment horizontal="center" vertical="center" textRotation="90" wrapText="1"/>
    </xf>
    <xf numFmtId="1" fontId="68" fillId="10" borderId="0" xfId="0" applyNumberFormat="1" applyFont="1" applyFill="1" applyAlignment="1">
      <alignment horizontal="center" vertical="center" textRotation="90" wrapText="1"/>
    </xf>
    <xf numFmtId="0" fontId="59" fillId="10" borderId="0" xfId="0" applyFont="1" applyFill="1" applyAlignment="1">
      <alignment horizontal="center" vertical="center" textRotation="90"/>
    </xf>
    <xf numFmtId="0" fontId="32" fillId="26" borderId="0" xfId="0" applyFont="1" applyFill="1" applyAlignment="1">
      <alignment horizontal="center" vertical="center"/>
    </xf>
    <xf numFmtId="1" fontId="32" fillId="10" borderId="0" xfId="0" applyNumberFormat="1" applyFont="1" applyFill="1" applyAlignment="1">
      <alignment horizontal="center" wrapText="1"/>
    </xf>
    <xf numFmtId="0" fontId="1" fillId="10" borderId="0" xfId="0" applyFont="1" applyFill="1" applyAlignment="1">
      <alignment horizontal="center" vertical="center"/>
    </xf>
    <xf numFmtId="1" fontId="38" fillId="16" borderId="0" xfId="0" applyNumberFormat="1" applyFont="1" applyFill="1" applyAlignment="1">
      <alignment horizontal="center" vertical="center"/>
    </xf>
    <xf numFmtId="167" fontId="32"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2" fillId="24" borderId="0" xfId="0" applyNumberFormat="1" applyFont="1" applyFill="1" applyAlignment="1">
      <alignment horizontal="center"/>
    </xf>
    <xf numFmtId="164" fontId="32" fillId="24" borderId="1" xfId="0" applyNumberFormat="1" applyFont="1" applyFill="1" applyBorder="1" applyAlignment="1">
      <alignment horizontal="center" vertical="center"/>
    </xf>
    <xf numFmtId="0" fontId="59" fillId="23" borderId="0" xfId="0" applyFont="1" applyFill="1" applyAlignment="1">
      <alignment horizontal="center" vertical="center" wrapText="1"/>
    </xf>
    <xf numFmtId="1" fontId="9" fillId="23" borderId="0" xfId="0" applyNumberFormat="1" applyFont="1" applyFill="1" applyAlignment="1">
      <alignment horizontal="center" vertical="center"/>
    </xf>
    <xf numFmtId="1" fontId="32" fillId="15" borderId="0" xfId="0" applyNumberFormat="1" applyFont="1" applyFill="1" applyAlignment="1">
      <alignment horizontal="center" vertical="center" wrapText="1"/>
    </xf>
    <xf numFmtId="0" fontId="59" fillId="15" borderId="0" xfId="0" applyFont="1" applyFill="1" applyAlignment="1">
      <alignment horizontal="center" vertical="center" wrapText="1"/>
    </xf>
    <xf numFmtId="2" fontId="9" fillId="10" borderId="0" xfId="0" applyNumberFormat="1" applyFont="1" applyFill="1" applyAlignment="1">
      <alignment horizontal="center"/>
    </xf>
    <xf numFmtId="2" fontId="13" fillId="15" borderId="0" xfId="0" applyNumberFormat="1" applyFont="1" applyFill="1" applyAlignment="1">
      <alignment horizontal="center" vertical="center" wrapText="1"/>
    </xf>
    <xf numFmtId="1" fontId="37" fillId="24" borderId="0" xfId="0" applyNumberFormat="1" applyFont="1" applyFill="1" applyAlignment="1">
      <alignment horizontal="center" vertical="center"/>
    </xf>
    <xf numFmtId="1" fontId="54" fillId="3" borderId="0" xfId="0" applyNumberFormat="1" applyFont="1" applyFill="1" applyAlignment="1">
      <alignment horizontal="center" vertical="center"/>
    </xf>
    <xf numFmtId="1" fontId="69" fillId="24" borderId="0" xfId="0" applyNumberFormat="1" applyFont="1" applyFill="1" applyAlignment="1">
      <alignment horizontal="center" vertical="center"/>
    </xf>
    <xf numFmtId="1" fontId="70" fillId="3" borderId="0" xfId="0" applyNumberFormat="1" applyFont="1" applyFill="1" applyAlignment="1">
      <alignment horizontal="center" vertical="center"/>
    </xf>
    <xf numFmtId="1" fontId="40" fillId="17" borderId="0" xfId="0" applyNumberFormat="1" applyFont="1" applyFill="1" applyAlignment="1">
      <alignment horizontal="center" vertical="center"/>
    </xf>
    <xf numFmtId="1" fontId="71" fillId="10" borderId="0" xfId="0" applyNumberFormat="1" applyFont="1" applyFill="1" applyAlignment="1">
      <alignment horizontal="center" vertical="center" textRotation="90"/>
    </xf>
    <xf numFmtId="0" fontId="72" fillId="10" borderId="0" xfId="0" applyFont="1" applyFill="1" applyAlignment="1">
      <alignment horizontal="center" vertical="center" wrapText="1"/>
    </xf>
    <xf numFmtId="0" fontId="40" fillId="0" borderId="0" xfId="0" applyFont="1" applyAlignment="1">
      <alignment vertical="center"/>
    </xf>
    <xf numFmtId="0" fontId="73" fillId="10" borderId="0" xfId="0" applyFont="1" applyFill="1" applyAlignment="1">
      <alignment horizontal="center" vertical="center" textRotation="90"/>
    </xf>
    <xf numFmtId="0" fontId="74" fillId="10" borderId="0" xfId="0" applyFont="1" applyFill="1" applyAlignment="1">
      <alignment horizontal="center" vertical="center" textRotation="90"/>
    </xf>
    <xf numFmtId="164" fontId="75" fillId="10" borderId="0" xfId="0" applyNumberFormat="1" applyFont="1" applyFill="1" applyAlignment="1">
      <alignment horizontal="center" vertical="center"/>
    </xf>
    <xf numFmtId="164" fontId="75" fillId="10" borderId="1" xfId="0" applyNumberFormat="1" applyFont="1" applyFill="1" applyBorder="1" applyAlignment="1">
      <alignment horizontal="center" vertical="center"/>
    </xf>
    <xf numFmtId="164" fontId="54" fillId="10" borderId="0" xfId="0" applyNumberFormat="1" applyFont="1" applyFill="1" applyAlignment="1">
      <alignment horizontal="center"/>
    </xf>
    <xf numFmtId="0" fontId="76" fillId="10" borderId="0" xfId="0" applyFont="1" applyFill="1" applyAlignment="1">
      <alignment horizontal="center" vertical="center" textRotation="90" wrapText="1"/>
    </xf>
    <xf numFmtId="164" fontId="54" fillId="10" borderId="0" xfId="0" applyNumberFormat="1" applyFont="1" applyFill="1" applyAlignment="1">
      <alignment horizontal="center" vertical="center"/>
    </xf>
    <xf numFmtId="164" fontId="54" fillId="10" borderId="1" xfId="0" applyNumberFormat="1" applyFont="1" applyFill="1" applyBorder="1" applyAlignment="1">
      <alignment horizontal="center" vertical="center"/>
    </xf>
    <xf numFmtId="164" fontId="54"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7" fillId="10" borderId="0" xfId="0" applyNumberFormat="1" applyFont="1" applyFill="1" applyAlignment="1">
      <alignment horizontal="center" vertical="center" textRotation="90" wrapText="1"/>
    </xf>
    <xf numFmtId="0" fontId="73" fillId="10" borderId="0" xfId="0" applyFont="1" applyFill="1" applyAlignment="1">
      <alignment horizontal="center" vertical="center"/>
    </xf>
    <xf numFmtId="1" fontId="37" fillId="10" borderId="0" xfId="0" applyNumberFormat="1" applyFont="1" applyFill="1" applyAlignment="1">
      <alignment horizontal="center" vertical="center"/>
    </xf>
    <xf numFmtId="164" fontId="40" fillId="10" borderId="0" xfId="0" applyNumberFormat="1" applyFont="1" applyFill="1" applyAlignment="1">
      <alignment horizontal="center" vertical="center"/>
    </xf>
    <xf numFmtId="164" fontId="40" fillId="10" borderId="1" xfId="0" applyNumberFormat="1" applyFont="1" applyFill="1" applyBorder="1" applyAlignment="1">
      <alignment horizontal="center" vertical="center"/>
    </xf>
    <xf numFmtId="1" fontId="54" fillId="23" borderId="0" xfId="0" applyNumberFormat="1" applyFont="1" applyFill="1" applyAlignment="1">
      <alignment horizontal="center" vertical="center"/>
    </xf>
    <xf numFmtId="1" fontId="37" fillId="15" borderId="0" xfId="0" applyNumberFormat="1" applyFont="1" applyFill="1" applyAlignment="1">
      <alignment horizontal="center" vertical="center" wrapText="1"/>
    </xf>
    <xf numFmtId="0" fontId="72" fillId="15" borderId="0" xfId="0" applyFont="1" applyFill="1" applyAlignment="1">
      <alignment horizontal="center" vertical="center" wrapText="1"/>
    </xf>
    <xf numFmtId="1" fontId="24" fillId="10" borderId="0" xfId="0" applyNumberFormat="1" applyFont="1" applyFill="1" applyAlignment="1">
      <alignment horizontal="center" vertical="center" textRotation="90"/>
    </xf>
    <xf numFmtId="0" fontId="35" fillId="0" borderId="0" xfId="0" applyFont="1" applyAlignment="1">
      <alignment vertical="center"/>
    </xf>
    <xf numFmtId="0" fontId="41" fillId="6" borderId="0" xfId="0" applyFont="1" applyFill="1" applyAlignment="1">
      <alignment horizontal="center" vertical="center"/>
    </xf>
    <xf numFmtId="1" fontId="71" fillId="6" borderId="0" xfId="0" applyNumberFormat="1" applyFont="1" applyFill="1" applyAlignment="1">
      <alignment horizontal="center" vertical="center" textRotation="90"/>
    </xf>
    <xf numFmtId="1" fontId="37" fillId="6" borderId="0" xfId="0" applyNumberFormat="1" applyFont="1" applyFill="1" applyAlignment="1">
      <alignment horizontal="center" vertical="center"/>
    </xf>
    <xf numFmtId="1" fontId="37" fillId="17" borderId="0" xfId="0" applyNumberFormat="1" applyFont="1" applyFill="1" applyAlignment="1">
      <alignment horizontal="center" vertical="center" wrapText="1"/>
    </xf>
    <xf numFmtId="164" fontId="37" fillId="6" borderId="0" xfId="0" applyNumberFormat="1" applyFont="1" applyFill="1" applyAlignment="1">
      <alignment horizontal="center" vertical="center"/>
    </xf>
    <xf numFmtId="0" fontId="78" fillId="15" borderId="0" xfId="0" applyFont="1" applyFill="1" applyAlignment="1">
      <alignment horizontal="center" vertical="center" wrapText="1"/>
    </xf>
    <xf numFmtId="0" fontId="79" fillId="8" borderId="0" xfId="0" applyFont="1" applyFill="1" applyAlignment="1">
      <alignment horizontal="center" vertical="center"/>
    </xf>
    <xf numFmtId="0" fontId="5" fillId="18" borderId="0" xfId="0" applyFont="1" applyFill="1" applyAlignment="1">
      <alignment horizontal="center" vertical="center"/>
    </xf>
    <xf numFmtId="0" fontId="19" fillId="20" borderId="0" xfId="0" applyFont="1" applyFill="1" applyAlignment="1">
      <alignment horizontal="center" vertical="center"/>
    </xf>
    <xf numFmtId="0" fontId="79" fillId="6" borderId="0" xfId="0" applyFont="1" applyFill="1" applyAlignment="1">
      <alignment horizontal="center" vertical="center"/>
    </xf>
    <xf numFmtId="0" fontId="58" fillId="6" borderId="0" xfId="0" applyFont="1" applyFill="1" applyAlignment="1">
      <alignment horizontal="center" vertical="center"/>
    </xf>
    <xf numFmtId="0" fontId="58" fillId="2" borderId="0" xfId="0" applyFont="1" applyFill="1" applyAlignment="1">
      <alignment horizontal="center" vertical="center"/>
    </xf>
    <xf numFmtId="12" fontId="19" fillId="20" borderId="0" xfId="0" applyNumberFormat="1" applyFont="1" applyFill="1" applyAlignment="1">
      <alignment horizontal="center" vertical="center"/>
    </xf>
    <xf numFmtId="0" fontId="11" fillId="21" borderId="0" xfId="0" applyFont="1" applyFill="1" applyAlignment="1">
      <alignment horizontal="center" vertical="center"/>
    </xf>
    <xf numFmtId="1" fontId="19" fillId="20" borderId="0" xfId="0" applyNumberFormat="1" applyFont="1" applyFill="1" applyAlignment="1">
      <alignment horizontal="center" vertical="center"/>
    </xf>
    <xf numFmtId="12" fontId="19" fillId="20" borderId="0" xfId="0" applyNumberFormat="1" applyFont="1" applyFill="1" applyAlignment="1">
      <alignment horizontal="right" vertical="center"/>
    </xf>
    <xf numFmtId="9" fontId="19" fillId="20" borderId="0" xfId="1" applyFont="1" applyFill="1" applyAlignment="1">
      <alignment horizontal="center" vertical="center"/>
    </xf>
    <xf numFmtId="0" fontId="5" fillId="6" borderId="0" xfId="0" applyFont="1" applyFill="1" applyAlignment="1">
      <alignment horizontal="center" vertical="center"/>
    </xf>
    <xf numFmtId="1" fontId="11" fillId="21" borderId="0" xfId="0" applyNumberFormat="1" applyFont="1" applyFill="1" applyAlignment="1">
      <alignment horizontal="center" vertical="center"/>
    </xf>
    <xf numFmtId="0" fontId="80" fillId="10" borderId="0" xfId="0" applyFont="1" applyFill="1" applyAlignment="1">
      <alignment horizontal="center" vertical="center" textRotation="90"/>
    </xf>
    <xf numFmtId="0" fontId="81" fillId="10" borderId="0" xfId="0" applyFont="1" applyFill="1" applyAlignment="1">
      <alignment horizontal="center" vertical="center" textRotation="90"/>
    </xf>
    <xf numFmtId="165" fontId="14" fillId="10" borderId="0" xfId="0" applyNumberFormat="1" applyFont="1" applyFill="1" applyAlignment="1">
      <alignment horizontal="center"/>
    </xf>
    <xf numFmtId="165" fontId="14" fillId="10" borderId="1" xfId="0" applyNumberFormat="1" applyFont="1" applyFill="1" applyBorder="1" applyAlignment="1">
      <alignment horizontal="center"/>
    </xf>
    <xf numFmtId="165" fontId="26" fillId="10" borderId="0" xfId="0" applyNumberFormat="1" applyFont="1" applyFill="1" applyAlignment="1">
      <alignment horizontal="center"/>
    </xf>
    <xf numFmtId="0" fontId="82" fillId="10" borderId="0" xfId="0" applyFont="1" applyFill="1" applyAlignment="1">
      <alignment horizontal="center" vertical="center" wrapText="1"/>
    </xf>
    <xf numFmtId="0" fontId="83" fillId="10" borderId="0" xfId="0" applyFont="1" applyFill="1" applyAlignment="1">
      <alignment horizontal="center" vertical="center" textRotation="90" wrapText="1"/>
    </xf>
    <xf numFmtId="167" fontId="26" fillId="10" borderId="0" xfId="0" applyNumberFormat="1" applyFont="1" applyFill="1" applyAlignment="1">
      <alignment horizontal="center" vertical="center"/>
    </xf>
    <xf numFmtId="164" fontId="26" fillId="10" borderId="0" xfId="0" applyNumberFormat="1" applyFont="1" applyFill="1" applyAlignment="1">
      <alignment horizontal="center" vertical="center"/>
    </xf>
    <xf numFmtId="164" fontId="26" fillId="10" borderId="1" xfId="0" applyNumberFormat="1" applyFont="1" applyFill="1" applyBorder="1" applyAlignment="1">
      <alignment horizontal="center" vertical="center"/>
    </xf>
    <xf numFmtId="164" fontId="26" fillId="10" borderId="0" xfId="0" applyNumberFormat="1" applyFont="1" applyFill="1" applyAlignment="1">
      <alignment horizontal="center" vertical="center" textRotation="90"/>
    </xf>
    <xf numFmtId="1" fontId="37" fillId="10" borderId="1" xfId="0" applyNumberFormat="1" applyFont="1" applyFill="1" applyBorder="1" applyAlignment="1">
      <alignment horizontal="center" vertical="center"/>
    </xf>
    <xf numFmtId="0" fontId="54" fillId="25" borderId="0" xfId="0" applyFont="1" applyFill="1" applyAlignment="1">
      <alignment horizontal="left" vertical="center"/>
    </xf>
    <xf numFmtId="0" fontId="54" fillId="10" borderId="0" xfId="0" applyFont="1" applyFill="1" applyAlignment="1">
      <alignment horizontal="center" vertical="center" wrapText="1"/>
    </xf>
    <xf numFmtId="167" fontId="33" fillId="24" borderId="0" xfId="0" applyNumberFormat="1" applyFont="1" applyFill="1" applyAlignment="1">
      <alignment horizontal="center" vertical="center"/>
    </xf>
    <xf numFmtId="0" fontId="26" fillId="3" borderId="0" xfId="0" applyFont="1" applyFill="1" applyAlignment="1">
      <alignment horizontal="left" vertical="center"/>
    </xf>
    <xf numFmtId="0" fontId="33" fillId="8" borderId="0" xfId="0" applyFont="1" applyFill="1" applyAlignment="1">
      <alignment horizontal="center" vertical="center" textRotation="90"/>
    </xf>
    <xf numFmtId="0" fontId="47" fillId="8" borderId="0" xfId="0" applyFont="1" applyFill="1" applyAlignment="1">
      <alignment horizontal="right" vertical="center"/>
    </xf>
    <xf numFmtId="0" fontId="59" fillId="8" borderId="0" xfId="0" applyFont="1" applyFill="1" applyAlignment="1">
      <alignment horizontal="center" vertical="center" wrapText="1"/>
    </xf>
    <xf numFmtId="0" fontId="84" fillId="8" borderId="0" xfId="0" applyFont="1" applyFill="1" applyAlignment="1">
      <alignment horizontal="right" vertical="center"/>
    </xf>
    <xf numFmtId="0" fontId="64" fillId="8" borderId="0" xfId="0" applyFont="1" applyFill="1" applyAlignment="1">
      <alignment horizontal="center" vertical="center" wrapText="1"/>
    </xf>
    <xf numFmtId="0" fontId="65" fillId="8" borderId="0" xfId="0" applyFont="1" applyFill="1" applyAlignment="1">
      <alignment horizontal="center" vertical="center" wrapText="1"/>
    </xf>
    <xf numFmtId="0" fontId="53" fillId="8" borderId="0" xfId="0" applyFont="1" applyFill="1" applyAlignment="1">
      <alignment horizontal="center" vertical="center" wrapText="1"/>
    </xf>
    <xf numFmtId="0" fontId="32" fillId="8" borderId="0" xfId="0" applyFont="1" applyFill="1" applyAlignment="1">
      <alignment horizontal="center" vertical="center" wrapText="1"/>
    </xf>
    <xf numFmtId="0" fontId="9" fillId="8" borderId="0" xfId="0" applyFont="1" applyFill="1" applyAlignment="1">
      <alignment horizontal="center" vertical="center" wrapText="1"/>
    </xf>
    <xf numFmtId="1" fontId="32"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3" fillId="5" borderId="0" xfId="0" applyFont="1" applyFill="1" applyAlignment="1">
      <alignment horizontal="left" vertical="center"/>
    </xf>
    <xf numFmtId="0" fontId="89" fillId="8" borderId="0" xfId="0" applyFont="1" applyFill="1" applyAlignment="1">
      <alignment horizontal="center" vertical="center"/>
    </xf>
    <xf numFmtId="0" fontId="89" fillId="9" borderId="0" xfId="0" applyFont="1" applyFill="1" applyAlignment="1">
      <alignment horizontal="center" vertical="center"/>
    </xf>
    <xf numFmtId="0" fontId="89" fillId="0" borderId="0" xfId="0" applyFont="1" applyAlignment="1">
      <alignment horizontal="center" vertical="center"/>
    </xf>
    <xf numFmtId="0" fontId="90"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8" fillId="4" borderId="0" xfId="0" applyFont="1" applyFill="1" applyAlignment="1">
      <alignment horizontal="center" vertical="center"/>
    </xf>
    <xf numFmtId="0" fontId="0" fillId="4" borderId="0" xfId="0" applyFill="1" applyAlignment="1">
      <alignment horizontal="left"/>
    </xf>
    <xf numFmtId="0" fontId="91" fillId="13" borderId="0" xfId="0" applyFont="1" applyFill="1" applyAlignment="1">
      <alignment horizontal="center" vertical="center"/>
    </xf>
    <xf numFmtId="0" fontId="0" fillId="25" borderId="0" xfId="0"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92" fillId="25" borderId="0" xfId="0" applyFont="1" applyFill="1" applyAlignment="1">
      <alignment horizontal="center" vertical="center"/>
    </xf>
    <xf numFmtId="0" fontId="91" fillId="3" borderId="0" xfId="0" applyFont="1" applyFill="1" applyAlignment="1">
      <alignment horizontal="left" vertical="center"/>
    </xf>
    <xf numFmtId="0" fontId="32" fillId="11" borderId="0" xfId="0" applyFont="1" applyFill="1" applyAlignment="1">
      <alignment horizontal="center" vertical="center"/>
    </xf>
    <xf numFmtId="167" fontId="86" fillId="11" borderId="0" xfId="0" applyNumberFormat="1" applyFont="1" applyFill="1" applyAlignment="1">
      <alignment horizontal="center" vertical="center"/>
    </xf>
    <xf numFmtId="0" fontId="18" fillId="17" borderId="0" xfId="0" applyFont="1" applyFill="1" applyAlignment="1">
      <alignment horizontal="left" vertical="center"/>
    </xf>
    <xf numFmtId="0" fontId="11" fillId="17" borderId="0" xfId="0" applyFont="1" applyFill="1" applyAlignment="1">
      <alignment horizontal="left" vertical="center"/>
    </xf>
    <xf numFmtId="0" fontId="18" fillId="17" borderId="0" xfId="0" applyFont="1" applyFill="1" applyAlignment="1">
      <alignment horizontal="left" vertical="center" wrapText="1"/>
    </xf>
    <xf numFmtId="0" fontId="21" fillId="17" borderId="0" xfId="0" applyFont="1" applyFill="1" applyAlignment="1">
      <alignment horizontal="left" vertical="center" wrapText="1"/>
    </xf>
    <xf numFmtId="0" fontId="11" fillId="17" borderId="0" xfId="0" applyFont="1" applyFill="1" applyAlignment="1">
      <alignment horizontal="left" vertical="center" wrapText="1"/>
    </xf>
    <xf numFmtId="0" fontId="33" fillId="17" borderId="0" xfId="0" applyFont="1" applyFill="1" applyAlignment="1">
      <alignment horizontal="left" vertical="center"/>
    </xf>
    <xf numFmtId="0" fontId="0" fillId="25" borderId="0" xfId="0" applyFill="1" applyAlignment="1">
      <alignment horizontal="left" vertical="center"/>
    </xf>
    <xf numFmtId="0" fontId="34" fillId="11" borderId="0" xfId="0" applyFont="1" applyFill="1" applyAlignment="1">
      <alignment horizontal="center" vertical="center"/>
    </xf>
    <xf numFmtId="0" fontId="95" fillId="19" borderId="0" xfId="0" applyFont="1" applyFill="1" applyAlignment="1">
      <alignment horizontal="center" vertical="center"/>
    </xf>
    <xf numFmtId="0" fontId="50" fillId="13" borderId="0" xfId="0" applyFont="1" applyFill="1" applyAlignment="1">
      <alignment horizontal="center" vertical="center"/>
    </xf>
    <xf numFmtId="0" fontId="10" fillId="0" borderId="0" xfId="0" applyFont="1" applyAlignment="1">
      <alignment horizontal="center" vertical="center"/>
    </xf>
    <xf numFmtId="0" fontId="27" fillId="13" borderId="0" xfId="0" applyFont="1" applyFill="1" applyAlignment="1">
      <alignment horizontal="center" vertical="center"/>
    </xf>
    <xf numFmtId="0" fontId="27" fillId="13" borderId="0" xfId="0" applyFont="1" applyFill="1" applyAlignment="1">
      <alignment horizontal="right" vertical="center"/>
    </xf>
    <xf numFmtId="1" fontId="44" fillId="13" borderId="0" xfId="0" applyNumberFormat="1" applyFont="1" applyFill="1" applyAlignment="1">
      <alignment horizontal="center" vertical="center"/>
    </xf>
    <xf numFmtId="0" fontId="10" fillId="13" borderId="0" xfId="0" applyFont="1" applyFill="1" applyAlignment="1">
      <alignment horizontal="center" vertical="center"/>
    </xf>
    <xf numFmtId="0" fontId="16" fillId="13" borderId="0" xfId="0" applyFont="1" applyFill="1" applyAlignment="1">
      <alignment horizontal="right" vertical="center"/>
    </xf>
    <xf numFmtId="0" fontId="16" fillId="13" borderId="0" xfId="0" applyFont="1" applyFill="1" applyAlignment="1">
      <alignment horizontal="center" vertical="center"/>
    </xf>
    <xf numFmtId="164" fontId="31" fillId="13" borderId="0" xfId="0" applyNumberFormat="1" applyFont="1" applyFill="1" applyAlignment="1">
      <alignment horizontal="center" vertical="center"/>
    </xf>
    <xf numFmtId="0" fontId="87" fillId="8" borderId="0" xfId="0" applyFont="1" applyFill="1" applyAlignment="1">
      <alignment horizontal="center" vertical="center"/>
    </xf>
    <xf numFmtId="0" fontId="0" fillId="0" borderId="0" xfId="0" applyAlignment="1">
      <alignment horizontal="left" vertical="center"/>
    </xf>
    <xf numFmtId="0" fontId="90" fillId="8" borderId="0" xfId="0" applyFont="1" applyFill="1" applyAlignment="1">
      <alignment horizontal="left" vertical="center"/>
    </xf>
    <xf numFmtId="0" fontId="52" fillId="8" borderId="0" xfId="0" applyFont="1" applyFill="1" applyAlignment="1">
      <alignment horizontal="left" vertical="center"/>
    </xf>
    <xf numFmtId="0" fontId="87" fillId="25" borderId="0" xfId="0" applyFont="1" applyFill="1" applyAlignment="1">
      <alignment horizontal="center" vertical="center"/>
    </xf>
    <xf numFmtId="0" fontId="32" fillId="12" borderId="0" xfId="0" applyFont="1" applyFill="1" applyAlignment="1">
      <alignment horizontal="left" vertical="center"/>
    </xf>
    <xf numFmtId="0" fontId="32" fillId="10" borderId="0" xfId="0" applyFont="1" applyFill="1" applyAlignment="1">
      <alignment horizontal="left" vertical="center"/>
    </xf>
    <xf numFmtId="0" fontId="32" fillId="10" borderId="0" xfId="0" quotePrefix="1" applyFont="1" applyFill="1" applyAlignment="1">
      <alignment horizontal="right" vertical="center"/>
    </xf>
    <xf numFmtId="0" fontId="55" fillId="8" borderId="0" xfId="0" applyFont="1" applyFill="1" applyAlignment="1">
      <alignment horizontal="center"/>
    </xf>
    <xf numFmtId="0" fontId="0" fillId="9" borderId="0" xfId="0" applyFill="1" applyAlignment="1">
      <alignment horizontal="center" vertical="center"/>
    </xf>
    <xf numFmtId="0" fontId="97" fillId="9" borderId="0" xfId="0" applyFont="1" applyFill="1" applyAlignment="1">
      <alignment horizontal="center" vertical="center"/>
    </xf>
    <xf numFmtId="0" fontId="48" fillId="9" borderId="0" xfId="0" applyFont="1" applyFill="1" applyAlignment="1">
      <alignment horizontal="left" vertical="center"/>
    </xf>
    <xf numFmtId="0" fontId="0" fillId="8" borderId="0" xfId="0" applyFill="1" applyAlignment="1">
      <alignment horizontal="left"/>
    </xf>
    <xf numFmtId="11" fontId="32" fillId="10" borderId="0" xfId="0" quotePrefix="1" applyNumberFormat="1" applyFont="1" applyFill="1" applyAlignment="1">
      <alignment horizontal="right" vertical="center"/>
    </xf>
    <xf numFmtId="0" fontId="96" fillId="13" borderId="0" xfId="0" applyFont="1" applyFill="1" applyAlignment="1">
      <alignment horizontal="center" vertical="center"/>
    </xf>
    <xf numFmtId="0" fontId="38" fillId="13" borderId="0" xfId="0" applyFont="1" applyFill="1" applyAlignment="1">
      <alignment horizontal="left" vertical="center"/>
    </xf>
    <xf numFmtId="0" fontId="19" fillId="13" borderId="0" xfId="0" applyFont="1" applyFill="1" applyAlignment="1">
      <alignment horizontal="center" vertical="center"/>
    </xf>
    <xf numFmtId="0" fontId="99" fillId="3" borderId="0" xfId="0" applyFont="1" applyFill="1" applyAlignment="1">
      <alignment horizontal="left" vertical="center"/>
    </xf>
    <xf numFmtId="0" fontId="37" fillId="3" borderId="0" xfId="0" applyFont="1" applyFill="1" applyAlignment="1">
      <alignment horizontal="center" vertical="center"/>
    </xf>
    <xf numFmtId="0" fontId="33" fillId="12" borderId="0" xfId="0" applyFont="1" applyFill="1" applyAlignment="1">
      <alignment horizontal="left" vertical="center"/>
    </xf>
    <xf numFmtId="0" fontId="99" fillId="13" borderId="0" xfId="0" applyFont="1" applyFill="1" applyAlignment="1">
      <alignment horizontal="center" vertical="center"/>
    </xf>
    <xf numFmtId="0" fontId="38" fillId="13" borderId="0" xfId="0" applyFont="1" applyFill="1" applyAlignment="1">
      <alignment horizontal="right" vertical="center"/>
    </xf>
    <xf numFmtId="0" fontId="35" fillId="3" borderId="0" xfId="0" applyFont="1" applyFill="1" applyAlignment="1">
      <alignment horizontal="left" vertical="center"/>
    </xf>
    <xf numFmtId="0" fontId="23" fillId="27" borderId="0" xfId="0" applyFont="1" applyFill="1" applyAlignment="1">
      <alignment horizontal="left" vertical="center"/>
    </xf>
    <xf numFmtId="0" fontId="36" fillId="13" borderId="0" xfId="0" applyFont="1" applyFill="1" applyAlignment="1">
      <alignment horizontal="left" vertical="center"/>
    </xf>
    <xf numFmtId="0" fontId="47" fillId="20" borderId="0" xfId="0" applyFont="1" applyFill="1" applyAlignment="1">
      <alignment horizontal="left" vertical="center"/>
    </xf>
    <xf numFmtId="0" fontId="96" fillId="13" borderId="0" xfId="0" applyFont="1" applyFill="1" applyAlignment="1">
      <alignment horizontal="left" vertical="center"/>
    </xf>
    <xf numFmtId="0" fontId="99" fillId="3" borderId="0" xfId="0" applyFont="1" applyFill="1" applyAlignment="1">
      <alignment horizontal="center" vertical="center"/>
    </xf>
    <xf numFmtId="0" fontId="101" fillId="3" borderId="0" xfId="0" applyFont="1" applyFill="1" applyAlignment="1">
      <alignment horizontal="left" vertical="center"/>
    </xf>
    <xf numFmtId="0" fontId="98" fillId="28" borderId="0" xfId="0" applyFont="1" applyFill="1" applyAlignment="1">
      <alignment horizontal="right" vertical="center"/>
    </xf>
    <xf numFmtId="0" fontId="15" fillId="28" borderId="0" xfId="0" applyFont="1" applyFill="1" applyAlignment="1">
      <alignment horizontal="left"/>
    </xf>
    <xf numFmtId="0" fontId="20" fillId="28" borderId="0" xfId="0" applyFont="1" applyFill="1" applyAlignment="1">
      <alignment horizontal="right" vertical="center"/>
    </xf>
    <xf numFmtId="0" fontId="102" fillId="28" borderId="0" xfId="0" applyFont="1" applyFill="1" applyAlignment="1">
      <alignment horizontal="right" vertical="center"/>
    </xf>
    <xf numFmtId="0" fontId="20" fillId="28" borderId="0" xfId="0" applyFont="1" applyFill="1" applyAlignment="1">
      <alignment horizontal="left" vertical="center"/>
    </xf>
    <xf numFmtId="164" fontId="98" fillId="28" borderId="0" xfId="0" applyNumberFormat="1" applyFont="1" applyFill="1" applyAlignment="1">
      <alignment horizontal="right" vertical="center"/>
    </xf>
    <xf numFmtId="1" fontId="98" fillId="28" borderId="0" xfId="0" applyNumberFormat="1" applyFont="1" applyFill="1" applyAlignment="1">
      <alignment horizontal="right" vertical="center"/>
    </xf>
    <xf numFmtId="2" fontId="98" fillId="28" borderId="0" xfId="0" applyNumberFormat="1" applyFont="1" applyFill="1" applyAlignment="1">
      <alignment horizontal="right" vertical="center"/>
    </xf>
    <xf numFmtId="0" fontId="1" fillId="5" borderId="0" xfId="0" applyFont="1" applyFill="1" applyAlignment="1">
      <alignment horizontal="center" vertical="center"/>
    </xf>
    <xf numFmtId="0" fontId="32" fillId="5" borderId="0" xfId="0" applyFont="1" applyFill="1" applyAlignment="1">
      <alignment horizontal="center" vertical="center"/>
    </xf>
    <xf numFmtId="0" fontId="11" fillId="8" borderId="0" xfId="0" applyFont="1" applyFill="1" applyAlignment="1">
      <alignment horizontal="left" vertical="center"/>
    </xf>
    <xf numFmtId="0" fontId="103" fillId="0" borderId="0" xfId="0" applyFont="1" applyAlignment="1">
      <alignment horizontal="left" vertical="center"/>
    </xf>
    <xf numFmtId="0" fontId="11" fillId="0" borderId="0" xfId="0" applyFont="1" applyAlignment="1">
      <alignment horizontal="left" vertical="center"/>
    </xf>
    <xf numFmtId="0" fontId="51" fillId="0" borderId="0" xfId="0" applyFont="1" applyAlignment="1">
      <alignment horizontal="left" vertical="center"/>
    </xf>
    <xf numFmtId="0" fontId="11" fillId="0" borderId="0" xfId="0" applyFont="1" applyAlignment="1">
      <alignment horizontal="right" vertical="center"/>
    </xf>
    <xf numFmtId="0" fontId="32" fillId="10" borderId="0" xfId="0" applyFont="1" applyFill="1" applyAlignment="1">
      <alignment horizontal="center" vertical="center"/>
    </xf>
    <xf numFmtId="0" fontId="45" fillId="3" borderId="0" xfId="0" applyFont="1" applyFill="1" applyAlignment="1">
      <alignment horizontal="left" vertical="center"/>
    </xf>
    <xf numFmtId="166" fontId="32" fillId="10" borderId="0" xfId="0" quotePrefix="1" applyNumberFormat="1" applyFont="1" applyFill="1" applyAlignment="1">
      <alignment horizontal="right" vertical="center"/>
    </xf>
    <xf numFmtId="0" fontId="32" fillId="8" borderId="0" xfId="0" applyFont="1" applyFill="1" applyAlignment="1">
      <alignment horizontal="left" vertical="center"/>
    </xf>
    <xf numFmtId="0" fontId="32" fillId="8" borderId="0" xfId="0" quotePrefix="1" applyFont="1" applyFill="1" applyAlignment="1">
      <alignment horizontal="right" vertical="center"/>
    </xf>
    <xf numFmtId="0" fontId="98" fillId="28" borderId="0" xfId="0" applyFont="1" applyFill="1" applyAlignment="1">
      <alignment horizontal="left" vertical="center"/>
    </xf>
    <xf numFmtId="0" fontId="43" fillId="28" borderId="0" xfId="0" applyFont="1" applyFill="1" applyAlignment="1">
      <alignment horizontal="center" vertical="center"/>
    </xf>
    <xf numFmtId="0" fontId="32" fillId="28" borderId="0" xfId="0" applyFont="1" applyFill="1" applyAlignment="1">
      <alignment horizontal="left"/>
    </xf>
    <xf numFmtId="0" fontId="33" fillId="28" borderId="0" xfId="0" applyFont="1" applyFill="1" applyAlignment="1">
      <alignment horizontal="center" vertical="center"/>
    </xf>
    <xf numFmtId="0" fontId="20" fillId="28" borderId="0" xfId="0" applyFont="1" applyFill="1" applyAlignment="1">
      <alignment horizontal="center" vertical="center"/>
    </xf>
    <xf numFmtId="0" fontId="104" fillId="28" borderId="0" xfId="0" applyFont="1" applyFill="1" applyAlignment="1">
      <alignment horizontal="left"/>
    </xf>
    <xf numFmtId="0" fontId="106" fillId="28" borderId="0" xfId="0" applyFont="1" applyFill="1" applyAlignment="1">
      <alignment horizontal="left" vertical="center"/>
    </xf>
    <xf numFmtId="0" fontId="106" fillId="28" borderId="0" xfId="0" applyFont="1" applyFill="1" applyAlignment="1">
      <alignment horizontal="right" vertical="center"/>
    </xf>
    <xf numFmtId="1" fontId="42" fillId="28" borderId="0" xfId="0" applyNumberFormat="1" applyFont="1" applyFill="1" applyAlignment="1">
      <alignment horizontal="left" vertical="center"/>
    </xf>
    <xf numFmtId="0" fontId="32" fillId="3" borderId="0" xfId="0" applyFont="1" applyFill="1" applyAlignment="1">
      <alignment horizontal="left" vertical="center"/>
    </xf>
    <xf numFmtId="0" fontId="45" fillId="17" borderId="0" xfId="0" applyFont="1" applyFill="1" applyAlignment="1">
      <alignment horizontal="left" vertical="center"/>
    </xf>
    <xf numFmtId="3" fontId="8" fillId="13" borderId="0" xfId="0" applyNumberFormat="1" applyFont="1" applyFill="1" applyAlignment="1">
      <alignment horizontal="center" vertical="center"/>
    </xf>
    <xf numFmtId="0" fontId="107" fillId="13" borderId="0" xfId="0" applyFont="1" applyFill="1" applyAlignment="1">
      <alignment horizontal="center" vertical="center"/>
    </xf>
    <xf numFmtId="1" fontId="38" fillId="22" borderId="0" xfId="0" applyNumberFormat="1" applyFont="1" applyFill="1" applyAlignment="1">
      <alignment horizontal="center" vertical="center"/>
    </xf>
    <xf numFmtId="0" fontId="108" fillId="22" borderId="0" xfId="0" applyFont="1" applyFill="1" applyAlignment="1">
      <alignment horizontal="center" vertical="center"/>
    </xf>
    <xf numFmtId="3" fontId="93" fillId="22" borderId="0" xfId="0" applyNumberFormat="1" applyFont="1" applyFill="1" applyAlignment="1">
      <alignment horizontal="center" vertical="center"/>
    </xf>
    <xf numFmtId="3" fontId="109" fillId="22" borderId="0" xfId="0" applyNumberFormat="1" applyFont="1" applyFill="1" applyAlignment="1">
      <alignment horizontal="center" vertical="center"/>
    </xf>
    <xf numFmtId="0" fontId="33" fillId="10" borderId="0" xfId="0" quotePrefix="1" applyFont="1" applyFill="1" applyAlignment="1">
      <alignment horizontal="right" vertical="center"/>
    </xf>
    <xf numFmtId="0" fontId="98" fillId="20" borderId="0" xfId="0" applyFont="1" applyFill="1" applyAlignment="1">
      <alignment horizontal="center" vertical="center"/>
    </xf>
    <xf numFmtId="0" fontId="33" fillId="28" borderId="0" xfId="0" applyFont="1" applyFill="1" applyAlignment="1">
      <alignment horizontal="left"/>
    </xf>
    <xf numFmtId="0" fontId="98" fillId="28" borderId="0" xfId="0" applyFont="1" applyFill="1" applyAlignment="1">
      <alignment horizontal="center" vertical="center"/>
    </xf>
    <xf numFmtId="0" fontId="84" fillId="28" borderId="0" xfId="0" applyFont="1" applyFill="1" applyAlignment="1">
      <alignment horizontal="right" vertical="center"/>
    </xf>
    <xf numFmtId="0" fontId="33" fillId="10" borderId="0" xfId="0" applyFont="1" applyFill="1" applyAlignment="1">
      <alignment horizontal="left" vertical="center"/>
    </xf>
    <xf numFmtId="0" fontId="33" fillId="8" borderId="0" xfId="0" applyFont="1" applyFill="1" applyAlignment="1">
      <alignment horizontal="left" vertical="center"/>
    </xf>
    <xf numFmtId="0" fontId="33" fillId="0" borderId="0" xfId="0" applyFont="1" applyAlignment="1">
      <alignment horizontal="left" vertical="center"/>
    </xf>
    <xf numFmtId="0" fontId="33" fillId="0" borderId="0" xfId="0" applyFont="1" applyAlignment="1">
      <alignment horizontal="right" vertical="center"/>
    </xf>
    <xf numFmtId="0" fontId="33" fillId="0" borderId="0" xfId="0" applyFont="1" applyAlignment="1">
      <alignment horizontal="center" vertical="center"/>
    </xf>
    <xf numFmtId="0" fontId="37" fillId="8" borderId="0" xfId="0" applyFont="1" applyFill="1" applyAlignment="1">
      <alignment horizontal="center" vertical="center"/>
    </xf>
    <xf numFmtId="0" fontId="110" fillId="20" borderId="0" xfId="0" applyFont="1" applyFill="1" applyAlignment="1">
      <alignment horizontal="left" vertical="center"/>
    </xf>
    <xf numFmtId="0" fontId="42" fillId="13" borderId="0" xfId="0" applyFont="1" applyFill="1" applyAlignment="1">
      <alignment horizontal="right" vertical="center"/>
    </xf>
    <xf numFmtId="0" fontId="111" fillId="13" borderId="0" xfId="0" applyFont="1" applyFill="1" applyAlignment="1">
      <alignment horizontal="center" vertical="center"/>
    </xf>
    <xf numFmtId="0" fontId="112" fillId="16" borderId="0" xfId="0" applyFont="1" applyFill="1" applyAlignment="1">
      <alignment horizontal="center" vertical="center"/>
    </xf>
    <xf numFmtId="0" fontId="34" fillId="3" borderId="0" xfId="0" applyFont="1" applyFill="1" applyAlignment="1">
      <alignment horizontal="left" vertical="center"/>
    </xf>
    <xf numFmtId="0" fontId="100" fillId="3" borderId="0" xfId="0" applyFont="1" applyFill="1" applyAlignment="1">
      <alignment horizontal="left" vertical="center"/>
    </xf>
    <xf numFmtId="0" fontId="12" fillId="13" borderId="0" xfId="0" applyFont="1" applyFill="1" applyAlignment="1">
      <alignment horizontal="center" vertical="center"/>
    </xf>
    <xf numFmtId="0" fontId="113" fillId="12" borderId="0" xfId="0" applyFont="1" applyFill="1" applyAlignment="1">
      <alignment horizontal="center" vertical="center"/>
    </xf>
    <xf numFmtId="0" fontId="114" fillId="28" borderId="0" xfId="0" applyFont="1" applyFill="1" applyAlignment="1">
      <alignment horizontal="center" vertical="center"/>
    </xf>
    <xf numFmtId="168" fontId="108" fillId="22" borderId="0" xfId="0" applyNumberFormat="1" applyFont="1" applyFill="1" applyAlignment="1">
      <alignment horizontal="center" vertical="center"/>
    </xf>
    <xf numFmtId="0" fontId="115" fillId="13" borderId="0" xfId="0" applyFont="1" applyFill="1" applyAlignment="1">
      <alignment horizontal="center" vertical="center"/>
    </xf>
    <xf numFmtId="0" fontId="116" fillId="13" borderId="0" xfId="0" applyFont="1" applyFill="1" applyAlignment="1">
      <alignment horizontal="center" vertical="center" wrapText="1"/>
    </xf>
    <xf numFmtId="0" fontId="117" fillId="3" borderId="0" xfId="0" applyFont="1" applyFill="1" applyAlignment="1">
      <alignment horizontal="left" vertical="center"/>
    </xf>
    <xf numFmtId="0" fontId="96" fillId="13" borderId="0" xfId="0" applyFont="1" applyFill="1" applyAlignment="1">
      <alignment horizontal="right" vertical="center"/>
    </xf>
    <xf numFmtId="0" fontId="118" fillId="8" borderId="0" xfId="0" applyFont="1" applyFill="1" applyAlignment="1">
      <alignment horizontal="center" vertical="center"/>
    </xf>
    <xf numFmtId="0" fontId="37" fillId="12" borderId="0" xfId="0" applyFont="1" applyFill="1" applyAlignment="1">
      <alignment horizontal="left" vertical="center"/>
    </xf>
    <xf numFmtId="0" fontId="37" fillId="5" borderId="0" xfId="0" applyFont="1" applyFill="1" applyAlignment="1">
      <alignment horizontal="left" vertical="center"/>
    </xf>
    <xf numFmtId="0" fontId="37" fillId="0" borderId="0" xfId="0" applyFont="1" applyAlignment="1">
      <alignment horizontal="center" vertical="center"/>
    </xf>
    <xf numFmtId="1" fontId="23" fillId="27" borderId="0" xfId="0" applyNumberFormat="1" applyFont="1" applyFill="1" applyAlignment="1">
      <alignment horizontal="left" vertical="center"/>
    </xf>
    <xf numFmtId="0" fontId="0" fillId="0" borderId="0" xfId="0" applyAlignment="1">
      <alignment horizontal="center" vertical="top"/>
    </xf>
    <xf numFmtId="0" fontId="120" fillId="28" borderId="0" xfId="0" applyFont="1" applyFill="1" applyAlignment="1">
      <alignment horizontal="right" vertical="center"/>
    </xf>
    <xf numFmtId="0" fontId="121" fillId="28" borderId="0" xfId="0" applyFont="1" applyFill="1" applyAlignment="1">
      <alignment horizontal="center" vertical="center"/>
    </xf>
    <xf numFmtId="0" fontId="9" fillId="28" borderId="0" xfId="0" applyFont="1" applyFill="1" applyAlignment="1">
      <alignment horizontal="left"/>
    </xf>
    <xf numFmtId="0" fontId="26" fillId="28" borderId="0" xfId="0" applyFont="1" applyFill="1" applyAlignment="1">
      <alignment horizontal="center" vertical="center"/>
    </xf>
    <xf numFmtId="0" fontId="122" fillId="28" borderId="0" xfId="0" applyFont="1" applyFill="1" applyAlignment="1">
      <alignment horizontal="center" vertical="center"/>
    </xf>
    <xf numFmtId="1" fontId="120" fillId="28" borderId="0" xfId="0" applyNumberFormat="1" applyFont="1" applyFill="1" applyAlignment="1">
      <alignment horizontal="right" vertical="center"/>
    </xf>
    <xf numFmtId="164" fontId="120" fillId="28" borderId="0" xfId="0" applyNumberFormat="1" applyFont="1" applyFill="1" applyAlignment="1">
      <alignment horizontal="right" vertical="center"/>
    </xf>
    <xf numFmtId="2" fontId="120" fillId="28" borderId="0" xfId="0" applyNumberFormat="1" applyFont="1" applyFill="1" applyAlignment="1">
      <alignment horizontal="right" vertical="center"/>
    </xf>
    <xf numFmtId="0" fontId="123" fillId="28" borderId="0" xfId="0" applyFont="1" applyFill="1" applyAlignment="1">
      <alignment horizontal="right" vertical="center"/>
    </xf>
    <xf numFmtId="0" fontId="124" fillId="28" borderId="0" xfId="0" applyFont="1" applyFill="1" applyAlignment="1">
      <alignment horizontal="center" vertical="center"/>
    </xf>
    <xf numFmtId="0" fontId="9" fillId="12" borderId="0" xfId="0" applyFont="1" applyFill="1" applyAlignment="1">
      <alignment horizontal="left" vertical="center"/>
    </xf>
    <xf numFmtId="0" fontId="9" fillId="10" borderId="0" xfId="0" applyFont="1" applyFill="1" applyAlignment="1">
      <alignment horizontal="left" vertical="center"/>
    </xf>
    <xf numFmtId="0" fontId="9" fillId="10" borderId="0" xfId="0" quotePrefix="1" applyFont="1" applyFill="1" applyAlignment="1">
      <alignment horizontal="right" vertical="center"/>
    </xf>
    <xf numFmtId="11" fontId="9" fillId="10" borderId="0" xfId="0" quotePrefix="1" applyNumberFormat="1" applyFont="1" applyFill="1" applyAlignment="1">
      <alignment horizontal="right" vertical="center"/>
    </xf>
    <xf numFmtId="0" fontId="58" fillId="8" borderId="0" xfId="0" applyFont="1" applyFill="1" applyAlignment="1">
      <alignment horizontal="left" vertical="center"/>
    </xf>
    <xf numFmtId="0" fontId="9" fillId="8" borderId="0" xfId="0" applyFont="1" applyFill="1" applyAlignment="1">
      <alignment horizontal="left" vertical="center"/>
    </xf>
    <xf numFmtId="0" fontId="9" fillId="8" borderId="0" xfId="0" quotePrefix="1" applyFont="1" applyFill="1" applyAlignment="1">
      <alignment horizontal="right" vertical="center"/>
    </xf>
    <xf numFmtId="0" fontId="58" fillId="0" borderId="0" xfId="0" applyFont="1" applyAlignment="1">
      <alignment horizontal="right" vertical="center"/>
    </xf>
    <xf numFmtId="0" fontId="35" fillId="5" borderId="0" xfId="0" applyFont="1" applyFill="1" applyAlignment="1">
      <alignment horizontal="center" vertical="center"/>
    </xf>
    <xf numFmtId="0" fontId="89" fillId="8" borderId="0" xfId="0" applyFont="1" applyFill="1" applyAlignment="1">
      <alignment horizontal="left" vertical="center"/>
    </xf>
    <xf numFmtId="0" fontId="32" fillId="4" borderId="0" xfId="0" applyFont="1" applyFill="1" applyAlignment="1">
      <alignment horizontal="center" vertical="center"/>
    </xf>
    <xf numFmtId="0" fontId="33" fillId="4" borderId="0" xfId="0" applyFont="1" applyFill="1" applyAlignment="1">
      <alignment horizontal="left" vertical="center"/>
    </xf>
    <xf numFmtId="0" fontId="37" fillId="4" borderId="0" xfId="0" applyFont="1" applyFill="1" applyAlignment="1">
      <alignment horizontal="left" vertical="center"/>
    </xf>
    <xf numFmtId="0" fontId="89"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26" fillId="25" borderId="0" xfId="0" applyFont="1" applyFill="1" applyAlignment="1">
      <alignment horizontal="center" vertical="center"/>
    </xf>
    <xf numFmtId="0" fontId="43" fillId="28" borderId="0" xfId="0" applyFont="1" applyFill="1" applyAlignment="1">
      <alignment horizontal="right" vertical="center"/>
    </xf>
    <xf numFmtId="0" fontId="33" fillId="28" borderId="0" xfId="0" applyFont="1" applyFill="1" applyAlignment="1">
      <alignment horizontal="right" vertical="center"/>
    </xf>
    <xf numFmtId="0" fontId="114" fillId="28" borderId="0" xfId="0" applyFont="1" applyFill="1" applyAlignment="1">
      <alignment horizontal="right" vertical="center"/>
    </xf>
    <xf numFmtId="0" fontId="32" fillId="10" borderId="0" xfId="0" applyFont="1" applyFill="1" applyAlignment="1">
      <alignment horizontal="right" vertical="center"/>
    </xf>
    <xf numFmtId="0" fontId="11" fillId="8" borderId="0" xfId="0" applyFont="1" applyFill="1" applyAlignment="1">
      <alignment horizontal="right" vertical="center"/>
    </xf>
    <xf numFmtId="0" fontId="103" fillId="0" borderId="0" xfId="0" applyFont="1" applyAlignment="1">
      <alignment horizontal="right" vertical="center"/>
    </xf>
    <xf numFmtId="1" fontId="32" fillId="10" borderId="0" xfId="0" quotePrefix="1" applyNumberFormat="1" applyFont="1" applyFill="1" applyAlignment="1">
      <alignment horizontal="right" vertical="center"/>
    </xf>
    <xf numFmtId="0" fontId="127" fillId="10" borderId="0" xfId="0" applyFont="1" applyFill="1" applyAlignment="1">
      <alignment horizontal="left" vertical="center"/>
    </xf>
    <xf numFmtId="0" fontId="127" fillId="10" borderId="0" xfId="0" applyFont="1" applyFill="1" applyAlignment="1">
      <alignment horizontal="right" vertical="center"/>
    </xf>
    <xf numFmtId="0" fontId="127" fillId="12" borderId="0" xfId="0" applyFont="1" applyFill="1" applyAlignment="1">
      <alignment horizontal="left" vertical="center"/>
    </xf>
    <xf numFmtId="0" fontId="128" fillId="13" borderId="0" xfId="0" applyFont="1" applyFill="1" applyAlignment="1">
      <alignment horizontal="left" vertical="center"/>
    </xf>
    <xf numFmtId="0" fontId="47" fillId="20" borderId="0" xfId="0" applyFont="1" applyFill="1" applyAlignment="1">
      <alignment horizontal="right" vertical="center"/>
    </xf>
    <xf numFmtId="0" fontId="91" fillId="4" borderId="0" xfId="0" applyFont="1" applyFill="1" applyAlignment="1">
      <alignment horizontal="center" vertical="center"/>
    </xf>
    <xf numFmtId="0" fontId="35" fillId="8" borderId="0" xfId="0" applyFont="1" applyFill="1" applyAlignment="1">
      <alignment horizontal="left" vertical="center"/>
    </xf>
    <xf numFmtId="3" fontId="99" fillId="13" borderId="0" xfId="0" applyNumberFormat="1" applyFont="1" applyFill="1" applyAlignment="1">
      <alignment horizontal="center" vertical="center"/>
    </xf>
    <xf numFmtId="0" fontId="99" fillId="0" borderId="0" xfId="0" applyFont="1" applyAlignment="1">
      <alignment horizontal="center" vertical="center"/>
    </xf>
    <xf numFmtId="0" fontId="129" fillId="13" borderId="0" xfId="0" applyFont="1" applyFill="1" applyAlignment="1">
      <alignment horizontal="center" vertical="center"/>
    </xf>
    <xf numFmtId="0" fontId="37" fillId="28" borderId="0" xfId="0" applyFont="1" applyFill="1" applyAlignment="1">
      <alignment horizontal="left"/>
    </xf>
    <xf numFmtId="0" fontId="130" fillId="28" borderId="0" xfId="0" applyFont="1" applyFill="1" applyAlignment="1">
      <alignment horizontal="left"/>
    </xf>
    <xf numFmtId="0" fontId="131" fillId="4" borderId="0" xfId="0" applyFont="1" applyFill="1" applyAlignment="1">
      <alignment horizontal="center" vertical="center"/>
    </xf>
    <xf numFmtId="0" fontId="131" fillId="12" borderId="0" xfId="0" applyFont="1" applyFill="1" applyAlignment="1">
      <alignment horizontal="center" vertical="center"/>
    </xf>
    <xf numFmtId="0" fontId="131" fillId="3" borderId="0" xfId="0" applyFont="1" applyFill="1" applyAlignment="1">
      <alignment horizontal="left" vertical="center"/>
    </xf>
    <xf numFmtId="0" fontId="131" fillId="5" borderId="0" xfId="0" applyFont="1" applyFill="1" applyAlignment="1">
      <alignment horizontal="left" vertical="center"/>
    </xf>
    <xf numFmtId="0" fontId="131" fillId="0" borderId="0" xfId="0" applyFont="1" applyAlignment="1">
      <alignment horizontal="left" vertical="center"/>
    </xf>
    <xf numFmtId="0" fontId="132" fillId="20" borderId="0" xfId="0" applyFont="1" applyFill="1" applyAlignment="1">
      <alignment horizontal="left" vertical="center"/>
    </xf>
    <xf numFmtId="0" fontId="24" fillId="20" borderId="0" xfId="0" applyFont="1" applyFill="1" applyAlignment="1">
      <alignment horizontal="center" vertical="center"/>
    </xf>
    <xf numFmtId="0" fontId="133" fillId="9" borderId="0" xfId="0" applyFont="1" applyFill="1" applyAlignment="1">
      <alignment horizontal="center" vertical="center"/>
    </xf>
    <xf numFmtId="0" fontId="134" fillId="25" borderId="0" xfId="0" applyFont="1" applyFill="1" applyAlignment="1">
      <alignment horizontal="center" vertical="center"/>
    </xf>
    <xf numFmtId="1" fontId="43" fillId="28" borderId="0" xfId="0" applyNumberFormat="1" applyFont="1" applyFill="1" applyAlignment="1">
      <alignment horizontal="center" vertical="center"/>
    </xf>
    <xf numFmtId="1" fontId="33" fillId="28" borderId="0" xfId="0" applyNumberFormat="1" applyFont="1" applyFill="1" applyAlignment="1">
      <alignment horizontal="center" vertical="center"/>
    </xf>
    <xf numFmtId="1" fontId="114" fillId="28" borderId="0" xfId="0" applyNumberFormat="1" applyFont="1" applyFill="1" applyAlignment="1">
      <alignment horizontal="center" vertical="center"/>
    </xf>
    <xf numFmtId="1" fontId="63" fillId="10" borderId="0" xfId="0" quotePrefix="1" applyNumberFormat="1" applyFont="1" applyFill="1" applyAlignment="1">
      <alignment horizontal="right" vertical="center"/>
    </xf>
    <xf numFmtId="1" fontId="103" fillId="0" borderId="0" xfId="0" applyNumberFormat="1" applyFont="1" applyAlignment="1">
      <alignment horizontal="left" vertical="center"/>
    </xf>
    <xf numFmtId="1" fontId="11" fillId="0" borderId="0" xfId="0" applyNumberFormat="1" applyFont="1" applyAlignment="1">
      <alignment horizontal="right" vertical="center"/>
    </xf>
    <xf numFmtId="1" fontId="121" fillId="28" borderId="0" xfId="0" applyNumberFormat="1" applyFont="1" applyFill="1" applyAlignment="1">
      <alignment horizontal="center" vertical="center"/>
    </xf>
    <xf numFmtId="1" fontId="26" fillId="28" borderId="0" xfId="0" applyNumberFormat="1" applyFont="1" applyFill="1" applyAlignment="1">
      <alignment horizontal="center" vertical="center"/>
    </xf>
    <xf numFmtId="1" fontId="124" fillId="28" borderId="0" xfId="0" applyNumberFormat="1" applyFont="1" applyFill="1" applyAlignment="1">
      <alignment horizontal="center" vertical="center"/>
    </xf>
    <xf numFmtId="1" fontId="9" fillId="10" borderId="0" xfId="0" quotePrefix="1" applyNumberFormat="1" applyFont="1" applyFill="1" applyAlignment="1">
      <alignment horizontal="right" vertical="center"/>
    </xf>
    <xf numFmtId="1" fontId="2" fillId="0" borderId="0" xfId="0" applyNumberFormat="1" applyFont="1" applyAlignment="1">
      <alignment horizontal="left" vertical="center"/>
    </xf>
    <xf numFmtId="1" fontId="58" fillId="0" borderId="0" xfId="0" applyNumberFormat="1" applyFont="1" applyAlignment="1">
      <alignment horizontal="right" vertical="center"/>
    </xf>
    <xf numFmtId="165" fontId="32" fillId="10" borderId="0" xfId="0" quotePrefix="1" applyNumberFormat="1" applyFont="1" applyFill="1" applyAlignment="1">
      <alignment horizontal="right" vertical="center"/>
    </xf>
    <xf numFmtId="0" fontId="33" fillId="5" borderId="0" xfId="0" applyFont="1" applyFill="1" applyAlignment="1">
      <alignment horizontal="center" vertical="center"/>
    </xf>
    <xf numFmtId="0" fontId="15" fillId="3" borderId="0" xfId="0" quotePrefix="1" applyFont="1" applyFill="1" applyAlignment="1">
      <alignment horizontal="left" vertical="center"/>
    </xf>
    <xf numFmtId="0" fontId="23" fillId="13" borderId="0" xfId="0" applyFont="1" applyFill="1" applyAlignment="1">
      <alignment horizontal="left" vertical="center"/>
    </xf>
    <xf numFmtId="0" fontId="23" fillId="13" borderId="0" xfId="0" applyFont="1" applyFill="1" applyAlignment="1">
      <alignment horizontal="right" vertical="center"/>
    </xf>
    <xf numFmtId="0" fontId="0" fillId="2" borderId="0" xfId="0" applyFill="1"/>
    <xf numFmtId="0" fontId="91" fillId="13" borderId="0" xfId="0" applyFont="1" applyFill="1" applyAlignment="1">
      <alignment horizontal="right" vertical="center"/>
    </xf>
    <xf numFmtId="1" fontId="135" fillId="28" borderId="0" xfId="0" applyNumberFormat="1" applyFont="1" applyFill="1" applyAlignment="1">
      <alignment horizontal="center" vertical="center"/>
    </xf>
    <xf numFmtId="0" fontId="33" fillId="20" borderId="0" xfId="0" quotePrefix="1" applyFont="1" applyFill="1" applyAlignment="1">
      <alignment horizontal="left" vertical="center"/>
    </xf>
    <xf numFmtId="0" fontId="33" fillId="20" borderId="0" xfId="0" quotePrefix="1" applyFont="1" applyFill="1" applyAlignment="1">
      <alignment horizontal="right" vertical="center"/>
    </xf>
    <xf numFmtId="0" fontId="32" fillId="20" borderId="0" xfId="0" applyFont="1" applyFill="1" applyAlignment="1">
      <alignment horizontal="center" vertical="center"/>
    </xf>
    <xf numFmtId="0" fontId="32" fillId="20" borderId="0" xfId="0" applyFont="1" applyFill="1" applyAlignment="1">
      <alignment horizontal="left" vertical="center"/>
    </xf>
    <xf numFmtId="1" fontId="32" fillId="3" borderId="0" xfId="0" applyNumberFormat="1" applyFont="1" applyFill="1" applyAlignment="1">
      <alignment horizontal="left" vertical="center"/>
    </xf>
    <xf numFmtId="2" fontId="32" fillId="3" borderId="0" xfId="0" applyNumberFormat="1" applyFont="1" applyFill="1" applyAlignment="1">
      <alignment horizontal="right" vertical="center"/>
    </xf>
    <xf numFmtId="0" fontId="13" fillId="9" borderId="0" xfId="0" applyFont="1" applyFill="1" applyAlignment="1">
      <alignment horizontal="center" vertical="center"/>
    </xf>
    <xf numFmtId="0" fontId="0" fillId="25" borderId="0" xfId="0" applyFill="1" applyAlignment="1">
      <alignment horizontal="left"/>
    </xf>
    <xf numFmtId="0" fontId="55" fillId="25" borderId="0" xfId="0" applyFont="1" applyFill="1" applyAlignment="1">
      <alignment horizontal="center"/>
    </xf>
    <xf numFmtId="11" fontId="55" fillId="25" borderId="0" xfId="0" applyNumberFormat="1" applyFont="1" applyFill="1" applyAlignment="1">
      <alignment horizontal="center"/>
    </xf>
    <xf numFmtId="1" fontId="136" fillId="28" borderId="0" xfId="0" applyNumberFormat="1" applyFont="1" applyFill="1" applyAlignment="1">
      <alignment horizontal="center" vertical="center"/>
    </xf>
    <xf numFmtId="2" fontId="32" fillId="10" borderId="0" xfId="0" quotePrefix="1" applyNumberFormat="1" applyFont="1" applyFill="1" applyAlignment="1">
      <alignment horizontal="right" vertical="center"/>
    </xf>
    <xf numFmtId="164" fontId="32" fillId="10" borderId="0" xfId="0" quotePrefix="1" applyNumberFormat="1" applyFont="1" applyFill="1" applyAlignment="1">
      <alignment horizontal="right" vertical="center"/>
    </xf>
    <xf numFmtId="0" fontId="137" fillId="10" borderId="0" xfId="0" applyFont="1" applyFill="1" applyAlignment="1">
      <alignment horizontal="left" vertical="center"/>
    </xf>
    <xf numFmtId="0" fontId="8" fillId="13" borderId="0" xfId="0" applyFont="1" applyFill="1" applyAlignment="1">
      <alignment horizontal="right" vertical="center"/>
    </xf>
    <xf numFmtId="0" fontId="107" fillId="13" borderId="0" xfId="0" applyFont="1" applyFill="1" applyAlignment="1">
      <alignment horizontal="left" vertical="center"/>
    </xf>
    <xf numFmtId="0" fontId="119" fillId="5" borderId="0" xfId="0" applyFont="1" applyFill="1" applyAlignment="1">
      <alignment horizontal="left" vertical="center"/>
    </xf>
    <xf numFmtId="0" fontId="107" fillId="5" borderId="0" xfId="0" applyFont="1" applyFill="1" applyAlignment="1">
      <alignment horizontal="left" vertical="center"/>
    </xf>
    <xf numFmtId="0" fontId="107" fillId="8" borderId="0" xfId="0" applyFont="1" applyFill="1" applyAlignment="1">
      <alignment horizontal="left" vertical="center"/>
    </xf>
    <xf numFmtId="0" fontId="138" fillId="0" borderId="0" xfId="0" applyFont="1" applyAlignment="1">
      <alignment horizontal="center" vertical="center"/>
    </xf>
    <xf numFmtId="0" fontId="42" fillId="13" borderId="0" xfId="0" applyFont="1" applyFill="1" applyAlignment="1">
      <alignment horizontal="center" vertical="center"/>
    </xf>
    <xf numFmtId="0" fontId="11" fillId="5" borderId="0" xfId="0" applyFont="1" applyFill="1" applyAlignment="1">
      <alignment horizontal="center" vertical="center"/>
    </xf>
    <xf numFmtId="1" fontId="139" fillId="28" borderId="0" xfId="0" applyNumberFormat="1" applyFont="1" applyFill="1" applyAlignment="1">
      <alignment horizontal="center" vertical="center"/>
    </xf>
    <xf numFmtId="0" fontId="19" fillId="28" borderId="0" xfId="0" applyFont="1" applyFill="1" applyAlignment="1">
      <alignment horizontal="left" vertical="center"/>
    </xf>
    <xf numFmtId="0" fontId="140" fillId="13" borderId="0" xfId="0" applyFont="1" applyFill="1" applyAlignment="1">
      <alignment horizontal="left" vertical="center"/>
    </xf>
    <xf numFmtId="0" fontId="140" fillId="13" borderId="0" xfId="0" applyFont="1" applyFill="1" applyAlignment="1">
      <alignment horizontal="center" vertical="center"/>
    </xf>
    <xf numFmtId="0" fontId="97" fillId="9" borderId="0" xfId="0" applyFont="1" applyFill="1" applyAlignment="1">
      <alignment horizontal="right" vertical="center"/>
    </xf>
    <xf numFmtId="0" fontId="141" fillId="13" borderId="0" xfId="0" applyFont="1" applyFill="1" applyAlignment="1">
      <alignment horizontal="left" vertical="center"/>
    </xf>
    <xf numFmtId="0" fontId="142" fillId="13" borderId="0" xfId="0" applyFont="1" applyFill="1" applyAlignment="1">
      <alignment horizontal="left" vertical="center"/>
    </xf>
    <xf numFmtId="0" fontId="143" fillId="16" borderId="0" xfId="0" applyFont="1" applyFill="1" applyAlignment="1">
      <alignment horizontal="left" vertical="center"/>
    </xf>
    <xf numFmtId="0" fontId="98" fillId="22" borderId="0" xfId="0" applyFont="1" applyFill="1" applyAlignment="1">
      <alignment horizontal="center" vertical="center"/>
    </xf>
    <xf numFmtId="165" fontId="42" fillId="13" borderId="0" xfId="0" applyNumberFormat="1" applyFont="1" applyFill="1" applyAlignment="1">
      <alignment horizontal="right" vertical="center"/>
    </xf>
    <xf numFmtId="1" fontId="136" fillId="28" borderId="0" xfId="0" applyNumberFormat="1" applyFont="1" applyFill="1" applyAlignment="1">
      <alignment horizontal="right" vertical="center"/>
    </xf>
    <xf numFmtId="0" fontId="33" fillId="10" borderId="0" xfId="0" applyFont="1" applyFill="1" applyAlignment="1">
      <alignment horizontal="right" vertical="center"/>
    </xf>
    <xf numFmtId="0" fontId="15" fillId="0" borderId="0" xfId="0" applyFont="1" applyAlignment="1">
      <alignment horizontal="right" vertical="center"/>
    </xf>
    <xf numFmtId="0" fontId="128" fillId="13" borderId="0" xfId="0" applyFont="1" applyFill="1" applyAlignment="1">
      <alignment horizontal="center" vertical="center"/>
    </xf>
    <xf numFmtId="0" fontId="125" fillId="11" borderId="0" xfId="0" applyFont="1" applyFill="1" applyAlignment="1">
      <alignment horizontal="center" vertical="center" textRotation="90"/>
    </xf>
    <xf numFmtId="0" fontId="131" fillId="8" borderId="0" xfId="0" applyFont="1" applyFill="1" applyAlignment="1">
      <alignment horizontal="center" vertical="center"/>
    </xf>
    <xf numFmtId="0" fontId="32" fillId="8" borderId="0" xfId="0" applyFont="1" applyFill="1" applyAlignment="1">
      <alignment horizontal="center" vertical="center"/>
    </xf>
    <xf numFmtId="0" fontId="37" fillId="8" borderId="0" xfId="0" applyFont="1" applyFill="1" applyAlignment="1">
      <alignment horizontal="left" vertical="center"/>
    </xf>
    <xf numFmtId="0" fontId="95" fillId="19" borderId="0" xfId="0" applyFont="1" applyFill="1" applyAlignment="1">
      <alignment horizontal="left" vertical="center"/>
    </xf>
    <xf numFmtId="0" fontId="145" fillId="25" borderId="0" xfId="0" applyFont="1" applyFill="1" applyAlignment="1">
      <alignment horizontal="center" vertical="center"/>
    </xf>
    <xf numFmtId="0" fontId="94" fillId="11"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5" fillId="8" borderId="0" xfId="0" applyNumberFormat="1" applyFont="1" applyFill="1" applyAlignment="1">
      <alignment horizontal="center"/>
    </xf>
    <xf numFmtId="0" fontId="144" fillId="13" borderId="0" xfId="0" applyFont="1" applyFill="1" applyAlignment="1">
      <alignment horizontal="center" vertical="center"/>
    </xf>
    <xf numFmtId="1" fontId="8" fillId="13" borderId="0" xfId="0" applyNumberFormat="1" applyFont="1" applyFill="1" applyAlignment="1">
      <alignment horizontal="center" vertical="center"/>
    </xf>
    <xf numFmtId="0" fontId="146" fillId="22" borderId="0" xfId="0" applyFont="1" applyFill="1" applyAlignment="1">
      <alignment horizontal="center" vertical="center"/>
    </xf>
    <xf numFmtId="0" fontId="147" fillId="5" borderId="0" xfId="0" applyFont="1" applyFill="1" applyAlignment="1">
      <alignment horizontal="center" vertical="center"/>
    </xf>
    <xf numFmtId="0" fontId="41" fillId="16" borderId="0" xfId="0" applyFont="1" applyFill="1" applyAlignment="1">
      <alignment horizontal="left" vertical="center"/>
    </xf>
    <xf numFmtId="165" fontId="19" fillId="28" borderId="0" xfId="0" applyNumberFormat="1" applyFont="1" applyFill="1" applyAlignment="1">
      <alignment horizontal="left" vertical="center"/>
    </xf>
    <xf numFmtId="0" fontId="8" fillId="13" borderId="0" xfId="0" applyFont="1" applyFill="1" applyAlignment="1">
      <alignment horizontal="left" vertical="center"/>
    </xf>
    <xf numFmtId="0" fontId="71" fillId="28" borderId="0" xfId="0" applyFont="1" applyFill="1" applyAlignment="1">
      <alignment horizontal="left" vertical="center"/>
    </xf>
    <xf numFmtId="0" fontId="71" fillId="28" borderId="0" xfId="0" applyFont="1" applyFill="1" applyAlignment="1">
      <alignment horizontal="center" vertical="center"/>
    </xf>
    <xf numFmtId="0" fontId="12" fillId="13" borderId="0" xfId="0" applyFont="1" applyFill="1" applyAlignment="1">
      <alignment horizontal="left" vertical="center"/>
    </xf>
    <xf numFmtId="0" fontId="86" fillId="13" borderId="0" xfId="0" applyFont="1" applyFill="1" applyAlignment="1">
      <alignment horizontal="left" vertical="center"/>
    </xf>
    <xf numFmtId="0" fontId="32" fillId="28" borderId="0" xfId="0" applyFont="1" applyFill="1" applyAlignment="1">
      <alignment horizontal="center"/>
    </xf>
    <xf numFmtId="0" fontId="37" fillId="4" borderId="0" xfId="0" applyFont="1" applyFill="1" applyAlignment="1">
      <alignment horizontal="center" vertical="center"/>
    </xf>
    <xf numFmtId="0" fontId="37" fillId="12" borderId="0" xfId="0" applyFont="1" applyFill="1" applyAlignment="1">
      <alignment horizontal="center" vertical="center"/>
    </xf>
    <xf numFmtId="0" fontId="37" fillId="5" borderId="0" xfId="0" applyFont="1" applyFill="1" applyAlignment="1">
      <alignment horizontal="center" vertical="center"/>
    </xf>
    <xf numFmtId="2" fontId="19" fillId="28" borderId="0" xfId="0" applyNumberFormat="1" applyFont="1" applyFill="1" applyAlignment="1">
      <alignment horizontal="left" vertical="center"/>
    </xf>
    <xf numFmtId="168" fontId="93" fillId="22" borderId="0" xfId="0" applyNumberFormat="1" applyFont="1" applyFill="1" applyAlignment="1">
      <alignment horizontal="center" vertical="center"/>
    </xf>
    <xf numFmtId="4" fontId="93" fillId="22" borderId="0" xfId="0" applyNumberFormat="1" applyFont="1" applyFill="1" applyAlignment="1">
      <alignment horizontal="center" vertical="center"/>
    </xf>
    <xf numFmtId="0" fontId="148" fillId="13" borderId="0" xfId="0" applyFont="1" applyFill="1" applyAlignment="1">
      <alignment horizontal="center" vertical="center"/>
    </xf>
    <xf numFmtId="0" fontId="149" fillId="13" borderId="0" xfId="0" applyFont="1" applyFill="1" applyAlignment="1">
      <alignment horizontal="center" vertical="center"/>
    </xf>
    <xf numFmtId="3" fontId="148" fillId="13" borderId="0" xfId="0" applyNumberFormat="1" applyFont="1" applyFill="1" applyAlignment="1">
      <alignment horizontal="center" vertical="center"/>
    </xf>
    <xf numFmtId="1" fontId="91" fillId="13" borderId="0" xfId="0" applyNumberFormat="1" applyFont="1" applyFill="1" applyAlignment="1">
      <alignment horizontal="center" vertical="center"/>
    </xf>
    <xf numFmtId="1" fontId="149" fillId="13" borderId="0" xfId="0" applyNumberFormat="1" applyFont="1" applyFill="1" applyAlignment="1">
      <alignment horizontal="center" vertical="center"/>
    </xf>
    <xf numFmtId="3" fontId="23" fillId="13" borderId="0" xfId="0" applyNumberFormat="1" applyFont="1" applyFill="1" applyAlignment="1">
      <alignment horizontal="center" vertical="center"/>
    </xf>
    <xf numFmtId="0" fontId="40" fillId="5" borderId="0" xfId="0" applyFont="1" applyFill="1" applyAlignment="1">
      <alignment horizontal="center" vertical="center"/>
    </xf>
    <xf numFmtId="165" fontId="33" fillId="10" borderId="0" xfId="0" quotePrefix="1" applyNumberFormat="1" applyFont="1" applyFill="1" applyAlignment="1">
      <alignment horizontal="right" vertical="center"/>
    </xf>
    <xf numFmtId="0" fontId="131" fillId="29" borderId="0" xfId="0" applyFont="1" applyFill="1" applyAlignment="1">
      <alignment horizontal="center" vertical="center"/>
    </xf>
    <xf numFmtId="0" fontId="32" fillId="29" borderId="0" xfId="0" applyFont="1" applyFill="1" applyAlignment="1">
      <alignment horizontal="center" vertical="center"/>
    </xf>
    <xf numFmtId="0" fontId="33" fillId="29" borderId="0" xfId="0" applyFont="1" applyFill="1" applyAlignment="1">
      <alignment horizontal="left" vertical="center"/>
    </xf>
    <xf numFmtId="0" fontId="37" fillId="29" borderId="0" xfId="0"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32">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ill>
        <patternFill>
          <bgColor rgb="FFFFCDCD"/>
        </patternFill>
      </fill>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646464"/>
      <color rgb="FFFFCDCD"/>
      <color rgb="FFABE9FF"/>
      <color rgb="FF000000"/>
      <color rgb="FFCDCDCD"/>
      <color rgb="FF7575FF"/>
      <color rgb="FFAFAFFF"/>
      <color rgb="FF00FF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____IN_____!$OR$6:$OR$57</c:f>
            </c:numRef>
          </c:xVal>
          <c:yVal>
            <c:numRef>
              <c:f>____IN_____!$OG$6:$OG$41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____IN_____!$OS$6:$OS$57</c:f>
            </c:numRef>
          </c:xVal>
          <c:yVal>
            <c:numRef>
              <c:f>____IN_____!$OG$6:$OG$57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____IN_____!$OQ$4</c:f>
              <c:strCache>
                <c:ptCount val="1"/>
                <c:pt idx="0">
                  <c:v>med_F</c:v>
                </c:pt>
              </c:strCache>
              <c:extLst xmlns:c15="http://schemas.microsoft.com/office/drawing/2012/chart"/>
            </c:strRef>
          </c:tx>
          <c:marker>
            <c:symbol val="circle"/>
            <c:size val="4"/>
            <c:spPr>
              <a:noFill/>
              <a:ln>
                <a:solidFill>
                  <a:srgbClr val="0000FF"/>
                </a:solidFill>
              </a:ln>
            </c:spPr>
          </c:marker>
          <c:xVal>
            <c:numRef>
              <c:f>____IN_____!$OP$6:$OP$26</c:f>
              <c:extLst xmlns:c15="http://schemas.microsoft.com/office/drawing/2012/chart"/>
            </c:numRef>
          </c:xVal>
          <c:yVal>
            <c:numRef>
              <c:f>____IN_____!$OQ$6:$OQ$26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____IN_____!$OI$5</c:f>
              <c:strCache>
                <c:ptCount val="1"/>
                <c:pt idx="0">
                  <c:v>MOD</c:v>
                </c:pt>
              </c:strCache>
            </c:strRef>
          </c:tx>
          <c:marker>
            <c:symbol val="circle"/>
            <c:size val="4"/>
            <c:spPr>
              <a:solidFill>
                <a:srgbClr val="0000FF"/>
              </a:solidFill>
              <a:ln>
                <a:noFill/>
              </a:ln>
            </c:spPr>
          </c:marker>
          <c:xVal>
            <c:numRef>
              <c:f>____IN_____!$OH$6:$OH$57</c:f>
            </c:numRef>
          </c:xVal>
          <c:yVal>
            <c:numRef>
              <c:f>____IN_____!$OI$6:$OI$57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scatterChart>
        <c:scatterStyle val="lineMarker"/>
        <c:varyColors val="0"/>
        <c:ser>
          <c:idx val="1"/>
          <c:order val="0"/>
          <c:spPr>
            <a:ln w="22225">
              <a:solidFill>
                <a:sysClr val="windowText" lastClr="000000"/>
              </a:solidFill>
              <a:headEnd type="none" w="sm" len="sm"/>
              <a:tailEnd type="triangle" w="sm" len="sm"/>
            </a:ln>
          </c:spPr>
          <c:marker>
            <c:symbol val="none"/>
          </c:marker>
          <c:dPt>
            <c:idx val="1"/>
            <c:bubble3D val="0"/>
            <c:spPr>
              <a:ln w="22225" cap="rnd">
                <a:solidFill>
                  <a:sysClr val="windowText" lastClr="000000"/>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D5F-45F0-A8CA-7BF730556D15}"/>
                </c:ext>
              </c:extLst>
            </c:dLbl>
            <c:spPr>
              <a:noFill/>
              <a:ln>
                <a:noFill/>
              </a:ln>
              <a:effectLst/>
            </c:spPr>
            <c:txPr>
              <a:bodyPr wrap="square" lIns="38100" tIns="19050" rIns="38100" bIns="19050" anchor="ctr">
                <a:spAutoFit/>
              </a:bodyPr>
              <a:lstStyle/>
              <a:p>
                <a:pPr>
                  <a:defRPr sz="500" b="1">
                    <a:solidFill>
                      <a:sysClr val="windowText" lastClr="000000"/>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____IN_____!$KO$9:$KO$10</c:f>
              <c:numCache>
                <c:formatCode>#,##0</c:formatCode>
                <c:ptCount val="2"/>
                <c:pt idx="0">
                  <c:v>0</c:v>
                </c:pt>
                <c:pt idx="1">
                  <c:v>5000</c:v>
                </c:pt>
              </c:numCache>
            </c:numRef>
          </c:xVal>
          <c:yVal>
            <c:numRef>
              <c:f>____IN_____!$KO$11:$KO$12</c:f>
              <c:numCache>
                <c:formatCode>#,##0</c:formatCode>
                <c:ptCount val="2"/>
                <c:pt idx="0">
                  <c:v>3521</c:v>
                </c:pt>
                <c:pt idx="1">
                  <c:v>3521</c:v>
                </c:pt>
              </c:numCache>
            </c:numRef>
          </c:yVal>
          <c:smooth val="0"/>
          <c:extLst>
            <c:ext xmlns:c16="http://schemas.microsoft.com/office/drawing/2014/chart" uri="{C3380CC4-5D6E-409C-BE32-E72D297353CC}">
              <c16:uniqueId val="{0000000A-ED5F-45F0-A8CA-7BF730556D15}"/>
            </c:ext>
          </c:extLst>
        </c:ser>
        <c:ser>
          <c:idx val="0"/>
          <c:order val="1"/>
          <c:spPr>
            <a:ln w="12700" cap="rnd" cmpd="dbl">
              <a:solidFill>
                <a:srgbClr val="FFFF00"/>
              </a:solidFill>
              <a:prstDash val="dash"/>
              <a:round/>
              <a:headEnd type="none" w="sm" len="sm"/>
              <a:tailEnd type="triangle" w="sm" len="sm"/>
            </a:ln>
            <a:effectLst/>
          </c:spPr>
          <c:marker>
            <c:symbol val="none"/>
          </c:marker>
          <c:dPt>
            <c:idx val="1"/>
            <c:bubble3D val="0"/>
            <c:spPr>
              <a:ln w="12700" cap="rnd" cmpd="dbl">
                <a:solidFill>
                  <a:srgbClr val="FFFF00"/>
                </a:solidFill>
                <a:prstDash val="dash"/>
                <a:round/>
                <a:headEnd type="none" w="sm" len="sm"/>
                <a:tailEnd type="triangle" w="sm" len="sm"/>
              </a:ln>
              <a:effectLst/>
            </c:spPr>
            <c:extLst>
              <c:ext xmlns:c16="http://schemas.microsoft.com/office/drawing/2014/chart" uri="{C3380CC4-5D6E-409C-BE32-E72D297353CC}">
                <c16:uniqueId val="{00000008-ED5F-45F0-A8CA-7BF730556D15}"/>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5F-45F0-A8CA-7BF730556D15}"/>
                </c:ext>
              </c:extLst>
            </c:dLbl>
            <c:spPr>
              <a:noFill/>
              <a:ln>
                <a:noFill/>
              </a:ln>
              <a:effectLst/>
            </c:spPr>
            <c:txPr>
              <a:bodyPr wrap="square" lIns="38100" tIns="19050" rIns="38100" bIns="19050" anchor="ctr">
                <a:spAutoFit/>
              </a:bodyPr>
              <a:lstStyle/>
              <a:p>
                <a:pPr>
                  <a:defRPr sz="500" b="1">
                    <a:solidFill>
                      <a:srgbClr val="FFFF00"/>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1"/>
              </c:ext>
            </c:extLst>
          </c:dLbls>
          <c:xVal>
            <c:numRef>
              <c:f>____IN_____!$KO$4:$KO$5</c:f>
              <c:numCache>
                <c:formatCode>#,##0</c:formatCode>
                <c:ptCount val="2"/>
                <c:pt idx="0">
                  <c:v>0</c:v>
                </c:pt>
                <c:pt idx="1">
                  <c:v>3521</c:v>
                </c:pt>
              </c:numCache>
            </c:numRef>
          </c:xVal>
          <c:yVal>
            <c:numRef>
              <c:f>____IN_____!$KO$6:$KO$7</c:f>
              <c:numCache>
                <c:formatCode>#,##0</c:formatCode>
                <c:ptCount val="2"/>
                <c:pt idx="0">
                  <c:v>3521</c:v>
                </c:pt>
                <c:pt idx="1">
                  <c:v>3521</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21771</xdr:rowOff>
    </xdr:from>
    <xdr:to>
      <xdr:col>4</xdr:col>
      <xdr:colOff>59872</xdr:colOff>
      <xdr:row>12</xdr:row>
      <xdr:rowOff>5442</xdr:rowOff>
    </xdr:to>
    <xdr:sp macro="" textlink="">
      <xdr:nvSpPr>
        <xdr:cNvPr id="19" name="Rectangle 18">
          <a:extLst>
            <a:ext uri="{FF2B5EF4-FFF2-40B4-BE49-F238E27FC236}">
              <a16:creationId xmlns:a16="http://schemas.microsoft.com/office/drawing/2014/main" id="{9D37DB3F-1811-44F2-6756-3B5F052FBA7A}"/>
            </a:ext>
          </a:extLst>
        </xdr:cNvPr>
        <xdr:cNvSpPr/>
      </xdr:nvSpPr>
      <xdr:spPr>
        <a:xfrm>
          <a:off x="0" y="48985"/>
          <a:ext cx="816429" cy="821871"/>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600"/>
        </a:p>
      </xdr:txBody>
    </xdr:sp>
    <xdr:clientData/>
  </xdr:twoCellAnchor>
  <xdr:twoCellAnchor>
    <xdr:from>
      <xdr:col>3</xdr:col>
      <xdr:colOff>60155</xdr:colOff>
      <xdr:row>523</xdr:row>
      <xdr:rowOff>40103</xdr:rowOff>
    </xdr:from>
    <xdr:to>
      <xdr:col>36</xdr:col>
      <xdr:colOff>190499</xdr:colOff>
      <xdr:row>527</xdr:row>
      <xdr:rowOff>60156</xdr:rowOff>
    </xdr:to>
    <xdr:grpSp>
      <xdr:nvGrpSpPr>
        <xdr:cNvPr id="2" name="Group 1">
          <a:extLst>
            <a:ext uri="{FF2B5EF4-FFF2-40B4-BE49-F238E27FC236}">
              <a16:creationId xmlns:a16="http://schemas.microsoft.com/office/drawing/2014/main" id="{6A8DD9E0-4314-431F-9D1C-ABC6AD9BFC05}"/>
            </a:ext>
          </a:extLst>
        </xdr:cNvPr>
        <xdr:cNvGrpSpPr>
          <a:grpSpLocks noChangeAspect="1"/>
        </xdr:cNvGrpSpPr>
      </xdr:nvGrpSpPr>
      <xdr:grpSpPr>
        <a:xfrm>
          <a:off x="636301" y="41197396"/>
          <a:ext cx="232565" cy="317419"/>
          <a:chOff x="5805237" y="398443"/>
          <a:chExt cx="2115553" cy="557340"/>
        </a:xfrm>
      </xdr:grpSpPr>
      <xdr:grpSp>
        <xdr:nvGrpSpPr>
          <xdr:cNvPr id="4" name="Group 3">
            <a:extLst>
              <a:ext uri="{FF2B5EF4-FFF2-40B4-BE49-F238E27FC236}">
                <a16:creationId xmlns:a16="http://schemas.microsoft.com/office/drawing/2014/main" id="{DEFB949B-D775-7465-B5C5-077245B749BB}"/>
              </a:ext>
            </a:extLst>
          </xdr:cNvPr>
          <xdr:cNvGrpSpPr>
            <a:grpSpLocks noChangeAspect="1"/>
          </xdr:cNvGrpSpPr>
        </xdr:nvGrpSpPr>
        <xdr:grpSpPr>
          <a:xfrm>
            <a:off x="5805237" y="398443"/>
            <a:ext cx="2115553" cy="557340"/>
            <a:chOff x="4612105" y="1281288"/>
            <a:chExt cx="2767263" cy="729034"/>
          </a:xfrm>
        </xdr:grpSpPr>
        <xdr:sp macro="" textlink="">
          <xdr:nvSpPr>
            <xdr:cNvPr id="15" name="Rectangle 14">
              <a:extLst>
                <a:ext uri="{FF2B5EF4-FFF2-40B4-BE49-F238E27FC236}">
                  <a16:creationId xmlns:a16="http://schemas.microsoft.com/office/drawing/2014/main" id="{F78BD922-9A97-C97C-79DB-63BFADCE2928}"/>
                </a:ext>
              </a:extLst>
            </xdr:cNvPr>
            <xdr:cNvSpPr/>
          </xdr:nvSpPr>
          <xdr:spPr>
            <a:xfrm>
              <a:off x="4612105" y="1281288"/>
              <a:ext cx="2767263" cy="729034"/>
            </a:xfrm>
            <a:prstGeom prst="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pic>
          <xdr:nvPicPr>
            <xdr:cNvPr id="16" name="Picture 15">
              <a:extLst>
                <a:ext uri="{FF2B5EF4-FFF2-40B4-BE49-F238E27FC236}">
                  <a16:creationId xmlns:a16="http://schemas.microsoft.com/office/drawing/2014/main" id="{E595314C-4246-6C41-DCA3-2186F569583B}"/>
                </a:ext>
              </a:extLst>
            </xdr:cNvPr>
            <xdr:cNvPicPr>
              <a:picLocks noChangeAspect="1"/>
            </xdr:cNvPicPr>
          </xdr:nvPicPr>
          <xdr:blipFill>
            <a:blip xmlns:r="http://schemas.openxmlformats.org/officeDocument/2006/relationships" r:embed="rId1"/>
            <a:stretch>
              <a:fillRect/>
            </a:stretch>
          </xdr:blipFill>
          <xdr:spPr>
            <a:xfrm>
              <a:off x="4627145" y="1285362"/>
              <a:ext cx="2712877" cy="708045"/>
            </a:xfrm>
            <a:prstGeom prst="rect">
              <a:avLst/>
            </a:prstGeom>
          </xdr:spPr>
        </xdr:pic>
        <xdr:sp macro="" textlink="">
          <xdr:nvSpPr>
            <xdr:cNvPr id="17" name="TextBox 16">
              <a:extLst>
                <a:ext uri="{FF2B5EF4-FFF2-40B4-BE49-F238E27FC236}">
                  <a16:creationId xmlns:a16="http://schemas.microsoft.com/office/drawing/2014/main" id="{5D26E82F-7C6B-F6ED-DC7A-714C48EF0234}"/>
                </a:ext>
              </a:extLst>
            </xdr:cNvPr>
            <xdr:cNvSpPr txBox="1"/>
          </xdr:nvSpPr>
          <xdr:spPr>
            <a:xfrm>
              <a:off x="6918157" y="1292391"/>
              <a:ext cx="446172" cy="2055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grpSp>
      <xdr:sp macro="" textlink="">
        <xdr:nvSpPr>
          <xdr:cNvPr id="5" name="TextBox 4">
            <a:extLst>
              <a:ext uri="{FF2B5EF4-FFF2-40B4-BE49-F238E27FC236}">
                <a16:creationId xmlns:a16="http://schemas.microsoft.com/office/drawing/2014/main" id="{784CA1A0-42C1-F04C-2DC8-7AFFBBE76358}"/>
              </a:ext>
            </a:extLst>
          </xdr:cNvPr>
          <xdr:cNvSpPr txBox="1"/>
        </xdr:nvSpPr>
        <xdr:spPr>
          <a:xfrm>
            <a:off x="5840329" y="590845"/>
            <a:ext cx="2070434" cy="15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sp macro="" textlink="">
        <xdr:nvSpPr>
          <xdr:cNvPr id="13" name="TextBox 12">
            <a:extLst>
              <a:ext uri="{FF2B5EF4-FFF2-40B4-BE49-F238E27FC236}">
                <a16:creationId xmlns:a16="http://schemas.microsoft.com/office/drawing/2014/main" id="{221AD995-B2FC-8C2D-539C-7A08BAB08E3B}"/>
              </a:ext>
            </a:extLst>
          </xdr:cNvPr>
          <xdr:cNvSpPr txBox="1"/>
        </xdr:nvSpPr>
        <xdr:spPr>
          <a:xfrm>
            <a:off x="5853376" y="568028"/>
            <a:ext cx="1439918" cy="167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1100" b="0" i="0" u="none" strike="noStrike" baseline="0">
                <a:solidFill>
                  <a:srgbClr val="FF0000"/>
                </a:solidFill>
                <a:latin typeface="+mn-lt"/>
                <a:ea typeface="+mn-ea"/>
                <a:cs typeface="+mn-cs"/>
              </a:rPr>
              <a:t>Freundlich sorption</a:t>
            </a:r>
            <a:endParaRPr lang="LID4096" sz="1100">
              <a:solidFill>
                <a:srgbClr val="FF0000"/>
              </a:solidFill>
            </a:endParaRPr>
          </a:p>
        </xdr:txBody>
      </xdr:sp>
      <xdr:sp macro="" textlink="">
        <xdr:nvSpPr>
          <xdr:cNvPr id="14" name="TextBox 13">
            <a:extLst>
              <a:ext uri="{FF2B5EF4-FFF2-40B4-BE49-F238E27FC236}">
                <a16:creationId xmlns:a16="http://schemas.microsoft.com/office/drawing/2014/main" id="{755CC8BF-B8EE-CC30-EDE7-848AA6BA78A8}"/>
              </a:ext>
            </a:extLst>
          </xdr:cNvPr>
          <xdr:cNvSpPr txBox="1"/>
        </xdr:nvSpPr>
        <xdr:spPr>
          <a:xfrm>
            <a:off x="6720117" y="561002"/>
            <a:ext cx="1119236" cy="17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r>
              <a:rPr lang="en-US" sz="1100" b="0" i="0" u="none" strike="noStrike" baseline="0">
                <a:solidFill>
                  <a:srgbClr val="0000FF"/>
                </a:solidFill>
                <a:latin typeface="+mn-lt"/>
                <a:ea typeface="+mn-ea"/>
                <a:cs typeface="+mn-cs"/>
              </a:rPr>
              <a:t>langmuir</a:t>
            </a:r>
            <a:endParaRPr lang="LID4096" sz="1100">
              <a:solidFill>
                <a:srgbClr val="0000FF"/>
              </a:solidFill>
            </a:endParaRPr>
          </a:p>
        </xdr:txBody>
      </xdr:sp>
    </xdr:grpSp>
    <xdr:clientData/>
  </xdr:twoCellAnchor>
  <xdr:twoCellAnchor>
    <xdr:from>
      <xdr:col>0</xdr:col>
      <xdr:colOff>25003</xdr:colOff>
      <xdr:row>0</xdr:row>
      <xdr:rowOff>24192</xdr:rowOff>
    </xdr:from>
    <xdr:to>
      <xdr:col>348</xdr:col>
      <xdr:colOff>119741</xdr:colOff>
      <xdr:row>0</xdr:row>
      <xdr:rowOff>24192</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25003" y="24192"/>
          <a:ext cx="8493067"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chemeClr val="bg1"/>
              </a:solidFill>
            </a:rPr>
            <a:t>www.betami.com.br</a:t>
          </a:r>
        </a:p>
      </xdr:txBody>
    </xdr:sp>
    <xdr:clientData/>
  </xdr:twoCellAnchor>
  <xdr:twoCellAnchor>
    <xdr:from>
      <xdr:col>398</xdr:col>
      <xdr:colOff>0</xdr:colOff>
      <xdr:row>16</xdr:row>
      <xdr:rowOff>7328</xdr:rowOff>
    </xdr:from>
    <xdr:to>
      <xdr:col>398</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6666427" y="1168913"/>
          <a:ext cx="0" cy="2197949"/>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382</xdr:col>
      <xdr:colOff>319089</xdr:colOff>
      <xdr:row>29</xdr:row>
      <xdr:rowOff>28575</xdr:rowOff>
    </xdr:from>
    <xdr:to>
      <xdr:col>392</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388</xdr:col>
      <xdr:colOff>38101</xdr:colOff>
      <xdr:row>4</xdr:row>
      <xdr:rowOff>0</xdr:rowOff>
    </xdr:from>
    <xdr:to>
      <xdr:col>392</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42682</xdr:colOff>
      <xdr:row>0</xdr:row>
      <xdr:rowOff>18049</xdr:rowOff>
    </xdr:from>
    <xdr:to>
      <xdr:col>144</xdr:col>
      <xdr:colOff>233516</xdr:colOff>
      <xdr:row>3</xdr:row>
      <xdr:rowOff>0</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a:off x="1641879" y="18049"/>
          <a:ext cx="190834" cy="1624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600"/>
            <a:t>NI</a:t>
          </a:r>
        </a:p>
      </xdr:txBody>
    </xdr:sp>
    <xdr:clientData/>
  </xdr:twoCellAnchor>
  <xdr:oneCellAnchor>
    <xdr:from>
      <xdr:col>366</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290</xdr:col>
      <xdr:colOff>241613</xdr:colOff>
      <xdr:row>11</xdr:row>
      <xdr:rowOff>65050</xdr:rowOff>
    </xdr:from>
    <xdr:to>
      <xdr:col>310</xdr:col>
      <xdr:colOff>4648</xdr:colOff>
      <xdr:row>14</xdr:row>
      <xdr:rowOff>27881</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46" totalsRowShown="0" headerRowDxfId="31">
  <autoFilter ref="F3:I346" xr:uid="{6B332671-8ECD-4E5D-B1B3-4B86776DA69E}"/>
  <sortState xmlns:xlrd2="http://schemas.microsoft.com/office/spreadsheetml/2017/richdata2" ref="F4:I346">
    <sortCondition ref="G3:G346"/>
  </sortState>
  <tableColumns count="4">
    <tableColumn id="1" xr3:uid="{2FA2C446-BE02-4623-91AC-EF21AE25D100}" name="B" dataDxfId="30"/>
    <tableColumn id="2" xr3:uid="{91D0E862-FD24-495D-980F-F28337BAD33B}" name="C" dataDxfId="29"/>
    <tableColumn id="4" xr3:uid="{F5117E92-8F19-4783-A743-46D63983DE52}" name="D" dataDxfId="28"/>
    <tableColumn id="3" xr3:uid="{36EC4C16-3387-4EAE-B222-25041283B4E3}" name="___" dataDxfId="27">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4"/>
      <c r="B1" s="11"/>
      <c r="C1" s="14"/>
      <c r="D1" s="14"/>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v>50</v>
      </c>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row>
    <row r="2" spans="1:106" x14ac:dyDescent="0.25">
      <c r="A2" s="14"/>
      <c r="B2" s="11"/>
      <c r="C2" s="13">
        <v>160</v>
      </c>
      <c r="D2" s="14"/>
      <c r="E2" s="11"/>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1">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4"/>
      <c r="B3" s="11"/>
      <c r="C3" s="13">
        <v>1500</v>
      </c>
      <c r="D3" s="14"/>
      <c r="E3" s="11"/>
      <c r="F3" s="11">
        <v>0</v>
      </c>
      <c r="G3" s="11">
        <v>1</v>
      </c>
      <c r="H3" s="11">
        <v>2</v>
      </c>
      <c r="I3" s="11">
        <v>3</v>
      </c>
      <c r="J3" s="11">
        <v>4</v>
      </c>
      <c r="K3" s="11">
        <v>5</v>
      </c>
      <c r="L3" s="11">
        <v>6</v>
      </c>
      <c r="M3" s="11">
        <v>7</v>
      </c>
      <c r="N3" s="11">
        <v>8</v>
      </c>
      <c r="O3" s="11">
        <v>9</v>
      </c>
      <c r="P3" s="11">
        <v>10</v>
      </c>
      <c r="Q3" s="11">
        <v>11</v>
      </c>
      <c r="R3" s="11">
        <v>12</v>
      </c>
      <c r="S3" s="11">
        <v>13</v>
      </c>
      <c r="T3" s="11">
        <v>14</v>
      </c>
      <c r="U3" s="11">
        <v>15</v>
      </c>
      <c r="V3" s="11">
        <v>16</v>
      </c>
      <c r="W3" s="11">
        <v>17</v>
      </c>
      <c r="X3" s="11">
        <v>18</v>
      </c>
      <c r="Y3" s="11">
        <v>19</v>
      </c>
      <c r="Z3" s="11">
        <v>20</v>
      </c>
      <c r="AA3" s="11">
        <v>21</v>
      </c>
      <c r="AB3" s="11">
        <v>22</v>
      </c>
      <c r="AC3" s="11">
        <v>23</v>
      </c>
      <c r="AD3" s="11">
        <v>24</v>
      </c>
      <c r="AE3" s="11">
        <v>25</v>
      </c>
      <c r="AF3" s="11">
        <v>26</v>
      </c>
      <c r="AG3" s="11">
        <v>27</v>
      </c>
      <c r="AH3" s="11">
        <v>28</v>
      </c>
      <c r="AI3" s="11">
        <v>29</v>
      </c>
      <c r="AJ3" s="11">
        <v>30</v>
      </c>
      <c r="AK3" s="11">
        <v>31</v>
      </c>
      <c r="AL3" s="11">
        <v>32</v>
      </c>
      <c r="AM3" s="11">
        <v>33</v>
      </c>
      <c r="AN3" s="11">
        <v>34</v>
      </c>
      <c r="AO3" s="11">
        <v>35</v>
      </c>
      <c r="AP3" s="11">
        <v>36</v>
      </c>
      <c r="AQ3" s="11">
        <v>37</v>
      </c>
      <c r="AR3" s="11">
        <v>38</v>
      </c>
      <c r="AS3" s="11">
        <v>39</v>
      </c>
      <c r="AT3" s="11">
        <v>40</v>
      </c>
      <c r="AU3" s="11">
        <v>41</v>
      </c>
      <c r="AV3" s="11">
        <v>42</v>
      </c>
      <c r="AW3" s="11">
        <v>43</v>
      </c>
      <c r="AX3" s="11">
        <v>44</v>
      </c>
      <c r="AY3" s="11">
        <v>45</v>
      </c>
      <c r="AZ3" s="11">
        <v>46</v>
      </c>
      <c r="BA3" s="11">
        <v>47</v>
      </c>
      <c r="BB3" s="11">
        <v>48</v>
      </c>
      <c r="BC3" s="11">
        <v>49</v>
      </c>
      <c r="BD3" s="11">
        <v>50</v>
      </c>
      <c r="BE3" s="11">
        <v>51</v>
      </c>
      <c r="BF3" s="11">
        <v>52</v>
      </c>
      <c r="BG3" s="11">
        <v>53</v>
      </c>
      <c r="BH3" s="11">
        <v>54</v>
      </c>
      <c r="BI3" s="11">
        <v>55</v>
      </c>
      <c r="BJ3" s="11">
        <v>56</v>
      </c>
      <c r="BK3" s="11">
        <v>57</v>
      </c>
      <c r="BL3" s="11">
        <v>58</v>
      </c>
      <c r="BM3" s="11">
        <v>59</v>
      </c>
      <c r="BN3" s="11">
        <v>60</v>
      </c>
      <c r="BO3" s="11">
        <v>61</v>
      </c>
      <c r="BP3" s="11">
        <v>62</v>
      </c>
      <c r="BQ3" s="11">
        <v>63</v>
      </c>
      <c r="BR3" s="11">
        <v>64</v>
      </c>
      <c r="BS3" s="11">
        <v>65</v>
      </c>
      <c r="BT3" s="11">
        <v>66</v>
      </c>
      <c r="BU3" s="11">
        <v>67</v>
      </c>
      <c r="BV3" s="11">
        <v>68</v>
      </c>
      <c r="BW3" s="11">
        <v>69</v>
      </c>
      <c r="BX3" s="11">
        <v>70</v>
      </c>
      <c r="BY3" s="11">
        <v>71</v>
      </c>
      <c r="BZ3" s="11">
        <v>72</v>
      </c>
      <c r="CA3" s="11">
        <v>73</v>
      </c>
      <c r="CB3" s="11">
        <v>74</v>
      </c>
      <c r="CC3" s="11">
        <v>75</v>
      </c>
      <c r="CD3" s="11">
        <v>76</v>
      </c>
      <c r="CE3" s="11">
        <v>77</v>
      </c>
      <c r="CF3" s="11">
        <v>78</v>
      </c>
      <c r="CG3" s="11">
        <v>79</v>
      </c>
      <c r="CH3" s="11">
        <v>80</v>
      </c>
      <c r="CI3" s="11">
        <v>81</v>
      </c>
      <c r="CJ3" s="11">
        <v>82</v>
      </c>
      <c r="CK3" s="11">
        <v>83</v>
      </c>
      <c r="CL3" s="11">
        <v>84</v>
      </c>
      <c r="CM3" s="11">
        <v>85</v>
      </c>
      <c r="CN3" s="11">
        <v>86</v>
      </c>
      <c r="CO3" s="11">
        <v>87</v>
      </c>
      <c r="CP3" s="11">
        <v>88</v>
      </c>
      <c r="CQ3" s="11">
        <v>89</v>
      </c>
      <c r="CR3" s="11">
        <v>90</v>
      </c>
      <c r="CS3" s="11">
        <v>91</v>
      </c>
      <c r="CT3" s="11">
        <v>92</v>
      </c>
      <c r="CU3" s="11">
        <v>93</v>
      </c>
      <c r="CV3" s="11">
        <v>94</v>
      </c>
      <c r="CW3" s="11">
        <v>95</v>
      </c>
      <c r="CX3" s="11">
        <v>96</v>
      </c>
      <c r="CY3" s="11">
        <v>97</v>
      </c>
      <c r="CZ3" s="11">
        <v>98</v>
      </c>
      <c r="DA3" s="11">
        <v>99</v>
      </c>
      <c r="DB3" s="11">
        <v>100</v>
      </c>
    </row>
    <row r="4" spans="1:106" x14ac:dyDescent="0.25">
      <c r="A4" s="14"/>
      <c r="B4" s="11">
        <v>0</v>
      </c>
      <c r="C4" s="1">
        <f>ROW()</f>
        <v>4</v>
      </c>
      <c r="D4" s="14"/>
      <c r="E4" s="11"/>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1">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4">
        <v>0</v>
      </c>
      <c r="B5" s="2">
        <v>7.5045104539999997E-23</v>
      </c>
      <c r="C5" s="1">
        <f>IF(ROW()-$C$4&lt;=$C$2,1,2)</f>
        <v>1</v>
      </c>
      <c r="D5" s="14">
        <v>0</v>
      </c>
      <c r="E5" s="12">
        <f>B5</f>
        <v>7.5045104539999997E-23</v>
      </c>
      <c r="BC5" s="12">
        <f t="shared" ref="BC5:BC68" si="2">B5</f>
        <v>7.5045104539999997E-23</v>
      </c>
    </row>
    <row r="6" spans="1:106" x14ac:dyDescent="0.25">
      <c r="A6" s="14">
        <v>1</v>
      </c>
      <c r="B6" s="2">
        <v>1.8071921991999899E-21</v>
      </c>
      <c r="C6" s="1">
        <f t="shared" ref="C6:C69" si="3">IF(ROW()-$C$4&lt;=$C$2,1,2)</f>
        <v>1</v>
      </c>
      <c r="D6" s="14">
        <v>1</v>
      </c>
      <c r="E6" s="12">
        <f t="shared" ref="E6:E69" si="4">B6</f>
        <v>1.8071921991999899E-21</v>
      </c>
      <c r="BC6" s="12">
        <f t="shared" si="2"/>
        <v>1.8071921991999899E-21</v>
      </c>
    </row>
    <row r="7" spans="1:106" x14ac:dyDescent="0.25">
      <c r="A7" s="14">
        <v>2</v>
      </c>
      <c r="B7" s="2">
        <v>2.240159614E-20</v>
      </c>
      <c r="C7" s="1">
        <f t="shared" si="3"/>
        <v>1</v>
      </c>
      <c r="D7" s="14">
        <v>2</v>
      </c>
      <c r="E7" s="12">
        <f t="shared" si="4"/>
        <v>2.240159614E-20</v>
      </c>
      <c r="BC7" s="12">
        <f t="shared" si="2"/>
        <v>2.240159614E-20</v>
      </c>
    </row>
    <row r="8" spans="1:106" x14ac:dyDescent="0.25">
      <c r="A8" s="14">
        <v>3</v>
      </c>
      <c r="B8" s="2">
        <v>1.90447568279999E-19</v>
      </c>
      <c r="C8" s="1">
        <f t="shared" si="3"/>
        <v>1</v>
      </c>
      <c r="D8" s="14">
        <v>3</v>
      </c>
      <c r="E8" s="12">
        <f t="shared" si="4"/>
        <v>1.90447568279999E-19</v>
      </c>
      <c r="BC8" s="12">
        <f t="shared" si="2"/>
        <v>1.90447568279999E-19</v>
      </c>
    </row>
    <row r="9" spans="1:106" x14ac:dyDescent="0.25">
      <c r="A9" s="14">
        <v>4</v>
      </c>
      <c r="B9" s="2">
        <v>1.2484025529999901E-18</v>
      </c>
      <c r="C9" s="1">
        <f t="shared" si="3"/>
        <v>1</v>
      </c>
      <c r="D9" s="14">
        <v>4</v>
      </c>
      <c r="E9" s="12">
        <f t="shared" si="4"/>
        <v>1.2484025529999901E-18</v>
      </c>
      <c r="BC9" s="12">
        <f t="shared" si="2"/>
        <v>1.2484025529999901E-18</v>
      </c>
    </row>
    <row r="10" spans="1:106" x14ac:dyDescent="0.25">
      <c r="A10" s="14">
        <v>5</v>
      </c>
      <c r="B10" s="2">
        <v>6.7262027339999998E-18</v>
      </c>
      <c r="C10" s="1">
        <f t="shared" si="3"/>
        <v>1</v>
      </c>
      <c r="D10" s="14">
        <v>5</v>
      </c>
      <c r="E10" s="12">
        <f t="shared" si="4"/>
        <v>6.7262027339999998E-18</v>
      </c>
      <c r="BC10" s="12">
        <f t="shared" si="2"/>
        <v>6.7262027339999998E-18</v>
      </c>
    </row>
    <row r="11" spans="1:106" x14ac:dyDescent="0.25">
      <c r="A11" s="14">
        <v>6</v>
      </c>
      <c r="B11" s="2">
        <v>3.1009124319999898E-17</v>
      </c>
      <c r="C11" s="1">
        <f t="shared" si="3"/>
        <v>1</v>
      </c>
      <c r="D11" s="14">
        <v>6</v>
      </c>
      <c r="E11" s="12">
        <f t="shared" si="4"/>
        <v>3.1009124319999898E-17</v>
      </c>
      <c r="BC11" s="12">
        <f t="shared" si="2"/>
        <v>3.1009124319999898E-17</v>
      </c>
    </row>
    <row r="12" spans="1:106" x14ac:dyDescent="0.25">
      <c r="A12" s="14">
        <v>7</v>
      </c>
      <c r="B12" s="2">
        <v>1.25747863859999E-16</v>
      </c>
      <c r="C12" s="1">
        <f t="shared" si="3"/>
        <v>1</v>
      </c>
      <c r="D12" s="14">
        <v>7</v>
      </c>
      <c r="E12" s="12">
        <f t="shared" si="4"/>
        <v>1.25747863859999E-16</v>
      </c>
      <c r="BC12" s="12">
        <f t="shared" si="2"/>
        <v>1.25747863859999E-16</v>
      </c>
    </row>
    <row r="13" spans="1:106" x14ac:dyDescent="0.25">
      <c r="A13" s="14">
        <v>8</v>
      </c>
      <c r="B13" s="2">
        <v>4.5763932060000001E-16</v>
      </c>
      <c r="C13" s="1">
        <f t="shared" si="3"/>
        <v>1</v>
      </c>
      <c r="D13" s="14">
        <v>8</v>
      </c>
      <c r="E13" s="12">
        <f t="shared" si="4"/>
        <v>4.5763932060000001E-16</v>
      </c>
      <c r="BC13" s="12">
        <f t="shared" si="2"/>
        <v>4.5763932060000001E-16</v>
      </c>
    </row>
    <row r="14" spans="1:106" x14ac:dyDescent="0.25">
      <c r="A14" s="14">
        <v>9</v>
      </c>
      <c r="B14" s="2">
        <v>1.5176568319999999E-15</v>
      </c>
      <c r="C14" s="1">
        <f t="shared" si="3"/>
        <v>1</v>
      </c>
      <c r="D14" s="14">
        <v>9</v>
      </c>
      <c r="E14" s="12">
        <f t="shared" si="4"/>
        <v>1.5176568319999999E-15</v>
      </c>
      <c r="BC14" s="12">
        <f t="shared" si="2"/>
        <v>1.5176568319999999E-15</v>
      </c>
    </row>
    <row r="15" spans="1:106" x14ac:dyDescent="0.25">
      <c r="A15" s="14">
        <v>10</v>
      </c>
      <c r="B15" s="2">
        <v>4.6412322879999996E-15</v>
      </c>
      <c r="C15" s="1">
        <f t="shared" si="3"/>
        <v>1</v>
      </c>
      <c r="D15" s="14">
        <v>10</v>
      </c>
      <c r="E15" s="12">
        <f t="shared" si="4"/>
        <v>4.6412322879999996E-15</v>
      </c>
      <c r="BC15" s="12">
        <f t="shared" si="2"/>
        <v>4.6412322879999996E-15</v>
      </c>
    </row>
    <row r="16" spans="1:106" x14ac:dyDescent="0.25">
      <c r="A16" s="14">
        <v>11</v>
      </c>
      <c r="B16" s="2">
        <v>1.3214897815999901E-14</v>
      </c>
      <c r="C16" s="1">
        <f t="shared" si="3"/>
        <v>1</v>
      </c>
      <c r="D16" s="14">
        <v>11</v>
      </c>
      <c r="E16" s="12">
        <f t="shared" si="4"/>
        <v>1.3214897815999901E-14</v>
      </c>
      <c r="BC16" s="12">
        <f t="shared" si="2"/>
        <v>1.3214897815999901E-14</v>
      </c>
    </row>
    <row r="17" spans="1:55" x14ac:dyDescent="0.25">
      <c r="A17" s="14">
        <v>12</v>
      </c>
      <c r="B17" s="2">
        <v>3.5308119059999998E-14</v>
      </c>
      <c r="C17" s="1">
        <f t="shared" si="3"/>
        <v>1</v>
      </c>
      <c r="D17" s="14">
        <v>12</v>
      </c>
      <c r="E17" s="12">
        <f t="shared" si="4"/>
        <v>3.5308119059999998E-14</v>
      </c>
      <c r="BC17" s="12">
        <f t="shared" si="2"/>
        <v>3.5308119059999998E-14</v>
      </c>
    </row>
    <row r="18" spans="1:55" x14ac:dyDescent="0.25">
      <c r="A18" s="14">
        <v>13</v>
      </c>
      <c r="B18" s="2">
        <v>8.9105733559999902E-14</v>
      </c>
      <c r="C18" s="1">
        <f t="shared" si="3"/>
        <v>1</v>
      </c>
      <c r="D18" s="14">
        <v>13</v>
      </c>
      <c r="E18" s="12">
        <f t="shared" si="4"/>
        <v>8.9105733559999902E-14</v>
      </c>
      <c r="BC18" s="12">
        <f t="shared" si="2"/>
        <v>8.9105733559999902E-14</v>
      </c>
    </row>
    <row r="19" spans="1:55" x14ac:dyDescent="0.25">
      <c r="A19" s="14">
        <v>14</v>
      </c>
      <c r="B19" s="2">
        <v>2.135775606E-13</v>
      </c>
      <c r="C19" s="1">
        <f t="shared" si="3"/>
        <v>1</v>
      </c>
      <c r="D19" s="14">
        <v>14</v>
      </c>
      <c r="E19" s="12">
        <f t="shared" si="4"/>
        <v>2.135775606E-13</v>
      </c>
      <c r="BC19" s="12">
        <f t="shared" si="2"/>
        <v>2.135775606E-13</v>
      </c>
    </row>
    <row r="20" spans="1:55" x14ac:dyDescent="0.25">
      <c r="A20" s="14">
        <v>15</v>
      </c>
      <c r="B20" s="2">
        <v>4.8851086480000003E-13</v>
      </c>
      <c r="C20" s="1">
        <f t="shared" si="3"/>
        <v>1</v>
      </c>
      <c r="D20" s="14">
        <v>15</v>
      </c>
      <c r="E20" s="12">
        <f t="shared" si="4"/>
        <v>4.8851086480000003E-13</v>
      </c>
      <c r="BC20" s="12">
        <f t="shared" si="2"/>
        <v>4.8851086480000003E-13</v>
      </c>
    </row>
    <row r="21" spans="1:55" x14ac:dyDescent="0.25">
      <c r="A21" s="14">
        <v>16</v>
      </c>
      <c r="B21" s="2">
        <v>1.0706088592000001E-12</v>
      </c>
      <c r="C21" s="1">
        <f t="shared" si="3"/>
        <v>1</v>
      </c>
      <c r="D21" s="14">
        <v>16</v>
      </c>
      <c r="E21" s="12">
        <f t="shared" si="4"/>
        <v>1.0706088592000001E-12</v>
      </c>
      <c r="BC21" s="12">
        <f t="shared" si="2"/>
        <v>1.0706088592000001E-12</v>
      </c>
    </row>
    <row r="22" spans="1:55" x14ac:dyDescent="0.25">
      <c r="A22" s="14">
        <v>17</v>
      </c>
      <c r="B22" s="2">
        <v>2.25614105799999E-12</v>
      </c>
      <c r="C22" s="1">
        <f t="shared" si="3"/>
        <v>1</v>
      </c>
      <c r="D22" s="14">
        <v>17</v>
      </c>
      <c r="E22" s="12">
        <f t="shared" si="4"/>
        <v>2.25614105799999E-12</v>
      </c>
      <c r="BC22" s="12">
        <f t="shared" si="2"/>
        <v>2.25614105799999E-12</v>
      </c>
    </row>
    <row r="23" spans="1:55" x14ac:dyDescent="0.25">
      <c r="A23" s="14">
        <v>18</v>
      </c>
      <c r="B23" s="2">
        <v>4.5859848299999903E-12</v>
      </c>
      <c r="C23" s="1">
        <f t="shared" si="3"/>
        <v>1</v>
      </c>
      <c r="D23" s="14">
        <v>18</v>
      </c>
      <c r="E23" s="12">
        <f t="shared" si="4"/>
        <v>4.5859848299999903E-12</v>
      </c>
      <c r="BC23" s="12">
        <f t="shared" si="2"/>
        <v>4.5859848299999903E-12</v>
      </c>
    </row>
    <row r="24" spans="1:55" x14ac:dyDescent="0.25">
      <c r="A24" s="14">
        <v>19</v>
      </c>
      <c r="B24" s="2">
        <v>9.0162219019999999E-12</v>
      </c>
      <c r="C24" s="1">
        <f t="shared" si="3"/>
        <v>1</v>
      </c>
      <c r="D24" s="14">
        <v>19</v>
      </c>
      <c r="E24" s="12">
        <f t="shared" si="4"/>
        <v>9.0162219019999999E-12</v>
      </c>
      <c r="BC24" s="12">
        <f t="shared" si="2"/>
        <v>9.0162219019999999E-12</v>
      </c>
    </row>
    <row r="25" spans="1:55" x14ac:dyDescent="0.25">
      <c r="A25" s="14">
        <v>20</v>
      </c>
      <c r="B25" s="2">
        <v>1.7187160041999901E-11</v>
      </c>
      <c r="C25" s="1">
        <f t="shared" si="3"/>
        <v>1</v>
      </c>
      <c r="D25" s="14">
        <v>20</v>
      </c>
      <c r="E25" s="12">
        <f t="shared" si="4"/>
        <v>1.7187160041999901E-11</v>
      </c>
      <c r="BC25" s="12">
        <f t="shared" si="2"/>
        <v>1.7187160041999901E-11</v>
      </c>
    </row>
    <row r="26" spans="1:55" x14ac:dyDescent="0.25">
      <c r="A26" s="14">
        <v>21</v>
      </c>
      <c r="B26" s="2">
        <v>3.1836131459999998E-11</v>
      </c>
      <c r="C26" s="1">
        <f t="shared" si="3"/>
        <v>1</v>
      </c>
      <c r="D26" s="14">
        <v>21</v>
      </c>
      <c r="E26" s="12">
        <f t="shared" si="4"/>
        <v>3.1836131459999998E-11</v>
      </c>
      <c r="BC26" s="12">
        <f t="shared" si="2"/>
        <v>3.1836131459999998E-11</v>
      </c>
    </row>
    <row r="27" spans="1:55" x14ac:dyDescent="0.25">
      <c r="A27" s="14">
        <v>22</v>
      </c>
      <c r="B27" s="2">
        <v>5.7415014339999903E-11</v>
      </c>
      <c r="C27" s="1">
        <f t="shared" si="3"/>
        <v>1</v>
      </c>
      <c r="D27" s="14">
        <v>22</v>
      </c>
      <c r="E27" s="12">
        <f t="shared" si="4"/>
        <v>5.7415014339999903E-11</v>
      </c>
      <c r="BC27" s="12">
        <f t="shared" si="2"/>
        <v>5.7415014339999903E-11</v>
      </c>
    </row>
    <row r="28" spans="1:55" x14ac:dyDescent="0.25">
      <c r="A28" s="14">
        <v>23</v>
      </c>
      <c r="B28" s="2">
        <v>1.0099237939999899E-10</v>
      </c>
      <c r="C28" s="1">
        <f t="shared" si="3"/>
        <v>1</v>
      </c>
      <c r="D28" s="14">
        <v>23</v>
      </c>
      <c r="E28" s="12">
        <f t="shared" si="4"/>
        <v>1.0099237939999899E-10</v>
      </c>
      <c r="BC28" s="12">
        <f t="shared" si="2"/>
        <v>1.0099237939999899E-10</v>
      </c>
    </row>
    <row r="29" spans="1:55" x14ac:dyDescent="0.25">
      <c r="A29" s="14">
        <v>24</v>
      </c>
      <c r="B29" s="2">
        <v>1.7354259593999999E-10</v>
      </c>
      <c r="C29" s="1">
        <f t="shared" si="3"/>
        <v>1</v>
      </c>
      <c r="D29" s="14">
        <v>24</v>
      </c>
      <c r="E29" s="12">
        <f t="shared" si="4"/>
        <v>1.7354259593999999E-10</v>
      </c>
      <c r="BC29" s="12">
        <f t="shared" si="2"/>
        <v>1.7354259593999999E-10</v>
      </c>
    </row>
    <row r="30" spans="1:55" x14ac:dyDescent="0.25">
      <c r="A30" s="14">
        <v>25</v>
      </c>
      <c r="B30" s="2">
        <v>2.9175009679999998E-10</v>
      </c>
      <c r="C30" s="1">
        <f t="shared" si="3"/>
        <v>1</v>
      </c>
      <c r="D30" s="14">
        <v>25</v>
      </c>
      <c r="E30" s="12">
        <f t="shared" si="4"/>
        <v>2.9175009679999998E-10</v>
      </c>
      <c r="BC30" s="12">
        <f t="shared" si="2"/>
        <v>2.9175009679999998E-10</v>
      </c>
    </row>
    <row r="31" spans="1:55" x14ac:dyDescent="0.25">
      <c r="A31" s="14">
        <v>26</v>
      </c>
      <c r="B31" s="2">
        <v>4.8048605959999902E-10</v>
      </c>
      <c r="C31" s="1">
        <f t="shared" si="3"/>
        <v>1</v>
      </c>
      <c r="D31" s="14">
        <v>26</v>
      </c>
      <c r="E31" s="12">
        <f t="shared" si="4"/>
        <v>4.8048605959999902E-10</v>
      </c>
      <c r="BC31" s="12">
        <f t="shared" si="2"/>
        <v>4.8048605959999902E-10</v>
      </c>
    </row>
    <row r="32" spans="1:55" x14ac:dyDescent="0.25">
      <c r="A32" s="14">
        <v>27</v>
      </c>
      <c r="B32" s="2">
        <v>7.7614657459999996E-10</v>
      </c>
      <c r="C32" s="1">
        <f t="shared" si="3"/>
        <v>1</v>
      </c>
      <c r="D32" s="14">
        <v>27</v>
      </c>
      <c r="E32" s="12">
        <f t="shared" si="4"/>
        <v>7.7614657459999996E-10</v>
      </c>
      <c r="BC32" s="12">
        <f t="shared" si="2"/>
        <v>7.7614657459999996E-10</v>
      </c>
    </row>
    <row r="33" spans="1:55" x14ac:dyDescent="0.25">
      <c r="A33" s="14">
        <v>28</v>
      </c>
      <c r="B33" s="2">
        <v>1.2310752768E-9</v>
      </c>
      <c r="C33" s="1">
        <f t="shared" si="3"/>
        <v>1</v>
      </c>
      <c r="D33" s="14">
        <v>28</v>
      </c>
      <c r="E33" s="12">
        <f t="shared" si="4"/>
        <v>1.2310752768E-9</v>
      </c>
      <c r="BC33" s="12">
        <f t="shared" si="2"/>
        <v>1.2310752768E-9</v>
      </c>
    </row>
    <row r="34" spans="1:55" x14ac:dyDescent="0.25">
      <c r="A34" s="14">
        <v>29</v>
      </c>
      <c r="B34" s="2">
        <v>1.9193285749999899E-9</v>
      </c>
      <c r="C34" s="1">
        <f t="shared" si="3"/>
        <v>1</v>
      </c>
      <c r="D34" s="14">
        <v>29</v>
      </c>
      <c r="E34" s="12">
        <f t="shared" si="4"/>
        <v>1.9193285749999899E-9</v>
      </c>
      <c r="BC34" s="12">
        <f t="shared" si="2"/>
        <v>1.9193285749999899E-9</v>
      </c>
    </row>
    <row r="35" spans="1:55" x14ac:dyDescent="0.25">
      <c r="A35" s="14">
        <v>30</v>
      </c>
      <c r="B35" s="2">
        <v>2.9440769699999901E-9</v>
      </c>
      <c r="C35" s="1">
        <f t="shared" si="3"/>
        <v>1</v>
      </c>
      <c r="D35" s="14">
        <v>30</v>
      </c>
      <c r="E35" s="12">
        <f t="shared" si="4"/>
        <v>2.9440769699999901E-9</v>
      </c>
      <c r="BC35" s="12">
        <f t="shared" si="2"/>
        <v>2.9440769699999901E-9</v>
      </c>
    </row>
    <row r="36" spans="1:55" x14ac:dyDescent="0.25">
      <c r="A36" s="14">
        <v>31</v>
      </c>
      <c r="B36" s="2">
        <v>4.4469703479999903E-9</v>
      </c>
      <c r="C36" s="1">
        <f t="shared" si="3"/>
        <v>1</v>
      </c>
      <c r="D36" s="14">
        <v>31</v>
      </c>
      <c r="E36" s="12">
        <f t="shared" si="4"/>
        <v>4.4469703479999903E-9</v>
      </c>
      <c r="BC36" s="12">
        <f t="shared" si="2"/>
        <v>4.4469703479999903E-9</v>
      </c>
    </row>
    <row r="37" spans="1:55" x14ac:dyDescent="0.25">
      <c r="A37" s="14">
        <v>32</v>
      </c>
      <c r="B37" s="2">
        <v>6.6198272799999998E-9</v>
      </c>
      <c r="C37" s="1">
        <f t="shared" si="3"/>
        <v>1</v>
      </c>
      <c r="D37" s="14">
        <v>32</v>
      </c>
      <c r="E37" s="12">
        <f t="shared" si="4"/>
        <v>6.6198272799999998E-9</v>
      </c>
      <c r="BC37" s="12">
        <f t="shared" si="2"/>
        <v>6.6198272799999998E-9</v>
      </c>
    </row>
    <row r="38" spans="1:55" x14ac:dyDescent="0.25">
      <c r="A38" s="14">
        <v>33</v>
      </c>
      <c r="B38" s="2">
        <v>9.7190369399999905E-9</v>
      </c>
      <c r="C38" s="1">
        <f t="shared" si="3"/>
        <v>1</v>
      </c>
      <c r="D38" s="14">
        <v>33</v>
      </c>
      <c r="E38" s="12">
        <f t="shared" si="4"/>
        <v>9.7190369399999905E-9</v>
      </c>
      <c r="BC38" s="12">
        <f t="shared" si="2"/>
        <v>9.7190369399999905E-9</v>
      </c>
    </row>
    <row r="39" spans="1:55" x14ac:dyDescent="0.25">
      <c r="A39" s="14">
        <v>34</v>
      </c>
      <c r="B39" s="2">
        <v>1.4083085906E-8</v>
      </c>
      <c r="C39" s="1">
        <f t="shared" si="3"/>
        <v>1</v>
      </c>
      <c r="D39" s="14">
        <v>34</v>
      </c>
      <c r="E39" s="12">
        <f t="shared" si="4"/>
        <v>1.4083085906E-8</v>
      </c>
      <c r="BC39" s="12">
        <f t="shared" si="2"/>
        <v>1.4083085906E-8</v>
      </c>
    </row>
    <row r="40" spans="1:55" x14ac:dyDescent="0.25">
      <c r="A40" s="14">
        <v>35</v>
      </c>
      <c r="B40" s="2">
        <v>2.0153639739999899E-8</v>
      </c>
      <c r="C40" s="1">
        <f t="shared" si="3"/>
        <v>1</v>
      </c>
      <c r="D40" s="14">
        <v>35</v>
      </c>
      <c r="E40" s="12">
        <f t="shared" si="4"/>
        <v>2.0153639739999899E-8</v>
      </c>
      <c r="BC40" s="12">
        <f t="shared" si="2"/>
        <v>2.0153639739999899E-8</v>
      </c>
    </row>
    <row r="41" spans="1:55" x14ac:dyDescent="0.25">
      <c r="A41" s="14">
        <v>36</v>
      </c>
      <c r="B41" s="2">
        <v>2.8500619459999998E-8</v>
      </c>
      <c r="C41" s="1">
        <f t="shared" si="3"/>
        <v>1</v>
      </c>
      <c r="D41" s="14">
        <v>36</v>
      </c>
      <c r="E41" s="12">
        <f t="shared" si="4"/>
        <v>2.8500619459999998E-8</v>
      </c>
      <c r="BC41" s="12">
        <f t="shared" si="2"/>
        <v>2.8500619459999998E-8</v>
      </c>
    </row>
    <row r="42" spans="1:55" x14ac:dyDescent="0.25">
      <c r="A42" s="14">
        <v>37</v>
      </c>
      <c r="B42" s="2">
        <v>3.9851715159999902E-8</v>
      </c>
      <c r="C42" s="1">
        <f t="shared" si="3"/>
        <v>1</v>
      </c>
      <c r="D42" s="14">
        <v>37</v>
      </c>
      <c r="E42" s="12">
        <f t="shared" si="4"/>
        <v>3.9851715159999902E-8</v>
      </c>
      <c r="BC42" s="12">
        <f t="shared" si="2"/>
        <v>3.9851715159999902E-8</v>
      </c>
    </row>
    <row r="43" spans="1:55" x14ac:dyDescent="0.25">
      <c r="A43" s="14">
        <v>38</v>
      </c>
      <c r="B43" s="2">
        <v>5.5126772259999901E-8</v>
      </c>
      <c r="C43" s="1">
        <f t="shared" si="3"/>
        <v>1</v>
      </c>
      <c r="D43" s="14">
        <v>38</v>
      </c>
      <c r="E43" s="12">
        <f t="shared" si="4"/>
        <v>5.5126772259999901E-8</v>
      </c>
      <c r="BC43" s="12">
        <f t="shared" si="2"/>
        <v>5.5126772259999901E-8</v>
      </c>
    </row>
    <row r="44" spans="1:55" x14ac:dyDescent="0.25">
      <c r="A44" s="14">
        <v>39</v>
      </c>
      <c r="B44" s="2">
        <v>7.5477469459999998E-8</v>
      </c>
      <c r="C44" s="1">
        <f t="shared" si="3"/>
        <v>1</v>
      </c>
      <c r="D44" s="14">
        <v>39</v>
      </c>
      <c r="E44" s="12">
        <f t="shared" si="4"/>
        <v>7.5477469459999998E-8</v>
      </c>
      <c r="BC44" s="12">
        <f t="shared" si="2"/>
        <v>7.5477469459999998E-8</v>
      </c>
    </row>
    <row r="45" spans="1:55" x14ac:dyDescent="0.25">
      <c r="A45" s="14">
        <v>40</v>
      </c>
      <c r="B45" s="2">
        <v>1.02332681679999E-7</v>
      </c>
      <c r="C45" s="1">
        <f t="shared" si="3"/>
        <v>1</v>
      </c>
      <c r="D45" s="14">
        <v>40</v>
      </c>
      <c r="E45" s="12">
        <f t="shared" si="4"/>
        <v>1.02332681679999E-7</v>
      </c>
      <c r="BC45" s="12">
        <f t="shared" si="2"/>
        <v>1.02332681679999E-7</v>
      </c>
    </row>
    <row r="46" spans="1:55" x14ac:dyDescent="0.25">
      <c r="A46" s="14">
        <v>41</v>
      </c>
      <c r="B46" s="2">
        <v>1.3744988573999999E-7</v>
      </c>
      <c r="C46" s="1">
        <f t="shared" si="3"/>
        <v>1</v>
      </c>
      <c r="D46" s="14">
        <v>41</v>
      </c>
      <c r="E46" s="12">
        <f t="shared" si="4"/>
        <v>1.3744988573999999E-7</v>
      </c>
      <c r="BC46" s="12">
        <f t="shared" si="2"/>
        <v>1.3744988573999999E-7</v>
      </c>
    </row>
    <row r="47" spans="1:55" x14ac:dyDescent="0.25">
      <c r="A47" s="14">
        <v>42</v>
      </c>
      <c r="B47" s="2">
        <v>1.82972921759999E-7</v>
      </c>
      <c r="C47" s="1">
        <f t="shared" si="3"/>
        <v>1</v>
      </c>
      <c r="D47" s="14">
        <v>42</v>
      </c>
      <c r="E47" s="12">
        <f t="shared" si="4"/>
        <v>1.82972921759999E-7</v>
      </c>
      <c r="BC47" s="12">
        <f t="shared" si="2"/>
        <v>1.82972921759999E-7</v>
      </c>
    </row>
    <row r="48" spans="1:55" x14ac:dyDescent="0.25">
      <c r="A48" s="14">
        <v>43</v>
      </c>
      <c r="B48" s="2">
        <v>2.4149636980000001E-7</v>
      </c>
      <c r="C48" s="1">
        <f t="shared" si="3"/>
        <v>1</v>
      </c>
      <c r="D48" s="14">
        <v>43</v>
      </c>
      <c r="E48" s="12">
        <f t="shared" si="4"/>
        <v>2.4149636980000001E-7</v>
      </c>
      <c r="BC48" s="12">
        <f t="shared" si="2"/>
        <v>2.4149636980000001E-7</v>
      </c>
    </row>
    <row r="49" spans="1:55" x14ac:dyDescent="0.25">
      <c r="A49" s="14">
        <v>44</v>
      </c>
      <c r="B49" s="2">
        <v>3.1613674E-7</v>
      </c>
      <c r="C49" s="1">
        <f t="shared" si="3"/>
        <v>1</v>
      </c>
      <c r="D49" s="14">
        <v>44</v>
      </c>
      <c r="E49" s="12">
        <f t="shared" si="4"/>
        <v>3.1613674E-7</v>
      </c>
      <c r="BC49" s="12">
        <f t="shared" si="2"/>
        <v>3.1613674E-7</v>
      </c>
    </row>
    <row r="50" spans="1:55" x14ac:dyDescent="0.25">
      <c r="A50" s="14">
        <v>45</v>
      </c>
      <c r="B50" s="2">
        <v>4.106106064E-7</v>
      </c>
      <c r="C50" s="1">
        <f t="shared" si="3"/>
        <v>1</v>
      </c>
      <c r="D50" s="14">
        <v>45</v>
      </c>
      <c r="E50" s="12">
        <f t="shared" si="4"/>
        <v>4.106106064E-7</v>
      </c>
      <c r="BC50" s="12">
        <f t="shared" si="2"/>
        <v>4.106106064E-7</v>
      </c>
    </row>
    <row r="51" spans="1:55" x14ac:dyDescent="0.25">
      <c r="A51" s="14">
        <v>46</v>
      </c>
      <c r="B51" s="2">
        <v>5.2931973960000001E-7</v>
      </c>
      <c r="C51" s="1">
        <f t="shared" si="3"/>
        <v>1</v>
      </c>
      <c r="D51" s="14">
        <v>46</v>
      </c>
      <c r="E51" s="12">
        <f t="shared" si="4"/>
        <v>5.2931973960000001E-7</v>
      </c>
      <c r="BC51" s="12">
        <f t="shared" si="2"/>
        <v>5.2931973960000001E-7</v>
      </c>
    </row>
    <row r="52" spans="1:55" x14ac:dyDescent="0.25">
      <c r="A52" s="14">
        <v>47</v>
      </c>
      <c r="B52" s="2">
        <v>6.7744322000000004E-7</v>
      </c>
      <c r="C52" s="1">
        <f t="shared" si="3"/>
        <v>1</v>
      </c>
      <c r="D52" s="14">
        <v>47</v>
      </c>
      <c r="E52" s="12">
        <f t="shared" si="4"/>
        <v>6.7744322000000004E-7</v>
      </c>
      <c r="BC52" s="12">
        <f t="shared" si="2"/>
        <v>6.7744322000000004E-7</v>
      </c>
    </row>
    <row r="53" spans="1:55" x14ac:dyDescent="0.25">
      <c r="A53" s="14">
        <v>48</v>
      </c>
      <c r="B53" s="2">
        <v>8.6103642299999998E-7</v>
      </c>
      <c r="C53" s="1">
        <f t="shared" si="3"/>
        <v>1</v>
      </c>
      <c r="D53" s="14">
        <v>48</v>
      </c>
      <c r="E53" s="12">
        <f t="shared" si="4"/>
        <v>8.6103642299999998E-7</v>
      </c>
      <c r="BC53" s="12">
        <f t="shared" si="2"/>
        <v>8.6103642299999998E-7</v>
      </c>
    </row>
    <row r="54" spans="1:55" x14ac:dyDescent="0.25">
      <c r="A54" s="14">
        <v>49</v>
      </c>
      <c r="B54" s="2">
        <v>1.0871366976E-6</v>
      </c>
      <c r="C54" s="1">
        <f t="shared" si="3"/>
        <v>1</v>
      </c>
      <c r="D54" s="14">
        <v>49</v>
      </c>
      <c r="E54" s="12">
        <f t="shared" si="4"/>
        <v>1.0871366976E-6</v>
      </c>
      <c r="BC54" s="12">
        <f t="shared" si="2"/>
        <v>1.0871366976E-6</v>
      </c>
    </row>
    <row r="55" spans="1:55" x14ac:dyDescent="0.25">
      <c r="A55" s="14">
        <v>50</v>
      </c>
      <c r="B55" s="2">
        <v>1.3638754665999999E-6</v>
      </c>
      <c r="C55" s="1">
        <f t="shared" si="3"/>
        <v>1</v>
      </c>
      <c r="D55" s="14">
        <v>50</v>
      </c>
      <c r="E55" s="12">
        <f t="shared" si="4"/>
        <v>1.3638754665999999E-6</v>
      </c>
      <c r="BC55" s="12">
        <f t="shared" si="2"/>
        <v>1.3638754665999999E-6</v>
      </c>
    </row>
    <row r="56" spans="1:55" x14ac:dyDescent="0.25">
      <c r="A56" s="14">
        <v>51</v>
      </c>
      <c r="B56" s="2">
        <v>1.7005964009999901E-6</v>
      </c>
      <c r="C56" s="1">
        <f t="shared" si="3"/>
        <v>1</v>
      </c>
      <c r="D56" s="14">
        <v>51</v>
      </c>
      <c r="E56" s="12">
        <f t="shared" si="4"/>
        <v>1.7005964009999901E-6</v>
      </c>
      <c r="BC56" s="12">
        <f t="shared" si="2"/>
        <v>1.7005964009999901E-6</v>
      </c>
    </row>
    <row r="57" spans="1:55" x14ac:dyDescent="0.25">
      <c r="A57" s="14">
        <v>52</v>
      </c>
      <c r="B57" s="2">
        <v>2.1079792440000001E-6</v>
      </c>
      <c r="C57" s="1">
        <f t="shared" si="3"/>
        <v>1</v>
      </c>
      <c r="D57" s="14">
        <v>52</v>
      </c>
      <c r="E57" s="12">
        <f t="shared" si="4"/>
        <v>2.1079792440000001E-6</v>
      </c>
      <c r="BC57" s="12">
        <f t="shared" si="2"/>
        <v>2.1079792440000001E-6</v>
      </c>
    </row>
    <row r="58" spans="1:55" x14ac:dyDescent="0.25">
      <c r="A58" s="14">
        <v>53</v>
      </c>
      <c r="B58" s="2">
        <v>2.59816877999999E-6</v>
      </c>
      <c r="C58" s="1">
        <f t="shared" si="3"/>
        <v>1</v>
      </c>
      <c r="D58" s="14">
        <v>53</v>
      </c>
      <c r="E58" s="12">
        <f t="shared" si="4"/>
        <v>2.59816877999999E-6</v>
      </c>
      <c r="BC58" s="12">
        <f t="shared" si="2"/>
        <v>2.59816877999999E-6</v>
      </c>
    </row>
    <row r="59" spans="1:55" x14ac:dyDescent="0.25">
      <c r="A59" s="14">
        <v>54</v>
      </c>
      <c r="B59" s="2">
        <v>3.18490839199999E-6</v>
      </c>
      <c r="C59" s="1">
        <f t="shared" si="3"/>
        <v>1</v>
      </c>
      <c r="D59" s="14">
        <v>54</v>
      </c>
      <c r="E59" s="12">
        <f t="shared" si="4"/>
        <v>3.18490839199999E-6</v>
      </c>
      <c r="BC59" s="12">
        <f t="shared" si="2"/>
        <v>3.18490839199999E-6</v>
      </c>
    </row>
    <row r="60" spans="1:55" x14ac:dyDescent="0.25">
      <c r="A60" s="14">
        <v>55</v>
      </c>
      <c r="B60" s="2">
        <v>3.8836775540000003E-6</v>
      </c>
      <c r="C60" s="1">
        <f t="shared" si="3"/>
        <v>1</v>
      </c>
      <c r="D60" s="14">
        <v>55</v>
      </c>
      <c r="E60" s="12">
        <f t="shared" si="4"/>
        <v>3.8836775540000003E-6</v>
      </c>
      <c r="BC60" s="12">
        <f t="shared" si="2"/>
        <v>3.8836775540000003E-6</v>
      </c>
    </row>
    <row r="61" spans="1:55" x14ac:dyDescent="0.25">
      <c r="A61" s="14">
        <v>56</v>
      </c>
      <c r="B61" s="2">
        <v>4.7118325879999902E-6</v>
      </c>
      <c r="C61" s="1">
        <f t="shared" si="3"/>
        <v>1</v>
      </c>
      <c r="D61" s="14">
        <v>56</v>
      </c>
      <c r="E61" s="12">
        <f t="shared" si="4"/>
        <v>4.7118325879999902E-6</v>
      </c>
      <c r="BC61" s="12">
        <f t="shared" si="2"/>
        <v>4.7118325879999902E-6</v>
      </c>
    </row>
    <row r="62" spans="1:55" x14ac:dyDescent="0.25">
      <c r="A62" s="14">
        <v>57</v>
      </c>
      <c r="B62" s="2">
        <v>5.688749962E-6</v>
      </c>
      <c r="C62" s="1">
        <f t="shared" si="3"/>
        <v>1</v>
      </c>
      <c r="D62" s="14">
        <v>57</v>
      </c>
      <c r="E62" s="12">
        <f t="shared" si="4"/>
        <v>5.688749962E-6</v>
      </c>
      <c r="BC62" s="12">
        <f t="shared" si="2"/>
        <v>5.688749962E-6</v>
      </c>
    </row>
    <row r="63" spans="1:55" x14ac:dyDescent="0.25">
      <c r="A63" s="14">
        <v>58</v>
      </c>
      <c r="B63" s="2">
        <v>6.8359713179999998E-6</v>
      </c>
      <c r="C63" s="1">
        <f t="shared" si="3"/>
        <v>1</v>
      </c>
      <c r="D63" s="14">
        <v>58</v>
      </c>
      <c r="E63" s="12">
        <f t="shared" si="4"/>
        <v>6.8359713179999998E-6</v>
      </c>
      <c r="BC63" s="12">
        <f t="shared" si="2"/>
        <v>6.8359713179999998E-6</v>
      </c>
    </row>
    <row r="64" spans="1:55" x14ac:dyDescent="0.25">
      <c r="A64" s="14">
        <v>59</v>
      </c>
      <c r="B64" s="2">
        <v>8.1773494699999997E-6</v>
      </c>
      <c r="C64" s="1">
        <f t="shared" si="3"/>
        <v>1</v>
      </c>
      <c r="D64" s="14">
        <v>59</v>
      </c>
      <c r="E64" s="12">
        <f t="shared" si="4"/>
        <v>8.1773494699999997E-6</v>
      </c>
      <c r="BC64" s="12">
        <f t="shared" si="2"/>
        <v>8.1773494699999997E-6</v>
      </c>
    </row>
    <row r="65" spans="1:55" x14ac:dyDescent="0.25">
      <c r="A65" s="14">
        <v>60</v>
      </c>
      <c r="B65" s="2">
        <v>9.7391945039999994E-6</v>
      </c>
      <c r="C65" s="1">
        <f t="shared" si="3"/>
        <v>1</v>
      </c>
      <c r="D65" s="14">
        <v>60</v>
      </c>
      <c r="E65" s="12">
        <f t="shared" si="4"/>
        <v>9.7391945039999994E-6</v>
      </c>
      <c r="BC65" s="12">
        <f t="shared" si="2"/>
        <v>9.7391945039999994E-6</v>
      </c>
    </row>
    <row r="66" spans="1:55" x14ac:dyDescent="0.25">
      <c r="A66" s="14">
        <v>61</v>
      </c>
      <c r="B66" s="2">
        <v>1.1550419176E-5</v>
      </c>
      <c r="C66" s="1">
        <f t="shared" si="3"/>
        <v>1</v>
      </c>
      <c r="D66" s="14">
        <v>61</v>
      </c>
      <c r="E66" s="12">
        <f t="shared" si="4"/>
        <v>1.1550419176E-5</v>
      </c>
      <c r="BC66" s="12">
        <f t="shared" si="2"/>
        <v>1.1550419176E-5</v>
      </c>
    </row>
    <row r="67" spans="1:55" x14ac:dyDescent="0.25">
      <c r="A67" s="14">
        <v>62</v>
      </c>
      <c r="B67" s="2">
        <v>1.3642682744E-5</v>
      </c>
      <c r="C67" s="1">
        <f t="shared" si="3"/>
        <v>1</v>
      </c>
      <c r="D67" s="14">
        <v>62</v>
      </c>
      <c r="E67" s="12">
        <f t="shared" si="4"/>
        <v>1.3642682744E-5</v>
      </c>
      <c r="BC67" s="12">
        <f t="shared" si="2"/>
        <v>1.3642682744E-5</v>
      </c>
    </row>
    <row r="68" spans="1:55" x14ac:dyDescent="0.25">
      <c r="A68" s="14">
        <v>63</v>
      </c>
      <c r="B68" s="2">
        <v>1.6050532383999899E-5</v>
      </c>
      <c r="C68" s="1">
        <f t="shared" si="3"/>
        <v>1</v>
      </c>
      <c r="D68" s="14">
        <v>63</v>
      </c>
      <c r="E68" s="12">
        <f t="shared" si="4"/>
        <v>1.6050532383999899E-5</v>
      </c>
      <c r="BC68" s="12">
        <f t="shared" si="2"/>
        <v>1.6050532383999899E-5</v>
      </c>
    </row>
    <row r="69" spans="1:55" x14ac:dyDescent="0.25">
      <c r="A69" s="14">
        <v>64</v>
      </c>
      <c r="B69" s="2">
        <v>1.8811541401999899E-5</v>
      </c>
      <c r="C69" s="1">
        <f t="shared" si="3"/>
        <v>1</v>
      </c>
      <c r="D69" s="14">
        <v>64</v>
      </c>
      <c r="E69" s="12">
        <f t="shared" si="4"/>
        <v>1.8811541401999899E-5</v>
      </c>
      <c r="BC69" s="12">
        <f t="shared" ref="BC69:BC132" si="5">B69</f>
        <v>1.8811541401999899E-5</v>
      </c>
    </row>
    <row r="70" spans="1:55" x14ac:dyDescent="0.25">
      <c r="A70" s="14">
        <v>65</v>
      </c>
      <c r="B70" s="2">
        <v>2.1966443359999998E-5</v>
      </c>
      <c r="C70" s="1">
        <f t="shared" ref="C70:C133" si="6">IF(ROW()-$C$4&lt;=$C$2,1,2)</f>
        <v>1</v>
      </c>
      <c r="D70" s="14">
        <v>65</v>
      </c>
      <c r="E70" s="12">
        <f t="shared" ref="E70:E133" si="7">B70</f>
        <v>2.1966443359999998E-5</v>
      </c>
      <c r="BC70" s="12">
        <f t="shared" si="5"/>
        <v>2.1966443359999998E-5</v>
      </c>
    </row>
    <row r="71" spans="1:55" x14ac:dyDescent="0.25">
      <c r="A71" s="14">
        <v>66</v>
      </c>
      <c r="B71" s="2">
        <v>2.555926146E-5</v>
      </c>
      <c r="C71" s="1">
        <f t="shared" si="6"/>
        <v>1</v>
      </c>
      <c r="D71" s="14">
        <v>66</v>
      </c>
      <c r="E71" s="12">
        <f t="shared" si="7"/>
        <v>2.555926146E-5</v>
      </c>
      <c r="BC71" s="12">
        <f t="shared" si="5"/>
        <v>2.555926146E-5</v>
      </c>
    </row>
    <row r="72" spans="1:55" x14ac:dyDescent="0.25">
      <c r="A72" s="14">
        <v>67</v>
      </c>
      <c r="B72" s="2">
        <v>2.9637432239999999E-5</v>
      </c>
      <c r="C72" s="1">
        <f t="shared" si="6"/>
        <v>1</v>
      </c>
      <c r="D72" s="14">
        <v>67</v>
      </c>
      <c r="E72" s="12">
        <f t="shared" si="7"/>
        <v>2.9637432239999999E-5</v>
      </c>
      <c r="BC72" s="12">
        <f t="shared" si="5"/>
        <v>2.9637432239999999E-5</v>
      </c>
    </row>
    <row r="73" spans="1:55" x14ac:dyDescent="0.25">
      <c r="A73" s="14">
        <v>68</v>
      </c>
      <c r="B73" s="2">
        <v>3.4251923079999998E-5</v>
      </c>
      <c r="C73" s="1">
        <f t="shared" si="6"/>
        <v>1</v>
      </c>
      <c r="D73" s="14">
        <v>68</v>
      </c>
      <c r="E73" s="12">
        <f t="shared" si="7"/>
        <v>3.4251923079999998E-5</v>
      </c>
      <c r="BC73" s="12">
        <f t="shared" si="5"/>
        <v>3.4251923079999998E-5</v>
      </c>
    </row>
    <row r="74" spans="1:55" x14ac:dyDescent="0.25">
      <c r="A74" s="14">
        <v>69</v>
      </c>
      <c r="B74" s="2">
        <v>3.94573427199999E-5</v>
      </c>
      <c r="C74" s="1">
        <f t="shared" si="6"/>
        <v>1</v>
      </c>
      <c r="D74" s="14">
        <v>69</v>
      </c>
      <c r="E74" s="12">
        <f t="shared" si="7"/>
        <v>3.94573427199999E-5</v>
      </c>
      <c r="BC74" s="12">
        <f t="shared" si="5"/>
        <v>3.94573427199999E-5</v>
      </c>
    </row>
    <row r="75" spans="1:55" x14ac:dyDescent="0.25">
      <c r="A75" s="14">
        <v>70</v>
      </c>
      <c r="B75" s="2">
        <v>4.5312044239999999E-5</v>
      </c>
      <c r="C75" s="1">
        <f t="shared" si="6"/>
        <v>1</v>
      </c>
      <c r="D75" s="14">
        <v>70</v>
      </c>
      <c r="E75" s="12">
        <f t="shared" si="7"/>
        <v>4.5312044239999999E-5</v>
      </c>
      <c r="BC75" s="12">
        <f t="shared" si="5"/>
        <v>4.5312044239999999E-5</v>
      </c>
    </row>
    <row r="76" spans="1:55" x14ac:dyDescent="0.25">
      <c r="A76" s="14">
        <v>71</v>
      </c>
      <c r="B76" s="2">
        <v>5.1878219839999998E-5</v>
      </c>
      <c r="C76" s="1">
        <f t="shared" si="6"/>
        <v>1</v>
      </c>
      <c r="D76" s="14">
        <v>71</v>
      </c>
      <c r="E76" s="12">
        <f t="shared" si="7"/>
        <v>5.1878219839999998E-5</v>
      </c>
      <c r="BC76" s="12">
        <f t="shared" si="5"/>
        <v>5.1878219839999998E-5</v>
      </c>
    </row>
    <row r="77" spans="1:55" x14ac:dyDescent="0.25">
      <c r="A77" s="14">
        <v>72</v>
      </c>
      <c r="B77" s="2">
        <v>5.922198704E-5</v>
      </c>
      <c r="C77" s="1">
        <f t="shared" si="6"/>
        <v>1</v>
      </c>
      <c r="D77" s="14">
        <v>72</v>
      </c>
      <c r="E77" s="12">
        <f t="shared" si="7"/>
        <v>5.922198704E-5</v>
      </c>
      <c r="BC77" s="12">
        <f t="shared" si="5"/>
        <v>5.922198704E-5</v>
      </c>
    </row>
    <row r="78" spans="1:55" x14ac:dyDescent="0.25">
      <c r="A78" s="14">
        <v>73</v>
      </c>
      <c r="B78" s="2">
        <v>6.7413465739999897E-5</v>
      </c>
      <c r="C78" s="1">
        <f t="shared" si="6"/>
        <v>1</v>
      </c>
      <c r="D78" s="14">
        <v>73</v>
      </c>
      <c r="E78" s="12">
        <f t="shared" si="7"/>
        <v>6.7413465739999897E-5</v>
      </c>
      <c r="BC78" s="12">
        <f t="shared" si="5"/>
        <v>6.7413465739999897E-5</v>
      </c>
    </row>
    <row r="79" spans="1:55" x14ac:dyDescent="0.25">
      <c r="A79" s="14">
        <v>74</v>
      </c>
      <c r="B79" s="2">
        <v>7.6526845799999895E-5</v>
      </c>
      <c r="C79" s="1">
        <f t="shared" si="6"/>
        <v>1</v>
      </c>
      <c r="D79" s="14">
        <v>74</v>
      </c>
      <c r="E79" s="12">
        <f t="shared" si="7"/>
        <v>7.6526845799999895E-5</v>
      </c>
      <c r="BC79" s="12">
        <f t="shared" si="5"/>
        <v>7.6526845799999895E-5</v>
      </c>
    </row>
    <row r="80" spans="1:55" x14ac:dyDescent="0.25">
      <c r="A80" s="14">
        <v>75</v>
      </c>
      <c r="B80" s="2">
        <v>8.6640444759999904E-5</v>
      </c>
      <c r="C80" s="1">
        <f t="shared" si="6"/>
        <v>1</v>
      </c>
      <c r="D80" s="14">
        <v>75</v>
      </c>
      <c r="E80" s="12">
        <f t="shared" si="7"/>
        <v>8.6640444759999904E-5</v>
      </c>
      <c r="BC80" s="12">
        <f t="shared" si="5"/>
        <v>8.6640444759999904E-5</v>
      </c>
    </row>
    <row r="81" spans="1:55" x14ac:dyDescent="0.25">
      <c r="A81" s="14">
        <v>76</v>
      </c>
      <c r="B81" s="2">
        <v>9.7836755519999999E-5</v>
      </c>
      <c r="C81" s="1">
        <f t="shared" si="6"/>
        <v>1</v>
      </c>
      <c r="D81" s="14">
        <v>76</v>
      </c>
      <c r="E81" s="12">
        <f t="shared" si="7"/>
        <v>9.7836755519999999E-5</v>
      </c>
      <c r="BC81" s="12">
        <f t="shared" si="5"/>
        <v>9.7836755519999999E-5</v>
      </c>
    </row>
    <row r="82" spans="1:55" x14ac:dyDescent="0.25">
      <c r="A82" s="14">
        <v>77</v>
      </c>
      <c r="B82">
        <v>1.1020248356E-4</v>
      </c>
      <c r="C82" s="1">
        <f t="shared" si="6"/>
        <v>1</v>
      </c>
      <c r="D82" s="14">
        <v>77</v>
      </c>
      <c r="E82" s="12">
        <f t="shared" si="7"/>
        <v>1.1020248356E-4</v>
      </c>
      <c r="BC82" s="12">
        <f t="shared" si="5"/>
        <v>1.1020248356E-4</v>
      </c>
    </row>
    <row r="83" spans="1:55" x14ac:dyDescent="0.25">
      <c r="A83" s="14">
        <v>78</v>
      </c>
      <c r="B83">
        <v>1.2382857380000001E-4</v>
      </c>
      <c r="C83" s="1">
        <f t="shared" si="6"/>
        <v>1</v>
      </c>
      <c r="D83" s="14">
        <v>78</v>
      </c>
      <c r="E83" s="12">
        <f t="shared" si="7"/>
        <v>1.2382857380000001E-4</v>
      </c>
      <c r="BC83" s="12">
        <f t="shared" si="5"/>
        <v>1.2382857380000001E-4</v>
      </c>
    </row>
    <row r="84" spans="1:55" x14ac:dyDescent="0.25">
      <c r="A84" s="14">
        <v>79</v>
      </c>
      <c r="B84">
        <v>1.3881022689999999E-4</v>
      </c>
      <c r="C84" s="1">
        <f t="shared" si="6"/>
        <v>1</v>
      </c>
      <c r="D84" s="14">
        <v>79</v>
      </c>
      <c r="E84" s="12">
        <f t="shared" si="7"/>
        <v>1.3881022689999999E-4</v>
      </c>
      <c r="BC84" s="12">
        <f t="shared" si="5"/>
        <v>1.3881022689999999E-4</v>
      </c>
    </row>
    <row r="85" spans="1:55" x14ac:dyDescent="0.25">
      <c r="A85" s="14">
        <v>80</v>
      </c>
      <c r="B85">
        <v>1.55246904699999E-4</v>
      </c>
      <c r="C85" s="1">
        <f t="shared" si="6"/>
        <v>1</v>
      </c>
      <c r="D85" s="14">
        <v>80</v>
      </c>
      <c r="E85" s="12">
        <f t="shared" si="7"/>
        <v>1.55246904699999E-4</v>
      </c>
      <c r="BC85" s="12">
        <f t="shared" si="5"/>
        <v>1.55246904699999E-4</v>
      </c>
    </row>
    <row r="86" spans="1:55" x14ac:dyDescent="0.25">
      <c r="A86" s="14">
        <v>81</v>
      </c>
      <c r="B86">
        <v>1.7324232537999901E-4</v>
      </c>
      <c r="C86" s="1">
        <f t="shared" si="6"/>
        <v>1</v>
      </c>
      <c r="D86" s="14">
        <v>81</v>
      </c>
      <c r="E86" s="12">
        <f t="shared" si="7"/>
        <v>1.7324232537999901E-4</v>
      </c>
      <c r="BC86" s="12">
        <f t="shared" si="5"/>
        <v>1.7324232537999901E-4</v>
      </c>
    </row>
    <row r="87" spans="1:55" x14ac:dyDescent="0.25">
      <c r="A87" s="14">
        <v>82</v>
      </c>
      <c r="B87">
        <v>1.92904447739999E-4</v>
      </c>
      <c r="C87" s="1">
        <f t="shared" si="6"/>
        <v>1</v>
      </c>
      <c r="D87" s="14">
        <v>82</v>
      </c>
      <c r="E87" s="12">
        <f t="shared" si="7"/>
        <v>1.92904447739999E-4</v>
      </c>
      <c r="BC87" s="12">
        <f t="shared" si="5"/>
        <v>1.92904447739999E-4</v>
      </c>
    </row>
    <row r="88" spans="1:55" x14ac:dyDescent="0.25">
      <c r="A88" s="14">
        <v>83</v>
      </c>
      <c r="B88">
        <v>2.143454452E-4</v>
      </c>
      <c r="C88" s="1">
        <f t="shared" si="6"/>
        <v>1</v>
      </c>
      <c r="D88" s="14">
        <v>83</v>
      </c>
      <c r="E88" s="12">
        <f t="shared" si="7"/>
        <v>2.143454452E-4</v>
      </c>
      <c r="BC88" s="12">
        <f t="shared" si="5"/>
        <v>2.143454452E-4</v>
      </c>
    </row>
    <row r="89" spans="1:55" x14ac:dyDescent="0.25">
      <c r="A89" s="14">
        <v>84</v>
      </c>
      <c r="B89">
        <v>2.376816698E-4</v>
      </c>
      <c r="C89" s="1">
        <f t="shared" si="6"/>
        <v>1</v>
      </c>
      <c r="D89" s="14">
        <v>84</v>
      </c>
      <c r="E89" s="12">
        <f t="shared" si="7"/>
        <v>2.376816698E-4</v>
      </c>
      <c r="BC89" s="12">
        <f t="shared" si="5"/>
        <v>2.376816698E-4</v>
      </c>
    </row>
    <row r="90" spans="1:55" x14ac:dyDescent="0.25">
      <c r="A90" s="14">
        <v>85</v>
      </c>
      <c r="B90">
        <v>2.6303360520000001E-4</v>
      </c>
      <c r="C90" s="1">
        <f t="shared" si="6"/>
        <v>1</v>
      </c>
      <c r="D90" s="14">
        <v>85</v>
      </c>
      <c r="E90" s="12">
        <f t="shared" si="7"/>
        <v>2.6303360520000001E-4</v>
      </c>
      <c r="BC90" s="12">
        <f t="shared" si="5"/>
        <v>2.6303360520000001E-4</v>
      </c>
    </row>
    <row r="91" spans="1:55" x14ac:dyDescent="0.25">
      <c r="A91" s="14">
        <v>86</v>
      </c>
      <c r="B91">
        <v>2.9052581099999999E-4</v>
      </c>
      <c r="C91" s="1">
        <f t="shared" si="6"/>
        <v>1</v>
      </c>
      <c r="D91" s="14">
        <v>86</v>
      </c>
      <c r="E91" s="12">
        <f t="shared" si="7"/>
        <v>2.9052581099999999E-4</v>
      </c>
      <c r="BC91" s="12">
        <f t="shared" si="5"/>
        <v>2.9052581099999999E-4</v>
      </c>
    </row>
    <row r="92" spans="1:55" x14ac:dyDescent="0.25">
      <c r="A92" s="14">
        <v>87</v>
      </c>
      <c r="B92">
        <v>3.2028685639999999E-4</v>
      </c>
      <c r="C92" s="1">
        <f t="shared" si="6"/>
        <v>1</v>
      </c>
      <c r="D92" s="14">
        <v>87</v>
      </c>
      <c r="E92" s="12">
        <f t="shared" si="7"/>
        <v>3.2028685639999999E-4</v>
      </c>
      <c r="BC92" s="12">
        <f t="shared" si="5"/>
        <v>3.2028685639999999E-4</v>
      </c>
    </row>
    <row r="93" spans="1:55" x14ac:dyDescent="0.25">
      <c r="A93" s="14">
        <v>88</v>
      </c>
      <c r="B93">
        <v>3.5244924559999999E-4</v>
      </c>
      <c r="C93" s="1">
        <f t="shared" si="6"/>
        <v>1</v>
      </c>
      <c r="D93" s="14">
        <v>88</v>
      </c>
      <c r="E93" s="12">
        <f t="shared" si="7"/>
        <v>3.5244924559999999E-4</v>
      </c>
      <c r="BC93" s="12">
        <f t="shared" si="5"/>
        <v>3.5244924559999999E-4</v>
      </c>
    </row>
    <row r="94" spans="1:55" x14ac:dyDescent="0.25">
      <c r="A94" s="14">
        <v>89</v>
      </c>
      <c r="B94">
        <v>3.8714933359999999E-4</v>
      </c>
      <c r="C94" s="1">
        <f t="shared" si="6"/>
        <v>1</v>
      </c>
      <c r="D94" s="14">
        <v>89</v>
      </c>
      <c r="E94" s="12">
        <f t="shared" si="7"/>
        <v>3.8714933359999999E-4</v>
      </c>
      <c r="BC94" s="12">
        <f t="shared" si="5"/>
        <v>3.8714933359999999E-4</v>
      </c>
    </row>
    <row r="95" spans="1:55" x14ac:dyDescent="0.25">
      <c r="A95" s="14">
        <v>90</v>
      </c>
      <c r="B95">
        <v>4.2452723339999899E-4</v>
      </c>
      <c r="C95" s="1">
        <f t="shared" si="6"/>
        <v>1</v>
      </c>
      <c r="D95" s="14">
        <v>90</v>
      </c>
      <c r="E95" s="12">
        <f t="shared" si="7"/>
        <v>4.2452723339999899E-4</v>
      </c>
      <c r="BC95" s="12">
        <f t="shared" si="5"/>
        <v>4.2452723339999899E-4</v>
      </c>
    </row>
    <row r="96" spans="1:55" x14ac:dyDescent="0.25">
      <c r="A96" s="14">
        <v>91</v>
      </c>
      <c r="B96">
        <v>4.6472671579999902E-4</v>
      </c>
      <c r="C96" s="1">
        <f t="shared" si="6"/>
        <v>1</v>
      </c>
      <c r="D96" s="14">
        <v>91</v>
      </c>
      <c r="E96" s="12">
        <f t="shared" si="7"/>
        <v>4.6472671579999902E-4</v>
      </c>
      <c r="BC96" s="12">
        <f t="shared" si="5"/>
        <v>4.6472671579999902E-4</v>
      </c>
    </row>
    <row r="97" spans="1:55" x14ac:dyDescent="0.25">
      <c r="A97" s="14">
        <v>92</v>
      </c>
      <c r="B97">
        <v>5.0789510039999904E-4</v>
      </c>
      <c r="C97" s="1">
        <f t="shared" si="6"/>
        <v>1</v>
      </c>
      <c r="D97" s="14">
        <v>92</v>
      </c>
      <c r="E97" s="12">
        <f t="shared" si="7"/>
        <v>5.0789510039999904E-4</v>
      </c>
      <c r="BC97" s="12">
        <f t="shared" si="5"/>
        <v>5.0789510039999904E-4</v>
      </c>
    </row>
    <row r="98" spans="1:55" x14ac:dyDescent="0.25">
      <c r="A98" s="14">
        <v>93</v>
      </c>
      <c r="B98">
        <v>5.541831398E-4</v>
      </c>
      <c r="C98" s="1">
        <f t="shared" si="6"/>
        <v>1</v>
      </c>
      <c r="D98" s="14">
        <v>93</v>
      </c>
      <c r="E98" s="12">
        <f t="shared" si="7"/>
        <v>5.541831398E-4</v>
      </c>
      <c r="BC98" s="12">
        <f t="shared" si="5"/>
        <v>5.541831398E-4</v>
      </c>
    </row>
    <row r="99" spans="1:55" x14ac:dyDescent="0.25">
      <c r="A99" s="14">
        <v>94</v>
      </c>
      <c r="B99">
        <v>6.0374489719999997E-4</v>
      </c>
      <c r="C99" s="1">
        <f t="shared" si="6"/>
        <v>1</v>
      </c>
      <c r="D99" s="14">
        <v>94</v>
      </c>
      <c r="E99" s="12">
        <f t="shared" si="7"/>
        <v>6.0374489719999997E-4</v>
      </c>
      <c r="BC99" s="12">
        <f t="shared" si="5"/>
        <v>6.0374489719999997E-4</v>
      </c>
    </row>
    <row r="100" spans="1:55" x14ac:dyDescent="0.25">
      <c r="A100" s="14">
        <v>95</v>
      </c>
      <c r="B100">
        <v>6.5673761739999995E-4</v>
      </c>
      <c r="C100" s="1">
        <f t="shared" si="6"/>
        <v>1</v>
      </c>
      <c r="D100" s="14">
        <v>95</v>
      </c>
      <c r="E100" s="12">
        <f t="shared" si="7"/>
        <v>6.5673761739999995E-4</v>
      </c>
      <c r="BC100" s="12">
        <f t="shared" si="5"/>
        <v>6.5673761739999995E-4</v>
      </c>
    </row>
    <row r="101" spans="1:55" x14ac:dyDescent="0.25">
      <c r="A101" s="14">
        <v>96</v>
      </c>
      <c r="B101">
        <v>7.1332159080000001E-4</v>
      </c>
      <c r="C101" s="1">
        <f t="shared" si="6"/>
        <v>1</v>
      </c>
      <c r="D101" s="14">
        <v>96</v>
      </c>
      <c r="E101" s="12">
        <f t="shared" si="7"/>
        <v>7.1332159080000001E-4</v>
      </c>
      <c r="BC101" s="12">
        <f t="shared" si="5"/>
        <v>7.1332159080000001E-4</v>
      </c>
    </row>
    <row r="102" spans="1:55" x14ac:dyDescent="0.25">
      <c r="A102" s="14">
        <v>97</v>
      </c>
      <c r="B102">
        <v>7.7366001399999898E-4</v>
      </c>
      <c r="C102" s="1">
        <f t="shared" si="6"/>
        <v>1</v>
      </c>
      <c r="D102" s="14">
        <v>97</v>
      </c>
      <c r="E102" s="12">
        <f t="shared" si="7"/>
        <v>7.7366001399999898E-4</v>
      </c>
      <c r="BC102" s="12">
        <f t="shared" si="5"/>
        <v>7.7366001399999898E-4</v>
      </c>
    </row>
    <row r="103" spans="1:55" x14ac:dyDescent="0.25">
      <c r="A103" s="14">
        <v>98</v>
      </c>
      <c r="B103">
        <v>8.3791884319999897E-4</v>
      </c>
      <c r="C103" s="1">
        <f t="shared" si="6"/>
        <v>1</v>
      </c>
      <c r="D103" s="14">
        <v>98</v>
      </c>
      <c r="E103" s="12">
        <f t="shared" si="7"/>
        <v>8.3791884319999897E-4</v>
      </c>
      <c r="BC103" s="12">
        <f t="shared" si="5"/>
        <v>8.3791884319999897E-4</v>
      </c>
    </row>
    <row r="104" spans="1:55" x14ac:dyDescent="0.25">
      <c r="A104" s="14">
        <v>99</v>
      </c>
      <c r="B104">
        <v>9.0626664459999998E-4</v>
      </c>
      <c r="C104" s="1">
        <f t="shared" si="6"/>
        <v>1</v>
      </c>
      <c r="D104" s="14">
        <v>99</v>
      </c>
      <c r="E104" s="12">
        <f t="shared" si="7"/>
        <v>9.0626664459999998E-4</v>
      </c>
      <c r="BC104" s="12">
        <f t="shared" si="5"/>
        <v>9.0626664459999998E-4</v>
      </c>
    </row>
    <row r="105" spans="1:55" x14ac:dyDescent="0.25">
      <c r="A105" s="14">
        <v>100</v>
      </c>
      <c r="B105">
        <v>9.78874439599999E-4</v>
      </c>
      <c r="C105" s="1">
        <f t="shared" si="6"/>
        <v>1</v>
      </c>
      <c r="D105" s="14">
        <v>100</v>
      </c>
      <c r="E105" s="12">
        <f t="shared" si="7"/>
        <v>9.78874439599999E-4</v>
      </c>
      <c r="BC105" s="12">
        <f t="shared" si="5"/>
        <v>9.78874439599999E-4</v>
      </c>
    </row>
    <row r="106" spans="1:55" x14ac:dyDescent="0.25">
      <c r="A106" s="14">
        <v>101</v>
      </c>
      <c r="B106">
        <v>1.0559155474E-3</v>
      </c>
      <c r="C106" s="1">
        <f t="shared" si="6"/>
        <v>1</v>
      </c>
      <c r="D106" s="14">
        <v>101</v>
      </c>
      <c r="E106" s="12">
        <f t="shared" si="7"/>
        <v>1.0559155474E-3</v>
      </c>
      <c r="BC106" s="12">
        <f t="shared" si="5"/>
        <v>1.0559155474E-3</v>
      </c>
    </row>
    <row r="107" spans="1:55" x14ac:dyDescent="0.25">
      <c r="A107" s="14">
        <v>102</v>
      </c>
      <c r="B107">
        <v>1.13756542359999E-3</v>
      </c>
      <c r="C107" s="1">
        <f t="shared" si="6"/>
        <v>1</v>
      </c>
      <c r="D107" s="14">
        <v>102</v>
      </c>
      <c r="E107" s="12">
        <f t="shared" si="7"/>
        <v>1.13756542359999E-3</v>
      </c>
      <c r="BC107" s="12">
        <f t="shared" si="5"/>
        <v>1.13756542359999E-3</v>
      </c>
    </row>
    <row r="108" spans="1:55" x14ac:dyDescent="0.25">
      <c r="A108" s="14">
        <v>103</v>
      </c>
      <c r="B108">
        <v>1.2240014959999999E-3</v>
      </c>
      <c r="C108" s="1">
        <f t="shared" si="6"/>
        <v>1</v>
      </c>
      <c r="D108" s="14">
        <v>103</v>
      </c>
      <c r="E108" s="12">
        <f t="shared" si="7"/>
        <v>1.2240014959999999E-3</v>
      </c>
      <c r="BC108" s="12">
        <f t="shared" si="5"/>
        <v>1.2240014959999999E-3</v>
      </c>
    </row>
    <row r="109" spans="1:55" x14ac:dyDescent="0.25">
      <c r="A109" s="14">
        <v>104</v>
      </c>
      <c r="B109">
        <v>1.3154029996E-3</v>
      </c>
      <c r="C109" s="1">
        <f t="shared" si="6"/>
        <v>1</v>
      </c>
      <c r="D109" s="14">
        <v>104</v>
      </c>
      <c r="E109" s="12">
        <f t="shared" si="7"/>
        <v>1.3154029996E-3</v>
      </c>
      <c r="BC109" s="12">
        <f t="shared" si="5"/>
        <v>1.3154029996E-3</v>
      </c>
    </row>
    <row r="110" spans="1:55" x14ac:dyDescent="0.25">
      <c r="A110" s="14">
        <v>105</v>
      </c>
      <c r="B110">
        <v>1.4119508078E-3</v>
      </c>
      <c r="C110" s="1">
        <f t="shared" si="6"/>
        <v>1</v>
      </c>
      <c r="D110" s="14">
        <v>105</v>
      </c>
      <c r="E110" s="12">
        <f t="shared" si="7"/>
        <v>1.4119508078E-3</v>
      </c>
      <c r="BC110" s="12">
        <f t="shared" si="5"/>
        <v>1.4119508078E-3</v>
      </c>
    </row>
    <row r="111" spans="1:55" x14ac:dyDescent="0.25">
      <c r="A111" s="14">
        <v>106</v>
      </c>
      <c r="B111">
        <v>1.513827263E-3</v>
      </c>
      <c r="C111" s="1">
        <f t="shared" si="6"/>
        <v>1</v>
      </c>
      <c r="D111" s="14">
        <v>106</v>
      </c>
      <c r="E111" s="12">
        <f t="shared" si="7"/>
        <v>1.513827263E-3</v>
      </c>
      <c r="BC111" s="12">
        <f t="shared" si="5"/>
        <v>1.513827263E-3</v>
      </c>
    </row>
    <row r="112" spans="1:55" x14ac:dyDescent="0.25">
      <c r="A112" s="14">
        <v>107</v>
      </c>
      <c r="B112">
        <v>1.6212160071999999E-3</v>
      </c>
      <c r="C112" s="1">
        <f t="shared" si="6"/>
        <v>1</v>
      </c>
      <c r="D112" s="14">
        <v>107</v>
      </c>
      <c r="E112" s="12">
        <f t="shared" si="7"/>
        <v>1.6212160071999999E-3</v>
      </c>
      <c r="BC112" s="12">
        <f t="shared" si="5"/>
        <v>1.6212160071999999E-3</v>
      </c>
    </row>
    <row r="113" spans="1:55" x14ac:dyDescent="0.25">
      <c r="A113" s="14">
        <v>108</v>
      </c>
      <c r="B113">
        <v>1.7343018103999899E-3</v>
      </c>
      <c r="C113" s="1">
        <f t="shared" si="6"/>
        <v>1</v>
      </c>
      <c r="D113" s="14">
        <v>108</v>
      </c>
      <c r="E113" s="12">
        <f t="shared" si="7"/>
        <v>1.7343018103999899E-3</v>
      </c>
      <c r="BC113" s="12">
        <f t="shared" si="5"/>
        <v>1.7343018103999899E-3</v>
      </c>
    </row>
    <row r="114" spans="1:55" x14ac:dyDescent="0.25">
      <c r="A114" s="14">
        <v>109</v>
      </c>
      <c r="B114">
        <v>1.8532703996E-3</v>
      </c>
      <c r="C114" s="1">
        <f t="shared" si="6"/>
        <v>1</v>
      </c>
      <c r="D114" s="14">
        <v>109</v>
      </c>
      <c r="E114" s="12">
        <f t="shared" si="7"/>
        <v>1.8532703996E-3</v>
      </c>
      <c r="BC114" s="12">
        <f t="shared" si="5"/>
        <v>1.8532703996E-3</v>
      </c>
    </row>
    <row r="115" spans="1:55" x14ac:dyDescent="0.25">
      <c r="A115" s="14">
        <v>110</v>
      </c>
      <c r="B115">
        <v>1.9783082877999898E-3</v>
      </c>
      <c r="C115" s="1">
        <f t="shared" si="6"/>
        <v>1</v>
      </c>
      <c r="D115" s="14">
        <v>110</v>
      </c>
      <c r="E115" s="12">
        <f t="shared" si="7"/>
        <v>1.9783082877999898E-3</v>
      </c>
      <c r="BC115" s="12">
        <f t="shared" si="5"/>
        <v>1.9783082877999898E-3</v>
      </c>
    </row>
    <row r="116" spans="1:55" x14ac:dyDescent="0.25">
      <c r="A116" s="14">
        <v>111</v>
      </c>
      <c r="B116">
        <v>2.1096026040000001E-3</v>
      </c>
      <c r="C116" s="1">
        <f t="shared" si="6"/>
        <v>1</v>
      </c>
      <c r="D116" s="14">
        <v>111</v>
      </c>
      <c r="E116" s="12">
        <f t="shared" si="7"/>
        <v>2.1096026040000001E-3</v>
      </c>
      <c r="BC116" s="12">
        <f t="shared" si="5"/>
        <v>2.1096026040000001E-3</v>
      </c>
    </row>
    <row r="117" spans="1:55" x14ac:dyDescent="0.25">
      <c r="A117" s="14">
        <v>112</v>
      </c>
      <c r="B117">
        <v>2.2473409219999998E-3</v>
      </c>
      <c r="C117" s="1">
        <f t="shared" si="6"/>
        <v>1</v>
      </c>
      <c r="D117" s="14">
        <v>112</v>
      </c>
      <c r="E117" s="12">
        <f t="shared" si="7"/>
        <v>2.2473409219999998E-3</v>
      </c>
      <c r="BC117" s="12">
        <f t="shared" si="5"/>
        <v>2.2473409219999998E-3</v>
      </c>
    </row>
    <row r="118" spans="1:55" x14ac:dyDescent="0.25">
      <c r="A118" s="14">
        <v>113</v>
      </c>
      <c r="B118">
        <v>2.391711096E-3</v>
      </c>
      <c r="C118" s="1">
        <f t="shared" si="6"/>
        <v>1</v>
      </c>
      <c r="D118" s="14">
        <v>113</v>
      </c>
      <c r="E118" s="12">
        <f t="shared" si="7"/>
        <v>2.391711096E-3</v>
      </c>
      <c r="BC118" s="12">
        <f t="shared" si="5"/>
        <v>2.391711096E-3</v>
      </c>
    </row>
    <row r="119" spans="1:55" x14ac:dyDescent="0.25">
      <c r="A119" s="14">
        <v>114</v>
      </c>
      <c r="B119">
        <v>2.5429010899999998E-3</v>
      </c>
      <c r="C119" s="1">
        <f t="shared" si="6"/>
        <v>1</v>
      </c>
      <c r="D119" s="14">
        <v>114</v>
      </c>
      <c r="E119" s="12">
        <f t="shared" si="7"/>
        <v>2.5429010899999998E-3</v>
      </c>
      <c r="BC119" s="12">
        <f t="shared" si="5"/>
        <v>2.5429010899999998E-3</v>
      </c>
    </row>
    <row r="120" spans="1:55" x14ac:dyDescent="0.25">
      <c r="A120" s="14">
        <v>115</v>
      </c>
      <c r="B120">
        <v>2.7010988099999901E-3</v>
      </c>
      <c r="C120" s="1">
        <f t="shared" si="6"/>
        <v>1</v>
      </c>
      <c r="D120" s="14">
        <v>115</v>
      </c>
      <c r="E120" s="12">
        <f t="shared" si="7"/>
        <v>2.7010988099999901E-3</v>
      </c>
      <c r="BC120" s="12">
        <f t="shared" si="5"/>
        <v>2.7010988099999901E-3</v>
      </c>
    </row>
    <row r="121" spans="1:55" x14ac:dyDescent="0.25">
      <c r="A121" s="14">
        <v>116</v>
      </c>
      <c r="B121">
        <v>2.8664919519999902E-3</v>
      </c>
      <c r="C121" s="1">
        <f t="shared" si="6"/>
        <v>1</v>
      </c>
      <c r="D121" s="14">
        <v>116</v>
      </c>
      <c r="E121" s="12">
        <f t="shared" si="7"/>
        <v>2.8664919519999902E-3</v>
      </c>
      <c r="BC121" s="12">
        <f t="shared" si="5"/>
        <v>2.8664919519999902E-3</v>
      </c>
    </row>
    <row r="122" spans="1:55" x14ac:dyDescent="0.25">
      <c r="A122" s="14">
        <v>117</v>
      </c>
      <c r="B122">
        <v>3.0392678239999902E-3</v>
      </c>
      <c r="C122" s="1">
        <f t="shared" si="6"/>
        <v>1</v>
      </c>
      <c r="D122" s="14">
        <v>117</v>
      </c>
      <c r="E122" s="12">
        <f t="shared" si="7"/>
        <v>3.0392678239999902E-3</v>
      </c>
      <c r="BC122" s="12">
        <f t="shared" si="5"/>
        <v>3.0392678239999902E-3</v>
      </c>
    </row>
    <row r="123" spans="1:55" x14ac:dyDescent="0.25">
      <c r="A123" s="14">
        <v>118</v>
      </c>
      <c r="B123">
        <v>3.2196132059999901E-3</v>
      </c>
      <c r="C123" s="1">
        <f t="shared" si="6"/>
        <v>1</v>
      </c>
      <c r="D123" s="14">
        <v>118</v>
      </c>
      <c r="E123" s="12">
        <f t="shared" si="7"/>
        <v>3.2196132059999901E-3</v>
      </c>
      <c r="BC123" s="12">
        <f t="shared" si="5"/>
        <v>3.2196132059999901E-3</v>
      </c>
    </row>
    <row r="124" spans="1:55" x14ac:dyDescent="0.25">
      <c r="A124" s="14">
        <v>119</v>
      </c>
      <c r="B124">
        <v>3.4077141839999902E-3</v>
      </c>
      <c r="C124" s="1">
        <f t="shared" si="6"/>
        <v>1</v>
      </c>
      <c r="D124" s="14">
        <v>119</v>
      </c>
      <c r="E124" s="12">
        <f t="shared" si="7"/>
        <v>3.4077141839999902E-3</v>
      </c>
      <c r="BC124" s="12">
        <f t="shared" si="5"/>
        <v>3.4077141839999902E-3</v>
      </c>
    </row>
    <row r="125" spans="1:55" x14ac:dyDescent="0.25">
      <c r="A125" s="14">
        <v>120</v>
      </c>
      <c r="B125">
        <v>3.6037559939999901E-3</v>
      </c>
      <c r="C125" s="1">
        <f t="shared" si="6"/>
        <v>1</v>
      </c>
      <c r="D125" s="14">
        <v>120</v>
      </c>
      <c r="E125" s="12">
        <f t="shared" si="7"/>
        <v>3.6037559939999901E-3</v>
      </c>
      <c r="BC125" s="12">
        <f t="shared" si="5"/>
        <v>3.6037559939999901E-3</v>
      </c>
    </row>
    <row r="126" spans="1:55" x14ac:dyDescent="0.25">
      <c r="A126" s="14">
        <v>121</v>
      </c>
      <c r="B126">
        <v>3.80792288599999E-3</v>
      </c>
      <c r="C126" s="1">
        <f t="shared" si="6"/>
        <v>1</v>
      </c>
      <c r="D126" s="14">
        <v>121</v>
      </c>
      <c r="E126" s="12">
        <f t="shared" si="7"/>
        <v>3.80792288599999E-3</v>
      </c>
      <c r="BC126" s="12">
        <f t="shared" si="5"/>
        <v>3.80792288599999E-3</v>
      </c>
    </row>
    <row r="127" spans="1:55" x14ac:dyDescent="0.25">
      <c r="A127" s="14">
        <v>122</v>
      </c>
      <c r="B127">
        <v>4.0203979619999998E-3</v>
      </c>
      <c r="C127" s="1">
        <f t="shared" si="6"/>
        <v>1</v>
      </c>
      <c r="D127" s="14">
        <v>122</v>
      </c>
      <c r="E127" s="12">
        <f t="shared" si="7"/>
        <v>4.0203979619999998E-3</v>
      </c>
      <c r="BC127" s="12">
        <f t="shared" si="5"/>
        <v>4.0203979619999998E-3</v>
      </c>
    </row>
    <row r="128" spans="1:55" x14ac:dyDescent="0.25">
      <c r="A128" s="14">
        <v>123</v>
      </c>
      <c r="B128">
        <v>4.24136304999999E-3</v>
      </c>
      <c r="C128" s="1">
        <f t="shared" si="6"/>
        <v>1</v>
      </c>
      <c r="D128" s="14">
        <v>123</v>
      </c>
      <c r="E128" s="12">
        <f t="shared" si="7"/>
        <v>4.24136304999999E-3</v>
      </c>
      <c r="BC128" s="12">
        <f t="shared" si="5"/>
        <v>4.24136304999999E-3</v>
      </c>
    </row>
    <row r="129" spans="1:55" x14ac:dyDescent="0.25">
      <c r="A129" s="14">
        <v>124</v>
      </c>
      <c r="B129">
        <v>4.4709985499999999E-3</v>
      </c>
      <c r="C129" s="1">
        <f t="shared" si="6"/>
        <v>1</v>
      </c>
      <c r="D129" s="14">
        <v>124</v>
      </c>
      <c r="E129" s="12">
        <f t="shared" si="7"/>
        <v>4.4709985499999999E-3</v>
      </c>
      <c r="BC129" s="12">
        <f t="shared" si="5"/>
        <v>4.4709985499999999E-3</v>
      </c>
    </row>
    <row r="130" spans="1:55" x14ac:dyDescent="0.25">
      <c r="A130" s="14">
        <v>125</v>
      </c>
      <c r="B130">
        <v>4.7094833060000001E-3</v>
      </c>
      <c r="C130" s="1">
        <f t="shared" si="6"/>
        <v>1</v>
      </c>
      <c r="D130" s="14">
        <v>125</v>
      </c>
      <c r="E130" s="12">
        <f t="shared" si="7"/>
        <v>4.7094833060000001E-3</v>
      </c>
      <c r="BC130" s="12">
        <f t="shared" si="5"/>
        <v>4.7094833060000001E-3</v>
      </c>
    </row>
    <row r="131" spans="1:55" x14ac:dyDescent="0.25">
      <c r="A131" s="14">
        <v>126</v>
      </c>
      <c r="B131">
        <v>4.956994478E-3</v>
      </c>
      <c r="C131" s="1">
        <f t="shared" si="6"/>
        <v>1</v>
      </c>
      <c r="D131" s="14">
        <v>126</v>
      </c>
      <c r="E131" s="12">
        <f t="shared" si="7"/>
        <v>4.956994478E-3</v>
      </c>
      <c r="BC131" s="12">
        <f t="shared" si="5"/>
        <v>4.956994478E-3</v>
      </c>
    </row>
    <row r="132" spans="1:55" x14ac:dyDescent="0.25">
      <c r="A132" s="14">
        <v>127</v>
      </c>
      <c r="B132">
        <v>5.2137074079999903E-3</v>
      </c>
      <c r="C132" s="1">
        <f t="shared" si="6"/>
        <v>1</v>
      </c>
      <c r="D132" s="14">
        <v>127</v>
      </c>
      <c r="E132" s="12">
        <f t="shared" si="7"/>
        <v>5.2137074079999903E-3</v>
      </c>
      <c r="BC132" s="12">
        <f t="shared" si="5"/>
        <v>5.2137074079999903E-3</v>
      </c>
    </row>
    <row r="133" spans="1:55" x14ac:dyDescent="0.25">
      <c r="A133" s="14">
        <v>128</v>
      </c>
      <c r="B133">
        <v>5.4797954999999902E-3</v>
      </c>
      <c r="C133" s="1">
        <f t="shared" si="6"/>
        <v>1</v>
      </c>
      <c r="D133" s="14">
        <v>128</v>
      </c>
      <c r="E133" s="12">
        <f t="shared" si="7"/>
        <v>5.4797954999999902E-3</v>
      </c>
      <c r="BC133" s="12">
        <f t="shared" ref="BC133:BC196" si="8">B133</f>
        <v>5.4797954999999902E-3</v>
      </c>
    </row>
    <row r="134" spans="1:55" x14ac:dyDescent="0.25">
      <c r="A134" s="14">
        <v>129</v>
      </c>
      <c r="B134">
        <v>5.7554300979999898E-3</v>
      </c>
      <c r="C134" s="1">
        <f t="shared" ref="C134:C197" si="9">IF(ROW()-$C$4&lt;=$C$2,1,2)</f>
        <v>1</v>
      </c>
      <c r="D134" s="14">
        <v>129</v>
      </c>
      <c r="E134" s="12">
        <f t="shared" ref="E134:E197" si="10">B134</f>
        <v>5.7554300979999898E-3</v>
      </c>
      <c r="BC134" s="12">
        <f t="shared" si="8"/>
        <v>5.7554300979999898E-3</v>
      </c>
    </row>
    <row r="135" spans="1:55" x14ac:dyDescent="0.25">
      <c r="A135" s="14">
        <v>130</v>
      </c>
      <c r="B135">
        <v>6.0407803779999898E-3</v>
      </c>
      <c r="C135" s="1">
        <f t="shared" si="9"/>
        <v>1</v>
      </c>
      <c r="D135" s="14">
        <v>130</v>
      </c>
      <c r="E135" s="12">
        <f t="shared" si="10"/>
        <v>6.0407803779999898E-3</v>
      </c>
      <c r="BC135" s="12">
        <f t="shared" si="8"/>
        <v>6.0407803779999898E-3</v>
      </c>
    </row>
    <row r="136" spans="1:55" x14ac:dyDescent="0.25">
      <c r="A136" s="14">
        <v>131</v>
      </c>
      <c r="B136">
        <v>6.3360132319999997E-3</v>
      </c>
      <c r="C136" s="1">
        <f t="shared" si="9"/>
        <v>1</v>
      </c>
      <c r="D136" s="14">
        <v>131</v>
      </c>
      <c r="E136" s="12">
        <f t="shared" si="10"/>
        <v>6.3360132319999997E-3</v>
      </c>
      <c r="BC136" s="12">
        <f t="shared" si="8"/>
        <v>6.3360132319999997E-3</v>
      </c>
    </row>
    <row r="137" spans="1:55" x14ac:dyDescent="0.25">
      <c r="A137" s="14">
        <v>132</v>
      </c>
      <c r="B137">
        <v>6.6412931599999997E-3</v>
      </c>
      <c r="C137" s="1">
        <f t="shared" si="9"/>
        <v>1</v>
      </c>
      <c r="D137" s="14">
        <v>132</v>
      </c>
      <c r="E137" s="12">
        <f t="shared" si="10"/>
        <v>6.6412931599999997E-3</v>
      </c>
      <c r="BC137" s="12">
        <f t="shared" si="8"/>
        <v>6.6412931599999997E-3</v>
      </c>
    </row>
    <row r="138" spans="1:55" x14ac:dyDescent="0.25">
      <c r="A138" s="14">
        <v>133</v>
      </c>
      <c r="B138">
        <v>6.9567821760000001E-3</v>
      </c>
      <c r="C138" s="1">
        <f t="shared" si="9"/>
        <v>1</v>
      </c>
      <c r="D138" s="14">
        <v>133</v>
      </c>
      <c r="E138" s="12">
        <f t="shared" si="10"/>
        <v>6.9567821760000001E-3</v>
      </c>
      <c r="BC138" s="12">
        <f t="shared" si="8"/>
        <v>6.9567821760000001E-3</v>
      </c>
    </row>
    <row r="139" spans="1:55" x14ac:dyDescent="0.25">
      <c r="A139" s="14">
        <v>134</v>
      </c>
      <c r="B139">
        <v>7.2826396999999899E-3</v>
      </c>
      <c r="C139" s="1">
        <f t="shared" si="9"/>
        <v>1</v>
      </c>
      <c r="D139" s="14">
        <v>134</v>
      </c>
      <c r="E139" s="12">
        <f t="shared" si="10"/>
        <v>7.2826396999999899E-3</v>
      </c>
      <c r="BC139" s="12">
        <f t="shared" si="8"/>
        <v>7.2826396999999899E-3</v>
      </c>
    </row>
    <row r="140" spans="1:55" x14ac:dyDescent="0.25">
      <c r="A140" s="14">
        <v>135</v>
      </c>
      <c r="B140">
        <v>7.6190224739999899E-3</v>
      </c>
      <c r="C140" s="1">
        <f t="shared" si="9"/>
        <v>1</v>
      </c>
      <c r="D140" s="14">
        <v>135</v>
      </c>
      <c r="E140" s="12">
        <f t="shared" si="10"/>
        <v>7.6190224739999899E-3</v>
      </c>
      <c r="BC140" s="12">
        <f t="shared" si="8"/>
        <v>7.6190224739999899E-3</v>
      </c>
    </row>
    <row r="141" spans="1:55" x14ac:dyDescent="0.25">
      <c r="A141" s="14">
        <v>136</v>
      </c>
      <c r="B141">
        <v>7.9660844659999903E-3</v>
      </c>
      <c r="C141" s="1">
        <f t="shared" si="9"/>
        <v>1</v>
      </c>
      <c r="D141" s="14">
        <v>136</v>
      </c>
      <c r="E141" s="12">
        <f t="shared" si="10"/>
        <v>7.9660844659999903E-3</v>
      </c>
      <c r="BC141" s="12">
        <f t="shared" si="8"/>
        <v>7.9660844659999903E-3</v>
      </c>
    </row>
    <row r="142" spans="1:55" x14ac:dyDescent="0.25">
      <c r="A142" s="14">
        <v>137</v>
      </c>
      <c r="B142">
        <v>8.3239767919999902E-3</v>
      </c>
      <c r="C142" s="1">
        <f t="shared" si="9"/>
        <v>1</v>
      </c>
      <c r="D142" s="14">
        <v>137</v>
      </c>
      <c r="E142" s="12">
        <f t="shared" si="10"/>
        <v>8.3239767919999902E-3</v>
      </c>
      <c r="BC142" s="12">
        <f t="shared" si="8"/>
        <v>8.3239767919999902E-3</v>
      </c>
    </row>
    <row r="143" spans="1:55" x14ac:dyDescent="0.25">
      <c r="A143" s="14">
        <v>138</v>
      </c>
      <c r="B143">
        <v>8.6928476279999993E-3</v>
      </c>
      <c r="C143" s="1">
        <f t="shared" si="9"/>
        <v>1</v>
      </c>
      <c r="D143" s="14">
        <v>138</v>
      </c>
      <c r="E143" s="12">
        <f t="shared" si="10"/>
        <v>8.6928476279999993E-3</v>
      </c>
      <c r="BC143" s="12">
        <f t="shared" si="8"/>
        <v>8.6928476279999993E-3</v>
      </c>
    </row>
    <row r="144" spans="1:55" x14ac:dyDescent="0.25">
      <c r="A144" s="14">
        <v>139</v>
      </c>
      <c r="B144">
        <v>9.0728421439999901E-3</v>
      </c>
      <c r="C144" s="1">
        <f t="shared" si="9"/>
        <v>1</v>
      </c>
      <c r="D144" s="14">
        <v>139</v>
      </c>
      <c r="E144" s="12">
        <f t="shared" si="10"/>
        <v>9.0728421439999901E-3</v>
      </c>
      <c r="BC144" s="12">
        <f t="shared" si="8"/>
        <v>9.0728421439999901E-3</v>
      </c>
    </row>
    <row r="145" spans="1:55" x14ac:dyDescent="0.25">
      <c r="A145" s="14">
        <v>140</v>
      </c>
      <c r="B145">
        <v>9.4641024239999899E-3</v>
      </c>
      <c r="C145" s="1">
        <f t="shared" si="9"/>
        <v>1</v>
      </c>
      <c r="D145" s="14">
        <v>140</v>
      </c>
      <c r="E145" s="12">
        <f t="shared" si="10"/>
        <v>9.4641024239999899E-3</v>
      </c>
      <c r="BC145" s="12">
        <f t="shared" si="8"/>
        <v>9.4641024239999899E-3</v>
      </c>
    </row>
    <row r="146" spans="1:55" x14ac:dyDescent="0.25">
      <c r="A146" s="14">
        <v>141</v>
      </c>
      <c r="B146">
        <v>9.86676740399999E-3</v>
      </c>
      <c r="C146" s="1">
        <f t="shared" si="9"/>
        <v>1</v>
      </c>
      <c r="D146" s="14">
        <v>141</v>
      </c>
      <c r="E146" s="12">
        <f t="shared" si="10"/>
        <v>9.86676740399999E-3</v>
      </c>
      <c r="BC146" s="12">
        <f t="shared" si="8"/>
        <v>9.86676740399999E-3</v>
      </c>
    </row>
    <row r="147" spans="1:55" x14ac:dyDescent="0.25">
      <c r="A147" s="14">
        <v>142</v>
      </c>
      <c r="B147">
        <v>1.0280972802E-2</v>
      </c>
      <c r="C147" s="1">
        <f t="shared" si="9"/>
        <v>1</v>
      </c>
      <c r="D147" s="14">
        <v>142</v>
      </c>
      <c r="E147" s="12">
        <f t="shared" si="10"/>
        <v>1.0280972802E-2</v>
      </c>
      <c r="BC147" s="12">
        <f t="shared" si="8"/>
        <v>1.0280972802E-2</v>
      </c>
    </row>
    <row r="148" spans="1:55" x14ac:dyDescent="0.25">
      <c r="A148" s="14">
        <v>143</v>
      </c>
      <c r="B148">
        <v>1.070685107E-2</v>
      </c>
      <c r="C148" s="1">
        <f t="shared" si="9"/>
        <v>1</v>
      </c>
      <c r="D148" s="14">
        <v>143</v>
      </c>
      <c r="E148" s="12">
        <f t="shared" si="10"/>
        <v>1.070685107E-2</v>
      </c>
      <c r="BC148" s="12">
        <f t="shared" si="8"/>
        <v>1.070685107E-2</v>
      </c>
    </row>
    <row r="149" spans="1:55" x14ac:dyDescent="0.25">
      <c r="A149" s="14">
        <v>144</v>
      </c>
      <c r="B149">
        <v>1.11445313299999E-2</v>
      </c>
      <c r="C149" s="1">
        <f t="shared" si="9"/>
        <v>1</v>
      </c>
      <c r="D149" s="14">
        <v>144</v>
      </c>
      <c r="E149" s="12">
        <f t="shared" si="10"/>
        <v>1.11445313299999E-2</v>
      </c>
      <c r="BC149" s="12">
        <f t="shared" si="8"/>
        <v>1.11445313299999E-2</v>
      </c>
    </row>
    <row r="150" spans="1:55" x14ac:dyDescent="0.25">
      <c r="A150" s="14">
        <v>145</v>
      </c>
      <c r="B150">
        <v>1.1594139324E-2</v>
      </c>
      <c r="C150" s="1">
        <f t="shared" si="9"/>
        <v>1</v>
      </c>
      <c r="D150" s="14">
        <v>145</v>
      </c>
      <c r="E150" s="12">
        <f t="shared" si="10"/>
        <v>1.1594139324E-2</v>
      </c>
      <c r="BC150" s="12">
        <f t="shared" si="8"/>
        <v>1.1594139324E-2</v>
      </c>
    </row>
    <row r="151" spans="1:55" x14ac:dyDescent="0.25">
      <c r="A151" s="14">
        <v>146</v>
      </c>
      <c r="B151">
        <v>1.20557973759999E-2</v>
      </c>
      <c r="C151" s="1">
        <f t="shared" si="9"/>
        <v>1</v>
      </c>
      <c r="D151" s="14">
        <v>146</v>
      </c>
      <c r="E151" s="12">
        <f t="shared" si="10"/>
        <v>1.20557973759999E-2</v>
      </c>
      <c r="BC151" s="12">
        <f t="shared" si="8"/>
        <v>1.20557973759999E-2</v>
      </c>
    </row>
    <row r="152" spans="1:55" x14ac:dyDescent="0.25">
      <c r="A152" s="14">
        <v>147</v>
      </c>
      <c r="B152">
        <v>1.2529624333999999E-2</v>
      </c>
      <c r="C152" s="1">
        <f t="shared" si="9"/>
        <v>1</v>
      </c>
      <c r="D152" s="14">
        <v>147</v>
      </c>
      <c r="E152" s="12">
        <f t="shared" si="10"/>
        <v>1.2529624333999999E-2</v>
      </c>
      <c r="BC152" s="12">
        <f t="shared" si="8"/>
        <v>1.2529624333999999E-2</v>
      </c>
    </row>
    <row r="153" spans="1:55" x14ac:dyDescent="0.25">
      <c r="A153" s="14">
        <v>148</v>
      </c>
      <c r="B153">
        <v>1.3015735545999999E-2</v>
      </c>
      <c r="C153" s="1">
        <f t="shared" si="9"/>
        <v>1</v>
      </c>
      <c r="D153" s="14">
        <v>148</v>
      </c>
      <c r="E153" s="12">
        <f t="shared" si="10"/>
        <v>1.3015735545999999E-2</v>
      </c>
      <c r="BC153" s="12">
        <f t="shared" si="8"/>
        <v>1.3015735545999999E-2</v>
      </c>
    </row>
    <row r="154" spans="1:55" x14ac:dyDescent="0.25">
      <c r="A154" s="14">
        <v>149</v>
      </c>
      <c r="B154">
        <v>1.35142428179999E-2</v>
      </c>
      <c r="C154" s="1">
        <f t="shared" si="9"/>
        <v>1</v>
      </c>
      <c r="D154" s="14">
        <v>149</v>
      </c>
      <c r="E154" s="12">
        <f t="shared" si="10"/>
        <v>1.35142428179999E-2</v>
      </c>
      <c r="BC154" s="12">
        <f t="shared" si="8"/>
        <v>1.35142428179999E-2</v>
      </c>
    </row>
    <row r="155" spans="1:55" x14ac:dyDescent="0.25">
      <c r="A155" s="14">
        <v>150</v>
      </c>
      <c r="B155">
        <v>1.40252543779999E-2</v>
      </c>
      <c r="C155" s="1">
        <f t="shared" si="9"/>
        <v>1</v>
      </c>
      <c r="D155" s="14">
        <v>150</v>
      </c>
      <c r="E155" s="12">
        <f t="shared" si="10"/>
        <v>1.40252543779999E-2</v>
      </c>
      <c r="BC155" s="12">
        <f t="shared" si="8"/>
        <v>1.40252543779999E-2</v>
      </c>
    </row>
    <row r="156" spans="1:55" x14ac:dyDescent="0.25">
      <c r="A156" s="14">
        <v>151</v>
      </c>
      <c r="B156">
        <v>1.45488748579999E-2</v>
      </c>
      <c r="C156" s="1">
        <f t="shared" si="9"/>
        <v>1</v>
      </c>
      <c r="D156" s="14">
        <v>151</v>
      </c>
      <c r="E156" s="12">
        <f t="shared" si="10"/>
        <v>1.45488748579999E-2</v>
      </c>
      <c r="BC156" s="12">
        <f t="shared" si="8"/>
        <v>1.45488748579999E-2</v>
      </c>
    </row>
    <row r="157" spans="1:55" x14ac:dyDescent="0.25">
      <c r="A157" s="14">
        <v>152</v>
      </c>
      <c r="B157">
        <v>1.50852052619999E-2</v>
      </c>
      <c r="C157" s="1">
        <f t="shared" si="9"/>
        <v>1</v>
      </c>
      <c r="D157" s="14">
        <v>152</v>
      </c>
      <c r="E157" s="12">
        <f t="shared" si="10"/>
        <v>1.50852052619999E-2</v>
      </c>
      <c r="BC157" s="12">
        <f t="shared" si="8"/>
        <v>1.50852052619999E-2</v>
      </c>
    </row>
    <row r="158" spans="1:55" x14ac:dyDescent="0.25">
      <c r="A158" s="14">
        <v>153</v>
      </c>
      <c r="B158">
        <v>1.5634342948E-2</v>
      </c>
      <c r="C158" s="1">
        <f t="shared" si="9"/>
        <v>1</v>
      </c>
      <c r="D158" s="14">
        <v>153</v>
      </c>
      <c r="E158" s="12">
        <f t="shared" si="10"/>
        <v>1.5634342948E-2</v>
      </c>
      <c r="BC158" s="12">
        <f t="shared" si="8"/>
        <v>1.5634342948E-2</v>
      </c>
    </row>
    <row r="159" spans="1:55" x14ac:dyDescent="0.25">
      <c r="A159" s="14">
        <v>154</v>
      </c>
      <c r="B159">
        <v>1.6196381605999999E-2</v>
      </c>
      <c r="C159" s="1">
        <f t="shared" si="9"/>
        <v>1</v>
      </c>
      <c r="D159" s="14">
        <v>154</v>
      </c>
      <c r="E159" s="12">
        <f t="shared" si="10"/>
        <v>1.6196381605999999E-2</v>
      </c>
      <c r="BC159" s="12">
        <f t="shared" si="8"/>
        <v>1.6196381605999999E-2</v>
      </c>
    </row>
    <row r="160" spans="1:55" x14ac:dyDescent="0.25">
      <c r="A160" s="14">
        <v>155</v>
      </c>
      <c r="B160">
        <v>1.6771411255999999E-2</v>
      </c>
      <c r="C160" s="1">
        <f t="shared" si="9"/>
        <v>1</v>
      </c>
      <c r="D160" s="14">
        <v>155</v>
      </c>
      <c r="E160" s="12">
        <f t="shared" si="10"/>
        <v>1.6771411255999999E-2</v>
      </c>
      <c r="BC160" s="12">
        <f t="shared" si="8"/>
        <v>1.6771411255999999E-2</v>
      </c>
    </row>
    <row r="161" spans="1:55" x14ac:dyDescent="0.25">
      <c r="A161" s="14">
        <v>156</v>
      </c>
      <c r="B161">
        <v>1.7359518219999901E-2</v>
      </c>
      <c r="C161" s="1">
        <f t="shared" si="9"/>
        <v>1</v>
      </c>
      <c r="D161" s="14">
        <v>156</v>
      </c>
      <c r="E161" s="12">
        <f t="shared" si="10"/>
        <v>1.7359518219999901E-2</v>
      </c>
      <c r="BC161" s="12">
        <f t="shared" si="8"/>
        <v>1.7359518219999901E-2</v>
      </c>
    </row>
    <row r="162" spans="1:55" x14ac:dyDescent="0.25">
      <c r="A162" s="14">
        <v>157</v>
      </c>
      <c r="B162">
        <v>1.7960785123999901E-2</v>
      </c>
      <c r="C162" s="1">
        <f t="shared" si="9"/>
        <v>1</v>
      </c>
      <c r="D162" s="14">
        <v>157</v>
      </c>
      <c r="E162" s="12">
        <f t="shared" si="10"/>
        <v>1.7960785123999901E-2</v>
      </c>
      <c r="BC162" s="12">
        <f t="shared" si="8"/>
        <v>1.7960785123999901E-2</v>
      </c>
    </row>
    <row r="163" spans="1:55" x14ac:dyDescent="0.25">
      <c r="A163" s="14">
        <v>158</v>
      </c>
      <c r="B163">
        <v>1.8575290896000001E-2</v>
      </c>
      <c r="C163" s="1">
        <f t="shared" si="9"/>
        <v>1</v>
      </c>
      <c r="D163" s="14">
        <v>158</v>
      </c>
      <c r="E163" s="12">
        <f t="shared" si="10"/>
        <v>1.8575290896000001E-2</v>
      </c>
      <c r="BC163" s="12">
        <f t="shared" si="8"/>
        <v>1.8575290896000001E-2</v>
      </c>
    </row>
    <row r="164" spans="1:55" x14ac:dyDescent="0.25">
      <c r="A164" s="14">
        <v>159</v>
      </c>
      <c r="B164">
        <v>1.92031107539999E-2</v>
      </c>
      <c r="C164" s="1">
        <f t="shared" si="9"/>
        <v>1</v>
      </c>
      <c r="D164" s="14">
        <v>159</v>
      </c>
      <c r="E164" s="12">
        <f t="shared" si="10"/>
        <v>1.92031107539999E-2</v>
      </c>
      <c r="BC164" s="12">
        <f t="shared" si="8"/>
        <v>1.92031107539999E-2</v>
      </c>
    </row>
    <row r="165" spans="1:55" x14ac:dyDescent="0.25">
      <c r="A165" s="14">
        <v>160</v>
      </c>
      <c r="B165">
        <v>1.9844316211999901E-2</v>
      </c>
      <c r="C165" s="1">
        <f t="shared" si="9"/>
        <v>2</v>
      </c>
      <c r="D165" s="14">
        <v>160</v>
      </c>
      <c r="E165" s="12">
        <f t="shared" si="10"/>
        <v>1.9844316211999901E-2</v>
      </c>
      <c r="BC165" s="12">
        <f t="shared" si="8"/>
        <v>1.9844316211999901E-2</v>
      </c>
    </row>
    <row r="166" spans="1:55" x14ac:dyDescent="0.25">
      <c r="A166" s="14">
        <v>161</v>
      </c>
      <c r="B166">
        <v>2.0498975079999999E-2</v>
      </c>
      <c r="C166" s="1">
        <f t="shared" si="9"/>
        <v>2</v>
      </c>
      <c r="D166" s="14">
        <v>161</v>
      </c>
      <c r="E166" s="12">
        <f t="shared" si="10"/>
        <v>2.0498975079999999E-2</v>
      </c>
      <c r="BC166" s="12">
        <f t="shared" si="8"/>
        <v>2.0498975079999999E-2</v>
      </c>
    </row>
    <row r="167" spans="1:55" x14ac:dyDescent="0.25">
      <c r="A167" s="14">
        <v>162</v>
      </c>
      <c r="B167">
        <v>2.1167151499999998E-2</v>
      </c>
      <c r="C167" s="1">
        <f t="shared" si="9"/>
        <v>2</v>
      </c>
      <c r="D167" s="14">
        <v>162</v>
      </c>
      <c r="E167" s="12">
        <f t="shared" si="10"/>
        <v>2.1167151499999998E-2</v>
      </c>
      <c r="BC167" s="12">
        <f t="shared" si="8"/>
        <v>2.1167151499999998E-2</v>
      </c>
    </row>
    <row r="168" spans="1:55" x14ac:dyDescent="0.25">
      <c r="A168" s="14">
        <v>163</v>
      </c>
      <c r="B168">
        <v>2.1848905859999899E-2</v>
      </c>
      <c r="C168" s="1">
        <f t="shared" si="9"/>
        <v>2</v>
      </c>
      <c r="D168" s="14">
        <v>163</v>
      </c>
      <c r="E168" s="12">
        <f t="shared" si="10"/>
        <v>2.1848905859999899E-2</v>
      </c>
      <c r="BC168" s="12">
        <f t="shared" si="8"/>
        <v>2.1848905859999899E-2</v>
      </c>
    </row>
    <row r="169" spans="1:55" x14ac:dyDescent="0.25">
      <c r="A169" s="14">
        <v>164</v>
      </c>
      <c r="B169">
        <v>2.25442949799999E-2</v>
      </c>
      <c r="C169" s="1">
        <f t="shared" si="9"/>
        <v>2</v>
      </c>
      <c r="D169" s="14">
        <v>164</v>
      </c>
      <c r="E169" s="12">
        <f t="shared" si="10"/>
        <v>2.25442949799999E-2</v>
      </c>
      <c r="BC169" s="12">
        <f t="shared" si="8"/>
        <v>2.25442949799999E-2</v>
      </c>
    </row>
    <row r="170" spans="1:55" x14ac:dyDescent="0.25">
      <c r="A170" s="14">
        <v>165</v>
      </c>
      <c r="B170">
        <v>2.3253371899999899E-2</v>
      </c>
      <c r="C170" s="1">
        <f t="shared" si="9"/>
        <v>2</v>
      </c>
      <c r="D170" s="14">
        <v>165</v>
      </c>
      <c r="E170" s="12">
        <f t="shared" si="10"/>
        <v>2.3253371899999899E-2</v>
      </c>
      <c r="BC170" s="12">
        <f t="shared" si="8"/>
        <v>2.3253371899999899E-2</v>
      </c>
    </row>
    <row r="171" spans="1:55" x14ac:dyDescent="0.25">
      <c r="A171" s="14">
        <v>166</v>
      </c>
      <c r="B171">
        <v>2.397618608E-2</v>
      </c>
      <c r="C171" s="1">
        <f t="shared" si="9"/>
        <v>2</v>
      </c>
      <c r="D171" s="14">
        <v>166</v>
      </c>
      <c r="E171" s="12">
        <f t="shared" si="10"/>
        <v>2.397618608E-2</v>
      </c>
      <c r="BC171" s="12">
        <f t="shared" si="8"/>
        <v>2.397618608E-2</v>
      </c>
    </row>
    <row r="172" spans="1:55" x14ac:dyDescent="0.25">
      <c r="A172" s="14">
        <v>167</v>
      </c>
      <c r="B172">
        <v>2.4712783379999999E-2</v>
      </c>
      <c r="C172" s="1">
        <f t="shared" si="9"/>
        <v>2</v>
      </c>
      <c r="D172" s="14">
        <v>167</v>
      </c>
      <c r="E172" s="12">
        <f t="shared" si="10"/>
        <v>2.4712783379999999E-2</v>
      </c>
      <c r="BC172" s="12">
        <f t="shared" si="8"/>
        <v>2.4712783379999999E-2</v>
      </c>
    </row>
    <row r="173" spans="1:55" x14ac:dyDescent="0.25">
      <c r="A173" s="14">
        <v>168</v>
      </c>
      <c r="B173">
        <v>2.5463205959999999E-2</v>
      </c>
      <c r="C173" s="1">
        <f t="shared" si="9"/>
        <v>2</v>
      </c>
      <c r="D173" s="14">
        <v>168</v>
      </c>
      <c r="E173" s="12">
        <f t="shared" si="10"/>
        <v>2.5463205959999999E-2</v>
      </c>
      <c r="BC173" s="12">
        <f t="shared" si="8"/>
        <v>2.5463205959999999E-2</v>
      </c>
    </row>
    <row r="174" spans="1:55" x14ac:dyDescent="0.25">
      <c r="A174" s="14">
        <v>169</v>
      </c>
      <c r="B174">
        <v>2.6227492499999901E-2</v>
      </c>
      <c r="C174" s="1">
        <f t="shared" si="9"/>
        <v>2</v>
      </c>
      <c r="D174" s="14">
        <v>169</v>
      </c>
      <c r="E174" s="12">
        <f t="shared" si="10"/>
        <v>2.6227492499999901E-2</v>
      </c>
      <c r="BC174" s="12">
        <f t="shared" si="8"/>
        <v>2.6227492499999901E-2</v>
      </c>
    </row>
    <row r="175" spans="1:55" x14ac:dyDescent="0.25">
      <c r="A175" s="14">
        <v>170</v>
      </c>
      <c r="B175">
        <v>2.7005678019999899E-2</v>
      </c>
      <c r="C175" s="1">
        <f t="shared" si="9"/>
        <v>2</v>
      </c>
      <c r="D175" s="14">
        <v>170</v>
      </c>
      <c r="E175" s="12">
        <f t="shared" si="10"/>
        <v>2.7005678019999899E-2</v>
      </c>
      <c r="BC175" s="12">
        <f t="shared" si="8"/>
        <v>2.7005678019999899E-2</v>
      </c>
    </row>
    <row r="176" spans="1:55" x14ac:dyDescent="0.25">
      <c r="A176" s="14">
        <v>171</v>
      </c>
      <c r="B176">
        <v>2.7797794059999999E-2</v>
      </c>
      <c r="C176" s="1">
        <f t="shared" si="9"/>
        <v>2</v>
      </c>
      <c r="D176" s="14">
        <v>171</v>
      </c>
      <c r="E176" s="12">
        <f t="shared" si="10"/>
        <v>2.7797794059999999E-2</v>
      </c>
      <c r="BC176" s="12">
        <f t="shared" si="8"/>
        <v>2.7797794059999999E-2</v>
      </c>
    </row>
    <row r="177" spans="1:55" x14ac:dyDescent="0.25">
      <c r="A177" s="14">
        <v>172</v>
      </c>
      <c r="B177">
        <v>2.8603868639999998E-2</v>
      </c>
      <c r="C177" s="1">
        <f t="shared" si="9"/>
        <v>2</v>
      </c>
      <c r="D177" s="14">
        <v>172</v>
      </c>
      <c r="E177" s="12">
        <f t="shared" si="10"/>
        <v>2.8603868639999998E-2</v>
      </c>
      <c r="BC177" s="12">
        <f t="shared" si="8"/>
        <v>2.8603868639999998E-2</v>
      </c>
    </row>
    <row r="178" spans="1:55" x14ac:dyDescent="0.25">
      <c r="A178" s="14">
        <v>173</v>
      </c>
      <c r="B178">
        <v>2.9423926319999998E-2</v>
      </c>
      <c r="C178" s="1">
        <f t="shared" si="9"/>
        <v>2</v>
      </c>
      <c r="D178" s="14">
        <v>173</v>
      </c>
      <c r="E178" s="12">
        <f t="shared" si="10"/>
        <v>2.9423926319999998E-2</v>
      </c>
      <c r="BC178" s="12">
        <f t="shared" si="8"/>
        <v>2.9423926319999998E-2</v>
      </c>
    </row>
    <row r="179" spans="1:55" x14ac:dyDescent="0.25">
      <c r="A179" s="14">
        <v>174</v>
      </c>
      <c r="B179">
        <v>3.0257988159999999E-2</v>
      </c>
      <c r="C179" s="1">
        <f t="shared" si="9"/>
        <v>2</v>
      </c>
      <c r="D179" s="14">
        <v>174</v>
      </c>
      <c r="E179" s="12">
        <f t="shared" si="10"/>
        <v>3.0257988159999999E-2</v>
      </c>
      <c r="BC179" s="12">
        <f t="shared" si="8"/>
        <v>3.0257988159999999E-2</v>
      </c>
    </row>
    <row r="180" spans="1:55" x14ac:dyDescent="0.25">
      <c r="A180" s="14">
        <v>175</v>
      </c>
      <c r="B180">
        <v>3.1106071839999999E-2</v>
      </c>
      <c r="C180" s="1">
        <f t="shared" si="9"/>
        <v>2</v>
      </c>
      <c r="D180" s="14">
        <v>175</v>
      </c>
      <c r="E180" s="12">
        <f t="shared" si="10"/>
        <v>3.1106071839999999E-2</v>
      </c>
      <c r="BC180" s="12">
        <f t="shared" si="8"/>
        <v>3.1106071839999999E-2</v>
      </c>
    </row>
    <row r="181" spans="1:55" x14ac:dyDescent="0.25">
      <c r="A181" s="14">
        <v>176</v>
      </c>
      <c r="B181">
        <v>3.1968191639999997E-2</v>
      </c>
      <c r="C181" s="1">
        <f t="shared" si="9"/>
        <v>2</v>
      </c>
      <c r="D181" s="14">
        <v>176</v>
      </c>
      <c r="E181" s="12">
        <f t="shared" si="10"/>
        <v>3.1968191639999997E-2</v>
      </c>
      <c r="BC181" s="12">
        <f t="shared" si="8"/>
        <v>3.1968191639999997E-2</v>
      </c>
    </row>
    <row r="182" spans="1:55" x14ac:dyDescent="0.25">
      <c r="A182" s="14">
        <v>177</v>
      </c>
      <c r="B182">
        <v>3.2844358519999999E-2</v>
      </c>
      <c r="C182" s="1">
        <f t="shared" si="9"/>
        <v>2</v>
      </c>
      <c r="D182" s="14">
        <v>177</v>
      </c>
      <c r="E182" s="12">
        <f t="shared" si="10"/>
        <v>3.2844358519999999E-2</v>
      </c>
      <c r="BC182" s="12">
        <f t="shared" si="8"/>
        <v>3.2844358519999999E-2</v>
      </c>
    </row>
    <row r="183" spans="1:55" x14ac:dyDescent="0.25">
      <c r="A183" s="14">
        <v>178</v>
      </c>
      <c r="B183">
        <v>3.373458008E-2</v>
      </c>
      <c r="C183" s="1">
        <f t="shared" si="9"/>
        <v>2</v>
      </c>
      <c r="D183" s="14">
        <v>178</v>
      </c>
      <c r="E183" s="12">
        <f t="shared" si="10"/>
        <v>3.373458008E-2</v>
      </c>
      <c r="BC183" s="12">
        <f t="shared" si="8"/>
        <v>3.373458008E-2</v>
      </c>
    </row>
    <row r="184" spans="1:55" x14ac:dyDescent="0.25">
      <c r="A184" s="14">
        <v>179</v>
      </c>
      <c r="B184">
        <v>3.4638860699999899E-2</v>
      </c>
      <c r="C184" s="1">
        <f t="shared" si="9"/>
        <v>2</v>
      </c>
      <c r="D184" s="14">
        <v>179</v>
      </c>
      <c r="E184" s="12">
        <f t="shared" si="10"/>
        <v>3.4638860699999899E-2</v>
      </c>
      <c r="BC184" s="12">
        <f t="shared" si="8"/>
        <v>3.4638860699999899E-2</v>
      </c>
    </row>
    <row r="185" spans="1:55" x14ac:dyDescent="0.25">
      <c r="A185" s="14">
        <v>180</v>
      </c>
      <c r="B185">
        <v>3.5557201499999899E-2</v>
      </c>
      <c r="C185" s="1">
        <f t="shared" si="9"/>
        <v>2</v>
      </c>
      <c r="D185" s="14">
        <v>180</v>
      </c>
      <c r="E185" s="12">
        <f t="shared" si="10"/>
        <v>3.5557201499999899E-2</v>
      </c>
      <c r="BC185" s="12">
        <f t="shared" si="8"/>
        <v>3.5557201499999899E-2</v>
      </c>
    </row>
    <row r="186" spans="1:55" x14ac:dyDescent="0.25">
      <c r="A186" s="14">
        <v>181</v>
      </c>
      <c r="B186">
        <v>3.6489600359999999E-2</v>
      </c>
      <c r="C186" s="1">
        <f t="shared" si="9"/>
        <v>2</v>
      </c>
      <c r="D186" s="14">
        <v>181</v>
      </c>
      <c r="E186" s="12">
        <f t="shared" si="10"/>
        <v>3.6489600359999999E-2</v>
      </c>
      <c r="BC186" s="12">
        <f t="shared" si="8"/>
        <v>3.6489600359999999E-2</v>
      </c>
    </row>
    <row r="187" spans="1:55" x14ac:dyDescent="0.25">
      <c r="A187" s="14">
        <v>182</v>
      </c>
      <c r="B187">
        <v>3.7436052079999997E-2</v>
      </c>
      <c r="C187" s="1">
        <f t="shared" si="9"/>
        <v>2</v>
      </c>
      <c r="D187" s="14">
        <v>182</v>
      </c>
      <c r="E187" s="12">
        <f t="shared" si="10"/>
        <v>3.7436052079999997E-2</v>
      </c>
      <c r="BC187" s="12">
        <f t="shared" si="8"/>
        <v>3.7436052079999997E-2</v>
      </c>
    </row>
    <row r="188" spans="1:55" x14ac:dyDescent="0.25">
      <c r="A188" s="14">
        <v>183</v>
      </c>
      <c r="B188">
        <v>3.8396548299999902E-2</v>
      </c>
      <c r="C188" s="1">
        <f t="shared" si="9"/>
        <v>2</v>
      </c>
      <c r="D188" s="14">
        <v>183</v>
      </c>
      <c r="E188" s="12">
        <f t="shared" si="10"/>
        <v>3.8396548299999902E-2</v>
      </c>
      <c r="BC188" s="12">
        <f t="shared" si="8"/>
        <v>3.8396548299999902E-2</v>
      </c>
    </row>
    <row r="189" spans="1:55" x14ac:dyDescent="0.25">
      <c r="A189" s="14">
        <v>184</v>
      </c>
      <c r="B189">
        <v>3.9371077599999998E-2</v>
      </c>
      <c r="C189" s="1">
        <f t="shared" si="9"/>
        <v>2</v>
      </c>
      <c r="D189" s="14">
        <v>184</v>
      </c>
      <c r="E189" s="12">
        <f t="shared" si="10"/>
        <v>3.9371077599999998E-2</v>
      </c>
      <c r="BC189" s="12">
        <f t="shared" si="8"/>
        <v>3.9371077599999998E-2</v>
      </c>
    </row>
    <row r="190" spans="1:55" x14ac:dyDescent="0.25">
      <c r="A190" s="14">
        <v>185</v>
      </c>
      <c r="B190">
        <v>4.0359625480000001E-2</v>
      </c>
      <c r="C190" s="1">
        <f t="shared" si="9"/>
        <v>2</v>
      </c>
      <c r="D190" s="14">
        <v>185</v>
      </c>
      <c r="E190" s="12">
        <f t="shared" si="10"/>
        <v>4.0359625480000001E-2</v>
      </c>
      <c r="BC190" s="12">
        <f t="shared" si="8"/>
        <v>4.0359625480000001E-2</v>
      </c>
    </row>
    <row r="191" spans="1:55" x14ac:dyDescent="0.25">
      <c r="A191" s="14">
        <v>186</v>
      </c>
      <c r="B191">
        <v>4.1362174539999998E-2</v>
      </c>
      <c r="C191" s="1">
        <f t="shared" si="9"/>
        <v>2</v>
      </c>
      <c r="D191" s="14">
        <v>186</v>
      </c>
      <c r="E191" s="12">
        <f t="shared" si="10"/>
        <v>4.1362174539999998E-2</v>
      </c>
      <c r="BC191" s="12">
        <f t="shared" si="8"/>
        <v>4.1362174539999998E-2</v>
      </c>
    </row>
    <row r="192" spans="1:55" x14ac:dyDescent="0.25">
      <c r="A192" s="14">
        <v>187</v>
      </c>
      <c r="B192">
        <v>4.2378704339999997E-2</v>
      </c>
      <c r="C192" s="1">
        <f t="shared" si="9"/>
        <v>2</v>
      </c>
      <c r="D192" s="14">
        <v>187</v>
      </c>
      <c r="E192" s="12">
        <f t="shared" si="10"/>
        <v>4.2378704339999997E-2</v>
      </c>
      <c r="BC192" s="12">
        <f t="shared" si="8"/>
        <v>4.2378704339999997E-2</v>
      </c>
    </row>
    <row r="193" spans="1:55" x14ac:dyDescent="0.25">
      <c r="A193" s="14">
        <v>188</v>
      </c>
      <c r="B193">
        <v>4.3409191579999902E-2</v>
      </c>
      <c r="C193" s="1">
        <f t="shared" si="9"/>
        <v>2</v>
      </c>
      <c r="D193" s="14">
        <v>188</v>
      </c>
      <c r="E193" s="12">
        <f t="shared" si="10"/>
        <v>4.3409191579999902E-2</v>
      </c>
      <c r="BC193" s="12">
        <f t="shared" si="8"/>
        <v>4.3409191579999902E-2</v>
      </c>
    </row>
    <row r="194" spans="1:55" x14ac:dyDescent="0.25">
      <c r="A194" s="14">
        <v>189</v>
      </c>
      <c r="B194">
        <v>4.4453610099999999E-2</v>
      </c>
      <c r="C194" s="1">
        <f t="shared" si="9"/>
        <v>2</v>
      </c>
      <c r="D194" s="14">
        <v>189</v>
      </c>
      <c r="E194" s="12">
        <f t="shared" si="10"/>
        <v>4.4453610099999999E-2</v>
      </c>
      <c r="BC194" s="12">
        <f t="shared" si="8"/>
        <v>4.4453610099999999E-2</v>
      </c>
    </row>
    <row r="195" spans="1:55" x14ac:dyDescent="0.25">
      <c r="A195" s="14">
        <v>190</v>
      </c>
      <c r="B195">
        <v>4.5511930879999898E-2</v>
      </c>
      <c r="C195" s="1">
        <f t="shared" si="9"/>
        <v>2</v>
      </c>
      <c r="D195" s="14">
        <v>190</v>
      </c>
      <c r="E195" s="12">
        <f t="shared" si="10"/>
        <v>4.5511930879999898E-2</v>
      </c>
      <c r="BC195" s="12">
        <f t="shared" si="8"/>
        <v>4.5511930879999898E-2</v>
      </c>
    </row>
    <row r="196" spans="1:55" x14ac:dyDescent="0.25">
      <c r="A196" s="14">
        <v>191</v>
      </c>
      <c r="B196">
        <v>4.6584122099999903E-2</v>
      </c>
      <c r="C196" s="1">
        <f t="shared" si="9"/>
        <v>2</v>
      </c>
      <c r="D196" s="14">
        <v>191</v>
      </c>
      <c r="E196" s="12">
        <f t="shared" si="10"/>
        <v>4.6584122099999903E-2</v>
      </c>
      <c r="BC196" s="12">
        <f t="shared" si="8"/>
        <v>4.6584122099999903E-2</v>
      </c>
    </row>
    <row r="197" spans="1:55" x14ac:dyDescent="0.25">
      <c r="A197" s="14">
        <v>192</v>
      </c>
      <c r="B197">
        <v>4.7670149239999897E-2</v>
      </c>
      <c r="C197" s="1">
        <f t="shared" si="9"/>
        <v>2</v>
      </c>
      <c r="D197" s="14">
        <v>192</v>
      </c>
      <c r="E197" s="12">
        <f t="shared" si="10"/>
        <v>4.7670149239999897E-2</v>
      </c>
      <c r="BC197" s="12">
        <f t="shared" ref="BC197:BC260" si="11">B197</f>
        <v>4.7670149239999897E-2</v>
      </c>
    </row>
    <row r="198" spans="1:55" x14ac:dyDescent="0.25">
      <c r="A198" s="14">
        <v>193</v>
      </c>
      <c r="B198">
        <v>4.8769974979999998E-2</v>
      </c>
      <c r="C198" s="1">
        <f t="shared" ref="C198:C261" si="12">IF(ROW()-$C$4&lt;=$C$2,1,2)</f>
        <v>2</v>
      </c>
      <c r="D198" s="14">
        <v>193</v>
      </c>
      <c r="E198" s="12">
        <f t="shared" ref="E198:E261" si="13">B198</f>
        <v>4.8769974979999998E-2</v>
      </c>
      <c r="BC198" s="12">
        <f t="shared" si="11"/>
        <v>4.8769974979999998E-2</v>
      </c>
    </row>
    <row r="199" spans="1:55" x14ac:dyDescent="0.25">
      <c r="A199" s="14">
        <v>194</v>
      </c>
      <c r="B199">
        <v>4.9883559399999902E-2</v>
      </c>
      <c r="C199" s="1">
        <f t="shared" si="12"/>
        <v>2</v>
      </c>
      <c r="D199" s="14">
        <v>194</v>
      </c>
      <c r="E199" s="12">
        <f t="shared" si="13"/>
        <v>4.9883559399999902E-2</v>
      </c>
      <c r="BC199" s="12">
        <f t="shared" si="11"/>
        <v>4.9883559399999902E-2</v>
      </c>
    </row>
    <row r="200" spans="1:55" x14ac:dyDescent="0.25">
      <c r="A200" s="14">
        <v>195</v>
      </c>
      <c r="B200">
        <v>5.1010859819999997E-2</v>
      </c>
      <c r="C200" s="1">
        <f t="shared" si="12"/>
        <v>2</v>
      </c>
      <c r="D200" s="14">
        <v>195</v>
      </c>
      <c r="E200" s="12">
        <f t="shared" si="13"/>
        <v>5.1010859819999997E-2</v>
      </c>
      <c r="BC200" s="12">
        <f t="shared" si="11"/>
        <v>5.1010859819999997E-2</v>
      </c>
    </row>
    <row r="201" spans="1:55" x14ac:dyDescent="0.25">
      <c r="A201" s="14">
        <v>196</v>
      </c>
      <c r="B201">
        <v>5.2151830999999899E-2</v>
      </c>
      <c r="C201" s="1">
        <f t="shared" si="12"/>
        <v>2</v>
      </c>
      <c r="D201" s="14">
        <v>196</v>
      </c>
      <c r="E201" s="12">
        <f t="shared" si="13"/>
        <v>5.2151830999999899E-2</v>
      </c>
      <c r="BC201" s="12">
        <f t="shared" si="11"/>
        <v>5.2151830999999899E-2</v>
      </c>
    </row>
    <row r="202" spans="1:55" x14ac:dyDescent="0.25">
      <c r="A202" s="14">
        <v>197</v>
      </c>
      <c r="B202">
        <v>5.3306425039999897E-2</v>
      </c>
      <c r="C202" s="1">
        <f t="shared" si="12"/>
        <v>2</v>
      </c>
      <c r="D202" s="14">
        <v>197</v>
      </c>
      <c r="E202" s="12">
        <f t="shared" si="13"/>
        <v>5.3306425039999897E-2</v>
      </c>
      <c r="BC202" s="12">
        <f t="shared" si="11"/>
        <v>5.3306425039999897E-2</v>
      </c>
    </row>
    <row r="203" spans="1:55" x14ac:dyDescent="0.25">
      <c r="A203" s="14">
        <v>198</v>
      </c>
      <c r="B203">
        <v>5.4474591400000001E-2</v>
      </c>
      <c r="C203" s="1">
        <f t="shared" si="12"/>
        <v>2</v>
      </c>
      <c r="D203" s="14">
        <v>198</v>
      </c>
      <c r="E203" s="12">
        <f t="shared" si="13"/>
        <v>5.4474591400000001E-2</v>
      </c>
      <c r="BC203" s="12">
        <f t="shared" si="11"/>
        <v>5.4474591400000001E-2</v>
      </c>
    </row>
    <row r="204" spans="1:55" x14ac:dyDescent="0.25">
      <c r="A204" s="14">
        <v>199</v>
      </c>
      <c r="B204">
        <v>5.5656277019999999E-2</v>
      </c>
      <c r="C204" s="1">
        <f t="shared" si="12"/>
        <v>2</v>
      </c>
      <c r="D204" s="14">
        <v>199</v>
      </c>
      <c r="E204" s="12">
        <f t="shared" si="13"/>
        <v>5.5656277019999999E-2</v>
      </c>
      <c r="BC204" s="12">
        <f t="shared" si="11"/>
        <v>5.5656277019999999E-2</v>
      </c>
    </row>
    <row r="205" spans="1:55" x14ac:dyDescent="0.25">
      <c r="A205" s="14">
        <v>200</v>
      </c>
      <c r="B205">
        <v>5.6851426199999999E-2</v>
      </c>
      <c r="C205" s="1">
        <f t="shared" si="12"/>
        <v>2</v>
      </c>
      <c r="D205" s="14">
        <v>200</v>
      </c>
      <c r="E205" s="12">
        <f t="shared" si="13"/>
        <v>5.6851426199999999E-2</v>
      </c>
      <c r="BC205" s="12">
        <f t="shared" si="11"/>
        <v>5.6851426199999999E-2</v>
      </c>
    </row>
    <row r="206" spans="1:55" x14ac:dyDescent="0.25">
      <c r="A206" s="14">
        <v>201</v>
      </c>
      <c r="B206">
        <v>5.8059980640000002E-2</v>
      </c>
      <c r="C206" s="1">
        <f t="shared" si="12"/>
        <v>2</v>
      </c>
      <c r="D206" s="14">
        <v>201</v>
      </c>
      <c r="E206" s="12">
        <f t="shared" si="13"/>
        <v>5.8059980640000002E-2</v>
      </c>
      <c r="BC206" s="12">
        <f t="shared" si="11"/>
        <v>5.8059980640000002E-2</v>
      </c>
    </row>
    <row r="207" spans="1:55" x14ac:dyDescent="0.25">
      <c r="A207" s="14">
        <v>202</v>
      </c>
      <c r="B207">
        <v>5.9281879459999999E-2</v>
      </c>
      <c r="C207" s="1">
        <f t="shared" si="12"/>
        <v>2</v>
      </c>
      <c r="D207" s="14">
        <v>202</v>
      </c>
      <c r="E207" s="12">
        <f t="shared" si="13"/>
        <v>5.9281879459999999E-2</v>
      </c>
      <c r="BC207" s="12">
        <f t="shared" si="11"/>
        <v>5.9281879459999999E-2</v>
      </c>
    </row>
    <row r="208" spans="1:55" x14ac:dyDescent="0.25">
      <c r="A208" s="14">
        <v>203</v>
      </c>
      <c r="B208">
        <v>6.0517059139999899E-2</v>
      </c>
      <c r="C208" s="1">
        <f t="shared" si="12"/>
        <v>2</v>
      </c>
      <c r="D208" s="14">
        <v>203</v>
      </c>
      <c r="E208" s="12">
        <f t="shared" si="13"/>
        <v>6.0517059139999899E-2</v>
      </c>
      <c r="BC208" s="12">
        <f t="shared" si="11"/>
        <v>6.0517059139999899E-2</v>
      </c>
    </row>
    <row r="209" spans="1:55" x14ac:dyDescent="0.25">
      <c r="A209" s="14">
        <v>204</v>
      </c>
      <c r="B209">
        <v>6.1765453499999998E-2</v>
      </c>
      <c r="C209" s="1">
        <f t="shared" si="12"/>
        <v>2</v>
      </c>
      <c r="D209" s="14">
        <v>204</v>
      </c>
      <c r="E209" s="12">
        <f t="shared" si="13"/>
        <v>6.1765453499999998E-2</v>
      </c>
      <c r="BC209" s="12">
        <f t="shared" si="11"/>
        <v>6.1765453499999998E-2</v>
      </c>
    </row>
    <row r="210" spans="1:55" x14ac:dyDescent="0.25">
      <c r="A210" s="14">
        <v>205</v>
      </c>
      <c r="B210">
        <v>6.3026993759999997E-2</v>
      </c>
      <c r="C210" s="1">
        <f t="shared" si="12"/>
        <v>2</v>
      </c>
      <c r="D210" s="14">
        <v>205</v>
      </c>
      <c r="E210" s="12">
        <f t="shared" si="13"/>
        <v>6.3026993759999997E-2</v>
      </c>
      <c r="BC210" s="12">
        <f t="shared" si="11"/>
        <v>6.3026993759999997E-2</v>
      </c>
    </row>
    <row r="211" spans="1:55" x14ac:dyDescent="0.25">
      <c r="A211" s="14">
        <v>206</v>
      </c>
      <c r="B211">
        <v>6.4301608359999998E-2</v>
      </c>
      <c r="C211" s="1">
        <f t="shared" si="12"/>
        <v>2</v>
      </c>
      <c r="D211" s="14">
        <v>206</v>
      </c>
      <c r="E211" s="12">
        <f t="shared" si="13"/>
        <v>6.4301608359999998E-2</v>
      </c>
      <c r="BC211" s="12">
        <f t="shared" si="11"/>
        <v>6.4301608359999998E-2</v>
      </c>
    </row>
    <row r="212" spans="1:55" x14ac:dyDescent="0.25">
      <c r="A212" s="14">
        <v>207</v>
      </c>
      <c r="B212">
        <v>6.5589223019999907E-2</v>
      </c>
      <c r="C212" s="1">
        <f t="shared" si="12"/>
        <v>2</v>
      </c>
      <c r="D212" s="14">
        <v>207</v>
      </c>
      <c r="E212" s="12">
        <f t="shared" si="13"/>
        <v>6.5589223019999907E-2</v>
      </c>
      <c r="BC212" s="12">
        <f t="shared" si="11"/>
        <v>6.5589223019999907E-2</v>
      </c>
    </row>
    <row r="213" spans="1:55" x14ac:dyDescent="0.25">
      <c r="A213" s="14">
        <v>208</v>
      </c>
      <c r="B213">
        <v>6.6889760659999895E-2</v>
      </c>
      <c r="C213" s="1">
        <f t="shared" si="12"/>
        <v>2</v>
      </c>
      <c r="D213" s="14">
        <v>208</v>
      </c>
      <c r="E213" s="12">
        <f t="shared" si="13"/>
        <v>6.6889760659999895E-2</v>
      </c>
      <c r="BC213" s="12">
        <f t="shared" si="11"/>
        <v>6.6889760659999895E-2</v>
      </c>
    </row>
    <row r="214" spans="1:55" x14ac:dyDescent="0.25">
      <c r="A214" s="14">
        <v>209</v>
      </c>
      <c r="B214">
        <v>6.8203141359999997E-2</v>
      </c>
      <c r="C214" s="1">
        <f t="shared" si="12"/>
        <v>2</v>
      </c>
      <c r="D214" s="14">
        <v>209</v>
      </c>
      <c r="E214" s="12">
        <f t="shared" si="13"/>
        <v>6.8203141359999997E-2</v>
      </c>
      <c r="BC214" s="12">
        <f t="shared" si="11"/>
        <v>6.8203141359999997E-2</v>
      </c>
    </row>
    <row r="215" spans="1:55" x14ac:dyDescent="0.25">
      <c r="A215" s="14">
        <v>210</v>
      </c>
      <c r="B215">
        <v>6.9529282219999905E-2</v>
      </c>
      <c r="C215" s="1">
        <f t="shared" si="12"/>
        <v>2</v>
      </c>
      <c r="D215" s="14">
        <v>210</v>
      </c>
      <c r="E215" s="12">
        <f t="shared" si="13"/>
        <v>6.9529282219999905E-2</v>
      </c>
      <c r="BC215" s="12">
        <f t="shared" si="11"/>
        <v>6.9529282219999905E-2</v>
      </c>
    </row>
    <row r="216" spans="1:55" x14ac:dyDescent="0.25">
      <c r="A216" s="14">
        <v>211</v>
      </c>
      <c r="B216">
        <v>7.0868097399999996E-2</v>
      </c>
      <c r="C216" s="1">
        <f t="shared" si="12"/>
        <v>2</v>
      </c>
      <c r="D216" s="14">
        <v>211</v>
      </c>
      <c r="E216" s="12">
        <f t="shared" si="13"/>
        <v>7.0868097399999996E-2</v>
      </c>
      <c r="BC216" s="12">
        <f t="shared" si="11"/>
        <v>7.0868097399999996E-2</v>
      </c>
    </row>
    <row r="217" spans="1:55" x14ac:dyDescent="0.25">
      <c r="A217" s="14">
        <v>212</v>
      </c>
      <c r="B217">
        <v>7.2219497980000005E-2</v>
      </c>
      <c r="C217" s="1">
        <f t="shared" si="12"/>
        <v>2</v>
      </c>
      <c r="D217" s="14">
        <v>212</v>
      </c>
      <c r="E217" s="12">
        <f t="shared" si="13"/>
        <v>7.2219497980000005E-2</v>
      </c>
      <c r="BC217" s="12">
        <f t="shared" si="11"/>
        <v>7.2219497980000005E-2</v>
      </c>
    </row>
    <row r="218" spans="1:55" x14ac:dyDescent="0.25">
      <c r="A218" s="14">
        <v>213</v>
      </c>
      <c r="B218">
        <v>7.3583391880000001E-2</v>
      </c>
      <c r="C218" s="1">
        <f t="shared" si="12"/>
        <v>2</v>
      </c>
      <c r="D218" s="14">
        <v>213</v>
      </c>
      <c r="E218" s="12">
        <f t="shared" si="13"/>
        <v>7.3583391880000001E-2</v>
      </c>
      <c r="BC218" s="12">
        <f t="shared" si="11"/>
        <v>7.3583391880000001E-2</v>
      </c>
    </row>
    <row r="219" spans="1:55" x14ac:dyDescent="0.25">
      <c r="A219" s="14">
        <v>214</v>
      </c>
      <c r="B219">
        <v>7.4959683799999996E-2</v>
      </c>
      <c r="C219" s="1">
        <f t="shared" si="12"/>
        <v>2</v>
      </c>
      <c r="D219" s="14">
        <v>214</v>
      </c>
      <c r="E219" s="12">
        <f t="shared" si="13"/>
        <v>7.4959683799999996E-2</v>
      </c>
      <c r="BC219" s="12">
        <f t="shared" si="11"/>
        <v>7.4959683799999996E-2</v>
      </c>
    </row>
    <row r="220" spans="1:55" x14ac:dyDescent="0.25">
      <c r="A220" s="14">
        <v>215</v>
      </c>
      <c r="B220">
        <v>7.6348275100000002E-2</v>
      </c>
      <c r="C220" s="1">
        <f t="shared" si="12"/>
        <v>2</v>
      </c>
      <c r="D220" s="14">
        <v>215</v>
      </c>
      <c r="E220" s="12">
        <f t="shared" si="13"/>
        <v>7.6348275100000002E-2</v>
      </c>
      <c r="BC220" s="12">
        <f t="shared" si="11"/>
        <v>7.6348275100000002E-2</v>
      </c>
    </row>
    <row r="221" spans="1:55" x14ac:dyDescent="0.25">
      <c r="A221" s="14">
        <v>216</v>
      </c>
      <c r="B221">
        <v>7.7749063699999996E-2</v>
      </c>
      <c r="C221" s="1">
        <f t="shared" si="12"/>
        <v>2</v>
      </c>
      <c r="D221" s="14">
        <v>216</v>
      </c>
      <c r="E221" s="12">
        <f t="shared" si="13"/>
        <v>7.7749063699999996E-2</v>
      </c>
      <c r="BC221" s="12">
        <f t="shared" si="11"/>
        <v>7.7749063699999996E-2</v>
      </c>
    </row>
    <row r="222" spans="1:55" x14ac:dyDescent="0.25">
      <c r="A222" s="14">
        <v>217</v>
      </c>
      <c r="B222">
        <v>7.9161944039999904E-2</v>
      </c>
      <c r="C222" s="1">
        <f t="shared" si="12"/>
        <v>2</v>
      </c>
      <c r="D222" s="14">
        <v>217</v>
      </c>
      <c r="E222" s="12">
        <f t="shared" si="13"/>
        <v>7.9161944039999904E-2</v>
      </c>
      <c r="BC222" s="12">
        <f t="shared" si="11"/>
        <v>7.9161944039999904E-2</v>
      </c>
    </row>
    <row r="223" spans="1:55" x14ac:dyDescent="0.25">
      <c r="A223" s="14">
        <v>218</v>
      </c>
      <c r="B223">
        <v>8.0586806900000002E-2</v>
      </c>
      <c r="C223" s="1">
        <f t="shared" si="12"/>
        <v>2</v>
      </c>
      <c r="D223" s="14">
        <v>218</v>
      </c>
      <c r="E223" s="12">
        <f t="shared" si="13"/>
        <v>8.0586806900000002E-2</v>
      </c>
      <c r="BC223" s="12">
        <f t="shared" si="11"/>
        <v>8.0586806900000002E-2</v>
      </c>
    </row>
    <row r="224" spans="1:55" x14ac:dyDescent="0.25">
      <c r="A224" s="14">
        <v>219</v>
      </c>
      <c r="B224">
        <v>8.2023539359999995E-2</v>
      </c>
      <c r="C224" s="1">
        <f t="shared" si="12"/>
        <v>2</v>
      </c>
      <c r="D224" s="14">
        <v>219</v>
      </c>
      <c r="E224" s="12">
        <f t="shared" si="13"/>
        <v>8.2023539359999995E-2</v>
      </c>
      <c r="BC224" s="12">
        <f t="shared" si="11"/>
        <v>8.2023539359999995E-2</v>
      </c>
    </row>
    <row r="225" spans="1:55" x14ac:dyDescent="0.25">
      <c r="A225" s="14">
        <v>220</v>
      </c>
      <c r="B225">
        <v>8.3472024699999994E-2</v>
      </c>
      <c r="C225" s="1">
        <f t="shared" si="12"/>
        <v>2</v>
      </c>
      <c r="D225" s="14">
        <v>220</v>
      </c>
      <c r="E225" s="12">
        <f t="shared" si="13"/>
        <v>8.3472024699999994E-2</v>
      </c>
      <c r="BC225" s="12">
        <f t="shared" si="11"/>
        <v>8.3472024699999994E-2</v>
      </c>
    </row>
    <row r="226" spans="1:55" x14ac:dyDescent="0.25">
      <c r="A226" s="14">
        <v>221</v>
      </c>
      <c r="B226">
        <v>8.4932142239999994E-2</v>
      </c>
      <c r="C226" s="1">
        <f t="shared" si="12"/>
        <v>2</v>
      </c>
      <c r="D226" s="14">
        <v>221</v>
      </c>
      <c r="E226" s="12">
        <f t="shared" si="13"/>
        <v>8.4932142239999994E-2</v>
      </c>
      <c r="BC226" s="12">
        <f t="shared" si="11"/>
        <v>8.4932142239999994E-2</v>
      </c>
    </row>
    <row r="227" spans="1:55" x14ac:dyDescent="0.25">
      <c r="A227" s="14">
        <v>222</v>
      </c>
      <c r="B227">
        <v>8.6403767299999906E-2</v>
      </c>
      <c r="C227" s="1">
        <f t="shared" si="12"/>
        <v>2</v>
      </c>
      <c r="D227" s="14">
        <v>222</v>
      </c>
      <c r="E227" s="12">
        <f t="shared" si="13"/>
        <v>8.6403767299999906E-2</v>
      </c>
      <c r="BC227" s="12">
        <f t="shared" si="11"/>
        <v>8.6403767299999906E-2</v>
      </c>
    </row>
    <row r="228" spans="1:55" x14ac:dyDescent="0.25">
      <c r="A228" s="14">
        <v>223</v>
      </c>
      <c r="B228">
        <v>8.7886771059999994E-2</v>
      </c>
      <c r="C228" s="1">
        <f t="shared" si="12"/>
        <v>2</v>
      </c>
      <c r="D228" s="14">
        <v>223</v>
      </c>
      <c r="E228" s="12">
        <f t="shared" si="13"/>
        <v>8.7886771059999994E-2</v>
      </c>
      <c r="BC228" s="12">
        <f t="shared" si="11"/>
        <v>8.7886771059999994E-2</v>
      </c>
    </row>
    <row r="229" spans="1:55" x14ac:dyDescent="0.25">
      <c r="A229" s="14">
        <v>224</v>
      </c>
      <c r="B229">
        <v>8.9381020479999906E-2</v>
      </c>
      <c r="C229" s="1">
        <f t="shared" si="12"/>
        <v>2</v>
      </c>
      <c r="D229" s="14">
        <v>224</v>
      </c>
      <c r="E229" s="12">
        <f t="shared" si="13"/>
        <v>8.9381020479999906E-2</v>
      </c>
      <c r="BC229" s="12">
        <f t="shared" si="11"/>
        <v>8.9381020479999906E-2</v>
      </c>
    </row>
    <row r="230" spans="1:55" x14ac:dyDescent="0.25">
      <c r="A230" s="14">
        <v>225</v>
      </c>
      <c r="B230">
        <v>9.08863782599999E-2</v>
      </c>
      <c r="C230" s="1">
        <f t="shared" si="12"/>
        <v>2</v>
      </c>
      <c r="D230" s="14">
        <v>225</v>
      </c>
      <c r="E230" s="12">
        <f t="shared" si="13"/>
        <v>9.08863782599999E-2</v>
      </c>
      <c r="BC230" s="12">
        <f t="shared" si="11"/>
        <v>9.08863782599999E-2</v>
      </c>
    </row>
    <row r="231" spans="1:55" x14ac:dyDescent="0.25">
      <c r="A231" s="14">
        <v>226</v>
      </c>
      <c r="B231">
        <v>9.2402702640000001E-2</v>
      </c>
      <c r="C231" s="1">
        <f t="shared" si="12"/>
        <v>2</v>
      </c>
      <c r="D231" s="14">
        <v>226</v>
      </c>
      <c r="E231" s="12">
        <f t="shared" si="13"/>
        <v>9.2402702640000001E-2</v>
      </c>
      <c r="BC231" s="12">
        <f t="shared" si="11"/>
        <v>9.2402702640000001E-2</v>
      </c>
    </row>
    <row r="232" spans="1:55" x14ac:dyDescent="0.25">
      <c r="A232" s="14">
        <v>227</v>
      </c>
      <c r="B232">
        <v>9.3929847440000006E-2</v>
      </c>
      <c r="C232" s="1">
        <f t="shared" si="12"/>
        <v>2</v>
      </c>
      <c r="D232" s="14">
        <v>227</v>
      </c>
      <c r="E232" s="12">
        <f t="shared" si="13"/>
        <v>9.3929847440000006E-2</v>
      </c>
      <c r="BC232" s="12">
        <f t="shared" si="11"/>
        <v>9.3929847440000006E-2</v>
      </c>
    </row>
    <row r="233" spans="1:55" x14ac:dyDescent="0.25">
      <c r="A233" s="14">
        <v>228</v>
      </c>
      <c r="B233">
        <v>9.5467661879999902E-2</v>
      </c>
      <c r="C233" s="1">
        <f t="shared" si="12"/>
        <v>2</v>
      </c>
      <c r="D233" s="14">
        <v>228</v>
      </c>
      <c r="E233" s="12">
        <f t="shared" si="13"/>
        <v>9.5467661879999902E-2</v>
      </c>
      <c r="BC233" s="12">
        <f t="shared" si="11"/>
        <v>9.5467661879999902E-2</v>
      </c>
    </row>
    <row r="234" spans="1:55" x14ac:dyDescent="0.25">
      <c r="A234" s="14">
        <v>229</v>
      </c>
      <c r="B234">
        <v>9.7015990559999904E-2</v>
      </c>
      <c r="C234" s="1">
        <f t="shared" si="12"/>
        <v>2</v>
      </c>
      <c r="D234" s="14">
        <v>229</v>
      </c>
      <c r="E234" s="12">
        <f t="shared" si="13"/>
        <v>9.7015990559999904E-2</v>
      </c>
      <c r="BC234" s="12">
        <f t="shared" si="11"/>
        <v>9.7015990559999904E-2</v>
      </c>
    </row>
    <row r="235" spans="1:55" x14ac:dyDescent="0.25">
      <c r="A235" s="14">
        <v>230</v>
      </c>
      <c r="B235">
        <v>9.8574673419999995E-2</v>
      </c>
      <c r="C235" s="1">
        <f t="shared" si="12"/>
        <v>2</v>
      </c>
      <c r="D235" s="14">
        <v>230</v>
      </c>
      <c r="E235" s="12">
        <f t="shared" si="13"/>
        <v>9.8574673419999995E-2</v>
      </c>
      <c r="BC235" s="12">
        <f t="shared" si="11"/>
        <v>9.8574673419999995E-2</v>
      </c>
    </row>
    <row r="236" spans="1:55" x14ac:dyDescent="0.25">
      <c r="A236" s="14">
        <v>231</v>
      </c>
      <c r="B236">
        <v>0.10014354566</v>
      </c>
      <c r="C236" s="1">
        <f t="shared" si="12"/>
        <v>2</v>
      </c>
      <c r="D236" s="14">
        <v>231</v>
      </c>
      <c r="E236" s="12">
        <f t="shared" si="13"/>
        <v>0.10014354566</v>
      </c>
      <c r="BC236" s="12">
        <f t="shared" si="11"/>
        <v>0.10014354566</v>
      </c>
    </row>
    <row r="237" spans="1:55" x14ac:dyDescent="0.25">
      <c r="A237" s="14">
        <v>232</v>
      </c>
      <c r="B237">
        <v>0.10172243761999999</v>
      </c>
      <c r="C237" s="1">
        <f t="shared" si="12"/>
        <v>2</v>
      </c>
      <c r="D237" s="14">
        <v>232</v>
      </c>
      <c r="E237" s="12">
        <f t="shared" si="13"/>
        <v>0.10172243761999999</v>
      </c>
      <c r="BC237" s="12">
        <f t="shared" si="11"/>
        <v>0.10172243761999999</v>
      </c>
    </row>
    <row r="238" spans="1:55" x14ac:dyDescent="0.25">
      <c r="A238" s="14">
        <v>233</v>
      </c>
      <c r="B238">
        <v>0.10331117492</v>
      </c>
      <c r="C238" s="1">
        <f t="shared" si="12"/>
        <v>2</v>
      </c>
      <c r="D238" s="14">
        <v>233</v>
      </c>
      <c r="E238" s="12">
        <f t="shared" si="13"/>
        <v>0.10331117492</v>
      </c>
      <c r="BC238" s="12">
        <f t="shared" si="11"/>
        <v>0.10331117492</v>
      </c>
    </row>
    <row r="239" spans="1:55" x14ac:dyDescent="0.25">
      <c r="A239" s="14">
        <v>234</v>
      </c>
      <c r="B239">
        <v>0.10490957820000001</v>
      </c>
      <c r="C239" s="1">
        <f t="shared" si="12"/>
        <v>2</v>
      </c>
      <c r="D239" s="14">
        <v>234</v>
      </c>
      <c r="E239" s="12">
        <f t="shared" si="13"/>
        <v>0.10490957820000001</v>
      </c>
      <c r="BC239" s="12">
        <f t="shared" si="11"/>
        <v>0.10490957820000001</v>
      </c>
    </row>
    <row r="240" spans="1:55" x14ac:dyDescent="0.25">
      <c r="A240" s="14">
        <v>235</v>
      </c>
      <c r="B240">
        <v>0.10651746333999999</v>
      </c>
      <c r="C240" s="1">
        <f t="shared" si="12"/>
        <v>2</v>
      </c>
      <c r="D240" s="14">
        <v>235</v>
      </c>
      <c r="E240" s="12">
        <f t="shared" si="13"/>
        <v>0.10651746333999999</v>
      </c>
      <c r="BC240" s="12">
        <f t="shared" si="11"/>
        <v>0.10651746333999999</v>
      </c>
    </row>
    <row r="241" spans="1:55" x14ac:dyDescent="0.25">
      <c r="A241" s="14">
        <v>236</v>
      </c>
      <c r="B241">
        <v>0.10813464121999999</v>
      </c>
      <c r="C241" s="1">
        <f t="shared" si="12"/>
        <v>2</v>
      </c>
      <c r="D241" s="14">
        <v>236</v>
      </c>
      <c r="E241" s="12">
        <f t="shared" si="13"/>
        <v>0.10813464121999999</v>
      </c>
      <c r="BC241" s="12">
        <f t="shared" si="11"/>
        <v>0.10813464121999999</v>
      </c>
    </row>
    <row r="242" spans="1:55" x14ac:dyDescent="0.25">
      <c r="A242" s="14">
        <v>237</v>
      </c>
      <c r="B242">
        <v>0.10976091789999901</v>
      </c>
      <c r="C242" s="1">
        <f t="shared" si="12"/>
        <v>2</v>
      </c>
      <c r="D242" s="14">
        <v>237</v>
      </c>
      <c r="E242" s="12">
        <f t="shared" si="13"/>
        <v>0.10976091789999901</v>
      </c>
      <c r="BC242" s="12">
        <f t="shared" si="11"/>
        <v>0.10976091789999901</v>
      </c>
    </row>
    <row r="243" spans="1:55" x14ac:dyDescent="0.25">
      <c r="A243" s="14">
        <v>238</v>
      </c>
      <c r="B243">
        <v>0.111396094519999</v>
      </c>
      <c r="C243" s="1">
        <f t="shared" si="12"/>
        <v>2</v>
      </c>
      <c r="D243" s="14">
        <v>238</v>
      </c>
      <c r="E243" s="12">
        <f t="shared" si="13"/>
        <v>0.111396094519999</v>
      </c>
      <c r="BC243" s="12">
        <f t="shared" si="11"/>
        <v>0.111396094519999</v>
      </c>
    </row>
    <row r="244" spans="1:55" x14ac:dyDescent="0.25">
      <c r="A244" s="14">
        <v>239</v>
      </c>
      <c r="B244">
        <v>0.11303996737999999</v>
      </c>
      <c r="C244" s="1">
        <f t="shared" si="12"/>
        <v>2</v>
      </c>
      <c r="D244" s="14">
        <v>239</v>
      </c>
      <c r="E244" s="12">
        <f t="shared" si="13"/>
        <v>0.11303996737999999</v>
      </c>
      <c r="BC244" s="12">
        <f t="shared" si="11"/>
        <v>0.11303996737999999</v>
      </c>
    </row>
    <row r="245" spans="1:55" x14ac:dyDescent="0.25">
      <c r="A245" s="14">
        <v>240</v>
      </c>
      <c r="B245">
        <v>0.114692327919999</v>
      </c>
      <c r="C245" s="1">
        <f t="shared" si="12"/>
        <v>2</v>
      </c>
      <c r="D245" s="14">
        <v>240</v>
      </c>
      <c r="E245" s="12">
        <f t="shared" si="13"/>
        <v>0.114692327919999</v>
      </c>
      <c r="BC245" s="12">
        <f t="shared" si="11"/>
        <v>0.114692327919999</v>
      </c>
    </row>
    <row r="246" spans="1:55" x14ac:dyDescent="0.25">
      <c r="A246" s="14">
        <v>241</v>
      </c>
      <c r="B246">
        <v>0.116352962819999</v>
      </c>
      <c r="C246" s="1">
        <f t="shared" si="12"/>
        <v>2</v>
      </c>
      <c r="D246" s="14">
        <v>241</v>
      </c>
      <c r="E246" s="12">
        <f t="shared" si="13"/>
        <v>0.116352962819999</v>
      </c>
      <c r="BC246" s="12">
        <f t="shared" si="11"/>
        <v>0.116352962819999</v>
      </c>
    </row>
    <row r="247" spans="1:55" x14ac:dyDescent="0.25">
      <c r="A247" s="14">
        <v>242</v>
      </c>
      <c r="B247">
        <v>0.11802165396</v>
      </c>
      <c r="C247" s="1">
        <f t="shared" si="12"/>
        <v>2</v>
      </c>
      <c r="D247" s="14">
        <v>242</v>
      </c>
      <c r="E247" s="12">
        <f t="shared" si="13"/>
        <v>0.11802165396</v>
      </c>
      <c r="BC247" s="12">
        <f t="shared" si="11"/>
        <v>0.11802165396</v>
      </c>
    </row>
    <row r="248" spans="1:55" x14ac:dyDescent="0.25">
      <c r="A248" s="14">
        <v>243</v>
      </c>
      <c r="B248">
        <v>0.11969817855999999</v>
      </c>
      <c r="C248" s="1">
        <f t="shared" si="12"/>
        <v>2</v>
      </c>
      <c r="D248" s="14">
        <v>243</v>
      </c>
      <c r="E248" s="12">
        <f t="shared" si="13"/>
        <v>0.11969817855999999</v>
      </c>
      <c r="BC248" s="12">
        <f t="shared" si="11"/>
        <v>0.11969817855999999</v>
      </c>
    </row>
    <row r="249" spans="1:55" x14ac:dyDescent="0.25">
      <c r="A249" s="14">
        <v>244</v>
      </c>
      <c r="B249">
        <v>0.12138230922</v>
      </c>
      <c r="C249" s="1">
        <f t="shared" si="12"/>
        <v>2</v>
      </c>
      <c r="D249" s="14">
        <v>244</v>
      </c>
      <c r="E249" s="12">
        <f t="shared" si="13"/>
        <v>0.12138230922</v>
      </c>
      <c r="BC249" s="12">
        <f t="shared" si="11"/>
        <v>0.12138230922</v>
      </c>
    </row>
    <row r="250" spans="1:55" x14ac:dyDescent="0.25">
      <c r="A250" s="14">
        <v>245</v>
      </c>
      <c r="B250">
        <v>0.123073813999999</v>
      </c>
      <c r="C250" s="1">
        <f t="shared" si="12"/>
        <v>2</v>
      </c>
      <c r="D250" s="14">
        <v>245</v>
      </c>
      <c r="E250" s="12">
        <f t="shared" si="13"/>
        <v>0.123073813999999</v>
      </c>
      <c r="BC250" s="12">
        <f t="shared" si="11"/>
        <v>0.123073813999999</v>
      </c>
    </row>
    <row r="251" spans="1:55" x14ac:dyDescent="0.25">
      <c r="A251" s="14">
        <v>246</v>
      </c>
      <c r="B251">
        <v>0.12477245648</v>
      </c>
      <c r="C251" s="1">
        <f t="shared" si="12"/>
        <v>2</v>
      </c>
      <c r="D251" s="14">
        <v>246</v>
      </c>
      <c r="E251" s="12">
        <f t="shared" si="13"/>
        <v>0.12477245648</v>
      </c>
      <c r="BC251" s="12">
        <f t="shared" si="11"/>
        <v>0.12477245648</v>
      </c>
    </row>
    <row r="252" spans="1:55" x14ac:dyDescent="0.25">
      <c r="A252" s="14">
        <v>247</v>
      </c>
      <c r="B252">
        <v>0.1264779959</v>
      </c>
      <c r="C252" s="1">
        <f t="shared" si="12"/>
        <v>2</v>
      </c>
      <c r="D252" s="14">
        <v>247</v>
      </c>
      <c r="E252" s="12">
        <f t="shared" si="13"/>
        <v>0.1264779959</v>
      </c>
      <c r="BC252" s="12">
        <f t="shared" si="11"/>
        <v>0.1264779959</v>
      </c>
    </row>
    <row r="253" spans="1:55" x14ac:dyDescent="0.25">
      <c r="A253" s="14">
        <v>248</v>
      </c>
      <c r="B253">
        <v>0.12819018724</v>
      </c>
      <c r="C253" s="1">
        <f t="shared" si="12"/>
        <v>2</v>
      </c>
      <c r="D253" s="14">
        <v>248</v>
      </c>
      <c r="E253" s="12">
        <f t="shared" si="13"/>
        <v>0.12819018724</v>
      </c>
      <c r="BC253" s="12">
        <f t="shared" si="11"/>
        <v>0.12819018724</v>
      </c>
    </row>
    <row r="254" spans="1:55" x14ac:dyDescent="0.25">
      <c r="A254" s="14">
        <v>249</v>
      </c>
      <c r="B254">
        <v>0.12990878136</v>
      </c>
      <c r="C254" s="1">
        <f t="shared" si="12"/>
        <v>2</v>
      </c>
      <c r="D254" s="14">
        <v>249</v>
      </c>
      <c r="E254" s="12">
        <f t="shared" si="13"/>
        <v>0.12990878136</v>
      </c>
      <c r="BC254" s="12">
        <f t="shared" si="11"/>
        <v>0.12990878136</v>
      </c>
    </row>
    <row r="255" spans="1:55" x14ac:dyDescent="0.25">
      <c r="A255" s="14">
        <v>250</v>
      </c>
      <c r="B255">
        <v>0.13163352506000001</v>
      </c>
      <c r="C255" s="1">
        <f t="shared" si="12"/>
        <v>2</v>
      </c>
      <c r="D255" s="14">
        <v>250</v>
      </c>
      <c r="E255" s="12">
        <f t="shared" si="13"/>
        <v>0.13163352506000001</v>
      </c>
      <c r="BC255" s="12">
        <f t="shared" si="11"/>
        <v>0.13163352506000001</v>
      </c>
    </row>
    <row r="256" spans="1:55" x14ac:dyDescent="0.25">
      <c r="A256" s="14">
        <v>251</v>
      </c>
      <c r="B256">
        <v>0.13336416127999901</v>
      </c>
      <c r="C256" s="1">
        <f t="shared" si="12"/>
        <v>2</v>
      </c>
      <c r="D256" s="14">
        <v>251</v>
      </c>
      <c r="E256" s="12">
        <f t="shared" si="13"/>
        <v>0.13336416127999901</v>
      </c>
      <c r="BC256" s="12">
        <f t="shared" si="11"/>
        <v>0.13336416127999901</v>
      </c>
    </row>
    <row r="257" spans="1:55" x14ac:dyDescent="0.25">
      <c r="A257" s="14">
        <v>252</v>
      </c>
      <c r="B257">
        <v>0.13510042919999901</v>
      </c>
      <c r="C257" s="1">
        <f t="shared" si="12"/>
        <v>2</v>
      </c>
      <c r="D257" s="14">
        <v>252</v>
      </c>
      <c r="E257" s="12">
        <f t="shared" si="13"/>
        <v>0.13510042919999901</v>
      </c>
      <c r="BC257" s="12">
        <f t="shared" si="11"/>
        <v>0.13510042919999901</v>
      </c>
    </row>
    <row r="258" spans="1:55" x14ac:dyDescent="0.25">
      <c r="A258" s="14">
        <v>253</v>
      </c>
      <c r="B258">
        <v>0.13684206435999999</v>
      </c>
      <c r="C258" s="1">
        <f t="shared" si="12"/>
        <v>2</v>
      </c>
      <c r="D258" s="14">
        <v>253</v>
      </c>
      <c r="E258" s="12">
        <f t="shared" si="13"/>
        <v>0.13684206435999999</v>
      </c>
      <c r="BC258" s="12">
        <f t="shared" si="11"/>
        <v>0.13684206435999999</v>
      </c>
    </row>
    <row r="259" spans="1:55" x14ac:dyDescent="0.25">
      <c r="A259" s="14">
        <v>254</v>
      </c>
      <c r="B259">
        <v>0.1385887989</v>
      </c>
      <c r="C259" s="1">
        <f t="shared" si="12"/>
        <v>2</v>
      </c>
      <c r="D259" s="14">
        <v>254</v>
      </c>
      <c r="E259" s="12">
        <f t="shared" si="13"/>
        <v>0.1385887989</v>
      </c>
      <c r="BC259" s="12">
        <f t="shared" si="11"/>
        <v>0.1385887989</v>
      </c>
    </row>
    <row r="260" spans="1:55" x14ac:dyDescent="0.25">
      <c r="A260" s="14">
        <v>255</v>
      </c>
      <c r="B260">
        <v>0.14034036161999999</v>
      </c>
      <c r="C260" s="1">
        <f t="shared" si="12"/>
        <v>2</v>
      </c>
      <c r="D260" s="14">
        <v>255</v>
      </c>
      <c r="E260" s="12">
        <f t="shared" si="13"/>
        <v>0.14034036161999999</v>
      </c>
      <c r="BC260" s="12">
        <f t="shared" si="11"/>
        <v>0.14034036161999999</v>
      </c>
    </row>
    <row r="261" spans="1:55" x14ac:dyDescent="0.25">
      <c r="A261" s="14">
        <v>256</v>
      </c>
      <c r="B261">
        <v>0.14209647813999901</v>
      </c>
      <c r="C261" s="1">
        <f t="shared" si="12"/>
        <v>2</v>
      </c>
      <c r="D261" s="14">
        <v>256</v>
      </c>
      <c r="E261" s="12">
        <f t="shared" si="13"/>
        <v>0.14209647813999901</v>
      </c>
      <c r="BC261" s="12">
        <f t="shared" ref="BC261:BC324" si="14">B261</f>
        <v>0.14209647813999901</v>
      </c>
    </row>
    <row r="262" spans="1:55" x14ac:dyDescent="0.25">
      <c r="A262" s="14">
        <v>257</v>
      </c>
      <c r="B262">
        <v>0.14385687116000001</v>
      </c>
      <c r="C262" s="1">
        <f t="shared" ref="C262:C325" si="15">IF(ROW()-$C$4&lt;=$C$2,1,2)</f>
        <v>2</v>
      </c>
      <c r="D262" s="14">
        <v>257</v>
      </c>
      <c r="E262" s="12">
        <f t="shared" ref="E262:E325" si="16">B262</f>
        <v>0.14385687116000001</v>
      </c>
      <c r="BC262" s="12">
        <f t="shared" si="14"/>
        <v>0.14385687116000001</v>
      </c>
    </row>
    <row r="263" spans="1:55" x14ac:dyDescent="0.25">
      <c r="A263" s="14">
        <v>258</v>
      </c>
      <c r="B263">
        <v>0.14562126051999999</v>
      </c>
      <c r="C263" s="1">
        <f t="shared" si="15"/>
        <v>2</v>
      </c>
      <c r="D263" s="14">
        <v>258</v>
      </c>
      <c r="E263" s="12">
        <f t="shared" si="16"/>
        <v>0.14562126051999999</v>
      </c>
      <c r="BC263" s="12">
        <f t="shared" si="14"/>
        <v>0.14562126051999999</v>
      </c>
    </row>
    <row r="264" spans="1:55" x14ac:dyDescent="0.25">
      <c r="A264" s="14">
        <v>259</v>
      </c>
      <c r="B264">
        <v>0.14738936347999901</v>
      </c>
      <c r="C264" s="1">
        <f t="shared" si="15"/>
        <v>2</v>
      </c>
      <c r="D264" s="14">
        <v>259</v>
      </c>
      <c r="E264" s="12">
        <f t="shared" si="16"/>
        <v>0.14738936347999901</v>
      </c>
      <c r="BC264" s="12">
        <f t="shared" si="14"/>
        <v>0.14738936347999901</v>
      </c>
    </row>
    <row r="265" spans="1:55" x14ac:dyDescent="0.25">
      <c r="A265" s="14">
        <v>260</v>
      </c>
      <c r="B265">
        <v>0.14916089478</v>
      </c>
      <c r="C265" s="1">
        <f t="shared" si="15"/>
        <v>2</v>
      </c>
      <c r="D265" s="14">
        <v>260</v>
      </c>
      <c r="E265" s="12">
        <f t="shared" si="16"/>
        <v>0.14916089478</v>
      </c>
      <c r="BC265" s="12">
        <f t="shared" si="14"/>
        <v>0.14916089478</v>
      </c>
    </row>
    <row r="266" spans="1:55" x14ac:dyDescent="0.25">
      <c r="A266" s="14">
        <v>261</v>
      </c>
      <c r="B266">
        <v>0.15093556693999999</v>
      </c>
      <c r="C266" s="1">
        <f t="shared" si="15"/>
        <v>2</v>
      </c>
      <c r="D266" s="14">
        <v>261</v>
      </c>
      <c r="E266" s="12">
        <f t="shared" si="16"/>
        <v>0.15093556693999999</v>
      </c>
      <c r="BC266" s="12">
        <f t="shared" si="14"/>
        <v>0.15093556693999999</v>
      </c>
    </row>
    <row r="267" spans="1:55" x14ac:dyDescent="0.25">
      <c r="A267" s="14">
        <v>262</v>
      </c>
      <c r="B267">
        <v>0.15271309034</v>
      </c>
      <c r="C267" s="1">
        <f t="shared" si="15"/>
        <v>2</v>
      </c>
      <c r="D267" s="14">
        <v>262</v>
      </c>
      <c r="E267" s="12">
        <f t="shared" si="16"/>
        <v>0.15271309034</v>
      </c>
      <c r="BC267" s="12">
        <f t="shared" si="14"/>
        <v>0.15271309034</v>
      </c>
    </row>
    <row r="268" spans="1:55" x14ac:dyDescent="0.25">
      <c r="A268" s="14">
        <v>263</v>
      </c>
      <c r="B268">
        <v>0.1544931735</v>
      </c>
      <c r="C268" s="1">
        <f t="shared" si="15"/>
        <v>2</v>
      </c>
      <c r="D268" s="14">
        <v>263</v>
      </c>
      <c r="E268" s="12">
        <f t="shared" si="16"/>
        <v>0.1544931735</v>
      </c>
      <c r="BC268" s="12">
        <f t="shared" si="14"/>
        <v>0.1544931735</v>
      </c>
    </row>
    <row r="269" spans="1:55" x14ac:dyDescent="0.25">
      <c r="A269" s="14">
        <v>264</v>
      </c>
      <c r="B269">
        <v>0.15627552317999999</v>
      </c>
      <c r="C269" s="1">
        <f t="shared" si="15"/>
        <v>2</v>
      </c>
      <c r="D269" s="14">
        <v>264</v>
      </c>
      <c r="E269" s="12">
        <f t="shared" si="16"/>
        <v>0.15627552317999999</v>
      </c>
      <c r="BC269" s="12">
        <f t="shared" si="14"/>
        <v>0.15627552317999999</v>
      </c>
    </row>
    <row r="270" spans="1:55" x14ac:dyDescent="0.25">
      <c r="A270" s="14">
        <v>265</v>
      </c>
      <c r="B270">
        <v>0.158059844619999</v>
      </c>
      <c r="C270" s="1">
        <f t="shared" si="15"/>
        <v>2</v>
      </c>
      <c r="D270" s="14">
        <v>265</v>
      </c>
      <c r="E270" s="12">
        <f t="shared" si="16"/>
        <v>0.158059844619999</v>
      </c>
      <c r="BC270" s="12">
        <f t="shared" si="14"/>
        <v>0.158059844619999</v>
      </c>
    </row>
    <row r="271" spans="1:55" x14ac:dyDescent="0.25">
      <c r="A271" s="14">
        <v>266</v>
      </c>
      <c r="B271">
        <v>0.159845841759999</v>
      </c>
      <c r="C271" s="1">
        <f t="shared" si="15"/>
        <v>2</v>
      </c>
      <c r="D271" s="14">
        <v>266</v>
      </c>
      <c r="E271" s="12">
        <f t="shared" si="16"/>
        <v>0.159845841759999</v>
      </c>
      <c r="BC271" s="12">
        <f t="shared" si="14"/>
        <v>0.159845841759999</v>
      </c>
    </row>
    <row r="272" spans="1:55" x14ac:dyDescent="0.25">
      <c r="A272" s="14">
        <v>267</v>
      </c>
      <c r="B272">
        <v>0.16163321731999999</v>
      </c>
      <c r="C272" s="1">
        <f t="shared" si="15"/>
        <v>2</v>
      </c>
      <c r="D272" s="14">
        <v>267</v>
      </c>
      <c r="E272" s="12">
        <f t="shared" si="16"/>
        <v>0.16163321731999999</v>
      </c>
      <c r="BC272" s="12">
        <f t="shared" si="14"/>
        <v>0.16163321731999999</v>
      </c>
    </row>
    <row r="273" spans="1:55" x14ac:dyDescent="0.25">
      <c r="A273" s="14">
        <v>268</v>
      </c>
      <c r="B273">
        <v>0.16342167312</v>
      </c>
      <c r="C273" s="1">
        <f t="shared" si="15"/>
        <v>2</v>
      </c>
      <c r="D273" s="14">
        <v>268</v>
      </c>
      <c r="E273" s="12">
        <f t="shared" si="16"/>
        <v>0.16342167312</v>
      </c>
      <c r="BC273" s="12">
        <f t="shared" si="14"/>
        <v>0.16342167312</v>
      </c>
    </row>
    <row r="274" spans="1:55" x14ac:dyDescent="0.25">
      <c r="A274" s="14">
        <v>269</v>
      </c>
      <c r="B274">
        <v>0.16521091019999901</v>
      </c>
      <c r="C274" s="1">
        <f t="shared" si="15"/>
        <v>2</v>
      </c>
      <c r="D274" s="14">
        <v>269</v>
      </c>
      <c r="E274" s="12">
        <f t="shared" si="16"/>
        <v>0.16521091019999901</v>
      </c>
      <c r="BC274" s="12">
        <f t="shared" si="14"/>
        <v>0.16521091019999901</v>
      </c>
    </row>
    <row r="275" spans="1:55" x14ac:dyDescent="0.25">
      <c r="A275" s="14">
        <v>270</v>
      </c>
      <c r="B275">
        <v>0.16700062897999901</v>
      </c>
      <c r="C275" s="1">
        <f t="shared" si="15"/>
        <v>2</v>
      </c>
      <c r="D275" s="14">
        <v>270</v>
      </c>
      <c r="E275" s="12">
        <f t="shared" si="16"/>
        <v>0.16700062897999901</v>
      </c>
      <c r="BC275" s="12">
        <f t="shared" si="14"/>
        <v>0.16700062897999901</v>
      </c>
    </row>
    <row r="276" spans="1:55" x14ac:dyDescent="0.25">
      <c r="A276" s="14">
        <v>271</v>
      </c>
      <c r="B276">
        <v>0.16879052953999901</v>
      </c>
      <c r="C276" s="1">
        <f t="shared" si="15"/>
        <v>2</v>
      </c>
      <c r="D276" s="14">
        <v>271</v>
      </c>
      <c r="E276" s="12">
        <f t="shared" si="16"/>
        <v>0.16879052953999901</v>
      </c>
      <c r="BC276" s="12">
        <f t="shared" si="14"/>
        <v>0.16879052953999901</v>
      </c>
    </row>
    <row r="277" spans="1:55" x14ac:dyDescent="0.25">
      <c r="A277" s="14">
        <v>272</v>
      </c>
      <c r="B277">
        <v>0.17058031173999999</v>
      </c>
      <c r="C277" s="1">
        <f t="shared" si="15"/>
        <v>2</v>
      </c>
      <c r="D277" s="14">
        <v>272</v>
      </c>
      <c r="E277" s="12">
        <f t="shared" si="16"/>
        <v>0.17058031173999999</v>
      </c>
      <c r="BC277" s="12">
        <f t="shared" si="14"/>
        <v>0.17058031173999999</v>
      </c>
    </row>
    <row r="278" spans="1:55" x14ac:dyDescent="0.25">
      <c r="A278" s="14">
        <v>273</v>
      </c>
      <c r="B278">
        <v>0.17236967541999901</v>
      </c>
      <c r="C278" s="1">
        <f t="shared" si="15"/>
        <v>2</v>
      </c>
      <c r="D278" s="14">
        <v>273</v>
      </c>
      <c r="E278" s="12">
        <f t="shared" si="16"/>
        <v>0.17236967541999901</v>
      </c>
      <c r="BC278" s="12">
        <f t="shared" si="14"/>
        <v>0.17236967541999901</v>
      </c>
    </row>
    <row r="279" spans="1:55" x14ac:dyDescent="0.25">
      <c r="A279" s="14">
        <v>274</v>
      </c>
      <c r="B279">
        <v>0.17415832058</v>
      </c>
      <c r="C279" s="1">
        <f t="shared" si="15"/>
        <v>2</v>
      </c>
      <c r="D279" s="14">
        <v>274</v>
      </c>
      <c r="E279" s="12">
        <f t="shared" si="16"/>
        <v>0.17415832058</v>
      </c>
      <c r="BC279" s="12">
        <f t="shared" si="14"/>
        <v>0.17415832058</v>
      </c>
    </row>
    <row r="280" spans="1:55" x14ac:dyDescent="0.25">
      <c r="A280" s="14">
        <v>275</v>
      </c>
      <c r="B280">
        <v>0.17594594758000001</v>
      </c>
      <c r="C280" s="1">
        <f t="shared" si="15"/>
        <v>2</v>
      </c>
      <c r="D280" s="14">
        <v>275</v>
      </c>
      <c r="E280" s="12">
        <f t="shared" si="16"/>
        <v>0.17594594758000001</v>
      </c>
      <c r="BC280" s="12">
        <f t="shared" si="14"/>
        <v>0.17594594758000001</v>
      </c>
    </row>
    <row r="281" spans="1:55" x14ac:dyDescent="0.25">
      <c r="A281" s="14">
        <v>276</v>
      </c>
      <c r="B281">
        <v>0.177732257319999</v>
      </c>
      <c r="C281" s="1">
        <f t="shared" si="15"/>
        <v>2</v>
      </c>
      <c r="D281" s="14">
        <v>276</v>
      </c>
      <c r="E281" s="12">
        <f t="shared" si="16"/>
        <v>0.177732257319999</v>
      </c>
      <c r="BC281" s="12">
        <f t="shared" si="14"/>
        <v>0.177732257319999</v>
      </c>
    </row>
    <row r="282" spans="1:55" x14ac:dyDescent="0.25">
      <c r="A282" s="14">
        <v>277</v>
      </c>
      <c r="B282">
        <v>0.17951695135999901</v>
      </c>
      <c r="C282" s="1">
        <f t="shared" si="15"/>
        <v>2</v>
      </c>
      <c r="D282" s="14">
        <v>277</v>
      </c>
      <c r="E282" s="12">
        <f t="shared" si="16"/>
        <v>0.17951695135999901</v>
      </c>
      <c r="BC282" s="12">
        <f t="shared" si="14"/>
        <v>0.17951695135999901</v>
      </c>
    </row>
    <row r="283" spans="1:55" x14ac:dyDescent="0.25">
      <c r="A283" s="14">
        <v>278</v>
      </c>
      <c r="B283">
        <v>0.18129973218000001</v>
      </c>
      <c r="C283" s="1">
        <f t="shared" si="15"/>
        <v>2</v>
      </c>
      <c r="D283" s="14">
        <v>278</v>
      </c>
      <c r="E283" s="12">
        <f t="shared" si="16"/>
        <v>0.18129973218000001</v>
      </c>
      <c r="BC283" s="12">
        <f t="shared" si="14"/>
        <v>0.18129973218000001</v>
      </c>
    </row>
    <row r="284" spans="1:55" x14ac:dyDescent="0.25">
      <c r="A284" s="14">
        <v>279</v>
      </c>
      <c r="B284">
        <v>0.183080303299999</v>
      </c>
      <c r="C284" s="1">
        <f t="shared" si="15"/>
        <v>2</v>
      </c>
      <c r="D284" s="14">
        <v>279</v>
      </c>
      <c r="E284" s="12">
        <f t="shared" si="16"/>
        <v>0.183080303299999</v>
      </c>
      <c r="BC284" s="12">
        <f t="shared" si="14"/>
        <v>0.183080303299999</v>
      </c>
    </row>
    <row r="285" spans="1:55" x14ac:dyDescent="0.25">
      <c r="A285" s="14">
        <v>280</v>
      </c>
      <c r="B285">
        <v>0.18485836945999901</v>
      </c>
      <c r="C285" s="1">
        <f t="shared" si="15"/>
        <v>2</v>
      </c>
      <c r="D285" s="14">
        <v>280</v>
      </c>
      <c r="E285" s="12">
        <f t="shared" si="16"/>
        <v>0.18485836945999901</v>
      </c>
      <c r="BC285" s="12">
        <f t="shared" si="14"/>
        <v>0.18485836945999901</v>
      </c>
    </row>
    <row r="286" spans="1:55" x14ac:dyDescent="0.25">
      <c r="A286" s="14">
        <v>281</v>
      </c>
      <c r="B286">
        <v>0.18663363674</v>
      </c>
      <c r="C286" s="1">
        <f t="shared" si="15"/>
        <v>2</v>
      </c>
      <c r="D286" s="14">
        <v>281</v>
      </c>
      <c r="E286" s="12">
        <f t="shared" si="16"/>
        <v>0.18663363674</v>
      </c>
      <c r="BC286" s="12">
        <f t="shared" si="14"/>
        <v>0.18663363674</v>
      </c>
    </row>
    <row r="287" spans="1:55" x14ac:dyDescent="0.25">
      <c r="A287" s="14">
        <v>282</v>
      </c>
      <c r="B287">
        <v>0.18840581279999999</v>
      </c>
      <c r="C287" s="1">
        <f t="shared" si="15"/>
        <v>2</v>
      </c>
      <c r="D287" s="14">
        <v>282</v>
      </c>
      <c r="E287" s="12">
        <f t="shared" si="16"/>
        <v>0.18840581279999999</v>
      </c>
      <c r="BC287" s="12">
        <f t="shared" si="14"/>
        <v>0.18840581279999999</v>
      </c>
    </row>
    <row r="288" spans="1:55" x14ac:dyDescent="0.25">
      <c r="A288" s="14">
        <v>283</v>
      </c>
      <c r="B288">
        <v>0.190174606999999</v>
      </c>
      <c r="C288" s="1">
        <f t="shared" si="15"/>
        <v>2</v>
      </c>
      <c r="D288" s="14">
        <v>283</v>
      </c>
      <c r="E288" s="12">
        <f t="shared" si="16"/>
        <v>0.190174606999999</v>
      </c>
      <c r="BC288" s="12">
        <f t="shared" si="14"/>
        <v>0.190174606999999</v>
      </c>
    </row>
    <row r="289" spans="1:55" x14ac:dyDescent="0.25">
      <c r="A289" s="14">
        <v>284</v>
      </c>
      <c r="B289">
        <v>0.19193973047999999</v>
      </c>
      <c r="C289" s="1">
        <f t="shared" si="15"/>
        <v>2</v>
      </c>
      <c r="D289" s="14">
        <v>284</v>
      </c>
      <c r="E289" s="12">
        <f t="shared" si="16"/>
        <v>0.19193973047999999</v>
      </c>
      <c r="BC289" s="12">
        <f t="shared" si="14"/>
        <v>0.19193973047999999</v>
      </c>
    </row>
    <row r="290" spans="1:55" x14ac:dyDescent="0.25">
      <c r="A290" s="14">
        <v>285</v>
      </c>
      <c r="B290">
        <v>0.19370089645999999</v>
      </c>
      <c r="C290" s="1">
        <f t="shared" si="15"/>
        <v>2</v>
      </c>
      <c r="D290" s="14">
        <v>285</v>
      </c>
      <c r="E290" s="12">
        <f t="shared" si="16"/>
        <v>0.19370089645999999</v>
      </c>
      <c r="BC290" s="12">
        <f t="shared" si="14"/>
        <v>0.19370089645999999</v>
      </c>
    </row>
    <row r="291" spans="1:55" x14ac:dyDescent="0.25">
      <c r="A291" s="14">
        <v>286</v>
      </c>
      <c r="B291">
        <v>0.19545782024</v>
      </c>
      <c r="C291" s="1">
        <f t="shared" si="15"/>
        <v>2</v>
      </c>
      <c r="D291" s="14">
        <v>286</v>
      </c>
      <c r="E291" s="12">
        <f t="shared" si="16"/>
        <v>0.19545782024</v>
      </c>
      <c r="BC291" s="12">
        <f t="shared" si="14"/>
        <v>0.19545782024</v>
      </c>
    </row>
    <row r="292" spans="1:55" x14ac:dyDescent="0.25">
      <c r="A292" s="14">
        <v>287</v>
      </c>
      <c r="B292">
        <v>0.19721021942</v>
      </c>
      <c r="C292" s="1">
        <f t="shared" si="15"/>
        <v>2</v>
      </c>
      <c r="D292" s="14">
        <v>287</v>
      </c>
      <c r="E292" s="12">
        <f t="shared" si="16"/>
        <v>0.19721021942</v>
      </c>
      <c r="BC292" s="12">
        <f t="shared" si="14"/>
        <v>0.19721021942</v>
      </c>
    </row>
    <row r="293" spans="1:55" x14ac:dyDescent="0.25">
      <c r="A293" s="14">
        <v>288</v>
      </c>
      <c r="B293">
        <v>0.19895781399999901</v>
      </c>
      <c r="C293" s="1">
        <f t="shared" si="15"/>
        <v>2</v>
      </c>
      <c r="D293" s="14">
        <v>288</v>
      </c>
      <c r="E293" s="12">
        <f t="shared" si="16"/>
        <v>0.19895781399999901</v>
      </c>
      <c r="BC293" s="12">
        <f t="shared" si="14"/>
        <v>0.19895781399999901</v>
      </c>
    </row>
    <row r="294" spans="1:55" x14ac:dyDescent="0.25">
      <c r="A294" s="14">
        <v>289</v>
      </c>
      <c r="B294">
        <v>0.20070032660000001</v>
      </c>
      <c r="C294" s="1">
        <f t="shared" si="15"/>
        <v>2</v>
      </c>
      <c r="D294" s="14">
        <v>289</v>
      </c>
      <c r="E294" s="12">
        <f t="shared" si="16"/>
        <v>0.20070032660000001</v>
      </c>
      <c r="BC294" s="12">
        <f t="shared" si="14"/>
        <v>0.20070032660000001</v>
      </c>
    </row>
    <row r="295" spans="1:55" x14ac:dyDescent="0.25">
      <c r="A295" s="14">
        <v>290</v>
      </c>
      <c r="B295">
        <v>0.20243748219999999</v>
      </c>
      <c r="C295" s="1">
        <f t="shared" si="15"/>
        <v>2</v>
      </c>
      <c r="D295" s="14">
        <v>290</v>
      </c>
      <c r="E295" s="12">
        <f t="shared" si="16"/>
        <v>0.20243748219999999</v>
      </c>
      <c r="BC295" s="12">
        <f t="shared" si="14"/>
        <v>0.20243748219999999</v>
      </c>
    </row>
    <row r="296" spans="1:55" x14ac:dyDescent="0.25">
      <c r="A296" s="14">
        <v>291</v>
      </c>
      <c r="B296">
        <v>0.20416900899999901</v>
      </c>
      <c r="C296" s="1">
        <f t="shared" si="15"/>
        <v>2</v>
      </c>
      <c r="D296" s="14">
        <v>291</v>
      </c>
      <c r="E296" s="12">
        <f t="shared" si="16"/>
        <v>0.20416900899999901</v>
      </c>
      <c r="BC296" s="12">
        <f t="shared" si="14"/>
        <v>0.20416900899999901</v>
      </c>
    </row>
    <row r="297" spans="1:55" x14ac:dyDescent="0.25">
      <c r="A297" s="14">
        <v>292</v>
      </c>
      <c r="B297">
        <v>0.2058946378</v>
      </c>
      <c r="C297" s="1">
        <f t="shared" si="15"/>
        <v>2</v>
      </c>
      <c r="D297" s="14">
        <v>292</v>
      </c>
      <c r="E297" s="12">
        <f t="shared" si="16"/>
        <v>0.2058946378</v>
      </c>
      <c r="BC297" s="12">
        <f t="shared" si="14"/>
        <v>0.2058946378</v>
      </c>
    </row>
    <row r="298" spans="1:55" x14ac:dyDescent="0.25">
      <c r="A298" s="14">
        <v>293</v>
      </c>
      <c r="B298">
        <v>0.20761410259999999</v>
      </c>
      <c r="C298" s="1">
        <f t="shared" si="15"/>
        <v>2</v>
      </c>
      <c r="D298" s="14">
        <v>293</v>
      </c>
      <c r="E298" s="12">
        <f t="shared" si="16"/>
        <v>0.20761410259999999</v>
      </c>
      <c r="BC298" s="12">
        <f t="shared" si="14"/>
        <v>0.20761410259999999</v>
      </c>
    </row>
    <row r="299" spans="1:55" x14ac:dyDescent="0.25">
      <c r="A299" s="14">
        <v>294</v>
      </c>
      <c r="B299">
        <v>0.2093271404</v>
      </c>
      <c r="C299" s="1">
        <f t="shared" si="15"/>
        <v>2</v>
      </c>
      <c r="D299" s="14">
        <v>294</v>
      </c>
      <c r="E299" s="12">
        <f t="shared" si="16"/>
        <v>0.2093271404</v>
      </c>
      <c r="BC299" s="12">
        <f t="shared" si="14"/>
        <v>0.2093271404</v>
      </c>
    </row>
    <row r="300" spans="1:55" x14ac:dyDescent="0.25">
      <c r="A300" s="14">
        <v>295</v>
      </c>
      <c r="B300">
        <v>0.2110334914</v>
      </c>
      <c r="C300" s="1">
        <f t="shared" si="15"/>
        <v>2</v>
      </c>
      <c r="D300" s="14">
        <v>295</v>
      </c>
      <c r="E300" s="12">
        <f t="shared" si="16"/>
        <v>0.2110334914</v>
      </c>
      <c r="BC300" s="12">
        <f t="shared" si="14"/>
        <v>0.2110334914</v>
      </c>
    </row>
    <row r="301" spans="1:55" x14ac:dyDescent="0.25">
      <c r="A301" s="14">
        <v>296</v>
      </c>
      <c r="B301">
        <v>0.21273289939999901</v>
      </c>
      <c r="C301" s="1">
        <f t="shared" si="15"/>
        <v>2</v>
      </c>
      <c r="D301" s="14">
        <v>296</v>
      </c>
      <c r="E301" s="12">
        <f t="shared" si="16"/>
        <v>0.21273289939999901</v>
      </c>
      <c r="BC301" s="12">
        <f t="shared" si="14"/>
        <v>0.21273289939999901</v>
      </c>
    </row>
    <row r="302" spans="1:55" x14ac:dyDescent="0.25">
      <c r="A302" s="14">
        <v>297</v>
      </c>
      <c r="B302">
        <v>0.214425110999999</v>
      </c>
      <c r="C302" s="1">
        <f t="shared" si="15"/>
        <v>2</v>
      </c>
      <c r="D302" s="14">
        <v>297</v>
      </c>
      <c r="E302" s="12">
        <f t="shared" si="16"/>
        <v>0.214425110999999</v>
      </c>
      <c r="BC302" s="12">
        <f t="shared" si="14"/>
        <v>0.214425110999999</v>
      </c>
    </row>
    <row r="303" spans="1:55" x14ac:dyDescent="0.25">
      <c r="A303" s="14">
        <v>298</v>
      </c>
      <c r="B303">
        <v>0.21610987700000001</v>
      </c>
      <c r="C303" s="1">
        <f t="shared" si="15"/>
        <v>2</v>
      </c>
      <c r="D303" s="14">
        <v>298</v>
      </c>
      <c r="E303" s="12">
        <f t="shared" si="16"/>
        <v>0.21610987700000001</v>
      </c>
      <c r="BC303" s="12">
        <f t="shared" si="14"/>
        <v>0.21610987700000001</v>
      </c>
    </row>
    <row r="304" spans="1:55" x14ac:dyDescent="0.25">
      <c r="A304" s="14">
        <v>299</v>
      </c>
      <c r="B304">
        <v>0.2177869516</v>
      </c>
      <c r="C304" s="1">
        <f t="shared" si="15"/>
        <v>2</v>
      </c>
      <c r="D304" s="14">
        <v>299</v>
      </c>
      <c r="E304" s="12">
        <f t="shared" si="16"/>
        <v>0.2177869516</v>
      </c>
      <c r="BC304" s="12">
        <f t="shared" si="14"/>
        <v>0.2177869516</v>
      </c>
    </row>
    <row r="305" spans="1:55" x14ac:dyDescent="0.25">
      <c r="A305" s="14">
        <v>300</v>
      </c>
      <c r="B305">
        <v>0.21945609219999901</v>
      </c>
      <c r="C305" s="1">
        <f t="shared" si="15"/>
        <v>2</v>
      </c>
      <c r="D305" s="14">
        <v>300</v>
      </c>
      <c r="E305" s="12">
        <f t="shared" si="16"/>
        <v>0.21945609219999901</v>
      </c>
      <c r="BC305" s="12">
        <f t="shared" si="14"/>
        <v>0.21945609219999901</v>
      </c>
    </row>
    <row r="306" spans="1:55" x14ac:dyDescent="0.25">
      <c r="A306" s="14">
        <v>301</v>
      </c>
      <c r="B306">
        <v>0.22111706040000001</v>
      </c>
      <c r="C306" s="1">
        <f t="shared" si="15"/>
        <v>2</v>
      </c>
      <c r="D306" s="14">
        <v>301</v>
      </c>
      <c r="E306" s="12">
        <f t="shared" si="16"/>
        <v>0.22111706040000001</v>
      </c>
      <c r="BC306" s="12">
        <f t="shared" si="14"/>
        <v>0.22111706040000001</v>
      </c>
    </row>
    <row r="307" spans="1:55" x14ac:dyDescent="0.25">
      <c r="A307" s="14">
        <v>302</v>
      </c>
      <c r="B307">
        <v>0.2227696216</v>
      </c>
      <c r="C307" s="1">
        <f t="shared" si="15"/>
        <v>2</v>
      </c>
      <c r="D307" s="14">
        <v>302</v>
      </c>
      <c r="E307" s="12">
        <f t="shared" si="16"/>
        <v>0.2227696216</v>
      </c>
      <c r="BC307" s="12">
        <f t="shared" si="14"/>
        <v>0.2227696216</v>
      </c>
    </row>
    <row r="308" spans="1:55" x14ac:dyDescent="0.25">
      <c r="A308" s="14">
        <v>303</v>
      </c>
      <c r="B308">
        <v>0.22441354499999999</v>
      </c>
      <c r="C308" s="1">
        <f t="shared" si="15"/>
        <v>2</v>
      </c>
      <c r="D308" s="14">
        <v>303</v>
      </c>
      <c r="E308" s="12">
        <f t="shared" si="16"/>
        <v>0.22441354499999999</v>
      </c>
      <c r="BC308" s="12">
        <f t="shared" si="14"/>
        <v>0.22441354499999999</v>
      </c>
    </row>
    <row r="309" spans="1:55" x14ac:dyDescent="0.25">
      <c r="A309" s="14">
        <v>304</v>
      </c>
      <c r="B309">
        <v>0.22604860359999901</v>
      </c>
      <c r="C309" s="1">
        <f t="shared" si="15"/>
        <v>2</v>
      </c>
      <c r="D309" s="14">
        <v>304</v>
      </c>
      <c r="E309" s="12">
        <f t="shared" si="16"/>
        <v>0.22604860359999901</v>
      </c>
      <c r="BC309" s="12">
        <f t="shared" si="14"/>
        <v>0.22604860359999901</v>
      </c>
    </row>
    <row r="310" spans="1:55" x14ac:dyDescent="0.25">
      <c r="A310" s="14">
        <v>305</v>
      </c>
      <c r="B310">
        <v>0.2276745744</v>
      </c>
      <c r="C310" s="1">
        <f t="shared" si="15"/>
        <v>2</v>
      </c>
      <c r="D310" s="14">
        <v>305</v>
      </c>
      <c r="E310" s="12">
        <f t="shared" si="16"/>
        <v>0.2276745744</v>
      </c>
      <c r="BC310" s="12">
        <f t="shared" si="14"/>
        <v>0.2276745744</v>
      </c>
    </row>
    <row r="311" spans="1:55" x14ac:dyDescent="0.25">
      <c r="A311" s="14">
        <v>306</v>
      </c>
      <c r="B311">
        <v>0.22929123879999999</v>
      </c>
      <c r="C311" s="1">
        <f t="shared" si="15"/>
        <v>2</v>
      </c>
      <c r="D311" s="14">
        <v>306</v>
      </c>
      <c r="E311" s="12">
        <f t="shared" si="16"/>
        <v>0.22929123879999999</v>
      </c>
      <c r="BC311" s="12">
        <f t="shared" si="14"/>
        <v>0.22929123879999999</v>
      </c>
    </row>
    <row r="312" spans="1:55" x14ac:dyDescent="0.25">
      <c r="A312" s="14">
        <v>307</v>
      </c>
      <c r="B312">
        <v>0.23089838199999899</v>
      </c>
      <c r="C312" s="1">
        <f t="shared" si="15"/>
        <v>2</v>
      </c>
      <c r="D312" s="14">
        <v>307</v>
      </c>
      <c r="E312" s="12">
        <f t="shared" si="16"/>
        <v>0.23089838199999899</v>
      </c>
      <c r="BC312" s="12">
        <f t="shared" si="14"/>
        <v>0.23089838199999899</v>
      </c>
    </row>
    <row r="313" spans="1:55" x14ac:dyDescent="0.25">
      <c r="A313" s="14">
        <v>308</v>
      </c>
      <c r="B313">
        <v>0.23249579339999901</v>
      </c>
      <c r="C313" s="1">
        <f t="shared" si="15"/>
        <v>2</v>
      </c>
      <c r="D313" s="14">
        <v>308</v>
      </c>
      <c r="E313" s="12">
        <f t="shared" si="16"/>
        <v>0.23249579339999901</v>
      </c>
      <c r="BC313" s="12">
        <f t="shared" si="14"/>
        <v>0.23249579339999901</v>
      </c>
    </row>
    <row r="314" spans="1:55" x14ac:dyDescent="0.25">
      <c r="A314" s="14">
        <v>309</v>
      </c>
      <c r="B314">
        <v>0.23408326639999999</v>
      </c>
      <c r="C314" s="1">
        <f t="shared" si="15"/>
        <v>2</v>
      </c>
      <c r="D314" s="14">
        <v>309</v>
      </c>
      <c r="E314" s="12">
        <f t="shared" si="16"/>
        <v>0.23408326639999999</v>
      </c>
      <c r="BC314" s="12">
        <f t="shared" si="14"/>
        <v>0.23408326639999999</v>
      </c>
    </row>
    <row r="315" spans="1:55" x14ac:dyDescent="0.25">
      <c r="A315" s="14">
        <v>310</v>
      </c>
      <c r="B315">
        <v>0.23566059879999901</v>
      </c>
      <c r="C315" s="1">
        <f t="shared" si="15"/>
        <v>2</v>
      </c>
      <c r="D315" s="14">
        <v>310</v>
      </c>
      <c r="E315" s="12">
        <f t="shared" si="16"/>
        <v>0.23566059879999901</v>
      </c>
      <c r="BC315" s="12">
        <f t="shared" si="14"/>
        <v>0.23566059879999901</v>
      </c>
    </row>
    <row r="316" spans="1:55" x14ac:dyDescent="0.25">
      <c r="A316" s="14">
        <v>311</v>
      </c>
      <c r="B316">
        <v>0.237227592799999</v>
      </c>
      <c r="C316" s="1">
        <f t="shared" si="15"/>
        <v>2</v>
      </c>
      <c r="D316" s="14">
        <v>311</v>
      </c>
      <c r="E316" s="12">
        <f t="shared" si="16"/>
        <v>0.237227592799999</v>
      </c>
      <c r="BC316" s="12">
        <f t="shared" si="14"/>
        <v>0.237227592799999</v>
      </c>
    </row>
    <row r="317" spans="1:55" x14ac:dyDescent="0.25">
      <c r="A317" s="14">
        <v>312</v>
      </c>
      <c r="B317">
        <v>0.2387840544</v>
      </c>
      <c r="C317" s="1">
        <f t="shared" si="15"/>
        <v>2</v>
      </c>
      <c r="D317" s="14">
        <v>312</v>
      </c>
      <c r="E317" s="12">
        <f t="shared" si="16"/>
        <v>0.2387840544</v>
      </c>
      <c r="BC317" s="12">
        <f t="shared" si="14"/>
        <v>0.2387840544</v>
      </c>
    </row>
    <row r="318" spans="1:55" x14ac:dyDescent="0.25">
      <c r="A318" s="14">
        <v>313</v>
      </c>
      <c r="B318">
        <v>0.24032979459999901</v>
      </c>
      <c r="C318" s="1">
        <f t="shared" si="15"/>
        <v>2</v>
      </c>
      <c r="D318" s="14">
        <v>313</v>
      </c>
      <c r="E318" s="12">
        <f t="shared" si="16"/>
        <v>0.24032979459999901</v>
      </c>
      <c r="BC318" s="12">
        <f t="shared" si="14"/>
        <v>0.24032979459999901</v>
      </c>
    </row>
    <row r="319" spans="1:55" x14ac:dyDescent="0.25">
      <c r="A319" s="14">
        <v>314</v>
      </c>
      <c r="B319">
        <v>0.24186462819999999</v>
      </c>
      <c r="C319" s="1">
        <f t="shared" si="15"/>
        <v>2</v>
      </c>
      <c r="D319" s="14">
        <v>314</v>
      </c>
      <c r="E319" s="12">
        <f t="shared" si="16"/>
        <v>0.24186462819999999</v>
      </c>
      <c r="BC319" s="12">
        <f t="shared" si="14"/>
        <v>0.24186462819999999</v>
      </c>
    </row>
    <row r="320" spans="1:55" x14ac:dyDescent="0.25">
      <c r="A320" s="14">
        <v>315</v>
      </c>
      <c r="B320">
        <v>0.24338837419999901</v>
      </c>
      <c r="C320" s="1">
        <f t="shared" si="15"/>
        <v>2</v>
      </c>
      <c r="D320" s="14">
        <v>315</v>
      </c>
      <c r="E320" s="12">
        <f t="shared" si="16"/>
        <v>0.24338837419999901</v>
      </c>
      <c r="BC320" s="12">
        <f t="shared" si="14"/>
        <v>0.24338837419999901</v>
      </c>
    </row>
    <row r="321" spans="1:55" x14ac:dyDescent="0.25">
      <c r="A321" s="14">
        <v>316</v>
      </c>
      <c r="B321">
        <v>0.24490085659999999</v>
      </c>
      <c r="C321" s="1">
        <f t="shared" si="15"/>
        <v>2</v>
      </c>
      <c r="D321" s="14">
        <v>316</v>
      </c>
      <c r="E321" s="12">
        <f t="shared" si="16"/>
        <v>0.24490085659999999</v>
      </c>
      <c r="BC321" s="12">
        <f t="shared" si="14"/>
        <v>0.24490085659999999</v>
      </c>
    </row>
    <row r="322" spans="1:55" x14ac:dyDescent="0.25">
      <c r="A322" s="14">
        <v>317</v>
      </c>
      <c r="B322">
        <v>0.24640190319999999</v>
      </c>
      <c r="C322" s="1">
        <f t="shared" si="15"/>
        <v>2</v>
      </c>
      <c r="D322" s="14">
        <v>317</v>
      </c>
      <c r="E322" s="12">
        <f t="shared" si="16"/>
        <v>0.24640190319999999</v>
      </c>
      <c r="BC322" s="12">
        <f t="shared" si="14"/>
        <v>0.24640190319999999</v>
      </c>
    </row>
    <row r="323" spans="1:55" x14ac:dyDescent="0.25">
      <c r="A323" s="14">
        <v>318</v>
      </c>
      <c r="B323">
        <v>0.24789134639999899</v>
      </c>
      <c r="C323" s="1">
        <f t="shared" si="15"/>
        <v>2</v>
      </c>
      <c r="D323" s="14">
        <v>318</v>
      </c>
      <c r="E323" s="12">
        <f t="shared" si="16"/>
        <v>0.24789134639999899</v>
      </c>
      <c r="BC323" s="12">
        <f t="shared" si="14"/>
        <v>0.24789134639999899</v>
      </c>
    </row>
    <row r="324" spans="1:55" x14ac:dyDescent="0.25">
      <c r="A324" s="14">
        <v>319</v>
      </c>
      <c r="B324">
        <v>0.249369023</v>
      </c>
      <c r="C324" s="1">
        <f t="shared" si="15"/>
        <v>2</v>
      </c>
      <c r="D324" s="14">
        <v>319</v>
      </c>
      <c r="E324" s="12">
        <f t="shared" si="16"/>
        <v>0.249369023</v>
      </c>
      <c r="BC324" s="12">
        <f t="shared" si="14"/>
        <v>0.249369023</v>
      </c>
    </row>
    <row r="325" spans="1:55" x14ac:dyDescent="0.25">
      <c r="A325" s="14">
        <v>320</v>
      </c>
      <c r="B325">
        <v>0.2508347742</v>
      </c>
      <c r="C325" s="1">
        <f t="shared" si="15"/>
        <v>2</v>
      </c>
      <c r="D325" s="14">
        <v>320</v>
      </c>
      <c r="E325" s="12">
        <f t="shared" si="16"/>
        <v>0.2508347742</v>
      </c>
      <c r="BC325" s="12">
        <f t="shared" ref="BC325:BC388" si="17">B325</f>
        <v>0.2508347742</v>
      </c>
    </row>
    <row r="326" spans="1:55" x14ac:dyDescent="0.25">
      <c r="A326" s="14">
        <v>321</v>
      </c>
      <c r="B326">
        <v>0.25228844519999999</v>
      </c>
      <c r="C326" s="1">
        <f t="shared" ref="C326:C389" si="18">IF(ROW()-$C$4&lt;=$C$2,1,2)</f>
        <v>2</v>
      </c>
      <c r="D326" s="14">
        <v>321</v>
      </c>
      <c r="E326" s="12">
        <f t="shared" ref="E326:E389" si="19">B326</f>
        <v>0.25228844519999999</v>
      </c>
      <c r="BC326" s="12">
        <f t="shared" si="17"/>
        <v>0.25228844519999999</v>
      </c>
    </row>
    <row r="327" spans="1:55" x14ac:dyDescent="0.25">
      <c r="A327" s="14">
        <v>322</v>
      </c>
      <c r="B327">
        <v>0.25372988639999999</v>
      </c>
      <c r="C327" s="1">
        <f t="shared" si="18"/>
        <v>2</v>
      </c>
      <c r="D327" s="14">
        <v>322</v>
      </c>
      <c r="E327" s="12">
        <f t="shared" si="19"/>
        <v>0.25372988639999999</v>
      </c>
      <c r="BC327" s="12">
        <f t="shared" si="17"/>
        <v>0.25372988639999999</v>
      </c>
    </row>
    <row r="328" spans="1:55" x14ac:dyDescent="0.25">
      <c r="A328" s="14">
        <v>323</v>
      </c>
      <c r="B328">
        <v>0.25515895159999902</v>
      </c>
      <c r="C328" s="1">
        <f t="shared" si="18"/>
        <v>2</v>
      </c>
      <c r="D328" s="14">
        <v>323</v>
      </c>
      <c r="E328" s="12">
        <f t="shared" si="19"/>
        <v>0.25515895159999902</v>
      </c>
      <c r="BC328" s="12">
        <f t="shared" si="17"/>
        <v>0.25515895159999902</v>
      </c>
    </row>
    <row r="329" spans="1:55" x14ac:dyDescent="0.25">
      <c r="A329" s="14">
        <v>324</v>
      </c>
      <c r="B329">
        <v>0.25657549959999998</v>
      </c>
      <c r="C329" s="1">
        <f t="shared" si="18"/>
        <v>2</v>
      </c>
      <c r="D329" s="14">
        <v>324</v>
      </c>
      <c r="E329" s="12">
        <f t="shared" si="19"/>
        <v>0.25657549959999998</v>
      </c>
      <c r="BC329" s="12">
        <f t="shared" si="17"/>
        <v>0.25657549959999998</v>
      </c>
    </row>
    <row r="330" spans="1:55" x14ac:dyDescent="0.25">
      <c r="A330" s="14">
        <v>325</v>
      </c>
      <c r="B330">
        <v>0.25797939339999998</v>
      </c>
      <c r="C330" s="1">
        <f t="shared" si="18"/>
        <v>2</v>
      </c>
      <c r="D330" s="14">
        <v>325</v>
      </c>
      <c r="E330" s="12">
        <f t="shared" si="19"/>
        <v>0.25797939339999998</v>
      </c>
      <c r="BC330" s="12">
        <f t="shared" si="17"/>
        <v>0.25797939339999998</v>
      </c>
    </row>
    <row r="331" spans="1:55" x14ac:dyDescent="0.25">
      <c r="A331" s="14">
        <v>326</v>
      </c>
      <c r="B331">
        <v>0.25937050039999998</v>
      </c>
      <c r="C331" s="1">
        <f t="shared" si="18"/>
        <v>2</v>
      </c>
      <c r="D331" s="14">
        <v>326</v>
      </c>
      <c r="E331" s="12">
        <f t="shared" si="19"/>
        <v>0.25937050039999998</v>
      </c>
      <c r="BC331" s="12">
        <f t="shared" si="17"/>
        <v>0.25937050039999998</v>
      </c>
    </row>
    <row r="332" spans="1:55" x14ac:dyDescent="0.25">
      <c r="A332" s="14">
        <v>327</v>
      </c>
      <c r="B332">
        <v>0.260748692</v>
      </c>
      <c r="C332" s="1">
        <f t="shared" si="18"/>
        <v>2</v>
      </c>
      <c r="D332" s="14">
        <v>327</v>
      </c>
      <c r="E332" s="12">
        <f t="shared" si="19"/>
        <v>0.260748692</v>
      </c>
      <c r="BC332" s="12">
        <f t="shared" si="17"/>
        <v>0.260748692</v>
      </c>
    </row>
    <row r="333" spans="1:55" x14ac:dyDescent="0.25">
      <c r="A333" s="14">
        <v>328</v>
      </c>
      <c r="B333">
        <v>0.26211384439999902</v>
      </c>
      <c r="C333" s="1">
        <f t="shared" si="18"/>
        <v>2</v>
      </c>
      <c r="D333" s="14">
        <v>328</v>
      </c>
      <c r="E333" s="12">
        <f t="shared" si="19"/>
        <v>0.26211384439999902</v>
      </c>
      <c r="BC333" s="12">
        <f t="shared" si="17"/>
        <v>0.26211384439999902</v>
      </c>
    </row>
    <row r="334" spans="1:55" x14ac:dyDescent="0.25">
      <c r="A334" s="14">
        <v>329</v>
      </c>
      <c r="B334">
        <v>0.26346583759999997</v>
      </c>
      <c r="C334" s="1">
        <f t="shared" si="18"/>
        <v>2</v>
      </c>
      <c r="D334" s="14">
        <v>329</v>
      </c>
      <c r="E334" s="12">
        <f t="shared" si="19"/>
        <v>0.26346583759999997</v>
      </c>
      <c r="BC334" s="12">
        <f t="shared" si="17"/>
        <v>0.26346583759999997</v>
      </c>
    </row>
    <row r="335" spans="1:55" x14ac:dyDescent="0.25">
      <c r="A335" s="14">
        <v>330</v>
      </c>
      <c r="B335">
        <v>0.26480455619999999</v>
      </c>
      <c r="C335" s="1">
        <f t="shared" si="18"/>
        <v>2</v>
      </c>
      <c r="D335" s="14">
        <v>330</v>
      </c>
      <c r="E335" s="12">
        <f t="shared" si="19"/>
        <v>0.26480455619999999</v>
      </c>
      <c r="BC335" s="12">
        <f t="shared" si="17"/>
        <v>0.26480455619999999</v>
      </c>
    </row>
    <row r="336" spans="1:55" x14ac:dyDescent="0.25">
      <c r="A336" s="14">
        <v>331</v>
      </c>
      <c r="B336">
        <v>0.26612988899999901</v>
      </c>
      <c r="C336" s="1">
        <f t="shared" si="18"/>
        <v>2</v>
      </c>
      <c r="D336" s="14">
        <v>331</v>
      </c>
      <c r="E336" s="12">
        <f t="shared" si="19"/>
        <v>0.26612988899999901</v>
      </c>
      <c r="BC336" s="12">
        <f t="shared" si="17"/>
        <v>0.26612988899999901</v>
      </c>
    </row>
    <row r="337" spans="1:55" x14ac:dyDescent="0.25">
      <c r="A337" s="14">
        <v>332</v>
      </c>
      <c r="B337">
        <v>0.2674417288</v>
      </c>
      <c r="C337" s="1">
        <f t="shared" si="18"/>
        <v>2</v>
      </c>
      <c r="D337" s="14">
        <v>332</v>
      </c>
      <c r="E337" s="12">
        <f t="shared" si="19"/>
        <v>0.2674417288</v>
      </c>
      <c r="BC337" s="12">
        <f t="shared" si="17"/>
        <v>0.2674417288</v>
      </c>
    </row>
    <row r="338" spans="1:55" x14ac:dyDescent="0.25">
      <c r="A338" s="14">
        <v>333</v>
      </c>
      <c r="B338">
        <v>0.26873997259999999</v>
      </c>
      <c r="C338" s="1">
        <f t="shared" si="18"/>
        <v>2</v>
      </c>
      <c r="D338" s="14">
        <v>333</v>
      </c>
      <c r="E338" s="12">
        <f t="shared" si="19"/>
        <v>0.26873997259999999</v>
      </c>
      <c r="BC338" s="12">
        <f t="shared" si="17"/>
        <v>0.26873997259999999</v>
      </c>
    </row>
    <row r="339" spans="1:55" x14ac:dyDescent="0.25">
      <c r="A339" s="14">
        <v>334</v>
      </c>
      <c r="B339">
        <v>0.27002452159999901</v>
      </c>
      <c r="C339" s="1">
        <f t="shared" si="18"/>
        <v>2</v>
      </c>
      <c r="D339" s="14">
        <v>334</v>
      </c>
      <c r="E339" s="12">
        <f t="shared" si="19"/>
        <v>0.27002452159999901</v>
      </c>
      <c r="BC339" s="12">
        <f t="shared" si="17"/>
        <v>0.27002452159999901</v>
      </c>
    </row>
    <row r="340" spans="1:55" x14ac:dyDescent="0.25">
      <c r="A340" s="14">
        <v>335</v>
      </c>
      <c r="B340">
        <v>0.27129528139999998</v>
      </c>
      <c r="C340" s="1">
        <f t="shared" si="18"/>
        <v>2</v>
      </c>
      <c r="D340" s="14">
        <v>335</v>
      </c>
      <c r="E340" s="12">
        <f t="shared" si="19"/>
        <v>0.27129528139999998</v>
      </c>
      <c r="BC340" s="12">
        <f t="shared" si="17"/>
        <v>0.27129528139999998</v>
      </c>
    </row>
    <row r="341" spans="1:55" x14ac:dyDescent="0.25">
      <c r="A341" s="14">
        <v>336</v>
      </c>
      <c r="B341">
        <v>0.27255216139999999</v>
      </c>
      <c r="C341" s="1">
        <f t="shared" si="18"/>
        <v>2</v>
      </c>
      <c r="D341" s="14">
        <v>336</v>
      </c>
      <c r="E341" s="12">
        <f t="shared" si="19"/>
        <v>0.27255216139999999</v>
      </c>
      <c r="BC341" s="12">
        <f t="shared" si="17"/>
        <v>0.27255216139999999</v>
      </c>
    </row>
    <row r="342" spans="1:55" x14ac:dyDescent="0.25">
      <c r="A342" s="14">
        <v>337</v>
      </c>
      <c r="B342">
        <v>0.273795075</v>
      </c>
      <c r="C342" s="1">
        <f t="shared" si="18"/>
        <v>2</v>
      </c>
      <c r="D342" s="14">
        <v>337</v>
      </c>
      <c r="E342" s="12">
        <f t="shared" si="19"/>
        <v>0.273795075</v>
      </c>
      <c r="BC342" s="12">
        <f t="shared" si="17"/>
        <v>0.273795075</v>
      </c>
    </row>
    <row r="343" spans="1:55" x14ac:dyDescent="0.25">
      <c r="A343" s="14">
        <v>338</v>
      </c>
      <c r="B343">
        <v>0.27502393959999999</v>
      </c>
      <c r="C343" s="1">
        <f t="shared" si="18"/>
        <v>2</v>
      </c>
      <c r="D343" s="14">
        <v>338</v>
      </c>
      <c r="E343" s="12">
        <f t="shared" si="19"/>
        <v>0.27502393959999999</v>
      </c>
      <c r="BC343" s="12">
        <f t="shared" si="17"/>
        <v>0.27502393959999999</v>
      </c>
    </row>
    <row r="344" spans="1:55" x14ac:dyDescent="0.25">
      <c r="A344" s="14">
        <v>339</v>
      </c>
      <c r="B344">
        <v>0.27623867659999901</v>
      </c>
      <c r="C344" s="1">
        <f t="shared" si="18"/>
        <v>2</v>
      </c>
      <c r="D344" s="14">
        <v>339</v>
      </c>
      <c r="E344" s="12">
        <f t="shared" si="19"/>
        <v>0.27623867659999901</v>
      </c>
      <c r="BC344" s="12">
        <f t="shared" si="17"/>
        <v>0.27623867659999901</v>
      </c>
    </row>
    <row r="345" spans="1:55" x14ac:dyDescent="0.25">
      <c r="A345" s="14">
        <v>340</v>
      </c>
      <c r="B345">
        <v>0.27743921160000001</v>
      </c>
      <c r="C345" s="1">
        <f t="shared" si="18"/>
        <v>2</v>
      </c>
      <c r="D345" s="14">
        <v>340</v>
      </c>
      <c r="E345" s="12">
        <f t="shared" si="19"/>
        <v>0.27743921160000001</v>
      </c>
      <c r="BC345" s="12">
        <f t="shared" si="17"/>
        <v>0.27743921160000001</v>
      </c>
    </row>
    <row r="346" spans="1:55" x14ac:dyDescent="0.25">
      <c r="A346" s="14">
        <v>341</v>
      </c>
      <c r="B346">
        <v>0.27862547380000002</v>
      </c>
      <c r="C346" s="1">
        <f t="shared" si="18"/>
        <v>2</v>
      </c>
      <c r="D346" s="14">
        <v>341</v>
      </c>
      <c r="E346" s="12">
        <f t="shared" si="19"/>
        <v>0.27862547380000002</v>
      </c>
      <c r="BC346" s="12">
        <f t="shared" si="17"/>
        <v>0.27862547380000002</v>
      </c>
    </row>
    <row r="347" spans="1:55" x14ac:dyDescent="0.25">
      <c r="A347" s="14">
        <v>342</v>
      </c>
      <c r="B347">
        <v>0.27979739640000001</v>
      </c>
      <c r="C347" s="1">
        <f t="shared" si="18"/>
        <v>2</v>
      </c>
      <c r="D347" s="14">
        <v>342</v>
      </c>
      <c r="E347" s="12">
        <f t="shared" si="19"/>
        <v>0.27979739640000001</v>
      </c>
      <c r="BC347" s="12">
        <f t="shared" si="17"/>
        <v>0.27979739640000001</v>
      </c>
    </row>
    <row r="348" spans="1:55" x14ac:dyDescent="0.25">
      <c r="A348" s="14">
        <v>343</v>
      </c>
      <c r="B348">
        <v>0.28095491619999902</v>
      </c>
      <c r="C348" s="1">
        <f t="shared" si="18"/>
        <v>2</v>
      </c>
      <c r="D348" s="14">
        <v>343</v>
      </c>
      <c r="E348" s="12">
        <f t="shared" si="19"/>
        <v>0.28095491619999902</v>
      </c>
      <c r="BC348" s="12">
        <f t="shared" si="17"/>
        <v>0.28095491619999902</v>
      </c>
    </row>
    <row r="349" spans="1:55" x14ac:dyDescent="0.25">
      <c r="A349" s="14">
        <v>344</v>
      </c>
      <c r="B349">
        <v>0.28209797379999901</v>
      </c>
      <c r="C349" s="1">
        <f t="shared" si="18"/>
        <v>2</v>
      </c>
      <c r="D349" s="14">
        <v>344</v>
      </c>
      <c r="E349" s="12">
        <f t="shared" si="19"/>
        <v>0.28209797379999901</v>
      </c>
      <c r="BC349" s="12">
        <f t="shared" si="17"/>
        <v>0.28209797379999901</v>
      </c>
    </row>
    <row r="350" spans="1:55" x14ac:dyDescent="0.25">
      <c r="A350" s="14">
        <v>345</v>
      </c>
      <c r="B350">
        <v>0.28322651399999998</v>
      </c>
      <c r="C350" s="1">
        <f t="shared" si="18"/>
        <v>2</v>
      </c>
      <c r="D350" s="14">
        <v>345</v>
      </c>
      <c r="E350" s="12">
        <f t="shared" si="19"/>
        <v>0.28322651399999998</v>
      </c>
      <c r="BC350" s="12">
        <f t="shared" si="17"/>
        <v>0.28322651399999998</v>
      </c>
    </row>
    <row r="351" spans="1:55" x14ac:dyDescent="0.25">
      <c r="A351" s="14">
        <v>346</v>
      </c>
      <c r="B351">
        <v>0.2843404846</v>
      </c>
      <c r="C351" s="1">
        <f t="shared" si="18"/>
        <v>2</v>
      </c>
      <c r="D351" s="14">
        <v>346</v>
      </c>
      <c r="E351" s="12">
        <f t="shared" si="19"/>
        <v>0.2843404846</v>
      </c>
      <c r="BC351" s="12">
        <f t="shared" si="17"/>
        <v>0.2843404846</v>
      </c>
    </row>
    <row r="352" spans="1:55" x14ac:dyDescent="0.25">
      <c r="A352" s="14">
        <v>347</v>
      </c>
      <c r="B352">
        <v>0.28543983740000001</v>
      </c>
      <c r="C352" s="1">
        <f t="shared" si="18"/>
        <v>2</v>
      </c>
      <c r="D352" s="14">
        <v>347</v>
      </c>
      <c r="E352" s="12">
        <f t="shared" si="19"/>
        <v>0.28543983740000001</v>
      </c>
      <c r="BC352" s="12">
        <f t="shared" si="17"/>
        <v>0.28543983740000001</v>
      </c>
    </row>
    <row r="353" spans="1:55" x14ac:dyDescent="0.25">
      <c r="A353" s="14">
        <v>348</v>
      </c>
      <c r="B353">
        <v>0.28652452759999902</v>
      </c>
      <c r="C353" s="1">
        <f t="shared" si="18"/>
        <v>2</v>
      </c>
      <c r="D353" s="14">
        <v>348</v>
      </c>
      <c r="E353" s="12">
        <f t="shared" si="19"/>
        <v>0.28652452759999902</v>
      </c>
      <c r="BC353" s="12">
        <f t="shared" si="17"/>
        <v>0.28652452759999902</v>
      </c>
    </row>
    <row r="354" spans="1:55" x14ac:dyDescent="0.25">
      <c r="A354" s="14">
        <v>349</v>
      </c>
      <c r="B354">
        <v>0.28759451419999998</v>
      </c>
      <c r="C354" s="1">
        <f t="shared" si="18"/>
        <v>2</v>
      </c>
      <c r="D354" s="14">
        <v>349</v>
      </c>
      <c r="E354" s="12">
        <f t="shared" si="19"/>
        <v>0.28759451419999998</v>
      </c>
      <c r="BC354" s="12">
        <f t="shared" si="17"/>
        <v>0.28759451419999998</v>
      </c>
    </row>
    <row r="355" spans="1:55" x14ac:dyDescent="0.25">
      <c r="A355" s="14">
        <v>350</v>
      </c>
      <c r="B355">
        <v>0.28864975939999998</v>
      </c>
      <c r="C355" s="1">
        <f t="shared" si="18"/>
        <v>2</v>
      </c>
      <c r="D355" s="14">
        <v>350</v>
      </c>
      <c r="E355" s="12">
        <f t="shared" si="19"/>
        <v>0.28864975939999998</v>
      </c>
      <c r="BC355" s="12">
        <f t="shared" si="17"/>
        <v>0.28864975939999998</v>
      </c>
    </row>
    <row r="356" spans="1:55" x14ac:dyDescent="0.25">
      <c r="A356" s="14">
        <v>351</v>
      </c>
      <c r="B356">
        <v>0.2896902288</v>
      </c>
      <c r="C356" s="1">
        <f t="shared" si="18"/>
        <v>2</v>
      </c>
      <c r="D356" s="14">
        <v>351</v>
      </c>
      <c r="E356" s="12">
        <f t="shared" si="19"/>
        <v>0.2896902288</v>
      </c>
      <c r="BC356" s="12">
        <f t="shared" si="17"/>
        <v>0.2896902288</v>
      </c>
    </row>
    <row r="357" spans="1:55" x14ac:dyDescent="0.25">
      <c r="A357" s="14">
        <v>352</v>
      </c>
      <c r="B357">
        <v>0.29071589199999998</v>
      </c>
      <c r="C357" s="1">
        <f t="shared" si="18"/>
        <v>2</v>
      </c>
      <c r="D357" s="14">
        <v>352</v>
      </c>
      <c r="E357" s="12">
        <f t="shared" si="19"/>
        <v>0.29071589199999998</v>
      </c>
      <c r="BC357" s="12">
        <f t="shared" si="17"/>
        <v>0.29071589199999998</v>
      </c>
    </row>
    <row r="358" spans="1:55" x14ac:dyDescent="0.25">
      <c r="A358" s="14">
        <v>353</v>
      </c>
      <c r="B358">
        <v>0.29172672119999998</v>
      </c>
      <c r="C358" s="1">
        <f t="shared" si="18"/>
        <v>2</v>
      </c>
      <c r="D358" s="14">
        <v>353</v>
      </c>
      <c r="E358" s="12">
        <f t="shared" si="19"/>
        <v>0.29172672119999998</v>
      </c>
      <c r="BC358" s="12">
        <f t="shared" si="17"/>
        <v>0.29172672119999998</v>
      </c>
    </row>
    <row r="359" spans="1:55" x14ac:dyDescent="0.25">
      <c r="A359" s="14">
        <v>354</v>
      </c>
      <c r="B359">
        <v>0.29272269199999901</v>
      </c>
      <c r="C359" s="1">
        <f t="shared" si="18"/>
        <v>2</v>
      </c>
      <c r="D359" s="14">
        <v>354</v>
      </c>
      <c r="E359" s="12">
        <f t="shared" si="19"/>
        <v>0.29272269199999901</v>
      </c>
      <c r="BC359" s="12">
        <f t="shared" si="17"/>
        <v>0.29272269199999901</v>
      </c>
    </row>
    <row r="360" spans="1:55" x14ac:dyDescent="0.25">
      <c r="A360" s="14">
        <v>355</v>
      </c>
      <c r="B360">
        <v>0.29370378359999999</v>
      </c>
      <c r="C360" s="1">
        <f t="shared" si="18"/>
        <v>2</v>
      </c>
      <c r="D360" s="14">
        <v>355</v>
      </c>
      <c r="E360" s="12">
        <f t="shared" si="19"/>
        <v>0.29370378359999999</v>
      </c>
      <c r="BC360" s="12">
        <f t="shared" si="17"/>
        <v>0.29370378359999999</v>
      </c>
    </row>
    <row r="361" spans="1:55" x14ac:dyDescent="0.25">
      <c r="A361" s="14">
        <v>356</v>
      </c>
      <c r="B361">
        <v>0.29466997819999902</v>
      </c>
      <c r="C361" s="1">
        <f t="shared" si="18"/>
        <v>2</v>
      </c>
      <c r="D361" s="14">
        <v>356</v>
      </c>
      <c r="E361" s="12">
        <f t="shared" si="19"/>
        <v>0.29466997819999902</v>
      </c>
      <c r="BC361" s="12">
        <f t="shared" si="17"/>
        <v>0.29466997819999902</v>
      </c>
    </row>
    <row r="362" spans="1:55" x14ac:dyDescent="0.25">
      <c r="A362" s="14">
        <v>357</v>
      </c>
      <c r="B362">
        <v>0.29562126119999999</v>
      </c>
      <c r="C362" s="1">
        <f t="shared" si="18"/>
        <v>2</v>
      </c>
      <c r="D362" s="14">
        <v>357</v>
      </c>
      <c r="E362" s="12">
        <f t="shared" si="19"/>
        <v>0.29562126119999999</v>
      </c>
      <c r="BC362" s="12">
        <f t="shared" si="17"/>
        <v>0.29562126119999999</v>
      </c>
    </row>
    <row r="363" spans="1:55" x14ac:dyDescent="0.25">
      <c r="A363" s="14">
        <v>358</v>
      </c>
      <c r="B363">
        <v>0.29655762079999998</v>
      </c>
      <c r="C363" s="1">
        <f t="shared" si="18"/>
        <v>2</v>
      </c>
      <c r="D363" s="14">
        <v>358</v>
      </c>
      <c r="E363" s="12">
        <f t="shared" si="19"/>
        <v>0.29655762079999998</v>
      </c>
      <c r="BC363" s="12">
        <f t="shared" si="17"/>
        <v>0.29655762079999998</v>
      </c>
    </row>
    <row r="364" spans="1:55" x14ac:dyDescent="0.25">
      <c r="A364" s="14">
        <v>359</v>
      </c>
      <c r="B364">
        <v>0.29747904859999902</v>
      </c>
      <c r="C364" s="1">
        <f t="shared" si="18"/>
        <v>2</v>
      </c>
      <c r="D364" s="14">
        <v>359</v>
      </c>
      <c r="E364" s="12">
        <f t="shared" si="19"/>
        <v>0.29747904859999902</v>
      </c>
      <c r="BC364" s="12">
        <f t="shared" si="17"/>
        <v>0.29747904859999902</v>
      </c>
    </row>
    <row r="365" spans="1:55" x14ac:dyDescent="0.25">
      <c r="A365" s="14">
        <v>360</v>
      </c>
      <c r="B365">
        <v>0.29838553899999998</v>
      </c>
      <c r="C365" s="1">
        <f t="shared" si="18"/>
        <v>2</v>
      </c>
      <c r="D365" s="14">
        <v>360</v>
      </c>
      <c r="E365" s="12">
        <f t="shared" si="19"/>
        <v>0.29838553899999998</v>
      </c>
      <c r="BC365" s="12">
        <f t="shared" si="17"/>
        <v>0.29838553899999998</v>
      </c>
    </row>
    <row r="366" spans="1:55" x14ac:dyDescent="0.25">
      <c r="A366" s="14">
        <v>361</v>
      </c>
      <c r="B366">
        <v>0.29927708920000001</v>
      </c>
      <c r="C366" s="1">
        <f t="shared" si="18"/>
        <v>2</v>
      </c>
      <c r="D366" s="14">
        <v>361</v>
      </c>
      <c r="E366" s="12">
        <f t="shared" si="19"/>
        <v>0.29927708920000001</v>
      </c>
      <c r="BC366" s="12">
        <f t="shared" si="17"/>
        <v>0.29927708920000001</v>
      </c>
    </row>
    <row r="367" spans="1:55" x14ac:dyDescent="0.25">
      <c r="A367" s="14">
        <v>362</v>
      </c>
      <c r="B367">
        <v>0.30015369959999999</v>
      </c>
      <c r="C367" s="1">
        <f t="shared" si="18"/>
        <v>2</v>
      </c>
      <c r="D367" s="14">
        <v>362</v>
      </c>
      <c r="E367" s="12">
        <f t="shared" si="19"/>
        <v>0.30015369959999999</v>
      </c>
      <c r="BC367" s="12">
        <f t="shared" si="17"/>
        <v>0.30015369959999999</v>
      </c>
    </row>
    <row r="368" spans="1:55" x14ac:dyDescent="0.25">
      <c r="A368" s="14">
        <v>363</v>
      </c>
      <c r="B368">
        <v>0.30101537299999997</v>
      </c>
      <c r="C368" s="1">
        <f t="shared" si="18"/>
        <v>2</v>
      </c>
      <c r="D368" s="14">
        <v>363</v>
      </c>
      <c r="E368" s="12">
        <f t="shared" si="19"/>
        <v>0.30101537299999997</v>
      </c>
      <c r="BC368" s="12">
        <f t="shared" si="17"/>
        <v>0.30101537299999997</v>
      </c>
    </row>
    <row r="369" spans="1:55" x14ac:dyDescent="0.25">
      <c r="A369" s="14">
        <v>364</v>
      </c>
      <c r="B369">
        <v>0.30186211559999998</v>
      </c>
      <c r="C369" s="1">
        <f t="shared" si="18"/>
        <v>2</v>
      </c>
      <c r="D369" s="14">
        <v>364</v>
      </c>
      <c r="E369" s="12">
        <f t="shared" si="19"/>
        <v>0.30186211559999998</v>
      </c>
      <c r="BC369" s="12">
        <f t="shared" si="17"/>
        <v>0.30186211559999998</v>
      </c>
    </row>
    <row r="370" spans="1:55" x14ac:dyDescent="0.25">
      <c r="A370" s="14">
        <v>365</v>
      </c>
      <c r="B370">
        <v>0.30269393579999998</v>
      </c>
      <c r="C370" s="1">
        <f t="shared" si="18"/>
        <v>2</v>
      </c>
      <c r="D370" s="14">
        <v>365</v>
      </c>
      <c r="E370" s="12">
        <f t="shared" si="19"/>
        <v>0.30269393579999998</v>
      </c>
      <c r="BC370" s="12">
        <f t="shared" si="17"/>
        <v>0.30269393579999998</v>
      </c>
    </row>
    <row r="371" spans="1:55" x14ac:dyDescent="0.25">
      <c r="A371" s="14">
        <v>366</v>
      </c>
      <c r="B371">
        <v>0.30351084479999901</v>
      </c>
      <c r="C371" s="1">
        <f t="shared" si="18"/>
        <v>2</v>
      </c>
      <c r="D371" s="14">
        <v>366</v>
      </c>
      <c r="E371" s="12">
        <f t="shared" si="19"/>
        <v>0.30351084479999901</v>
      </c>
      <c r="BC371" s="12">
        <f t="shared" si="17"/>
        <v>0.30351084479999901</v>
      </c>
    </row>
    <row r="372" spans="1:55" x14ac:dyDescent="0.25">
      <c r="A372" s="14">
        <v>367</v>
      </c>
      <c r="B372">
        <v>0.3043128564</v>
      </c>
      <c r="C372" s="1">
        <f t="shared" si="18"/>
        <v>2</v>
      </c>
      <c r="D372" s="14">
        <v>367</v>
      </c>
      <c r="E372" s="12">
        <f t="shared" si="19"/>
        <v>0.3043128564</v>
      </c>
      <c r="BC372" s="12">
        <f t="shared" si="17"/>
        <v>0.3043128564</v>
      </c>
    </row>
    <row r="373" spans="1:55" x14ac:dyDescent="0.25">
      <c r="A373" s="14">
        <v>368</v>
      </c>
      <c r="B373">
        <v>0.30509998699999902</v>
      </c>
      <c r="C373" s="1">
        <f t="shared" si="18"/>
        <v>2</v>
      </c>
      <c r="D373" s="14">
        <v>368</v>
      </c>
      <c r="E373" s="12">
        <f t="shared" si="19"/>
        <v>0.30509998699999902</v>
      </c>
      <c r="BC373" s="12">
        <f t="shared" si="17"/>
        <v>0.30509998699999902</v>
      </c>
    </row>
    <row r="374" spans="1:55" x14ac:dyDescent="0.25">
      <c r="A374" s="14">
        <v>369</v>
      </c>
      <c r="B374">
        <v>0.30587225559999998</v>
      </c>
      <c r="C374" s="1">
        <f t="shared" si="18"/>
        <v>2</v>
      </c>
      <c r="D374" s="14">
        <v>369</v>
      </c>
      <c r="E374" s="12">
        <f t="shared" si="19"/>
        <v>0.30587225559999998</v>
      </c>
      <c r="BC374" s="12">
        <f t="shared" si="17"/>
        <v>0.30587225559999998</v>
      </c>
    </row>
    <row r="375" spans="1:55" x14ac:dyDescent="0.25">
      <c r="A375" s="14">
        <v>370</v>
      </c>
      <c r="B375">
        <v>0.30662968359999998</v>
      </c>
      <c r="C375" s="1">
        <f t="shared" si="18"/>
        <v>2</v>
      </c>
      <c r="D375" s="14">
        <v>370</v>
      </c>
      <c r="E375" s="12">
        <f t="shared" si="19"/>
        <v>0.30662968359999998</v>
      </c>
      <c r="BC375" s="12">
        <f t="shared" si="17"/>
        <v>0.30662968359999998</v>
      </c>
    </row>
    <row r="376" spans="1:55" x14ac:dyDescent="0.25">
      <c r="A376" s="14">
        <v>371</v>
      </c>
      <c r="B376">
        <v>0.3073722948</v>
      </c>
      <c r="C376" s="1">
        <f t="shared" si="18"/>
        <v>2</v>
      </c>
      <c r="D376" s="14">
        <v>371</v>
      </c>
      <c r="E376" s="12">
        <f t="shared" si="19"/>
        <v>0.3073722948</v>
      </c>
      <c r="BC376" s="12">
        <f t="shared" si="17"/>
        <v>0.3073722948</v>
      </c>
    </row>
    <row r="377" spans="1:55" x14ac:dyDescent="0.25">
      <c r="A377" s="14">
        <v>372</v>
      </c>
      <c r="B377">
        <v>0.30810011519999903</v>
      </c>
      <c r="C377" s="1">
        <f t="shared" si="18"/>
        <v>2</v>
      </c>
      <c r="D377" s="14">
        <v>372</v>
      </c>
      <c r="E377" s="12">
        <f t="shared" si="19"/>
        <v>0.30810011519999903</v>
      </c>
      <c r="BC377" s="12">
        <f t="shared" si="17"/>
        <v>0.30810011519999903</v>
      </c>
    </row>
    <row r="378" spans="1:55" x14ac:dyDescent="0.25">
      <c r="A378" s="14">
        <v>373</v>
      </c>
      <c r="B378">
        <v>0.30881317339999997</v>
      </c>
      <c r="C378" s="1">
        <f t="shared" si="18"/>
        <v>2</v>
      </c>
      <c r="D378" s="14">
        <v>373</v>
      </c>
      <c r="E378" s="12">
        <f t="shared" si="19"/>
        <v>0.30881317339999997</v>
      </c>
      <c r="BC378" s="12">
        <f t="shared" si="17"/>
        <v>0.30881317339999997</v>
      </c>
    </row>
    <row r="379" spans="1:55" x14ac:dyDescent="0.25">
      <c r="A379" s="14">
        <v>374</v>
      </c>
      <c r="B379">
        <v>0.30951150039999997</v>
      </c>
      <c r="C379" s="1">
        <f t="shared" si="18"/>
        <v>2</v>
      </c>
      <c r="D379" s="14">
        <v>374</v>
      </c>
      <c r="E379" s="12">
        <f t="shared" si="19"/>
        <v>0.30951150039999997</v>
      </c>
      <c r="BC379" s="12">
        <f t="shared" si="17"/>
        <v>0.30951150039999997</v>
      </c>
    </row>
    <row r="380" spans="1:55" x14ac:dyDescent="0.25">
      <c r="A380" s="14">
        <v>375</v>
      </c>
      <c r="B380">
        <v>0.31019512859999998</v>
      </c>
      <c r="C380" s="1">
        <f t="shared" si="18"/>
        <v>2</v>
      </c>
      <c r="D380" s="14">
        <v>375</v>
      </c>
      <c r="E380" s="12">
        <f t="shared" si="19"/>
        <v>0.31019512859999998</v>
      </c>
      <c r="BC380" s="12">
        <f t="shared" si="17"/>
        <v>0.31019512859999998</v>
      </c>
    </row>
    <row r="381" spans="1:55" x14ac:dyDescent="0.25">
      <c r="A381" s="14">
        <v>376</v>
      </c>
      <c r="B381">
        <v>0.3108640936</v>
      </c>
      <c r="C381" s="1">
        <f t="shared" si="18"/>
        <v>2</v>
      </c>
      <c r="D381" s="14">
        <v>376</v>
      </c>
      <c r="E381" s="12">
        <f t="shared" si="19"/>
        <v>0.3108640936</v>
      </c>
      <c r="BC381" s="12">
        <f t="shared" si="17"/>
        <v>0.3108640936</v>
      </c>
    </row>
    <row r="382" spans="1:55" x14ac:dyDescent="0.25">
      <c r="A382" s="14">
        <v>377</v>
      </c>
      <c r="B382">
        <v>0.31151843259999901</v>
      </c>
      <c r="C382" s="1">
        <f t="shared" si="18"/>
        <v>2</v>
      </c>
      <c r="D382" s="14">
        <v>377</v>
      </c>
      <c r="E382" s="12">
        <f t="shared" si="19"/>
        <v>0.31151843259999901</v>
      </c>
      <c r="BC382" s="12">
        <f t="shared" si="17"/>
        <v>0.31151843259999901</v>
      </c>
    </row>
    <row r="383" spans="1:55" x14ac:dyDescent="0.25">
      <c r="A383" s="14">
        <v>378</v>
      </c>
      <c r="B383">
        <v>0.3121581846</v>
      </c>
      <c r="C383" s="1">
        <f t="shared" si="18"/>
        <v>2</v>
      </c>
      <c r="D383" s="14">
        <v>378</v>
      </c>
      <c r="E383" s="12">
        <f t="shared" si="19"/>
        <v>0.3121581846</v>
      </c>
      <c r="BC383" s="12">
        <f t="shared" si="17"/>
        <v>0.3121581846</v>
      </c>
    </row>
    <row r="384" spans="1:55" x14ac:dyDescent="0.25">
      <c r="A384" s="14">
        <v>379</v>
      </c>
      <c r="B384">
        <v>0.31278339119999998</v>
      </c>
      <c r="C384" s="1">
        <f t="shared" si="18"/>
        <v>2</v>
      </c>
      <c r="D384" s="14">
        <v>379</v>
      </c>
      <c r="E384" s="12">
        <f t="shared" si="19"/>
        <v>0.31278339119999998</v>
      </c>
      <c r="BC384" s="12">
        <f t="shared" si="17"/>
        <v>0.31278339119999998</v>
      </c>
    </row>
    <row r="385" spans="1:55" x14ac:dyDescent="0.25">
      <c r="A385" s="14">
        <v>380</v>
      </c>
      <c r="B385">
        <v>0.31339409559999998</v>
      </c>
      <c r="C385" s="1">
        <f t="shared" si="18"/>
        <v>2</v>
      </c>
      <c r="D385" s="14">
        <v>380</v>
      </c>
      <c r="E385" s="12">
        <f t="shared" si="19"/>
        <v>0.31339409559999998</v>
      </c>
      <c r="BC385" s="12">
        <f t="shared" si="17"/>
        <v>0.31339409559999998</v>
      </c>
    </row>
    <row r="386" spans="1:55" x14ac:dyDescent="0.25">
      <c r="A386" s="14">
        <v>381</v>
      </c>
      <c r="B386">
        <v>0.31399034300000001</v>
      </c>
      <c r="C386" s="1">
        <f t="shared" si="18"/>
        <v>2</v>
      </c>
      <c r="D386" s="14">
        <v>381</v>
      </c>
      <c r="E386" s="12">
        <f t="shared" si="19"/>
        <v>0.31399034300000001</v>
      </c>
      <c r="BC386" s="12">
        <f t="shared" si="17"/>
        <v>0.31399034300000001</v>
      </c>
    </row>
    <row r="387" spans="1:55" x14ac:dyDescent="0.25">
      <c r="A387" s="14">
        <v>382</v>
      </c>
      <c r="B387">
        <v>0.31457218059999997</v>
      </c>
      <c r="C387" s="1">
        <f t="shared" si="18"/>
        <v>2</v>
      </c>
      <c r="D387" s="14">
        <v>382</v>
      </c>
      <c r="E387" s="12">
        <f t="shared" si="19"/>
        <v>0.31457218059999997</v>
      </c>
      <c r="BC387" s="12">
        <f t="shared" si="17"/>
        <v>0.31457218059999997</v>
      </c>
    </row>
    <row r="388" spans="1:55" x14ac:dyDescent="0.25">
      <c r="A388" s="14">
        <v>383</v>
      </c>
      <c r="B388">
        <v>0.31513965719999998</v>
      </c>
      <c r="C388" s="1">
        <f t="shared" si="18"/>
        <v>2</v>
      </c>
      <c r="D388" s="14">
        <v>383</v>
      </c>
      <c r="E388" s="12">
        <f t="shared" si="19"/>
        <v>0.31513965719999998</v>
      </c>
      <c r="BC388" s="12">
        <f t="shared" si="17"/>
        <v>0.31513965719999998</v>
      </c>
    </row>
    <row r="389" spans="1:55" x14ac:dyDescent="0.25">
      <c r="A389" s="14">
        <v>384</v>
      </c>
      <c r="B389">
        <v>0.31569282339999899</v>
      </c>
      <c r="C389" s="1">
        <f t="shared" si="18"/>
        <v>2</v>
      </c>
      <c r="D389" s="14">
        <v>384</v>
      </c>
      <c r="E389" s="12">
        <f t="shared" si="19"/>
        <v>0.31569282339999899</v>
      </c>
      <c r="BC389" s="12">
        <f t="shared" ref="BC389:BC452" si="20">B389</f>
        <v>0.31569282339999899</v>
      </c>
    </row>
    <row r="390" spans="1:55" x14ac:dyDescent="0.25">
      <c r="A390" s="14">
        <v>385</v>
      </c>
      <c r="B390">
        <v>0.31623173179999903</v>
      </c>
      <c r="C390" s="1">
        <f t="shared" ref="C390:C453" si="21">IF(ROW()-$C$4&lt;=$C$2,1,2)</f>
        <v>2</v>
      </c>
      <c r="D390" s="14">
        <v>385</v>
      </c>
      <c r="E390" s="12">
        <f t="shared" ref="E390:E453" si="22">B390</f>
        <v>0.31623173179999903</v>
      </c>
      <c r="BC390" s="12">
        <f t="shared" si="20"/>
        <v>0.31623173179999903</v>
      </c>
    </row>
    <row r="391" spans="1:55" x14ac:dyDescent="0.25">
      <c r="A391" s="14">
        <v>386</v>
      </c>
      <c r="B391">
        <v>0.31675643660000002</v>
      </c>
      <c r="C391" s="1">
        <f t="shared" si="21"/>
        <v>2</v>
      </c>
      <c r="D391" s="14">
        <v>386</v>
      </c>
      <c r="E391" s="12">
        <f t="shared" si="22"/>
        <v>0.31675643660000002</v>
      </c>
      <c r="BC391" s="12">
        <f t="shared" si="20"/>
        <v>0.31675643660000002</v>
      </c>
    </row>
    <row r="392" spans="1:55" x14ac:dyDescent="0.25">
      <c r="A392" s="14">
        <v>387</v>
      </c>
      <c r="B392">
        <v>0.31726699359999999</v>
      </c>
      <c r="C392" s="1">
        <f t="shared" si="21"/>
        <v>2</v>
      </c>
      <c r="D392" s="14">
        <v>387</v>
      </c>
      <c r="E392" s="12">
        <f t="shared" si="22"/>
        <v>0.31726699359999999</v>
      </c>
      <c r="BC392" s="12">
        <f t="shared" si="20"/>
        <v>0.31726699359999999</v>
      </c>
    </row>
    <row r="393" spans="1:55" x14ac:dyDescent="0.25">
      <c r="A393" s="14">
        <v>388</v>
      </c>
      <c r="B393">
        <v>0.31776345979999998</v>
      </c>
      <c r="C393" s="1">
        <f t="shared" si="21"/>
        <v>2</v>
      </c>
      <c r="D393" s="14">
        <v>388</v>
      </c>
      <c r="E393" s="12">
        <f t="shared" si="22"/>
        <v>0.31776345979999998</v>
      </c>
      <c r="BC393" s="12">
        <f t="shared" si="20"/>
        <v>0.31776345979999998</v>
      </c>
    </row>
    <row r="394" spans="1:55" x14ac:dyDescent="0.25">
      <c r="A394" s="14">
        <v>389</v>
      </c>
      <c r="B394">
        <v>0.31824589459999902</v>
      </c>
      <c r="C394" s="1">
        <f t="shared" si="21"/>
        <v>2</v>
      </c>
      <c r="D394" s="14">
        <v>389</v>
      </c>
      <c r="E394" s="12">
        <f t="shared" si="22"/>
        <v>0.31824589459999902</v>
      </c>
      <c r="BC394" s="12">
        <f t="shared" si="20"/>
        <v>0.31824589459999902</v>
      </c>
    </row>
    <row r="395" spans="1:55" x14ac:dyDescent="0.25">
      <c r="A395" s="14">
        <v>390</v>
      </c>
      <c r="B395">
        <v>0.31871435819999999</v>
      </c>
      <c r="C395" s="1">
        <f t="shared" si="21"/>
        <v>2</v>
      </c>
      <c r="D395" s="14">
        <v>390</v>
      </c>
      <c r="E395" s="12">
        <f t="shared" si="22"/>
        <v>0.31871435819999999</v>
      </c>
      <c r="BC395" s="12">
        <f t="shared" si="20"/>
        <v>0.31871435819999999</v>
      </c>
    </row>
    <row r="396" spans="1:55" x14ac:dyDescent="0.25">
      <c r="A396" s="14">
        <v>391</v>
      </c>
      <c r="B396">
        <v>0.31916891259999902</v>
      </c>
      <c r="C396" s="1">
        <f t="shared" si="21"/>
        <v>2</v>
      </c>
      <c r="D396" s="14">
        <v>391</v>
      </c>
      <c r="E396" s="12">
        <f t="shared" si="22"/>
        <v>0.31916891259999902</v>
      </c>
      <c r="BC396" s="12">
        <f t="shared" si="20"/>
        <v>0.31916891259999902</v>
      </c>
    </row>
    <row r="397" spans="1:55" x14ac:dyDescent="0.25">
      <c r="A397" s="14">
        <v>392</v>
      </c>
      <c r="B397">
        <v>0.31960962099999901</v>
      </c>
      <c r="C397" s="1">
        <f t="shared" si="21"/>
        <v>2</v>
      </c>
      <c r="D397" s="14">
        <v>392</v>
      </c>
      <c r="E397" s="12">
        <f t="shared" si="22"/>
        <v>0.31960962099999901</v>
      </c>
      <c r="BC397" s="12">
        <f t="shared" si="20"/>
        <v>0.31960962099999901</v>
      </c>
    </row>
    <row r="398" spans="1:55" x14ac:dyDescent="0.25">
      <c r="A398" s="14">
        <v>393</v>
      </c>
      <c r="B398">
        <v>0.32003654819999899</v>
      </c>
      <c r="C398" s="1">
        <f t="shared" si="21"/>
        <v>2</v>
      </c>
      <c r="D398" s="14">
        <v>393</v>
      </c>
      <c r="E398" s="12">
        <f t="shared" si="22"/>
        <v>0.32003654819999899</v>
      </c>
      <c r="BC398" s="12">
        <f t="shared" si="20"/>
        <v>0.32003654819999899</v>
      </c>
    </row>
    <row r="399" spans="1:55" x14ac:dyDescent="0.25">
      <c r="A399" s="14">
        <v>394</v>
      </c>
      <c r="B399">
        <v>0.32044976039999901</v>
      </c>
      <c r="C399" s="1">
        <f t="shared" si="21"/>
        <v>2</v>
      </c>
      <c r="D399" s="14">
        <v>394</v>
      </c>
      <c r="E399" s="12">
        <f t="shared" si="22"/>
        <v>0.32044976039999901</v>
      </c>
      <c r="BC399" s="12">
        <f t="shared" si="20"/>
        <v>0.32044976039999901</v>
      </c>
    </row>
    <row r="400" spans="1:55" x14ac:dyDescent="0.25">
      <c r="A400" s="14">
        <v>395</v>
      </c>
      <c r="B400">
        <v>0.32084932500000002</v>
      </c>
      <c r="C400" s="1">
        <f t="shared" si="21"/>
        <v>2</v>
      </c>
      <c r="D400" s="14">
        <v>395</v>
      </c>
      <c r="E400" s="12">
        <f t="shared" si="22"/>
        <v>0.32084932500000002</v>
      </c>
      <c r="BC400" s="12">
        <f t="shared" si="20"/>
        <v>0.32084932500000002</v>
      </c>
    </row>
    <row r="401" spans="1:55" x14ac:dyDescent="0.25">
      <c r="A401" s="14">
        <v>396</v>
      </c>
      <c r="B401">
        <v>0.32123531059999999</v>
      </c>
      <c r="C401" s="1">
        <f t="shared" si="21"/>
        <v>2</v>
      </c>
      <c r="D401" s="14">
        <v>396</v>
      </c>
      <c r="E401" s="12">
        <f t="shared" si="22"/>
        <v>0.32123531059999999</v>
      </c>
      <c r="BC401" s="12">
        <f t="shared" si="20"/>
        <v>0.32123531059999999</v>
      </c>
    </row>
    <row r="402" spans="1:55" x14ac:dyDescent="0.25">
      <c r="A402" s="14">
        <v>397</v>
      </c>
      <c r="B402">
        <v>0.32160778680000002</v>
      </c>
      <c r="C402" s="1">
        <f t="shared" si="21"/>
        <v>2</v>
      </c>
      <c r="D402" s="14">
        <v>397</v>
      </c>
      <c r="E402" s="12">
        <f t="shared" si="22"/>
        <v>0.32160778680000002</v>
      </c>
      <c r="BC402" s="12">
        <f t="shared" si="20"/>
        <v>0.32160778680000002</v>
      </c>
    </row>
    <row r="403" spans="1:55" x14ac:dyDescent="0.25">
      <c r="A403" s="14">
        <v>398</v>
      </c>
      <c r="B403">
        <v>0.32196682519999997</v>
      </c>
      <c r="C403" s="1">
        <f t="shared" si="21"/>
        <v>2</v>
      </c>
      <c r="D403" s="14">
        <v>398</v>
      </c>
      <c r="E403" s="12">
        <f t="shared" si="22"/>
        <v>0.32196682519999997</v>
      </c>
      <c r="BC403" s="12">
        <f t="shared" si="20"/>
        <v>0.32196682519999997</v>
      </c>
    </row>
    <row r="404" spans="1:55" x14ac:dyDescent="0.25">
      <c r="A404" s="14">
        <v>399</v>
      </c>
      <c r="B404">
        <v>0.32231249740000001</v>
      </c>
      <c r="C404" s="1">
        <f t="shared" si="21"/>
        <v>2</v>
      </c>
      <c r="D404" s="14">
        <v>399</v>
      </c>
      <c r="E404" s="12">
        <f t="shared" si="22"/>
        <v>0.32231249740000001</v>
      </c>
      <c r="BC404" s="12">
        <f t="shared" si="20"/>
        <v>0.32231249740000001</v>
      </c>
    </row>
    <row r="405" spans="1:55" x14ac:dyDescent="0.25">
      <c r="A405" s="14">
        <v>400</v>
      </c>
      <c r="B405">
        <v>0.32264487719999901</v>
      </c>
      <c r="C405" s="1">
        <f t="shared" si="21"/>
        <v>2</v>
      </c>
      <c r="D405" s="14">
        <v>400</v>
      </c>
      <c r="E405" s="12">
        <f t="shared" si="22"/>
        <v>0.32264487719999901</v>
      </c>
      <c r="BC405" s="12">
        <f t="shared" si="20"/>
        <v>0.32264487719999901</v>
      </c>
    </row>
    <row r="406" spans="1:55" x14ac:dyDescent="0.25">
      <c r="A406" s="14">
        <v>401</v>
      </c>
      <c r="B406">
        <v>0.32296403879999902</v>
      </c>
      <c r="C406" s="1">
        <f t="shared" si="21"/>
        <v>2</v>
      </c>
      <c r="D406" s="14">
        <v>401</v>
      </c>
      <c r="E406" s="12">
        <f t="shared" si="22"/>
        <v>0.32296403879999902</v>
      </c>
      <c r="BC406" s="12">
        <f t="shared" si="20"/>
        <v>0.32296403879999902</v>
      </c>
    </row>
    <row r="407" spans="1:55" x14ac:dyDescent="0.25">
      <c r="A407" s="14">
        <v>402</v>
      </c>
      <c r="B407">
        <v>0.32327005780000001</v>
      </c>
      <c r="C407" s="1">
        <f t="shared" si="21"/>
        <v>2</v>
      </c>
      <c r="D407" s="14">
        <v>402</v>
      </c>
      <c r="E407" s="12">
        <f t="shared" si="22"/>
        <v>0.32327005780000001</v>
      </c>
      <c r="BC407" s="12">
        <f t="shared" si="20"/>
        <v>0.32327005780000001</v>
      </c>
    </row>
    <row r="408" spans="1:55" x14ac:dyDescent="0.25">
      <c r="A408" s="14">
        <v>403</v>
      </c>
      <c r="B408">
        <v>0.323563010199999</v>
      </c>
      <c r="C408" s="1">
        <f t="shared" si="21"/>
        <v>2</v>
      </c>
      <c r="D408" s="14">
        <v>403</v>
      </c>
      <c r="E408" s="12">
        <f t="shared" si="22"/>
        <v>0.323563010199999</v>
      </c>
      <c r="BC408" s="12">
        <f t="shared" si="20"/>
        <v>0.323563010199999</v>
      </c>
    </row>
    <row r="409" spans="1:55" x14ac:dyDescent="0.25">
      <c r="A409" s="14">
        <v>404</v>
      </c>
      <c r="B409">
        <v>0.32384297359999997</v>
      </c>
      <c r="C409" s="1">
        <f t="shared" si="21"/>
        <v>2</v>
      </c>
      <c r="D409" s="14">
        <v>404</v>
      </c>
      <c r="E409" s="12">
        <f t="shared" si="22"/>
        <v>0.32384297359999997</v>
      </c>
      <c r="BC409" s="12">
        <f t="shared" si="20"/>
        <v>0.32384297359999997</v>
      </c>
    </row>
    <row r="410" spans="1:55" x14ac:dyDescent="0.25">
      <c r="A410" s="14">
        <v>405</v>
      </c>
      <c r="B410">
        <v>0.32411002659999999</v>
      </c>
      <c r="C410" s="1">
        <f t="shared" si="21"/>
        <v>2</v>
      </c>
      <c r="D410" s="14">
        <v>405</v>
      </c>
      <c r="E410" s="12">
        <f t="shared" si="22"/>
        <v>0.32411002659999999</v>
      </c>
      <c r="BC410" s="12">
        <f t="shared" si="20"/>
        <v>0.32411002659999999</v>
      </c>
    </row>
    <row r="411" spans="1:55" x14ac:dyDescent="0.25">
      <c r="A411" s="14">
        <v>406</v>
      </c>
      <c r="B411">
        <v>0.32436424780000001</v>
      </c>
      <c r="C411" s="1">
        <f t="shared" si="21"/>
        <v>2</v>
      </c>
      <c r="D411" s="14">
        <v>406</v>
      </c>
      <c r="E411" s="12">
        <f t="shared" si="22"/>
        <v>0.32436424780000001</v>
      </c>
      <c r="BC411" s="12">
        <f t="shared" si="20"/>
        <v>0.32436424780000001</v>
      </c>
    </row>
    <row r="412" spans="1:55" x14ac:dyDescent="0.25">
      <c r="A412" s="14">
        <v>407</v>
      </c>
      <c r="B412">
        <v>0.32460571780000003</v>
      </c>
      <c r="C412" s="1">
        <f t="shared" si="21"/>
        <v>2</v>
      </c>
      <c r="D412" s="14">
        <v>407</v>
      </c>
      <c r="E412" s="12">
        <f t="shared" si="22"/>
        <v>0.32460571780000003</v>
      </c>
      <c r="BC412" s="12">
        <f t="shared" si="20"/>
        <v>0.32460571780000003</v>
      </c>
    </row>
    <row r="413" spans="1:55" x14ac:dyDescent="0.25">
      <c r="A413" s="14">
        <v>408</v>
      </c>
      <c r="B413">
        <v>0.32483451720000001</v>
      </c>
      <c r="C413" s="1">
        <f t="shared" si="21"/>
        <v>2</v>
      </c>
      <c r="D413" s="14">
        <v>408</v>
      </c>
      <c r="E413" s="12">
        <f t="shared" si="22"/>
        <v>0.32483451720000001</v>
      </c>
      <c r="BC413" s="12">
        <f t="shared" si="20"/>
        <v>0.32483451720000001</v>
      </c>
    </row>
    <row r="414" spans="1:55" x14ac:dyDescent="0.25">
      <c r="A414" s="14">
        <v>409</v>
      </c>
      <c r="B414">
        <v>0.325050727799999</v>
      </c>
      <c r="C414" s="1">
        <f t="shared" si="21"/>
        <v>2</v>
      </c>
      <c r="D414" s="14">
        <v>409</v>
      </c>
      <c r="E414" s="12">
        <f t="shared" si="22"/>
        <v>0.325050727799999</v>
      </c>
      <c r="BC414" s="12">
        <f t="shared" si="20"/>
        <v>0.325050727799999</v>
      </c>
    </row>
    <row r="415" spans="1:55" x14ac:dyDescent="0.25">
      <c r="A415" s="14">
        <v>410</v>
      </c>
      <c r="B415">
        <v>0.32525443180000002</v>
      </c>
      <c r="C415" s="1">
        <f t="shared" si="21"/>
        <v>2</v>
      </c>
      <c r="D415" s="14">
        <v>410</v>
      </c>
      <c r="E415" s="12">
        <f t="shared" si="22"/>
        <v>0.32525443180000002</v>
      </c>
      <c r="BC415" s="12">
        <f t="shared" si="20"/>
        <v>0.32525443180000002</v>
      </c>
    </row>
    <row r="416" spans="1:55" x14ac:dyDescent="0.25">
      <c r="A416" s="14">
        <v>411</v>
      </c>
      <c r="B416">
        <v>0.32544571259999999</v>
      </c>
      <c r="C416" s="1">
        <f t="shared" si="21"/>
        <v>2</v>
      </c>
      <c r="D416" s="14">
        <v>411</v>
      </c>
      <c r="E416" s="12">
        <f t="shared" si="22"/>
        <v>0.32544571259999999</v>
      </c>
      <c r="BC416" s="12">
        <f t="shared" si="20"/>
        <v>0.32544571259999999</v>
      </c>
    </row>
    <row r="417" spans="1:55" x14ac:dyDescent="0.25">
      <c r="A417" s="14">
        <v>412</v>
      </c>
      <c r="B417">
        <v>0.3256246538</v>
      </c>
      <c r="C417" s="1">
        <f t="shared" si="21"/>
        <v>2</v>
      </c>
      <c r="D417" s="14">
        <v>412</v>
      </c>
      <c r="E417" s="12">
        <f t="shared" si="22"/>
        <v>0.3256246538</v>
      </c>
      <c r="BC417" s="12">
        <f t="shared" si="20"/>
        <v>0.3256246538</v>
      </c>
    </row>
    <row r="418" spans="1:55" x14ac:dyDescent="0.25">
      <c r="A418" s="14">
        <v>413</v>
      </c>
      <c r="B418">
        <v>0.32579133999999998</v>
      </c>
      <c r="C418" s="1">
        <f t="shared" si="21"/>
        <v>2</v>
      </c>
      <c r="D418" s="14">
        <v>413</v>
      </c>
      <c r="E418" s="12">
        <f t="shared" si="22"/>
        <v>0.32579133999999998</v>
      </c>
      <c r="BC418" s="12">
        <f t="shared" si="20"/>
        <v>0.32579133999999998</v>
      </c>
    </row>
    <row r="419" spans="1:55" x14ac:dyDescent="0.25">
      <c r="A419" s="14">
        <v>414</v>
      </c>
      <c r="B419">
        <v>0.32594585659999997</v>
      </c>
      <c r="C419" s="1">
        <f t="shared" si="21"/>
        <v>2</v>
      </c>
      <c r="D419" s="14">
        <v>414</v>
      </c>
      <c r="E419" s="12">
        <f t="shared" si="22"/>
        <v>0.32594585659999997</v>
      </c>
      <c r="BC419" s="12">
        <f t="shared" si="20"/>
        <v>0.32594585659999997</v>
      </c>
    </row>
    <row r="420" spans="1:55" x14ac:dyDescent="0.25">
      <c r="A420" s="14">
        <v>415</v>
      </c>
      <c r="B420">
        <v>0.32608828880000001</v>
      </c>
      <c r="C420" s="1">
        <f t="shared" si="21"/>
        <v>2</v>
      </c>
      <c r="D420" s="14">
        <v>415</v>
      </c>
      <c r="E420" s="12">
        <f t="shared" si="22"/>
        <v>0.32608828880000001</v>
      </c>
      <c r="BC420" s="12">
        <f t="shared" si="20"/>
        <v>0.32608828880000001</v>
      </c>
    </row>
    <row r="421" spans="1:55" x14ac:dyDescent="0.25">
      <c r="A421" s="14">
        <v>416</v>
      </c>
      <c r="B421">
        <v>0.32621872339999902</v>
      </c>
      <c r="C421" s="1">
        <f t="shared" si="21"/>
        <v>2</v>
      </c>
      <c r="D421" s="14">
        <v>416</v>
      </c>
      <c r="E421" s="12">
        <f t="shared" si="22"/>
        <v>0.32621872339999902</v>
      </c>
      <c r="BC421" s="12">
        <f t="shared" si="20"/>
        <v>0.32621872339999902</v>
      </c>
    </row>
    <row r="422" spans="1:55" x14ac:dyDescent="0.25">
      <c r="A422" s="14">
        <v>417</v>
      </c>
      <c r="B422">
        <v>0.326337246999999</v>
      </c>
      <c r="C422" s="1">
        <f t="shared" si="21"/>
        <v>2</v>
      </c>
      <c r="D422" s="14">
        <v>417</v>
      </c>
      <c r="E422" s="12">
        <f t="shared" si="22"/>
        <v>0.326337246999999</v>
      </c>
      <c r="BC422" s="12">
        <f t="shared" si="20"/>
        <v>0.326337246999999</v>
      </c>
    </row>
    <row r="423" spans="1:55" x14ac:dyDescent="0.25">
      <c r="A423" s="14">
        <v>418</v>
      </c>
      <c r="B423">
        <v>0.32644394700000001</v>
      </c>
      <c r="C423" s="1">
        <f t="shared" si="21"/>
        <v>2</v>
      </c>
      <c r="D423" s="14">
        <v>418</v>
      </c>
      <c r="E423" s="12">
        <f t="shared" si="22"/>
        <v>0.32644394700000001</v>
      </c>
      <c r="BC423" s="12">
        <f t="shared" si="20"/>
        <v>0.32644394700000001</v>
      </c>
    </row>
    <row r="424" spans="1:55" x14ac:dyDescent="0.25">
      <c r="A424" s="14">
        <v>419</v>
      </c>
      <c r="B424">
        <v>0.3265389112</v>
      </c>
      <c r="C424" s="1">
        <f t="shared" si="21"/>
        <v>2</v>
      </c>
      <c r="D424" s="14">
        <v>419</v>
      </c>
      <c r="E424" s="12">
        <f t="shared" si="22"/>
        <v>0.3265389112</v>
      </c>
      <c r="BC424" s="12">
        <f t="shared" si="20"/>
        <v>0.3265389112</v>
      </c>
    </row>
    <row r="425" spans="1:55" x14ac:dyDescent="0.25">
      <c r="A425" s="14">
        <v>420</v>
      </c>
      <c r="B425">
        <v>0.32662222819999998</v>
      </c>
      <c r="C425" s="1">
        <f t="shared" si="21"/>
        <v>2</v>
      </c>
      <c r="D425" s="14">
        <v>420</v>
      </c>
      <c r="E425" s="12">
        <f t="shared" si="22"/>
        <v>0.32662222819999998</v>
      </c>
      <c r="BC425" s="12">
        <f t="shared" si="20"/>
        <v>0.32662222819999998</v>
      </c>
    </row>
    <row r="426" spans="1:55" x14ac:dyDescent="0.25">
      <c r="A426" s="14">
        <v>421</v>
      </c>
      <c r="B426">
        <v>0.32669398619999901</v>
      </c>
      <c r="C426" s="1">
        <f t="shared" si="21"/>
        <v>2</v>
      </c>
      <c r="D426" s="14">
        <v>421</v>
      </c>
      <c r="E426" s="12">
        <f t="shared" si="22"/>
        <v>0.32669398619999901</v>
      </c>
      <c r="BC426" s="12">
        <f t="shared" si="20"/>
        <v>0.32669398619999901</v>
      </c>
    </row>
    <row r="427" spans="1:55" x14ac:dyDescent="0.25">
      <c r="A427" s="14">
        <v>422</v>
      </c>
      <c r="B427">
        <v>0.32675427479999902</v>
      </c>
      <c r="C427" s="1">
        <f t="shared" si="21"/>
        <v>2</v>
      </c>
      <c r="D427" s="14">
        <v>422</v>
      </c>
      <c r="E427" s="12">
        <f t="shared" si="22"/>
        <v>0.32675427479999902</v>
      </c>
      <c r="BC427" s="12">
        <f t="shared" si="20"/>
        <v>0.32675427479999902</v>
      </c>
    </row>
    <row r="428" spans="1:55" x14ac:dyDescent="0.25">
      <c r="A428" s="14">
        <v>423</v>
      </c>
      <c r="B428">
        <v>0.32680318359999999</v>
      </c>
      <c r="C428" s="1">
        <f t="shared" si="21"/>
        <v>2</v>
      </c>
      <c r="D428" s="14">
        <v>423</v>
      </c>
      <c r="E428" s="12">
        <f t="shared" si="22"/>
        <v>0.32680318359999999</v>
      </c>
      <c r="BC428" s="12">
        <f t="shared" si="20"/>
        <v>0.32680318359999999</v>
      </c>
    </row>
    <row r="429" spans="1:55" x14ac:dyDescent="0.25">
      <c r="A429" s="14">
        <v>424</v>
      </c>
      <c r="B429">
        <v>0.32684080199999999</v>
      </c>
      <c r="C429" s="1">
        <f t="shared" si="21"/>
        <v>2</v>
      </c>
      <c r="D429" s="14">
        <v>424</v>
      </c>
      <c r="E429" s="12">
        <f t="shared" si="22"/>
        <v>0.32684080199999999</v>
      </c>
      <c r="BC429" s="12">
        <f t="shared" si="20"/>
        <v>0.32684080199999999</v>
      </c>
    </row>
    <row r="430" spans="1:55" x14ac:dyDescent="0.25">
      <c r="A430" s="14">
        <v>425</v>
      </c>
      <c r="B430">
        <v>0.32686722059999901</v>
      </c>
      <c r="C430" s="1">
        <f t="shared" si="21"/>
        <v>2</v>
      </c>
      <c r="D430" s="14">
        <v>425</v>
      </c>
      <c r="E430" s="12">
        <f t="shared" si="22"/>
        <v>0.32686722059999901</v>
      </c>
      <c r="BC430" s="12">
        <f t="shared" si="20"/>
        <v>0.32686722059999901</v>
      </c>
    </row>
    <row r="431" spans="1:55" x14ac:dyDescent="0.25">
      <c r="A431" s="14">
        <v>426</v>
      </c>
      <c r="B431">
        <v>0.32688252979999999</v>
      </c>
      <c r="C431" s="1">
        <f t="shared" si="21"/>
        <v>2</v>
      </c>
      <c r="D431" s="14">
        <v>426</v>
      </c>
      <c r="E431" s="12">
        <f t="shared" si="22"/>
        <v>0.32688252979999999</v>
      </c>
      <c r="BC431" s="12">
        <f t="shared" si="20"/>
        <v>0.32688252979999999</v>
      </c>
    </row>
    <row r="432" spans="1:55" x14ac:dyDescent="0.25">
      <c r="A432" s="14">
        <v>427</v>
      </c>
      <c r="B432">
        <v>0.32688682060000002</v>
      </c>
      <c r="C432" s="1">
        <f t="shared" si="21"/>
        <v>2</v>
      </c>
      <c r="D432" s="14">
        <v>427</v>
      </c>
      <c r="E432" s="12">
        <f t="shared" si="22"/>
        <v>0.32688682060000002</v>
      </c>
      <c r="BC432" s="12">
        <f t="shared" si="20"/>
        <v>0.32688682060000002</v>
      </c>
    </row>
    <row r="433" spans="1:55" x14ac:dyDescent="0.25">
      <c r="A433" s="14">
        <v>428</v>
      </c>
      <c r="B433">
        <v>0.32688018359999998</v>
      </c>
      <c r="C433" s="1">
        <f t="shared" si="21"/>
        <v>2</v>
      </c>
      <c r="D433" s="14">
        <v>428</v>
      </c>
      <c r="E433" s="12">
        <f t="shared" si="22"/>
        <v>0.32688018359999998</v>
      </c>
      <c r="BC433" s="12">
        <f t="shared" si="20"/>
        <v>0.32688018359999998</v>
      </c>
    </row>
    <row r="434" spans="1:55" x14ac:dyDescent="0.25">
      <c r="A434" s="14">
        <v>429</v>
      </c>
      <c r="B434">
        <v>0.32686271059999999</v>
      </c>
      <c r="C434" s="1">
        <f t="shared" si="21"/>
        <v>2</v>
      </c>
      <c r="D434" s="14">
        <v>429</v>
      </c>
      <c r="E434" s="12">
        <f t="shared" si="22"/>
        <v>0.32686271059999999</v>
      </c>
      <c r="BC434" s="12">
        <f t="shared" si="20"/>
        <v>0.32686271059999999</v>
      </c>
    </row>
    <row r="435" spans="1:55" x14ac:dyDescent="0.25">
      <c r="A435" s="14">
        <v>430</v>
      </c>
      <c r="B435">
        <v>0.32683449279999999</v>
      </c>
      <c r="C435" s="1">
        <f t="shared" si="21"/>
        <v>2</v>
      </c>
      <c r="D435" s="14">
        <v>430</v>
      </c>
      <c r="E435" s="12">
        <f t="shared" si="22"/>
        <v>0.32683449279999999</v>
      </c>
      <c r="BC435" s="12">
        <f t="shared" si="20"/>
        <v>0.32683449279999999</v>
      </c>
    </row>
    <row r="436" spans="1:55" x14ac:dyDescent="0.25">
      <c r="A436" s="14">
        <v>431</v>
      </c>
      <c r="B436">
        <v>0.32679562199999901</v>
      </c>
      <c r="C436" s="1">
        <f t="shared" si="21"/>
        <v>2</v>
      </c>
      <c r="D436" s="14">
        <v>431</v>
      </c>
      <c r="E436" s="12">
        <f t="shared" si="22"/>
        <v>0.32679562199999901</v>
      </c>
      <c r="BC436" s="12">
        <f t="shared" si="20"/>
        <v>0.32679562199999901</v>
      </c>
    </row>
    <row r="437" spans="1:55" x14ac:dyDescent="0.25">
      <c r="A437" s="14">
        <v>432</v>
      </c>
      <c r="B437">
        <v>0.32674619019999901</v>
      </c>
      <c r="C437" s="1">
        <f t="shared" si="21"/>
        <v>2</v>
      </c>
      <c r="D437" s="14">
        <v>432</v>
      </c>
      <c r="E437" s="12">
        <f t="shared" si="22"/>
        <v>0.32674619019999901</v>
      </c>
      <c r="BC437" s="12">
        <f t="shared" si="20"/>
        <v>0.32674619019999901</v>
      </c>
    </row>
    <row r="438" spans="1:55" x14ac:dyDescent="0.25">
      <c r="A438" s="14">
        <v>433</v>
      </c>
      <c r="B438">
        <v>0.32668628919999998</v>
      </c>
      <c r="C438" s="1">
        <f t="shared" si="21"/>
        <v>2</v>
      </c>
      <c r="D438" s="14">
        <v>433</v>
      </c>
      <c r="E438" s="12">
        <f t="shared" si="22"/>
        <v>0.32668628919999998</v>
      </c>
      <c r="BC438" s="12">
        <f t="shared" si="20"/>
        <v>0.32668628919999998</v>
      </c>
    </row>
    <row r="439" spans="1:55" x14ac:dyDescent="0.25">
      <c r="A439" s="14">
        <v>434</v>
      </c>
      <c r="B439">
        <v>0.3266160112</v>
      </c>
      <c r="C439" s="1">
        <f t="shared" si="21"/>
        <v>2</v>
      </c>
      <c r="D439" s="14">
        <v>434</v>
      </c>
      <c r="E439" s="12">
        <f t="shared" si="22"/>
        <v>0.3266160112</v>
      </c>
      <c r="BC439" s="12">
        <f t="shared" si="20"/>
        <v>0.3266160112</v>
      </c>
    </row>
    <row r="440" spans="1:55" x14ac:dyDescent="0.25">
      <c r="A440" s="14">
        <v>435</v>
      </c>
      <c r="B440">
        <v>0.3265354486</v>
      </c>
      <c r="C440" s="1">
        <f t="shared" si="21"/>
        <v>2</v>
      </c>
      <c r="D440" s="14">
        <v>435</v>
      </c>
      <c r="E440" s="12">
        <f t="shared" si="22"/>
        <v>0.3265354486</v>
      </c>
      <c r="BC440" s="12">
        <f t="shared" si="20"/>
        <v>0.3265354486</v>
      </c>
    </row>
    <row r="441" spans="1:55" x14ac:dyDescent="0.25">
      <c r="A441" s="14">
        <v>436</v>
      </c>
      <c r="B441">
        <v>0.326444693599999</v>
      </c>
      <c r="C441" s="1">
        <f t="shared" si="21"/>
        <v>2</v>
      </c>
      <c r="D441" s="14">
        <v>436</v>
      </c>
      <c r="E441" s="12">
        <f t="shared" si="22"/>
        <v>0.326444693599999</v>
      </c>
      <c r="BC441" s="12">
        <f t="shared" si="20"/>
        <v>0.326444693599999</v>
      </c>
    </row>
    <row r="442" spans="1:55" x14ac:dyDescent="0.25">
      <c r="A442" s="14">
        <v>437</v>
      </c>
      <c r="B442">
        <v>0.32634383859999899</v>
      </c>
      <c r="C442" s="1">
        <f t="shared" si="21"/>
        <v>2</v>
      </c>
      <c r="D442" s="14">
        <v>437</v>
      </c>
      <c r="E442" s="12">
        <f t="shared" si="22"/>
        <v>0.32634383859999899</v>
      </c>
      <c r="BC442" s="12">
        <f t="shared" si="20"/>
        <v>0.32634383859999899</v>
      </c>
    </row>
    <row r="443" spans="1:55" x14ac:dyDescent="0.25">
      <c r="A443" s="14">
        <v>438</v>
      </c>
      <c r="B443">
        <v>0.32623297599999901</v>
      </c>
      <c r="C443" s="1">
        <f t="shared" si="21"/>
        <v>2</v>
      </c>
      <c r="D443" s="14">
        <v>438</v>
      </c>
      <c r="E443" s="12">
        <f t="shared" si="22"/>
        <v>0.32623297599999901</v>
      </c>
      <c r="BC443" s="12">
        <f t="shared" si="20"/>
        <v>0.32623297599999901</v>
      </c>
    </row>
    <row r="444" spans="1:55" x14ac:dyDescent="0.25">
      <c r="A444" s="14">
        <v>439</v>
      </c>
      <c r="B444">
        <v>0.32611219859999901</v>
      </c>
      <c r="C444" s="1">
        <f t="shared" si="21"/>
        <v>2</v>
      </c>
      <c r="D444" s="14">
        <v>439</v>
      </c>
      <c r="E444" s="12">
        <f t="shared" si="22"/>
        <v>0.32611219859999901</v>
      </c>
      <c r="BC444" s="12">
        <f t="shared" si="20"/>
        <v>0.32611219859999901</v>
      </c>
    </row>
    <row r="445" spans="1:55" x14ac:dyDescent="0.25">
      <c r="A445" s="14">
        <v>440</v>
      </c>
      <c r="B445">
        <v>0.325981598799999</v>
      </c>
      <c r="C445" s="1">
        <f t="shared" si="21"/>
        <v>2</v>
      </c>
      <c r="D445" s="14">
        <v>440</v>
      </c>
      <c r="E445" s="12">
        <f t="shared" si="22"/>
        <v>0.325981598799999</v>
      </c>
      <c r="BC445" s="12">
        <f t="shared" si="20"/>
        <v>0.325981598799999</v>
      </c>
    </row>
    <row r="446" spans="1:55" x14ac:dyDescent="0.25">
      <c r="A446" s="14">
        <v>441</v>
      </c>
      <c r="B446">
        <v>0.32584126879999997</v>
      </c>
      <c r="C446" s="1">
        <f t="shared" si="21"/>
        <v>2</v>
      </c>
      <c r="D446" s="14">
        <v>441</v>
      </c>
      <c r="E446" s="12">
        <f t="shared" si="22"/>
        <v>0.32584126879999997</v>
      </c>
      <c r="BC446" s="12">
        <f t="shared" si="20"/>
        <v>0.32584126879999997</v>
      </c>
    </row>
    <row r="447" spans="1:55" x14ac:dyDescent="0.25">
      <c r="A447" s="14">
        <v>442</v>
      </c>
      <c r="B447">
        <v>0.32569130159999998</v>
      </c>
      <c r="C447" s="1">
        <f t="shared" si="21"/>
        <v>2</v>
      </c>
      <c r="D447" s="14">
        <v>442</v>
      </c>
      <c r="E447" s="12">
        <f t="shared" si="22"/>
        <v>0.32569130159999998</v>
      </c>
      <c r="BC447" s="12">
        <f t="shared" si="20"/>
        <v>0.32569130159999998</v>
      </c>
    </row>
    <row r="448" spans="1:55" x14ac:dyDescent="0.25">
      <c r="A448" s="14">
        <v>443</v>
      </c>
      <c r="B448">
        <v>0.32553178919999998</v>
      </c>
      <c r="C448" s="1">
        <f t="shared" si="21"/>
        <v>2</v>
      </c>
      <c r="D448" s="14">
        <v>443</v>
      </c>
      <c r="E448" s="12">
        <f t="shared" si="22"/>
        <v>0.32553178919999998</v>
      </c>
      <c r="BC448" s="12">
        <f t="shared" si="20"/>
        <v>0.32553178919999998</v>
      </c>
    </row>
    <row r="449" spans="1:55" x14ac:dyDescent="0.25">
      <c r="A449" s="14">
        <v>444</v>
      </c>
      <c r="B449">
        <v>0.32536282419999901</v>
      </c>
      <c r="C449" s="1">
        <f t="shared" si="21"/>
        <v>2</v>
      </c>
      <c r="D449" s="14">
        <v>444</v>
      </c>
      <c r="E449" s="12">
        <f t="shared" si="22"/>
        <v>0.32536282419999901</v>
      </c>
      <c r="BC449" s="12">
        <f t="shared" si="20"/>
        <v>0.32536282419999901</v>
      </c>
    </row>
    <row r="450" spans="1:55" x14ac:dyDescent="0.25">
      <c r="A450" s="14">
        <v>445</v>
      </c>
      <c r="B450">
        <v>0.3251844988</v>
      </c>
      <c r="C450" s="1">
        <f t="shared" si="21"/>
        <v>2</v>
      </c>
      <c r="D450" s="14">
        <v>445</v>
      </c>
      <c r="E450" s="12">
        <f t="shared" si="22"/>
        <v>0.3251844988</v>
      </c>
      <c r="BC450" s="12">
        <f t="shared" si="20"/>
        <v>0.3251844988</v>
      </c>
    </row>
    <row r="451" spans="1:55" x14ac:dyDescent="0.25">
      <c r="A451" s="14">
        <v>446</v>
      </c>
      <c r="B451">
        <v>0.32499690539999998</v>
      </c>
      <c r="C451" s="1">
        <f t="shared" si="21"/>
        <v>2</v>
      </c>
      <c r="D451" s="14">
        <v>446</v>
      </c>
      <c r="E451" s="12">
        <f t="shared" si="22"/>
        <v>0.32499690539999998</v>
      </c>
      <c r="BC451" s="12">
        <f t="shared" si="20"/>
        <v>0.32499690539999998</v>
      </c>
    </row>
    <row r="452" spans="1:55" x14ac:dyDescent="0.25">
      <c r="A452" s="14">
        <v>447</v>
      </c>
      <c r="B452">
        <v>0.32480013600000002</v>
      </c>
      <c r="C452" s="1">
        <f t="shared" si="21"/>
        <v>2</v>
      </c>
      <c r="D452" s="14">
        <v>447</v>
      </c>
      <c r="E452" s="12">
        <f t="shared" si="22"/>
        <v>0.32480013600000002</v>
      </c>
      <c r="BC452" s="12">
        <f t="shared" si="20"/>
        <v>0.32480013600000002</v>
      </c>
    </row>
    <row r="453" spans="1:55" x14ac:dyDescent="0.25">
      <c r="A453" s="14">
        <v>448</v>
      </c>
      <c r="B453">
        <v>0.32459428279999902</v>
      </c>
      <c r="C453" s="1">
        <f t="shared" si="21"/>
        <v>2</v>
      </c>
      <c r="D453" s="14">
        <v>448</v>
      </c>
      <c r="E453" s="12">
        <f t="shared" si="22"/>
        <v>0.32459428279999902</v>
      </c>
      <c r="BC453" s="12">
        <f t="shared" ref="BC453:BC516" si="23">B453</f>
        <v>0.32459428279999902</v>
      </c>
    </row>
    <row r="454" spans="1:55" x14ac:dyDescent="0.25">
      <c r="A454" s="14">
        <v>449</v>
      </c>
      <c r="B454">
        <v>0.32437943740000003</v>
      </c>
      <c r="C454" s="1">
        <f t="shared" ref="C454:C517" si="24">IF(ROW()-$C$4&lt;=$C$2,1,2)</f>
        <v>2</v>
      </c>
      <c r="D454" s="14">
        <v>449</v>
      </c>
      <c r="E454" s="12">
        <f t="shared" ref="E454:E517" si="25">B454</f>
        <v>0.32437943740000003</v>
      </c>
      <c r="BC454" s="12">
        <f t="shared" si="23"/>
        <v>0.32437943740000003</v>
      </c>
    </row>
    <row r="455" spans="1:55" x14ac:dyDescent="0.25">
      <c r="A455" s="14">
        <v>450</v>
      </c>
      <c r="B455">
        <v>0.32415569179999998</v>
      </c>
      <c r="C455" s="1">
        <f t="shared" si="24"/>
        <v>2</v>
      </c>
      <c r="D455" s="14">
        <v>450</v>
      </c>
      <c r="E455" s="12">
        <f t="shared" si="25"/>
        <v>0.32415569179999998</v>
      </c>
      <c r="BC455" s="12">
        <f t="shared" si="23"/>
        <v>0.32415569179999998</v>
      </c>
    </row>
    <row r="456" spans="1:55" x14ac:dyDescent="0.25">
      <c r="A456" s="14">
        <v>451</v>
      </c>
      <c r="B456">
        <v>0.32392313739999901</v>
      </c>
      <c r="C456" s="1">
        <f t="shared" si="24"/>
        <v>2</v>
      </c>
      <c r="D456" s="14">
        <v>451</v>
      </c>
      <c r="E456" s="12">
        <f t="shared" si="25"/>
        <v>0.32392313739999901</v>
      </c>
      <c r="BC456" s="12">
        <f t="shared" si="23"/>
        <v>0.32392313739999901</v>
      </c>
    </row>
    <row r="457" spans="1:55" x14ac:dyDescent="0.25">
      <c r="A457" s="14">
        <v>452</v>
      </c>
      <c r="B457">
        <v>0.32368186599999998</v>
      </c>
      <c r="C457" s="1">
        <f t="shared" si="24"/>
        <v>2</v>
      </c>
      <c r="D457" s="14">
        <v>452</v>
      </c>
      <c r="E457" s="12">
        <f t="shared" si="25"/>
        <v>0.32368186599999998</v>
      </c>
      <c r="BC457" s="12">
        <f t="shared" si="23"/>
        <v>0.32368186599999998</v>
      </c>
    </row>
    <row r="458" spans="1:55" x14ac:dyDescent="0.25">
      <c r="A458" s="14">
        <v>453</v>
      </c>
      <c r="B458">
        <v>0.32343196819999998</v>
      </c>
      <c r="C458" s="1">
        <f t="shared" si="24"/>
        <v>2</v>
      </c>
      <c r="D458" s="14">
        <v>453</v>
      </c>
      <c r="E458" s="12">
        <f t="shared" si="25"/>
        <v>0.32343196819999998</v>
      </c>
      <c r="BC458" s="12">
        <f t="shared" si="23"/>
        <v>0.32343196819999998</v>
      </c>
    </row>
    <row r="459" spans="1:55" x14ac:dyDescent="0.25">
      <c r="A459" s="14">
        <v>454</v>
      </c>
      <c r="B459">
        <v>0.32317353559999901</v>
      </c>
      <c r="C459" s="1">
        <f t="shared" si="24"/>
        <v>2</v>
      </c>
      <c r="D459" s="14">
        <v>454</v>
      </c>
      <c r="E459" s="12">
        <f t="shared" si="25"/>
        <v>0.32317353559999901</v>
      </c>
      <c r="BC459" s="12">
        <f t="shared" si="23"/>
        <v>0.32317353559999901</v>
      </c>
    </row>
    <row r="460" spans="1:55" x14ac:dyDescent="0.25">
      <c r="A460" s="14">
        <v>455</v>
      </c>
      <c r="B460">
        <v>0.32290665879999902</v>
      </c>
      <c r="C460" s="1">
        <f t="shared" si="24"/>
        <v>2</v>
      </c>
      <c r="D460" s="14">
        <v>455</v>
      </c>
      <c r="E460" s="12">
        <f t="shared" si="25"/>
        <v>0.32290665879999902</v>
      </c>
      <c r="BC460" s="12">
        <f t="shared" si="23"/>
        <v>0.32290665879999902</v>
      </c>
    </row>
    <row r="461" spans="1:55" x14ac:dyDescent="0.25">
      <c r="A461" s="14">
        <v>456</v>
      </c>
      <c r="B461">
        <v>0.32263142839999998</v>
      </c>
      <c r="C461" s="1">
        <f t="shared" si="24"/>
        <v>2</v>
      </c>
      <c r="D461" s="14">
        <v>456</v>
      </c>
      <c r="E461" s="12">
        <f t="shared" si="25"/>
        <v>0.32263142839999998</v>
      </c>
      <c r="BC461" s="12">
        <f t="shared" si="23"/>
        <v>0.32263142839999998</v>
      </c>
    </row>
    <row r="462" spans="1:55" x14ac:dyDescent="0.25">
      <c r="A462" s="14">
        <v>457</v>
      </c>
      <c r="B462">
        <v>0.32234793480000001</v>
      </c>
      <c r="C462" s="1">
        <f t="shared" si="24"/>
        <v>2</v>
      </c>
      <c r="D462" s="14">
        <v>457</v>
      </c>
      <c r="E462" s="12">
        <f t="shared" si="25"/>
        <v>0.32234793480000001</v>
      </c>
      <c r="BC462" s="12">
        <f t="shared" si="23"/>
        <v>0.32234793480000001</v>
      </c>
    </row>
    <row r="463" spans="1:55" x14ac:dyDescent="0.25">
      <c r="A463" s="14">
        <v>458</v>
      </c>
      <c r="B463">
        <v>0.32205626799999998</v>
      </c>
      <c r="C463" s="1">
        <f t="shared" si="24"/>
        <v>2</v>
      </c>
      <c r="D463" s="14">
        <v>458</v>
      </c>
      <c r="E463" s="12">
        <f t="shared" si="25"/>
        <v>0.32205626799999998</v>
      </c>
      <c r="BC463" s="12">
        <f t="shared" si="23"/>
        <v>0.32205626799999998</v>
      </c>
    </row>
    <row r="464" spans="1:55" x14ac:dyDescent="0.25">
      <c r="A464" s="14">
        <v>459</v>
      </c>
      <c r="B464">
        <v>0.32175651799999999</v>
      </c>
      <c r="C464" s="1">
        <f t="shared" si="24"/>
        <v>2</v>
      </c>
      <c r="D464" s="14">
        <v>459</v>
      </c>
      <c r="E464" s="12">
        <f t="shared" si="25"/>
        <v>0.32175651799999999</v>
      </c>
      <c r="BC464" s="12">
        <f t="shared" si="23"/>
        <v>0.32175651799999999</v>
      </c>
    </row>
    <row r="465" spans="1:55" x14ac:dyDescent="0.25">
      <c r="A465" s="14">
        <v>460</v>
      </c>
      <c r="B465">
        <v>0.32144877459999999</v>
      </c>
      <c r="C465" s="1">
        <f t="shared" si="24"/>
        <v>2</v>
      </c>
      <c r="D465" s="14">
        <v>460</v>
      </c>
      <c r="E465" s="12">
        <f t="shared" si="25"/>
        <v>0.32144877459999999</v>
      </c>
      <c r="BC465" s="12">
        <f t="shared" si="23"/>
        <v>0.32144877459999999</v>
      </c>
    </row>
    <row r="466" spans="1:55" x14ac:dyDescent="0.25">
      <c r="A466" s="14">
        <v>461</v>
      </c>
      <c r="B466">
        <v>0.32113312659999899</v>
      </c>
      <c r="C466" s="1">
        <f t="shared" si="24"/>
        <v>2</v>
      </c>
      <c r="D466" s="14">
        <v>461</v>
      </c>
      <c r="E466" s="12">
        <f t="shared" si="25"/>
        <v>0.32113312659999899</v>
      </c>
      <c r="BC466" s="12">
        <f t="shared" si="23"/>
        <v>0.32113312659999899</v>
      </c>
    </row>
    <row r="467" spans="1:55" x14ac:dyDescent="0.25">
      <c r="A467" s="14">
        <v>462</v>
      </c>
      <c r="B467">
        <v>0.32080966359999902</v>
      </c>
      <c r="C467" s="1">
        <f t="shared" si="24"/>
        <v>2</v>
      </c>
      <c r="D467" s="14">
        <v>462</v>
      </c>
      <c r="E467" s="12">
        <f t="shared" si="25"/>
        <v>0.32080966359999902</v>
      </c>
      <c r="BC467" s="12">
        <f t="shared" si="23"/>
        <v>0.32080966359999902</v>
      </c>
    </row>
    <row r="468" spans="1:55" x14ac:dyDescent="0.25">
      <c r="A468" s="14">
        <v>463</v>
      </c>
      <c r="B468">
        <v>0.32047847400000001</v>
      </c>
      <c r="C468" s="1">
        <f t="shared" si="24"/>
        <v>2</v>
      </c>
      <c r="D468" s="14">
        <v>463</v>
      </c>
      <c r="E468" s="12">
        <f t="shared" si="25"/>
        <v>0.32047847400000001</v>
      </c>
      <c r="BC468" s="12">
        <f t="shared" si="23"/>
        <v>0.32047847400000001</v>
      </c>
    </row>
    <row r="469" spans="1:55" x14ac:dyDescent="0.25">
      <c r="A469" s="14">
        <v>464</v>
      </c>
      <c r="B469">
        <v>0.32013964639999998</v>
      </c>
      <c r="C469" s="1">
        <f t="shared" si="24"/>
        <v>2</v>
      </c>
      <c r="D469" s="14">
        <v>464</v>
      </c>
      <c r="E469" s="12">
        <f t="shared" si="25"/>
        <v>0.32013964639999998</v>
      </c>
      <c r="BC469" s="12">
        <f t="shared" si="23"/>
        <v>0.32013964639999998</v>
      </c>
    </row>
    <row r="470" spans="1:55" x14ac:dyDescent="0.25">
      <c r="A470" s="14">
        <v>465</v>
      </c>
      <c r="B470">
        <v>0.31979326879999997</v>
      </c>
      <c r="C470" s="1">
        <f t="shared" si="24"/>
        <v>2</v>
      </c>
      <c r="D470" s="14">
        <v>465</v>
      </c>
      <c r="E470" s="12">
        <f t="shared" si="25"/>
        <v>0.31979326879999997</v>
      </c>
      <c r="BC470" s="12">
        <f t="shared" si="23"/>
        <v>0.31979326879999997</v>
      </c>
    </row>
    <row r="471" spans="1:55" x14ac:dyDescent="0.25">
      <c r="A471" s="14">
        <v>466</v>
      </c>
      <c r="B471">
        <v>0.31943942920000001</v>
      </c>
      <c r="C471" s="1">
        <f t="shared" si="24"/>
        <v>2</v>
      </c>
      <c r="D471" s="14">
        <v>466</v>
      </c>
      <c r="E471" s="12">
        <f t="shared" si="25"/>
        <v>0.31943942920000001</v>
      </c>
      <c r="BC471" s="12">
        <f t="shared" si="23"/>
        <v>0.31943942920000001</v>
      </c>
    </row>
    <row r="472" spans="1:55" x14ac:dyDescent="0.25">
      <c r="A472" s="14">
        <v>467</v>
      </c>
      <c r="B472">
        <v>0.31907821479999998</v>
      </c>
      <c r="C472" s="1">
        <f t="shared" si="24"/>
        <v>2</v>
      </c>
      <c r="D472" s="14">
        <v>467</v>
      </c>
      <c r="E472" s="12">
        <f t="shared" si="25"/>
        <v>0.31907821479999998</v>
      </c>
      <c r="BC472" s="12">
        <f t="shared" si="23"/>
        <v>0.31907821479999998</v>
      </c>
    </row>
    <row r="473" spans="1:55" x14ac:dyDescent="0.25">
      <c r="A473" s="14">
        <v>468</v>
      </c>
      <c r="B473">
        <v>0.31870971279999999</v>
      </c>
      <c r="C473" s="1">
        <f t="shared" si="24"/>
        <v>2</v>
      </c>
      <c r="D473" s="14">
        <v>468</v>
      </c>
      <c r="E473" s="12">
        <f t="shared" si="25"/>
        <v>0.31870971279999999</v>
      </c>
      <c r="BC473" s="12">
        <f t="shared" si="23"/>
        <v>0.31870971279999999</v>
      </c>
    </row>
    <row r="474" spans="1:55" x14ac:dyDescent="0.25">
      <c r="A474" s="14">
        <v>469</v>
      </c>
      <c r="B474">
        <v>0.318334009999999</v>
      </c>
      <c r="C474" s="1">
        <f t="shared" si="24"/>
        <v>2</v>
      </c>
      <c r="D474" s="14">
        <v>469</v>
      </c>
      <c r="E474" s="12">
        <f t="shared" si="25"/>
        <v>0.318334009999999</v>
      </c>
      <c r="BC474" s="12">
        <f t="shared" si="23"/>
        <v>0.318334009999999</v>
      </c>
    </row>
    <row r="475" spans="1:55" x14ac:dyDescent="0.25">
      <c r="A475" s="14">
        <v>470</v>
      </c>
      <c r="B475">
        <v>0.31795119299999902</v>
      </c>
      <c r="C475" s="1">
        <f t="shared" si="24"/>
        <v>2</v>
      </c>
      <c r="D475" s="14">
        <v>470</v>
      </c>
      <c r="E475" s="12">
        <f t="shared" si="25"/>
        <v>0.31795119299999902</v>
      </c>
      <c r="BC475" s="12">
        <f t="shared" si="23"/>
        <v>0.31795119299999902</v>
      </c>
    </row>
    <row r="476" spans="1:55" x14ac:dyDescent="0.25">
      <c r="A476" s="14">
        <v>471</v>
      </c>
      <c r="B476">
        <v>0.31756134759999999</v>
      </c>
      <c r="C476" s="1">
        <f t="shared" si="24"/>
        <v>2</v>
      </c>
      <c r="D476" s="14">
        <v>471</v>
      </c>
      <c r="E476" s="12">
        <f t="shared" si="25"/>
        <v>0.31756134759999999</v>
      </c>
      <c r="BC476" s="12">
        <f t="shared" si="23"/>
        <v>0.31756134759999999</v>
      </c>
    </row>
    <row r="477" spans="1:55" x14ac:dyDescent="0.25">
      <c r="A477" s="14">
        <v>472</v>
      </c>
      <c r="B477">
        <v>0.31716455960000001</v>
      </c>
      <c r="C477" s="1">
        <f t="shared" si="24"/>
        <v>2</v>
      </c>
      <c r="D477" s="14">
        <v>472</v>
      </c>
      <c r="E477" s="12">
        <f t="shared" si="25"/>
        <v>0.31716455960000001</v>
      </c>
      <c r="BC477" s="12">
        <f t="shared" si="23"/>
        <v>0.31716455960000001</v>
      </c>
    </row>
    <row r="478" spans="1:55" x14ac:dyDescent="0.25">
      <c r="A478" s="14">
        <v>473</v>
      </c>
      <c r="B478">
        <v>0.31676091419999902</v>
      </c>
      <c r="C478" s="1">
        <f t="shared" si="24"/>
        <v>2</v>
      </c>
      <c r="D478" s="14">
        <v>473</v>
      </c>
      <c r="E478" s="12">
        <f t="shared" si="25"/>
        <v>0.31676091419999902</v>
      </c>
      <c r="BC478" s="12">
        <f t="shared" si="23"/>
        <v>0.31676091419999902</v>
      </c>
    </row>
    <row r="479" spans="1:55" x14ac:dyDescent="0.25">
      <c r="A479" s="14">
        <v>474</v>
      </c>
      <c r="B479">
        <v>0.31635049659999998</v>
      </c>
      <c r="C479" s="1">
        <f t="shared" si="24"/>
        <v>2</v>
      </c>
      <c r="D479" s="14">
        <v>474</v>
      </c>
      <c r="E479" s="12">
        <f t="shared" si="25"/>
        <v>0.31635049659999998</v>
      </c>
      <c r="BC479" s="12">
        <f t="shared" si="23"/>
        <v>0.31635049659999998</v>
      </c>
    </row>
    <row r="480" spans="1:55" x14ac:dyDescent="0.25">
      <c r="A480" s="14">
        <v>475</v>
      </c>
      <c r="B480">
        <v>0.31593339079999899</v>
      </c>
      <c r="C480" s="1">
        <f t="shared" si="24"/>
        <v>2</v>
      </c>
      <c r="D480" s="14">
        <v>475</v>
      </c>
      <c r="E480" s="12">
        <f t="shared" si="25"/>
        <v>0.31593339079999899</v>
      </c>
      <c r="BC480" s="12">
        <f t="shared" si="23"/>
        <v>0.31593339079999899</v>
      </c>
    </row>
    <row r="481" spans="1:55" x14ac:dyDescent="0.25">
      <c r="A481" s="14">
        <v>476</v>
      </c>
      <c r="B481">
        <v>0.31550968140000002</v>
      </c>
      <c r="C481" s="1">
        <f t="shared" si="24"/>
        <v>2</v>
      </c>
      <c r="D481" s="14">
        <v>476</v>
      </c>
      <c r="E481" s="12">
        <f t="shared" si="25"/>
        <v>0.31550968140000002</v>
      </c>
      <c r="BC481" s="12">
        <f t="shared" si="23"/>
        <v>0.31550968140000002</v>
      </c>
    </row>
    <row r="482" spans="1:55" x14ac:dyDescent="0.25">
      <c r="A482" s="14">
        <v>477</v>
      </c>
      <c r="B482">
        <v>0.31507945199999998</v>
      </c>
      <c r="C482" s="1">
        <f t="shared" si="24"/>
        <v>2</v>
      </c>
      <c r="D482" s="14">
        <v>477</v>
      </c>
      <c r="E482" s="12">
        <f t="shared" si="25"/>
        <v>0.31507945199999998</v>
      </c>
      <c r="BC482" s="12">
        <f t="shared" si="23"/>
        <v>0.31507945199999998</v>
      </c>
    </row>
    <row r="483" spans="1:55" x14ac:dyDescent="0.25">
      <c r="A483" s="14">
        <v>478</v>
      </c>
      <c r="B483">
        <v>0.31464278559999997</v>
      </c>
      <c r="C483" s="1">
        <f t="shared" si="24"/>
        <v>2</v>
      </c>
      <c r="D483" s="14">
        <v>478</v>
      </c>
      <c r="E483" s="12">
        <f t="shared" si="25"/>
        <v>0.31464278559999997</v>
      </c>
      <c r="BC483" s="12">
        <f t="shared" si="23"/>
        <v>0.31464278559999997</v>
      </c>
    </row>
    <row r="484" spans="1:55" x14ac:dyDescent="0.25">
      <c r="A484" s="14">
        <v>479</v>
      </c>
      <c r="B484">
        <v>0.31419976559999901</v>
      </c>
      <c r="C484" s="1">
        <f t="shared" si="24"/>
        <v>2</v>
      </c>
      <c r="D484" s="14">
        <v>479</v>
      </c>
      <c r="E484" s="12">
        <f t="shared" si="25"/>
        <v>0.31419976559999901</v>
      </c>
      <c r="BC484" s="12">
        <f t="shared" si="23"/>
        <v>0.31419976559999901</v>
      </c>
    </row>
    <row r="485" spans="1:55" x14ac:dyDescent="0.25">
      <c r="A485" s="14">
        <v>480</v>
      </c>
      <c r="B485">
        <v>0.313750474</v>
      </c>
      <c r="C485" s="1">
        <f t="shared" si="24"/>
        <v>2</v>
      </c>
      <c r="D485" s="14">
        <v>480</v>
      </c>
      <c r="E485" s="12">
        <f t="shared" si="25"/>
        <v>0.313750474</v>
      </c>
      <c r="BC485" s="12">
        <f t="shared" si="23"/>
        <v>0.313750474</v>
      </c>
    </row>
    <row r="486" spans="1:55" x14ac:dyDescent="0.25">
      <c r="A486" s="14">
        <v>481</v>
      </c>
      <c r="B486">
        <v>0.31329499299999902</v>
      </c>
      <c r="C486" s="1">
        <f t="shared" si="24"/>
        <v>2</v>
      </c>
      <c r="D486" s="14">
        <v>481</v>
      </c>
      <c r="E486" s="12">
        <f t="shared" si="25"/>
        <v>0.31329499299999902</v>
      </c>
      <c r="BC486" s="12">
        <f t="shared" si="23"/>
        <v>0.31329499299999902</v>
      </c>
    </row>
    <row r="487" spans="1:55" x14ac:dyDescent="0.25">
      <c r="A487" s="14">
        <v>482</v>
      </c>
      <c r="B487">
        <v>0.31283340440000001</v>
      </c>
      <c r="C487" s="1">
        <f t="shared" si="24"/>
        <v>2</v>
      </c>
      <c r="D487" s="14">
        <v>482</v>
      </c>
      <c r="E487" s="12">
        <f t="shared" si="25"/>
        <v>0.31283340440000001</v>
      </c>
      <c r="BC487" s="12">
        <f t="shared" si="23"/>
        <v>0.31283340440000001</v>
      </c>
    </row>
    <row r="488" spans="1:55" x14ac:dyDescent="0.25">
      <c r="A488" s="14">
        <v>483</v>
      </c>
      <c r="B488">
        <v>0.31236578899999901</v>
      </c>
      <c r="C488" s="1">
        <f t="shared" si="24"/>
        <v>2</v>
      </c>
      <c r="D488" s="14">
        <v>483</v>
      </c>
      <c r="E488" s="12">
        <f t="shared" si="25"/>
        <v>0.31236578899999901</v>
      </c>
      <c r="BC488" s="12">
        <f t="shared" si="23"/>
        <v>0.31236578899999901</v>
      </c>
    </row>
    <row r="489" spans="1:55" x14ac:dyDescent="0.25">
      <c r="A489" s="14">
        <v>484</v>
      </c>
      <c r="B489">
        <v>0.31189222779999998</v>
      </c>
      <c r="C489" s="1">
        <f t="shared" si="24"/>
        <v>2</v>
      </c>
      <c r="D489" s="14">
        <v>484</v>
      </c>
      <c r="E489" s="12">
        <f t="shared" si="25"/>
        <v>0.31189222779999998</v>
      </c>
      <c r="BC489" s="12">
        <f t="shared" si="23"/>
        <v>0.31189222779999998</v>
      </c>
    </row>
    <row r="490" spans="1:55" x14ac:dyDescent="0.25">
      <c r="A490" s="14">
        <v>485</v>
      </c>
      <c r="B490">
        <v>0.3114128008</v>
      </c>
      <c r="C490" s="1">
        <f t="shared" si="24"/>
        <v>2</v>
      </c>
      <c r="D490" s="14">
        <v>485</v>
      </c>
      <c r="E490" s="12">
        <f t="shared" si="25"/>
        <v>0.3114128008</v>
      </c>
      <c r="BC490" s="12">
        <f t="shared" si="23"/>
        <v>0.3114128008</v>
      </c>
    </row>
    <row r="491" spans="1:55" x14ac:dyDescent="0.25">
      <c r="A491" s="14">
        <v>486</v>
      </c>
      <c r="B491">
        <v>0.31092758819999999</v>
      </c>
      <c r="C491" s="1">
        <f t="shared" si="24"/>
        <v>2</v>
      </c>
      <c r="D491" s="14">
        <v>486</v>
      </c>
      <c r="E491" s="12">
        <f t="shared" si="25"/>
        <v>0.31092758819999999</v>
      </c>
      <c r="BC491" s="12">
        <f t="shared" si="23"/>
        <v>0.31092758819999999</v>
      </c>
    </row>
    <row r="492" spans="1:55" x14ac:dyDescent="0.25">
      <c r="A492" s="14">
        <v>487</v>
      </c>
      <c r="B492">
        <v>0.310436669</v>
      </c>
      <c r="C492" s="1">
        <f t="shared" si="24"/>
        <v>2</v>
      </c>
      <c r="D492" s="14">
        <v>487</v>
      </c>
      <c r="E492" s="12">
        <f t="shared" si="25"/>
        <v>0.310436669</v>
      </c>
      <c r="BC492" s="12">
        <f t="shared" si="23"/>
        <v>0.310436669</v>
      </c>
    </row>
    <row r="493" spans="1:55" x14ac:dyDescent="0.25">
      <c r="A493" s="14">
        <v>488</v>
      </c>
      <c r="B493">
        <v>0.30994012239999902</v>
      </c>
      <c r="C493" s="1">
        <f t="shared" si="24"/>
        <v>2</v>
      </c>
      <c r="D493" s="14">
        <v>488</v>
      </c>
      <c r="E493" s="12">
        <f t="shared" si="25"/>
        <v>0.30994012239999902</v>
      </c>
      <c r="BC493" s="12">
        <f t="shared" si="23"/>
        <v>0.30994012239999902</v>
      </c>
    </row>
    <row r="494" spans="1:55" x14ac:dyDescent="0.25">
      <c r="A494" s="14">
        <v>489</v>
      </c>
      <c r="B494">
        <v>0.30943802659999903</v>
      </c>
      <c r="C494" s="1">
        <f t="shared" si="24"/>
        <v>2</v>
      </c>
      <c r="D494" s="14">
        <v>489</v>
      </c>
      <c r="E494" s="12">
        <f t="shared" si="25"/>
        <v>0.30943802659999903</v>
      </c>
      <c r="BC494" s="12">
        <f t="shared" si="23"/>
        <v>0.30943802659999903</v>
      </c>
    </row>
    <row r="495" spans="1:55" x14ac:dyDescent="0.25">
      <c r="A495" s="14">
        <v>490</v>
      </c>
      <c r="B495">
        <v>0.30893045959999998</v>
      </c>
      <c r="C495" s="1">
        <f t="shared" si="24"/>
        <v>2</v>
      </c>
      <c r="D495" s="14">
        <v>490</v>
      </c>
      <c r="E495" s="12">
        <f t="shared" si="25"/>
        <v>0.30893045959999998</v>
      </c>
      <c r="BC495" s="12">
        <f t="shared" si="23"/>
        <v>0.30893045959999998</v>
      </c>
    </row>
    <row r="496" spans="1:55" x14ac:dyDescent="0.25">
      <c r="A496" s="14">
        <v>491</v>
      </c>
      <c r="B496">
        <v>0.3084174992</v>
      </c>
      <c r="C496" s="1">
        <f t="shared" si="24"/>
        <v>2</v>
      </c>
      <c r="D496" s="14">
        <v>491</v>
      </c>
      <c r="E496" s="12">
        <f t="shared" si="25"/>
        <v>0.3084174992</v>
      </c>
      <c r="BC496" s="12">
        <f t="shared" si="23"/>
        <v>0.3084174992</v>
      </c>
    </row>
    <row r="497" spans="1:55" x14ac:dyDescent="0.25">
      <c r="A497" s="14">
        <v>492</v>
      </c>
      <c r="B497">
        <v>0.30789922199999997</v>
      </c>
      <c r="C497" s="1">
        <f t="shared" si="24"/>
        <v>2</v>
      </c>
      <c r="D497" s="14">
        <v>492</v>
      </c>
      <c r="E497" s="12">
        <f t="shared" si="25"/>
        <v>0.30789922199999997</v>
      </c>
      <c r="BC497" s="12">
        <f t="shared" si="23"/>
        <v>0.30789922199999997</v>
      </c>
    </row>
    <row r="498" spans="1:55" x14ac:dyDescent="0.25">
      <c r="A498" s="14">
        <v>493</v>
      </c>
      <c r="B498">
        <v>0.30737570479999998</v>
      </c>
      <c r="C498" s="1">
        <f t="shared" si="24"/>
        <v>2</v>
      </c>
      <c r="D498" s="14">
        <v>493</v>
      </c>
      <c r="E498" s="12">
        <f t="shared" si="25"/>
        <v>0.30737570479999998</v>
      </c>
      <c r="BC498" s="12">
        <f t="shared" si="23"/>
        <v>0.30737570479999998</v>
      </c>
    </row>
    <row r="499" spans="1:55" x14ac:dyDescent="0.25">
      <c r="A499" s="14">
        <v>494</v>
      </c>
      <c r="B499">
        <v>0.30684702380000001</v>
      </c>
      <c r="C499" s="1">
        <f t="shared" si="24"/>
        <v>2</v>
      </c>
      <c r="D499" s="14">
        <v>494</v>
      </c>
      <c r="E499" s="12">
        <f t="shared" si="25"/>
        <v>0.30684702380000001</v>
      </c>
      <c r="BC499" s="12">
        <f t="shared" si="23"/>
        <v>0.30684702380000001</v>
      </c>
    </row>
    <row r="500" spans="1:55" x14ac:dyDescent="0.25">
      <c r="A500" s="14">
        <v>495</v>
      </c>
      <c r="B500">
        <v>0.3063132542</v>
      </c>
      <c r="C500" s="1">
        <f t="shared" si="24"/>
        <v>2</v>
      </c>
      <c r="D500" s="14">
        <v>495</v>
      </c>
      <c r="E500" s="12">
        <f t="shared" si="25"/>
        <v>0.3063132542</v>
      </c>
      <c r="BC500" s="12">
        <f t="shared" si="23"/>
        <v>0.3063132542</v>
      </c>
    </row>
    <row r="501" spans="1:55" x14ac:dyDescent="0.25">
      <c r="A501" s="14">
        <v>496</v>
      </c>
      <c r="B501">
        <v>0.30577447139999903</v>
      </c>
      <c r="C501" s="1">
        <f t="shared" si="24"/>
        <v>2</v>
      </c>
      <c r="D501" s="14">
        <v>496</v>
      </c>
      <c r="E501" s="12">
        <f t="shared" si="25"/>
        <v>0.30577447139999903</v>
      </c>
      <c r="BC501" s="12">
        <f t="shared" si="23"/>
        <v>0.30577447139999903</v>
      </c>
    </row>
    <row r="502" spans="1:55" x14ac:dyDescent="0.25">
      <c r="A502" s="14">
        <v>497</v>
      </c>
      <c r="B502">
        <v>0.30523075</v>
      </c>
      <c r="C502" s="1">
        <f t="shared" si="24"/>
        <v>2</v>
      </c>
      <c r="D502" s="14">
        <v>497</v>
      </c>
      <c r="E502" s="12">
        <f t="shared" si="25"/>
        <v>0.30523075</v>
      </c>
      <c r="BC502" s="12">
        <f t="shared" si="23"/>
        <v>0.30523075</v>
      </c>
    </row>
    <row r="503" spans="1:55" x14ac:dyDescent="0.25">
      <c r="A503" s="14">
        <v>498</v>
      </c>
      <c r="B503">
        <v>0.30468216419999999</v>
      </c>
      <c r="C503" s="1">
        <f t="shared" si="24"/>
        <v>2</v>
      </c>
      <c r="D503" s="14">
        <v>498</v>
      </c>
      <c r="E503" s="12">
        <f t="shared" si="25"/>
        <v>0.30468216419999999</v>
      </c>
      <c r="BC503" s="12">
        <f t="shared" si="23"/>
        <v>0.30468216419999999</v>
      </c>
    </row>
    <row r="504" spans="1:55" x14ac:dyDescent="0.25">
      <c r="A504" s="14">
        <v>499</v>
      </c>
      <c r="B504">
        <v>0.30412878739999999</v>
      </c>
      <c r="C504" s="1">
        <f t="shared" si="24"/>
        <v>2</v>
      </c>
      <c r="D504" s="14">
        <v>499</v>
      </c>
      <c r="E504" s="12">
        <f t="shared" si="25"/>
        <v>0.30412878739999999</v>
      </c>
      <c r="BC504" s="12">
        <f t="shared" si="23"/>
        <v>0.30412878739999999</v>
      </c>
    </row>
    <row r="505" spans="1:55" x14ac:dyDescent="0.25">
      <c r="A505" s="14">
        <v>500</v>
      </c>
      <c r="B505">
        <v>0.30357069279999999</v>
      </c>
      <c r="C505" s="1">
        <f t="shared" si="24"/>
        <v>2</v>
      </c>
      <c r="D505" s="14">
        <v>500</v>
      </c>
      <c r="E505" s="12">
        <f t="shared" si="25"/>
        <v>0.30357069279999999</v>
      </c>
      <c r="BC505" s="12">
        <f t="shared" si="23"/>
        <v>0.30357069279999999</v>
      </c>
    </row>
    <row r="506" spans="1:55" x14ac:dyDescent="0.25">
      <c r="A506" s="14">
        <v>501</v>
      </c>
      <c r="B506">
        <v>0.30300795320000001</v>
      </c>
      <c r="C506" s="1">
        <f t="shared" si="24"/>
        <v>2</v>
      </c>
      <c r="D506" s="14">
        <v>501</v>
      </c>
      <c r="E506" s="12">
        <f t="shared" si="25"/>
        <v>0.30300795320000001</v>
      </c>
      <c r="BC506" s="12">
        <f t="shared" si="23"/>
        <v>0.30300795320000001</v>
      </c>
    </row>
    <row r="507" spans="1:55" x14ac:dyDescent="0.25">
      <c r="A507" s="14">
        <v>502</v>
      </c>
      <c r="B507">
        <v>0.30244064059999998</v>
      </c>
      <c r="C507" s="1">
        <f t="shared" si="24"/>
        <v>2</v>
      </c>
      <c r="D507" s="14">
        <v>502</v>
      </c>
      <c r="E507" s="12">
        <f t="shared" si="25"/>
        <v>0.30244064059999998</v>
      </c>
      <c r="BC507" s="12">
        <f t="shared" si="23"/>
        <v>0.30244064059999998</v>
      </c>
    </row>
    <row r="508" spans="1:55" x14ac:dyDescent="0.25">
      <c r="A508" s="14">
        <v>503</v>
      </c>
      <c r="B508">
        <v>0.30186882679999999</v>
      </c>
      <c r="C508" s="1">
        <f t="shared" si="24"/>
        <v>2</v>
      </c>
      <c r="D508" s="14">
        <v>503</v>
      </c>
      <c r="E508" s="12">
        <f t="shared" si="25"/>
        <v>0.30186882679999999</v>
      </c>
      <c r="BC508" s="12">
        <f t="shared" si="23"/>
        <v>0.30186882679999999</v>
      </c>
    </row>
    <row r="509" spans="1:55" x14ac:dyDescent="0.25">
      <c r="A509" s="14">
        <v>504</v>
      </c>
      <c r="B509">
        <v>0.30129258279999999</v>
      </c>
      <c r="C509" s="1">
        <f t="shared" si="24"/>
        <v>2</v>
      </c>
      <c r="D509" s="14">
        <v>504</v>
      </c>
      <c r="E509" s="12">
        <f t="shared" si="25"/>
        <v>0.30129258279999999</v>
      </c>
      <c r="BC509" s="12">
        <f t="shared" si="23"/>
        <v>0.30129258279999999</v>
      </c>
    </row>
    <row r="510" spans="1:55" x14ac:dyDescent="0.25">
      <c r="A510" s="14">
        <v>505</v>
      </c>
      <c r="B510">
        <v>0.3007119794</v>
      </c>
      <c r="C510" s="1">
        <f t="shared" si="24"/>
        <v>2</v>
      </c>
      <c r="D510" s="14">
        <v>505</v>
      </c>
      <c r="E510" s="12">
        <f t="shared" si="25"/>
        <v>0.3007119794</v>
      </c>
      <c r="BC510" s="12">
        <f t="shared" si="23"/>
        <v>0.3007119794</v>
      </c>
    </row>
    <row r="511" spans="1:55" x14ac:dyDescent="0.25">
      <c r="A511" s="14">
        <v>506</v>
      </c>
      <c r="B511">
        <v>0.30012708659999998</v>
      </c>
      <c r="C511" s="1">
        <f t="shared" si="24"/>
        <v>2</v>
      </c>
      <c r="D511" s="14">
        <v>506</v>
      </c>
      <c r="E511" s="12">
        <f t="shared" si="25"/>
        <v>0.30012708659999998</v>
      </c>
      <c r="BC511" s="12">
        <f t="shared" si="23"/>
        <v>0.30012708659999998</v>
      </c>
    </row>
    <row r="512" spans="1:55" x14ac:dyDescent="0.25">
      <c r="A512" s="14">
        <v>507</v>
      </c>
      <c r="B512">
        <v>0.2995379742</v>
      </c>
      <c r="C512" s="1">
        <f t="shared" si="24"/>
        <v>2</v>
      </c>
      <c r="D512" s="14">
        <v>507</v>
      </c>
      <c r="E512" s="12">
        <f t="shared" si="25"/>
        <v>0.2995379742</v>
      </c>
      <c r="BC512" s="12">
        <f t="shared" si="23"/>
        <v>0.2995379742</v>
      </c>
    </row>
    <row r="513" spans="1:55" x14ac:dyDescent="0.25">
      <c r="A513" s="14">
        <v>508</v>
      </c>
      <c r="B513">
        <v>0.29894471119999999</v>
      </c>
      <c r="C513" s="1">
        <f t="shared" si="24"/>
        <v>2</v>
      </c>
      <c r="D513" s="14">
        <v>508</v>
      </c>
      <c r="E513" s="12">
        <f t="shared" si="25"/>
        <v>0.29894471119999999</v>
      </c>
      <c r="BC513" s="12">
        <f t="shared" si="23"/>
        <v>0.29894471119999999</v>
      </c>
    </row>
    <row r="514" spans="1:55" x14ac:dyDescent="0.25">
      <c r="A514" s="14">
        <v>509</v>
      </c>
      <c r="B514">
        <v>0.29834736619999902</v>
      </c>
      <c r="C514" s="1">
        <f t="shared" si="24"/>
        <v>2</v>
      </c>
      <c r="D514" s="14">
        <v>509</v>
      </c>
      <c r="E514" s="12">
        <f t="shared" si="25"/>
        <v>0.29834736619999902</v>
      </c>
      <c r="BC514" s="12">
        <f t="shared" si="23"/>
        <v>0.29834736619999902</v>
      </c>
    </row>
    <row r="515" spans="1:55" x14ac:dyDescent="0.25">
      <c r="A515" s="14">
        <v>510</v>
      </c>
      <c r="B515">
        <v>0.29774600759999997</v>
      </c>
      <c r="C515" s="1">
        <f t="shared" si="24"/>
        <v>2</v>
      </c>
      <c r="D515" s="14">
        <v>510</v>
      </c>
      <c r="E515" s="12">
        <f t="shared" si="25"/>
        <v>0.29774600759999997</v>
      </c>
      <c r="BC515" s="12">
        <f t="shared" si="23"/>
        <v>0.29774600759999997</v>
      </c>
    </row>
    <row r="516" spans="1:55" x14ac:dyDescent="0.25">
      <c r="A516" s="14">
        <v>511</v>
      </c>
      <c r="B516">
        <v>0.29714070279999999</v>
      </c>
      <c r="C516" s="1">
        <f t="shared" si="24"/>
        <v>2</v>
      </c>
      <c r="D516" s="14">
        <v>511</v>
      </c>
      <c r="E516" s="12">
        <f t="shared" si="25"/>
        <v>0.29714070279999999</v>
      </c>
      <c r="BC516" s="12">
        <f t="shared" si="23"/>
        <v>0.29714070279999999</v>
      </c>
    </row>
    <row r="517" spans="1:55" x14ac:dyDescent="0.25">
      <c r="A517" s="14">
        <v>512</v>
      </c>
      <c r="B517">
        <v>0.29653151899999902</v>
      </c>
      <c r="C517" s="1">
        <f t="shared" si="24"/>
        <v>2</v>
      </c>
      <c r="D517" s="14">
        <v>512</v>
      </c>
      <c r="E517" s="12">
        <f t="shared" si="25"/>
        <v>0.29653151899999902</v>
      </c>
      <c r="BC517" s="12">
        <f t="shared" ref="BC517:BC580" si="26">B517</f>
        <v>0.29653151899999902</v>
      </c>
    </row>
    <row r="518" spans="1:55" x14ac:dyDescent="0.25">
      <c r="A518" s="14">
        <v>513</v>
      </c>
      <c r="B518">
        <v>0.29591852259999901</v>
      </c>
      <c r="C518" s="1">
        <f t="shared" ref="C518:C581" si="27">IF(ROW()-$C$4&lt;=$C$2,1,2)</f>
        <v>2</v>
      </c>
      <c r="D518" s="14">
        <v>513</v>
      </c>
      <c r="E518" s="12">
        <f t="shared" ref="E518:E581" si="28">B518</f>
        <v>0.29591852259999901</v>
      </c>
      <c r="BC518" s="12">
        <f t="shared" si="26"/>
        <v>0.29591852259999901</v>
      </c>
    </row>
    <row r="519" spans="1:55" x14ac:dyDescent="0.25">
      <c r="A519" s="14">
        <v>514</v>
      </c>
      <c r="B519">
        <v>0.29530178000000001</v>
      </c>
      <c r="C519" s="1">
        <f t="shared" si="27"/>
        <v>2</v>
      </c>
      <c r="D519" s="14">
        <v>514</v>
      </c>
      <c r="E519" s="12">
        <f t="shared" si="28"/>
        <v>0.29530178000000001</v>
      </c>
      <c r="BC519" s="12">
        <f t="shared" si="26"/>
        <v>0.29530178000000001</v>
      </c>
    </row>
    <row r="520" spans="1:55" x14ac:dyDescent="0.25">
      <c r="A520" s="14">
        <v>515</v>
      </c>
      <c r="B520">
        <v>0.294681356599999</v>
      </c>
      <c r="C520" s="1">
        <f t="shared" si="27"/>
        <v>2</v>
      </c>
      <c r="D520" s="14">
        <v>515</v>
      </c>
      <c r="E520" s="12">
        <f t="shared" si="28"/>
        <v>0.294681356599999</v>
      </c>
      <c r="BC520" s="12">
        <f t="shared" si="26"/>
        <v>0.294681356599999</v>
      </c>
    </row>
    <row r="521" spans="1:55" x14ac:dyDescent="0.25">
      <c r="A521" s="14">
        <v>516</v>
      </c>
      <c r="B521">
        <v>0.29405731759999998</v>
      </c>
      <c r="C521" s="1">
        <f t="shared" si="27"/>
        <v>2</v>
      </c>
      <c r="D521" s="14">
        <v>516</v>
      </c>
      <c r="E521" s="12">
        <f t="shared" si="28"/>
        <v>0.29405731759999998</v>
      </c>
      <c r="BC521" s="12">
        <f t="shared" si="26"/>
        <v>0.29405731759999998</v>
      </c>
    </row>
    <row r="522" spans="1:55" x14ac:dyDescent="0.25">
      <c r="A522" s="14">
        <v>517</v>
      </c>
      <c r="B522">
        <v>0.29342972759999902</v>
      </c>
      <c r="C522" s="1">
        <f t="shared" si="27"/>
        <v>2</v>
      </c>
      <c r="D522" s="14">
        <v>517</v>
      </c>
      <c r="E522" s="12">
        <f t="shared" si="28"/>
        <v>0.29342972759999902</v>
      </c>
      <c r="BC522" s="12">
        <f t="shared" si="26"/>
        <v>0.29342972759999902</v>
      </c>
    </row>
    <row r="523" spans="1:55" x14ac:dyDescent="0.25">
      <c r="A523" s="14">
        <v>518</v>
      </c>
      <c r="B523">
        <v>0.29279865039999903</v>
      </c>
      <c r="C523" s="1">
        <f t="shared" si="27"/>
        <v>2</v>
      </c>
      <c r="D523" s="14">
        <v>518</v>
      </c>
      <c r="E523" s="12">
        <f t="shared" si="28"/>
        <v>0.29279865039999903</v>
      </c>
      <c r="BC523" s="12">
        <f t="shared" si="26"/>
        <v>0.29279865039999903</v>
      </c>
    </row>
    <row r="524" spans="1:55" x14ac:dyDescent="0.25">
      <c r="A524" s="14">
        <v>519</v>
      </c>
      <c r="B524">
        <v>0.29216414979999999</v>
      </c>
      <c r="C524" s="1">
        <f t="shared" si="27"/>
        <v>2</v>
      </c>
      <c r="D524" s="14">
        <v>519</v>
      </c>
      <c r="E524" s="12">
        <f t="shared" si="28"/>
        <v>0.29216414979999999</v>
      </c>
      <c r="BC524" s="12">
        <f t="shared" si="26"/>
        <v>0.29216414979999999</v>
      </c>
    </row>
    <row r="525" spans="1:55" x14ac:dyDescent="0.25">
      <c r="A525" s="14">
        <v>520</v>
      </c>
      <c r="B525">
        <v>0.29152628879999998</v>
      </c>
      <c r="C525" s="1">
        <f t="shared" si="27"/>
        <v>2</v>
      </c>
      <c r="D525" s="14">
        <v>520</v>
      </c>
      <c r="E525" s="12">
        <f t="shared" si="28"/>
        <v>0.29152628879999998</v>
      </c>
      <c r="BC525" s="12">
        <f t="shared" si="26"/>
        <v>0.29152628879999998</v>
      </c>
    </row>
    <row r="526" spans="1:55" x14ac:dyDescent="0.25">
      <c r="A526" s="14">
        <v>521</v>
      </c>
      <c r="B526">
        <v>0.29088512999999999</v>
      </c>
      <c r="C526" s="1">
        <f t="shared" si="27"/>
        <v>2</v>
      </c>
      <c r="D526" s="14">
        <v>521</v>
      </c>
      <c r="E526" s="12">
        <f t="shared" si="28"/>
        <v>0.29088512999999999</v>
      </c>
      <c r="BC526" s="12">
        <f t="shared" si="26"/>
        <v>0.29088512999999999</v>
      </c>
    </row>
    <row r="527" spans="1:55" x14ac:dyDescent="0.25">
      <c r="A527" s="14">
        <v>522</v>
      </c>
      <c r="B527">
        <v>0.29024073540000001</v>
      </c>
      <c r="C527" s="1">
        <f t="shared" si="27"/>
        <v>2</v>
      </c>
      <c r="D527" s="14">
        <v>522</v>
      </c>
      <c r="E527" s="12">
        <f t="shared" si="28"/>
        <v>0.29024073540000001</v>
      </c>
      <c r="BC527" s="12">
        <f t="shared" si="26"/>
        <v>0.29024073540000001</v>
      </c>
    </row>
    <row r="528" spans="1:55" x14ac:dyDescent="0.25">
      <c r="A528" s="14">
        <v>523</v>
      </c>
      <c r="B528">
        <v>0.28959316639999999</v>
      </c>
      <c r="C528" s="1">
        <f t="shared" si="27"/>
        <v>2</v>
      </c>
      <c r="D528" s="14">
        <v>523</v>
      </c>
      <c r="E528" s="12">
        <f t="shared" si="28"/>
        <v>0.28959316639999999</v>
      </c>
      <c r="BC528" s="12">
        <f t="shared" si="26"/>
        <v>0.28959316639999999</v>
      </c>
    </row>
    <row r="529" spans="1:55" x14ac:dyDescent="0.25">
      <c r="A529" s="14">
        <v>524</v>
      </c>
      <c r="B529">
        <v>0.288942484</v>
      </c>
      <c r="C529" s="1">
        <f t="shared" si="27"/>
        <v>2</v>
      </c>
      <c r="D529" s="14">
        <v>524</v>
      </c>
      <c r="E529" s="12">
        <f t="shared" si="28"/>
        <v>0.288942484</v>
      </c>
      <c r="BC529" s="12">
        <f t="shared" si="26"/>
        <v>0.288942484</v>
      </c>
    </row>
    <row r="530" spans="1:55" x14ac:dyDescent="0.25">
      <c r="A530" s="14">
        <v>525</v>
      </c>
      <c r="B530">
        <v>0.28828874899999901</v>
      </c>
      <c r="C530" s="1">
        <f t="shared" si="27"/>
        <v>2</v>
      </c>
      <c r="D530" s="14">
        <v>525</v>
      </c>
      <c r="E530" s="12">
        <f t="shared" si="28"/>
        <v>0.28828874899999901</v>
      </c>
      <c r="BC530" s="12">
        <f t="shared" si="26"/>
        <v>0.28828874899999901</v>
      </c>
    </row>
    <row r="531" spans="1:55" x14ac:dyDescent="0.25">
      <c r="A531" s="14">
        <v>526</v>
      </c>
      <c r="B531">
        <v>0.28763202139999999</v>
      </c>
      <c r="C531" s="1">
        <f t="shared" si="27"/>
        <v>2</v>
      </c>
      <c r="D531" s="14">
        <v>526</v>
      </c>
      <c r="E531" s="12">
        <f t="shared" si="28"/>
        <v>0.28763202139999999</v>
      </c>
      <c r="BC531" s="12">
        <f t="shared" si="26"/>
        <v>0.28763202139999999</v>
      </c>
    </row>
    <row r="532" spans="1:55" x14ac:dyDescent="0.25">
      <c r="A532" s="14">
        <v>527</v>
      </c>
      <c r="B532">
        <v>0.28697236040000002</v>
      </c>
      <c r="C532" s="1">
        <f t="shared" si="27"/>
        <v>2</v>
      </c>
      <c r="D532" s="14">
        <v>527</v>
      </c>
      <c r="E532" s="12">
        <f t="shared" si="28"/>
        <v>0.28697236040000002</v>
      </c>
      <c r="BC532" s="12">
        <f t="shared" si="26"/>
        <v>0.28697236040000002</v>
      </c>
    </row>
    <row r="533" spans="1:55" x14ac:dyDescent="0.25">
      <c r="A533" s="14">
        <v>528</v>
      </c>
      <c r="B533">
        <v>0.28630982499999902</v>
      </c>
      <c r="C533" s="1">
        <f t="shared" si="27"/>
        <v>2</v>
      </c>
      <c r="D533" s="14">
        <v>528</v>
      </c>
      <c r="E533" s="12">
        <f t="shared" si="28"/>
        <v>0.28630982499999902</v>
      </c>
      <c r="BC533" s="12">
        <f t="shared" si="26"/>
        <v>0.28630982499999902</v>
      </c>
    </row>
    <row r="534" spans="1:55" x14ac:dyDescent="0.25">
      <c r="A534" s="14">
        <v>529</v>
      </c>
      <c r="B534">
        <v>0.2856444742</v>
      </c>
      <c r="C534" s="1">
        <f t="shared" si="27"/>
        <v>2</v>
      </c>
      <c r="D534" s="14">
        <v>529</v>
      </c>
      <c r="E534" s="12">
        <f t="shared" si="28"/>
        <v>0.2856444742</v>
      </c>
      <c r="BC534" s="12">
        <f t="shared" si="26"/>
        <v>0.2856444742</v>
      </c>
    </row>
    <row r="535" spans="1:55" x14ac:dyDescent="0.25">
      <c r="A535" s="14">
        <v>530</v>
      </c>
      <c r="B535">
        <v>0.2849763656</v>
      </c>
      <c r="C535" s="1">
        <f t="shared" si="27"/>
        <v>2</v>
      </c>
      <c r="D535" s="14">
        <v>530</v>
      </c>
      <c r="E535" s="12">
        <f t="shared" si="28"/>
        <v>0.2849763656</v>
      </c>
      <c r="BC535" s="12">
        <f t="shared" si="26"/>
        <v>0.2849763656</v>
      </c>
    </row>
    <row r="536" spans="1:55" x14ac:dyDescent="0.25">
      <c r="A536" s="14">
        <v>531</v>
      </c>
      <c r="B536">
        <v>0.28430555659999901</v>
      </c>
      <c r="C536" s="1">
        <f t="shared" si="27"/>
        <v>2</v>
      </c>
      <c r="D536" s="14">
        <v>531</v>
      </c>
      <c r="E536" s="12">
        <f t="shared" si="28"/>
        <v>0.28430555659999901</v>
      </c>
      <c r="BC536" s="12">
        <f t="shared" si="26"/>
        <v>0.28430555659999901</v>
      </c>
    </row>
    <row r="537" spans="1:55" x14ac:dyDescent="0.25">
      <c r="A537" s="14">
        <v>532</v>
      </c>
      <c r="B537">
        <v>0.28363210459999999</v>
      </c>
      <c r="C537" s="1">
        <f t="shared" si="27"/>
        <v>2</v>
      </c>
      <c r="D537" s="14">
        <v>532</v>
      </c>
      <c r="E537" s="12">
        <f t="shared" si="28"/>
        <v>0.28363210459999999</v>
      </c>
      <c r="BC537" s="12">
        <f t="shared" si="26"/>
        <v>0.28363210459999999</v>
      </c>
    </row>
    <row r="538" spans="1:55" x14ac:dyDescent="0.25">
      <c r="A538" s="14">
        <v>533</v>
      </c>
      <c r="B538">
        <v>0.28295606579999999</v>
      </c>
      <c r="C538" s="1">
        <f t="shared" si="27"/>
        <v>2</v>
      </c>
      <c r="D538" s="14">
        <v>533</v>
      </c>
      <c r="E538" s="12">
        <f t="shared" si="28"/>
        <v>0.28295606579999999</v>
      </c>
      <c r="BC538" s="12">
        <f t="shared" si="26"/>
        <v>0.28295606579999999</v>
      </c>
    </row>
    <row r="539" spans="1:55" x14ac:dyDescent="0.25">
      <c r="A539" s="14">
        <v>534</v>
      </c>
      <c r="B539">
        <v>0.28227749639999999</v>
      </c>
      <c r="C539" s="1">
        <f t="shared" si="27"/>
        <v>2</v>
      </c>
      <c r="D539" s="14">
        <v>534</v>
      </c>
      <c r="E539" s="12">
        <f t="shared" si="28"/>
        <v>0.28227749639999999</v>
      </c>
      <c r="BC539" s="12">
        <f t="shared" si="26"/>
        <v>0.28227749639999999</v>
      </c>
    </row>
    <row r="540" spans="1:55" x14ac:dyDescent="0.25">
      <c r="A540" s="14">
        <v>535</v>
      </c>
      <c r="B540">
        <v>0.28159645179999998</v>
      </c>
      <c r="C540" s="1">
        <f t="shared" si="27"/>
        <v>2</v>
      </c>
      <c r="D540" s="14">
        <v>535</v>
      </c>
      <c r="E540" s="12">
        <f t="shared" si="28"/>
        <v>0.28159645179999998</v>
      </c>
      <c r="BC540" s="12">
        <f t="shared" si="26"/>
        <v>0.28159645179999998</v>
      </c>
    </row>
    <row r="541" spans="1:55" x14ac:dyDescent="0.25">
      <c r="A541" s="14">
        <v>536</v>
      </c>
      <c r="B541">
        <v>0.28091298720000002</v>
      </c>
      <c r="C541" s="1">
        <f t="shared" si="27"/>
        <v>2</v>
      </c>
      <c r="D541" s="14">
        <v>536</v>
      </c>
      <c r="E541" s="12">
        <f t="shared" si="28"/>
        <v>0.28091298720000002</v>
      </c>
      <c r="BC541" s="12">
        <f t="shared" si="26"/>
        <v>0.28091298720000002</v>
      </c>
    </row>
    <row r="542" spans="1:55" x14ac:dyDescent="0.25">
      <c r="A542" s="14">
        <v>537</v>
      </c>
      <c r="B542">
        <v>0.28022715679999999</v>
      </c>
      <c r="C542" s="1">
        <f t="shared" si="27"/>
        <v>2</v>
      </c>
      <c r="D542" s="14">
        <v>537</v>
      </c>
      <c r="E542" s="12">
        <f t="shared" si="28"/>
        <v>0.28022715679999999</v>
      </c>
      <c r="BC542" s="12">
        <f t="shared" si="26"/>
        <v>0.28022715679999999</v>
      </c>
    </row>
    <row r="543" spans="1:55" x14ac:dyDescent="0.25">
      <c r="A543" s="14">
        <v>538</v>
      </c>
      <c r="B543">
        <v>0.279539015</v>
      </c>
      <c r="C543" s="1">
        <f t="shared" si="27"/>
        <v>2</v>
      </c>
      <c r="D543" s="14">
        <v>538</v>
      </c>
      <c r="E543" s="12">
        <f t="shared" si="28"/>
        <v>0.279539015</v>
      </c>
      <c r="BC543" s="12">
        <f t="shared" si="26"/>
        <v>0.279539015</v>
      </c>
    </row>
    <row r="544" spans="1:55" x14ac:dyDescent="0.25">
      <c r="A544" s="14">
        <v>539</v>
      </c>
      <c r="B544">
        <v>0.27884861519999998</v>
      </c>
      <c r="C544" s="1">
        <f t="shared" si="27"/>
        <v>2</v>
      </c>
      <c r="D544" s="14">
        <v>539</v>
      </c>
      <c r="E544" s="12">
        <f t="shared" si="28"/>
        <v>0.27884861519999998</v>
      </c>
      <c r="BC544" s="12">
        <f t="shared" si="26"/>
        <v>0.27884861519999998</v>
      </c>
    </row>
    <row r="545" spans="1:55" x14ac:dyDescent="0.25">
      <c r="A545" s="14">
        <v>540</v>
      </c>
      <c r="B545">
        <v>0.27815601039999999</v>
      </c>
      <c r="C545" s="1">
        <f t="shared" si="27"/>
        <v>2</v>
      </c>
      <c r="D545" s="14">
        <v>540</v>
      </c>
      <c r="E545" s="12">
        <f t="shared" si="28"/>
        <v>0.27815601039999999</v>
      </c>
      <c r="BC545" s="12">
        <f t="shared" si="26"/>
        <v>0.27815601039999999</v>
      </c>
    </row>
    <row r="546" spans="1:55" x14ac:dyDescent="0.25">
      <c r="A546" s="14">
        <v>541</v>
      </c>
      <c r="B546">
        <v>0.27746125319999998</v>
      </c>
      <c r="C546" s="1">
        <f t="shared" si="27"/>
        <v>2</v>
      </c>
      <c r="D546" s="14">
        <v>541</v>
      </c>
      <c r="E546" s="12">
        <f t="shared" si="28"/>
        <v>0.27746125319999998</v>
      </c>
      <c r="BC546" s="12">
        <f t="shared" si="26"/>
        <v>0.27746125319999998</v>
      </c>
    </row>
    <row r="547" spans="1:55" x14ac:dyDescent="0.25">
      <c r="A547" s="14">
        <v>542</v>
      </c>
      <c r="B547">
        <v>0.27676439600000002</v>
      </c>
      <c r="C547" s="1">
        <f t="shared" si="27"/>
        <v>2</v>
      </c>
      <c r="D547" s="14">
        <v>542</v>
      </c>
      <c r="E547" s="12">
        <f t="shared" si="28"/>
        <v>0.27676439600000002</v>
      </c>
      <c r="BC547" s="12">
        <f t="shared" si="26"/>
        <v>0.27676439600000002</v>
      </c>
    </row>
    <row r="548" spans="1:55" x14ac:dyDescent="0.25">
      <c r="A548" s="14">
        <v>543</v>
      </c>
      <c r="B548">
        <v>0.27606548999999903</v>
      </c>
      <c r="C548" s="1">
        <f t="shared" si="27"/>
        <v>2</v>
      </c>
      <c r="D548" s="14">
        <v>543</v>
      </c>
      <c r="E548" s="12">
        <f t="shared" si="28"/>
        <v>0.27606548999999903</v>
      </c>
      <c r="BC548" s="12">
        <f t="shared" si="26"/>
        <v>0.27606548999999903</v>
      </c>
    </row>
    <row r="549" spans="1:55" x14ac:dyDescent="0.25">
      <c r="A549" s="14">
        <v>544</v>
      </c>
      <c r="B549">
        <v>0.27536458659999902</v>
      </c>
      <c r="C549" s="1">
        <f t="shared" si="27"/>
        <v>2</v>
      </c>
      <c r="D549" s="14">
        <v>544</v>
      </c>
      <c r="E549" s="12">
        <f t="shared" si="28"/>
        <v>0.27536458659999902</v>
      </c>
      <c r="BC549" s="12">
        <f t="shared" si="26"/>
        <v>0.27536458659999902</v>
      </c>
    </row>
    <row r="550" spans="1:55" x14ac:dyDescent="0.25">
      <c r="A550" s="14">
        <v>545</v>
      </c>
      <c r="B550">
        <v>0.27466173619999901</v>
      </c>
      <c r="C550" s="1">
        <f t="shared" si="27"/>
        <v>2</v>
      </c>
      <c r="D550" s="14">
        <v>545</v>
      </c>
      <c r="E550" s="12">
        <f t="shared" si="28"/>
        <v>0.27466173619999901</v>
      </c>
      <c r="BC550" s="12">
        <f t="shared" si="26"/>
        <v>0.27466173619999901</v>
      </c>
    </row>
    <row r="551" spans="1:55" x14ac:dyDescent="0.25">
      <c r="A551" s="14">
        <v>546</v>
      </c>
      <c r="B551">
        <v>0.27395698940000002</v>
      </c>
      <c r="C551" s="1">
        <f t="shared" si="27"/>
        <v>2</v>
      </c>
      <c r="D551" s="14">
        <v>546</v>
      </c>
      <c r="E551" s="12">
        <f t="shared" si="28"/>
        <v>0.27395698940000002</v>
      </c>
      <c r="BC551" s="12">
        <f t="shared" si="26"/>
        <v>0.27395698940000002</v>
      </c>
    </row>
    <row r="552" spans="1:55" x14ac:dyDescent="0.25">
      <c r="A552" s="14">
        <v>547</v>
      </c>
      <c r="B552">
        <v>0.27325039559999997</v>
      </c>
      <c r="C552" s="1">
        <f t="shared" si="27"/>
        <v>2</v>
      </c>
      <c r="D552" s="14">
        <v>547</v>
      </c>
      <c r="E552" s="12">
        <f t="shared" si="28"/>
        <v>0.27325039559999997</v>
      </c>
      <c r="BC552" s="12">
        <f t="shared" si="26"/>
        <v>0.27325039559999997</v>
      </c>
    </row>
    <row r="553" spans="1:55" x14ac:dyDescent="0.25">
      <c r="A553" s="14">
        <v>548</v>
      </c>
      <c r="B553">
        <v>0.272542004</v>
      </c>
      <c r="C553" s="1">
        <f t="shared" si="27"/>
        <v>2</v>
      </c>
      <c r="D553" s="14">
        <v>548</v>
      </c>
      <c r="E553" s="12">
        <f t="shared" si="28"/>
        <v>0.272542004</v>
      </c>
      <c r="BC553" s="12">
        <f t="shared" si="26"/>
        <v>0.272542004</v>
      </c>
    </row>
    <row r="554" spans="1:55" x14ac:dyDescent="0.25">
      <c r="A554" s="14">
        <v>549</v>
      </c>
      <c r="B554">
        <v>0.27183186339999998</v>
      </c>
      <c r="C554" s="1">
        <f t="shared" si="27"/>
        <v>2</v>
      </c>
      <c r="D554" s="14">
        <v>549</v>
      </c>
      <c r="E554" s="12">
        <f t="shared" si="28"/>
        <v>0.27183186339999998</v>
      </c>
      <c r="BC554" s="12">
        <f t="shared" si="26"/>
        <v>0.27183186339999998</v>
      </c>
    </row>
    <row r="555" spans="1:55" x14ac:dyDescent="0.25">
      <c r="A555" s="14">
        <v>550</v>
      </c>
      <c r="B555">
        <v>0.27112002239999999</v>
      </c>
      <c r="C555" s="1">
        <f t="shared" si="27"/>
        <v>2</v>
      </c>
      <c r="D555" s="14">
        <v>550</v>
      </c>
      <c r="E555" s="12">
        <f t="shared" si="28"/>
        <v>0.27112002239999999</v>
      </c>
      <c r="BC555" s="12">
        <f t="shared" si="26"/>
        <v>0.27112002239999999</v>
      </c>
    </row>
    <row r="556" spans="1:55" x14ac:dyDescent="0.25">
      <c r="A556" s="14">
        <v>551</v>
      </c>
      <c r="B556">
        <v>0.27040652839999901</v>
      </c>
      <c r="C556" s="1">
        <f t="shared" si="27"/>
        <v>2</v>
      </c>
      <c r="D556" s="14">
        <v>551</v>
      </c>
      <c r="E556" s="12">
        <f t="shared" si="28"/>
        <v>0.27040652839999901</v>
      </c>
      <c r="BC556" s="12">
        <f t="shared" si="26"/>
        <v>0.27040652839999901</v>
      </c>
    </row>
    <row r="557" spans="1:55" x14ac:dyDescent="0.25">
      <c r="A557" s="14">
        <v>552</v>
      </c>
      <c r="B557">
        <v>0.26969142899999998</v>
      </c>
      <c r="C557" s="1">
        <f t="shared" si="27"/>
        <v>2</v>
      </c>
      <c r="D557" s="14">
        <v>552</v>
      </c>
      <c r="E557" s="12">
        <f t="shared" si="28"/>
        <v>0.26969142899999998</v>
      </c>
      <c r="BC557" s="12">
        <f t="shared" si="26"/>
        <v>0.26969142899999998</v>
      </c>
    </row>
    <row r="558" spans="1:55" x14ac:dyDescent="0.25">
      <c r="A558" s="14">
        <v>553</v>
      </c>
      <c r="B558">
        <v>0.26897477119999902</v>
      </c>
      <c r="C558" s="1">
        <f t="shared" si="27"/>
        <v>2</v>
      </c>
      <c r="D558" s="14">
        <v>553</v>
      </c>
      <c r="E558" s="12">
        <f t="shared" si="28"/>
        <v>0.26897477119999902</v>
      </c>
      <c r="BC558" s="12">
        <f t="shared" si="26"/>
        <v>0.26897477119999902</v>
      </c>
    </row>
    <row r="559" spans="1:55" x14ac:dyDescent="0.25">
      <c r="A559" s="14">
        <v>554</v>
      </c>
      <c r="B559">
        <v>0.2682566012</v>
      </c>
      <c r="C559" s="1">
        <f t="shared" si="27"/>
        <v>2</v>
      </c>
      <c r="D559" s="14">
        <v>554</v>
      </c>
      <c r="E559" s="12">
        <f t="shared" si="28"/>
        <v>0.2682566012</v>
      </c>
      <c r="BC559" s="12">
        <f t="shared" si="26"/>
        <v>0.2682566012</v>
      </c>
    </row>
    <row r="560" spans="1:55" x14ac:dyDescent="0.25">
      <c r="A560" s="14">
        <v>555</v>
      </c>
      <c r="B560">
        <v>0.26753696499999902</v>
      </c>
      <c r="C560" s="1">
        <f t="shared" si="27"/>
        <v>2</v>
      </c>
      <c r="D560" s="14">
        <v>555</v>
      </c>
      <c r="E560" s="12">
        <f t="shared" si="28"/>
        <v>0.26753696499999902</v>
      </c>
      <c r="BC560" s="12">
        <f t="shared" si="26"/>
        <v>0.26753696499999902</v>
      </c>
    </row>
    <row r="561" spans="1:55" x14ac:dyDescent="0.25">
      <c r="A561" s="14">
        <v>556</v>
      </c>
      <c r="B561">
        <v>0.26681590820000001</v>
      </c>
      <c r="C561" s="1">
        <f t="shared" si="27"/>
        <v>2</v>
      </c>
      <c r="D561" s="14">
        <v>556</v>
      </c>
      <c r="E561" s="12">
        <f t="shared" si="28"/>
        <v>0.26681590820000001</v>
      </c>
      <c r="BC561" s="12">
        <f t="shared" si="26"/>
        <v>0.26681590820000001</v>
      </c>
    </row>
    <row r="562" spans="1:55" x14ac:dyDescent="0.25">
      <c r="A562" s="14">
        <v>557</v>
      </c>
      <c r="B562">
        <v>0.266093476</v>
      </c>
      <c r="C562" s="1">
        <f t="shared" si="27"/>
        <v>2</v>
      </c>
      <c r="D562" s="14">
        <v>557</v>
      </c>
      <c r="E562" s="12">
        <f t="shared" si="28"/>
        <v>0.266093476</v>
      </c>
      <c r="BC562" s="12">
        <f t="shared" si="26"/>
        <v>0.266093476</v>
      </c>
    </row>
    <row r="563" spans="1:55" x14ac:dyDescent="0.25">
      <c r="A563" s="14">
        <v>558</v>
      </c>
      <c r="B563">
        <v>0.26536971300000001</v>
      </c>
      <c r="C563" s="1">
        <f t="shared" si="27"/>
        <v>2</v>
      </c>
      <c r="D563" s="14">
        <v>558</v>
      </c>
      <c r="E563" s="12">
        <f t="shared" si="28"/>
        <v>0.26536971300000001</v>
      </c>
      <c r="BC563" s="12">
        <f t="shared" si="26"/>
        <v>0.26536971300000001</v>
      </c>
    </row>
    <row r="564" spans="1:55" x14ac:dyDescent="0.25">
      <c r="A564" s="14">
        <v>559</v>
      </c>
      <c r="B564">
        <v>0.26464466320000002</v>
      </c>
      <c r="C564" s="1">
        <f t="shared" si="27"/>
        <v>2</v>
      </c>
      <c r="D564" s="14">
        <v>559</v>
      </c>
      <c r="E564" s="12">
        <f t="shared" si="28"/>
        <v>0.26464466320000002</v>
      </c>
      <c r="BC564" s="12">
        <f t="shared" si="26"/>
        <v>0.26464466320000002</v>
      </c>
    </row>
    <row r="565" spans="1:55" x14ac:dyDescent="0.25">
      <c r="A565" s="14">
        <v>560</v>
      </c>
      <c r="B565">
        <v>0.26391837039999999</v>
      </c>
      <c r="C565" s="1">
        <f t="shared" si="27"/>
        <v>2</v>
      </c>
      <c r="D565" s="14">
        <v>560</v>
      </c>
      <c r="E565" s="12">
        <f t="shared" si="28"/>
        <v>0.26391837039999999</v>
      </c>
      <c r="BC565" s="12">
        <f t="shared" si="26"/>
        <v>0.26391837039999999</v>
      </c>
    </row>
    <row r="566" spans="1:55" x14ac:dyDescent="0.25">
      <c r="A566" s="14">
        <v>561</v>
      </c>
      <c r="B566">
        <v>0.2631908778</v>
      </c>
      <c r="C566" s="1">
        <f t="shared" si="27"/>
        <v>2</v>
      </c>
      <c r="D566" s="14">
        <v>561</v>
      </c>
      <c r="E566" s="12">
        <f t="shared" si="28"/>
        <v>0.2631908778</v>
      </c>
      <c r="BC566" s="12">
        <f t="shared" si="26"/>
        <v>0.2631908778</v>
      </c>
    </row>
    <row r="567" spans="1:55" x14ac:dyDescent="0.25">
      <c r="A567" s="14">
        <v>562</v>
      </c>
      <c r="B567">
        <v>0.2624622284</v>
      </c>
      <c r="C567" s="1">
        <f t="shared" si="27"/>
        <v>2</v>
      </c>
      <c r="D567" s="14">
        <v>562</v>
      </c>
      <c r="E567" s="12">
        <f t="shared" si="28"/>
        <v>0.2624622284</v>
      </c>
      <c r="BC567" s="12">
        <f t="shared" si="26"/>
        <v>0.2624622284</v>
      </c>
    </row>
    <row r="568" spans="1:55" x14ac:dyDescent="0.25">
      <c r="A568" s="14">
        <v>563</v>
      </c>
      <c r="B568">
        <v>0.26173246459999999</v>
      </c>
      <c r="C568" s="1">
        <f t="shared" si="27"/>
        <v>2</v>
      </c>
      <c r="D568" s="14">
        <v>563</v>
      </c>
      <c r="E568" s="12">
        <f t="shared" si="28"/>
        <v>0.26173246459999999</v>
      </c>
      <c r="BC568" s="12">
        <f t="shared" si="26"/>
        <v>0.26173246459999999</v>
      </c>
    </row>
    <row r="569" spans="1:55" x14ac:dyDescent="0.25">
      <c r="A569" s="14">
        <v>564</v>
      </c>
      <c r="B569">
        <v>0.2610016282</v>
      </c>
      <c r="C569" s="1">
        <f t="shared" si="27"/>
        <v>2</v>
      </c>
      <c r="D569" s="14">
        <v>564</v>
      </c>
      <c r="E569" s="12">
        <f t="shared" si="28"/>
        <v>0.2610016282</v>
      </c>
      <c r="BC569" s="12">
        <f t="shared" si="26"/>
        <v>0.2610016282</v>
      </c>
    </row>
    <row r="570" spans="1:55" x14ac:dyDescent="0.25">
      <c r="A570" s="14">
        <v>565</v>
      </c>
      <c r="B570">
        <v>0.26026976079999897</v>
      </c>
      <c r="C570" s="1">
        <f t="shared" si="27"/>
        <v>2</v>
      </c>
      <c r="D570" s="14">
        <v>565</v>
      </c>
      <c r="E570" s="12">
        <f t="shared" si="28"/>
        <v>0.26026976079999897</v>
      </c>
      <c r="BC570" s="12">
        <f t="shared" si="26"/>
        <v>0.26026976079999897</v>
      </c>
    </row>
    <row r="571" spans="1:55" x14ac:dyDescent="0.25">
      <c r="A571" s="14">
        <v>566</v>
      </c>
      <c r="B571">
        <v>0.25953690359999998</v>
      </c>
      <c r="C571" s="1">
        <f t="shared" si="27"/>
        <v>2</v>
      </c>
      <c r="D571" s="14">
        <v>566</v>
      </c>
      <c r="E571" s="12">
        <f t="shared" si="28"/>
        <v>0.25953690359999998</v>
      </c>
      <c r="BC571" s="12">
        <f t="shared" si="26"/>
        <v>0.25953690359999998</v>
      </c>
    </row>
    <row r="572" spans="1:55" x14ac:dyDescent="0.25">
      <c r="A572" s="14">
        <v>567</v>
      </c>
      <c r="B572">
        <v>0.2588030972</v>
      </c>
      <c r="C572" s="1">
        <f t="shared" si="27"/>
        <v>2</v>
      </c>
      <c r="D572" s="14">
        <v>567</v>
      </c>
      <c r="E572" s="12">
        <f t="shared" si="28"/>
        <v>0.2588030972</v>
      </c>
      <c r="BC572" s="12">
        <f t="shared" si="26"/>
        <v>0.2588030972</v>
      </c>
    </row>
    <row r="573" spans="1:55" x14ac:dyDescent="0.25">
      <c r="A573" s="14">
        <v>568</v>
      </c>
      <c r="B573">
        <v>0.25806838179999902</v>
      </c>
      <c r="C573" s="1">
        <f t="shared" si="27"/>
        <v>2</v>
      </c>
      <c r="D573" s="14">
        <v>568</v>
      </c>
      <c r="E573" s="12">
        <f t="shared" si="28"/>
        <v>0.25806838179999902</v>
      </c>
      <c r="BC573" s="12">
        <f t="shared" si="26"/>
        <v>0.25806838179999902</v>
      </c>
    </row>
    <row r="574" spans="1:55" x14ac:dyDescent="0.25">
      <c r="A574" s="14">
        <v>569</v>
      </c>
      <c r="B574">
        <v>0.25733279739999998</v>
      </c>
      <c r="C574" s="1">
        <f t="shared" si="27"/>
        <v>2</v>
      </c>
      <c r="D574" s="14">
        <v>569</v>
      </c>
      <c r="E574" s="12">
        <f t="shared" si="28"/>
        <v>0.25733279739999998</v>
      </c>
      <c r="BC574" s="12">
        <f t="shared" si="26"/>
        <v>0.25733279739999998</v>
      </c>
    </row>
    <row r="575" spans="1:55" x14ac:dyDescent="0.25">
      <c r="A575" s="14">
        <v>570</v>
      </c>
      <c r="B575">
        <v>0.25659638299999998</v>
      </c>
      <c r="C575" s="1">
        <f t="shared" si="27"/>
        <v>2</v>
      </c>
      <c r="D575" s="14">
        <v>570</v>
      </c>
      <c r="E575" s="12">
        <f t="shared" si="28"/>
        <v>0.25659638299999998</v>
      </c>
      <c r="BC575" s="12">
        <f t="shared" si="26"/>
        <v>0.25659638299999998</v>
      </c>
    </row>
    <row r="576" spans="1:55" x14ac:dyDescent="0.25">
      <c r="A576" s="14">
        <v>571</v>
      </c>
      <c r="B576">
        <v>0.25585917799999902</v>
      </c>
      <c r="C576" s="1">
        <f t="shared" si="27"/>
        <v>2</v>
      </c>
      <c r="D576" s="14">
        <v>571</v>
      </c>
      <c r="E576" s="12">
        <f t="shared" si="28"/>
        <v>0.25585917799999902</v>
      </c>
      <c r="BC576" s="12">
        <f t="shared" si="26"/>
        <v>0.25585917799999902</v>
      </c>
    </row>
    <row r="577" spans="1:55" x14ac:dyDescent="0.25">
      <c r="A577" s="14">
        <v>572</v>
      </c>
      <c r="B577">
        <v>0.25512122059999998</v>
      </c>
      <c r="C577" s="1">
        <f t="shared" si="27"/>
        <v>2</v>
      </c>
      <c r="D577" s="14">
        <v>572</v>
      </c>
      <c r="E577" s="12">
        <f t="shared" si="28"/>
        <v>0.25512122059999998</v>
      </c>
      <c r="BC577" s="12">
        <f t="shared" si="26"/>
        <v>0.25512122059999998</v>
      </c>
    </row>
    <row r="578" spans="1:55" x14ac:dyDescent="0.25">
      <c r="A578" s="14">
        <v>573</v>
      </c>
      <c r="B578">
        <v>0.25438254899999901</v>
      </c>
      <c r="C578" s="1">
        <f t="shared" si="27"/>
        <v>2</v>
      </c>
      <c r="D578" s="14">
        <v>573</v>
      </c>
      <c r="E578" s="12">
        <f t="shared" si="28"/>
        <v>0.25438254899999901</v>
      </c>
      <c r="BC578" s="12">
        <f t="shared" si="26"/>
        <v>0.25438254899999901</v>
      </c>
    </row>
    <row r="579" spans="1:55" x14ac:dyDescent="0.25">
      <c r="A579" s="14">
        <v>574</v>
      </c>
      <c r="B579">
        <v>0.253643201199999</v>
      </c>
      <c r="C579" s="1">
        <f t="shared" si="27"/>
        <v>2</v>
      </c>
      <c r="D579" s="14">
        <v>574</v>
      </c>
      <c r="E579" s="12">
        <f t="shared" si="28"/>
        <v>0.253643201199999</v>
      </c>
      <c r="BC579" s="12">
        <f t="shared" si="26"/>
        <v>0.253643201199999</v>
      </c>
    </row>
    <row r="580" spans="1:55" x14ac:dyDescent="0.25">
      <c r="A580" s="14">
        <v>575</v>
      </c>
      <c r="B580">
        <v>0.2529032142</v>
      </c>
      <c r="C580" s="1">
        <f t="shared" si="27"/>
        <v>2</v>
      </c>
      <c r="D580" s="14">
        <v>575</v>
      </c>
      <c r="E580" s="12">
        <f t="shared" si="28"/>
        <v>0.2529032142</v>
      </c>
      <c r="BC580" s="12">
        <f t="shared" si="26"/>
        <v>0.2529032142</v>
      </c>
    </row>
    <row r="581" spans="1:55" x14ac:dyDescent="0.25">
      <c r="A581" s="14">
        <v>576</v>
      </c>
      <c r="B581">
        <v>0.25216262519999999</v>
      </c>
      <c r="C581" s="1">
        <f t="shared" si="27"/>
        <v>2</v>
      </c>
      <c r="D581" s="14">
        <v>576</v>
      </c>
      <c r="E581" s="12">
        <f t="shared" si="28"/>
        <v>0.25216262519999999</v>
      </c>
      <c r="BC581" s="12">
        <f t="shared" ref="BC581:BC644" si="29">B581</f>
        <v>0.25216262519999999</v>
      </c>
    </row>
    <row r="582" spans="1:55" x14ac:dyDescent="0.25">
      <c r="A582" s="14">
        <v>577</v>
      </c>
      <c r="B582">
        <v>0.25142147039999901</v>
      </c>
      <c r="C582" s="1">
        <f t="shared" ref="C582:C645" si="30">IF(ROW()-$C$4&lt;=$C$2,1,2)</f>
        <v>2</v>
      </c>
      <c r="D582" s="14">
        <v>577</v>
      </c>
      <c r="E582" s="12">
        <f t="shared" ref="E582:E645" si="31">B582</f>
        <v>0.25142147039999901</v>
      </c>
      <c r="BC582" s="12">
        <f t="shared" si="29"/>
        <v>0.25142147039999901</v>
      </c>
    </row>
    <row r="583" spans="1:55" x14ac:dyDescent="0.25">
      <c r="A583" s="14">
        <v>578</v>
      </c>
      <c r="B583">
        <v>0.25067978599999902</v>
      </c>
      <c r="C583" s="1">
        <f t="shared" si="30"/>
        <v>2</v>
      </c>
      <c r="D583" s="14">
        <v>578</v>
      </c>
      <c r="E583" s="12">
        <f t="shared" si="31"/>
        <v>0.25067978599999902</v>
      </c>
      <c r="BC583" s="12">
        <f t="shared" si="29"/>
        <v>0.25067978599999902</v>
      </c>
    </row>
    <row r="584" spans="1:55" x14ac:dyDescent="0.25">
      <c r="A584" s="14">
        <v>579</v>
      </c>
      <c r="B584">
        <v>0.24993760779999999</v>
      </c>
      <c r="C584" s="1">
        <f t="shared" si="30"/>
        <v>2</v>
      </c>
      <c r="D584" s="14">
        <v>579</v>
      </c>
      <c r="E584" s="12">
        <f t="shared" si="31"/>
        <v>0.24993760779999999</v>
      </c>
      <c r="BC584" s="12">
        <f t="shared" si="29"/>
        <v>0.24993760779999999</v>
      </c>
    </row>
    <row r="585" spans="1:55" x14ac:dyDescent="0.25">
      <c r="A585" s="14">
        <v>580</v>
      </c>
      <c r="B585">
        <v>0.24919497099999999</v>
      </c>
      <c r="C585" s="1">
        <f t="shared" si="30"/>
        <v>2</v>
      </c>
      <c r="D585" s="14">
        <v>580</v>
      </c>
      <c r="E585" s="12">
        <f t="shared" si="31"/>
        <v>0.24919497099999999</v>
      </c>
      <c r="BC585" s="12">
        <f t="shared" si="29"/>
        <v>0.24919497099999999</v>
      </c>
    </row>
    <row r="586" spans="1:55" x14ac:dyDescent="0.25">
      <c r="A586" s="14">
        <v>581</v>
      </c>
      <c r="B586">
        <v>0.248451910399999</v>
      </c>
      <c r="C586" s="1">
        <f t="shared" si="30"/>
        <v>2</v>
      </c>
      <c r="D586" s="14">
        <v>581</v>
      </c>
      <c r="E586" s="12">
        <f t="shared" si="31"/>
        <v>0.248451910399999</v>
      </c>
      <c r="BC586" s="12">
        <f t="shared" si="29"/>
        <v>0.248451910399999</v>
      </c>
    </row>
    <row r="587" spans="1:55" x14ac:dyDescent="0.25">
      <c r="A587" s="14">
        <v>582</v>
      </c>
      <c r="B587">
        <v>0.247708460799999</v>
      </c>
      <c r="C587" s="1">
        <f t="shared" si="30"/>
        <v>2</v>
      </c>
      <c r="D587" s="14">
        <v>582</v>
      </c>
      <c r="E587" s="12">
        <f t="shared" si="31"/>
        <v>0.247708460799999</v>
      </c>
      <c r="BC587" s="12">
        <f t="shared" si="29"/>
        <v>0.247708460799999</v>
      </c>
    </row>
    <row r="588" spans="1:55" x14ac:dyDescent="0.25">
      <c r="A588" s="14">
        <v>583</v>
      </c>
      <c r="B588">
        <v>0.24696465619999999</v>
      </c>
      <c r="C588" s="1">
        <f t="shared" si="30"/>
        <v>2</v>
      </c>
      <c r="D588" s="14">
        <v>583</v>
      </c>
      <c r="E588" s="12">
        <f t="shared" si="31"/>
        <v>0.24696465619999999</v>
      </c>
      <c r="BC588" s="12">
        <f t="shared" si="29"/>
        <v>0.24696465619999999</v>
      </c>
    </row>
    <row r="589" spans="1:55" x14ac:dyDescent="0.25">
      <c r="A589" s="14">
        <v>584</v>
      </c>
      <c r="B589">
        <v>0.24622053019999901</v>
      </c>
      <c r="C589" s="1">
        <f t="shared" si="30"/>
        <v>2</v>
      </c>
      <c r="D589" s="14">
        <v>584</v>
      </c>
      <c r="E589" s="12">
        <f t="shared" si="31"/>
        <v>0.24622053019999901</v>
      </c>
      <c r="BC589" s="12">
        <f t="shared" si="29"/>
        <v>0.24622053019999901</v>
      </c>
    </row>
    <row r="590" spans="1:55" x14ac:dyDescent="0.25">
      <c r="A590" s="14">
        <v>585</v>
      </c>
      <c r="B590">
        <v>0.2454761164</v>
      </c>
      <c r="C590" s="1">
        <f t="shared" si="30"/>
        <v>2</v>
      </c>
      <c r="D590" s="14">
        <v>585</v>
      </c>
      <c r="E590" s="12">
        <f t="shared" si="31"/>
        <v>0.2454761164</v>
      </c>
      <c r="BC590" s="12">
        <f t="shared" si="29"/>
        <v>0.2454761164</v>
      </c>
    </row>
    <row r="591" spans="1:55" x14ac:dyDescent="0.25">
      <c r="A591" s="14">
        <v>586</v>
      </c>
      <c r="B591">
        <v>0.24473144759999901</v>
      </c>
      <c r="C591" s="1">
        <f t="shared" si="30"/>
        <v>2</v>
      </c>
      <c r="D591" s="14">
        <v>586</v>
      </c>
      <c r="E591" s="12">
        <f t="shared" si="31"/>
        <v>0.24473144759999901</v>
      </c>
      <c r="BC591" s="12">
        <f t="shared" si="29"/>
        <v>0.24473144759999901</v>
      </c>
    </row>
    <row r="592" spans="1:55" x14ac:dyDescent="0.25">
      <c r="A592" s="14">
        <v>587</v>
      </c>
      <c r="B592">
        <v>0.243986556399999</v>
      </c>
      <c r="C592" s="1">
        <f t="shared" si="30"/>
        <v>2</v>
      </c>
      <c r="D592" s="14">
        <v>587</v>
      </c>
      <c r="E592" s="12">
        <f t="shared" si="31"/>
        <v>0.243986556399999</v>
      </c>
      <c r="BC592" s="12">
        <f t="shared" si="29"/>
        <v>0.243986556399999</v>
      </c>
    </row>
    <row r="593" spans="1:55" x14ac:dyDescent="0.25">
      <c r="A593" s="14">
        <v>588</v>
      </c>
      <c r="B593">
        <v>0.243241475199999</v>
      </c>
      <c r="C593" s="1">
        <f t="shared" si="30"/>
        <v>2</v>
      </c>
      <c r="D593" s="14">
        <v>588</v>
      </c>
      <c r="E593" s="12">
        <f t="shared" si="31"/>
        <v>0.243241475199999</v>
      </c>
      <c r="BC593" s="12">
        <f t="shared" si="29"/>
        <v>0.243241475199999</v>
      </c>
    </row>
    <row r="594" spans="1:55" x14ac:dyDescent="0.25">
      <c r="A594" s="14">
        <v>589</v>
      </c>
      <c r="B594">
        <v>0.24249623540000001</v>
      </c>
      <c r="C594" s="1">
        <f t="shared" si="30"/>
        <v>2</v>
      </c>
      <c r="D594" s="14">
        <v>589</v>
      </c>
      <c r="E594" s="12">
        <f t="shared" si="31"/>
        <v>0.24249623540000001</v>
      </c>
      <c r="BC594" s="12">
        <f t="shared" si="29"/>
        <v>0.24249623540000001</v>
      </c>
    </row>
    <row r="595" spans="1:55" x14ac:dyDescent="0.25">
      <c r="A595" s="14">
        <v>590</v>
      </c>
      <c r="B595">
        <v>0.24175086899999901</v>
      </c>
      <c r="C595" s="1">
        <f t="shared" si="30"/>
        <v>2</v>
      </c>
      <c r="D595" s="14">
        <v>590</v>
      </c>
      <c r="E595" s="12">
        <f t="shared" si="31"/>
        <v>0.24175086899999901</v>
      </c>
      <c r="BC595" s="12">
        <f t="shared" si="29"/>
        <v>0.24175086899999901</v>
      </c>
    </row>
    <row r="596" spans="1:55" x14ac:dyDescent="0.25">
      <c r="A596" s="14">
        <v>591</v>
      </c>
      <c r="B596">
        <v>0.24100540679999999</v>
      </c>
      <c r="C596" s="1">
        <f t="shared" si="30"/>
        <v>2</v>
      </c>
      <c r="D596" s="14">
        <v>591</v>
      </c>
      <c r="E596" s="12">
        <f t="shared" si="31"/>
        <v>0.24100540679999999</v>
      </c>
      <c r="BC596" s="12">
        <f t="shared" si="29"/>
        <v>0.24100540679999999</v>
      </c>
    </row>
    <row r="597" spans="1:55" x14ac:dyDescent="0.25">
      <c r="A597" s="14">
        <v>592</v>
      </c>
      <c r="B597">
        <v>0.240259879599999</v>
      </c>
      <c r="C597" s="1">
        <f t="shared" si="30"/>
        <v>2</v>
      </c>
      <c r="D597" s="14">
        <v>592</v>
      </c>
      <c r="E597" s="12">
        <f t="shared" si="31"/>
        <v>0.240259879599999</v>
      </c>
      <c r="BC597" s="12">
        <f t="shared" si="29"/>
        <v>0.240259879599999</v>
      </c>
    </row>
    <row r="598" spans="1:55" x14ac:dyDescent="0.25">
      <c r="A598" s="14">
        <v>593</v>
      </c>
      <c r="B598">
        <v>0.23951431779999999</v>
      </c>
      <c r="C598" s="1">
        <f t="shared" si="30"/>
        <v>2</v>
      </c>
      <c r="D598" s="14">
        <v>593</v>
      </c>
      <c r="E598" s="12">
        <f t="shared" si="31"/>
        <v>0.23951431779999999</v>
      </c>
      <c r="BC598" s="12">
        <f t="shared" si="29"/>
        <v>0.23951431779999999</v>
      </c>
    </row>
    <row r="599" spans="1:55" x14ac:dyDescent="0.25">
      <c r="A599" s="14">
        <v>594</v>
      </c>
      <c r="B599">
        <v>0.23876875139999901</v>
      </c>
      <c r="C599" s="1">
        <f t="shared" si="30"/>
        <v>2</v>
      </c>
      <c r="D599" s="14">
        <v>594</v>
      </c>
      <c r="E599" s="12">
        <f t="shared" si="31"/>
        <v>0.23876875139999901</v>
      </c>
      <c r="BC599" s="12">
        <f t="shared" si="29"/>
        <v>0.23876875139999901</v>
      </c>
    </row>
    <row r="600" spans="1:55" x14ac:dyDescent="0.25">
      <c r="A600" s="14">
        <v>595</v>
      </c>
      <c r="B600">
        <v>0.23802321000000001</v>
      </c>
      <c r="C600" s="1">
        <f t="shared" si="30"/>
        <v>2</v>
      </c>
      <c r="D600" s="14">
        <v>595</v>
      </c>
      <c r="E600" s="12">
        <f t="shared" si="31"/>
        <v>0.23802321000000001</v>
      </c>
      <c r="BC600" s="12">
        <f t="shared" si="29"/>
        <v>0.23802321000000001</v>
      </c>
    </row>
    <row r="601" spans="1:55" x14ac:dyDescent="0.25">
      <c r="A601" s="14">
        <v>596</v>
      </c>
      <c r="B601">
        <v>0.237277723</v>
      </c>
      <c r="C601" s="1">
        <f t="shared" si="30"/>
        <v>2</v>
      </c>
      <c r="D601" s="14">
        <v>596</v>
      </c>
      <c r="E601" s="12">
        <f t="shared" si="31"/>
        <v>0.237277723</v>
      </c>
      <c r="BC601" s="12">
        <f t="shared" si="29"/>
        <v>0.237277723</v>
      </c>
    </row>
    <row r="602" spans="1:55" x14ac:dyDescent="0.25">
      <c r="A602" s="14">
        <v>597</v>
      </c>
      <c r="B602">
        <v>0.2365323194</v>
      </c>
      <c r="C602" s="1">
        <f t="shared" si="30"/>
        <v>2</v>
      </c>
      <c r="D602" s="14">
        <v>597</v>
      </c>
      <c r="E602" s="12">
        <f t="shared" si="31"/>
        <v>0.2365323194</v>
      </c>
      <c r="BC602" s="12">
        <f t="shared" si="29"/>
        <v>0.2365323194</v>
      </c>
    </row>
    <row r="603" spans="1:55" x14ac:dyDescent="0.25">
      <c r="A603" s="14">
        <v>598</v>
      </c>
      <c r="B603">
        <v>0.2357870276</v>
      </c>
      <c r="C603" s="1">
        <f t="shared" si="30"/>
        <v>2</v>
      </c>
      <c r="D603" s="14">
        <v>598</v>
      </c>
      <c r="E603" s="12">
        <f t="shared" si="31"/>
        <v>0.2357870276</v>
      </c>
      <c r="BC603" s="12">
        <f t="shared" si="29"/>
        <v>0.2357870276</v>
      </c>
    </row>
    <row r="604" spans="1:55" x14ac:dyDescent="0.25">
      <c r="A604" s="14">
        <v>599</v>
      </c>
      <c r="B604">
        <v>0.23504187579999899</v>
      </c>
      <c r="C604" s="1">
        <f t="shared" si="30"/>
        <v>2</v>
      </c>
      <c r="D604" s="14">
        <v>599</v>
      </c>
      <c r="E604" s="12">
        <f t="shared" si="31"/>
        <v>0.23504187579999899</v>
      </c>
      <c r="BC604" s="12">
        <f t="shared" si="29"/>
        <v>0.23504187579999899</v>
      </c>
    </row>
    <row r="605" spans="1:55" x14ac:dyDescent="0.25">
      <c r="A605" s="14">
        <v>600</v>
      </c>
      <c r="B605">
        <v>0.2342968922</v>
      </c>
      <c r="C605" s="1">
        <f t="shared" si="30"/>
        <v>2</v>
      </c>
      <c r="D605" s="14">
        <v>600</v>
      </c>
      <c r="E605" s="12">
        <f t="shared" si="31"/>
        <v>0.2342968922</v>
      </c>
      <c r="BC605" s="12">
        <f t="shared" si="29"/>
        <v>0.2342968922</v>
      </c>
    </row>
    <row r="606" spans="1:55" x14ac:dyDescent="0.25">
      <c r="A606" s="14">
        <v>601</v>
      </c>
      <c r="B606">
        <v>0.2335521042</v>
      </c>
      <c r="C606" s="1">
        <f t="shared" si="30"/>
        <v>2</v>
      </c>
      <c r="D606" s="14">
        <v>601</v>
      </c>
      <c r="E606" s="12">
        <f t="shared" si="31"/>
        <v>0.2335521042</v>
      </c>
      <c r="BC606" s="12">
        <f t="shared" si="29"/>
        <v>0.2335521042</v>
      </c>
    </row>
    <row r="607" spans="1:55" x14ac:dyDescent="0.25">
      <c r="A607" s="14">
        <v>602</v>
      </c>
      <c r="B607">
        <v>0.23280753899999901</v>
      </c>
      <c r="C607" s="1">
        <f t="shared" si="30"/>
        <v>2</v>
      </c>
      <c r="D607" s="14">
        <v>602</v>
      </c>
      <c r="E607" s="12">
        <f t="shared" si="31"/>
        <v>0.23280753899999901</v>
      </c>
      <c r="BC607" s="12">
        <f t="shared" si="29"/>
        <v>0.23280753899999901</v>
      </c>
    </row>
    <row r="608" spans="1:55" x14ac:dyDescent="0.25">
      <c r="A608" s="14">
        <v>603</v>
      </c>
      <c r="B608">
        <v>0.23206322359999901</v>
      </c>
      <c r="C608" s="1">
        <f t="shared" si="30"/>
        <v>2</v>
      </c>
      <c r="D608" s="14">
        <v>603</v>
      </c>
      <c r="E608" s="12">
        <f t="shared" si="31"/>
        <v>0.23206322359999901</v>
      </c>
      <c r="BC608" s="12">
        <f t="shared" si="29"/>
        <v>0.23206322359999901</v>
      </c>
    </row>
    <row r="609" spans="1:55" x14ac:dyDescent="0.25">
      <c r="A609" s="14">
        <v>604</v>
      </c>
      <c r="B609">
        <v>0.23131918439999999</v>
      </c>
      <c r="C609" s="1">
        <f t="shared" si="30"/>
        <v>2</v>
      </c>
      <c r="D609" s="14">
        <v>604</v>
      </c>
      <c r="E609" s="12">
        <f t="shared" si="31"/>
        <v>0.23131918439999999</v>
      </c>
      <c r="BC609" s="12">
        <f t="shared" si="29"/>
        <v>0.23131918439999999</v>
      </c>
    </row>
    <row r="610" spans="1:55" x14ac:dyDescent="0.25">
      <c r="A610" s="14">
        <v>605</v>
      </c>
      <c r="B610">
        <v>0.23057544759999901</v>
      </c>
      <c r="C610" s="1">
        <f t="shared" si="30"/>
        <v>2</v>
      </c>
      <c r="D610" s="14">
        <v>605</v>
      </c>
      <c r="E610" s="12">
        <f t="shared" si="31"/>
        <v>0.23057544759999901</v>
      </c>
      <c r="BC610" s="12">
        <f t="shared" si="29"/>
        <v>0.23057544759999901</v>
      </c>
    </row>
    <row r="611" spans="1:55" x14ac:dyDescent="0.25">
      <c r="A611" s="14">
        <v>606</v>
      </c>
      <c r="B611">
        <v>0.22983203939999899</v>
      </c>
      <c r="C611" s="1">
        <f t="shared" si="30"/>
        <v>2</v>
      </c>
      <c r="D611" s="14">
        <v>606</v>
      </c>
      <c r="E611" s="12">
        <f t="shared" si="31"/>
        <v>0.22983203939999899</v>
      </c>
      <c r="BC611" s="12">
        <f t="shared" si="29"/>
        <v>0.22983203939999899</v>
      </c>
    </row>
    <row r="612" spans="1:55" x14ac:dyDescent="0.25">
      <c r="A612" s="14">
        <v>607</v>
      </c>
      <c r="B612">
        <v>0.22908898479999901</v>
      </c>
      <c r="C612" s="1">
        <f t="shared" si="30"/>
        <v>2</v>
      </c>
      <c r="D612" s="14">
        <v>607</v>
      </c>
      <c r="E612" s="12">
        <f t="shared" si="31"/>
        <v>0.22908898479999901</v>
      </c>
      <c r="BC612" s="12">
        <f t="shared" si="29"/>
        <v>0.22908898479999901</v>
      </c>
    </row>
    <row r="613" spans="1:55" x14ac:dyDescent="0.25">
      <c r="A613" s="14">
        <v>608</v>
      </c>
      <c r="B613">
        <v>0.22834630959999999</v>
      </c>
      <c r="C613" s="1">
        <f t="shared" si="30"/>
        <v>2</v>
      </c>
      <c r="D613" s="14">
        <v>608</v>
      </c>
      <c r="E613" s="12">
        <f t="shared" si="31"/>
        <v>0.22834630959999999</v>
      </c>
      <c r="BC613" s="12">
        <f t="shared" si="29"/>
        <v>0.22834630959999999</v>
      </c>
    </row>
    <row r="614" spans="1:55" x14ac:dyDescent="0.25">
      <c r="A614" s="14">
        <v>609</v>
      </c>
      <c r="B614">
        <v>0.2276040386</v>
      </c>
      <c r="C614" s="1">
        <f t="shared" si="30"/>
        <v>2</v>
      </c>
      <c r="D614" s="14">
        <v>609</v>
      </c>
      <c r="E614" s="12">
        <f t="shared" si="31"/>
        <v>0.2276040386</v>
      </c>
      <c r="BC614" s="12">
        <f t="shared" si="29"/>
        <v>0.2276040386</v>
      </c>
    </row>
    <row r="615" spans="1:55" x14ac:dyDescent="0.25">
      <c r="A615" s="14">
        <v>610</v>
      </c>
      <c r="B615">
        <v>0.22686219599999999</v>
      </c>
      <c r="C615" s="1">
        <f t="shared" si="30"/>
        <v>2</v>
      </c>
      <c r="D615" s="14">
        <v>610</v>
      </c>
      <c r="E615" s="12">
        <f t="shared" si="31"/>
        <v>0.22686219599999999</v>
      </c>
      <c r="BC615" s="12">
        <f t="shared" si="29"/>
        <v>0.22686219599999999</v>
      </c>
    </row>
    <row r="616" spans="1:55" x14ac:dyDescent="0.25">
      <c r="A616" s="14">
        <v>611</v>
      </c>
      <c r="B616">
        <v>0.226120806599999</v>
      </c>
      <c r="C616" s="1">
        <f t="shared" si="30"/>
        <v>2</v>
      </c>
      <c r="D616" s="14">
        <v>611</v>
      </c>
      <c r="E616" s="12">
        <f t="shared" si="31"/>
        <v>0.226120806599999</v>
      </c>
      <c r="BC616" s="12">
        <f t="shared" si="29"/>
        <v>0.226120806599999</v>
      </c>
    </row>
    <row r="617" spans="1:55" x14ac:dyDescent="0.25">
      <c r="A617" s="14">
        <v>612</v>
      </c>
      <c r="B617">
        <v>0.225379894</v>
      </c>
      <c r="C617" s="1">
        <f t="shared" si="30"/>
        <v>2</v>
      </c>
      <c r="D617" s="14">
        <v>612</v>
      </c>
      <c r="E617" s="12">
        <f t="shared" si="31"/>
        <v>0.225379894</v>
      </c>
      <c r="BC617" s="12">
        <f t="shared" si="29"/>
        <v>0.225379894</v>
      </c>
    </row>
    <row r="618" spans="1:55" x14ac:dyDescent="0.25">
      <c r="A618" s="14">
        <v>613</v>
      </c>
      <c r="B618">
        <v>0.224639482</v>
      </c>
      <c r="C618" s="1">
        <f t="shared" si="30"/>
        <v>2</v>
      </c>
      <c r="D618" s="14">
        <v>613</v>
      </c>
      <c r="E618" s="12">
        <f t="shared" si="31"/>
        <v>0.224639482</v>
      </c>
      <c r="BC618" s="12">
        <f t="shared" si="29"/>
        <v>0.224639482</v>
      </c>
    </row>
    <row r="619" spans="1:55" x14ac:dyDescent="0.25">
      <c r="A619" s="14">
        <v>614</v>
      </c>
      <c r="B619">
        <v>0.22389959399999901</v>
      </c>
      <c r="C619" s="1">
        <f t="shared" si="30"/>
        <v>2</v>
      </c>
      <c r="D619" s="14">
        <v>614</v>
      </c>
      <c r="E619" s="12">
        <f t="shared" si="31"/>
        <v>0.22389959399999901</v>
      </c>
      <c r="BC619" s="12">
        <f t="shared" si="29"/>
        <v>0.22389959399999901</v>
      </c>
    </row>
    <row r="620" spans="1:55" x14ac:dyDescent="0.25">
      <c r="A620" s="14">
        <v>615</v>
      </c>
      <c r="B620">
        <v>0.223160253</v>
      </c>
      <c r="C620" s="1">
        <f t="shared" si="30"/>
        <v>2</v>
      </c>
      <c r="D620" s="14">
        <v>615</v>
      </c>
      <c r="E620" s="12">
        <f t="shared" si="31"/>
        <v>0.223160253</v>
      </c>
      <c r="BC620" s="12">
        <f t="shared" si="29"/>
        <v>0.223160253</v>
      </c>
    </row>
    <row r="621" spans="1:55" x14ac:dyDescent="0.25">
      <c r="A621" s="14">
        <v>616</v>
      </c>
      <c r="B621">
        <v>0.222421481599999</v>
      </c>
      <c r="C621" s="1">
        <f t="shared" si="30"/>
        <v>2</v>
      </c>
      <c r="D621" s="14">
        <v>616</v>
      </c>
      <c r="E621" s="12">
        <f t="shared" si="31"/>
        <v>0.222421481599999</v>
      </c>
      <c r="BC621" s="12">
        <f t="shared" si="29"/>
        <v>0.222421481599999</v>
      </c>
    </row>
    <row r="622" spans="1:55" x14ac:dyDescent="0.25">
      <c r="A622" s="14">
        <v>617</v>
      </c>
      <c r="B622">
        <v>0.221683302399999</v>
      </c>
      <c r="C622" s="1">
        <f t="shared" si="30"/>
        <v>2</v>
      </c>
      <c r="D622" s="14">
        <v>617</v>
      </c>
      <c r="E622" s="12">
        <f t="shared" si="31"/>
        <v>0.221683302399999</v>
      </c>
      <c r="BC622" s="12">
        <f t="shared" si="29"/>
        <v>0.221683302399999</v>
      </c>
    </row>
    <row r="623" spans="1:55" x14ac:dyDescent="0.25">
      <c r="A623" s="14">
        <v>618</v>
      </c>
      <c r="B623">
        <v>0.22094573740000001</v>
      </c>
      <c r="C623" s="1">
        <f t="shared" si="30"/>
        <v>2</v>
      </c>
      <c r="D623" s="14">
        <v>618</v>
      </c>
      <c r="E623" s="12">
        <f t="shared" si="31"/>
        <v>0.22094573740000001</v>
      </c>
      <c r="BC623" s="12">
        <f t="shared" si="29"/>
        <v>0.22094573740000001</v>
      </c>
    </row>
    <row r="624" spans="1:55" x14ac:dyDescent="0.25">
      <c r="A624" s="14">
        <v>619</v>
      </c>
      <c r="B624">
        <v>0.2202088086</v>
      </c>
      <c r="C624" s="1">
        <f t="shared" si="30"/>
        <v>2</v>
      </c>
      <c r="D624" s="14">
        <v>619</v>
      </c>
      <c r="E624" s="12">
        <f t="shared" si="31"/>
        <v>0.2202088086</v>
      </c>
      <c r="BC624" s="12">
        <f t="shared" si="29"/>
        <v>0.2202088086</v>
      </c>
    </row>
    <row r="625" spans="1:55" x14ac:dyDescent="0.25">
      <c r="A625" s="14">
        <v>620</v>
      </c>
      <c r="B625">
        <v>0.219472537399999</v>
      </c>
      <c r="C625" s="1">
        <f t="shared" si="30"/>
        <v>2</v>
      </c>
      <c r="D625" s="14">
        <v>620</v>
      </c>
      <c r="E625" s="12">
        <f t="shared" si="31"/>
        <v>0.219472537399999</v>
      </c>
      <c r="BC625" s="12">
        <f t="shared" si="29"/>
        <v>0.219472537399999</v>
      </c>
    </row>
    <row r="626" spans="1:55" x14ac:dyDescent="0.25">
      <c r="A626" s="14">
        <v>621</v>
      </c>
      <c r="B626">
        <v>0.2187369452</v>
      </c>
      <c r="C626" s="1">
        <f t="shared" si="30"/>
        <v>2</v>
      </c>
      <c r="D626" s="14">
        <v>621</v>
      </c>
      <c r="E626" s="12">
        <f t="shared" si="31"/>
        <v>0.2187369452</v>
      </c>
      <c r="BC626" s="12">
        <f t="shared" si="29"/>
        <v>0.2187369452</v>
      </c>
    </row>
    <row r="627" spans="1:55" x14ac:dyDescent="0.25">
      <c r="A627" s="14">
        <v>622</v>
      </c>
      <c r="B627">
        <v>0.21800205279999901</v>
      </c>
      <c r="C627" s="1">
        <f t="shared" si="30"/>
        <v>2</v>
      </c>
      <c r="D627" s="14">
        <v>622</v>
      </c>
      <c r="E627" s="12">
        <f t="shared" si="31"/>
        <v>0.21800205279999901</v>
      </c>
      <c r="BC627" s="12">
        <f t="shared" si="29"/>
        <v>0.21800205279999901</v>
      </c>
    </row>
    <row r="628" spans="1:55" x14ac:dyDescent="0.25">
      <c r="A628" s="14">
        <v>623</v>
      </c>
      <c r="B628">
        <v>0.21726788079999901</v>
      </c>
      <c r="C628" s="1">
        <f t="shared" si="30"/>
        <v>2</v>
      </c>
      <c r="D628" s="14">
        <v>623</v>
      </c>
      <c r="E628" s="12">
        <f t="shared" si="31"/>
        <v>0.21726788079999901</v>
      </c>
      <c r="BC628" s="12">
        <f t="shared" si="29"/>
        <v>0.21726788079999901</v>
      </c>
    </row>
    <row r="629" spans="1:55" x14ac:dyDescent="0.25">
      <c r="A629" s="14">
        <v>624</v>
      </c>
      <c r="B629">
        <v>0.21653444999999999</v>
      </c>
      <c r="C629" s="1">
        <f t="shared" si="30"/>
        <v>2</v>
      </c>
      <c r="D629" s="14">
        <v>624</v>
      </c>
      <c r="E629" s="12">
        <f t="shared" si="31"/>
        <v>0.21653444999999999</v>
      </c>
      <c r="BC629" s="12">
        <f t="shared" si="29"/>
        <v>0.21653444999999999</v>
      </c>
    </row>
    <row r="630" spans="1:55" x14ac:dyDescent="0.25">
      <c r="A630" s="14">
        <v>625</v>
      </c>
      <c r="B630">
        <v>0.215801779999999</v>
      </c>
      <c r="C630" s="1">
        <f t="shared" si="30"/>
        <v>2</v>
      </c>
      <c r="D630" s="14">
        <v>625</v>
      </c>
      <c r="E630" s="12">
        <f t="shared" si="31"/>
        <v>0.215801779999999</v>
      </c>
      <c r="BC630" s="12">
        <f t="shared" si="29"/>
        <v>0.215801779999999</v>
      </c>
    </row>
    <row r="631" spans="1:55" x14ac:dyDescent="0.25">
      <c r="A631" s="14">
        <v>626</v>
      </c>
      <c r="B631">
        <v>0.2150698912</v>
      </c>
      <c r="C631" s="1">
        <f t="shared" si="30"/>
        <v>2</v>
      </c>
      <c r="D631" s="14">
        <v>626</v>
      </c>
      <c r="E631" s="12">
        <f t="shared" si="31"/>
        <v>0.2150698912</v>
      </c>
      <c r="BC631" s="12">
        <f t="shared" si="29"/>
        <v>0.2150698912</v>
      </c>
    </row>
    <row r="632" spans="1:55" x14ac:dyDescent="0.25">
      <c r="A632" s="14">
        <v>627</v>
      </c>
      <c r="B632">
        <v>0.21433880259999999</v>
      </c>
      <c r="C632" s="1">
        <f t="shared" si="30"/>
        <v>2</v>
      </c>
      <c r="D632" s="14">
        <v>627</v>
      </c>
      <c r="E632" s="12">
        <f t="shared" si="31"/>
        <v>0.21433880259999999</v>
      </c>
      <c r="BC632" s="12">
        <f t="shared" si="29"/>
        <v>0.21433880259999999</v>
      </c>
    </row>
    <row r="633" spans="1:55" x14ac:dyDescent="0.25">
      <c r="A633" s="14">
        <v>628</v>
      </c>
      <c r="B633">
        <v>0.213608533799999</v>
      </c>
      <c r="C633" s="1">
        <f t="shared" si="30"/>
        <v>2</v>
      </c>
      <c r="D633" s="14">
        <v>628</v>
      </c>
      <c r="E633" s="12">
        <f t="shared" si="31"/>
        <v>0.213608533799999</v>
      </c>
      <c r="BC633" s="12">
        <f t="shared" si="29"/>
        <v>0.213608533799999</v>
      </c>
    </row>
    <row r="634" spans="1:55" x14ac:dyDescent="0.25">
      <c r="A634" s="14">
        <v>629</v>
      </c>
      <c r="B634">
        <v>0.21287910359999901</v>
      </c>
      <c r="C634" s="1">
        <f t="shared" si="30"/>
        <v>2</v>
      </c>
      <c r="D634" s="14">
        <v>629</v>
      </c>
      <c r="E634" s="12">
        <f t="shared" si="31"/>
        <v>0.21287910359999901</v>
      </c>
      <c r="BC634" s="12">
        <f t="shared" si="29"/>
        <v>0.21287910359999901</v>
      </c>
    </row>
    <row r="635" spans="1:55" x14ac:dyDescent="0.25">
      <c r="A635" s="14">
        <v>630</v>
      </c>
      <c r="B635">
        <v>0.212150530999999</v>
      </c>
      <c r="C635" s="1">
        <f t="shared" si="30"/>
        <v>2</v>
      </c>
      <c r="D635" s="14">
        <v>630</v>
      </c>
      <c r="E635" s="12">
        <f t="shared" si="31"/>
        <v>0.212150530999999</v>
      </c>
      <c r="BC635" s="12">
        <f t="shared" si="29"/>
        <v>0.212150530999999</v>
      </c>
    </row>
    <row r="636" spans="1:55" x14ac:dyDescent="0.25">
      <c r="A636" s="14">
        <v>631</v>
      </c>
      <c r="B636">
        <v>0.21142283439999901</v>
      </c>
      <c r="C636" s="1">
        <f t="shared" si="30"/>
        <v>2</v>
      </c>
      <c r="D636" s="14">
        <v>631</v>
      </c>
      <c r="E636" s="12">
        <f t="shared" si="31"/>
        <v>0.21142283439999901</v>
      </c>
      <c r="BC636" s="12">
        <f t="shared" si="29"/>
        <v>0.21142283439999901</v>
      </c>
    </row>
    <row r="637" spans="1:55" x14ac:dyDescent="0.25">
      <c r="A637" s="14">
        <v>632</v>
      </c>
      <c r="B637">
        <v>0.21069603179999999</v>
      </c>
      <c r="C637" s="1">
        <f t="shared" si="30"/>
        <v>2</v>
      </c>
      <c r="D637" s="14">
        <v>632</v>
      </c>
      <c r="E637" s="12">
        <f t="shared" si="31"/>
        <v>0.21069603179999999</v>
      </c>
      <c r="BC637" s="12">
        <f t="shared" si="29"/>
        <v>0.21069603179999999</v>
      </c>
    </row>
    <row r="638" spans="1:55" x14ac:dyDescent="0.25">
      <c r="A638" s="14">
        <v>633</v>
      </c>
      <c r="B638">
        <v>0.20997014119999999</v>
      </c>
      <c r="C638" s="1">
        <f t="shared" si="30"/>
        <v>2</v>
      </c>
      <c r="D638" s="14">
        <v>633</v>
      </c>
      <c r="E638" s="12">
        <f t="shared" si="31"/>
        <v>0.20997014119999999</v>
      </c>
      <c r="BC638" s="12">
        <f t="shared" si="29"/>
        <v>0.20997014119999999</v>
      </c>
    </row>
    <row r="639" spans="1:55" x14ac:dyDescent="0.25">
      <c r="A639" s="14">
        <v>634</v>
      </c>
      <c r="B639">
        <v>0.2092451806</v>
      </c>
      <c r="C639" s="1">
        <f t="shared" si="30"/>
        <v>2</v>
      </c>
      <c r="D639" s="14">
        <v>634</v>
      </c>
      <c r="E639" s="12">
        <f t="shared" si="31"/>
        <v>0.2092451806</v>
      </c>
      <c r="BC639" s="12">
        <f t="shared" si="29"/>
        <v>0.2092451806</v>
      </c>
    </row>
    <row r="640" spans="1:55" x14ac:dyDescent="0.25">
      <c r="A640" s="14">
        <v>635</v>
      </c>
      <c r="B640">
        <v>0.20852116699999901</v>
      </c>
      <c r="C640" s="1">
        <f t="shared" si="30"/>
        <v>2</v>
      </c>
      <c r="D640" s="14">
        <v>635</v>
      </c>
      <c r="E640" s="12">
        <f t="shared" si="31"/>
        <v>0.20852116699999901</v>
      </c>
      <c r="BC640" s="12">
        <f t="shared" si="29"/>
        <v>0.20852116699999901</v>
      </c>
    </row>
    <row r="641" spans="1:55" x14ac:dyDescent="0.25">
      <c r="A641" s="14">
        <v>636</v>
      </c>
      <c r="B641">
        <v>0.20779811779999999</v>
      </c>
      <c r="C641" s="1">
        <f t="shared" si="30"/>
        <v>2</v>
      </c>
      <c r="D641" s="14">
        <v>636</v>
      </c>
      <c r="E641" s="12">
        <f t="shared" si="31"/>
        <v>0.20779811779999999</v>
      </c>
      <c r="BC641" s="12">
        <f t="shared" si="29"/>
        <v>0.20779811779999999</v>
      </c>
    </row>
    <row r="642" spans="1:55" x14ac:dyDescent="0.25">
      <c r="A642" s="14">
        <v>637</v>
      </c>
      <c r="B642">
        <v>0.207076049799999</v>
      </c>
      <c r="C642" s="1">
        <f t="shared" si="30"/>
        <v>2</v>
      </c>
      <c r="D642" s="14">
        <v>637</v>
      </c>
      <c r="E642" s="12">
        <f t="shared" si="31"/>
        <v>0.207076049799999</v>
      </c>
      <c r="BC642" s="12">
        <f t="shared" si="29"/>
        <v>0.207076049799999</v>
      </c>
    </row>
    <row r="643" spans="1:55" x14ac:dyDescent="0.25">
      <c r="A643" s="14">
        <v>638</v>
      </c>
      <c r="B643">
        <v>0.20635497999999899</v>
      </c>
      <c r="C643" s="1">
        <f t="shared" si="30"/>
        <v>2</v>
      </c>
      <c r="D643" s="14">
        <v>638</v>
      </c>
      <c r="E643" s="12">
        <f t="shared" si="31"/>
        <v>0.20635497999999899</v>
      </c>
      <c r="BC643" s="12">
        <f t="shared" si="29"/>
        <v>0.20635497999999899</v>
      </c>
    </row>
    <row r="644" spans="1:55" x14ac:dyDescent="0.25">
      <c r="A644" s="14">
        <v>639</v>
      </c>
      <c r="B644">
        <v>0.20563492419999899</v>
      </c>
      <c r="C644" s="1">
        <f t="shared" si="30"/>
        <v>2</v>
      </c>
      <c r="D644" s="14">
        <v>639</v>
      </c>
      <c r="E644" s="12">
        <f t="shared" si="31"/>
        <v>0.20563492419999899</v>
      </c>
      <c r="BC644" s="12">
        <f t="shared" si="29"/>
        <v>0.20563492419999899</v>
      </c>
    </row>
    <row r="645" spans="1:55" x14ac:dyDescent="0.25">
      <c r="A645" s="14">
        <v>640</v>
      </c>
      <c r="B645">
        <v>0.2049158992</v>
      </c>
      <c r="C645" s="1">
        <f t="shared" si="30"/>
        <v>2</v>
      </c>
      <c r="D645" s="14">
        <v>640</v>
      </c>
      <c r="E645" s="12">
        <f t="shared" si="31"/>
        <v>0.2049158992</v>
      </c>
      <c r="BC645" s="12">
        <f t="shared" ref="BC645:BC708" si="32">B645</f>
        <v>0.2049158992</v>
      </c>
    </row>
    <row r="646" spans="1:55" x14ac:dyDescent="0.25">
      <c r="A646" s="14">
        <v>641</v>
      </c>
      <c r="B646">
        <v>0.20419792039999901</v>
      </c>
      <c r="C646" s="1">
        <f t="shared" ref="C646:C709" si="33">IF(ROW()-$C$4&lt;=$C$2,1,2)</f>
        <v>2</v>
      </c>
      <c r="D646" s="14">
        <v>641</v>
      </c>
      <c r="E646" s="12">
        <f t="shared" ref="E646:E709" si="34">B646</f>
        <v>0.20419792039999901</v>
      </c>
      <c r="BC646" s="12">
        <f t="shared" si="32"/>
        <v>0.20419792039999901</v>
      </c>
    </row>
    <row r="647" spans="1:55" x14ac:dyDescent="0.25">
      <c r="A647" s="14">
        <v>642</v>
      </c>
      <c r="B647">
        <v>0.20348100399999999</v>
      </c>
      <c r="C647" s="1">
        <f t="shared" si="33"/>
        <v>2</v>
      </c>
      <c r="D647" s="14">
        <v>642</v>
      </c>
      <c r="E647" s="12">
        <f t="shared" si="34"/>
        <v>0.20348100399999999</v>
      </c>
      <c r="BC647" s="12">
        <f t="shared" si="32"/>
        <v>0.20348100399999999</v>
      </c>
    </row>
    <row r="648" spans="1:55" x14ac:dyDescent="0.25">
      <c r="A648" s="14">
        <v>643</v>
      </c>
      <c r="B648">
        <v>0.202765165</v>
      </c>
      <c r="C648" s="1">
        <f t="shared" si="33"/>
        <v>2</v>
      </c>
      <c r="D648" s="14">
        <v>643</v>
      </c>
      <c r="E648" s="12">
        <f t="shared" si="34"/>
        <v>0.202765165</v>
      </c>
      <c r="BC648" s="12">
        <f t="shared" si="32"/>
        <v>0.202765165</v>
      </c>
    </row>
    <row r="649" spans="1:55" x14ac:dyDescent="0.25">
      <c r="A649" s="14">
        <v>644</v>
      </c>
      <c r="B649">
        <v>0.202050418599999</v>
      </c>
      <c r="C649" s="1">
        <f t="shared" si="33"/>
        <v>2</v>
      </c>
      <c r="D649" s="14">
        <v>644</v>
      </c>
      <c r="E649" s="12">
        <f t="shared" si="34"/>
        <v>0.202050418599999</v>
      </c>
      <c r="BC649" s="12">
        <f t="shared" si="32"/>
        <v>0.202050418599999</v>
      </c>
    </row>
    <row r="650" spans="1:55" x14ac:dyDescent="0.25">
      <c r="A650" s="14">
        <v>645</v>
      </c>
      <c r="B650">
        <v>0.20133678019999901</v>
      </c>
      <c r="C650" s="1">
        <f t="shared" si="33"/>
        <v>2</v>
      </c>
      <c r="D650" s="14">
        <v>645</v>
      </c>
      <c r="E650" s="12">
        <f t="shared" si="34"/>
        <v>0.20133678019999901</v>
      </c>
      <c r="BC650" s="12">
        <f t="shared" si="32"/>
        <v>0.20133678019999901</v>
      </c>
    </row>
    <row r="651" spans="1:55" x14ac:dyDescent="0.25">
      <c r="A651" s="14">
        <v>646</v>
      </c>
      <c r="B651">
        <v>0.20062426420000001</v>
      </c>
      <c r="C651" s="1">
        <f t="shared" si="33"/>
        <v>2</v>
      </c>
      <c r="D651" s="14">
        <v>646</v>
      </c>
      <c r="E651" s="12">
        <f t="shared" si="34"/>
        <v>0.20062426420000001</v>
      </c>
      <c r="BC651" s="12">
        <f t="shared" si="32"/>
        <v>0.20062426420000001</v>
      </c>
    </row>
    <row r="652" spans="1:55" x14ac:dyDescent="0.25">
      <c r="A652" s="14">
        <v>647</v>
      </c>
      <c r="B652">
        <v>0.19991288505999999</v>
      </c>
      <c r="C652" s="1">
        <f t="shared" si="33"/>
        <v>2</v>
      </c>
      <c r="D652" s="14">
        <v>647</v>
      </c>
      <c r="E652" s="12">
        <f t="shared" si="34"/>
        <v>0.19991288505999999</v>
      </c>
      <c r="BC652" s="12">
        <f t="shared" si="32"/>
        <v>0.19991288505999999</v>
      </c>
    </row>
    <row r="653" spans="1:55" x14ac:dyDescent="0.25">
      <c r="A653" s="14">
        <v>648</v>
      </c>
      <c r="B653">
        <v>0.199202657239999</v>
      </c>
      <c r="C653" s="1">
        <f t="shared" si="33"/>
        <v>2</v>
      </c>
      <c r="D653" s="14">
        <v>648</v>
      </c>
      <c r="E653" s="12">
        <f t="shared" si="34"/>
        <v>0.199202657239999</v>
      </c>
      <c r="BC653" s="12">
        <f t="shared" si="32"/>
        <v>0.199202657239999</v>
      </c>
    </row>
    <row r="654" spans="1:55" x14ac:dyDescent="0.25">
      <c r="A654" s="14">
        <v>649</v>
      </c>
      <c r="B654">
        <v>0.198493594719999</v>
      </c>
      <c r="C654" s="1">
        <f t="shared" si="33"/>
        <v>2</v>
      </c>
      <c r="D654" s="14">
        <v>649</v>
      </c>
      <c r="E654" s="12">
        <f t="shared" si="34"/>
        <v>0.198493594719999</v>
      </c>
      <c r="BC654" s="12">
        <f t="shared" si="32"/>
        <v>0.198493594719999</v>
      </c>
    </row>
    <row r="655" spans="1:55" x14ac:dyDescent="0.25">
      <c r="A655" s="14">
        <v>650</v>
      </c>
      <c r="B655">
        <v>0.197785711299999</v>
      </c>
      <c r="C655" s="1">
        <f t="shared" si="33"/>
        <v>2</v>
      </c>
      <c r="D655" s="14">
        <v>650</v>
      </c>
      <c r="E655" s="12">
        <f t="shared" si="34"/>
        <v>0.197785711299999</v>
      </c>
      <c r="BC655" s="12">
        <f t="shared" si="32"/>
        <v>0.197785711299999</v>
      </c>
    </row>
    <row r="656" spans="1:55" x14ac:dyDescent="0.25">
      <c r="A656" s="14">
        <v>651</v>
      </c>
      <c r="B656">
        <v>0.19707902059999999</v>
      </c>
      <c r="C656" s="1">
        <f t="shared" si="33"/>
        <v>2</v>
      </c>
      <c r="D656" s="14">
        <v>651</v>
      </c>
      <c r="E656" s="12">
        <f t="shared" si="34"/>
        <v>0.19707902059999999</v>
      </c>
      <c r="BC656" s="12">
        <f t="shared" si="32"/>
        <v>0.19707902059999999</v>
      </c>
    </row>
    <row r="657" spans="1:55" x14ac:dyDescent="0.25">
      <c r="A657" s="14">
        <v>652</v>
      </c>
      <c r="B657">
        <v>0.19637353599999999</v>
      </c>
      <c r="C657" s="1">
        <f t="shared" si="33"/>
        <v>2</v>
      </c>
      <c r="D657" s="14">
        <v>652</v>
      </c>
      <c r="E657" s="12">
        <f t="shared" si="34"/>
        <v>0.19637353599999999</v>
      </c>
      <c r="BC657" s="12">
        <f t="shared" si="32"/>
        <v>0.19637353599999999</v>
      </c>
    </row>
    <row r="658" spans="1:55" x14ac:dyDescent="0.25">
      <c r="A658" s="14">
        <v>653</v>
      </c>
      <c r="B658">
        <v>0.19566927065999901</v>
      </c>
      <c r="C658" s="1">
        <f t="shared" si="33"/>
        <v>2</v>
      </c>
      <c r="D658" s="14">
        <v>653</v>
      </c>
      <c r="E658" s="12">
        <f t="shared" si="34"/>
        <v>0.19566927065999901</v>
      </c>
      <c r="BC658" s="12">
        <f t="shared" si="32"/>
        <v>0.19566927065999901</v>
      </c>
    </row>
    <row r="659" spans="1:55" x14ac:dyDescent="0.25">
      <c r="A659" s="14">
        <v>654</v>
      </c>
      <c r="B659">
        <v>0.19496623752</v>
      </c>
      <c r="C659" s="1">
        <f t="shared" si="33"/>
        <v>2</v>
      </c>
      <c r="D659" s="14">
        <v>654</v>
      </c>
      <c r="E659" s="12">
        <f t="shared" si="34"/>
        <v>0.19496623752</v>
      </c>
      <c r="BC659" s="12">
        <f t="shared" si="32"/>
        <v>0.19496623752</v>
      </c>
    </row>
    <row r="660" spans="1:55" x14ac:dyDescent="0.25">
      <c r="A660" s="14">
        <v>655</v>
      </c>
      <c r="B660">
        <v>0.19426444931999901</v>
      </c>
      <c r="C660" s="1">
        <f t="shared" si="33"/>
        <v>2</v>
      </c>
      <c r="D660" s="14">
        <v>655</v>
      </c>
      <c r="E660" s="12">
        <f t="shared" si="34"/>
        <v>0.19426444931999901</v>
      </c>
      <c r="BC660" s="12">
        <f t="shared" si="32"/>
        <v>0.19426444931999901</v>
      </c>
    </row>
    <row r="661" spans="1:55" x14ac:dyDescent="0.25">
      <c r="A661" s="14">
        <v>656</v>
      </c>
      <c r="B661">
        <v>0.19356391855999999</v>
      </c>
      <c r="C661" s="1">
        <f t="shared" si="33"/>
        <v>2</v>
      </c>
      <c r="D661" s="14">
        <v>656</v>
      </c>
      <c r="E661" s="12">
        <f t="shared" si="34"/>
        <v>0.19356391855999999</v>
      </c>
      <c r="BC661" s="12">
        <f t="shared" si="32"/>
        <v>0.19356391855999999</v>
      </c>
    </row>
    <row r="662" spans="1:55" x14ac:dyDescent="0.25">
      <c r="A662" s="14">
        <v>657</v>
      </c>
      <c r="B662">
        <v>0.19286465756000001</v>
      </c>
      <c r="C662" s="1">
        <f t="shared" si="33"/>
        <v>2</v>
      </c>
      <c r="D662" s="14">
        <v>657</v>
      </c>
      <c r="E662" s="12">
        <f t="shared" si="34"/>
        <v>0.19286465756000001</v>
      </c>
      <c r="BC662" s="12">
        <f t="shared" si="32"/>
        <v>0.19286465756000001</v>
      </c>
    </row>
    <row r="663" spans="1:55" x14ac:dyDescent="0.25">
      <c r="A663" s="14">
        <v>658</v>
      </c>
      <c r="B663">
        <v>0.19216667843999999</v>
      </c>
      <c r="C663" s="1">
        <f t="shared" si="33"/>
        <v>2</v>
      </c>
      <c r="D663" s="14">
        <v>658</v>
      </c>
      <c r="E663" s="12">
        <f t="shared" si="34"/>
        <v>0.19216667843999999</v>
      </c>
      <c r="BC663" s="12">
        <f t="shared" si="32"/>
        <v>0.19216667843999999</v>
      </c>
    </row>
    <row r="664" spans="1:55" x14ac:dyDescent="0.25">
      <c r="A664" s="14">
        <v>659</v>
      </c>
      <c r="B664">
        <v>0.19146999306000001</v>
      </c>
      <c r="C664" s="1">
        <f t="shared" si="33"/>
        <v>2</v>
      </c>
      <c r="D664" s="14">
        <v>659</v>
      </c>
      <c r="E664" s="12">
        <f t="shared" si="34"/>
        <v>0.19146999306000001</v>
      </c>
      <c r="BC664" s="12">
        <f t="shared" si="32"/>
        <v>0.19146999306000001</v>
      </c>
    </row>
    <row r="665" spans="1:55" x14ac:dyDescent="0.25">
      <c r="A665" s="14">
        <v>660</v>
      </c>
      <c r="B665">
        <v>0.19077461311999999</v>
      </c>
      <c r="C665" s="1">
        <f t="shared" si="33"/>
        <v>2</v>
      </c>
      <c r="D665" s="14">
        <v>660</v>
      </c>
      <c r="E665" s="12">
        <f t="shared" si="34"/>
        <v>0.19077461311999999</v>
      </c>
      <c r="BC665" s="12">
        <f t="shared" si="32"/>
        <v>0.19077461311999999</v>
      </c>
    </row>
    <row r="666" spans="1:55" x14ac:dyDescent="0.25">
      <c r="A666" s="14">
        <v>661</v>
      </c>
      <c r="B666">
        <v>0.19008055012</v>
      </c>
      <c r="C666" s="1">
        <f t="shared" si="33"/>
        <v>2</v>
      </c>
      <c r="D666" s="14">
        <v>661</v>
      </c>
      <c r="E666" s="12">
        <f t="shared" si="34"/>
        <v>0.19008055012</v>
      </c>
      <c r="BC666" s="12">
        <f t="shared" si="32"/>
        <v>0.19008055012</v>
      </c>
    </row>
    <row r="667" spans="1:55" x14ac:dyDescent="0.25">
      <c r="A667" s="14">
        <v>662</v>
      </c>
      <c r="B667">
        <v>0.18938781533999999</v>
      </c>
      <c r="C667" s="1">
        <f t="shared" si="33"/>
        <v>2</v>
      </c>
      <c r="D667" s="14">
        <v>662</v>
      </c>
      <c r="E667" s="12">
        <f t="shared" si="34"/>
        <v>0.18938781533999999</v>
      </c>
      <c r="BC667" s="12">
        <f t="shared" si="32"/>
        <v>0.18938781533999999</v>
      </c>
    </row>
    <row r="668" spans="1:55" x14ac:dyDescent="0.25">
      <c r="A668" s="14">
        <v>663</v>
      </c>
      <c r="B668">
        <v>0.18869641987999999</v>
      </c>
      <c r="C668" s="1">
        <f t="shared" si="33"/>
        <v>2</v>
      </c>
      <c r="D668" s="14">
        <v>663</v>
      </c>
      <c r="E668" s="12">
        <f t="shared" si="34"/>
        <v>0.18869641987999999</v>
      </c>
      <c r="BC668" s="12">
        <f t="shared" si="32"/>
        <v>0.18869641987999999</v>
      </c>
    </row>
    <row r="669" spans="1:55" x14ac:dyDescent="0.25">
      <c r="A669" s="14">
        <v>664</v>
      </c>
      <c r="B669">
        <v>0.188006374619999</v>
      </c>
      <c r="C669" s="1">
        <f t="shared" si="33"/>
        <v>2</v>
      </c>
      <c r="D669" s="14">
        <v>664</v>
      </c>
      <c r="E669" s="12">
        <f t="shared" si="34"/>
        <v>0.188006374619999</v>
      </c>
      <c r="BC669" s="12">
        <f t="shared" si="32"/>
        <v>0.188006374619999</v>
      </c>
    </row>
    <row r="670" spans="1:55" x14ac:dyDescent="0.25">
      <c r="A670" s="14">
        <v>665</v>
      </c>
      <c r="B670">
        <v>0.187317690259999</v>
      </c>
      <c r="C670" s="1">
        <f t="shared" si="33"/>
        <v>2</v>
      </c>
      <c r="D670" s="14">
        <v>665</v>
      </c>
      <c r="E670" s="12">
        <f t="shared" si="34"/>
        <v>0.187317690259999</v>
      </c>
      <c r="BC670" s="12">
        <f t="shared" si="32"/>
        <v>0.187317690259999</v>
      </c>
    </row>
    <row r="671" spans="1:55" x14ac:dyDescent="0.25">
      <c r="A671" s="14">
        <v>666</v>
      </c>
      <c r="B671">
        <v>0.18663037731999901</v>
      </c>
      <c r="C671" s="1">
        <f t="shared" si="33"/>
        <v>2</v>
      </c>
      <c r="D671" s="14">
        <v>666</v>
      </c>
      <c r="E671" s="12">
        <f t="shared" si="34"/>
        <v>0.18663037731999901</v>
      </c>
      <c r="BC671" s="12">
        <f t="shared" si="32"/>
        <v>0.18663037731999901</v>
      </c>
    </row>
    <row r="672" spans="1:55" x14ac:dyDescent="0.25">
      <c r="A672" s="14">
        <v>667</v>
      </c>
      <c r="B672">
        <v>0.18594444609999999</v>
      </c>
      <c r="C672" s="1">
        <f t="shared" si="33"/>
        <v>2</v>
      </c>
      <c r="D672" s="14">
        <v>667</v>
      </c>
      <c r="E672" s="12">
        <f t="shared" si="34"/>
        <v>0.18594444609999999</v>
      </c>
      <c r="BC672" s="12">
        <f t="shared" si="32"/>
        <v>0.18594444609999999</v>
      </c>
    </row>
    <row r="673" spans="1:55" x14ac:dyDescent="0.25">
      <c r="A673" s="14">
        <v>668</v>
      </c>
      <c r="B673">
        <v>0.18525990674000001</v>
      </c>
      <c r="C673" s="1">
        <f t="shared" si="33"/>
        <v>2</v>
      </c>
      <c r="D673" s="14">
        <v>668</v>
      </c>
      <c r="E673" s="12">
        <f t="shared" si="34"/>
        <v>0.18525990674000001</v>
      </c>
      <c r="BC673" s="12">
        <f t="shared" si="32"/>
        <v>0.18525990674000001</v>
      </c>
    </row>
    <row r="674" spans="1:55" x14ac:dyDescent="0.25">
      <c r="A674" s="14">
        <v>669</v>
      </c>
      <c r="B674">
        <v>0.18457676919999999</v>
      </c>
      <c r="C674" s="1">
        <f t="shared" si="33"/>
        <v>2</v>
      </c>
      <c r="D674" s="14">
        <v>669</v>
      </c>
      <c r="E674" s="12">
        <f t="shared" si="34"/>
        <v>0.18457676919999999</v>
      </c>
      <c r="BC674" s="12">
        <f t="shared" si="32"/>
        <v>0.18457676919999999</v>
      </c>
    </row>
    <row r="675" spans="1:55" x14ac:dyDescent="0.25">
      <c r="A675" s="14">
        <v>670</v>
      </c>
      <c r="B675">
        <v>0.1838950432</v>
      </c>
      <c r="C675" s="1">
        <f t="shared" si="33"/>
        <v>2</v>
      </c>
      <c r="D675" s="14">
        <v>670</v>
      </c>
      <c r="E675" s="12">
        <f t="shared" si="34"/>
        <v>0.1838950432</v>
      </c>
      <c r="BC675" s="12">
        <f t="shared" si="32"/>
        <v>0.1838950432</v>
      </c>
    </row>
    <row r="676" spans="1:55" x14ac:dyDescent="0.25">
      <c r="A676" s="14">
        <v>671</v>
      </c>
      <c r="B676">
        <v>0.18321473833999999</v>
      </c>
      <c r="C676" s="1">
        <f t="shared" si="33"/>
        <v>2</v>
      </c>
      <c r="D676" s="14">
        <v>671</v>
      </c>
      <c r="E676" s="12">
        <f t="shared" si="34"/>
        <v>0.18321473833999999</v>
      </c>
      <c r="BC676" s="12">
        <f t="shared" si="32"/>
        <v>0.18321473833999999</v>
      </c>
    </row>
    <row r="677" spans="1:55" x14ac:dyDescent="0.25">
      <c r="A677" s="14">
        <v>672</v>
      </c>
      <c r="B677">
        <v>0.18253586399999999</v>
      </c>
      <c r="C677" s="1">
        <f t="shared" si="33"/>
        <v>2</v>
      </c>
      <c r="D677" s="14">
        <v>672</v>
      </c>
      <c r="E677" s="12">
        <f t="shared" si="34"/>
        <v>0.18253586399999999</v>
      </c>
      <c r="BC677" s="12">
        <f t="shared" si="32"/>
        <v>0.18253586399999999</v>
      </c>
    </row>
    <row r="678" spans="1:55" x14ac:dyDescent="0.25">
      <c r="A678" s="14">
        <v>673</v>
      </c>
      <c r="B678">
        <v>0.18185842939999899</v>
      </c>
      <c r="C678" s="1">
        <f t="shared" si="33"/>
        <v>2</v>
      </c>
      <c r="D678" s="14">
        <v>673</v>
      </c>
      <c r="E678" s="12">
        <f t="shared" si="34"/>
        <v>0.18185842939999899</v>
      </c>
      <c r="BC678" s="12">
        <f t="shared" si="32"/>
        <v>0.18185842939999899</v>
      </c>
    </row>
    <row r="679" spans="1:55" x14ac:dyDescent="0.25">
      <c r="A679" s="14">
        <v>674</v>
      </c>
      <c r="B679">
        <v>0.18118244357999999</v>
      </c>
      <c r="C679" s="1">
        <f t="shared" si="33"/>
        <v>2</v>
      </c>
      <c r="D679" s="14">
        <v>674</v>
      </c>
      <c r="E679" s="12">
        <f t="shared" si="34"/>
        <v>0.18118244357999999</v>
      </c>
      <c r="BC679" s="12">
        <f t="shared" si="32"/>
        <v>0.18118244357999999</v>
      </c>
    </row>
    <row r="680" spans="1:55" x14ac:dyDescent="0.25">
      <c r="A680" s="14">
        <v>675</v>
      </c>
      <c r="B680">
        <v>0.1805079154</v>
      </c>
      <c r="C680" s="1">
        <f t="shared" si="33"/>
        <v>2</v>
      </c>
      <c r="D680" s="14">
        <v>675</v>
      </c>
      <c r="E680" s="12">
        <f t="shared" si="34"/>
        <v>0.1805079154</v>
      </c>
      <c r="BC680" s="12">
        <f t="shared" si="32"/>
        <v>0.1805079154</v>
      </c>
    </row>
    <row r="681" spans="1:55" x14ac:dyDescent="0.25">
      <c r="A681" s="14">
        <v>676</v>
      </c>
      <c r="B681">
        <v>0.17983485356000001</v>
      </c>
      <c r="C681" s="1">
        <f t="shared" si="33"/>
        <v>2</v>
      </c>
      <c r="D681" s="14">
        <v>676</v>
      </c>
      <c r="E681" s="12">
        <f t="shared" si="34"/>
        <v>0.17983485356000001</v>
      </c>
      <c r="BC681" s="12">
        <f t="shared" si="32"/>
        <v>0.17983485356000001</v>
      </c>
    </row>
    <row r="682" spans="1:55" x14ac:dyDescent="0.25">
      <c r="A682" s="14">
        <v>677</v>
      </c>
      <c r="B682">
        <v>0.17916326653999901</v>
      </c>
      <c r="C682" s="1">
        <f t="shared" si="33"/>
        <v>2</v>
      </c>
      <c r="D682" s="14">
        <v>677</v>
      </c>
      <c r="E682" s="12">
        <f t="shared" si="34"/>
        <v>0.17916326653999901</v>
      </c>
      <c r="BC682" s="12">
        <f t="shared" si="32"/>
        <v>0.17916326653999901</v>
      </c>
    </row>
    <row r="683" spans="1:55" x14ac:dyDescent="0.25">
      <c r="A683" s="14">
        <v>678</v>
      </c>
      <c r="B683">
        <v>0.17849316271999999</v>
      </c>
      <c r="C683" s="1">
        <f t="shared" si="33"/>
        <v>2</v>
      </c>
      <c r="D683" s="14">
        <v>678</v>
      </c>
      <c r="E683" s="12">
        <f t="shared" si="34"/>
        <v>0.17849316271999999</v>
      </c>
      <c r="BC683" s="12">
        <f t="shared" si="32"/>
        <v>0.17849316271999999</v>
      </c>
    </row>
    <row r="684" spans="1:55" x14ac:dyDescent="0.25">
      <c r="A684" s="14">
        <v>679</v>
      </c>
      <c r="B684">
        <v>0.17782455025999999</v>
      </c>
      <c r="C684" s="1">
        <f t="shared" si="33"/>
        <v>2</v>
      </c>
      <c r="D684" s="14">
        <v>679</v>
      </c>
      <c r="E684" s="12">
        <f t="shared" si="34"/>
        <v>0.17782455025999999</v>
      </c>
      <c r="BC684" s="12">
        <f t="shared" si="32"/>
        <v>0.17782455025999999</v>
      </c>
    </row>
    <row r="685" spans="1:55" x14ac:dyDescent="0.25">
      <c r="A685" s="14">
        <v>680</v>
      </c>
      <c r="B685">
        <v>0.17715743717999999</v>
      </c>
      <c r="C685" s="1">
        <f t="shared" si="33"/>
        <v>2</v>
      </c>
      <c r="D685" s="14">
        <v>680</v>
      </c>
      <c r="E685" s="12">
        <f t="shared" si="34"/>
        <v>0.17715743717999999</v>
      </c>
      <c r="BC685" s="12">
        <f t="shared" si="32"/>
        <v>0.17715743717999999</v>
      </c>
    </row>
    <row r="686" spans="1:55" x14ac:dyDescent="0.25">
      <c r="A686" s="14">
        <v>681</v>
      </c>
      <c r="B686">
        <v>0.17649183133999999</v>
      </c>
      <c r="C686" s="1">
        <f t="shared" si="33"/>
        <v>2</v>
      </c>
      <c r="D686" s="14">
        <v>681</v>
      </c>
      <c r="E686" s="12">
        <f t="shared" si="34"/>
        <v>0.17649183133999999</v>
      </c>
      <c r="BC686" s="12">
        <f t="shared" si="32"/>
        <v>0.17649183133999999</v>
      </c>
    </row>
    <row r="687" spans="1:55" x14ac:dyDescent="0.25">
      <c r="A687" s="14">
        <v>682</v>
      </c>
      <c r="B687">
        <v>0.17582774038000001</v>
      </c>
      <c r="C687" s="1">
        <f t="shared" si="33"/>
        <v>2</v>
      </c>
      <c r="D687" s="14">
        <v>682</v>
      </c>
      <c r="E687" s="12">
        <f t="shared" si="34"/>
        <v>0.17582774038000001</v>
      </c>
      <c r="BC687" s="12">
        <f t="shared" si="32"/>
        <v>0.17582774038000001</v>
      </c>
    </row>
    <row r="688" spans="1:55" x14ac:dyDescent="0.25">
      <c r="A688" s="14">
        <v>683</v>
      </c>
      <c r="B688">
        <v>0.175165171859999</v>
      </c>
      <c r="C688" s="1">
        <f t="shared" si="33"/>
        <v>2</v>
      </c>
      <c r="D688" s="14">
        <v>683</v>
      </c>
      <c r="E688" s="12">
        <f t="shared" si="34"/>
        <v>0.175165171859999</v>
      </c>
      <c r="BC688" s="12">
        <f t="shared" si="32"/>
        <v>0.175165171859999</v>
      </c>
    </row>
    <row r="689" spans="1:55" x14ac:dyDescent="0.25">
      <c r="A689" s="14">
        <v>684</v>
      </c>
      <c r="B689">
        <v>0.17450413313999999</v>
      </c>
      <c r="C689" s="1">
        <f t="shared" si="33"/>
        <v>2</v>
      </c>
      <c r="D689" s="14">
        <v>684</v>
      </c>
      <c r="E689" s="12">
        <f t="shared" si="34"/>
        <v>0.17450413313999999</v>
      </c>
      <c r="BC689" s="12">
        <f t="shared" si="32"/>
        <v>0.17450413313999999</v>
      </c>
    </row>
    <row r="690" spans="1:55" x14ac:dyDescent="0.25">
      <c r="A690" s="14">
        <v>685</v>
      </c>
      <c r="B690">
        <v>0.1738446314</v>
      </c>
      <c r="C690" s="1">
        <f t="shared" si="33"/>
        <v>2</v>
      </c>
      <c r="D690" s="14">
        <v>685</v>
      </c>
      <c r="E690" s="12">
        <f t="shared" si="34"/>
        <v>0.1738446314</v>
      </c>
      <c r="BC690" s="12">
        <f t="shared" si="32"/>
        <v>0.1738446314</v>
      </c>
    </row>
    <row r="691" spans="1:55" x14ac:dyDescent="0.25">
      <c r="A691" s="14">
        <v>686</v>
      </c>
      <c r="B691">
        <v>0.17318667369999999</v>
      </c>
      <c r="C691" s="1">
        <f t="shared" si="33"/>
        <v>2</v>
      </c>
      <c r="D691" s="14">
        <v>686</v>
      </c>
      <c r="E691" s="12">
        <f t="shared" si="34"/>
        <v>0.17318667369999999</v>
      </c>
      <c r="BC691" s="12">
        <f t="shared" si="32"/>
        <v>0.17318667369999999</v>
      </c>
    </row>
    <row r="692" spans="1:55" x14ac:dyDescent="0.25">
      <c r="A692" s="14">
        <v>687</v>
      </c>
      <c r="B692">
        <v>0.17253026694000001</v>
      </c>
      <c r="C692" s="1">
        <f t="shared" si="33"/>
        <v>2</v>
      </c>
      <c r="D692" s="14">
        <v>687</v>
      </c>
      <c r="E692" s="12">
        <f t="shared" si="34"/>
        <v>0.17253026694000001</v>
      </c>
      <c r="BC692" s="12">
        <f t="shared" si="32"/>
        <v>0.17253026694000001</v>
      </c>
    </row>
    <row r="693" spans="1:55" x14ac:dyDescent="0.25">
      <c r="A693" s="14">
        <v>688</v>
      </c>
      <c r="B693">
        <v>0.17187541783999999</v>
      </c>
      <c r="C693" s="1">
        <f t="shared" si="33"/>
        <v>2</v>
      </c>
      <c r="D693" s="14">
        <v>688</v>
      </c>
      <c r="E693" s="12">
        <f t="shared" si="34"/>
        <v>0.17187541783999999</v>
      </c>
      <c r="BC693" s="12">
        <f t="shared" si="32"/>
        <v>0.17187541783999999</v>
      </c>
    </row>
    <row r="694" spans="1:55" x14ac:dyDescent="0.25">
      <c r="A694" s="14">
        <v>689</v>
      </c>
      <c r="B694">
        <v>0.171222133019999</v>
      </c>
      <c r="C694" s="1">
        <f t="shared" si="33"/>
        <v>2</v>
      </c>
      <c r="D694" s="14">
        <v>689</v>
      </c>
      <c r="E694" s="12">
        <f t="shared" si="34"/>
        <v>0.171222133019999</v>
      </c>
      <c r="BC694" s="12">
        <f t="shared" si="32"/>
        <v>0.171222133019999</v>
      </c>
    </row>
    <row r="695" spans="1:55" x14ac:dyDescent="0.25">
      <c r="A695" s="14">
        <v>690</v>
      </c>
      <c r="B695">
        <v>0.17057041887999899</v>
      </c>
      <c r="C695" s="1">
        <f t="shared" si="33"/>
        <v>2</v>
      </c>
      <c r="D695" s="14">
        <v>690</v>
      </c>
      <c r="E695" s="12">
        <f t="shared" si="34"/>
        <v>0.17057041887999899</v>
      </c>
      <c r="BC695" s="12">
        <f t="shared" si="32"/>
        <v>0.17057041887999899</v>
      </c>
    </row>
    <row r="696" spans="1:55" x14ac:dyDescent="0.25">
      <c r="A696" s="14">
        <v>691</v>
      </c>
      <c r="B696">
        <v>0.16992028174000001</v>
      </c>
      <c r="C696" s="1">
        <f t="shared" si="33"/>
        <v>2</v>
      </c>
      <c r="D696" s="14">
        <v>691</v>
      </c>
      <c r="E696" s="12">
        <f t="shared" si="34"/>
        <v>0.16992028174000001</v>
      </c>
      <c r="BC696" s="12">
        <f t="shared" si="32"/>
        <v>0.16992028174000001</v>
      </c>
    </row>
    <row r="697" spans="1:55" x14ac:dyDescent="0.25">
      <c r="A697" s="14">
        <v>692</v>
      </c>
      <c r="B697">
        <v>0.16927172771999999</v>
      </c>
      <c r="C697" s="1">
        <f t="shared" si="33"/>
        <v>2</v>
      </c>
      <c r="D697" s="14">
        <v>692</v>
      </c>
      <c r="E697" s="12">
        <f t="shared" si="34"/>
        <v>0.16927172771999999</v>
      </c>
      <c r="BC697" s="12">
        <f t="shared" si="32"/>
        <v>0.16927172771999999</v>
      </c>
    </row>
    <row r="698" spans="1:55" x14ac:dyDescent="0.25">
      <c r="A698" s="14">
        <v>693</v>
      </c>
      <c r="B698">
        <v>0.168624762839999</v>
      </c>
      <c r="C698" s="1">
        <f t="shared" si="33"/>
        <v>2</v>
      </c>
      <c r="D698" s="14">
        <v>693</v>
      </c>
      <c r="E698" s="12">
        <f t="shared" si="34"/>
        <v>0.168624762839999</v>
      </c>
      <c r="BC698" s="12">
        <f t="shared" si="32"/>
        <v>0.168624762839999</v>
      </c>
    </row>
    <row r="699" spans="1:55" x14ac:dyDescent="0.25">
      <c r="A699" s="14">
        <v>694</v>
      </c>
      <c r="B699">
        <v>0.167979392939999</v>
      </c>
      <c r="C699" s="1">
        <f t="shared" si="33"/>
        <v>2</v>
      </c>
      <c r="D699" s="14">
        <v>694</v>
      </c>
      <c r="E699" s="12">
        <f t="shared" si="34"/>
        <v>0.167979392939999</v>
      </c>
      <c r="BC699" s="12">
        <f t="shared" si="32"/>
        <v>0.167979392939999</v>
      </c>
    </row>
    <row r="700" spans="1:55" x14ac:dyDescent="0.25">
      <c r="A700" s="14">
        <v>695</v>
      </c>
      <c r="B700">
        <v>0.16733562373999999</v>
      </c>
      <c r="C700" s="1">
        <f t="shared" si="33"/>
        <v>2</v>
      </c>
      <c r="D700" s="14">
        <v>695</v>
      </c>
      <c r="E700" s="12">
        <f t="shared" si="34"/>
        <v>0.16733562373999999</v>
      </c>
      <c r="BC700" s="12">
        <f t="shared" si="32"/>
        <v>0.16733562373999999</v>
      </c>
    </row>
    <row r="701" spans="1:55" x14ac:dyDescent="0.25">
      <c r="A701" s="14">
        <v>696</v>
      </c>
      <c r="B701">
        <v>0.166693460819999</v>
      </c>
      <c r="C701" s="1">
        <f t="shared" si="33"/>
        <v>2</v>
      </c>
      <c r="D701" s="14">
        <v>696</v>
      </c>
      <c r="E701" s="12">
        <f t="shared" si="34"/>
        <v>0.166693460819999</v>
      </c>
      <c r="BC701" s="12">
        <f t="shared" si="32"/>
        <v>0.166693460819999</v>
      </c>
    </row>
    <row r="702" spans="1:55" x14ac:dyDescent="0.25">
      <c r="A702" s="14">
        <v>697</v>
      </c>
      <c r="B702">
        <v>0.16605290959999999</v>
      </c>
      <c r="C702" s="1">
        <f t="shared" si="33"/>
        <v>2</v>
      </c>
      <c r="D702" s="14">
        <v>697</v>
      </c>
      <c r="E702" s="12">
        <f t="shared" si="34"/>
        <v>0.16605290959999999</v>
      </c>
      <c r="BC702" s="12">
        <f t="shared" si="32"/>
        <v>0.16605290959999999</v>
      </c>
    </row>
    <row r="703" spans="1:55" x14ac:dyDescent="0.25">
      <c r="A703" s="14">
        <v>698</v>
      </c>
      <c r="B703">
        <v>0.16541397535999999</v>
      </c>
      <c r="C703" s="1">
        <f t="shared" si="33"/>
        <v>2</v>
      </c>
      <c r="D703" s="14">
        <v>698</v>
      </c>
      <c r="E703" s="12">
        <f t="shared" si="34"/>
        <v>0.16541397535999999</v>
      </c>
      <c r="BC703" s="12">
        <f t="shared" si="32"/>
        <v>0.16541397535999999</v>
      </c>
    </row>
    <row r="704" spans="1:55" x14ac:dyDescent="0.25">
      <c r="A704" s="14">
        <v>699</v>
      </c>
      <c r="B704">
        <v>0.16477666329999999</v>
      </c>
      <c r="C704" s="1">
        <f t="shared" si="33"/>
        <v>2</v>
      </c>
      <c r="D704" s="14">
        <v>699</v>
      </c>
      <c r="E704" s="12">
        <f t="shared" si="34"/>
        <v>0.16477666329999999</v>
      </c>
      <c r="BC704" s="12">
        <f t="shared" si="32"/>
        <v>0.16477666329999999</v>
      </c>
    </row>
    <row r="705" spans="1:55" x14ac:dyDescent="0.25">
      <c r="A705" s="14">
        <v>700</v>
      </c>
      <c r="B705">
        <v>0.16414097844</v>
      </c>
      <c r="C705" s="1">
        <f t="shared" si="33"/>
        <v>2</v>
      </c>
      <c r="D705" s="14">
        <v>700</v>
      </c>
      <c r="E705" s="12">
        <f t="shared" si="34"/>
        <v>0.16414097844</v>
      </c>
      <c r="BC705" s="12">
        <f t="shared" si="32"/>
        <v>0.16414097844</v>
      </c>
    </row>
    <row r="706" spans="1:55" x14ac:dyDescent="0.25">
      <c r="A706" s="14">
        <v>701</v>
      </c>
      <c r="B706">
        <v>0.16350692563999999</v>
      </c>
      <c r="C706" s="1">
        <f t="shared" si="33"/>
        <v>2</v>
      </c>
      <c r="D706" s="14">
        <v>701</v>
      </c>
      <c r="E706" s="12">
        <f t="shared" si="34"/>
        <v>0.16350692563999999</v>
      </c>
      <c r="BC706" s="12">
        <f t="shared" si="32"/>
        <v>0.16350692563999999</v>
      </c>
    </row>
    <row r="707" spans="1:55" x14ac:dyDescent="0.25">
      <c r="A707" s="14">
        <v>702</v>
      </c>
      <c r="B707">
        <v>0.162874509699999</v>
      </c>
      <c r="C707" s="1">
        <f t="shared" si="33"/>
        <v>2</v>
      </c>
      <c r="D707" s="14">
        <v>702</v>
      </c>
      <c r="E707" s="12">
        <f t="shared" si="34"/>
        <v>0.162874509699999</v>
      </c>
      <c r="BC707" s="12">
        <f t="shared" si="32"/>
        <v>0.162874509699999</v>
      </c>
    </row>
    <row r="708" spans="1:55" x14ac:dyDescent="0.25">
      <c r="A708" s="14">
        <v>703</v>
      </c>
      <c r="B708">
        <v>0.16224373521999999</v>
      </c>
      <c r="C708" s="1">
        <f t="shared" si="33"/>
        <v>2</v>
      </c>
      <c r="D708" s="14">
        <v>703</v>
      </c>
      <c r="E708" s="12">
        <f t="shared" si="34"/>
        <v>0.16224373521999999</v>
      </c>
      <c r="BC708" s="12">
        <f t="shared" si="32"/>
        <v>0.16224373521999999</v>
      </c>
    </row>
    <row r="709" spans="1:55" x14ac:dyDescent="0.25">
      <c r="A709" s="14">
        <v>704</v>
      </c>
      <c r="B709">
        <v>0.16161460674</v>
      </c>
      <c r="C709" s="1">
        <f t="shared" si="33"/>
        <v>2</v>
      </c>
      <c r="D709" s="14">
        <v>704</v>
      </c>
      <c r="E709" s="12">
        <f t="shared" si="34"/>
        <v>0.16161460674</v>
      </c>
      <c r="BC709" s="12">
        <f t="shared" ref="BC709:BC772" si="35">B709</f>
        <v>0.16161460674</v>
      </c>
    </row>
    <row r="710" spans="1:55" x14ac:dyDescent="0.25">
      <c r="A710" s="14">
        <v>705</v>
      </c>
      <c r="B710">
        <v>0.160987128599999</v>
      </c>
      <c r="C710" s="1">
        <f t="shared" ref="C710:C773" si="36">IF(ROW()-$C$4&lt;=$C$2,1,2)</f>
        <v>2</v>
      </c>
      <c r="D710" s="14">
        <v>705</v>
      </c>
      <c r="E710" s="12">
        <f t="shared" ref="E710:E773" si="37">B710</f>
        <v>0.160987128599999</v>
      </c>
      <c r="BC710" s="12">
        <f t="shared" si="35"/>
        <v>0.160987128599999</v>
      </c>
    </row>
    <row r="711" spans="1:55" x14ac:dyDescent="0.25">
      <c r="A711" s="14">
        <v>706</v>
      </c>
      <c r="B711">
        <v>0.16036130507999999</v>
      </c>
      <c r="C711" s="1">
        <f t="shared" si="36"/>
        <v>2</v>
      </c>
      <c r="D711" s="14">
        <v>706</v>
      </c>
      <c r="E711" s="12">
        <f t="shared" si="37"/>
        <v>0.16036130507999999</v>
      </c>
      <c r="BC711" s="12">
        <f t="shared" si="35"/>
        <v>0.16036130507999999</v>
      </c>
    </row>
    <row r="712" spans="1:55" x14ac:dyDescent="0.25">
      <c r="A712" s="14">
        <v>707</v>
      </c>
      <c r="B712">
        <v>0.159737140299999</v>
      </c>
      <c r="C712" s="1">
        <f t="shared" si="36"/>
        <v>2</v>
      </c>
      <c r="D712" s="14">
        <v>707</v>
      </c>
      <c r="E712" s="12">
        <f t="shared" si="37"/>
        <v>0.159737140299999</v>
      </c>
      <c r="BC712" s="12">
        <f t="shared" si="35"/>
        <v>0.159737140299999</v>
      </c>
    </row>
    <row r="713" spans="1:55" x14ac:dyDescent="0.25">
      <c r="A713" s="14">
        <v>708</v>
      </c>
      <c r="B713">
        <v>0.15911463826</v>
      </c>
      <c r="C713" s="1">
        <f t="shared" si="36"/>
        <v>2</v>
      </c>
      <c r="D713" s="14">
        <v>708</v>
      </c>
      <c r="E713" s="12">
        <f t="shared" si="37"/>
        <v>0.15911463826</v>
      </c>
      <c r="BC713" s="12">
        <f t="shared" si="35"/>
        <v>0.15911463826</v>
      </c>
    </row>
    <row r="714" spans="1:55" x14ac:dyDescent="0.25">
      <c r="A714" s="14">
        <v>709</v>
      </c>
      <c r="B714">
        <v>0.15849380284</v>
      </c>
      <c r="C714" s="1">
        <f t="shared" si="36"/>
        <v>2</v>
      </c>
      <c r="D714" s="14">
        <v>709</v>
      </c>
      <c r="E714" s="12">
        <f t="shared" si="37"/>
        <v>0.15849380284</v>
      </c>
      <c r="BC714" s="12">
        <f t="shared" si="35"/>
        <v>0.15849380284</v>
      </c>
    </row>
    <row r="715" spans="1:55" x14ac:dyDescent="0.25">
      <c r="A715" s="14">
        <v>710</v>
      </c>
      <c r="B715">
        <v>0.15787463782</v>
      </c>
      <c r="C715" s="1">
        <f t="shared" si="36"/>
        <v>2</v>
      </c>
      <c r="D715" s="14">
        <v>710</v>
      </c>
      <c r="E715" s="12">
        <f t="shared" si="37"/>
        <v>0.15787463782</v>
      </c>
      <c r="BC715" s="12">
        <f t="shared" si="35"/>
        <v>0.15787463782</v>
      </c>
    </row>
    <row r="716" spans="1:55" x14ac:dyDescent="0.25">
      <c r="A716" s="14">
        <v>711</v>
      </c>
      <c r="B716">
        <v>0.15725714682</v>
      </c>
      <c r="C716" s="1">
        <f t="shared" si="36"/>
        <v>2</v>
      </c>
      <c r="D716" s="14">
        <v>711</v>
      </c>
      <c r="E716" s="12">
        <f t="shared" si="37"/>
        <v>0.15725714682</v>
      </c>
      <c r="BC716" s="12">
        <f t="shared" si="35"/>
        <v>0.15725714682</v>
      </c>
    </row>
    <row r="717" spans="1:55" x14ac:dyDescent="0.25">
      <c r="A717" s="14">
        <v>712</v>
      </c>
      <c r="B717">
        <v>0.15664133338</v>
      </c>
      <c r="C717" s="1">
        <f t="shared" si="36"/>
        <v>2</v>
      </c>
      <c r="D717" s="14">
        <v>712</v>
      </c>
      <c r="E717" s="12">
        <f t="shared" si="37"/>
        <v>0.15664133338</v>
      </c>
      <c r="BC717" s="12">
        <f t="shared" si="35"/>
        <v>0.15664133338</v>
      </c>
    </row>
    <row r="718" spans="1:55" x14ac:dyDescent="0.25">
      <c r="A718" s="14">
        <v>713</v>
      </c>
      <c r="B718">
        <v>0.15602720092</v>
      </c>
      <c r="C718" s="1">
        <f t="shared" si="36"/>
        <v>2</v>
      </c>
      <c r="D718" s="14">
        <v>713</v>
      </c>
      <c r="E718" s="12">
        <f t="shared" si="37"/>
        <v>0.15602720092</v>
      </c>
      <c r="BC718" s="12">
        <f t="shared" si="35"/>
        <v>0.15602720092</v>
      </c>
    </row>
    <row r="719" spans="1:55" x14ac:dyDescent="0.25">
      <c r="A719" s="14">
        <v>714</v>
      </c>
      <c r="B719">
        <v>0.15541475274</v>
      </c>
      <c r="C719" s="1">
        <f t="shared" si="36"/>
        <v>2</v>
      </c>
      <c r="D719" s="14">
        <v>714</v>
      </c>
      <c r="E719" s="12">
        <f t="shared" si="37"/>
        <v>0.15541475274</v>
      </c>
      <c r="BC719" s="12">
        <f t="shared" si="35"/>
        <v>0.15541475274</v>
      </c>
    </row>
    <row r="720" spans="1:55" x14ac:dyDescent="0.25">
      <c r="A720" s="14">
        <v>715</v>
      </c>
      <c r="B720">
        <v>0.154803992</v>
      </c>
      <c r="C720" s="1">
        <f t="shared" si="36"/>
        <v>2</v>
      </c>
      <c r="D720" s="14">
        <v>715</v>
      </c>
      <c r="E720" s="12">
        <f t="shared" si="37"/>
        <v>0.154803992</v>
      </c>
      <c r="BC720" s="12">
        <f t="shared" si="35"/>
        <v>0.154803992</v>
      </c>
    </row>
    <row r="721" spans="1:55" x14ac:dyDescent="0.25">
      <c r="A721" s="14">
        <v>716</v>
      </c>
      <c r="B721">
        <v>0.1541949218</v>
      </c>
      <c r="C721" s="1">
        <f t="shared" si="36"/>
        <v>2</v>
      </c>
      <c r="D721" s="14">
        <v>716</v>
      </c>
      <c r="E721" s="12">
        <f t="shared" si="37"/>
        <v>0.1541949218</v>
      </c>
      <c r="BC721" s="12">
        <f t="shared" si="35"/>
        <v>0.1541949218</v>
      </c>
    </row>
    <row r="722" spans="1:55" x14ac:dyDescent="0.25">
      <c r="A722" s="14">
        <v>717</v>
      </c>
      <c r="B722">
        <v>0.15358754508</v>
      </c>
      <c r="C722" s="1">
        <f t="shared" si="36"/>
        <v>2</v>
      </c>
      <c r="D722" s="14">
        <v>717</v>
      </c>
      <c r="E722" s="12">
        <f t="shared" si="37"/>
        <v>0.15358754508</v>
      </c>
      <c r="BC722" s="12">
        <f t="shared" si="35"/>
        <v>0.15358754508</v>
      </c>
    </row>
    <row r="723" spans="1:55" x14ac:dyDescent="0.25">
      <c r="A723" s="14">
        <v>718</v>
      </c>
      <c r="B723">
        <v>0.1529818647</v>
      </c>
      <c r="C723" s="1">
        <f t="shared" si="36"/>
        <v>2</v>
      </c>
      <c r="D723" s="14">
        <v>718</v>
      </c>
      <c r="E723" s="12">
        <f t="shared" si="37"/>
        <v>0.1529818647</v>
      </c>
      <c r="BC723" s="12">
        <f t="shared" si="35"/>
        <v>0.1529818647</v>
      </c>
    </row>
    <row r="724" spans="1:55" x14ac:dyDescent="0.25">
      <c r="A724" s="14">
        <v>719</v>
      </c>
      <c r="B724">
        <v>0.15237788342</v>
      </c>
      <c r="C724" s="1">
        <f t="shared" si="36"/>
        <v>2</v>
      </c>
      <c r="D724" s="14">
        <v>719</v>
      </c>
      <c r="E724" s="12">
        <f t="shared" si="37"/>
        <v>0.15237788342</v>
      </c>
      <c r="BC724" s="12">
        <f t="shared" si="35"/>
        <v>0.15237788342</v>
      </c>
    </row>
    <row r="725" spans="1:55" x14ac:dyDescent="0.25">
      <c r="A725" s="14">
        <v>720</v>
      </c>
      <c r="B725">
        <v>0.15177560384</v>
      </c>
      <c r="C725" s="1">
        <f t="shared" si="36"/>
        <v>2</v>
      </c>
      <c r="D725" s="14">
        <v>720</v>
      </c>
      <c r="E725" s="12">
        <f t="shared" si="37"/>
        <v>0.15177560384</v>
      </c>
      <c r="BC725" s="12">
        <f t="shared" si="35"/>
        <v>0.15177560384</v>
      </c>
    </row>
    <row r="726" spans="1:55" x14ac:dyDescent="0.25">
      <c r="A726" s="14">
        <v>721</v>
      </c>
      <c r="B726">
        <v>0.15117502854000001</v>
      </c>
      <c r="C726" s="1">
        <f t="shared" si="36"/>
        <v>2</v>
      </c>
      <c r="D726" s="14">
        <v>721</v>
      </c>
      <c r="E726" s="12">
        <f t="shared" si="37"/>
        <v>0.15117502854000001</v>
      </c>
      <c r="BC726" s="12">
        <f t="shared" si="35"/>
        <v>0.15117502854000001</v>
      </c>
    </row>
    <row r="727" spans="1:55" x14ac:dyDescent="0.25">
      <c r="A727" s="14">
        <v>722</v>
      </c>
      <c r="B727">
        <v>0.15057615990000001</v>
      </c>
      <c r="C727" s="1">
        <f t="shared" si="36"/>
        <v>2</v>
      </c>
      <c r="D727" s="14">
        <v>722</v>
      </c>
      <c r="E727" s="12">
        <f t="shared" si="37"/>
        <v>0.15057615990000001</v>
      </c>
      <c r="BC727" s="12">
        <f t="shared" si="35"/>
        <v>0.15057615990000001</v>
      </c>
    </row>
    <row r="728" spans="1:55" x14ac:dyDescent="0.25">
      <c r="A728" s="14">
        <v>723</v>
      </c>
      <c r="B728">
        <v>0.14997900028</v>
      </c>
      <c r="C728" s="1">
        <f t="shared" si="36"/>
        <v>2</v>
      </c>
      <c r="D728" s="14">
        <v>723</v>
      </c>
      <c r="E728" s="12">
        <f t="shared" si="37"/>
        <v>0.14997900028</v>
      </c>
      <c r="BC728" s="12">
        <f t="shared" si="35"/>
        <v>0.14997900028</v>
      </c>
    </row>
    <row r="729" spans="1:55" x14ac:dyDescent="0.25">
      <c r="A729" s="14">
        <v>724</v>
      </c>
      <c r="B729">
        <v>0.14938355189999999</v>
      </c>
      <c r="C729" s="1">
        <f t="shared" si="36"/>
        <v>2</v>
      </c>
      <c r="D729" s="14">
        <v>724</v>
      </c>
      <c r="E729" s="12">
        <f t="shared" si="37"/>
        <v>0.14938355189999999</v>
      </c>
      <c r="BC729" s="12">
        <f t="shared" si="35"/>
        <v>0.14938355189999999</v>
      </c>
    </row>
    <row r="730" spans="1:55" x14ac:dyDescent="0.25">
      <c r="A730" s="14">
        <v>725</v>
      </c>
      <c r="B730">
        <v>0.14878981685999901</v>
      </c>
      <c r="C730" s="1">
        <f t="shared" si="36"/>
        <v>2</v>
      </c>
      <c r="D730" s="14">
        <v>725</v>
      </c>
      <c r="E730" s="12">
        <f t="shared" si="37"/>
        <v>0.14878981685999901</v>
      </c>
      <c r="BC730" s="12">
        <f t="shared" si="35"/>
        <v>0.14878981685999901</v>
      </c>
    </row>
    <row r="731" spans="1:55" x14ac:dyDescent="0.25">
      <c r="A731" s="14">
        <v>726</v>
      </c>
      <c r="B731">
        <v>0.14819779717999901</v>
      </c>
      <c r="C731" s="1">
        <f t="shared" si="36"/>
        <v>2</v>
      </c>
      <c r="D731" s="14">
        <v>726</v>
      </c>
      <c r="E731" s="12">
        <f t="shared" si="37"/>
        <v>0.14819779717999901</v>
      </c>
      <c r="BC731" s="12">
        <f t="shared" si="35"/>
        <v>0.14819779717999901</v>
      </c>
    </row>
    <row r="732" spans="1:55" x14ac:dyDescent="0.25">
      <c r="A732" s="14">
        <v>727</v>
      </c>
      <c r="B732">
        <v>0.14760749481999999</v>
      </c>
      <c r="C732" s="1">
        <f t="shared" si="36"/>
        <v>2</v>
      </c>
      <c r="D732" s="14">
        <v>727</v>
      </c>
      <c r="E732" s="12">
        <f t="shared" si="37"/>
        <v>0.14760749481999999</v>
      </c>
      <c r="BC732" s="12">
        <f t="shared" si="35"/>
        <v>0.14760749481999999</v>
      </c>
    </row>
    <row r="733" spans="1:55" x14ac:dyDescent="0.25">
      <c r="A733" s="14">
        <v>728</v>
      </c>
      <c r="B733">
        <v>0.1470189116</v>
      </c>
      <c r="C733" s="1">
        <f t="shared" si="36"/>
        <v>2</v>
      </c>
      <c r="D733" s="14">
        <v>728</v>
      </c>
      <c r="E733" s="12">
        <f t="shared" si="37"/>
        <v>0.1470189116</v>
      </c>
      <c r="BC733" s="12">
        <f t="shared" si="35"/>
        <v>0.1470189116</v>
      </c>
    </row>
    <row r="734" spans="1:55" x14ac:dyDescent="0.25">
      <c r="A734" s="14">
        <v>729</v>
      </c>
      <c r="B734">
        <v>0.14643204922</v>
      </c>
      <c r="C734" s="1">
        <f t="shared" si="36"/>
        <v>2</v>
      </c>
      <c r="D734" s="14">
        <v>729</v>
      </c>
      <c r="E734" s="12">
        <f t="shared" si="37"/>
        <v>0.14643204922</v>
      </c>
      <c r="BC734" s="12">
        <f t="shared" si="35"/>
        <v>0.14643204922</v>
      </c>
    </row>
    <row r="735" spans="1:55" x14ac:dyDescent="0.25">
      <c r="A735" s="14">
        <v>730</v>
      </c>
      <c r="B735">
        <v>0.14584690936</v>
      </c>
      <c r="C735" s="1">
        <f t="shared" si="36"/>
        <v>2</v>
      </c>
      <c r="D735" s="14">
        <v>730</v>
      </c>
      <c r="E735" s="12">
        <f t="shared" si="37"/>
        <v>0.14584690936</v>
      </c>
      <c r="BC735" s="12">
        <f t="shared" si="35"/>
        <v>0.14584690936</v>
      </c>
    </row>
    <row r="736" spans="1:55" x14ac:dyDescent="0.25">
      <c r="A736" s="14">
        <v>731</v>
      </c>
      <c r="B736">
        <v>0.14526349351999901</v>
      </c>
      <c r="C736" s="1">
        <f t="shared" si="36"/>
        <v>2</v>
      </c>
      <c r="D736" s="14">
        <v>731</v>
      </c>
      <c r="E736" s="12">
        <f t="shared" si="37"/>
        <v>0.14526349351999901</v>
      </c>
      <c r="BC736" s="12">
        <f t="shared" si="35"/>
        <v>0.14526349351999901</v>
      </c>
    </row>
    <row r="737" spans="1:55" x14ac:dyDescent="0.25">
      <c r="A737" s="14">
        <v>732</v>
      </c>
      <c r="B737">
        <v>0.14468180317999901</v>
      </c>
      <c r="C737" s="1">
        <f t="shared" si="36"/>
        <v>2</v>
      </c>
      <c r="D737" s="14">
        <v>732</v>
      </c>
      <c r="E737" s="12">
        <f t="shared" si="37"/>
        <v>0.14468180317999901</v>
      </c>
      <c r="BC737" s="12">
        <f t="shared" si="35"/>
        <v>0.14468180317999901</v>
      </c>
    </row>
    <row r="738" spans="1:55" x14ac:dyDescent="0.25">
      <c r="A738" s="14">
        <v>733</v>
      </c>
      <c r="B738">
        <v>0.14410183969999901</v>
      </c>
      <c r="C738" s="1">
        <f t="shared" si="36"/>
        <v>2</v>
      </c>
      <c r="D738" s="14">
        <v>733</v>
      </c>
      <c r="E738" s="12">
        <f t="shared" si="37"/>
        <v>0.14410183969999901</v>
      </c>
      <c r="BC738" s="12">
        <f t="shared" si="35"/>
        <v>0.14410183969999901</v>
      </c>
    </row>
    <row r="739" spans="1:55" x14ac:dyDescent="0.25">
      <c r="A739" s="14">
        <v>734</v>
      </c>
      <c r="B739">
        <v>0.14352360434</v>
      </c>
      <c r="C739" s="1">
        <f t="shared" si="36"/>
        <v>2</v>
      </c>
      <c r="D739" s="14">
        <v>734</v>
      </c>
      <c r="E739" s="12">
        <f t="shared" si="37"/>
        <v>0.14352360434</v>
      </c>
      <c r="BC739" s="12">
        <f t="shared" si="35"/>
        <v>0.14352360434</v>
      </c>
    </row>
    <row r="740" spans="1:55" x14ac:dyDescent="0.25">
      <c r="A740" s="14">
        <v>735</v>
      </c>
      <c r="B740">
        <v>0.14294709829999999</v>
      </c>
      <c r="C740" s="1">
        <f t="shared" si="36"/>
        <v>2</v>
      </c>
      <c r="D740" s="14">
        <v>735</v>
      </c>
      <c r="E740" s="12">
        <f t="shared" si="37"/>
        <v>0.14294709829999999</v>
      </c>
      <c r="BC740" s="12">
        <f t="shared" si="35"/>
        <v>0.14294709829999999</v>
      </c>
    </row>
    <row r="741" spans="1:55" x14ac:dyDescent="0.25">
      <c r="A741" s="14">
        <v>736</v>
      </c>
      <c r="B741">
        <v>0.14237232263999999</v>
      </c>
      <c r="C741" s="1">
        <f t="shared" si="36"/>
        <v>2</v>
      </c>
      <c r="D741" s="14">
        <v>736</v>
      </c>
      <c r="E741" s="12">
        <f t="shared" si="37"/>
        <v>0.14237232263999999</v>
      </c>
      <c r="BC741" s="12">
        <f t="shared" si="35"/>
        <v>0.14237232263999999</v>
      </c>
    </row>
    <row r="742" spans="1:55" x14ac:dyDescent="0.25">
      <c r="A742" s="14">
        <v>737</v>
      </c>
      <c r="B742">
        <v>0.14179927840000001</v>
      </c>
      <c r="C742" s="1">
        <f t="shared" si="36"/>
        <v>2</v>
      </c>
      <c r="D742" s="14">
        <v>737</v>
      </c>
      <c r="E742" s="12">
        <f t="shared" si="37"/>
        <v>0.14179927840000001</v>
      </c>
      <c r="BC742" s="12">
        <f t="shared" si="35"/>
        <v>0.14179927840000001</v>
      </c>
    </row>
    <row r="743" spans="1:55" x14ac:dyDescent="0.25">
      <c r="A743" s="14">
        <v>738</v>
      </c>
      <c r="B743">
        <v>0.14122796647999999</v>
      </c>
      <c r="C743" s="1">
        <f t="shared" si="36"/>
        <v>2</v>
      </c>
      <c r="D743" s="14">
        <v>738</v>
      </c>
      <c r="E743" s="12">
        <f t="shared" si="37"/>
        <v>0.14122796647999999</v>
      </c>
      <c r="BC743" s="12">
        <f t="shared" si="35"/>
        <v>0.14122796647999999</v>
      </c>
    </row>
    <row r="744" spans="1:55" x14ac:dyDescent="0.25">
      <c r="A744" s="14">
        <v>739</v>
      </c>
      <c r="B744">
        <v>0.140658387719999</v>
      </c>
      <c r="C744" s="1">
        <f t="shared" si="36"/>
        <v>2</v>
      </c>
      <c r="D744" s="14">
        <v>739</v>
      </c>
      <c r="E744" s="12">
        <f t="shared" si="37"/>
        <v>0.140658387719999</v>
      </c>
      <c r="BC744" s="12">
        <f t="shared" si="35"/>
        <v>0.140658387719999</v>
      </c>
    </row>
    <row r="745" spans="1:55" x14ac:dyDescent="0.25">
      <c r="A745" s="14">
        <v>740</v>
      </c>
      <c r="B745">
        <v>0.14009054288</v>
      </c>
      <c r="C745" s="1">
        <f t="shared" si="36"/>
        <v>2</v>
      </c>
      <c r="D745" s="14">
        <v>740</v>
      </c>
      <c r="E745" s="12">
        <f t="shared" si="37"/>
        <v>0.14009054288</v>
      </c>
      <c r="BC745" s="12">
        <f t="shared" si="35"/>
        <v>0.14009054288</v>
      </c>
    </row>
    <row r="746" spans="1:55" x14ac:dyDescent="0.25">
      <c r="A746" s="14">
        <v>741</v>
      </c>
      <c r="B746">
        <v>0.13952443262</v>
      </c>
      <c r="C746" s="1">
        <f t="shared" si="36"/>
        <v>2</v>
      </c>
      <c r="D746" s="14">
        <v>741</v>
      </c>
      <c r="E746" s="12">
        <f t="shared" si="37"/>
        <v>0.13952443262</v>
      </c>
      <c r="BC746" s="12">
        <f t="shared" si="35"/>
        <v>0.13952443262</v>
      </c>
    </row>
    <row r="747" spans="1:55" x14ac:dyDescent="0.25">
      <c r="A747" s="14">
        <v>742</v>
      </c>
      <c r="B747">
        <v>0.13896005753999999</v>
      </c>
      <c r="C747" s="1">
        <f t="shared" si="36"/>
        <v>2</v>
      </c>
      <c r="D747" s="14">
        <v>742</v>
      </c>
      <c r="E747" s="12">
        <f t="shared" si="37"/>
        <v>0.13896005753999999</v>
      </c>
      <c r="BC747" s="12">
        <f t="shared" si="35"/>
        <v>0.13896005753999999</v>
      </c>
    </row>
    <row r="748" spans="1:55" x14ac:dyDescent="0.25">
      <c r="A748" s="14">
        <v>743</v>
      </c>
      <c r="B748">
        <v>0.13839741814000001</v>
      </c>
      <c r="C748" s="1">
        <f t="shared" si="36"/>
        <v>2</v>
      </c>
      <c r="D748" s="14">
        <v>743</v>
      </c>
      <c r="E748" s="12">
        <f t="shared" si="37"/>
        <v>0.13839741814000001</v>
      </c>
      <c r="BC748" s="12">
        <f t="shared" si="35"/>
        <v>0.13839741814000001</v>
      </c>
    </row>
    <row r="749" spans="1:55" x14ac:dyDescent="0.25">
      <c r="A749" s="14">
        <v>744</v>
      </c>
      <c r="B749">
        <v>0.13783651484000001</v>
      </c>
      <c r="C749" s="1">
        <f t="shared" si="36"/>
        <v>2</v>
      </c>
      <c r="D749" s="14">
        <v>744</v>
      </c>
      <c r="E749" s="12">
        <f t="shared" si="37"/>
        <v>0.13783651484000001</v>
      </c>
      <c r="BC749" s="12">
        <f t="shared" si="35"/>
        <v>0.13783651484000001</v>
      </c>
    </row>
    <row r="750" spans="1:55" x14ac:dyDescent="0.25">
      <c r="A750" s="14">
        <v>745</v>
      </c>
      <c r="B750">
        <v>0.13727734802</v>
      </c>
      <c r="C750" s="1">
        <f t="shared" si="36"/>
        <v>2</v>
      </c>
      <c r="D750" s="14">
        <v>745</v>
      </c>
      <c r="E750" s="12">
        <f t="shared" si="37"/>
        <v>0.13727734802</v>
      </c>
      <c r="BC750" s="12">
        <f t="shared" si="35"/>
        <v>0.13727734802</v>
      </c>
    </row>
    <row r="751" spans="1:55" x14ac:dyDescent="0.25">
      <c r="A751" s="14">
        <v>746</v>
      </c>
      <c r="B751">
        <v>0.13671991791999999</v>
      </c>
      <c r="C751" s="1">
        <f t="shared" si="36"/>
        <v>2</v>
      </c>
      <c r="D751" s="14">
        <v>746</v>
      </c>
      <c r="E751" s="12">
        <f t="shared" si="37"/>
        <v>0.13671991791999999</v>
      </c>
      <c r="BC751" s="12">
        <f t="shared" si="35"/>
        <v>0.13671991791999999</v>
      </c>
    </row>
    <row r="752" spans="1:55" x14ac:dyDescent="0.25">
      <c r="A752" s="14">
        <v>747</v>
      </c>
      <c r="B752">
        <v>0.13616422474000001</v>
      </c>
      <c r="C752" s="1">
        <f t="shared" si="36"/>
        <v>2</v>
      </c>
      <c r="D752" s="14">
        <v>747</v>
      </c>
      <c r="E752" s="12">
        <f t="shared" si="37"/>
        <v>0.13616422474000001</v>
      </c>
      <c r="BC752" s="12">
        <f t="shared" si="35"/>
        <v>0.13616422474000001</v>
      </c>
    </row>
    <row r="753" spans="1:55" x14ac:dyDescent="0.25">
      <c r="A753" s="14">
        <v>748</v>
      </c>
      <c r="B753">
        <v>0.135610268619999</v>
      </c>
      <c r="C753" s="1">
        <f t="shared" si="36"/>
        <v>2</v>
      </c>
      <c r="D753" s="14">
        <v>748</v>
      </c>
      <c r="E753" s="12">
        <f t="shared" si="37"/>
        <v>0.135610268619999</v>
      </c>
      <c r="BC753" s="12">
        <f t="shared" si="35"/>
        <v>0.135610268619999</v>
      </c>
    </row>
    <row r="754" spans="1:55" x14ac:dyDescent="0.25">
      <c r="A754" s="14">
        <v>749</v>
      </c>
      <c r="B754">
        <v>0.13505804959999901</v>
      </c>
      <c r="C754" s="1">
        <f t="shared" si="36"/>
        <v>2</v>
      </c>
      <c r="D754" s="14">
        <v>749</v>
      </c>
      <c r="E754" s="12">
        <f t="shared" si="37"/>
        <v>0.13505804959999901</v>
      </c>
      <c r="BC754" s="12">
        <f t="shared" si="35"/>
        <v>0.13505804959999901</v>
      </c>
    </row>
    <row r="755" spans="1:55" x14ac:dyDescent="0.25">
      <c r="A755" s="14">
        <v>750</v>
      </c>
      <c r="B755">
        <v>0.13450756765999999</v>
      </c>
      <c r="C755" s="1">
        <f t="shared" si="36"/>
        <v>2</v>
      </c>
      <c r="D755" s="14">
        <v>750</v>
      </c>
      <c r="E755" s="12">
        <f t="shared" si="37"/>
        <v>0.13450756765999999</v>
      </c>
      <c r="BC755" s="12">
        <f t="shared" si="35"/>
        <v>0.13450756765999999</v>
      </c>
    </row>
    <row r="756" spans="1:55" x14ac:dyDescent="0.25">
      <c r="A756" s="14">
        <v>751</v>
      </c>
      <c r="B756">
        <v>0.13395882268000001</v>
      </c>
      <c r="C756" s="1">
        <f t="shared" si="36"/>
        <v>2</v>
      </c>
      <c r="D756" s="14">
        <v>751</v>
      </c>
      <c r="E756" s="12">
        <f t="shared" si="37"/>
        <v>0.13395882268000001</v>
      </c>
      <c r="BC756" s="12">
        <f t="shared" si="35"/>
        <v>0.13395882268000001</v>
      </c>
    </row>
    <row r="757" spans="1:55" x14ac:dyDescent="0.25">
      <c r="A757" s="14">
        <v>752</v>
      </c>
      <c r="B757">
        <v>0.13341181448</v>
      </c>
      <c r="C757" s="1">
        <f t="shared" si="36"/>
        <v>2</v>
      </c>
      <c r="D757" s="14">
        <v>752</v>
      </c>
      <c r="E757" s="12">
        <f t="shared" si="37"/>
        <v>0.13341181448</v>
      </c>
      <c r="BC757" s="12">
        <f t="shared" si="35"/>
        <v>0.13341181448</v>
      </c>
    </row>
    <row r="758" spans="1:55" x14ac:dyDescent="0.25">
      <c r="A758" s="14">
        <v>753</v>
      </c>
      <c r="B758">
        <v>0.13286654285999999</v>
      </c>
      <c r="C758" s="1">
        <f t="shared" si="36"/>
        <v>2</v>
      </c>
      <c r="D758" s="14">
        <v>753</v>
      </c>
      <c r="E758" s="12">
        <f t="shared" si="37"/>
        <v>0.13286654285999999</v>
      </c>
      <c r="BC758" s="12">
        <f t="shared" si="35"/>
        <v>0.13286654285999999</v>
      </c>
    </row>
    <row r="759" spans="1:55" x14ac:dyDescent="0.25">
      <c r="A759" s="14">
        <v>754</v>
      </c>
      <c r="B759">
        <v>0.13232300747999901</v>
      </c>
      <c r="C759" s="1">
        <f t="shared" si="36"/>
        <v>2</v>
      </c>
      <c r="D759" s="14">
        <v>754</v>
      </c>
      <c r="E759" s="12">
        <f t="shared" si="37"/>
        <v>0.13232300747999901</v>
      </c>
      <c r="BC759" s="12">
        <f t="shared" si="35"/>
        <v>0.13232300747999901</v>
      </c>
    </row>
    <row r="760" spans="1:55" x14ac:dyDescent="0.25">
      <c r="A760" s="14">
        <v>755</v>
      </c>
      <c r="B760">
        <v>0.13178120795999901</v>
      </c>
      <c r="C760" s="1">
        <f t="shared" si="36"/>
        <v>2</v>
      </c>
      <c r="D760" s="14">
        <v>755</v>
      </c>
      <c r="E760" s="12">
        <f t="shared" si="37"/>
        <v>0.13178120795999901</v>
      </c>
      <c r="BC760" s="12">
        <f t="shared" si="35"/>
        <v>0.13178120795999901</v>
      </c>
    </row>
    <row r="761" spans="1:55" x14ac:dyDescent="0.25">
      <c r="A761" s="14">
        <v>756</v>
      </c>
      <c r="B761">
        <v>0.13124114385999999</v>
      </c>
      <c r="C761" s="1">
        <f t="shared" si="36"/>
        <v>2</v>
      </c>
      <c r="D761" s="14">
        <v>756</v>
      </c>
      <c r="E761" s="12">
        <f t="shared" si="37"/>
        <v>0.13124114385999999</v>
      </c>
      <c r="BC761" s="12">
        <f t="shared" si="35"/>
        <v>0.13124114385999999</v>
      </c>
    </row>
    <row r="762" spans="1:55" x14ac:dyDescent="0.25">
      <c r="A762" s="14">
        <v>757</v>
      </c>
      <c r="B762">
        <v>0.13070281466</v>
      </c>
      <c r="C762" s="1">
        <f t="shared" si="36"/>
        <v>2</v>
      </c>
      <c r="D762" s="14">
        <v>757</v>
      </c>
      <c r="E762" s="12">
        <f t="shared" si="37"/>
        <v>0.13070281466</v>
      </c>
      <c r="BC762" s="12">
        <f t="shared" si="35"/>
        <v>0.13070281466</v>
      </c>
    </row>
    <row r="763" spans="1:55" x14ac:dyDescent="0.25">
      <c r="A763" s="14">
        <v>758</v>
      </c>
      <c r="B763">
        <v>0.13016621979999901</v>
      </c>
      <c r="C763" s="1">
        <f t="shared" si="36"/>
        <v>2</v>
      </c>
      <c r="D763" s="14">
        <v>758</v>
      </c>
      <c r="E763" s="12">
        <f t="shared" si="37"/>
        <v>0.13016621979999901</v>
      </c>
      <c r="BC763" s="12">
        <f t="shared" si="35"/>
        <v>0.13016621979999901</v>
      </c>
    </row>
    <row r="764" spans="1:55" x14ac:dyDescent="0.25">
      <c r="A764" s="14">
        <v>759</v>
      </c>
      <c r="B764">
        <v>0.12963135857999999</v>
      </c>
      <c r="C764" s="1">
        <f t="shared" si="36"/>
        <v>2</v>
      </c>
      <c r="D764" s="14">
        <v>759</v>
      </c>
      <c r="E764" s="12">
        <f t="shared" si="37"/>
        <v>0.12963135857999999</v>
      </c>
      <c r="BC764" s="12">
        <f t="shared" si="35"/>
        <v>0.12963135857999999</v>
      </c>
    </row>
    <row r="765" spans="1:55" x14ac:dyDescent="0.25">
      <c r="A765" s="14">
        <v>760</v>
      </c>
      <c r="B765">
        <v>0.12909823033999901</v>
      </c>
      <c r="C765" s="1">
        <f t="shared" si="36"/>
        <v>2</v>
      </c>
      <c r="D765" s="14">
        <v>760</v>
      </c>
      <c r="E765" s="12">
        <f t="shared" si="37"/>
        <v>0.12909823033999901</v>
      </c>
      <c r="BC765" s="12">
        <f t="shared" si="35"/>
        <v>0.12909823033999901</v>
      </c>
    </row>
    <row r="766" spans="1:55" x14ac:dyDescent="0.25">
      <c r="A766" s="14">
        <v>761</v>
      </c>
      <c r="B766">
        <v>0.12856683429999999</v>
      </c>
      <c r="C766" s="1">
        <f t="shared" si="36"/>
        <v>2</v>
      </c>
      <c r="D766" s="14">
        <v>761</v>
      </c>
      <c r="E766" s="12">
        <f t="shared" si="37"/>
        <v>0.12856683429999999</v>
      </c>
      <c r="BC766" s="12">
        <f t="shared" si="35"/>
        <v>0.12856683429999999</v>
      </c>
    </row>
    <row r="767" spans="1:55" x14ac:dyDescent="0.25">
      <c r="A767" s="14">
        <v>762</v>
      </c>
      <c r="B767">
        <v>0.12803716958</v>
      </c>
      <c r="C767" s="1">
        <f t="shared" si="36"/>
        <v>2</v>
      </c>
      <c r="D767" s="14">
        <v>762</v>
      </c>
      <c r="E767" s="12">
        <f t="shared" si="37"/>
        <v>0.12803716958</v>
      </c>
      <c r="BC767" s="12">
        <f t="shared" si="35"/>
        <v>0.12803716958</v>
      </c>
    </row>
    <row r="768" spans="1:55" x14ac:dyDescent="0.25">
      <c r="A768" s="14">
        <v>763</v>
      </c>
      <c r="B768">
        <v>0.12750923534</v>
      </c>
      <c r="C768" s="1">
        <f t="shared" si="36"/>
        <v>2</v>
      </c>
      <c r="D768" s="14">
        <v>763</v>
      </c>
      <c r="E768" s="12">
        <f t="shared" si="37"/>
        <v>0.12750923534</v>
      </c>
      <c r="BC768" s="12">
        <f t="shared" si="35"/>
        <v>0.12750923534</v>
      </c>
    </row>
    <row r="769" spans="1:55" x14ac:dyDescent="0.25">
      <c r="A769" s="14">
        <v>764</v>
      </c>
      <c r="B769">
        <v>0.12698303057999999</v>
      </c>
      <c r="C769" s="1">
        <f t="shared" si="36"/>
        <v>2</v>
      </c>
      <c r="D769" s="14">
        <v>764</v>
      </c>
      <c r="E769" s="12">
        <f t="shared" si="37"/>
        <v>0.12698303057999999</v>
      </c>
      <c r="BC769" s="12">
        <f t="shared" si="35"/>
        <v>0.12698303057999999</v>
      </c>
    </row>
    <row r="770" spans="1:55" x14ac:dyDescent="0.25">
      <c r="A770" s="14">
        <v>765</v>
      </c>
      <c r="B770">
        <v>0.1264585543</v>
      </c>
      <c r="C770" s="1">
        <f t="shared" si="36"/>
        <v>2</v>
      </c>
      <c r="D770" s="14">
        <v>765</v>
      </c>
      <c r="E770" s="12">
        <f t="shared" si="37"/>
        <v>0.1264585543</v>
      </c>
      <c r="BC770" s="12">
        <f t="shared" si="35"/>
        <v>0.1264585543</v>
      </c>
    </row>
    <row r="771" spans="1:55" x14ac:dyDescent="0.25">
      <c r="A771" s="14">
        <v>766</v>
      </c>
      <c r="B771">
        <v>0.12593580541999999</v>
      </c>
      <c r="C771" s="1">
        <f t="shared" si="36"/>
        <v>2</v>
      </c>
      <c r="D771" s="14">
        <v>766</v>
      </c>
      <c r="E771" s="12">
        <f t="shared" si="37"/>
        <v>0.12593580541999999</v>
      </c>
      <c r="BC771" s="12">
        <f t="shared" si="35"/>
        <v>0.12593580541999999</v>
      </c>
    </row>
    <row r="772" spans="1:55" x14ac:dyDescent="0.25">
      <c r="A772" s="14">
        <v>767</v>
      </c>
      <c r="B772">
        <v>0.12541478279999899</v>
      </c>
      <c r="C772" s="1">
        <f t="shared" si="36"/>
        <v>2</v>
      </c>
      <c r="D772" s="14">
        <v>767</v>
      </c>
      <c r="E772" s="12">
        <f t="shared" si="37"/>
        <v>0.12541478279999899</v>
      </c>
      <c r="BC772" s="12">
        <f t="shared" si="35"/>
        <v>0.12541478279999899</v>
      </c>
    </row>
    <row r="773" spans="1:55" x14ac:dyDescent="0.25">
      <c r="A773" s="14">
        <v>768</v>
      </c>
      <c r="B773">
        <v>0.12489548523999899</v>
      </c>
      <c r="C773" s="1">
        <f t="shared" si="36"/>
        <v>2</v>
      </c>
      <c r="D773" s="14">
        <v>768</v>
      </c>
      <c r="E773" s="12">
        <f t="shared" si="37"/>
        <v>0.12489548523999899</v>
      </c>
      <c r="BC773" s="12">
        <f t="shared" ref="BC773:BC836" si="38">B773</f>
        <v>0.12489548523999899</v>
      </c>
    </row>
    <row r="774" spans="1:55" x14ac:dyDescent="0.25">
      <c r="A774" s="14">
        <v>769</v>
      </c>
      <c r="B774">
        <v>0.12437791147999901</v>
      </c>
      <c r="C774" s="1">
        <f t="shared" ref="C774:C837" si="39">IF(ROW()-$C$4&lt;=$C$2,1,2)</f>
        <v>2</v>
      </c>
      <c r="D774" s="14">
        <v>769</v>
      </c>
      <c r="E774" s="12">
        <f t="shared" ref="E774:E837" si="40">B774</f>
        <v>0.12437791147999901</v>
      </c>
      <c r="BC774" s="12">
        <f t="shared" si="38"/>
        <v>0.12437791147999901</v>
      </c>
    </row>
    <row r="775" spans="1:55" x14ac:dyDescent="0.25">
      <c r="A775" s="14">
        <v>770</v>
      </c>
      <c r="B775">
        <v>0.12386206024</v>
      </c>
      <c r="C775" s="1">
        <f t="shared" si="39"/>
        <v>2</v>
      </c>
      <c r="D775" s="14">
        <v>770</v>
      </c>
      <c r="E775" s="12">
        <f t="shared" si="40"/>
        <v>0.12386206024</v>
      </c>
      <c r="BC775" s="12">
        <f t="shared" si="38"/>
        <v>0.12386206024</v>
      </c>
    </row>
    <row r="776" spans="1:55" x14ac:dyDescent="0.25">
      <c r="A776" s="14">
        <v>771</v>
      </c>
      <c r="B776">
        <v>0.12334793013999901</v>
      </c>
      <c r="C776" s="1">
        <f t="shared" si="39"/>
        <v>2</v>
      </c>
      <c r="D776" s="14">
        <v>771</v>
      </c>
      <c r="E776" s="12">
        <f t="shared" si="40"/>
        <v>0.12334793013999901</v>
      </c>
      <c r="BC776" s="12">
        <f t="shared" si="38"/>
        <v>0.12334793013999901</v>
      </c>
    </row>
    <row r="777" spans="1:55" x14ac:dyDescent="0.25">
      <c r="A777" s="14">
        <v>772</v>
      </c>
      <c r="B777">
        <v>0.12283551976</v>
      </c>
      <c r="C777" s="1">
        <f t="shared" si="39"/>
        <v>2</v>
      </c>
      <c r="D777" s="14">
        <v>772</v>
      </c>
      <c r="E777" s="12">
        <f t="shared" si="40"/>
        <v>0.12283551976</v>
      </c>
      <c r="BC777" s="12">
        <f t="shared" si="38"/>
        <v>0.12283551976</v>
      </c>
    </row>
    <row r="778" spans="1:55" x14ac:dyDescent="0.25">
      <c r="A778" s="14">
        <v>773</v>
      </c>
      <c r="B778">
        <v>0.12232482763999999</v>
      </c>
      <c r="C778" s="1">
        <f t="shared" si="39"/>
        <v>2</v>
      </c>
      <c r="D778" s="14">
        <v>773</v>
      </c>
      <c r="E778" s="12">
        <f t="shared" si="40"/>
        <v>0.12232482763999999</v>
      </c>
      <c r="BC778" s="12">
        <f t="shared" si="38"/>
        <v>0.12232482763999999</v>
      </c>
    </row>
    <row r="779" spans="1:55" x14ac:dyDescent="0.25">
      <c r="A779" s="14">
        <v>774</v>
      </c>
      <c r="B779">
        <v>0.12181585223999999</v>
      </c>
      <c r="C779" s="1">
        <f t="shared" si="39"/>
        <v>2</v>
      </c>
      <c r="D779" s="14">
        <v>774</v>
      </c>
      <c r="E779" s="12">
        <f t="shared" si="40"/>
        <v>0.12181585223999999</v>
      </c>
      <c r="BC779" s="12">
        <f t="shared" si="38"/>
        <v>0.12181585223999999</v>
      </c>
    </row>
    <row r="780" spans="1:55" x14ac:dyDescent="0.25">
      <c r="A780" s="14">
        <v>775</v>
      </c>
      <c r="B780">
        <v>0.12130859201999999</v>
      </c>
      <c r="C780" s="1">
        <f t="shared" si="39"/>
        <v>2</v>
      </c>
      <c r="D780" s="14">
        <v>775</v>
      </c>
      <c r="E780" s="12">
        <f t="shared" si="40"/>
        <v>0.12130859201999999</v>
      </c>
      <c r="BC780" s="12">
        <f t="shared" si="38"/>
        <v>0.12130859201999999</v>
      </c>
    </row>
    <row r="781" spans="1:55" x14ac:dyDescent="0.25">
      <c r="A781" s="14">
        <v>776</v>
      </c>
      <c r="B781">
        <v>0.12080304532</v>
      </c>
      <c r="C781" s="1">
        <f t="shared" si="39"/>
        <v>2</v>
      </c>
      <c r="D781" s="14">
        <v>776</v>
      </c>
      <c r="E781" s="12">
        <f t="shared" si="40"/>
        <v>0.12080304532</v>
      </c>
      <c r="BC781" s="12">
        <f t="shared" si="38"/>
        <v>0.12080304532</v>
      </c>
    </row>
    <row r="782" spans="1:55" x14ac:dyDescent="0.25">
      <c r="A782" s="14">
        <v>777</v>
      </c>
      <c r="B782">
        <v>0.120299210459999</v>
      </c>
      <c r="C782" s="1">
        <f t="shared" si="39"/>
        <v>2</v>
      </c>
      <c r="D782" s="14">
        <v>777</v>
      </c>
      <c r="E782" s="12">
        <f t="shared" si="40"/>
        <v>0.120299210459999</v>
      </c>
      <c r="BC782" s="12">
        <f t="shared" si="38"/>
        <v>0.120299210459999</v>
      </c>
    </row>
    <row r="783" spans="1:55" x14ac:dyDescent="0.25">
      <c r="A783" s="14">
        <v>778</v>
      </c>
      <c r="B783">
        <v>0.11979708574</v>
      </c>
      <c r="C783" s="1">
        <f t="shared" si="39"/>
        <v>2</v>
      </c>
      <c r="D783" s="14">
        <v>778</v>
      </c>
      <c r="E783" s="12">
        <f t="shared" si="40"/>
        <v>0.11979708574</v>
      </c>
      <c r="BC783" s="12">
        <f t="shared" si="38"/>
        <v>0.11979708574</v>
      </c>
    </row>
    <row r="784" spans="1:55" x14ac:dyDescent="0.25">
      <c r="A784" s="14">
        <v>779</v>
      </c>
      <c r="B784">
        <v>0.11929666936</v>
      </c>
      <c r="C784" s="1">
        <f t="shared" si="39"/>
        <v>2</v>
      </c>
      <c r="D784" s="14">
        <v>779</v>
      </c>
      <c r="E784" s="12">
        <f t="shared" si="40"/>
        <v>0.11929666936</v>
      </c>
      <c r="BC784" s="12">
        <f t="shared" si="38"/>
        <v>0.11929666936</v>
      </c>
    </row>
    <row r="785" spans="1:55" x14ac:dyDescent="0.25">
      <c r="A785" s="14">
        <v>780</v>
      </c>
      <c r="B785">
        <v>0.11879795952</v>
      </c>
      <c r="C785" s="1">
        <f t="shared" si="39"/>
        <v>2</v>
      </c>
      <c r="D785" s="14">
        <v>780</v>
      </c>
      <c r="E785" s="12">
        <f t="shared" si="40"/>
        <v>0.11879795952</v>
      </c>
      <c r="BC785" s="12">
        <f t="shared" si="38"/>
        <v>0.11879795952</v>
      </c>
    </row>
    <row r="786" spans="1:55" x14ac:dyDescent="0.25">
      <c r="A786" s="14">
        <v>781</v>
      </c>
      <c r="B786">
        <v>0.11830095432</v>
      </c>
      <c r="C786" s="1">
        <f t="shared" si="39"/>
        <v>2</v>
      </c>
      <c r="D786" s="14">
        <v>781</v>
      </c>
      <c r="E786" s="12">
        <f t="shared" si="40"/>
        <v>0.11830095432</v>
      </c>
      <c r="BC786" s="12">
        <f t="shared" si="38"/>
        <v>0.11830095432</v>
      </c>
    </row>
    <row r="787" spans="1:55" x14ac:dyDescent="0.25">
      <c r="A787" s="14">
        <v>782</v>
      </c>
      <c r="B787">
        <v>0.11780565184</v>
      </c>
      <c r="C787" s="1">
        <f t="shared" si="39"/>
        <v>2</v>
      </c>
      <c r="D787" s="14">
        <v>782</v>
      </c>
      <c r="E787" s="12">
        <f t="shared" si="40"/>
        <v>0.11780565184</v>
      </c>
      <c r="BC787" s="12">
        <f t="shared" si="38"/>
        <v>0.11780565184</v>
      </c>
    </row>
    <row r="788" spans="1:55" x14ac:dyDescent="0.25">
      <c r="A788" s="14">
        <v>783</v>
      </c>
      <c r="B788">
        <v>0.11731205014</v>
      </c>
      <c r="C788" s="1">
        <f t="shared" si="39"/>
        <v>2</v>
      </c>
      <c r="D788" s="14">
        <v>783</v>
      </c>
      <c r="E788" s="12">
        <f t="shared" si="40"/>
        <v>0.11731205014</v>
      </c>
      <c r="BC788" s="12">
        <f t="shared" si="38"/>
        <v>0.11731205014</v>
      </c>
    </row>
    <row r="789" spans="1:55" x14ac:dyDescent="0.25">
      <c r="A789" s="14">
        <v>784</v>
      </c>
      <c r="B789">
        <v>0.116820147199999</v>
      </c>
      <c r="C789" s="1">
        <f t="shared" si="39"/>
        <v>2</v>
      </c>
      <c r="D789" s="14">
        <v>784</v>
      </c>
      <c r="E789" s="12">
        <f t="shared" si="40"/>
        <v>0.116820147199999</v>
      </c>
      <c r="BC789" s="12">
        <f t="shared" si="38"/>
        <v>0.116820147199999</v>
      </c>
    </row>
    <row r="790" spans="1:55" x14ac:dyDescent="0.25">
      <c r="A790" s="14">
        <v>785</v>
      </c>
      <c r="B790">
        <v>0.11632994096</v>
      </c>
      <c r="C790" s="1">
        <f t="shared" si="39"/>
        <v>2</v>
      </c>
      <c r="D790" s="14">
        <v>785</v>
      </c>
      <c r="E790" s="12">
        <f t="shared" si="40"/>
        <v>0.11632994096</v>
      </c>
      <c r="BC790" s="12">
        <f t="shared" si="38"/>
        <v>0.11632994096</v>
      </c>
    </row>
    <row r="791" spans="1:55" x14ac:dyDescent="0.25">
      <c r="A791" s="14">
        <v>786</v>
      </c>
      <c r="B791">
        <v>0.11584142929999899</v>
      </c>
      <c r="C791" s="1">
        <f t="shared" si="39"/>
        <v>2</v>
      </c>
      <c r="D791" s="14">
        <v>786</v>
      </c>
      <c r="E791" s="12">
        <f t="shared" si="40"/>
        <v>0.11584142929999899</v>
      </c>
      <c r="BC791" s="12">
        <f t="shared" si="38"/>
        <v>0.11584142929999899</v>
      </c>
    </row>
    <row r="792" spans="1:55" x14ac:dyDescent="0.25">
      <c r="A792" s="14">
        <v>787</v>
      </c>
      <c r="B792">
        <v>0.11535461011999899</v>
      </c>
      <c r="C792" s="1">
        <f t="shared" si="39"/>
        <v>2</v>
      </c>
      <c r="D792" s="14">
        <v>787</v>
      </c>
      <c r="E792" s="12">
        <f t="shared" si="40"/>
        <v>0.11535461011999899</v>
      </c>
      <c r="BC792" s="12">
        <f t="shared" si="38"/>
        <v>0.11535461011999899</v>
      </c>
    </row>
    <row r="793" spans="1:55" x14ac:dyDescent="0.25">
      <c r="A793" s="14">
        <v>788</v>
      </c>
      <c r="B793">
        <v>0.1148694812</v>
      </c>
      <c r="C793" s="1">
        <f t="shared" si="39"/>
        <v>2</v>
      </c>
      <c r="D793" s="14">
        <v>788</v>
      </c>
      <c r="E793" s="12">
        <f t="shared" si="40"/>
        <v>0.1148694812</v>
      </c>
      <c r="BC793" s="12">
        <f t="shared" si="38"/>
        <v>0.1148694812</v>
      </c>
    </row>
    <row r="794" spans="1:55" x14ac:dyDescent="0.25">
      <c r="A794" s="14">
        <v>789</v>
      </c>
      <c r="B794">
        <v>0.11438604031999999</v>
      </c>
      <c r="C794" s="1">
        <f t="shared" si="39"/>
        <v>2</v>
      </c>
      <c r="D794" s="14">
        <v>789</v>
      </c>
      <c r="E794" s="12">
        <f t="shared" si="40"/>
        <v>0.11438604031999999</v>
      </c>
      <c r="BC794" s="12">
        <f t="shared" si="38"/>
        <v>0.11438604031999999</v>
      </c>
    </row>
    <row r="795" spans="1:55" x14ac:dyDescent="0.25">
      <c r="A795" s="14">
        <v>790</v>
      </c>
      <c r="B795">
        <v>0.1139042852</v>
      </c>
      <c r="C795" s="1">
        <f t="shared" si="39"/>
        <v>2</v>
      </c>
      <c r="D795" s="14">
        <v>790</v>
      </c>
      <c r="E795" s="12">
        <f t="shared" si="40"/>
        <v>0.1139042852</v>
      </c>
      <c r="BC795" s="12">
        <f t="shared" si="38"/>
        <v>0.1139042852</v>
      </c>
    </row>
    <row r="796" spans="1:55" x14ac:dyDescent="0.25">
      <c r="A796" s="14">
        <v>791</v>
      </c>
      <c r="B796">
        <v>0.113424213539999</v>
      </c>
      <c r="C796" s="1">
        <f t="shared" si="39"/>
        <v>2</v>
      </c>
      <c r="D796" s="14">
        <v>791</v>
      </c>
      <c r="E796" s="12">
        <f t="shared" si="40"/>
        <v>0.113424213539999</v>
      </c>
      <c r="BC796" s="12">
        <f t="shared" si="38"/>
        <v>0.113424213539999</v>
      </c>
    </row>
    <row r="797" spans="1:55" x14ac:dyDescent="0.25">
      <c r="A797" s="14">
        <v>792</v>
      </c>
      <c r="B797">
        <v>0.112945822999999</v>
      </c>
      <c r="C797" s="1">
        <f t="shared" si="39"/>
        <v>2</v>
      </c>
      <c r="D797" s="14">
        <v>792</v>
      </c>
      <c r="E797" s="12">
        <f t="shared" si="40"/>
        <v>0.112945822999999</v>
      </c>
      <c r="BC797" s="12">
        <f t="shared" si="38"/>
        <v>0.112945822999999</v>
      </c>
    </row>
    <row r="798" spans="1:55" x14ac:dyDescent="0.25">
      <c r="A798" s="14">
        <v>793</v>
      </c>
      <c r="B798">
        <v>0.11246911116</v>
      </c>
      <c r="C798" s="1">
        <f t="shared" si="39"/>
        <v>2</v>
      </c>
      <c r="D798" s="14">
        <v>793</v>
      </c>
      <c r="E798" s="12">
        <f t="shared" si="40"/>
        <v>0.11246911116</v>
      </c>
      <c r="BC798" s="12">
        <f t="shared" si="38"/>
        <v>0.11246911116</v>
      </c>
    </row>
    <row r="799" spans="1:55" x14ac:dyDescent="0.25">
      <c r="A799" s="14">
        <v>794</v>
      </c>
      <c r="B799">
        <v>0.11199407559999899</v>
      </c>
      <c r="C799" s="1">
        <f t="shared" si="39"/>
        <v>2</v>
      </c>
      <c r="D799" s="14">
        <v>794</v>
      </c>
      <c r="E799" s="12">
        <f t="shared" si="40"/>
        <v>0.11199407559999899</v>
      </c>
      <c r="BC799" s="12">
        <f t="shared" si="38"/>
        <v>0.11199407559999899</v>
      </c>
    </row>
    <row r="800" spans="1:55" x14ac:dyDescent="0.25">
      <c r="A800" s="14">
        <v>795</v>
      </c>
      <c r="B800">
        <v>0.11152071388</v>
      </c>
      <c r="C800" s="1">
        <f t="shared" si="39"/>
        <v>2</v>
      </c>
      <c r="D800" s="14">
        <v>795</v>
      </c>
      <c r="E800" s="12">
        <f t="shared" si="40"/>
        <v>0.11152071388</v>
      </c>
      <c r="BC800" s="12">
        <f t="shared" si="38"/>
        <v>0.11152071388</v>
      </c>
    </row>
    <row r="801" spans="1:55" x14ac:dyDescent="0.25">
      <c r="A801" s="14">
        <v>796</v>
      </c>
      <c r="B801">
        <v>0.11104902343999901</v>
      </c>
      <c r="C801" s="1">
        <f t="shared" si="39"/>
        <v>2</v>
      </c>
      <c r="D801" s="14">
        <v>796</v>
      </c>
      <c r="E801" s="12">
        <f t="shared" si="40"/>
        <v>0.11104902343999901</v>
      </c>
      <c r="BC801" s="12">
        <f t="shared" si="38"/>
        <v>0.11104902343999901</v>
      </c>
    </row>
    <row r="802" spans="1:55" x14ac:dyDescent="0.25">
      <c r="A802" s="14">
        <v>797</v>
      </c>
      <c r="B802">
        <v>0.11057900177999901</v>
      </c>
      <c r="C802" s="1">
        <f t="shared" si="39"/>
        <v>2</v>
      </c>
      <c r="D802" s="14">
        <v>797</v>
      </c>
      <c r="E802" s="12">
        <f t="shared" si="40"/>
        <v>0.11057900177999901</v>
      </c>
      <c r="BC802" s="12">
        <f t="shared" si="38"/>
        <v>0.11057900177999901</v>
      </c>
    </row>
    <row r="803" spans="1:55" x14ac:dyDescent="0.25">
      <c r="A803" s="14">
        <v>798</v>
      </c>
      <c r="B803">
        <v>0.110110646299999</v>
      </c>
      <c r="C803" s="1">
        <f t="shared" si="39"/>
        <v>2</v>
      </c>
      <c r="D803" s="14">
        <v>798</v>
      </c>
      <c r="E803" s="12">
        <f t="shared" si="40"/>
        <v>0.110110646299999</v>
      </c>
      <c r="BC803" s="12">
        <f t="shared" si="38"/>
        <v>0.110110646299999</v>
      </c>
    </row>
    <row r="804" spans="1:55" x14ac:dyDescent="0.25">
      <c r="A804" s="14">
        <v>799</v>
      </c>
      <c r="B804">
        <v>0.10964395439999999</v>
      </c>
      <c r="C804" s="1">
        <f t="shared" si="39"/>
        <v>2</v>
      </c>
      <c r="D804" s="14">
        <v>799</v>
      </c>
      <c r="E804" s="12">
        <f t="shared" si="40"/>
        <v>0.10964395439999999</v>
      </c>
      <c r="BC804" s="12">
        <f t="shared" si="38"/>
        <v>0.10964395439999999</v>
      </c>
    </row>
    <row r="805" spans="1:55" x14ac:dyDescent="0.25">
      <c r="A805" s="14">
        <v>800</v>
      </c>
      <c r="B805">
        <v>0.109178923419999</v>
      </c>
      <c r="C805" s="1">
        <f t="shared" si="39"/>
        <v>2</v>
      </c>
      <c r="D805" s="14">
        <v>800</v>
      </c>
      <c r="E805" s="12">
        <f t="shared" si="40"/>
        <v>0.109178923419999</v>
      </c>
      <c r="BC805" s="12">
        <f t="shared" si="38"/>
        <v>0.109178923419999</v>
      </c>
    </row>
    <row r="806" spans="1:55" x14ac:dyDescent="0.25">
      <c r="A806" s="14">
        <v>801</v>
      </c>
      <c r="B806">
        <v>0.10871555065999999</v>
      </c>
      <c r="C806" s="1">
        <f t="shared" si="39"/>
        <v>2</v>
      </c>
      <c r="D806" s="14">
        <v>801</v>
      </c>
      <c r="E806" s="12">
        <f t="shared" si="40"/>
        <v>0.10871555065999999</v>
      </c>
      <c r="BC806" s="12">
        <f t="shared" si="38"/>
        <v>0.10871555065999999</v>
      </c>
    </row>
    <row r="807" spans="1:55" x14ac:dyDescent="0.25">
      <c r="A807" s="14">
        <v>802</v>
      </c>
      <c r="B807">
        <v>0.108253833399999</v>
      </c>
      <c r="C807" s="1">
        <f t="shared" si="39"/>
        <v>2</v>
      </c>
      <c r="D807" s="14">
        <v>802</v>
      </c>
      <c r="E807" s="12">
        <f t="shared" si="40"/>
        <v>0.108253833399999</v>
      </c>
      <c r="BC807" s="12">
        <f t="shared" si="38"/>
        <v>0.108253833399999</v>
      </c>
    </row>
    <row r="808" spans="1:55" x14ac:dyDescent="0.25">
      <c r="A808" s="14">
        <v>803</v>
      </c>
      <c r="B808">
        <v>0.10779376891999901</v>
      </c>
      <c r="C808" s="1">
        <f t="shared" si="39"/>
        <v>2</v>
      </c>
      <c r="D808" s="14">
        <v>803</v>
      </c>
      <c r="E808" s="12">
        <f t="shared" si="40"/>
        <v>0.10779376891999901</v>
      </c>
      <c r="BC808" s="12">
        <f t="shared" si="38"/>
        <v>0.10779376891999901</v>
      </c>
    </row>
    <row r="809" spans="1:55" x14ac:dyDescent="0.25">
      <c r="A809" s="14">
        <v>804</v>
      </c>
      <c r="B809">
        <v>0.1073353544</v>
      </c>
      <c r="C809" s="1">
        <f t="shared" si="39"/>
        <v>2</v>
      </c>
      <c r="D809" s="14">
        <v>804</v>
      </c>
      <c r="E809" s="12">
        <f t="shared" si="40"/>
        <v>0.1073353544</v>
      </c>
      <c r="BC809" s="12">
        <f t="shared" si="38"/>
        <v>0.1073353544</v>
      </c>
    </row>
    <row r="810" spans="1:55" x14ac:dyDescent="0.25">
      <c r="A810" s="14">
        <v>805</v>
      </c>
      <c r="B810">
        <v>0.106878587019999</v>
      </c>
      <c r="C810" s="1">
        <f t="shared" si="39"/>
        <v>2</v>
      </c>
      <c r="D810" s="14">
        <v>805</v>
      </c>
      <c r="E810" s="12">
        <f t="shared" si="40"/>
        <v>0.106878587019999</v>
      </c>
      <c r="BC810" s="12">
        <f t="shared" si="38"/>
        <v>0.106878587019999</v>
      </c>
    </row>
    <row r="811" spans="1:55" x14ac:dyDescent="0.25">
      <c r="A811" s="14">
        <v>806</v>
      </c>
      <c r="B811">
        <v>0.10642346393999901</v>
      </c>
      <c r="C811" s="1">
        <f t="shared" si="39"/>
        <v>2</v>
      </c>
      <c r="D811" s="14">
        <v>806</v>
      </c>
      <c r="E811" s="12">
        <f t="shared" si="40"/>
        <v>0.10642346393999901</v>
      </c>
      <c r="BC811" s="12">
        <f t="shared" si="38"/>
        <v>0.10642346393999901</v>
      </c>
    </row>
    <row r="812" spans="1:55" x14ac:dyDescent="0.25">
      <c r="A812" s="14">
        <v>807</v>
      </c>
      <c r="B812">
        <v>0.10596998228</v>
      </c>
      <c r="C812" s="1">
        <f t="shared" si="39"/>
        <v>2</v>
      </c>
      <c r="D812" s="14">
        <v>807</v>
      </c>
      <c r="E812" s="12">
        <f t="shared" si="40"/>
        <v>0.10596998228</v>
      </c>
      <c r="BC812" s="12">
        <f t="shared" si="38"/>
        <v>0.10596998228</v>
      </c>
    </row>
    <row r="813" spans="1:55" x14ac:dyDescent="0.25">
      <c r="A813" s="14">
        <v>808</v>
      </c>
      <c r="B813">
        <v>0.10551813910000001</v>
      </c>
      <c r="C813" s="1">
        <f t="shared" si="39"/>
        <v>2</v>
      </c>
      <c r="D813" s="14">
        <v>808</v>
      </c>
      <c r="E813" s="12">
        <f t="shared" si="40"/>
        <v>0.10551813910000001</v>
      </c>
      <c r="BC813" s="12">
        <f t="shared" si="38"/>
        <v>0.10551813910000001</v>
      </c>
    </row>
    <row r="814" spans="1:55" x14ac:dyDescent="0.25">
      <c r="A814" s="14">
        <v>809</v>
      </c>
      <c r="B814">
        <v>0.1050679315</v>
      </c>
      <c r="C814" s="1">
        <f t="shared" si="39"/>
        <v>2</v>
      </c>
      <c r="D814" s="14">
        <v>809</v>
      </c>
      <c r="E814" s="12">
        <f t="shared" si="40"/>
        <v>0.1050679315</v>
      </c>
      <c r="BC814" s="12">
        <f t="shared" si="38"/>
        <v>0.1050679315</v>
      </c>
    </row>
    <row r="815" spans="1:55" x14ac:dyDescent="0.25">
      <c r="A815" s="14">
        <v>810</v>
      </c>
      <c r="B815">
        <v>0.10461935645999999</v>
      </c>
      <c r="C815" s="1">
        <f t="shared" si="39"/>
        <v>2</v>
      </c>
      <c r="D815" s="14">
        <v>810</v>
      </c>
      <c r="E815" s="12">
        <f t="shared" si="40"/>
        <v>0.10461935645999999</v>
      </c>
      <c r="BC815" s="12">
        <f t="shared" si="38"/>
        <v>0.10461935645999999</v>
      </c>
    </row>
    <row r="816" spans="1:55" x14ac:dyDescent="0.25">
      <c r="A816" s="14">
        <v>811</v>
      </c>
      <c r="B816">
        <v>0.10417241099999899</v>
      </c>
      <c r="C816" s="1">
        <f t="shared" si="39"/>
        <v>2</v>
      </c>
      <c r="D816" s="14">
        <v>811</v>
      </c>
      <c r="E816" s="12">
        <f t="shared" si="40"/>
        <v>0.10417241099999899</v>
      </c>
      <c r="BC816" s="12">
        <f t="shared" si="38"/>
        <v>0.10417241099999899</v>
      </c>
    </row>
    <row r="817" spans="1:55" x14ac:dyDescent="0.25">
      <c r="A817" s="14">
        <v>812</v>
      </c>
      <c r="B817">
        <v>0.1037270921</v>
      </c>
      <c r="C817" s="1">
        <f t="shared" si="39"/>
        <v>2</v>
      </c>
      <c r="D817" s="14">
        <v>812</v>
      </c>
      <c r="E817" s="12">
        <f t="shared" si="40"/>
        <v>0.1037270921</v>
      </c>
      <c r="BC817" s="12">
        <f t="shared" si="38"/>
        <v>0.1037270921</v>
      </c>
    </row>
    <row r="818" spans="1:55" x14ac:dyDescent="0.25">
      <c r="A818" s="14">
        <v>813</v>
      </c>
      <c r="B818">
        <v>0.10328339666</v>
      </c>
      <c r="C818" s="1">
        <f t="shared" si="39"/>
        <v>2</v>
      </c>
      <c r="D818" s="14">
        <v>813</v>
      </c>
      <c r="E818" s="12">
        <f t="shared" si="40"/>
        <v>0.10328339666</v>
      </c>
      <c r="BC818" s="12">
        <f t="shared" si="38"/>
        <v>0.10328339666</v>
      </c>
    </row>
    <row r="819" spans="1:55" x14ac:dyDescent="0.25">
      <c r="A819" s="14">
        <v>814</v>
      </c>
      <c r="B819">
        <v>0.10284132164</v>
      </c>
      <c r="C819" s="1">
        <f t="shared" si="39"/>
        <v>2</v>
      </c>
      <c r="D819" s="14">
        <v>814</v>
      </c>
      <c r="E819" s="12">
        <f t="shared" si="40"/>
        <v>0.10284132164</v>
      </c>
      <c r="BC819" s="12">
        <f t="shared" si="38"/>
        <v>0.10284132164</v>
      </c>
    </row>
    <row r="820" spans="1:55" x14ac:dyDescent="0.25">
      <c r="A820" s="14">
        <v>815</v>
      </c>
      <c r="B820">
        <v>0.10240086388</v>
      </c>
      <c r="C820" s="1">
        <f t="shared" si="39"/>
        <v>2</v>
      </c>
      <c r="D820" s="14">
        <v>815</v>
      </c>
      <c r="E820" s="12">
        <f t="shared" si="40"/>
        <v>0.10240086388</v>
      </c>
      <c r="BC820" s="12">
        <f t="shared" si="38"/>
        <v>0.10240086388</v>
      </c>
    </row>
    <row r="821" spans="1:55" x14ac:dyDescent="0.25">
      <c r="A821" s="14">
        <v>816</v>
      </c>
      <c r="B821">
        <v>0.10196202025999999</v>
      </c>
      <c r="C821" s="1">
        <f t="shared" si="39"/>
        <v>2</v>
      </c>
      <c r="D821" s="14">
        <v>816</v>
      </c>
      <c r="E821" s="12">
        <f t="shared" si="40"/>
        <v>0.10196202025999999</v>
      </c>
      <c r="BC821" s="12">
        <f t="shared" si="38"/>
        <v>0.10196202025999999</v>
      </c>
    </row>
    <row r="822" spans="1:55" x14ac:dyDescent="0.25">
      <c r="A822" s="14">
        <v>817</v>
      </c>
      <c r="B822">
        <v>0.1015247876</v>
      </c>
      <c r="C822" s="1">
        <f t="shared" si="39"/>
        <v>2</v>
      </c>
      <c r="D822" s="14">
        <v>817</v>
      </c>
      <c r="E822" s="12">
        <f t="shared" si="40"/>
        <v>0.1015247876</v>
      </c>
      <c r="BC822" s="12">
        <f t="shared" si="38"/>
        <v>0.1015247876</v>
      </c>
    </row>
    <row r="823" spans="1:55" x14ac:dyDescent="0.25">
      <c r="A823" s="14">
        <v>818</v>
      </c>
      <c r="B823">
        <v>0.101089162719999</v>
      </c>
      <c r="C823" s="1">
        <f t="shared" si="39"/>
        <v>2</v>
      </c>
      <c r="D823" s="14">
        <v>818</v>
      </c>
      <c r="E823" s="12">
        <f t="shared" si="40"/>
        <v>0.101089162719999</v>
      </c>
      <c r="BC823" s="12">
        <f t="shared" si="38"/>
        <v>0.101089162719999</v>
      </c>
    </row>
    <row r="824" spans="1:55" x14ac:dyDescent="0.25">
      <c r="A824" s="14">
        <v>819</v>
      </c>
      <c r="B824">
        <v>0.10065514239999999</v>
      </c>
      <c r="C824" s="1">
        <f t="shared" si="39"/>
        <v>2</v>
      </c>
      <c r="D824" s="14">
        <v>819</v>
      </c>
      <c r="E824" s="12">
        <f t="shared" si="40"/>
        <v>0.10065514239999999</v>
      </c>
      <c r="BC824" s="12">
        <f t="shared" si="38"/>
        <v>0.10065514239999999</v>
      </c>
    </row>
    <row r="825" spans="1:55" x14ac:dyDescent="0.25">
      <c r="A825" s="14">
        <v>820</v>
      </c>
      <c r="B825">
        <v>0.100222723379999</v>
      </c>
      <c r="C825" s="1">
        <f t="shared" si="39"/>
        <v>2</v>
      </c>
      <c r="D825" s="14">
        <v>820</v>
      </c>
      <c r="E825" s="12">
        <f t="shared" si="40"/>
        <v>0.100222723379999</v>
      </c>
      <c r="BC825" s="12">
        <f t="shared" si="38"/>
        <v>0.100222723379999</v>
      </c>
    </row>
    <row r="826" spans="1:55" x14ac:dyDescent="0.25">
      <c r="A826" s="14">
        <v>821</v>
      </c>
      <c r="B826">
        <v>9.9791902380000005E-2</v>
      </c>
      <c r="C826" s="1">
        <f t="shared" si="39"/>
        <v>2</v>
      </c>
      <c r="D826" s="14">
        <v>821</v>
      </c>
      <c r="E826" s="12">
        <f t="shared" si="40"/>
        <v>9.9791902380000005E-2</v>
      </c>
      <c r="BC826" s="12">
        <f t="shared" si="38"/>
        <v>9.9791902380000005E-2</v>
      </c>
    </row>
    <row r="827" spans="1:55" x14ac:dyDescent="0.25">
      <c r="A827" s="14">
        <v>822</v>
      </c>
      <c r="B827">
        <v>9.9362676139999995E-2</v>
      </c>
      <c r="C827" s="1">
        <f t="shared" si="39"/>
        <v>2</v>
      </c>
      <c r="D827" s="14">
        <v>822</v>
      </c>
      <c r="E827" s="12">
        <f t="shared" si="40"/>
        <v>9.9362676139999995E-2</v>
      </c>
      <c r="BC827" s="12">
        <f t="shared" si="38"/>
        <v>9.9362676139999995E-2</v>
      </c>
    </row>
    <row r="828" spans="1:55" x14ac:dyDescent="0.25">
      <c r="A828" s="14">
        <v>823</v>
      </c>
      <c r="B828">
        <v>9.8935041339999905E-2</v>
      </c>
      <c r="C828" s="1">
        <f t="shared" si="39"/>
        <v>2</v>
      </c>
      <c r="D828" s="14">
        <v>823</v>
      </c>
      <c r="E828" s="12">
        <f t="shared" si="40"/>
        <v>9.8935041339999905E-2</v>
      </c>
      <c r="BC828" s="12">
        <f t="shared" si="38"/>
        <v>9.8935041339999905E-2</v>
      </c>
    </row>
    <row r="829" spans="1:55" x14ac:dyDescent="0.25">
      <c r="A829" s="14">
        <v>824</v>
      </c>
      <c r="B829">
        <v>9.8508994619999998E-2</v>
      </c>
      <c r="C829" s="1">
        <f t="shared" si="39"/>
        <v>2</v>
      </c>
      <c r="D829" s="14">
        <v>824</v>
      </c>
      <c r="E829" s="12">
        <f t="shared" si="40"/>
        <v>9.8508994619999998E-2</v>
      </c>
      <c r="BC829" s="12">
        <f t="shared" si="38"/>
        <v>9.8508994619999998E-2</v>
      </c>
    </row>
    <row r="830" spans="1:55" x14ac:dyDescent="0.25">
      <c r="A830" s="14">
        <v>825</v>
      </c>
      <c r="B830">
        <v>9.8084532619999998E-2</v>
      </c>
      <c r="C830" s="1">
        <f t="shared" si="39"/>
        <v>2</v>
      </c>
      <c r="D830" s="14">
        <v>825</v>
      </c>
      <c r="E830" s="12">
        <f t="shared" si="40"/>
        <v>9.8084532619999998E-2</v>
      </c>
      <c r="BC830" s="12">
        <f t="shared" si="38"/>
        <v>9.8084532619999998E-2</v>
      </c>
    </row>
    <row r="831" spans="1:55" x14ac:dyDescent="0.25">
      <c r="A831" s="14">
        <v>826</v>
      </c>
      <c r="B831">
        <v>9.7661651959999901E-2</v>
      </c>
      <c r="C831" s="1">
        <f t="shared" si="39"/>
        <v>2</v>
      </c>
      <c r="D831" s="14">
        <v>826</v>
      </c>
      <c r="E831" s="12">
        <f t="shared" si="40"/>
        <v>9.7661651959999901E-2</v>
      </c>
      <c r="BC831" s="12">
        <f t="shared" si="38"/>
        <v>9.7661651959999901E-2</v>
      </c>
    </row>
    <row r="832" spans="1:55" x14ac:dyDescent="0.25">
      <c r="A832" s="14">
        <v>827</v>
      </c>
      <c r="B832">
        <v>9.7240349259999997E-2</v>
      </c>
      <c r="C832" s="1">
        <f t="shared" si="39"/>
        <v>2</v>
      </c>
      <c r="D832" s="14">
        <v>827</v>
      </c>
      <c r="E832" s="12">
        <f t="shared" si="40"/>
        <v>9.7240349259999997E-2</v>
      </c>
      <c r="BC832" s="12">
        <f t="shared" si="38"/>
        <v>9.7240349259999997E-2</v>
      </c>
    </row>
    <row r="833" spans="1:55" x14ac:dyDescent="0.25">
      <c r="A833" s="14">
        <v>828</v>
      </c>
      <c r="B833">
        <v>9.6820621039999902E-2</v>
      </c>
      <c r="C833" s="1">
        <f t="shared" si="39"/>
        <v>2</v>
      </c>
      <c r="D833" s="14">
        <v>828</v>
      </c>
      <c r="E833" s="12">
        <f t="shared" si="40"/>
        <v>9.6820621039999902E-2</v>
      </c>
      <c r="BC833" s="12">
        <f t="shared" si="38"/>
        <v>9.6820621039999902E-2</v>
      </c>
    </row>
    <row r="834" spans="1:55" x14ac:dyDescent="0.25">
      <c r="A834" s="14">
        <v>829</v>
      </c>
      <c r="B834">
        <v>9.6402463899999902E-2</v>
      </c>
      <c r="C834" s="1">
        <f t="shared" si="39"/>
        <v>2</v>
      </c>
      <c r="D834" s="14">
        <v>829</v>
      </c>
      <c r="E834" s="12">
        <f t="shared" si="40"/>
        <v>9.6402463899999902E-2</v>
      </c>
      <c r="BC834" s="12">
        <f t="shared" si="38"/>
        <v>9.6402463899999902E-2</v>
      </c>
    </row>
    <row r="835" spans="1:55" x14ac:dyDescent="0.25">
      <c r="A835" s="14">
        <v>830</v>
      </c>
      <c r="B835">
        <v>9.5985874339999902E-2</v>
      </c>
      <c r="C835" s="1">
        <f t="shared" si="39"/>
        <v>2</v>
      </c>
      <c r="D835" s="14">
        <v>830</v>
      </c>
      <c r="E835" s="12">
        <f t="shared" si="40"/>
        <v>9.5985874339999902E-2</v>
      </c>
      <c r="BC835" s="12">
        <f t="shared" si="38"/>
        <v>9.5985874339999902E-2</v>
      </c>
    </row>
    <row r="836" spans="1:55" x14ac:dyDescent="0.25">
      <c r="A836" s="14">
        <v>831</v>
      </c>
      <c r="B836">
        <v>9.5570848899999894E-2</v>
      </c>
      <c r="C836" s="1">
        <f t="shared" si="39"/>
        <v>2</v>
      </c>
      <c r="D836" s="14">
        <v>831</v>
      </c>
      <c r="E836" s="12">
        <f t="shared" si="40"/>
        <v>9.5570848899999894E-2</v>
      </c>
      <c r="BC836" s="12">
        <f t="shared" si="38"/>
        <v>9.5570848899999894E-2</v>
      </c>
    </row>
    <row r="837" spans="1:55" x14ac:dyDescent="0.25">
      <c r="A837" s="14">
        <v>832</v>
      </c>
      <c r="B837">
        <v>9.5157384060000003E-2</v>
      </c>
      <c r="C837" s="1">
        <f t="shared" si="39"/>
        <v>2</v>
      </c>
      <c r="D837" s="14">
        <v>832</v>
      </c>
      <c r="E837" s="12">
        <f t="shared" si="40"/>
        <v>9.5157384060000003E-2</v>
      </c>
      <c r="BC837" s="12">
        <f t="shared" ref="BC837:BC900" si="41">B837</f>
        <v>9.5157384060000003E-2</v>
      </c>
    </row>
    <row r="838" spans="1:55" x14ac:dyDescent="0.25">
      <c r="A838" s="14">
        <v>833</v>
      </c>
      <c r="B838">
        <v>9.4745476259999906E-2</v>
      </c>
      <c r="C838" s="1">
        <f t="shared" ref="C838:C901" si="42">IF(ROW()-$C$4&lt;=$C$2,1,2)</f>
        <v>2</v>
      </c>
      <c r="D838" s="14">
        <v>833</v>
      </c>
      <c r="E838" s="12">
        <f t="shared" ref="E838:E901" si="43">B838</f>
        <v>9.4745476259999906E-2</v>
      </c>
      <c r="BC838" s="12">
        <f t="shared" si="41"/>
        <v>9.4745476259999906E-2</v>
      </c>
    </row>
    <row r="839" spans="1:55" x14ac:dyDescent="0.25">
      <c r="A839" s="14">
        <v>834</v>
      </c>
      <c r="B839">
        <v>9.4335122019999995E-2</v>
      </c>
      <c r="C839" s="1">
        <f t="shared" si="42"/>
        <v>2</v>
      </c>
      <c r="D839" s="14">
        <v>834</v>
      </c>
      <c r="E839" s="12">
        <f t="shared" si="43"/>
        <v>9.4335122019999995E-2</v>
      </c>
      <c r="BC839" s="12">
        <f t="shared" si="41"/>
        <v>9.4335122019999995E-2</v>
      </c>
    </row>
    <row r="840" spans="1:55" x14ac:dyDescent="0.25">
      <c r="A840" s="14">
        <v>835</v>
      </c>
      <c r="B840">
        <v>9.3926317719999999E-2</v>
      </c>
      <c r="C840" s="1">
        <f t="shared" si="42"/>
        <v>2</v>
      </c>
      <c r="D840" s="14">
        <v>835</v>
      </c>
      <c r="E840" s="12">
        <f t="shared" si="43"/>
        <v>9.3926317719999999E-2</v>
      </c>
      <c r="BC840" s="12">
        <f t="shared" si="41"/>
        <v>9.3926317719999999E-2</v>
      </c>
    </row>
    <row r="841" spans="1:55" x14ac:dyDescent="0.25">
      <c r="A841" s="14">
        <v>836</v>
      </c>
      <c r="B841">
        <v>9.3519059799999998E-2</v>
      </c>
      <c r="C841" s="1">
        <f t="shared" si="42"/>
        <v>2</v>
      </c>
      <c r="D841" s="14">
        <v>836</v>
      </c>
      <c r="E841" s="12">
        <f t="shared" si="43"/>
        <v>9.3519059799999998E-2</v>
      </c>
      <c r="BC841" s="12">
        <f t="shared" si="41"/>
        <v>9.3519059799999998E-2</v>
      </c>
    </row>
    <row r="842" spans="1:55" x14ac:dyDescent="0.25">
      <c r="A842" s="14">
        <v>837</v>
      </c>
      <c r="B842">
        <v>9.311334466E-2</v>
      </c>
      <c r="C842" s="1">
        <f t="shared" si="42"/>
        <v>2</v>
      </c>
      <c r="D842" s="14">
        <v>837</v>
      </c>
      <c r="E842" s="12">
        <f t="shared" si="43"/>
        <v>9.311334466E-2</v>
      </c>
      <c r="BC842" s="12">
        <f t="shared" si="41"/>
        <v>9.311334466E-2</v>
      </c>
    </row>
    <row r="843" spans="1:55" x14ac:dyDescent="0.25">
      <c r="A843" s="14">
        <v>838</v>
      </c>
      <c r="B843">
        <v>9.2709168699999997E-2</v>
      </c>
      <c r="C843" s="1">
        <f t="shared" si="42"/>
        <v>2</v>
      </c>
      <c r="D843" s="14">
        <v>838</v>
      </c>
      <c r="E843" s="12">
        <f t="shared" si="43"/>
        <v>9.2709168699999997E-2</v>
      </c>
      <c r="BC843" s="12">
        <f t="shared" si="41"/>
        <v>9.2709168699999997E-2</v>
      </c>
    </row>
    <row r="844" spans="1:55" x14ac:dyDescent="0.25">
      <c r="A844" s="14">
        <v>839</v>
      </c>
      <c r="B844">
        <v>9.2306528259999895E-2</v>
      </c>
      <c r="C844" s="1">
        <f t="shared" si="42"/>
        <v>2</v>
      </c>
      <c r="D844" s="14">
        <v>839</v>
      </c>
      <c r="E844" s="12">
        <f t="shared" si="43"/>
        <v>9.2306528259999895E-2</v>
      </c>
      <c r="BC844" s="12">
        <f t="shared" si="41"/>
        <v>9.2306528259999895E-2</v>
      </c>
    </row>
    <row r="845" spans="1:55" x14ac:dyDescent="0.25">
      <c r="A845" s="14">
        <v>840</v>
      </c>
      <c r="B845">
        <v>9.1905419679999906E-2</v>
      </c>
      <c r="C845" s="1">
        <f t="shared" si="42"/>
        <v>2</v>
      </c>
      <c r="D845" s="14">
        <v>840</v>
      </c>
      <c r="E845" s="12">
        <f t="shared" si="43"/>
        <v>9.1905419679999906E-2</v>
      </c>
      <c r="BC845" s="12">
        <f t="shared" si="41"/>
        <v>9.1905419679999906E-2</v>
      </c>
    </row>
    <row r="846" spans="1:55" x14ac:dyDescent="0.25">
      <c r="A846" s="14">
        <v>841</v>
      </c>
      <c r="B846">
        <v>9.1505839339999895E-2</v>
      </c>
      <c r="C846" s="1">
        <f t="shared" si="42"/>
        <v>2</v>
      </c>
      <c r="D846" s="14">
        <v>841</v>
      </c>
      <c r="E846" s="12">
        <f t="shared" si="43"/>
        <v>9.1505839339999895E-2</v>
      </c>
      <c r="BC846" s="12">
        <f t="shared" si="41"/>
        <v>9.1505839339999895E-2</v>
      </c>
    </row>
    <row r="847" spans="1:55" x14ac:dyDescent="0.25">
      <c r="A847" s="14">
        <v>842</v>
      </c>
      <c r="B847">
        <v>9.1107783519999999E-2</v>
      </c>
      <c r="C847" s="1">
        <f t="shared" si="42"/>
        <v>2</v>
      </c>
      <c r="D847" s="14">
        <v>842</v>
      </c>
      <c r="E847" s="12">
        <f t="shared" si="43"/>
        <v>9.1107783519999999E-2</v>
      </c>
      <c r="BC847" s="12">
        <f t="shared" si="41"/>
        <v>9.1107783519999999E-2</v>
      </c>
    </row>
    <row r="848" spans="1:55" x14ac:dyDescent="0.25">
      <c r="A848" s="14">
        <v>843</v>
      </c>
      <c r="B848">
        <v>9.0711248539999997E-2</v>
      </c>
      <c r="C848" s="1">
        <f t="shared" si="42"/>
        <v>2</v>
      </c>
      <c r="D848" s="14">
        <v>843</v>
      </c>
      <c r="E848" s="12">
        <f t="shared" si="43"/>
        <v>9.0711248539999997E-2</v>
      </c>
      <c r="BC848" s="12">
        <f t="shared" si="41"/>
        <v>9.0711248539999997E-2</v>
      </c>
    </row>
    <row r="849" spans="1:55" x14ac:dyDescent="0.25">
      <c r="A849" s="14">
        <v>844</v>
      </c>
      <c r="B849">
        <v>9.0316230699999903E-2</v>
      </c>
      <c r="C849" s="1">
        <f t="shared" si="42"/>
        <v>2</v>
      </c>
      <c r="D849" s="14">
        <v>844</v>
      </c>
      <c r="E849" s="12">
        <f t="shared" si="43"/>
        <v>9.0316230699999903E-2</v>
      </c>
      <c r="BC849" s="12">
        <f t="shared" si="41"/>
        <v>9.0316230699999903E-2</v>
      </c>
    </row>
    <row r="850" spans="1:55" x14ac:dyDescent="0.25">
      <c r="A850" s="14">
        <v>845</v>
      </c>
      <c r="B850">
        <v>8.992272624E-2</v>
      </c>
      <c r="C850" s="1">
        <f t="shared" si="42"/>
        <v>2</v>
      </c>
      <c r="D850" s="14">
        <v>845</v>
      </c>
      <c r="E850" s="12">
        <f t="shared" si="43"/>
        <v>8.992272624E-2</v>
      </c>
      <c r="BC850" s="12">
        <f t="shared" si="41"/>
        <v>8.992272624E-2</v>
      </c>
    </row>
    <row r="851" spans="1:55" x14ac:dyDescent="0.25">
      <c r="A851" s="14">
        <v>846</v>
      </c>
      <c r="B851">
        <v>8.9530731439999997E-2</v>
      </c>
      <c r="C851" s="1">
        <f t="shared" si="42"/>
        <v>2</v>
      </c>
      <c r="D851" s="14">
        <v>846</v>
      </c>
      <c r="E851" s="12">
        <f t="shared" si="43"/>
        <v>8.9530731439999997E-2</v>
      </c>
      <c r="BC851" s="12">
        <f t="shared" si="41"/>
        <v>8.9530731439999997E-2</v>
      </c>
    </row>
    <row r="852" spans="1:55" x14ac:dyDescent="0.25">
      <c r="A852" s="14">
        <v>847</v>
      </c>
      <c r="B852">
        <v>8.9140242559999999E-2</v>
      </c>
      <c r="C852" s="1">
        <f t="shared" si="42"/>
        <v>2</v>
      </c>
      <c r="D852" s="14">
        <v>847</v>
      </c>
      <c r="E852" s="12">
        <f t="shared" si="43"/>
        <v>8.9140242559999999E-2</v>
      </c>
      <c r="BC852" s="12">
        <f t="shared" si="41"/>
        <v>8.9140242559999999E-2</v>
      </c>
    </row>
    <row r="853" spans="1:55" x14ac:dyDescent="0.25">
      <c r="A853" s="14">
        <v>848</v>
      </c>
      <c r="B853">
        <v>8.8751255799999998E-2</v>
      </c>
      <c r="C853" s="1">
        <f t="shared" si="42"/>
        <v>2</v>
      </c>
      <c r="D853" s="14">
        <v>848</v>
      </c>
      <c r="E853" s="12">
        <f t="shared" si="43"/>
        <v>8.8751255799999998E-2</v>
      </c>
      <c r="BC853" s="12">
        <f t="shared" si="41"/>
        <v>8.8751255799999998E-2</v>
      </c>
    </row>
    <row r="854" spans="1:55" x14ac:dyDescent="0.25">
      <c r="A854" s="14">
        <v>849</v>
      </c>
      <c r="B854">
        <v>8.8363767419999906E-2</v>
      </c>
      <c r="C854" s="1">
        <f t="shared" si="42"/>
        <v>2</v>
      </c>
      <c r="D854" s="14">
        <v>849</v>
      </c>
      <c r="E854" s="12">
        <f t="shared" si="43"/>
        <v>8.8363767419999906E-2</v>
      </c>
      <c r="BC854" s="12">
        <f t="shared" si="41"/>
        <v>8.8363767419999906E-2</v>
      </c>
    </row>
    <row r="855" spans="1:55" x14ac:dyDescent="0.25">
      <c r="A855" s="14">
        <v>850</v>
      </c>
      <c r="B855">
        <v>8.7977773580000002E-2</v>
      </c>
      <c r="C855" s="1">
        <f t="shared" si="42"/>
        <v>2</v>
      </c>
      <c r="D855" s="14">
        <v>850</v>
      </c>
      <c r="E855" s="12">
        <f t="shared" si="43"/>
        <v>8.7977773580000002E-2</v>
      </c>
      <c r="BC855" s="12">
        <f t="shared" si="41"/>
        <v>8.7977773580000002E-2</v>
      </c>
    </row>
    <row r="856" spans="1:55" x14ac:dyDescent="0.25">
      <c r="A856" s="14">
        <v>851</v>
      </c>
      <c r="B856">
        <v>8.7593270520000002E-2</v>
      </c>
      <c r="C856" s="1">
        <f t="shared" si="42"/>
        <v>2</v>
      </c>
      <c r="D856" s="14">
        <v>851</v>
      </c>
      <c r="E856" s="12">
        <f t="shared" si="43"/>
        <v>8.7593270520000002E-2</v>
      </c>
      <c r="BC856" s="12">
        <f t="shared" si="41"/>
        <v>8.7593270520000002E-2</v>
      </c>
    </row>
    <row r="857" spans="1:55" x14ac:dyDescent="0.25">
      <c r="A857" s="14">
        <v>852</v>
      </c>
      <c r="B857">
        <v>8.7210254379999894E-2</v>
      </c>
      <c r="C857" s="1">
        <f t="shared" si="42"/>
        <v>2</v>
      </c>
      <c r="D857" s="14">
        <v>852</v>
      </c>
      <c r="E857" s="12">
        <f t="shared" si="43"/>
        <v>8.7210254379999894E-2</v>
      </c>
      <c r="BC857" s="12">
        <f t="shared" si="41"/>
        <v>8.7210254379999894E-2</v>
      </c>
    </row>
    <row r="858" spans="1:55" x14ac:dyDescent="0.25">
      <c r="A858" s="14">
        <v>853</v>
      </c>
      <c r="B858">
        <v>8.682872136E-2</v>
      </c>
      <c r="C858" s="1">
        <f t="shared" si="42"/>
        <v>2</v>
      </c>
      <c r="D858" s="14">
        <v>853</v>
      </c>
      <c r="E858" s="12">
        <f t="shared" si="43"/>
        <v>8.682872136E-2</v>
      </c>
      <c r="BC858" s="12">
        <f t="shared" si="41"/>
        <v>8.682872136E-2</v>
      </c>
    </row>
    <row r="859" spans="1:55" x14ac:dyDescent="0.25">
      <c r="A859" s="14">
        <v>854</v>
      </c>
      <c r="B859">
        <v>8.6448667620000003E-2</v>
      </c>
      <c r="C859" s="1">
        <f t="shared" si="42"/>
        <v>2</v>
      </c>
      <c r="D859" s="14">
        <v>854</v>
      </c>
      <c r="E859" s="12">
        <f t="shared" si="43"/>
        <v>8.6448667620000003E-2</v>
      </c>
      <c r="BC859" s="12">
        <f t="shared" si="41"/>
        <v>8.6448667620000003E-2</v>
      </c>
    </row>
    <row r="860" spans="1:55" x14ac:dyDescent="0.25">
      <c r="A860" s="14">
        <v>855</v>
      </c>
      <c r="B860">
        <v>8.6070089279999998E-2</v>
      </c>
      <c r="C860" s="1">
        <f t="shared" si="42"/>
        <v>2</v>
      </c>
      <c r="D860" s="14">
        <v>855</v>
      </c>
      <c r="E860" s="12">
        <f t="shared" si="43"/>
        <v>8.6070089279999998E-2</v>
      </c>
      <c r="BC860" s="12">
        <f t="shared" si="41"/>
        <v>8.6070089279999998E-2</v>
      </c>
    </row>
    <row r="861" spans="1:55" x14ac:dyDescent="0.25">
      <c r="A861" s="14">
        <v>856</v>
      </c>
      <c r="B861">
        <v>8.5692982499999903E-2</v>
      </c>
      <c r="C861" s="1">
        <f t="shared" si="42"/>
        <v>2</v>
      </c>
      <c r="D861" s="14">
        <v>856</v>
      </c>
      <c r="E861" s="12">
        <f t="shared" si="43"/>
        <v>8.5692982499999903E-2</v>
      </c>
      <c r="BC861" s="12">
        <f t="shared" si="41"/>
        <v>8.5692982499999903E-2</v>
      </c>
    </row>
    <row r="862" spans="1:55" x14ac:dyDescent="0.25">
      <c r="A862" s="14">
        <v>857</v>
      </c>
      <c r="B862">
        <v>8.5317343399999995E-2</v>
      </c>
      <c r="C862" s="1">
        <f t="shared" si="42"/>
        <v>2</v>
      </c>
      <c r="D862" s="14">
        <v>857</v>
      </c>
      <c r="E862" s="12">
        <f t="shared" si="43"/>
        <v>8.5317343399999995E-2</v>
      </c>
      <c r="BC862" s="12">
        <f t="shared" si="41"/>
        <v>8.5317343399999995E-2</v>
      </c>
    </row>
    <row r="863" spans="1:55" x14ac:dyDescent="0.25">
      <c r="A863" s="14">
        <v>858</v>
      </c>
      <c r="B863">
        <v>8.4943168099999994E-2</v>
      </c>
      <c r="C863" s="1">
        <f t="shared" si="42"/>
        <v>2</v>
      </c>
      <c r="D863" s="14">
        <v>858</v>
      </c>
      <c r="E863" s="12">
        <f t="shared" si="43"/>
        <v>8.4943168099999994E-2</v>
      </c>
      <c r="BC863" s="12">
        <f t="shared" si="41"/>
        <v>8.4943168099999994E-2</v>
      </c>
    </row>
    <row r="864" spans="1:55" x14ac:dyDescent="0.25">
      <c r="A864" s="14">
        <v>859</v>
      </c>
      <c r="B864">
        <v>8.4570452680000005E-2</v>
      </c>
      <c r="C864" s="1">
        <f t="shared" si="42"/>
        <v>2</v>
      </c>
      <c r="D864" s="14">
        <v>859</v>
      </c>
      <c r="E864" s="12">
        <f t="shared" si="43"/>
        <v>8.4570452680000005E-2</v>
      </c>
      <c r="BC864" s="12">
        <f t="shared" si="41"/>
        <v>8.4570452680000005E-2</v>
      </c>
    </row>
    <row r="865" spans="1:55" x14ac:dyDescent="0.25">
      <c r="A865" s="14">
        <v>860</v>
      </c>
      <c r="B865">
        <v>8.4199193280000001E-2</v>
      </c>
      <c r="C865" s="1">
        <f t="shared" si="42"/>
        <v>2</v>
      </c>
      <c r="D865" s="14">
        <v>860</v>
      </c>
      <c r="E865" s="12">
        <f t="shared" si="43"/>
        <v>8.4199193280000001E-2</v>
      </c>
      <c r="BC865" s="12">
        <f t="shared" si="41"/>
        <v>8.4199193280000001E-2</v>
      </c>
    </row>
    <row r="866" spans="1:55" x14ac:dyDescent="0.25">
      <c r="A866" s="14">
        <v>861</v>
      </c>
      <c r="B866">
        <v>8.3829385960000002E-2</v>
      </c>
      <c r="C866" s="1">
        <f t="shared" si="42"/>
        <v>2</v>
      </c>
      <c r="D866" s="14">
        <v>861</v>
      </c>
      <c r="E866" s="12">
        <f t="shared" si="43"/>
        <v>8.3829385960000002E-2</v>
      </c>
      <c r="BC866" s="12">
        <f t="shared" si="41"/>
        <v>8.3829385960000002E-2</v>
      </c>
    </row>
    <row r="867" spans="1:55" x14ac:dyDescent="0.25">
      <c r="A867" s="14">
        <v>862</v>
      </c>
      <c r="B867">
        <v>8.3461026799999893E-2</v>
      </c>
      <c r="C867" s="1">
        <f t="shared" si="42"/>
        <v>2</v>
      </c>
      <c r="D867" s="14">
        <v>862</v>
      </c>
      <c r="E867" s="12">
        <f t="shared" si="43"/>
        <v>8.3461026799999893E-2</v>
      </c>
      <c r="BC867" s="12">
        <f t="shared" si="41"/>
        <v>8.3461026799999893E-2</v>
      </c>
    </row>
    <row r="868" spans="1:55" x14ac:dyDescent="0.25">
      <c r="A868" s="14">
        <v>863</v>
      </c>
      <c r="B868">
        <v>8.3094111859999903E-2</v>
      </c>
      <c r="C868" s="1">
        <f t="shared" si="42"/>
        <v>2</v>
      </c>
      <c r="D868" s="14">
        <v>863</v>
      </c>
      <c r="E868" s="12">
        <f t="shared" si="43"/>
        <v>8.3094111859999903E-2</v>
      </c>
      <c r="BC868" s="12">
        <f t="shared" si="41"/>
        <v>8.3094111859999903E-2</v>
      </c>
    </row>
    <row r="869" spans="1:55" x14ac:dyDescent="0.25">
      <c r="A869" s="14">
        <v>864</v>
      </c>
      <c r="B869">
        <v>8.272863724E-2</v>
      </c>
      <c r="C869" s="1">
        <f t="shared" si="42"/>
        <v>2</v>
      </c>
      <c r="D869" s="14">
        <v>864</v>
      </c>
      <c r="E869" s="12">
        <f t="shared" si="43"/>
        <v>8.272863724E-2</v>
      </c>
      <c r="BC869" s="12">
        <f t="shared" si="41"/>
        <v>8.272863724E-2</v>
      </c>
    </row>
    <row r="870" spans="1:55" x14ac:dyDescent="0.25">
      <c r="A870" s="14">
        <v>865</v>
      </c>
      <c r="B870">
        <v>8.2364598940000006E-2</v>
      </c>
      <c r="C870" s="1">
        <f t="shared" si="42"/>
        <v>2</v>
      </c>
      <c r="D870" s="14">
        <v>865</v>
      </c>
      <c r="E870" s="12">
        <f t="shared" si="43"/>
        <v>8.2364598940000006E-2</v>
      </c>
      <c r="BC870" s="12">
        <f t="shared" si="41"/>
        <v>8.2364598940000006E-2</v>
      </c>
    </row>
    <row r="871" spans="1:55" x14ac:dyDescent="0.25">
      <c r="A871" s="14">
        <v>866</v>
      </c>
      <c r="B871">
        <v>8.2001993039999999E-2</v>
      </c>
      <c r="C871" s="1">
        <f t="shared" si="42"/>
        <v>2</v>
      </c>
      <c r="D871" s="14">
        <v>866</v>
      </c>
      <c r="E871" s="12">
        <f t="shared" si="43"/>
        <v>8.2001993039999999E-2</v>
      </c>
      <c r="BC871" s="12">
        <f t="shared" si="41"/>
        <v>8.2001993039999999E-2</v>
      </c>
    </row>
    <row r="872" spans="1:55" x14ac:dyDescent="0.25">
      <c r="A872" s="14">
        <v>867</v>
      </c>
      <c r="B872">
        <v>8.1640815559999996E-2</v>
      </c>
      <c r="C872" s="1">
        <f t="shared" si="42"/>
        <v>2</v>
      </c>
      <c r="D872" s="14">
        <v>867</v>
      </c>
      <c r="E872" s="12">
        <f t="shared" si="43"/>
        <v>8.1640815559999996E-2</v>
      </c>
      <c r="BC872" s="12">
        <f t="shared" si="41"/>
        <v>8.1640815559999996E-2</v>
      </c>
    </row>
    <row r="873" spans="1:55" x14ac:dyDescent="0.25">
      <c r="A873" s="14">
        <v>868</v>
      </c>
      <c r="B873">
        <v>8.1281062539999893E-2</v>
      </c>
      <c r="C873" s="1">
        <f t="shared" si="42"/>
        <v>2</v>
      </c>
      <c r="D873" s="14">
        <v>868</v>
      </c>
      <c r="E873" s="12">
        <f t="shared" si="43"/>
        <v>8.1281062539999893E-2</v>
      </c>
      <c r="BC873" s="12">
        <f t="shared" si="41"/>
        <v>8.1281062539999893E-2</v>
      </c>
    </row>
    <row r="874" spans="1:55" x14ac:dyDescent="0.25">
      <c r="A874" s="14">
        <v>869</v>
      </c>
      <c r="B874">
        <v>8.0922729999999998E-2</v>
      </c>
      <c r="C874" s="1">
        <f t="shared" si="42"/>
        <v>2</v>
      </c>
      <c r="D874" s="14">
        <v>869</v>
      </c>
      <c r="E874" s="12">
        <f t="shared" si="43"/>
        <v>8.0922729999999998E-2</v>
      </c>
      <c r="BC874" s="12">
        <f t="shared" si="41"/>
        <v>8.0922729999999998E-2</v>
      </c>
    </row>
    <row r="875" spans="1:55" x14ac:dyDescent="0.25">
      <c r="A875" s="14">
        <v>870</v>
      </c>
      <c r="B875">
        <v>8.0565813959999996E-2</v>
      </c>
      <c r="C875" s="1">
        <f t="shared" si="42"/>
        <v>2</v>
      </c>
      <c r="D875" s="14">
        <v>870</v>
      </c>
      <c r="E875" s="12">
        <f t="shared" si="43"/>
        <v>8.0565813959999996E-2</v>
      </c>
      <c r="BC875" s="12">
        <f t="shared" si="41"/>
        <v>8.0565813959999996E-2</v>
      </c>
    </row>
    <row r="876" spans="1:55" x14ac:dyDescent="0.25">
      <c r="A876" s="14">
        <v>871</v>
      </c>
      <c r="B876">
        <v>8.0210310399999901E-2</v>
      </c>
      <c r="C876" s="1">
        <f t="shared" si="42"/>
        <v>2</v>
      </c>
      <c r="D876" s="14">
        <v>871</v>
      </c>
      <c r="E876" s="12">
        <f t="shared" si="43"/>
        <v>8.0210310399999901E-2</v>
      </c>
      <c r="BC876" s="12">
        <f t="shared" si="41"/>
        <v>8.0210310399999901E-2</v>
      </c>
    </row>
    <row r="877" spans="1:55" x14ac:dyDescent="0.25">
      <c r="A877" s="14">
        <v>872</v>
      </c>
      <c r="B877">
        <v>7.9856215359999996E-2</v>
      </c>
      <c r="C877" s="1">
        <f t="shared" si="42"/>
        <v>2</v>
      </c>
      <c r="D877" s="14">
        <v>872</v>
      </c>
      <c r="E877" s="12">
        <f t="shared" si="43"/>
        <v>7.9856215359999996E-2</v>
      </c>
      <c r="BC877" s="12">
        <f t="shared" si="41"/>
        <v>7.9856215359999996E-2</v>
      </c>
    </row>
    <row r="878" spans="1:55" x14ac:dyDescent="0.25">
      <c r="A878" s="14">
        <v>873</v>
      </c>
      <c r="B878">
        <v>7.9503524840000006E-2</v>
      </c>
      <c r="C878" s="1">
        <f t="shared" si="42"/>
        <v>2</v>
      </c>
      <c r="D878" s="14">
        <v>873</v>
      </c>
      <c r="E878" s="12">
        <f t="shared" si="43"/>
        <v>7.9503524840000006E-2</v>
      </c>
      <c r="BC878" s="12">
        <f t="shared" si="41"/>
        <v>7.9503524840000006E-2</v>
      </c>
    </row>
    <row r="879" spans="1:55" x14ac:dyDescent="0.25">
      <c r="A879" s="14">
        <v>874</v>
      </c>
      <c r="B879">
        <v>7.9152234779999997E-2</v>
      </c>
      <c r="C879" s="1">
        <f t="shared" si="42"/>
        <v>2</v>
      </c>
      <c r="D879" s="14">
        <v>874</v>
      </c>
      <c r="E879" s="12">
        <f t="shared" si="43"/>
        <v>7.9152234779999997E-2</v>
      </c>
      <c r="BC879" s="12">
        <f t="shared" si="41"/>
        <v>7.9152234779999997E-2</v>
      </c>
    </row>
    <row r="880" spans="1:55" x14ac:dyDescent="0.25">
      <c r="A880" s="14">
        <v>875</v>
      </c>
      <c r="B880">
        <v>7.8802341220000002E-2</v>
      </c>
      <c r="C880" s="1">
        <f t="shared" si="42"/>
        <v>2</v>
      </c>
      <c r="D880" s="14">
        <v>875</v>
      </c>
      <c r="E880" s="12">
        <f t="shared" si="43"/>
        <v>7.8802341220000002E-2</v>
      </c>
      <c r="BC880" s="12">
        <f t="shared" si="41"/>
        <v>7.8802341220000002E-2</v>
      </c>
    </row>
    <row r="881" spans="1:55" x14ac:dyDescent="0.25">
      <c r="A881" s="14">
        <v>876</v>
      </c>
      <c r="B881">
        <v>7.8453840119999896E-2</v>
      </c>
      <c r="C881" s="1">
        <f t="shared" si="42"/>
        <v>2</v>
      </c>
      <c r="D881" s="14">
        <v>876</v>
      </c>
      <c r="E881" s="12">
        <f t="shared" si="43"/>
        <v>7.8453840119999896E-2</v>
      </c>
      <c r="BC881" s="12">
        <f t="shared" si="41"/>
        <v>7.8453840119999896E-2</v>
      </c>
    </row>
    <row r="882" spans="1:55" x14ac:dyDescent="0.25">
      <c r="A882" s="14">
        <v>877</v>
      </c>
      <c r="B882">
        <v>7.8106727439999996E-2</v>
      </c>
      <c r="C882" s="1">
        <f t="shared" si="42"/>
        <v>2</v>
      </c>
      <c r="D882" s="14">
        <v>877</v>
      </c>
      <c r="E882" s="12">
        <f t="shared" si="43"/>
        <v>7.8106727439999996E-2</v>
      </c>
      <c r="BC882" s="12">
        <f t="shared" si="41"/>
        <v>7.8106727439999996E-2</v>
      </c>
    </row>
    <row r="883" spans="1:55" x14ac:dyDescent="0.25">
      <c r="A883" s="14">
        <v>878</v>
      </c>
      <c r="B883">
        <v>7.7760999179999998E-2</v>
      </c>
      <c r="C883" s="1">
        <f t="shared" si="42"/>
        <v>2</v>
      </c>
      <c r="D883" s="14">
        <v>878</v>
      </c>
      <c r="E883" s="12">
        <f t="shared" si="43"/>
        <v>7.7760999179999998E-2</v>
      </c>
      <c r="BC883" s="12">
        <f t="shared" si="41"/>
        <v>7.7760999179999998E-2</v>
      </c>
    </row>
    <row r="884" spans="1:55" x14ac:dyDescent="0.25">
      <c r="A884" s="14">
        <v>879</v>
      </c>
      <c r="B884">
        <v>7.7416651279999998E-2</v>
      </c>
      <c r="C884" s="1">
        <f t="shared" si="42"/>
        <v>2</v>
      </c>
      <c r="D884" s="14">
        <v>879</v>
      </c>
      <c r="E884" s="12">
        <f t="shared" si="43"/>
        <v>7.7416651279999998E-2</v>
      </c>
      <c r="BC884" s="12">
        <f t="shared" si="41"/>
        <v>7.7416651279999998E-2</v>
      </c>
    </row>
    <row r="885" spans="1:55" x14ac:dyDescent="0.25">
      <c r="A885" s="14">
        <v>880</v>
      </c>
      <c r="B885">
        <v>7.7073679719999996E-2</v>
      </c>
      <c r="C885" s="1">
        <f t="shared" si="42"/>
        <v>2</v>
      </c>
      <c r="D885" s="14">
        <v>880</v>
      </c>
      <c r="E885" s="12">
        <f t="shared" si="43"/>
        <v>7.7073679719999996E-2</v>
      </c>
      <c r="BC885" s="12">
        <f t="shared" si="41"/>
        <v>7.7073679719999996E-2</v>
      </c>
    </row>
    <row r="886" spans="1:55" x14ac:dyDescent="0.25">
      <c r="A886" s="14">
        <v>881</v>
      </c>
      <c r="B886">
        <v>7.6732080459999893E-2</v>
      </c>
      <c r="C886" s="1">
        <f t="shared" si="42"/>
        <v>2</v>
      </c>
      <c r="D886" s="14">
        <v>881</v>
      </c>
      <c r="E886" s="12">
        <f t="shared" si="43"/>
        <v>7.6732080459999893E-2</v>
      </c>
      <c r="BC886" s="12">
        <f t="shared" si="41"/>
        <v>7.6732080459999893E-2</v>
      </c>
    </row>
    <row r="887" spans="1:55" x14ac:dyDescent="0.25">
      <c r="A887" s="14">
        <v>882</v>
      </c>
      <c r="B887">
        <v>7.6391849419999894E-2</v>
      </c>
      <c r="C887" s="1">
        <f t="shared" si="42"/>
        <v>2</v>
      </c>
      <c r="D887" s="14">
        <v>882</v>
      </c>
      <c r="E887" s="12">
        <f t="shared" si="43"/>
        <v>7.6391849419999894E-2</v>
      </c>
      <c r="BC887" s="12">
        <f t="shared" si="41"/>
        <v>7.6391849419999894E-2</v>
      </c>
    </row>
    <row r="888" spans="1:55" x14ac:dyDescent="0.25">
      <c r="A888" s="14">
        <v>883</v>
      </c>
      <c r="B888">
        <v>7.6052982579999998E-2</v>
      </c>
      <c r="C888" s="1">
        <f t="shared" si="42"/>
        <v>2</v>
      </c>
      <c r="D888" s="14">
        <v>883</v>
      </c>
      <c r="E888" s="12">
        <f t="shared" si="43"/>
        <v>7.6052982579999998E-2</v>
      </c>
      <c r="BC888" s="12">
        <f t="shared" si="41"/>
        <v>7.6052982579999998E-2</v>
      </c>
    </row>
    <row r="889" spans="1:55" x14ac:dyDescent="0.25">
      <c r="A889" s="14">
        <v>884</v>
      </c>
      <c r="B889">
        <v>7.5715475879999994E-2</v>
      </c>
      <c r="C889" s="1">
        <f t="shared" si="42"/>
        <v>2</v>
      </c>
      <c r="D889" s="14">
        <v>884</v>
      </c>
      <c r="E889" s="12">
        <f t="shared" si="43"/>
        <v>7.5715475879999994E-2</v>
      </c>
      <c r="BC889" s="12">
        <f t="shared" si="41"/>
        <v>7.5715475879999994E-2</v>
      </c>
    </row>
    <row r="890" spans="1:55" x14ac:dyDescent="0.25">
      <c r="A890" s="14">
        <v>885</v>
      </c>
      <c r="B890">
        <v>7.5379325260000005E-2</v>
      </c>
      <c r="C890" s="1">
        <f t="shared" si="42"/>
        <v>2</v>
      </c>
      <c r="D890" s="14">
        <v>885</v>
      </c>
      <c r="E890" s="12">
        <f t="shared" si="43"/>
        <v>7.5379325260000005E-2</v>
      </c>
      <c r="BC890" s="12">
        <f t="shared" si="41"/>
        <v>7.5379325260000005E-2</v>
      </c>
    </row>
    <row r="891" spans="1:55" x14ac:dyDescent="0.25">
      <c r="A891" s="14">
        <v>886</v>
      </c>
      <c r="B891">
        <v>7.5044526659999999E-2</v>
      </c>
      <c r="C891" s="1">
        <f t="shared" si="42"/>
        <v>2</v>
      </c>
      <c r="D891" s="14">
        <v>886</v>
      </c>
      <c r="E891" s="12">
        <f t="shared" si="43"/>
        <v>7.5044526659999999E-2</v>
      </c>
      <c r="BC891" s="12">
        <f t="shared" si="41"/>
        <v>7.5044526659999999E-2</v>
      </c>
    </row>
    <row r="892" spans="1:55" x14ac:dyDescent="0.25">
      <c r="A892" s="14">
        <v>887</v>
      </c>
      <c r="B892">
        <v>7.4711076019999906E-2</v>
      </c>
      <c r="C892" s="1">
        <f t="shared" si="42"/>
        <v>2</v>
      </c>
      <c r="D892" s="14">
        <v>887</v>
      </c>
      <c r="E892" s="12">
        <f t="shared" si="43"/>
        <v>7.4711076019999906E-2</v>
      </c>
      <c r="BC892" s="12">
        <f t="shared" si="41"/>
        <v>7.4711076019999906E-2</v>
      </c>
    </row>
    <row r="893" spans="1:55" x14ac:dyDescent="0.25">
      <c r="A893" s="14">
        <v>888</v>
      </c>
      <c r="B893">
        <v>7.4378969259999997E-2</v>
      </c>
      <c r="C893" s="1">
        <f t="shared" si="42"/>
        <v>2</v>
      </c>
      <c r="D893" s="14">
        <v>888</v>
      </c>
      <c r="E893" s="12">
        <f t="shared" si="43"/>
        <v>7.4378969259999997E-2</v>
      </c>
      <c r="BC893" s="12">
        <f t="shared" si="41"/>
        <v>7.4378969259999997E-2</v>
      </c>
    </row>
    <row r="894" spans="1:55" x14ac:dyDescent="0.25">
      <c r="A894" s="14">
        <v>889</v>
      </c>
      <c r="B894">
        <v>7.4048202339999994E-2</v>
      </c>
      <c r="C894" s="1">
        <f t="shared" si="42"/>
        <v>2</v>
      </c>
      <c r="D894" s="14">
        <v>889</v>
      </c>
      <c r="E894" s="12">
        <f t="shared" si="43"/>
        <v>7.4048202339999994E-2</v>
      </c>
      <c r="BC894" s="12">
        <f t="shared" si="41"/>
        <v>7.4048202339999994E-2</v>
      </c>
    </row>
    <row r="895" spans="1:55" x14ac:dyDescent="0.25">
      <c r="A895" s="14">
        <v>890</v>
      </c>
      <c r="B895">
        <v>7.3718771180000003E-2</v>
      </c>
      <c r="C895" s="1">
        <f t="shared" si="42"/>
        <v>2</v>
      </c>
      <c r="D895" s="14">
        <v>890</v>
      </c>
      <c r="E895" s="12">
        <f t="shared" si="43"/>
        <v>7.3718771180000003E-2</v>
      </c>
      <c r="BC895" s="12">
        <f t="shared" si="41"/>
        <v>7.3718771180000003E-2</v>
      </c>
    </row>
    <row r="896" spans="1:55" x14ac:dyDescent="0.25">
      <c r="A896" s="14">
        <v>891</v>
      </c>
      <c r="B896">
        <v>7.3390671699999993E-2</v>
      </c>
      <c r="C896" s="1">
        <f t="shared" si="42"/>
        <v>2</v>
      </c>
      <c r="D896" s="14">
        <v>891</v>
      </c>
      <c r="E896" s="12">
        <f t="shared" si="43"/>
        <v>7.3390671699999993E-2</v>
      </c>
      <c r="BC896" s="12">
        <f t="shared" si="41"/>
        <v>7.3390671699999993E-2</v>
      </c>
    </row>
    <row r="897" spans="1:55" x14ac:dyDescent="0.25">
      <c r="A897" s="14">
        <v>892</v>
      </c>
      <c r="B897">
        <v>7.306389982E-2</v>
      </c>
      <c r="C897" s="1">
        <f t="shared" si="42"/>
        <v>2</v>
      </c>
      <c r="D897" s="14">
        <v>892</v>
      </c>
      <c r="E897" s="12">
        <f t="shared" si="43"/>
        <v>7.306389982E-2</v>
      </c>
      <c r="BC897" s="12">
        <f t="shared" si="41"/>
        <v>7.306389982E-2</v>
      </c>
    </row>
    <row r="898" spans="1:55" x14ac:dyDescent="0.25">
      <c r="A898" s="14">
        <v>893</v>
      </c>
      <c r="B898">
        <v>7.2738451479999994E-2</v>
      </c>
      <c r="C898" s="1">
        <f t="shared" si="42"/>
        <v>2</v>
      </c>
      <c r="D898" s="14">
        <v>893</v>
      </c>
      <c r="E898" s="12">
        <f t="shared" si="43"/>
        <v>7.2738451479999994E-2</v>
      </c>
      <c r="BC898" s="12">
        <f t="shared" si="41"/>
        <v>7.2738451479999994E-2</v>
      </c>
    </row>
    <row r="899" spans="1:55" x14ac:dyDescent="0.25">
      <c r="A899" s="14">
        <v>894</v>
      </c>
      <c r="B899">
        <v>7.2414322599999997E-2</v>
      </c>
      <c r="C899" s="1">
        <f t="shared" si="42"/>
        <v>2</v>
      </c>
      <c r="D899" s="14">
        <v>894</v>
      </c>
      <c r="E899" s="12">
        <f t="shared" si="43"/>
        <v>7.2414322599999997E-2</v>
      </c>
      <c r="BC899" s="12">
        <f t="shared" si="41"/>
        <v>7.2414322599999997E-2</v>
      </c>
    </row>
    <row r="900" spans="1:55" x14ac:dyDescent="0.25">
      <c r="A900" s="14">
        <v>895</v>
      </c>
      <c r="B900">
        <v>7.2091509099999895E-2</v>
      </c>
      <c r="C900" s="1">
        <f t="shared" si="42"/>
        <v>2</v>
      </c>
      <c r="D900" s="14">
        <v>895</v>
      </c>
      <c r="E900" s="12">
        <f t="shared" si="43"/>
        <v>7.2091509099999895E-2</v>
      </c>
      <c r="BC900" s="12">
        <f t="shared" si="41"/>
        <v>7.2091509099999895E-2</v>
      </c>
    </row>
    <row r="901" spans="1:55" x14ac:dyDescent="0.25">
      <c r="A901" s="14">
        <v>896</v>
      </c>
      <c r="B901">
        <v>7.1770006919999907E-2</v>
      </c>
      <c r="C901" s="1">
        <f t="shared" si="42"/>
        <v>2</v>
      </c>
      <c r="D901" s="14">
        <v>896</v>
      </c>
      <c r="E901" s="12">
        <f t="shared" si="43"/>
        <v>7.1770006919999907E-2</v>
      </c>
      <c r="BC901" s="12">
        <f t="shared" ref="BC901:BC964" si="44">B901</f>
        <v>7.1770006919999907E-2</v>
      </c>
    </row>
    <row r="902" spans="1:55" x14ac:dyDescent="0.25">
      <c r="A902" s="14">
        <v>897</v>
      </c>
      <c r="B902">
        <v>7.1449811939999996E-2</v>
      </c>
      <c r="C902" s="1">
        <f t="shared" ref="C902:C965" si="45">IF(ROW()-$C$4&lt;=$C$2,1,2)</f>
        <v>2</v>
      </c>
      <c r="D902" s="14">
        <v>897</v>
      </c>
      <c r="E902" s="12">
        <f t="shared" ref="E902:E965" si="46">B902</f>
        <v>7.1449811939999996E-2</v>
      </c>
      <c r="BC902" s="12">
        <f t="shared" si="44"/>
        <v>7.1449811939999996E-2</v>
      </c>
    </row>
    <row r="903" spans="1:55" x14ac:dyDescent="0.25">
      <c r="A903" s="14">
        <v>898</v>
      </c>
      <c r="B903">
        <v>7.1130920119999996E-2</v>
      </c>
      <c r="C903" s="1">
        <f t="shared" si="45"/>
        <v>2</v>
      </c>
      <c r="D903" s="14">
        <v>898</v>
      </c>
      <c r="E903" s="12">
        <f t="shared" si="46"/>
        <v>7.1130920119999996E-2</v>
      </c>
      <c r="BC903" s="12">
        <f t="shared" si="44"/>
        <v>7.1130920119999996E-2</v>
      </c>
    </row>
    <row r="904" spans="1:55" x14ac:dyDescent="0.25">
      <c r="A904" s="14">
        <v>899</v>
      </c>
      <c r="B904">
        <v>7.0813327359999997E-2</v>
      </c>
      <c r="C904" s="1">
        <f t="shared" si="45"/>
        <v>2</v>
      </c>
      <c r="D904" s="14">
        <v>899</v>
      </c>
      <c r="E904" s="12">
        <f t="shared" si="46"/>
        <v>7.0813327359999997E-2</v>
      </c>
      <c r="BC904" s="12">
        <f t="shared" si="44"/>
        <v>7.0813327359999997E-2</v>
      </c>
    </row>
    <row r="905" spans="1:55" x14ac:dyDescent="0.25">
      <c r="A905" s="14">
        <v>900</v>
      </c>
      <c r="B905">
        <v>7.0497029579999995E-2</v>
      </c>
      <c r="C905" s="1">
        <f t="shared" si="45"/>
        <v>2</v>
      </c>
      <c r="D905" s="14">
        <v>900</v>
      </c>
      <c r="E905" s="12">
        <f t="shared" si="46"/>
        <v>7.0497029579999995E-2</v>
      </c>
      <c r="BC905" s="12">
        <f t="shared" si="44"/>
        <v>7.0497029579999995E-2</v>
      </c>
    </row>
    <row r="906" spans="1:55" x14ac:dyDescent="0.25">
      <c r="A906" s="14">
        <v>901</v>
      </c>
      <c r="B906">
        <v>7.0182022699999999E-2</v>
      </c>
      <c r="C906" s="1">
        <f t="shared" si="45"/>
        <v>2</v>
      </c>
      <c r="D906" s="14">
        <v>901</v>
      </c>
      <c r="E906" s="12">
        <f t="shared" si="46"/>
        <v>7.0182022699999999E-2</v>
      </c>
      <c r="BC906" s="12">
        <f t="shared" si="44"/>
        <v>7.0182022699999999E-2</v>
      </c>
    </row>
    <row r="907" spans="1:55" x14ac:dyDescent="0.25">
      <c r="A907" s="14">
        <v>902</v>
      </c>
      <c r="B907">
        <v>6.9868302659999895E-2</v>
      </c>
      <c r="C907" s="1">
        <f t="shared" si="45"/>
        <v>2</v>
      </c>
      <c r="D907" s="14">
        <v>902</v>
      </c>
      <c r="E907" s="12">
        <f t="shared" si="46"/>
        <v>6.9868302659999895E-2</v>
      </c>
      <c r="BC907" s="12">
        <f t="shared" si="44"/>
        <v>6.9868302659999895E-2</v>
      </c>
    </row>
    <row r="908" spans="1:55" x14ac:dyDescent="0.25">
      <c r="A908" s="14">
        <v>903</v>
      </c>
      <c r="B908">
        <v>6.9555865339999995E-2</v>
      </c>
      <c r="C908" s="1">
        <f t="shared" si="45"/>
        <v>2</v>
      </c>
      <c r="D908" s="14">
        <v>903</v>
      </c>
      <c r="E908" s="12">
        <f t="shared" si="46"/>
        <v>6.9555865339999995E-2</v>
      </c>
      <c r="BC908" s="12">
        <f t="shared" si="44"/>
        <v>6.9555865339999995E-2</v>
      </c>
    </row>
    <row r="909" spans="1:55" x14ac:dyDescent="0.25">
      <c r="A909" s="14">
        <v>904</v>
      </c>
      <c r="B909">
        <v>6.9244706699999894E-2</v>
      </c>
      <c r="C909" s="1">
        <f t="shared" si="45"/>
        <v>2</v>
      </c>
      <c r="D909" s="14">
        <v>904</v>
      </c>
      <c r="E909" s="12">
        <f t="shared" si="46"/>
        <v>6.9244706699999894E-2</v>
      </c>
      <c r="BC909" s="12">
        <f t="shared" si="44"/>
        <v>6.9244706699999894E-2</v>
      </c>
    </row>
    <row r="910" spans="1:55" x14ac:dyDescent="0.25">
      <c r="A910" s="14">
        <v>905</v>
      </c>
      <c r="B910">
        <v>6.8934822620000002E-2</v>
      </c>
      <c r="C910" s="1">
        <f t="shared" si="45"/>
        <v>2</v>
      </c>
      <c r="D910" s="14">
        <v>905</v>
      </c>
      <c r="E910" s="12">
        <f t="shared" si="46"/>
        <v>6.8934822620000002E-2</v>
      </c>
      <c r="BC910" s="12">
        <f t="shared" si="44"/>
        <v>6.8934822620000002E-2</v>
      </c>
    </row>
    <row r="911" spans="1:55" x14ac:dyDescent="0.25">
      <c r="A911" s="14">
        <v>906</v>
      </c>
      <c r="B911">
        <v>6.8626209059999999E-2</v>
      </c>
      <c r="C911" s="1">
        <f t="shared" si="45"/>
        <v>2</v>
      </c>
      <c r="D911" s="14">
        <v>906</v>
      </c>
      <c r="E911" s="12">
        <f t="shared" si="46"/>
        <v>6.8626209059999999E-2</v>
      </c>
      <c r="BC911" s="12">
        <f t="shared" si="44"/>
        <v>6.8626209059999999E-2</v>
      </c>
    </row>
    <row r="912" spans="1:55" x14ac:dyDescent="0.25">
      <c r="A912" s="14">
        <v>907</v>
      </c>
      <c r="B912">
        <v>6.8318861939999906E-2</v>
      </c>
      <c r="C912" s="1">
        <f t="shared" si="45"/>
        <v>2</v>
      </c>
      <c r="D912" s="14">
        <v>907</v>
      </c>
      <c r="E912" s="12">
        <f t="shared" si="46"/>
        <v>6.8318861939999906E-2</v>
      </c>
      <c r="BC912" s="12">
        <f t="shared" si="44"/>
        <v>6.8318861939999906E-2</v>
      </c>
    </row>
    <row r="913" spans="1:55" x14ac:dyDescent="0.25">
      <c r="A913" s="14">
        <v>908</v>
      </c>
      <c r="B913">
        <v>6.8012777159999996E-2</v>
      </c>
      <c r="C913" s="1">
        <f t="shared" si="45"/>
        <v>2</v>
      </c>
      <c r="D913" s="14">
        <v>908</v>
      </c>
      <c r="E913" s="12">
        <f t="shared" si="46"/>
        <v>6.8012777159999996E-2</v>
      </c>
      <c r="BC913" s="12">
        <f t="shared" si="44"/>
        <v>6.8012777159999996E-2</v>
      </c>
    </row>
    <row r="914" spans="1:55" x14ac:dyDescent="0.25">
      <c r="A914" s="14">
        <v>909</v>
      </c>
      <c r="B914">
        <v>6.770795064E-2</v>
      </c>
      <c r="C914" s="1">
        <f t="shared" si="45"/>
        <v>2</v>
      </c>
      <c r="D914" s="14">
        <v>909</v>
      </c>
      <c r="E914" s="12">
        <f t="shared" si="46"/>
        <v>6.770795064E-2</v>
      </c>
      <c r="BC914" s="12">
        <f t="shared" si="44"/>
        <v>6.770795064E-2</v>
      </c>
    </row>
    <row r="915" spans="1:55" x14ac:dyDescent="0.25">
      <c r="A915" s="14">
        <v>910</v>
      </c>
      <c r="B915">
        <v>6.7404378340000001E-2</v>
      </c>
      <c r="C915" s="1">
        <f t="shared" si="45"/>
        <v>2</v>
      </c>
      <c r="D915" s="14">
        <v>910</v>
      </c>
      <c r="E915" s="12">
        <f t="shared" si="46"/>
        <v>6.7404378340000001E-2</v>
      </c>
      <c r="BC915" s="12">
        <f t="shared" si="44"/>
        <v>6.7404378340000001E-2</v>
      </c>
    </row>
    <row r="916" spans="1:55" x14ac:dyDescent="0.25">
      <c r="A916" s="14">
        <v>911</v>
      </c>
      <c r="B916">
        <v>6.7102056179999994E-2</v>
      </c>
      <c r="C916" s="1">
        <f t="shared" si="45"/>
        <v>2</v>
      </c>
      <c r="D916" s="14">
        <v>911</v>
      </c>
      <c r="E916" s="12">
        <f t="shared" si="46"/>
        <v>6.7102056179999994E-2</v>
      </c>
      <c r="BC916" s="12">
        <f t="shared" si="44"/>
        <v>6.7102056179999994E-2</v>
      </c>
    </row>
    <row r="917" spans="1:55" x14ac:dyDescent="0.25">
      <c r="A917" s="14">
        <v>912</v>
      </c>
      <c r="B917">
        <v>6.6800980059999904E-2</v>
      </c>
      <c r="C917" s="1">
        <f t="shared" si="45"/>
        <v>2</v>
      </c>
      <c r="D917" s="14">
        <v>912</v>
      </c>
      <c r="E917" s="12">
        <f t="shared" si="46"/>
        <v>6.6800980059999904E-2</v>
      </c>
      <c r="BC917" s="12">
        <f t="shared" si="44"/>
        <v>6.6800980059999904E-2</v>
      </c>
    </row>
    <row r="918" spans="1:55" x14ac:dyDescent="0.25">
      <c r="A918" s="14">
        <v>913</v>
      </c>
      <c r="B918">
        <v>6.6501145939999895E-2</v>
      </c>
      <c r="C918" s="1">
        <f t="shared" si="45"/>
        <v>2</v>
      </c>
      <c r="D918" s="14">
        <v>913</v>
      </c>
      <c r="E918" s="12">
        <f t="shared" si="46"/>
        <v>6.6501145939999895E-2</v>
      </c>
      <c r="BC918" s="12">
        <f t="shared" si="44"/>
        <v>6.6501145939999895E-2</v>
      </c>
    </row>
    <row r="919" spans="1:55" x14ac:dyDescent="0.25">
      <c r="A919" s="14">
        <v>914</v>
      </c>
      <c r="B919">
        <v>6.6202549759999896E-2</v>
      </c>
      <c r="C919" s="1">
        <f t="shared" si="45"/>
        <v>2</v>
      </c>
      <c r="D919" s="14">
        <v>914</v>
      </c>
      <c r="E919" s="12">
        <f t="shared" si="46"/>
        <v>6.6202549759999896E-2</v>
      </c>
      <c r="BC919" s="12">
        <f t="shared" si="44"/>
        <v>6.6202549759999896E-2</v>
      </c>
    </row>
    <row r="920" spans="1:55" x14ac:dyDescent="0.25">
      <c r="A920" s="14">
        <v>915</v>
      </c>
      <c r="B920">
        <v>6.5905187439999999E-2</v>
      </c>
      <c r="C920" s="1">
        <f t="shared" si="45"/>
        <v>2</v>
      </c>
      <c r="D920" s="14">
        <v>915</v>
      </c>
      <c r="E920" s="12">
        <f t="shared" si="46"/>
        <v>6.5905187439999999E-2</v>
      </c>
      <c r="BC920" s="12">
        <f t="shared" si="44"/>
        <v>6.5905187439999999E-2</v>
      </c>
    </row>
    <row r="921" spans="1:55" x14ac:dyDescent="0.25">
      <c r="A921" s="14">
        <v>916</v>
      </c>
      <c r="B921">
        <v>6.5609054900000005E-2</v>
      </c>
      <c r="C921" s="1">
        <f t="shared" si="45"/>
        <v>2</v>
      </c>
      <c r="D921" s="14">
        <v>916</v>
      </c>
      <c r="E921" s="12">
        <f t="shared" si="46"/>
        <v>6.5609054900000005E-2</v>
      </c>
      <c r="BC921" s="12">
        <f t="shared" si="44"/>
        <v>6.5609054900000005E-2</v>
      </c>
    </row>
    <row r="922" spans="1:55" x14ac:dyDescent="0.25">
      <c r="A922" s="14">
        <v>917</v>
      </c>
      <c r="B922">
        <v>6.5314148119999998E-2</v>
      </c>
      <c r="C922" s="1">
        <f t="shared" si="45"/>
        <v>2</v>
      </c>
      <c r="D922" s="14">
        <v>917</v>
      </c>
      <c r="E922" s="12">
        <f t="shared" si="46"/>
        <v>6.5314148119999998E-2</v>
      </c>
      <c r="BC922" s="12">
        <f t="shared" si="44"/>
        <v>6.5314148119999998E-2</v>
      </c>
    </row>
    <row r="923" spans="1:55" x14ac:dyDescent="0.25">
      <c r="A923" s="14">
        <v>918</v>
      </c>
      <c r="B923">
        <v>6.5020463019999905E-2</v>
      </c>
      <c r="C923" s="1">
        <f t="shared" si="45"/>
        <v>2</v>
      </c>
      <c r="D923" s="14">
        <v>918</v>
      </c>
      <c r="E923" s="12">
        <f t="shared" si="46"/>
        <v>6.5020463019999905E-2</v>
      </c>
      <c r="BC923" s="12">
        <f t="shared" si="44"/>
        <v>6.5020463019999905E-2</v>
      </c>
    </row>
    <row r="924" spans="1:55" x14ac:dyDescent="0.25">
      <c r="A924" s="14">
        <v>919</v>
      </c>
      <c r="B924">
        <v>6.4727995560000001E-2</v>
      </c>
      <c r="C924" s="1">
        <f t="shared" si="45"/>
        <v>2</v>
      </c>
      <c r="D924" s="14">
        <v>919</v>
      </c>
      <c r="E924" s="12">
        <f t="shared" si="46"/>
        <v>6.4727995560000001E-2</v>
      </c>
      <c r="BC924" s="12">
        <f t="shared" si="44"/>
        <v>6.4727995560000001E-2</v>
      </c>
    </row>
    <row r="925" spans="1:55" x14ac:dyDescent="0.25">
      <c r="A925" s="14">
        <v>920</v>
      </c>
      <c r="B925">
        <v>6.4436741679999895E-2</v>
      </c>
      <c r="C925" s="1">
        <f t="shared" si="45"/>
        <v>2</v>
      </c>
      <c r="D925" s="14">
        <v>920</v>
      </c>
      <c r="E925" s="12">
        <f t="shared" si="46"/>
        <v>6.4436741679999895E-2</v>
      </c>
      <c r="BC925" s="12">
        <f t="shared" si="44"/>
        <v>6.4436741679999895E-2</v>
      </c>
    </row>
    <row r="926" spans="1:55" x14ac:dyDescent="0.25">
      <c r="A926" s="14">
        <v>921</v>
      </c>
      <c r="B926">
        <v>6.4146697340000003E-2</v>
      </c>
      <c r="C926" s="1">
        <f t="shared" si="45"/>
        <v>2</v>
      </c>
      <c r="D926" s="14">
        <v>921</v>
      </c>
      <c r="E926" s="12">
        <f t="shared" si="46"/>
        <v>6.4146697340000003E-2</v>
      </c>
      <c r="BC926" s="12">
        <f t="shared" si="44"/>
        <v>6.4146697340000003E-2</v>
      </c>
    </row>
    <row r="927" spans="1:55" x14ac:dyDescent="0.25">
      <c r="A927" s="14">
        <v>922</v>
      </c>
      <c r="B927">
        <v>6.3857858479999904E-2</v>
      </c>
      <c r="C927" s="1">
        <f t="shared" si="45"/>
        <v>2</v>
      </c>
      <c r="D927" s="14">
        <v>922</v>
      </c>
      <c r="E927" s="12">
        <f t="shared" si="46"/>
        <v>6.3857858479999904E-2</v>
      </c>
      <c r="BC927" s="12">
        <f t="shared" si="44"/>
        <v>6.3857858479999904E-2</v>
      </c>
    </row>
    <row r="928" spans="1:55" x14ac:dyDescent="0.25">
      <c r="A928" s="14">
        <v>923</v>
      </c>
      <c r="B928">
        <v>6.3570221060000001E-2</v>
      </c>
      <c r="C928" s="1">
        <f t="shared" si="45"/>
        <v>2</v>
      </c>
      <c r="D928" s="14">
        <v>923</v>
      </c>
      <c r="E928" s="12">
        <f t="shared" si="46"/>
        <v>6.3570221060000001E-2</v>
      </c>
      <c r="BC928" s="12">
        <f t="shared" si="44"/>
        <v>6.3570221060000001E-2</v>
      </c>
    </row>
    <row r="929" spans="1:55" x14ac:dyDescent="0.25">
      <c r="A929" s="14">
        <v>924</v>
      </c>
      <c r="B929">
        <v>6.3283781060000002E-2</v>
      </c>
      <c r="C929" s="1">
        <f t="shared" si="45"/>
        <v>2</v>
      </c>
      <c r="D929" s="14">
        <v>924</v>
      </c>
      <c r="E929" s="12">
        <f t="shared" si="46"/>
        <v>6.3283781060000002E-2</v>
      </c>
      <c r="BC929" s="12">
        <f t="shared" si="44"/>
        <v>6.3283781060000002E-2</v>
      </c>
    </row>
    <row r="930" spans="1:55" x14ac:dyDescent="0.25">
      <c r="A930" s="14">
        <v>925</v>
      </c>
      <c r="B930">
        <v>6.2998534440000004E-2</v>
      </c>
      <c r="C930" s="1">
        <f t="shared" si="45"/>
        <v>2</v>
      </c>
      <c r="D930" s="14">
        <v>925</v>
      </c>
      <c r="E930" s="12">
        <f t="shared" si="46"/>
        <v>6.2998534440000004E-2</v>
      </c>
      <c r="BC930" s="12">
        <f t="shared" si="44"/>
        <v>6.2998534440000004E-2</v>
      </c>
    </row>
    <row r="931" spans="1:55" x14ac:dyDescent="0.25">
      <c r="A931" s="14">
        <v>926</v>
      </c>
      <c r="B931">
        <v>6.2714477159999907E-2</v>
      </c>
      <c r="C931" s="1">
        <f t="shared" si="45"/>
        <v>2</v>
      </c>
      <c r="D931" s="14">
        <v>926</v>
      </c>
      <c r="E931" s="12">
        <f t="shared" si="46"/>
        <v>6.2714477159999907E-2</v>
      </c>
      <c r="BC931" s="12">
        <f t="shared" si="44"/>
        <v>6.2714477159999907E-2</v>
      </c>
    </row>
    <row r="932" spans="1:55" x14ac:dyDescent="0.25">
      <c r="A932" s="14">
        <v>927</v>
      </c>
      <c r="B932">
        <v>6.2431605199999997E-2</v>
      </c>
      <c r="C932" s="1">
        <f t="shared" si="45"/>
        <v>2</v>
      </c>
      <c r="D932" s="14">
        <v>927</v>
      </c>
      <c r="E932" s="12">
        <f t="shared" si="46"/>
        <v>6.2431605199999997E-2</v>
      </c>
      <c r="BC932" s="12">
        <f t="shared" si="44"/>
        <v>6.2431605199999997E-2</v>
      </c>
    </row>
    <row r="933" spans="1:55" x14ac:dyDescent="0.25">
      <c r="A933" s="14">
        <v>928</v>
      </c>
      <c r="B933">
        <v>6.2149914520000002E-2</v>
      </c>
      <c r="C933" s="1">
        <f t="shared" si="45"/>
        <v>2</v>
      </c>
      <c r="D933" s="14">
        <v>928</v>
      </c>
      <c r="E933" s="12">
        <f t="shared" si="46"/>
        <v>6.2149914520000002E-2</v>
      </c>
      <c r="BC933" s="12">
        <f t="shared" si="44"/>
        <v>6.2149914520000002E-2</v>
      </c>
    </row>
    <row r="934" spans="1:55" x14ac:dyDescent="0.25">
      <c r="A934" s="14">
        <v>929</v>
      </c>
      <c r="B934">
        <v>6.1869401139999898E-2</v>
      </c>
      <c r="C934" s="1">
        <f t="shared" si="45"/>
        <v>2</v>
      </c>
      <c r="D934" s="14">
        <v>929</v>
      </c>
      <c r="E934" s="12">
        <f t="shared" si="46"/>
        <v>6.1869401139999898E-2</v>
      </c>
      <c r="BC934" s="12">
        <f t="shared" si="44"/>
        <v>6.1869401139999898E-2</v>
      </c>
    </row>
    <row r="935" spans="1:55" x14ac:dyDescent="0.25">
      <c r="A935" s="14">
        <v>930</v>
      </c>
      <c r="B935">
        <v>6.1590061020000003E-2</v>
      </c>
      <c r="C935" s="1">
        <f t="shared" si="45"/>
        <v>2</v>
      </c>
      <c r="D935" s="14">
        <v>930</v>
      </c>
      <c r="E935" s="12">
        <f t="shared" si="46"/>
        <v>6.1590061020000003E-2</v>
      </c>
      <c r="BC935" s="12">
        <f t="shared" si="44"/>
        <v>6.1590061020000003E-2</v>
      </c>
    </row>
    <row r="936" spans="1:55" x14ac:dyDescent="0.25">
      <c r="A936" s="14">
        <v>931</v>
      </c>
      <c r="B936">
        <v>6.1311890139999999E-2</v>
      </c>
      <c r="C936" s="1">
        <f t="shared" si="45"/>
        <v>2</v>
      </c>
      <c r="D936" s="14">
        <v>931</v>
      </c>
      <c r="E936" s="12">
        <f t="shared" si="46"/>
        <v>6.1311890139999999E-2</v>
      </c>
      <c r="BC936" s="12">
        <f t="shared" si="44"/>
        <v>6.1311890139999999E-2</v>
      </c>
    </row>
    <row r="937" spans="1:55" x14ac:dyDescent="0.25">
      <c r="A937" s="14">
        <v>932</v>
      </c>
      <c r="B937">
        <v>6.1034884519999902E-2</v>
      </c>
      <c r="C937" s="1">
        <f t="shared" si="45"/>
        <v>2</v>
      </c>
      <c r="D937" s="14">
        <v>932</v>
      </c>
      <c r="E937" s="12">
        <f t="shared" si="46"/>
        <v>6.1034884519999902E-2</v>
      </c>
      <c r="BC937" s="12">
        <f t="shared" si="44"/>
        <v>6.1034884519999902E-2</v>
      </c>
    </row>
    <row r="938" spans="1:55" x14ac:dyDescent="0.25">
      <c r="A938" s="14">
        <v>933</v>
      </c>
      <c r="B938">
        <v>6.0759040139999998E-2</v>
      </c>
      <c r="C938" s="1">
        <f t="shared" si="45"/>
        <v>2</v>
      </c>
      <c r="D938" s="14">
        <v>933</v>
      </c>
      <c r="E938" s="12">
        <f t="shared" si="46"/>
        <v>6.0759040139999998E-2</v>
      </c>
      <c r="BC938" s="12">
        <f t="shared" si="44"/>
        <v>6.0759040139999998E-2</v>
      </c>
    </row>
    <row r="939" spans="1:55" x14ac:dyDescent="0.25">
      <c r="A939" s="14">
        <v>934</v>
      </c>
      <c r="B939">
        <v>6.0484352999999998E-2</v>
      </c>
      <c r="C939" s="1">
        <f t="shared" si="45"/>
        <v>2</v>
      </c>
      <c r="D939" s="14">
        <v>934</v>
      </c>
      <c r="E939" s="12">
        <f t="shared" si="46"/>
        <v>6.0484352999999998E-2</v>
      </c>
      <c r="BC939" s="12">
        <f t="shared" si="44"/>
        <v>6.0484352999999998E-2</v>
      </c>
    </row>
    <row r="940" spans="1:55" x14ac:dyDescent="0.25">
      <c r="A940" s="14">
        <v>935</v>
      </c>
      <c r="B940">
        <v>6.0210819119999898E-2</v>
      </c>
      <c r="C940" s="1">
        <f t="shared" si="45"/>
        <v>2</v>
      </c>
      <c r="D940" s="14">
        <v>935</v>
      </c>
      <c r="E940" s="12">
        <f t="shared" si="46"/>
        <v>6.0210819119999898E-2</v>
      </c>
      <c r="BC940" s="12">
        <f t="shared" si="44"/>
        <v>6.0210819119999898E-2</v>
      </c>
    </row>
    <row r="941" spans="1:55" x14ac:dyDescent="0.25">
      <c r="A941" s="14">
        <v>936</v>
      </c>
      <c r="B941">
        <v>5.993843452E-2</v>
      </c>
      <c r="C941" s="1">
        <f t="shared" si="45"/>
        <v>2</v>
      </c>
      <c r="D941" s="14">
        <v>936</v>
      </c>
      <c r="E941" s="12">
        <f t="shared" si="46"/>
        <v>5.993843452E-2</v>
      </c>
      <c r="BC941" s="12">
        <f t="shared" si="44"/>
        <v>5.993843452E-2</v>
      </c>
    </row>
    <row r="942" spans="1:55" x14ac:dyDescent="0.25">
      <c r="A942" s="14">
        <v>937</v>
      </c>
      <c r="B942">
        <v>5.9667195200000002E-2</v>
      </c>
      <c r="C942" s="1">
        <f t="shared" si="45"/>
        <v>2</v>
      </c>
      <c r="D942" s="14">
        <v>937</v>
      </c>
      <c r="E942" s="12">
        <f t="shared" si="46"/>
        <v>5.9667195200000002E-2</v>
      </c>
      <c r="BC942" s="12">
        <f t="shared" si="44"/>
        <v>5.9667195200000002E-2</v>
      </c>
    </row>
    <row r="943" spans="1:55" x14ac:dyDescent="0.25">
      <c r="A943" s="14">
        <v>938</v>
      </c>
      <c r="B943">
        <v>5.9397097179999997E-2</v>
      </c>
      <c r="C943" s="1">
        <f t="shared" si="45"/>
        <v>2</v>
      </c>
      <c r="D943" s="14">
        <v>938</v>
      </c>
      <c r="E943" s="12">
        <f t="shared" si="46"/>
        <v>5.9397097179999997E-2</v>
      </c>
      <c r="BC943" s="12">
        <f t="shared" si="44"/>
        <v>5.9397097179999997E-2</v>
      </c>
    </row>
    <row r="944" spans="1:55" x14ac:dyDescent="0.25">
      <c r="A944" s="14">
        <v>939</v>
      </c>
      <c r="B944">
        <v>5.9128136519999999E-2</v>
      </c>
      <c r="C944" s="1">
        <f t="shared" si="45"/>
        <v>2</v>
      </c>
      <c r="D944" s="14">
        <v>939</v>
      </c>
      <c r="E944" s="12">
        <f t="shared" si="46"/>
        <v>5.9128136519999999E-2</v>
      </c>
      <c r="BC944" s="12">
        <f t="shared" si="44"/>
        <v>5.9128136519999999E-2</v>
      </c>
    </row>
    <row r="945" spans="1:55" x14ac:dyDescent="0.25">
      <c r="A945" s="14">
        <v>940</v>
      </c>
      <c r="B945">
        <v>5.8860309200000002E-2</v>
      </c>
      <c r="C945" s="1">
        <f t="shared" si="45"/>
        <v>2</v>
      </c>
      <c r="D945" s="14">
        <v>940</v>
      </c>
      <c r="E945" s="12">
        <f t="shared" si="46"/>
        <v>5.8860309200000002E-2</v>
      </c>
      <c r="BC945" s="12">
        <f t="shared" si="44"/>
        <v>5.8860309200000002E-2</v>
      </c>
    </row>
    <row r="946" spans="1:55" x14ac:dyDescent="0.25">
      <c r="A946" s="14">
        <v>941</v>
      </c>
      <c r="B946">
        <v>5.8593611319999898E-2</v>
      </c>
      <c r="C946" s="1">
        <f t="shared" si="45"/>
        <v>2</v>
      </c>
      <c r="D946" s="14">
        <v>941</v>
      </c>
      <c r="E946" s="12">
        <f t="shared" si="46"/>
        <v>5.8593611319999898E-2</v>
      </c>
      <c r="BC946" s="12">
        <f t="shared" si="44"/>
        <v>5.8593611319999898E-2</v>
      </c>
    </row>
    <row r="947" spans="1:55" x14ac:dyDescent="0.25">
      <c r="A947" s="14">
        <v>942</v>
      </c>
      <c r="B947">
        <v>5.8328038879999898E-2</v>
      </c>
      <c r="C947" s="1">
        <f t="shared" si="45"/>
        <v>2</v>
      </c>
      <c r="D947" s="14">
        <v>942</v>
      </c>
      <c r="E947" s="12">
        <f t="shared" si="46"/>
        <v>5.8328038879999898E-2</v>
      </c>
      <c r="BC947" s="12">
        <f t="shared" si="44"/>
        <v>5.8328038879999898E-2</v>
      </c>
    </row>
    <row r="948" spans="1:55" x14ac:dyDescent="0.25">
      <c r="A948" s="14">
        <v>943</v>
      </c>
      <c r="B948">
        <v>5.8063587939999897E-2</v>
      </c>
      <c r="C948" s="1">
        <f t="shared" si="45"/>
        <v>2</v>
      </c>
      <c r="D948" s="14">
        <v>943</v>
      </c>
      <c r="E948" s="12">
        <f t="shared" si="46"/>
        <v>5.8063587939999897E-2</v>
      </c>
      <c r="BC948" s="12">
        <f t="shared" si="44"/>
        <v>5.8063587939999897E-2</v>
      </c>
    </row>
    <row r="949" spans="1:55" x14ac:dyDescent="0.25">
      <c r="A949" s="14">
        <v>944</v>
      </c>
      <c r="B949">
        <v>5.780025456E-2</v>
      </c>
      <c r="C949" s="1">
        <f t="shared" si="45"/>
        <v>2</v>
      </c>
      <c r="D949" s="14">
        <v>944</v>
      </c>
      <c r="E949" s="12">
        <f t="shared" si="46"/>
        <v>5.780025456E-2</v>
      </c>
      <c r="BC949" s="12">
        <f t="shared" si="44"/>
        <v>5.780025456E-2</v>
      </c>
    </row>
    <row r="950" spans="1:55" x14ac:dyDescent="0.25">
      <c r="A950" s="14">
        <v>945</v>
      </c>
      <c r="B950">
        <v>5.7538034779999997E-2</v>
      </c>
      <c r="C950" s="1">
        <f t="shared" si="45"/>
        <v>2</v>
      </c>
      <c r="D950" s="14">
        <v>945</v>
      </c>
      <c r="E950" s="12">
        <f t="shared" si="46"/>
        <v>5.7538034779999997E-2</v>
      </c>
      <c r="BC950" s="12">
        <f t="shared" si="44"/>
        <v>5.7538034779999997E-2</v>
      </c>
    </row>
    <row r="951" spans="1:55" x14ac:dyDescent="0.25">
      <c r="A951" s="14">
        <v>946</v>
      </c>
      <c r="B951">
        <v>5.7276924719999997E-2</v>
      </c>
      <c r="C951" s="1">
        <f t="shared" si="45"/>
        <v>2</v>
      </c>
      <c r="D951" s="14">
        <v>946</v>
      </c>
      <c r="E951" s="12">
        <f t="shared" si="46"/>
        <v>5.7276924719999997E-2</v>
      </c>
      <c r="BC951" s="12">
        <f t="shared" si="44"/>
        <v>5.7276924719999997E-2</v>
      </c>
    </row>
    <row r="952" spans="1:55" x14ac:dyDescent="0.25">
      <c r="A952" s="14">
        <v>947</v>
      </c>
      <c r="B952">
        <v>5.7016920399999997E-2</v>
      </c>
      <c r="C952" s="1">
        <f t="shared" si="45"/>
        <v>2</v>
      </c>
      <c r="D952" s="14">
        <v>947</v>
      </c>
      <c r="E952" s="12">
        <f t="shared" si="46"/>
        <v>5.7016920399999997E-2</v>
      </c>
      <c r="BC952" s="12">
        <f t="shared" si="44"/>
        <v>5.7016920399999997E-2</v>
      </c>
    </row>
    <row r="953" spans="1:55" x14ac:dyDescent="0.25">
      <c r="A953" s="14">
        <v>948</v>
      </c>
      <c r="B953">
        <v>5.6758017919999897E-2</v>
      </c>
      <c r="C953" s="1">
        <f t="shared" si="45"/>
        <v>2</v>
      </c>
      <c r="D953" s="14">
        <v>948</v>
      </c>
      <c r="E953" s="12">
        <f t="shared" si="46"/>
        <v>5.6758017919999897E-2</v>
      </c>
      <c r="BC953" s="12">
        <f t="shared" si="44"/>
        <v>5.6758017919999897E-2</v>
      </c>
    </row>
    <row r="954" spans="1:55" x14ac:dyDescent="0.25">
      <c r="A954" s="14">
        <v>949</v>
      </c>
      <c r="B954">
        <v>5.6500213340000001E-2</v>
      </c>
      <c r="C954" s="1">
        <f t="shared" si="45"/>
        <v>2</v>
      </c>
      <c r="D954" s="14">
        <v>949</v>
      </c>
      <c r="E954" s="12">
        <f t="shared" si="46"/>
        <v>5.6500213340000001E-2</v>
      </c>
      <c r="BC954" s="12">
        <f t="shared" si="44"/>
        <v>5.6500213340000001E-2</v>
      </c>
    </row>
    <row r="955" spans="1:55" x14ac:dyDescent="0.25">
      <c r="A955" s="14">
        <v>950</v>
      </c>
      <c r="B955">
        <v>5.6243502799999998E-2</v>
      </c>
      <c r="C955" s="1">
        <f t="shared" si="45"/>
        <v>2</v>
      </c>
      <c r="D955" s="14">
        <v>950</v>
      </c>
      <c r="E955" s="12">
        <f t="shared" si="46"/>
        <v>5.6243502799999998E-2</v>
      </c>
      <c r="BC955" s="12">
        <f t="shared" si="44"/>
        <v>5.6243502799999998E-2</v>
      </c>
    </row>
    <row r="956" spans="1:55" x14ac:dyDescent="0.25">
      <c r="A956" s="14">
        <v>951</v>
      </c>
      <c r="B956">
        <v>5.5987882359999998E-2</v>
      </c>
      <c r="C956" s="1">
        <f t="shared" si="45"/>
        <v>2</v>
      </c>
      <c r="D956" s="14">
        <v>951</v>
      </c>
      <c r="E956" s="12">
        <f t="shared" si="46"/>
        <v>5.5987882359999998E-2</v>
      </c>
      <c r="BC956" s="12">
        <f t="shared" si="44"/>
        <v>5.5987882359999998E-2</v>
      </c>
    </row>
    <row r="957" spans="1:55" x14ac:dyDescent="0.25">
      <c r="A957" s="14">
        <v>952</v>
      </c>
      <c r="B957">
        <v>5.573334814E-2</v>
      </c>
      <c r="C957" s="1">
        <f t="shared" si="45"/>
        <v>2</v>
      </c>
      <c r="D957" s="14">
        <v>952</v>
      </c>
      <c r="E957" s="12">
        <f t="shared" si="46"/>
        <v>5.573334814E-2</v>
      </c>
      <c r="BC957" s="12">
        <f t="shared" si="44"/>
        <v>5.573334814E-2</v>
      </c>
    </row>
    <row r="958" spans="1:55" x14ac:dyDescent="0.25">
      <c r="A958" s="14">
        <v>953</v>
      </c>
      <c r="B958">
        <v>5.5479896239999903E-2</v>
      </c>
      <c r="C958" s="1">
        <f t="shared" si="45"/>
        <v>2</v>
      </c>
      <c r="D958" s="14">
        <v>953</v>
      </c>
      <c r="E958" s="12">
        <f t="shared" si="46"/>
        <v>5.5479896239999903E-2</v>
      </c>
      <c r="BC958" s="12">
        <f t="shared" si="44"/>
        <v>5.5479896239999903E-2</v>
      </c>
    </row>
    <row r="959" spans="1:55" x14ac:dyDescent="0.25">
      <c r="A959" s="14">
        <v>954</v>
      </c>
      <c r="B959">
        <v>5.5227522780000003E-2</v>
      </c>
      <c r="C959" s="1">
        <f t="shared" si="45"/>
        <v>2</v>
      </c>
      <c r="D959" s="14">
        <v>954</v>
      </c>
      <c r="E959" s="12">
        <f t="shared" si="46"/>
        <v>5.5227522780000003E-2</v>
      </c>
      <c r="BC959" s="12">
        <f t="shared" si="44"/>
        <v>5.5227522780000003E-2</v>
      </c>
    </row>
    <row r="960" spans="1:55" x14ac:dyDescent="0.25">
      <c r="A960" s="14">
        <v>955</v>
      </c>
      <c r="B960">
        <v>5.4976223879999897E-2</v>
      </c>
      <c r="C960" s="1">
        <f t="shared" si="45"/>
        <v>2</v>
      </c>
      <c r="D960" s="14">
        <v>955</v>
      </c>
      <c r="E960" s="12">
        <f t="shared" si="46"/>
        <v>5.4976223879999897E-2</v>
      </c>
      <c r="BC960" s="12">
        <f t="shared" si="44"/>
        <v>5.4976223879999897E-2</v>
      </c>
    </row>
    <row r="961" spans="1:55" x14ac:dyDescent="0.25">
      <c r="A961" s="14">
        <v>956</v>
      </c>
      <c r="B961">
        <v>5.4725995659999999E-2</v>
      </c>
      <c r="C961" s="1">
        <f t="shared" si="45"/>
        <v>2</v>
      </c>
      <c r="D961" s="14">
        <v>956</v>
      </c>
      <c r="E961" s="12">
        <f t="shared" si="46"/>
        <v>5.4725995659999999E-2</v>
      </c>
      <c r="BC961" s="12">
        <f t="shared" si="44"/>
        <v>5.4725995659999999E-2</v>
      </c>
    </row>
    <row r="962" spans="1:55" x14ac:dyDescent="0.25">
      <c r="A962" s="14">
        <v>957</v>
      </c>
      <c r="B962">
        <v>5.4476834279999997E-2</v>
      </c>
      <c r="C962" s="1">
        <f t="shared" si="45"/>
        <v>2</v>
      </c>
      <c r="D962" s="14">
        <v>957</v>
      </c>
      <c r="E962" s="12">
        <f t="shared" si="46"/>
        <v>5.4476834279999997E-2</v>
      </c>
      <c r="BC962" s="12">
        <f t="shared" si="44"/>
        <v>5.4476834279999997E-2</v>
      </c>
    </row>
    <row r="963" spans="1:55" x14ac:dyDescent="0.25">
      <c r="A963" s="14">
        <v>958</v>
      </c>
      <c r="B963">
        <v>5.4228735879999997E-2</v>
      </c>
      <c r="C963" s="1">
        <f t="shared" si="45"/>
        <v>2</v>
      </c>
      <c r="D963" s="14">
        <v>958</v>
      </c>
      <c r="E963" s="12">
        <f t="shared" si="46"/>
        <v>5.4228735879999997E-2</v>
      </c>
      <c r="BC963" s="12">
        <f t="shared" si="44"/>
        <v>5.4228735879999997E-2</v>
      </c>
    </row>
    <row r="964" spans="1:55" x14ac:dyDescent="0.25">
      <c r="A964" s="14">
        <v>959</v>
      </c>
      <c r="B964">
        <v>5.3981696580000002E-2</v>
      </c>
      <c r="C964" s="1">
        <f t="shared" si="45"/>
        <v>2</v>
      </c>
      <c r="D964" s="14">
        <v>959</v>
      </c>
      <c r="E964" s="12">
        <f t="shared" si="46"/>
        <v>5.3981696580000002E-2</v>
      </c>
      <c r="BC964" s="12">
        <f t="shared" si="44"/>
        <v>5.3981696580000002E-2</v>
      </c>
    </row>
    <row r="965" spans="1:55" x14ac:dyDescent="0.25">
      <c r="A965" s="14">
        <v>960</v>
      </c>
      <c r="B965">
        <v>5.3735712579999997E-2</v>
      </c>
      <c r="C965" s="1">
        <f t="shared" si="45"/>
        <v>2</v>
      </c>
      <c r="D965" s="14">
        <v>960</v>
      </c>
      <c r="E965" s="12">
        <f t="shared" si="46"/>
        <v>5.3735712579999997E-2</v>
      </c>
      <c r="BC965" s="12">
        <f t="shared" ref="BC965:BC1028" si="47">B965</f>
        <v>5.3735712579999997E-2</v>
      </c>
    </row>
    <row r="966" spans="1:55" x14ac:dyDescent="0.25">
      <c r="A966" s="14">
        <v>961</v>
      </c>
      <c r="B966">
        <v>5.3490780019999899E-2</v>
      </c>
      <c r="C966" s="1">
        <f t="shared" ref="C966:C1029" si="48">IF(ROW()-$C$4&lt;=$C$2,1,2)</f>
        <v>2</v>
      </c>
      <c r="D966" s="14">
        <v>961</v>
      </c>
      <c r="E966" s="12">
        <f t="shared" ref="E966:E1029" si="49">B966</f>
        <v>5.3490780019999899E-2</v>
      </c>
      <c r="BC966" s="12">
        <f t="shared" si="47"/>
        <v>5.3490780019999899E-2</v>
      </c>
    </row>
    <row r="967" spans="1:55" x14ac:dyDescent="0.25">
      <c r="A967" s="14">
        <v>962</v>
      </c>
      <c r="B967">
        <v>5.3246895080000002E-2</v>
      </c>
      <c r="C967" s="1">
        <f t="shared" si="48"/>
        <v>2</v>
      </c>
      <c r="D967" s="14">
        <v>962</v>
      </c>
      <c r="E967" s="12">
        <f t="shared" si="49"/>
        <v>5.3246895080000002E-2</v>
      </c>
      <c r="BC967" s="12">
        <f t="shared" si="47"/>
        <v>5.3246895080000002E-2</v>
      </c>
    </row>
    <row r="968" spans="1:55" x14ac:dyDescent="0.25">
      <c r="A968" s="14">
        <v>963</v>
      </c>
      <c r="B968">
        <v>5.3004053920000002E-2</v>
      </c>
      <c r="C968" s="1">
        <f t="shared" si="48"/>
        <v>2</v>
      </c>
      <c r="D968" s="14">
        <v>963</v>
      </c>
      <c r="E968" s="12">
        <f t="shared" si="49"/>
        <v>5.3004053920000002E-2</v>
      </c>
      <c r="BC968" s="12">
        <f t="shared" si="47"/>
        <v>5.3004053920000002E-2</v>
      </c>
    </row>
    <row r="969" spans="1:55" x14ac:dyDescent="0.25">
      <c r="A969" s="14">
        <v>964</v>
      </c>
      <c r="B969">
        <v>5.2762252739999897E-2</v>
      </c>
      <c r="C969" s="1">
        <f t="shared" si="48"/>
        <v>2</v>
      </c>
      <c r="D969" s="14">
        <v>964</v>
      </c>
      <c r="E969" s="12">
        <f t="shared" si="49"/>
        <v>5.2762252739999897E-2</v>
      </c>
      <c r="BC969" s="12">
        <f t="shared" si="47"/>
        <v>5.2762252739999897E-2</v>
      </c>
    </row>
    <row r="970" spans="1:55" x14ac:dyDescent="0.25">
      <c r="A970" s="14">
        <v>965</v>
      </c>
      <c r="B970">
        <v>5.2521487739999997E-2</v>
      </c>
      <c r="C970" s="1">
        <f t="shared" si="48"/>
        <v>2</v>
      </c>
      <c r="D970" s="14">
        <v>965</v>
      </c>
      <c r="E970" s="12">
        <f t="shared" si="49"/>
        <v>5.2521487739999997E-2</v>
      </c>
      <c r="BC970" s="12">
        <f t="shared" si="47"/>
        <v>5.2521487739999997E-2</v>
      </c>
    </row>
    <row r="971" spans="1:55" x14ac:dyDescent="0.25">
      <c r="A971" s="14">
        <v>966</v>
      </c>
      <c r="B971">
        <v>5.2281755100000001E-2</v>
      </c>
      <c r="C971" s="1">
        <f t="shared" si="48"/>
        <v>2</v>
      </c>
      <c r="D971" s="14">
        <v>966</v>
      </c>
      <c r="E971" s="12">
        <f t="shared" si="49"/>
        <v>5.2281755100000001E-2</v>
      </c>
      <c r="BC971" s="12">
        <f t="shared" si="47"/>
        <v>5.2281755100000001E-2</v>
      </c>
    </row>
    <row r="972" spans="1:55" x14ac:dyDescent="0.25">
      <c r="A972" s="14">
        <v>967</v>
      </c>
      <c r="B972">
        <v>5.2043051039999899E-2</v>
      </c>
      <c r="C972" s="1">
        <f t="shared" si="48"/>
        <v>2</v>
      </c>
      <c r="D972" s="14">
        <v>967</v>
      </c>
      <c r="E972" s="12">
        <f t="shared" si="49"/>
        <v>5.2043051039999899E-2</v>
      </c>
      <c r="BC972" s="12">
        <f t="shared" si="47"/>
        <v>5.2043051039999899E-2</v>
      </c>
    </row>
    <row r="973" spans="1:55" x14ac:dyDescent="0.25">
      <c r="A973" s="14">
        <v>968</v>
      </c>
      <c r="B973">
        <v>5.18053718E-2</v>
      </c>
      <c r="C973" s="1">
        <f t="shared" si="48"/>
        <v>2</v>
      </c>
      <c r="D973" s="14">
        <v>968</v>
      </c>
      <c r="E973" s="12">
        <f t="shared" si="49"/>
        <v>5.18053718E-2</v>
      </c>
      <c r="BC973" s="12">
        <f t="shared" si="47"/>
        <v>5.18053718E-2</v>
      </c>
    </row>
    <row r="974" spans="1:55" x14ac:dyDescent="0.25">
      <c r="A974" s="14">
        <v>969</v>
      </c>
      <c r="B974">
        <v>5.1568713559999903E-2</v>
      </c>
      <c r="C974" s="1">
        <f t="shared" si="48"/>
        <v>2</v>
      </c>
      <c r="D974" s="14">
        <v>969</v>
      </c>
      <c r="E974" s="12">
        <f t="shared" si="49"/>
        <v>5.1568713559999903E-2</v>
      </c>
      <c r="BC974" s="12">
        <f t="shared" si="47"/>
        <v>5.1568713559999903E-2</v>
      </c>
    </row>
    <row r="975" spans="1:55" x14ac:dyDescent="0.25">
      <c r="A975" s="14">
        <v>970</v>
      </c>
      <c r="B975">
        <v>5.1333072559999998E-2</v>
      </c>
      <c r="C975" s="1">
        <f t="shared" si="48"/>
        <v>2</v>
      </c>
      <c r="D975" s="14">
        <v>970</v>
      </c>
      <c r="E975" s="12">
        <f t="shared" si="49"/>
        <v>5.1333072559999998E-2</v>
      </c>
      <c r="BC975" s="12">
        <f t="shared" si="47"/>
        <v>5.1333072559999998E-2</v>
      </c>
    </row>
    <row r="976" spans="1:55" x14ac:dyDescent="0.25">
      <c r="A976" s="14">
        <v>971</v>
      </c>
      <c r="B976">
        <v>5.1098445040000003E-2</v>
      </c>
      <c r="C976" s="1">
        <f t="shared" si="48"/>
        <v>2</v>
      </c>
      <c r="D976" s="14">
        <v>971</v>
      </c>
      <c r="E976" s="12">
        <f t="shared" si="49"/>
        <v>5.1098445040000003E-2</v>
      </c>
      <c r="BC976" s="12">
        <f t="shared" si="47"/>
        <v>5.1098445040000003E-2</v>
      </c>
    </row>
    <row r="977" spans="1:55" x14ac:dyDescent="0.25">
      <c r="A977" s="14">
        <v>972</v>
      </c>
      <c r="B977">
        <v>5.0864827279999997E-2</v>
      </c>
      <c r="C977" s="1">
        <f t="shared" si="48"/>
        <v>2</v>
      </c>
      <c r="D977" s="14">
        <v>972</v>
      </c>
      <c r="E977" s="12">
        <f t="shared" si="49"/>
        <v>5.0864827279999997E-2</v>
      </c>
      <c r="BC977" s="12">
        <f t="shared" si="47"/>
        <v>5.0864827279999997E-2</v>
      </c>
    </row>
    <row r="978" spans="1:55" x14ac:dyDescent="0.25">
      <c r="A978" s="14">
        <v>973</v>
      </c>
      <c r="B978">
        <v>5.0632215479999999E-2</v>
      </c>
      <c r="C978" s="1">
        <f t="shared" si="48"/>
        <v>2</v>
      </c>
      <c r="D978" s="14">
        <v>973</v>
      </c>
      <c r="E978" s="12">
        <f t="shared" si="49"/>
        <v>5.0632215479999999E-2</v>
      </c>
      <c r="BC978" s="12">
        <f t="shared" si="47"/>
        <v>5.0632215479999999E-2</v>
      </c>
    </row>
    <row r="979" spans="1:55" x14ac:dyDescent="0.25">
      <c r="A979" s="14">
        <v>974</v>
      </c>
      <c r="B979">
        <v>5.0400605939999898E-2</v>
      </c>
      <c r="C979" s="1">
        <f t="shared" si="48"/>
        <v>2</v>
      </c>
      <c r="D979" s="14">
        <v>974</v>
      </c>
      <c r="E979" s="12">
        <f t="shared" si="49"/>
        <v>5.0400605939999898E-2</v>
      </c>
      <c r="BC979" s="12">
        <f t="shared" si="47"/>
        <v>5.0400605939999898E-2</v>
      </c>
    </row>
    <row r="980" spans="1:55" x14ac:dyDescent="0.25">
      <c r="A980" s="14">
        <v>975</v>
      </c>
      <c r="B980">
        <v>5.0169994919999898E-2</v>
      </c>
      <c r="C980" s="1">
        <f t="shared" si="48"/>
        <v>2</v>
      </c>
      <c r="D980" s="14">
        <v>975</v>
      </c>
      <c r="E980" s="12">
        <f t="shared" si="49"/>
        <v>5.0169994919999898E-2</v>
      </c>
      <c r="BC980" s="12">
        <f t="shared" si="47"/>
        <v>5.0169994919999898E-2</v>
      </c>
    </row>
    <row r="981" spans="1:55" x14ac:dyDescent="0.25">
      <c r="A981" s="14">
        <v>976</v>
      </c>
      <c r="B981">
        <v>4.9940378679999897E-2</v>
      </c>
      <c r="C981" s="1">
        <f t="shared" si="48"/>
        <v>2</v>
      </c>
      <c r="D981" s="14">
        <v>976</v>
      </c>
      <c r="E981" s="12">
        <f t="shared" si="49"/>
        <v>4.9940378679999897E-2</v>
      </c>
      <c r="BC981" s="12">
        <f t="shared" si="47"/>
        <v>4.9940378679999897E-2</v>
      </c>
    </row>
    <row r="982" spans="1:55" x14ac:dyDescent="0.25">
      <c r="A982" s="14">
        <v>977</v>
      </c>
      <c r="B982">
        <v>4.9711753519999999E-2</v>
      </c>
      <c r="C982" s="1">
        <f t="shared" si="48"/>
        <v>2</v>
      </c>
      <c r="D982" s="14">
        <v>977</v>
      </c>
      <c r="E982" s="12">
        <f t="shared" si="49"/>
        <v>4.9711753519999999E-2</v>
      </c>
      <c r="BC982" s="12">
        <f t="shared" si="47"/>
        <v>4.9711753519999999E-2</v>
      </c>
    </row>
    <row r="983" spans="1:55" x14ac:dyDescent="0.25">
      <c r="A983" s="14">
        <v>978</v>
      </c>
      <c r="B983">
        <v>4.9484115740000001E-2</v>
      </c>
      <c r="C983" s="1">
        <f t="shared" si="48"/>
        <v>2</v>
      </c>
      <c r="D983" s="14">
        <v>978</v>
      </c>
      <c r="E983" s="12">
        <f t="shared" si="49"/>
        <v>4.9484115740000001E-2</v>
      </c>
      <c r="BC983" s="12">
        <f t="shared" si="47"/>
        <v>4.9484115740000001E-2</v>
      </c>
    </row>
    <row r="984" spans="1:55" x14ac:dyDescent="0.25">
      <c r="A984" s="14">
        <v>979</v>
      </c>
      <c r="B984">
        <v>4.925746164E-2</v>
      </c>
      <c r="C984" s="1">
        <f t="shared" si="48"/>
        <v>2</v>
      </c>
      <c r="D984" s="14">
        <v>979</v>
      </c>
      <c r="E984" s="12">
        <f t="shared" si="49"/>
        <v>4.925746164E-2</v>
      </c>
      <c r="BC984" s="12">
        <f t="shared" si="47"/>
        <v>4.925746164E-2</v>
      </c>
    </row>
    <row r="985" spans="1:55" x14ac:dyDescent="0.25">
      <c r="A985" s="14">
        <v>980</v>
      </c>
      <c r="B985">
        <v>4.9031787499999903E-2</v>
      </c>
      <c r="C985" s="1">
        <f t="shared" si="48"/>
        <v>2</v>
      </c>
      <c r="D985" s="14">
        <v>980</v>
      </c>
      <c r="E985" s="12">
        <f t="shared" si="49"/>
        <v>4.9031787499999903E-2</v>
      </c>
      <c r="BC985" s="12">
        <f t="shared" si="47"/>
        <v>4.9031787499999903E-2</v>
      </c>
    </row>
    <row r="986" spans="1:55" x14ac:dyDescent="0.25">
      <c r="A986" s="14">
        <v>981</v>
      </c>
      <c r="B986">
        <v>4.8807089679999902E-2</v>
      </c>
      <c r="C986" s="1">
        <f t="shared" si="48"/>
        <v>2</v>
      </c>
      <c r="D986" s="14">
        <v>981</v>
      </c>
      <c r="E986" s="12">
        <f t="shared" si="49"/>
        <v>4.8807089679999902E-2</v>
      </c>
      <c r="BC986" s="12">
        <f t="shared" si="47"/>
        <v>4.8807089679999902E-2</v>
      </c>
    </row>
    <row r="987" spans="1:55" x14ac:dyDescent="0.25">
      <c r="A987" s="14">
        <v>982</v>
      </c>
      <c r="B987">
        <v>4.8583364480000002E-2</v>
      </c>
      <c r="C987" s="1">
        <f t="shared" si="48"/>
        <v>2</v>
      </c>
      <c r="D987" s="14">
        <v>982</v>
      </c>
      <c r="E987" s="12">
        <f t="shared" si="49"/>
        <v>4.8583364480000002E-2</v>
      </c>
      <c r="BC987" s="12">
        <f t="shared" si="47"/>
        <v>4.8583364480000002E-2</v>
      </c>
    </row>
    <row r="988" spans="1:55" x14ac:dyDescent="0.25">
      <c r="A988" s="14">
        <v>983</v>
      </c>
      <c r="B988">
        <v>4.8360608239999998E-2</v>
      </c>
      <c r="C988" s="1">
        <f t="shared" si="48"/>
        <v>2</v>
      </c>
      <c r="D988" s="14">
        <v>983</v>
      </c>
      <c r="E988" s="12">
        <f t="shared" si="49"/>
        <v>4.8360608239999998E-2</v>
      </c>
      <c r="BC988" s="12">
        <f t="shared" si="47"/>
        <v>4.8360608239999998E-2</v>
      </c>
    </row>
    <row r="989" spans="1:55" x14ac:dyDescent="0.25">
      <c r="A989" s="14">
        <v>984</v>
      </c>
      <c r="B989">
        <v>4.81388172999999E-2</v>
      </c>
      <c r="C989" s="1">
        <f t="shared" si="48"/>
        <v>2</v>
      </c>
      <c r="D989" s="14">
        <v>984</v>
      </c>
      <c r="E989" s="12">
        <f t="shared" si="49"/>
        <v>4.81388172999999E-2</v>
      </c>
      <c r="BC989" s="12">
        <f t="shared" si="47"/>
        <v>4.81388172999999E-2</v>
      </c>
    </row>
    <row r="990" spans="1:55" x14ac:dyDescent="0.25">
      <c r="A990" s="14">
        <v>985</v>
      </c>
      <c r="B990">
        <v>4.7917988019999899E-2</v>
      </c>
      <c r="C990" s="1">
        <f t="shared" si="48"/>
        <v>2</v>
      </c>
      <c r="D990" s="14">
        <v>985</v>
      </c>
      <c r="E990" s="12">
        <f t="shared" si="49"/>
        <v>4.7917988019999899E-2</v>
      </c>
      <c r="BC990" s="12">
        <f t="shared" si="47"/>
        <v>4.7917988019999899E-2</v>
      </c>
    </row>
    <row r="991" spans="1:55" x14ac:dyDescent="0.25">
      <c r="A991" s="14">
        <v>986</v>
      </c>
      <c r="B991">
        <v>4.76981167399999E-2</v>
      </c>
      <c r="C991" s="1">
        <f t="shared" si="48"/>
        <v>2</v>
      </c>
      <c r="D991" s="14">
        <v>986</v>
      </c>
      <c r="E991" s="12">
        <f t="shared" si="49"/>
        <v>4.76981167399999E-2</v>
      </c>
      <c r="BC991" s="12">
        <f t="shared" si="47"/>
        <v>4.76981167399999E-2</v>
      </c>
    </row>
    <row r="992" spans="1:55" x14ac:dyDescent="0.25">
      <c r="A992" s="14">
        <v>987</v>
      </c>
      <c r="B992">
        <v>4.7479199860000001E-2</v>
      </c>
      <c r="C992" s="1">
        <f t="shared" si="48"/>
        <v>2</v>
      </c>
      <c r="D992" s="14">
        <v>987</v>
      </c>
      <c r="E992" s="12">
        <f t="shared" si="49"/>
        <v>4.7479199860000001E-2</v>
      </c>
      <c r="BC992" s="12">
        <f t="shared" si="47"/>
        <v>4.7479199860000001E-2</v>
      </c>
    </row>
    <row r="993" spans="1:55" x14ac:dyDescent="0.25">
      <c r="A993" s="14">
        <v>988</v>
      </c>
      <c r="B993">
        <v>4.7261233739999998E-2</v>
      </c>
      <c r="C993" s="1">
        <f t="shared" si="48"/>
        <v>2</v>
      </c>
      <c r="D993" s="14">
        <v>988</v>
      </c>
      <c r="E993" s="12">
        <f t="shared" si="49"/>
        <v>4.7261233739999998E-2</v>
      </c>
      <c r="BC993" s="12">
        <f t="shared" si="47"/>
        <v>4.7261233739999998E-2</v>
      </c>
    </row>
    <row r="994" spans="1:55" x14ac:dyDescent="0.25">
      <c r="A994" s="14">
        <v>989</v>
      </c>
      <c r="B994">
        <v>4.704421474E-2</v>
      </c>
      <c r="C994" s="1">
        <f t="shared" si="48"/>
        <v>2</v>
      </c>
      <c r="D994" s="14">
        <v>989</v>
      </c>
      <c r="E994" s="12">
        <f t="shared" si="49"/>
        <v>4.704421474E-2</v>
      </c>
      <c r="BC994" s="12">
        <f t="shared" si="47"/>
        <v>4.704421474E-2</v>
      </c>
    </row>
    <row r="995" spans="1:55" x14ac:dyDescent="0.25">
      <c r="A995" s="14">
        <v>990</v>
      </c>
      <c r="B995">
        <v>4.6828139299999898E-2</v>
      </c>
      <c r="C995" s="1">
        <f t="shared" si="48"/>
        <v>2</v>
      </c>
      <c r="D995" s="14">
        <v>990</v>
      </c>
      <c r="E995" s="12">
        <f t="shared" si="49"/>
        <v>4.6828139299999898E-2</v>
      </c>
      <c r="BC995" s="12">
        <f t="shared" si="47"/>
        <v>4.6828139299999898E-2</v>
      </c>
    </row>
    <row r="996" spans="1:55" x14ac:dyDescent="0.25">
      <c r="A996" s="14">
        <v>991</v>
      </c>
      <c r="B996">
        <v>4.6613003799999997E-2</v>
      </c>
      <c r="C996" s="1">
        <f t="shared" si="48"/>
        <v>2</v>
      </c>
      <c r="D996" s="14">
        <v>991</v>
      </c>
      <c r="E996" s="12">
        <f t="shared" si="49"/>
        <v>4.6613003799999997E-2</v>
      </c>
      <c r="BC996" s="12">
        <f t="shared" si="47"/>
        <v>4.6613003799999997E-2</v>
      </c>
    </row>
    <row r="997" spans="1:55" x14ac:dyDescent="0.25">
      <c r="A997" s="14">
        <v>992</v>
      </c>
      <c r="B997">
        <v>4.6398804639999902E-2</v>
      </c>
      <c r="C997" s="1">
        <f t="shared" si="48"/>
        <v>2</v>
      </c>
      <c r="D997" s="14">
        <v>992</v>
      </c>
      <c r="E997" s="12">
        <f t="shared" si="49"/>
        <v>4.6398804639999902E-2</v>
      </c>
      <c r="BC997" s="12">
        <f t="shared" si="47"/>
        <v>4.6398804639999902E-2</v>
      </c>
    </row>
    <row r="998" spans="1:55" x14ac:dyDescent="0.25">
      <c r="A998" s="14">
        <v>993</v>
      </c>
      <c r="B998">
        <v>4.6185538239999997E-2</v>
      </c>
      <c r="C998" s="1">
        <f t="shared" si="48"/>
        <v>2</v>
      </c>
      <c r="D998" s="14">
        <v>993</v>
      </c>
      <c r="E998" s="12">
        <f t="shared" si="49"/>
        <v>4.6185538239999997E-2</v>
      </c>
      <c r="BC998" s="12">
        <f t="shared" si="47"/>
        <v>4.6185538239999997E-2</v>
      </c>
    </row>
    <row r="999" spans="1:55" x14ac:dyDescent="0.25">
      <c r="A999" s="14">
        <v>994</v>
      </c>
      <c r="B999">
        <v>4.5973201039999897E-2</v>
      </c>
      <c r="C999" s="1">
        <f t="shared" si="48"/>
        <v>2</v>
      </c>
      <c r="D999" s="14">
        <v>994</v>
      </c>
      <c r="E999" s="12">
        <f t="shared" si="49"/>
        <v>4.5973201039999897E-2</v>
      </c>
      <c r="BC999" s="12">
        <f t="shared" si="47"/>
        <v>4.5973201039999897E-2</v>
      </c>
    </row>
    <row r="1000" spans="1:55" x14ac:dyDescent="0.25">
      <c r="A1000" s="14">
        <v>995</v>
      </c>
      <c r="B1000">
        <v>4.5761789479999898E-2</v>
      </c>
      <c r="C1000" s="1">
        <f t="shared" si="48"/>
        <v>2</v>
      </c>
      <c r="D1000" s="14">
        <v>995</v>
      </c>
      <c r="E1000" s="12">
        <f t="shared" si="49"/>
        <v>4.5761789479999898E-2</v>
      </c>
      <c r="BC1000" s="12">
        <f t="shared" si="47"/>
        <v>4.5761789479999898E-2</v>
      </c>
    </row>
    <row r="1001" spans="1:55" x14ac:dyDescent="0.25">
      <c r="A1001" s="14">
        <v>996</v>
      </c>
      <c r="B1001">
        <v>4.5551299999999899E-2</v>
      </c>
      <c r="C1001" s="1">
        <f t="shared" si="48"/>
        <v>2</v>
      </c>
      <c r="D1001" s="14">
        <v>996</v>
      </c>
      <c r="E1001" s="12">
        <f t="shared" si="49"/>
        <v>4.5551299999999899E-2</v>
      </c>
      <c r="BC1001" s="12">
        <f t="shared" si="47"/>
        <v>4.5551299999999899E-2</v>
      </c>
    </row>
    <row r="1002" spans="1:55" x14ac:dyDescent="0.25">
      <c r="A1002" s="14">
        <v>997</v>
      </c>
      <c r="B1002">
        <v>4.5341729060000002E-2</v>
      </c>
      <c r="C1002" s="1">
        <f t="shared" si="48"/>
        <v>2</v>
      </c>
      <c r="D1002" s="14">
        <v>997</v>
      </c>
      <c r="E1002" s="12">
        <f t="shared" si="49"/>
        <v>4.5341729060000002E-2</v>
      </c>
      <c r="BC1002" s="12">
        <f t="shared" si="47"/>
        <v>4.5341729060000002E-2</v>
      </c>
    </row>
    <row r="1003" spans="1:55" x14ac:dyDescent="0.25">
      <c r="A1003" s="14">
        <v>998</v>
      </c>
      <c r="B1003">
        <v>4.5133073119999999E-2</v>
      </c>
      <c r="C1003" s="1">
        <f t="shared" si="48"/>
        <v>2</v>
      </c>
      <c r="D1003" s="14">
        <v>998</v>
      </c>
      <c r="E1003" s="12">
        <f t="shared" si="49"/>
        <v>4.5133073119999999E-2</v>
      </c>
      <c r="BC1003" s="12">
        <f t="shared" si="47"/>
        <v>4.5133073119999999E-2</v>
      </c>
    </row>
    <row r="1004" spans="1:55" x14ac:dyDescent="0.25">
      <c r="A1004" s="14">
        <v>999</v>
      </c>
      <c r="B1004">
        <v>4.4925328639999901E-2</v>
      </c>
      <c r="C1004" s="1">
        <f t="shared" si="48"/>
        <v>2</v>
      </c>
      <c r="D1004" s="14">
        <v>999</v>
      </c>
      <c r="E1004" s="12">
        <f t="shared" si="49"/>
        <v>4.4925328639999901E-2</v>
      </c>
      <c r="BC1004" s="12">
        <f t="shared" si="47"/>
        <v>4.4925328639999901E-2</v>
      </c>
    </row>
    <row r="1005" spans="1:55" x14ac:dyDescent="0.25">
      <c r="A1005" s="14">
        <v>1000</v>
      </c>
      <c r="B1005">
        <v>4.4718492119999897E-2</v>
      </c>
      <c r="C1005" s="1">
        <f t="shared" si="48"/>
        <v>2</v>
      </c>
      <c r="D1005" s="14">
        <v>1000</v>
      </c>
      <c r="E1005" s="12">
        <f t="shared" si="49"/>
        <v>4.4718492119999897E-2</v>
      </c>
      <c r="BC1005" s="12">
        <f t="shared" si="47"/>
        <v>4.4718492119999897E-2</v>
      </c>
    </row>
    <row r="1006" spans="1:55" x14ac:dyDescent="0.25">
      <c r="A1006" s="14">
        <v>1001</v>
      </c>
      <c r="B1006">
        <v>4.4512560039999899E-2</v>
      </c>
      <c r="C1006" s="1">
        <f t="shared" si="48"/>
        <v>2</v>
      </c>
      <c r="D1006" s="14">
        <v>1001</v>
      </c>
      <c r="E1006" s="12">
        <f t="shared" si="49"/>
        <v>4.4512560039999899E-2</v>
      </c>
      <c r="BC1006" s="12">
        <f t="shared" si="47"/>
        <v>4.4512560039999899E-2</v>
      </c>
    </row>
    <row r="1007" spans="1:55" x14ac:dyDescent="0.25">
      <c r="A1007" s="14">
        <v>1002</v>
      </c>
      <c r="B1007">
        <v>4.4307528899999997E-2</v>
      </c>
      <c r="C1007" s="1">
        <f t="shared" si="48"/>
        <v>2</v>
      </c>
      <c r="D1007" s="14">
        <v>1002</v>
      </c>
      <c r="E1007" s="12">
        <f t="shared" si="49"/>
        <v>4.4307528899999997E-2</v>
      </c>
      <c r="BC1007" s="12">
        <f t="shared" si="47"/>
        <v>4.4307528899999997E-2</v>
      </c>
    </row>
    <row r="1008" spans="1:55" x14ac:dyDescent="0.25">
      <c r="A1008" s="14">
        <v>1003</v>
      </c>
      <c r="B1008">
        <v>4.4103395219999897E-2</v>
      </c>
      <c r="C1008" s="1">
        <f t="shared" si="48"/>
        <v>2</v>
      </c>
      <c r="D1008" s="14">
        <v>1003</v>
      </c>
      <c r="E1008" s="12">
        <f t="shared" si="49"/>
        <v>4.4103395219999897E-2</v>
      </c>
      <c r="BC1008" s="12">
        <f t="shared" si="47"/>
        <v>4.4103395219999897E-2</v>
      </c>
    </row>
    <row r="1009" spans="1:55" x14ac:dyDescent="0.25">
      <c r="A1009" s="14">
        <v>1004</v>
      </c>
      <c r="B1009">
        <v>4.3900155499999899E-2</v>
      </c>
      <c r="C1009" s="1">
        <f t="shared" si="48"/>
        <v>2</v>
      </c>
      <c r="D1009" s="14">
        <v>1004</v>
      </c>
      <c r="E1009" s="12">
        <f t="shared" si="49"/>
        <v>4.3900155499999899E-2</v>
      </c>
      <c r="BC1009" s="12">
        <f t="shared" si="47"/>
        <v>4.3900155499999899E-2</v>
      </c>
    </row>
    <row r="1010" spans="1:55" x14ac:dyDescent="0.25">
      <c r="A1010" s="14">
        <v>1005</v>
      </c>
      <c r="B1010">
        <v>4.3697806259999999E-2</v>
      </c>
      <c r="C1010" s="1">
        <f t="shared" si="48"/>
        <v>2</v>
      </c>
      <c r="D1010" s="14">
        <v>1005</v>
      </c>
      <c r="E1010" s="12">
        <f t="shared" si="49"/>
        <v>4.3697806259999999E-2</v>
      </c>
      <c r="BC1010" s="12">
        <f t="shared" si="47"/>
        <v>4.3697806259999999E-2</v>
      </c>
    </row>
    <row r="1011" spans="1:55" x14ac:dyDescent="0.25">
      <c r="A1011" s="14">
        <v>1006</v>
      </c>
      <c r="B1011">
        <v>4.3496344059999997E-2</v>
      </c>
      <c r="C1011" s="1">
        <f t="shared" si="48"/>
        <v>2</v>
      </c>
      <c r="D1011" s="14">
        <v>1006</v>
      </c>
      <c r="E1011" s="12">
        <f t="shared" si="49"/>
        <v>4.3496344059999997E-2</v>
      </c>
      <c r="BC1011" s="12">
        <f t="shared" si="47"/>
        <v>4.3496344059999997E-2</v>
      </c>
    </row>
    <row r="1012" spans="1:55" x14ac:dyDescent="0.25">
      <c r="A1012" s="14">
        <v>1007</v>
      </c>
      <c r="B1012">
        <v>4.3295765440000002E-2</v>
      </c>
      <c r="C1012" s="1">
        <f t="shared" si="48"/>
        <v>2</v>
      </c>
      <c r="D1012" s="14">
        <v>1007</v>
      </c>
      <c r="E1012" s="12">
        <f t="shared" si="49"/>
        <v>4.3295765440000002E-2</v>
      </c>
      <c r="BC1012" s="12">
        <f t="shared" si="47"/>
        <v>4.3295765440000002E-2</v>
      </c>
    </row>
    <row r="1013" spans="1:55" x14ac:dyDescent="0.25">
      <c r="A1013" s="14">
        <v>1008</v>
      </c>
      <c r="B1013">
        <v>4.3096066959999998E-2</v>
      </c>
      <c r="C1013" s="1">
        <f t="shared" si="48"/>
        <v>2</v>
      </c>
      <c r="D1013" s="14">
        <v>1008</v>
      </c>
      <c r="E1013" s="12">
        <f t="shared" si="49"/>
        <v>4.3096066959999998E-2</v>
      </c>
      <c r="BC1013" s="12">
        <f t="shared" si="47"/>
        <v>4.3096066959999998E-2</v>
      </c>
    </row>
    <row r="1014" spans="1:55" x14ac:dyDescent="0.25">
      <c r="A1014" s="14">
        <v>1009</v>
      </c>
      <c r="B1014">
        <v>4.2897245139999901E-2</v>
      </c>
      <c r="C1014" s="1">
        <f t="shared" si="48"/>
        <v>2</v>
      </c>
      <c r="D1014" s="14">
        <v>1009</v>
      </c>
      <c r="E1014" s="12">
        <f t="shared" si="49"/>
        <v>4.2897245139999901E-2</v>
      </c>
      <c r="BC1014" s="12">
        <f t="shared" si="47"/>
        <v>4.2897245139999901E-2</v>
      </c>
    </row>
    <row r="1015" spans="1:55" x14ac:dyDescent="0.25">
      <c r="A1015" s="14">
        <v>1010</v>
      </c>
      <c r="B1015">
        <v>4.2699296599999999E-2</v>
      </c>
      <c r="C1015" s="1">
        <f t="shared" si="48"/>
        <v>2</v>
      </c>
      <c r="D1015" s="14">
        <v>1010</v>
      </c>
      <c r="E1015" s="12">
        <f t="shared" si="49"/>
        <v>4.2699296599999999E-2</v>
      </c>
      <c r="BC1015" s="12">
        <f t="shared" si="47"/>
        <v>4.2699296599999999E-2</v>
      </c>
    </row>
    <row r="1016" spans="1:55" x14ac:dyDescent="0.25">
      <c r="A1016" s="14">
        <v>1011</v>
      </c>
      <c r="B1016">
        <v>4.2502217919999898E-2</v>
      </c>
      <c r="C1016" s="1">
        <f t="shared" si="48"/>
        <v>2</v>
      </c>
      <c r="D1016" s="14">
        <v>1011</v>
      </c>
      <c r="E1016" s="12">
        <f t="shared" si="49"/>
        <v>4.2502217919999898E-2</v>
      </c>
      <c r="BC1016" s="12">
        <f t="shared" si="47"/>
        <v>4.2502217919999898E-2</v>
      </c>
    </row>
    <row r="1017" spans="1:55" x14ac:dyDescent="0.25">
      <c r="A1017" s="14">
        <v>1012</v>
      </c>
      <c r="B1017">
        <v>4.2306005659999903E-2</v>
      </c>
      <c r="C1017" s="1">
        <f t="shared" si="48"/>
        <v>2</v>
      </c>
      <c r="D1017" s="14">
        <v>1012</v>
      </c>
      <c r="E1017" s="12">
        <f t="shared" si="49"/>
        <v>4.2306005659999903E-2</v>
      </c>
      <c r="BC1017" s="12">
        <f t="shared" si="47"/>
        <v>4.2306005659999903E-2</v>
      </c>
    </row>
    <row r="1018" spans="1:55" x14ac:dyDescent="0.25">
      <c r="A1018" s="14">
        <v>1013</v>
      </c>
      <c r="B1018">
        <v>4.2110656419999899E-2</v>
      </c>
      <c r="C1018" s="1">
        <f t="shared" si="48"/>
        <v>2</v>
      </c>
      <c r="D1018" s="14">
        <v>1013</v>
      </c>
      <c r="E1018" s="12">
        <f t="shared" si="49"/>
        <v>4.2110656419999899E-2</v>
      </c>
      <c r="BC1018" s="12">
        <f t="shared" si="47"/>
        <v>4.2110656419999899E-2</v>
      </c>
    </row>
    <row r="1019" spans="1:55" x14ac:dyDescent="0.25">
      <c r="A1019" s="14">
        <v>1014</v>
      </c>
      <c r="B1019">
        <v>4.1916166839999998E-2</v>
      </c>
      <c r="C1019" s="1">
        <f t="shared" si="48"/>
        <v>2</v>
      </c>
      <c r="D1019" s="14">
        <v>1014</v>
      </c>
      <c r="E1019" s="12">
        <f t="shared" si="49"/>
        <v>4.1916166839999998E-2</v>
      </c>
      <c r="BC1019" s="12">
        <f t="shared" si="47"/>
        <v>4.1916166839999998E-2</v>
      </c>
    </row>
    <row r="1020" spans="1:55" x14ac:dyDescent="0.25">
      <c r="A1020" s="14">
        <v>1015</v>
      </c>
      <c r="B1020">
        <v>4.1722533540000002E-2</v>
      </c>
      <c r="C1020" s="1">
        <f t="shared" si="48"/>
        <v>2</v>
      </c>
      <c r="D1020" s="14">
        <v>1015</v>
      </c>
      <c r="E1020" s="12">
        <f t="shared" si="49"/>
        <v>4.1722533540000002E-2</v>
      </c>
      <c r="BC1020" s="12">
        <f t="shared" si="47"/>
        <v>4.1722533540000002E-2</v>
      </c>
    </row>
    <row r="1021" spans="1:55" x14ac:dyDescent="0.25">
      <c r="A1021" s="14">
        <v>1016</v>
      </c>
      <c r="B1021">
        <v>4.1529753099999997E-2</v>
      </c>
      <c r="C1021" s="1">
        <f t="shared" si="48"/>
        <v>2</v>
      </c>
      <c r="D1021" s="14">
        <v>1016</v>
      </c>
      <c r="E1021" s="12">
        <f t="shared" si="49"/>
        <v>4.1529753099999997E-2</v>
      </c>
      <c r="BC1021" s="12">
        <f t="shared" si="47"/>
        <v>4.1529753099999997E-2</v>
      </c>
    </row>
    <row r="1022" spans="1:55" x14ac:dyDescent="0.25">
      <c r="A1022" s="14">
        <v>1017</v>
      </c>
      <c r="B1022">
        <v>4.1337822199999999E-2</v>
      </c>
      <c r="C1022" s="1">
        <f t="shared" si="48"/>
        <v>2</v>
      </c>
      <c r="D1022" s="14">
        <v>1017</v>
      </c>
      <c r="E1022" s="12">
        <f t="shared" si="49"/>
        <v>4.1337822199999999E-2</v>
      </c>
      <c r="BC1022" s="12">
        <f t="shared" si="47"/>
        <v>4.1337822199999999E-2</v>
      </c>
    </row>
    <row r="1023" spans="1:55" x14ac:dyDescent="0.25">
      <c r="A1023" s="14">
        <v>1018</v>
      </c>
      <c r="B1023">
        <v>4.1146737479999897E-2</v>
      </c>
      <c r="C1023" s="1">
        <f t="shared" si="48"/>
        <v>2</v>
      </c>
      <c r="D1023" s="14">
        <v>1018</v>
      </c>
      <c r="E1023" s="12">
        <f t="shared" si="49"/>
        <v>4.1146737479999897E-2</v>
      </c>
      <c r="BC1023" s="12">
        <f t="shared" si="47"/>
        <v>4.1146737479999897E-2</v>
      </c>
    </row>
    <row r="1024" spans="1:55" x14ac:dyDescent="0.25">
      <c r="A1024" s="14">
        <v>1019</v>
      </c>
      <c r="B1024">
        <v>4.0956495599999997E-2</v>
      </c>
      <c r="C1024" s="1">
        <f t="shared" si="48"/>
        <v>2</v>
      </c>
      <c r="D1024" s="14">
        <v>1019</v>
      </c>
      <c r="E1024" s="12">
        <f t="shared" si="49"/>
        <v>4.0956495599999997E-2</v>
      </c>
      <c r="BC1024" s="12">
        <f t="shared" si="47"/>
        <v>4.0956495599999997E-2</v>
      </c>
    </row>
    <row r="1025" spans="1:55" x14ac:dyDescent="0.25">
      <c r="A1025" s="14">
        <v>1020</v>
      </c>
      <c r="B1025">
        <v>4.07670932E-2</v>
      </c>
      <c r="C1025" s="1">
        <f t="shared" si="48"/>
        <v>2</v>
      </c>
      <c r="D1025" s="14">
        <v>1020</v>
      </c>
      <c r="E1025" s="12">
        <f t="shared" si="49"/>
        <v>4.07670932E-2</v>
      </c>
      <c r="BC1025" s="12">
        <f t="shared" si="47"/>
        <v>4.07670932E-2</v>
      </c>
    </row>
    <row r="1026" spans="1:55" x14ac:dyDescent="0.25">
      <c r="A1026" s="14">
        <v>1021</v>
      </c>
      <c r="B1026">
        <v>4.0578526979999897E-2</v>
      </c>
      <c r="C1026" s="1">
        <f t="shared" si="48"/>
        <v>2</v>
      </c>
      <c r="D1026" s="14">
        <v>1021</v>
      </c>
      <c r="E1026" s="12">
        <f t="shared" si="49"/>
        <v>4.0578526979999897E-2</v>
      </c>
      <c r="BC1026" s="12">
        <f t="shared" si="47"/>
        <v>4.0578526979999897E-2</v>
      </c>
    </row>
    <row r="1027" spans="1:55" x14ac:dyDescent="0.25">
      <c r="A1027" s="14">
        <v>1022</v>
      </c>
      <c r="B1027">
        <v>4.0390793600000002E-2</v>
      </c>
      <c r="C1027" s="1">
        <f t="shared" si="48"/>
        <v>2</v>
      </c>
      <c r="D1027" s="14">
        <v>1022</v>
      </c>
      <c r="E1027" s="12">
        <f t="shared" si="49"/>
        <v>4.0390793600000002E-2</v>
      </c>
      <c r="BC1027" s="12">
        <f t="shared" si="47"/>
        <v>4.0390793600000002E-2</v>
      </c>
    </row>
    <row r="1028" spans="1:55" x14ac:dyDescent="0.25">
      <c r="A1028" s="14">
        <v>1023</v>
      </c>
      <c r="B1028">
        <v>4.0203889780000002E-2</v>
      </c>
      <c r="C1028" s="1">
        <f t="shared" si="48"/>
        <v>2</v>
      </c>
      <c r="D1028" s="14">
        <v>1023</v>
      </c>
      <c r="E1028" s="12">
        <f t="shared" si="49"/>
        <v>4.0203889780000002E-2</v>
      </c>
      <c r="BC1028" s="12">
        <f t="shared" si="47"/>
        <v>4.0203889780000002E-2</v>
      </c>
    </row>
    <row r="1029" spans="1:55" x14ac:dyDescent="0.25">
      <c r="A1029" s="14">
        <v>1024</v>
      </c>
      <c r="B1029">
        <v>4.0017812219999997E-2</v>
      </c>
      <c r="C1029" s="1">
        <f t="shared" si="48"/>
        <v>2</v>
      </c>
      <c r="D1029" s="14">
        <v>1024</v>
      </c>
      <c r="E1029" s="12">
        <f t="shared" si="49"/>
        <v>4.0017812219999997E-2</v>
      </c>
      <c r="BC1029" s="12">
        <f t="shared" ref="BC1029:BC1092" si="50">B1029</f>
        <v>4.0017812219999997E-2</v>
      </c>
    </row>
    <row r="1030" spans="1:55" x14ac:dyDescent="0.25">
      <c r="A1030" s="14">
        <v>1025</v>
      </c>
      <c r="B1030">
        <v>3.9832557599999999E-2</v>
      </c>
      <c r="C1030" s="1">
        <f t="shared" ref="C1030:C1093" si="51">IF(ROW()-$C$4&lt;=$C$2,1,2)</f>
        <v>2</v>
      </c>
      <c r="D1030" s="14">
        <v>1025</v>
      </c>
      <c r="E1030" s="12">
        <f t="shared" ref="E1030:E1093" si="52">B1030</f>
        <v>3.9832557599999999E-2</v>
      </c>
      <c r="BC1030" s="12">
        <f t="shared" si="50"/>
        <v>3.9832557599999999E-2</v>
      </c>
    </row>
    <row r="1031" spans="1:55" x14ac:dyDescent="0.25">
      <c r="A1031" s="14">
        <v>1026</v>
      </c>
      <c r="B1031">
        <v>3.9648122679999898E-2</v>
      </c>
      <c r="C1031" s="1">
        <f t="shared" si="51"/>
        <v>2</v>
      </c>
      <c r="D1031" s="14">
        <v>1026</v>
      </c>
      <c r="E1031" s="12">
        <f t="shared" si="52"/>
        <v>3.9648122679999898E-2</v>
      </c>
      <c r="BC1031" s="12">
        <f t="shared" si="50"/>
        <v>3.9648122679999898E-2</v>
      </c>
    </row>
    <row r="1032" spans="1:55" x14ac:dyDescent="0.25">
      <c r="A1032" s="14">
        <v>1027</v>
      </c>
      <c r="B1032">
        <v>3.9464504179999998E-2</v>
      </c>
      <c r="C1032" s="1">
        <f t="shared" si="51"/>
        <v>2</v>
      </c>
      <c r="D1032" s="14">
        <v>1027</v>
      </c>
      <c r="E1032" s="12">
        <f t="shared" si="52"/>
        <v>3.9464504179999998E-2</v>
      </c>
      <c r="BC1032" s="12">
        <f t="shared" si="50"/>
        <v>3.9464504179999998E-2</v>
      </c>
    </row>
    <row r="1033" spans="1:55" x14ac:dyDescent="0.25">
      <c r="A1033" s="14">
        <v>1028</v>
      </c>
      <c r="B1033">
        <v>3.9281698839999997E-2</v>
      </c>
      <c r="C1033" s="1">
        <f t="shared" si="51"/>
        <v>2</v>
      </c>
      <c r="D1033" s="14">
        <v>1028</v>
      </c>
      <c r="E1033" s="12">
        <f t="shared" si="52"/>
        <v>3.9281698839999997E-2</v>
      </c>
      <c r="BC1033" s="12">
        <f t="shared" si="50"/>
        <v>3.9281698839999997E-2</v>
      </c>
    </row>
    <row r="1034" spans="1:55" x14ac:dyDescent="0.25">
      <c r="A1034" s="14">
        <v>1029</v>
      </c>
      <c r="B1034">
        <v>3.9099703399999998E-2</v>
      </c>
      <c r="C1034" s="1">
        <f t="shared" si="51"/>
        <v>2</v>
      </c>
      <c r="D1034" s="14">
        <v>1029</v>
      </c>
      <c r="E1034" s="12">
        <f t="shared" si="52"/>
        <v>3.9099703399999998E-2</v>
      </c>
      <c r="BC1034" s="12">
        <f t="shared" si="50"/>
        <v>3.9099703399999998E-2</v>
      </c>
    </row>
    <row r="1035" spans="1:55" x14ac:dyDescent="0.25">
      <c r="A1035" s="14">
        <v>1030</v>
      </c>
      <c r="B1035">
        <v>3.8918514619999997E-2</v>
      </c>
      <c r="C1035" s="1">
        <f t="shared" si="51"/>
        <v>2</v>
      </c>
      <c r="D1035" s="14">
        <v>1030</v>
      </c>
      <c r="E1035" s="12">
        <f t="shared" si="52"/>
        <v>3.8918514619999997E-2</v>
      </c>
      <c r="BC1035" s="12">
        <f t="shared" si="50"/>
        <v>3.8918514619999997E-2</v>
      </c>
    </row>
    <row r="1036" spans="1:55" x14ac:dyDescent="0.25">
      <c r="A1036" s="14">
        <v>1031</v>
      </c>
      <c r="B1036">
        <v>3.87381293E-2</v>
      </c>
      <c r="C1036" s="1">
        <f t="shared" si="51"/>
        <v>2</v>
      </c>
      <c r="D1036" s="14">
        <v>1031</v>
      </c>
      <c r="E1036" s="12">
        <f t="shared" si="52"/>
        <v>3.87381293E-2</v>
      </c>
      <c r="BC1036" s="12">
        <f t="shared" si="50"/>
        <v>3.87381293E-2</v>
      </c>
    </row>
    <row r="1037" spans="1:55" x14ac:dyDescent="0.25">
      <c r="A1037" s="14">
        <v>1032</v>
      </c>
      <c r="B1037">
        <v>3.8558544180000001E-2</v>
      </c>
      <c r="C1037" s="1">
        <f t="shared" si="51"/>
        <v>2</v>
      </c>
      <c r="D1037" s="14">
        <v>1032</v>
      </c>
      <c r="E1037" s="12">
        <f t="shared" si="52"/>
        <v>3.8558544180000001E-2</v>
      </c>
      <c r="BC1037" s="12">
        <f t="shared" si="50"/>
        <v>3.8558544180000001E-2</v>
      </c>
    </row>
    <row r="1038" spans="1:55" x14ac:dyDescent="0.25">
      <c r="A1038" s="14">
        <v>1033</v>
      </c>
      <c r="B1038">
        <v>3.8379756080000001E-2</v>
      </c>
      <c r="C1038" s="1">
        <f t="shared" si="51"/>
        <v>2</v>
      </c>
      <c r="D1038" s="14">
        <v>1033</v>
      </c>
      <c r="E1038" s="12">
        <f t="shared" si="52"/>
        <v>3.8379756080000001E-2</v>
      </c>
      <c r="BC1038" s="12">
        <f t="shared" si="50"/>
        <v>3.8379756080000001E-2</v>
      </c>
    </row>
    <row r="1039" spans="1:55" x14ac:dyDescent="0.25">
      <c r="A1039" s="14">
        <v>1034</v>
      </c>
      <c r="B1039">
        <v>3.8201761759999897E-2</v>
      </c>
      <c r="C1039" s="1">
        <f t="shared" si="51"/>
        <v>2</v>
      </c>
      <c r="D1039" s="14">
        <v>1034</v>
      </c>
      <c r="E1039" s="12">
        <f t="shared" si="52"/>
        <v>3.8201761759999897E-2</v>
      </c>
      <c r="BC1039" s="12">
        <f t="shared" si="50"/>
        <v>3.8201761759999897E-2</v>
      </c>
    </row>
    <row r="1040" spans="1:55" x14ac:dyDescent="0.25">
      <c r="A1040" s="14">
        <v>1035</v>
      </c>
      <c r="B1040">
        <v>3.802455808E-2</v>
      </c>
      <c r="C1040" s="1">
        <f t="shared" si="51"/>
        <v>2</v>
      </c>
      <c r="D1040" s="14">
        <v>1035</v>
      </c>
      <c r="E1040" s="12">
        <f t="shared" si="52"/>
        <v>3.802455808E-2</v>
      </c>
      <c r="BC1040" s="12">
        <f t="shared" si="50"/>
        <v>3.802455808E-2</v>
      </c>
    </row>
    <row r="1041" spans="1:55" x14ac:dyDescent="0.25">
      <c r="A1041" s="14">
        <v>1036</v>
      </c>
      <c r="B1041">
        <v>3.7848141799999999E-2</v>
      </c>
      <c r="C1041" s="1">
        <f t="shared" si="51"/>
        <v>2</v>
      </c>
      <c r="D1041" s="14">
        <v>1036</v>
      </c>
      <c r="E1041" s="12">
        <f t="shared" si="52"/>
        <v>3.7848141799999999E-2</v>
      </c>
      <c r="BC1041" s="12">
        <f t="shared" si="50"/>
        <v>3.7848141799999999E-2</v>
      </c>
    </row>
    <row r="1042" spans="1:55" x14ac:dyDescent="0.25">
      <c r="A1042" s="14">
        <v>1037</v>
      </c>
      <c r="B1042">
        <v>3.7672509799999997E-2</v>
      </c>
      <c r="C1042" s="1">
        <f t="shared" si="51"/>
        <v>2</v>
      </c>
      <c r="D1042" s="14">
        <v>1037</v>
      </c>
      <c r="E1042" s="12">
        <f t="shared" si="52"/>
        <v>3.7672509799999997E-2</v>
      </c>
      <c r="BC1042" s="12">
        <f t="shared" si="50"/>
        <v>3.7672509799999997E-2</v>
      </c>
    </row>
    <row r="1043" spans="1:55" x14ac:dyDescent="0.25">
      <c r="A1043" s="14">
        <v>1038</v>
      </c>
      <c r="B1043">
        <v>3.749765888E-2</v>
      </c>
      <c r="C1043" s="1">
        <f t="shared" si="51"/>
        <v>2</v>
      </c>
      <c r="D1043" s="14">
        <v>1038</v>
      </c>
      <c r="E1043" s="12">
        <f t="shared" si="52"/>
        <v>3.749765888E-2</v>
      </c>
      <c r="BC1043" s="12">
        <f t="shared" si="50"/>
        <v>3.749765888E-2</v>
      </c>
    </row>
    <row r="1044" spans="1:55" x14ac:dyDescent="0.25">
      <c r="A1044" s="14">
        <v>1039</v>
      </c>
      <c r="B1044">
        <v>3.7323585899999998E-2</v>
      </c>
      <c r="C1044" s="1">
        <f t="shared" si="51"/>
        <v>2</v>
      </c>
      <c r="D1044" s="14">
        <v>1039</v>
      </c>
      <c r="E1044" s="12">
        <f t="shared" si="52"/>
        <v>3.7323585899999998E-2</v>
      </c>
      <c r="BC1044" s="12">
        <f t="shared" si="50"/>
        <v>3.7323585899999998E-2</v>
      </c>
    </row>
    <row r="1045" spans="1:55" x14ac:dyDescent="0.25">
      <c r="A1045" s="14">
        <v>1040</v>
      </c>
      <c r="B1045">
        <v>3.7150287719999897E-2</v>
      </c>
      <c r="C1045" s="1">
        <f t="shared" si="51"/>
        <v>2</v>
      </c>
      <c r="D1045" s="14">
        <v>1040</v>
      </c>
      <c r="E1045" s="12">
        <f t="shared" si="52"/>
        <v>3.7150287719999897E-2</v>
      </c>
      <c r="BC1045" s="12">
        <f t="shared" si="50"/>
        <v>3.7150287719999897E-2</v>
      </c>
    </row>
    <row r="1046" spans="1:55" x14ac:dyDescent="0.25">
      <c r="A1046" s="14">
        <v>1041</v>
      </c>
      <c r="B1046">
        <v>3.6977761199999903E-2</v>
      </c>
      <c r="C1046" s="1">
        <f t="shared" si="51"/>
        <v>2</v>
      </c>
      <c r="D1046" s="14">
        <v>1041</v>
      </c>
      <c r="E1046" s="12">
        <f t="shared" si="52"/>
        <v>3.6977761199999903E-2</v>
      </c>
      <c r="BC1046" s="12">
        <f t="shared" si="50"/>
        <v>3.6977761199999903E-2</v>
      </c>
    </row>
    <row r="1047" spans="1:55" x14ac:dyDescent="0.25">
      <c r="A1047" s="14">
        <v>1042</v>
      </c>
      <c r="B1047">
        <v>3.68060032E-2</v>
      </c>
      <c r="C1047" s="1">
        <f t="shared" si="51"/>
        <v>2</v>
      </c>
      <c r="D1047" s="14">
        <v>1042</v>
      </c>
      <c r="E1047" s="12">
        <f t="shared" si="52"/>
        <v>3.68060032E-2</v>
      </c>
      <c r="BC1047" s="12">
        <f t="shared" si="50"/>
        <v>3.68060032E-2</v>
      </c>
    </row>
    <row r="1048" spans="1:55" x14ac:dyDescent="0.25">
      <c r="A1048" s="14">
        <v>1043</v>
      </c>
      <c r="B1048">
        <v>3.6635010619999998E-2</v>
      </c>
      <c r="C1048" s="1">
        <f t="shared" si="51"/>
        <v>2</v>
      </c>
      <c r="D1048" s="14">
        <v>1043</v>
      </c>
      <c r="E1048" s="12">
        <f t="shared" si="52"/>
        <v>3.6635010619999998E-2</v>
      </c>
      <c r="BC1048" s="12">
        <f t="shared" si="50"/>
        <v>3.6635010619999998E-2</v>
      </c>
    </row>
    <row r="1049" spans="1:55" x14ac:dyDescent="0.25">
      <c r="A1049" s="14">
        <v>1044</v>
      </c>
      <c r="B1049">
        <v>3.6464780359999997E-2</v>
      </c>
      <c r="C1049" s="1">
        <f t="shared" si="51"/>
        <v>2</v>
      </c>
      <c r="D1049" s="14">
        <v>1044</v>
      </c>
      <c r="E1049" s="12">
        <f t="shared" si="52"/>
        <v>3.6464780359999997E-2</v>
      </c>
      <c r="BC1049" s="12">
        <f t="shared" si="50"/>
        <v>3.6464780359999997E-2</v>
      </c>
    </row>
    <row r="1050" spans="1:55" x14ac:dyDescent="0.25">
      <c r="A1050" s="14">
        <v>1045</v>
      </c>
      <c r="B1050">
        <v>3.6295309319999997E-2</v>
      </c>
      <c r="C1050" s="1">
        <f t="shared" si="51"/>
        <v>2</v>
      </c>
      <c r="D1050" s="14">
        <v>1045</v>
      </c>
      <c r="E1050" s="12">
        <f t="shared" si="52"/>
        <v>3.6295309319999997E-2</v>
      </c>
      <c r="BC1050" s="12">
        <f t="shared" si="50"/>
        <v>3.6295309319999997E-2</v>
      </c>
    </row>
    <row r="1051" spans="1:55" x14ac:dyDescent="0.25">
      <c r="A1051" s="14">
        <v>1046</v>
      </c>
      <c r="B1051">
        <v>3.6126594399999899E-2</v>
      </c>
      <c r="C1051" s="1">
        <f t="shared" si="51"/>
        <v>2</v>
      </c>
      <c r="D1051" s="14">
        <v>1046</v>
      </c>
      <c r="E1051" s="12">
        <f t="shared" si="52"/>
        <v>3.6126594399999899E-2</v>
      </c>
      <c r="BC1051" s="12">
        <f t="shared" si="50"/>
        <v>3.6126594399999899E-2</v>
      </c>
    </row>
    <row r="1052" spans="1:55" x14ac:dyDescent="0.25">
      <c r="A1052" s="14">
        <v>1047</v>
      </c>
      <c r="B1052">
        <v>3.595863254E-2</v>
      </c>
      <c r="C1052" s="1">
        <f t="shared" si="51"/>
        <v>2</v>
      </c>
      <c r="D1052" s="14">
        <v>1047</v>
      </c>
      <c r="E1052" s="12">
        <f t="shared" si="52"/>
        <v>3.595863254E-2</v>
      </c>
      <c r="BC1052" s="12">
        <f t="shared" si="50"/>
        <v>3.595863254E-2</v>
      </c>
    </row>
    <row r="1053" spans="1:55" x14ac:dyDescent="0.25">
      <c r="A1053" s="14">
        <v>1048</v>
      </c>
      <c r="B1053">
        <v>3.5791420659999899E-2</v>
      </c>
      <c r="C1053" s="1">
        <f t="shared" si="51"/>
        <v>2</v>
      </c>
      <c r="D1053" s="14">
        <v>1048</v>
      </c>
      <c r="E1053" s="12">
        <f t="shared" si="52"/>
        <v>3.5791420659999899E-2</v>
      </c>
      <c r="BC1053" s="12">
        <f t="shared" si="50"/>
        <v>3.5791420659999899E-2</v>
      </c>
    </row>
    <row r="1054" spans="1:55" x14ac:dyDescent="0.25">
      <c r="A1054" s="14">
        <v>1049</v>
      </c>
      <c r="B1054">
        <v>3.5624955699999898E-2</v>
      </c>
      <c r="C1054" s="1">
        <f t="shared" si="51"/>
        <v>2</v>
      </c>
      <c r="D1054" s="14">
        <v>1049</v>
      </c>
      <c r="E1054" s="12">
        <f t="shared" si="52"/>
        <v>3.5624955699999898E-2</v>
      </c>
      <c r="BC1054" s="12">
        <f t="shared" si="50"/>
        <v>3.5624955699999898E-2</v>
      </c>
    </row>
    <row r="1055" spans="1:55" x14ac:dyDescent="0.25">
      <c r="A1055" s="14">
        <v>1050</v>
      </c>
      <c r="B1055">
        <v>3.5459234620000002E-2</v>
      </c>
      <c r="C1055" s="1">
        <f t="shared" si="51"/>
        <v>2</v>
      </c>
      <c r="D1055" s="14">
        <v>1050</v>
      </c>
      <c r="E1055" s="12">
        <f t="shared" si="52"/>
        <v>3.5459234620000002E-2</v>
      </c>
      <c r="BC1055" s="12">
        <f t="shared" si="50"/>
        <v>3.5459234620000002E-2</v>
      </c>
    </row>
    <row r="1056" spans="1:55" x14ac:dyDescent="0.25">
      <c r="A1056" s="14">
        <v>1051</v>
      </c>
      <c r="B1056">
        <v>3.5294254399999898E-2</v>
      </c>
      <c r="C1056" s="1">
        <f t="shared" si="51"/>
        <v>2</v>
      </c>
      <c r="D1056" s="14">
        <v>1051</v>
      </c>
      <c r="E1056" s="12">
        <f t="shared" si="52"/>
        <v>3.5294254399999898E-2</v>
      </c>
      <c r="BC1056" s="12">
        <f t="shared" si="50"/>
        <v>3.5294254399999898E-2</v>
      </c>
    </row>
    <row r="1057" spans="1:55" x14ac:dyDescent="0.25">
      <c r="A1057" s="14">
        <v>1052</v>
      </c>
      <c r="B1057">
        <v>3.5130011959999999E-2</v>
      </c>
      <c r="C1057" s="1">
        <f t="shared" si="51"/>
        <v>2</v>
      </c>
      <c r="D1057" s="14">
        <v>1052</v>
      </c>
      <c r="E1057" s="12">
        <f t="shared" si="52"/>
        <v>3.5130011959999999E-2</v>
      </c>
      <c r="BC1057" s="12">
        <f t="shared" si="50"/>
        <v>3.5130011959999999E-2</v>
      </c>
    </row>
    <row r="1058" spans="1:55" x14ac:dyDescent="0.25">
      <c r="A1058" s="14">
        <v>1053</v>
      </c>
      <c r="B1058">
        <v>3.4966504339999899E-2</v>
      </c>
      <c r="C1058" s="1">
        <f t="shared" si="51"/>
        <v>2</v>
      </c>
      <c r="D1058" s="14">
        <v>1053</v>
      </c>
      <c r="E1058" s="12">
        <f t="shared" si="52"/>
        <v>3.4966504339999899E-2</v>
      </c>
      <c r="BC1058" s="12">
        <f t="shared" si="50"/>
        <v>3.4966504339999899E-2</v>
      </c>
    </row>
    <row r="1059" spans="1:55" x14ac:dyDescent="0.25">
      <c r="A1059" s="14">
        <v>1054</v>
      </c>
      <c r="B1059">
        <v>3.4803728479999997E-2</v>
      </c>
      <c r="C1059" s="1">
        <f t="shared" si="51"/>
        <v>2</v>
      </c>
      <c r="D1059" s="14">
        <v>1054</v>
      </c>
      <c r="E1059" s="12">
        <f t="shared" si="52"/>
        <v>3.4803728479999997E-2</v>
      </c>
      <c r="BC1059" s="12">
        <f t="shared" si="50"/>
        <v>3.4803728479999997E-2</v>
      </c>
    </row>
    <row r="1060" spans="1:55" x14ac:dyDescent="0.25">
      <c r="A1060" s="14">
        <v>1055</v>
      </c>
      <c r="B1060">
        <v>3.4641681420000001E-2</v>
      </c>
      <c r="C1060" s="1">
        <f t="shared" si="51"/>
        <v>2</v>
      </c>
      <c r="D1060" s="14">
        <v>1055</v>
      </c>
      <c r="E1060" s="12">
        <f t="shared" si="52"/>
        <v>3.4641681420000001E-2</v>
      </c>
      <c r="BC1060" s="12">
        <f t="shared" si="50"/>
        <v>3.4641681420000001E-2</v>
      </c>
    </row>
    <row r="1061" spans="1:55" x14ac:dyDescent="0.25">
      <c r="A1061" s="14">
        <v>1056</v>
      </c>
      <c r="B1061">
        <v>3.4480360139999999E-2</v>
      </c>
      <c r="C1061" s="1">
        <f t="shared" si="51"/>
        <v>2</v>
      </c>
      <c r="D1061" s="14">
        <v>1056</v>
      </c>
      <c r="E1061" s="12">
        <f t="shared" si="52"/>
        <v>3.4480360139999999E-2</v>
      </c>
      <c r="BC1061" s="12">
        <f t="shared" si="50"/>
        <v>3.4480360139999999E-2</v>
      </c>
    </row>
    <row r="1062" spans="1:55" x14ac:dyDescent="0.25">
      <c r="A1062" s="14">
        <v>1057</v>
      </c>
      <c r="B1062">
        <v>3.4319761659999899E-2</v>
      </c>
      <c r="C1062" s="1">
        <f t="shared" si="51"/>
        <v>2</v>
      </c>
      <c r="D1062" s="14">
        <v>1057</v>
      </c>
      <c r="E1062" s="12">
        <f t="shared" si="52"/>
        <v>3.4319761659999899E-2</v>
      </c>
      <c r="BC1062" s="12">
        <f t="shared" si="50"/>
        <v>3.4319761659999899E-2</v>
      </c>
    </row>
    <row r="1063" spans="1:55" x14ac:dyDescent="0.25">
      <c r="A1063" s="14">
        <v>1058</v>
      </c>
      <c r="B1063">
        <v>3.4159883039999998E-2</v>
      </c>
      <c r="C1063" s="1">
        <f t="shared" si="51"/>
        <v>2</v>
      </c>
      <c r="D1063" s="14">
        <v>1058</v>
      </c>
      <c r="E1063" s="12">
        <f t="shared" si="52"/>
        <v>3.4159883039999998E-2</v>
      </c>
      <c r="BC1063" s="12">
        <f t="shared" si="50"/>
        <v>3.4159883039999998E-2</v>
      </c>
    </row>
    <row r="1064" spans="1:55" x14ac:dyDescent="0.25">
      <c r="A1064" s="14">
        <v>1059</v>
      </c>
      <c r="B1064">
        <v>3.400072128E-2</v>
      </c>
      <c r="C1064" s="1">
        <f t="shared" si="51"/>
        <v>2</v>
      </c>
      <c r="D1064" s="14">
        <v>1059</v>
      </c>
      <c r="E1064" s="12">
        <f t="shared" si="52"/>
        <v>3.400072128E-2</v>
      </c>
      <c r="BC1064" s="12">
        <f t="shared" si="50"/>
        <v>3.400072128E-2</v>
      </c>
    </row>
    <row r="1065" spans="1:55" x14ac:dyDescent="0.25">
      <c r="A1065" s="14">
        <v>1060</v>
      </c>
      <c r="B1065">
        <v>3.3842273459999898E-2</v>
      </c>
      <c r="C1065" s="1">
        <f t="shared" si="51"/>
        <v>2</v>
      </c>
      <c r="D1065" s="14">
        <v>1060</v>
      </c>
      <c r="E1065" s="12">
        <f t="shared" si="52"/>
        <v>3.3842273459999898E-2</v>
      </c>
      <c r="BC1065" s="12">
        <f t="shared" si="50"/>
        <v>3.3842273459999898E-2</v>
      </c>
    </row>
    <row r="1066" spans="1:55" x14ac:dyDescent="0.25">
      <c r="A1066" s="14">
        <v>1061</v>
      </c>
      <c r="B1066">
        <v>3.3684536599999898E-2</v>
      </c>
      <c r="C1066" s="1">
        <f t="shared" si="51"/>
        <v>2</v>
      </c>
      <c r="D1066" s="14">
        <v>1061</v>
      </c>
      <c r="E1066" s="12">
        <f t="shared" si="52"/>
        <v>3.3684536599999898E-2</v>
      </c>
      <c r="BC1066" s="12">
        <f t="shared" si="50"/>
        <v>3.3684536599999898E-2</v>
      </c>
    </row>
    <row r="1067" spans="1:55" x14ac:dyDescent="0.25">
      <c r="A1067" s="14">
        <v>1062</v>
      </c>
      <c r="B1067">
        <v>3.3527507819999899E-2</v>
      </c>
      <c r="C1067" s="1">
        <f t="shared" si="51"/>
        <v>2</v>
      </c>
      <c r="D1067" s="14">
        <v>1062</v>
      </c>
      <c r="E1067" s="12">
        <f t="shared" si="52"/>
        <v>3.3527507819999899E-2</v>
      </c>
      <c r="BC1067" s="12">
        <f t="shared" si="50"/>
        <v>3.3527507819999899E-2</v>
      </c>
    </row>
    <row r="1068" spans="1:55" x14ac:dyDescent="0.25">
      <c r="A1068" s="14">
        <v>1063</v>
      </c>
      <c r="B1068">
        <v>3.3371184139999899E-2</v>
      </c>
      <c r="C1068" s="1">
        <f t="shared" si="51"/>
        <v>2</v>
      </c>
      <c r="D1068" s="14">
        <v>1063</v>
      </c>
      <c r="E1068" s="12">
        <f t="shared" si="52"/>
        <v>3.3371184139999899E-2</v>
      </c>
      <c r="BC1068" s="12">
        <f t="shared" si="50"/>
        <v>3.3371184139999899E-2</v>
      </c>
    </row>
    <row r="1069" spans="1:55" x14ac:dyDescent="0.25">
      <c r="A1069" s="14">
        <v>1064</v>
      </c>
      <c r="B1069">
        <v>3.3215562679999998E-2</v>
      </c>
      <c r="C1069" s="1">
        <f t="shared" si="51"/>
        <v>2</v>
      </c>
      <c r="D1069" s="14">
        <v>1064</v>
      </c>
      <c r="E1069" s="12">
        <f t="shared" si="52"/>
        <v>3.3215562679999998E-2</v>
      </c>
      <c r="BC1069" s="12">
        <f t="shared" si="50"/>
        <v>3.3215562679999998E-2</v>
      </c>
    </row>
    <row r="1070" spans="1:55" x14ac:dyDescent="0.25">
      <c r="A1070" s="14">
        <v>1065</v>
      </c>
      <c r="B1070">
        <v>3.3060640539999998E-2</v>
      </c>
      <c r="C1070" s="1">
        <f t="shared" si="51"/>
        <v>2</v>
      </c>
      <c r="D1070" s="14">
        <v>1065</v>
      </c>
      <c r="E1070" s="12">
        <f t="shared" si="52"/>
        <v>3.3060640539999998E-2</v>
      </c>
      <c r="BC1070" s="12">
        <f t="shared" si="50"/>
        <v>3.3060640539999998E-2</v>
      </c>
    </row>
    <row r="1071" spans="1:55" x14ac:dyDescent="0.25">
      <c r="A1071" s="14">
        <v>1066</v>
      </c>
      <c r="B1071">
        <v>3.2906414799999999E-2</v>
      </c>
      <c r="C1071" s="1">
        <f t="shared" si="51"/>
        <v>2</v>
      </c>
      <c r="D1071" s="14">
        <v>1066</v>
      </c>
      <c r="E1071" s="12">
        <f t="shared" si="52"/>
        <v>3.2906414799999999E-2</v>
      </c>
      <c r="BC1071" s="12">
        <f t="shared" si="50"/>
        <v>3.2906414799999999E-2</v>
      </c>
    </row>
    <row r="1072" spans="1:55" x14ac:dyDescent="0.25">
      <c r="A1072" s="14">
        <v>1067</v>
      </c>
      <c r="B1072">
        <v>3.2752882599999998E-2</v>
      </c>
      <c r="C1072" s="1">
        <f t="shared" si="51"/>
        <v>2</v>
      </c>
      <c r="D1072" s="14">
        <v>1067</v>
      </c>
      <c r="E1072" s="12">
        <f t="shared" si="52"/>
        <v>3.2752882599999998E-2</v>
      </c>
      <c r="BC1072" s="12">
        <f t="shared" si="50"/>
        <v>3.2752882599999998E-2</v>
      </c>
    </row>
    <row r="1073" spans="1:55" x14ac:dyDescent="0.25">
      <c r="A1073" s="14">
        <v>1068</v>
      </c>
      <c r="B1073">
        <v>3.260004104E-2</v>
      </c>
      <c r="C1073" s="1">
        <f t="shared" si="51"/>
        <v>2</v>
      </c>
      <c r="D1073" s="14">
        <v>1068</v>
      </c>
      <c r="E1073" s="12">
        <f t="shared" si="52"/>
        <v>3.260004104E-2</v>
      </c>
      <c r="BC1073" s="12">
        <f t="shared" si="50"/>
        <v>3.260004104E-2</v>
      </c>
    </row>
    <row r="1074" spans="1:55" x14ac:dyDescent="0.25">
      <c r="A1074" s="14">
        <v>1069</v>
      </c>
      <c r="B1074">
        <v>3.2447887279999997E-2</v>
      </c>
      <c r="C1074" s="1">
        <f t="shared" si="51"/>
        <v>2</v>
      </c>
      <c r="D1074" s="14">
        <v>1069</v>
      </c>
      <c r="E1074" s="12">
        <f t="shared" si="52"/>
        <v>3.2447887279999997E-2</v>
      </c>
      <c r="BC1074" s="12">
        <f t="shared" si="50"/>
        <v>3.2447887279999997E-2</v>
      </c>
    </row>
    <row r="1075" spans="1:55" x14ac:dyDescent="0.25">
      <c r="A1075" s="14">
        <v>1070</v>
      </c>
      <c r="B1075">
        <v>3.2296418440000002E-2</v>
      </c>
      <c r="C1075" s="1">
        <f t="shared" si="51"/>
        <v>2</v>
      </c>
      <c r="D1075" s="14">
        <v>1070</v>
      </c>
      <c r="E1075" s="12">
        <f t="shared" si="52"/>
        <v>3.2296418440000002E-2</v>
      </c>
      <c r="BC1075" s="12">
        <f t="shared" si="50"/>
        <v>3.2296418440000002E-2</v>
      </c>
    </row>
    <row r="1076" spans="1:55" x14ac:dyDescent="0.25">
      <c r="A1076" s="14">
        <v>1071</v>
      </c>
      <c r="B1076">
        <v>3.2145631699999899E-2</v>
      </c>
      <c r="C1076" s="1">
        <f t="shared" si="51"/>
        <v>2</v>
      </c>
      <c r="D1076" s="14">
        <v>1071</v>
      </c>
      <c r="E1076" s="12">
        <f t="shared" si="52"/>
        <v>3.2145631699999899E-2</v>
      </c>
      <c r="BC1076" s="12">
        <f t="shared" si="50"/>
        <v>3.2145631699999899E-2</v>
      </c>
    </row>
    <row r="1077" spans="1:55" x14ac:dyDescent="0.25">
      <c r="A1077" s="14">
        <v>1072</v>
      </c>
      <c r="B1077">
        <v>3.19955242E-2</v>
      </c>
      <c r="C1077" s="1">
        <f t="shared" si="51"/>
        <v>2</v>
      </c>
      <c r="D1077" s="14">
        <v>1072</v>
      </c>
      <c r="E1077" s="12">
        <f t="shared" si="52"/>
        <v>3.19955242E-2</v>
      </c>
      <c r="BC1077" s="12">
        <f t="shared" si="50"/>
        <v>3.19955242E-2</v>
      </c>
    </row>
    <row r="1078" spans="1:55" x14ac:dyDescent="0.25">
      <c r="A1078" s="14">
        <v>1073</v>
      </c>
      <c r="B1078">
        <v>3.18460931E-2</v>
      </c>
      <c r="C1078" s="1">
        <f t="shared" si="51"/>
        <v>2</v>
      </c>
      <c r="D1078" s="14">
        <v>1073</v>
      </c>
      <c r="E1078" s="12">
        <f t="shared" si="52"/>
        <v>3.18460931E-2</v>
      </c>
      <c r="BC1078" s="12">
        <f t="shared" si="50"/>
        <v>3.18460931E-2</v>
      </c>
    </row>
    <row r="1079" spans="1:55" x14ac:dyDescent="0.25">
      <c r="A1079" s="14">
        <v>1074</v>
      </c>
      <c r="B1079">
        <v>3.1697335619999899E-2</v>
      </c>
      <c r="C1079" s="1">
        <f t="shared" si="51"/>
        <v>2</v>
      </c>
      <c r="D1079" s="14">
        <v>1074</v>
      </c>
      <c r="E1079" s="12">
        <f t="shared" si="52"/>
        <v>3.1697335619999899E-2</v>
      </c>
      <c r="BC1079" s="12">
        <f t="shared" si="50"/>
        <v>3.1697335619999899E-2</v>
      </c>
    </row>
    <row r="1080" spans="1:55" x14ac:dyDescent="0.25">
      <c r="A1080" s="14">
        <v>1075</v>
      </c>
      <c r="B1080">
        <v>3.1549248939999899E-2</v>
      </c>
      <c r="C1080" s="1">
        <f t="shared" si="51"/>
        <v>2</v>
      </c>
      <c r="D1080" s="14">
        <v>1075</v>
      </c>
      <c r="E1080" s="12">
        <f t="shared" si="52"/>
        <v>3.1549248939999899E-2</v>
      </c>
      <c r="BC1080" s="12">
        <f t="shared" si="50"/>
        <v>3.1549248939999899E-2</v>
      </c>
    </row>
    <row r="1081" spans="1:55" x14ac:dyDescent="0.25">
      <c r="A1081" s="14">
        <v>1076</v>
      </c>
      <c r="B1081">
        <v>3.1401830239999998E-2</v>
      </c>
      <c r="C1081" s="1">
        <f t="shared" si="51"/>
        <v>2</v>
      </c>
      <c r="D1081" s="14">
        <v>1076</v>
      </c>
      <c r="E1081" s="12">
        <f t="shared" si="52"/>
        <v>3.1401830239999998E-2</v>
      </c>
      <c r="BC1081" s="12">
        <f t="shared" si="50"/>
        <v>3.1401830239999998E-2</v>
      </c>
    </row>
    <row r="1082" spans="1:55" x14ac:dyDescent="0.25">
      <c r="A1082" s="14">
        <v>1077</v>
      </c>
      <c r="B1082">
        <v>3.1255076739999998E-2</v>
      </c>
      <c r="C1082" s="1">
        <f t="shared" si="51"/>
        <v>2</v>
      </c>
      <c r="D1082" s="14">
        <v>1077</v>
      </c>
      <c r="E1082" s="12">
        <f t="shared" si="52"/>
        <v>3.1255076739999998E-2</v>
      </c>
      <c r="BC1082" s="12">
        <f t="shared" si="50"/>
        <v>3.1255076739999998E-2</v>
      </c>
    </row>
    <row r="1083" spans="1:55" x14ac:dyDescent="0.25">
      <c r="A1083" s="14">
        <v>1078</v>
      </c>
      <c r="B1083">
        <v>3.1108985679999899E-2</v>
      </c>
      <c r="C1083" s="1">
        <f t="shared" si="51"/>
        <v>2</v>
      </c>
      <c r="D1083" s="14">
        <v>1078</v>
      </c>
      <c r="E1083" s="12">
        <f t="shared" si="52"/>
        <v>3.1108985679999899E-2</v>
      </c>
      <c r="BC1083" s="12">
        <f t="shared" si="50"/>
        <v>3.1108985679999899E-2</v>
      </c>
    </row>
    <row r="1084" spans="1:55" x14ac:dyDescent="0.25">
      <c r="A1084" s="14">
        <v>1079</v>
      </c>
      <c r="B1084">
        <v>3.0963554259999901E-2</v>
      </c>
      <c r="C1084" s="1">
        <f t="shared" si="51"/>
        <v>2</v>
      </c>
      <c r="D1084" s="14">
        <v>1079</v>
      </c>
      <c r="E1084" s="12">
        <f t="shared" si="52"/>
        <v>3.0963554259999901E-2</v>
      </c>
      <c r="BC1084" s="12">
        <f t="shared" si="50"/>
        <v>3.0963554259999901E-2</v>
      </c>
    </row>
    <row r="1085" spans="1:55" x14ac:dyDescent="0.25">
      <c r="A1085" s="14">
        <v>1080</v>
      </c>
      <c r="B1085">
        <v>3.0818779739999899E-2</v>
      </c>
      <c r="C1085" s="1">
        <f t="shared" si="51"/>
        <v>2</v>
      </c>
      <c r="D1085" s="14">
        <v>1080</v>
      </c>
      <c r="E1085" s="12">
        <f t="shared" si="52"/>
        <v>3.0818779739999899E-2</v>
      </c>
      <c r="BC1085" s="12">
        <f t="shared" si="50"/>
        <v>3.0818779739999899E-2</v>
      </c>
    </row>
    <row r="1086" spans="1:55" x14ac:dyDescent="0.25">
      <c r="A1086" s="14">
        <v>1081</v>
      </c>
      <c r="B1086">
        <v>3.0674659359999999E-2</v>
      </c>
      <c r="C1086" s="1">
        <f t="shared" si="51"/>
        <v>2</v>
      </c>
      <c r="D1086" s="14">
        <v>1081</v>
      </c>
      <c r="E1086" s="12">
        <f t="shared" si="52"/>
        <v>3.0674659359999999E-2</v>
      </c>
      <c r="BC1086" s="12">
        <f t="shared" si="50"/>
        <v>3.0674659359999999E-2</v>
      </c>
    </row>
    <row r="1087" spans="1:55" x14ac:dyDescent="0.25">
      <c r="A1087" s="14">
        <v>1082</v>
      </c>
      <c r="B1087">
        <v>3.0531190359999998E-2</v>
      </c>
      <c r="C1087" s="1">
        <f t="shared" si="51"/>
        <v>2</v>
      </c>
      <c r="D1087" s="14">
        <v>1082</v>
      </c>
      <c r="E1087" s="12">
        <f t="shared" si="52"/>
        <v>3.0531190359999998E-2</v>
      </c>
      <c r="BC1087" s="12">
        <f t="shared" si="50"/>
        <v>3.0531190359999998E-2</v>
      </c>
    </row>
    <row r="1088" spans="1:55" x14ac:dyDescent="0.25">
      <c r="A1088" s="14">
        <v>1083</v>
      </c>
      <c r="B1088">
        <v>3.0388370039999901E-2</v>
      </c>
      <c r="C1088" s="1">
        <f t="shared" si="51"/>
        <v>2</v>
      </c>
      <c r="D1088" s="14">
        <v>1083</v>
      </c>
      <c r="E1088" s="12">
        <f t="shared" si="52"/>
        <v>3.0388370039999901E-2</v>
      </c>
      <c r="BC1088" s="12">
        <f t="shared" si="50"/>
        <v>3.0388370039999901E-2</v>
      </c>
    </row>
    <row r="1089" spans="1:55" x14ac:dyDescent="0.25">
      <c r="A1089" s="14">
        <v>1084</v>
      </c>
      <c r="B1089">
        <v>3.0246195659999999E-2</v>
      </c>
      <c r="C1089" s="1">
        <f t="shared" si="51"/>
        <v>2</v>
      </c>
      <c r="D1089" s="14">
        <v>1084</v>
      </c>
      <c r="E1089" s="12">
        <f t="shared" si="52"/>
        <v>3.0246195659999999E-2</v>
      </c>
      <c r="BC1089" s="12">
        <f t="shared" si="50"/>
        <v>3.0246195659999999E-2</v>
      </c>
    </row>
    <row r="1090" spans="1:55" x14ac:dyDescent="0.25">
      <c r="A1090" s="14">
        <v>1085</v>
      </c>
      <c r="B1090">
        <v>3.0104664499999999E-2</v>
      </c>
      <c r="C1090" s="1">
        <f t="shared" si="51"/>
        <v>2</v>
      </c>
      <c r="D1090" s="14">
        <v>1085</v>
      </c>
      <c r="E1090" s="12">
        <f t="shared" si="52"/>
        <v>3.0104664499999999E-2</v>
      </c>
      <c r="BC1090" s="12">
        <f t="shared" si="50"/>
        <v>3.0104664499999999E-2</v>
      </c>
    </row>
    <row r="1091" spans="1:55" x14ac:dyDescent="0.25">
      <c r="A1091" s="14">
        <v>1086</v>
      </c>
      <c r="B1091">
        <v>2.9963773879999999E-2</v>
      </c>
      <c r="C1091" s="1">
        <f t="shared" si="51"/>
        <v>2</v>
      </c>
      <c r="D1091" s="14">
        <v>1086</v>
      </c>
      <c r="E1091" s="12">
        <f t="shared" si="52"/>
        <v>2.9963773879999999E-2</v>
      </c>
      <c r="BC1091" s="12">
        <f t="shared" si="50"/>
        <v>2.9963773879999999E-2</v>
      </c>
    </row>
    <row r="1092" spans="1:55" x14ac:dyDescent="0.25">
      <c r="A1092" s="14">
        <v>1087</v>
      </c>
      <c r="B1092">
        <v>2.982352106E-2</v>
      </c>
      <c r="C1092" s="1">
        <f t="shared" si="51"/>
        <v>2</v>
      </c>
      <c r="D1092" s="14">
        <v>1087</v>
      </c>
      <c r="E1092" s="12">
        <f t="shared" si="52"/>
        <v>2.982352106E-2</v>
      </c>
      <c r="BC1092" s="12">
        <f t="shared" si="50"/>
        <v>2.982352106E-2</v>
      </c>
    </row>
    <row r="1093" spans="1:55" x14ac:dyDescent="0.25">
      <c r="A1093" s="14">
        <v>1088</v>
      </c>
      <c r="B1093">
        <v>2.9683903399999999E-2</v>
      </c>
      <c r="C1093" s="1">
        <f t="shared" si="51"/>
        <v>2</v>
      </c>
      <c r="D1093" s="14">
        <v>1088</v>
      </c>
      <c r="E1093" s="12">
        <f t="shared" si="52"/>
        <v>2.9683903399999999E-2</v>
      </c>
      <c r="BC1093" s="12">
        <f t="shared" ref="BC1093:BC1156" si="53">B1093</f>
        <v>2.9683903399999999E-2</v>
      </c>
    </row>
    <row r="1094" spans="1:55" x14ac:dyDescent="0.25">
      <c r="A1094" s="14">
        <v>1089</v>
      </c>
      <c r="B1094">
        <v>2.9544918199999898E-2</v>
      </c>
      <c r="C1094" s="1">
        <f t="shared" ref="C1094:C1157" si="54">IF(ROW()-$C$4&lt;=$C$2,1,2)</f>
        <v>2</v>
      </c>
      <c r="D1094" s="14">
        <v>1089</v>
      </c>
      <c r="E1094" s="12">
        <f t="shared" ref="E1094:E1157" si="55">B1094</f>
        <v>2.9544918199999898E-2</v>
      </c>
      <c r="BC1094" s="12">
        <f t="shared" si="53"/>
        <v>2.9544918199999898E-2</v>
      </c>
    </row>
    <row r="1095" spans="1:55" x14ac:dyDescent="0.25">
      <c r="A1095" s="14">
        <v>1090</v>
      </c>
      <c r="B1095">
        <v>2.94065627999999E-2</v>
      </c>
      <c r="C1095" s="1">
        <f t="shared" si="54"/>
        <v>2</v>
      </c>
      <c r="D1095" s="14">
        <v>1090</v>
      </c>
      <c r="E1095" s="12">
        <f t="shared" si="55"/>
        <v>2.94065627999999E-2</v>
      </c>
      <c r="BC1095" s="12">
        <f t="shared" si="53"/>
        <v>2.94065627999999E-2</v>
      </c>
    </row>
    <row r="1096" spans="1:55" x14ac:dyDescent="0.25">
      <c r="A1096" s="14">
        <v>1091</v>
      </c>
      <c r="B1096">
        <v>2.9268834519999998E-2</v>
      </c>
      <c r="C1096" s="1">
        <f t="shared" si="54"/>
        <v>2</v>
      </c>
      <c r="D1096" s="14">
        <v>1091</v>
      </c>
      <c r="E1096" s="12">
        <f t="shared" si="55"/>
        <v>2.9268834519999998E-2</v>
      </c>
      <c r="BC1096" s="12">
        <f t="shared" si="53"/>
        <v>2.9268834519999998E-2</v>
      </c>
    </row>
    <row r="1097" spans="1:55" x14ac:dyDescent="0.25">
      <c r="A1097" s="14">
        <v>1092</v>
      </c>
      <c r="B1097">
        <v>2.9131730759999998E-2</v>
      </c>
      <c r="C1097" s="1">
        <f t="shared" si="54"/>
        <v>2</v>
      </c>
      <c r="D1097" s="14">
        <v>1092</v>
      </c>
      <c r="E1097" s="12">
        <f t="shared" si="55"/>
        <v>2.9131730759999998E-2</v>
      </c>
      <c r="BC1097" s="12">
        <f t="shared" si="53"/>
        <v>2.9131730759999998E-2</v>
      </c>
    </row>
    <row r="1098" spans="1:55" x14ac:dyDescent="0.25">
      <c r="A1098" s="14">
        <v>1093</v>
      </c>
      <c r="B1098">
        <v>2.899524882E-2</v>
      </c>
      <c r="C1098" s="1">
        <f t="shared" si="54"/>
        <v>2</v>
      </c>
      <c r="D1098" s="14">
        <v>1093</v>
      </c>
      <c r="E1098" s="12">
        <f t="shared" si="55"/>
        <v>2.899524882E-2</v>
      </c>
      <c r="BC1098" s="12">
        <f t="shared" si="53"/>
        <v>2.899524882E-2</v>
      </c>
    </row>
    <row r="1099" spans="1:55" x14ac:dyDescent="0.25">
      <c r="A1099" s="14">
        <v>1094</v>
      </c>
      <c r="B1099">
        <v>2.88593861199999E-2</v>
      </c>
      <c r="C1099" s="1">
        <f t="shared" si="54"/>
        <v>2</v>
      </c>
      <c r="D1099" s="14">
        <v>1094</v>
      </c>
      <c r="E1099" s="12">
        <f t="shared" si="55"/>
        <v>2.88593861199999E-2</v>
      </c>
      <c r="BC1099" s="12">
        <f t="shared" si="53"/>
        <v>2.88593861199999E-2</v>
      </c>
    </row>
    <row r="1100" spans="1:55" x14ac:dyDescent="0.25">
      <c r="A1100" s="14">
        <v>1095</v>
      </c>
      <c r="B1100">
        <v>2.872414002E-2</v>
      </c>
      <c r="C1100" s="1">
        <f t="shared" si="54"/>
        <v>2</v>
      </c>
      <c r="D1100" s="14">
        <v>1095</v>
      </c>
      <c r="E1100" s="12">
        <f t="shared" si="55"/>
        <v>2.872414002E-2</v>
      </c>
      <c r="BC1100" s="12">
        <f t="shared" si="53"/>
        <v>2.872414002E-2</v>
      </c>
    </row>
    <row r="1101" spans="1:55" x14ac:dyDescent="0.25">
      <c r="A1101" s="14">
        <v>1096</v>
      </c>
      <c r="B1101">
        <v>2.8589507900000002E-2</v>
      </c>
      <c r="C1101" s="1">
        <f t="shared" si="54"/>
        <v>2</v>
      </c>
      <c r="D1101" s="14">
        <v>1096</v>
      </c>
      <c r="E1101" s="12">
        <f t="shared" si="55"/>
        <v>2.8589507900000002E-2</v>
      </c>
      <c r="BC1101" s="12">
        <f t="shared" si="53"/>
        <v>2.8589507900000002E-2</v>
      </c>
    </row>
    <row r="1102" spans="1:55" x14ac:dyDescent="0.25">
      <c r="A1102" s="14">
        <v>1097</v>
      </c>
      <c r="B1102">
        <v>2.8455487179999999E-2</v>
      </c>
      <c r="C1102" s="1">
        <f t="shared" si="54"/>
        <v>2</v>
      </c>
      <c r="D1102" s="14">
        <v>1097</v>
      </c>
      <c r="E1102" s="12">
        <f t="shared" si="55"/>
        <v>2.8455487179999999E-2</v>
      </c>
      <c r="BC1102" s="12">
        <f t="shared" si="53"/>
        <v>2.8455487179999999E-2</v>
      </c>
    </row>
    <row r="1103" spans="1:55" x14ac:dyDescent="0.25">
      <c r="A1103" s="14">
        <v>1098</v>
      </c>
      <c r="B1103">
        <v>2.8322075259999899E-2</v>
      </c>
      <c r="C1103" s="1">
        <f t="shared" si="54"/>
        <v>2</v>
      </c>
      <c r="D1103" s="14">
        <v>1098</v>
      </c>
      <c r="E1103" s="12">
        <f t="shared" si="55"/>
        <v>2.8322075259999899E-2</v>
      </c>
      <c r="BC1103" s="12">
        <f t="shared" si="53"/>
        <v>2.8322075259999899E-2</v>
      </c>
    </row>
    <row r="1104" spans="1:55" x14ac:dyDescent="0.25">
      <c r="A1104" s="14">
        <v>1099</v>
      </c>
      <c r="B1104">
        <v>2.81892695199999E-2</v>
      </c>
      <c r="C1104" s="1">
        <f t="shared" si="54"/>
        <v>2</v>
      </c>
      <c r="D1104" s="14">
        <v>1099</v>
      </c>
      <c r="E1104" s="12">
        <f t="shared" si="55"/>
        <v>2.81892695199999E-2</v>
      </c>
      <c r="BC1104" s="12">
        <f t="shared" si="53"/>
        <v>2.81892695199999E-2</v>
      </c>
    </row>
    <row r="1105" spans="1:55" x14ac:dyDescent="0.25">
      <c r="A1105" s="14">
        <v>1100</v>
      </c>
      <c r="B1105">
        <v>2.8057067439999899E-2</v>
      </c>
      <c r="C1105" s="1">
        <f t="shared" si="54"/>
        <v>2</v>
      </c>
      <c r="D1105" s="14">
        <v>1100</v>
      </c>
      <c r="E1105" s="12">
        <f t="shared" si="55"/>
        <v>2.8057067439999899E-2</v>
      </c>
      <c r="BC1105" s="12">
        <f t="shared" si="53"/>
        <v>2.8057067439999899E-2</v>
      </c>
    </row>
    <row r="1106" spans="1:55" x14ac:dyDescent="0.25">
      <c r="A1106" s="14">
        <v>1101</v>
      </c>
      <c r="B1106">
        <v>2.7925466439999901E-2</v>
      </c>
      <c r="C1106" s="1">
        <f t="shared" si="54"/>
        <v>2</v>
      </c>
      <c r="D1106" s="14">
        <v>1101</v>
      </c>
      <c r="E1106" s="12">
        <f t="shared" si="55"/>
        <v>2.7925466439999901E-2</v>
      </c>
      <c r="BC1106" s="12">
        <f t="shared" si="53"/>
        <v>2.7925466439999901E-2</v>
      </c>
    </row>
    <row r="1107" spans="1:55" x14ac:dyDescent="0.25">
      <c r="A1107" s="14">
        <v>1102</v>
      </c>
      <c r="B1107">
        <v>2.7794463939999899E-2</v>
      </c>
      <c r="C1107" s="1">
        <f t="shared" si="54"/>
        <v>2</v>
      </c>
      <c r="D1107" s="14">
        <v>1102</v>
      </c>
      <c r="E1107" s="12">
        <f t="shared" si="55"/>
        <v>2.7794463939999899E-2</v>
      </c>
      <c r="BC1107" s="12">
        <f t="shared" si="53"/>
        <v>2.7794463939999899E-2</v>
      </c>
    </row>
    <row r="1108" spans="1:55" x14ac:dyDescent="0.25">
      <c r="A1108" s="14">
        <v>1103</v>
      </c>
      <c r="B1108">
        <v>2.7664057400000001E-2</v>
      </c>
      <c r="C1108" s="1">
        <f t="shared" si="54"/>
        <v>2</v>
      </c>
      <c r="D1108" s="14">
        <v>1103</v>
      </c>
      <c r="E1108" s="12">
        <f t="shared" si="55"/>
        <v>2.7664057400000001E-2</v>
      </c>
      <c r="BC1108" s="12">
        <f t="shared" si="53"/>
        <v>2.7664057400000001E-2</v>
      </c>
    </row>
    <row r="1109" spans="1:55" x14ac:dyDescent="0.25">
      <c r="A1109" s="14">
        <v>1104</v>
      </c>
      <c r="B1109">
        <v>2.75342443E-2</v>
      </c>
      <c r="C1109" s="1">
        <f t="shared" si="54"/>
        <v>2</v>
      </c>
      <c r="D1109" s="14">
        <v>1104</v>
      </c>
      <c r="E1109" s="12">
        <f t="shared" si="55"/>
        <v>2.75342443E-2</v>
      </c>
      <c r="BC1109" s="12">
        <f t="shared" si="53"/>
        <v>2.75342443E-2</v>
      </c>
    </row>
    <row r="1110" spans="1:55" x14ac:dyDescent="0.25">
      <c r="A1110" s="14">
        <v>1105</v>
      </c>
      <c r="B1110">
        <v>2.7405022099999999E-2</v>
      </c>
      <c r="C1110" s="1">
        <f t="shared" si="54"/>
        <v>2</v>
      </c>
      <c r="D1110" s="14">
        <v>1105</v>
      </c>
      <c r="E1110" s="12">
        <f t="shared" si="55"/>
        <v>2.7405022099999999E-2</v>
      </c>
      <c r="BC1110" s="12">
        <f t="shared" si="53"/>
        <v>2.7405022099999999E-2</v>
      </c>
    </row>
    <row r="1111" spans="1:55" x14ac:dyDescent="0.25">
      <c r="A1111" s="14">
        <v>1106</v>
      </c>
      <c r="B1111">
        <v>2.72763882799999E-2</v>
      </c>
      <c r="C1111" s="1">
        <f t="shared" si="54"/>
        <v>2</v>
      </c>
      <c r="D1111" s="14">
        <v>1106</v>
      </c>
      <c r="E1111" s="12">
        <f t="shared" si="55"/>
        <v>2.72763882799999E-2</v>
      </c>
      <c r="BC1111" s="12">
        <f t="shared" si="53"/>
        <v>2.72763882799999E-2</v>
      </c>
    </row>
    <row r="1112" spans="1:55" x14ac:dyDescent="0.25">
      <c r="A1112" s="14">
        <v>1107</v>
      </c>
      <c r="B1112">
        <v>2.714834034E-2</v>
      </c>
      <c r="C1112" s="1">
        <f t="shared" si="54"/>
        <v>2</v>
      </c>
      <c r="D1112" s="14">
        <v>1107</v>
      </c>
      <c r="E1112" s="12">
        <f t="shared" si="55"/>
        <v>2.714834034E-2</v>
      </c>
      <c r="BC1112" s="12">
        <f t="shared" si="53"/>
        <v>2.714834034E-2</v>
      </c>
    </row>
    <row r="1113" spans="1:55" x14ac:dyDescent="0.25">
      <c r="A1113" s="14">
        <v>1108</v>
      </c>
      <c r="B1113">
        <v>2.702087576E-2</v>
      </c>
      <c r="C1113" s="1">
        <f t="shared" si="54"/>
        <v>2</v>
      </c>
      <c r="D1113" s="14">
        <v>1108</v>
      </c>
      <c r="E1113" s="12">
        <f t="shared" si="55"/>
        <v>2.702087576E-2</v>
      </c>
      <c r="BC1113" s="12">
        <f t="shared" si="53"/>
        <v>2.702087576E-2</v>
      </c>
    </row>
    <row r="1114" spans="1:55" x14ac:dyDescent="0.25">
      <c r="A1114" s="14">
        <v>1109</v>
      </c>
      <c r="B1114">
        <v>2.6893992059999899E-2</v>
      </c>
      <c r="C1114" s="1">
        <f t="shared" si="54"/>
        <v>2</v>
      </c>
      <c r="D1114" s="14">
        <v>1109</v>
      </c>
      <c r="E1114" s="12">
        <f t="shared" si="55"/>
        <v>2.6893992059999899E-2</v>
      </c>
      <c r="BC1114" s="12">
        <f t="shared" si="53"/>
        <v>2.6893992059999899E-2</v>
      </c>
    </row>
    <row r="1115" spans="1:55" x14ac:dyDescent="0.25">
      <c r="A1115" s="14">
        <v>1110</v>
      </c>
      <c r="B1115">
        <v>2.6767686759999899E-2</v>
      </c>
      <c r="C1115" s="1">
        <f t="shared" si="54"/>
        <v>2</v>
      </c>
      <c r="D1115" s="14">
        <v>1110</v>
      </c>
      <c r="E1115" s="12">
        <f t="shared" si="55"/>
        <v>2.6767686759999899E-2</v>
      </c>
      <c r="BC1115" s="12">
        <f t="shared" si="53"/>
        <v>2.6767686759999899E-2</v>
      </c>
    </row>
    <row r="1116" spans="1:55" x14ac:dyDescent="0.25">
      <c r="A1116" s="14">
        <v>1111</v>
      </c>
      <c r="B1116">
        <v>2.66419573799999E-2</v>
      </c>
      <c r="C1116" s="1">
        <f t="shared" si="54"/>
        <v>2</v>
      </c>
      <c r="D1116" s="14">
        <v>1111</v>
      </c>
      <c r="E1116" s="12">
        <f t="shared" si="55"/>
        <v>2.66419573799999E-2</v>
      </c>
      <c r="BC1116" s="12">
        <f t="shared" si="53"/>
        <v>2.66419573799999E-2</v>
      </c>
    </row>
    <row r="1117" spans="1:55" x14ac:dyDescent="0.25">
      <c r="A1117" s="14">
        <v>1112</v>
      </c>
      <c r="B1117">
        <v>2.6516801459999899E-2</v>
      </c>
      <c r="C1117" s="1">
        <f t="shared" si="54"/>
        <v>2</v>
      </c>
      <c r="D1117" s="14">
        <v>1112</v>
      </c>
      <c r="E1117" s="12">
        <f t="shared" si="55"/>
        <v>2.6516801459999899E-2</v>
      </c>
      <c r="BC1117" s="12">
        <f t="shared" si="53"/>
        <v>2.6516801459999899E-2</v>
      </c>
    </row>
    <row r="1118" spans="1:55" x14ac:dyDescent="0.25">
      <c r="A1118" s="14">
        <v>1113</v>
      </c>
      <c r="B1118">
        <v>2.6392216520000001E-2</v>
      </c>
      <c r="C1118" s="1">
        <f t="shared" si="54"/>
        <v>2</v>
      </c>
      <c r="D1118" s="14">
        <v>1113</v>
      </c>
      <c r="E1118" s="12">
        <f t="shared" si="55"/>
        <v>2.6392216520000001E-2</v>
      </c>
      <c r="BC1118" s="12">
        <f t="shared" si="53"/>
        <v>2.6392216520000001E-2</v>
      </c>
    </row>
    <row r="1119" spans="1:55" x14ac:dyDescent="0.25">
      <c r="A1119" s="14">
        <v>1114</v>
      </c>
      <c r="B1119">
        <v>2.6268200160000001E-2</v>
      </c>
      <c r="C1119" s="1">
        <f t="shared" si="54"/>
        <v>2</v>
      </c>
      <c r="D1119" s="14">
        <v>1114</v>
      </c>
      <c r="E1119" s="12">
        <f t="shared" si="55"/>
        <v>2.6268200160000001E-2</v>
      </c>
      <c r="BC1119" s="12">
        <f t="shared" si="53"/>
        <v>2.6268200160000001E-2</v>
      </c>
    </row>
    <row r="1120" spans="1:55" x14ac:dyDescent="0.25">
      <c r="A1120" s="14">
        <v>1115</v>
      </c>
      <c r="B1120">
        <v>2.6144749899999899E-2</v>
      </c>
      <c r="C1120" s="1">
        <f t="shared" si="54"/>
        <v>2</v>
      </c>
      <c r="D1120" s="14">
        <v>1115</v>
      </c>
      <c r="E1120" s="12">
        <f t="shared" si="55"/>
        <v>2.6144749899999899E-2</v>
      </c>
      <c r="BC1120" s="12">
        <f t="shared" si="53"/>
        <v>2.6144749899999899E-2</v>
      </c>
    </row>
    <row r="1121" spans="1:55" x14ac:dyDescent="0.25">
      <c r="A1121" s="14">
        <v>1116</v>
      </c>
      <c r="B1121">
        <v>2.6021863319999901E-2</v>
      </c>
      <c r="C1121" s="1">
        <f t="shared" si="54"/>
        <v>2</v>
      </c>
      <c r="D1121" s="14">
        <v>1116</v>
      </c>
      <c r="E1121" s="12">
        <f t="shared" si="55"/>
        <v>2.6021863319999901E-2</v>
      </c>
      <c r="BC1121" s="12">
        <f t="shared" si="53"/>
        <v>2.6021863319999901E-2</v>
      </c>
    </row>
    <row r="1122" spans="1:55" x14ac:dyDescent="0.25">
      <c r="A1122" s="14">
        <v>1117</v>
      </c>
      <c r="B1122">
        <v>2.5899538020000001E-2</v>
      </c>
      <c r="C1122" s="1">
        <f t="shared" si="54"/>
        <v>2</v>
      </c>
      <c r="D1122" s="14">
        <v>1117</v>
      </c>
      <c r="E1122" s="12">
        <f t="shared" si="55"/>
        <v>2.5899538020000001E-2</v>
      </c>
      <c r="BC1122" s="12">
        <f t="shared" si="53"/>
        <v>2.5899538020000001E-2</v>
      </c>
    </row>
    <row r="1123" spans="1:55" x14ac:dyDescent="0.25">
      <c r="A1123" s="14">
        <v>1118</v>
      </c>
      <c r="B1123">
        <v>2.5777771559999999E-2</v>
      </c>
      <c r="C1123" s="1">
        <f t="shared" si="54"/>
        <v>2</v>
      </c>
      <c r="D1123" s="14">
        <v>1118</v>
      </c>
      <c r="E1123" s="12">
        <f t="shared" si="55"/>
        <v>2.5777771559999999E-2</v>
      </c>
      <c r="BC1123" s="12">
        <f t="shared" si="53"/>
        <v>2.5777771559999999E-2</v>
      </c>
    </row>
    <row r="1124" spans="1:55" x14ac:dyDescent="0.25">
      <c r="A1124" s="14">
        <v>1119</v>
      </c>
      <c r="B1124">
        <v>2.5656561559999999E-2</v>
      </c>
      <c r="C1124" s="1">
        <f t="shared" si="54"/>
        <v>2</v>
      </c>
      <c r="D1124" s="14">
        <v>1119</v>
      </c>
      <c r="E1124" s="12">
        <f t="shared" si="55"/>
        <v>2.5656561559999999E-2</v>
      </c>
      <c r="BC1124" s="12">
        <f t="shared" si="53"/>
        <v>2.5656561559999999E-2</v>
      </c>
    </row>
    <row r="1125" spans="1:55" x14ac:dyDescent="0.25">
      <c r="A1125" s="14">
        <v>1120</v>
      </c>
      <c r="B1125">
        <v>2.5535905599999999E-2</v>
      </c>
      <c r="C1125" s="1">
        <f t="shared" si="54"/>
        <v>2</v>
      </c>
      <c r="D1125" s="14">
        <v>1120</v>
      </c>
      <c r="E1125" s="12">
        <f t="shared" si="55"/>
        <v>2.5535905599999999E-2</v>
      </c>
      <c r="BC1125" s="12">
        <f t="shared" si="53"/>
        <v>2.5535905599999999E-2</v>
      </c>
    </row>
    <row r="1126" spans="1:55" x14ac:dyDescent="0.25">
      <c r="A1126" s="14">
        <v>1121</v>
      </c>
      <c r="B1126">
        <v>2.5415801339999999E-2</v>
      </c>
      <c r="C1126" s="1">
        <f t="shared" si="54"/>
        <v>2</v>
      </c>
      <c r="D1126" s="14">
        <v>1121</v>
      </c>
      <c r="E1126" s="12">
        <f t="shared" si="55"/>
        <v>2.5415801339999999E-2</v>
      </c>
      <c r="BC1126" s="12">
        <f t="shared" si="53"/>
        <v>2.5415801339999999E-2</v>
      </c>
    </row>
    <row r="1127" spans="1:55" x14ac:dyDescent="0.25">
      <c r="A1127" s="14">
        <v>1122</v>
      </c>
      <c r="B1127">
        <v>2.5296246359999899E-2</v>
      </c>
      <c r="C1127" s="1">
        <f t="shared" si="54"/>
        <v>2</v>
      </c>
      <c r="D1127" s="14">
        <v>1122</v>
      </c>
      <c r="E1127" s="12">
        <f t="shared" si="55"/>
        <v>2.5296246359999899E-2</v>
      </c>
      <c r="BC1127" s="12">
        <f t="shared" si="53"/>
        <v>2.5296246359999899E-2</v>
      </c>
    </row>
    <row r="1128" spans="1:55" x14ac:dyDescent="0.25">
      <c r="A1128" s="14">
        <v>1123</v>
      </c>
      <c r="B1128">
        <v>2.517723832E-2</v>
      </c>
      <c r="C1128" s="1">
        <f t="shared" si="54"/>
        <v>2</v>
      </c>
      <c r="D1128" s="14">
        <v>1123</v>
      </c>
      <c r="E1128" s="12">
        <f t="shared" si="55"/>
        <v>2.517723832E-2</v>
      </c>
      <c r="BC1128" s="12">
        <f t="shared" si="53"/>
        <v>2.517723832E-2</v>
      </c>
    </row>
    <row r="1129" spans="1:55" x14ac:dyDescent="0.25">
      <c r="A1129" s="14">
        <v>1124</v>
      </c>
      <c r="B1129">
        <v>2.5058774839999999E-2</v>
      </c>
      <c r="C1129" s="1">
        <f t="shared" si="54"/>
        <v>2</v>
      </c>
      <c r="D1129" s="14">
        <v>1124</v>
      </c>
      <c r="E1129" s="12">
        <f t="shared" si="55"/>
        <v>2.5058774839999999E-2</v>
      </c>
      <c r="BC1129" s="12">
        <f t="shared" si="53"/>
        <v>2.5058774839999999E-2</v>
      </c>
    </row>
    <row r="1130" spans="1:55" x14ac:dyDescent="0.25">
      <c r="A1130" s="14">
        <v>1125</v>
      </c>
      <c r="B1130">
        <v>2.4940853599999899E-2</v>
      </c>
      <c r="C1130" s="1">
        <f t="shared" si="54"/>
        <v>2</v>
      </c>
      <c r="D1130" s="14">
        <v>1125</v>
      </c>
      <c r="E1130" s="12">
        <f t="shared" si="55"/>
        <v>2.4940853599999899E-2</v>
      </c>
      <c r="BC1130" s="12">
        <f t="shared" si="53"/>
        <v>2.4940853599999899E-2</v>
      </c>
    </row>
    <row r="1131" spans="1:55" x14ac:dyDescent="0.25">
      <c r="A1131" s="14">
        <v>1126</v>
      </c>
      <c r="B1131">
        <v>2.482347222E-2</v>
      </c>
      <c r="C1131" s="1">
        <f t="shared" si="54"/>
        <v>2</v>
      </c>
      <c r="D1131" s="14">
        <v>1126</v>
      </c>
      <c r="E1131" s="12">
        <f t="shared" si="55"/>
        <v>2.482347222E-2</v>
      </c>
      <c r="BC1131" s="12">
        <f t="shared" si="53"/>
        <v>2.482347222E-2</v>
      </c>
    </row>
    <row r="1132" spans="1:55" x14ac:dyDescent="0.25">
      <c r="A1132" s="14">
        <v>1127</v>
      </c>
      <c r="B1132">
        <v>2.4706628399999899E-2</v>
      </c>
      <c r="C1132" s="1">
        <f t="shared" si="54"/>
        <v>2</v>
      </c>
      <c r="D1132" s="14">
        <v>1127</v>
      </c>
      <c r="E1132" s="12">
        <f t="shared" si="55"/>
        <v>2.4706628399999899E-2</v>
      </c>
      <c r="BC1132" s="12">
        <f t="shared" si="53"/>
        <v>2.4706628399999899E-2</v>
      </c>
    </row>
    <row r="1133" spans="1:55" x14ac:dyDescent="0.25">
      <c r="A1133" s="14">
        <v>1128</v>
      </c>
      <c r="B1133">
        <v>2.4590319819999901E-2</v>
      </c>
      <c r="C1133" s="1">
        <f t="shared" si="54"/>
        <v>2</v>
      </c>
      <c r="D1133" s="14">
        <v>1128</v>
      </c>
      <c r="E1133" s="12">
        <f t="shared" si="55"/>
        <v>2.4590319819999901E-2</v>
      </c>
      <c r="BC1133" s="12">
        <f t="shared" si="53"/>
        <v>2.4590319819999901E-2</v>
      </c>
    </row>
    <row r="1134" spans="1:55" x14ac:dyDescent="0.25">
      <c r="A1134" s="14">
        <v>1129</v>
      </c>
      <c r="B1134">
        <v>2.4474544139999999E-2</v>
      </c>
      <c r="C1134" s="1">
        <f t="shared" si="54"/>
        <v>2</v>
      </c>
      <c r="D1134" s="14">
        <v>1129</v>
      </c>
      <c r="E1134" s="12">
        <f t="shared" si="55"/>
        <v>2.4474544139999999E-2</v>
      </c>
      <c r="BC1134" s="12">
        <f t="shared" si="53"/>
        <v>2.4474544139999999E-2</v>
      </c>
    </row>
    <row r="1135" spans="1:55" x14ac:dyDescent="0.25">
      <c r="A1135" s="14">
        <v>1130</v>
      </c>
      <c r="B1135">
        <v>2.4359299080000001E-2</v>
      </c>
      <c r="C1135" s="1">
        <f t="shared" si="54"/>
        <v>2</v>
      </c>
      <c r="D1135" s="14">
        <v>1130</v>
      </c>
      <c r="E1135" s="12">
        <f t="shared" si="55"/>
        <v>2.4359299080000001E-2</v>
      </c>
      <c r="BC1135" s="12">
        <f t="shared" si="53"/>
        <v>2.4359299080000001E-2</v>
      </c>
    </row>
    <row r="1136" spans="1:55" x14ac:dyDescent="0.25">
      <c r="A1136" s="14">
        <v>1131</v>
      </c>
      <c r="B1136">
        <v>2.4244582319999999E-2</v>
      </c>
      <c r="C1136" s="1">
        <f t="shared" si="54"/>
        <v>2</v>
      </c>
      <c r="D1136" s="14">
        <v>1131</v>
      </c>
      <c r="E1136" s="12">
        <f t="shared" si="55"/>
        <v>2.4244582319999999E-2</v>
      </c>
      <c r="BC1136" s="12">
        <f t="shared" si="53"/>
        <v>2.4244582319999999E-2</v>
      </c>
    </row>
    <row r="1137" spans="1:55" x14ac:dyDescent="0.25">
      <c r="A1137" s="14">
        <v>1132</v>
      </c>
      <c r="B1137">
        <v>2.41303915799999E-2</v>
      </c>
      <c r="C1137" s="1">
        <f t="shared" si="54"/>
        <v>2</v>
      </c>
      <c r="D1137" s="14">
        <v>1132</v>
      </c>
      <c r="E1137" s="12">
        <f t="shared" si="55"/>
        <v>2.41303915799999E-2</v>
      </c>
      <c r="BC1137" s="12">
        <f t="shared" si="53"/>
        <v>2.41303915799999E-2</v>
      </c>
    </row>
    <row r="1138" spans="1:55" x14ac:dyDescent="0.25">
      <c r="A1138" s="14">
        <v>1133</v>
      </c>
      <c r="B1138">
        <v>2.4016724579999999E-2</v>
      </c>
      <c r="C1138" s="1">
        <f t="shared" si="54"/>
        <v>2</v>
      </c>
      <c r="D1138" s="14">
        <v>1133</v>
      </c>
      <c r="E1138" s="12">
        <f t="shared" si="55"/>
        <v>2.4016724579999999E-2</v>
      </c>
      <c r="BC1138" s="12">
        <f t="shared" si="53"/>
        <v>2.4016724579999999E-2</v>
      </c>
    </row>
    <row r="1139" spans="1:55" x14ac:dyDescent="0.25">
      <c r="A1139" s="14">
        <v>1134</v>
      </c>
      <c r="B1139">
        <v>2.39035790399999E-2</v>
      </c>
      <c r="C1139" s="1">
        <f t="shared" si="54"/>
        <v>2</v>
      </c>
      <c r="D1139" s="14">
        <v>1134</v>
      </c>
      <c r="E1139" s="12">
        <f t="shared" si="55"/>
        <v>2.39035790399999E-2</v>
      </c>
      <c r="BC1139" s="12">
        <f t="shared" si="53"/>
        <v>2.39035790399999E-2</v>
      </c>
    </row>
    <row r="1140" spans="1:55" x14ac:dyDescent="0.25">
      <c r="A1140" s="14">
        <v>1135</v>
      </c>
      <c r="B1140">
        <v>2.3790952739999999E-2</v>
      </c>
      <c r="C1140" s="1">
        <f t="shared" si="54"/>
        <v>2</v>
      </c>
      <c r="D1140" s="14">
        <v>1135</v>
      </c>
      <c r="E1140" s="12">
        <f t="shared" si="55"/>
        <v>2.3790952739999999E-2</v>
      </c>
      <c r="BC1140" s="12">
        <f t="shared" si="53"/>
        <v>2.3790952739999999E-2</v>
      </c>
    </row>
    <row r="1141" spans="1:55" x14ac:dyDescent="0.25">
      <c r="A1141" s="14">
        <v>1136</v>
      </c>
      <c r="B1141">
        <v>2.367884336E-2</v>
      </c>
      <c r="C1141" s="1">
        <f t="shared" si="54"/>
        <v>2</v>
      </c>
      <c r="D1141" s="14">
        <v>1136</v>
      </c>
      <c r="E1141" s="12">
        <f t="shared" si="55"/>
        <v>2.367884336E-2</v>
      </c>
      <c r="BC1141" s="12">
        <f t="shared" si="53"/>
        <v>2.367884336E-2</v>
      </c>
    </row>
    <row r="1142" spans="1:55" x14ac:dyDescent="0.25">
      <c r="A1142" s="14">
        <v>1137</v>
      </c>
      <c r="B1142">
        <v>2.356724872E-2</v>
      </c>
      <c r="C1142" s="1">
        <f t="shared" si="54"/>
        <v>2</v>
      </c>
      <c r="D1142" s="14">
        <v>1137</v>
      </c>
      <c r="E1142" s="12">
        <f t="shared" si="55"/>
        <v>2.356724872E-2</v>
      </c>
      <c r="BC1142" s="12">
        <f t="shared" si="53"/>
        <v>2.356724872E-2</v>
      </c>
    </row>
    <row r="1143" spans="1:55" x14ac:dyDescent="0.25">
      <c r="A1143" s="14">
        <v>1138</v>
      </c>
      <c r="B1143">
        <v>2.345616654E-2</v>
      </c>
      <c r="C1143" s="1">
        <f t="shared" si="54"/>
        <v>2</v>
      </c>
      <c r="D1143" s="14">
        <v>1138</v>
      </c>
      <c r="E1143" s="12">
        <f t="shared" si="55"/>
        <v>2.345616654E-2</v>
      </c>
      <c r="BC1143" s="12">
        <f t="shared" si="53"/>
        <v>2.345616654E-2</v>
      </c>
    </row>
    <row r="1144" spans="1:55" x14ac:dyDescent="0.25">
      <c r="A1144" s="14">
        <v>1139</v>
      </c>
      <c r="B1144">
        <v>2.3345594599999998E-2</v>
      </c>
      <c r="C1144" s="1">
        <f t="shared" si="54"/>
        <v>2</v>
      </c>
      <c r="D1144" s="14">
        <v>1139</v>
      </c>
      <c r="E1144" s="12">
        <f t="shared" si="55"/>
        <v>2.3345594599999998E-2</v>
      </c>
      <c r="BC1144" s="12">
        <f t="shared" si="53"/>
        <v>2.3345594599999998E-2</v>
      </c>
    </row>
    <row r="1145" spans="1:55" x14ac:dyDescent="0.25">
      <c r="A1145" s="14">
        <v>1140</v>
      </c>
      <c r="B1145">
        <v>2.3235530679999901E-2</v>
      </c>
      <c r="C1145" s="1">
        <f t="shared" si="54"/>
        <v>2</v>
      </c>
      <c r="D1145" s="14">
        <v>1140</v>
      </c>
      <c r="E1145" s="12">
        <f t="shared" si="55"/>
        <v>2.3235530679999901E-2</v>
      </c>
      <c r="BC1145" s="12">
        <f t="shared" si="53"/>
        <v>2.3235530679999901E-2</v>
      </c>
    </row>
    <row r="1146" spans="1:55" x14ac:dyDescent="0.25">
      <c r="A1146" s="14">
        <v>1141</v>
      </c>
      <c r="B1146">
        <v>2.31259725799999E-2</v>
      </c>
      <c r="C1146" s="1">
        <f t="shared" si="54"/>
        <v>2</v>
      </c>
      <c r="D1146" s="14">
        <v>1141</v>
      </c>
      <c r="E1146" s="12">
        <f t="shared" si="55"/>
        <v>2.31259725799999E-2</v>
      </c>
      <c r="BC1146" s="12">
        <f t="shared" si="53"/>
        <v>2.31259725799999E-2</v>
      </c>
    </row>
    <row r="1147" spans="1:55" x14ac:dyDescent="0.25">
      <c r="A1147" s="14">
        <v>1142</v>
      </c>
      <c r="B1147">
        <v>2.301691808E-2</v>
      </c>
      <c r="C1147" s="1">
        <f t="shared" si="54"/>
        <v>2</v>
      </c>
      <c r="D1147" s="14">
        <v>1142</v>
      </c>
      <c r="E1147" s="12">
        <f t="shared" si="55"/>
        <v>2.301691808E-2</v>
      </c>
      <c r="BC1147" s="12">
        <f t="shared" si="53"/>
        <v>2.301691808E-2</v>
      </c>
    </row>
    <row r="1148" spans="1:55" x14ac:dyDescent="0.25">
      <c r="A1148" s="14">
        <v>1143</v>
      </c>
      <c r="B1148">
        <v>2.2908364999999899E-2</v>
      </c>
      <c r="C1148" s="1">
        <f t="shared" si="54"/>
        <v>2</v>
      </c>
      <c r="D1148" s="14">
        <v>1143</v>
      </c>
      <c r="E1148" s="12">
        <f t="shared" si="55"/>
        <v>2.2908364999999899E-2</v>
      </c>
      <c r="BC1148" s="12">
        <f t="shared" si="53"/>
        <v>2.2908364999999899E-2</v>
      </c>
    </row>
    <row r="1149" spans="1:55" x14ac:dyDescent="0.25">
      <c r="A1149" s="14">
        <v>1144</v>
      </c>
      <c r="B1149">
        <v>2.280031116E-2</v>
      </c>
      <c r="C1149" s="1">
        <f t="shared" si="54"/>
        <v>2</v>
      </c>
      <c r="D1149" s="14">
        <v>1144</v>
      </c>
      <c r="E1149" s="12">
        <f t="shared" si="55"/>
        <v>2.280031116E-2</v>
      </c>
      <c r="BC1149" s="12">
        <f t="shared" si="53"/>
        <v>2.280031116E-2</v>
      </c>
    </row>
    <row r="1150" spans="1:55" x14ac:dyDescent="0.25">
      <c r="A1150" s="14">
        <v>1145</v>
      </c>
      <c r="B1150">
        <v>2.26927543599999E-2</v>
      </c>
      <c r="C1150" s="1">
        <f t="shared" si="54"/>
        <v>2</v>
      </c>
      <c r="D1150" s="14">
        <v>1145</v>
      </c>
      <c r="E1150" s="12">
        <f t="shared" si="55"/>
        <v>2.26927543599999E-2</v>
      </c>
      <c r="BC1150" s="12">
        <f t="shared" si="53"/>
        <v>2.26927543599999E-2</v>
      </c>
    </row>
    <row r="1151" spans="1:55" x14ac:dyDescent="0.25">
      <c r="A1151" s="14">
        <v>1146</v>
      </c>
      <c r="B1151">
        <v>2.2585692439999999E-2</v>
      </c>
      <c r="C1151" s="1">
        <f t="shared" si="54"/>
        <v>2</v>
      </c>
      <c r="D1151" s="14">
        <v>1146</v>
      </c>
      <c r="E1151" s="12">
        <f t="shared" si="55"/>
        <v>2.2585692439999999E-2</v>
      </c>
      <c r="BC1151" s="12">
        <f t="shared" si="53"/>
        <v>2.2585692439999999E-2</v>
      </c>
    </row>
    <row r="1152" spans="1:55" x14ac:dyDescent="0.25">
      <c r="A1152" s="14">
        <v>1147</v>
      </c>
      <c r="B1152">
        <v>2.24791232599999E-2</v>
      </c>
      <c r="C1152" s="1">
        <f t="shared" si="54"/>
        <v>2</v>
      </c>
      <c r="D1152" s="14">
        <v>1147</v>
      </c>
      <c r="E1152" s="12">
        <f t="shared" si="55"/>
        <v>2.24791232599999E-2</v>
      </c>
      <c r="BC1152" s="12">
        <f t="shared" si="53"/>
        <v>2.24791232599999E-2</v>
      </c>
    </row>
    <row r="1153" spans="1:55" x14ac:dyDescent="0.25">
      <c r="A1153" s="14">
        <v>1148</v>
      </c>
      <c r="B1153">
        <v>2.2373044639999999E-2</v>
      </c>
      <c r="C1153" s="1">
        <f t="shared" si="54"/>
        <v>2</v>
      </c>
      <c r="D1153" s="14">
        <v>1148</v>
      </c>
      <c r="E1153" s="12">
        <f t="shared" si="55"/>
        <v>2.2373044639999999E-2</v>
      </c>
      <c r="BC1153" s="12">
        <f t="shared" si="53"/>
        <v>2.2373044639999999E-2</v>
      </c>
    </row>
    <row r="1154" spans="1:55" x14ac:dyDescent="0.25">
      <c r="A1154" s="14">
        <v>1149</v>
      </c>
      <c r="B1154">
        <v>2.22674544399999E-2</v>
      </c>
      <c r="C1154" s="1">
        <f t="shared" si="54"/>
        <v>2</v>
      </c>
      <c r="D1154" s="14">
        <v>1149</v>
      </c>
      <c r="E1154" s="12">
        <f t="shared" si="55"/>
        <v>2.22674544399999E-2</v>
      </c>
      <c r="BC1154" s="12">
        <f t="shared" si="53"/>
        <v>2.22674544399999E-2</v>
      </c>
    </row>
    <row r="1155" spans="1:55" x14ac:dyDescent="0.25">
      <c r="A1155" s="14">
        <v>1150</v>
      </c>
      <c r="B1155">
        <v>2.2162350519999902E-2</v>
      </c>
      <c r="C1155" s="1">
        <f t="shared" si="54"/>
        <v>2</v>
      </c>
      <c r="D1155" s="14">
        <v>1150</v>
      </c>
      <c r="E1155" s="12">
        <f t="shared" si="55"/>
        <v>2.2162350519999902E-2</v>
      </c>
      <c r="BC1155" s="12">
        <f t="shared" si="53"/>
        <v>2.2162350519999902E-2</v>
      </c>
    </row>
    <row r="1156" spans="1:55" x14ac:dyDescent="0.25">
      <c r="A1156" s="14">
        <v>1151</v>
      </c>
      <c r="B1156">
        <v>2.2057730759999901E-2</v>
      </c>
      <c r="C1156" s="1">
        <f t="shared" si="54"/>
        <v>2</v>
      </c>
      <c r="D1156" s="14">
        <v>1151</v>
      </c>
      <c r="E1156" s="12">
        <f t="shared" si="55"/>
        <v>2.2057730759999901E-2</v>
      </c>
      <c r="BC1156" s="12">
        <f t="shared" si="53"/>
        <v>2.2057730759999901E-2</v>
      </c>
    </row>
    <row r="1157" spans="1:55" x14ac:dyDescent="0.25">
      <c r="A1157" s="14">
        <v>1152</v>
      </c>
      <c r="B1157">
        <v>2.1953593059999998E-2</v>
      </c>
      <c r="C1157" s="1">
        <f t="shared" si="54"/>
        <v>2</v>
      </c>
      <c r="D1157" s="14">
        <v>1152</v>
      </c>
      <c r="E1157" s="12">
        <f t="shared" si="55"/>
        <v>2.1953593059999998E-2</v>
      </c>
      <c r="BC1157" s="12">
        <f t="shared" ref="BC1157:BC1220" si="56">B1157</f>
        <v>2.1953593059999998E-2</v>
      </c>
    </row>
    <row r="1158" spans="1:55" x14ac:dyDescent="0.25">
      <c r="A1158" s="14">
        <v>1153</v>
      </c>
      <c r="B1158">
        <v>2.184993528E-2</v>
      </c>
      <c r="C1158" s="1">
        <f t="shared" ref="C1158:C1221" si="57">IF(ROW()-$C$4&lt;=$C$2,1,2)</f>
        <v>2</v>
      </c>
      <c r="D1158" s="14">
        <v>1153</v>
      </c>
      <c r="E1158" s="12">
        <f t="shared" ref="E1158:E1221" si="58">B1158</f>
        <v>2.184993528E-2</v>
      </c>
      <c r="BC1158" s="12">
        <f t="shared" si="56"/>
        <v>2.184993528E-2</v>
      </c>
    </row>
    <row r="1159" spans="1:55" x14ac:dyDescent="0.25">
      <c r="A1159" s="14">
        <v>1154</v>
      </c>
      <c r="B1159">
        <v>2.1746755319999998E-2</v>
      </c>
      <c r="C1159" s="1">
        <f t="shared" si="57"/>
        <v>2</v>
      </c>
      <c r="D1159" s="14">
        <v>1154</v>
      </c>
      <c r="E1159" s="12">
        <f t="shared" si="58"/>
        <v>2.1746755319999998E-2</v>
      </c>
      <c r="BC1159" s="12">
        <f t="shared" si="56"/>
        <v>2.1746755319999998E-2</v>
      </c>
    </row>
    <row r="1160" spans="1:55" x14ac:dyDescent="0.25">
      <c r="A1160" s="14">
        <v>1155</v>
      </c>
      <c r="B1160">
        <v>2.1644051099999999E-2</v>
      </c>
      <c r="C1160" s="1">
        <f t="shared" si="57"/>
        <v>2</v>
      </c>
      <c r="D1160" s="14">
        <v>1155</v>
      </c>
      <c r="E1160" s="12">
        <f t="shared" si="58"/>
        <v>2.1644051099999999E-2</v>
      </c>
      <c r="BC1160" s="12">
        <f t="shared" si="56"/>
        <v>2.1644051099999999E-2</v>
      </c>
    </row>
    <row r="1161" spans="1:55" x14ac:dyDescent="0.25">
      <c r="A1161" s="14">
        <v>1156</v>
      </c>
      <c r="B1161">
        <v>2.15418205199999E-2</v>
      </c>
      <c r="C1161" s="1">
        <f t="shared" si="57"/>
        <v>2</v>
      </c>
      <c r="D1161" s="14">
        <v>1156</v>
      </c>
      <c r="E1161" s="12">
        <f t="shared" si="58"/>
        <v>2.15418205199999E-2</v>
      </c>
      <c r="BC1161" s="12">
        <f t="shared" si="56"/>
        <v>2.15418205199999E-2</v>
      </c>
    </row>
    <row r="1162" spans="1:55" x14ac:dyDescent="0.25">
      <c r="A1162" s="14">
        <v>1157</v>
      </c>
      <c r="B1162">
        <v>2.1440061520000001E-2</v>
      </c>
      <c r="C1162" s="1">
        <f t="shared" si="57"/>
        <v>2</v>
      </c>
      <c r="D1162" s="14">
        <v>1157</v>
      </c>
      <c r="E1162" s="12">
        <f t="shared" si="58"/>
        <v>2.1440061520000001E-2</v>
      </c>
      <c r="BC1162" s="12">
        <f t="shared" si="56"/>
        <v>2.1440061520000001E-2</v>
      </c>
    </row>
    <row r="1163" spans="1:55" x14ac:dyDescent="0.25">
      <c r="A1163" s="14">
        <v>1158</v>
      </c>
      <c r="B1163">
        <v>2.1338771999999898E-2</v>
      </c>
      <c r="C1163" s="1">
        <f t="shared" si="57"/>
        <v>2</v>
      </c>
      <c r="D1163" s="14">
        <v>1158</v>
      </c>
      <c r="E1163" s="12">
        <f t="shared" si="58"/>
        <v>2.1338771999999898E-2</v>
      </c>
      <c r="BC1163" s="12">
        <f t="shared" si="56"/>
        <v>2.1338771999999898E-2</v>
      </c>
    </row>
    <row r="1164" spans="1:55" x14ac:dyDescent="0.25">
      <c r="A1164" s="14">
        <v>1159</v>
      </c>
      <c r="B1164">
        <v>2.1237949919999999E-2</v>
      </c>
      <c r="C1164" s="1">
        <f t="shared" si="57"/>
        <v>2</v>
      </c>
      <c r="D1164" s="14">
        <v>1159</v>
      </c>
      <c r="E1164" s="12">
        <f t="shared" si="58"/>
        <v>2.1237949919999999E-2</v>
      </c>
      <c r="BC1164" s="12">
        <f t="shared" si="56"/>
        <v>2.1237949919999999E-2</v>
      </c>
    </row>
    <row r="1165" spans="1:55" x14ac:dyDescent="0.25">
      <c r="A1165" s="14">
        <v>1160</v>
      </c>
      <c r="B1165">
        <v>2.11375932199999E-2</v>
      </c>
      <c r="C1165" s="1">
        <f t="shared" si="57"/>
        <v>2</v>
      </c>
      <c r="D1165" s="14">
        <v>1160</v>
      </c>
      <c r="E1165" s="12">
        <f t="shared" si="58"/>
        <v>2.11375932199999E-2</v>
      </c>
      <c r="BC1165" s="12">
        <f t="shared" si="56"/>
        <v>2.11375932199999E-2</v>
      </c>
    </row>
    <row r="1166" spans="1:55" x14ac:dyDescent="0.25">
      <c r="A1166" s="14">
        <v>1161</v>
      </c>
      <c r="B1166">
        <v>2.1037699859999998E-2</v>
      </c>
      <c r="C1166" s="1">
        <f t="shared" si="57"/>
        <v>2</v>
      </c>
      <c r="D1166" s="14">
        <v>1161</v>
      </c>
      <c r="E1166" s="12">
        <f t="shared" si="58"/>
        <v>2.1037699859999998E-2</v>
      </c>
      <c r="BC1166" s="12">
        <f t="shared" si="56"/>
        <v>2.1037699859999998E-2</v>
      </c>
    </row>
    <row r="1167" spans="1:55" x14ac:dyDescent="0.25">
      <c r="A1167" s="14">
        <v>1162</v>
      </c>
      <c r="B1167">
        <v>2.0938267779999999E-2</v>
      </c>
      <c r="C1167" s="1">
        <f t="shared" si="57"/>
        <v>2</v>
      </c>
      <c r="D1167" s="14">
        <v>1162</v>
      </c>
      <c r="E1167" s="12">
        <f t="shared" si="58"/>
        <v>2.0938267779999999E-2</v>
      </c>
      <c r="BC1167" s="12">
        <f t="shared" si="56"/>
        <v>2.0938267779999999E-2</v>
      </c>
    </row>
    <row r="1168" spans="1:55" x14ac:dyDescent="0.25">
      <c r="A1168" s="14">
        <v>1163</v>
      </c>
      <c r="B1168">
        <v>2.0839294979999999E-2</v>
      </c>
      <c r="C1168" s="1">
        <f t="shared" si="57"/>
        <v>2</v>
      </c>
      <c r="D1168" s="14">
        <v>1163</v>
      </c>
      <c r="E1168" s="12">
        <f t="shared" si="58"/>
        <v>2.0839294979999999E-2</v>
      </c>
      <c r="BC1168" s="12">
        <f t="shared" si="56"/>
        <v>2.0839294979999999E-2</v>
      </c>
    </row>
    <row r="1169" spans="1:55" x14ac:dyDescent="0.25">
      <c r="A1169" s="14">
        <v>1164</v>
      </c>
      <c r="B1169">
        <v>2.0740779399999899E-2</v>
      </c>
      <c r="C1169" s="1">
        <f t="shared" si="57"/>
        <v>2</v>
      </c>
      <c r="D1169" s="14">
        <v>1164</v>
      </c>
      <c r="E1169" s="12">
        <f t="shared" si="58"/>
        <v>2.0740779399999899E-2</v>
      </c>
      <c r="BC1169" s="12">
        <f t="shared" si="56"/>
        <v>2.0740779399999899E-2</v>
      </c>
    </row>
    <row r="1170" spans="1:55" x14ac:dyDescent="0.25">
      <c r="A1170" s="14">
        <v>1165</v>
      </c>
      <c r="B1170">
        <v>2.0642719059999998E-2</v>
      </c>
      <c r="C1170" s="1">
        <f t="shared" si="57"/>
        <v>2</v>
      </c>
      <c r="D1170" s="14">
        <v>1165</v>
      </c>
      <c r="E1170" s="12">
        <f t="shared" si="58"/>
        <v>2.0642719059999998E-2</v>
      </c>
      <c r="BC1170" s="12">
        <f t="shared" si="56"/>
        <v>2.0642719059999998E-2</v>
      </c>
    </row>
    <row r="1171" spans="1:55" x14ac:dyDescent="0.25">
      <c r="A1171" s="14">
        <v>1166</v>
      </c>
      <c r="B1171">
        <v>2.05451119599999E-2</v>
      </c>
      <c r="C1171" s="1">
        <f t="shared" si="57"/>
        <v>2</v>
      </c>
      <c r="D1171" s="14">
        <v>1166</v>
      </c>
      <c r="E1171" s="12">
        <f t="shared" si="58"/>
        <v>2.05451119599999E-2</v>
      </c>
      <c r="BC1171" s="12">
        <f t="shared" si="56"/>
        <v>2.05451119599999E-2</v>
      </c>
    </row>
    <row r="1172" spans="1:55" x14ac:dyDescent="0.25">
      <c r="A1172" s="14">
        <v>1167</v>
      </c>
      <c r="B1172">
        <v>2.0447956059999901E-2</v>
      </c>
      <c r="C1172" s="1">
        <f t="shared" si="57"/>
        <v>2</v>
      </c>
      <c r="D1172" s="14">
        <v>1167</v>
      </c>
      <c r="E1172" s="12">
        <f t="shared" si="58"/>
        <v>2.0447956059999901E-2</v>
      </c>
      <c r="BC1172" s="12">
        <f t="shared" si="56"/>
        <v>2.0447956059999901E-2</v>
      </c>
    </row>
    <row r="1173" spans="1:55" x14ac:dyDescent="0.25">
      <c r="A1173" s="14">
        <v>1168</v>
      </c>
      <c r="B1173">
        <v>2.03512493999999E-2</v>
      </c>
      <c r="C1173" s="1">
        <f t="shared" si="57"/>
        <v>2</v>
      </c>
      <c r="D1173" s="14">
        <v>1168</v>
      </c>
      <c r="E1173" s="12">
        <f t="shared" si="58"/>
        <v>2.03512493999999E-2</v>
      </c>
      <c r="BC1173" s="12">
        <f t="shared" si="56"/>
        <v>2.03512493999999E-2</v>
      </c>
    </row>
    <row r="1174" spans="1:55" x14ac:dyDescent="0.25">
      <c r="A1174" s="14">
        <v>1169</v>
      </c>
      <c r="B1174">
        <v>2.025499E-2</v>
      </c>
      <c r="C1174" s="1">
        <f t="shared" si="57"/>
        <v>2</v>
      </c>
      <c r="D1174" s="14">
        <v>1169</v>
      </c>
      <c r="E1174" s="12">
        <f t="shared" si="58"/>
        <v>2.025499E-2</v>
      </c>
      <c r="BC1174" s="12">
        <f t="shared" si="56"/>
        <v>2.025499E-2</v>
      </c>
    </row>
    <row r="1175" spans="1:55" x14ac:dyDescent="0.25">
      <c r="A1175" s="14">
        <v>1170</v>
      </c>
      <c r="B1175">
        <v>2.015917586E-2</v>
      </c>
      <c r="C1175" s="1">
        <f t="shared" si="57"/>
        <v>2</v>
      </c>
      <c r="D1175" s="14">
        <v>1170</v>
      </c>
      <c r="E1175" s="12">
        <f t="shared" si="58"/>
        <v>2.015917586E-2</v>
      </c>
      <c r="BC1175" s="12">
        <f t="shared" si="56"/>
        <v>2.015917586E-2</v>
      </c>
    </row>
    <row r="1176" spans="1:55" x14ac:dyDescent="0.25">
      <c r="A1176" s="14">
        <v>1171</v>
      </c>
      <c r="B1176">
        <v>2.006380504E-2</v>
      </c>
      <c r="C1176" s="1">
        <f t="shared" si="57"/>
        <v>2</v>
      </c>
      <c r="D1176" s="14">
        <v>1171</v>
      </c>
      <c r="E1176" s="12">
        <f t="shared" si="58"/>
        <v>2.006380504E-2</v>
      </c>
      <c r="BC1176" s="12">
        <f t="shared" si="56"/>
        <v>2.006380504E-2</v>
      </c>
    </row>
    <row r="1177" spans="1:55" x14ac:dyDescent="0.25">
      <c r="A1177" s="14">
        <v>1172</v>
      </c>
      <c r="B1177">
        <v>1.9968875571999899E-2</v>
      </c>
      <c r="C1177" s="1">
        <f t="shared" si="57"/>
        <v>2</v>
      </c>
      <c r="D1177" s="14">
        <v>1172</v>
      </c>
      <c r="E1177" s="12">
        <f t="shared" si="58"/>
        <v>1.9968875571999899E-2</v>
      </c>
      <c r="BC1177" s="12">
        <f t="shared" si="56"/>
        <v>1.9968875571999899E-2</v>
      </c>
    </row>
    <row r="1178" spans="1:55" x14ac:dyDescent="0.25">
      <c r="A1178" s="14">
        <v>1173</v>
      </c>
      <c r="B1178">
        <v>1.9874385498E-2</v>
      </c>
      <c r="C1178" s="1">
        <f t="shared" si="57"/>
        <v>2</v>
      </c>
      <c r="D1178" s="14">
        <v>1173</v>
      </c>
      <c r="E1178" s="12">
        <f t="shared" si="58"/>
        <v>1.9874385498E-2</v>
      </c>
      <c r="BC1178" s="12">
        <f t="shared" si="56"/>
        <v>1.9874385498E-2</v>
      </c>
    </row>
    <row r="1179" spans="1:55" x14ac:dyDescent="0.25">
      <c r="A1179" s="14">
        <v>1174</v>
      </c>
      <c r="B1179">
        <v>1.9780332879999901E-2</v>
      </c>
      <c r="C1179" s="1">
        <f t="shared" si="57"/>
        <v>2</v>
      </c>
      <c r="D1179" s="14">
        <v>1174</v>
      </c>
      <c r="E1179" s="12">
        <f t="shared" si="58"/>
        <v>1.9780332879999901E-2</v>
      </c>
      <c r="BC1179" s="12">
        <f t="shared" si="56"/>
        <v>1.9780332879999901E-2</v>
      </c>
    </row>
    <row r="1180" spans="1:55" x14ac:dyDescent="0.25">
      <c r="A1180" s="14">
        <v>1175</v>
      </c>
      <c r="B1180">
        <v>1.9686715779999898E-2</v>
      </c>
      <c r="C1180" s="1">
        <f t="shared" si="57"/>
        <v>2</v>
      </c>
      <c r="D1180" s="14">
        <v>1175</v>
      </c>
      <c r="E1180" s="12">
        <f t="shared" si="58"/>
        <v>1.9686715779999898E-2</v>
      </c>
      <c r="BC1180" s="12">
        <f t="shared" si="56"/>
        <v>1.9686715779999898E-2</v>
      </c>
    </row>
    <row r="1181" spans="1:55" x14ac:dyDescent="0.25">
      <c r="A1181" s="14">
        <v>1176</v>
      </c>
      <c r="B1181">
        <v>1.9593532269999998E-2</v>
      </c>
      <c r="C1181" s="1">
        <f t="shared" si="57"/>
        <v>2</v>
      </c>
      <c r="D1181" s="14">
        <v>1176</v>
      </c>
      <c r="E1181" s="12">
        <f t="shared" si="58"/>
        <v>1.9593532269999998E-2</v>
      </c>
      <c r="BC1181" s="12">
        <f t="shared" si="56"/>
        <v>1.9593532269999998E-2</v>
      </c>
    </row>
    <row r="1182" spans="1:55" x14ac:dyDescent="0.25">
      <c r="A1182" s="14">
        <v>1177</v>
      </c>
      <c r="B1182">
        <v>1.9500780432000001E-2</v>
      </c>
      <c r="C1182" s="1">
        <f t="shared" si="57"/>
        <v>2</v>
      </c>
      <c r="D1182" s="14">
        <v>1177</v>
      </c>
      <c r="E1182" s="12">
        <f t="shared" si="58"/>
        <v>1.9500780432000001E-2</v>
      </c>
      <c r="BC1182" s="12">
        <f t="shared" si="56"/>
        <v>1.9500780432000001E-2</v>
      </c>
    </row>
    <row r="1183" spans="1:55" x14ac:dyDescent="0.25">
      <c r="A1183" s="14">
        <v>1178</v>
      </c>
      <c r="B1183">
        <v>1.9408458351999999E-2</v>
      </c>
      <c r="C1183" s="1">
        <f t="shared" si="57"/>
        <v>2</v>
      </c>
      <c r="D1183" s="14">
        <v>1178</v>
      </c>
      <c r="E1183" s="12">
        <f t="shared" si="58"/>
        <v>1.9408458351999999E-2</v>
      </c>
      <c r="BC1183" s="12">
        <f t="shared" si="56"/>
        <v>1.9408458351999999E-2</v>
      </c>
    </row>
    <row r="1184" spans="1:55" x14ac:dyDescent="0.25">
      <c r="A1184" s="14">
        <v>1179</v>
      </c>
      <c r="B1184">
        <v>1.9316564123999999E-2</v>
      </c>
      <c r="C1184" s="1">
        <f t="shared" si="57"/>
        <v>2</v>
      </c>
      <c r="D1184" s="14">
        <v>1179</v>
      </c>
      <c r="E1184" s="12">
        <f t="shared" si="58"/>
        <v>1.9316564123999999E-2</v>
      </c>
      <c r="BC1184" s="12">
        <f t="shared" si="56"/>
        <v>1.9316564123999999E-2</v>
      </c>
    </row>
    <row r="1185" spans="1:55" x14ac:dyDescent="0.25">
      <c r="A1185" s="14">
        <v>1180</v>
      </c>
      <c r="B1185">
        <v>1.9225095851999999E-2</v>
      </c>
      <c r="C1185" s="1">
        <f t="shared" si="57"/>
        <v>2</v>
      </c>
      <c r="D1185" s="14">
        <v>1180</v>
      </c>
      <c r="E1185" s="12">
        <f t="shared" si="58"/>
        <v>1.9225095851999999E-2</v>
      </c>
      <c r="BC1185" s="12">
        <f t="shared" si="56"/>
        <v>1.9225095851999999E-2</v>
      </c>
    </row>
    <row r="1186" spans="1:55" x14ac:dyDescent="0.25">
      <c r="A1186" s="14">
        <v>1181</v>
      </c>
      <c r="B1186">
        <v>1.9134051645999999E-2</v>
      </c>
      <c r="C1186" s="1">
        <f t="shared" si="57"/>
        <v>2</v>
      </c>
      <c r="D1186" s="14">
        <v>1181</v>
      </c>
      <c r="E1186" s="12">
        <f t="shared" si="58"/>
        <v>1.9134051645999999E-2</v>
      </c>
      <c r="BC1186" s="12">
        <f t="shared" si="56"/>
        <v>1.9134051645999999E-2</v>
      </c>
    </row>
    <row r="1187" spans="1:55" x14ac:dyDescent="0.25">
      <c r="A1187" s="14">
        <v>1182</v>
      </c>
      <c r="B1187">
        <v>1.9043429622000001E-2</v>
      </c>
      <c r="C1187" s="1">
        <f t="shared" si="57"/>
        <v>2</v>
      </c>
      <c r="D1187" s="14">
        <v>1182</v>
      </c>
      <c r="E1187" s="12">
        <f t="shared" si="58"/>
        <v>1.9043429622000001E-2</v>
      </c>
      <c r="BC1187" s="12">
        <f t="shared" si="56"/>
        <v>1.9043429622000001E-2</v>
      </c>
    </row>
    <row r="1188" spans="1:55" x14ac:dyDescent="0.25">
      <c r="A1188" s="14">
        <v>1183</v>
      </c>
      <c r="B1188">
        <v>1.8953227907999901E-2</v>
      </c>
      <c r="C1188" s="1">
        <f t="shared" si="57"/>
        <v>2</v>
      </c>
      <c r="D1188" s="14">
        <v>1183</v>
      </c>
      <c r="E1188" s="12">
        <f t="shared" si="58"/>
        <v>1.8953227907999901E-2</v>
      </c>
      <c r="BC1188" s="12">
        <f t="shared" si="56"/>
        <v>1.8953227907999901E-2</v>
      </c>
    </row>
    <row r="1189" spans="1:55" x14ac:dyDescent="0.25">
      <c r="A1189" s="14">
        <v>1184</v>
      </c>
      <c r="B1189">
        <v>1.8863444633999998E-2</v>
      </c>
      <c r="C1189" s="1">
        <f t="shared" si="57"/>
        <v>2</v>
      </c>
      <c r="D1189" s="14">
        <v>1184</v>
      </c>
      <c r="E1189" s="12">
        <f t="shared" si="58"/>
        <v>1.8863444633999998E-2</v>
      </c>
      <c r="BC1189" s="12">
        <f t="shared" si="56"/>
        <v>1.8863444633999998E-2</v>
      </c>
    </row>
    <row r="1190" spans="1:55" x14ac:dyDescent="0.25">
      <c r="A1190" s="14">
        <v>1185</v>
      </c>
      <c r="B1190">
        <v>1.8774077944E-2</v>
      </c>
      <c r="C1190" s="1">
        <f t="shared" si="57"/>
        <v>2</v>
      </c>
      <c r="D1190" s="14">
        <v>1185</v>
      </c>
      <c r="E1190" s="12">
        <f t="shared" si="58"/>
        <v>1.8774077944E-2</v>
      </c>
      <c r="BC1190" s="12">
        <f t="shared" si="56"/>
        <v>1.8774077944E-2</v>
      </c>
    </row>
    <row r="1191" spans="1:55" x14ac:dyDescent="0.25">
      <c r="A1191" s="14">
        <v>1186</v>
      </c>
      <c r="B1191">
        <v>1.8685125981999999E-2</v>
      </c>
      <c r="C1191" s="1">
        <f t="shared" si="57"/>
        <v>2</v>
      </c>
      <c r="D1191" s="14">
        <v>1186</v>
      </c>
      <c r="E1191" s="12">
        <f t="shared" si="58"/>
        <v>1.8685125981999999E-2</v>
      </c>
      <c r="BC1191" s="12">
        <f t="shared" si="56"/>
        <v>1.8685125981999999E-2</v>
      </c>
    </row>
    <row r="1192" spans="1:55" x14ac:dyDescent="0.25">
      <c r="A1192" s="14">
        <v>1187</v>
      </c>
      <c r="B1192">
        <v>1.8596586905999999E-2</v>
      </c>
      <c r="C1192" s="1">
        <f t="shared" si="57"/>
        <v>2</v>
      </c>
      <c r="D1192" s="14">
        <v>1187</v>
      </c>
      <c r="E1192" s="12">
        <f t="shared" si="58"/>
        <v>1.8596586905999999E-2</v>
      </c>
      <c r="BC1192" s="12">
        <f t="shared" si="56"/>
        <v>1.8596586905999999E-2</v>
      </c>
    </row>
    <row r="1193" spans="1:55" x14ac:dyDescent="0.25">
      <c r="A1193" s="14">
        <v>1188</v>
      </c>
      <c r="B1193">
        <v>1.8508458876E-2</v>
      </c>
      <c r="C1193" s="1">
        <f t="shared" si="57"/>
        <v>2</v>
      </c>
      <c r="D1193" s="14">
        <v>1188</v>
      </c>
      <c r="E1193" s="12">
        <f t="shared" si="58"/>
        <v>1.8508458876E-2</v>
      </c>
      <c r="BC1193" s="12">
        <f t="shared" si="56"/>
        <v>1.8508458876E-2</v>
      </c>
    </row>
    <row r="1194" spans="1:55" x14ac:dyDescent="0.25">
      <c r="A1194" s="14">
        <v>1189</v>
      </c>
      <c r="B1194">
        <v>1.8420740065999999E-2</v>
      </c>
      <c r="C1194" s="1">
        <f t="shared" si="57"/>
        <v>2</v>
      </c>
      <c r="D1194" s="14">
        <v>1189</v>
      </c>
      <c r="E1194" s="12">
        <f t="shared" si="58"/>
        <v>1.8420740065999999E-2</v>
      </c>
      <c r="BC1194" s="12">
        <f t="shared" si="56"/>
        <v>1.8420740065999999E-2</v>
      </c>
    </row>
    <row r="1195" spans="1:55" x14ac:dyDescent="0.25">
      <c r="A1195" s="14">
        <v>1190</v>
      </c>
      <c r="B1195">
        <v>1.8333428651999901E-2</v>
      </c>
      <c r="C1195" s="1">
        <f t="shared" si="57"/>
        <v>2</v>
      </c>
      <c r="D1195" s="14">
        <v>1190</v>
      </c>
      <c r="E1195" s="12">
        <f t="shared" si="58"/>
        <v>1.8333428651999901E-2</v>
      </c>
      <c r="BC1195" s="12">
        <f t="shared" si="56"/>
        <v>1.8333428651999901E-2</v>
      </c>
    </row>
    <row r="1196" spans="1:55" x14ac:dyDescent="0.25">
      <c r="A1196" s="14">
        <v>1191</v>
      </c>
      <c r="B1196">
        <v>1.8246522817999999E-2</v>
      </c>
      <c r="C1196" s="1">
        <f t="shared" si="57"/>
        <v>2</v>
      </c>
      <c r="D1196" s="14">
        <v>1191</v>
      </c>
      <c r="E1196" s="12">
        <f t="shared" si="58"/>
        <v>1.8246522817999999E-2</v>
      </c>
      <c r="BC1196" s="12">
        <f t="shared" si="56"/>
        <v>1.8246522817999999E-2</v>
      </c>
    </row>
    <row r="1197" spans="1:55" x14ac:dyDescent="0.25">
      <c r="A1197" s="14">
        <v>1192</v>
      </c>
      <c r="B1197">
        <v>1.8160020755999901E-2</v>
      </c>
      <c r="C1197" s="1">
        <f t="shared" si="57"/>
        <v>2</v>
      </c>
      <c r="D1197" s="14">
        <v>1192</v>
      </c>
      <c r="E1197" s="12">
        <f t="shared" si="58"/>
        <v>1.8160020755999901E-2</v>
      </c>
      <c r="BC1197" s="12">
        <f t="shared" si="56"/>
        <v>1.8160020755999901E-2</v>
      </c>
    </row>
    <row r="1198" spans="1:55" x14ac:dyDescent="0.25">
      <c r="A1198" s="14">
        <v>1193</v>
      </c>
      <c r="B1198">
        <v>1.8073920667999999E-2</v>
      </c>
      <c r="C1198" s="1">
        <f t="shared" si="57"/>
        <v>2</v>
      </c>
      <c r="D1198" s="14">
        <v>1193</v>
      </c>
      <c r="E1198" s="12">
        <f t="shared" si="58"/>
        <v>1.8073920667999999E-2</v>
      </c>
      <c r="BC1198" s="12">
        <f t="shared" si="56"/>
        <v>1.8073920667999999E-2</v>
      </c>
    </row>
    <row r="1199" spans="1:55" x14ac:dyDescent="0.25">
      <c r="A1199" s="14">
        <v>1194</v>
      </c>
      <c r="B1199">
        <v>1.798822076E-2</v>
      </c>
      <c r="C1199" s="1">
        <f t="shared" si="57"/>
        <v>2</v>
      </c>
      <c r="D1199" s="14">
        <v>1194</v>
      </c>
      <c r="E1199" s="12">
        <f t="shared" si="58"/>
        <v>1.798822076E-2</v>
      </c>
      <c r="BC1199" s="12">
        <f t="shared" si="56"/>
        <v>1.798822076E-2</v>
      </c>
    </row>
    <row r="1200" spans="1:55" x14ac:dyDescent="0.25">
      <c r="A1200" s="14">
        <v>1195</v>
      </c>
      <c r="B1200">
        <v>1.7902919245999901E-2</v>
      </c>
      <c r="C1200" s="1">
        <f t="shared" si="57"/>
        <v>2</v>
      </c>
      <c r="D1200" s="14">
        <v>1195</v>
      </c>
      <c r="E1200" s="12">
        <f t="shared" si="58"/>
        <v>1.7902919245999901E-2</v>
      </c>
      <c r="BC1200" s="12">
        <f t="shared" si="56"/>
        <v>1.7902919245999901E-2</v>
      </c>
    </row>
    <row r="1201" spans="1:55" x14ac:dyDescent="0.25">
      <c r="A1201" s="14">
        <v>1196</v>
      </c>
      <c r="B1201">
        <v>1.7818014348E-2</v>
      </c>
      <c r="C1201" s="1">
        <f t="shared" si="57"/>
        <v>2</v>
      </c>
      <c r="D1201" s="14">
        <v>1196</v>
      </c>
      <c r="E1201" s="12">
        <f t="shared" si="58"/>
        <v>1.7818014348E-2</v>
      </c>
      <c r="BC1201" s="12">
        <f t="shared" si="56"/>
        <v>1.7818014348E-2</v>
      </c>
    </row>
    <row r="1202" spans="1:55" x14ac:dyDescent="0.25">
      <c r="A1202" s="14">
        <v>1197</v>
      </c>
      <c r="B1202">
        <v>1.7733504293999999E-2</v>
      </c>
      <c r="C1202" s="1">
        <f t="shared" si="57"/>
        <v>2</v>
      </c>
      <c r="D1202" s="14">
        <v>1197</v>
      </c>
      <c r="E1202" s="12">
        <f t="shared" si="58"/>
        <v>1.7733504293999999E-2</v>
      </c>
      <c r="BC1202" s="12">
        <f t="shared" si="56"/>
        <v>1.7733504293999999E-2</v>
      </c>
    </row>
    <row r="1203" spans="1:55" x14ac:dyDescent="0.25">
      <c r="A1203" s="14">
        <v>1198</v>
      </c>
      <c r="B1203">
        <v>1.7649387320000001E-2</v>
      </c>
      <c r="C1203" s="1">
        <f t="shared" si="57"/>
        <v>2</v>
      </c>
      <c r="D1203" s="14">
        <v>1198</v>
      </c>
      <c r="E1203" s="12">
        <f t="shared" si="58"/>
        <v>1.7649387320000001E-2</v>
      </c>
      <c r="BC1203" s="12">
        <f t="shared" si="56"/>
        <v>1.7649387320000001E-2</v>
      </c>
    </row>
    <row r="1204" spans="1:55" x14ac:dyDescent="0.25">
      <c r="A1204" s="14">
        <v>1199</v>
      </c>
      <c r="B1204">
        <v>1.756566167E-2</v>
      </c>
      <c r="C1204" s="1">
        <f t="shared" si="57"/>
        <v>2</v>
      </c>
      <c r="D1204" s="14">
        <v>1199</v>
      </c>
      <c r="E1204" s="12">
        <f t="shared" si="58"/>
        <v>1.756566167E-2</v>
      </c>
      <c r="BC1204" s="12">
        <f t="shared" si="56"/>
        <v>1.756566167E-2</v>
      </c>
    </row>
    <row r="1205" spans="1:55" x14ac:dyDescent="0.25">
      <c r="A1205" s="14">
        <v>1200</v>
      </c>
      <c r="B1205">
        <v>1.7482325595999999E-2</v>
      </c>
      <c r="C1205" s="1">
        <f t="shared" si="57"/>
        <v>2</v>
      </c>
      <c r="D1205" s="14">
        <v>1200</v>
      </c>
      <c r="E1205" s="12">
        <f t="shared" si="58"/>
        <v>1.7482325595999999E-2</v>
      </c>
      <c r="BC1205" s="12">
        <f t="shared" si="56"/>
        <v>1.7482325595999999E-2</v>
      </c>
    </row>
    <row r="1206" spans="1:55" x14ac:dyDescent="0.25">
      <c r="A1206" s="14">
        <v>1201</v>
      </c>
      <c r="B1206">
        <v>1.7399377351999999E-2</v>
      </c>
      <c r="C1206" s="1">
        <f t="shared" si="57"/>
        <v>2</v>
      </c>
      <c r="D1206" s="14">
        <v>1201</v>
      </c>
      <c r="E1206" s="12">
        <f t="shared" si="58"/>
        <v>1.7399377351999999E-2</v>
      </c>
      <c r="BC1206" s="12">
        <f t="shared" si="56"/>
        <v>1.7399377351999999E-2</v>
      </c>
    </row>
    <row r="1207" spans="1:55" x14ac:dyDescent="0.25">
      <c r="A1207" s="14">
        <v>1202</v>
      </c>
      <c r="B1207">
        <v>1.7316815204E-2</v>
      </c>
      <c r="C1207" s="1">
        <f t="shared" si="57"/>
        <v>2</v>
      </c>
      <c r="D1207" s="14">
        <v>1202</v>
      </c>
      <c r="E1207" s="12">
        <f t="shared" si="58"/>
        <v>1.7316815204E-2</v>
      </c>
      <c r="BC1207" s="12">
        <f t="shared" si="56"/>
        <v>1.7316815204E-2</v>
      </c>
    </row>
    <row r="1208" spans="1:55" x14ac:dyDescent="0.25">
      <c r="A1208" s="14">
        <v>1203</v>
      </c>
      <c r="B1208">
        <v>1.7234637426E-2</v>
      </c>
      <c r="C1208" s="1">
        <f t="shared" si="57"/>
        <v>2</v>
      </c>
      <c r="D1208" s="14">
        <v>1203</v>
      </c>
      <c r="E1208" s="12">
        <f t="shared" si="58"/>
        <v>1.7234637426E-2</v>
      </c>
      <c r="BC1208" s="12">
        <f t="shared" si="56"/>
        <v>1.7234637426E-2</v>
      </c>
    </row>
    <row r="1209" spans="1:55" x14ac:dyDescent="0.25">
      <c r="A1209" s="14">
        <v>1204</v>
      </c>
      <c r="B1209">
        <v>1.7152842293999999E-2</v>
      </c>
      <c r="C1209" s="1">
        <f t="shared" si="57"/>
        <v>2</v>
      </c>
      <c r="D1209" s="14">
        <v>1204</v>
      </c>
      <c r="E1209" s="12">
        <f t="shared" si="58"/>
        <v>1.7152842293999999E-2</v>
      </c>
      <c r="BC1209" s="12">
        <f t="shared" si="56"/>
        <v>1.7152842293999999E-2</v>
      </c>
    </row>
    <row r="1210" spans="1:55" x14ac:dyDescent="0.25">
      <c r="A1210" s="14">
        <v>1205</v>
      </c>
      <c r="B1210">
        <v>1.7071428095999999E-2</v>
      </c>
      <c r="C1210" s="1">
        <f t="shared" si="57"/>
        <v>2</v>
      </c>
      <c r="D1210" s="14">
        <v>1205</v>
      </c>
      <c r="E1210" s="12">
        <f t="shared" si="58"/>
        <v>1.7071428095999999E-2</v>
      </c>
      <c r="BC1210" s="12">
        <f t="shared" si="56"/>
        <v>1.7071428095999999E-2</v>
      </c>
    </row>
    <row r="1211" spans="1:55" x14ac:dyDescent="0.25">
      <c r="A1211" s="14">
        <v>1206</v>
      </c>
      <c r="B1211">
        <v>1.6990393124000001E-2</v>
      </c>
      <c r="C1211" s="1">
        <f t="shared" si="57"/>
        <v>2</v>
      </c>
      <c r="D1211" s="14">
        <v>1206</v>
      </c>
      <c r="E1211" s="12">
        <f t="shared" si="58"/>
        <v>1.6990393124000001E-2</v>
      </c>
      <c r="BC1211" s="12">
        <f t="shared" si="56"/>
        <v>1.6990393124000001E-2</v>
      </c>
    </row>
    <row r="1212" spans="1:55" x14ac:dyDescent="0.25">
      <c r="A1212" s="14">
        <v>1207</v>
      </c>
      <c r="B1212">
        <v>1.6909735677999999E-2</v>
      </c>
      <c r="C1212" s="1">
        <f t="shared" si="57"/>
        <v>2</v>
      </c>
      <c r="D1212" s="14">
        <v>1207</v>
      </c>
      <c r="E1212" s="12">
        <f t="shared" si="58"/>
        <v>1.6909735677999999E-2</v>
      </c>
      <c r="BC1212" s="12">
        <f t="shared" si="56"/>
        <v>1.6909735677999999E-2</v>
      </c>
    </row>
    <row r="1213" spans="1:55" x14ac:dyDescent="0.25">
      <c r="A1213" s="14">
        <v>1208</v>
      </c>
      <c r="B1213">
        <v>1.68294540639999E-2</v>
      </c>
      <c r="C1213" s="1">
        <f t="shared" si="57"/>
        <v>2</v>
      </c>
      <c r="D1213" s="14">
        <v>1208</v>
      </c>
      <c r="E1213" s="12">
        <f t="shared" si="58"/>
        <v>1.68294540639999E-2</v>
      </c>
      <c r="BC1213" s="12">
        <f t="shared" si="56"/>
        <v>1.68294540639999E-2</v>
      </c>
    </row>
    <row r="1214" spans="1:55" x14ac:dyDescent="0.25">
      <c r="A1214" s="14">
        <v>1209</v>
      </c>
      <c r="B1214">
        <v>1.67495465979999E-2</v>
      </c>
      <c r="C1214" s="1">
        <f t="shared" si="57"/>
        <v>2</v>
      </c>
      <c r="D1214" s="14">
        <v>1209</v>
      </c>
      <c r="E1214" s="12">
        <f t="shared" si="58"/>
        <v>1.67495465979999E-2</v>
      </c>
      <c r="BC1214" s="12">
        <f t="shared" si="56"/>
        <v>1.67495465979999E-2</v>
      </c>
    </row>
    <row r="1215" spans="1:55" x14ac:dyDescent="0.25">
      <c r="A1215" s="14">
        <v>1210</v>
      </c>
      <c r="B1215">
        <v>1.66700116019999E-2</v>
      </c>
      <c r="C1215" s="1">
        <f t="shared" si="57"/>
        <v>2</v>
      </c>
      <c r="D1215" s="14">
        <v>1210</v>
      </c>
      <c r="E1215" s="12">
        <f t="shared" si="58"/>
        <v>1.66700116019999E-2</v>
      </c>
      <c r="BC1215" s="12">
        <f t="shared" si="56"/>
        <v>1.66700116019999E-2</v>
      </c>
    </row>
    <row r="1216" spans="1:55" x14ac:dyDescent="0.25">
      <c r="A1216" s="14">
        <v>1211</v>
      </c>
      <c r="B1216">
        <v>1.65908473999999E-2</v>
      </c>
      <c r="C1216" s="1">
        <f t="shared" si="57"/>
        <v>2</v>
      </c>
      <c r="D1216" s="14">
        <v>1211</v>
      </c>
      <c r="E1216" s="12">
        <f t="shared" si="58"/>
        <v>1.65908473999999E-2</v>
      </c>
      <c r="BC1216" s="12">
        <f t="shared" si="56"/>
        <v>1.65908473999999E-2</v>
      </c>
    </row>
    <row r="1217" spans="1:55" x14ac:dyDescent="0.25">
      <c r="A1217" s="14">
        <v>1212</v>
      </c>
      <c r="B1217">
        <v>1.6512052329999999E-2</v>
      </c>
      <c r="C1217" s="1">
        <f t="shared" si="57"/>
        <v>2</v>
      </c>
      <c r="D1217" s="14">
        <v>1212</v>
      </c>
      <c r="E1217" s="12">
        <f t="shared" si="58"/>
        <v>1.6512052329999999E-2</v>
      </c>
      <c r="BC1217" s="12">
        <f t="shared" si="56"/>
        <v>1.6512052329999999E-2</v>
      </c>
    </row>
    <row r="1218" spans="1:55" x14ac:dyDescent="0.25">
      <c r="A1218" s="14">
        <v>1213</v>
      </c>
      <c r="B1218">
        <v>1.6433624732E-2</v>
      </c>
      <c r="C1218" s="1">
        <f t="shared" si="57"/>
        <v>2</v>
      </c>
      <c r="D1218" s="14">
        <v>1213</v>
      </c>
      <c r="E1218" s="12">
        <f t="shared" si="58"/>
        <v>1.6433624732E-2</v>
      </c>
      <c r="BC1218" s="12">
        <f t="shared" si="56"/>
        <v>1.6433624732E-2</v>
      </c>
    </row>
    <row r="1219" spans="1:55" x14ac:dyDescent="0.25">
      <c r="A1219" s="14">
        <v>1214</v>
      </c>
      <c r="B1219">
        <v>1.6355562954000001E-2</v>
      </c>
      <c r="C1219" s="1">
        <f t="shared" si="57"/>
        <v>2</v>
      </c>
      <c r="D1219" s="14">
        <v>1214</v>
      </c>
      <c r="E1219" s="12">
        <f t="shared" si="58"/>
        <v>1.6355562954000001E-2</v>
      </c>
      <c r="BC1219" s="12">
        <f t="shared" si="56"/>
        <v>1.6355562954000001E-2</v>
      </c>
    </row>
    <row r="1220" spans="1:55" x14ac:dyDescent="0.25">
      <c r="A1220" s="14">
        <v>1215</v>
      </c>
      <c r="B1220">
        <v>1.6277865353999998E-2</v>
      </c>
      <c r="C1220" s="1">
        <f t="shared" si="57"/>
        <v>2</v>
      </c>
      <c r="D1220" s="14">
        <v>1215</v>
      </c>
      <c r="E1220" s="12">
        <f t="shared" si="58"/>
        <v>1.6277865353999998E-2</v>
      </c>
      <c r="BC1220" s="12">
        <f t="shared" si="56"/>
        <v>1.6277865353999998E-2</v>
      </c>
    </row>
    <row r="1221" spans="1:55" x14ac:dyDescent="0.25">
      <c r="A1221" s="14">
        <v>1216</v>
      </c>
      <c r="B1221">
        <v>1.6200530290000001E-2</v>
      </c>
      <c r="C1221" s="1">
        <f t="shared" si="57"/>
        <v>2</v>
      </c>
      <c r="D1221" s="14">
        <v>1216</v>
      </c>
      <c r="E1221" s="12">
        <f t="shared" si="58"/>
        <v>1.6200530290000001E-2</v>
      </c>
      <c r="BC1221" s="12">
        <f t="shared" ref="BC1221:BC1284" si="59">B1221</f>
        <v>1.6200530290000001E-2</v>
      </c>
    </row>
    <row r="1222" spans="1:55" x14ac:dyDescent="0.25">
      <c r="A1222" s="14">
        <v>1217</v>
      </c>
      <c r="B1222">
        <v>1.6123556136E-2</v>
      </c>
      <c r="C1222" s="1">
        <f t="shared" ref="C1222:C1285" si="60">IF(ROW()-$C$4&lt;=$C$2,1,2)</f>
        <v>2</v>
      </c>
      <c r="D1222" s="14">
        <v>1217</v>
      </c>
      <c r="E1222" s="12">
        <f t="shared" ref="E1222:E1285" si="61">B1222</f>
        <v>1.6123556136E-2</v>
      </c>
      <c r="BC1222" s="12">
        <f t="shared" si="59"/>
        <v>1.6123556136E-2</v>
      </c>
    </row>
    <row r="1223" spans="1:55" x14ac:dyDescent="0.25">
      <c r="A1223" s="14">
        <v>1218</v>
      </c>
      <c r="B1223">
        <v>1.6046941264000001E-2</v>
      </c>
      <c r="C1223" s="1">
        <f t="shared" si="60"/>
        <v>2</v>
      </c>
      <c r="D1223" s="14">
        <v>1218</v>
      </c>
      <c r="E1223" s="12">
        <f t="shared" si="61"/>
        <v>1.6046941264000001E-2</v>
      </c>
      <c r="BC1223" s="12">
        <f t="shared" si="59"/>
        <v>1.6046941264000001E-2</v>
      </c>
    </row>
    <row r="1224" spans="1:55" x14ac:dyDescent="0.25">
      <c r="A1224" s="14">
        <v>1219</v>
      </c>
      <c r="B1224">
        <v>1.5970684058E-2</v>
      </c>
      <c r="C1224" s="1">
        <f t="shared" si="60"/>
        <v>2</v>
      </c>
      <c r="D1224" s="14">
        <v>1219</v>
      </c>
      <c r="E1224" s="12">
        <f t="shared" si="61"/>
        <v>1.5970684058E-2</v>
      </c>
      <c r="BC1224" s="12">
        <f t="shared" si="59"/>
        <v>1.5970684058E-2</v>
      </c>
    </row>
    <row r="1225" spans="1:55" x14ac:dyDescent="0.25">
      <c r="A1225" s="14">
        <v>1220</v>
      </c>
      <c r="B1225">
        <v>1.5894782907999901E-2</v>
      </c>
      <c r="C1225" s="1">
        <f t="shared" si="60"/>
        <v>2</v>
      </c>
      <c r="D1225" s="14">
        <v>1220</v>
      </c>
      <c r="E1225" s="12">
        <f t="shared" si="61"/>
        <v>1.5894782907999901E-2</v>
      </c>
      <c r="BC1225" s="12">
        <f t="shared" si="59"/>
        <v>1.5894782907999901E-2</v>
      </c>
    </row>
    <row r="1226" spans="1:55" x14ac:dyDescent="0.25">
      <c r="A1226" s="14">
        <v>1221</v>
      </c>
      <c r="B1226">
        <v>1.5819236205999999E-2</v>
      </c>
      <c r="C1226" s="1">
        <f t="shared" si="60"/>
        <v>2</v>
      </c>
      <c r="D1226" s="14">
        <v>1221</v>
      </c>
      <c r="E1226" s="12">
        <f t="shared" si="61"/>
        <v>1.5819236205999999E-2</v>
      </c>
      <c r="BC1226" s="12">
        <f t="shared" si="59"/>
        <v>1.5819236205999999E-2</v>
      </c>
    </row>
    <row r="1227" spans="1:55" x14ac:dyDescent="0.25">
      <c r="A1227" s="14">
        <v>1222</v>
      </c>
      <c r="B1227">
        <v>1.5744042359999998E-2</v>
      </c>
      <c r="C1227" s="1">
        <f t="shared" si="60"/>
        <v>2</v>
      </c>
      <c r="D1227" s="14">
        <v>1222</v>
      </c>
      <c r="E1227" s="12">
        <f t="shared" si="61"/>
        <v>1.5744042359999998E-2</v>
      </c>
      <c r="BC1227" s="12">
        <f t="shared" si="59"/>
        <v>1.5744042359999998E-2</v>
      </c>
    </row>
    <row r="1228" spans="1:55" x14ac:dyDescent="0.25">
      <c r="A1228" s="14">
        <v>1223</v>
      </c>
      <c r="B1228">
        <v>1.5669199775999999E-2</v>
      </c>
      <c r="C1228" s="1">
        <f t="shared" si="60"/>
        <v>2</v>
      </c>
      <c r="D1228" s="14">
        <v>1223</v>
      </c>
      <c r="E1228" s="12">
        <f t="shared" si="61"/>
        <v>1.5669199775999999E-2</v>
      </c>
      <c r="BC1228" s="12">
        <f t="shared" si="59"/>
        <v>1.5669199775999999E-2</v>
      </c>
    </row>
    <row r="1229" spans="1:55" x14ac:dyDescent="0.25">
      <c r="A1229" s="14">
        <v>1224</v>
      </c>
      <c r="B1229">
        <v>1.55947068699999E-2</v>
      </c>
      <c r="C1229" s="1">
        <f t="shared" si="60"/>
        <v>2</v>
      </c>
      <c r="D1229" s="14">
        <v>1224</v>
      </c>
      <c r="E1229" s="12">
        <f t="shared" si="61"/>
        <v>1.55947068699999E-2</v>
      </c>
      <c r="BC1229" s="12">
        <f t="shared" si="59"/>
        <v>1.55947068699999E-2</v>
      </c>
    </row>
    <row r="1230" spans="1:55" x14ac:dyDescent="0.25">
      <c r="A1230" s="14">
        <v>1225</v>
      </c>
      <c r="B1230">
        <v>1.5520562064E-2</v>
      </c>
      <c r="C1230" s="1">
        <f t="shared" si="60"/>
        <v>2</v>
      </c>
      <c r="D1230" s="14">
        <v>1225</v>
      </c>
      <c r="E1230" s="12">
        <f t="shared" si="61"/>
        <v>1.5520562064E-2</v>
      </c>
      <c r="BC1230" s="12">
        <f t="shared" si="59"/>
        <v>1.5520562064E-2</v>
      </c>
    </row>
    <row r="1231" spans="1:55" x14ac:dyDescent="0.25">
      <c r="A1231" s="14">
        <v>1226</v>
      </c>
      <c r="B1231">
        <v>1.544676379E-2</v>
      </c>
      <c r="C1231" s="1">
        <f t="shared" si="60"/>
        <v>2</v>
      </c>
      <c r="D1231" s="14">
        <v>1226</v>
      </c>
      <c r="E1231" s="12">
        <f t="shared" si="61"/>
        <v>1.544676379E-2</v>
      </c>
      <c r="BC1231" s="12">
        <f t="shared" si="59"/>
        <v>1.544676379E-2</v>
      </c>
    </row>
    <row r="1232" spans="1:55" x14ac:dyDescent="0.25">
      <c r="A1232" s="14">
        <v>1227</v>
      </c>
      <c r="B1232">
        <v>1.5373310479999999E-2</v>
      </c>
      <c r="C1232" s="1">
        <f t="shared" si="60"/>
        <v>2</v>
      </c>
      <c r="D1232" s="14">
        <v>1227</v>
      </c>
      <c r="E1232" s="12">
        <f t="shared" si="61"/>
        <v>1.5373310479999999E-2</v>
      </c>
      <c r="BC1232" s="12">
        <f t="shared" si="59"/>
        <v>1.5373310479999999E-2</v>
      </c>
    </row>
    <row r="1233" spans="1:55" x14ac:dyDescent="0.25">
      <c r="A1233" s="14">
        <v>1228</v>
      </c>
      <c r="B1233">
        <v>1.5300200579999999E-2</v>
      </c>
      <c r="C1233" s="1">
        <f t="shared" si="60"/>
        <v>2</v>
      </c>
      <c r="D1233" s="14">
        <v>1228</v>
      </c>
      <c r="E1233" s="12">
        <f t="shared" si="61"/>
        <v>1.5300200579999999E-2</v>
      </c>
      <c r="BC1233" s="12">
        <f t="shared" si="59"/>
        <v>1.5300200579999999E-2</v>
      </c>
    </row>
    <row r="1234" spans="1:55" x14ac:dyDescent="0.25">
      <c r="A1234" s="14">
        <v>1229</v>
      </c>
      <c r="B1234">
        <v>1.5227432534E-2</v>
      </c>
      <c r="C1234" s="1">
        <f t="shared" si="60"/>
        <v>2</v>
      </c>
      <c r="D1234" s="14">
        <v>1229</v>
      </c>
      <c r="E1234" s="12">
        <f t="shared" si="61"/>
        <v>1.5227432534E-2</v>
      </c>
      <c r="BC1234" s="12">
        <f t="shared" si="59"/>
        <v>1.5227432534E-2</v>
      </c>
    </row>
    <row r="1235" spans="1:55" x14ac:dyDescent="0.25">
      <c r="A1235" s="14">
        <v>1230</v>
      </c>
      <c r="B1235">
        <v>1.51550048019999E-2</v>
      </c>
      <c r="C1235" s="1">
        <f t="shared" si="60"/>
        <v>2</v>
      </c>
      <c r="D1235" s="14">
        <v>1230</v>
      </c>
      <c r="E1235" s="12">
        <f t="shared" si="61"/>
        <v>1.51550048019999E-2</v>
      </c>
      <c r="BC1235" s="12">
        <f t="shared" si="59"/>
        <v>1.51550048019999E-2</v>
      </c>
    </row>
    <row r="1236" spans="1:55" x14ac:dyDescent="0.25">
      <c r="A1236" s="14">
        <v>1231</v>
      </c>
      <c r="B1236">
        <v>1.5082915841999899E-2</v>
      </c>
      <c r="C1236" s="1">
        <f t="shared" si="60"/>
        <v>2</v>
      </c>
      <c r="D1236" s="14">
        <v>1231</v>
      </c>
      <c r="E1236" s="12">
        <f t="shared" si="61"/>
        <v>1.5082915841999899E-2</v>
      </c>
      <c r="BC1236" s="12">
        <f t="shared" si="59"/>
        <v>1.5082915841999899E-2</v>
      </c>
    </row>
    <row r="1237" spans="1:55" x14ac:dyDescent="0.25">
      <c r="A1237" s="14">
        <v>1232</v>
      </c>
      <c r="B1237">
        <v>1.5011164124E-2</v>
      </c>
      <c r="C1237" s="1">
        <f t="shared" si="60"/>
        <v>2</v>
      </c>
      <c r="D1237" s="14">
        <v>1232</v>
      </c>
      <c r="E1237" s="12">
        <f t="shared" si="61"/>
        <v>1.5011164124E-2</v>
      </c>
      <c r="BC1237" s="12">
        <f t="shared" si="59"/>
        <v>1.5011164124E-2</v>
      </c>
    </row>
    <row r="1238" spans="1:55" x14ac:dyDescent="0.25">
      <c r="A1238" s="14">
        <v>1233</v>
      </c>
      <c r="B1238">
        <v>1.4939748122E-2</v>
      </c>
      <c r="C1238" s="1">
        <f t="shared" si="60"/>
        <v>2</v>
      </c>
      <c r="D1238" s="14">
        <v>1233</v>
      </c>
      <c r="E1238" s="12">
        <f t="shared" si="61"/>
        <v>1.4939748122E-2</v>
      </c>
      <c r="BC1238" s="12">
        <f t="shared" si="59"/>
        <v>1.4939748122E-2</v>
      </c>
    </row>
    <row r="1239" spans="1:55" x14ac:dyDescent="0.25">
      <c r="A1239" s="14">
        <v>1234</v>
      </c>
      <c r="B1239">
        <v>1.48686663179999E-2</v>
      </c>
      <c r="C1239" s="1">
        <f t="shared" si="60"/>
        <v>2</v>
      </c>
      <c r="D1239" s="14">
        <v>1234</v>
      </c>
      <c r="E1239" s="12">
        <f t="shared" si="61"/>
        <v>1.48686663179999E-2</v>
      </c>
      <c r="BC1239" s="12">
        <f t="shared" si="59"/>
        <v>1.48686663179999E-2</v>
      </c>
    </row>
    <row r="1240" spans="1:55" x14ac:dyDescent="0.25">
      <c r="A1240" s="14">
        <v>1235</v>
      </c>
      <c r="B1240">
        <v>1.47979171979999E-2</v>
      </c>
      <c r="C1240" s="1">
        <f t="shared" si="60"/>
        <v>2</v>
      </c>
      <c r="D1240" s="14">
        <v>1235</v>
      </c>
      <c r="E1240" s="12">
        <f t="shared" si="61"/>
        <v>1.47979171979999E-2</v>
      </c>
      <c r="BC1240" s="12">
        <f t="shared" si="59"/>
        <v>1.47979171979999E-2</v>
      </c>
    </row>
    <row r="1241" spans="1:55" x14ac:dyDescent="0.25">
      <c r="A1241" s="14">
        <v>1236</v>
      </c>
      <c r="B1241">
        <v>1.4727499256000001E-2</v>
      </c>
      <c r="C1241" s="1">
        <f t="shared" si="60"/>
        <v>2</v>
      </c>
      <c r="D1241" s="14">
        <v>1236</v>
      </c>
      <c r="E1241" s="12">
        <f t="shared" si="61"/>
        <v>1.4727499256000001E-2</v>
      </c>
      <c r="BC1241" s="12">
        <f t="shared" si="59"/>
        <v>1.4727499256000001E-2</v>
      </c>
    </row>
    <row r="1242" spans="1:55" x14ac:dyDescent="0.25">
      <c r="A1242" s="14">
        <v>1237</v>
      </c>
      <c r="B1242">
        <v>1.46574109919999E-2</v>
      </c>
      <c r="C1242" s="1">
        <f t="shared" si="60"/>
        <v>2</v>
      </c>
      <c r="D1242" s="14">
        <v>1237</v>
      </c>
      <c r="E1242" s="12">
        <f t="shared" si="61"/>
        <v>1.46574109919999E-2</v>
      </c>
      <c r="BC1242" s="12">
        <f t="shared" si="59"/>
        <v>1.46574109919999E-2</v>
      </c>
    </row>
    <row r="1243" spans="1:55" x14ac:dyDescent="0.25">
      <c r="A1243" s="14">
        <v>1238</v>
      </c>
      <c r="B1243">
        <v>1.4587650914E-2</v>
      </c>
      <c r="C1243" s="1">
        <f t="shared" si="60"/>
        <v>2</v>
      </c>
      <c r="D1243" s="14">
        <v>1238</v>
      </c>
      <c r="E1243" s="12">
        <f t="shared" si="61"/>
        <v>1.4587650914E-2</v>
      </c>
      <c r="BC1243" s="12">
        <f t="shared" si="59"/>
        <v>1.4587650914E-2</v>
      </c>
    </row>
    <row r="1244" spans="1:55" x14ac:dyDescent="0.25">
      <c r="A1244" s="14">
        <v>1239</v>
      </c>
      <c r="B1244">
        <v>1.4518217532E-2</v>
      </c>
      <c r="C1244" s="1">
        <f t="shared" si="60"/>
        <v>2</v>
      </c>
      <c r="D1244" s="14">
        <v>1239</v>
      </c>
      <c r="E1244" s="12">
        <f t="shared" si="61"/>
        <v>1.4518217532E-2</v>
      </c>
      <c r="BC1244" s="12">
        <f t="shared" si="59"/>
        <v>1.4518217532E-2</v>
      </c>
    </row>
    <row r="1245" spans="1:55" x14ac:dyDescent="0.25">
      <c r="A1245" s="14">
        <v>1240</v>
      </c>
      <c r="B1245">
        <v>1.44491093679999E-2</v>
      </c>
      <c r="C1245" s="1">
        <f t="shared" si="60"/>
        <v>2</v>
      </c>
      <c r="D1245" s="14">
        <v>1240</v>
      </c>
      <c r="E1245" s="12">
        <f t="shared" si="61"/>
        <v>1.44491093679999E-2</v>
      </c>
      <c r="BC1245" s="12">
        <f t="shared" si="59"/>
        <v>1.44491093679999E-2</v>
      </c>
    </row>
    <row r="1246" spans="1:55" x14ac:dyDescent="0.25">
      <c r="A1246" s="14">
        <v>1241</v>
      </c>
      <c r="B1246">
        <v>1.4380324944E-2</v>
      </c>
      <c r="C1246" s="1">
        <f t="shared" si="60"/>
        <v>2</v>
      </c>
      <c r="D1246" s="14">
        <v>1241</v>
      </c>
      <c r="E1246" s="12">
        <f t="shared" si="61"/>
        <v>1.4380324944E-2</v>
      </c>
      <c r="BC1246" s="12">
        <f t="shared" si="59"/>
        <v>1.4380324944E-2</v>
      </c>
    </row>
    <row r="1247" spans="1:55" x14ac:dyDescent="0.25">
      <c r="A1247" s="14">
        <v>1242</v>
      </c>
      <c r="B1247">
        <v>1.4311862793999999E-2</v>
      </c>
      <c r="C1247" s="1">
        <f t="shared" si="60"/>
        <v>2</v>
      </c>
      <c r="D1247" s="14">
        <v>1242</v>
      </c>
      <c r="E1247" s="12">
        <f t="shared" si="61"/>
        <v>1.4311862793999999E-2</v>
      </c>
      <c r="BC1247" s="12">
        <f t="shared" si="59"/>
        <v>1.4311862793999999E-2</v>
      </c>
    </row>
    <row r="1248" spans="1:55" x14ac:dyDescent="0.25">
      <c r="A1248" s="14">
        <v>1243</v>
      </c>
      <c r="B1248">
        <v>1.4243721453999899E-2</v>
      </c>
      <c r="C1248" s="1">
        <f t="shared" si="60"/>
        <v>2</v>
      </c>
      <c r="D1248" s="14">
        <v>1243</v>
      </c>
      <c r="E1248" s="12">
        <f t="shared" si="61"/>
        <v>1.4243721453999899E-2</v>
      </c>
      <c r="BC1248" s="12">
        <f t="shared" si="59"/>
        <v>1.4243721453999899E-2</v>
      </c>
    </row>
    <row r="1249" spans="1:55" x14ac:dyDescent="0.25">
      <c r="A1249" s="14">
        <v>1244</v>
      </c>
      <c r="B1249">
        <v>1.4175899469999999E-2</v>
      </c>
      <c r="C1249" s="1">
        <f t="shared" si="60"/>
        <v>2</v>
      </c>
      <c r="D1249" s="14">
        <v>1244</v>
      </c>
      <c r="E1249" s="12">
        <f t="shared" si="61"/>
        <v>1.4175899469999999E-2</v>
      </c>
      <c r="BC1249" s="12">
        <f t="shared" si="59"/>
        <v>1.4175899469999999E-2</v>
      </c>
    </row>
    <row r="1250" spans="1:55" x14ac:dyDescent="0.25">
      <c r="A1250" s="14">
        <v>1245</v>
      </c>
      <c r="B1250">
        <v>1.41083953899999E-2</v>
      </c>
      <c r="C1250" s="1">
        <f t="shared" si="60"/>
        <v>2</v>
      </c>
      <c r="D1250" s="14">
        <v>1245</v>
      </c>
      <c r="E1250" s="12">
        <f t="shared" si="61"/>
        <v>1.41083953899999E-2</v>
      </c>
      <c r="BC1250" s="12">
        <f t="shared" si="59"/>
        <v>1.41083953899999E-2</v>
      </c>
    </row>
    <row r="1251" spans="1:55" x14ac:dyDescent="0.25">
      <c r="A1251" s="14">
        <v>1246</v>
      </c>
      <c r="B1251">
        <v>1.40412077719999E-2</v>
      </c>
      <c r="C1251" s="1">
        <f t="shared" si="60"/>
        <v>2</v>
      </c>
      <c r="D1251" s="14">
        <v>1246</v>
      </c>
      <c r="E1251" s="12">
        <f t="shared" si="61"/>
        <v>1.40412077719999E-2</v>
      </c>
      <c r="BC1251" s="12">
        <f t="shared" si="59"/>
        <v>1.40412077719999E-2</v>
      </c>
    </row>
    <row r="1252" spans="1:55" x14ac:dyDescent="0.25">
      <c r="A1252" s="14">
        <v>1247</v>
      </c>
      <c r="B1252">
        <v>1.39743351759999E-2</v>
      </c>
      <c r="C1252" s="1">
        <f t="shared" si="60"/>
        <v>2</v>
      </c>
      <c r="D1252" s="14">
        <v>1247</v>
      </c>
      <c r="E1252" s="12">
        <f t="shared" si="61"/>
        <v>1.39743351759999E-2</v>
      </c>
      <c r="BC1252" s="12">
        <f t="shared" si="59"/>
        <v>1.39743351759999E-2</v>
      </c>
    </row>
    <row r="1253" spans="1:55" x14ac:dyDescent="0.25">
      <c r="A1253" s="14">
        <v>1248</v>
      </c>
      <c r="B1253">
        <v>1.3907776171999999E-2</v>
      </c>
      <c r="C1253" s="1">
        <f t="shared" si="60"/>
        <v>2</v>
      </c>
      <c r="D1253" s="14">
        <v>1248</v>
      </c>
      <c r="E1253" s="12">
        <f t="shared" si="61"/>
        <v>1.3907776171999999E-2</v>
      </c>
      <c r="BC1253" s="12">
        <f t="shared" si="59"/>
        <v>1.3907776171999999E-2</v>
      </c>
    </row>
    <row r="1254" spans="1:55" x14ac:dyDescent="0.25">
      <c r="A1254" s="14">
        <v>1249</v>
      </c>
      <c r="B1254">
        <v>1.3841529333999901E-2</v>
      </c>
      <c r="C1254" s="1">
        <f t="shared" si="60"/>
        <v>2</v>
      </c>
      <c r="D1254" s="14">
        <v>1249</v>
      </c>
      <c r="E1254" s="12">
        <f t="shared" si="61"/>
        <v>1.3841529333999901E-2</v>
      </c>
      <c r="BC1254" s="12">
        <f t="shared" si="59"/>
        <v>1.3841529333999901E-2</v>
      </c>
    </row>
    <row r="1255" spans="1:55" x14ac:dyDescent="0.25">
      <c r="A1255" s="14">
        <v>1250</v>
      </c>
      <c r="B1255">
        <v>1.3775593243999899E-2</v>
      </c>
      <c r="C1255" s="1">
        <f t="shared" si="60"/>
        <v>2</v>
      </c>
      <c r="D1255" s="14">
        <v>1250</v>
      </c>
      <c r="E1255" s="12">
        <f t="shared" si="61"/>
        <v>1.3775593243999899E-2</v>
      </c>
      <c r="BC1255" s="12">
        <f t="shared" si="59"/>
        <v>1.3775593243999899E-2</v>
      </c>
    </row>
    <row r="1256" spans="1:55" x14ac:dyDescent="0.25">
      <c r="A1256" s="14">
        <v>1251</v>
      </c>
      <c r="B1256">
        <v>1.3709966485999999E-2</v>
      </c>
      <c r="C1256" s="1">
        <f t="shared" si="60"/>
        <v>2</v>
      </c>
      <c r="D1256" s="14">
        <v>1251</v>
      </c>
      <c r="E1256" s="12">
        <f t="shared" si="61"/>
        <v>1.3709966485999999E-2</v>
      </c>
      <c r="BC1256" s="12">
        <f t="shared" si="59"/>
        <v>1.3709966485999999E-2</v>
      </c>
    </row>
    <row r="1257" spans="1:55" x14ac:dyDescent="0.25">
      <c r="A1257" s="14">
        <v>1252</v>
      </c>
      <c r="B1257">
        <v>1.3644647653999999E-2</v>
      </c>
      <c r="C1257" s="1">
        <f t="shared" si="60"/>
        <v>2</v>
      </c>
      <c r="D1257" s="14">
        <v>1252</v>
      </c>
      <c r="E1257" s="12">
        <f t="shared" si="61"/>
        <v>1.3644647653999999E-2</v>
      </c>
      <c r="BC1257" s="12">
        <f t="shared" si="59"/>
        <v>1.3644647653999999E-2</v>
      </c>
    </row>
    <row r="1258" spans="1:55" x14ac:dyDescent="0.25">
      <c r="A1258" s="14">
        <v>1253</v>
      </c>
      <c r="B1258">
        <v>1.3579635348E-2</v>
      </c>
      <c r="C1258" s="1">
        <f t="shared" si="60"/>
        <v>2</v>
      </c>
      <c r="D1258" s="14">
        <v>1253</v>
      </c>
      <c r="E1258" s="12">
        <f t="shared" si="61"/>
        <v>1.3579635348E-2</v>
      </c>
      <c r="BC1258" s="12">
        <f t="shared" si="59"/>
        <v>1.3579635348E-2</v>
      </c>
    </row>
    <row r="1259" spans="1:55" x14ac:dyDescent="0.25">
      <c r="A1259" s="14">
        <v>1254</v>
      </c>
      <c r="B1259">
        <v>1.3514928169999999E-2</v>
      </c>
      <c r="C1259" s="1">
        <f t="shared" si="60"/>
        <v>2</v>
      </c>
      <c r="D1259" s="14">
        <v>1254</v>
      </c>
      <c r="E1259" s="12">
        <f t="shared" si="61"/>
        <v>1.3514928169999999E-2</v>
      </c>
      <c r="BC1259" s="12">
        <f t="shared" si="59"/>
        <v>1.3514928169999999E-2</v>
      </c>
    </row>
    <row r="1260" spans="1:55" x14ac:dyDescent="0.25">
      <c r="A1260" s="14">
        <v>1255</v>
      </c>
      <c r="B1260">
        <v>1.345052473E-2</v>
      </c>
      <c r="C1260" s="1">
        <f t="shared" si="60"/>
        <v>2</v>
      </c>
      <c r="D1260" s="14">
        <v>1255</v>
      </c>
      <c r="E1260" s="12">
        <f t="shared" si="61"/>
        <v>1.345052473E-2</v>
      </c>
      <c r="BC1260" s="12">
        <f t="shared" si="59"/>
        <v>1.345052473E-2</v>
      </c>
    </row>
    <row r="1261" spans="1:55" x14ac:dyDescent="0.25">
      <c r="A1261" s="14">
        <v>1256</v>
      </c>
      <c r="B1261">
        <v>1.33864236479999E-2</v>
      </c>
      <c r="C1261" s="1">
        <f t="shared" si="60"/>
        <v>2</v>
      </c>
      <c r="D1261" s="14">
        <v>1256</v>
      </c>
      <c r="E1261" s="12">
        <f t="shared" si="61"/>
        <v>1.33864236479999E-2</v>
      </c>
      <c r="BC1261" s="12">
        <f t="shared" si="59"/>
        <v>1.33864236479999E-2</v>
      </c>
    </row>
    <row r="1262" spans="1:55" x14ac:dyDescent="0.25">
      <c r="A1262" s="14">
        <v>1257</v>
      </c>
      <c r="B1262">
        <v>1.3322623544E-2</v>
      </c>
      <c r="C1262" s="1">
        <f t="shared" si="60"/>
        <v>2</v>
      </c>
      <c r="D1262" s="14">
        <v>1257</v>
      </c>
      <c r="E1262" s="12">
        <f t="shared" si="61"/>
        <v>1.3322623544E-2</v>
      </c>
      <c r="BC1262" s="12">
        <f t="shared" si="59"/>
        <v>1.3322623544E-2</v>
      </c>
    </row>
    <row r="1263" spans="1:55" x14ac:dyDescent="0.25">
      <c r="A1263" s="14">
        <v>1258</v>
      </c>
      <c r="B1263">
        <v>1.3259123046E-2</v>
      </c>
      <c r="C1263" s="1">
        <f t="shared" si="60"/>
        <v>2</v>
      </c>
      <c r="D1263" s="14">
        <v>1258</v>
      </c>
      <c r="E1263" s="12">
        <f t="shared" si="61"/>
        <v>1.3259123046E-2</v>
      </c>
      <c r="BC1263" s="12">
        <f t="shared" si="59"/>
        <v>1.3259123046E-2</v>
      </c>
    </row>
    <row r="1264" spans="1:55" x14ac:dyDescent="0.25">
      <c r="A1264" s="14">
        <v>1259</v>
      </c>
      <c r="B1264">
        <v>1.3195920789999999E-2</v>
      </c>
      <c r="C1264" s="1">
        <f t="shared" si="60"/>
        <v>2</v>
      </c>
      <c r="D1264" s="14">
        <v>1259</v>
      </c>
      <c r="E1264" s="12">
        <f t="shared" si="61"/>
        <v>1.3195920789999999E-2</v>
      </c>
      <c r="BC1264" s="12">
        <f t="shared" si="59"/>
        <v>1.3195920789999999E-2</v>
      </c>
    </row>
    <row r="1265" spans="1:55" x14ac:dyDescent="0.25">
      <c r="A1265" s="14">
        <v>1260</v>
      </c>
      <c r="B1265">
        <v>1.31330154139999E-2</v>
      </c>
      <c r="C1265" s="1">
        <f t="shared" si="60"/>
        <v>2</v>
      </c>
      <c r="D1265" s="14">
        <v>1260</v>
      </c>
      <c r="E1265" s="12">
        <f t="shared" si="61"/>
        <v>1.31330154139999E-2</v>
      </c>
      <c r="BC1265" s="12">
        <f t="shared" si="59"/>
        <v>1.31330154139999E-2</v>
      </c>
    </row>
    <row r="1266" spans="1:55" x14ac:dyDescent="0.25">
      <c r="A1266" s="14">
        <v>1261</v>
      </c>
      <c r="B1266">
        <v>1.30704055659999E-2</v>
      </c>
      <c r="C1266" s="1">
        <f t="shared" si="60"/>
        <v>2</v>
      </c>
      <c r="D1266" s="14">
        <v>1261</v>
      </c>
      <c r="E1266" s="12">
        <f t="shared" si="61"/>
        <v>1.30704055659999E-2</v>
      </c>
      <c r="BC1266" s="12">
        <f t="shared" si="59"/>
        <v>1.30704055659999E-2</v>
      </c>
    </row>
    <row r="1267" spans="1:55" x14ac:dyDescent="0.25">
      <c r="A1267" s="14">
        <v>1262</v>
      </c>
      <c r="B1267">
        <v>1.3008089893999999E-2</v>
      </c>
      <c r="C1267" s="1">
        <f t="shared" si="60"/>
        <v>2</v>
      </c>
      <c r="D1267" s="14">
        <v>1262</v>
      </c>
      <c r="E1267" s="12">
        <f t="shared" si="61"/>
        <v>1.3008089893999999E-2</v>
      </c>
      <c r="BC1267" s="12">
        <f t="shared" si="59"/>
        <v>1.3008089893999999E-2</v>
      </c>
    </row>
    <row r="1268" spans="1:55" x14ac:dyDescent="0.25">
      <c r="A1268" s="14">
        <v>1263</v>
      </c>
      <c r="B1268">
        <v>1.2946067057999999E-2</v>
      </c>
      <c r="C1268" s="1">
        <f t="shared" si="60"/>
        <v>2</v>
      </c>
      <c r="D1268" s="14">
        <v>1263</v>
      </c>
      <c r="E1268" s="12">
        <f t="shared" si="61"/>
        <v>1.2946067057999999E-2</v>
      </c>
      <c r="BC1268" s="12">
        <f t="shared" si="59"/>
        <v>1.2946067057999999E-2</v>
      </c>
    </row>
    <row r="1269" spans="1:55" x14ac:dyDescent="0.25">
      <c r="A1269" s="14">
        <v>1264</v>
      </c>
      <c r="B1269">
        <v>1.2884335721999899E-2</v>
      </c>
      <c r="C1269" s="1">
        <f t="shared" si="60"/>
        <v>2</v>
      </c>
      <c r="D1269" s="14">
        <v>1264</v>
      </c>
      <c r="E1269" s="12">
        <f t="shared" si="61"/>
        <v>1.2884335721999899E-2</v>
      </c>
      <c r="BC1269" s="12">
        <f t="shared" si="59"/>
        <v>1.2884335721999899E-2</v>
      </c>
    </row>
    <row r="1270" spans="1:55" x14ac:dyDescent="0.25">
      <c r="A1270" s="14">
        <v>1265</v>
      </c>
      <c r="B1270">
        <v>1.2822894551999999E-2</v>
      </c>
      <c r="C1270" s="1">
        <f t="shared" si="60"/>
        <v>2</v>
      </c>
      <c r="D1270" s="14">
        <v>1265</v>
      </c>
      <c r="E1270" s="12">
        <f t="shared" si="61"/>
        <v>1.2822894551999999E-2</v>
      </c>
      <c r="BC1270" s="12">
        <f t="shared" si="59"/>
        <v>1.2822894551999999E-2</v>
      </c>
    </row>
    <row r="1271" spans="1:55" x14ac:dyDescent="0.25">
      <c r="A1271" s="14">
        <v>1266</v>
      </c>
      <c r="B1271">
        <v>1.2761742224E-2</v>
      </c>
      <c r="C1271" s="1">
        <f t="shared" si="60"/>
        <v>2</v>
      </c>
      <c r="D1271" s="14">
        <v>1266</v>
      </c>
      <c r="E1271" s="12">
        <f t="shared" si="61"/>
        <v>1.2761742224E-2</v>
      </c>
      <c r="BC1271" s="12">
        <f t="shared" si="59"/>
        <v>1.2761742224E-2</v>
      </c>
    </row>
    <row r="1272" spans="1:55" x14ac:dyDescent="0.25">
      <c r="A1272" s="14">
        <v>1267</v>
      </c>
      <c r="B1272">
        <v>1.27008774199999E-2</v>
      </c>
      <c r="C1272" s="1">
        <f t="shared" si="60"/>
        <v>2</v>
      </c>
      <c r="D1272" s="14">
        <v>1267</v>
      </c>
      <c r="E1272" s="12">
        <f t="shared" si="61"/>
        <v>1.27008774199999E-2</v>
      </c>
      <c r="BC1272" s="12">
        <f t="shared" si="59"/>
        <v>1.27008774199999E-2</v>
      </c>
    </row>
    <row r="1273" spans="1:55" x14ac:dyDescent="0.25">
      <c r="A1273" s="14">
        <v>1268</v>
      </c>
      <c r="B1273">
        <v>1.26402988219999E-2</v>
      </c>
      <c r="C1273" s="1">
        <f t="shared" si="60"/>
        <v>2</v>
      </c>
      <c r="D1273" s="14">
        <v>1268</v>
      </c>
      <c r="E1273" s="12">
        <f t="shared" si="61"/>
        <v>1.26402988219999E-2</v>
      </c>
      <c r="BC1273" s="12">
        <f t="shared" si="59"/>
        <v>1.26402988219999E-2</v>
      </c>
    </row>
    <row r="1274" spans="1:55" x14ac:dyDescent="0.25">
      <c r="A1274" s="14">
        <v>1269</v>
      </c>
      <c r="B1274">
        <v>1.25800051259999E-2</v>
      </c>
      <c r="C1274" s="1">
        <f t="shared" si="60"/>
        <v>2</v>
      </c>
      <c r="D1274" s="14">
        <v>1269</v>
      </c>
      <c r="E1274" s="12">
        <f t="shared" si="61"/>
        <v>1.25800051259999E-2</v>
      </c>
      <c r="BC1274" s="12">
        <f t="shared" si="59"/>
        <v>1.25800051259999E-2</v>
      </c>
    </row>
    <row r="1275" spans="1:55" x14ac:dyDescent="0.25">
      <c r="A1275" s="14">
        <v>1270</v>
      </c>
      <c r="B1275">
        <v>1.2519995026E-2</v>
      </c>
      <c r="C1275" s="1">
        <f t="shared" si="60"/>
        <v>2</v>
      </c>
      <c r="D1275" s="14">
        <v>1270</v>
      </c>
      <c r="E1275" s="12">
        <f t="shared" si="61"/>
        <v>1.2519995026E-2</v>
      </c>
      <c r="BC1275" s="12">
        <f t="shared" si="59"/>
        <v>1.2519995026E-2</v>
      </c>
    </row>
    <row r="1276" spans="1:55" x14ac:dyDescent="0.25">
      <c r="A1276" s="14">
        <v>1271</v>
      </c>
      <c r="B1276">
        <v>1.24602672259999E-2</v>
      </c>
      <c r="C1276" s="1">
        <f t="shared" si="60"/>
        <v>2</v>
      </c>
      <c r="D1276" s="14">
        <v>1271</v>
      </c>
      <c r="E1276" s="12">
        <f t="shared" si="61"/>
        <v>1.24602672259999E-2</v>
      </c>
      <c r="BC1276" s="12">
        <f t="shared" si="59"/>
        <v>1.24602672259999E-2</v>
      </c>
    </row>
    <row r="1277" spans="1:55" x14ac:dyDescent="0.25">
      <c r="A1277" s="14">
        <v>1272</v>
      </c>
      <c r="B1277">
        <v>1.24008204339999E-2</v>
      </c>
      <c r="C1277" s="1">
        <f t="shared" si="60"/>
        <v>2</v>
      </c>
      <c r="D1277" s="14">
        <v>1272</v>
      </c>
      <c r="E1277" s="12">
        <f t="shared" si="61"/>
        <v>1.24008204339999E-2</v>
      </c>
      <c r="BC1277" s="12">
        <f t="shared" si="59"/>
        <v>1.24008204339999E-2</v>
      </c>
    </row>
    <row r="1278" spans="1:55" x14ac:dyDescent="0.25">
      <c r="A1278" s="14">
        <v>1273</v>
      </c>
      <c r="B1278">
        <v>1.2341653364E-2</v>
      </c>
      <c r="C1278" s="1">
        <f t="shared" si="60"/>
        <v>2</v>
      </c>
      <c r="D1278" s="14">
        <v>1273</v>
      </c>
      <c r="E1278" s="12">
        <f t="shared" si="61"/>
        <v>1.2341653364E-2</v>
      </c>
      <c r="BC1278" s="12">
        <f t="shared" si="59"/>
        <v>1.2341653364E-2</v>
      </c>
    </row>
    <row r="1279" spans="1:55" x14ac:dyDescent="0.25">
      <c r="A1279" s="14">
        <v>1274</v>
      </c>
      <c r="B1279">
        <v>1.2282764737999999E-2</v>
      </c>
      <c r="C1279" s="1">
        <f t="shared" si="60"/>
        <v>2</v>
      </c>
      <c r="D1279" s="14">
        <v>1274</v>
      </c>
      <c r="E1279" s="12">
        <f t="shared" si="61"/>
        <v>1.2282764737999999E-2</v>
      </c>
      <c r="BC1279" s="12">
        <f t="shared" si="59"/>
        <v>1.2282764737999999E-2</v>
      </c>
    </row>
    <row r="1280" spans="1:55" x14ac:dyDescent="0.25">
      <c r="A1280" s="14">
        <v>1275</v>
      </c>
      <c r="B1280">
        <v>1.22241532759999E-2</v>
      </c>
      <c r="C1280" s="1">
        <f t="shared" si="60"/>
        <v>2</v>
      </c>
      <c r="D1280" s="14">
        <v>1275</v>
      </c>
      <c r="E1280" s="12">
        <f t="shared" si="61"/>
        <v>1.22241532759999E-2</v>
      </c>
      <c r="BC1280" s="12">
        <f t="shared" si="59"/>
        <v>1.22241532759999E-2</v>
      </c>
    </row>
    <row r="1281" spans="1:55" x14ac:dyDescent="0.25">
      <c r="A1281" s="14">
        <v>1276</v>
      </c>
      <c r="B1281">
        <v>1.2165817714E-2</v>
      </c>
      <c r="C1281" s="1">
        <f t="shared" si="60"/>
        <v>2</v>
      </c>
      <c r="D1281" s="14">
        <v>1276</v>
      </c>
      <c r="E1281" s="12">
        <f t="shared" si="61"/>
        <v>1.2165817714E-2</v>
      </c>
      <c r="BC1281" s="12">
        <f t="shared" si="59"/>
        <v>1.2165817714E-2</v>
      </c>
    </row>
    <row r="1282" spans="1:55" x14ac:dyDescent="0.25">
      <c r="A1282" s="14">
        <v>1277</v>
      </c>
      <c r="B1282">
        <v>1.21077567839999E-2</v>
      </c>
      <c r="C1282" s="1">
        <f t="shared" si="60"/>
        <v>2</v>
      </c>
      <c r="D1282" s="14">
        <v>1277</v>
      </c>
      <c r="E1282" s="12">
        <f t="shared" si="61"/>
        <v>1.21077567839999E-2</v>
      </c>
      <c r="BC1282" s="12">
        <f t="shared" si="59"/>
        <v>1.21077567839999E-2</v>
      </c>
    </row>
    <row r="1283" spans="1:55" x14ac:dyDescent="0.25">
      <c r="A1283" s="14">
        <v>1278</v>
      </c>
      <c r="B1283">
        <v>1.2049969230000001E-2</v>
      </c>
      <c r="C1283" s="1">
        <f t="shared" si="60"/>
        <v>2</v>
      </c>
      <c r="D1283" s="14">
        <v>1278</v>
      </c>
      <c r="E1283" s="12">
        <f t="shared" si="61"/>
        <v>1.2049969230000001E-2</v>
      </c>
      <c r="BC1283" s="12">
        <f t="shared" si="59"/>
        <v>1.2049969230000001E-2</v>
      </c>
    </row>
    <row r="1284" spans="1:55" x14ac:dyDescent="0.25">
      <c r="A1284" s="14">
        <v>1279</v>
      </c>
      <c r="B1284">
        <v>1.1992453798E-2</v>
      </c>
      <c r="C1284" s="1">
        <f t="shared" si="60"/>
        <v>2</v>
      </c>
      <c r="D1284" s="14">
        <v>1279</v>
      </c>
      <c r="E1284" s="12">
        <f t="shared" si="61"/>
        <v>1.1992453798E-2</v>
      </c>
      <c r="BC1284" s="12">
        <f t="shared" si="59"/>
        <v>1.1992453798E-2</v>
      </c>
    </row>
    <row r="1285" spans="1:55" x14ac:dyDescent="0.25">
      <c r="A1285" s="14">
        <v>1280</v>
      </c>
      <c r="B1285">
        <v>1.19352092419999E-2</v>
      </c>
      <c r="C1285" s="1">
        <f t="shared" si="60"/>
        <v>2</v>
      </c>
      <c r="D1285" s="14">
        <v>1280</v>
      </c>
      <c r="E1285" s="12">
        <f t="shared" si="61"/>
        <v>1.19352092419999E-2</v>
      </c>
      <c r="BC1285" s="12">
        <f t="shared" ref="BC1285:BC1348" si="62">B1285</f>
        <v>1.19352092419999E-2</v>
      </c>
    </row>
    <row r="1286" spans="1:55" x14ac:dyDescent="0.25">
      <c r="A1286" s="14">
        <v>1281</v>
      </c>
      <c r="B1286">
        <v>1.1878234316E-2</v>
      </c>
      <c r="C1286" s="1">
        <f t="shared" ref="C1286:C1349" si="63">IF(ROW()-$C$4&lt;=$C$2,1,2)</f>
        <v>2</v>
      </c>
      <c r="D1286" s="14">
        <v>1281</v>
      </c>
      <c r="E1286" s="12">
        <f t="shared" ref="E1286:E1349" si="64">B1286</f>
        <v>1.1878234316E-2</v>
      </c>
      <c r="BC1286" s="12">
        <f t="shared" si="62"/>
        <v>1.1878234316E-2</v>
      </c>
    </row>
    <row r="1287" spans="1:55" x14ac:dyDescent="0.25">
      <c r="A1287" s="14">
        <v>1282</v>
      </c>
      <c r="B1287">
        <v>1.1821527785999901E-2</v>
      </c>
      <c r="C1287" s="1">
        <f t="shared" si="63"/>
        <v>2</v>
      </c>
      <c r="D1287" s="14">
        <v>1282</v>
      </c>
      <c r="E1287" s="12">
        <f t="shared" si="64"/>
        <v>1.1821527785999901E-2</v>
      </c>
      <c r="BC1287" s="12">
        <f t="shared" si="62"/>
        <v>1.1821527785999901E-2</v>
      </c>
    </row>
    <row r="1288" spans="1:55" x14ac:dyDescent="0.25">
      <c r="A1288" s="14">
        <v>1283</v>
      </c>
      <c r="B1288">
        <v>1.17650884219999E-2</v>
      </c>
      <c r="C1288" s="1">
        <f t="shared" si="63"/>
        <v>2</v>
      </c>
      <c r="D1288" s="14">
        <v>1283</v>
      </c>
      <c r="E1288" s="12">
        <f t="shared" si="64"/>
        <v>1.17650884219999E-2</v>
      </c>
      <c r="BC1288" s="12">
        <f t="shared" si="62"/>
        <v>1.17650884219999E-2</v>
      </c>
    </row>
    <row r="1289" spans="1:55" x14ac:dyDescent="0.25">
      <c r="A1289" s="14">
        <v>1284</v>
      </c>
      <c r="B1289">
        <v>1.1708914993999999E-2</v>
      </c>
      <c r="C1289" s="1">
        <f t="shared" si="63"/>
        <v>2</v>
      </c>
      <c r="D1289" s="14">
        <v>1284</v>
      </c>
      <c r="E1289" s="12">
        <f t="shared" si="64"/>
        <v>1.1708914993999999E-2</v>
      </c>
      <c r="BC1289" s="12">
        <f t="shared" si="62"/>
        <v>1.1708914993999999E-2</v>
      </c>
    </row>
    <row r="1290" spans="1:55" x14ac:dyDescent="0.25">
      <c r="A1290" s="14">
        <v>1285</v>
      </c>
      <c r="B1290">
        <v>1.1653006283999999E-2</v>
      </c>
      <c r="C1290" s="1">
        <f t="shared" si="63"/>
        <v>2</v>
      </c>
      <c r="D1290" s="14">
        <v>1285</v>
      </c>
      <c r="E1290" s="12">
        <f t="shared" si="64"/>
        <v>1.1653006283999999E-2</v>
      </c>
      <c r="BC1290" s="12">
        <f t="shared" si="62"/>
        <v>1.1653006283999999E-2</v>
      </c>
    </row>
    <row r="1291" spans="1:55" x14ac:dyDescent="0.25">
      <c r="A1291" s="14">
        <v>1286</v>
      </c>
      <c r="B1291">
        <v>1.1597361076E-2</v>
      </c>
      <c r="C1291" s="1">
        <f t="shared" si="63"/>
        <v>2</v>
      </c>
      <c r="D1291" s="14">
        <v>1286</v>
      </c>
      <c r="E1291" s="12">
        <f t="shared" si="64"/>
        <v>1.1597361076E-2</v>
      </c>
      <c r="BC1291" s="12">
        <f t="shared" si="62"/>
        <v>1.1597361076E-2</v>
      </c>
    </row>
    <row r="1292" spans="1:55" x14ac:dyDescent="0.25">
      <c r="A1292" s="14">
        <v>1287</v>
      </c>
      <c r="B1292">
        <v>1.15419781599999E-2</v>
      </c>
      <c r="C1292" s="1">
        <f t="shared" si="63"/>
        <v>2</v>
      </c>
      <c r="D1292" s="14">
        <v>1287</v>
      </c>
      <c r="E1292" s="12">
        <f t="shared" si="64"/>
        <v>1.15419781599999E-2</v>
      </c>
      <c r="BC1292" s="12">
        <f t="shared" si="62"/>
        <v>1.15419781599999E-2</v>
      </c>
    </row>
    <row r="1293" spans="1:55" x14ac:dyDescent="0.25">
      <c r="A1293" s="14">
        <v>1288</v>
      </c>
      <c r="B1293">
        <v>1.14868563319999E-2</v>
      </c>
      <c r="C1293" s="1">
        <f t="shared" si="63"/>
        <v>2</v>
      </c>
      <c r="D1293" s="14">
        <v>1288</v>
      </c>
      <c r="E1293" s="12">
        <f t="shared" si="64"/>
        <v>1.14868563319999E-2</v>
      </c>
      <c r="BC1293" s="12">
        <f t="shared" si="62"/>
        <v>1.14868563319999E-2</v>
      </c>
    </row>
    <row r="1294" spans="1:55" x14ac:dyDescent="0.25">
      <c r="A1294" s="14">
        <v>1289</v>
      </c>
      <c r="B1294">
        <v>1.1431994387999999E-2</v>
      </c>
      <c r="C1294" s="1">
        <f t="shared" si="63"/>
        <v>2</v>
      </c>
      <c r="D1294" s="14">
        <v>1289</v>
      </c>
      <c r="E1294" s="12">
        <f t="shared" si="64"/>
        <v>1.1431994387999999E-2</v>
      </c>
      <c r="BC1294" s="12">
        <f t="shared" si="62"/>
        <v>1.1431994387999999E-2</v>
      </c>
    </row>
    <row r="1295" spans="1:55" x14ac:dyDescent="0.25">
      <c r="A1295" s="14">
        <v>1290</v>
      </c>
      <c r="B1295">
        <v>1.1377391137999999E-2</v>
      </c>
      <c r="C1295" s="1">
        <f t="shared" si="63"/>
        <v>2</v>
      </c>
      <c r="D1295" s="14">
        <v>1290</v>
      </c>
      <c r="E1295" s="12">
        <f t="shared" si="64"/>
        <v>1.1377391137999999E-2</v>
      </c>
      <c r="BC1295" s="12">
        <f t="shared" si="62"/>
        <v>1.1377391137999999E-2</v>
      </c>
    </row>
    <row r="1296" spans="1:55" x14ac:dyDescent="0.25">
      <c r="A1296" s="14">
        <v>1291</v>
      </c>
      <c r="B1296">
        <v>1.13230453919999E-2</v>
      </c>
      <c r="C1296" s="1">
        <f t="shared" si="63"/>
        <v>2</v>
      </c>
      <c r="D1296" s="14">
        <v>1291</v>
      </c>
      <c r="E1296" s="12">
        <f t="shared" si="64"/>
        <v>1.13230453919999E-2</v>
      </c>
      <c r="BC1296" s="12">
        <f t="shared" si="62"/>
        <v>1.13230453919999E-2</v>
      </c>
    </row>
    <row r="1297" spans="1:55" x14ac:dyDescent="0.25">
      <c r="A1297" s="14">
        <v>1292</v>
      </c>
      <c r="B1297">
        <v>1.1268955964E-2</v>
      </c>
      <c r="C1297" s="1">
        <f t="shared" si="63"/>
        <v>2</v>
      </c>
      <c r="D1297" s="14">
        <v>1292</v>
      </c>
      <c r="E1297" s="12">
        <f t="shared" si="64"/>
        <v>1.1268955964E-2</v>
      </c>
      <c r="BC1297" s="12">
        <f t="shared" si="62"/>
        <v>1.1268955964E-2</v>
      </c>
    </row>
    <row r="1298" spans="1:55" x14ac:dyDescent="0.25">
      <c r="A1298" s="14">
        <v>1293</v>
      </c>
      <c r="B1298">
        <v>1.1215121678E-2</v>
      </c>
      <c r="C1298" s="1">
        <f t="shared" si="63"/>
        <v>2</v>
      </c>
      <c r="D1298" s="14">
        <v>1293</v>
      </c>
      <c r="E1298" s="12">
        <f t="shared" si="64"/>
        <v>1.1215121678E-2</v>
      </c>
      <c r="BC1298" s="12">
        <f t="shared" si="62"/>
        <v>1.1215121678E-2</v>
      </c>
    </row>
    <row r="1299" spans="1:55" x14ac:dyDescent="0.25">
      <c r="A1299" s="14">
        <v>1294</v>
      </c>
      <c r="B1299">
        <v>1.1161541358E-2</v>
      </c>
      <c r="C1299" s="1">
        <f t="shared" si="63"/>
        <v>2</v>
      </c>
      <c r="D1299" s="14">
        <v>1294</v>
      </c>
      <c r="E1299" s="12">
        <f t="shared" si="64"/>
        <v>1.1161541358E-2</v>
      </c>
      <c r="BC1299" s="12">
        <f t="shared" si="62"/>
        <v>1.1161541358E-2</v>
      </c>
    </row>
    <row r="1300" spans="1:55" x14ac:dyDescent="0.25">
      <c r="A1300" s="14">
        <v>1295</v>
      </c>
      <c r="B1300">
        <v>1.11082138359999E-2</v>
      </c>
      <c r="C1300" s="1">
        <f t="shared" si="63"/>
        <v>2</v>
      </c>
      <c r="D1300" s="14">
        <v>1295</v>
      </c>
      <c r="E1300" s="12">
        <f t="shared" si="64"/>
        <v>1.11082138359999E-2</v>
      </c>
      <c r="BC1300" s="12">
        <f t="shared" si="62"/>
        <v>1.11082138359999E-2</v>
      </c>
    </row>
    <row r="1301" spans="1:55" x14ac:dyDescent="0.25">
      <c r="A1301" s="14">
        <v>1296</v>
      </c>
      <c r="B1301">
        <v>1.1055137947999999E-2</v>
      </c>
      <c r="C1301" s="1">
        <f t="shared" si="63"/>
        <v>2</v>
      </c>
      <c r="D1301" s="14">
        <v>1296</v>
      </c>
      <c r="E1301" s="12">
        <f t="shared" si="64"/>
        <v>1.1055137947999999E-2</v>
      </c>
      <c r="BC1301" s="12">
        <f t="shared" si="62"/>
        <v>1.1055137947999999E-2</v>
      </c>
    </row>
    <row r="1302" spans="1:55" x14ac:dyDescent="0.25">
      <c r="A1302" s="14">
        <v>1297</v>
      </c>
      <c r="B1302">
        <v>1.1002312536E-2</v>
      </c>
      <c r="C1302" s="1">
        <f t="shared" si="63"/>
        <v>2</v>
      </c>
      <c r="D1302" s="14">
        <v>1297</v>
      </c>
      <c r="E1302" s="12">
        <f t="shared" si="64"/>
        <v>1.1002312536E-2</v>
      </c>
      <c r="BC1302" s="12">
        <f t="shared" si="62"/>
        <v>1.1002312536E-2</v>
      </c>
    </row>
    <row r="1303" spans="1:55" x14ac:dyDescent="0.25">
      <c r="A1303" s="14">
        <v>1298</v>
      </c>
      <c r="B1303">
        <v>1.0949736446000001E-2</v>
      </c>
      <c r="C1303" s="1">
        <f t="shared" si="63"/>
        <v>2</v>
      </c>
      <c r="D1303" s="14">
        <v>1298</v>
      </c>
      <c r="E1303" s="12">
        <f t="shared" si="64"/>
        <v>1.0949736446000001E-2</v>
      </c>
      <c r="BC1303" s="12">
        <f t="shared" si="62"/>
        <v>1.0949736446000001E-2</v>
      </c>
    </row>
    <row r="1304" spans="1:55" x14ac:dyDescent="0.25">
      <c r="A1304" s="14">
        <v>1299</v>
      </c>
      <c r="B1304">
        <v>1.0897408532E-2</v>
      </c>
      <c r="C1304" s="1">
        <f t="shared" si="63"/>
        <v>2</v>
      </c>
      <c r="D1304" s="14">
        <v>1299</v>
      </c>
      <c r="E1304" s="12">
        <f t="shared" si="64"/>
        <v>1.0897408532E-2</v>
      </c>
      <c r="BC1304" s="12">
        <f t="shared" si="62"/>
        <v>1.0897408532E-2</v>
      </c>
    </row>
    <row r="1305" spans="1:55" x14ac:dyDescent="0.25">
      <c r="A1305" s="14">
        <v>1300</v>
      </c>
      <c r="B1305">
        <v>1.0845327647999999E-2</v>
      </c>
      <c r="C1305" s="1">
        <f t="shared" si="63"/>
        <v>2</v>
      </c>
      <c r="D1305" s="14">
        <v>1300</v>
      </c>
      <c r="E1305" s="12">
        <f t="shared" si="64"/>
        <v>1.0845327647999999E-2</v>
      </c>
      <c r="BC1305" s="12">
        <f t="shared" si="62"/>
        <v>1.0845327647999999E-2</v>
      </c>
    </row>
    <row r="1306" spans="1:55" x14ac:dyDescent="0.25">
      <c r="A1306" s="14">
        <v>1301</v>
      </c>
      <c r="B1306">
        <v>1.07934926559999E-2</v>
      </c>
      <c r="C1306" s="1">
        <f t="shared" si="63"/>
        <v>2</v>
      </c>
      <c r="D1306" s="14">
        <v>1301</v>
      </c>
      <c r="E1306" s="12">
        <f t="shared" si="64"/>
        <v>1.07934926559999E-2</v>
      </c>
      <c r="BC1306" s="12">
        <f t="shared" si="62"/>
        <v>1.07934926559999E-2</v>
      </c>
    </row>
    <row r="1307" spans="1:55" x14ac:dyDescent="0.25">
      <c r="A1307" s="14">
        <v>1302</v>
      </c>
      <c r="B1307">
        <v>1.0741902423999999E-2</v>
      </c>
      <c r="C1307" s="1">
        <f t="shared" si="63"/>
        <v>2</v>
      </c>
      <c r="D1307" s="14">
        <v>1302</v>
      </c>
      <c r="E1307" s="12">
        <f t="shared" si="64"/>
        <v>1.0741902423999999E-2</v>
      </c>
      <c r="BC1307" s="12">
        <f t="shared" si="62"/>
        <v>1.0741902423999999E-2</v>
      </c>
    </row>
    <row r="1308" spans="1:55" x14ac:dyDescent="0.25">
      <c r="A1308" s="14">
        <v>1303</v>
      </c>
      <c r="B1308">
        <v>1.0690555823999999E-2</v>
      </c>
      <c r="C1308" s="1">
        <f t="shared" si="63"/>
        <v>2</v>
      </c>
      <c r="D1308" s="14">
        <v>1303</v>
      </c>
      <c r="E1308" s="12">
        <f t="shared" si="64"/>
        <v>1.0690555823999999E-2</v>
      </c>
      <c r="BC1308" s="12">
        <f t="shared" si="62"/>
        <v>1.0690555823999999E-2</v>
      </c>
    </row>
    <row r="1309" spans="1:55" x14ac:dyDescent="0.25">
      <c r="A1309" s="14">
        <v>1304</v>
      </c>
      <c r="B1309">
        <v>1.06394517299999E-2</v>
      </c>
      <c r="C1309" s="1">
        <f t="shared" si="63"/>
        <v>2</v>
      </c>
      <c r="D1309" s="14">
        <v>1304</v>
      </c>
      <c r="E1309" s="12">
        <f t="shared" si="64"/>
        <v>1.06394517299999E-2</v>
      </c>
      <c r="BC1309" s="12">
        <f t="shared" si="62"/>
        <v>1.06394517299999E-2</v>
      </c>
    </row>
    <row r="1310" spans="1:55" x14ac:dyDescent="0.25">
      <c r="A1310" s="14">
        <v>1305</v>
      </c>
      <c r="B1310">
        <v>1.0588589025999901E-2</v>
      </c>
      <c r="C1310" s="1">
        <f t="shared" si="63"/>
        <v>2</v>
      </c>
      <c r="D1310" s="14">
        <v>1305</v>
      </c>
      <c r="E1310" s="12">
        <f t="shared" si="64"/>
        <v>1.0588589025999901E-2</v>
      </c>
      <c r="BC1310" s="12">
        <f t="shared" si="62"/>
        <v>1.0588589025999901E-2</v>
      </c>
    </row>
    <row r="1311" spans="1:55" x14ac:dyDescent="0.25">
      <c r="A1311" s="14">
        <v>1306</v>
      </c>
      <c r="B1311">
        <v>1.0537966598E-2</v>
      </c>
      <c r="C1311" s="1">
        <f t="shared" si="63"/>
        <v>2</v>
      </c>
      <c r="D1311" s="14">
        <v>1306</v>
      </c>
      <c r="E1311" s="12">
        <f t="shared" si="64"/>
        <v>1.0537966598E-2</v>
      </c>
      <c r="BC1311" s="12">
        <f t="shared" si="62"/>
        <v>1.0537966598E-2</v>
      </c>
    </row>
    <row r="1312" spans="1:55" x14ac:dyDescent="0.25">
      <c r="A1312" s="14">
        <v>1307</v>
      </c>
      <c r="B1312">
        <v>1.04875833359999E-2</v>
      </c>
      <c r="C1312" s="1">
        <f t="shared" si="63"/>
        <v>2</v>
      </c>
      <c r="D1312" s="14">
        <v>1307</v>
      </c>
      <c r="E1312" s="12">
        <f t="shared" si="64"/>
        <v>1.04875833359999E-2</v>
      </c>
      <c r="BC1312" s="12">
        <f t="shared" si="62"/>
        <v>1.04875833359999E-2</v>
      </c>
    </row>
    <row r="1313" spans="1:55" x14ac:dyDescent="0.25">
      <c r="A1313" s="14">
        <v>1308</v>
      </c>
      <c r="B1313">
        <v>1.04374381379999E-2</v>
      </c>
      <c r="C1313" s="1">
        <f t="shared" si="63"/>
        <v>2</v>
      </c>
      <c r="D1313" s="14">
        <v>1308</v>
      </c>
      <c r="E1313" s="12">
        <f t="shared" si="64"/>
        <v>1.04374381379999E-2</v>
      </c>
      <c r="BC1313" s="12">
        <f t="shared" si="62"/>
        <v>1.04374381379999E-2</v>
      </c>
    </row>
    <row r="1314" spans="1:55" x14ac:dyDescent="0.25">
      <c r="A1314" s="14">
        <v>1309</v>
      </c>
      <c r="B1314">
        <v>1.03875299019999E-2</v>
      </c>
      <c r="C1314" s="1">
        <f t="shared" si="63"/>
        <v>2</v>
      </c>
      <c r="D1314" s="14">
        <v>1309</v>
      </c>
      <c r="E1314" s="12">
        <f t="shared" si="64"/>
        <v>1.03875299019999E-2</v>
      </c>
      <c r="BC1314" s="12">
        <f t="shared" si="62"/>
        <v>1.03875299019999E-2</v>
      </c>
    </row>
    <row r="1315" spans="1:55" x14ac:dyDescent="0.25">
      <c r="A1315" s="14">
        <v>1310</v>
      </c>
      <c r="B1315">
        <v>1.0337857537999999E-2</v>
      </c>
      <c r="C1315" s="1">
        <f t="shared" si="63"/>
        <v>2</v>
      </c>
      <c r="D1315" s="14">
        <v>1310</v>
      </c>
      <c r="E1315" s="12">
        <f t="shared" si="64"/>
        <v>1.0337857537999999E-2</v>
      </c>
      <c r="BC1315" s="12">
        <f t="shared" si="62"/>
        <v>1.0337857537999999E-2</v>
      </c>
    </row>
    <row r="1316" spans="1:55" x14ac:dyDescent="0.25">
      <c r="A1316" s="14">
        <v>1311</v>
      </c>
      <c r="B1316">
        <v>1.02884199539999E-2</v>
      </c>
      <c r="C1316" s="1">
        <f t="shared" si="63"/>
        <v>2</v>
      </c>
      <c r="D1316" s="14">
        <v>1311</v>
      </c>
      <c r="E1316" s="12">
        <f t="shared" si="64"/>
        <v>1.02884199539999E-2</v>
      </c>
      <c r="BC1316" s="12">
        <f t="shared" si="62"/>
        <v>1.02884199539999E-2</v>
      </c>
    </row>
    <row r="1317" spans="1:55" x14ac:dyDescent="0.25">
      <c r="A1317" s="14">
        <v>1312</v>
      </c>
      <c r="B1317">
        <v>1.0239216066E-2</v>
      </c>
      <c r="C1317" s="1">
        <f t="shared" si="63"/>
        <v>2</v>
      </c>
      <c r="D1317" s="14">
        <v>1312</v>
      </c>
      <c r="E1317" s="12">
        <f t="shared" si="64"/>
        <v>1.0239216066E-2</v>
      </c>
      <c r="BC1317" s="12">
        <f t="shared" si="62"/>
        <v>1.0239216066E-2</v>
      </c>
    </row>
    <row r="1318" spans="1:55" x14ac:dyDescent="0.25">
      <c r="A1318" s="14">
        <v>1313</v>
      </c>
      <c r="B1318">
        <v>1.0190244794000001E-2</v>
      </c>
      <c r="C1318" s="1">
        <f t="shared" si="63"/>
        <v>2</v>
      </c>
      <c r="D1318" s="14">
        <v>1313</v>
      </c>
      <c r="E1318" s="12">
        <f t="shared" si="64"/>
        <v>1.0190244794000001E-2</v>
      </c>
      <c r="BC1318" s="12">
        <f t="shared" si="62"/>
        <v>1.0190244794000001E-2</v>
      </c>
    </row>
    <row r="1319" spans="1:55" x14ac:dyDescent="0.25">
      <c r="A1319" s="14">
        <v>1314</v>
      </c>
      <c r="B1319">
        <v>1.0141505063999899E-2</v>
      </c>
      <c r="C1319" s="1">
        <f t="shared" si="63"/>
        <v>2</v>
      </c>
      <c r="D1319" s="14">
        <v>1314</v>
      </c>
      <c r="E1319" s="12">
        <f t="shared" si="64"/>
        <v>1.0141505063999899E-2</v>
      </c>
      <c r="BC1319" s="12">
        <f t="shared" si="62"/>
        <v>1.0141505063999899E-2</v>
      </c>
    </row>
    <row r="1320" spans="1:55" x14ac:dyDescent="0.25">
      <c r="A1320" s="14">
        <v>1315</v>
      </c>
      <c r="B1320">
        <v>1.00929958039999E-2</v>
      </c>
      <c r="C1320" s="1">
        <f t="shared" si="63"/>
        <v>2</v>
      </c>
      <c r="D1320" s="14">
        <v>1315</v>
      </c>
      <c r="E1320" s="12">
        <f t="shared" si="64"/>
        <v>1.00929958039999E-2</v>
      </c>
      <c r="BC1320" s="12">
        <f t="shared" si="62"/>
        <v>1.00929958039999E-2</v>
      </c>
    </row>
    <row r="1321" spans="1:55" x14ac:dyDescent="0.25">
      <c r="A1321" s="14">
        <v>1316</v>
      </c>
      <c r="B1321">
        <v>1.00447159519999E-2</v>
      </c>
      <c r="C1321" s="1">
        <f t="shared" si="63"/>
        <v>2</v>
      </c>
      <c r="D1321" s="14">
        <v>1316</v>
      </c>
      <c r="E1321" s="12">
        <f t="shared" si="64"/>
        <v>1.00447159519999E-2</v>
      </c>
      <c r="BC1321" s="12">
        <f t="shared" si="62"/>
        <v>1.00447159519999E-2</v>
      </c>
    </row>
    <row r="1322" spans="1:55" x14ac:dyDescent="0.25">
      <c r="A1322" s="14">
        <v>1317</v>
      </c>
      <c r="B1322">
        <v>9.9966644440000006E-3</v>
      </c>
      <c r="C1322" s="1">
        <f t="shared" si="63"/>
        <v>2</v>
      </c>
      <c r="D1322" s="14">
        <v>1317</v>
      </c>
      <c r="E1322" s="12">
        <f t="shared" si="64"/>
        <v>9.9966644440000006E-3</v>
      </c>
      <c r="BC1322" s="12">
        <f t="shared" si="62"/>
        <v>9.9966644440000006E-3</v>
      </c>
    </row>
    <row r="1323" spans="1:55" x14ac:dyDescent="0.25">
      <c r="A1323" s="14">
        <v>1318</v>
      </c>
      <c r="B1323">
        <v>9.9488402239999996E-3</v>
      </c>
      <c r="C1323" s="1">
        <f t="shared" si="63"/>
        <v>2</v>
      </c>
      <c r="D1323" s="14">
        <v>1318</v>
      </c>
      <c r="E1323" s="12">
        <f t="shared" si="64"/>
        <v>9.9488402239999996E-3</v>
      </c>
      <c r="BC1323" s="12">
        <f t="shared" si="62"/>
        <v>9.9488402239999996E-3</v>
      </c>
    </row>
    <row r="1324" spans="1:55" x14ac:dyDescent="0.25">
      <c r="A1324" s="14">
        <v>1319</v>
      </c>
      <c r="B1324">
        <v>9.9012422399999897E-3</v>
      </c>
      <c r="C1324" s="1">
        <f t="shared" si="63"/>
        <v>2</v>
      </c>
      <c r="D1324" s="14">
        <v>1319</v>
      </c>
      <c r="E1324" s="12">
        <f t="shared" si="64"/>
        <v>9.9012422399999897E-3</v>
      </c>
      <c r="BC1324" s="12">
        <f t="shared" si="62"/>
        <v>9.9012422399999897E-3</v>
      </c>
    </row>
    <row r="1325" spans="1:55" x14ac:dyDescent="0.25">
      <c r="A1325" s="14">
        <v>1320</v>
      </c>
      <c r="B1325">
        <v>9.8538694479999994E-3</v>
      </c>
      <c r="C1325" s="1">
        <f t="shared" si="63"/>
        <v>2</v>
      </c>
      <c r="D1325" s="14">
        <v>1320</v>
      </c>
      <c r="E1325" s="12">
        <f t="shared" si="64"/>
        <v>9.8538694479999994E-3</v>
      </c>
      <c r="BC1325" s="12">
        <f t="shared" si="62"/>
        <v>9.8538694479999994E-3</v>
      </c>
    </row>
    <row r="1326" spans="1:55" x14ac:dyDescent="0.25">
      <c r="A1326" s="14">
        <v>1321</v>
      </c>
      <c r="B1326">
        <v>9.8067208039999895E-3</v>
      </c>
      <c r="C1326" s="1">
        <f t="shared" si="63"/>
        <v>2</v>
      </c>
      <c r="D1326" s="14">
        <v>1321</v>
      </c>
      <c r="E1326" s="12">
        <f t="shared" si="64"/>
        <v>9.8067208039999895E-3</v>
      </c>
      <c r="BC1326" s="12">
        <f t="shared" si="62"/>
        <v>9.8067208039999895E-3</v>
      </c>
    </row>
    <row r="1327" spans="1:55" x14ac:dyDescent="0.25">
      <c r="A1327" s="14">
        <v>1322</v>
      </c>
      <c r="B1327">
        <v>9.7597952719999902E-3</v>
      </c>
      <c r="C1327" s="1">
        <f t="shared" si="63"/>
        <v>2</v>
      </c>
      <c r="D1327" s="14">
        <v>1322</v>
      </c>
      <c r="E1327" s="12">
        <f t="shared" si="64"/>
        <v>9.7597952719999902E-3</v>
      </c>
      <c r="BC1327" s="12">
        <f t="shared" si="62"/>
        <v>9.7597952719999902E-3</v>
      </c>
    </row>
    <row r="1328" spans="1:55" x14ac:dyDescent="0.25">
      <c r="A1328" s="14">
        <v>1323</v>
      </c>
      <c r="B1328">
        <v>9.7130918159999899E-3</v>
      </c>
      <c r="C1328" s="1">
        <f t="shared" si="63"/>
        <v>2</v>
      </c>
      <c r="D1328" s="14">
        <v>1323</v>
      </c>
      <c r="E1328" s="12">
        <f t="shared" si="64"/>
        <v>9.7130918159999899E-3</v>
      </c>
      <c r="BC1328" s="12">
        <f t="shared" si="62"/>
        <v>9.7130918159999899E-3</v>
      </c>
    </row>
    <row r="1329" spans="1:55" x14ac:dyDescent="0.25">
      <c r="A1329" s="14">
        <v>1324</v>
      </c>
      <c r="B1329">
        <v>9.6666094079999997E-3</v>
      </c>
      <c r="C1329" s="1">
        <f t="shared" si="63"/>
        <v>2</v>
      </c>
      <c r="D1329" s="14">
        <v>1324</v>
      </c>
      <c r="E1329" s="12">
        <f t="shared" si="64"/>
        <v>9.6666094079999997E-3</v>
      </c>
      <c r="BC1329" s="12">
        <f t="shared" si="62"/>
        <v>9.6666094079999997E-3</v>
      </c>
    </row>
    <row r="1330" spans="1:55" x14ac:dyDescent="0.25">
      <c r="A1330" s="14">
        <v>1325</v>
      </c>
      <c r="B1330">
        <v>9.6203470279999995E-3</v>
      </c>
      <c r="C1330" s="1">
        <f t="shared" si="63"/>
        <v>2</v>
      </c>
      <c r="D1330" s="14">
        <v>1325</v>
      </c>
      <c r="E1330" s="12">
        <f t="shared" si="64"/>
        <v>9.6203470279999995E-3</v>
      </c>
      <c r="BC1330" s="12">
        <f t="shared" si="62"/>
        <v>9.6203470279999995E-3</v>
      </c>
    </row>
    <row r="1331" spans="1:55" x14ac:dyDescent="0.25">
      <c r="A1331" s="14">
        <v>1326</v>
      </c>
      <c r="B1331">
        <v>9.5743036520000002E-3</v>
      </c>
      <c r="C1331" s="1">
        <f t="shared" si="63"/>
        <v>2</v>
      </c>
      <c r="D1331" s="14">
        <v>1326</v>
      </c>
      <c r="E1331" s="12">
        <f t="shared" si="64"/>
        <v>9.5743036520000002E-3</v>
      </c>
      <c r="BC1331" s="12">
        <f t="shared" si="62"/>
        <v>9.5743036520000002E-3</v>
      </c>
    </row>
    <row r="1332" spans="1:55" x14ac:dyDescent="0.25">
      <c r="A1332" s="14">
        <v>1327</v>
      </c>
      <c r="B1332">
        <v>9.5284782680000006E-3</v>
      </c>
      <c r="C1332" s="1">
        <f t="shared" si="63"/>
        <v>2</v>
      </c>
      <c r="D1332" s="14">
        <v>1327</v>
      </c>
      <c r="E1332" s="12">
        <f t="shared" si="64"/>
        <v>9.5284782680000006E-3</v>
      </c>
      <c r="BC1332" s="12">
        <f t="shared" si="62"/>
        <v>9.5284782680000006E-3</v>
      </c>
    </row>
    <row r="1333" spans="1:55" x14ac:dyDescent="0.25">
      <c r="A1333" s="14">
        <v>1328</v>
      </c>
      <c r="B1333">
        <v>9.4828698639999997E-3</v>
      </c>
      <c r="C1333" s="1">
        <f t="shared" si="63"/>
        <v>2</v>
      </c>
      <c r="D1333" s="14">
        <v>1328</v>
      </c>
      <c r="E1333" s="12">
        <f t="shared" si="64"/>
        <v>9.4828698639999997E-3</v>
      </c>
      <c r="BC1333" s="12">
        <f t="shared" si="62"/>
        <v>9.4828698639999997E-3</v>
      </c>
    </row>
    <row r="1334" spans="1:55" x14ac:dyDescent="0.25">
      <c r="A1334" s="14">
        <v>1329</v>
      </c>
      <c r="B1334">
        <v>9.4374774359999997E-3</v>
      </c>
      <c r="C1334" s="1">
        <f t="shared" si="63"/>
        <v>2</v>
      </c>
      <c r="D1334" s="14">
        <v>1329</v>
      </c>
      <c r="E1334" s="12">
        <f t="shared" si="64"/>
        <v>9.4374774359999997E-3</v>
      </c>
      <c r="BC1334" s="12">
        <f t="shared" si="62"/>
        <v>9.4374774359999997E-3</v>
      </c>
    </row>
    <row r="1335" spans="1:55" x14ac:dyDescent="0.25">
      <c r="A1335" s="14">
        <v>1330</v>
      </c>
      <c r="B1335">
        <v>9.3922999799999993E-3</v>
      </c>
      <c r="C1335" s="1">
        <f t="shared" si="63"/>
        <v>2</v>
      </c>
      <c r="D1335" s="14">
        <v>1330</v>
      </c>
      <c r="E1335" s="12">
        <f t="shared" si="64"/>
        <v>9.3922999799999993E-3</v>
      </c>
      <c r="BC1335" s="12">
        <f t="shared" si="62"/>
        <v>9.3922999799999993E-3</v>
      </c>
    </row>
    <row r="1336" spans="1:55" x14ac:dyDescent="0.25">
      <c r="A1336" s="14">
        <v>1331</v>
      </c>
      <c r="B1336">
        <v>9.3473365020000001E-3</v>
      </c>
      <c r="C1336" s="1">
        <f t="shared" si="63"/>
        <v>2</v>
      </c>
      <c r="D1336" s="14">
        <v>1331</v>
      </c>
      <c r="E1336" s="12">
        <f t="shared" si="64"/>
        <v>9.3473365020000001E-3</v>
      </c>
      <c r="BC1336" s="12">
        <f t="shared" si="62"/>
        <v>9.3473365020000001E-3</v>
      </c>
    </row>
    <row r="1337" spans="1:55" x14ac:dyDescent="0.25">
      <c r="A1337" s="14">
        <v>1332</v>
      </c>
      <c r="B1337">
        <v>9.3025860079999998E-3</v>
      </c>
      <c r="C1337" s="1">
        <f t="shared" si="63"/>
        <v>2</v>
      </c>
      <c r="D1337" s="14">
        <v>1332</v>
      </c>
      <c r="E1337" s="12">
        <f t="shared" si="64"/>
        <v>9.3025860079999998E-3</v>
      </c>
      <c r="BC1337" s="12">
        <f t="shared" si="62"/>
        <v>9.3025860079999998E-3</v>
      </c>
    </row>
    <row r="1338" spans="1:55" x14ac:dyDescent="0.25">
      <c r="A1338" s="14">
        <v>1333</v>
      </c>
      <c r="B1338">
        <v>9.2580475079999999E-3</v>
      </c>
      <c r="C1338" s="1">
        <f t="shared" si="63"/>
        <v>2</v>
      </c>
      <c r="D1338" s="14">
        <v>1333</v>
      </c>
      <c r="E1338" s="12">
        <f t="shared" si="64"/>
        <v>9.2580475079999999E-3</v>
      </c>
      <c r="BC1338" s="12">
        <f t="shared" si="62"/>
        <v>9.2580475079999999E-3</v>
      </c>
    </row>
    <row r="1339" spans="1:55" x14ac:dyDescent="0.25">
      <c r="A1339" s="14">
        <v>1334</v>
      </c>
      <c r="B1339">
        <v>9.2137200219999903E-3</v>
      </c>
      <c r="C1339" s="1">
        <f t="shared" si="63"/>
        <v>2</v>
      </c>
      <c r="D1339" s="14">
        <v>1334</v>
      </c>
      <c r="E1339" s="12">
        <f t="shared" si="64"/>
        <v>9.2137200219999903E-3</v>
      </c>
      <c r="BC1339" s="12">
        <f t="shared" si="62"/>
        <v>9.2137200219999903E-3</v>
      </c>
    </row>
    <row r="1340" spans="1:55" x14ac:dyDescent="0.25">
      <c r="A1340" s="14">
        <v>1335</v>
      </c>
      <c r="B1340">
        <v>9.1696025699999992E-3</v>
      </c>
      <c r="C1340" s="1">
        <f t="shared" si="63"/>
        <v>2</v>
      </c>
      <c r="D1340" s="14">
        <v>1335</v>
      </c>
      <c r="E1340" s="12">
        <f t="shared" si="64"/>
        <v>9.1696025699999992E-3</v>
      </c>
      <c r="BC1340" s="12">
        <f t="shared" si="62"/>
        <v>9.1696025699999992E-3</v>
      </c>
    </row>
    <row r="1341" spans="1:55" x14ac:dyDescent="0.25">
      <c r="A1341" s="14">
        <v>1336</v>
      </c>
      <c r="B1341">
        <v>9.1256941739999899E-3</v>
      </c>
      <c r="C1341" s="1">
        <f t="shared" si="63"/>
        <v>2</v>
      </c>
      <c r="D1341" s="14">
        <v>1336</v>
      </c>
      <c r="E1341" s="12">
        <f t="shared" si="64"/>
        <v>9.1256941739999899E-3</v>
      </c>
      <c r="BC1341" s="12">
        <f t="shared" si="62"/>
        <v>9.1256941739999899E-3</v>
      </c>
    </row>
    <row r="1342" spans="1:55" x14ac:dyDescent="0.25">
      <c r="A1342" s="14">
        <v>1337</v>
      </c>
      <c r="B1342">
        <v>9.0819938659999992E-3</v>
      </c>
      <c r="C1342" s="1">
        <f t="shared" si="63"/>
        <v>2</v>
      </c>
      <c r="D1342" s="14">
        <v>1337</v>
      </c>
      <c r="E1342" s="12">
        <f t="shared" si="64"/>
        <v>9.0819938659999992E-3</v>
      </c>
      <c r="BC1342" s="12">
        <f t="shared" si="62"/>
        <v>9.0819938659999992E-3</v>
      </c>
    </row>
    <row r="1343" spans="1:55" x14ac:dyDescent="0.25">
      <c r="A1343" s="14">
        <v>1338</v>
      </c>
      <c r="B1343">
        <v>9.0385006800000004E-3</v>
      </c>
      <c r="C1343" s="1">
        <f t="shared" si="63"/>
        <v>2</v>
      </c>
      <c r="D1343" s="14">
        <v>1338</v>
      </c>
      <c r="E1343" s="12">
        <f t="shared" si="64"/>
        <v>9.0385006800000004E-3</v>
      </c>
      <c r="BC1343" s="12">
        <f t="shared" si="62"/>
        <v>9.0385006800000004E-3</v>
      </c>
    </row>
    <row r="1344" spans="1:55" x14ac:dyDescent="0.25">
      <c r="A1344" s="14">
        <v>1339</v>
      </c>
      <c r="B1344">
        <v>8.9952136519999993E-3</v>
      </c>
      <c r="C1344" s="1">
        <f t="shared" si="63"/>
        <v>2</v>
      </c>
      <c r="D1344" s="14">
        <v>1339</v>
      </c>
      <c r="E1344" s="12">
        <f t="shared" si="64"/>
        <v>8.9952136519999993E-3</v>
      </c>
      <c r="BC1344" s="12">
        <f t="shared" si="62"/>
        <v>8.9952136519999993E-3</v>
      </c>
    </row>
    <row r="1345" spans="1:55" x14ac:dyDescent="0.25">
      <c r="A1345" s="14">
        <v>1340</v>
      </c>
      <c r="B1345">
        <v>8.9521318259999996E-3</v>
      </c>
      <c r="C1345" s="1">
        <f t="shared" si="63"/>
        <v>2</v>
      </c>
      <c r="D1345" s="14">
        <v>1340</v>
      </c>
      <c r="E1345" s="12">
        <f t="shared" si="64"/>
        <v>8.9521318259999996E-3</v>
      </c>
      <c r="BC1345" s="12">
        <f t="shared" si="62"/>
        <v>8.9521318259999996E-3</v>
      </c>
    </row>
    <row r="1346" spans="1:55" x14ac:dyDescent="0.25">
      <c r="A1346" s="14">
        <v>1341</v>
      </c>
      <c r="B1346">
        <v>8.909254246E-3</v>
      </c>
      <c r="C1346" s="1">
        <f t="shared" si="63"/>
        <v>2</v>
      </c>
      <c r="D1346" s="14">
        <v>1341</v>
      </c>
      <c r="E1346" s="12">
        <f t="shared" si="64"/>
        <v>8.909254246E-3</v>
      </c>
      <c r="BC1346" s="12">
        <f t="shared" si="62"/>
        <v>8.909254246E-3</v>
      </c>
    </row>
    <row r="1347" spans="1:55" x14ac:dyDescent="0.25">
      <c r="A1347" s="14">
        <v>1342</v>
      </c>
      <c r="B1347">
        <v>8.8665799659999999E-3</v>
      </c>
      <c r="C1347" s="1">
        <f t="shared" si="63"/>
        <v>2</v>
      </c>
      <c r="D1347" s="14">
        <v>1342</v>
      </c>
      <c r="E1347" s="12">
        <f t="shared" si="64"/>
        <v>8.8665799659999999E-3</v>
      </c>
      <c r="BC1347" s="12">
        <f t="shared" si="62"/>
        <v>8.8665799659999999E-3</v>
      </c>
    </row>
    <row r="1348" spans="1:55" x14ac:dyDescent="0.25">
      <c r="A1348" s="14">
        <v>1343</v>
      </c>
      <c r="B1348">
        <v>8.8241080399999901E-3</v>
      </c>
      <c r="C1348" s="1">
        <f t="shared" si="63"/>
        <v>2</v>
      </c>
      <c r="D1348" s="14">
        <v>1343</v>
      </c>
      <c r="E1348" s="12">
        <f t="shared" si="64"/>
        <v>8.8241080399999901E-3</v>
      </c>
      <c r="BC1348" s="12">
        <f t="shared" si="62"/>
        <v>8.8241080399999901E-3</v>
      </c>
    </row>
    <row r="1349" spans="1:55" x14ac:dyDescent="0.25">
      <c r="A1349" s="14">
        <v>1344</v>
      </c>
      <c r="B1349">
        <v>8.7818375259999994E-3</v>
      </c>
      <c r="C1349" s="1">
        <f t="shared" si="63"/>
        <v>2</v>
      </c>
      <c r="D1349" s="14">
        <v>1344</v>
      </c>
      <c r="E1349" s="12">
        <f t="shared" si="64"/>
        <v>8.7818375259999994E-3</v>
      </c>
      <c r="BC1349" s="12">
        <f t="shared" ref="BC1349:BC1412" si="65">B1349</f>
        <v>8.7818375259999994E-3</v>
      </c>
    </row>
    <row r="1350" spans="1:55" x14ac:dyDescent="0.25">
      <c r="A1350" s="14">
        <v>1345</v>
      </c>
      <c r="B1350">
        <v>8.7397674899999996E-3</v>
      </c>
      <c r="C1350" s="1">
        <f t="shared" ref="C1350:C1413" si="66">IF(ROW()-$C$4&lt;=$C$2,1,2)</f>
        <v>2</v>
      </c>
      <c r="D1350" s="14">
        <v>1345</v>
      </c>
      <c r="E1350" s="12">
        <f t="shared" ref="E1350:E1413" si="67">B1350</f>
        <v>8.7397674899999996E-3</v>
      </c>
      <c r="BC1350" s="12">
        <f t="shared" si="65"/>
        <v>8.7397674899999996E-3</v>
      </c>
    </row>
    <row r="1351" spans="1:55" x14ac:dyDescent="0.25">
      <c r="A1351" s="14">
        <v>1346</v>
      </c>
      <c r="B1351">
        <v>8.6978969959999996E-3</v>
      </c>
      <c r="C1351" s="1">
        <f t="shared" si="66"/>
        <v>2</v>
      </c>
      <c r="D1351" s="14">
        <v>1346</v>
      </c>
      <c r="E1351" s="12">
        <f t="shared" si="67"/>
        <v>8.6978969959999996E-3</v>
      </c>
      <c r="BC1351" s="12">
        <f t="shared" si="65"/>
        <v>8.6978969959999996E-3</v>
      </c>
    </row>
    <row r="1352" spans="1:55" x14ac:dyDescent="0.25">
      <c r="A1352" s="14">
        <v>1347</v>
      </c>
      <c r="B1352">
        <v>8.6562251199999996E-3</v>
      </c>
      <c r="C1352" s="1">
        <f t="shared" si="66"/>
        <v>2</v>
      </c>
      <c r="D1352" s="14">
        <v>1347</v>
      </c>
      <c r="E1352" s="12">
        <f t="shared" si="67"/>
        <v>8.6562251199999996E-3</v>
      </c>
      <c r="BC1352" s="12">
        <f t="shared" si="65"/>
        <v>8.6562251199999996E-3</v>
      </c>
    </row>
    <row r="1353" spans="1:55" x14ac:dyDescent="0.25">
      <c r="A1353" s="14">
        <v>1348</v>
      </c>
      <c r="B1353">
        <v>8.6147509339999997E-3</v>
      </c>
      <c r="C1353" s="1">
        <f t="shared" si="66"/>
        <v>2</v>
      </c>
      <c r="D1353" s="14">
        <v>1348</v>
      </c>
      <c r="E1353" s="12">
        <f t="shared" si="67"/>
        <v>8.6147509339999997E-3</v>
      </c>
      <c r="BC1353" s="12">
        <f t="shared" si="65"/>
        <v>8.6147509339999997E-3</v>
      </c>
    </row>
    <row r="1354" spans="1:55" x14ac:dyDescent="0.25">
      <c r="A1354" s="14">
        <v>1349</v>
      </c>
      <c r="B1354">
        <v>8.5734735199999995E-3</v>
      </c>
      <c r="C1354" s="1">
        <f t="shared" si="66"/>
        <v>2</v>
      </c>
      <c r="D1354" s="14">
        <v>1349</v>
      </c>
      <c r="E1354" s="12">
        <f t="shared" si="67"/>
        <v>8.5734735199999995E-3</v>
      </c>
      <c r="BC1354" s="12">
        <f t="shared" si="65"/>
        <v>8.5734735199999995E-3</v>
      </c>
    </row>
    <row r="1355" spans="1:55" x14ac:dyDescent="0.25">
      <c r="A1355" s="14">
        <v>1350</v>
      </c>
      <c r="B1355">
        <v>8.5323919619999904E-3</v>
      </c>
      <c r="C1355" s="1">
        <f t="shared" si="66"/>
        <v>2</v>
      </c>
      <c r="D1355" s="14">
        <v>1350</v>
      </c>
      <c r="E1355" s="12">
        <f t="shared" si="67"/>
        <v>8.5323919619999904E-3</v>
      </c>
      <c r="BC1355" s="12">
        <f t="shared" si="65"/>
        <v>8.5323919619999904E-3</v>
      </c>
    </row>
    <row r="1356" spans="1:55" x14ac:dyDescent="0.25">
      <c r="A1356" s="14">
        <v>1351</v>
      </c>
      <c r="B1356">
        <v>8.4915053479999898E-3</v>
      </c>
      <c r="C1356" s="1">
        <f t="shared" si="66"/>
        <v>2</v>
      </c>
      <c r="D1356" s="14">
        <v>1351</v>
      </c>
      <c r="E1356" s="12">
        <f t="shared" si="67"/>
        <v>8.4915053479999898E-3</v>
      </c>
      <c r="BC1356" s="12">
        <f t="shared" si="65"/>
        <v>8.4915053479999898E-3</v>
      </c>
    </row>
    <row r="1357" spans="1:55" x14ac:dyDescent="0.25">
      <c r="A1357" s="14">
        <v>1352</v>
      </c>
      <c r="B1357">
        <v>8.4508127699999998E-3</v>
      </c>
      <c r="C1357" s="1">
        <f t="shared" si="66"/>
        <v>2</v>
      </c>
      <c r="D1357" s="14">
        <v>1352</v>
      </c>
      <c r="E1357" s="12">
        <f t="shared" si="67"/>
        <v>8.4508127699999998E-3</v>
      </c>
      <c r="BC1357" s="12">
        <f t="shared" si="65"/>
        <v>8.4508127699999998E-3</v>
      </c>
    </row>
    <row r="1358" spans="1:55" x14ac:dyDescent="0.25">
      <c r="A1358" s="14">
        <v>1353</v>
      </c>
      <c r="B1358">
        <v>8.4103133279999995E-3</v>
      </c>
      <c r="C1358" s="1">
        <f t="shared" si="66"/>
        <v>2</v>
      </c>
      <c r="D1358" s="14">
        <v>1353</v>
      </c>
      <c r="E1358" s="12">
        <f t="shared" si="67"/>
        <v>8.4103133279999995E-3</v>
      </c>
      <c r="BC1358" s="12">
        <f t="shared" si="65"/>
        <v>8.4103133279999995E-3</v>
      </c>
    </row>
    <row r="1359" spans="1:55" x14ac:dyDescent="0.25">
      <c r="A1359" s="14">
        <v>1354</v>
      </c>
      <c r="B1359">
        <v>8.3700061159999901E-3</v>
      </c>
      <c r="C1359" s="1">
        <f t="shared" si="66"/>
        <v>2</v>
      </c>
      <c r="D1359" s="14">
        <v>1354</v>
      </c>
      <c r="E1359" s="12">
        <f t="shared" si="67"/>
        <v>8.3700061159999901E-3</v>
      </c>
      <c r="BC1359" s="12">
        <f t="shared" si="65"/>
        <v>8.3700061159999901E-3</v>
      </c>
    </row>
    <row r="1360" spans="1:55" x14ac:dyDescent="0.25">
      <c r="A1360" s="14">
        <v>1355</v>
      </c>
      <c r="B1360">
        <v>8.3298902440000003E-3</v>
      </c>
      <c r="C1360" s="1">
        <f t="shared" si="66"/>
        <v>2</v>
      </c>
      <c r="D1360" s="14">
        <v>1355</v>
      </c>
      <c r="E1360" s="12">
        <f t="shared" si="67"/>
        <v>8.3298902440000003E-3</v>
      </c>
      <c r="BC1360" s="12">
        <f t="shared" si="65"/>
        <v>8.3298902440000003E-3</v>
      </c>
    </row>
    <row r="1361" spans="1:55" x14ac:dyDescent="0.25">
      <c r="A1361" s="14">
        <v>1356</v>
      </c>
      <c r="B1361">
        <v>8.2899648179999997E-3</v>
      </c>
      <c r="C1361" s="1">
        <f t="shared" si="66"/>
        <v>2</v>
      </c>
      <c r="D1361" s="14">
        <v>1356</v>
      </c>
      <c r="E1361" s="12">
        <f t="shared" si="67"/>
        <v>8.2899648179999997E-3</v>
      </c>
      <c r="BC1361" s="12">
        <f t="shared" si="65"/>
        <v>8.2899648179999997E-3</v>
      </c>
    </row>
    <row r="1362" spans="1:55" x14ac:dyDescent="0.25">
      <c r="A1362" s="14">
        <v>1357</v>
      </c>
      <c r="B1362">
        <v>8.2502289519999997E-3</v>
      </c>
      <c r="C1362" s="1">
        <f t="shared" si="66"/>
        <v>2</v>
      </c>
      <c r="D1362" s="14">
        <v>1357</v>
      </c>
      <c r="E1362" s="12">
        <f t="shared" si="67"/>
        <v>8.2502289519999997E-3</v>
      </c>
      <c r="BC1362" s="12">
        <f t="shared" si="65"/>
        <v>8.2502289519999997E-3</v>
      </c>
    </row>
    <row r="1363" spans="1:55" x14ac:dyDescent="0.25">
      <c r="A1363" s="14">
        <v>1358</v>
      </c>
      <c r="B1363">
        <v>8.2106817619999901E-3</v>
      </c>
      <c r="C1363" s="1">
        <f t="shared" si="66"/>
        <v>2</v>
      </c>
      <c r="D1363" s="14">
        <v>1358</v>
      </c>
      <c r="E1363" s="12">
        <f t="shared" si="67"/>
        <v>8.2106817619999901E-3</v>
      </c>
      <c r="BC1363" s="12">
        <f t="shared" si="65"/>
        <v>8.2106817619999901E-3</v>
      </c>
    </row>
    <row r="1364" spans="1:55" x14ac:dyDescent="0.25">
      <c r="A1364" s="14">
        <v>1359</v>
      </c>
      <c r="B1364">
        <v>8.1713223659999994E-3</v>
      </c>
      <c r="C1364" s="1">
        <f t="shared" si="66"/>
        <v>2</v>
      </c>
      <c r="D1364" s="14">
        <v>1359</v>
      </c>
      <c r="E1364" s="12">
        <f t="shared" si="67"/>
        <v>8.1713223659999994E-3</v>
      </c>
      <c r="BC1364" s="12">
        <f t="shared" si="65"/>
        <v>8.1713223659999994E-3</v>
      </c>
    </row>
    <row r="1365" spans="1:55" x14ac:dyDescent="0.25">
      <c r="A1365" s="14">
        <v>1360</v>
      </c>
      <c r="B1365">
        <v>8.1321498919999999E-3</v>
      </c>
      <c r="C1365" s="1">
        <f t="shared" si="66"/>
        <v>2</v>
      </c>
      <c r="D1365" s="14">
        <v>1360</v>
      </c>
      <c r="E1365" s="12">
        <f t="shared" si="67"/>
        <v>8.1321498919999999E-3</v>
      </c>
      <c r="BC1365" s="12">
        <f t="shared" si="65"/>
        <v>8.1321498919999999E-3</v>
      </c>
    </row>
    <row r="1366" spans="1:55" x14ac:dyDescent="0.25">
      <c r="A1366" s="14">
        <v>1361</v>
      </c>
      <c r="B1366">
        <v>8.0931634679999899E-3</v>
      </c>
      <c r="C1366" s="1">
        <f t="shared" si="66"/>
        <v>2</v>
      </c>
      <c r="D1366" s="14">
        <v>1361</v>
      </c>
      <c r="E1366" s="12">
        <f t="shared" si="67"/>
        <v>8.0931634679999899E-3</v>
      </c>
      <c r="BC1366" s="12">
        <f t="shared" si="65"/>
        <v>8.0931634679999899E-3</v>
      </c>
    </row>
    <row r="1367" spans="1:55" x14ac:dyDescent="0.25">
      <c r="A1367" s="14">
        <v>1362</v>
      </c>
      <c r="B1367">
        <v>8.0543622239999998E-3</v>
      </c>
      <c r="C1367" s="1">
        <f t="shared" si="66"/>
        <v>2</v>
      </c>
      <c r="D1367" s="14">
        <v>1362</v>
      </c>
      <c r="E1367" s="12">
        <f t="shared" si="67"/>
        <v>8.0543622239999998E-3</v>
      </c>
      <c r="BC1367" s="12">
        <f t="shared" si="65"/>
        <v>8.0543622239999998E-3</v>
      </c>
    </row>
    <row r="1368" spans="1:55" x14ac:dyDescent="0.25">
      <c r="A1368" s="14">
        <v>1363</v>
      </c>
      <c r="B1368">
        <v>8.015745296E-3</v>
      </c>
      <c r="C1368" s="1">
        <f t="shared" si="66"/>
        <v>2</v>
      </c>
      <c r="D1368" s="14">
        <v>1363</v>
      </c>
      <c r="E1368" s="12">
        <f t="shared" si="67"/>
        <v>8.015745296E-3</v>
      </c>
      <c r="BC1368" s="12">
        <f t="shared" si="65"/>
        <v>8.015745296E-3</v>
      </c>
    </row>
    <row r="1369" spans="1:55" x14ac:dyDescent="0.25">
      <c r="A1369" s="14">
        <v>1364</v>
      </c>
      <c r="B1369">
        <v>7.9773118279999992E-3</v>
      </c>
      <c r="C1369" s="1">
        <f t="shared" si="66"/>
        <v>2</v>
      </c>
      <c r="D1369" s="14">
        <v>1364</v>
      </c>
      <c r="E1369" s="12">
        <f t="shared" si="67"/>
        <v>7.9773118279999992E-3</v>
      </c>
      <c r="BC1369" s="12">
        <f t="shared" si="65"/>
        <v>7.9773118279999992E-3</v>
      </c>
    </row>
    <row r="1370" spans="1:55" x14ac:dyDescent="0.25">
      <c r="A1370" s="14">
        <v>1365</v>
      </c>
      <c r="B1370">
        <v>7.9390609599999992E-3</v>
      </c>
      <c r="C1370" s="1">
        <f t="shared" si="66"/>
        <v>2</v>
      </c>
      <c r="D1370" s="14">
        <v>1365</v>
      </c>
      <c r="E1370" s="12">
        <f t="shared" si="67"/>
        <v>7.9390609599999992E-3</v>
      </c>
      <c r="BC1370" s="12">
        <f t="shared" si="65"/>
        <v>7.9390609599999992E-3</v>
      </c>
    </row>
    <row r="1371" spans="1:55" x14ac:dyDescent="0.25">
      <c r="A1371" s="14">
        <v>1366</v>
      </c>
      <c r="B1371">
        <v>7.9009918399999997E-3</v>
      </c>
      <c r="C1371" s="1">
        <f t="shared" si="66"/>
        <v>2</v>
      </c>
      <c r="D1371" s="14">
        <v>1366</v>
      </c>
      <c r="E1371" s="12">
        <f t="shared" si="67"/>
        <v>7.9009918399999997E-3</v>
      </c>
      <c r="BC1371" s="12">
        <f t="shared" si="65"/>
        <v>7.9009918399999997E-3</v>
      </c>
    </row>
    <row r="1372" spans="1:55" x14ac:dyDescent="0.25">
      <c r="A1372" s="14">
        <v>1367</v>
      </c>
      <c r="B1372">
        <v>7.8631036219999999E-3</v>
      </c>
      <c r="C1372" s="1">
        <f t="shared" si="66"/>
        <v>2</v>
      </c>
      <c r="D1372" s="14">
        <v>1367</v>
      </c>
      <c r="E1372" s="12">
        <f t="shared" si="67"/>
        <v>7.8631036219999999E-3</v>
      </c>
      <c r="BC1372" s="12">
        <f t="shared" si="65"/>
        <v>7.8631036219999999E-3</v>
      </c>
    </row>
    <row r="1373" spans="1:55" x14ac:dyDescent="0.25">
      <c r="A1373" s="14">
        <v>1368</v>
      </c>
      <c r="B1373">
        <v>7.8253954600000005E-3</v>
      </c>
      <c r="C1373" s="1">
        <f t="shared" si="66"/>
        <v>2</v>
      </c>
      <c r="D1373" s="14">
        <v>1368</v>
      </c>
      <c r="E1373" s="12">
        <f t="shared" si="67"/>
        <v>7.8253954600000005E-3</v>
      </c>
      <c r="BC1373" s="12">
        <f t="shared" si="65"/>
        <v>7.8253954600000005E-3</v>
      </c>
    </row>
    <row r="1374" spans="1:55" x14ac:dyDescent="0.25">
      <c r="A1374" s="14">
        <v>1369</v>
      </c>
      <c r="B1374">
        <v>7.7878665139999997E-3</v>
      </c>
      <c r="C1374" s="1">
        <f t="shared" si="66"/>
        <v>2</v>
      </c>
      <c r="D1374" s="14">
        <v>1369</v>
      </c>
      <c r="E1374" s="12">
        <f t="shared" si="67"/>
        <v>7.7878665139999997E-3</v>
      </c>
      <c r="BC1374" s="12">
        <f t="shared" si="65"/>
        <v>7.7878665139999997E-3</v>
      </c>
    </row>
    <row r="1375" spans="1:55" x14ac:dyDescent="0.25">
      <c r="A1375" s="14">
        <v>1370</v>
      </c>
      <c r="B1375">
        <v>7.750515946E-3</v>
      </c>
      <c r="C1375" s="1">
        <f t="shared" si="66"/>
        <v>2</v>
      </c>
      <c r="D1375" s="14">
        <v>1370</v>
      </c>
      <c r="E1375" s="12">
        <f t="shared" si="67"/>
        <v>7.750515946E-3</v>
      </c>
      <c r="BC1375" s="12">
        <f t="shared" si="65"/>
        <v>7.750515946E-3</v>
      </c>
    </row>
    <row r="1376" spans="1:55" x14ac:dyDescent="0.25">
      <c r="A1376" s="14">
        <v>1371</v>
      </c>
      <c r="B1376">
        <v>7.71334292199999E-3</v>
      </c>
      <c r="C1376" s="1">
        <f t="shared" si="66"/>
        <v>2</v>
      </c>
      <c r="D1376" s="14">
        <v>1371</v>
      </c>
      <c r="E1376" s="12">
        <f t="shared" si="67"/>
        <v>7.71334292199999E-3</v>
      </c>
      <c r="BC1376" s="12">
        <f t="shared" si="65"/>
        <v>7.71334292199999E-3</v>
      </c>
    </row>
    <row r="1377" spans="1:55" x14ac:dyDescent="0.25">
      <c r="A1377" s="14">
        <v>1372</v>
      </c>
      <c r="B1377">
        <v>7.6763466159999998E-3</v>
      </c>
      <c r="C1377" s="1">
        <f t="shared" si="66"/>
        <v>2</v>
      </c>
      <c r="D1377" s="14">
        <v>1372</v>
      </c>
      <c r="E1377" s="12">
        <f t="shared" si="67"/>
        <v>7.6763466159999998E-3</v>
      </c>
      <c r="BC1377" s="12">
        <f t="shared" si="65"/>
        <v>7.6763466159999998E-3</v>
      </c>
    </row>
    <row r="1378" spans="1:55" x14ac:dyDescent="0.25">
      <c r="A1378" s="14">
        <v>1373</v>
      </c>
      <c r="B1378">
        <v>7.6395261979999999E-3</v>
      </c>
      <c r="C1378" s="1">
        <f t="shared" si="66"/>
        <v>2</v>
      </c>
      <c r="D1378" s="14">
        <v>1373</v>
      </c>
      <c r="E1378" s="12">
        <f t="shared" si="67"/>
        <v>7.6395261979999999E-3</v>
      </c>
      <c r="BC1378" s="12">
        <f t="shared" si="65"/>
        <v>7.6395261979999999E-3</v>
      </c>
    </row>
    <row r="1379" spans="1:55" x14ac:dyDescent="0.25">
      <c r="A1379" s="14">
        <v>1374</v>
      </c>
      <c r="B1379">
        <v>7.6028808499999899E-3</v>
      </c>
      <c r="C1379" s="1">
        <f t="shared" si="66"/>
        <v>2</v>
      </c>
      <c r="D1379" s="14">
        <v>1374</v>
      </c>
      <c r="E1379" s="12">
        <f t="shared" si="67"/>
        <v>7.6028808499999899E-3</v>
      </c>
      <c r="BC1379" s="12">
        <f t="shared" si="65"/>
        <v>7.6028808499999899E-3</v>
      </c>
    </row>
    <row r="1380" spans="1:55" x14ac:dyDescent="0.25">
      <c r="A1380" s="14">
        <v>1375</v>
      </c>
      <c r="B1380">
        <v>7.5664097500000001E-3</v>
      </c>
      <c r="C1380" s="1">
        <f t="shared" si="66"/>
        <v>2</v>
      </c>
      <c r="D1380" s="14">
        <v>1375</v>
      </c>
      <c r="E1380" s="12">
        <f t="shared" si="67"/>
        <v>7.5664097500000001E-3</v>
      </c>
      <c r="BC1380" s="12">
        <f t="shared" si="65"/>
        <v>7.5664097500000001E-3</v>
      </c>
    </row>
    <row r="1381" spans="1:55" x14ac:dyDescent="0.25">
      <c r="A1381" s="14">
        <v>1376</v>
      </c>
      <c r="B1381">
        <v>7.5301120859999904E-3</v>
      </c>
      <c r="C1381" s="1">
        <f t="shared" si="66"/>
        <v>2</v>
      </c>
      <c r="D1381" s="14">
        <v>1376</v>
      </c>
      <c r="E1381" s="12">
        <f t="shared" si="67"/>
        <v>7.5301120859999904E-3</v>
      </c>
      <c r="BC1381" s="12">
        <f t="shared" si="65"/>
        <v>7.5301120859999904E-3</v>
      </c>
    </row>
    <row r="1382" spans="1:55" x14ac:dyDescent="0.25">
      <c r="A1382" s="14">
        <v>1377</v>
      </c>
      <c r="B1382">
        <v>7.49398704799999E-3</v>
      </c>
      <c r="C1382" s="1">
        <f t="shared" si="66"/>
        <v>2</v>
      </c>
      <c r="D1382" s="14">
        <v>1377</v>
      </c>
      <c r="E1382" s="12">
        <f t="shared" si="67"/>
        <v>7.49398704799999E-3</v>
      </c>
      <c r="BC1382" s="12">
        <f t="shared" si="65"/>
        <v>7.49398704799999E-3</v>
      </c>
    </row>
    <row r="1383" spans="1:55" x14ac:dyDescent="0.25">
      <c r="A1383" s="14">
        <v>1378</v>
      </c>
      <c r="B1383">
        <v>7.4580338260000004E-3</v>
      </c>
      <c r="C1383" s="1">
        <f t="shared" si="66"/>
        <v>2</v>
      </c>
      <c r="D1383" s="14">
        <v>1378</v>
      </c>
      <c r="E1383" s="12">
        <f t="shared" si="67"/>
        <v>7.4580338260000004E-3</v>
      </c>
      <c r="BC1383" s="12">
        <f t="shared" si="65"/>
        <v>7.4580338260000004E-3</v>
      </c>
    </row>
    <row r="1384" spans="1:55" x14ac:dyDescent="0.25">
      <c r="A1384" s="14">
        <v>1379</v>
      </c>
      <c r="B1384">
        <v>7.4222516159999996E-3</v>
      </c>
      <c r="C1384" s="1">
        <f t="shared" si="66"/>
        <v>2</v>
      </c>
      <c r="D1384" s="14">
        <v>1379</v>
      </c>
      <c r="E1384" s="12">
        <f t="shared" si="67"/>
        <v>7.4222516159999996E-3</v>
      </c>
      <c r="BC1384" s="12">
        <f t="shared" si="65"/>
        <v>7.4222516159999996E-3</v>
      </c>
    </row>
    <row r="1385" spans="1:55" x14ac:dyDescent="0.25">
      <c r="A1385" s="14">
        <v>1380</v>
      </c>
      <c r="B1385">
        <v>7.3866396219999996E-3</v>
      </c>
      <c r="C1385" s="1">
        <f t="shared" si="66"/>
        <v>2</v>
      </c>
      <c r="D1385" s="14">
        <v>1380</v>
      </c>
      <c r="E1385" s="12">
        <f t="shared" si="67"/>
        <v>7.3866396219999996E-3</v>
      </c>
      <c r="BC1385" s="12">
        <f t="shared" si="65"/>
        <v>7.3866396219999996E-3</v>
      </c>
    </row>
    <row r="1386" spans="1:55" x14ac:dyDescent="0.25">
      <c r="A1386" s="14">
        <v>1381</v>
      </c>
      <c r="B1386">
        <v>7.3511970440000001E-3</v>
      </c>
      <c r="C1386" s="1">
        <f t="shared" si="66"/>
        <v>2</v>
      </c>
      <c r="D1386" s="14">
        <v>1381</v>
      </c>
      <c r="E1386" s="12">
        <f t="shared" si="67"/>
        <v>7.3511970440000001E-3</v>
      </c>
      <c r="BC1386" s="12">
        <f t="shared" si="65"/>
        <v>7.3511970440000001E-3</v>
      </c>
    </row>
    <row r="1387" spans="1:55" x14ac:dyDescent="0.25">
      <c r="A1387" s="14">
        <v>1382</v>
      </c>
      <c r="B1387">
        <v>7.3159230899999999E-3</v>
      </c>
      <c r="C1387" s="1">
        <f t="shared" si="66"/>
        <v>2</v>
      </c>
      <c r="D1387" s="14">
        <v>1382</v>
      </c>
      <c r="E1387" s="12">
        <f t="shared" si="67"/>
        <v>7.3159230899999999E-3</v>
      </c>
      <c r="BC1387" s="12">
        <f t="shared" si="65"/>
        <v>7.3159230899999999E-3</v>
      </c>
    </row>
    <row r="1388" spans="1:55" x14ac:dyDescent="0.25">
      <c r="A1388" s="14">
        <v>1383</v>
      </c>
      <c r="B1388">
        <v>7.2808169719999899E-3</v>
      </c>
      <c r="C1388" s="1">
        <f t="shared" si="66"/>
        <v>2</v>
      </c>
      <c r="D1388" s="14">
        <v>1383</v>
      </c>
      <c r="E1388" s="12">
        <f t="shared" si="67"/>
        <v>7.2808169719999899E-3</v>
      </c>
      <c r="BC1388" s="12">
        <f t="shared" si="65"/>
        <v>7.2808169719999899E-3</v>
      </c>
    </row>
    <row r="1389" spans="1:55" x14ac:dyDescent="0.25">
      <c r="A1389" s="14">
        <v>1384</v>
      </c>
      <c r="B1389">
        <v>7.2458779039999898E-3</v>
      </c>
      <c r="C1389" s="1">
        <f t="shared" si="66"/>
        <v>2</v>
      </c>
      <c r="D1389" s="14">
        <v>1384</v>
      </c>
      <c r="E1389" s="12">
        <f t="shared" si="67"/>
        <v>7.2458779039999898E-3</v>
      </c>
      <c r="BC1389" s="12">
        <f t="shared" si="65"/>
        <v>7.2458779039999898E-3</v>
      </c>
    </row>
    <row r="1390" spans="1:55" x14ac:dyDescent="0.25">
      <c r="A1390" s="14">
        <v>1385</v>
      </c>
      <c r="B1390">
        <v>7.2111051039999898E-3</v>
      </c>
      <c r="C1390" s="1">
        <f t="shared" si="66"/>
        <v>2</v>
      </c>
      <c r="D1390" s="14">
        <v>1385</v>
      </c>
      <c r="E1390" s="12">
        <f t="shared" si="67"/>
        <v>7.2111051039999898E-3</v>
      </c>
      <c r="BC1390" s="12">
        <f t="shared" si="65"/>
        <v>7.2111051039999898E-3</v>
      </c>
    </row>
    <row r="1391" spans="1:55" x14ac:dyDescent="0.25">
      <c r="A1391" s="14">
        <v>1386</v>
      </c>
      <c r="B1391">
        <v>7.1764977919999999E-3</v>
      </c>
      <c r="C1391" s="1">
        <f t="shared" si="66"/>
        <v>2</v>
      </c>
      <c r="D1391" s="14">
        <v>1386</v>
      </c>
      <c r="E1391" s="12">
        <f t="shared" si="67"/>
        <v>7.1764977919999999E-3</v>
      </c>
      <c r="BC1391" s="12">
        <f t="shared" si="65"/>
        <v>7.1764977919999999E-3</v>
      </c>
    </row>
    <row r="1392" spans="1:55" x14ac:dyDescent="0.25">
      <c r="A1392" s="14">
        <v>1387</v>
      </c>
      <c r="B1392">
        <v>7.1420551959999997E-3</v>
      </c>
      <c r="C1392" s="1">
        <f t="shared" si="66"/>
        <v>2</v>
      </c>
      <c r="D1392" s="14">
        <v>1387</v>
      </c>
      <c r="E1392" s="12">
        <f t="shared" si="67"/>
        <v>7.1420551959999997E-3</v>
      </c>
      <c r="BC1392" s="12">
        <f t="shared" si="65"/>
        <v>7.1420551959999997E-3</v>
      </c>
    </row>
    <row r="1393" spans="1:55" x14ac:dyDescent="0.25">
      <c r="A1393" s="14">
        <v>1388</v>
      </c>
      <c r="B1393">
        <v>7.1077765419999897E-3</v>
      </c>
      <c r="C1393" s="1">
        <f t="shared" si="66"/>
        <v>2</v>
      </c>
      <c r="D1393" s="14">
        <v>1388</v>
      </c>
      <c r="E1393" s="12">
        <f t="shared" si="67"/>
        <v>7.1077765419999897E-3</v>
      </c>
      <c r="BC1393" s="12">
        <f t="shared" si="65"/>
        <v>7.1077765419999897E-3</v>
      </c>
    </row>
    <row r="1394" spans="1:55" x14ac:dyDescent="0.25">
      <c r="A1394" s="14">
        <v>1389</v>
      </c>
      <c r="B1394">
        <v>7.0736610639999999E-3</v>
      </c>
      <c r="C1394" s="1">
        <f t="shared" si="66"/>
        <v>2</v>
      </c>
      <c r="D1394" s="14">
        <v>1389</v>
      </c>
      <c r="E1394" s="12">
        <f t="shared" si="67"/>
        <v>7.0736610639999999E-3</v>
      </c>
      <c r="BC1394" s="12">
        <f t="shared" si="65"/>
        <v>7.0736610639999999E-3</v>
      </c>
    </row>
    <row r="1395" spans="1:55" x14ac:dyDescent="0.25">
      <c r="A1395" s="14">
        <v>1390</v>
      </c>
      <c r="B1395">
        <v>7.0397079959999996E-3</v>
      </c>
      <c r="C1395" s="1">
        <f t="shared" si="66"/>
        <v>2</v>
      </c>
      <c r="D1395" s="14">
        <v>1390</v>
      </c>
      <c r="E1395" s="12">
        <f t="shared" si="67"/>
        <v>7.0397079959999996E-3</v>
      </c>
      <c r="BC1395" s="12">
        <f t="shared" si="65"/>
        <v>7.0397079959999996E-3</v>
      </c>
    </row>
    <row r="1396" spans="1:55" x14ac:dyDescent="0.25">
      <c r="A1396" s="14">
        <v>1391</v>
      </c>
      <c r="B1396">
        <v>7.0059165779999899E-3</v>
      </c>
      <c r="C1396" s="1">
        <f t="shared" si="66"/>
        <v>2</v>
      </c>
      <c r="D1396" s="14">
        <v>1391</v>
      </c>
      <c r="E1396" s="12">
        <f t="shared" si="67"/>
        <v>7.0059165779999899E-3</v>
      </c>
      <c r="BC1396" s="12">
        <f t="shared" si="65"/>
        <v>7.0059165779999899E-3</v>
      </c>
    </row>
    <row r="1397" spans="1:55" x14ac:dyDescent="0.25">
      <c r="A1397" s="14">
        <v>1392</v>
      </c>
      <c r="B1397">
        <v>6.9722860519999897E-3</v>
      </c>
      <c r="C1397" s="1">
        <f t="shared" si="66"/>
        <v>2</v>
      </c>
      <c r="D1397" s="14">
        <v>1392</v>
      </c>
      <c r="E1397" s="12">
        <f t="shared" si="67"/>
        <v>6.9722860519999897E-3</v>
      </c>
      <c r="BC1397" s="12">
        <f t="shared" si="65"/>
        <v>6.9722860519999897E-3</v>
      </c>
    </row>
    <row r="1398" spans="1:55" x14ac:dyDescent="0.25">
      <c r="A1398" s="14">
        <v>1393</v>
      </c>
      <c r="B1398">
        <v>6.938815662E-3</v>
      </c>
      <c r="C1398" s="1">
        <f t="shared" si="66"/>
        <v>2</v>
      </c>
      <c r="D1398" s="14">
        <v>1393</v>
      </c>
      <c r="E1398" s="12">
        <f t="shared" si="67"/>
        <v>6.938815662E-3</v>
      </c>
      <c r="BC1398" s="12">
        <f t="shared" si="65"/>
        <v>6.938815662E-3</v>
      </c>
    </row>
    <row r="1399" spans="1:55" x14ac:dyDescent="0.25">
      <c r="A1399" s="14">
        <v>1394</v>
      </c>
      <c r="B1399">
        <v>6.9055046619999998E-3</v>
      </c>
      <c r="C1399" s="1">
        <f t="shared" si="66"/>
        <v>2</v>
      </c>
      <c r="D1399" s="14">
        <v>1394</v>
      </c>
      <c r="E1399" s="12">
        <f t="shared" si="67"/>
        <v>6.9055046619999998E-3</v>
      </c>
      <c r="BC1399" s="12">
        <f t="shared" si="65"/>
        <v>6.9055046619999998E-3</v>
      </c>
    </row>
    <row r="1400" spans="1:55" x14ac:dyDescent="0.25">
      <c r="A1400" s="14">
        <v>1395</v>
      </c>
      <c r="B1400">
        <v>6.8723522999999996E-3</v>
      </c>
      <c r="C1400" s="1">
        <f t="shared" si="66"/>
        <v>2</v>
      </c>
      <c r="D1400" s="14">
        <v>1395</v>
      </c>
      <c r="E1400" s="12">
        <f t="shared" si="67"/>
        <v>6.8723522999999996E-3</v>
      </c>
      <c r="BC1400" s="12">
        <f t="shared" si="65"/>
        <v>6.8723522999999996E-3</v>
      </c>
    </row>
    <row r="1401" spans="1:55" x14ac:dyDescent="0.25">
      <c r="A1401" s="14">
        <v>1396</v>
      </c>
      <c r="B1401">
        <v>6.8393578359999896E-3</v>
      </c>
      <c r="C1401" s="1">
        <f t="shared" si="66"/>
        <v>2</v>
      </c>
      <c r="D1401" s="14">
        <v>1396</v>
      </c>
      <c r="E1401" s="12">
        <f t="shared" si="67"/>
        <v>6.8393578359999896E-3</v>
      </c>
      <c r="BC1401" s="12">
        <f t="shared" si="65"/>
        <v>6.8393578359999896E-3</v>
      </c>
    </row>
    <row r="1402" spans="1:55" x14ac:dyDescent="0.25">
      <c r="A1402" s="14">
        <v>1397</v>
      </c>
      <c r="B1402">
        <v>6.80652052599999E-3</v>
      </c>
      <c r="C1402" s="1">
        <f t="shared" si="66"/>
        <v>2</v>
      </c>
      <c r="D1402" s="14">
        <v>1397</v>
      </c>
      <c r="E1402" s="12">
        <f t="shared" si="67"/>
        <v>6.80652052599999E-3</v>
      </c>
      <c r="BC1402" s="12">
        <f t="shared" si="65"/>
        <v>6.80652052599999E-3</v>
      </c>
    </row>
    <row r="1403" spans="1:55" x14ac:dyDescent="0.25">
      <c r="A1403" s="14">
        <v>1398</v>
      </c>
      <c r="B1403">
        <v>6.7738396359999899E-3</v>
      </c>
      <c r="C1403" s="1">
        <f t="shared" si="66"/>
        <v>2</v>
      </c>
      <c r="D1403" s="14">
        <v>1398</v>
      </c>
      <c r="E1403" s="12">
        <f t="shared" si="67"/>
        <v>6.7738396359999899E-3</v>
      </c>
      <c r="BC1403" s="12">
        <f t="shared" si="65"/>
        <v>6.7738396359999899E-3</v>
      </c>
    </row>
    <row r="1404" spans="1:55" x14ac:dyDescent="0.25">
      <c r="A1404" s="14">
        <v>1399</v>
      </c>
      <c r="B1404">
        <v>6.7413144299999896E-3</v>
      </c>
      <c r="C1404" s="1">
        <f t="shared" si="66"/>
        <v>2</v>
      </c>
      <c r="D1404" s="14">
        <v>1399</v>
      </c>
      <c r="E1404" s="12">
        <f t="shared" si="67"/>
        <v>6.7413144299999896E-3</v>
      </c>
      <c r="BC1404" s="12">
        <f t="shared" si="65"/>
        <v>6.7413144299999896E-3</v>
      </c>
    </row>
    <row r="1405" spans="1:55" x14ac:dyDescent="0.25">
      <c r="A1405" s="14">
        <v>1400</v>
      </c>
      <c r="B1405">
        <v>6.7089441799999903E-3</v>
      </c>
      <c r="C1405" s="1">
        <f t="shared" si="66"/>
        <v>2</v>
      </c>
      <c r="D1405" s="14">
        <v>1400</v>
      </c>
      <c r="E1405" s="12">
        <f t="shared" si="67"/>
        <v>6.7089441799999903E-3</v>
      </c>
      <c r="BC1405" s="12">
        <f t="shared" si="65"/>
        <v>6.7089441799999903E-3</v>
      </c>
    </row>
    <row r="1406" spans="1:55" x14ac:dyDescent="0.25">
      <c r="A1406" s="14">
        <v>1401</v>
      </c>
      <c r="B1406">
        <v>6.6767281559999897E-3</v>
      </c>
      <c r="C1406" s="1">
        <f t="shared" si="66"/>
        <v>2</v>
      </c>
      <c r="D1406" s="14">
        <v>1401</v>
      </c>
      <c r="E1406" s="12">
        <f t="shared" si="67"/>
        <v>6.6767281559999897E-3</v>
      </c>
      <c r="BC1406" s="12">
        <f t="shared" si="65"/>
        <v>6.6767281559999897E-3</v>
      </c>
    </row>
    <row r="1407" spans="1:55" x14ac:dyDescent="0.25">
      <c r="A1407" s="14">
        <v>1402</v>
      </c>
      <c r="B1407">
        <v>6.6446656359999898E-3</v>
      </c>
      <c r="C1407" s="1">
        <f t="shared" si="66"/>
        <v>2</v>
      </c>
      <c r="D1407" s="14">
        <v>1402</v>
      </c>
      <c r="E1407" s="12">
        <f t="shared" si="67"/>
        <v>6.6446656359999898E-3</v>
      </c>
      <c r="BC1407" s="12">
        <f t="shared" si="65"/>
        <v>6.6446656359999898E-3</v>
      </c>
    </row>
    <row r="1408" spans="1:55" x14ac:dyDescent="0.25">
      <c r="A1408" s="14">
        <v>1403</v>
      </c>
      <c r="B1408">
        <v>6.61275589799999E-3</v>
      </c>
      <c r="C1408" s="1">
        <f t="shared" si="66"/>
        <v>2</v>
      </c>
      <c r="D1408" s="14">
        <v>1403</v>
      </c>
      <c r="E1408" s="12">
        <f t="shared" si="67"/>
        <v>6.61275589799999E-3</v>
      </c>
      <c r="BC1408" s="12">
        <f t="shared" si="65"/>
        <v>6.61275589799999E-3</v>
      </c>
    </row>
    <row r="1409" spans="1:55" x14ac:dyDescent="0.25">
      <c r="A1409" s="14">
        <v>1404</v>
      </c>
      <c r="B1409">
        <v>6.5809982260000002E-3</v>
      </c>
      <c r="C1409" s="1">
        <f t="shared" si="66"/>
        <v>2</v>
      </c>
      <c r="D1409" s="14">
        <v>1404</v>
      </c>
      <c r="E1409" s="12">
        <f t="shared" si="67"/>
        <v>6.5809982260000002E-3</v>
      </c>
      <c r="BC1409" s="12">
        <f t="shared" si="65"/>
        <v>6.5809982260000002E-3</v>
      </c>
    </row>
    <row r="1410" spans="1:55" x14ac:dyDescent="0.25">
      <c r="A1410" s="14">
        <v>1405</v>
      </c>
      <c r="B1410">
        <v>6.5493919079999997E-3</v>
      </c>
      <c r="C1410" s="1">
        <f t="shared" si="66"/>
        <v>2</v>
      </c>
      <c r="D1410" s="14">
        <v>1405</v>
      </c>
      <c r="E1410" s="12">
        <f t="shared" si="67"/>
        <v>6.5493919079999997E-3</v>
      </c>
      <c r="BC1410" s="12">
        <f t="shared" si="65"/>
        <v>6.5493919079999997E-3</v>
      </c>
    </row>
    <row r="1411" spans="1:55" x14ac:dyDescent="0.25">
      <c r="A1411" s="14">
        <v>1406</v>
      </c>
      <c r="B1411">
        <v>6.5179362279999898E-3</v>
      </c>
      <c r="C1411" s="1">
        <f t="shared" si="66"/>
        <v>2</v>
      </c>
      <c r="D1411" s="14">
        <v>1406</v>
      </c>
      <c r="E1411" s="12">
        <f t="shared" si="67"/>
        <v>6.5179362279999898E-3</v>
      </c>
      <c r="BC1411" s="12">
        <f t="shared" si="65"/>
        <v>6.5179362279999898E-3</v>
      </c>
    </row>
    <row r="1412" spans="1:55" x14ac:dyDescent="0.25">
      <c r="A1412" s="14">
        <v>1407</v>
      </c>
      <c r="B1412">
        <v>6.486630484E-3</v>
      </c>
      <c r="C1412" s="1">
        <f t="shared" si="66"/>
        <v>2</v>
      </c>
      <c r="D1412" s="14">
        <v>1407</v>
      </c>
      <c r="E1412" s="12">
        <f t="shared" si="67"/>
        <v>6.486630484E-3</v>
      </c>
      <c r="BC1412" s="12">
        <f t="shared" si="65"/>
        <v>6.486630484E-3</v>
      </c>
    </row>
    <row r="1413" spans="1:55" x14ac:dyDescent="0.25">
      <c r="A1413" s="14">
        <v>1408</v>
      </c>
      <c r="B1413">
        <v>6.4554739679999898E-3</v>
      </c>
      <c r="C1413" s="1">
        <f t="shared" si="66"/>
        <v>2</v>
      </c>
      <c r="D1413" s="14">
        <v>1408</v>
      </c>
      <c r="E1413" s="12">
        <f t="shared" si="67"/>
        <v>6.4554739679999898E-3</v>
      </c>
      <c r="BC1413" s="12">
        <f t="shared" ref="BC1413:BC1476" si="68">B1413</f>
        <v>6.4554739679999898E-3</v>
      </c>
    </row>
    <row r="1414" spans="1:55" x14ac:dyDescent="0.25">
      <c r="A1414" s="14">
        <v>1409</v>
      </c>
      <c r="B1414">
        <v>6.4244659820000003E-3</v>
      </c>
      <c r="C1414" s="1">
        <f t="shared" ref="C1414:C1477" si="69">IF(ROW()-$C$4&lt;=$C$2,1,2)</f>
        <v>2</v>
      </c>
      <c r="D1414" s="14">
        <v>1409</v>
      </c>
      <c r="E1414" s="12">
        <f t="shared" ref="E1414:E1477" si="70">B1414</f>
        <v>6.4244659820000003E-3</v>
      </c>
      <c r="BC1414" s="12">
        <f t="shared" si="68"/>
        <v>6.4244659820000003E-3</v>
      </c>
    </row>
    <row r="1415" spans="1:55" x14ac:dyDescent="0.25">
      <c r="A1415" s="14">
        <v>1410</v>
      </c>
      <c r="B1415">
        <v>6.3936058259999899E-3</v>
      </c>
      <c r="C1415" s="1">
        <f t="shared" si="69"/>
        <v>2</v>
      </c>
      <c r="D1415" s="14">
        <v>1410</v>
      </c>
      <c r="E1415" s="12">
        <f t="shared" si="70"/>
        <v>6.3936058259999899E-3</v>
      </c>
      <c r="BC1415" s="12">
        <f t="shared" si="68"/>
        <v>6.3936058259999899E-3</v>
      </c>
    </row>
    <row r="1416" spans="1:55" x14ac:dyDescent="0.25">
      <c r="A1416" s="14">
        <v>1411</v>
      </c>
      <c r="B1416">
        <v>6.3628928059999996E-3</v>
      </c>
      <c r="C1416" s="1">
        <f t="shared" si="69"/>
        <v>2</v>
      </c>
      <c r="D1416" s="14">
        <v>1411</v>
      </c>
      <c r="E1416" s="12">
        <f t="shared" si="70"/>
        <v>6.3628928059999996E-3</v>
      </c>
      <c r="BC1416" s="12">
        <f t="shared" si="68"/>
        <v>6.3628928059999996E-3</v>
      </c>
    </row>
    <row r="1417" spans="1:55" x14ac:dyDescent="0.25">
      <c r="A1417" s="14">
        <v>1412</v>
      </c>
      <c r="B1417">
        <v>6.3323262299999896E-3</v>
      </c>
      <c r="C1417" s="1">
        <f t="shared" si="69"/>
        <v>2</v>
      </c>
      <c r="D1417" s="14">
        <v>1412</v>
      </c>
      <c r="E1417" s="12">
        <f t="shared" si="70"/>
        <v>6.3323262299999896E-3</v>
      </c>
      <c r="BC1417" s="12">
        <f t="shared" si="68"/>
        <v>6.3323262299999896E-3</v>
      </c>
    </row>
    <row r="1418" spans="1:55" x14ac:dyDescent="0.25">
      <c r="A1418" s="14">
        <v>1413</v>
      </c>
      <c r="B1418">
        <v>6.3019054099999897E-3</v>
      </c>
      <c r="C1418" s="1">
        <f t="shared" si="69"/>
        <v>2</v>
      </c>
      <c r="D1418" s="14">
        <v>1413</v>
      </c>
      <c r="E1418" s="12">
        <f t="shared" si="70"/>
        <v>6.3019054099999897E-3</v>
      </c>
      <c r="BC1418" s="12">
        <f t="shared" si="68"/>
        <v>6.3019054099999897E-3</v>
      </c>
    </row>
    <row r="1419" spans="1:55" x14ac:dyDescent="0.25">
      <c r="A1419" s="14">
        <v>1414</v>
      </c>
      <c r="B1419">
        <v>6.2716296619999999E-3</v>
      </c>
      <c r="C1419" s="1">
        <f t="shared" si="69"/>
        <v>2</v>
      </c>
      <c r="D1419" s="14">
        <v>1414</v>
      </c>
      <c r="E1419" s="12">
        <f t="shared" si="70"/>
        <v>6.2716296619999999E-3</v>
      </c>
      <c r="BC1419" s="12">
        <f t="shared" si="68"/>
        <v>6.2716296619999999E-3</v>
      </c>
    </row>
    <row r="1420" spans="1:55" x14ac:dyDescent="0.25">
      <c r="A1420" s="14">
        <v>1415</v>
      </c>
      <c r="B1420">
        <v>6.2414983039999899E-3</v>
      </c>
      <c r="C1420" s="1">
        <f t="shared" si="69"/>
        <v>2</v>
      </c>
      <c r="D1420" s="14">
        <v>1415</v>
      </c>
      <c r="E1420" s="12">
        <f t="shared" si="70"/>
        <v>6.2414983039999899E-3</v>
      </c>
      <c r="BC1420" s="12">
        <f t="shared" si="68"/>
        <v>6.2414983039999899E-3</v>
      </c>
    </row>
    <row r="1421" spans="1:55" x14ac:dyDescent="0.25">
      <c r="A1421" s="14">
        <v>1416</v>
      </c>
      <c r="B1421">
        <v>6.2115106539999999E-3</v>
      </c>
      <c r="C1421" s="1">
        <f t="shared" si="69"/>
        <v>2</v>
      </c>
      <c r="D1421" s="14">
        <v>1416</v>
      </c>
      <c r="E1421" s="12">
        <f t="shared" si="70"/>
        <v>6.2115106539999999E-3</v>
      </c>
      <c r="BC1421" s="12">
        <f t="shared" si="68"/>
        <v>6.2115106539999999E-3</v>
      </c>
    </row>
    <row r="1422" spans="1:55" x14ac:dyDescent="0.25">
      <c r="A1422" s="14">
        <v>1417</v>
      </c>
      <c r="B1422">
        <v>6.1816660400000004E-3</v>
      </c>
      <c r="C1422" s="1">
        <f t="shared" si="69"/>
        <v>2</v>
      </c>
      <c r="D1422" s="14">
        <v>1417</v>
      </c>
      <c r="E1422" s="12">
        <f t="shared" si="70"/>
        <v>6.1816660400000004E-3</v>
      </c>
      <c r="BC1422" s="12">
        <f t="shared" si="68"/>
        <v>6.1816660400000004E-3</v>
      </c>
    </row>
    <row r="1423" spans="1:55" x14ac:dyDescent="0.25">
      <c r="A1423" s="14">
        <v>1418</v>
      </c>
      <c r="B1423">
        <v>6.1519637860000002E-3</v>
      </c>
      <c r="C1423" s="1">
        <f t="shared" si="69"/>
        <v>2</v>
      </c>
      <c r="D1423" s="14">
        <v>1418</v>
      </c>
      <c r="E1423" s="12">
        <f t="shared" si="70"/>
        <v>6.1519637860000002E-3</v>
      </c>
      <c r="BC1423" s="12">
        <f t="shared" si="68"/>
        <v>6.1519637860000002E-3</v>
      </c>
    </row>
    <row r="1424" spans="1:55" x14ac:dyDescent="0.25">
      <c r="A1424" s="14">
        <v>1419</v>
      </c>
      <c r="B1424">
        <v>6.1224032240000002E-3</v>
      </c>
      <c r="C1424" s="1">
        <f t="shared" si="69"/>
        <v>2</v>
      </c>
      <c r="D1424" s="14">
        <v>1419</v>
      </c>
      <c r="E1424" s="12">
        <f t="shared" si="70"/>
        <v>6.1224032240000002E-3</v>
      </c>
      <c r="BC1424" s="12">
        <f t="shared" si="68"/>
        <v>6.1224032240000002E-3</v>
      </c>
    </row>
    <row r="1425" spans="1:55" x14ac:dyDescent="0.25">
      <c r="A1425" s="14">
        <v>1420</v>
      </c>
      <c r="B1425">
        <v>6.0929836899999996E-3</v>
      </c>
      <c r="C1425" s="1">
        <f t="shared" si="69"/>
        <v>2</v>
      </c>
      <c r="D1425" s="14">
        <v>1420</v>
      </c>
      <c r="E1425" s="12">
        <f t="shared" si="70"/>
        <v>6.0929836899999996E-3</v>
      </c>
      <c r="BC1425" s="12">
        <f t="shared" si="68"/>
        <v>6.0929836899999996E-3</v>
      </c>
    </row>
    <row r="1426" spans="1:55" x14ac:dyDescent="0.25">
      <c r="A1426" s="14">
        <v>1421</v>
      </c>
      <c r="B1426">
        <v>6.0637045140000002E-3</v>
      </c>
      <c r="C1426" s="1">
        <f t="shared" si="69"/>
        <v>2</v>
      </c>
      <c r="D1426" s="14">
        <v>1421</v>
      </c>
      <c r="E1426" s="12">
        <f t="shared" si="70"/>
        <v>6.0637045140000002E-3</v>
      </c>
      <c r="BC1426" s="12">
        <f t="shared" si="68"/>
        <v>6.0637045140000002E-3</v>
      </c>
    </row>
    <row r="1427" spans="1:55" x14ac:dyDescent="0.25">
      <c r="A1427" s="14">
        <v>1422</v>
      </c>
      <c r="B1427">
        <v>6.0345650420000002E-3</v>
      </c>
      <c r="C1427" s="1">
        <f t="shared" si="69"/>
        <v>2</v>
      </c>
      <c r="D1427" s="14">
        <v>1422</v>
      </c>
      <c r="E1427" s="12">
        <f t="shared" si="70"/>
        <v>6.0345650420000002E-3</v>
      </c>
      <c r="BC1427" s="12">
        <f t="shared" si="68"/>
        <v>6.0345650420000002E-3</v>
      </c>
    </row>
    <row r="1428" spans="1:55" x14ac:dyDescent="0.25">
      <c r="A1428" s="14">
        <v>1423</v>
      </c>
      <c r="B1428">
        <v>6.0055646139999998E-3</v>
      </c>
      <c r="C1428" s="1">
        <f t="shared" si="69"/>
        <v>2</v>
      </c>
      <c r="D1428" s="14">
        <v>1423</v>
      </c>
      <c r="E1428" s="12">
        <f t="shared" si="70"/>
        <v>6.0055646139999998E-3</v>
      </c>
      <c r="BC1428" s="12">
        <f t="shared" si="68"/>
        <v>6.0055646139999998E-3</v>
      </c>
    </row>
    <row r="1429" spans="1:55" x14ac:dyDescent="0.25">
      <c r="A1429" s="14">
        <v>1424</v>
      </c>
      <c r="B1429">
        <v>5.9767025739999998E-3</v>
      </c>
      <c r="C1429" s="1">
        <f t="shared" si="69"/>
        <v>2</v>
      </c>
      <c r="D1429" s="14">
        <v>1424</v>
      </c>
      <c r="E1429" s="12">
        <f t="shared" si="70"/>
        <v>5.9767025739999998E-3</v>
      </c>
      <c r="BC1429" s="12">
        <f t="shared" si="68"/>
        <v>5.9767025739999998E-3</v>
      </c>
    </row>
    <row r="1430" spans="1:55" x14ac:dyDescent="0.25">
      <c r="A1430" s="14">
        <v>1425</v>
      </c>
      <c r="B1430">
        <v>5.9479782719999898E-3</v>
      </c>
      <c r="C1430" s="1">
        <f t="shared" si="69"/>
        <v>2</v>
      </c>
      <c r="D1430" s="14">
        <v>1425</v>
      </c>
      <c r="E1430" s="12">
        <f t="shared" si="70"/>
        <v>5.9479782719999898E-3</v>
      </c>
      <c r="BC1430" s="12">
        <f t="shared" si="68"/>
        <v>5.9479782719999898E-3</v>
      </c>
    </row>
    <row r="1431" spans="1:55" x14ac:dyDescent="0.25">
      <c r="A1431" s="14">
        <v>1426</v>
      </c>
      <c r="B1431">
        <v>5.9193910599999898E-3</v>
      </c>
      <c r="C1431" s="1">
        <f t="shared" si="69"/>
        <v>2</v>
      </c>
      <c r="D1431" s="14">
        <v>1426</v>
      </c>
      <c r="E1431" s="12">
        <f t="shared" si="70"/>
        <v>5.9193910599999898E-3</v>
      </c>
      <c r="BC1431" s="12">
        <f t="shared" si="68"/>
        <v>5.9193910599999898E-3</v>
      </c>
    </row>
    <row r="1432" spans="1:55" x14ac:dyDescent="0.25">
      <c r="A1432" s="14">
        <v>1427</v>
      </c>
      <c r="B1432">
        <v>5.8909402919999996E-3</v>
      </c>
      <c r="C1432" s="1">
        <f t="shared" si="69"/>
        <v>2</v>
      </c>
      <c r="D1432" s="14">
        <v>1427</v>
      </c>
      <c r="E1432" s="12">
        <f t="shared" si="70"/>
        <v>5.8909402919999996E-3</v>
      </c>
      <c r="BC1432" s="12">
        <f t="shared" si="68"/>
        <v>5.8909402919999996E-3</v>
      </c>
    </row>
    <row r="1433" spans="1:55" x14ac:dyDescent="0.25">
      <c r="A1433" s="14">
        <v>1428</v>
      </c>
      <c r="B1433">
        <v>5.8626253259999898E-3</v>
      </c>
      <c r="C1433" s="1">
        <f t="shared" si="69"/>
        <v>2</v>
      </c>
      <c r="D1433" s="14">
        <v>1428</v>
      </c>
      <c r="E1433" s="12">
        <f t="shared" si="70"/>
        <v>5.8626253259999898E-3</v>
      </c>
      <c r="BC1433" s="12">
        <f t="shared" si="68"/>
        <v>5.8626253259999898E-3</v>
      </c>
    </row>
    <row r="1434" spans="1:55" x14ac:dyDescent="0.25">
      <c r="A1434" s="14">
        <v>1429</v>
      </c>
      <c r="B1434">
        <v>5.8344455199999899E-3</v>
      </c>
      <c r="C1434" s="1">
        <f t="shared" si="69"/>
        <v>2</v>
      </c>
      <c r="D1434" s="14">
        <v>1429</v>
      </c>
      <c r="E1434" s="12">
        <f t="shared" si="70"/>
        <v>5.8344455199999899E-3</v>
      </c>
      <c r="BC1434" s="12">
        <f t="shared" si="68"/>
        <v>5.8344455199999899E-3</v>
      </c>
    </row>
    <row r="1435" spans="1:55" x14ac:dyDescent="0.25">
      <c r="A1435" s="14">
        <v>1430</v>
      </c>
      <c r="B1435">
        <v>5.8064002399999997E-3</v>
      </c>
      <c r="C1435" s="1">
        <f t="shared" si="69"/>
        <v>2</v>
      </c>
      <c r="D1435" s="14">
        <v>1430</v>
      </c>
      <c r="E1435" s="12">
        <f t="shared" si="70"/>
        <v>5.8064002399999997E-3</v>
      </c>
      <c r="BC1435" s="12">
        <f t="shared" si="68"/>
        <v>5.8064002399999997E-3</v>
      </c>
    </row>
    <row r="1436" spans="1:55" x14ac:dyDescent="0.25">
      <c r="A1436" s="14">
        <v>1431</v>
      </c>
      <c r="B1436">
        <v>5.7784888520000001E-3</v>
      </c>
      <c r="C1436" s="1">
        <f t="shared" si="69"/>
        <v>2</v>
      </c>
      <c r="D1436" s="14">
        <v>1431</v>
      </c>
      <c r="E1436" s="12">
        <f t="shared" si="70"/>
        <v>5.7784888520000001E-3</v>
      </c>
      <c r="BC1436" s="12">
        <f t="shared" si="68"/>
        <v>5.7784888520000001E-3</v>
      </c>
    </row>
    <row r="1437" spans="1:55" x14ac:dyDescent="0.25">
      <c r="A1437" s="14">
        <v>1432</v>
      </c>
      <c r="B1437">
        <v>5.7507107239999997E-3</v>
      </c>
      <c r="C1437" s="1">
        <f t="shared" si="69"/>
        <v>2</v>
      </c>
      <c r="D1437" s="14">
        <v>1432</v>
      </c>
      <c r="E1437" s="12">
        <f t="shared" si="70"/>
        <v>5.7507107239999997E-3</v>
      </c>
      <c r="BC1437" s="12">
        <f t="shared" si="68"/>
        <v>5.7507107239999997E-3</v>
      </c>
    </row>
    <row r="1438" spans="1:55" x14ac:dyDescent="0.25">
      <c r="A1438" s="14">
        <v>1433</v>
      </c>
      <c r="B1438">
        <v>5.7230652279999898E-3</v>
      </c>
      <c r="C1438" s="1">
        <f t="shared" si="69"/>
        <v>2</v>
      </c>
      <c r="D1438" s="14">
        <v>1433</v>
      </c>
      <c r="E1438" s="12">
        <f t="shared" si="70"/>
        <v>5.7230652279999898E-3</v>
      </c>
      <c r="BC1438" s="12">
        <f t="shared" si="68"/>
        <v>5.7230652279999898E-3</v>
      </c>
    </row>
    <row r="1439" spans="1:55" x14ac:dyDescent="0.25">
      <c r="A1439" s="14">
        <v>1434</v>
      </c>
      <c r="B1439">
        <v>5.6955517419999997E-3</v>
      </c>
      <c r="C1439" s="1">
        <f t="shared" si="69"/>
        <v>2</v>
      </c>
      <c r="D1439" s="14">
        <v>1434</v>
      </c>
      <c r="E1439" s="12">
        <f t="shared" si="70"/>
        <v>5.6955517419999997E-3</v>
      </c>
      <c r="BC1439" s="12">
        <f t="shared" si="68"/>
        <v>5.6955517419999997E-3</v>
      </c>
    </row>
    <row r="1440" spans="1:55" x14ac:dyDescent="0.25">
      <c r="A1440" s="14">
        <v>1435</v>
      </c>
      <c r="B1440">
        <v>5.6681696379999999E-3</v>
      </c>
      <c r="C1440" s="1">
        <f t="shared" si="69"/>
        <v>2</v>
      </c>
      <c r="D1440" s="14">
        <v>1435</v>
      </c>
      <c r="E1440" s="12">
        <f t="shared" si="70"/>
        <v>5.6681696379999999E-3</v>
      </c>
      <c r="BC1440" s="12">
        <f t="shared" si="68"/>
        <v>5.6681696379999999E-3</v>
      </c>
    </row>
    <row r="1441" spans="1:55" x14ac:dyDescent="0.25">
      <c r="A1441" s="14">
        <v>1436</v>
      </c>
      <c r="B1441">
        <v>5.6409183019999996E-3</v>
      </c>
      <c r="C1441" s="1">
        <f t="shared" si="69"/>
        <v>2</v>
      </c>
      <c r="D1441" s="14">
        <v>1436</v>
      </c>
      <c r="E1441" s="12">
        <f t="shared" si="70"/>
        <v>5.6409183019999996E-3</v>
      </c>
      <c r="BC1441" s="12">
        <f t="shared" si="68"/>
        <v>5.6409183019999996E-3</v>
      </c>
    </row>
    <row r="1442" spans="1:55" x14ac:dyDescent="0.25">
      <c r="A1442" s="14">
        <v>1437</v>
      </c>
      <c r="B1442">
        <v>5.6137971159999998E-3</v>
      </c>
      <c r="C1442" s="1">
        <f t="shared" si="69"/>
        <v>2</v>
      </c>
      <c r="D1442" s="14">
        <v>1437</v>
      </c>
      <c r="E1442" s="12">
        <f t="shared" si="70"/>
        <v>5.6137971159999998E-3</v>
      </c>
      <c r="BC1442" s="12">
        <f t="shared" si="68"/>
        <v>5.6137971159999998E-3</v>
      </c>
    </row>
    <row r="1443" spans="1:55" x14ac:dyDescent="0.25">
      <c r="A1443" s="14">
        <v>1438</v>
      </c>
      <c r="B1443">
        <v>5.5868054639999897E-3</v>
      </c>
      <c r="C1443" s="1">
        <f t="shared" si="69"/>
        <v>2</v>
      </c>
      <c r="D1443" s="14">
        <v>1438</v>
      </c>
      <c r="E1443" s="12">
        <f t="shared" si="70"/>
        <v>5.5868054639999897E-3</v>
      </c>
      <c r="BC1443" s="12">
        <f t="shared" si="68"/>
        <v>5.5868054639999897E-3</v>
      </c>
    </row>
    <row r="1444" spans="1:55" x14ac:dyDescent="0.25">
      <c r="A1444" s="14">
        <v>1439</v>
      </c>
      <c r="B1444">
        <v>5.5599427379999997E-3</v>
      </c>
      <c r="C1444" s="1">
        <f t="shared" si="69"/>
        <v>2</v>
      </c>
      <c r="D1444" s="14">
        <v>1439</v>
      </c>
      <c r="E1444" s="12">
        <f t="shared" si="70"/>
        <v>5.5599427379999997E-3</v>
      </c>
      <c r="BC1444" s="12">
        <f t="shared" si="68"/>
        <v>5.5599427379999997E-3</v>
      </c>
    </row>
    <row r="1445" spans="1:55" x14ac:dyDescent="0.25">
      <c r="A1445" s="14">
        <v>1440</v>
      </c>
      <c r="B1445">
        <v>5.533208328E-3</v>
      </c>
      <c r="C1445" s="1">
        <f t="shared" si="69"/>
        <v>2</v>
      </c>
      <c r="D1445" s="14">
        <v>1440</v>
      </c>
      <c r="E1445" s="12">
        <f t="shared" si="70"/>
        <v>5.533208328E-3</v>
      </c>
      <c r="BC1445" s="12">
        <f t="shared" si="68"/>
        <v>5.533208328E-3</v>
      </c>
    </row>
    <row r="1446" spans="1:55" x14ac:dyDescent="0.25">
      <c r="A1446" s="14">
        <v>1441</v>
      </c>
      <c r="B1446">
        <v>5.5066016319999904E-3</v>
      </c>
      <c r="C1446" s="1">
        <f t="shared" si="69"/>
        <v>2</v>
      </c>
      <c r="D1446" s="14">
        <v>1441</v>
      </c>
      <c r="E1446" s="12">
        <f t="shared" si="70"/>
        <v>5.5066016319999904E-3</v>
      </c>
      <c r="BC1446" s="12">
        <f t="shared" si="68"/>
        <v>5.5066016319999904E-3</v>
      </c>
    </row>
    <row r="1447" spans="1:55" x14ac:dyDescent="0.25">
      <c r="A1447" s="14">
        <v>1442</v>
      </c>
      <c r="B1447">
        <v>5.4801220440000003E-3</v>
      </c>
      <c r="C1447" s="1">
        <f t="shared" si="69"/>
        <v>2</v>
      </c>
      <c r="D1447" s="14">
        <v>1442</v>
      </c>
      <c r="E1447" s="12">
        <f t="shared" si="70"/>
        <v>5.4801220440000003E-3</v>
      </c>
      <c r="BC1447" s="12">
        <f t="shared" si="68"/>
        <v>5.4801220440000003E-3</v>
      </c>
    </row>
    <row r="1448" spans="1:55" x14ac:dyDescent="0.25">
      <c r="A1448" s="14">
        <v>1443</v>
      </c>
      <c r="B1448">
        <v>5.4537689639999999E-3</v>
      </c>
      <c r="C1448" s="1">
        <f t="shared" si="69"/>
        <v>2</v>
      </c>
      <c r="D1448" s="14">
        <v>1443</v>
      </c>
      <c r="E1448" s="12">
        <f t="shared" si="70"/>
        <v>5.4537689639999999E-3</v>
      </c>
      <c r="BC1448" s="12">
        <f t="shared" si="68"/>
        <v>5.4537689639999999E-3</v>
      </c>
    </row>
    <row r="1449" spans="1:55" x14ac:dyDescent="0.25">
      <c r="A1449" s="14">
        <v>1444</v>
      </c>
      <c r="B1449">
        <v>5.42754179799999E-3</v>
      </c>
      <c r="C1449" s="1">
        <f t="shared" si="69"/>
        <v>2</v>
      </c>
      <c r="D1449" s="14">
        <v>1444</v>
      </c>
      <c r="E1449" s="12">
        <f t="shared" si="70"/>
        <v>5.42754179799999E-3</v>
      </c>
      <c r="BC1449" s="12">
        <f t="shared" si="68"/>
        <v>5.42754179799999E-3</v>
      </c>
    </row>
    <row r="1450" spans="1:55" x14ac:dyDescent="0.25">
      <c r="A1450" s="14">
        <v>1445</v>
      </c>
      <c r="B1450">
        <v>5.4014399519999997E-3</v>
      </c>
      <c r="C1450" s="1">
        <f t="shared" si="69"/>
        <v>2</v>
      </c>
      <c r="D1450" s="14">
        <v>1445</v>
      </c>
      <c r="E1450" s="12">
        <f t="shared" si="70"/>
        <v>5.4014399519999997E-3</v>
      </c>
      <c r="BC1450" s="12">
        <f t="shared" si="68"/>
        <v>5.4014399519999997E-3</v>
      </c>
    </row>
    <row r="1451" spans="1:55" x14ac:dyDescent="0.25">
      <c r="A1451" s="14">
        <v>1446</v>
      </c>
      <c r="B1451">
        <v>5.3754628319999899E-3</v>
      </c>
      <c r="C1451" s="1">
        <f t="shared" si="69"/>
        <v>2</v>
      </c>
      <c r="D1451" s="14">
        <v>1446</v>
      </c>
      <c r="E1451" s="12">
        <f t="shared" si="70"/>
        <v>5.3754628319999899E-3</v>
      </c>
      <c r="BC1451" s="12">
        <f t="shared" si="68"/>
        <v>5.3754628319999899E-3</v>
      </c>
    </row>
    <row r="1452" spans="1:55" x14ac:dyDescent="0.25">
      <c r="A1452" s="14">
        <v>1447</v>
      </c>
      <c r="B1452">
        <v>5.3496098499999896E-3</v>
      </c>
      <c r="C1452" s="1">
        <f t="shared" si="69"/>
        <v>2</v>
      </c>
      <c r="D1452" s="14">
        <v>1447</v>
      </c>
      <c r="E1452" s="12">
        <f t="shared" si="70"/>
        <v>5.3496098499999896E-3</v>
      </c>
      <c r="BC1452" s="12">
        <f t="shared" si="68"/>
        <v>5.3496098499999896E-3</v>
      </c>
    </row>
    <row r="1453" spans="1:55" x14ac:dyDescent="0.25">
      <c r="A1453" s="14">
        <v>1448</v>
      </c>
      <c r="B1453">
        <v>5.3238804199999996E-3</v>
      </c>
      <c r="C1453" s="1">
        <f t="shared" si="69"/>
        <v>2</v>
      </c>
      <c r="D1453" s="14">
        <v>1448</v>
      </c>
      <c r="E1453" s="12">
        <f t="shared" si="70"/>
        <v>5.3238804199999996E-3</v>
      </c>
      <c r="BC1453" s="12">
        <f t="shared" si="68"/>
        <v>5.3238804199999996E-3</v>
      </c>
    </row>
    <row r="1454" spans="1:55" x14ac:dyDescent="0.25">
      <c r="A1454" s="14">
        <v>1449</v>
      </c>
      <c r="B1454">
        <v>5.2982739599999997E-3</v>
      </c>
      <c r="C1454" s="1">
        <f t="shared" si="69"/>
        <v>2</v>
      </c>
      <c r="D1454" s="14">
        <v>1449</v>
      </c>
      <c r="E1454" s="12">
        <f t="shared" si="70"/>
        <v>5.2982739599999997E-3</v>
      </c>
      <c r="BC1454" s="12">
        <f t="shared" si="68"/>
        <v>5.2982739599999997E-3</v>
      </c>
    </row>
    <row r="1455" spans="1:55" x14ac:dyDescent="0.25">
      <c r="A1455" s="14">
        <v>1450</v>
      </c>
      <c r="B1455">
        <v>5.2727898879999999E-3</v>
      </c>
      <c r="C1455" s="1">
        <f t="shared" si="69"/>
        <v>2</v>
      </c>
      <c r="D1455" s="14">
        <v>1450</v>
      </c>
      <c r="E1455" s="12">
        <f t="shared" si="70"/>
        <v>5.2727898879999999E-3</v>
      </c>
      <c r="BC1455" s="12">
        <f t="shared" si="68"/>
        <v>5.2727898879999999E-3</v>
      </c>
    </row>
    <row r="1456" spans="1:55" x14ac:dyDescent="0.25">
      <c r="A1456" s="14">
        <v>1451</v>
      </c>
      <c r="B1456">
        <v>5.2474276279999904E-3</v>
      </c>
      <c r="C1456" s="1">
        <f t="shared" si="69"/>
        <v>2</v>
      </c>
      <c r="D1456" s="14">
        <v>1451</v>
      </c>
      <c r="E1456" s="12">
        <f t="shared" si="70"/>
        <v>5.2474276279999904E-3</v>
      </c>
      <c r="BC1456" s="12">
        <f t="shared" si="68"/>
        <v>5.2474276279999904E-3</v>
      </c>
    </row>
    <row r="1457" spans="1:55" x14ac:dyDescent="0.25">
      <c r="A1457" s="14">
        <v>1452</v>
      </c>
      <c r="B1457">
        <v>5.22218660199999E-3</v>
      </c>
      <c r="C1457" s="1">
        <f t="shared" si="69"/>
        <v>2</v>
      </c>
      <c r="D1457" s="14">
        <v>1452</v>
      </c>
      <c r="E1457" s="12">
        <f t="shared" si="70"/>
        <v>5.22218660199999E-3</v>
      </c>
      <c r="BC1457" s="12">
        <f t="shared" si="68"/>
        <v>5.22218660199999E-3</v>
      </c>
    </row>
    <row r="1458" spans="1:55" x14ac:dyDescent="0.25">
      <c r="A1458" s="14">
        <v>1453</v>
      </c>
      <c r="B1458">
        <v>5.1970662380000001E-3</v>
      </c>
      <c r="C1458" s="1">
        <f t="shared" si="69"/>
        <v>2</v>
      </c>
      <c r="D1458" s="14">
        <v>1453</v>
      </c>
      <c r="E1458" s="12">
        <f t="shared" si="70"/>
        <v>5.1970662380000001E-3</v>
      </c>
      <c r="BC1458" s="12">
        <f t="shared" si="68"/>
        <v>5.1970662380000001E-3</v>
      </c>
    </row>
    <row r="1459" spans="1:55" x14ac:dyDescent="0.25">
      <c r="A1459" s="14">
        <v>1454</v>
      </c>
      <c r="B1459">
        <v>5.1720659679999996E-3</v>
      </c>
      <c r="C1459" s="1">
        <f t="shared" si="69"/>
        <v>2</v>
      </c>
      <c r="D1459" s="14">
        <v>1454</v>
      </c>
      <c r="E1459" s="12">
        <f t="shared" si="70"/>
        <v>5.1720659679999996E-3</v>
      </c>
      <c r="BC1459" s="12">
        <f t="shared" si="68"/>
        <v>5.1720659679999996E-3</v>
      </c>
    </row>
    <row r="1460" spans="1:55" x14ac:dyDescent="0.25">
      <c r="A1460" s="14">
        <v>1455</v>
      </c>
      <c r="B1460">
        <v>5.1471852219999899E-3</v>
      </c>
      <c r="C1460" s="1">
        <f t="shared" si="69"/>
        <v>2</v>
      </c>
      <c r="D1460" s="14">
        <v>1455</v>
      </c>
      <c r="E1460" s="12">
        <f t="shared" si="70"/>
        <v>5.1471852219999899E-3</v>
      </c>
      <c r="BC1460" s="12">
        <f t="shared" si="68"/>
        <v>5.1471852219999899E-3</v>
      </c>
    </row>
    <row r="1461" spans="1:55" x14ac:dyDescent="0.25">
      <c r="A1461" s="14">
        <v>1456</v>
      </c>
      <c r="B1461">
        <v>5.1224234379999897E-3</v>
      </c>
      <c r="C1461" s="1">
        <f t="shared" si="69"/>
        <v>2</v>
      </c>
      <c r="D1461" s="14">
        <v>1456</v>
      </c>
      <c r="E1461" s="12">
        <f t="shared" si="70"/>
        <v>5.1224234379999897E-3</v>
      </c>
      <c r="BC1461" s="12">
        <f t="shared" si="68"/>
        <v>5.1224234379999897E-3</v>
      </c>
    </row>
    <row r="1462" spans="1:55" x14ac:dyDescent="0.25">
      <c r="A1462" s="14">
        <v>1457</v>
      </c>
      <c r="B1462">
        <v>5.0977800519999899E-3</v>
      </c>
      <c r="C1462" s="1">
        <f t="shared" si="69"/>
        <v>2</v>
      </c>
      <c r="D1462" s="14">
        <v>1457</v>
      </c>
      <c r="E1462" s="12">
        <f t="shared" si="70"/>
        <v>5.0977800519999899E-3</v>
      </c>
      <c r="BC1462" s="12">
        <f t="shared" si="68"/>
        <v>5.0977800519999899E-3</v>
      </c>
    </row>
    <row r="1463" spans="1:55" x14ac:dyDescent="0.25">
      <c r="A1463" s="14">
        <v>1458</v>
      </c>
      <c r="B1463">
        <v>5.0732545059999998E-3</v>
      </c>
      <c r="C1463" s="1">
        <f t="shared" si="69"/>
        <v>2</v>
      </c>
      <c r="D1463" s="14">
        <v>1458</v>
      </c>
      <c r="E1463" s="12">
        <f t="shared" si="70"/>
        <v>5.0732545059999998E-3</v>
      </c>
      <c r="BC1463" s="12">
        <f t="shared" si="68"/>
        <v>5.0732545059999998E-3</v>
      </c>
    </row>
    <row r="1464" spans="1:55" x14ac:dyDescent="0.25">
      <c r="A1464" s="14">
        <v>1459</v>
      </c>
      <c r="B1464">
        <v>5.04884624E-3</v>
      </c>
      <c r="C1464" s="1">
        <f t="shared" si="69"/>
        <v>2</v>
      </c>
      <c r="D1464" s="14">
        <v>1459</v>
      </c>
      <c r="E1464" s="12">
        <f t="shared" si="70"/>
        <v>5.04884624E-3</v>
      </c>
      <c r="BC1464" s="12">
        <f t="shared" si="68"/>
        <v>5.04884624E-3</v>
      </c>
    </row>
    <row r="1465" spans="1:55" x14ac:dyDescent="0.25">
      <c r="A1465" s="14">
        <v>1460</v>
      </c>
      <c r="B1465">
        <v>5.0245547040000003E-3</v>
      </c>
      <c r="C1465" s="1">
        <f t="shared" si="69"/>
        <v>2</v>
      </c>
      <c r="D1465" s="14">
        <v>1460</v>
      </c>
      <c r="E1465" s="12">
        <f t="shared" si="70"/>
        <v>5.0245547040000003E-3</v>
      </c>
      <c r="BC1465" s="12">
        <f t="shared" si="68"/>
        <v>5.0245547040000003E-3</v>
      </c>
    </row>
    <row r="1466" spans="1:55" x14ac:dyDescent="0.25">
      <c r="A1466" s="14">
        <v>1461</v>
      </c>
      <c r="B1466">
        <v>5.0003793419999996E-3</v>
      </c>
      <c r="C1466" s="1">
        <f t="shared" si="69"/>
        <v>2</v>
      </c>
      <c r="D1466" s="14">
        <v>1461</v>
      </c>
      <c r="E1466" s="12">
        <f t="shared" si="70"/>
        <v>5.0003793419999996E-3</v>
      </c>
      <c r="BC1466" s="12">
        <f t="shared" si="68"/>
        <v>5.0003793419999996E-3</v>
      </c>
    </row>
    <row r="1467" spans="1:55" x14ac:dyDescent="0.25">
      <c r="A1467" s="14">
        <v>1462</v>
      </c>
      <c r="B1467">
        <v>4.9763196080000001E-3</v>
      </c>
      <c r="C1467" s="1">
        <f t="shared" si="69"/>
        <v>2</v>
      </c>
      <c r="D1467" s="14">
        <v>1462</v>
      </c>
      <c r="E1467" s="12">
        <f t="shared" si="70"/>
        <v>4.9763196080000001E-3</v>
      </c>
      <c r="BC1467" s="12">
        <f t="shared" si="68"/>
        <v>4.9763196080000001E-3</v>
      </c>
    </row>
    <row r="1468" spans="1:55" x14ac:dyDescent="0.25">
      <c r="A1468" s="14">
        <v>1463</v>
      </c>
      <c r="B1468">
        <v>4.95237495199999E-3</v>
      </c>
      <c r="C1468" s="1">
        <f t="shared" si="69"/>
        <v>2</v>
      </c>
      <c r="D1468" s="14">
        <v>1463</v>
      </c>
      <c r="E1468" s="12">
        <f t="shared" si="70"/>
        <v>4.95237495199999E-3</v>
      </c>
      <c r="BC1468" s="12">
        <f t="shared" si="68"/>
        <v>4.95237495199999E-3</v>
      </c>
    </row>
    <row r="1469" spans="1:55" x14ac:dyDescent="0.25">
      <c r="A1469" s="14">
        <v>1464</v>
      </c>
      <c r="B1469">
        <v>4.9285448339999897E-3</v>
      </c>
      <c r="C1469" s="1">
        <f t="shared" si="69"/>
        <v>2</v>
      </c>
      <c r="D1469" s="14">
        <v>1464</v>
      </c>
      <c r="E1469" s="12">
        <f t="shared" si="70"/>
        <v>4.9285448339999897E-3</v>
      </c>
      <c r="BC1469" s="12">
        <f t="shared" si="68"/>
        <v>4.9285448339999897E-3</v>
      </c>
    </row>
    <row r="1470" spans="1:55" x14ac:dyDescent="0.25">
      <c r="A1470" s="14">
        <v>1465</v>
      </c>
      <c r="B1470">
        <v>4.9048287079999997E-3</v>
      </c>
      <c r="C1470" s="1">
        <f t="shared" si="69"/>
        <v>2</v>
      </c>
      <c r="D1470" s="14">
        <v>1465</v>
      </c>
      <c r="E1470" s="12">
        <f t="shared" si="70"/>
        <v>4.9048287079999997E-3</v>
      </c>
      <c r="BC1470" s="12">
        <f t="shared" si="68"/>
        <v>4.9048287079999997E-3</v>
      </c>
    </row>
    <row r="1471" spans="1:55" x14ac:dyDescent="0.25">
      <c r="A1471" s="14">
        <v>1466</v>
      </c>
      <c r="B1471">
        <v>4.8812260379999996E-3</v>
      </c>
      <c r="C1471" s="1">
        <f t="shared" si="69"/>
        <v>2</v>
      </c>
      <c r="D1471" s="14">
        <v>1466</v>
      </c>
      <c r="E1471" s="12">
        <f t="shared" si="70"/>
        <v>4.8812260379999996E-3</v>
      </c>
      <c r="BC1471" s="12">
        <f t="shared" si="68"/>
        <v>4.8812260379999996E-3</v>
      </c>
    </row>
    <row r="1472" spans="1:55" x14ac:dyDescent="0.25">
      <c r="A1472" s="14">
        <v>1467</v>
      </c>
      <c r="B1472">
        <v>4.8577362860000002E-3</v>
      </c>
      <c r="C1472" s="1">
        <f t="shared" si="69"/>
        <v>2</v>
      </c>
      <c r="D1472" s="14">
        <v>1467</v>
      </c>
      <c r="E1472" s="12">
        <f t="shared" si="70"/>
        <v>4.8577362860000002E-3</v>
      </c>
      <c r="BC1472" s="12">
        <f t="shared" si="68"/>
        <v>4.8577362860000002E-3</v>
      </c>
    </row>
    <row r="1473" spans="1:55" x14ac:dyDescent="0.25">
      <c r="A1473" s="14">
        <v>1468</v>
      </c>
      <c r="B1473">
        <v>4.8343589179999898E-3</v>
      </c>
      <c r="C1473" s="1">
        <f t="shared" si="69"/>
        <v>2</v>
      </c>
      <c r="D1473" s="14">
        <v>1468</v>
      </c>
      <c r="E1473" s="12">
        <f t="shared" si="70"/>
        <v>4.8343589179999898E-3</v>
      </c>
      <c r="BC1473" s="12">
        <f t="shared" si="68"/>
        <v>4.8343589179999898E-3</v>
      </c>
    </row>
    <row r="1474" spans="1:55" x14ac:dyDescent="0.25">
      <c r="A1474" s="14">
        <v>1469</v>
      </c>
      <c r="B1474">
        <v>4.8110934019999999E-3</v>
      </c>
      <c r="C1474" s="1">
        <f t="shared" si="69"/>
        <v>2</v>
      </c>
      <c r="D1474" s="14">
        <v>1469</v>
      </c>
      <c r="E1474" s="12">
        <f t="shared" si="70"/>
        <v>4.8110934019999999E-3</v>
      </c>
      <c r="BC1474" s="12">
        <f t="shared" si="68"/>
        <v>4.8110934019999999E-3</v>
      </c>
    </row>
    <row r="1475" spans="1:55" x14ac:dyDescent="0.25">
      <c r="A1475" s="14">
        <v>1470</v>
      </c>
      <c r="B1475">
        <v>4.7879392099999998E-3</v>
      </c>
      <c r="C1475" s="1">
        <f t="shared" si="69"/>
        <v>2</v>
      </c>
      <c r="D1475" s="14">
        <v>1470</v>
      </c>
      <c r="E1475" s="12">
        <f t="shared" si="70"/>
        <v>4.7879392099999998E-3</v>
      </c>
      <c r="BC1475" s="12">
        <f t="shared" si="68"/>
        <v>4.7879392099999998E-3</v>
      </c>
    </row>
    <row r="1476" spans="1:55" x14ac:dyDescent="0.25">
      <c r="A1476" s="14">
        <v>1471</v>
      </c>
      <c r="B1476">
        <v>4.7648958140000001E-3</v>
      </c>
      <c r="C1476" s="1">
        <f t="shared" si="69"/>
        <v>2</v>
      </c>
      <c r="D1476" s="14">
        <v>1471</v>
      </c>
      <c r="E1476" s="12">
        <f t="shared" si="70"/>
        <v>4.7648958140000001E-3</v>
      </c>
      <c r="BC1476" s="12">
        <f t="shared" si="68"/>
        <v>4.7648958140000001E-3</v>
      </c>
    </row>
    <row r="1477" spans="1:55" x14ac:dyDescent="0.25">
      <c r="A1477" s="14">
        <v>1472</v>
      </c>
      <c r="B1477">
        <v>4.7419626879999996E-3</v>
      </c>
      <c r="C1477" s="1">
        <f t="shared" si="69"/>
        <v>2</v>
      </c>
      <c r="D1477" s="14">
        <v>1472</v>
      </c>
      <c r="E1477" s="12">
        <f t="shared" si="70"/>
        <v>4.7419626879999996E-3</v>
      </c>
      <c r="BC1477" s="12">
        <f t="shared" ref="BC1477:BC1504" si="71">B1477</f>
        <v>4.7419626879999996E-3</v>
      </c>
    </row>
    <row r="1478" spans="1:55" x14ac:dyDescent="0.25">
      <c r="A1478" s="14">
        <v>1473</v>
      </c>
      <c r="B1478">
        <v>4.7191393139999899E-3</v>
      </c>
      <c r="C1478" s="1">
        <f t="shared" ref="C1478:C1504" si="72">IF(ROW()-$C$4&lt;=$C$2,1,2)</f>
        <v>2</v>
      </c>
      <c r="D1478" s="14">
        <v>1473</v>
      </c>
      <c r="E1478" s="12">
        <f t="shared" ref="E1478:E1504" si="73">B1478</f>
        <v>4.7191393139999899E-3</v>
      </c>
      <c r="BC1478" s="12">
        <f t="shared" si="71"/>
        <v>4.7191393139999899E-3</v>
      </c>
    </row>
    <row r="1479" spans="1:55" x14ac:dyDescent="0.25">
      <c r="A1479" s="14">
        <v>1474</v>
      </c>
      <c r="B1479">
        <v>4.6964251699999999E-3</v>
      </c>
      <c r="C1479" s="1">
        <f t="shared" si="72"/>
        <v>2</v>
      </c>
      <c r="D1479" s="14">
        <v>1474</v>
      </c>
      <c r="E1479" s="12">
        <f t="shared" si="73"/>
        <v>4.6964251699999999E-3</v>
      </c>
      <c r="BC1479" s="12">
        <f t="shared" si="71"/>
        <v>4.6964251699999999E-3</v>
      </c>
    </row>
    <row r="1480" spans="1:55" x14ac:dyDescent="0.25">
      <c r="A1480" s="14">
        <v>1475</v>
      </c>
      <c r="B1480">
        <v>4.6738197379999997E-3</v>
      </c>
      <c r="C1480" s="1">
        <f t="shared" si="72"/>
        <v>2</v>
      </c>
      <c r="D1480" s="14">
        <v>1475</v>
      </c>
      <c r="E1480" s="12">
        <f t="shared" si="73"/>
        <v>4.6738197379999997E-3</v>
      </c>
      <c r="BC1480" s="12">
        <f t="shared" si="71"/>
        <v>4.6738197379999997E-3</v>
      </c>
    </row>
    <row r="1481" spans="1:55" x14ac:dyDescent="0.25">
      <c r="A1481" s="14">
        <v>1476</v>
      </c>
      <c r="B1481">
        <v>4.651322506E-3</v>
      </c>
      <c r="C1481" s="1">
        <f t="shared" si="72"/>
        <v>2</v>
      </c>
      <c r="D1481" s="14">
        <v>1476</v>
      </c>
      <c r="E1481" s="12">
        <f t="shared" si="73"/>
        <v>4.651322506E-3</v>
      </c>
      <c r="BC1481" s="12">
        <f t="shared" si="71"/>
        <v>4.651322506E-3</v>
      </c>
    </row>
    <row r="1482" spans="1:55" x14ac:dyDescent="0.25">
      <c r="A1482" s="14">
        <v>1477</v>
      </c>
      <c r="B1482">
        <v>4.6289329599999898E-3</v>
      </c>
      <c r="C1482" s="1">
        <f t="shared" si="72"/>
        <v>2</v>
      </c>
      <c r="D1482" s="14">
        <v>1477</v>
      </c>
      <c r="E1482" s="12">
        <f t="shared" si="73"/>
        <v>4.6289329599999898E-3</v>
      </c>
      <c r="BC1482" s="12">
        <f t="shared" si="71"/>
        <v>4.6289329599999898E-3</v>
      </c>
    </row>
    <row r="1483" spans="1:55" x14ac:dyDescent="0.25">
      <c r="A1483" s="14">
        <v>1478</v>
      </c>
      <c r="B1483">
        <v>4.6066505879999997E-3</v>
      </c>
      <c r="C1483" s="1">
        <f t="shared" si="72"/>
        <v>2</v>
      </c>
      <c r="D1483" s="14">
        <v>1478</v>
      </c>
      <c r="E1483" s="12">
        <f t="shared" si="73"/>
        <v>4.6066505879999997E-3</v>
      </c>
      <c r="BC1483" s="12">
        <f t="shared" si="71"/>
        <v>4.6066505879999997E-3</v>
      </c>
    </row>
    <row r="1484" spans="1:55" x14ac:dyDescent="0.25">
      <c r="A1484" s="14">
        <v>1479</v>
      </c>
      <c r="B1484">
        <v>4.5844748879999998E-3</v>
      </c>
      <c r="C1484" s="1">
        <f t="shared" si="72"/>
        <v>2</v>
      </c>
      <c r="D1484" s="14">
        <v>1479</v>
      </c>
      <c r="E1484" s="12">
        <f t="shared" si="73"/>
        <v>4.5844748879999998E-3</v>
      </c>
      <c r="BC1484" s="12">
        <f t="shared" si="71"/>
        <v>4.5844748879999998E-3</v>
      </c>
    </row>
    <row r="1485" spans="1:55" x14ac:dyDescent="0.25">
      <c r="A1485" s="14">
        <v>1480</v>
      </c>
      <c r="B1485">
        <v>4.5624053479999998E-3</v>
      </c>
      <c r="C1485" s="1">
        <f t="shared" si="72"/>
        <v>2</v>
      </c>
      <c r="D1485" s="14">
        <v>1480</v>
      </c>
      <c r="E1485" s="12">
        <f t="shared" si="73"/>
        <v>4.5624053479999998E-3</v>
      </c>
      <c r="BC1485" s="12">
        <f t="shared" si="71"/>
        <v>4.5624053479999998E-3</v>
      </c>
    </row>
    <row r="1486" spans="1:55" x14ac:dyDescent="0.25">
      <c r="A1486" s="14">
        <v>1481</v>
      </c>
      <c r="B1486">
        <v>4.5404414719999999E-3</v>
      </c>
      <c r="C1486" s="1">
        <f t="shared" si="72"/>
        <v>2</v>
      </c>
      <c r="D1486" s="14">
        <v>1481</v>
      </c>
      <c r="E1486" s="12">
        <f t="shared" si="73"/>
        <v>4.5404414719999999E-3</v>
      </c>
      <c r="BC1486" s="12">
        <f t="shared" si="71"/>
        <v>4.5404414719999999E-3</v>
      </c>
    </row>
    <row r="1487" spans="1:55" x14ac:dyDescent="0.25">
      <c r="A1487" s="14">
        <v>1482</v>
      </c>
      <c r="B1487">
        <v>4.5185827539999997E-3</v>
      </c>
      <c r="C1487" s="1">
        <f t="shared" si="72"/>
        <v>2</v>
      </c>
      <c r="D1487" s="14">
        <v>1482</v>
      </c>
      <c r="E1487" s="12">
        <f t="shared" si="73"/>
        <v>4.5185827539999997E-3</v>
      </c>
      <c r="BC1487" s="12">
        <f t="shared" si="71"/>
        <v>4.5185827539999997E-3</v>
      </c>
    </row>
    <row r="1488" spans="1:55" x14ac:dyDescent="0.25">
      <c r="A1488" s="14">
        <v>1483</v>
      </c>
      <c r="B1488">
        <v>4.4968286959999899E-3</v>
      </c>
      <c r="C1488" s="1">
        <f t="shared" si="72"/>
        <v>2</v>
      </c>
      <c r="D1488" s="14">
        <v>1483</v>
      </c>
      <c r="E1488" s="12">
        <f t="shared" si="73"/>
        <v>4.4968286959999899E-3</v>
      </c>
      <c r="BC1488" s="12">
        <f t="shared" si="71"/>
        <v>4.4968286959999899E-3</v>
      </c>
    </row>
    <row r="1489" spans="1:55" x14ac:dyDescent="0.25">
      <c r="A1489" s="14">
        <v>1484</v>
      </c>
      <c r="B1489">
        <v>4.475178806E-3</v>
      </c>
      <c r="C1489" s="1">
        <f t="shared" si="72"/>
        <v>2</v>
      </c>
      <c r="D1489" s="14">
        <v>1484</v>
      </c>
      <c r="E1489" s="12">
        <f t="shared" si="73"/>
        <v>4.475178806E-3</v>
      </c>
      <c r="BC1489" s="12">
        <f t="shared" si="71"/>
        <v>4.475178806E-3</v>
      </c>
    </row>
    <row r="1490" spans="1:55" x14ac:dyDescent="0.25">
      <c r="A1490" s="14">
        <v>1485</v>
      </c>
      <c r="B1490">
        <v>4.4536325879999897E-3</v>
      </c>
      <c r="C1490" s="1">
        <f t="shared" si="72"/>
        <v>2</v>
      </c>
      <c r="D1490" s="14">
        <v>1485</v>
      </c>
      <c r="E1490" s="12">
        <f t="shared" si="73"/>
        <v>4.4536325879999897E-3</v>
      </c>
      <c r="BC1490" s="12">
        <f t="shared" si="71"/>
        <v>4.4536325879999897E-3</v>
      </c>
    </row>
    <row r="1491" spans="1:55" x14ac:dyDescent="0.25">
      <c r="A1491" s="14">
        <v>1486</v>
      </c>
      <c r="B1491">
        <v>4.4321895499999896E-3</v>
      </c>
      <c r="C1491" s="1">
        <f t="shared" si="72"/>
        <v>2</v>
      </c>
      <c r="D1491" s="14">
        <v>1486</v>
      </c>
      <c r="E1491" s="12">
        <f t="shared" si="73"/>
        <v>4.4321895499999896E-3</v>
      </c>
      <c r="BC1491" s="12">
        <f t="shared" si="71"/>
        <v>4.4321895499999896E-3</v>
      </c>
    </row>
    <row r="1492" spans="1:55" x14ac:dyDescent="0.25">
      <c r="A1492" s="14">
        <v>1487</v>
      </c>
      <c r="B1492">
        <v>4.4108492039999997E-3</v>
      </c>
      <c r="C1492" s="1">
        <f t="shared" si="72"/>
        <v>2</v>
      </c>
      <c r="D1492" s="14">
        <v>1487</v>
      </c>
      <c r="E1492" s="12">
        <f t="shared" si="73"/>
        <v>4.4108492039999997E-3</v>
      </c>
      <c r="BC1492" s="12">
        <f t="shared" si="71"/>
        <v>4.4108492039999997E-3</v>
      </c>
    </row>
    <row r="1493" spans="1:55" x14ac:dyDescent="0.25">
      <c r="A1493" s="14">
        <v>1488</v>
      </c>
      <c r="B1493">
        <v>4.3896110639999996E-3</v>
      </c>
      <c r="C1493" s="1">
        <f t="shared" si="72"/>
        <v>2</v>
      </c>
      <c r="D1493" s="14">
        <v>1488</v>
      </c>
      <c r="E1493" s="12">
        <f t="shared" si="73"/>
        <v>4.3896110639999996E-3</v>
      </c>
      <c r="BC1493" s="12">
        <f t="shared" si="71"/>
        <v>4.3896110639999996E-3</v>
      </c>
    </row>
    <row r="1494" spans="1:55" x14ac:dyDescent="0.25">
      <c r="A1494" s="14">
        <v>1489</v>
      </c>
      <c r="B1494">
        <v>4.3684746439999998E-3</v>
      </c>
      <c r="C1494" s="1">
        <f t="shared" si="72"/>
        <v>2</v>
      </c>
      <c r="D1494" s="14">
        <v>1489</v>
      </c>
      <c r="E1494" s="12">
        <f t="shared" si="73"/>
        <v>4.3684746439999998E-3</v>
      </c>
      <c r="BC1494" s="12">
        <f t="shared" si="71"/>
        <v>4.3684746439999998E-3</v>
      </c>
    </row>
    <row r="1495" spans="1:55" x14ac:dyDescent="0.25">
      <c r="A1495" s="14">
        <v>1490</v>
      </c>
      <c r="B1495">
        <v>4.3474394599999997E-3</v>
      </c>
      <c r="C1495" s="1">
        <f t="shared" si="72"/>
        <v>2</v>
      </c>
      <c r="D1495" s="14">
        <v>1490</v>
      </c>
      <c r="E1495" s="12">
        <f t="shared" si="73"/>
        <v>4.3474394599999997E-3</v>
      </c>
      <c r="BC1495" s="12">
        <f t="shared" si="71"/>
        <v>4.3474394599999997E-3</v>
      </c>
    </row>
    <row r="1496" spans="1:55" x14ac:dyDescent="0.25">
      <c r="A1496" s="14">
        <v>1491</v>
      </c>
      <c r="B1496">
        <v>4.3265050359999899E-3</v>
      </c>
      <c r="C1496" s="1">
        <f t="shared" si="72"/>
        <v>2</v>
      </c>
      <c r="D1496" s="14">
        <v>1491</v>
      </c>
      <c r="E1496" s="12">
        <f t="shared" si="73"/>
        <v>4.3265050359999899E-3</v>
      </c>
      <c r="BC1496" s="12">
        <f t="shared" si="71"/>
        <v>4.3265050359999899E-3</v>
      </c>
    </row>
    <row r="1497" spans="1:55" x14ac:dyDescent="0.25">
      <c r="A1497" s="14">
        <v>1492</v>
      </c>
      <c r="B1497">
        <v>4.3056708920000001E-3</v>
      </c>
      <c r="C1497" s="1">
        <f t="shared" si="72"/>
        <v>2</v>
      </c>
      <c r="D1497" s="14">
        <v>1492</v>
      </c>
      <c r="E1497" s="12">
        <f t="shared" si="73"/>
        <v>4.3056708920000001E-3</v>
      </c>
      <c r="BC1497" s="12">
        <f t="shared" si="71"/>
        <v>4.3056708920000001E-3</v>
      </c>
    </row>
    <row r="1498" spans="1:55" x14ac:dyDescent="0.25">
      <c r="A1498" s="14">
        <v>1493</v>
      </c>
      <c r="B1498">
        <v>4.284936554E-3</v>
      </c>
      <c r="C1498" s="1">
        <f t="shared" si="72"/>
        <v>2</v>
      </c>
      <c r="D1498" s="14">
        <v>1493</v>
      </c>
      <c r="E1498" s="12">
        <f t="shared" si="73"/>
        <v>4.284936554E-3</v>
      </c>
      <c r="BC1498" s="12">
        <f t="shared" si="71"/>
        <v>4.284936554E-3</v>
      </c>
    </row>
    <row r="1499" spans="1:55" x14ac:dyDescent="0.25">
      <c r="A1499" s="14">
        <v>1494</v>
      </c>
      <c r="B1499">
        <v>4.2643015459999899E-3</v>
      </c>
      <c r="C1499" s="1">
        <f t="shared" si="72"/>
        <v>2</v>
      </c>
      <c r="D1499" s="14">
        <v>1494</v>
      </c>
      <c r="E1499" s="12">
        <f t="shared" si="73"/>
        <v>4.2643015459999899E-3</v>
      </c>
      <c r="BC1499" s="12">
        <f t="shared" si="71"/>
        <v>4.2643015459999899E-3</v>
      </c>
    </row>
    <row r="1500" spans="1:55" x14ac:dyDescent="0.25">
      <c r="A1500" s="14">
        <v>1495</v>
      </c>
      <c r="B1500">
        <v>4.2437653980000002E-3</v>
      </c>
      <c r="C1500" s="1">
        <f t="shared" si="72"/>
        <v>2</v>
      </c>
      <c r="D1500" s="14">
        <v>1495</v>
      </c>
      <c r="E1500" s="12">
        <f t="shared" si="73"/>
        <v>4.2437653980000002E-3</v>
      </c>
      <c r="BC1500" s="12">
        <f t="shared" si="71"/>
        <v>4.2437653980000002E-3</v>
      </c>
    </row>
    <row r="1501" spans="1:55" x14ac:dyDescent="0.25">
      <c r="A1501" s="14">
        <v>1496</v>
      </c>
      <c r="B1501">
        <v>4.2233276419999998E-3</v>
      </c>
      <c r="C1501" s="1">
        <f t="shared" si="72"/>
        <v>2</v>
      </c>
      <c r="D1501" s="14">
        <v>1496</v>
      </c>
      <c r="E1501" s="12">
        <f t="shared" si="73"/>
        <v>4.2233276419999998E-3</v>
      </c>
      <c r="BC1501" s="12">
        <f t="shared" si="71"/>
        <v>4.2233276419999998E-3</v>
      </c>
    </row>
    <row r="1502" spans="1:55" x14ac:dyDescent="0.25">
      <c r="A1502" s="14">
        <v>1497</v>
      </c>
      <c r="B1502">
        <v>4.2029878100000003E-3</v>
      </c>
      <c r="C1502" s="1">
        <f t="shared" si="72"/>
        <v>2</v>
      </c>
      <c r="D1502" s="14">
        <v>1497</v>
      </c>
      <c r="E1502" s="12">
        <f t="shared" si="73"/>
        <v>4.2029878100000003E-3</v>
      </c>
      <c r="BC1502" s="12">
        <f t="shared" si="71"/>
        <v>4.2029878100000003E-3</v>
      </c>
    </row>
    <row r="1503" spans="1:55" x14ac:dyDescent="0.25">
      <c r="A1503" s="14">
        <v>1498</v>
      </c>
      <c r="B1503">
        <v>4.1827454399999998E-3</v>
      </c>
      <c r="C1503" s="1">
        <f t="shared" si="72"/>
        <v>2</v>
      </c>
      <c r="D1503" s="14">
        <v>1498</v>
      </c>
      <c r="E1503" s="12">
        <f t="shared" si="73"/>
        <v>4.1827454399999998E-3</v>
      </c>
      <c r="BC1503" s="12">
        <f t="shared" si="71"/>
        <v>4.1827454399999998E-3</v>
      </c>
    </row>
    <row r="1504" spans="1:55" x14ac:dyDescent="0.25">
      <c r="A1504" s="14">
        <v>1499</v>
      </c>
      <c r="B1504">
        <v>4.16260006399999E-3</v>
      </c>
      <c r="C1504" s="1">
        <f t="shared" si="72"/>
        <v>2</v>
      </c>
      <c r="D1504" s="14">
        <v>1499</v>
      </c>
      <c r="E1504" s="12">
        <f t="shared" si="73"/>
        <v>4.16260006399999E-3</v>
      </c>
      <c r="BC1504" s="12">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7" customWidth="1"/>
    <col min="2" max="2" width="3.5703125" style="27" customWidth="1"/>
    <col min="3" max="3" width="9.140625" style="27"/>
    <col min="4" max="4" width="3.42578125" style="28" customWidth="1"/>
    <col min="5" max="18" width="1.7109375" style="28" customWidth="1"/>
    <col min="19" max="41" width="0.85546875" style="28" customWidth="1"/>
    <col min="42" max="49" width="1.7109375" style="28" customWidth="1"/>
    <col min="50" max="50" width="9.140625" style="27"/>
    <col min="51" max="51" width="3" style="27" customWidth="1"/>
    <col min="52" max="64" width="1.7109375" style="27" customWidth="1"/>
    <col min="65" max="88" width="0.85546875" style="27" customWidth="1"/>
    <col min="89" max="96" width="1.7109375" style="27" customWidth="1"/>
    <col min="97" max="98" width="2.28515625" style="27" customWidth="1"/>
    <col min="99" max="113" width="2.42578125" style="27" customWidth="1"/>
    <col min="114" max="949" width="0.85546875" style="27" customWidth="1"/>
    <col min="950" max="1305" width="9.140625" style="27"/>
    <col min="1306" max="1429" width="3.85546875" style="27" customWidth="1"/>
    <col min="1430" max="16384" width="9.140625" style="27"/>
  </cols>
  <sheetData>
    <row r="1" spans="1:96" ht="7.5" customHeight="1" x14ac:dyDescent="0.15">
      <c r="A1" s="33"/>
      <c r="B1" s="33"/>
      <c r="C1" s="33"/>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row>
    <row r="2" spans="1:96" ht="7.5" customHeight="1" x14ac:dyDescent="0.15">
      <c r="A2" s="33"/>
      <c r="B2" s="34">
        <f>BC2</f>
        <v>9.1293580134838605E-3</v>
      </c>
      <c r="C2" s="34">
        <f>H2</f>
        <v>1.5721492151279499</v>
      </c>
      <c r="D2" s="35" t="s">
        <v>127</v>
      </c>
      <c r="E2" s="35"/>
      <c r="F2" s="35">
        <v>16</v>
      </c>
      <c r="G2" s="35">
        <v>16</v>
      </c>
      <c r="H2" s="35">
        <f>INDEX(D4:AW34,F2,G2)</f>
        <v>1.5721492151279499</v>
      </c>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3"/>
      <c r="AY2" s="35" t="s">
        <v>128</v>
      </c>
      <c r="AZ2" s="33"/>
      <c r="BA2" s="35">
        <v>16</v>
      </c>
      <c r="BB2" s="35">
        <v>16</v>
      </c>
      <c r="BC2" s="35">
        <f>INDEX(AY4:CR34,BA2,BB2)</f>
        <v>9.1293580134838605E-3</v>
      </c>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row>
    <row r="3" spans="1:96" ht="7.5" customHeight="1" x14ac:dyDescent="0.15">
      <c r="D3" s="28">
        <v>0</v>
      </c>
      <c r="E3" s="28">
        <v>1</v>
      </c>
      <c r="F3" s="28">
        <v>2</v>
      </c>
      <c r="G3" s="28">
        <v>3</v>
      </c>
      <c r="H3" s="28">
        <v>4</v>
      </c>
      <c r="I3" s="28">
        <v>5</v>
      </c>
      <c r="J3" s="28">
        <v>6</v>
      </c>
      <c r="K3" s="28">
        <v>7</v>
      </c>
      <c r="L3" s="28">
        <v>8</v>
      </c>
      <c r="M3" s="28">
        <v>9</v>
      </c>
      <c r="N3" s="28">
        <v>10</v>
      </c>
      <c r="O3" s="28">
        <v>11</v>
      </c>
      <c r="P3" s="28">
        <v>12</v>
      </c>
      <c r="Q3" s="28">
        <v>13</v>
      </c>
      <c r="R3" s="28">
        <v>14</v>
      </c>
      <c r="S3" s="28">
        <v>15</v>
      </c>
      <c r="T3" s="28">
        <v>16</v>
      </c>
      <c r="U3" s="28">
        <v>17</v>
      </c>
      <c r="V3" s="28">
        <v>18</v>
      </c>
      <c r="W3" s="28">
        <v>19</v>
      </c>
      <c r="X3" s="28">
        <v>20</v>
      </c>
      <c r="Y3" s="28">
        <v>21</v>
      </c>
      <c r="Z3" s="28">
        <v>22</v>
      </c>
      <c r="AA3" s="28">
        <v>23</v>
      </c>
      <c r="AB3" s="28">
        <v>24</v>
      </c>
      <c r="AC3" s="28">
        <v>25</v>
      </c>
      <c r="AD3" s="28">
        <v>26</v>
      </c>
      <c r="AE3" s="28">
        <v>27</v>
      </c>
      <c r="AF3" s="28">
        <v>28</v>
      </c>
      <c r="AG3" s="28">
        <v>29</v>
      </c>
      <c r="AH3" s="28">
        <v>30</v>
      </c>
      <c r="AI3" s="28">
        <v>31</v>
      </c>
      <c r="AJ3" s="28">
        <v>32</v>
      </c>
      <c r="AK3" s="28">
        <v>33</v>
      </c>
      <c r="AL3" s="28">
        <v>34</v>
      </c>
      <c r="AM3" s="28">
        <v>35</v>
      </c>
      <c r="AN3" s="28">
        <v>36</v>
      </c>
      <c r="AO3" s="28">
        <v>37</v>
      </c>
      <c r="AP3" s="28">
        <v>38</v>
      </c>
      <c r="AQ3" s="28">
        <v>39</v>
      </c>
      <c r="AR3" s="28">
        <v>40</v>
      </c>
      <c r="AS3" s="28">
        <v>41</v>
      </c>
      <c r="AT3" s="28">
        <v>42</v>
      </c>
      <c r="AU3" s="28">
        <v>43</v>
      </c>
      <c r="AV3" s="28">
        <v>44</v>
      </c>
      <c r="AW3" s="28">
        <v>45</v>
      </c>
      <c r="AY3" s="28">
        <v>0</v>
      </c>
      <c r="AZ3" s="28">
        <v>1</v>
      </c>
      <c r="BA3" s="28">
        <v>2</v>
      </c>
      <c r="BB3" s="28">
        <v>3</v>
      </c>
      <c r="BC3" s="28">
        <v>4</v>
      </c>
      <c r="BD3" s="28">
        <v>5</v>
      </c>
      <c r="BE3" s="28">
        <v>6</v>
      </c>
      <c r="BF3" s="28">
        <v>7</v>
      </c>
      <c r="BG3" s="28">
        <v>8</v>
      </c>
      <c r="BH3" s="28">
        <v>9</v>
      </c>
      <c r="BI3" s="28">
        <v>10</v>
      </c>
      <c r="BJ3" s="28">
        <v>11</v>
      </c>
      <c r="BK3" s="28">
        <v>12</v>
      </c>
      <c r="BL3" s="28">
        <v>13</v>
      </c>
      <c r="BM3" s="28">
        <v>14</v>
      </c>
      <c r="BN3" s="28">
        <v>15</v>
      </c>
      <c r="BO3" s="28">
        <v>16</v>
      </c>
      <c r="BP3" s="28">
        <v>17</v>
      </c>
      <c r="BQ3" s="28">
        <v>18</v>
      </c>
      <c r="BR3" s="28">
        <v>19</v>
      </c>
      <c r="BS3" s="28">
        <v>20</v>
      </c>
      <c r="BT3" s="28">
        <v>21</v>
      </c>
      <c r="BU3" s="28">
        <v>22</v>
      </c>
      <c r="BV3" s="28">
        <v>23</v>
      </c>
      <c r="BW3" s="28">
        <v>24</v>
      </c>
      <c r="BX3" s="28">
        <v>25</v>
      </c>
      <c r="BY3" s="28">
        <v>26</v>
      </c>
      <c r="BZ3" s="28">
        <v>27</v>
      </c>
      <c r="CA3" s="28">
        <v>28</v>
      </c>
      <c r="CB3" s="28">
        <v>29</v>
      </c>
      <c r="CC3" s="28">
        <v>30</v>
      </c>
      <c r="CD3" s="28">
        <v>31</v>
      </c>
      <c r="CE3" s="28">
        <v>32</v>
      </c>
      <c r="CF3" s="28">
        <v>33</v>
      </c>
      <c r="CG3" s="28">
        <v>34</v>
      </c>
      <c r="CH3" s="28">
        <v>35</v>
      </c>
      <c r="CI3" s="28">
        <v>36</v>
      </c>
      <c r="CJ3" s="28">
        <v>37</v>
      </c>
      <c r="CK3" s="28">
        <v>38</v>
      </c>
      <c r="CL3" s="28">
        <v>39</v>
      </c>
      <c r="CM3" s="28">
        <v>40</v>
      </c>
      <c r="CN3" s="28">
        <v>41</v>
      </c>
      <c r="CO3" s="28">
        <v>42</v>
      </c>
      <c r="CP3" s="28">
        <v>43</v>
      </c>
      <c r="CQ3" s="28">
        <v>44</v>
      </c>
      <c r="CR3" s="28">
        <v>45</v>
      </c>
    </row>
    <row r="4" spans="1:96" ht="7.5" customHeight="1" x14ac:dyDescent="0.15">
      <c r="C4" s="27">
        <v>0</v>
      </c>
      <c r="D4" s="28">
        <v>0</v>
      </c>
      <c r="E4" s="28">
        <v>9.4692012071227296E-53</v>
      </c>
      <c r="F4" s="28">
        <v>2.9345665959622697E-51</v>
      </c>
      <c r="G4" s="28">
        <v>8.7425900588566E-50</v>
      </c>
      <c r="H4" s="28">
        <v>2.4946543414757401E-48</v>
      </c>
      <c r="I4" s="28">
        <v>6.7801947292087805E-47</v>
      </c>
      <c r="J4" s="28">
        <v>1.7433865790102601E-45</v>
      </c>
      <c r="K4" s="28">
        <v>4.2055118303405802E-44</v>
      </c>
      <c r="L4" s="28">
        <v>9.4169025822712199E-43</v>
      </c>
      <c r="M4" s="28">
        <v>1.9305891132998999E-41</v>
      </c>
      <c r="N4" s="28">
        <v>3.5578361206274799E-40</v>
      </c>
      <c r="O4" s="28">
        <v>5.74509093629999E-39</v>
      </c>
      <c r="P4" s="28">
        <v>7.8288644289161601E-38</v>
      </c>
      <c r="Q4" s="28">
        <v>8.4790416659316493E-37</v>
      </c>
      <c r="R4" s="28">
        <v>6.5437348978129801E-36</v>
      </c>
      <c r="S4" s="28">
        <v>2.7826345615480998E-35</v>
      </c>
      <c r="T4" s="28">
        <v>1.32117083766002E-35</v>
      </c>
      <c r="U4" s="28">
        <v>3.3933911378795003E-36</v>
      </c>
      <c r="V4" s="28">
        <v>3.46232412541898E-37</v>
      </c>
      <c r="W4" s="28">
        <v>2.5426568605073699E-38</v>
      </c>
      <c r="X4" s="28">
        <v>1.56643852577201E-39</v>
      </c>
      <c r="Y4" s="28">
        <v>8.6363375017517502E-41</v>
      </c>
      <c r="Z4" s="28">
        <v>4.4080601747958001E-42</v>
      </c>
      <c r="AA4" s="28">
        <v>2.1252349207950901E-43</v>
      </c>
      <c r="AB4" s="28">
        <v>9.8051134599851797E-45</v>
      </c>
      <c r="AC4" s="28">
        <v>4.3677207653596897E-46</v>
      </c>
      <c r="AD4" s="28">
        <v>1.89055659084222E-47</v>
      </c>
      <c r="AE4" s="28">
        <v>7.9895020288562007E-49</v>
      </c>
      <c r="AF4" s="28">
        <v>3.3084285882589801E-50</v>
      </c>
      <c r="AG4" s="28">
        <v>1.3462628735179401E-51</v>
      </c>
      <c r="AH4" s="28">
        <v>5.3954665334073601E-53</v>
      </c>
      <c r="AI4" s="28">
        <v>2.13362787238381E-54</v>
      </c>
      <c r="AJ4" s="28">
        <v>8.3379123599623391E-56</v>
      </c>
      <c r="AK4" s="28">
        <v>3.2239931007730901E-57</v>
      </c>
      <c r="AL4" s="28">
        <v>1.23478722617634E-58</v>
      </c>
      <c r="AM4" s="28">
        <v>4.6886285161403299E-60</v>
      </c>
      <c r="AN4" s="28">
        <v>1.76642041445892E-61</v>
      </c>
      <c r="AO4" s="28">
        <v>6.6073960198424105E-63</v>
      </c>
      <c r="AP4" s="28">
        <v>2.455333773166E-64</v>
      </c>
      <c r="AQ4" s="28">
        <v>9.0689980314766797E-66</v>
      </c>
      <c r="AR4" s="28">
        <v>3.3310025534476299E-67</v>
      </c>
      <c r="AS4" s="28">
        <v>1.2171203596791401E-68</v>
      </c>
      <c r="AT4" s="28">
        <v>4.4258019249347499E-70</v>
      </c>
      <c r="AU4" s="28">
        <v>1.60210508855164E-71</v>
      </c>
      <c r="AV4" s="28">
        <v>5.7756222597983505E-73</v>
      </c>
      <c r="AW4" s="28">
        <v>2.1881227512001401E-74</v>
      </c>
      <c r="AY4" s="28">
        <v>0</v>
      </c>
      <c r="AZ4" s="28">
        <v>7.5008322578327105E-120</v>
      </c>
      <c r="BA4" s="28">
        <v>4.0017891135722002E-116</v>
      </c>
      <c r="BB4" s="28">
        <v>2.0542145828424401E-112</v>
      </c>
      <c r="BC4" s="28">
        <v>1.00987556162803E-108</v>
      </c>
      <c r="BD4" s="28">
        <v>4.7281872440861503E-105</v>
      </c>
      <c r="BE4" s="28">
        <v>2.0939515305852199E-101</v>
      </c>
      <c r="BF4" s="28">
        <v>8.6978490935335499E-98</v>
      </c>
      <c r="BG4" s="28">
        <v>3.3526036193278298E-94</v>
      </c>
      <c r="BH4" s="28">
        <v>1.18262093441934E-90</v>
      </c>
      <c r="BI4" s="28">
        <v>3.74733915481953E-87</v>
      </c>
      <c r="BJ4" s="28">
        <v>1.03928487672851E-83</v>
      </c>
      <c r="BK4" s="28">
        <v>2.4277135490057001E-80</v>
      </c>
      <c r="BL4" s="28">
        <v>4.4898932867366003E-77</v>
      </c>
      <c r="BM4" s="28">
        <v>5.8610997543075897E-74</v>
      </c>
      <c r="BN4" s="28">
        <v>4.0637223058335197E-71</v>
      </c>
      <c r="BO4" s="28">
        <v>1.1846597454847E-73</v>
      </c>
      <c r="BP4" s="28">
        <v>1.8340709769899199E-76</v>
      </c>
      <c r="BQ4" s="28">
        <v>8.7799990785367099E-80</v>
      </c>
      <c r="BR4" s="28">
        <v>3.0352127163371902E-83</v>
      </c>
      <c r="BS4" s="28">
        <v>8.9484622581407403E-87</v>
      </c>
      <c r="BT4" s="28">
        <v>2.39907325292181E-90</v>
      </c>
      <c r="BU4" s="28">
        <v>6.0376268731702503E-94</v>
      </c>
      <c r="BV4" s="28">
        <v>1.45234572418174E-97</v>
      </c>
      <c r="BW4" s="28">
        <v>3.3771985680807101E-101</v>
      </c>
      <c r="BX4" s="28">
        <v>7.64877649661869E-105</v>
      </c>
      <c r="BY4" s="28">
        <v>1.69613867223646E-108</v>
      </c>
      <c r="BZ4" s="28">
        <v>3.6968012929962098E-112</v>
      </c>
      <c r="CA4" s="28">
        <v>7.9420348704845504E-116</v>
      </c>
      <c r="CB4" s="28">
        <v>1.68552900675495E-119</v>
      </c>
      <c r="CC4" s="28">
        <v>3.5399069482581698E-123</v>
      </c>
      <c r="CD4" s="28">
        <v>7.3671670053009102E-127</v>
      </c>
      <c r="CE4" s="28">
        <v>1.5210773436609899E-130</v>
      </c>
      <c r="CF4" s="28">
        <v>3.1185092903660502E-134</v>
      </c>
      <c r="CG4" s="28">
        <v>6.3536543549571995E-138</v>
      </c>
      <c r="CH4" s="28">
        <v>1.2872529206223899E-141</v>
      </c>
      <c r="CI4" s="28">
        <v>2.5948282557546301E-145</v>
      </c>
      <c r="CJ4" s="28">
        <v>5.2067200789000999E-149</v>
      </c>
      <c r="CK4" s="28">
        <v>1.0404211193452399E-152</v>
      </c>
      <c r="CL4" s="28">
        <v>2.0710887075307201E-156</v>
      </c>
      <c r="CM4" s="28">
        <v>4.1083634231165501E-160</v>
      </c>
      <c r="CN4" s="28">
        <v>8.1234291184825999E-164</v>
      </c>
      <c r="CO4" s="28">
        <v>1.60146095094796E-167</v>
      </c>
      <c r="CP4" s="28">
        <v>3.1484299300354901E-171</v>
      </c>
      <c r="CQ4" s="28">
        <v>6.1738582199538501E-175</v>
      </c>
      <c r="CR4" s="28">
        <v>1.2083477550152599E-178</v>
      </c>
    </row>
    <row r="5" spans="1:96" ht="7.5" customHeight="1" x14ac:dyDescent="0.15">
      <c r="C5" s="27">
        <v>1</v>
      </c>
      <c r="D5" s="28">
        <v>3.17288806784901E-52</v>
      </c>
      <c r="E5" s="28">
        <v>1.02328500852418E-50</v>
      </c>
      <c r="F5" s="28">
        <v>3.2819607715248901E-49</v>
      </c>
      <c r="G5" s="28">
        <v>1.01422696813286E-47</v>
      </c>
      <c r="H5" s="28">
        <v>3.0061983169226701E-46</v>
      </c>
      <c r="I5" s="28">
        <v>8.4999484196722397E-45</v>
      </c>
      <c r="J5" s="28">
        <v>2.2774191260983101E-43</v>
      </c>
      <c r="K5" s="28">
        <v>5.73469919585379E-42</v>
      </c>
      <c r="L5" s="28">
        <v>1.3429958726209799E-40</v>
      </c>
      <c r="M5" s="28">
        <v>2.8855876800115401E-39</v>
      </c>
      <c r="N5" s="28">
        <v>5.5858183899143796E-38</v>
      </c>
      <c r="O5" s="28">
        <v>9.4975213001297803E-37</v>
      </c>
      <c r="P5" s="28">
        <v>1.3663128494719801E-35</v>
      </c>
      <c r="Q5" s="28">
        <v>1.56635641783325E-34</v>
      </c>
      <c r="R5" s="28">
        <v>1.28253751833611E-33</v>
      </c>
      <c r="S5" s="28">
        <v>5.7835357060492798E-33</v>
      </c>
      <c r="T5" s="28">
        <v>2.5907383977170401E-33</v>
      </c>
      <c r="U5" s="28">
        <v>6.2920791613494598E-34</v>
      </c>
      <c r="V5" s="28">
        <v>6.2636179010451204E-35</v>
      </c>
      <c r="W5" s="28">
        <v>4.5219826052514201E-36</v>
      </c>
      <c r="X5" s="28">
        <v>2.7491016204979802E-37</v>
      </c>
      <c r="Y5" s="28">
        <v>1.4992404114262401E-38</v>
      </c>
      <c r="Z5" s="28">
        <v>7.5816287059281994E-40</v>
      </c>
      <c r="AA5" s="28">
        <v>3.6259060370232298E-41</v>
      </c>
      <c r="AB5" s="28">
        <v>1.66095262447824E-42</v>
      </c>
      <c r="AC5" s="28">
        <v>7.3514361601509699E-44</v>
      </c>
      <c r="AD5" s="28">
        <v>3.1635747656815199E-45</v>
      </c>
      <c r="AE5" s="28">
        <v>1.3298222380762099E-46</v>
      </c>
      <c r="AF5" s="28">
        <v>5.4797636316451604E-48</v>
      </c>
      <c r="AG5" s="28">
        <v>2.2196808158712601E-49</v>
      </c>
      <c r="AH5" s="28">
        <v>8.8581638975709598E-51</v>
      </c>
      <c r="AI5" s="28">
        <v>3.4890235309576503E-52</v>
      </c>
      <c r="AJ5" s="28">
        <v>1.35836216022402E-53</v>
      </c>
      <c r="AK5" s="28">
        <v>5.2337900065942101E-55</v>
      </c>
      <c r="AL5" s="28">
        <v>1.9978341304685101E-56</v>
      </c>
      <c r="AM5" s="28">
        <v>7.5619036478829798E-58</v>
      </c>
      <c r="AN5" s="28">
        <v>2.8402936321344898E-59</v>
      </c>
      <c r="AO5" s="28">
        <v>1.0593588463700401E-60</v>
      </c>
      <c r="AP5" s="28">
        <v>3.92573837698226E-62</v>
      </c>
      <c r="AQ5" s="28">
        <v>1.44616558950725E-63</v>
      </c>
      <c r="AR5" s="28">
        <v>5.2981880925953497E-65</v>
      </c>
      <c r="AS5" s="28">
        <v>1.93117591608099E-66</v>
      </c>
      <c r="AT5" s="28">
        <v>7.0057594435529398E-68</v>
      </c>
      <c r="AU5" s="28">
        <v>2.5302613711553602E-69</v>
      </c>
      <c r="AV5" s="28">
        <v>9.1015188992626307E-71</v>
      </c>
      <c r="AW5" s="28">
        <v>3.4315898381662501E-72</v>
      </c>
      <c r="AY5" s="28">
        <v>2.46765290111155E-119</v>
      </c>
      <c r="AZ5" s="28">
        <v>1.4097213026146601E-115</v>
      </c>
      <c r="BA5" s="28">
        <v>7.7897938986067199E-112</v>
      </c>
      <c r="BB5" s="28">
        <v>4.14698386164706E-108</v>
      </c>
      <c r="BC5" s="28">
        <v>2.1172936046118199E-104</v>
      </c>
      <c r="BD5" s="28">
        <v>1.03109020558508E-100</v>
      </c>
      <c r="BE5" s="28">
        <v>4.7574624572589705E-97</v>
      </c>
      <c r="BF5" s="28">
        <v>2.06256542237443E-93</v>
      </c>
      <c r="BG5" s="28">
        <v>8.3141023313374899E-90</v>
      </c>
      <c r="BH5" s="28">
        <v>3.0735798658355298E-86</v>
      </c>
      <c r="BI5" s="28">
        <v>1.02306784421442E-82</v>
      </c>
      <c r="BJ5" s="28">
        <v>2.9882378806475399E-79</v>
      </c>
      <c r="BK5" s="28">
        <v>7.3723818912023603E-76</v>
      </c>
      <c r="BL5" s="28">
        <v>1.44456971840116E-72</v>
      </c>
      <c r="BM5" s="28">
        <v>2.0048867017977901E-69</v>
      </c>
      <c r="BN5" s="28">
        <v>1.4836854212759099E-66</v>
      </c>
      <c r="BO5" s="28">
        <v>4.0538195835323702E-69</v>
      </c>
      <c r="BP5" s="28">
        <v>5.9049719292776396E-72</v>
      </c>
      <c r="BQ5" s="28">
        <v>2.8040556953522201E-75</v>
      </c>
      <c r="BR5" s="28">
        <v>9.6621432659406295E-79</v>
      </c>
      <c r="BS5" s="28">
        <v>2.84352201803678E-82</v>
      </c>
      <c r="BT5" s="28">
        <v>7.6147025770149403E-86</v>
      </c>
      <c r="BU5" s="28">
        <v>1.9148120824999701E-89</v>
      </c>
      <c r="BV5" s="28">
        <v>4.6033227281082604E-93</v>
      </c>
      <c r="BW5" s="28">
        <v>1.0699414466344001E-96</v>
      </c>
      <c r="BX5" s="28">
        <v>2.4223670488092501E-100</v>
      </c>
      <c r="BY5" s="28">
        <v>5.3701337721903202E-104</v>
      </c>
      <c r="BZ5" s="28">
        <v>1.1701706006852301E-107</v>
      </c>
      <c r="CA5" s="28">
        <v>2.5134622628077301E-111</v>
      </c>
      <c r="CB5" s="28">
        <v>5.3334542267216502E-115</v>
      </c>
      <c r="CC5" s="28">
        <v>1.11997229049632E-118</v>
      </c>
      <c r="CD5" s="28">
        <v>2.3306020958830099E-122</v>
      </c>
      <c r="CE5" s="28">
        <v>4.8114776066555301E-126</v>
      </c>
      <c r="CF5" s="28">
        <v>9.8636983188019301E-130</v>
      </c>
      <c r="CG5" s="28">
        <v>2.0094945563331902E-133</v>
      </c>
      <c r="CH5" s="28">
        <v>4.0710059054887E-137</v>
      </c>
      <c r="CI5" s="28">
        <v>8.2058667786497704E-141</v>
      </c>
      <c r="CJ5" s="28">
        <v>1.6464968909167101E-144</v>
      </c>
      <c r="CK5" s="28">
        <v>3.2899483450325399E-148</v>
      </c>
      <c r="CL5" s="28">
        <v>6.5488324451741802E-152</v>
      </c>
      <c r="CM5" s="28">
        <v>1.2990354729573799E-155</v>
      </c>
      <c r="CN5" s="28">
        <v>2.5685025514522699E-159</v>
      </c>
      <c r="CO5" s="28">
        <v>5.0634517271834199E-163</v>
      </c>
      <c r="CP5" s="28">
        <v>9.9544017946193194E-167</v>
      </c>
      <c r="CQ5" s="28">
        <v>1.95195393920913E-170</v>
      </c>
      <c r="CR5" s="28">
        <v>3.8201839421756699E-174</v>
      </c>
    </row>
    <row r="6" spans="1:96" ht="7.5" customHeight="1" x14ac:dyDescent="0.15">
      <c r="C6" s="27">
        <v>2</v>
      </c>
      <c r="D6" s="28">
        <v>3.2216958386400301E-50</v>
      </c>
      <c r="E6" s="28">
        <v>1.0769113362514199E-48</v>
      </c>
      <c r="F6" s="28">
        <v>3.5815170413338799E-47</v>
      </c>
      <c r="G6" s="28">
        <v>1.14926769898833E-45</v>
      </c>
      <c r="H6" s="28">
        <v>3.5424980746734399E-44</v>
      </c>
      <c r="I6" s="28">
        <v>1.04333286865842E-42</v>
      </c>
      <c r="J6" s="28">
        <v>2.9169853687032498E-41</v>
      </c>
      <c r="K6" s="28">
        <v>7.6793616292971504E-40</v>
      </c>
      <c r="L6" s="28">
        <v>1.8841993032164899E-38</v>
      </c>
      <c r="M6" s="28">
        <v>4.2513074193802302E-37</v>
      </c>
      <c r="N6" s="28">
        <v>8.6636503508920105E-36</v>
      </c>
      <c r="O6" s="28">
        <v>1.5550221425754901E-34</v>
      </c>
      <c r="P6" s="28">
        <v>2.36847197757126E-33</v>
      </c>
      <c r="Q6" s="28">
        <v>2.8836374413719601E-32</v>
      </c>
      <c r="R6" s="28">
        <v>2.514752170548E-31</v>
      </c>
      <c r="S6" s="28">
        <v>1.2081902882465801E-30</v>
      </c>
      <c r="T6" s="28">
        <v>5.0825341176168196E-31</v>
      </c>
      <c r="U6" s="28">
        <v>1.1624396649476999E-31</v>
      </c>
      <c r="V6" s="28">
        <v>1.12773501211574E-32</v>
      </c>
      <c r="W6" s="28">
        <v>7.9985375692728701E-34</v>
      </c>
      <c r="X6" s="28">
        <v>4.7963087711872499E-35</v>
      </c>
      <c r="Y6" s="28">
        <v>2.5864209904340598E-36</v>
      </c>
      <c r="Z6" s="28">
        <v>1.2955245732335099E-37</v>
      </c>
      <c r="AA6" s="28">
        <v>6.1447206617651695E-39</v>
      </c>
      <c r="AB6" s="28">
        <v>2.79425403872121E-40</v>
      </c>
      <c r="AC6" s="28">
        <v>1.2286765126158201E-41</v>
      </c>
      <c r="AD6" s="28">
        <v>5.2561953345948503E-43</v>
      </c>
      <c r="AE6" s="28">
        <v>2.19755608946504E-44</v>
      </c>
      <c r="AF6" s="28">
        <v>9.0105385441347595E-46</v>
      </c>
      <c r="AG6" s="28">
        <v>3.6331549172522402E-47</v>
      </c>
      <c r="AH6" s="28">
        <v>1.4437150563652599E-48</v>
      </c>
      <c r="AI6" s="28">
        <v>5.6638036830113196E-50</v>
      </c>
      <c r="AJ6" s="28">
        <v>2.1968172684011199E-51</v>
      </c>
      <c r="AK6" s="28">
        <v>8.4345935457841095E-53</v>
      </c>
      <c r="AL6" s="28">
        <v>3.20894361518745E-54</v>
      </c>
      <c r="AM6" s="28">
        <v>1.21078009093602E-55</v>
      </c>
      <c r="AN6" s="28">
        <v>4.5341739136685698E-57</v>
      </c>
      <c r="AO6" s="28">
        <v>1.6863271373242201E-58</v>
      </c>
      <c r="AP6" s="28">
        <v>6.2322000528862397E-60</v>
      </c>
      <c r="AQ6" s="28">
        <v>2.28987651432905E-61</v>
      </c>
      <c r="AR6" s="28">
        <v>8.3684285415525699E-63</v>
      </c>
      <c r="AS6" s="28">
        <v>3.0430259230153901E-64</v>
      </c>
      <c r="AT6" s="28">
        <v>1.1014068747733399E-65</v>
      </c>
      <c r="AU6" s="28">
        <v>3.9692203270463301E-67</v>
      </c>
      <c r="AV6" s="28">
        <v>1.4247306918916001E-68</v>
      </c>
      <c r="AW6" s="28">
        <v>5.34559326683741E-70</v>
      </c>
      <c r="AY6" s="28">
        <v>4.3268690169987599E-115</v>
      </c>
      <c r="AZ6" s="28">
        <v>2.5599975929170901E-111</v>
      </c>
      <c r="BA6" s="28">
        <v>1.4669304045181701E-107</v>
      </c>
      <c r="BB6" s="28">
        <v>8.1096395354601101E-104</v>
      </c>
      <c r="BC6" s="28">
        <v>4.3062078039538099E-100</v>
      </c>
      <c r="BD6" s="28">
        <v>2.1845950698779301E-96</v>
      </c>
      <c r="BE6" s="28">
        <v>1.05193602101925E-92</v>
      </c>
      <c r="BF6" s="28">
        <v>4.7688331341196697E-89</v>
      </c>
      <c r="BG6" s="28">
        <v>2.0143805132081701E-85</v>
      </c>
      <c r="BH6" s="28">
        <v>7.8219439994197497E-82</v>
      </c>
      <c r="BI6" s="28">
        <v>2.7418526459858798E-78</v>
      </c>
      <c r="BJ6" s="28">
        <v>8.4579907669524604E-75</v>
      </c>
      <c r="BK6" s="28">
        <v>2.2108023476888499E-71</v>
      </c>
      <c r="BL6" s="28">
        <v>4.6057960612635102E-68</v>
      </c>
      <c r="BM6" s="28">
        <v>6.8233582713738E-65</v>
      </c>
      <c r="BN6" s="28">
        <v>5.4141554863012198E-62</v>
      </c>
      <c r="BO6" s="28">
        <v>1.38025927215559E-64</v>
      </c>
      <c r="BP6" s="28">
        <v>1.8842312547600499E-67</v>
      </c>
      <c r="BQ6" s="28">
        <v>8.8658179496422094E-71</v>
      </c>
      <c r="BR6" s="28">
        <v>3.0437195215167301E-74</v>
      </c>
      <c r="BS6" s="28">
        <v>8.9394952904078391E-78</v>
      </c>
      <c r="BT6" s="28">
        <v>2.3908668329171402E-81</v>
      </c>
      <c r="BU6" s="28">
        <v>6.0068558549989604E-85</v>
      </c>
      <c r="BV6" s="28">
        <v>1.4431645376530099E-88</v>
      </c>
      <c r="BW6" s="28">
        <v>3.3527150165939101E-92</v>
      </c>
      <c r="BX6" s="28">
        <v>7.5878107919308608E-96</v>
      </c>
      <c r="BY6" s="28">
        <v>1.6816511367729099E-99</v>
      </c>
      <c r="BZ6" s="28">
        <v>3.6635291850526399E-103</v>
      </c>
      <c r="CA6" s="28">
        <v>7.8675900262181795E-107</v>
      </c>
      <c r="CB6" s="28">
        <v>1.66921226514784E-110</v>
      </c>
      <c r="CC6" s="28">
        <v>3.5047369380223397E-114</v>
      </c>
      <c r="CD6" s="28">
        <v>7.2924005799632401E-118</v>
      </c>
      <c r="CE6" s="28">
        <v>1.5053668065258401E-121</v>
      </c>
      <c r="CF6" s="28">
        <v>3.0858226957039799E-125</v>
      </c>
      <c r="CG6" s="28">
        <v>6.2862274796319098E-129</v>
      </c>
      <c r="CH6" s="28">
        <v>1.27344724730926E-132</v>
      </c>
      <c r="CI6" s="28">
        <v>2.5667459163830399E-136</v>
      </c>
      <c r="CJ6" s="28">
        <v>5.1499286494892604E-140</v>
      </c>
      <c r="CK6" s="28">
        <v>1.0289955981759799E-143</v>
      </c>
      <c r="CL6" s="28">
        <v>2.04820948738089E-147</v>
      </c>
      <c r="CM6" s="28">
        <v>4.0627415760271999E-151</v>
      </c>
      <c r="CN6" s="28">
        <v>8.0328063087373806E-155</v>
      </c>
      <c r="CO6" s="28">
        <v>1.5835227230453901E-158</v>
      </c>
      <c r="CP6" s="28">
        <v>3.11303637284649E-162</v>
      </c>
      <c r="CQ6" s="28">
        <v>6.1042309164875196E-166</v>
      </c>
      <c r="CR6" s="28">
        <v>1.19460878757296E-169</v>
      </c>
    </row>
    <row r="7" spans="1:96" ht="7.5" customHeight="1" x14ac:dyDescent="0.15">
      <c r="C7" s="27">
        <v>3</v>
      </c>
      <c r="D7" s="28">
        <v>3.14480042100676E-48</v>
      </c>
      <c r="E7" s="28">
        <v>1.09092078532513E-46</v>
      </c>
      <c r="F7" s="28">
        <v>3.7670545376814101E-45</v>
      </c>
      <c r="G7" s="28">
        <v>1.25697399941345E-43</v>
      </c>
      <c r="H7" s="28">
        <v>4.0354428990127502E-42</v>
      </c>
      <c r="I7" s="28">
        <v>1.2400807350180501E-40</v>
      </c>
      <c r="J7" s="28">
        <v>3.6244854082001997E-39</v>
      </c>
      <c r="K7" s="28">
        <v>9.9963437740751593E-38</v>
      </c>
      <c r="L7" s="28">
        <v>2.5754609297935099E-36</v>
      </c>
      <c r="M7" s="28">
        <v>6.1174521334466899E-35</v>
      </c>
      <c r="N7" s="28">
        <v>1.31609542083954E-33</v>
      </c>
      <c r="O7" s="28">
        <v>2.5014955682517902E-32</v>
      </c>
      <c r="P7" s="28">
        <v>4.04826269341551E-31</v>
      </c>
      <c r="Q7" s="28">
        <v>5.2557838284030299E-30</v>
      </c>
      <c r="R7" s="28">
        <v>4.9046419875865098E-29</v>
      </c>
      <c r="S7" s="28">
        <v>2.5246660707642302E-28</v>
      </c>
      <c r="T7" s="28">
        <v>9.9184323606926705E-29</v>
      </c>
      <c r="U7" s="28">
        <v>2.1258665326662901E-29</v>
      </c>
      <c r="V7" s="28">
        <v>2.00668778107843E-30</v>
      </c>
      <c r="W7" s="28">
        <v>1.39680520319601E-31</v>
      </c>
      <c r="X7" s="28">
        <v>8.2549750371824994E-33</v>
      </c>
      <c r="Y7" s="28">
        <v>4.3986922286912498E-34</v>
      </c>
      <c r="Z7" s="28">
        <v>2.18105966748802E-35</v>
      </c>
      <c r="AA7" s="28">
        <v>1.02540927606286E-36</v>
      </c>
      <c r="AB7" s="28">
        <v>4.6267575321112902E-38</v>
      </c>
      <c r="AC7" s="28">
        <v>2.0202970393404299E-39</v>
      </c>
      <c r="AD7" s="28">
        <v>8.5881833498034001E-41</v>
      </c>
      <c r="AE7" s="28">
        <v>3.56991920940976E-42</v>
      </c>
      <c r="AF7" s="28">
        <v>1.4559851854085401E-43</v>
      </c>
      <c r="AG7" s="28">
        <v>5.8418177700840904E-45</v>
      </c>
      <c r="AH7" s="28">
        <v>2.3107365716642599E-46</v>
      </c>
      <c r="AI7" s="28">
        <v>9.0263117612863798E-48</v>
      </c>
      <c r="AJ7" s="28">
        <v>3.4869225712624702E-49</v>
      </c>
      <c r="AK7" s="28">
        <v>1.3337030518364E-50</v>
      </c>
      <c r="AL7" s="28">
        <v>5.0558416130699102E-52</v>
      </c>
      <c r="AM7" s="28">
        <v>1.9011387985058699E-53</v>
      </c>
      <c r="AN7" s="28">
        <v>7.0963826821098703E-55</v>
      </c>
      <c r="AO7" s="28">
        <v>2.6311008515167601E-56</v>
      </c>
      <c r="AP7" s="28">
        <v>9.6951525996557307E-58</v>
      </c>
      <c r="AQ7" s="28">
        <v>3.5522105854903502E-59</v>
      </c>
      <c r="AR7" s="28">
        <v>1.2946587577946801E-60</v>
      </c>
      <c r="AS7" s="28">
        <v>4.6955807826800899E-62</v>
      </c>
      <c r="AT7" s="28">
        <v>1.69530468054855E-63</v>
      </c>
      <c r="AU7" s="28">
        <v>6.09484229681626E-65</v>
      </c>
      <c r="AV7" s="28">
        <v>2.18263797508216E-66</v>
      </c>
      <c r="AW7" s="28">
        <v>8.1477287324063003E-68</v>
      </c>
      <c r="AY7" s="28">
        <v>7.2934347030657106E-111</v>
      </c>
      <c r="AZ7" s="28">
        <v>4.4744854531040303E-107</v>
      </c>
      <c r="BA7" s="28">
        <v>2.662316187942E-103</v>
      </c>
      <c r="BB7" s="28">
        <v>1.53056828377821E-99</v>
      </c>
      <c r="BC7" s="28">
        <v>8.4656155684570099E-96</v>
      </c>
      <c r="BD7" s="28">
        <v>4.4814901808503202E-92</v>
      </c>
      <c r="BE7" s="28">
        <v>2.25619628104193E-88</v>
      </c>
      <c r="BF7" s="28">
        <v>1.0716824092265299E-84</v>
      </c>
      <c r="BG7" s="28">
        <v>4.7542906213485101E-81</v>
      </c>
      <c r="BH7" s="28">
        <v>1.9439243758922802E-77</v>
      </c>
      <c r="BI7" s="28">
        <v>7.1958305871251501E-74</v>
      </c>
      <c r="BJ7" s="28">
        <v>2.3516205262529101E-70</v>
      </c>
      <c r="BK7" s="28">
        <v>6.5352947622793394E-67</v>
      </c>
      <c r="BL7" s="28">
        <v>1.4533663088195001E-63</v>
      </c>
      <c r="BM7" s="28">
        <v>2.3087997333590601E-60</v>
      </c>
      <c r="BN7" s="28">
        <v>1.97455098636451E-57</v>
      </c>
      <c r="BO7" s="28">
        <v>4.67270423608066E-60</v>
      </c>
      <c r="BP7" s="28">
        <v>5.9512964124395901E-63</v>
      </c>
      <c r="BQ7" s="28">
        <v>2.7709498617426598E-66</v>
      </c>
      <c r="BR7" s="28">
        <v>9.4726382922958302E-70</v>
      </c>
      <c r="BS7" s="28">
        <v>2.7757397726413199E-73</v>
      </c>
      <c r="BT7" s="28">
        <v>7.4130198312960606E-77</v>
      </c>
      <c r="BU7" s="28">
        <v>1.8606409549083902E-80</v>
      </c>
      <c r="BV7" s="28">
        <v>4.46712950402577E-84</v>
      </c>
      <c r="BW7" s="28">
        <v>1.0372557440894801E-87</v>
      </c>
      <c r="BX7" s="28">
        <v>2.3465853264721699E-91</v>
      </c>
      <c r="BY7" s="28">
        <v>5.19905888720845E-95</v>
      </c>
      <c r="BZ7" s="28">
        <v>1.13236204846685E-98</v>
      </c>
      <c r="CA7" s="28">
        <v>2.4313352030257602E-102</v>
      </c>
      <c r="CB7" s="28">
        <v>5.1576008525985097E-106</v>
      </c>
      <c r="CC7" s="28">
        <v>1.0827708678459301E-109</v>
      </c>
      <c r="CD7" s="28">
        <v>2.2527131381140999E-113</v>
      </c>
      <c r="CE7" s="28">
        <v>4.6498531143340098E-117</v>
      </c>
      <c r="CF7" s="28">
        <v>9.5309280273369395E-121</v>
      </c>
      <c r="CG7" s="28">
        <v>1.9414504372552502E-124</v>
      </c>
      <c r="CH7" s="28">
        <v>3.9327195334443602E-128</v>
      </c>
      <c r="CI7" s="28">
        <v>7.9263607157920495E-132</v>
      </c>
      <c r="CJ7" s="28">
        <v>1.59028041531067E-135</v>
      </c>
      <c r="CK7" s="28">
        <v>3.1773843892307399E-139</v>
      </c>
      <c r="CL7" s="28">
        <v>6.3243547617612497E-143</v>
      </c>
      <c r="CM7" s="28">
        <v>1.2544352817266999E-146</v>
      </c>
      <c r="CN7" s="28">
        <v>2.4801900709983801E-150</v>
      </c>
      <c r="CO7" s="28">
        <v>4.8891324277919097E-154</v>
      </c>
      <c r="CP7" s="28">
        <v>9.6113108702802194E-158</v>
      </c>
      <c r="CQ7" s="28">
        <v>1.88460914067934E-161</v>
      </c>
      <c r="CR7" s="28">
        <v>3.68804053062571E-165</v>
      </c>
    </row>
    <row r="8" spans="1:96" ht="7.5" customHeight="1" x14ac:dyDescent="0.15">
      <c r="C8" s="27">
        <v>4</v>
      </c>
      <c r="D8" s="28">
        <v>2.9375549114137502E-46</v>
      </c>
      <c r="E8" s="28">
        <v>1.05891704929398E-44</v>
      </c>
      <c r="F8" s="28">
        <v>3.8019614922751001E-43</v>
      </c>
      <c r="G8" s="28">
        <v>1.3212023298938701E-41</v>
      </c>
      <c r="H8" s="28">
        <v>4.4252361372241798E-40</v>
      </c>
      <c r="I8" s="28">
        <v>1.42145749227944E-38</v>
      </c>
      <c r="J8" s="28">
        <v>4.3519771955757104E-37</v>
      </c>
      <c r="K8" s="28">
        <v>1.26022416833977E-35</v>
      </c>
      <c r="L8" s="28">
        <v>3.4177713572891602E-34</v>
      </c>
      <c r="M8" s="28">
        <v>8.5698698899092804E-33</v>
      </c>
      <c r="N8" s="28">
        <v>1.9524282847627701E-31</v>
      </c>
      <c r="O8" s="28">
        <v>3.9435646544554003E-30</v>
      </c>
      <c r="P8" s="28">
        <v>6.80825080065519E-29</v>
      </c>
      <c r="Q8" s="28">
        <v>9.4689989816917691E-28</v>
      </c>
      <c r="R8" s="28">
        <v>9.5065888492953497E-27</v>
      </c>
      <c r="S8" s="28">
        <v>5.27702748307857E-26</v>
      </c>
      <c r="T8" s="28">
        <v>1.9236968763011001E-26</v>
      </c>
      <c r="U8" s="28">
        <v>3.8425665099522397E-27</v>
      </c>
      <c r="V8" s="28">
        <v>3.5223905344148598E-28</v>
      </c>
      <c r="W8" s="28">
        <v>2.4033784427097001E-29</v>
      </c>
      <c r="X8" s="28">
        <v>1.39855265235203E-30</v>
      </c>
      <c r="Y8" s="28">
        <v>7.3580192918360405E-32</v>
      </c>
      <c r="Z8" s="28">
        <v>3.6091486248231703E-33</v>
      </c>
      <c r="AA8" s="28">
        <v>1.6809008957546499E-34</v>
      </c>
      <c r="AB8" s="28">
        <v>7.5213610082212101E-36</v>
      </c>
      <c r="AC8" s="28">
        <v>3.25971974787954E-37</v>
      </c>
      <c r="AD8" s="28">
        <v>1.3762987954633501E-38</v>
      </c>
      <c r="AE8" s="28">
        <v>5.6854602603063397E-40</v>
      </c>
      <c r="AF8" s="28">
        <v>2.3055263488119898E-41</v>
      </c>
      <c r="AG8" s="28">
        <v>9.2012417648525903E-43</v>
      </c>
      <c r="AH8" s="28">
        <v>3.6215063654276002E-44</v>
      </c>
      <c r="AI8" s="28">
        <v>1.4080723781626801E-45</v>
      </c>
      <c r="AJ8" s="28">
        <v>5.41567008404384E-47</v>
      </c>
      <c r="AK8" s="28">
        <v>2.0628631218001901E-48</v>
      </c>
      <c r="AL8" s="28">
        <v>7.7893477669651899E-50</v>
      </c>
      <c r="AM8" s="28">
        <v>2.91812174538558E-51</v>
      </c>
      <c r="AN8" s="28">
        <v>1.08539070556319E-52</v>
      </c>
      <c r="AO8" s="28">
        <v>4.0106676185618502E-54</v>
      </c>
      <c r="AP8" s="28">
        <v>1.47308749440556E-55</v>
      </c>
      <c r="AQ8" s="28">
        <v>5.3805501186176701E-57</v>
      </c>
      <c r="AR8" s="28">
        <v>1.9552042014393399E-58</v>
      </c>
      <c r="AS8" s="28">
        <v>7.0710778615239401E-60</v>
      </c>
      <c r="AT8" s="28">
        <v>2.5459544094313499E-61</v>
      </c>
      <c r="AU8" s="28">
        <v>9.12884216724621E-63</v>
      </c>
      <c r="AV8" s="28">
        <v>3.2607882737075902E-64</v>
      </c>
      <c r="AW8" s="28">
        <v>1.2107722710466601E-65</v>
      </c>
      <c r="AY8" s="28">
        <v>1.1763732137657499E-106</v>
      </c>
      <c r="AZ8" s="28">
        <v>7.4932413984873501E-103</v>
      </c>
      <c r="BA8" s="28">
        <v>4.6360309181480598E-99</v>
      </c>
      <c r="BB8" s="28">
        <v>2.7759075811819401E-95</v>
      </c>
      <c r="BC8" s="28">
        <v>1.6019393717532E-91</v>
      </c>
      <c r="BD8" s="28">
        <v>8.8651832137070603E-88</v>
      </c>
      <c r="BE8" s="28">
        <v>4.6756874009571502E-84</v>
      </c>
      <c r="BF8" s="28">
        <v>2.3321616827553001E-80</v>
      </c>
      <c r="BG8" s="28">
        <v>1.0892608327095E-76</v>
      </c>
      <c r="BH8" s="28">
        <v>4.7025570838946099E-73</v>
      </c>
      <c r="BI8" s="28">
        <v>1.8439261938019401E-69</v>
      </c>
      <c r="BJ8" s="28">
        <v>6.4062538354344104E-66</v>
      </c>
      <c r="BK8" s="28">
        <v>1.90036604257213E-62</v>
      </c>
      <c r="BL8" s="28">
        <v>4.5318129622822198E-59</v>
      </c>
      <c r="BM8" s="28">
        <v>7.7601647311862803E-56</v>
      </c>
      <c r="BN8" s="28">
        <v>7.1967726194578299E-53</v>
      </c>
      <c r="BO8" s="28">
        <v>1.5714815316222301E-55</v>
      </c>
      <c r="BP8" s="28">
        <v>1.8577200219790899E-58</v>
      </c>
      <c r="BQ8" s="28">
        <v>8.5448490648322903E-62</v>
      </c>
      <c r="BR8" s="28">
        <v>2.9066695736882702E-65</v>
      </c>
      <c r="BS8" s="28">
        <v>8.49457324973409E-69</v>
      </c>
      <c r="BT8" s="28">
        <v>2.2648446778024698E-72</v>
      </c>
      <c r="BU8" s="28">
        <v>5.6783775823932499E-76</v>
      </c>
      <c r="BV8" s="28">
        <v>1.3622337234909299E-79</v>
      </c>
      <c r="BW8" s="28">
        <v>3.16127609110977E-83</v>
      </c>
      <c r="BX8" s="28">
        <v>7.1487249709851001E-87</v>
      </c>
      <c r="BY8" s="28">
        <v>1.5833466280251399E-90</v>
      </c>
      <c r="BZ8" s="28">
        <v>3.44767731692671E-94</v>
      </c>
      <c r="CA8" s="28">
        <v>7.4011434117010496E-98</v>
      </c>
      <c r="CB8" s="28">
        <v>1.5697525485714199E-101</v>
      </c>
      <c r="CC8" s="28">
        <v>3.29505149773986E-105</v>
      </c>
      <c r="CD8" s="28">
        <v>6.8546208691487902E-109</v>
      </c>
      <c r="CE8" s="28">
        <v>1.4147387530918801E-112</v>
      </c>
      <c r="CF8" s="28">
        <v>2.89959701803482E-116</v>
      </c>
      <c r="CG8" s="28">
        <v>5.9060752591403302E-120</v>
      </c>
      <c r="CH8" s="28">
        <v>1.19629898218296E-123</v>
      </c>
      <c r="CI8" s="28">
        <v>2.4110036401441902E-127</v>
      </c>
      <c r="CJ8" s="28">
        <v>4.8370176582146905E-131</v>
      </c>
      <c r="CK8" s="28">
        <v>9.6639770234943604E-135</v>
      </c>
      <c r="CL8" s="28">
        <v>1.9234745360875199E-138</v>
      </c>
      <c r="CM8" s="28">
        <v>3.8150849979936601E-142</v>
      </c>
      <c r="CN8" s="28">
        <v>7.54272203704378E-146</v>
      </c>
      <c r="CO8" s="28">
        <v>1.48683722024745E-149</v>
      </c>
      <c r="CP8" s="28">
        <v>2.9228322370764602E-153</v>
      </c>
      <c r="CQ8" s="28">
        <v>5.7310377143120003E-157</v>
      </c>
      <c r="CR8" s="28">
        <v>1.1214661982145499E-160</v>
      </c>
    </row>
    <row r="9" spans="1:96" ht="7.5" customHeight="1" x14ac:dyDescent="0.15">
      <c r="C9" s="27">
        <v>5</v>
      </c>
      <c r="D9" s="28">
        <v>2.61123250037425E-44</v>
      </c>
      <c r="E9" s="28">
        <v>9.7952018031001697E-43</v>
      </c>
      <c r="F9" s="28">
        <v>3.6623653787356201E-41</v>
      </c>
      <c r="G9" s="28">
        <v>1.3276491407734499E-39</v>
      </c>
      <c r="H9" s="28">
        <v>4.6477311869894401E-38</v>
      </c>
      <c r="I9" s="28">
        <v>1.5636557477751201E-36</v>
      </c>
      <c r="J9" s="28">
        <v>5.0257677204065903E-35</v>
      </c>
      <c r="K9" s="28">
        <v>1.5317423611794701E-33</v>
      </c>
      <c r="L9" s="28">
        <v>4.38470903196908E-32</v>
      </c>
      <c r="M9" s="28">
        <v>1.16415957971498E-30</v>
      </c>
      <c r="N9" s="28">
        <v>2.8183727889904802E-29</v>
      </c>
      <c r="O9" s="28">
        <v>6.0733440729957101E-28</v>
      </c>
      <c r="P9" s="28">
        <v>1.1236365310294499E-26</v>
      </c>
      <c r="Q9" s="28">
        <v>1.68301596379258E-25</v>
      </c>
      <c r="R9" s="28">
        <v>1.8291996229966699E-24</v>
      </c>
      <c r="S9" s="28">
        <v>1.10324824357394E-23</v>
      </c>
      <c r="T9" s="28">
        <v>3.7041030183106897E-24</v>
      </c>
      <c r="U9" s="28">
        <v>6.8514838909709904E-25</v>
      </c>
      <c r="V9" s="28">
        <v>6.0849446961468997E-26</v>
      </c>
      <c r="W9" s="28">
        <v>4.0639234903499499E-27</v>
      </c>
      <c r="X9" s="28">
        <v>2.32595524310584E-28</v>
      </c>
      <c r="Y9" s="28">
        <v>1.2071431263165301E-29</v>
      </c>
      <c r="Z9" s="28">
        <v>5.8526764975843504E-31</v>
      </c>
      <c r="AA9" s="28">
        <v>2.6982869620474401E-32</v>
      </c>
      <c r="AB9" s="28">
        <v>1.1965577865076399E-33</v>
      </c>
      <c r="AC9" s="28">
        <v>5.1440016554011599E-35</v>
      </c>
      <c r="AD9" s="28">
        <v>2.15593624197095E-36</v>
      </c>
      <c r="AE9" s="28">
        <v>8.8461700849683104E-38</v>
      </c>
      <c r="AF9" s="28">
        <v>3.5649113976996801E-39</v>
      </c>
      <c r="AG9" s="28">
        <v>1.4145041478288099E-40</v>
      </c>
      <c r="AH9" s="28">
        <v>5.5372054639820702E-42</v>
      </c>
      <c r="AI9" s="28">
        <v>2.1419718406467301E-43</v>
      </c>
      <c r="AJ9" s="28">
        <v>8.1988937298116705E-45</v>
      </c>
      <c r="AK9" s="28">
        <v>3.1088562578241599E-46</v>
      </c>
      <c r="AL9" s="28">
        <v>1.1688523893357699E-47</v>
      </c>
      <c r="AM9" s="28">
        <v>4.3609547460670098E-49</v>
      </c>
      <c r="AN9" s="28">
        <v>1.6157220475170801E-50</v>
      </c>
      <c r="AO9" s="28">
        <v>5.9480564917402596E-52</v>
      </c>
      <c r="AP9" s="28">
        <v>2.1768773303744802E-53</v>
      </c>
      <c r="AQ9" s="28">
        <v>7.9239677300113107E-55</v>
      </c>
      <c r="AR9" s="28">
        <v>2.8699707404249298E-56</v>
      </c>
      <c r="AS9" s="28">
        <v>1.03465300753654E-57</v>
      </c>
      <c r="AT9" s="28">
        <v>3.7139329587335599E-59</v>
      </c>
      <c r="AU9" s="28">
        <v>1.32776320209757E-60</v>
      </c>
      <c r="AV9" s="28">
        <v>4.7292222116294204E-62</v>
      </c>
      <c r="AW9" s="28">
        <v>1.7461679990471299E-63</v>
      </c>
      <c r="AY9" s="28">
        <v>1.8054899479100198E-102</v>
      </c>
      <c r="AZ9" s="28">
        <v>1.1957672767747E-98</v>
      </c>
      <c r="BA9" s="28">
        <v>7.7045416449125395E-95</v>
      </c>
      <c r="BB9" s="28">
        <v>4.8127294190360199E-91</v>
      </c>
      <c r="BC9" s="28">
        <v>2.9030413892350502E-87</v>
      </c>
      <c r="BD9" s="28">
        <v>1.6828027984839601E-83</v>
      </c>
      <c r="BE9" s="28">
        <v>9.3184227499213798E-80</v>
      </c>
      <c r="BF9" s="28">
        <v>4.8924948179417303E-76</v>
      </c>
      <c r="BG9" s="28">
        <v>2.4122903283158102E-72</v>
      </c>
      <c r="BH9" s="28">
        <v>1.10295438997147E-68</v>
      </c>
      <c r="BI9" s="28">
        <v>4.5969085840997702E-65</v>
      </c>
      <c r="BJ9" s="28">
        <v>1.7045157106542501E-61</v>
      </c>
      <c r="BK9" s="28">
        <v>5.4215387881904803E-58</v>
      </c>
      <c r="BL9" s="28">
        <v>1.3936138240419601E-54</v>
      </c>
      <c r="BM9" s="28">
        <v>2.58800109972912E-51</v>
      </c>
      <c r="BN9" s="28">
        <v>2.62128323383991E-48</v>
      </c>
      <c r="BO9" s="28">
        <v>5.2444850754419699E-51</v>
      </c>
      <c r="BP9" s="28">
        <v>5.7200233908403896E-54</v>
      </c>
      <c r="BQ9" s="28">
        <v>2.5936571793492302E-57</v>
      </c>
      <c r="BR9" s="28">
        <v>8.7711450788575204E-61</v>
      </c>
      <c r="BS9" s="28">
        <v>2.5552303778093801E-64</v>
      </c>
      <c r="BT9" s="28">
        <v>6.7996080233853704E-68</v>
      </c>
      <c r="BU9" s="28">
        <v>1.7025942589325501E-71</v>
      </c>
      <c r="BV9" s="28">
        <v>4.0808429670220301E-75</v>
      </c>
      <c r="BW9" s="28">
        <v>9.4641255359058901E-79</v>
      </c>
      <c r="BX9" s="28">
        <v>2.13913817431948E-82</v>
      </c>
      <c r="BY9" s="28">
        <v>4.7361811372616299E-86</v>
      </c>
      <c r="BZ9" s="28">
        <v>1.030994139321E-89</v>
      </c>
      <c r="CA9" s="28">
        <v>2.2127436329965E-93</v>
      </c>
      <c r="CB9" s="28">
        <v>4.69229004656289E-97</v>
      </c>
      <c r="CC9" s="28">
        <v>9.8480717165685697E-101</v>
      </c>
      <c r="CD9" s="28">
        <v>2.0484171772469099E-104</v>
      </c>
      <c r="CE9" s="28">
        <v>4.2273228770692401E-108</v>
      </c>
      <c r="CF9" s="28">
        <v>8.6633823670036795E-112</v>
      </c>
      <c r="CG9" s="28">
        <v>1.76447151536129E-115</v>
      </c>
      <c r="CH9" s="28">
        <v>3.57376046263762E-119</v>
      </c>
      <c r="CI9" s="28">
        <v>7.2020654321136103E-123</v>
      </c>
      <c r="CJ9" s="28">
        <v>1.4448183545067901E-126</v>
      </c>
      <c r="CK9" s="28">
        <v>2.8864915872929599E-130</v>
      </c>
      <c r="CL9" s="28">
        <v>5.74489090720091E-134</v>
      </c>
      <c r="CM9" s="28">
        <v>1.13941605945422E-137</v>
      </c>
      <c r="CN9" s="28">
        <v>2.25263396133067E-141</v>
      </c>
      <c r="CO9" s="28">
        <v>4.4402946992928397E-145</v>
      </c>
      <c r="CP9" s="28">
        <v>8.7284962670522399E-149</v>
      </c>
      <c r="CQ9" s="28">
        <v>1.7114223525700799E-152</v>
      </c>
      <c r="CR9" s="28">
        <v>3.3487790363600498E-156</v>
      </c>
    </row>
    <row r="10" spans="1:96" ht="3" customHeight="1" x14ac:dyDescent="0.15">
      <c r="C10" s="27">
        <v>6</v>
      </c>
      <c r="D10" s="28">
        <v>2.1939539330300101E-42</v>
      </c>
      <c r="E10" s="28">
        <v>8.5773766669467098E-41</v>
      </c>
      <c r="F10" s="28">
        <v>3.3452431701066903E-39</v>
      </c>
      <c r="G10" s="28">
        <v>1.26734828012077E-37</v>
      </c>
      <c r="H10" s="28">
        <v>4.64626970096228E-36</v>
      </c>
      <c r="I10" s="28">
        <v>1.64078912942192E-34</v>
      </c>
      <c r="J10" s="28">
        <v>5.5496801590909499E-33</v>
      </c>
      <c r="K10" s="28">
        <v>1.7849948669564701E-31</v>
      </c>
      <c r="L10" s="28">
        <v>5.4094962334447297E-30</v>
      </c>
      <c r="M10" s="28">
        <v>1.5259656220682499E-28</v>
      </c>
      <c r="N10" s="28">
        <v>3.9409371964173797E-27</v>
      </c>
      <c r="O10" s="28">
        <v>9.1008938587828501E-26</v>
      </c>
      <c r="P10" s="28">
        <v>1.81380102812031E-24</v>
      </c>
      <c r="Q10" s="28">
        <v>2.9437352114883297E-23</v>
      </c>
      <c r="R10" s="28">
        <v>3.48887899669228E-22</v>
      </c>
      <c r="S10" s="28">
        <v>2.3068853676469401E-21</v>
      </c>
      <c r="T10" s="28">
        <v>7.0706948565264301E-22</v>
      </c>
      <c r="U10" s="28">
        <v>1.2021198409902701E-22</v>
      </c>
      <c r="V10" s="28">
        <v>1.0313626192509901E-23</v>
      </c>
      <c r="W10" s="28">
        <v>6.7304420477191999E-25</v>
      </c>
      <c r="X10" s="28">
        <v>3.7837879581731302E-26</v>
      </c>
      <c r="Y10" s="28">
        <v>1.9350190905040702E-27</v>
      </c>
      <c r="Z10" s="28">
        <v>9.2644460325584204E-29</v>
      </c>
      <c r="AA10" s="28">
        <v>4.2245284866910301E-30</v>
      </c>
      <c r="AB10" s="28">
        <v>1.85513509851508E-31</v>
      </c>
      <c r="AC10" s="28">
        <v>7.9051825105782896E-33</v>
      </c>
      <c r="AD10" s="28">
        <v>3.28665836620538E-34</v>
      </c>
      <c r="AE10" s="28">
        <v>1.3386368143190899E-35</v>
      </c>
      <c r="AF10" s="28">
        <v>5.35774427964168E-37</v>
      </c>
      <c r="AG10" s="28">
        <v>2.1123501802143001E-38</v>
      </c>
      <c r="AH10" s="28">
        <v>8.2197069262894493E-40</v>
      </c>
      <c r="AI10" s="28">
        <v>3.1618200390991302E-41</v>
      </c>
      <c r="AJ10" s="28">
        <v>1.2038494109829201E-42</v>
      </c>
      <c r="AK10" s="28">
        <v>4.5418426186382398E-44</v>
      </c>
      <c r="AL10" s="28">
        <v>1.6994728946286E-45</v>
      </c>
      <c r="AM10" s="28">
        <v>6.3118602705352597E-47</v>
      </c>
      <c r="AN10" s="28">
        <v>2.32837414535695E-48</v>
      </c>
      <c r="AO10" s="28">
        <v>8.5359696673764198E-50</v>
      </c>
      <c r="AP10" s="28">
        <v>3.1115586610870298E-51</v>
      </c>
      <c r="AQ10" s="28">
        <v>1.12829249527623E-52</v>
      </c>
      <c r="AR10" s="28">
        <v>4.0715048731474397E-54</v>
      </c>
      <c r="AS10" s="28">
        <v>1.46261361539317E-55</v>
      </c>
      <c r="AT10" s="28">
        <v>5.2321618268810102E-57</v>
      </c>
      <c r="AU10" s="28">
        <v>1.8643657599220501E-58</v>
      </c>
      <c r="AV10" s="28">
        <v>6.6192426791986997E-60</v>
      </c>
      <c r="AW10" s="28">
        <v>2.42942529391274E-61</v>
      </c>
      <c r="AY10" s="28">
        <v>2.6190122028165601E-98</v>
      </c>
      <c r="AZ10" s="28">
        <v>1.8062618069943301E-94</v>
      </c>
      <c r="BA10" s="28">
        <v>1.2140173934549899E-90</v>
      </c>
      <c r="BB10" s="28">
        <v>7.9257379637077601E-87</v>
      </c>
      <c r="BC10" s="28">
        <v>5.00702226479471E-83</v>
      </c>
      <c r="BD10" s="28">
        <v>3.0467718859874401E-79</v>
      </c>
      <c r="BE10" s="28">
        <v>1.7755863999952299E-75</v>
      </c>
      <c r="BF10" s="28">
        <v>9.8392756716675998E-72</v>
      </c>
      <c r="BG10" s="28">
        <v>5.1367338261083204E-68</v>
      </c>
      <c r="BH10" s="28">
        <v>2.4957938829871099E-64</v>
      </c>
      <c r="BI10" s="28">
        <v>1.1099144613886E-60</v>
      </c>
      <c r="BJ10" s="28">
        <v>4.4118908141833901E-57</v>
      </c>
      <c r="BK10" s="28">
        <v>1.5124130470315899E-53</v>
      </c>
      <c r="BL10" s="28">
        <v>4.21593952100631E-50</v>
      </c>
      <c r="BM10" s="28">
        <v>8.5513518582675296E-47</v>
      </c>
      <c r="BN10" s="28">
        <v>9.5402759289542897E-44</v>
      </c>
      <c r="BO10" s="28">
        <v>1.7343083167927199E-46</v>
      </c>
      <c r="BP10" s="28">
        <v>1.7329483268032202E-49</v>
      </c>
      <c r="BQ10" s="28">
        <v>7.7252311326835199E-53</v>
      </c>
      <c r="BR10" s="28">
        <v>2.5940906507343699E-56</v>
      </c>
      <c r="BS10" s="28">
        <v>7.5284650645103196E-60</v>
      </c>
      <c r="BT10" s="28">
        <v>1.99871233173064E-63</v>
      </c>
      <c r="BU10" s="28">
        <v>4.9970388252213298E-67</v>
      </c>
      <c r="BV10" s="28">
        <v>1.19644158276315E-70</v>
      </c>
      <c r="BW10" s="28">
        <v>2.7726295626721599E-74</v>
      </c>
      <c r="BX10" s="28">
        <v>6.2633355900511404E-78</v>
      </c>
      <c r="BY10" s="28">
        <v>1.3861467088384301E-81</v>
      </c>
      <c r="BZ10" s="28">
        <v>3.0164227044389802E-85</v>
      </c>
      <c r="CA10" s="28">
        <v>6.4721960040705503E-89</v>
      </c>
      <c r="CB10" s="28">
        <v>1.3721813963154899E-92</v>
      </c>
      <c r="CC10" s="28">
        <v>2.8793873577070701E-96</v>
      </c>
      <c r="CD10" s="28">
        <v>5.9882753595891402E-100</v>
      </c>
      <c r="CE10" s="28">
        <v>1.23564219807426E-103</v>
      </c>
      <c r="CF10" s="28">
        <v>2.53201484254277E-107</v>
      </c>
      <c r="CG10" s="28">
        <v>5.1564508892933897E-111</v>
      </c>
      <c r="CH10" s="28">
        <v>1.04429705670378E-114</v>
      </c>
      <c r="CI10" s="28">
        <v>2.1043701330479398E-118</v>
      </c>
      <c r="CJ10" s="28">
        <v>4.2213192103433598E-122</v>
      </c>
      <c r="CK10" s="28">
        <v>8.4329210574911902E-126</v>
      </c>
      <c r="CL10" s="28">
        <v>1.6782816714361399E-129</v>
      </c>
      <c r="CM10" s="28">
        <v>3.32845706619104E-133</v>
      </c>
      <c r="CN10" s="28">
        <v>6.5800738898114704E-137</v>
      </c>
      <c r="CO10" s="28">
        <v>1.2969798512811201E-140</v>
      </c>
      <c r="CP10" s="28">
        <v>2.5494339861349199E-144</v>
      </c>
      <c r="CQ10" s="28">
        <v>4.99857184452796E-148</v>
      </c>
      <c r="CR10" s="28">
        <v>9.78020300545524E-152</v>
      </c>
    </row>
    <row r="11" spans="1:96" ht="3" customHeight="1" x14ac:dyDescent="0.15">
      <c r="C11" s="27">
        <v>7</v>
      </c>
      <c r="D11" s="28">
        <v>1.72776567636001E-40</v>
      </c>
      <c r="E11" s="28">
        <v>7.0517479890339296E-39</v>
      </c>
      <c r="F11" s="28">
        <v>2.8739743538118E-37</v>
      </c>
      <c r="G11" s="28">
        <v>1.14013977579849E-35</v>
      </c>
      <c r="H11" s="28">
        <v>4.3869302366600904E-34</v>
      </c>
      <c r="I11" s="28">
        <v>1.6300371068581299E-32</v>
      </c>
      <c r="J11" s="28">
        <v>5.8172891259195699E-31</v>
      </c>
      <c r="K11" s="28">
        <v>1.9804554281969201E-29</v>
      </c>
      <c r="L11" s="28">
        <v>6.3753365064610797E-28</v>
      </c>
      <c r="M11" s="28">
        <v>1.9180535716927401E-26</v>
      </c>
      <c r="N11" s="28">
        <v>5.30744457442286E-25</v>
      </c>
      <c r="O11" s="28">
        <v>1.32018860474745E-23</v>
      </c>
      <c r="P11" s="28">
        <v>2.8513554119552499E-22</v>
      </c>
      <c r="Q11" s="28">
        <v>5.0502031748783702E-21</v>
      </c>
      <c r="R11" s="28">
        <v>6.5835974480163195E-20</v>
      </c>
      <c r="S11" s="28">
        <v>4.8239439127428597E-19</v>
      </c>
      <c r="T11" s="28">
        <v>1.33552254429953E-19</v>
      </c>
      <c r="U11" s="28">
        <v>2.0687169288638099E-20</v>
      </c>
      <c r="V11" s="28">
        <v>1.7082196131332201E-21</v>
      </c>
      <c r="W11" s="28">
        <v>1.0868393190793501E-22</v>
      </c>
      <c r="X11" s="28">
        <v>5.9920198935909403E-24</v>
      </c>
      <c r="Y11" s="28">
        <v>3.01547344586815E-25</v>
      </c>
      <c r="Z11" s="28">
        <v>1.4240516201639601E-26</v>
      </c>
      <c r="AA11" s="28">
        <v>6.4159002346245997E-28</v>
      </c>
      <c r="AB11" s="28">
        <v>2.7873494775608302E-29</v>
      </c>
      <c r="AC11" s="28">
        <v>1.1762785836817699E-30</v>
      </c>
      <c r="AD11" s="28">
        <v>4.84727403437897E-32</v>
      </c>
      <c r="AE11" s="28">
        <v>1.9581736472071999E-33</v>
      </c>
      <c r="AF11" s="28">
        <v>7.7780336875004703E-35</v>
      </c>
      <c r="AG11" s="28">
        <v>3.0448845439318898E-36</v>
      </c>
      <c r="AH11" s="28">
        <v>1.17697497001128E-37</v>
      </c>
      <c r="AI11" s="28">
        <v>4.4990386963323303E-39</v>
      </c>
      <c r="AJ11" s="28">
        <v>1.70283726501887E-40</v>
      </c>
      <c r="AK11" s="28">
        <v>6.3882575398277498E-42</v>
      </c>
      <c r="AL11" s="28">
        <v>2.3775608959410099E-43</v>
      </c>
      <c r="AM11" s="28">
        <v>8.7851329541686898E-45</v>
      </c>
      <c r="AN11" s="28">
        <v>3.2248843800633101E-46</v>
      </c>
      <c r="AO11" s="28">
        <v>1.17672022249609E-47</v>
      </c>
      <c r="AP11" s="28">
        <v>4.2701058091215301E-49</v>
      </c>
      <c r="AQ11" s="28">
        <v>1.54169193607999E-50</v>
      </c>
      <c r="AR11" s="28">
        <v>5.54007317698718E-52</v>
      </c>
      <c r="AS11" s="28">
        <v>1.9821623166828401E-53</v>
      </c>
      <c r="AT11" s="28">
        <v>7.0631729757958206E-55</v>
      </c>
      <c r="AU11" s="28">
        <v>2.50734972712157E-56</v>
      </c>
      <c r="AV11" s="28">
        <v>8.8696560605190805E-58</v>
      </c>
      <c r="AW11" s="28">
        <v>3.2344767588083999E-59</v>
      </c>
      <c r="AY11" s="28">
        <v>3.5606147386738198E-94</v>
      </c>
      <c r="AZ11" s="28">
        <v>2.56143313286706E-90</v>
      </c>
      <c r="BA11" s="28">
        <v>1.7991090283019902E-86</v>
      </c>
      <c r="BB11" s="28">
        <v>1.2299867087584001E-82</v>
      </c>
      <c r="BC11" s="28">
        <v>8.1556559674665104E-79</v>
      </c>
      <c r="BD11" s="28">
        <v>5.2219958769064003E-75</v>
      </c>
      <c r="BE11" s="28">
        <v>3.2113008324850798E-71</v>
      </c>
      <c r="BF11" s="28">
        <v>1.8837370756180799E-67</v>
      </c>
      <c r="BG11" s="28">
        <v>1.04475884112808E-63</v>
      </c>
      <c r="BH11" s="28">
        <v>5.4147317737126405E-60</v>
      </c>
      <c r="BI11" s="28">
        <v>2.5806019255383199E-56</v>
      </c>
      <c r="BJ11" s="28">
        <v>1.1052312437058499E-52</v>
      </c>
      <c r="BK11" s="28">
        <v>4.1077531850222497E-49</v>
      </c>
      <c r="BL11" s="28">
        <v>1.2505469547552101E-45</v>
      </c>
      <c r="BM11" s="28">
        <v>2.79411681904669E-42</v>
      </c>
      <c r="BN11" s="28">
        <v>3.4691846535445798E-39</v>
      </c>
      <c r="BO11" s="28">
        <v>5.67224295742381E-42</v>
      </c>
      <c r="BP11" s="28">
        <v>5.1491212038926702E-45</v>
      </c>
      <c r="BQ11" s="28">
        <v>2.2486275759563401E-48</v>
      </c>
      <c r="BR11" s="28">
        <v>7.4853767944769401E-52</v>
      </c>
      <c r="BS11" s="28">
        <v>2.1622061302908901E-55</v>
      </c>
      <c r="BT11" s="28">
        <v>5.7239735596452697E-59</v>
      </c>
      <c r="BU11" s="28">
        <v>1.4283776767466001E-62</v>
      </c>
      <c r="BV11" s="28">
        <v>3.41551854676381E-66</v>
      </c>
      <c r="BW11" s="28">
        <v>7.9076993786003896E-70</v>
      </c>
      <c r="BX11" s="28">
        <v>1.7850944997045699E-73</v>
      </c>
      <c r="BY11" s="28">
        <v>3.9485056285631201E-77</v>
      </c>
      <c r="BZ11" s="28">
        <v>8.5888173324730201E-81</v>
      </c>
      <c r="CA11" s="28">
        <v>1.84223919772595E-84</v>
      </c>
      <c r="CB11" s="28">
        <v>3.9046780507803199E-88</v>
      </c>
      <c r="CC11" s="28">
        <v>8.1916763673715398E-92</v>
      </c>
      <c r="CD11" s="28">
        <v>1.7032896257187202E-95</v>
      </c>
      <c r="CE11" s="28">
        <v>3.5140285804462799E-99</v>
      </c>
      <c r="CF11" s="28">
        <v>7.1996933973404698E-103</v>
      </c>
      <c r="CG11" s="28">
        <v>1.46602520657747E-106</v>
      </c>
      <c r="CH11" s="28">
        <v>2.96868186385243E-110</v>
      </c>
      <c r="CI11" s="28">
        <v>5.9815814560428604E-114</v>
      </c>
      <c r="CJ11" s="28">
        <v>1.19977778561196E-117</v>
      </c>
      <c r="CK11" s="28">
        <v>2.3965870231167801E-121</v>
      </c>
      <c r="CL11" s="28">
        <v>4.7692037520539599E-125</v>
      </c>
      <c r="CM11" s="28">
        <v>9.4578573780856202E-129</v>
      </c>
      <c r="CN11" s="28">
        <v>1.8696139485766199E-132</v>
      </c>
      <c r="CO11" s="28">
        <v>3.6849203350161202E-136</v>
      </c>
      <c r="CP11" s="28">
        <v>7.2429330886849602E-140</v>
      </c>
      <c r="CQ11" s="28">
        <v>1.42001987877042E-143</v>
      </c>
      <c r="CR11" s="28">
        <v>2.7781955351183501E-147</v>
      </c>
    </row>
    <row r="12" spans="1:96" ht="3" customHeight="1" x14ac:dyDescent="0.15">
      <c r="C12" s="27">
        <v>8</v>
      </c>
      <c r="D12" s="28">
        <v>1.2618449339330001E-38</v>
      </c>
      <c r="E12" s="28">
        <v>5.3863713295711604E-37</v>
      </c>
      <c r="F12" s="28">
        <v>2.2985780051648099E-35</v>
      </c>
      <c r="G12" s="28">
        <v>9.5694627540713298E-34</v>
      </c>
      <c r="H12" s="28">
        <v>3.8736948046853297E-32</v>
      </c>
      <c r="I12" s="28">
        <v>1.5184563222048799E-30</v>
      </c>
      <c r="J12" s="28">
        <v>5.7347700865365897E-29</v>
      </c>
      <c r="K12" s="28">
        <v>2.07336239897607E-27</v>
      </c>
      <c r="L12" s="28">
        <v>7.1164212240158596E-26</v>
      </c>
      <c r="M12" s="28">
        <v>2.2932699693935601E-24</v>
      </c>
      <c r="N12" s="28">
        <v>6.8330221155471404E-23</v>
      </c>
      <c r="O12" s="28">
        <v>1.84149663107711E-21</v>
      </c>
      <c r="P12" s="28">
        <v>4.3403764486264002E-20</v>
      </c>
      <c r="Q12" s="28">
        <v>8.4606887357954996E-19</v>
      </c>
      <c r="R12" s="28">
        <v>1.2258987743679801E-17</v>
      </c>
      <c r="S12" s="28">
        <v>1.00863237830952E-16</v>
      </c>
      <c r="T12" s="28">
        <v>2.4895979331456201E-17</v>
      </c>
      <c r="U12" s="28">
        <v>3.47658753297593E-18</v>
      </c>
      <c r="V12" s="28">
        <v>2.74951118648374E-19</v>
      </c>
      <c r="W12" s="28">
        <v>1.7006957215164799E-20</v>
      </c>
      <c r="X12" s="28">
        <v>9.1762307835371093E-22</v>
      </c>
      <c r="Y12" s="28">
        <v>4.5367399201936198E-23</v>
      </c>
      <c r="Z12" s="28">
        <v>2.1101829211426901E-24</v>
      </c>
      <c r="AA12" s="28">
        <v>9.3811825293728899E-26</v>
      </c>
      <c r="AB12" s="28">
        <v>4.02721851227815E-27</v>
      </c>
      <c r="AC12" s="28">
        <v>1.6811951887002699E-28</v>
      </c>
      <c r="AD12" s="28">
        <v>6.8594635116884098E-30</v>
      </c>
      <c r="AE12" s="28">
        <v>2.7456992778322502E-31</v>
      </c>
      <c r="AF12" s="28">
        <v>1.08132318435343E-32</v>
      </c>
      <c r="AG12" s="28">
        <v>4.1992963354109302E-34</v>
      </c>
      <c r="AH12" s="28">
        <v>1.6110103351381701E-35</v>
      </c>
      <c r="AI12" s="28">
        <v>6.1144425858403296E-37</v>
      </c>
      <c r="AJ12" s="28">
        <v>2.29867006477095E-38</v>
      </c>
      <c r="AK12" s="28">
        <v>8.5683196244232006E-40</v>
      </c>
      <c r="AL12" s="28">
        <v>3.1694492113046902E-41</v>
      </c>
      <c r="AM12" s="28">
        <v>1.16427729512264E-42</v>
      </c>
      <c r="AN12" s="28">
        <v>4.24995964855297E-44</v>
      </c>
      <c r="AO12" s="28">
        <v>1.5424250172821401E-45</v>
      </c>
      <c r="AP12" s="28">
        <v>5.56825899392137E-47</v>
      </c>
      <c r="AQ12" s="28">
        <v>2.00037394370481E-48</v>
      </c>
      <c r="AR12" s="28">
        <v>7.1538302938235096E-50</v>
      </c>
      <c r="AS12" s="28">
        <v>2.5476703303132499E-51</v>
      </c>
      <c r="AT12" s="28">
        <v>9.0375610254657995E-53</v>
      </c>
      <c r="AU12" s="28">
        <v>3.1943012637476001E-54</v>
      </c>
      <c r="AV12" s="28">
        <v>1.1252081317689299E-55</v>
      </c>
      <c r="AW12" s="28">
        <v>4.0745472880528602E-57</v>
      </c>
      <c r="AY12" s="28">
        <v>4.4889521855689101E-90</v>
      </c>
      <c r="AZ12" s="28">
        <v>3.3744956332329698E-86</v>
      </c>
      <c r="BA12" s="28">
        <v>2.4818524307228401E-82</v>
      </c>
      <c r="BB12" s="28">
        <v>1.78070127959659E-78</v>
      </c>
      <c r="BC12" s="28">
        <v>1.2422430301294401E-74</v>
      </c>
      <c r="BD12" s="28">
        <v>8.3916975974244502E-71</v>
      </c>
      <c r="BE12" s="28">
        <v>5.4615429762232E-67</v>
      </c>
      <c r="BF12" s="28">
        <v>3.4025686297052101E-63</v>
      </c>
      <c r="BG12" s="28">
        <v>2.01232584297009E-59</v>
      </c>
      <c r="BH12" s="28">
        <v>1.11726591077786E-55</v>
      </c>
      <c r="BI12" s="28">
        <v>5.7347735210586199E-52</v>
      </c>
      <c r="BJ12" s="28">
        <v>2.6617825223196601E-48</v>
      </c>
      <c r="BK12" s="28">
        <v>1.08003961279221E-44</v>
      </c>
      <c r="BL12" s="28">
        <v>3.6211397152183001E-41</v>
      </c>
      <c r="BM12" s="28">
        <v>9.0043767617109704E-38</v>
      </c>
      <c r="BN12" s="28">
        <v>1.2601982220959799E-34</v>
      </c>
      <c r="BO12" s="28">
        <v>1.8300591597769399E-37</v>
      </c>
      <c r="BP12" s="28">
        <v>1.4939898538867701E-40</v>
      </c>
      <c r="BQ12" s="28">
        <v>6.3604964661036704E-44</v>
      </c>
      <c r="BR12" s="28">
        <v>2.09419972614253E-47</v>
      </c>
      <c r="BS12" s="28">
        <v>6.0132904619074099E-51</v>
      </c>
      <c r="BT12" s="28">
        <v>1.58609104470531E-54</v>
      </c>
      <c r="BU12" s="28">
        <v>3.9484640283197298E-58</v>
      </c>
      <c r="BV12" s="28">
        <v>9.4257074597604502E-62</v>
      </c>
      <c r="BW12" s="28">
        <v>2.1796097294255401E-65</v>
      </c>
      <c r="BX12" s="28">
        <v>4.9157735440612105E-69</v>
      </c>
      <c r="BY12" s="28">
        <v>1.08656240482199E-72</v>
      </c>
      <c r="BZ12" s="28">
        <v>2.3621600330327799E-76</v>
      </c>
      <c r="CA12" s="28">
        <v>5.06432371872913E-80</v>
      </c>
      <c r="CB12" s="28">
        <v>1.07298564355979E-83</v>
      </c>
      <c r="CC12" s="28">
        <v>2.25029967575908E-87</v>
      </c>
      <c r="CD12" s="28">
        <v>4.6777270778405198E-91</v>
      </c>
      <c r="CE12" s="28">
        <v>9.64819874597771E-95</v>
      </c>
      <c r="CF12" s="28">
        <v>1.9763426317572199E-98</v>
      </c>
      <c r="CG12" s="28">
        <v>4.0235312468615697E-102</v>
      </c>
      <c r="CH12" s="28">
        <v>8.1462168977703496E-106</v>
      </c>
      <c r="CI12" s="28">
        <v>1.6411262891533401E-109</v>
      </c>
      <c r="CJ12" s="28">
        <v>3.2912942183187302E-113</v>
      </c>
      <c r="CK12" s="28">
        <v>6.5736169832274193E-117</v>
      </c>
      <c r="CL12" s="28">
        <v>1.30799796930767E-120</v>
      </c>
      <c r="CM12" s="28">
        <v>2.5936303887952401E-124</v>
      </c>
      <c r="CN12" s="28">
        <v>5.1265486081841099E-128</v>
      </c>
      <c r="CO12" s="28">
        <v>1.01032793270256E-131</v>
      </c>
      <c r="CP12" s="28">
        <v>1.98569635181805E-135</v>
      </c>
      <c r="CQ12" s="28">
        <v>3.8927779556376399E-139</v>
      </c>
      <c r="CR12" s="28">
        <v>7.6152514250440403E-143</v>
      </c>
    </row>
    <row r="13" spans="1:96" ht="3" customHeight="1" x14ac:dyDescent="0.15">
      <c r="C13" s="27">
        <v>9</v>
      </c>
      <c r="D13" s="28">
        <v>8.4296554253384297E-37</v>
      </c>
      <c r="E13" s="28">
        <v>3.7709453475811399E-35</v>
      </c>
      <c r="F13" s="28">
        <v>1.6886621117275901E-33</v>
      </c>
      <c r="G13" s="28">
        <v>7.3955660522901104E-32</v>
      </c>
      <c r="H13" s="28">
        <v>3.1579202886000302E-30</v>
      </c>
      <c r="I13" s="28">
        <v>1.30979426479479E-28</v>
      </c>
      <c r="J13" s="28">
        <v>5.2522369949285E-27</v>
      </c>
      <c r="K13" s="28">
        <v>2.0241303336142401E-25</v>
      </c>
      <c r="L13" s="28">
        <v>7.4390590308915505E-24</v>
      </c>
      <c r="M13" s="28">
        <v>2.5803159585179998E-22</v>
      </c>
      <c r="N13" s="28">
        <v>8.3262082249174695E-21</v>
      </c>
      <c r="O13" s="28">
        <v>2.4477332815371401E-19</v>
      </c>
      <c r="P13" s="28">
        <v>6.3479560173773696E-18</v>
      </c>
      <c r="Q13" s="28">
        <v>1.37576664599337E-16</v>
      </c>
      <c r="R13" s="28">
        <v>2.2441681501360598E-15</v>
      </c>
      <c r="S13" s="28">
        <v>2.1081966605013299E-14</v>
      </c>
      <c r="T13" s="28">
        <v>4.5636705007239796E-15</v>
      </c>
      <c r="U13" s="28">
        <v>5.6713385051544399E-16</v>
      </c>
      <c r="V13" s="28">
        <v>4.2673688690585302E-17</v>
      </c>
      <c r="W13" s="28">
        <v>2.5561767781360902E-18</v>
      </c>
      <c r="X13" s="28">
        <v>1.3460471453876399E-19</v>
      </c>
      <c r="Y13" s="28">
        <v>6.52345449636566E-21</v>
      </c>
      <c r="Z13" s="28">
        <v>2.9828640639286802E-22</v>
      </c>
      <c r="AA13" s="28">
        <v>1.30627277507045E-23</v>
      </c>
      <c r="AB13" s="28">
        <v>5.5323675774942299E-25</v>
      </c>
      <c r="AC13" s="28">
        <v>2.2812784748079301E-26</v>
      </c>
      <c r="AD13" s="28">
        <v>9.2030339075499596E-28</v>
      </c>
      <c r="AE13" s="28">
        <v>3.6452681585495901E-29</v>
      </c>
      <c r="AF13" s="28">
        <v>1.42157193470148E-30</v>
      </c>
      <c r="AG13" s="28">
        <v>5.4699856918268E-32</v>
      </c>
      <c r="AH13" s="28">
        <v>2.0803232524487501E-33</v>
      </c>
      <c r="AI13" s="28">
        <v>7.8309048693558802E-35</v>
      </c>
      <c r="AJ13" s="28">
        <v>2.92100328427208E-36</v>
      </c>
      <c r="AK13" s="28">
        <v>1.0807140041012201E-37</v>
      </c>
      <c r="AL13" s="28">
        <v>3.96919570205861E-39</v>
      </c>
      <c r="AM13" s="28">
        <v>1.4481361032051199E-40</v>
      </c>
      <c r="AN13" s="28">
        <v>5.2515950364683999E-42</v>
      </c>
      <c r="AO13" s="28">
        <v>1.8939707845323301E-43</v>
      </c>
      <c r="AP13" s="28">
        <v>6.7959800484579897E-45</v>
      </c>
      <c r="AQ13" s="28">
        <v>2.4271708348067899E-46</v>
      </c>
      <c r="AR13" s="28">
        <v>8.63118758439038E-48</v>
      </c>
      <c r="AS13" s="28">
        <v>3.0570193816306802E-49</v>
      </c>
      <c r="AT13" s="28">
        <v>1.07870861466159E-50</v>
      </c>
      <c r="AU13" s="28">
        <v>3.7931218704456002E-52</v>
      </c>
      <c r="AV13" s="28">
        <v>1.32948994339959E-53</v>
      </c>
      <c r="AW13" s="28">
        <v>4.7768873521950304E-55</v>
      </c>
      <c r="AY13" s="28">
        <v>5.17624210328728E-86</v>
      </c>
      <c r="AZ13" s="28">
        <v>4.0743089674302402E-82</v>
      </c>
      <c r="BA13" s="28">
        <v>3.14459809086203E-78</v>
      </c>
      <c r="BB13" s="28">
        <v>2.3735472303062001E-74</v>
      </c>
      <c r="BC13" s="28">
        <v>1.7467256195483499E-70</v>
      </c>
      <c r="BD13" s="28">
        <v>1.2485770902625801E-66</v>
      </c>
      <c r="BE13" s="28">
        <v>8.6284933294204897E-63</v>
      </c>
      <c r="BF13" s="28">
        <v>5.7305178224824796E-59</v>
      </c>
      <c r="BG13" s="28">
        <v>3.6292692630646E-55</v>
      </c>
      <c r="BH13" s="28">
        <v>2.1691617028286299E-51</v>
      </c>
      <c r="BI13" s="28">
        <v>1.2059805325640299E-47</v>
      </c>
      <c r="BJ13" s="28">
        <v>6.1074118017363202E-44</v>
      </c>
      <c r="BK13" s="28">
        <v>2.7276664714820799E-40</v>
      </c>
      <c r="BL13" s="28">
        <v>1.01738218867835E-36</v>
      </c>
      <c r="BM13" s="28">
        <v>2.8513844726907001E-33</v>
      </c>
      <c r="BN13" s="28">
        <v>4.5717591102088897E-30</v>
      </c>
      <c r="BO13" s="28">
        <v>5.8032810766643701E-33</v>
      </c>
      <c r="BP13" s="28">
        <v>4.2073510727499598E-36</v>
      </c>
      <c r="BQ13" s="28">
        <v>1.73450505467033E-39</v>
      </c>
      <c r="BR13" s="28">
        <v>5.6296408282364602E-43</v>
      </c>
      <c r="BS13" s="28">
        <v>1.60381153822424E-46</v>
      </c>
      <c r="BT13" s="28">
        <v>4.2097408176733599E-50</v>
      </c>
      <c r="BU13" s="28">
        <v>1.0445899397402501E-53</v>
      </c>
      <c r="BV13" s="28">
        <v>2.4879261479339401E-57</v>
      </c>
      <c r="BW13" s="28">
        <v>5.7434057047014603E-61</v>
      </c>
      <c r="BX13" s="28">
        <v>1.2936673340993901E-64</v>
      </c>
      <c r="BY13" s="28">
        <v>2.85656637328714E-68</v>
      </c>
      <c r="BZ13" s="28">
        <v>6.2050113552141001E-72</v>
      </c>
      <c r="CA13" s="28">
        <v>1.3294148506079699E-75</v>
      </c>
      <c r="CB13" s="28">
        <v>2.8150469699131003E-79</v>
      </c>
      <c r="CC13" s="28">
        <v>5.9009360699446299E-83</v>
      </c>
      <c r="CD13" s="28">
        <v>1.2261192745447401E-86</v>
      </c>
      <c r="CE13" s="28">
        <v>2.5280415602061299E-90</v>
      </c>
      <c r="CF13" s="28">
        <v>5.1767711096950498E-94</v>
      </c>
      <c r="CG13" s="28">
        <v>1.05360611118373E-97</v>
      </c>
      <c r="CH13" s="28">
        <v>2.1326225128280499E-101</v>
      </c>
      <c r="CI13" s="28">
        <v>4.2953456733969103E-105</v>
      </c>
      <c r="CJ13" s="28">
        <v>8.6125218294276207E-109</v>
      </c>
      <c r="CK13" s="28">
        <v>1.7198227659191501E-112</v>
      </c>
      <c r="CL13" s="28">
        <v>3.4214418774359599E-116</v>
      </c>
      <c r="CM13" s="28">
        <v>6.7832724312951203E-120</v>
      </c>
      <c r="CN13" s="28">
        <v>1.34057436260989E-123</v>
      </c>
      <c r="CO13" s="28">
        <v>2.6416047317055702E-127</v>
      </c>
      <c r="CP13" s="28">
        <v>5.1911365218761395E-131</v>
      </c>
      <c r="CQ13" s="28">
        <v>1.01755400095946E-134</v>
      </c>
      <c r="CR13" s="28">
        <v>1.99031086483434E-138</v>
      </c>
    </row>
    <row r="14" spans="1:96" ht="3" customHeight="1" x14ac:dyDescent="0.15">
      <c r="C14" s="27">
        <v>10</v>
      </c>
      <c r="D14" s="28">
        <v>5.0569131790339199E-35</v>
      </c>
      <c r="E14" s="28">
        <v>2.3759596569010901E-33</v>
      </c>
      <c r="F14" s="28">
        <v>1.1192269719373001E-31</v>
      </c>
      <c r="G14" s="28">
        <v>5.1702833052061803E-30</v>
      </c>
      <c r="H14" s="28">
        <v>2.3357763153356999E-28</v>
      </c>
      <c r="I14" s="28">
        <v>1.0284997214319099E-26</v>
      </c>
      <c r="J14" s="28">
        <v>4.3954011228960302E-25</v>
      </c>
      <c r="K14" s="28">
        <v>1.8133036762228801E-23</v>
      </c>
      <c r="L14" s="28">
        <v>7.1705768690387398E-22</v>
      </c>
      <c r="M14" s="28">
        <v>2.6922741272172E-20</v>
      </c>
      <c r="N14" s="28">
        <v>9.4710251732921901E-19</v>
      </c>
      <c r="O14" s="28">
        <v>3.06155486784204E-17</v>
      </c>
      <c r="P14" s="28">
        <v>8.8225343846700696E-16</v>
      </c>
      <c r="Q14" s="28">
        <v>2.1524219971177399E-14</v>
      </c>
      <c r="R14" s="28">
        <v>4.0170318750209801E-13</v>
      </c>
      <c r="S14" s="28">
        <v>4.4031575765965E-12</v>
      </c>
      <c r="T14" s="28">
        <v>8.1823008213484696E-13</v>
      </c>
      <c r="U14" s="28">
        <v>8.9028460337640394E-14</v>
      </c>
      <c r="V14" s="28">
        <v>6.31339920269289E-15</v>
      </c>
      <c r="W14" s="28">
        <v>3.6416711879006801E-16</v>
      </c>
      <c r="X14" s="28">
        <v>1.8641466023942599E-17</v>
      </c>
      <c r="Y14" s="28">
        <v>8.8282717221554104E-19</v>
      </c>
      <c r="Z14" s="28">
        <v>3.95779563402418E-20</v>
      </c>
      <c r="AA14" s="28">
        <v>1.7032731532964602E-21</v>
      </c>
      <c r="AB14" s="28">
        <v>7.1014076228162801E-23</v>
      </c>
      <c r="AC14" s="28">
        <v>2.8865781793620001E-24</v>
      </c>
      <c r="AD14" s="28">
        <v>1.1491708713807299E-25</v>
      </c>
      <c r="AE14" s="28">
        <v>4.4960234361815698E-27</v>
      </c>
      <c r="AF14" s="28">
        <v>1.73320780357283E-28</v>
      </c>
      <c r="AG14" s="28">
        <v>6.5969298786673001E-30</v>
      </c>
      <c r="AH14" s="28">
        <v>2.48321948414112E-31</v>
      </c>
      <c r="AI14" s="28">
        <v>9.2565696840558107E-33</v>
      </c>
      <c r="AJ14" s="28">
        <v>3.4207785673129501E-34</v>
      </c>
      <c r="AK14" s="28">
        <v>1.2544088948665201E-35</v>
      </c>
      <c r="AL14" s="28">
        <v>4.56803822276507E-37</v>
      </c>
      <c r="AM14" s="28">
        <v>1.6530431752504201E-38</v>
      </c>
      <c r="AN14" s="28">
        <v>5.9477082763073103E-40</v>
      </c>
      <c r="AO14" s="28">
        <v>2.12882644133402E-41</v>
      </c>
      <c r="AP14" s="28">
        <v>7.58303123802757E-43</v>
      </c>
      <c r="AQ14" s="28">
        <v>2.6891901500980101E-44</v>
      </c>
      <c r="AR14" s="28">
        <v>9.4977597063465302E-46</v>
      </c>
      <c r="AS14" s="28">
        <v>3.3417235741150302E-47</v>
      </c>
      <c r="AT14" s="28">
        <v>1.17161346442917E-48</v>
      </c>
      <c r="AU14" s="28">
        <v>4.0941672133666002E-50</v>
      </c>
      <c r="AV14" s="28">
        <v>1.4263165416579101E-51</v>
      </c>
      <c r="AW14" s="28">
        <v>5.07950780374172E-53</v>
      </c>
      <c r="AY14" s="28">
        <v>5.3594399897495903E-82</v>
      </c>
      <c r="AZ14" s="28">
        <v>4.4268593523569098E-78</v>
      </c>
      <c r="BA14" s="28">
        <v>3.5942427205848998E-74</v>
      </c>
      <c r="BB14" s="28">
        <v>2.8616971000922799E-70</v>
      </c>
      <c r="BC14" s="28">
        <v>2.2282052019494299E-66</v>
      </c>
      <c r="BD14" s="28">
        <v>1.69097277734551E-62</v>
      </c>
      <c r="BE14" s="28">
        <v>1.2454671555756E-58</v>
      </c>
      <c r="BF14" s="28">
        <v>8.8551647876113495E-55</v>
      </c>
      <c r="BG14" s="28">
        <v>6.0347661374187497E-51</v>
      </c>
      <c r="BH14" s="28">
        <v>3.9047051673916498E-47</v>
      </c>
      <c r="BI14" s="28">
        <v>2.3670134241194999E-43</v>
      </c>
      <c r="BJ14" s="28">
        <v>1.31835566112763E-39</v>
      </c>
      <c r="BK14" s="28">
        <v>6.5445530533745997E-36</v>
      </c>
      <c r="BL14" s="28">
        <v>2.7492612954497899E-32</v>
      </c>
      <c r="BM14" s="28">
        <v>8.8244672083743795E-29</v>
      </c>
      <c r="BN14" s="28">
        <v>1.65570690710766E-25</v>
      </c>
      <c r="BO14" s="28">
        <v>1.7990681985192299E-28</v>
      </c>
      <c r="BP14" s="28">
        <v>1.1401023257755E-31</v>
      </c>
      <c r="BQ14" s="28">
        <v>4.50665417247582E-35</v>
      </c>
      <c r="BR14" s="28">
        <v>1.4344289094771901E-38</v>
      </c>
      <c r="BS14" s="28">
        <v>4.04187538212377E-42</v>
      </c>
      <c r="BT14" s="28">
        <v>1.05362134771678E-45</v>
      </c>
      <c r="BU14" s="28">
        <v>2.6021831839084299E-49</v>
      </c>
      <c r="BV14" s="28">
        <v>6.1768374577442E-53</v>
      </c>
      <c r="BW14" s="28">
        <v>1.4223289236708699E-56</v>
      </c>
      <c r="BX14" s="28">
        <v>3.1974207386819199E-60</v>
      </c>
      <c r="BY14" s="28">
        <v>7.0491907178957696E-64</v>
      </c>
      <c r="BZ14" s="28">
        <v>1.5292526346163901E-67</v>
      </c>
      <c r="CA14" s="28">
        <v>3.2728898892663001E-71</v>
      </c>
      <c r="CB14" s="28">
        <v>6.9240714161555497E-75</v>
      </c>
      <c r="CC14" s="28">
        <v>1.4502980081182899E-78</v>
      </c>
      <c r="CD14" s="28">
        <v>3.0114366291218998E-82</v>
      </c>
      <c r="CE14" s="28">
        <v>6.2053426000158598E-86</v>
      </c>
      <c r="CF14" s="28">
        <v>1.27002012752684E-89</v>
      </c>
      <c r="CG14" s="28">
        <v>2.58359627864421E-93</v>
      </c>
      <c r="CH14" s="28">
        <v>5.2272815042636303E-97</v>
      </c>
      <c r="CI14" s="28">
        <v>1.05243017012125E-100</v>
      </c>
      <c r="CJ14" s="28">
        <v>2.10947333416659E-104</v>
      </c>
      <c r="CK14" s="28">
        <v>4.2110381507177801E-108</v>
      </c>
      <c r="CL14" s="28">
        <v>8.3750616456408994E-112</v>
      </c>
      <c r="CM14" s="28">
        <v>1.6599754794821499E-115</v>
      </c>
      <c r="CN14" s="28">
        <v>3.2797892634165602E-119</v>
      </c>
      <c r="CO14" s="28">
        <v>6.4613542587380398E-123</v>
      </c>
      <c r="CP14" s="28">
        <v>1.26948070530424E-126</v>
      </c>
      <c r="CQ14" s="28">
        <v>2.48791534212447E-130</v>
      </c>
      <c r="CR14" s="28">
        <v>4.8652635453157303E-134</v>
      </c>
    </row>
    <row r="15" spans="1:96" ht="3" customHeight="1" x14ac:dyDescent="0.15">
      <c r="C15" s="27">
        <v>11</v>
      </c>
      <c r="D15" s="28">
        <v>2.6548599049990801E-33</v>
      </c>
      <c r="E15" s="28">
        <v>1.3133424145009001E-31</v>
      </c>
      <c r="F15" s="28">
        <v>6.52565048020737E-30</v>
      </c>
      <c r="G15" s="28">
        <v>3.18931818129919E-28</v>
      </c>
      <c r="H15" s="28">
        <v>1.5295537816874401E-26</v>
      </c>
      <c r="I15" s="28">
        <v>7.1771503776159199E-25</v>
      </c>
      <c r="J15" s="28">
        <v>3.2829120858429002E-23</v>
      </c>
      <c r="K15" s="28">
        <v>1.4569085409085201E-21</v>
      </c>
      <c r="L15" s="28">
        <v>6.23404194353867E-20</v>
      </c>
      <c r="M15" s="28">
        <v>2.55041133876935E-18</v>
      </c>
      <c r="N15" s="28">
        <v>9.8582542836376998E-17</v>
      </c>
      <c r="O15" s="28">
        <v>3.53769338924132E-15</v>
      </c>
      <c r="P15" s="28">
        <v>1.14641787027286E-13</v>
      </c>
      <c r="Q15" s="28">
        <v>3.1976020480826802E-12</v>
      </c>
      <c r="R15" s="28">
        <v>6.9716398583308104E-11</v>
      </c>
      <c r="S15" s="28">
        <v>9.1831554673291598E-10</v>
      </c>
      <c r="T15" s="28">
        <v>1.4229120403049601E-10</v>
      </c>
      <c r="U15" s="28">
        <v>1.3273322361664899E-11</v>
      </c>
      <c r="V15" s="28">
        <v>8.7453314015575797E-13</v>
      </c>
      <c r="W15" s="28">
        <v>4.8144183249603001E-14</v>
      </c>
      <c r="X15" s="28">
        <v>2.3806583323584099E-15</v>
      </c>
      <c r="Y15" s="28">
        <v>1.0963126323009599E-16</v>
      </c>
      <c r="Z15" s="28">
        <v>4.79891794260078E-18</v>
      </c>
      <c r="AA15" s="28">
        <v>2.0222373847092501E-19</v>
      </c>
      <c r="AB15" s="28">
        <v>8.2727714473430003E-21</v>
      </c>
      <c r="AC15" s="28">
        <v>3.3048001132800001E-22</v>
      </c>
      <c r="AD15" s="28">
        <v>1.2946774529759701E-23</v>
      </c>
      <c r="AE15" s="28">
        <v>4.9898104292253599E-25</v>
      </c>
      <c r="AF15" s="28">
        <v>1.8966057084301901E-26</v>
      </c>
      <c r="AG15" s="28">
        <v>7.1232395397520996E-28</v>
      </c>
      <c r="AH15" s="28">
        <v>2.6476216109166401E-29</v>
      </c>
      <c r="AI15" s="28">
        <v>9.7511930703711808E-31</v>
      </c>
      <c r="AJ15" s="28">
        <v>3.5623228955363198E-32</v>
      </c>
      <c r="AK15" s="28">
        <v>1.29198816990037E-33</v>
      </c>
      <c r="AL15" s="28">
        <v>4.6553354490842501E-35</v>
      </c>
      <c r="AM15" s="28">
        <v>1.6675588942256898E-36</v>
      </c>
      <c r="AN15" s="28">
        <v>5.9413031573288503E-38</v>
      </c>
      <c r="AO15" s="28">
        <v>2.10646392810142E-39</v>
      </c>
      <c r="AP15" s="28">
        <v>7.4348777441609596E-41</v>
      </c>
      <c r="AQ15" s="28">
        <v>2.6133366495431999E-42</v>
      </c>
      <c r="AR15" s="28">
        <v>9.1507095092223596E-44</v>
      </c>
      <c r="AS15" s="28">
        <v>3.1928087627879601E-45</v>
      </c>
      <c r="AT15" s="28">
        <v>1.1103439896964099E-46</v>
      </c>
      <c r="AU15" s="28">
        <v>3.8495081628714698E-48</v>
      </c>
      <c r="AV15" s="28">
        <v>1.33079142053692E-49</v>
      </c>
      <c r="AW15" s="28">
        <v>4.6899082258664301E-51</v>
      </c>
      <c r="AY15" s="28">
        <v>4.8558017570757703E-78</v>
      </c>
      <c r="AZ15" s="28">
        <v>4.2193278198613702E-74</v>
      </c>
      <c r="BA15" s="28">
        <v>3.6135664310858798E-70</v>
      </c>
      <c r="BB15" s="28">
        <v>3.0440092890874902E-66</v>
      </c>
      <c r="BC15" s="28">
        <v>2.5161939786922401E-62</v>
      </c>
      <c r="BD15" s="28">
        <v>2.03496950545016E-58</v>
      </c>
      <c r="BE15" s="28">
        <v>1.6043036057471901E-54</v>
      </c>
      <c r="BF15" s="28">
        <v>1.2270869926495301E-50</v>
      </c>
      <c r="BG15" s="28">
        <v>9.0494366828352905E-47</v>
      </c>
      <c r="BH15" s="28">
        <v>6.3805954769366003E-43</v>
      </c>
      <c r="BI15" s="28">
        <v>4.2504527831343602E-39</v>
      </c>
      <c r="BJ15" s="28">
        <v>2.62853152747186E-35</v>
      </c>
      <c r="BK15" s="28">
        <v>1.46771356823383E-31</v>
      </c>
      <c r="BL15" s="28">
        <v>7.0519499251880799E-28</v>
      </c>
      <c r="BM15" s="28">
        <v>2.6465480593410201E-24</v>
      </c>
      <c r="BN15" s="28">
        <v>5.9818351340776197E-21</v>
      </c>
      <c r="BO15" s="28">
        <v>5.4069322198576399E-24</v>
      </c>
      <c r="BP15" s="28">
        <v>2.9338911325759901E-27</v>
      </c>
      <c r="BQ15" s="28">
        <v>1.09524130550062E-30</v>
      </c>
      <c r="BR15" s="28">
        <v>3.3888412333086699E-34</v>
      </c>
      <c r="BS15" s="28">
        <v>9.3926050279917202E-38</v>
      </c>
      <c r="BT15" s="28">
        <v>2.4223848903070698E-41</v>
      </c>
      <c r="BU15" s="28">
        <v>5.9382907180159899E-45</v>
      </c>
      <c r="BV15" s="28">
        <v>1.4018877899490899E-48</v>
      </c>
      <c r="BW15" s="28">
        <v>3.2146140253554001E-52</v>
      </c>
      <c r="BX15" s="28">
        <v>7.2026509645218397E-56</v>
      </c>
      <c r="BY15" s="28">
        <v>1.5836825988799099E-59</v>
      </c>
      <c r="BZ15" s="28">
        <v>3.4280366856395399E-63</v>
      </c>
      <c r="CA15" s="28">
        <v>7.3229738209151894E-67</v>
      </c>
      <c r="CB15" s="28">
        <v>1.54677081572718E-70</v>
      </c>
      <c r="CC15" s="28">
        <v>3.2353698036164401E-74</v>
      </c>
      <c r="CD15" s="28">
        <v>6.7099359858083697E-78</v>
      </c>
      <c r="CE15" s="28">
        <v>1.38118029613454E-81</v>
      </c>
      <c r="CF15" s="28">
        <v>2.8241424205389497E-85</v>
      </c>
      <c r="CG15" s="28">
        <v>5.7403076368934301E-89</v>
      </c>
      <c r="CH15" s="28">
        <v>1.16053305865946E-92</v>
      </c>
      <c r="CI15" s="28">
        <v>2.3349486557605399E-96</v>
      </c>
      <c r="CJ15" s="28">
        <v>4.6772169973497096E-100</v>
      </c>
      <c r="CK15" s="28">
        <v>9.3315883557653303E-104</v>
      </c>
      <c r="CL15" s="28">
        <v>1.85493151882382E-107</v>
      </c>
      <c r="CM15" s="28">
        <v>3.6747950273428198E-111</v>
      </c>
      <c r="CN15" s="28">
        <v>7.2574659666637099E-115</v>
      </c>
      <c r="CO15" s="28">
        <v>1.4291721125404899E-118</v>
      </c>
      <c r="CP15" s="28">
        <v>2.8068667476376101E-122</v>
      </c>
      <c r="CQ15" s="28">
        <v>5.4989214793050499E-126</v>
      </c>
      <c r="CR15" s="28">
        <v>1.0749589744020199E-129</v>
      </c>
    </row>
    <row r="16" spans="1:96" ht="3" customHeight="1" x14ac:dyDescent="0.15">
      <c r="C16" s="27">
        <v>12</v>
      </c>
      <c r="D16" s="28">
        <v>1.1741117917319801E-31</v>
      </c>
      <c r="E16" s="28">
        <v>6.1322905884574798E-30</v>
      </c>
      <c r="F16" s="28">
        <v>3.2237476028551898E-28</v>
      </c>
      <c r="G16" s="28">
        <v>1.6726109575804601E-26</v>
      </c>
      <c r="H16" s="28">
        <v>8.5482764861422293E-25</v>
      </c>
      <c r="I16" s="28">
        <v>4.2930676548162301E-23</v>
      </c>
      <c r="J16" s="28">
        <v>2.1122360708400201E-21</v>
      </c>
      <c r="K16" s="28">
        <v>1.01414292975118E-19</v>
      </c>
      <c r="L16" s="28">
        <v>4.7269768710055804E-18</v>
      </c>
      <c r="M16" s="28">
        <v>2.1238220080013601E-16</v>
      </c>
      <c r="N16" s="28">
        <v>9.1061388559579204E-15</v>
      </c>
      <c r="O16" s="28">
        <v>3.6703119528656597E-13</v>
      </c>
      <c r="P16" s="28">
        <v>1.3575767174229E-11</v>
      </c>
      <c r="Q16" s="28">
        <v>4.4158243606025501E-10</v>
      </c>
      <c r="R16" s="28">
        <v>1.15666514555944E-8</v>
      </c>
      <c r="S16" s="28">
        <v>1.9098917402086E-7</v>
      </c>
      <c r="T16" s="28">
        <v>2.3665287769190999E-8</v>
      </c>
      <c r="U16" s="28">
        <v>1.8399958814323299E-9</v>
      </c>
      <c r="V16" s="28">
        <v>1.10057976177275E-10</v>
      </c>
      <c r="W16" s="28">
        <v>5.6915777955813601E-12</v>
      </c>
      <c r="X16" s="28">
        <v>2.6874636777895702E-13</v>
      </c>
      <c r="Y16" s="28">
        <v>1.19262546929603E-14</v>
      </c>
      <c r="Z16" s="28">
        <v>5.0595419202205097E-16</v>
      </c>
      <c r="AA16" s="28">
        <v>2.0743215095679999E-17</v>
      </c>
      <c r="AB16" s="28">
        <v>8.2791246882559503E-19</v>
      </c>
      <c r="AC16" s="28">
        <v>3.2336311325847202E-20</v>
      </c>
      <c r="AD16" s="28">
        <v>1.2406463301203401E-21</v>
      </c>
      <c r="AE16" s="28">
        <v>4.6892816166614299E-23</v>
      </c>
      <c r="AF16" s="28">
        <v>1.7499773676225399E-24</v>
      </c>
      <c r="AG16" s="28">
        <v>6.4593711859233403E-26</v>
      </c>
      <c r="AH16" s="28">
        <v>2.36153184171199E-27</v>
      </c>
      <c r="AI16" s="28">
        <v>8.5613888333912898E-29</v>
      </c>
      <c r="AJ16" s="28">
        <v>3.0807453992861201E-30</v>
      </c>
      <c r="AK16" s="28">
        <v>1.1012225916497999E-31</v>
      </c>
      <c r="AL16" s="28">
        <v>3.9128660397626303E-33</v>
      </c>
      <c r="AM16" s="28">
        <v>1.3828184185745201E-34</v>
      </c>
      <c r="AN16" s="28">
        <v>4.86295652978354E-36</v>
      </c>
      <c r="AO16" s="28">
        <v>1.70249837834797E-37</v>
      </c>
      <c r="AP16" s="28">
        <v>5.9358970763954999E-39</v>
      </c>
      <c r="AQ16" s="28">
        <v>2.0617772116098802E-40</v>
      </c>
      <c r="AR16" s="28">
        <v>7.1363884941922E-42</v>
      </c>
      <c r="AS16" s="28">
        <v>2.4621135961170499E-43</v>
      </c>
      <c r="AT16" s="28">
        <v>8.4689567033909595E-45</v>
      </c>
      <c r="AU16" s="28">
        <v>2.9049117658646501E-46</v>
      </c>
      <c r="AV16" s="28">
        <v>9.9380822428183406E-48</v>
      </c>
      <c r="AW16" s="28">
        <v>3.4566242772749103E-49</v>
      </c>
      <c r="AY16" s="28">
        <v>3.7055706940897098E-74</v>
      </c>
      <c r="AZ16" s="28">
        <v>3.39655842417206E-70</v>
      </c>
      <c r="BA16" s="28">
        <v>3.0778061837027598E-66</v>
      </c>
      <c r="BB16" s="28">
        <v>2.7525084630098902E-62</v>
      </c>
      <c r="BC16" s="28">
        <v>2.4247174928041999E-58</v>
      </c>
      <c r="BD16" s="28">
        <v>2.0989147949230399E-54</v>
      </c>
      <c r="BE16" s="28">
        <v>1.7799585814943001E-50</v>
      </c>
      <c r="BF16" s="28">
        <v>1.4730009976531099E-46</v>
      </c>
      <c r="BG16" s="28">
        <v>1.18336818659569E-42</v>
      </c>
      <c r="BH16" s="28">
        <v>9.1639520423924797E-39</v>
      </c>
      <c r="BI16" s="28">
        <v>6.7720717626195196E-35</v>
      </c>
      <c r="BJ16" s="28">
        <v>4.7043860667003602E-31</v>
      </c>
      <c r="BK16" s="28">
        <v>2.9988536143962901E-27</v>
      </c>
      <c r="BL16" s="28">
        <v>1.6808798591599501E-23</v>
      </c>
      <c r="BM16" s="28">
        <v>7.5838400175454496E-20</v>
      </c>
      <c r="BN16" s="28">
        <v>2.15301034712457E-16</v>
      </c>
      <c r="BO16" s="28">
        <v>1.5533564237284001E-19</v>
      </c>
      <c r="BP16" s="28">
        <v>7.0190457202875697E-23</v>
      </c>
      <c r="BQ16" s="28">
        <v>2.4132285048563499E-26</v>
      </c>
      <c r="BR16" s="28">
        <v>7.1399846167876496E-30</v>
      </c>
      <c r="BS16" s="28">
        <v>1.9247555835510701E-33</v>
      </c>
      <c r="BT16" s="28">
        <v>4.8715391263423801E-37</v>
      </c>
      <c r="BU16" s="28">
        <v>1.17814018093804E-40</v>
      </c>
      <c r="BV16" s="28">
        <v>2.7529913612069701E-44</v>
      </c>
      <c r="BW16" s="28">
        <v>6.2624872692104099E-48</v>
      </c>
      <c r="BX16" s="28">
        <v>1.39418337842581E-51</v>
      </c>
      <c r="BY16" s="28">
        <v>3.0493277791186702E-55</v>
      </c>
      <c r="BZ16" s="28">
        <v>6.5715130090868401E-59</v>
      </c>
      <c r="CA16" s="28">
        <v>1.39855991411035E-62</v>
      </c>
      <c r="CB16" s="28">
        <v>2.9445675916428099E-66</v>
      </c>
      <c r="CC16" s="28">
        <v>6.1419255073111895E-70</v>
      </c>
      <c r="CD16" s="28">
        <v>1.2706711872220299E-73</v>
      </c>
      <c r="CE16" s="28">
        <v>2.6098916357702101E-77</v>
      </c>
      <c r="CF16" s="28">
        <v>5.3262166028414304E-81</v>
      </c>
      <c r="CG16" s="28">
        <v>1.08072282174701E-84</v>
      </c>
      <c r="CH16" s="28">
        <v>2.18151167522445E-88</v>
      </c>
      <c r="CI16" s="28">
        <v>4.3829019964251099E-92</v>
      </c>
      <c r="CJ16" s="28">
        <v>8.7682179720843401E-96</v>
      </c>
      <c r="CK16" s="28">
        <v>1.74729694446478E-99</v>
      </c>
      <c r="CL16" s="28">
        <v>3.4695119811274099E-103</v>
      </c>
      <c r="CM16" s="28">
        <v>6.8665735938967804E-107</v>
      </c>
      <c r="CN16" s="28">
        <v>1.3548502519964501E-110</v>
      </c>
      <c r="CO16" s="28">
        <v>2.6657502151688299E-114</v>
      </c>
      <c r="CP16" s="28">
        <v>5.2313235182128099E-118</v>
      </c>
      <c r="CQ16" s="28">
        <v>1.0241079822089001E-121</v>
      </c>
      <c r="CR16" s="28">
        <v>2.0005386703639401E-125</v>
      </c>
    </row>
    <row r="17" spans="3:96" ht="3" customHeight="1" x14ac:dyDescent="0.15">
      <c r="C17" s="27">
        <v>13</v>
      </c>
      <c r="D17" s="28">
        <v>4.1130773169154702E-30</v>
      </c>
      <c r="E17" s="28">
        <v>2.2750735861812901E-28</v>
      </c>
      <c r="F17" s="28">
        <v>1.2697650969848599E-26</v>
      </c>
      <c r="G17" s="28">
        <v>7.0210917483908303E-25</v>
      </c>
      <c r="H17" s="28">
        <v>3.8407873539890398E-23</v>
      </c>
      <c r="I17" s="28">
        <v>2.0749251161231301E-21</v>
      </c>
      <c r="J17" s="28">
        <v>1.1045215759761299E-19</v>
      </c>
      <c r="K17" s="28">
        <v>5.7765127953743798E-18</v>
      </c>
      <c r="L17" s="28">
        <v>2.9565360081299899E-16</v>
      </c>
      <c r="M17" s="28">
        <v>1.4729687276763399E-14</v>
      </c>
      <c r="N17" s="28">
        <v>7.0884298527167796E-13</v>
      </c>
      <c r="O17" s="28">
        <v>3.2567714300756999E-11</v>
      </c>
      <c r="P17" s="28">
        <v>1.40168835866274E-9</v>
      </c>
      <c r="Q17" s="28">
        <v>5.45970845256449E-8</v>
      </c>
      <c r="R17" s="28">
        <v>1.78715495204396E-6</v>
      </c>
      <c r="S17" s="28">
        <v>3.9488425345127899E-5</v>
      </c>
      <c r="T17" s="28">
        <v>3.6666404959510399E-6</v>
      </c>
      <c r="U17" s="28">
        <v>2.2837608952306001E-7</v>
      </c>
      <c r="V17" s="28">
        <v>1.1899332256381199E-8</v>
      </c>
      <c r="W17" s="28">
        <v>5.5927646489886303E-10</v>
      </c>
      <c r="X17" s="28">
        <v>2.4568271945491298E-11</v>
      </c>
      <c r="Y17" s="28">
        <v>1.0287904919858E-12</v>
      </c>
      <c r="Z17" s="28">
        <v>4.1567464158818301E-14</v>
      </c>
      <c r="AA17" s="28">
        <v>1.6335677630229E-15</v>
      </c>
      <c r="AB17" s="28">
        <v>6.27917618375152E-17</v>
      </c>
      <c r="AC17" s="28">
        <v>2.3703228502497E-18</v>
      </c>
      <c r="AD17" s="28">
        <v>8.8138710124061195E-20</v>
      </c>
      <c r="AE17" s="28">
        <v>3.2358635324060801E-21</v>
      </c>
      <c r="AF17" s="28">
        <v>1.17508880543787E-22</v>
      </c>
      <c r="AG17" s="28">
        <v>4.2270928419822197E-24</v>
      </c>
      <c r="AH17" s="28">
        <v>1.50805784526118E-25</v>
      </c>
      <c r="AI17" s="28">
        <v>5.3410033395119397E-27</v>
      </c>
      <c r="AJ17" s="28">
        <v>1.87935636665268E-28</v>
      </c>
      <c r="AK17" s="28">
        <v>6.5746688317142793E-30</v>
      </c>
      <c r="AL17" s="28">
        <v>2.2880708856329399E-31</v>
      </c>
      <c r="AM17" s="28">
        <v>7.9252361846828997E-33</v>
      </c>
      <c r="AN17" s="28">
        <v>2.7333098533442802E-34</v>
      </c>
      <c r="AO17" s="28">
        <v>9.3899184216399099E-36</v>
      </c>
      <c r="AP17" s="28">
        <v>3.2142018087424201E-37</v>
      </c>
      <c r="AQ17" s="28">
        <v>1.0965990006236501E-38</v>
      </c>
      <c r="AR17" s="28">
        <v>3.7298942369809498E-40</v>
      </c>
      <c r="AS17" s="28">
        <v>1.2650784360432201E-41</v>
      </c>
      <c r="AT17" s="28">
        <v>4.2795531410128299E-43</v>
      </c>
      <c r="AU17" s="28">
        <v>1.4441693853954801E-44</v>
      </c>
      <c r="AV17" s="28">
        <v>4.8624084506540897E-46</v>
      </c>
      <c r="AW17" s="28">
        <v>1.6604548596590099E-47</v>
      </c>
      <c r="AY17" s="28">
        <v>2.2394538611991301E-70</v>
      </c>
      <c r="AZ17" s="28">
        <v>2.17206420966133E-66</v>
      </c>
      <c r="BA17" s="28">
        <v>2.0897231747288698E-62</v>
      </c>
      <c r="BB17" s="28">
        <v>1.9918077518148399E-58</v>
      </c>
      <c r="BC17" s="28">
        <v>1.87816932040934E-54</v>
      </c>
      <c r="BD17" s="28">
        <v>1.7489741383150699E-50</v>
      </c>
      <c r="BE17" s="28">
        <v>1.60478539449368E-46</v>
      </c>
      <c r="BF17" s="28">
        <v>1.4466594029113901E-42</v>
      </c>
      <c r="BG17" s="28">
        <v>1.27625770252082E-38</v>
      </c>
      <c r="BH17" s="28">
        <v>1.09597667320824E-34</v>
      </c>
      <c r="BI17" s="28">
        <v>9.0909571899593E-31</v>
      </c>
      <c r="BJ17" s="28">
        <v>7.1994438182690803E-27</v>
      </c>
      <c r="BK17" s="28">
        <v>5.3409055205786205E-23</v>
      </c>
      <c r="BL17" s="28">
        <v>3.58570854050748E-19</v>
      </c>
      <c r="BM17" s="28">
        <v>2.0227866427634702E-15</v>
      </c>
      <c r="BN17" s="28">
        <v>7.69604558859316E-12</v>
      </c>
      <c r="BO17" s="28">
        <v>4.1552387066787602E-15</v>
      </c>
      <c r="BP17" s="28">
        <v>1.5032669727389E-18</v>
      </c>
      <c r="BQ17" s="28">
        <v>4.5476057103901602E-22</v>
      </c>
      <c r="BR17" s="28">
        <v>1.24069495678243E-25</v>
      </c>
      <c r="BS17" s="28">
        <v>3.16325423978739E-29</v>
      </c>
      <c r="BT17" s="28">
        <v>7.6872479849547204E-33</v>
      </c>
      <c r="BU17" s="28">
        <v>1.8024252003109299E-36</v>
      </c>
      <c r="BV17" s="28">
        <v>4.1103913466918804E-40</v>
      </c>
      <c r="BW17" s="28">
        <v>9.1680742999268506E-44</v>
      </c>
      <c r="BX17" s="28">
        <v>2.00817983430588E-47</v>
      </c>
      <c r="BY17" s="28">
        <v>4.3328509529192197E-51</v>
      </c>
      <c r="BZ17" s="28">
        <v>9.2300283084153197E-55</v>
      </c>
      <c r="CA17" s="28">
        <v>1.94484145719124E-58</v>
      </c>
      <c r="CB17" s="28">
        <v>4.0593050695271001E-62</v>
      </c>
      <c r="CC17" s="28">
        <v>8.4027339994586195E-66</v>
      </c>
      <c r="CD17" s="28">
        <v>1.72669234772529E-69</v>
      </c>
      <c r="CE17" s="28">
        <v>3.52523364710216E-73</v>
      </c>
      <c r="CF17" s="28">
        <v>7.1554465266324196E-77</v>
      </c>
      <c r="CG17" s="28">
        <v>1.44482115208027E-80</v>
      </c>
      <c r="CH17" s="28">
        <v>2.9035976501199299E-84</v>
      </c>
      <c r="CI17" s="28">
        <v>5.81019478515821E-88</v>
      </c>
      <c r="CJ17" s="28">
        <v>1.1580821398096399E-91</v>
      </c>
      <c r="CK17" s="28">
        <v>2.29998297227275E-95</v>
      </c>
      <c r="CL17" s="28">
        <v>4.5527264623001497E-99</v>
      </c>
      <c r="CM17" s="28">
        <v>8.9844361688733209E-103</v>
      </c>
      <c r="CN17" s="28">
        <v>1.767993992317E-106</v>
      </c>
      <c r="CO17" s="28">
        <v>3.46999820400758E-110</v>
      </c>
      <c r="CP17" s="28">
        <v>6.7938345799356798E-114</v>
      </c>
      <c r="CQ17" s="28">
        <v>1.3271158117542799E-117</v>
      </c>
      <c r="CR17" s="28">
        <v>2.5871231080592399E-121</v>
      </c>
    </row>
    <row r="18" spans="3:96" ht="3" customHeight="1" x14ac:dyDescent="0.15">
      <c r="C18" s="27">
        <v>14</v>
      </c>
      <c r="D18" s="28">
        <v>1.01809610828767E-28</v>
      </c>
      <c r="E18" s="28">
        <v>5.98456446470912E-27</v>
      </c>
      <c r="F18" s="28">
        <v>3.5599525364760999E-25</v>
      </c>
      <c r="G18" s="28">
        <v>2.1071824391609301E-23</v>
      </c>
      <c r="H18" s="28">
        <v>1.24012289228856E-21</v>
      </c>
      <c r="I18" s="28">
        <v>7.2494755648282406E-20</v>
      </c>
      <c r="J18" s="28">
        <v>4.2041852794026796E-18</v>
      </c>
      <c r="K18" s="28">
        <v>2.4147609618420599E-16</v>
      </c>
      <c r="L18" s="28">
        <v>1.37062170811051E-14</v>
      </c>
      <c r="M18" s="28">
        <v>7.6641758035444299E-13</v>
      </c>
      <c r="N18" s="28">
        <v>4.2029878602099E-11</v>
      </c>
      <c r="O18" s="28">
        <v>2.2448107759922698E-9</v>
      </c>
      <c r="P18" s="28">
        <v>1.15427964421348E-7</v>
      </c>
      <c r="Q18" s="28">
        <v>5.5918729192518698E-6</v>
      </c>
      <c r="R18" s="28">
        <v>2.42970490653962E-4</v>
      </c>
      <c r="S18" s="28">
        <v>8.0460830071203693E-3</v>
      </c>
      <c r="T18" s="28">
        <v>4.9957555872954997E-4</v>
      </c>
      <c r="U18" s="28">
        <v>2.3469224205828099E-5</v>
      </c>
      <c r="V18" s="28">
        <v>9.8289663054799897E-7</v>
      </c>
      <c r="W18" s="28">
        <v>3.8634692439911897E-8</v>
      </c>
      <c r="X18" s="28">
        <v>1.4586522736578699E-9</v>
      </c>
      <c r="Y18" s="28">
        <v>5.3557880477339602E-11</v>
      </c>
      <c r="Z18" s="28">
        <v>1.92674414673337E-12</v>
      </c>
      <c r="AA18" s="28">
        <v>6.8240752253367997E-14</v>
      </c>
      <c r="AB18" s="28">
        <v>2.3873299204033498E-15</v>
      </c>
      <c r="AC18" s="28">
        <v>8.2689673675006695E-17</v>
      </c>
      <c r="AD18" s="28">
        <v>2.8406342307505E-18</v>
      </c>
      <c r="AE18" s="28">
        <v>9.6912199612258498E-20</v>
      </c>
      <c r="AF18" s="28">
        <v>3.2869046763141099E-21</v>
      </c>
      <c r="AG18" s="28">
        <v>1.1091630355732699E-22</v>
      </c>
      <c r="AH18" s="28">
        <v>3.7263947273102098E-24</v>
      </c>
      <c r="AI18" s="28">
        <v>1.24709965072198E-25</v>
      </c>
      <c r="AJ18" s="28">
        <v>4.15935378056063E-27</v>
      </c>
      <c r="AK18" s="28">
        <v>1.3830093850183599E-28</v>
      </c>
      <c r="AL18" s="28">
        <v>4.5860220717801899E-30</v>
      </c>
      <c r="AM18" s="28">
        <v>1.5169664856135199E-31</v>
      </c>
      <c r="AN18" s="28">
        <v>5.0066287209432397E-33</v>
      </c>
      <c r="AO18" s="28">
        <v>1.6490416091282901E-34</v>
      </c>
      <c r="AP18" s="28">
        <v>5.4213916534706903E-36</v>
      </c>
      <c r="AQ18" s="28">
        <v>1.7793020259890799E-37</v>
      </c>
      <c r="AR18" s="28">
        <v>5.8305187941188499E-39</v>
      </c>
      <c r="AS18" s="28">
        <v>1.9078121055520702E-40</v>
      </c>
      <c r="AT18" s="28">
        <v>6.2342098123593606E-42</v>
      </c>
      <c r="AU18" s="28">
        <v>2.0346339663070099E-43</v>
      </c>
      <c r="AV18" s="28">
        <v>6.63271470914646E-45</v>
      </c>
      <c r="AW18" s="28">
        <v>2.1943780899049899E-46</v>
      </c>
      <c r="AY18" s="28">
        <v>9.5583121519516994E-67</v>
      </c>
      <c r="AZ18" s="28">
        <v>9.8441809208110296E-63</v>
      </c>
      <c r="BA18" s="28">
        <v>1.0095433296376899E-58</v>
      </c>
      <c r="BB18" s="28">
        <v>1.03015728776352E-54</v>
      </c>
      <c r="BC18" s="28">
        <v>1.0451487070764E-50</v>
      </c>
      <c r="BD18" s="28">
        <v>1.0532312813760801E-46</v>
      </c>
      <c r="BE18" s="28">
        <v>1.0529197607193901E-42</v>
      </c>
      <c r="BF18" s="28">
        <v>1.04250262858439E-38</v>
      </c>
      <c r="BG18" s="28">
        <v>1.0200105533460901E-34</v>
      </c>
      <c r="BH18" s="28">
        <v>9.8317919336139601E-31</v>
      </c>
      <c r="BI18" s="28">
        <v>9.2940310312922294E-27</v>
      </c>
      <c r="BJ18" s="28">
        <v>8.5567134773553603E-23</v>
      </c>
      <c r="BK18" s="28">
        <v>7.5845245255823799E-19</v>
      </c>
      <c r="BL18" s="28">
        <v>6.3340708761578599E-15</v>
      </c>
      <c r="BM18" s="28">
        <v>4.7447253621856502E-11</v>
      </c>
      <c r="BN18" s="28">
        <v>2.7082979476919601E-7</v>
      </c>
      <c r="BO18" s="28">
        <v>9.7694204262286304E-11</v>
      </c>
      <c r="BP18" s="28">
        <v>2.66497475434246E-14</v>
      </c>
      <c r="BQ18" s="28">
        <v>6.4791018261979399E-18</v>
      </c>
      <c r="BR18" s="28">
        <v>1.47819811626708E-21</v>
      </c>
      <c r="BS18" s="28">
        <v>3.2390266443526101E-25</v>
      </c>
      <c r="BT18" s="28">
        <v>6.9018432029543203E-29</v>
      </c>
      <c r="BU18" s="28">
        <v>1.4408631080092401E-32</v>
      </c>
      <c r="BV18" s="28">
        <v>2.9612927288568199E-36</v>
      </c>
      <c r="BW18" s="28">
        <v>6.01136591176809E-40</v>
      </c>
      <c r="BX18" s="28">
        <v>1.2081507255408899E-43</v>
      </c>
      <c r="BY18" s="28">
        <v>2.40813762619039E-47</v>
      </c>
      <c r="BZ18" s="28">
        <v>4.7668160462301701E-51</v>
      </c>
      <c r="CA18" s="28">
        <v>9.3801413334092907E-55</v>
      </c>
      <c r="CB18" s="28">
        <v>1.8364486590961402E-58</v>
      </c>
      <c r="CC18" s="28">
        <v>3.57950120214262E-62</v>
      </c>
      <c r="CD18" s="28">
        <v>6.9498340485933602E-66</v>
      </c>
      <c r="CE18" s="28">
        <v>1.3447090306605801E-69</v>
      </c>
      <c r="CF18" s="28">
        <v>2.59385972180763E-73</v>
      </c>
      <c r="CG18" s="28">
        <v>4.9896057831259598E-77</v>
      </c>
      <c r="CH18" s="28">
        <v>9.5742497439478105E-81</v>
      </c>
      <c r="CI18" s="28">
        <v>1.8330015892023099E-84</v>
      </c>
      <c r="CJ18" s="28">
        <v>3.5020943529150002E-88</v>
      </c>
      <c r="CK18" s="28">
        <v>6.6784537897135405E-92</v>
      </c>
      <c r="CL18" s="28">
        <v>1.2713757337408199E-95</v>
      </c>
      <c r="CM18" s="28">
        <v>2.4164664857415699E-99</v>
      </c>
      <c r="CN18" s="28">
        <v>4.5861554894906003E-103</v>
      </c>
      <c r="CO18" s="28">
        <v>8.6920954478983295E-107</v>
      </c>
      <c r="CP18" s="28">
        <v>1.6453170106567E-110</v>
      </c>
      <c r="CQ18" s="28">
        <v>3.1107243380531501E-114</v>
      </c>
      <c r="CR18" s="28">
        <v>5.8753676567899304E-118</v>
      </c>
    </row>
    <row r="19" spans="3:96" ht="3" customHeight="1" x14ac:dyDescent="0.15">
      <c r="C19" s="27">
        <v>15</v>
      </c>
      <c r="D19" s="28">
        <v>1.3421389843182399E-27</v>
      </c>
      <c r="E19" s="28">
        <v>8.4157293015414805E-26</v>
      </c>
      <c r="F19" s="28">
        <v>5.3587838548557599E-24</v>
      </c>
      <c r="G19" s="28">
        <v>3.4125348214366202E-22</v>
      </c>
      <c r="H19" s="28">
        <v>2.17334720179464E-20</v>
      </c>
      <c r="I19" s="28">
        <v>1.38430605417E-18</v>
      </c>
      <c r="J19" s="28">
        <v>8.8185794121490799E-17</v>
      </c>
      <c r="K19" s="28">
        <v>5.6188238182350698E-15</v>
      </c>
      <c r="L19" s="28">
        <v>3.58093206227402E-13</v>
      </c>
      <c r="M19" s="28">
        <v>2.2828945796609599E-11</v>
      </c>
      <c r="N19" s="28">
        <v>1.4560334329407E-9</v>
      </c>
      <c r="O19" s="28">
        <v>9.29294598851985E-8</v>
      </c>
      <c r="P19" s="28">
        <v>5.93800108549699E-6</v>
      </c>
      <c r="Q19" s="28">
        <v>3.8032486241635098E-4</v>
      </c>
      <c r="R19" s="28">
        <v>2.4509463053522099E-2</v>
      </c>
      <c r="S19" s="28">
        <v>1.5721492151279499</v>
      </c>
      <c r="T19" s="28">
        <v>5.0241729119969401E-2</v>
      </c>
      <c r="U19" s="28">
        <v>1.5990162062571799E-3</v>
      </c>
      <c r="V19" s="28">
        <v>5.06340684909181E-5</v>
      </c>
      <c r="W19" s="28">
        <v>1.6001290351494301E-6</v>
      </c>
      <c r="X19" s="28">
        <v>5.0516827166233302E-8</v>
      </c>
      <c r="Y19" s="28">
        <v>1.5939402447473099E-9</v>
      </c>
      <c r="Z19" s="28">
        <v>5.02754285086016E-11</v>
      </c>
      <c r="AA19" s="28">
        <v>1.5854051236951999E-12</v>
      </c>
      <c r="AB19" s="28">
        <v>4.9987170884530102E-14</v>
      </c>
      <c r="AC19" s="28">
        <v>1.5759147078957701E-15</v>
      </c>
      <c r="AD19" s="28">
        <v>4.9679595283045302E-17</v>
      </c>
      <c r="AE19" s="28">
        <v>1.56604999898249E-18</v>
      </c>
      <c r="AF19" s="28">
        <v>4.9365505640386401E-20</v>
      </c>
      <c r="AG19" s="28">
        <v>1.5561021163024299E-21</v>
      </c>
      <c r="AH19" s="28">
        <v>4.9051674333251099E-23</v>
      </c>
      <c r="AI19" s="28">
        <v>1.54623129717374E-24</v>
      </c>
      <c r="AJ19" s="28">
        <v>4.8741940008472599E-26</v>
      </c>
      <c r="AK19" s="28">
        <v>1.5365303199580001E-27</v>
      </c>
      <c r="AL19" s="28">
        <v>4.8438558625707399E-29</v>
      </c>
      <c r="AM19" s="28">
        <v>1.5270542367484601E-30</v>
      </c>
      <c r="AN19" s="28">
        <v>4.8142875344555902E-32</v>
      </c>
      <c r="AO19" s="28">
        <v>1.51783588299526E-33</v>
      </c>
      <c r="AP19" s="28">
        <v>4.78556891730802E-35</v>
      </c>
      <c r="AQ19" s="28">
        <v>1.5088946017771901E-36</v>
      </c>
      <c r="AR19" s="28">
        <v>4.7577464937997099E-38</v>
      </c>
      <c r="AS19" s="28">
        <v>1.50024144865476E-39</v>
      </c>
      <c r="AT19" s="28">
        <v>4.73084622077459E-41</v>
      </c>
      <c r="AU19" s="28">
        <v>1.4918824480491199E-42</v>
      </c>
      <c r="AV19" s="28">
        <v>4.7049182404431497E-44</v>
      </c>
      <c r="AW19" s="28">
        <v>1.50684513409272E-45</v>
      </c>
      <c r="AY19" s="28">
        <v>2.1687560882258099E-63</v>
      </c>
      <c r="AZ19" s="28">
        <v>2.3812635330188499E-59</v>
      </c>
      <c r="BA19" s="28">
        <v>2.6148737430693498E-55</v>
      </c>
      <c r="BB19" s="28">
        <v>2.8714973126243601E-51</v>
      </c>
      <c r="BC19" s="28">
        <v>3.1534724890312899E-47</v>
      </c>
      <c r="BD19" s="28">
        <v>3.46340213175656E-43</v>
      </c>
      <c r="BE19" s="28">
        <v>3.8041983607894898E-39</v>
      </c>
      <c r="BF19" s="28">
        <v>4.17914364623169E-35</v>
      </c>
      <c r="BG19" s="28">
        <v>4.59198052048947E-31</v>
      </c>
      <c r="BH19" s="28">
        <v>5.0470561884083097E-27</v>
      </c>
      <c r="BI19" s="28">
        <v>5.5495859184086902E-23</v>
      </c>
      <c r="BJ19" s="28">
        <v>6.1062158119701998E-19</v>
      </c>
      <c r="BK19" s="28">
        <v>6.7264887681866198E-15</v>
      </c>
      <c r="BL19" s="28">
        <v>7.42759882140556E-11</v>
      </c>
      <c r="BM19" s="28">
        <v>8.25341415897207E-7</v>
      </c>
      <c r="BN19" s="28">
        <v>9.1293580134838605E-3</v>
      </c>
      <c r="BO19" s="28">
        <v>1.6943836603617001E-6</v>
      </c>
      <c r="BP19" s="28">
        <v>3.1308409054998602E-10</v>
      </c>
      <c r="BQ19" s="28">
        <v>5.7543324255422099E-14</v>
      </c>
      <c r="BR19" s="28">
        <v>1.05533374655935E-17</v>
      </c>
      <c r="BS19" s="28">
        <v>1.9333572920819902E-21</v>
      </c>
      <c r="BT19" s="28">
        <v>3.5396193521776801E-25</v>
      </c>
      <c r="BU19" s="28">
        <v>6.4776956137964204E-29</v>
      </c>
      <c r="BV19" s="28">
        <v>1.18511274138298E-32</v>
      </c>
      <c r="BW19" s="28">
        <v>2.1677477638777401E-36</v>
      </c>
      <c r="BX19" s="28">
        <v>3.9645231363147898E-40</v>
      </c>
      <c r="BY19" s="28">
        <v>7.2497403550663999E-44</v>
      </c>
      <c r="BZ19" s="28">
        <v>1.3256072743811099E-47</v>
      </c>
      <c r="CA19" s="28">
        <v>2.4236887212595799E-51</v>
      </c>
      <c r="CB19" s="28">
        <v>4.4311334953158798E-55</v>
      </c>
      <c r="CC19" s="28">
        <v>8.1009103921652795E-59</v>
      </c>
      <c r="CD19" s="28">
        <v>1.4809407443238499E-62</v>
      </c>
      <c r="CE19" s="28">
        <v>2.7072565755640402E-66</v>
      </c>
      <c r="CF19" s="28">
        <v>4.9489312793962098E-70</v>
      </c>
      <c r="CG19" s="28">
        <v>9.0466044411486301E-74</v>
      </c>
      <c r="CH19" s="28">
        <v>1.6536876182296801E-77</v>
      </c>
      <c r="CI19" s="28">
        <v>3.0228477224302099E-81</v>
      </c>
      <c r="CJ19" s="28">
        <v>5.5255432283507505E-85</v>
      </c>
      <c r="CK19" s="28">
        <v>1.01002103375322E-88</v>
      </c>
      <c r="CL19" s="28">
        <v>1.8462191321678199E-92</v>
      </c>
      <c r="CM19" s="28">
        <v>3.3746910494594799E-96</v>
      </c>
      <c r="CN19" s="28">
        <v>6.1685515273439097E-100</v>
      </c>
      <c r="CO19" s="28">
        <v>1.1275379612212001E-103</v>
      </c>
      <c r="CP19" s="28">
        <v>2.06100141158932E-107</v>
      </c>
      <c r="CQ19" s="28">
        <v>3.7672535715667802E-111</v>
      </c>
      <c r="CR19" s="28">
        <v>6.8866947386568704E-115</v>
      </c>
    </row>
    <row r="20" spans="3:96" ht="3" customHeight="1" x14ac:dyDescent="0.15">
      <c r="C20" s="27">
        <v>16</v>
      </c>
      <c r="D20" s="28">
        <v>1.01809603921475E-28</v>
      </c>
      <c r="E20" s="28">
        <v>5.9845627084800303E-27</v>
      </c>
      <c r="F20" s="28">
        <v>3.5599511766954598E-25</v>
      </c>
      <c r="G20" s="28">
        <v>2.1071815127658099E-23</v>
      </c>
      <c r="H20" s="28">
        <v>1.2401223148958801E-21</v>
      </c>
      <c r="I20" s="28">
        <v>7.2494722081145898E-20</v>
      </c>
      <c r="J20" s="28">
        <v>4.2041834478573603E-18</v>
      </c>
      <c r="K20" s="28">
        <v>2.4147600251092702E-16</v>
      </c>
      <c r="L20" s="28">
        <v>1.37062126247707E-14</v>
      </c>
      <c r="M20" s="28">
        <v>7.6641738582282405E-13</v>
      </c>
      <c r="N20" s="28">
        <v>4.2029870986807302E-11</v>
      </c>
      <c r="O20" s="28">
        <v>2.2448105190033699E-9</v>
      </c>
      <c r="P20" s="28">
        <v>1.15427957399084E-7</v>
      </c>
      <c r="Q20" s="28">
        <v>5.5918727686843104E-6</v>
      </c>
      <c r="R20" s="28">
        <v>2.4297048664758501E-4</v>
      </c>
      <c r="S20" s="28">
        <v>8.0460829007353105E-3</v>
      </c>
      <c r="T20" s="28">
        <v>4.99575554561028E-4</v>
      </c>
      <c r="U20" s="28">
        <v>2.3469224416276901E-5</v>
      </c>
      <c r="V20" s="28">
        <v>9.8289668161895394E-7</v>
      </c>
      <c r="W20" s="28">
        <v>3.8634696878136603E-8</v>
      </c>
      <c r="X20" s="28">
        <v>1.458652551049E-9</v>
      </c>
      <c r="Y20" s="28">
        <v>5.35578949314354E-11</v>
      </c>
      <c r="Z20" s="28">
        <v>1.92674481322352E-12</v>
      </c>
      <c r="AA20" s="28">
        <v>6.8240780290375603E-14</v>
      </c>
      <c r="AB20" s="28">
        <v>2.3873310155136099E-15</v>
      </c>
      <c r="AC20" s="28">
        <v>8.2689713778448896E-17</v>
      </c>
      <c r="AD20" s="28">
        <v>2.8406356108828201E-18</v>
      </c>
      <c r="AE20" s="28">
        <v>9.6912243946674802E-20</v>
      </c>
      <c r="AF20" s="28">
        <v>3.28690597822777E-21</v>
      </c>
      <c r="AG20" s="28">
        <v>1.1091633674459701E-22</v>
      </c>
      <c r="AH20" s="28">
        <v>3.7263953479167598E-24</v>
      </c>
      <c r="AI20" s="28">
        <v>1.24709964995684E-25</v>
      </c>
      <c r="AJ20" s="28">
        <v>4.15935294286696E-27</v>
      </c>
      <c r="AK20" s="28">
        <v>1.38300878153703E-28</v>
      </c>
      <c r="AL20" s="28">
        <v>4.5860188351696803E-30</v>
      </c>
      <c r="AM20" s="28">
        <v>1.5169649575140799E-31</v>
      </c>
      <c r="AN20" s="28">
        <v>5.0066220306102498E-33</v>
      </c>
      <c r="AO20" s="28">
        <v>1.64903882737E-34</v>
      </c>
      <c r="AP20" s="28">
        <v>5.4213805214630897E-36</v>
      </c>
      <c r="AQ20" s="28">
        <v>1.7792977020648501E-37</v>
      </c>
      <c r="AR20" s="28">
        <v>5.8305024025821099E-39</v>
      </c>
      <c r="AS20" s="28">
        <v>1.90780602187995E-40</v>
      </c>
      <c r="AT20" s="28">
        <v>6.2341876593491903E-42</v>
      </c>
      <c r="AU20" s="28">
        <v>2.03462603638186E-43</v>
      </c>
      <c r="AV20" s="28">
        <v>6.6326867882348603E-45</v>
      </c>
      <c r="AW20" s="28">
        <v>2.1943684641713102E-46</v>
      </c>
      <c r="AY20" s="28">
        <v>9.5583121224774706E-67</v>
      </c>
      <c r="AZ20" s="28">
        <v>9.8441808859317297E-63</v>
      </c>
      <c r="BA20" s="28">
        <v>1.0095433256189701E-58</v>
      </c>
      <c r="BB20" s="28">
        <v>1.03015728348616E-54</v>
      </c>
      <c r="BC20" s="28">
        <v>1.0451487029783301E-50</v>
      </c>
      <c r="BD20" s="28">
        <v>1.0532312776053401E-46</v>
      </c>
      <c r="BE20" s="28">
        <v>1.0529197573976599E-42</v>
      </c>
      <c r="BF20" s="28">
        <v>1.0425026258418E-38</v>
      </c>
      <c r="BG20" s="28">
        <v>1.0200105512460101E-34</v>
      </c>
      <c r="BH20" s="28">
        <v>9.8317919136469196E-31</v>
      </c>
      <c r="BI20" s="28">
        <v>9.2940310024225502E-27</v>
      </c>
      <c r="BJ20" s="28">
        <v>8.5567134325848595E-23</v>
      </c>
      <c r="BK20" s="28">
        <v>7.5845244658730396E-19</v>
      </c>
      <c r="BL20" s="28">
        <v>6.3340708102175598E-15</v>
      </c>
      <c r="BM20" s="28">
        <v>4.7447253035376498E-11</v>
      </c>
      <c r="BN20" s="28">
        <v>2.7082979116984401E-7</v>
      </c>
      <c r="BO20" s="28">
        <v>9.7694202982571101E-11</v>
      </c>
      <c r="BP20" s="28">
        <v>2.6649747241282401E-14</v>
      </c>
      <c r="BQ20" s="28">
        <v>6.4791017667008301E-18</v>
      </c>
      <c r="BR20" s="28">
        <v>1.47819810596279E-21</v>
      </c>
      <c r="BS20" s="28">
        <v>3.2390266298437198E-25</v>
      </c>
      <c r="BT20" s="28">
        <v>6.9018431904724302E-29</v>
      </c>
      <c r="BU20" s="28">
        <v>1.4408631085177401E-32</v>
      </c>
      <c r="BV20" s="28">
        <v>2.9612927328432999E-36</v>
      </c>
      <c r="BW20" s="28">
        <v>6.0113659193314E-40</v>
      </c>
      <c r="BX20" s="28">
        <v>1.20815072659195E-43</v>
      </c>
      <c r="BY20" s="28">
        <v>2.4081376282468802E-47</v>
      </c>
      <c r="BZ20" s="28">
        <v>4.7668160510837102E-51</v>
      </c>
      <c r="CA20" s="28">
        <v>9.3801413379409206E-55</v>
      </c>
      <c r="CB20" s="28">
        <v>1.8364486570082402E-58</v>
      </c>
      <c r="CC20" s="28">
        <v>3.5795011922394901E-62</v>
      </c>
      <c r="CD20" s="28">
        <v>6.9498340305167103E-66</v>
      </c>
      <c r="CE20" s="28">
        <v>1.34470903042562E-69</v>
      </c>
      <c r="CF20" s="28">
        <v>2.59385972889059E-73</v>
      </c>
      <c r="CG20" s="28">
        <v>4.9896058023269599E-77</v>
      </c>
      <c r="CH20" s="28">
        <v>9.5742497700945291E-81</v>
      </c>
      <c r="CI20" s="28">
        <v>1.83300159044714E-84</v>
      </c>
      <c r="CJ20" s="28">
        <v>3.5020943496971503E-88</v>
      </c>
      <c r="CK20" s="28">
        <v>6.6784537800282106E-92</v>
      </c>
      <c r="CL20" s="28">
        <v>1.2713757319946601E-95</v>
      </c>
      <c r="CM20" s="28">
        <v>2.41646648198914E-99</v>
      </c>
      <c r="CN20" s="28">
        <v>4.58615548327963E-103</v>
      </c>
      <c r="CO20" s="28">
        <v>8.6920954476255405E-107</v>
      </c>
      <c r="CP20" s="28">
        <v>1.64531701229881E-110</v>
      </c>
      <c r="CQ20" s="28">
        <v>3.1107243412305499E-114</v>
      </c>
      <c r="CR20" s="28">
        <v>5.8753676568727702E-118</v>
      </c>
    </row>
    <row r="21" spans="3:96" ht="3" customHeight="1" x14ac:dyDescent="0.15">
      <c r="C21" s="27">
        <v>17</v>
      </c>
      <c r="D21" s="28">
        <v>4.1160148613267E-30</v>
      </c>
      <c r="E21" s="28">
        <v>2.2768540589225299E-28</v>
      </c>
      <c r="F21" s="28">
        <v>1.2707146822445799E-26</v>
      </c>
      <c r="G21" s="28">
        <v>7.0260378681348196E-25</v>
      </c>
      <c r="H21" s="28">
        <v>3.8432900099559699E-23</v>
      </c>
      <c r="I21" s="28">
        <v>2.0761489638286201E-21</v>
      </c>
      <c r="J21" s="28">
        <v>1.10509585198861E-19</v>
      </c>
      <c r="K21" s="28">
        <v>5.7790717006406202E-18</v>
      </c>
      <c r="L21" s="28">
        <v>2.95760180324459E-16</v>
      </c>
      <c r="M21" s="28">
        <v>1.4733732213632899E-14</v>
      </c>
      <c r="N21" s="28">
        <v>7.08976668871003E-13</v>
      </c>
      <c r="O21" s="28">
        <v>3.2571213996139503E-11</v>
      </c>
      <c r="P21" s="28">
        <v>1.4017434310932899E-9</v>
      </c>
      <c r="Q21" s="28">
        <v>5.45969384912009E-8</v>
      </c>
      <c r="R21" s="28">
        <v>1.7871550186789E-6</v>
      </c>
      <c r="S21" s="28">
        <v>3.9488424449139198E-5</v>
      </c>
      <c r="T21" s="28">
        <v>3.6666401789785099E-6</v>
      </c>
      <c r="U21" s="28">
        <v>2.2837606912069099E-7</v>
      </c>
      <c r="V21" s="28">
        <v>1.18987665601665E-8</v>
      </c>
      <c r="W21" s="28">
        <v>5.5920880248431703E-10</v>
      </c>
      <c r="X21" s="28">
        <v>2.4563199714906401E-11</v>
      </c>
      <c r="Y21" s="28">
        <v>1.0284861247659E-12</v>
      </c>
      <c r="Z21" s="28">
        <v>4.1551490675263503E-14</v>
      </c>
      <c r="AA21" s="28">
        <v>1.6328021954960701E-15</v>
      </c>
      <c r="AB21" s="28">
        <v>6.2757420302828298E-17</v>
      </c>
      <c r="AC21" s="28">
        <v>2.3688587791195499E-18</v>
      </c>
      <c r="AD21" s="28">
        <v>8.8078782574892402E-20</v>
      </c>
      <c r="AE21" s="28">
        <v>3.2334917774834301E-21</v>
      </c>
      <c r="AF21" s="28">
        <v>1.17417665444785E-22</v>
      </c>
      <c r="AG21" s="28">
        <v>4.2236716000496302E-24</v>
      </c>
      <c r="AH21" s="28">
        <v>1.5068031331884599E-25</v>
      </c>
      <c r="AI21" s="28">
        <v>5.33649592160175E-27</v>
      </c>
      <c r="AJ21" s="28">
        <v>1.87776843930448E-28</v>
      </c>
      <c r="AK21" s="28">
        <v>6.5691798806185399E-30</v>
      </c>
      <c r="AL21" s="28">
        <v>2.28620931640498E-31</v>
      </c>
      <c r="AM21" s="28">
        <v>7.9190463407588195E-33</v>
      </c>
      <c r="AN21" s="28">
        <v>2.7312952084510299E-34</v>
      </c>
      <c r="AO21" s="28">
        <v>9.3835177866796903E-36</v>
      </c>
      <c r="AP21" s="28">
        <v>3.2122260352040301E-37</v>
      </c>
      <c r="AQ21" s="28">
        <v>1.0960110333787699E-38</v>
      </c>
      <c r="AR21" s="28">
        <v>3.7282306196993396E-40</v>
      </c>
      <c r="AS21" s="28">
        <v>1.26464298411492E-41</v>
      </c>
      <c r="AT21" s="28">
        <v>4.2785658525898196E-43</v>
      </c>
      <c r="AU21" s="28">
        <v>1.44401707693967E-44</v>
      </c>
      <c r="AV21" s="28">
        <v>4.8625618579408902E-46</v>
      </c>
      <c r="AW21" s="28">
        <v>1.66084243543671E-47</v>
      </c>
      <c r="AY21" s="28">
        <v>2.2394286251959501E-70</v>
      </c>
      <c r="AZ21" s="28">
        <v>2.17204019213374E-66</v>
      </c>
      <c r="BA21" s="28">
        <v>2.0897005556521302E-62</v>
      </c>
      <c r="BB21" s="28">
        <v>1.99178672101891E-58</v>
      </c>
      <c r="BC21" s="28">
        <v>1.8781500607251901E-54</v>
      </c>
      <c r="BD21" s="28">
        <v>1.7489568177945799E-50</v>
      </c>
      <c r="BE21" s="28">
        <v>1.6047701596721999E-46</v>
      </c>
      <c r="BF21" s="28">
        <v>1.44664636968439E-42</v>
      </c>
      <c r="BG21" s="28">
        <v>1.27624694500735E-38</v>
      </c>
      <c r="BH21" s="28">
        <v>1.09596820921497E-34</v>
      </c>
      <c r="BI21" s="28">
        <v>9.0908949479140604E-31</v>
      </c>
      <c r="BJ21" s="28">
        <v>7.1994025403076505E-27</v>
      </c>
      <c r="BK21" s="28">
        <v>5.34088263470093E-23</v>
      </c>
      <c r="BL21" s="28">
        <v>3.5857000234388498E-19</v>
      </c>
      <c r="BM21" s="28">
        <v>2.0227865997752098E-15</v>
      </c>
      <c r="BN21" s="28">
        <v>7.6960454129206192E-12</v>
      </c>
      <c r="BO21" s="28">
        <v>4.1552386115012996E-15</v>
      </c>
      <c r="BP21" s="28">
        <v>1.5032707334990399E-18</v>
      </c>
      <c r="BQ21" s="28">
        <v>4.5476261370989603E-22</v>
      </c>
      <c r="BR21" s="28">
        <v>1.2407023644512801E-25</v>
      </c>
      <c r="BS21" s="28">
        <v>3.1632766732557297E-29</v>
      </c>
      <c r="BT21" s="28">
        <v>7.6873092189809603E-33</v>
      </c>
      <c r="BU21" s="28">
        <v>1.8024408149108501E-36</v>
      </c>
      <c r="BV21" s="28">
        <v>4.1104292899767298E-40</v>
      </c>
      <c r="BW21" s="28">
        <v>9.1681632479462192E-44</v>
      </c>
      <c r="BX21" s="28">
        <v>2.0082001148185599E-47</v>
      </c>
      <c r="BY21" s="28">
        <v>4.3328961816941303E-51</v>
      </c>
      <c r="BZ21" s="28">
        <v>9.2301273644801094E-55</v>
      </c>
      <c r="CA21" s="28">
        <v>1.9448628250604599E-58</v>
      </c>
      <c r="CB21" s="28">
        <v>4.0593505766729E-62</v>
      </c>
      <c r="CC21" s="28">
        <v>8.4028298733774795E-66</v>
      </c>
      <c r="CD21" s="28">
        <v>1.7267123612148201E-69</v>
      </c>
      <c r="CE21" s="28">
        <v>3.5252750895830202E-73</v>
      </c>
      <c r="CF21" s="28">
        <v>7.15553172016848E-77</v>
      </c>
      <c r="CG21" s="28">
        <v>1.44483854959146E-80</v>
      </c>
      <c r="CH21" s="28">
        <v>2.9036329664876201E-84</v>
      </c>
      <c r="CI21" s="28">
        <v>5.8102660954082297E-88</v>
      </c>
      <c r="CJ21" s="28">
        <v>1.15809647067355E-91</v>
      </c>
      <c r="CK21" s="28">
        <v>2.3000116520503499E-95</v>
      </c>
      <c r="CL21" s="28">
        <v>4.5527836404651697E-99</v>
      </c>
      <c r="CM21" s="28">
        <v>8.9845497603260105E-103</v>
      </c>
      <c r="CN21" s="28">
        <v>1.76801648650702E-106</v>
      </c>
      <c r="CO21" s="28">
        <v>3.4700426211828002E-110</v>
      </c>
      <c r="CP21" s="28">
        <v>6.7939220359379098E-114</v>
      </c>
      <c r="CQ21" s="28">
        <v>1.3271329841726001E-117</v>
      </c>
      <c r="CR21" s="28">
        <v>2.5871567495730798E-121</v>
      </c>
    </row>
    <row r="22" spans="3:96" ht="3" customHeight="1" x14ac:dyDescent="0.15">
      <c r="C22" s="27">
        <v>18</v>
      </c>
      <c r="D22" s="28">
        <v>6.5496568219720005E-32</v>
      </c>
      <c r="E22" s="28">
        <v>3.53312382473427E-30</v>
      </c>
      <c r="F22" s="28">
        <v>1.92175174869565E-28</v>
      </c>
      <c r="G22" s="28">
        <v>1.03396522659227E-26</v>
      </c>
      <c r="H22" s="28">
        <v>5.4932301329415696E-25</v>
      </c>
      <c r="I22" s="28">
        <v>2.8754911783658598E-23</v>
      </c>
      <c r="J22" s="28">
        <v>1.4788706479055199E-21</v>
      </c>
      <c r="K22" s="28">
        <v>7.4448551819992499E-20</v>
      </c>
      <c r="L22" s="28">
        <v>3.6498432184846899E-18</v>
      </c>
      <c r="M22" s="28">
        <v>1.7300270602771801E-16</v>
      </c>
      <c r="N22" s="28">
        <v>7.8444497182738697E-15</v>
      </c>
      <c r="O22" s="28">
        <v>3.3461431389576898E-13</v>
      </c>
      <c r="P22" s="28">
        <v>1.30528696878687E-11</v>
      </c>
      <c r="Q22" s="28">
        <v>4.4153576486056998E-10</v>
      </c>
      <c r="R22" s="28">
        <v>1.15666505627926E-8</v>
      </c>
      <c r="S22" s="28">
        <v>1.9098916920565999E-7</v>
      </c>
      <c r="T22" s="28">
        <v>2.3665288088331699E-8</v>
      </c>
      <c r="U22" s="28">
        <v>1.8401897131845599E-9</v>
      </c>
      <c r="V22" s="28">
        <v>1.14813409506133E-10</v>
      </c>
      <c r="W22" s="28">
        <v>6.2818381478901203E-12</v>
      </c>
      <c r="X22" s="28">
        <v>3.1474211042869601E-13</v>
      </c>
      <c r="Y22" s="28">
        <v>1.4801208990862101E-14</v>
      </c>
      <c r="Z22" s="28">
        <v>6.6347132442007499E-16</v>
      </c>
      <c r="AA22" s="28">
        <v>2.8643687735013999E-17</v>
      </c>
      <c r="AB22" s="28">
        <v>1.19974482745818E-18</v>
      </c>
      <c r="AC22" s="28">
        <v>4.9014519776241701E-20</v>
      </c>
      <c r="AD22" s="28">
        <v>1.9610576206401399E-21</v>
      </c>
      <c r="AE22" s="28">
        <v>7.7080285266769999E-23</v>
      </c>
      <c r="AF22" s="28">
        <v>2.9837095372232902E-24</v>
      </c>
      <c r="AG22" s="28">
        <v>1.1397063133713001E-25</v>
      </c>
      <c r="AH22" s="28">
        <v>4.3028586793482403E-27</v>
      </c>
      <c r="AI22" s="28">
        <v>1.6077988614613801E-28</v>
      </c>
      <c r="AJ22" s="28">
        <v>5.9525697130957999E-30</v>
      </c>
      <c r="AK22" s="28">
        <v>2.1856850006432299E-31</v>
      </c>
      <c r="AL22" s="28">
        <v>7.96585694066112E-33</v>
      </c>
      <c r="AM22" s="28">
        <v>2.8836433882591699E-34</v>
      </c>
      <c r="AN22" s="28">
        <v>1.03747234204118E-35</v>
      </c>
      <c r="AO22" s="28">
        <v>3.7116387917896401E-37</v>
      </c>
      <c r="AP22" s="28">
        <v>1.32101978936156E-38</v>
      </c>
      <c r="AQ22" s="28">
        <v>4.6793335869831803E-40</v>
      </c>
      <c r="AR22" s="28">
        <v>1.65023708602679E-41</v>
      </c>
      <c r="AS22" s="28">
        <v>5.7960992047081502E-43</v>
      </c>
      <c r="AT22" s="28">
        <v>2.02804314444835E-44</v>
      </c>
      <c r="AU22" s="28">
        <v>7.0710282051684206E-46</v>
      </c>
      <c r="AV22" s="28">
        <v>2.4572955854687901E-47</v>
      </c>
      <c r="AW22" s="28">
        <v>8.6574039809027293E-49</v>
      </c>
      <c r="AY22" s="28">
        <v>1.6771929531691799E-74</v>
      </c>
      <c r="AZ22" s="28">
        <v>1.6136890560200501E-70</v>
      </c>
      <c r="BA22" s="28">
        <v>1.53836321733129E-66</v>
      </c>
      <c r="BB22" s="28">
        <v>1.4509306152422299E-62</v>
      </c>
      <c r="BC22" s="28">
        <v>1.35152934324898E-58</v>
      </c>
      <c r="BD22" s="28">
        <v>1.2406059479533001E-54</v>
      </c>
      <c r="BE22" s="28">
        <v>1.1189908135491699E-50</v>
      </c>
      <c r="BF22" s="28">
        <v>9.8798669770360099E-47</v>
      </c>
      <c r="BG22" s="28">
        <v>8.4947260055629006E-43</v>
      </c>
      <c r="BH22" s="28">
        <v>7.0602587026821198E-39</v>
      </c>
      <c r="BI22" s="28">
        <v>5.6106705820910502E-35</v>
      </c>
      <c r="BJ22" s="28">
        <v>4.1903626685017803E-31</v>
      </c>
      <c r="BK22" s="28">
        <v>2.8562116552254501E-27</v>
      </c>
      <c r="BL22" s="28">
        <v>1.68087255950225E-23</v>
      </c>
      <c r="BM22" s="28">
        <v>7.5838398274911799E-20</v>
      </c>
      <c r="BN22" s="28">
        <v>2.1530102924760301E-16</v>
      </c>
      <c r="BO22" s="28">
        <v>1.5533563832004599E-19</v>
      </c>
      <c r="BP22" s="28">
        <v>7.0190773341370998E-23</v>
      </c>
      <c r="BQ22" s="28">
        <v>2.54341084500629E-26</v>
      </c>
      <c r="BR22" s="28">
        <v>8.0797302457964196E-30</v>
      </c>
      <c r="BS22" s="28">
        <v>2.3500697394448701E-33</v>
      </c>
      <c r="BT22" s="28">
        <v>6.4149453461442502E-37</v>
      </c>
      <c r="BU22" s="28">
        <v>1.66899752792225E-40</v>
      </c>
      <c r="BV22" s="28">
        <v>4.1819277279151901E-44</v>
      </c>
      <c r="BW22" s="28">
        <v>1.01655810677031E-47</v>
      </c>
      <c r="BX22" s="28">
        <v>2.4101777261029601E-51</v>
      </c>
      <c r="BY22" s="28">
        <v>5.59607346377396E-55</v>
      </c>
      <c r="BZ22" s="28">
        <v>1.27642292837183E-58</v>
      </c>
      <c r="CA22" s="28">
        <v>2.8671923050791102E-62</v>
      </c>
      <c r="CB22" s="28">
        <v>6.3552689645285203E-66</v>
      </c>
      <c r="CC22" s="28">
        <v>1.3922947208839599E-69</v>
      </c>
      <c r="CD22" s="28">
        <v>3.0187828485286598E-73</v>
      </c>
      <c r="CE22" s="28">
        <v>6.4852105157848803E-77</v>
      </c>
      <c r="CF22" s="28">
        <v>1.38172076591504E-80</v>
      </c>
      <c r="CG22" s="28">
        <v>2.9219467170023302E-84</v>
      </c>
      <c r="CH22" s="28">
        <v>6.1373738066591001E-88</v>
      </c>
      <c r="CI22" s="28">
        <v>1.2811887304529099E-91</v>
      </c>
      <c r="CJ22" s="28">
        <v>2.6594529020563502E-95</v>
      </c>
      <c r="CK22" s="28">
        <v>5.49187326484906E-99</v>
      </c>
      <c r="CL22" s="28">
        <v>1.12868936615744E-102</v>
      </c>
      <c r="CM22" s="28">
        <v>2.3094616100538302E-106</v>
      </c>
      <c r="CN22" s="28">
        <v>4.7061849501133199E-110</v>
      </c>
      <c r="CO22" s="28">
        <v>9.5537527603053495E-114</v>
      </c>
      <c r="CP22" s="28">
        <v>1.9325818677315E-117</v>
      </c>
      <c r="CQ22" s="28">
        <v>3.8963844310310999E-121</v>
      </c>
      <c r="CR22" s="28">
        <v>7.8321444117472696E-125</v>
      </c>
    </row>
    <row r="23" spans="3:96" ht="3" customHeight="1" x14ac:dyDescent="0.15">
      <c r="C23" s="27">
        <v>19</v>
      </c>
      <c r="D23" s="28">
        <v>7.4446661115941703E-34</v>
      </c>
      <c r="E23" s="28">
        <v>3.9474552280975299E-32</v>
      </c>
      <c r="F23" s="28">
        <v>2.11023202882603E-30</v>
      </c>
      <c r="G23" s="28">
        <v>1.1147531743128199E-28</v>
      </c>
      <c r="H23" s="28">
        <v>5.8080019752883903E-27</v>
      </c>
      <c r="I23" s="28">
        <v>2.9772730692692599E-25</v>
      </c>
      <c r="J23" s="28">
        <v>1.4968580879838099E-23</v>
      </c>
      <c r="K23" s="28">
        <v>7.34983011451756E-22</v>
      </c>
      <c r="L23" s="28">
        <v>3.5041069473446397E-20</v>
      </c>
      <c r="M23" s="28">
        <v>1.60860211893015E-18</v>
      </c>
      <c r="N23" s="28">
        <v>7.0212036856081798E-17</v>
      </c>
      <c r="O23" s="28">
        <v>2.8552387568076799E-15</v>
      </c>
      <c r="P23" s="28">
        <v>1.04383981726264E-13</v>
      </c>
      <c r="Q23" s="28">
        <v>3.19638592441509E-12</v>
      </c>
      <c r="R23" s="28">
        <v>6.9716331636940395E-11</v>
      </c>
      <c r="S23" s="28">
        <v>9.1831552664223901E-10</v>
      </c>
      <c r="T23" s="28">
        <v>1.4229133183182299E-10</v>
      </c>
      <c r="U23" s="28">
        <v>1.32784603276018E-11</v>
      </c>
      <c r="V23" s="28">
        <v>9.6591165145237104E-13</v>
      </c>
      <c r="W23" s="28">
        <v>6.0335069210158903E-14</v>
      </c>
      <c r="X23" s="28">
        <v>3.3969226555019698E-15</v>
      </c>
      <c r="Y23" s="28">
        <v>1.77291818641145E-16</v>
      </c>
      <c r="Z23" s="28">
        <v>8.7325868090291295E-18</v>
      </c>
      <c r="AA23" s="28">
        <v>4.1088141013904299E-19</v>
      </c>
      <c r="AB23" s="28">
        <v>1.86276865233998E-20</v>
      </c>
      <c r="AC23" s="28">
        <v>8.18915441297057E-22</v>
      </c>
      <c r="AD23" s="28">
        <v>3.5080246594310302E-23</v>
      </c>
      <c r="AE23" s="28">
        <v>1.4698397741191501E-24</v>
      </c>
      <c r="AF23" s="28">
        <v>6.0417781882558604E-26</v>
      </c>
      <c r="AG23" s="28">
        <v>2.4423097812751298E-27</v>
      </c>
      <c r="AH23" s="28">
        <v>9.7284170426522299E-29</v>
      </c>
      <c r="AI23" s="28">
        <v>3.8247841813795799E-30</v>
      </c>
      <c r="AJ23" s="28">
        <v>1.48627071122491E-31</v>
      </c>
      <c r="AK23" s="28">
        <v>5.71513488530712E-33</v>
      </c>
      <c r="AL23" s="28">
        <v>2.17685817920625E-34</v>
      </c>
      <c r="AM23" s="28">
        <v>8.2202712397571601E-36</v>
      </c>
      <c r="AN23" s="28">
        <v>3.0797975580690002E-37</v>
      </c>
      <c r="AO23" s="28">
        <v>1.1455778048427699E-38</v>
      </c>
      <c r="AP23" s="28">
        <v>4.2329701282966496E-40</v>
      </c>
      <c r="AQ23" s="28">
        <v>1.5545567519137E-41</v>
      </c>
      <c r="AR23" s="28">
        <v>5.6768372050812796E-43</v>
      </c>
      <c r="AS23" s="28">
        <v>2.06215459226542E-44</v>
      </c>
      <c r="AT23" s="28">
        <v>7.4543372819220895E-46</v>
      </c>
      <c r="AU23" s="28">
        <v>2.6823297093117602E-47</v>
      </c>
      <c r="AV23" s="28">
        <v>9.6108948008948404E-49</v>
      </c>
      <c r="AW23" s="28">
        <v>3.4896480325380499E-50</v>
      </c>
      <c r="AY23" s="28">
        <v>9.0100655209858994E-79</v>
      </c>
      <c r="AZ23" s="28">
        <v>8.6429296824750199E-75</v>
      </c>
      <c r="BA23" s="28">
        <v>8.2110288970395094E-71</v>
      </c>
      <c r="BB23" s="28">
        <v>7.7131599653686497E-67</v>
      </c>
      <c r="BC23" s="28">
        <v>7.15054855447188E-63</v>
      </c>
      <c r="BD23" s="28">
        <v>6.5262235935893104E-59</v>
      </c>
      <c r="BE23" s="28">
        <v>5.8454528668150001E-55</v>
      </c>
      <c r="BF23" s="28">
        <v>5.1162574590745603E-51</v>
      </c>
      <c r="BG23" s="28">
        <v>4.3500211544176198E-47</v>
      </c>
      <c r="BH23" s="28">
        <v>3.5622184487342901E-43</v>
      </c>
      <c r="BI23" s="28">
        <v>2.7732998463968101E-39</v>
      </c>
      <c r="BJ23" s="28">
        <v>2.0098047621590199E-35</v>
      </c>
      <c r="BK23" s="28">
        <v>1.30583886366074E-31</v>
      </c>
      <c r="BL23" s="28">
        <v>7.0519086530706297E-28</v>
      </c>
      <c r="BM23" s="28">
        <v>2.6465479907079501E-24</v>
      </c>
      <c r="BN23" s="28">
        <v>5.9818350025624E-21</v>
      </c>
      <c r="BO23" s="28">
        <v>5.4069321041945103E-24</v>
      </c>
      <c r="BP23" s="28">
        <v>2.9339087676544298E-27</v>
      </c>
      <c r="BQ23" s="28">
        <v>1.2398901816249199E-30</v>
      </c>
      <c r="BR23" s="28">
        <v>4.4977266146943899E-34</v>
      </c>
      <c r="BS23" s="28">
        <v>1.4702499231276999E-37</v>
      </c>
      <c r="BT23" s="28">
        <v>4.4546747663659702E-41</v>
      </c>
      <c r="BU23" s="28">
        <v>1.27365122443484E-44</v>
      </c>
      <c r="BV23" s="28">
        <v>3.4783583361417803E-48</v>
      </c>
      <c r="BW23" s="28">
        <v>9.1525945321280696E-52</v>
      </c>
      <c r="BX23" s="28">
        <v>2.3352533629141999E-55</v>
      </c>
      <c r="BY23" s="28">
        <v>5.8056761703109601E-59</v>
      </c>
      <c r="BZ23" s="28">
        <v>1.41170321447825E-62</v>
      </c>
      <c r="CA23" s="28">
        <v>3.36752796053211E-66</v>
      </c>
      <c r="CB23" s="28">
        <v>7.8997129924120402E-70</v>
      </c>
      <c r="CC23" s="28">
        <v>1.8260344958027801E-73</v>
      </c>
      <c r="CD23" s="28">
        <v>4.1660342160942097E-77</v>
      </c>
      <c r="CE23" s="28">
        <v>9.3941259488553809E-81</v>
      </c>
      <c r="CF23" s="28">
        <v>2.0961455334690501E-84</v>
      </c>
      <c r="CG23" s="28">
        <v>4.6329313946377998E-88</v>
      </c>
      <c r="CH23" s="28">
        <v>1.01516646235674E-91</v>
      </c>
      <c r="CI23" s="28">
        <v>2.20695510920714E-95</v>
      </c>
      <c r="CJ23" s="28">
        <v>4.7633354359768201E-99</v>
      </c>
      <c r="CK23" s="28">
        <v>1.0212738596623801E-102</v>
      </c>
      <c r="CL23" s="28">
        <v>2.17625286156176E-106</v>
      </c>
      <c r="CM23" s="28">
        <v>4.6111623262782699E-110</v>
      </c>
      <c r="CN23" s="28">
        <v>9.7190074749346395E-114</v>
      </c>
      <c r="CO23" s="28">
        <v>2.0384594142755801E-117</v>
      </c>
      <c r="CP23" s="28">
        <v>4.2559174497254904E-121</v>
      </c>
      <c r="CQ23" s="28">
        <v>8.8475660236540501E-125</v>
      </c>
      <c r="CR23" s="28">
        <v>1.83212521084245E-128</v>
      </c>
    </row>
    <row r="24" spans="3:96" ht="3" customHeight="1" x14ac:dyDescent="0.15">
      <c r="C24" s="27">
        <v>20</v>
      </c>
      <c r="D24" s="28">
        <v>7.0613136892559793E-36</v>
      </c>
      <c r="E24" s="28">
        <v>3.6944509863391499E-34</v>
      </c>
      <c r="F24" s="28">
        <v>1.9488308991434301E-32</v>
      </c>
      <c r="G24" s="28">
        <v>1.0150500393679701E-30</v>
      </c>
      <c r="H24" s="28">
        <v>5.2094842925154602E-29</v>
      </c>
      <c r="I24" s="28">
        <v>2.6276262094190501E-27</v>
      </c>
      <c r="J24" s="28">
        <v>1.29812174357391E-25</v>
      </c>
      <c r="K24" s="28">
        <v>6.2526787836791104E-24</v>
      </c>
      <c r="L24" s="28">
        <v>2.9178470592113502E-22</v>
      </c>
      <c r="M24" s="28">
        <v>1.3071387394828599E-20</v>
      </c>
      <c r="N24" s="28">
        <v>5.5432701616976203E-19</v>
      </c>
      <c r="O24" s="28">
        <v>2.1749369324698699E-17</v>
      </c>
      <c r="P24" s="28">
        <v>7.5757598219793501E-16</v>
      </c>
      <c r="Q24" s="28">
        <v>2.1505640824470999E-14</v>
      </c>
      <c r="R24" s="28">
        <v>4.0170174668579298E-13</v>
      </c>
      <c r="S24" s="28">
        <v>4.4031575067080601E-12</v>
      </c>
      <c r="T24" s="28">
        <v>8.1823298555348897E-13</v>
      </c>
      <c r="U24" s="28">
        <v>8.9106856702416703E-14</v>
      </c>
      <c r="V24" s="28">
        <v>7.4073963071019005E-15</v>
      </c>
      <c r="W24" s="28">
        <v>5.2032369556432296E-16</v>
      </c>
      <c r="X24" s="28">
        <v>3.2529603777430499E-17</v>
      </c>
      <c r="Y24" s="28">
        <v>1.8662264887998202E-18</v>
      </c>
      <c r="Z24" s="28">
        <v>1.00204330900802E-19</v>
      </c>
      <c r="AA24" s="28">
        <v>5.1039784778964103E-21</v>
      </c>
      <c r="AB24" s="28">
        <v>2.4902268854235298E-22</v>
      </c>
      <c r="AC24" s="28">
        <v>1.17221006890276E-23</v>
      </c>
      <c r="AD24" s="28">
        <v>5.35305997310398E-25</v>
      </c>
      <c r="AE24" s="28">
        <v>2.3817897558586701E-26</v>
      </c>
      <c r="AF24" s="28">
        <v>1.03611072116362E-27</v>
      </c>
      <c r="AG24" s="28">
        <v>4.4190138062244299E-29</v>
      </c>
      <c r="AH24" s="28">
        <v>1.8520868640202401E-30</v>
      </c>
      <c r="AI24" s="28">
        <v>7.6427202164442499E-32</v>
      </c>
      <c r="AJ24" s="28">
        <v>3.1101957904150101E-33</v>
      </c>
      <c r="AK24" s="28">
        <v>1.24990864807686E-34</v>
      </c>
      <c r="AL24" s="28">
        <v>4.9662926263648599E-36</v>
      </c>
      <c r="AM24" s="28">
        <v>1.9529587734556199E-37</v>
      </c>
      <c r="AN24" s="28">
        <v>7.6075783196173704E-39</v>
      </c>
      <c r="AO24" s="28">
        <v>2.93785509788873E-40</v>
      </c>
      <c r="AP24" s="28">
        <v>1.1254926643827199E-41</v>
      </c>
      <c r="AQ24" s="28">
        <v>4.2800322499316699E-43</v>
      </c>
      <c r="AR24" s="28">
        <v>1.6165091739589001E-44</v>
      </c>
      <c r="AS24" s="28">
        <v>6.0666067437433701E-46</v>
      </c>
      <c r="AT24" s="28">
        <v>2.2632802818939401E-47</v>
      </c>
      <c r="AU24" s="28">
        <v>8.3970224489425803E-49</v>
      </c>
      <c r="AV24" s="28">
        <v>3.0993124922074899E-50</v>
      </c>
      <c r="AW24" s="28">
        <v>1.1587913132267E-51</v>
      </c>
      <c r="AY24" s="28">
        <v>4.1015274487769697E-83</v>
      </c>
      <c r="AZ24" s="28">
        <v>3.9284404568392002E-79</v>
      </c>
      <c r="BA24" s="28">
        <v>3.72556694465224E-75</v>
      </c>
      <c r="BB24" s="28">
        <v>3.4924177722830301E-71</v>
      </c>
      <c r="BC24" s="28">
        <v>3.2296535642642501E-67</v>
      </c>
      <c r="BD24" s="28">
        <v>2.93879051039831E-63</v>
      </c>
      <c r="BE24" s="28">
        <v>2.6224073635179002E-59</v>
      </c>
      <c r="BF24" s="28">
        <v>2.28439152893456E-55</v>
      </c>
      <c r="BG24" s="28">
        <v>1.9302332666091999E-51</v>
      </c>
      <c r="BH24" s="28">
        <v>1.5673813719751701E-47</v>
      </c>
      <c r="BI24" s="28">
        <v>1.20568139375384E-43</v>
      </c>
      <c r="BJ24" s="28">
        <v>8.5793148302191499E-40</v>
      </c>
      <c r="BK24" s="28">
        <v>5.40616200552647E-36</v>
      </c>
      <c r="BL24" s="28">
        <v>2.7492419930377002E-32</v>
      </c>
      <c r="BM24" s="28">
        <v>8.8244669870644398E-29</v>
      </c>
      <c r="BN24" s="28">
        <v>1.6557068809615299E-25</v>
      </c>
      <c r="BO24" s="28">
        <v>1.7990681777959899E-28</v>
      </c>
      <c r="BP24" s="28">
        <v>1.14011050138287E-31</v>
      </c>
      <c r="BQ24" s="28">
        <v>5.5083460637083596E-35</v>
      </c>
      <c r="BR24" s="28">
        <v>2.2475812028739801E-38</v>
      </c>
      <c r="BS24" s="28">
        <v>8.1598082804547298E-42</v>
      </c>
      <c r="BT24" s="28">
        <v>2.7179800080876299E-45</v>
      </c>
      <c r="BU24" s="28">
        <v>8.4721962680635496E-49</v>
      </c>
      <c r="BV24" s="28">
        <v>2.5050013026415501E-52</v>
      </c>
      <c r="BW24" s="28">
        <v>7.0941320059993197E-56</v>
      </c>
      <c r="BX24" s="28">
        <v>1.93822899101591E-59</v>
      </c>
      <c r="BY24" s="28">
        <v>5.1371657767823196E-63</v>
      </c>
      <c r="BZ24" s="28">
        <v>1.32657705082237E-66</v>
      </c>
      <c r="CA24" s="28">
        <v>3.3491215645088097E-70</v>
      </c>
      <c r="CB24" s="28">
        <v>8.2896395645738697E-74</v>
      </c>
      <c r="CC24" s="28">
        <v>2.0162685633246401E-77</v>
      </c>
      <c r="CD24" s="28">
        <v>4.8284078595768399E-81</v>
      </c>
      <c r="CE24" s="28">
        <v>1.1402647541307501E-84</v>
      </c>
      <c r="CF24" s="28">
        <v>2.6592054206841702E-88</v>
      </c>
      <c r="CG24" s="28">
        <v>6.1313446445563899E-92</v>
      </c>
      <c r="CH24" s="28">
        <v>1.3991390558775301E-95</v>
      </c>
      <c r="CI24" s="28">
        <v>3.16266739713929E-99</v>
      </c>
      <c r="CJ24" s="28">
        <v>7.08715484345765E-103</v>
      </c>
      <c r="CK24" s="28">
        <v>1.57548429463694E-106</v>
      </c>
      <c r="CL24" s="28">
        <v>3.4765133013896301E-110</v>
      </c>
      <c r="CM24" s="28">
        <v>7.6189691091004998E-114</v>
      </c>
      <c r="CN24" s="28">
        <v>1.6591319998468699E-117</v>
      </c>
      <c r="CO24" s="28">
        <v>3.59158770524286E-121</v>
      </c>
      <c r="CP24" s="28">
        <v>7.7318347927404503E-125</v>
      </c>
      <c r="CQ24" s="28">
        <v>1.6558564744907401E-128</v>
      </c>
      <c r="CR24" s="28">
        <v>3.5293290610755103E-132</v>
      </c>
    </row>
    <row r="25" spans="3:96" ht="3" customHeight="1" x14ac:dyDescent="0.15">
      <c r="C25" s="27">
        <v>21</v>
      </c>
      <c r="D25" s="28">
        <v>5.9708579204878003E-38</v>
      </c>
      <c r="E25" s="28">
        <v>3.0895900892035197E-36</v>
      </c>
      <c r="F25" s="28">
        <v>1.61208324004704E-34</v>
      </c>
      <c r="G25" s="28">
        <v>8.2997331516163797E-33</v>
      </c>
      <c r="H25" s="28">
        <v>4.2071242975029604E-31</v>
      </c>
      <c r="I25" s="28">
        <v>2.0938923675681E-29</v>
      </c>
      <c r="J25" s="28">
        <v>1.01954475794441E-27</v>
      </c>
      <c r="K25" s="28">
        <v>4.8332239147434199E-26</v>
      </c>
      <c r="L25" s="28">
        <v>2.2157351827003199E-24</v>
      </c>
      <c r="M25" s="28">
        <v>9.7273562392638104E-23</v>
      </c>
      <c r="N25" s="28">
        <v>4.0284250839951999E-21</v>
      </c>
      <c r="O25" s="28">
        <v>1.5351059075013699E-19</v>
      </c>
      <c r="P25" s="28">
        <v>5.1427151757475801E-18</v>
      </c>
      <c r="Q25" s="28">
        <v>1.3736014230411901E-16</v>
      </c>
      <c r="R25" s="28">
        <v>2.2441472754601399E-15</v>
      </c>
      <c r="S25" s="28">
        <v>2.1081966409551701E-14</v>
      </c>
      <c r="T25" s="28">
        <v>4.5637130225631002E-15</v>
      </c>
      <c r="U25" s="28">
        <v>5.6804411078598601E-16</v>
      </c>
      <c r="V25" s="28">
        <v>5.3129934318102501E-17</v>
      </c>
      <c r="W25" s="28">
        <v>4.1463660766883103E-18</v>
      </c>
      <c r="X25" s="28">
        <v>2.8506692307208099E-19</v>
      </c>
      <c r="Y25" s="28">
        <v>1.7833923443205499E-20</v>
      </c>
      <c r="Z25" s="28">
        <v>1.03687384464054E-21</v>
      </c>
      <c r="AA25" s="28">
        <v>5.6847880682903398E-23</v>
      </c>
      <c r="AB25" s="28">
        <v>2.9702097823439702E-24</v>
      </c>
      <c r="AC25" s="28">
        <v>1.49062095964855E-25</v>
      </c>
      <c r="AD25" s="28">
        <v>7.2291457846080403E-27</v>
      </c>
      <c r="AE25" s="28">
        <v>3.4042179080654699E-28</v>
      </c>
      <c r="AF25" s="28">
        <v>1.5624953012938E-29</v>
      </c>
      <c r="AG25" s="28">
        <v>7.0120317642256201E-31</v>
      </c>
      <c r="AH25" s="28">
        <v>3.08468147144731E-32</v>
      </c>
      <c r="AI25" s="28">
        <v>1.33306823058542E-33</v>
      </c>
      <c r="AJ25" s="28">
        <v>5.6696919187000399E-35</v>
      </c>
      <c r="AK25" s="28">
        <v>2.37686676787926E-36</v>
      </c>
      <c r="AL25" s="28">
        <v>9.8348449345882399E-38</v>
      </c>
      <c r="AM25" s="28">
        <v>4.0211398089934597E-39</v>
      </c>
      <c r="AN25" s="28">
        <v>1.6262504573810799E-40</v>
      </c>
      <c r="AO25" s="28">
        <v>6.5112802710349797E-42</v>
      </c>
      <c r="AP25" s="28">
        <v>2.58300385282758E-43</v>
      </c>
      <c r="AQ25" s="28">
        <v>1.0159309085922601E-44</v>
      </c>
      <c r="AR25" s="28">
        <v>3.9641658482055599E-46</v>
      </c>
      <c r="AS25" s="28">
        <v>1.53542271386703E-47</v>
      </c>
      <c r="AT25" s="28">
        <v>5.9062022008093402E-49</v>
      </c>
      <c r="AU25" s="28">
        <v>2.2572906179071599E-50</v>
      </c>
      <c r="AV25" s="28">
        <v>8.5752597511701207E-52</v>
      </c>
      <c r="AW25" s="28">
        <v>3.2988407784856798E-53</v>
      </c>
      <c r="AY25" s="28">
        <v>1.68936816264899E-87</v>
      </c>
      <c r="AZ25" s="28">
        <v>1.6166208618876599E-83</v>
      </c>
      <c r="BA25" s="28">
        <v>1.5315244920187899E-79</v>
      </c>
      <c r="BB25" s="28">
        <v>1.4338862438921999E-75</v>
      </c>
      <c r="BC25" s="28">
        <v>1.32400062809672E-71</v>
      </c>
      <c r="BD25" s="28">
        <v>1.20252376768147E-67</v>
      </c>
      <c r="BE25" s="28">
        <v>1.0705614689144E-63</v>
      </c>
      <c r="BF25" s="28">
        <v>9.2977454372780399E-60</v>
      </c>
      <c r="BG25" s="28">
        <v>7.8250557886854796E-56</v>
      </c>
      <c r="BH25" s="28">
        <v>6.3193321740125702E-52</v>
      </c>
      <c r="BI25" s="28">
        <v>4.8226302219759699E-48</v>
      </c>
      <c r="BJ25" s="28">
        <v>3.3896890456102102E-44</v>
      </c>
      <c r="BK25" s="28">
        <v>2.0910703622096401E-40</v>
      </c>
      <c r="BL25" s="28">
        <v>1.0173741073878799E-36</v>
      </c>
      <c r="BM25" s="28">
        <v>2.8513844152257101E-33</v>
      </c>
      <c r="BN25" s="28">
        <v>4.5717590692092298E-30</v>
      </c>
      <c r="BO25" s="28">
        <v>5.8032810645331199E-33</v>
      </c>
      <c r="BP25" s="28">
        <v>4.20738510673055E-36</v>
      </c>
      <c r="BQ25" s="28">
        <v>2.2882106958795899E-39</v>
      </c>
      <c r="BR25" s="28">
        <v>1.03761930383252E-42</v>
      </c>
      <c r="BS25" s="28">
        <v>4.1434806369538399E-46</v>
      </c>
      <c r="BT25" s="28">
        <v>1.5052642337688099E-49</v>
      </c>
      <c r="BU25" s="28">
        <v>5.0812680767831296E-53</v>
      </c>
      <c r="BV25" s="28">
        <v>1.6173104754171301E-56</v>
      </c>
      <c r="BW25" s="28">
        <v>4.9052833224103798E-60</v>
      </c>
      <c r="BX25" s="28">
        <v>1.42894388144755E-63</v>
      </c>
      <c r="BY25" s="28">
        <v>4.0223951131721103E-67</v>
      </c>
      <c r="BZ25" s="28">
        <v>1.09937989427895E-70</v>
      </c>
      <c r="CA25" s="28">
        <v>2.9286518261286501E-74</v>
      </c>
      <c r="CB25" s="28">
        <v>7.6278057043269199E-78</v>
      </c>
      <c r="CC25" s="28">
        <v>1.9474335525925099E-81</v>
      </c>
      <c r="CD25" s="28">
        <v>4.8841889493932798E-85</v>
      </c>
      <c r="CE25" s="28">
        <v>1.2055341368077499E-88</v>
      </c>
      <c r="CF25" s="28">
        <v>2.93290441191888E-92</v>
      </c>
      <c r="CG25" s="28">
        <v>7.0425073889828503E-96</v>
      </c>
      <c r="CH25" s="28">
        <v>1.6709749260277901E-99</v>
      </c>
      <c r="CI25" s="28">
        <v>3.9216048865834898E-103</v>
      </c>
      <c r="CJ25" s="28">
        <v>9.1115753993985004E-107</v>
      </c>
      <c r="CK25" s="28">
        <v>2.0974815681740799E-110</v>
      </c>
      <c r="CL25" s="28">
        <v>4.7871702280499297E-114</v>
      </c>
      <c r="CM25" s="28">
        <v>1.0839366556695501E-117</v>
      </c>
      <c r="CN25" s="28">
        <v>2.4362026220864702E-121</v>
      </c>
      <c r="CO25" s="28">
        <v>5.43780002280295E-125</v>
      </c>
      <c r="CP25" s="28">
        <v>1.2059467055277199E-128</v>
      </c>
      <c r="CQ25" s="28">
        <v>2.6583022188714099E-132</v>
      </c>
      <c r="CR25" s="28">
        <v>5.8271930738826301E-136</v>
      </c>
    </row>
    <row r="26" spans="3:96" ht="3" customHeight="1" x14ac:dyDescent="0.15">
      <c r="C26" s="27">
        <v>22</v>
      </c>
      <c r="D26" s="28">
        <v>4.6600317157166803E-40</v>
      </c>
      <c r="E26" s="28">
        <v>2.3885518562114202E-38</v>
      </c>
      <c r="F26" s="28">
        <v>1.2347995879856201E-36</v>
      </c>
      <c r="G26" s="28">
        <v>6.2947898275309895E-35</v>
      </c>
      <c r="H26" s="28">
        <v>3.1571689896660701E-33</v>
      </c>
      <c r="I26" s="28">
        <v>1.5534315471428399E-31</v>
      </c>
      <c r="J26" s="28">
        <v>7.4700458926517299E-30</v>
      </c>
      <c r="K26" s="28">
        <v>3.4928746792872598E-28</v>
      </c>
      <c r="L26" s="28">
        <v>1.5768642369924301E-26</v>
      </c>
      <c r="M26" s="28">
        <v>6.8026461241446197E-25</v>
      </c>
      <c r="N26" s="28">
        <v>2.7601474298466E-23</v>
      </c>
      <c r="O26" s="28">
        <v>1.02583341268818E-21</v>
      </c>
      <c r="P26" s="28">
        <v>3.3251011190918303E-20</v>
      </c>
      <c r="Q26" s="28">
        <v>8.4393401439796198E-19</v>
      </c>
      <c r="R26" s="28">
        <v>1.2258744797643299E-17</v>
      </c>
      <c r="S26" s="28">
        <v>1.00863237514217E-16</v>
      </c>
      <c r="T26" s="28">
        <v>2.4896475398801199E-17</v>
      </c>
      <c r="U26" s="28">
        <v>3.4855285553775999E-18</v>
      </c>
      <c r="V26" s="28">
        <v>3.6226533899372602E-19</v>
      </c>
      <c r="W26" s="28">
        <v>3.1100521100545298E-20</v>
      </c>
      <c r="X26" s="28">
        <v>2.3323915632314698E-21</v>
      </c>
      <c r="Y26" s="28">
        <v>1.58044887572042E-22</v>
      </c>
      <c r="Z26" s="28">
        <v>9.8929299251470301E-24</v>
      </c>
      <c r="AA26" s="28">
        <v>5.8094413493509704E-25</v>
      </c>
      <c r="AB26" s="28">
        <v>3.2365429947440502E-26</v>
      </c>
      <c r="AC26" s="28">
        <v>1.7251666758303001E-27</v>
      </c>
      <c r="AD26" s="28">
        <v>8.8555478081834004E-29</v>
      </c>
      <c r="AE26" s="28">
        <v>4.4001922666497097E-30</v>
      </c>
      <c r="AF26" s="28">
        <v>2.1252005585341301E-31</v>
      </c>
      <c r="AG26" s="28">
        <v>1.00108680616317E-32</v>
      </c>
      <c r="AH26" s="28">
        <v>4.6121804341056999E-34</v>
      </c>
      <c r="AI26" s="28">
        <v>2.0831745509082701E-35</v>
      </c>
      <c r="AJ26" s="28">
        <v>9.2426307360621801E-37</v>
      </c>
      <c r="AK26" s="28">
        <v>4.0351174302445701E-38</v>
      </c>
      <c r="AL26" s="28">
        <v>1.73598195345049E-39</v>
      </c>
      <c r="AM26" s="28">
        <v>7.3691335710097998E-41</v>
      </c>
      <c r="AN26" s="28">
        <v>3.0899666361665099E-42</v>
      </c>
      <c r="AO26" s="28">
        <v>1.2810992832137201E-43</v>
      </c>
      <c r="AP26" s="28">
        <v>5.2562932790781398E-45</v>
      </c>
      <c r="AQ26" s="28">
        <v>2.1358877422040401E-46</v>
      </c>
      <c r="AR26" s="28">
        <v>8.6015682046971896E-48</v>
      </c>
      <c r="AS26" s="28">
        <v>3.43514191800409E-49</v>
      </c>
      <c r="AT26" s="28">
        <v>1.36119476345158E-50</v>
      </c>
      <c r="AU26" s="28">
        <v>5.35453582955597E-52</v>
      </c>
      <c r="AV26" s="28">
        <v>2.09195598198867E-53</v>
      </c>
      <c r="AW26" s="28">
        <v>8.2739114130675305E-55</v>
      </c>
      <c r="AY26" s="28">
        <v>6.5063211700886802E-92</v>
      </c>
      <c r="AZ26" s="28">
        <v>6.2224378795534602E-88</v>
      </c>
      <c r="BA26" s="28">
        <v>5.8907737499497401E-84</v>
      </c>
      <c r="BB26" s="28">
        <v>5.5105916259917099E-80</v>
      </c>
      <c r="BC26" s="28">
        <v>5.0830764820924702E-76</v>
      </c>
      <c r="BD26" s="28">
        <v>4.6108327285085496E-72</v>
      </c>
      <c r="BE26" s="28">
        <v>4.0982326706593997E-68</v>
      </c>
      <c r="BF26" s="28">
        <v>3.5518350287051399E-64</v>
      </c>
      <c r="BG26" s="28">
        <v>2.9808906545180001E-60</v>
      </c>
      <c r="BH26" s="28">
        <v>2.3979593857939399E-56</v>
      </c>
      <c r="BI26" s="28">
        <v>1.8196721017162202E-52</v>
      </c>
      <c r="BJ26" s="28">
        <v>1.26768723701286E-48</v>
      </c>
      <c r="BK26" s="28">
        <v>7.6991392016397303E-45</v>
      </c>
      <c r="BL26" s="28">
        <v>3.62110824691617E-41</v>
      </c>
      <c r="BM26" s="28">
        <v>9.0043766668182701E-38</v>
      </c>
      <c r="BN26" s="28">
        <v>1.2601982185233501E-34</v>
      </c>
      <c r="BO26" s="28">
        <v>1.8300591628213E-37</v>
      </c>
      <c r="BP26" s="28">
        <v>1.4940030491272101E-40</v>
      </c>
      <c r="BQ26" s="28">
        <v>9.0339460280221401E-44</v>
      </c>
      <c r="BR26" s="28">
        <v>4.50795164014163E-47</v>
      </c>
      <c r="BS26" s="28">
        <v>1.96409333911562E-50</v>
      </c>
      <c r="BT26" s="28">
        <v>7.7297128285542705E-54</v>
      </c>
      <c r="BU26" s="28">
        <v>2.8096148033287197E-57</v>
      </c>
      <c r="BV26" s="28">
        <v>9.5793670640132696E-61</v>
      </c>
      <c r="BW26" s="28">
        <v>3.0982865892606298E-64</v>
      </c>
      <c r="BX26" s="28">
        <v>9.5868612672924606E-68</v>
      </c>
      <c r="BY26" s="28">
        <v>2.8565410842048398E-71</v>
      </c>
      <c r="BZ26" s="28">
        <v>8.2386470268123704E-75</v>
      </c>
      <c r="CA26" s="28">
        <v>2.30954600541811E-78</v>
      </c>
      <c r="CB26" s="28">
        <v>6.3143249447350599E-82</v>
      </c>
      <c r="CC26" s="28">
        <v>1.6884108903807201E-85</v>
      </c>
      <c r="CD26" s="28">
        <v>4.4259245885856902E-89</v>
      </c>
      <c r="CE26" s="28">
        <v>1.1396502064738699E-92</v>
      </c>
      <c r="CF26" s="28">
        <v>2.88749964020876E-96</v>
      </c>
      <c r="CG26" s="28">
        <v>7.2093109457326901E-100</v>
      </c>
      <c r="CH26" s="28">
        <v>1.7759938173849699E-103</v>
      </c>
      <c r="CI26" s="28">
        <v>4.3216492374636399E-107</v>
      </c>
      <c r="CJ26" s="28">
        <v>1.03978586391645E-110</v>
      </c>
      <c r="CK26" s="28">
        <v>2.4757180265223898E-114</v>
      </c>
      <c r="CL26" s="28">
        <v>5.8378895609746696E-118</v>
      </c>
      <c r="CM26" s="28">
        <v>1.3642897361936399E-121</v>
      </c>
      <c r="CN26" s="28">
        <v>3.1617029949363598E-125</v>
      </c>
      <c r="CO26" s="28">
        <v>7.2700961007909398E-129</v>
      </c>
      <c r="CP26" s="28">
        <v>1.6595160289178499E-132</v>
      </c>
      <c r="CQ26" s="28">
        <v>3.7622026978096301E-136</v>
      </c>
      <c r="CR26" s="28">
        <v>8.4752066952440694E-140</v>
      </c>
    </row>
    <row r="27" spans="3:96" ht="3" customHeight="1" x14ac:dyDescent="0.15">
      <c r="C27" s="27">
        <v>23</v>
      </c>
      <c r="D27" s="28">
        <v>3.4271373347907703E-42</v>
      </c>
      <c r="E27" s="28">
        <v>1.74201647230008E-40</v>
      </c>
      <c r="F27" s="28">
        <v>8.9331909744174195E-39</v>
      </c>
      <c r="G27" s="28">
        <v>4.51482456128557E-37</v>
      </c>
      <c r="H27" s="28">
        <v>2.2434775405243999E-35</v>
      </c>
      <c r="I27" s="28">
        <v>1.0928043777311001E-33</v>
      </c>
      <c r="J27" s="28">
        <v>5.1974830932689804E-32</v>
      </c>
      <c r="K27" s="28">
        <v>2.40088842109809E-30</v>
      </c>
      <c r="L27" s="28">
        <v>1.06922848241546E-28</v>
      </c>
      <c r="M27" s="28">
        <v>4.5416527118016799E-27</v>
      </c>
      <c r="N27" s="28">
        <v>1.8096170672373899E-25</v>
      </c>
      <c r="O27" s="28">
        <v>6.5787077528503703E-24</v>
      </c>
      <c r="P27" s="28">
        <v>2.07173325650685E-22</v>
      </c>
      <c r="Q27" s="28">
        <v>5.0314278418113E-21</v>
      </c>
      <c r="R27" s="28">
        <v>6.5833524763941203E-20</v>
      </c>
      <c r="S27" s="28">
        <v>4.8239439053398199E-19</v>
      </c>
      <c r="T27" s="28">
        <v>1.33557255863069E-19</v>
      </c>
      <c r="U27" s="28">
        <v>2.07655349664401E-20</v>
      </c>
      <c r="V27" s="28">
        <v>2.3740776262666701E-21</v>
      </c>
      <c r="W27" s="28">
        <v>2.2235919770383202E-22</v>
      </c>
      <c r="X27" s="28">
        <v>1.8065858741794601E-23</v>
      </c>
      <c r="Y27" s="28">
        <v>1.3182419055057801E-24</v>
      </c>
      <c r="Z27" s="28">
        <v>8.8398263037654294E-26</v>
      </c>
      <c r="AA27" s="28">
        <v>5.5360260851534097E-27</v>
      </c>
      <c r="AB27" s="28">
        <v>3.27622119328403E-28</v>
      </c>
      <c r="AC27" s="28">
        <v>1.8485662329338599E-29</v>
      </c>
      <c r="AD27" s="28">
        <v>1.001344392984E-30</v>
      </c>
      <c r="AE27" s="28">
        <v>5.2359710364431497E-32</v>
      </c>
      <c r="AF27" s="28">
        <v>2.6545855028290399E-33</v>
      </c>
      <c r="AG27" s="28">
        <v>1.3096533357063099E-34</v>
      </c>
      <c r="AH27" s="28">
        <v>6.3064379306955194E-36</v>
      </c>
      <c r="AI27" s="28">
        <v>2.9715241185853201E-37</v>
      </c>
      <c r="AJ27" s="28">
        <v>1.37301394469083E-38</v>
      </c>
      <c r="AK27" s="28">
        <v>6.2326189986586402E-40</v>
      </c>
      <c r="AL27" s="28">
        <v>2.7839179756465401E-41</v>
      </c>
      <c r="AM27" s="28">
        <v>1.2252730861715099E-42</v>
      </c>
      <c r="AN27" s="28">
        <v>5.3201704769031902E-44</v>
      </c>
      <c r="AO27" s="28">
        <v>2.28137801027173E-45</v>
      </c>
      <c r="AP27" s="28">
        <v>9.6706976379110592E-47</v>
      </c>
      <c r="AQ27" s="28">
        <v>4.0557562204028303E-48</v>
      </c>
      <c r="AR27" s="28">
        <v>1.68408994649042E-49</v>
      </c>
      <c r="AS27" s="28">
        <v>6.9283634714927001E-51</v>
      </c>
      <c r="AT27" s="28">
        <v>2.82573595838701E-52</v>
      </c>
      <c r="AU27" s="28">
        <v>1.1431583843912399E-53</v>
      </c>
      <c r="AV27" s="28">
        <v>4.5896337083705303E-55</v>
      </c>
      <c r="AW27" s="28">
        <v>1.86495289650641E-56</v>
      </c>
      <c r="AY27" s="28">
        <v>2.38766987662785E-96</v>
      </c>
      <c r="AZ27" s="28">
        <v>2.2825082874444798E-92</v>
      </c>
      <c r="BA27" s="28">
        <v>2.1597514015606701E-88</v>
      </c>
      <c r="BB27" s="28">
        <v>2.0191257688756001E-84</v>
      </c>
      <c r="BC27" s="28">
        <v>1.86107855765725E-80</v>
      </c>
      <c r="BD27" s="28">
        <v>1.6865860070126499E-76</v>
      </c>
      <c r="BE27" s="28">
        <v>1.4972842596334299E-72</v>
      </c>
      <c r="BF27" s="28">
        <v>1.2956269023086601E-68</v>
      </c>
      <c r="BG27" s="28">
        <v>1.08507561238839E-64</v>
      </c>
      <c r="BH27" s="28">
        <v>8.7033253470824904E-61</v>
      </c>
      <c r="BI27" s="28">
        <v>6.5762616795798196E-57</v>
      </c>
      <c r="BJ27" s="28">
        <v>4.55066937791825E-53</v>
      </c>
      <c r="BK27" s="28">
        <v>2.7309505009333E-49</v>
      </c>
      <c r="BL27" s="28">
        <v>1.2505353019239501E-45</v>
      </c>
      <c r="BM27" s="28">
        <v>2.7941168089316801E-42</v>
      </c>
      <c r="BN27" s="28">
        <v>3.4691846472238299E-39</v>
      </c>
      <c r="BO27" s="28">
        <v>5.6722429365431097E-42</v>
      </c>
      <c r="BP27" s="28">
        <v>5.1491698412635398E-45</v>
      </c>
      <c r="BQ27" s="28">
        <v>3.4271510048926199E-48</v>
      </c>
      <c r="BR27" s="28">
        <v>1.8664733561065899E-51</v>
      </c>
      <c r="BS27" s="28">
        <v>8.8122791411263104E-55</v>
      </c>
      <c r="BT27" s="28">
        <v>3.7353439244960497E-58</v>
      </c>
      <c r="BU27" s="28">
        <v>1.45473191771594E-61</v>
      </c>
      <c r="BV27" s="28">
        <v>5.2901774579534597E-65</v>
      </c>
      <c r="BW27" s="28">
        <v>1.8177181660298901E-68</v>
      </c>
      <c r="BX27" s="28">
        <v>5.9542970310911697E-72</v>
      </c>
      <c r="BY27" s="28">
        <v>1.87236565309774E-75</v>
      </c>
      <c r="BZ27" s="28">
        <v>5.6831859429099304E-79</v>
      </c>
      <c r="CA27" s="28">
        <v>1.6724726015114299E-82</v>
      </c>
      <c r="CB27" s="28">
        <v>4.7892766464605099E-86</v>
      </c>
      <c r="CC27" s="28">
        <v>1.33855178482266E-89</v>
      </c>
      <c r="CD27" s="28">
        <v>3.6606314847153398E-93</v>
      </c>
      <c r="CE27" s="28">
        <v>9.816738122193561E-97</v>
      </c>
      <c r="CF27" s="28">
        <v>2.5862435387571401E-100</v>
      </c>
      <c r="CG27" s="28">
        <v>6.70430796547126E-104</v>
      </c>
      <c r="CH27" s="28">
        <v>1.7124662778058501E-107</v>
      </c>
      <c r="CI27" s="28">
        <v>4.3151899157455798E-111</v>
      </c>
      <c r="CJ27" s="28">
        <v>1.07386832651053E-114</v>
      </c>
      <c r="CK27" s="28">
        <v>2.6417131747777699E-118</v>
      </c>
      <c r="CL27" s="28">
        <v>6.4293760975754505E-122</v>
      </c>
      <c r="CM27" s="28">
        <v>1.5492688705850199E-125</v>
      </c>
      <c r="CN27" s="28">
        <v>3.6987278300200497E-129</v>
      </c>
      <c r="CO27" s="28">
        <v>8.7540578284585908E-133</v>
      </c>
      <c r="CP27" s="28">
        <v>2.0551166852374498E-136</v>
      </c>
      <c r="CQ27" s="28">
        <v>4.7879550664700503E-140</v>
      </c>
      <c r="CR27" s="28">
        <v>1.1076359788411501E-143</v>
      </c>
    </row>
    <row r="28" spans="3:96" ht="3" customHeight="1" x14ac:dyDescent="0.15">
      <c r="C28" s="27">
        <v>24</v>
      </c>
      <c r="D28" s="28">
        <v>2.4070438366161601E-44</v>
      </c>
      <c r="E28" s="28">
        <v>1.21437583930196E-42</v>
      </c>
      <c r="F28" s="28">
        <v>6.1829158090331299E-41</v>
      </c>
      <c r="G28" s="28">
        <v>3.1009142792100497E-39</v>
      </c>
      <c r="H28" s="28">
        <v>1.5281629089128601E-37</v>
      </c>
      <c r="I28" s="28">
        <v>7.37696093429146E-36</v>
      </c>
      <c r="J28" s="28">
        <v>3.4740784058954601E-34</v>
      </c>
      <c r="K28" s="28">
        <v>1.5873352873004601E-32</v>
      </c>
      <c r="L28" s="28">
        <v>6.9829130151727396E-31</v>
      </c>
      <c r="M28" s="28">
        <v>2.9247815507756897E-29</v>
      </c>
      <c r="N28" s="28">
        <v>1.14642696661298E-27</v>
      </c>
      <c r="O28" s="28">
        <v>4.08559552277096E-26</v>
      </c>
      <c r="P28" s="28">
        <v>1.2537912621616999E-24</v>
      </c>
      <c r="Q28" s="28">
        <v>2.9285435997222799E-23</v>
      </c>
      <c r="R28" s="28">
        <v>3.4886560896996298E-22</v>
      </c>
      <c r="S28" s="28">
        <v>2.3068853464993299E-21</v>
      </c>
      <c r="T28" s="28">
        <v>7.0711495526490999E-22</v>
      </c>
      <c r="U28" s="28">
        <v>1.2084418516242099E-22</v>
      </c>
      <c r="V28" s="28">
        <v>1.50699389419952E-23</v>
      </c>
      <c r="W28" s="28">
        <v>1.52915416065881E-24</v>
      </c>
      <c r="X28" s="28">
        <v>1.33801721464422E-25</v>
      </c>
      <c r="Y28" s="28">
        <v>1.04608147766646E-26</v>
      </c>
      <c r="Z28" s="28">
        <v>7.4820984007832304E-28</v>
      </c>
      <c r="AA28" s="28">
        <v>4.9781215069696701E-29</v>
      </c>
      <c r="AB28" s="28">
        <v>3.1189274032523598E-30</v>
      </c>
      <c r="AC28" s="28">
        <v>1.85727500842031E-31</v>
      </c>
      <c r="AD28" s="28">
        <v>1.0588153021013799E-32</v>
      </c>
      <c r="AE28" s="28">
        <v>5.8121514012383601E-34</v>
      </c>
      <c r="AF28" s="28">
        <v>3.0863884586070598E-35</v>
      </c>
      <c r="AG28" s="28">
        <v>1.5915684169058202E-36</v>
      </c>
      <c r="AH28" s="28">
        <v>7.9955252110976003E-38</v>
      </c>
      <c r="AI28" s="28">
        <v>3.9235841929382699E-39</v>
      </c>
      <c r="AJ28" s="28">
        <v>1.88506497438022E-40</v>
      </c>
      <c r="AK28" s="28">
        <v>8.8844256249904498E-42</v>
      </c>
      <c r="AL28" s="28">
        <v>4.1146165631205198E-43</v>
      </c>
      <c r="AM28" s="28">
        <v>1.8752911419558599E-44</v>
      </c>
      <c r="AN28" s="28">
        <v>8.4219091754607901E-46</v>
      </c>
      <c r="AO28" s="28">
        <v>3.7312265528898701E-47</v>
      </c>
      <c r="AP28" s="28">
        <v>1.6324213797238301E-48</v>
      </c>
      <c r="AQ28" s="28">
        <v>7.0590272811614703E-50</v>
      </c>
      <c r="AR28" s="28">
        <v>3.0195379646557299E-51</v>
      </c>
      <c r="AS28" s="28">
        <v>1.2785999896334501E-52</v>
      </c>
      <c r="AT28" s="28">
        <v>5.3630529331244705E-54</v>
      </c>
      <c r="AU28" s="28">
        <v>2.22961722628796E-55</v>
      </c>
      <c r="AV28" s="28">
        <v>9.1924334421461097E-57</v>
      </c>
      <c r="AW28" s="28">
        <v>3.8349113117872798E-58</v>
      </c>
      <c r="AY28" s="28">
        <v>8.4486699302629597E-101</v>
      </c>
      <c r="AZ28" s="28">
        <v>8.0738586058991804E-97</v>
      </c>
      <c r="BA28" s="28">
        <v>7.6366222636123401E-93</v>
      </c>
      <c r="BB28" s="28">
        <v>7.1359751141870494E-89</v>
      </c>
      <c r="BC28" s="28">
        <v>6.5735324527086398E-85</v>
      </c>
      <c r="BD28" s="28">
        <v>5.9528070046025097E-81</v>
      </c>
      <c r="BE28" s="28">
        <v>5.2796808307535E-77</v>
      </c>
      <c r="BF28" s="28">
        <v>4.5629741664065901E-73</v>
      </c>
      <c r="BG28" s="28">
        <v>3.8151336121228699E-69</v>
      </c>
      <c r="BH28" s="28">
        <v>3.0530689676502002E-65</v>
      </c>
      <c r="BI28" s="28">
        <v>2.2991774148204698E-61</v>
      </c>
      <c r="BJ28" s="28">
        <v>1.5826061495631E-57</v>
      </c>
      <c r="BK28" s="28">
        <v>9.40822477878125E-54</v>
      </c>
      <c r="BL28" s="28">
        <v>4.2158979273335198E-50</v>
      </c>
      <c r="BM28" s="28">
        <v>8.5513517928363997E-47</v>
      </c>
      <c r="BN28" s="28">
        <v>9.5402758230890906E-44</v>
      </c>
      <c r="BO28" s="28">
        <v>1.73430828451937E-46</v>
      </c>
      <c r="BP28" s="28">
        <v>1.7329655954341701E-49</v>
      </c>
      <c r="BQ28" s="28">
        <v>1.2590165481197401E-52</v>
      </c>
      <c r="BR28" s="28">
        <v>7.4316928589673504E-56</v>
      </c>
      <c r="BS28" s="28">
        <v>3.7799692444973099E-59</v>
      </c>
      <c r="BT28" s="28">
        <v>1.7170802944239499E-62</v>
      </c>
      <c r="BU28" s="28">
        <v>7.1338436888427196E-66</v>
      </c>
      <c r="BV28" s="28">
        <v>2.7564853433432799E-69</v>
      </c>
      <c r="BW28" s="28">
        <v>1.00282206591775E-72</v>
      </c>
      <c r="BX28" s="28">
        <v>3.4671841234471502E-76</v>
      </c>
      <c r="BY28" s="28">
        <v>1.14753790445979E-79</v>
      </c>
      <c r="BZ28" s="28">
        <v>3.6568010682877501E-83</v>
      </c>
      <c r="CA28" s="28">
        <v>1.12722192997867E-86</v>
      </c>
      <c r="CB28" s="28">
        <v>3.3741117764768199E-90</v>
      </c>
      <c r="CC28" s="28">
        <v>9.8387615707359503E-94</v>
      </c>
      <c r="CD28" s="28">
        <v>2.8023481121366102E-97</v>
      </c>
      <c r="CE28" s="28">
        <v>7.8144673367899799E-101</v>
      </c>
      <c r="CF28" s="28">
        <v>2.1375986297711201E-104</v>
      </c>
      <c r="CG28" s="28">
        <v>5.7456736618195102E-108</v>
      </c>
      <c r="CH28" s="28">
        <v>1.51980230669044E-111</v>
      </c>
      <c r="CI28" s="28">
        <v>3.9612168742324198E-115</v>
      </c>
      <c r="CJ28" s="28">
        <v>1.0185043784010399E-118</v>
      </c>
      <c r="CK28" s="28">
        <v>2.5860140916490001E-122</v>
      </c>
      <c r="CL28" s="28">
        <v>6.4897117358950799E-126</v>
      </c>
      <c r="CM28" s="28">
        <v>1.6110090633484598E-129</v>
      </c>
      <c r="CN28" s="28">
        <v>3.9588084412578302E-133</v>
      </c>
      <c r="CO28" s="28">
        <v>9.6362893653508493E-137</v>
      </c>
      <c r="CP28" s="28">
        <v>2.3248338795505298E-140</v>
      </c>
      <c r="CQ28" s="28">
        <v>5.5621794707530995E-144</v>
      </c>
      <c r="CR28" s="28">
        <v>1.3204853448745299E-147</v>
      </c>
    </row>
    <row r="29" spans="3:96" ht="3" customHeight="1" x14ac:dyDescent="0.15">
      <c r="C29" s="27">
        <v>25</v>
      </c>
      <c r="D29" s="28">
        <v>1.6294644067704899E-46</v>
      </c>
      <c r="E29" s="28">
        <v>8.16497407345803E-45</v>
      </c>
      <c r="F29" s="28">
        <v>4.1303830698945403E-43</v>
      </c>
      <c r="G29" s="28">
        <v>2.05719094482788E-41</v>
      </c>
      <c r="H29" s="28">
        <v>1.00623132010735E-39</v>
      </c>
      <c r="I29" s="28">
        <v>4.8179127609233795E-38</v>
      </c>
      <c r="J29" s="28">
        <v>2.2486659238339099E-36</v>
      </c>
      <c r="K29" s="28">
        <v>1.01725313685438E-34</v>
      </c>
      <c r="L29" s="28">
        <v>4.4252011395792101E-33</v>
      </c>
      <c r="M29" s="28">
        <v>1.8298954116531099E-31</v>
      </c>
      <c r="N29" s="28">
        <v>7.0658579101492005E-30</v>
      </c>
      <c r="O29" s="28">
        <v>2.4726893581195602E-28</v>
      </c>
      <c r="P29" s="28">
        <v>7.4117653154518099E-27</v>
      </c>
      <c r="Q29" s="28">
        <v>1.67148119997028E-25</v>
      </c>
      <c r="R29" s="28">
        <v>1.8290119738384798E-24</v>
      </c>
      <c r="S29" s="28">
        <v>1.10324822098531E-23</v>
      </c>
      <c r="T29" s="28">
        <v>3.7044854588177502E-24</v>
      </c>
      <c r="U29" s="28">
        <v>6.8993635549439599E-25</v>
      </c>
      <c r="V29" s="28">
        <v>9.3184482281486495E-26</v>
      </c>
      <c r="W29" s="28">
        <v>1.0182642217505201E-26</v>
      </c>
      <c r="X29" s="28">
        <v>9.5467379650269891E-28</v>
      </c>
      <c r="Y29" s="28">
        <v>7.9617077616010798E-29</v>
      </c>
      <c r="Z29" s="28">
        <v>6.0505950788339699E-30</v>
      </c>
      <c r="AA29" s="28">
        <v>4.26238024524869E-31</v>
      </c>
      <c r="AB29" s="28">
        <v>2.8186807020401502E-32</v>
      </c>
      <c r="AC29" s="28">
        <v>1.7666597528119201E-33</v>
      </c>
      <c r="AD29" s="28">
        <v>1.05739104826054E-34</v>
      </c>
      <c r="AE29" s="28">
        <v>6.0799160964453605E-36</v>
      </c>
      <c r="AF29" s="28">
        <v>3.3748389087841801E-37</v>
      </c>
      <c r="AG29" s="28">
        <v>1.8157017298428899E-38</v>
      </c>
      <c r="AH29" s="28">
        <v>9.5000629362304597E-40</v>
      </c>
      <c r="AI29" s="28">
        <v>4.8475988454595597E-41</v>
      </c>
      <c r="AJ29" s="28">
        <v>2.4181961190203501E-42</v>
      </c>
      <c r="AK29" s="28">
        <v>1.18173674008209E-43</v>
      </c>
      <c r="AL29" s="28">
        <v>5.6675311534047099E-45</v>
      </c>
      <c r="AM29" s="28">
        <v>2.6717220921483299E-46</v>
      </c>
      <c r="AN29" s="28">
        <v>1.2396814963626899E-47</v>
      </c>
      <c r="AO29" s="28">
        <v>5.6686271958571596E-49</v>
      </c>
      <c r="AP29" s="28">
        <v>2.5571892334731101E-50</v>
      </c>
      <c r="AQ29" s="28">
        <v>1.1391547270394E-51</v>
      </c>
      <c r="AR29" s="28">
        <v>5.01547031401041E-53</v>
      </c>
      <c r="AS29" s="28">
        <v>2.1841695789873299E-54</v>
      </c>
      <c r="AT29" s="28">
        <v>9.4147928093636605E-56</v>
      </c>
      <c r="AU29" s="28">
        <v>4.0193919285922E-57</v>
      </c>
      <c r="AV29" s="28">
        <v>1.70056472840862E-58</v>
      </c>
      <c r="AW29" s="28">
        <v>7.2789979410638401E-60</v>
      </c>
      <c r="AY29" s="28">
        <v>2.9055279243952899E-105</v>
      </c>
      <c r="AZ29" s="28">
        <v>2.77586181859847E-101</v>
      </c>
      <c r="BA29" s="28">
        <v>2.6246845943338999E-97</v>
      </c>
      <c r="BB29" s="28">
        <v>2.45165002606443E-93</v>
      </c>
      <c r="BC29" s="28">
        <v>2.2573233988725399E-89</v>
      </c>
      <c r="BD29" s="28">
        <v>2.0429303160470599E-85</v>
      </c>
      <c r="BE29" s="28">
        <v>1.8105215600973601E-81</v>
      </c>
      <c r="BF29" s="28">
        <v>1.56317181898799E-77</v>
      </c>
      <c r="BG29" s="28">
        <v>1.3052197664592401E-73</v>
      </c>
      <c r="BH29" s="28">
        <v>1.0425591034104999E-69</v>
      </c>
      <c r="BI29" s="28">
        <v>7.8299284422360195E-66</v>
      </c>
      <c r="BJ29" s="28">
        <v>5.3666667982852598E-62</v>
      </c>
      <c r="BK29" s="28">
        <v>3.1660227842599299E-58</v>
      </c>
      <c r="BL29" s="28">
        <v>1.39359939424953E-54</v>
      </c>
      <c r="BM29" s="28">
        <v>2.58800105023105E-51</v>
      </c>
      <c r="BN29" s="28">
        <v>2.6212831664601501E-48</v>
      </c>
      <c r="BO29" s="28">
        <v>5.2444848877026003E-51</v>
      </c>
      <c r="BP29" s="28">
        <v>5.7200829940412495E-54</v>
      </c>
      <c r="BQ29" s="28">
        <v>4.50442487200647E-57</v>
      </c>
      <c r="BR29" s="28">
        <v>2.8647176751467597E-60</v>
      </c>
      <c r="BS29" s="28">
        <v>1.5617343089608601E-63</v>
      </c>
      <c r="BT29" s="28">
        <v>7.5693564744668699E-67</v>
      </c>
      <c r="BU29" s="28">
        <v>3.3419811129997701E-70</v>
      </c>
      <c r="BV29" s="28">
        <v>1.36744644582246E-73</v>
      </c>
      <c r="BW29" s="28">
        <v>5.25150225134748E-77</v>
      </c>
      <c r="BX29" s="28">
        <v>1.9112420492737099E-80</v>
      </c>
      <c r="BY29" s="28">
        <v>6.6417339141794103E-84</v>
      </c>
      <c r="BZ29" s="28">
        <v>2.2171404855419601E-87</v>
      </c>
      <c r="CA29" s="28">
        <v>7.1444952195338502E-91</v>
      </c>
      <c r="CB29" s="28">
        <v>2.2313297010121E-94</v>
      </c>
      <c r="CC29" s="28">
        <v>6.7768513567978197E-98</v>
      </c>
      <c r="CD29" s="28">
        <v>2.0072188362392E-101</v>
      </c>
      <c r="CE29" s="28">
        <v>5.8118274885256702E-105</v>
      </c>
      <c r="CF29" s="28">
        <v>1.6484790756543099E-108</v>
      </c>
      <c r="CG29" s="28">
        <v>4.5886817107304898E-112</v>
      </c>
      <c r="CH29" s="28">
        <v>1.25547368302998E-115</v>
      </c>
      <c r="CI29" s="28">
        <v>3.38096549946132E-119</v>
      </c>
      <c r="CJ29" s="28">
        <v>8.9725439180513801E-123</v>
      </c>
      <c r="CK29" s="28">
        <v>2.3490978686966099E-126</v>
      </c>
      <c r="CL29" s="28">
        <v>6.0731716029347799E-130</v>
      </c>
      <c r="CM29" s="28">
        <v>1.5517924213958499E-133</v>
      </c>
      <c r="CN29" s="28">
        <v>3.9218627685678E-137</v>
      </c>
      <c r="CO29" s="28">
        <v>9.8106140376001897E-141</v>
      </c>
      <c r="CP29" s="28">
        <v>2.4306407367791899E-144</v>
      </c>
      <c r="CQ29" s="28">
        <v>5.9678349893613099E-148</v>
      </c>
      <c r="CR29" s="28">
        <v>1.45299886066131E-151</v>
      </c>
    </row>
    <row r="30" spans="3:96" ht="3" customHeight="1" x14ac:dyDescent="0.15">
      <c r="C30" s="27">
        <v>26</v>
      </c>
      <c r="D30" s="28">
        <v>1.0702567270334201E-48</v>
      </c>
      <c r="E30" s="28">
        <v>5.3293455025787899E-47</v>
      </c>
      <c r="F30" s="28">
        <v>2.6801235398434699E-45</v>
      </c>
      <c r="G30" s="28">
        <v>1.3264502611681201E-43</v>
      </c>
      <c r="H30" s="28">
        <v>6.4437343523493305E-42</v>
      </c>
      <c r="I30" s="28">
        <v>3.0623231407542198E-40</v>
      </c>
      <c r="J30" s="28">
        <v>1.41756384093842E-38</v>
      </c>
      <c r="K30" s="28">
        <v>6.3543539507235299E-37</v>
      </c>
      <c r="L30" s="28">
        <v>2.7358755147103702E-35</v>
      </c>
      <c r="M30" s="28">
        <v>1.11804056728869E-33</v>
      </c>
      <c r="N30" s="28">
        <v>4.2577397238270298E-32</v>
      </c>
      <c r="O30" s="28">
        <v>1.4651444081340801E-30</v>
      </c>
      <c r="P30" s="28">
        <v>4.2974843790063201E-29</v>
      </c>
      <c r="Q30" s="28">
        <v>9.38570023113729E-28</v>
      </c>
      <c r="R30" s="28">
        <v>9.5051028323174199E-27</v>
      </c>
      <c r="S30" s="28">
        <v>5.2770273549414596E-26</v>
      </c>
      <c r="T30" s="28">
        <v>1.92399952449524E-26</v>
      </c>
      <c r="U30" s="28">
        <v>3.87706703767925E-27</v>
      </c>
      <c r="V30" s="28">
        <v>5.6370494390627103E-28</v>
      </c>
      <c r="W30" s="28">
        <v>6.5992450747627002E-29</v>
      </c>
      <c r="X30" s="28">
        <v>6.5997576393761707E-30</v>
      </c>
      <c r="Y30" s="28">
        <v>5.8483151744897499E-31</v>
      </c>
      <c r="Z30" s="28">
        <v>4.70614118885263E-32</v>
      </c>
      <c r="AA30" s="28">
        <v>3.4995202227929202E-33</v>
      </c>
      <c r="AB30" s="28">
        <v>2.4359858579255E-34</v>
      </c>
      <c r="AC30" s="28">
        <v>1.6030813299699199E-35</v>
      </c>
      <c r="AD30" s="28">
        <v>1.0051153461192699E-36</v>
      </c>
      <c r="AE30" s="28">
        <v>6.0415569675843895E-38</v>
      </c>
      <c r="AF30" s="28">
        <v>3.4990248339119697E-39</v>
      </c>
      <c r="AG30" s="28">
        <v>1.9607471563146598E-40</v>
      </c>
      <c r="AH30" s="28">
        <v>1.0668115516366E-41</v>
      </c>
      <c r="AI30" s="28">
        <v>5.6523199086003497E-43</v>
      </c>
      <c r="AJ30" s="28">
        <v>2.9237000265095202E-44</v>
      </c>
      <c r="AK30" s="28">
        <v>1.47961335286467E-45</v>
      </c>
      <c r="AL30" s="28">
        <v>7.3399106541009099E-47</v>
      </c>
      <c r="AM30" s="28">
        <v>3.5749910491410601E-48</v>
      </c>
      <c r="AN30" s="28">
        <v>1.7120997687993599E-49</v>
      </c>
      <c r="AO30" s="28">
        <v>8.0725108584182102E-51</v>
      </c>
      <c r="AP30" s="28">
        <v>3.7515213688625303E-52</v>
      </c>
      <c r="AQ30" s="28">
        <v>1.72015014818784E-53</v>
      </c>
      <c r="AR30" s="28">
        <v>7.7889856011805595E-55</v>
      </c>
      <c r="AS30" s="28">
        <v>3.4858377568888102E-56</v>
      </c>
      <c r="AT30" s="28">
        <v>1.5430039275102301E-57</v>
      </c>
      <c r="AU30" s="28">
        <v>6.7600889786527596E-59</v>
      </c>
      <c r="AV30" s="28">
        <v>2.9331692641362698E-60</v>
      </c>
      <c r="AW30" s="28">
        <v>1.28736541061588E-61</v>
      </c>
      <c r="AY30" s="28">
        <v>9.7657816385179097E-110</v>
      </c>
      <c r="AZ30" s="28">
        <v>9.3277211469913102E-106</v>
      </c>
      <c r="BA30" s="28">
        <v>8.8172545330996095E-102</v>
      </c>
      <c r="BB30" s="28">
        <v>8.2331937574435898E-98</v>
      </c>
      <c r="BC30" s="28">
        <v>7.5774698944140305E-94</v>
      </c>
      <c r="BD30" s="28">
        <v>6.85425684970548E-90</v>
      </c>
      <c r="BE30" s="28">
        <v>6.0705324763659298E-86</v>
      </c>
      <c r="BF30" s="28">
        <v>5.23675451163087E-82</v>
      </c>
      <c r="BG30" s="28">
        <v>4.3676755035401698E-78</v>
      </c>
      <c r="BH30" s="28">
        <v>3.48332759514827E-74</v>
      </c>
      <c r="BI30" s="28">
        <v>2.6102152266897101E-70</v>
      </c>
      <c r="BJ30" s="28">
        <v>1.7827643043607E-66</v>
      </c>
      <c r="BK30" s="28">
        <v>1.04509073601861E-62</v>
      </c>
      <c r="BL30" s="28">
        <v>4.5317640196311204E-59</v>
      </c>
      <c r="BM30" s="28">
        <v>7.7601644931329703E-56</v>
      </c>
      <c r="BN30" s="28">
        <v>7.1967723651490998E-53</v>
      </c>
      <c r="BO30" s="28">
        <v>1.5714814618997099E-55</v>
      </c>
      <c r="BP30" s="28">
        <v>1.85774015371138E-58</v>
      </c>
      <c r="BQ30" s="28">
        <v>1.5762231262539399E-61</v>
      </c>
      <c r="BR30" s="28">
        <v>1.0745231166017601E-64</v>
      </c>
      <c r="BS30" s="28">
        <v>6.2507884482288199E-68</v>
      </c>
      <c r="BT30" s="28">
        <v>3.21995499180396E-71</v>
      </c>
      <c r="BU30" s="28">
        <v>1.5056437480431501E-74</v>
      </c>
      <c r="BV30" s="28">
        <v>6.50407404897587E-78</v>
      </c>
      <c r="BW30" s="28">
        <v>2.6295803871790598E-81</v>
      </c>
      <c r="BX30" s="28">
        <v>1.00493645625542E-84</v>
      </c>
      <c r="BY30" s="28">
        <v>3.65865579254059E-88</v>
      </c>
      <c r="BZ30" s="28">
        <v>1.2768463790632601E-91</v>
      </c>
      <c r="CA30" s="28">
        <v>4.2932868535456103E-95</v>
      </c>
      <c r="CB30" s="28">
        <v>1.39666461040391E-98</v>
      </c>
      <c r="CC30" s="28">
        <v>4.4112806232195203E-102</v>
      </c>
      <c r="CD30" s="28">
        <v>1.3567262774465999E-105</v>
      </c>
      <c r="CE30" s="28">
        <v>4.0735357037730598E-109</v>
      </c>
      <c r="CF30" s="28">
        <v>1.1965943283358399E-112</v>
      </c>
      <c r="CG30" s="28">
        <v>3.4453862092865399E-116</v>
      </c>
      <c r="CH30" s="28">
        <v>9.7400317853795796E-120</v>
      </c>
      <c r="CI30" s="28">
        <v>2.7073458680748899E-123</v>
      </c>
      <c r="CJ30" s="28">
        <v>7.4087424518331802E-127</v>
      </c>
      <c r="CK30" s="28">
        <v>1.9982839491121199E-130</v>
      </c>
      <c r="CL30" s="28">
        <v>5.3176953195641105E-134</v>
      </c>
      <c r="CM30" s="28">
        <v>1.39745968494884E-137</v>
      </c>
      <c r="CN30" s="28">
        <v>3.62962130435204E-141</v>
      </c>
      <c r="CO30" s="28">
        <v>9.3242051891180293E-145</v>
      </c>
      <c r="CP30" s="28">
        <v>2.3707354231535E-148</v>
      </c>
      <c r="CQ30" s="28">
        <v>5.96954229179681E-152</v>
      </c>
      <c r="CR30" s="28">
        <v>1.48964235027612E-155</v>
      </c>
    </row>
    <row r="31" spans="3:96" ht="7.5" customHeight="1" x14ac:dyDescent="0.15">
      <c r="C31" s="27">
        <v>27</v>
      </c>
      <c r="D31" s="28">
        <v>6.8541353997743805E-51</v>
      </c>
      <c r="E31" s="28">
        <v>3.3931864695365E-49</v>
      </c>
      <c r="F31" s="28">
        <v>1.6972296690768501E-47</v>
      </c>
      <c r="G31" s="28">
        <v>8.35117070716328E-46</v>
      </c>
      <c r="H31" s="28">
        <v>4.0313474780057998E-44</v>
      </c>
      <c r="I31" s="28">
        <v>1.9026780978304101E-42</v>
      </c>
      <c r="J31" s="28">
        <v>8.74081449524391E-41</v>
      </c>
      <c r="K31" s="28">
        <v>3.8850724992202E-39</v>
      </c>
      <c r="L31" s="28">
        <v>1.6567971509115901E-37</v>
      </c>
      <c r="M31" s="28">
        <v>6.6967247547910506E-36</v>
      </c>
      <c r="N31" s="28">
        <v>2.5175903646321601E-34</v>
      </c>
      <c r="O31" s="28">
        <v>8.5287193172227804E-33</v>
      </c>
      <c r="P31" s="28">
        <v>2.4516230735157899E-31</v>
      </c>
      <c r="Q31" s="28">
        <v>5.1980217344679302E-30</v>
      </c>
      <c r="R31" s="28">
        <v>4.90352185079684E-29</v>
      </c>
      <c r="S31" s="28">
        <v>2.5246660129367599E-28</v>
      </c>
      <c r="T31" s="28">
        <v>9.9207122497494003E-29</v>
      </c>
      <c r="U31" s="28">
        <v>2.1497449662532899E-29</v>
      </c>
      <c r="V31" s="28">
        <v>3.3471367375281597E-30</v>
      </c>
      <c r="W31" s="28">
        <v>4.1790285827680899E-31</v>
      </c>
      <c r="X31" s="28">
        <v>4.4405164012197601E-32</v>
      </c>
      <c r="Y31" s="28">
        <v>4.1665812146019102E-33</v>
      </c>
      <c r="Z31" s="28">
        <v>3.53932431051324E-34</v>
      </c>
      <c r="AA31" s="28">
        <v>2.7705210949972098E-35</v>
      </c>
      <c r="AB31" s="28">
        <v>2.0250232654393801E-36</v>
      </c>
      <c r="AC31" s="28">
        <v>1.39610399185829E-37</v>
      </c>
      <c r="AD31" s="28">
        <v>9.1511905935875494E-39</v>
      </c>
      <c r="AE31" s="28">
        <v>5.7395780206435696E-40</v>
      </c>
      <c r="AF31" s="28">
        <v>3.4624675750043998E-41</v>
      </c>
      <c r="AG31" s="28">
        <v>2.0177462590343001E-42</v>
      </c>
      <c r="AH31" s="28">
        <v>1.1399643797575501E-43</v>
      </c>
      <c r="AI31" s="28">
        <v>6.2630963905307098E-45</v>
      </c>
      <c r="AJ31" s="28">
        <v>3.3550337782511799E-46</v>
      </c>
      <c r="AK31" s="28">
        <v>1.7562864128677899E-47</v>
      </c>
      <c r="AL31" s="28">
        <v>9.0019522221470798E-49</v>
      </c>
      <c r="AM31" s="28">
        <v>4.5255015222985296E-50</v>
      </c>
      <c r="AN31" s="28">
        <v>2.2348166295093701E-51</v>
      </c>
      <c r="AO31" s="28">
        <v>1.0855340329157301E-52</v>
      </c>
      <c r="AP31" s="28">
        <v>5.19264358168082E-54</v>
      </c>
      <c r="AQ31" s="28">
        <v>2.4487215952411201E-55</v>
      </c>
      <c r="AR31" s="28">
        <v>1.1394917565230299E-56</v>
      </c>
      <c r="AS31" s="28">
        <v>5.23694421651265E-58</v>
      </c>
      <c r="AT31" s="28">
        <v>2.3789106137993701E-59</v>
      </c>
      <c r="AU31" s="28">
        <v>1.0688553278533699E-60</v>
      </c>
      <c r="AV31" s="28">
        <v>4.7532306904114104E-62</v>
      </c>
      <c r="AW31" s="28">
        <v>2.1378913558924099E-63</v>
      </c>
      <c r="AY31" s="28">
        <v>3.2210823877749599E-114</v>
      </c>
      <c r="AZ31" s="28">
        <v>3.0759275796470402E-110</v>
      </c>
      <c r="BA31" s="28">
        <v>2.9068676384316101E-106</v>
      </c>
      <c r="BB31" s="28">
        <v>2.7135031659275499E-102</v>
      </c>
      <c r="BC31" s="28">
        <v>2.4964813394012101E-98</v>
      </c>
      <c r="BD31" s="28">
        <v>2.2571959654023001E-94</v>
      </c>
      <c r="BE31" s="28">
        <v>1.99797439325399E-90</v>
      </c>
      <c r="BF31" s="28">
        <v>1.7223023859010599E-86</v>
      </c>
      <c r="BG31" s="28">
        <v>1.435094689472E-82</v>
      </c>
      <c r="BH31" s="28">
        <v>1.1430209142655699E-78</v>
      </c>
      <c r="BI31" s="28">
        <v>8.5489852593666099E-75</v>
      </c>
      <c r="BJ31" s="28">
        <v>5.82167656735106E-71</v>
      </c>
      <c r="BK31" s="28">
        <v>3.3946668280472899E-67</v>
      </c>
      <c r="BL31" s="28">
        <v>1.45335002669968E-63</v>
      </c>
      <c r="BM31" s="28">
        <v>2.3087996412429299E-60</v>
      </c>
      <c r="BN31" s="28">
        <v>1.97455090052543E-57</v>
      </c>
      <c r="BO31" s="28">
        <v>4.6727040059519099E-60</v>
      </c>
      <c r="BP31" s="28">
        <v>5.9513632066221305E-63</v>
      </c>
      <c r="BQ31" s="28">
        <v>5.4125733203620496E-66</v>
      </c>
      <c r="BR31" s="28">
        <v>3.9374263944457301E-69</v>
      </c>
      <c r="BS31" s="28">
        <v>2.4345814417472499E-72</v>
      </c>
      <c r="BT31" s="28">
        <v>1.32832484236501E-75</v>
      </c>
      <c r="BU31" s="28">
        <v>6.5580579003101E-79</v>
      </c>
      <c r="BV31" s="28">
        <v>2.9826954065243902E-82</v>
      </c>
      <c r="BW31" s="28">
        <v>1.26640191575776E-85</v>
      </c>
      <c r="BX31" s="28">
        <v>5.07084407500453E-89</v>
      </c>
      <c r="BY31" s="28">
        <v>1.9302116542399399E-92</v>
      </c>
      <c r="BZ31" s="28">
        <v>7.0295575574525797E-96</v>
      </c>
      <c r="CA31" s="28">
        <v>2.46217511724056E-99</v>
      </c>
      <c r="CB31" s="28">
        <v>8.3302091616012198E-103</v>
      </c>
      <c r="CC31" s="28">
        <v>2.73220073479771E-106</v>
      </c>
      <c r="CD31" s="28">
        <v>8.7140895853848097E-110</v>
      </c>
      <c r="CE31" s="28">
        <v>2.7097177525167301E-113</v>
      </c>
      <c r="CF31" s="28">
        <v>8.2338275579452294E-117</v>
      </c>
      <c r="CG31" s="28">
        <v>2.4496800757514798E-120</v>
      </c>
      <c r="CH31" s="28">
        <v>7.1481587334273001E-124</v>
      </c>
      <c r="CI31" s="28">
        <v>2.0488683553160501E-127</v>
      </c>
      <c r="CJ31" s="28">
        <v>5.7763203492954502E-131</v>
      </c>
      <c r="CK31" s="28">
        <v>1.6037028770179601E-134</v>
      </c>
      <c r="CL31" s="28">
        <v>4.38929785956972E-138</v>
      </c>
      <c r="CM31" s="28">
        <v>1.1854423041154001E-141</v>
      </c>
      <c r="CN31" s="28">
        <v>3.1619477263962301E-145</v>
      </c>
      <c r="CO31" s="28">
        <v>8.3359819704234507E-149</v>
      </c>
      <c r="CP31" s="28">
        <v>2.1736733834320798E-152</v>
      </c>
      <c r="CQ31" s="28">
        <v>5.6097996182573601E-156</v>
      </c>
      <c r="CR31" s="28">
        <v>1.43392592592311E-159</v>
      </c>
    </row>
    <row r="32" spans="3:96" ht="7.5" customHeight="1" x14ac:dyDescent="0.15">
      <c r="C32" s="27">
        <v>28</v>
      </c>
      <c r="D32" s="28">
        <v>4.2961294282812604E-53</v>
      </c>
      <c r="E32" s="28">
        <v>2.1152560963298899E-51</v>
      </c>
      <c r="F32" s="28">
        <v>1.05274057186388E-49</v>
      </c>
      <c r="G32" s="28">
        <v>5.1520849169924901E-48</v>
      </c>
      <c r="H32" s="28">
        <v>2.4725146883944501E-46</v>
      </c>
      <c r="I32" s="28">
        <v>1.15949051113392E-44</v>
      </c>
      <c r="J32" s="28">
        <v>5.2890539371088598E-43</v>
      </c>
      <c r="K32" s="28">
        <v>2.3323540894495701E-41</v>
      </c>
      <c r="L32" s="28">
        <v>9.8579724956589606E-40</v>
      </c>
      <c r="M32" s="28">
        <v>3.9438872638035198E-38</v>
      </c>
      <c r="N32" s="28">
        <v>1.46489356983431E-36</v>
      </c>
      <c r="O32" s="28">
        <v>4.8902159737632998E-35</v>
      </c>
      <c r="P32" s="28">
        <v>1.3793730529681E-33</v>
      </c>
      <c r="Q32" s="28">
        <v>2.8449044917231599E-32</v>
      </c>
      <c r="R32" s="28">
        <v>2.5139415146106202E-31</v>
      </c>
      <c r="S32" s="28">
        <v>1.20819026739656E-30</v>
      </c>
      <c r="T32" s="28">
        <v>5.08418312057398E-31</v>
      </c>
      <c r="U32" s="28">
        <v>1.17842529660703E-31</v>
      </c>
      <c r="V32" s="28">
        <v>1.9558746056220899E-32</v>
      </c>
      <c r="W32" s="28">
        <v>2.5940094414994499E-33</v>
      </c>
      <c r="X32" s="28">
        <v>2.9183123495684302E-34</v>
      </c>
      <c r="Y32" s="28">
        <v>2.8905000406071299E-35</v>
      </c>
      <c r="Z32" s="28">
        <v>2.5847406818147301E-36</v>
      </c>
      <c r="AA32" s="28">
        <v>2.12459607235198E-37</v>
      </c>
      <c r="AB32" s="28">
        <v>1.6269466481888999E-38</v>
      </c>
      <c r="AC32" s="28">
        <v>1.17269330115892E-39</v>
      </c>
      <c r="AD32" s="28">
        <v>8.0211780078671702E-41</v>
      </c>
      <c r="AE32" s="28">
        <v>5.2404915272128497E-42</v>
      </c>
      <c r="AF32" s="28">
        <v>3.28780969385538E-43</v>
      </c>
      <c r="AG32" s="28">
        <v>1.9896061175171001E-44</v>
      </c>
      <c r="AH32" s="28">
        <v>1.16565440459582E-45</v>
      </c>
      <c r="AI32" s="28">
        <v>6.6326441713872997E-47</v>
      </c>
      <c r="AJ32" s="28">
        <v>3.6753025552115002E-48</v>
      </c>
      <c r="AK32" s="28">
        <v>1.98794466822105E-49</v>
      </c>
      <c r="AL32" s="28">
        <v>1.05172905792468E-50</v>
      </c>
      <c r="AM32" s="28">
        <v>5.4521269740744503E-52</v>
      </c>
      <c r="AN32" s="28">
        <v>2.7737855868061599E-53</v>
      </c>
      <c r="AO32" s="28">
        <v>1.3868496588516099E-54</v>
      </c>
      <c r="AP32" s="28">
        <v>6.8229801871202797E-56</v>
      </c>
      <c r="AQ32" s="28">
        <v>3.3066564715200899E-57</v>
      </c>
      <c r="AR32" s="28">
        <v>1.58018320428142E-58</v>
      </c>
      <c r="AS32" s="28">
        <v>7.4528085730079101E-60</v>
      </c>
      <c r="AT32" s="28">
        <v>3.4720059332668003E-61</v>
      </c>
      <c r="AU32" s="28">
        <v>1.59885964709122E-62</v>
      </c>
      <c r="AV32" s="28">
        <v>7.2830273058154297E-64</v>
      </c>
      <c r="AW32" s="28">
        <v>3.3550467237686901E-65</v>
      </c>
      <c r="AY32" s="28">
        <v>1.04577593380292E-118</v>
      </c>
      <c r="AZ32" s="28">
        <v>9.9844682244775504E-115</v>
      </c>
      <c r="BA32" s="28">
        <v>9.4335237264399003E-111</v>
      </c>
      <c r="BB32" s="28">
        <v>8.8036070476756598E-107</v>
      </c>
      <c r="BC32" s="28">
        <v>8.0968534830582199E-103</v>
      </c>
      <c r="BD32" s="28">
        <v>7.3178419945529906E-99</v>
      </c>
      <c r="BE32" s="28">
        <v>6.4742066092791095E-95</v>
      </c>
      <c r="BF32" s="28">
        <v>5.5773709027833603E-91</v>
      </c>
      <c r="BG32" s="28">
        <v>4.6434299666671E-87</v>
      </c>
      <c r="BH32" s="28">
        <v>3.6942095316223397E-83</v>
      </c>
      <c r="BI32" s="28">
        <v>2.7585383950897702E-79</v>
      </c>
      <c r="BJ32" s="28">
        <v>1.8737787155713599E-75</v>
      </c>
      <c r="BK32" s="28">
        <v>1.0876711567557101E-71</v>
      </c>
      <c r="BL32" s="28">
        <v>4.6057427022486504E-68</v>
      </c>
      <c r="BM32" s="28">
        <v>6.82335791283109E-65</v>
      </c>
      <c r="BN32" s="28">
        <v>5.4141552027351401E-62</v>
      </c>
      <c r="BO32" s="28">
        <v>1.38025920152796E-64</v>
      </c>
      <c r="BP32" s="28">
        <v>1.8842530929737501E-67</v>
      </c>
      <c r="BQ32" s="28">
        <v>1.82864885922763E-70</v>
      </c>
      <c r="BR32" s="28">
        <v>1.4139686957136501E-73</v>
      </c>
      <c r="BS32" s="28">
        <v>9.2605365156048801E-77</v>
      </c>
      <c r="BT32" s="28">
        <v>5.3350960553438402E-80</v>
      </c>
      <c r="BU32" s="28">
        <v>2.7734232825893599E-83</v>
      </c>
      <c r="BV32" s="28">
        <v>1.32478832740401E-86</v>
      </c>
      <c r="BW32" s="28">
        <v>5.8938789699077496E-90</v>
      </c>
      <c r="BX32" s="28">
        <v>2.4676656489702099E-93</v>
      </c>
      <c r="BY32" s="28">
        <v>9.8027945319160103E-97</v>
      </c>
      <c r="BZ32" s="28">
        <v>3.71914688238801E-100</v>
      </c>
      <c r="CA32" s="28">
        <v>1.35486861273526E-103</v>
      </c>
      <c r="CB32" s="28">
        <v>4.7604044096459298E-107</v>
      </c>
      <c r="CC32" s="28">
        <v>1.6192183619957201E-110</v>
      </c>
      <c r="CD32" s="28">
        <v>5.3488222455619601E-114</v>
      </c>
      <c r="CE32" s="28">
        <v>1.7206036093541699E-117</v>
      </c>
      <c r="CF32" s="28">
        <v>5.4024585246446704E-121</v>
      </c>
      <c r="CG32" s="28">
        <v>1.6591123884284301E-124</v>
      </c>
      <c r="CH32" s="28">
        <v>4.9924056125113498E-128</v>
      </c>
      <c r="CI32" s="28">
        <v>1.4742714089128499E-131</v>
      </c>
      <c r="CJ32" s="28">
        <v>4.2784310263719599E-135</v>
      </c>
      <c r="CK32" s="28">
        <v>1.22171765569695E-138</v>
      </c>
      <c r="CL32" s="28">
        <v>3.43652330714715E-142</v>
      </c>
      <c r="CM32" s="28">
        <v>9.5315554439244304E-146</v>
      </c>
      <c r="CN32" s="28">
        <v>2.6091300263691502E-149</v>
      </c>
      <c r="CO32" s="28">
        <v>7.0545528619683101E-153</v>
      </c>
      <c r="CP32" s="28">
        <v>1.8854151176563799E-156</v>
      </c>
      <c r="CQ32" s="28">
        <v>4.98426955165331E-160</v>
      </c>
      <c r="CR32" s="28">
        <v>1.3042997506753599E-163</v>
      </c>
    </row>
    <row r="33" spans="1:1429" ht="7.5" customHeight="1" x14ac:dyDescent="0.15">
      <c r="C33" s="27">
        <v>29</v>
      </c>
      <c r="D33" s="28">
        <v>2.6433022345672798E-55</v>
      </c>
      <c r="E33" s="28">
        <v>1.294791085528E-53</v>
      </c>
      <c r="F33" s="28">
        <v>6.4140376474486203E-52</v>
      </c>
      <c r="G33" s="28">
        <v>3.12324115015877E-50</v>
      </c>
      <c r="H33" s="28">
        <v>1.4906749441713301E-48</v>
      </c>
      <c r="I33" s="28">
        <v>6.9487429122517495E-47</v>
      </c>
      <c r="J33" s="28">
        <v>3.1487544319578902E-45</v>
      </c>
      <c r="K33" s="28">
        <v>1.37829218745741E-43</v>
      </c>
      <c r="L33" s="28">
        <v>5.7769396844185296E-42</v>
      </c>
      <c r="M33" s="28">
        <v>2.2890176049086301E-40</v>
      </c>
      <c r="N33" s="28">
        <v>8.4062074918884101E-39</v>
      </c>
      <c r="O33" s="28">
        <v>2.7676616711336401E-37</v>
      </c>
      <c r="P33" s="28">
        <v>7.6686312852823497E-36</v>
      </c>
      <c r="Q33" s="28">
        <v>1.54110596962406E-34</v>
      </c>
      <c r="R33" s="28">
        <v>1.28197060060185E-33</v>
      </c>
      <c r="S33" s="28">
        <v>5.7835357265224097E-33</v>
      </c>
      <c r="T33" s="28">
        <v>2.5918909776990101E-33</v>
      </c>
      <c r="U33" s="28">
        <v>6.3961416990282598E-34</v>
      </c>
      <c r="V33" s="28">
        <v>1.12709947680198E-34</v>
      </c>
      <c r="W33" s="28">
        <v>1.5822921049101601E-35</v>
      </c>
      <c r="X33" s="28">
        <v>1.8788377292560899E-36</v>
      </c>
      <c r="Y33" s="28">
        <v>1.95890177930556E-37</v>
      </c>
      <c r="Z33" s="28">
        <v>1.8393833895578601E-38</v>
      </c>
      <c r="AA33" s="28">
        <v>1.5840492364194899E-39</v>
      </c>
      <c r="AB33" s="28">
        <v>1.2682485222896001E-40</v>
      </c>
      <c r="AC33" s="28">
        <v>9.5395623889379506E-42</v>
      </c>
      <c r="AD33" s="28">
        <v>6.7972686988513198E-43</v>
      </c>
      <c r="AE33" s="28">
        <v>4.6186849437468602E-44</v>
      </c>
      <c r="AF33" s="28">
        <v>3.0092150939243303E-45</v>
      </c>
      <c r="AG33" s="28">
        <v>1.8884751215097999E-46</v>
      </c>
      <c r="AH33" s="28">
        <v>1.1459122524303901E-47</v>
      </c>
      <c r="AI33" s="28">
        <v>6.74502737559352E-49</v>
      </c>
      <c r="AJ33" s="28">
        <v>3.8620531520776702E-50</v>
      </c>
      <c r="AK33" s="28">
        <v>2.1562622892585299E-51</v>
      </c>
      <c r="AL33" s="28">
        <v>1.1763750119943099E-52</v>
      </c>
      <c r="AM33" s="28">
        <v>6.2827660413578602E-54</v>
      </c>
      <c r="AN33" s="28">
        <v>3.2902041604908597E-55</v>
      </c>
      <c r="AO33" s="28">
        <v>1.6919519402182999E-56</v>
      </c>
      <c r="AP33" s="28">
        <v>8.5547020769023696E-58</v>
      </c>
      <c r="AQ33" s="28">
        <v>4.2576863602793601E-59</v>
      </c>
      <c r="AR33" s="28">
        <v>2.0880662190855999E-60</v>
      </c>
      <c r="AS33" s="28">
        <v>1.0100036075932601E-61</v>
      </c>
      <c r="AT33" s="28">
        <v>4.8225611282364302E-63</v>
      </c>
      <c r="AU33" s="28">
        <v>2.2748008585681601E-64</v>
      </c>
      <c r="AV33" s="28">
        <v>1.0608039122584399E-65</v>
      </c>
      <c r="AW33" s="28">
        <v>5.00242781526259E-67</v>
      </c>
      <c r="AY33" s="28">
        <v>3.3499760972087702E-123</v>
      </c>
      <c r="AZ33" s="28">
        <v>3.1977453621864699E-119</v>
      </c>
      <c r="BA33" s="28">
        <v>3.0206361209272701E-115</v>
      </c>
      <c r="BB33" s="28">
        <v>2.81821974006449E-111</v>
      </c>
      <c r="BC33" s="28">
        <v>2.59119158966776E-107</v>
      </c>
      <c r="BD33" s="28">
        <v>2.3410352955086399E-103</v>
      </c>
      <c r="BE33" s="28">
        <v>2.0702196332327301E-99</v>
      </c>
      <c r="BF33" s="28">
        <v>1.7824347460516602E-95</v>
      </c>
      <c r="BG33" s="28">
        <v>1.4828752367484101E-91</v>
      </c>
      <c r="BH33" s="28">
        <v>1.1785792518930499E-87</v>
      </c>
      <c r="BI33" s="28">
        <v>8.7883456728901504E-84</v>
      </c>
      <c r="BJ33" s="28">
        <v>5.9566514515916898E-80</v>
      </c>
      <c r="BK33" s="28">
        <v>3.4441529254656497E-76</v>
      </c>
      <c r="BL33" s="28">
        <v>1.44455246891823E-72</v>
      </c>
      <c r="BM33" s="28">
        <v>2.0048865883974799E-69</v>
      </c>
      <c r="BN33" s="28">
        <v>1.48368534372734E-66</v>
      </c>
      <c r="BO33" s="28">
        <v>4.0538193996959797E-69</v>
      </c>
      <c r="BP33" s="28">
        <v>5.9050424518666196E-72</v>
      </c>
      <c r="BQ33" s="28">
        <v>6.0912309465698499E-75</v>
      </c>
      <c r="BR33" s="28">
        <v>4.9888629179348902E-78</v>
      </c>
      <c r="BS33" s="28">
        <v>3.45014032668551E-81</v>
      </c>
      <c r="BT33" s="28">
        <v>2.0929856801869698E-84</v>
      </c>
      <c r="BU33" s="28">
        <v>1.1427799106356701E-87</v>
      </c>
      <c r="BV33" s="28">
        <v>5.72023596114531E-91</v>
      </c>
      <c r="BW33" s="28">
        <v>2.6611875554098101E-94</v>
      </c>
      <c r="BX33" s="28">
        <v>1.16286703607063E-97</v>
      </c>
      <c r="BY33" s="28">
        <v>4.8127553361799802E-101</v>
      </c>
      <c r="BZ33" s="28">
        <v>1.8992338774756299E-104</v>
      </c>
      <c r="CA33" s="28">
        <v>7.1856903214684498E-108</v>
      </c>
      <c r="CB33" s="28">
        <v>2.6184512899128701E-111</v>
      </c>
      <c r="CC33" s="28">
        <v>9.2251142902584195E-115</v>
      </c>
      <c r="CD33" s="28">
        <v>3.1525748199382698E-118</v>
      </c>
      <c r="CE33" s="28">
        <v>1.04794682170901E-121</v>
      </c>
      <c r="CF33" s="28">
        <v>3.3965891836058098E-125</v>
      </c>
      <c r="CG33" s="28">
        <v>1.07570032239322E-128</v>
      </c>
      <c r="CH33" s="28">
        <v>3.3349257065258403E-132</v>
      </c>
      <c r="CI33" s="28">
        <v>1.01376031662534E-135</v>
      </c>
      <c r="CJ33" s="28">
        <v>3.0259827124169499E-139</v>
      </c>
      <c r="CK33" s="28">
        <v>8.8805384681137095E-143</v>
      </c>
      <c r="CL33" s="28">
        <v>2.56539999266258E-146</v>
      </c>
      <c r="CM33" s="28">
        <v>7.3023826614133698E-150</v>
      </c>
      <c r="CN33" s="28">
        <v>2.05009867649757E-153</v>
      </c>
      <c r="CO33" s="28">
        <v>5.6813868523426603E-157</v>
      </c>
      <c r="CP33" s="28">
        <v>1.55538742990853E-160</v>
      </c>
      <c r="CQ33" s="28">
        <v>4.2095250782981502E-164</v>
      </c>
      <c r="CR33" s="28">
        <v>1.12713252587489E-167</v>
      </c>
    </row>
    <row r="34" spans="1:1429" ht="7.5" customHeight="1" x14ac:dyDescent="0.15">
      <c r="C34" s="27">
        <v>30</v>
      </c>
      <c r="D34" s="28">
        <v>1.6294556251666399E-57</v>
      </c>
      <c r="E34" s="28">
        <v>7.9351068353537399E-56</v>
      </c>
      <c r="F34" s="28">
        <v>3.91000970357583E-54</v>
      </c>
      <c r="G34" s="28">
        <v>1.8931640596307999E-52</v>
      </c>
      <c r="H34" s="28">
        <v>8.9808520402153506E-51</v>
      </c>
      <c r="I34" s="28">
        <v>4.1588555090600498E-49</v>
      </c>
      <c r="J34" s="28">
        <v>1.87100887302964E-47</v>
      </c>
      <c r="K34" s="28">
        <v>8.1250191303779298E-46</v>
      </c>
      <c r="L34" s="28">
        <v>3.37536141416132E-44</v>
      </c>
      <c r="M34" s="28">
        <v>1.3239847780175499E-42</v>
      </c>
      <c r="N34" s="28">
        <v>4.8054006618120602E-41</v>
      </c>
      <c r="O34" s="28">
        <v>1.55992710480446E-39</v>
      </c>
      <c r="P34" s="28">
        <v>4.2453637819253198E-38</v>
      </c>
      <c r="Q34" s="28">
        <v>8.3167555481560195E-37</v>
      </c>
      <c r="R34" s="28">
        <v>6.5398258646594202E-36</v>
      </c>
      <c r="S34" s="28">
        <v>2.7826341983036599E-35</v>
      </c>
      <c r="T34" s="28">
        <v>1.3219618780913101E-35</v>
      </c>
      <c r="U34" s="28">
        <v>3.4600913612920399E-36</v>
      </c>
      <c r="V34" s="28">
        <v>6.4522856676892499E-37</v>
      </c>
      <c r="W34" s="28">
        <v>9.5606856398327398E-38</v>
      </c>
      <c r="X34" s="28">
        <v>1.19519954583322E-38</v>
      </c>
      <c r="Y34" s="28">
        <v>1.3088152516364201E-39</v>
      </c>
      <c r="Z34" s="28">
        <v>1.28793367208831E-40</v>
      </c>
      <c r="AA34" s="28">
        <v>1.1600039103729501E-41</v>
      </c>
      <c r="AB34" s="28">
        <v>9.6949709914036802E-43</v>
      </c>
      <c r="AC34" s="28">
        <v>7.5991644549972202E-44</v>
      </c>
      <c r="AD34" s="28">
        <v>5.6333570290678396E-45</v>
      </c>
      <c r="AE34" s="28">
        <v>3.9764713141883701E-46</v>
      </c>
      <c r="AF34" s="28">
        <v>2.6876754756528101E-47</v>
      </c>
      <c r="AG34" s="28">
        <v>1.74750390786656E-48</v>
      </c>
      <c r="AH34" s="28">
        <v>1.0972829527959501E-49</v>
      </c>
      <c r="AI34" s="28">
        <v>6.6760999423582598E-51</v>
      </c>
      <c r="AJ34" s="28">
        <v>3.9470434011572697E-52</v>
      </c>
      <c r="AK34" s="28">
        <v>2.2732171292083898E-53</v>
      </c>
      <c r="AL34" s="28">
        <v>1.2781089289349499E-54</v>
      </c>
      <c r="AM34" s="28">
        <v>7.0287238168815396E-56</v>
      </c>
      <c r="AN34" s="28">
        <v>3.7869922530688998E-57</v>
      </c>
      <c r="AO34" s="28">
        <v>2.00201783810332E-58</v>
      </c>
      <c r="AP34" s="28">
        <v>1.03985750662753E-59</v>
      </c>
      <c r="AQ34" s="28">
        <v>5.3128695949726099E-61</v>
      </c>
      <c r="AR34" s="28">
        <v>2.6730026379275102E-62</v>
      </c>
      <c r="AS34" s="28">
        <v>1.32557754788999E-63</v>
      </c>
      <c r="AT34" s="28">
        <v>6.4852666570060603E-65</v>
      </c>
      <c r="AU34" s="28">
        <v>3.1326690312788602E-66</v>
      </c>
      <c r="AV34" s="28">
        <v>1.4951770060381601E-67</v>
      </c>
      <c r="AW34" s="28">
        <v>7.21616175382568E-69</v>
      </c>
      <c r="AY34" s="28">
        <v>1.0609164092316901E-127</v>
      </c>
      <c r="AZ34" s="28">
        <v>1.0125054176796299E-123</v>
      </c>
      <c r="BA34" s="28">
        <v>9.5621832785023101E-120</v>
      </c>
      <c r="BB34" s="28">
        <v>8.9191796307925306E-116</v>
      </c>
      <c r="BC34" s="28">
        <v>8.1982852299705497E-112</v>
      </c>
      <c r="BD34" s="28">
        <v>7.4042530641095194E-108</v>
      </c>
      <c r="BE34" s="28">
        <v>6.54497276332342E-104</v>
      </c>
      <c r="BF34" s="28">
        <v>5.6322201174504096E-100</v>
      </c>
      <c r="BG34" s="28">
        <v>4.68255377846901E-96</v>
      </c>
      <c r="BH34" s="28">
        <v>3.7183869925698298E-92</v>
      </c>
      <c r="BI34" s="28">
        <v>2.7692677436090299E-88</v>
      </c>
      <c r="BJ34" s="28">
        <v>1.8734079406034199E-84</v>
      </c>
      <c r="BK34" s="28">
        <v>1.07951308627729E-80</v>
      </c>
      <c r="BL34" s="28">
        <v>4.4898381355633896E-77</v>
      </c>
      <c r="BM34" s="28">
        <v>5.8610994047070799E-74</v>
      </c>
      <c r="BN34" s="28">
        <v>4.0637220936364698E-71</v>
      </c>
      <c r="BO34" s="28">
        <v>1.1846596954378201E-73</v>
      </c>
      <c r="BP34" s="28">
        <v>1.83409349437934E-76</v>
      </c>
      <c r="BQ34" s="28">
        <v>2.0039191361292799E-79</v>
      </c>
      <c r="BR34" s="28">
        <v>1.73306842951748E-82</v>
      </c>
      <c r="BS34" s="28">
        <v>1.2620701681614301E-85</v>
      </c>
      <c r="BT34" s="28">
        <v>8.0417728753457705E-89</v>
      </c>
      <c r="BU34" s="28">
        <v>4.6014087476054997E-92</v>
      </c>
      <c r="BV34" s="28">
        <v>2.4086525503467301E-95</v>
      </c>
      <c r="BW34" s="28">
        <v>1.1695864997413701E-98</v>
      </c>
      <c r="BX34" s="28">
        <v>5.3249435422860201E-102</v>
      </c>
      <c r="BY34" s="28">
        <v>2.2924387393323801E-105</v>
      </c>
      <c r="BZ34" s="28">
        <v>9.3960543997882301E-109</v>
      </c>
      <c r="CA34" s="28">
        <v>3.6871475676196401E-112</v>
      </c>
      <c r="CB34" s="28">
        <v>1.39173396924702E-115</v>
      </c>
      <c r="CC34" s="28">
        <v>5.0727874671477403E-119</v>
      </c>
      <c r="CD34" s="28">
        <v>1.7914800988993901E-122</v>
      </c>
      <c r="CE34" s="28">
        <v>6.1474885427279398E-126</v>
      </c>
      <c r="CF34" s="28">
        <v>2.0548610282568501E-129</v>
      </c>
      <c r="CG34" s="28">
        <v>6.7051266295353101E-133</v>
      </c>
      <c r="CH34" s="28">
        <v>2.1399191103745701E-136</v>
      </c>
      <c r="CI34" s="28">
        <v>6.6908786632737297E-140</v>
      </c>
      <c r="CJ34" s="28">
        <v>2.0526373630039901E-143</v>
      </c>
      <c r="CK34" s="28">
        <v>6.1867518912220601E-147</v>
      </c>
      <c r="CL34" s="28">
        <v>1.83422569737629E-150</v>
      </c>
      <c r="CM34" s="28">
        <v>5.3548694746392501E-154</v>
      </c>
      <c r="CN34" s="28">
        <v>1.54089303424844E-157</v>
      </c>
      <c r="CO34" s="28">
        <v>4.3742713612396703E-161</v>
      </c>
      <c r="CP34" s="28">
        <v>1.2260162214684899E-164</v>
      </c>
      <c r="CQ34" s="28">
        <v>3.3951674466783298E-168</v>
      </c>
      <c r="CR34" s="28">
        <v>9.2971489402670505E-172</v>
      </c>
    </row>
    <row r="35" spans="1:1429" ht="7.5" customHeight="1" x14ac:dyDescent="0.15">
      <c r="BBY35" s="50"/>
    </row>
    <row r="36" spans="1:1429" ht="7.5" customHeight="1" x14ac:dyDescent="0.15">
      <c r="A36" s="31"/>
      <c r="B36" s="31"/>
      <c r="C36" s="31"/>
      <c r="D36" s="32">
        <v>1</v>
      </c>
      <c r="E36" s="32">
        <f>D36+1</f>
        <v>2</v>
      </c>
      <c r="F36" s="32">
        <f t="shared" ref="F36:BQ36" si="0">E36+1</f>
        <v>3</v>
      </c>
      <c r="G36" s="32">
        <f t="shared" si="0"/>
        <v>4</v>
      </c>
      <c r="H36" s="32">
        <f t="shared" si="0"/>
        <v>5</v>
      </c>
      <c r="I36" s="32">
        <f t="shared" si="0"/>
        <v>6</v>
      </c>
      <c r="J36" s="32">
        <f t="shared" si="0"/>
        <v>7</v>
      </c>
      <c r="K36" s="32">
        <f t="shared" si="0"/>
        <v>8</v>
      </c>
      <c r="L36" s="32">
        <f t="shared" si="0"/>
        <v>9</v>
      </c>
      <c r="M36" s="32">
        <f t="shared" si="0"/>
        <v>10</v>
      </c>
      <c r="N36" s="32">
        <f t="shared" si="0"/>
        <v>11</v>
      </c>
      <c r="O36" s="32">
        <f t="shared" si="0"/>
        <v>12</v>
      </c>
      <c r="P36" s="32">
        <f t="shared" si="0"/>
        <v>13</v>
      </c>
      <c r="Q36" s="32">
        <f t="shared" si="0"/>
        <v>14</v>
      </c>
      <c r="R36" s="32">
        <f t="shared" si="0"/>
        <v>15</v>
      </c>
      <c r="S36" s="32">
        <f t="shared" si="0"/>
        <v>16</v>
      </c>
      <c r="T36" s="32">
        <f t="shared" si="0"/>
        <v>17</v>
      </c>
      <c r="U36" s="32">
        <f t="shared" si="0"/>
        <v>18</v>
      </c>
      <c r="V36" s="32">
        <f t="shared" si="0"/>
        <v>19</v>
      </c>
      <c r="W36" s="32">
        <f t="shared" si="0"/>
        <v>20</v>
      </c>
      <c r="X36" s="32">
        <f t="shared" si="0"/>
        <v>21</v>
      </c>
      <c r="Y36" s="32">
        <f t="shared" si="0"/>
        <v>22</v>
      </c>
      <c r="Z36" s="32">
        <f t="shared" si="0"/>
        <v>23</v>
      </c>
      <c r="AA36" s="32">
        <f t="shared" si="0"/>
        <v>24</v>
      </c>
      <c r="AB36" s="32">
        <f t="shared" si="0"/>
        <v>25</v>
      </c>
      <c r="AC36" s="32">
        <f t="shared" si="0"/>
        <v>26</v>
      </c>
      <c r="AD36" s="32">
        <f t="shared" si="0"/>
        <v>27</v>
      </c>
      <c r="AE36" s="32">
        <f t="shared" si="0"/>
        <v>28</v>
      </c>
      <c r="AF36" s="32">
        <f t="shared" si="0"/>
        <v>29</v>
      </c>
      <c r="AG36" s="32">
        <f t="shared" si="0"/>
        <v>30</v>
      </c>
      <c r="AH36" s="32">
        <f t="shared" si="0"/>
        <v>31</v>
      </c>
      <c r="AI36" s="32">
        <f t="shared" si="0"/>
        <v>32</v>
      </c>
      <c r="AJ36" s="32">
        <f t="shared" si="0"/>
        <v>33</v>
      </c>
      <c r="AK36" s="32">
        <f t="shared" si="0"/>
        <v>34</v>
      </c>
      <c r="AL36" s="32">
        <f t="shared" si="0"/>
        <v>35</v>
      </c>
      <c r="AM36" s="32">
        <f t="shared" si="0"/>
        <v>36</v>
      </c>
      <c r="AN36" s="32">
        <f t="shared" si="0"/>
        <v>37</v>
      </c>
      <c r="AO36" s="32">
        <f t="shared" si="0"/>
        <v>38</v>
      </c>
      <c r="AP36" s="32">
        <f t="shared" si="0"/>
        <v>39</v>
      </c>
      <c r="AQ36" s="32">
        <f t="shared" si="0"/>
        <v>40</v>
      </c>
      <c r="AR36" s="32">
        <f t="shared" si="0"/>
        <v>41</v>
      </c>
      <c r="AS36" s="32">
        <f t="shared" si="0"/>
        <v>42</v>
      </c>
      <c r="AT36" s="32">
        <f t="shared" si="0"/>
        <v>43</v>
      </c>
      <c r="AU36" s="32">
        <f t="shared" si="0"/>
        <v>44</v>
      </c>
      <c r="AV36" s="32">
        <f t="shared" si="0"/>
        <v>45</v>
      </c>
      <c r="AW36" s="32">
        <f t="shared" si="0"/>
        <v>46</v>
      </c>
      <c r="AX36" s="32">
        <f t="shared" si="0"/>
        <v>47</v>
      </c>
      <c r="AY36" s="32">
        <f t="shared" si="0"/>
        <v>48</v>
      </c>
      <c r="AZ36" s="32">
        <f t="shared" si="0"/>
        <v>49</v>
      </c>
      <c r="BA36" s="32">
        <f t="shared" si="0"/>
        <v>50</v>
      </c>
      <c r="BB36" s="32">
        <f t="shared" si="0"/>
        <v>51</v>
      </c>
      <c r="BC36" s="32">
        <f t="shared" si="0"/>
        <v>52</v>
      </c>
      <c r="BD36" s="32">
        <f t="shared" si="0"/>
        <v>53</v>
      </c>
      <c r="BE36" s="32">
        <f t="shared" si="0"/>
        <v>54</v>
      </c>
      <c r="BF36" s="32">
        <f t="shared" si="0"/>
        <v>55</v>
      </c>
      <c r="BG36" s="32">
        <f t="shared" si="0"/>
        <v>56</v>
      </c>
      <c r="BH36" s="32">
        <f t="shared" si="0"/>
        <v>57</v>
      </c>
      <c r="BI36" s="32">
        <f t="shared" si="0"/>
        <v>58</v>
      </c>
      <c r="BJ36" s="32">
        <f t="shared" si="0"/>
        <v>59</v>
      </c>
      <c r="BK36" s="32">
        <f t="shared" si="0"/>
        <v>60</v>
      </c>
      <c r="BL36" s="32">
        <f t="shared" si="0"/>
        <v>61</v>
      </c>
      <c r="BM36" s="32">
        <f t="shared" si="0"/>
        <v>62</v>
      </c>
      <c r="BN36" s="32">
        <f t="shared" si="0"/>
        <v>63</v>
      </c>
      <c r="BO36" s="32">
        <f t="shared" si="0"/>
        <v>64</v>
      </c>
      <c r="BP36" s="32">
        <f t="shared" si="0"/>
        <v>65</v>
      </c>
      <c r="BQ36" s="32">
        <f t="shared" si="0"/>
        <v>66</v>
      </c>
      <c r="BR36" s="32">
        <f t="shared" ref="BR36:EC36" si="1">BQ36+1</f>
        <v>67</v>
      </c>
      <c r="BS36" s="32">
        <f t="shared" si="1"/>
        <v>68</v>
      </c>
      <c r="BT36" s="32">
        <f t="shared" si="1"/>
        <v>69</v>
      </c>
      <c r="BU36" s="32">
        <f t="shared" si="1"/>
        <v>70</v>
      </c>
      <c r="BV36" s="32">
        <f t="shared" si="1"/>
        <v>71</v>
      </c>
      <c r="BW36" s="32">
        <f t="shared" si="1"/>
        <v>72</v>
      </c>
      <c r="BX36" s="32">
        <f t="shared" si="1"/>
        <v>73</v>
      </c>
      <c r="BY36" s="32">
        <f t="shared" si="1"/>
        <v>74</v>
      </c>
      <c r="BZ36" s="32">
        <f t="shared" si="1"/>
        <v>75</v>
      </c>
      <c r="CA36" s="32">
        <f t="shared" si="1"/>
        <v>76</v>
      </c>
      <c r="CB36" s="32">
        <f t="shared" si="1"/>
        <v>77</v>
      </c>
      <c r="CC36" s="32">
        <f t="shared" si="1"/>
        <v>78</v>
      </c>
      <c r="CD36" s="32">
        <f t="shared" si="1"/>
        <v>79</v>
      </c>
      <c r="CE36" s="32">
        <f t="shared" si="1"/>
        <v>80</v>
      </c>
      <c r="CF36" s="32">
        <f t="shared" si="1"/>
        <v>81</v>
      </c>
      <c r="CG36" s="32">
        <f t="shared" si="1"/>
        <v>82</v>
      </c>
      <c r="CH36" s="32">
        <f t="shared" si="1"/>
        <v>83</v>
      </c>
      <c r="CI36" s="32">
        <f t="shared" si="1"/>
        <v>84</v>
      </c>
      <c r="CJ36" s="32">
        <f t="shared" si="1"/>
        <v>85</v>
      </c>
      <c r="CK36" s="32">
        <f t="shared" si="1"/>
        <v>86</v>
      </c>
      <c r="CL36" s="32">
        <f t="shared" si="1"/>
        <v>87</v>
      </c>
      <c r="CM36" s="32">
        <f t="shared" si="1"/>
        <v>88</v>
      </c>
      <c r="CN36" s="32">
        <f t="shared" si="1"/>
        <v>89</v>
      </c>
      <c r="CO36" s="32">
        <f t="shared" si="1"/>
        <v>90</v>
      </c>
      <c r="CP36" s="32">
        <f t="shared" si="1"/>
        <v>91</v>
      </c>
      <c r="CQ36" s="32">
        <f t="shared" si="1"/>
        <v>92</v>
      </c>
      <c r="CR36" s="32">
        <f t="shared" si="1"/>
        <v>93</v>
      </c>
      <c r="CS36" s="32">
        <f t="shared" si="1"/>
        <v>94</v>
      </c>
      <c r="CT36" s="32">
        <f t="shared" si="1"/>
        <v>95</v>
      </c>
      <c r="CU36" s="32">
        <f t="shared" si="1"/>
        <v>96</v>
      </c>
      <c r="CV36" s="32">
        <f t="shared" si="1"/>
        <v>97</v>
      </c>
      <c r="CW36" s="32">
        <f t="shared" si="1"/>
        <v>98</v>
      </c>
      <c r="CX36" s="32">
        <f t="shared" si="1"/>
        <v>99</v>
      </c>
      <c r="CY36" s="32">
        <f t="shared" si="1"/>
        <v>100</v>
      </c>
      <c r="CZ36" s="32">
        <f t="shared" si="1"/>
        <v>101</v>
      </c>
      <c r="DA36" s="32">
        <f t="shared" si="1"/>
        <v>102</v>
      </c>
      <c r="DB36" s="32">
        <f t="shared" si="1"/>
        <v>103</v>
      </c>
      <c r="DC36" s="32">
        <f t="shared" si="1"/>
        <v>104</v>
      </c>
      <c r="DD36" s="32">
        <f t="shared" si="1"/>
        <v>105</v>
      </c>
      <c r="DE36" s="32">
        <f t="shared" si="1"/>
        <v>106</v>
      </c>
      <c r="DF36" s="32">
        <f t="shared" si="1"/>
        <v>107</v>
      </c>
      <c r="DG36" s="32">
        <f t="shared" si="1"/>
        <v>108</v>
      </c>
      <c r="DH36" s="32">
        <f t="shared" si="1"/>
        <v>109</v>
      </c>
      <c r="DI36" s="32">
        <f t="shared" si="1"/>
        <v>110</v>
      </c>
      <c r="DJ36" s="32">
        <f t="shared" si="1"/>
        <v>111</v>
      </c>
      <c r="DK36" s="32">
        <f t="shared" si="1"/>
        <v>112</v>
      </c>
      <c r="DL36" s="32">
        <f t="shared" si="1"/>
        <v>113</v>
      </c>
      <c r="DM36" s="32">
        <f t="shared" si="1"/>
        <v>114</v>
      </c>
      <c r="DN36" s="32">
        <f t="shared" si="1"/>
        <v>115</v>
      </c>
      <c r="DO36" s="32">
        <f t="shared" si="1"/>
        <v>116</v>
      </c>
      <c r="DP36" s="32">
        <f t="shared" si="1"/>
        <v>117</v>
      </c>
      <c r="DQ36" s="32">
        <f t="shared" si="1"/>
        <v>118</v>
      </c>
      <c r="DR36" s="32">
        <f t="shared" si="1"/>
        <v>119</v>
      </c>
      <c r="DS36" s="32">
        <f t="shared" si="1"/>
        <v>120</v>
      </c>
      <c r="DT36" s="32">
        <f t="shared" si="1"/>
        <v>121</v>
      </c>
      <c r="DU36" s="32">
        <f t="shared" si="1"/>
        <v>122</v>
      </c>
      <c r="DV36" s="32">
        <f t="shared" si="1"/>
        <v>123</v>
      </c>
      <c r="DW36" s="32">
        <f t="shared" si="1"/>
        <v>124</v>
      </c>
      <c r="DX36" s="32">
        <f t="shared" si="1"/>
        <v>125</v>
      </c>
      <c r="DY36" s="32">
        <f t="shared" si="1"/>
        <v>126</v>
      </c>
      <c r="DZ36" s="32">
        <f t="shared" si="1"/>
        <v>127</v>
      </c>
      <c r="EA36" s="32">
        <f t="shared" si="1"/>
        <v>128</v>
      </c>
      <c r="EB36" s="32">
        <f t="shared" si="1"/>
        <v>129</v>
      </c>
      <c r="EC36" s="32">
        <f t="shared" si="1"/>
        <v>130</v>
      </c>
      <c r="ED36" s="32">
        <f t="shared" ref="ED36:GO36" si="2">EC36+1</f>
        <v>131</v>
      </c>
      <c r="EE36" s="32">
        <f t="shared" si="2"/>
        <v>132</v>
      </c>
      <c r="EF36" s="32">
        <f t="shared" si="2"/>
        <v>133</v>
      </c>
      <c r="EG36" s="32">
        <f t="shared" si="2"/>
        <v>134</v>
      </c>
      <c r="EH36" s="32">
        <f t="shared" si="2"/>
        <v>135</v>
      </c>
      <c r="EI36" s="32">
        <f t="shared" si="2"/>
        <v>136</v>
      </c>
      <c r="EJ36" s="32">
        <f t="shared" si="2"/>
        <v>137</v>
      </c>
      <c r="EK36" s="32">
        <f t="shared" si="2"/>
        <v>138</v>
      </c>
      <c r="EL36" s="32">
        <f t="shared" si="2"/>
        <v>139</v>
      </c>
      <c r="EM36" s="32">
        <f t="shared" si="2"/>
        <v>140</v>
      </c>
      <c r="EN36" s="32">
        <f t="shared" si="2"/>
        <v>141</v>
      </c>
      <c r="EO36" s="32">
        <f t="shared" si="2"/>
        <v>142</v>
      </c>
      <c r="EP36" s="32">
        <f t="shared" si="2"/>
        <v>143</v>
      </c>
      <c r="EQ36" s="32">
        <f t="shared" si="2"/>
        <v>144</v>
      </c>
      <c r="ER36" s="32">
        <f t="shared" si="2"/>
        <v>145</v>
      </c>
      <c r="ES36" s="32">
        <f t="shared" si="2"/>
        <v>146</v>
      </c>
      <c r="ET36" s="32">
        <f t="shared" si="2"/>
        <v>147</v>
      </c>
      <c r="EU36" s="32">
        <f t="shared" si="2"/>
        <v>148</v>
      </c>
      <c r="EV36" s="32">
        <f t="shared" si="2"/>
        <v>149</v>
      </c>
      <c r="EW36" s="32">
        <f t="shared" si="2"/>
        <v>150</v>
      </c>
      <c r="EX36" s="32">
        <f t="shared" si="2"/>
        <v>151</v>
      </c>
      <c r="EY36" s="32">
        <f t="shared" si="2"/>
        <v>152</v>
      </c>
      <c r="EZ36" s="32">
        <f t="shared" si="2"/>
        <v>153</v>
      </c>
      <c r="FA36" s="32">
        <f t="shared" si="2"/>
        <v>154</v>
      </c>
      <c r="FB36" s="32">
        <f t="shared" si="2"/>
        <v>155</v>
      </c>
      <c r="FC36" s="32">
        <f t="shared" si="2"/>
        <v>156</v>
      </c>
      <c r="FD36" s="32">
        <f t="shared" si="2"/>
        <v>157</v>
      </c>
      <c r="FE36" s="32">
        <f t="shared" si="2"/>
        <v>158</v>
      </c>
      <c r="FF36" s="32">
        <f t="shared" si="2"/>
        <v>159</v>
      </c>
      <c r="FG36" s="32">
        <f t="shared" si="2"/>
        <v>160</v>
      </c>
      <c r="FH36" s="32">
        <f t="shared" si="2"/>
        <v>161</v>
      </c>
      <c r="FI36" s="32">
        <f t="shared" si="2"/>
        <v>162</v>
      </c>
      <c r="FJ36" s="32">
        <f t="shared" si="2"/>
        <v>163</v>
      </c>
      <c r="FK36" s="32">
        <f t="shared" si="2"/>
        <v>164</v>
      </c>
      <c r="FL36" s="32">
        <f t="shared" si="2"/>
        <v>165</v>
      </c>
      <c r="FM36" s="32">
        <f t="shared" si="2"/>
        <v>166</v>
      </c>
      <c r="FN36" s="32">
        <f t="shared" si="2"/>
        <v>167</v>
      </c>
      <c r="FO36" s="32">
        <f t="shared" si="2"/>
        <v>168</v>
      </c>
      <c r="FP36" s="32">
        <f t="shared" si="2"/>
        <v>169</v>
      </c>
      <c r="FQ36" s="32">
        <f t="shared" si="2"/>
        <v>170</v>
      </c>
      <c r="FR36" s="32">
        <f t="shared" si="2"/>
        <v>171</v>
      </c>
      <c r="FS36" s="32">
        <f t="shared" si="2"/>
        <v>172</v>
      </c>
      <c r="FT36" s="32">
        <f t="shared" si="2"/>
        <v>173</v>
      </c>
      <c r="FU36" s="32">
        <f t="shared" si="2"/>
        <v>174</v>
      </c>
      <c r="FV36" s="32">
        <f t="shared" si="2"/>
        <v>175</v>
      </c>
      <c r="FW36" s="32">
        <f t="shared" si="2"/>
        <v>176</v>
      </c>
      <c r="FX36" s="32">
        <f t="shared" si="2"/>
        <v>177</v>
      </c>
      <c r="FY36" s="32">
        <f t="shared" si="2"/>
        <v>178</v>
      </c>
      <c r="FZ36" s="32">
        <f t="shared" si="2"/>
        <v>179</v>
      </c>
      <c r="GA36" s="32">
        <f t="shared" si="2"/>
        <v>180</v>
      </c>
      <c r="GB36" s="32">
        <f t="shared" si="2"/>
        <v>181</v>
      </c>
      <c r="GC36" s="32">
        <f t="shared" si="2"/>
        <v>182</v>
      </c>
      <c r="GD36" s="32">
        <f t="shared" si="2"/>
        <v>183</v>
      </c>
      <c r="GE36" s="32">
        <f t="shared" si="2"/>
        <v>184</v>
      </c>
      <c r="GF36" s="32">
        <f t="shared" si="2"/>
        <v>185</v>
      </c>
      <c r="GG36" s="32">
        <f t="shared" si="2"/>
        <v>186</v>
      </c>
      <c r="GH36" s="32">
        <f t="shared" si="2"/>
        <v>187</v>
      </c>
      <c r="GI36" s="32">
        <f t="shared" si="2"/>
        <v>188</v>
      </c>
      <c r="GJ36" s="32">
        <f t="shared" si="2"/>
        <v>189</v>
      </c>
      <c r="GK36" s="32">
        <f t="shared" si="2"/>
        <v>190</v>
      </c>
      <c r="GL36" s="32">
        <f t="shared" si="2"/>
        <v>191</v>
      </c>
      <c r="GM36" s="32">
        <f t="shared" si="2"/>
        <v>192</v>
      </c>
      <c r="GN36" s="32">
        <f t="shared" si="2"/>
        <v>193</v>
      </c>
      <c r="GO36" s="32">
        <f t="shared" si="2"/>
        <v>194</v>
      </c>
      <c r="GP36" s="32">
        <f t="shared" ref="GP36:JA36" si="3">GO36+1</f>
        <v>195</v>
      </c>
      <c r="GQ36" s="32">
        <f t="shared" si="3"/>
        <v>196</v>
      </c>
      <c r="GR36" s="32">
        <f t="shared" si="3"/>
        <v>197</v>
      </c>
      <c r="GS36" s="32">
        <f t="shared" si="3"/>
        <v>198</v>
      </c>
      <c r="GT36" s="32">
        <f t="shared" si="3"/>
        <v>199</v>
      </c>
      <c r="GU36" s="32">
        <f t="shared" si="3"/>
        <v>200</v>
      </c>
      <c r="GV36" s="32">
        <f t="shared" si="3"/>
        <v>201</v>
      </c>
      <c r="GW36" s="32">
        <f t="shared" si="3"/>
        <v>202</v>
      </c>
      <c r="GX36" s="32">
        <f t="shared" si="3"/>
        <v>203</v>
      </c>
      <c r="GY36" s="32">
        <f t="shared" si="3"/>
        <v>204</v>
      </c>
      <c r="GZ36" s="32">
        <f t="shared" si="3"/>
        <v>205</v>
      </c>
      <c r="HA36" s="32">
        <f t="shared" si="3"/>
        <v>206</v>
      </c>
      <c r="HB36" s="32">
        <f t="shared" si="3"/>
        <v>207</v>
      </c>
      <c r="HC36" s="32">
        <f t="shared" si="3"/>
        <v>208</v>
      </c>
      <c r="HD36" s="32">
        <f t="shared" si="3"/>
        <v>209</v>
      </c>
      <c r="HE36" s="32">
        <f t="shared" si="3"/>
        <v>210</v>
      </c>
      <c r="HF36" s="32">
        <f t="shared" si="3"/>
        <v>211</v>
      </c>
      <c r="HG36" s="32">
        <f t="shared" si="3"/>
        <v>212</v>
      </c>
      <c r="HH36" s="32">
        <f t="shared" si="3"/>
        <v>213</v>
      </c>
      <c r="HI36" s="32">
        <f t="shared" si="3"/>
        <v>214</v>
      </c>
      <c r="HJ36" s="32">
        <f t="shared" si="3"/>
        <v>215</v>
      </c>
      <c r="HK36" s="32">
        <f t="shared" si="3"/>
        <v>216</v>
      </c>
      <c r="HL36" s="32">
        <f t="shared" si="3"/>
        <v>217</v>
      </c>
      <c r="HM36" s="32">
        <f t="shared" si="3"/>
        <v>218</v>
      </c>
      <c r="HN36" s="32">
        <f t="shared" si="3"/>
        <v>219</v>
      </c>
      <c r="HO36" s="32">
        <f t="shared" si="3"/>
        <v>220</v>
      </c>
      <c r="HP36" s="32">
        <f t="shared" si="3"/>
        <v>221</v>
      </c>
      <c r="HQ36" s="32">
        <f t="shared" si="3"/>
        <v>222</v>
      </c>
      <c r="HR36" s="32">
        <f t="shared" si="3"/>
        <v>223</v>
      </c>
      <c r="HS36" s="32">
        <f t="shared" si="3"/>
        <v>224</v>
      </c>
      <c r="HT36" s="32">
        <f t="shared" si="3"/>
        <v>225</v>
      </c>
      <c r="HU36" s="32">
        <f t="shared" si="3"/>
        <v>226</v>
      </c>
      <c r="HV36" s="32">
        <f t="shared" si="3"/>
        <v>227</v>
      </c>
      <c r="HW36" s="32">
        <f t="shared" si="3"/>
        <v>228</v>
      </c>
      <c r="HX36" s="32">
        <f t="shared" si="3"/>
        <v>229</v>
      </c>
      <c r="HY36" s="32">
        <f t="shared" si="3"/>
        <v>230</v>
      </c>
      <c r="HZ36" s="32">
        <f t="shared" si="3"/>
        <v>231</v>
      </c>
      <c r="IA36" s="32">
        <f t="shared" si="3"/>
        <v>232</v>
      </c>
      <c r="IB36" s="32">
        <f t="shared" si="3"/>
        <v>233</v>
      </c>
      <c r="IC36" s="32">
        <f t="shared" si="3"/>
        <v>234</v>
      </c>
      <c r="ID36" s="32">
        <f t="shared" si="3"/>
        <v>235</v>
      </c>
      <c r="IE36" s="32">
        <f t="shared" si="3"/>
        <v>236</v>
      </c>
      <c r="IF36" s="32">
        <f t="shared" si="3"/>
        <v>237</v>
      </c>
      <c r="IG36" s="32">
        <f t="shared" si="3"/>
        <v>238</v>
      </c>
      <c r="IH36" s="32">
        <f t="shared" si="3"/>
        <v>239</v>
      </c>
      <c r="II36" s="32">
        <f t="shared" si="3"/>
        <v>240</v>
      </c>
      <c r="IJ36" s="32">
        <f t="shared" si="3"/>
        <v>241</v>
      </c>
      <c r="IK36" s="32">
        <f t="shared" si="3"/>
        <v>242</v>
      </c>
      <c r="IL36" s="32">
        <f t="shared" si="3"/>
        <v>243</v>
      </c>
      <c r="IM36" s="32">
        <f t="shared" si="3"/>
        <v>244</v>
      </c>
      <c r="IN36" s="32">
        <f t="shared" si="3"/>
        <v>245</v>
      </c>
      <c r="IO36" s="32">
        <f t="shared" si="3"/>
        <v>246</v>
      </c>
      <c r="IP36" s="32">
        <f t="shared" si="3"/>
        <v>247</v>
      </c>
      <c r="IQ36" s="32">
        <f t="shared" si="3"/>
        <v>248</v>
      </c>
      <c r="IR36" s="32">
        <f t="shared" si="3"/>
        <v>249</v>
      </c>
      <c r="IS36" s="32">
        <f t="shared" si="3"/>
        <v>250</v>
      </c>
      <c r="IT36" s="32">
        <f t="shared" si="3"/>
        <v>251</v>
      </c>
      <c r="IU36" s="32">
        <f t="shared" si="3"/>
        <v>252</v>
      </c>
      <c r="IV36" s="32">
        <f t="shared" si="3"/>
        <v>253</v>
      </c>
      <c r="IW36" s="32">
        <f t="shared" si="3"/>
        <v>254</v>
      </c>
      <c r="IX36" s="32">
        <f t="shared" si="3"/>
        <v>255</v>
      </c>
      <c r="IY36" s="32">
        <f t="shared" si="3"/>
        <v>256</v>
      </c>
      <c r="IZ36" s="32">
        <f t="shared" si="3"/>
        <v>257</v>
      </c>
      <c r="JA36" s="32">
        <f t="shared" si="3"/>
        <v>258</v>
      </c>
      <c r="JB36" s="32">
        <f t="shared" ref="JB36:LM36" si="4">JA36+1</f>
        <v>259</v>
      </c>
      <c r="JC36" s="32">
        <f t="shared" si="4"/>
        <v>260</v>
      </c>
      <c r="JD36" s="32">
        <f t="shared" si="4"/>
        <v>261</v>
      </c>
      <c r="JE36" s="32">
        <f t="shared" si="4"/>
        <v>262</v>
      </c>
      <c r="JF36" s="32">
        <f t="shared" si="4"/>
        <v>263</v>
      </c>
      <c r="JG36" s="32">
        <f t="shared" si="4"/>
        <v>264</v>
      </c>
      <c r="JH36" s="32">
        <f t="shared" si="4"/>
        <v>265</v>
      </c>
      <c r="JI36" s="32">
        <f t="shared" si="4"/>
        <v>266</v>
      </c>
      <c r="JJ36" s="32">
        <f t="shared" si="4"/>
        <v>267</v>
      </c>
      <c r="JK36" s="32">
        <f t="shared" si="4"/>
        <v>268</v>
      </c>
      <c r="JL36" s="32">
        <f t="shared" si="4"/>
        <v>269</v>
      </c>
      <c r="JM36" s="32">
        <f t="shared" si="4"/>
        <v>270</v>
      </c>
      <c r="JN36" s="32">
        <f t="shared" si="4"/>
        <v>271</v>
      </c>
      <c r="JO36" s="32">
        <f t="shared" si="4"/>
        <v>272</v>
      </c>
      <c r="JP36" s="32">
        <f t="shared" si="4"/>
        <v>273</v>
      </c>
      <c r="JQ36" s="32">
        <f t="shared" si="4"/>
        <v>274</v>
      </c>
      <c r="JR36" s="32">
        <f t="shared" si="4"/>
        <v>275</v>
      </c>
      <c r="JS36" s="32">
        <f t="shared" si="4"/>
        <v>276</v>
      </c>
      <c r="JT36" s="32">
        <f t="shared" si="4"/>
        <v>277</v>
      </c>
      <c r="JU36" s="32">
        <f t="shared" si="4"/>
        <v>278</v>
      </c>
      <c r="JV36" s="32">
        <f t="shared" si="4"/>
        <v>279</v>
      </c>
      <c r="JW36" s="32">
        <f t="shared" si="4"/>
        <v>280</v>
      </c>
      <c r="JX36" s="32">
        <f t="shared" si="4"/>
        <v>281</v>
      </c>
      <c r="JY36" s="32">
        <f t="shared" si="4"/>
        <v>282</v>
      </c>
      <c r="JZ36" s="32">
        <f t="shared" si="4"/>
        <v>283</v>
      </c>
      <c r="KA36" s="32">
        <f t="shared" si="4"/>
        <v>284</v>
      </c>
      <c r="KB36" s="32">
        <f t="shared" si="4"/>
        <v>285</v>
      </c>
      <c r="KC36" s="32">
        <f t="shared" si="4"/>
        <v>286</v>
      </c>
      <c r="KD36" s="32">
        <f t="shared" si="4"/>
        <v>287</v>
      </c>
      <c r="KE36" s="32">
        <f t="shared" si="4"/>
        <v>288</v>
      </c>
      <c r="KF36" s="32">
        <f t="shared" si="4"/>
        <v>289</v>
      </c>
      <c r="KG36" s="32">
        <f t="shared" si="4"/>
        <v>290</v>
      </c>
      <c r="KH36" s="32">
        <f t="shared" si="4"/>
        <v>291</v>
      </c>
      <c r="KI36" s="32">
        <f t="shared" si="4"/>
        <v>292</v>
      </c>
      <c r="KJ36" s="32">
        <f t="shared" si="4"/>
        <v>293</v>
      </c>
      <c r="KK36" s="32">
        <f t="shared" si="4"/>
        <v>294</v>
      </c>
      <c r="KL36" s="32">
        <f t="shared" si="4"/>
        <v>295</v>
      </c>
      <c r="KM36" s="32">
        <f t="shared" si="4"/>
        <v>296</v>
      </c>
      <c r="KN36" s="32">
        <f t="shared" si="4"/>
        <v>297</v>
      </c>
      <c r="KO36" s="32">
        <f t="shared" si="4"/>
        <v>298</v>
      </c>
      <c r="KP36" s="32">
        <f t="shared" si="4"/>
        <v>299</v>
      </c>
      <c r="KQ36" s="32">
        <f t="shared" si="4"/>
        <v>300</v>
      </c>
      <c r="KR36" s="32">
        <f t="shared" si="4"/>
        <v>301</v>
      </c>
      <c r="KS36" s="32">
        <f t="shared" si="4"/>
        <v>302</v>
      </c>
      <c r="KT36" s="32">
        <f t="shared" si="4"/>
        <v>303</v>
      </c>
      <c r="KU36" s="32">
        <f t="shared" si="4"/>
        <v>304</v>
      </c>
      <c r="KV36" s="32">
        <f t="shared" si="4"/>
        <v>305</v>
      </c>
      <c r="KW36" s="32">
        <f t="shared" si="4"/>
        <v>306</v>
      </c>
      <c r="KX36" s="32">
        <f t="shared" si="4"/>
        <v>307</v>
      </c>
      <c r="KY36" s="32">
        <f t="shared" si="4"/>
        <v>308</v>
      </c>
      <c r="KZ36" s="32">
        <f t="shared" si="4"/>
        <v>309</v>
      </c>
      <c r="LA36" s="32">
        <f t="shared" si="4"/>
        <v>310</v>
      </c>
      <c r="LB36" s="32">
        <f t="shared" si="4"/>
        <v>311</v>
      </c>
      <c r="LC36" s="32">
        <f t="shared" si="4"/>
        <v>312</v>
      </c>
      <c r="LD36" s="32">
        <f t="shared" si="4"/>
        <v>313</v>
      </c>
      <c r="LE36" s="32">
        <f t="shared" si="4"/>
        <v>314</v>
      </c>
      <c r="LF36" s="32">
        <f t="shared" si="4"/>
        <v>315</v>
      </c>
      <c r="LG36" s="32">
        <f t="shared" si="4"/>
        <v>316</v>
      </c>
      <c r="LH36" s="32">
        <f t="shared" si="4"/>
        <v>317</v>
      </c>
      <c r="LI36" s="32">
        <f t="shared" si="4"/>
        <v>318</v>
      </c>
      <c r="LJ36" s="32">
        <f t="shared" si="4"/>
        <v>319</v>
      </c>
      <c r="LK36" s="32">
        <f t="shared" si="4"/>
        <v>320</v>
      </c>
      <c r="LL36" s="32">
        <f t="shared" si="4"/>
        <v>321</v>
      </c>
      <c r="LM36" s="32">
        <f t="shared" si="4"/>
        <v>322</v>
      </c>
      <c r="LN36" s="32">
        <f t="shared" ref="LN36:NY36" si="5">LM36+1</f>
        <v>323</v>
      </c>
      <c r="LO36" s="32">
        <f t="shared" si="5"/>
        <v>324</v>
      </c>
      <c r="LP36" s="32">
        <f t="shared" si="5"/>
        <v>325</v>
      </c>
      <c r="LQ36" s="32">
        <f t="shared" si="5"/>
        <v>326</v>
      </c>
      <c r="LR36" s="32">
        <f t="shared" si="5"/>
        <v>327</v>
      </c>
      <c r="LS36" s="32">
        <f t="shared" si="5"/>
        <v>328</v>
      </c>
      <c r="LT36" s="32">
        <f t="shared" si="5"/>
        <v>329</v>
      </c>
      <c r="LU36" s="32">
        <f t="shared" si="5"/>
        <v>330</v>
      </c>
      <c r="LV36" s="32">
        <f t="shared" si="5"/>
        <v>331</v>
      </c>
      <c r="LW36" s="32">
        <f t="shared" si="5"/>
        <v>332</v>
      </c>
      <c r="LX36" s="32">
        <f t="shared" si="5"/>
        <v>333</v>
      </c>
      <c r="LY36" s="32">
        <f t="shared" si="5"/>
        <v>334</v>
      </c>
      <c r="LZ36" s="32">
        <f t="shared" si="5"/>
        <v>335</v>
      </c>
      <c r="MA36" s="32">
        <f t="shared" si="5"/>
        <v>336</v>
      </c>
      <c r="MB36" s="32">
        <f t="shared" si="5"/>
        <v>337</v>
      </c>
      <c r="MC36" s="32">
        <f t="shared" si="5"/>
        <v>338</v>
      </c>
      <c r="MD36" s="32">
        <f t="shared" si="5"/>
        <v>339</v>
      </c>
      <c r="ME36" s="32">
        <f t="shared" si="5"/>
        <v>340</v>
      </c>
      <c r="MF36" s="32">
        <f t="shared" si="5"/>
        <v>341</v>
      </c>
      <c r="MG36" s="32">
        <f t="shared" si="5"/>
        <v>342</v>
      </c>
      <c r="MH36" s="32">
        <f t="shared" si="5"/>
        <v>343</v>
      </c>
      <c r="MI36" s="32">
        <f t="shared" si="5"/>
        <v>344</v>
      </c>
      <c r="MJ36" s="32">
        <f t="shared" si="5"/>
        <v>345</v>
      </c>
      <c r="MK36" s="32">
        <f t="shared" si="5"/>
        <v>346</v>
      </c>
      <c r="ML36" s="32">
        <f t="shared" si="5"/>
        <v>347</v>
      </c>
      <c r="MM36" s="32">
        <f t="shared" si="5"/>
        <v>348</v>
      </c>
      <c r="MN36" s="32">
        <f t="shared" si="5"/>
        <v>349</v>
      </c>
      <c r="MO36" s="32">
        <f t="shared" si="5"/>
        <v>350</v>
      </c>
      <c r="MP36" s="32">
        <f t="shared" si="5"/>
        <v>351</v>
      </c>
      <c r="MQ36" s="32">
        <f t="shared" si="5"/>
        <v>352</v>
      </c>
      <c r="MR36" s="32">
        <f t="shared" si="5"/>
        <v>353</v>
      </c>
      <c r="MS36" s="32">
        <f t="shared" si="5"/>
        <v>354</v>
      </c>
      <c r="MT36" s="32">
        <f t="shared" si="5"/>
        <v>355</v>
      </c>
      <c r="MU36" s="32">
        <f t="shared" si="5"/>
        <v>356</v>
      </c>
      <c r="MV36" s="32">
        <f t="shared" si="5"/>
        <v>357</v>
      </c>
      <c r="MW36" s="32">
        <f t="shared" si="5"/>
        <v>358</v>
      </c>
      <c r="MX36" s="32">
        <f t="shared" si="5"/>
        <v>359</v>
      </c>
      <c r="MY36" s="32">
        <f t="shared" si="5"/>
        <v>360</v>
      </c>
      <c r="MZ36" s="32">
        <f t="shared" si="5"/>
        <v>361</v>
      </c>
      <c r="NA36" s="32">
        <f t="shared" si="5"/>
        <v>362</v>
      </c>
      <c r="NB36" s="32">
        <f t="shared" si="5"/>
        <v>363</v>
      </c>
      <c r="NC36" s="32">
        <f t="shared" si="5"/>
        <v>364</v>
      </c>
      <c r="ND36" s="32">
        <f t="shared" si="5"/>
        <v>365</v>
      </c>
      <c r="NE36" s="32">
        <f t="shared" si="5"/>
        <v>366</v>
      </c>
      <c r="NF36" s="32">
        <f t="shared" si="5"/>
        <v>367</v>
      </c>
      <c r="NG36" s="32">
        <f t="shared" si="5"/>
        <v>368</v>
      </c>
      <c r="NH36" s="32">
        <f t="shared" si="5"/>
        <v>369</v>
      </c>
      <c r="NI36" s="32">
        <f t="shared" si="5"/>
        <v>370</v>
      </c>
      <c r="NJ36" s="32">
        <f t="shared" si="5"/>
        <v>371</v>
      </c>
      <c r="NK36" s="32">
        <f t="shared" si="5"/>
        <v>372</v>
      </c>
      <c r="NL36" s="32">
        <f t="shared" si="5"/>
        <v>373</v>
      </c>
      <c r="NM36" s="32">
        <f t="shared" si="5"/>
        <v>374</v>
      </c>
      <c r="NN36" s="32">
        <f t="shared" si="5"/>
        <v>375</v>
      </c>
      <c r="NO36" s="32">
        <f t="shared" si="5"/>
        <v>376</v>
      </c>
      <c r="NP36" s="32">
        <f t="shared" si="5"/>
        <v>377</v>
      </c>
      <c r="NQ36" s="32">
        <f t="shared" si="5"/>
        <v>378</v>
      </c>
      <c r="NR36" s="32">
        <f t="shared" si="5"/>
        <v>379</v>
      </c>
      <c r="NS36" s="32">
        <f t="shared" si="5"/>
        <v>380</v>
      </c>
      <c r="NT36" s="32">
        <f t="shared" si="5"/>
        <v>381</v>
      </c>
      <c r="NU36" s="32">
        <f t="shared" si="5"/>
        <v>382</v>
      </c>
      <c r="NV36" s="32">
        <f t="shared" si="5"/>
        <v>383</v>
      </c>
      <c r="NW36" s="32">
        <f t="shared" si="5"/>
        <v>384</v>
      </c>
      <c r="NX36" s="32">
        <f t="shared" si="5"/>
        <v>385</v>
      </c>
      <c r="NY36" s="32">
        <f t="shared" si="5"/>
        <v>386</v>
      </c>
      <c r="NZ36" s="32">
        <f t="shared" ref="NZ36:QK36" si="6">NY36+1</f>
        <v>387</v>
      </c>
      <c r="OA36" s="32">
        <f t="shared" si="6"/>
        <v>388</v>
      </c>
      <c r="OB36" s="32">
        <f t="shared" si="6"/>
        <v>389</v>
      </c>
      <c r="OC36" s="32">
        <f t="shared" si="6"/>
        <v>390</v>
      </c>
      <c r="OD36" s="32">
        <f t="shared" si="6"/>
        <v>391</v>
      </c>
      <c r="OE36" s="32">
        <f t="shared" si="6"/>
        <v>392</v>
      </c>
      <c r="OF36" s="32">
        <f t="shared" si="6"/>
        <v>393</v>
      </c>
      <c r="OG36" s="32">
        <f t="shared" si="6"/>
        <v>394</v>
      </c>
      <c r="OH36" s="32">
        <f t="shared" si="6"/>
        <v>395</v>
      </c>
      <c r="OI36" s="32">
        <f t="shared" si="6"/>
        <v>396</v>
      </c>
      <c r="OJ36" s="32">
        <f t="shared" si="6"/>
        <v>397</v>
      </c>
      <c r="OK36" s="32">
        <f t="shared" si="6"/>
        <v>398</v>
      </c>
      <c r="OL36" s="32">
        <f t="shared" si="6"/>
        <v>399</v>
      </c>
      <c r="OM36" s="32">
        <f t="shared" si="6"/>
        <v>400</v>
      </c>
      <c r="ON36" s="32">
        <f t="shared" si="6"/>
        <v>401</v>
      </c>
      <c r="OO36" s="32">
        <f t="shared" si="6"/>
        <v>402</v>
      </c>
      <c r="OP36" s="32">
        <f t="shared" si="6"/>
        <v>403</v>
      </c>
      <c r="OQ36" s="32">
        <f t="shared" si="6"/>
        <v>404</v>
      </c>
      <c r="OR36" s="32">
        <f t="shared" si="6"/>
        <v>405</v>
      </c>
      <c r="OS36" s="32">
        <f t="shared" si="6"/>
        <v>406</v>
      </c>
      <c r="OT36" s="32">
        <f t="shared" si="6"/>
        <v>407</v>
      </c>
      <c r="OU36" s="32">
        <f t="shared" si="6"/>
        <v>408</v>
      </c>
      <c r="OV36" s="32">
        <f t="shared" si="6"/>
        <v>409</v>
      </c>
      <c r="OW36" s="32">
        <f t="shared" si="6"/>
        <v>410</v>
      </c>
      <c r="OX36" s="32">
        <f t="shared" si="6"/>
        <v>411</v>
      </c>
      <c r="OY36" s="32">
        <f t="shared" si="6"/>
        <v>412</v>
      </c>
      <c r="OZ36" s="32">
        <f t="shared" si="6"/>
        <v>413</v>
      </c>
      <c r="PA36" s="32">
        <f t="shared" si="6"/>
        <v>414</v>
      </c>
      <c r="PB36" s="32">
        <f t="shared" si="6"/>
        <v>415</v>
      </c>
      <c r="PC36" s="32">
        <f t="shared" si="6"/>
        <v>416</v>
      </c>
      <c r="PD36" s="32">
        <f t="shared" si="6"/>
        <v>417</v>
      </c>
      <c r="PE36" s="32">
        <f t="shared" si="6"/>
        <v>418</v>
      </c>
      <c r="PF36" s="32">
        <f t="shared" si="6"/>
        <v>419</v>
      </c>
      <c r="PG36" s="32">
        <f t="shared" si="6"/>
        <v>420</v>
      </c>
      <c r="PH36" s="32">
        <f t="shared" si="6"/>
        <v>421</v>
      </c>
      <c r="PI36" s="32">
        <f t="shared" si="6"/>
        <v>422</v>
      </c>
      <c r="PJ36" s="32">
        <f t="shared" si="6"/>
        <v>423</v>
      </c>
      <c r="PK36" s="32">
        <f t="shared" si="6"/>
        <v>424</v>
      </c>
      <c r="PL36" s="32">
        <f t="shared" si="6"/>
        <v>425</v>
      </c>
      <c r="PM36" s="32">
        <f t="shared" si="6"/>
        <v>426</v>
      </c>
      <c r="PN36" s="32">
        <f t="shared" si="6"/>
        <v>427</v>
      </c>
      <c r="PO36" s="32">
        <f t="shared" si="6"/>
        <v>428</v>
      </c>
      <c r="PP36" s="32">
        <f t="shared" si="6"/>
        <v>429</v>
      </c>
      <c r="PQ36" s="32">
        <f t="shared" si="6"/>
        <v>430</v>
      </c>
      <c r="PR36" s="32">
        <f t="shared" si="6"/>
        <v>431</v>
      </c>
      <c r="PS36" s="32">
        <f t="shared" si="6"/>
        <v>432</v>
      </c>
      <c r="PT36" s="32">
        <f t="shared" si="6"/>
        <v>433</v>
      </c>
      <c r="PU36" s="32">
        <f t="shared" si="6"/>
        <v>434</v>
      </c>
      <c r="PV36" s="32">
        <f t="shared" si="6"/>
        <v>435</v>
      </c>
      <c r="PW36" s="32">
        <f t="shared" si="6"/>
        <v>436</v>
      </c>
      <c r="PX36" s="32">
        <f t="shared" si="6"/>
        <v>437</v>
      </c>
      <c r="PY36" s="32">
        <f t="shared" si="6"/>
        <v>438</v>
      </c>
      <c r="PZ36" s="32">
        <f t="shared" si="6"/>
        <v>439</v>
      </c>
      <c r="QA36" s="32">
        <f t="shared" si="6"/>
        <v>440</v>
      </c>
      <c r="QB36" s="32">
        <f t="shared" si="6"/>
        <v>441</v>
      </c>
      <c r="QC36" s="32">
        <f t="shared" si="6"/>
        <v>442</v>
      </c>
      <c r="QD36" s="32">
        <f t="shared" si="6"/>
        <v>443</v>
      </c>
      <c r="QE36" s="32">
        <f t="shared" si="6"/>
        <v>444</v>
      </c>
      <c r="QF36" s="32">
        <f t="shared" si="6"/>
        <v>445</v>
      </c>
      <c r="QG36" s="32">
        <f t="shared" si="6"/>
        <v>446</v>
      </c>
      <c r="QH36" s="32">
        <f t="shared" si="6"/>
        <v>447</v>
      </c>
      <c r="QI36" s="32">
        <f t="shared" si="6"/>
        <v>448</v>
      </c>
      <c r="QJ36" s="32">
        <f t="shared" si="6"/>
        <v>449</v>
      </c>
      <c r="QK36" s="32">
        <f t="shared" si="6"/>
        <v>450</v>
      </c>
      <c r="QL36" s="32">
        <f t="shared" ref="QL36:SW36" si="7">QK36+1</f>
        <v>451</v>
      </c>
      <c r="QM36" s="32">
        <f t="shared" si="7"/>
        <v>452</v>
      </c>
      <c r="QN36" s="32">
        <f t="shared" si="7"/>
        <v>453</v>
      </c>
      <c r="QO36" s="32">
        <f t="shared" si="7"/>
        <v>454</v>
      </c>
      <c r="QP36" s="32">
        <f t="shared" si="7"/>
        <v>455</v>
      </c>
      <c r="QQ36" s="32">
        <f t="shared" si="7"/>
        <v>456</v>
      </c>
      <c r="QR36" s="32">
        <f t="shared" si="7"/>
        <v>457</v>
      </c>
      <c r="QS36" s="32">
        <f t="shared" si="7"/>
        <v>458</v>
      </c>
      <c r="QT36" s="32">
        <f t="shared" si="7"/>
        <v>459</v>
      </c>
      <c r="QU36" s="32">
        <f t="shared" si="7"/>
        <v>460</v>
      </c>
      <c r="QV36" s="32">
        <f t="shared" si="7"/>
        <v>461</v>
      </c>
      <c r="QW36" s="32">
        <f t="shared" si="7"/>
        <v>462</v>
      </c>
      <c r="QX36" s="32">
        <f t="shared" si="7"/>
        <v>463</v>
      </c>
      <c r="QY36" s="32">
        <f t="shared" si="7"/>
        <v>464</v>
      </c>
      <c r="QZ36" s="32">
        <f t="shared" si="7"/>
        <v>465</v>
      </c>
      <c r="RA36" s="32">
        <f t="shared" si="7"/>
        <v>466</v>
      </c>
      <c r="RB36" s="32">
        <f t="shared" si="7"/>
        <v>467</v>
      </c>
      <c r="RC36" s="32">
        <f t="shared" si="7"/>
        <v>468</v>
      </c>
      <c r="RD36" s="32">
        <f t="shared" si="7"/>
        <v>469</v>
      </c>
      <c r="RE36" s="32">
        <f t="shared" si="7"/>
        <v>470</v>
      </c>
      <c r="RF36" s="32">
        <f t="shared" si="7"/>
        <v>471</v>
      </c>
      <c r="RG36" s="32">
        <f t="shared" si="7"/>
        <v>472</v>
      </c>
      <c r="RH36" s="32">
        <f t="shared" si="7"/>
        <v>473</v>
      </c>
      <c r="RI36" s="32">
        <f t="shared" si="7"/>
        <v>474</v>
      </c>
      <c r="RJ36" s="32">
        <f t="shared" si="7"/>
        <v>475</v>
      </c>
      <c r="RK36" s="32">
        <f t="shared" si="7"/>
        <v>476</v>
      </c>
      <c r="RL36" s="32">
        <f t="shared" si="7"/>
        <v>477</v>
      </c>
      <c r="RM36" s="32">
        <f t="shared" si="7"/>
        <v>478</v>
      </c>
      <c r="RN36" s="32">
        <f t="shared" si="7"/>
        <v>479</v>
      </c>
      <c r="RO36" s="32">
        <f t="shared" si="7"/>
        <v>480</v>
      </c>
      <c r="RP36" s="32">
        <f t="shared" si="7"/>
        <v>481</v>
      </c>
      <c r="RQ36" s="32">
        <f t="shared" si="7"/>
        <v>482</v>
      </c>
      <c r="RR36" s="32">
        <f t="shared" si="7"/>
        <v>483</v>
      </c>
      <c r="RS36" s="32">
        <f t="shared" si="7"/>
        <v>484</v>
      </c>
      <c r="RT36" s="32">
        <f t="shared" si="7"/>
        <v>485</v>
      </c>
      <c r="RU36" s="32">
        <f t="shared" si="7"/>
        <v>486</v>
      </c>
      <c r="RV36" s="32">
        <f t="shared" si="7"/>
        <v>487</v>
      </c>
      <c r="RW36" s="32">
        <f t="shared" si="7"/>
        <v>488</v>
      </c>
      <c r="RX36" s="32">
        <f t="shared" si="7"/>
        <v>489</v>
      </c>
      <c r="RY36" s="32">
        <f t="shared" si="7"/>
        <v>490</v>
      </c>
      <c r="RZ36" s="32">
        <f t="shared" si="7"/>
        <v>491</v>
      </c>
      <c r="SA36" s="32">
        <f t="shared" si="7"/>
        <v>492</v>
      </c>
      <c r="SB36" s="32">
        <f t="shared" si="7"/>
        <v>493</v>
      </c>
      <c r="SC36" s="32">
        <f t="shared" si="7"/>
        <v>494</v>
      </c>
      <c r="SD36" s="32">
        <f t="shared" si="7"/>
        <v>495</v>
      </c>
      <c r="SE36" s="32">
        <f t="shared" si="7"/>
        <v>496</v>
      </c>
      <c r="SF36" s="32">
        <f t="shared" si="7"/>
        <v>497</v>
      </c>
      <c r="SG36" s="32">
        <f t="shared" si="7"/>
        <v>498</v>
      </c>
      <c r="SH36" s="32">
        <f t="shared" si="7"/>
        <v>499</v>
      </c>
      <c r="SI36" s="32">
        <f t="shared" si="7"/>
        <v>500</v>
      </c>
      <c r="SJ36" s="32">
        <f t="shared" si="7"/>
        <v>501</v>
      </c>
      <c r="SK36" s="32">
        <f t="shared" si="7"/>
        <v>502</v>
      </c>
      <c r="SL36" s="32">
        <f t="shared" si="7"/>
        <v>503</v>
      </c>
      <c r="SM36" s="32">
        <f t="shared" si="7"/>
        <v>504</v>
      </c>
      <c r="SN36" s="32">
        <f t="shared" si="7"/>
        <v>505</v>
      </c>
      <c r="SO36" s="32">
        <f t="shared" si="7"/>
        <v>506</v>
      </c>
      <c r="SP36" s="32">
        <f t="shared" si="7"/>
        <v>507</v>
      </c>
      <c r="SQ36" s="32">
        <f t="shared" si="7"/>
        <v>508</v>
      </c>
      <c r="SR36" s="32">
        <f t="shared" si="7"/>
        <v>509</v>
      </c>
      <c r="SS36" s="32">
        <f t="shared" si="7"/>
        <v>510</v>
      </c>
      <c r="ST36" s="32">
        <f t="shared" si="7"/>
        <v>511</v>
      </c>
      <c r="SU36" s="32">
        <f t="shared" si="7"/>
        <v>512</v>
      </c>
      <c r="SV36" s="32">
        <f t="shared" si="7"/>
        <v>513</v>
      </c>
      <c r="SW36" s="32">
        <f t="shared" si="7"/>
        <v>514</v>
      </c>
      <c r="SX36" s="32">
        <f t="shared" ref="SX36:VI36" si="8">SW36+1</f>
        <v>515</v>
      </c>
      <c r="SY36" s="32">
        <f t="shared" si="8"/>
        <v>516</v>
      </c>
      <c r="SZ36" s="32">
        <f t="shared" si="8"/>
        <v>517</v>
      </c>
      <c r="TA36" s="32">
        <f t="shared" si="8"/>
        <v>518</v>
      </c>
      <c r="TB36" s="32">
        <f t="shared" si="8"/>
        <v>519</v>
      </c>
      <c r="TC36" s="32">
        <f t="shared" si="8"/>
        <v>520</v>
      </c>
      <c r="TD36" s="32">
        <f t="shared" si="8"/>
        <v>521</v>
      </c>
      <c r="TE36" s="32">
        <f t="shared" si="8"/>
        <v>522</v>
      </c>
      <c r="TF36" s="32">
        <f t="shared" si="8"/>
        <v>523</v>
      </c>
      <c r="TG36" s="32">
        <f t="shared" si="8"/>
        <v>524</v>
      </c>
      <c r="TH36" s="32">
        <f t="shared" si="8"/>
        <v>525</v>
      </c>
      <c r="TI36" s="32">
        <f t="shared" si="8"/>
        <v>526</v>
      </c>
      <c r="TJ36" s="32">
        <f t="shared" si="8"/>
        <v>527</v>
      </c>
      <c r="TK36" s="32">
        <f t="shared" si="8"/>
        <v>528</v>
      </c>
      <c r="TL36" s="32">
        <f t="shared" si="8"/>
        <v>529</v>
      </c>
      <c r="TM36" s="32">
        <f t="shared" si="8"/>
        <v>530</v>
      </c>
      <c r="TN36" s="32">
        <f t="shared" si="8"/>
        <v>531</v>
      </c>
      <c r="TO36" s="32">
        <f t="shared" si="8"/>
        <v>532</v>
      </c>
      <c r="TP36" s="32">
        <f t="shared" si="8"/>
        <v>533</v>
      </c>
      <c r="TQ36" s="32">
        <f t="shared" si="8"/>
        <v>534</v>
      </c>
      <c r="TR36" s="32">
        <f t="shared" si="8"/>
        <v>535</v>
      </c>
      <c r="TS36" s="32">
        <f t="shared" si="8"/>
        <v>536</v>
      </c>
      <c r="TT36" s="32">
        <f t="shared" si="8"/>
        <v>537</v>
      </c>
      <c r="TU36" s="32">
        <f t="shared" si="8"/>
        <v>538</v>
      </c>
      <c r="TV36" s="32">
        <f t="shared" si="8"/>
        <v>539</v>
      </c>
      <c r="TW36" s="32">
        <f t="shared" si="8"/>
        <v>540</v>
      </c>
      <c r="TX36" s="32">
        <f t="shared" si="8"/>
        <v>541</v>
      </c>
      <c r="TY36" s="32">
        <f t="shared" si="8"/>
        <v>542</v>
      </c>
      <c r="TZ36" s="32">
        <f t="shared" si="8"/>
        <v>543</v>
      </c>
      <c r="UA36" s="32">
        <f t="shared" si="8"/>
        <v>544</v>
      </c>
      <c r="UB36" s="32">
        <f t="shared" si="8"/>
        <v>545</v>
      </c>
      <c r="UC36" s="32">
        <f t="shared" si="8"/>
        <v>546</v>
      </c>
      <c r="UD36" s="32">
        <f t="shared" si="8"/>
        <v>547</v>
      </c>
      <c r="UE36" s="32">
        <f t="shared" si="8"/>
        <v>548</v>
      </c>
      <c r="UF36" s="32">
        <f t="shared" si="8"/>
        <v>549</v>
      </c>
      <c r="UG36" s="32">
        <f t="shared" si="8"/>
        <v>550</v>
      </c>
      <c r="UH36" s="32">
        <f t="shared" si="8"/>
        <v>551</v>
      </c>
      <c r="UI36" s="32">
        <f t="shared" si="8"/>
        <v>552</v>
      </c>
      <c r="UJ36" s="32">
        <f t="shared" si="8"/>
        <v>553</v>
      </c>
      <c r="UK36" s="32">
        <f t="shared" si="8"/>
        <v>554</v>
      </c>
      <c r="UL36" s="32">
        <f t="shared" si="8"/>
        <v>555</v>
      </c>
      <c r="UM36" s="32">
        <f t="shared" si="8"/>
        <v>556</v>
      </c>
      <c r="UN36" s="32">
        <f t="shared" si="8"/>
        <v>557</v>
      </c>
      <c r="UO36" s="32">
        <f t="shared" si="8"/>
        <v>558</v>
      </c>
      <c r="UP36" s="32">
        <f t="shared" si="8"/>
        <v>559</v>
      </c>
      <c r="UQ36" s="32">
        <f t="shared" si="8"/>
        <v>560</v>
      </c>
      <c r="UR36" s="32">
        <f t="shared" si="8"/>
        <v>561</v>
      </c>
      <c r="US36" s="32">
        <f t="shared" si="8"/>
        <v>562</v>
      </c>
      <c r="UT36" s="32">
        <f t="shared" si="8"/>
        <v>563</v>
      </c>
      <c r="UU36" s="32">
        <f t="shared" si="8"/>
        <v>564</v>
      </c>
      <c r="UV36" s="32">
        <f t="shared" si="8"/>
        <v>565</v>
      </c>
      <c r="UW36" s="32">
        <f t="shared" si="8"/>
        <v>566</v>
      </c>
      <c r="UX36" s="32">
        <f t="shared" si="8"/>
        <v>567</v>
      </c>
      <c r="UY36" s="32">
        <f t="shared" si="8"/>
        <v>568</v>
      </c>
      <c r="UZ36" s="32">
        <f t="shared" si="8"/>
        <v>569</v>
      </c>
      <c r="VA36" s="32">
        <f t="shared" si="8"/>
        <v>570</v>
      </c>
      <c r="VB36" s="32">
        <f t="shared" si="8"/>
        <v>571</v>
      </c>
      <c r="VC36" s="32">
        <f t="shared" si="8"/>
        <v>572</v>
      </c>
      <c r="VD36" s="32">
        <f t="shared" si="8"/>
        <v>573</v>
      </c>
      <c r="VE36" s="32">
        <f t="shared" si="8"/>
        <v>574</v>
      </c>
      <c r="VF36" s="32">
        <f t="shared" si="8"/>
        <v>575</v>
      </c>
      <c r="VG36" s="32">
        <f t="shared" si="8"/>
        <v>576</v>
      </c>
      <c r="VH36" s="32">
        <f t="shared" si="8"/>
        <v>577</v>
      </c>
      <c r="VI36" s="32">
        <f t="shared" si="8"/>
        <v>578</v>
      </c>
      <c r="VJ36" s="32">
        <f t="shared" ref="VJ36:XU36" si="9">VI36+1</f>
        <v>579</v>
      </c>
      <c r="VK36" s="32">
        <f t="shared" si="9"/>
        <v>580</v>
      </c>
      <c r="VL36" s="32">
        <f t="shared" si="9"/>
        <v>581</v>
      </c>
      <c r="VM36" s="32">
        <f t="shared" si="9"/>
        <v>582</v>
      </c>
      <c r="VN36" s="32">
        <f t="shared" si="9"/>
        <v>583</v>
      </c>
      <c r="VO36" s="32">
        <f t="shared" si="9"/>
        <v>584</v>
      </c>
      <c r="VP36" s="32">
        <f t="shared" si="9"/>
        <v>585</v>
      </c>
      <c r="VQ36" s="32">
        <f t="shared" si="9"/>
        <v>586</v>
      </c>
      <c r="VR36" s="32">
        <f t="shared" si="9"/>
        <v>587</v>
      </c>
      <c r="VS36" s="32">
        <f t="shared" si="9"/>
        <v>588</v>
      </c>
      <c r="VT36" s="32">
        <f t="shared" si="9"/>
        <v>589</v>
      </c>
      <c r="VU36" s="32">
        <f t="shared" si="9"/>
        <v>590</v>
      </c>
      <c r="VV36" s="32">
        <f t="shared" si="9"/>
        <v>591</v>
      </c>
      <c r="VW36" s="32">
        <f t="shared" si="9"/>
        <v>592</v>
      </c>
      <c r="VX36" s="32">
        <f t="shared" si="9"/>
        <v>593</v>
      </c>
      <c r="VY36" s="32">
        <f t="shared" si="9"/>
        <v>594</v>
      </c>
      <c r="VZ36" s="32">
        <f t="shared" si="9"/>
        <v>595</v>
      </c>
      <c r="WA36" s="32">
        <f t="shared" si="9"/>
        <v>596</v>
      </c>
      <c r="WB36" s="32">
        <f t="shared" si="9"/>
        <v>597</v>
      </c>
      <c r="WC36" s="32">
        <f t="shared" si="9"/>
        <v>598</v>
      </c>
      <c r="WD36" s="32">
        <f t="shared" si="9"/>
        <v>599</v>
      </c>
      <c r="WE36" s="32">
        <f t="shared" si="9"/>
        <v>600</v>
      </c>
      <c r="WF36" s="32">
        <f t="shared" si="9"/>
        <v>601</v>
      </c>
      <c r="WG36" s="32">
        <f t="shared" si="9"/>
        <v>602</v>
      </c>
      <c r="WH36" s="32">
        <f t="shared" si="9"/>
        <v>603</v>
      </c>
      <c r="WI36" s="32">
        <f t="shared" si="9"/>
        <v>604</v>
      </c>
      <c r="WJ36" s="32">
        <f t="shared" si="9"/>
        <v>605</v>
      </c>
      <c r="WK36" s="32">
        <f t="shared" si="9"/>
        <v>606</v>
      </c>
      <c r="WL36" s="32">
        <f t="shared" si="9"/>
        <v>607</v>
      </c>
      <c r="WM36" s="32">
        <f t="shared" si="9"/>
        <v>608</v>
      </c>
      <c r="WN36" s="32">
        <f t="shared" si="9"/>
        <v>609</v>
      </c>
      <c r="WO36" s="32">
        <f t="shared" si="9"/>
        <v>610</v>
      </c>
      <c r="WP36" s="32">
        <f t="shared" si="9"/>
        <v>611</v>
      </c>
      <c r="WQ36" s="32">
        <f t="shared" si="9"/>
        <v>612</v>
      </c>
      <c r="WR36" s="32">
        <f t="shared" si="9"/>
        <v>613</v>
      </c>
      <c r="WS36" s="32">
        <f t="shared" si="9"/>
        <v>614</v>
      </c>
      <c r="WT36" s="32">
        <f t="shared" si="9"/>
        <v>615</v>
      </c>
      <c r="WU36" s="32">
        <f t="shared" si="9"/>
        <v>616</v>
      </c>
      <c r="WV36" s="32">
        <f t="shared" si="9"/>
        <v>617</v>
      </c>
      <c r="WW36" s="32">
        <f t="shared" si="9"/>
        <v>618</v>
      </c>
      <c r="WX36" s="32">
        <f t="shared" si="9"/>
        <v>619</v>
      </c>
      <c r="WY36" s="32">
        <f t="shared" si="9"/>
        <v>620</v>
      </c>
      <c r="WZ36" s="32">
        <f t="shared" si="9"/>
        <v>621</v>
      </c>
      <c r="XA36" s="32">
        <f t="shared" si="9"/>
        <v>622</v>
      </c>
      <c r="XB36" s="32">
        <f t="shared" si="9"/>
        <v>623</v>
      </c>
      <c r="XC36" s="32">
        <f t="shared" si="9"/>
        <v>624</v>
      </c>
      <c r="XD36" s="32">
        <f t="shared" si="9"/>
        <v>625</v>
      </c>
      <c r="XE36" s="32">
        <f t="shared" si="9"/>
        <v>626</v>
      </c>
      <c r="XF36" s="32">
        <f t="shared" si="9"/>
        <v>627</v>
      </c>
      <c r="XG36" s="32">
        <f t="shared" si="9"/>
        <v>628</v>
      </c>
      <c r="XH36" s="32">
        <f t="shared" si="9"/>
        <v>629</v>
      </c>
      <c r="XI36" s="32">
        <f t="shared" si="9"/>
        <v>630</v>
      </c>
      <c r="XJ36" s="32">
        <f t="shared" si="9"/>
        <v>631</v>
      </c>
      <c r="XK36" s="32">
        <f t="shared" si="9"/>
        <v>632</v>
      </c>
      <c r="XL36" s="32">
        <f t="shared" si="9"/>
        <v>633</v>
      </c>
      <c r="XM36" s="32">
        <f t="shared" si="9"/>
        <v>634</v>
      </c>
      <c r="XN36" s="32">
        <f t="shared" si="9"/>
        <v>635</v>
      </c>
      <c r="XO36" s="32">
        <f t="shared" si="9"/>
        <v>636</v>
      </c>
      <c r="XP36" s="32">
        <f t="shared" si="9"/>
        <v>637</v>
      </c>
      <c r="XQ36" s="32">
        <f t="shared" si="9"/>
        <v>638</v>
      </c>
      <c r="XR36" s="32">
        <f t="shared" si="9"/>
        <v>639</v>
      </c>
      <c r="XS36" s="32">
        <f t="shared" si="9"/>
        <v>640</v>
      </c>
      <c r="XT36" s="32">
        <f t="shared" si="9"/>
        <v>641</v>
      </c>
      <c r="XU36" s="32">
        <f t="shared" si="9"/>
        <v>642</v>
      </c>
      <c r="XV36" s="32">
        <f t="shared" ref="XV36:AAG36" si="10">XU36+1</f>
        <v>643</v>
      </c>
      <c r="XW36" s="32">
        <f t="shared" si="10"/>
        <v>644</v>
      </c>
      <c r="XX36" s="32">
        <f t="shared" si="10"/>
        <v>645</v>
      </c>
      <c r="XY36" s="32">
        <f t="shared" si="10"/>
        <v>646</v>
      </c>
      <c r="XZ36" s="32">
        <f t="shared" si="10"/>
        <v>647</v>
      </c>
      <c r="YA36" s="32">
        <f t="shared" si="10"/>
        <v>648</v>
      </c>
      <c r="YB36" s="32">
        <f t="shared" si="10"/>
        <v>649</v>
      </c>
      <c r="YC36" s="32">
        <f t="shared" si="10"/>
        <v>650</v>
      </c>
      <c r="YD36" s="32">
        <f t="shared" si="10"/>
        <v>651</v>
      </c>
      <c r="YE36" s="32">
        <f t="shared" si="10"/>
        <v>652</v>
      </c>
      <c r="YF36" s="32">
        <f t="shared" si="10"/>
        <v>653</v>
      </c>
      <c r="YG36" s="32">
        <f t="shared" si="10"/>
        <v>654</v>
      </c>
      <c r="YH36" s="32">
        <f t="shared" si="10"/>
        <v>655</v>
      </c>
      <c r="YI36" s="32">
        <f t="shared" si="10"/>
        <v>656</v>
      </c>
      <c r="YJ36" s="32">
        <f t="shared" si="10"/>
        <v>657</v>
      </c>
      <c r="YK36" s="32">
        <f t="shared" si="10"/>
        <v>658</v>
      </c>
      <c r="YL36" s="32">
        <f t="shared" si="10"/>
        <v>659</v>
      </c>
      <c r="YM36" s="32">
        <f t="shared" si="10"/>
        <v>660</v>
      </c>
      <c r="YN36" s="32">
        <f t="shared" si="10"/>
        <v>661</v>
      </c>
      <c r="YO36" s="32">
        <f t="shared" si="10"/>
        <v>662</v>
      </c>
      <c r="YP36" s="32">
        <f t="shared" si="10"/>
        <v>663</v>
      </c>
      <c r="YQ36" s="32">
        <f t="shared" si="10"/>
        <v>664</v>
      </c>
      <c r="YR36" s="32">
        <f t="shared" si="10"/>
        <v>665</v>
      </c>
      <c r="YS36" s="32">
        <f t="shared" si="10"/>
        <v>666</v>
      </c>
      <c r="YT36" s="32">
        <f t="shared" si="10"/>
        <v>667</v>
      </c>
      <c r="YU36" s="32">
        <f t="shared" si="10"/>
        <v>668</v>
      </c>
      <c r="YV36" s="32">
        <f t="shared" si="10"/>
        <v>669</v>
      </c>
      <c r="YW36" s="32">
        <f t="shared" si="10"/>
        <v>670</v>
      </c>
      <c r="YX36" s="32">
        <f t="shared" si="10"/>
        <v>671</v>
      </c>
      <c r="YY36" s="32">
        <f t="shared" si="10"/>
        <v>672</v>
      </c>
      <c r="YZ36" s="32">
        <f t="shared" si="10"/>
        <v>673</v>
      </c>
      <c r="ZA36" s="32">
        <f t="shared" si="10"/>
        <v>674</v>
      </c>
      <c r="ZB36" s="32">
        <f t="shared" si="10"/>
        <v>675</v>
      </c>
      <c r="ZC36" s="32">
        <f t="shared" si="10"/>
        <v>676</v>
      </c>
      <c r="ZD36" s="32">
        <f t="shared" si="10"/>
        <v>677</v>
      </c>
      <c r="ZE36" s="32">
        <f t="shared" si="10"/>
        <v>678</v>
      </c>
      <c r="ZF36" s="32">
        <f t="shared" si="10"/>
        <v>679</v>
      </c>
      <c r="ZG36" s="32">
        <f t="shared" si="10"/>
        <v>680</v>
      </c>
      <c r="ZH36" s="32">
        <f t="shared" si="10"/>
        <v>681</v>
      </c>
      <c r="ZI36" s="32">
        <f t="shared" si="10"/>
        <v>682</v>
      </c>
      <c r="ZJ36" s="32">
        <f t="shared" si="10"/>
        <v>683</v>
      </c>
      <c r="ZK36" s="32">
        <f t="shared" si="10"/>
        <v>684</v>
      </c>
      <c r="ZL36" s="32">
        <f t="shared" si="10"/>
        <v>685</v>
      </c>
      <c r="ZM36" s="32">
        <f t="shared" si="10"/>
        <v>686</v>
      </c>
      <c r="ZN36" s="32">
        <f t="shared" si="10"/>
        <v>687</v>
      </c>
      <c r="ZO36" s="32">
        <f t="shared" si="10"/>
        <v>688</v>
      </c>
      <c r="ZP36" s="32">
        <f t="shared" si="10"/>
        <v>689</v>
      </c>
      <c r="ZQ36" s="32">
        <f t="shared" si="10"/>
        <v>690</v>
      </c>
      <c r="ZR36" s="32">
        <f t="shared" si="10"/>
        <v>691</v>
      </c>
      <c r="ZS36" s="32">
        <f t="shared" si="10"/>
        <v>692</v>
      </c>
      <c r="ZT36" s="32">
        <f t="shared" si="10"/>
        <v>693</v>
      </c>
      <c r="ZU36" s="32">
        <f t="shared" si="10"/>
        <v>694</v>
      </c>
      <c r="ZV36" s="32">
        <f t="shared" si="10"/>
        <v>695</v>
      </c>
      <c r="ZW36" s="32">
        <f t="shared" si="10"/>
        <v>696</v>
      </c>
      <c r="ZX36" s="32">
        <f t="shared" si="10"/>
        <v>697</v>
      </c>
      <c r="ZY36" s="32">
        <f t="shared" si="10"/>
        <v>698</v>
      </c>
      <c r="ZZ36" s="32">
        <f t="shared" si="10"/>
        <v>699</v>
      </c>
      <c r="AAA36" s="32">
        <f t="shared" si="10"/>
        <v>700</v>
      </c>
      <c r="AAB36" s="32">
        <f t="shared" si="10"/>
        <v>701</v>
      </c>
      <c r="AAC36" s="32">
        <f t="shared" si="10"/>
        <v>702</v>
      </c>
      <c r="AAD36" s="32">
        <f t="shared" si="10"/>
        <v>703</v>
      </c>
      <c r="AAE36" s="32">
        <f t="shared" si="10"/>
        <v>704</v>
      </c>
      <c r="AAF36" s="32">
        <f t="shared" si="10"/>
        <v>705</v>
      </c>
      <c r="AAG36" s="32">
        <f t="shared" si="10"/>
        <v>706</v>
      </c>
      <c r="AAH36" s="32">
        <f t="shared" ref="AAH36:ACS36" si="11">AAG36+1</f>
        <v>707</v>
      </c>
      <c r="AAI36" s="32">
        <f t="shared" si="11"/>
        <v>708</v>
      </c>
      <c r="AAJ36" s="32">
        <f t="shared" si="11"/>
        <v>709</v>
      </c>
      <c r="AAK36" s="32">
        <f t="shared" si="11"/>
        <v>710</v>
      </c>
      <c r="AAL36" s="32">
        <f t="shared" si="11"/>
        <v>711</v>
      </c>
      <c r="AAM36" s="32">
        <f t="shared" si="11"/>
        <v>712</v>
      </c>
      <c r="AAN36" s="32">
        <f t="shared" si="11"/>
        <v>713</v>
      </c>
      <c r="AAO36" s="32">
        <f t="shared" si="11"/>
        <v>714</v>
      </c>
      <c r="AAP36" s="32">
        <f t="shared" si="11"/>
        <v>715</v>
      </c>
      <c r="AAQ36" s="32">
        <f t="shared" si="11"/>
        <v>716</v>
      </c>
      <c r="AAR36" s="32">
        <f t="shared" si="11"/>
        <v>717</v>
      </c>
      <c r="AAS36" s="32">
        <f t="shared" si="11"/>
        <v>718</v>
      </c>
      <c r="AAT36" s="32">
        <f t="shared" si="11"/>
        <v>719</v>
      </c>
      <c r="AAU36" s="32">
        <f t="shared" si="11"/>
        <v>720</v>
      </c>
      <c r="AAV36" s="32">
        <f t="shared" si="11"/>
        <v>721</v>
      </c>
      <c r="AAW36" s="32">
        <f t="shared" si="11"/>
        <v>722</v>
      </c>
      <c r="AAX36" s="32">
        <f t="shared" si="11"/>
        <v>723</v>
      </c>
      <c r="AAY36" s="32">
        <f t="shared" si="11"/>
        <v>724</v>
      </c>
      <c r="AAZ36" s="32">
        <f t="shared" si="11"/>
        <v>725</v>
      </c>
      <c r="ABA36" s="32">
        <f t="shared" si="11"/>
        <v>726</v>
      </c>
      <c r="ABB36" s="32">
        <f t="shared" si="11"/>
        <v>727</v>
      </c>
      <c r="ABC36" s="32">
        <f t="shared" si="11"/>
        <v>728</v>
      </c>
      <c r="ABD36" s="32">
        <f t="shared" si="11"/>
        <v>729</v>
      </c>
      <c r="ABE36" s="32">
        <f t="shared" si="11"/>
        <v>730</v>
      </c>
      <c r="ABF36" s="32">
        <f t="shared" si="11"/>
        <v>731</v>
      </c>
      <c r="ABG36" s="32">
        <f t="shared" si="11"/>
        <v>732</v>
      </c>
      <c r="ABH36" s="32">
        <f t="shared" si="11"/>
        <v>733</v>
      </c>
      <c r="ABI36" s="32">
        <f t="shared" si="11"/>
        <v>734</v>
      </c>
      <c r="ABJ36" s="32">
        <f t="shared" si="11"/>
        <v>735</v>
      </c>
      <c r="ABK36" s="32">
        <f t="shared" si="11"/>
        <v>736</v>
      </c>
      <c r="ABL36" s="32">
        <f t="shared" si="11"/>
        <v>737</v>
      </c>
      <c r="ABM36" s="32">
        <f t="shared" si="11"/>
        <v>738</v>
      </c>
      <c r="ABN36" s="32">
        <f t="shared" si="11"/>
        <v>739</v>
      </c>
      <c r="ABO36" s="32">
        <f t="shared" si="11"/>
        <v>740</v>
      </c>
      <c r="ABP36" s="32">
        <f t="shared" si="11"/>
        <v>741</v>
      </c>
      <c r="ABQ36" s="32">
        <f t="shared" si="11"/>
        <v>742</v>
      </c>
      <c r="ABR36" s="32">
        <f t="shared" si="11"/>
        <v>743</v>
      </c>
      <c r="ABS36" s="32">
        <f t="shared" si="11"/>
        <v>744</v>
      </c>
      <c r="ABT36" s="32">
        <f t="shared" si="11"/>
        <v>745</v>
      </c>
      <c r="ABU36" s="32">
        <f t="shared" si="11"/>
        <v>746</v>
      </c>
      <c r="ABV36" s="32">
        <f t="shared" si="11"/>
        <v>747</v>
      </c>
      <c r="ABW36" s="32">
        <f t="shared" si="11"/>
        <v>748</v>
      </c>
      <c r="ABX36" s="32">
        <f t="shared" si="11"/>
        <v>749</v>
      </c>
      <c r="ABY36" s="32">
        <f t="shared" si="11"/>
        <v>750</v>
      </c>
      <c r="ABZ36" s="32">
        <f t="shared" si="11"/>
        <v>751</v>
      </c>
      <c r="ACA36" s="32">
        <f t="shared" si="11"/>
        <v>752</v>
      </c>
      <c r="ACB36" s="32">
        <f t="shared" si="11"/>
        <v>753</v>
      </c>
      <c r="ACC36" s="32">
        <f t="shared" si="11"/>
        <v>754</v>
      </c>
      <c r="ACD36" s="32">
        <f t="shared" si="11"/>
        <v>755</v>
      </c>
      <c r="ACE36" s="32">
        <f t="shared" si="11"/>
        <v>756</v>
      </c>
      <c r="ACF36" s="32">
        <f t="shared" si="11"/>
        <v>757</v>
      </c>
      <c r="ACG36" s="32">
        <f t="shared" si="11"/>
        <v>758</v>
      </c>
      <c r="ACH36" s="32">
        <f t="shared" si="11"/>
        <v>759</v>
      </c>
      <c r="ACI36" s="32">
        <f t="shared" si="11"/>
        <v>760</v>
      </c>
      <c r="ACJ36" s="32">
        <f t="shared" si="11"/>
        <v>761</v>
      </c>
      <c r="ACK36" s="32">
        <f t="shared" si="11"/>
        <v>762</v>
      </c>
      <c r="ACL36" s="32">
        <f t="shared" si="11"/>
        <v>763</v>
      </c>
      <c r="ACM36" s="32">
        <f t="shared" si="11"/>
        <v>764</v>
      </c>
      <c r="ACN36" s="32">
        <f t="shared" si="11"/>
        <v>765</v>
      </c>
      <c r="ACO36" s="32">
        <f t="shared" si="11"/>
        <v>766</v>
      </c>
      <c r="ACP36" s="32">
        <f t="shared" si="11"/>
        <v>767</v>
      </c>
      <c r="ACQ36" s="32">
        <f t="shared" si="11"/>
        <v>768</v>
      </c>
      <c r="ACR36" s="32">
        <f t="shared" si="11"/>
        <v>769</v>
      </c>
      <c r="ACS36" s="32">
        <f t="shared" si="11"/>
        <v>770</v>
      </c>
      <c r="ACT36" s="32">
        <f t="shared" ref="ACT36:AFE36" si="12">ACS36+1</f>
        <v>771</v>
      </c>
      <c r="ACU36" s="32">
        <f t="shared" si="12"/>
        <v>772</v>
      </c>
      <c r="ACV36" s="32">
        <f t="shared" si="12"/>
        <v>773</v>
      </c>
      <c r="ACW36" s="32">
        <f t="shared" si="12"/>
        <v>774</v>
      </c>
      <c r="ACX36" s="32">
        <f t="shared" si="12"/>
        <v>775</v>
      </c>
      <c r="ACY36" s="32">
        <f t="shared" si="12"/>
        <v>776</v>
      </c>
      <c r="ACZ36" s="32">
        <f t="shared" si="12"/>
        <v>777</v>
      </c>
      <c r="ADA36" s="32">
        <f t="shared" si="12"/>
        <v>778</v>
      </c>
      <c r="ADB36" s="32">
        <f t="shared" si="12"/>
        <v>779</v>
      </c>
      <c r="ADC36" s="32">
        <f t="shared" si="12"/>
        <v>780</v>
      </c>
      <c r="ADD36" s="32">
        <f t="shared" si="12"/>
        <v>781</v>
      </c>
      <c r="ADE36" s="32">
        <f t="shared" si="12"/>
        <v>782</v>
      </c>
      <c r="ADF36" s="32">
        <f t="shared" si="12"/>
        <v>783</v>
      </c>
      <c r="ADG36" s="32">
        <f t="shared" si="12"/>
        <v>784</v>
      </c>
      <c r="ADH36" s="32">
        <f t="shared" si="12"/>
        <v>785</v>
      </c>
      <c r="ADI36" s="32">
        <f t="shared" si="12"/>
        <v>786</v>
      </c>
      <c r="ADJ36" s="32">
        <f t="shared" si="12"/>
        <v>787</v>
      </c>
      <c r="ADK36" s="32">
        <f t="shared" si="12"/>
        <v>788</v>
      </c>
      <c r="ADL36" s="32">
        <f t="shared" si="12"/>
        <v>789</v>
      </c>
      <c r="ADM36" s="32">
        <f t="shared" si="12"/>
        <v>790</v>
      </c>
      <c r="ADN36" s="32">
        <f t="shared" si="12"/>
        <v>791</v>
      </c>
      <c r="ADO36" s="32">
        <f t="shared" si="12"/>
        <v>792</v>
      </c>
      <c r="ADP36" s="32">
        <f t="shared" si="12"/>
        <v>793</v>
      </c>
      <c r="ADQ36" s="32">
        <f t="shared" si="12"/>
        <v>794</v>
      </c>
      <c r="ADR36" s="32">
        <f t="shared" si="12"/>
        <v>795</v>
      </c>
      <c r="ADS36" s="32">
        <f t="shared" si="12"/>
        <v>796</v>
      </c>
      <c r="ADT36" s="32">
        <f t="shared" si="12"/>
        <v>797</v>
      </c>
      <c r="ADU36" s="32">
        <f t="shared" si="12"/>
        <v>798</v>
      </c>
      <c r="ADV36" s="32">
        <f t="shared" si="12"/>
        <v>799</v>
      </c>
      <c r="ADW36" s="32">
        <f t="shared" si="12"/>
        <v>800</v>
      </c>
      <c r="ADX36" s="32">
        <f t="shared" si="12"/>
        <v>801</v>
      </c>
      <c r="ADY36" s="32">
        <f t="shared" si="12"/>
        <v>802</v>
      </c>
      <c r="ADZ36" s="32">
        <f t="shared" si="12"/>
        <v>803</v>
      </c>
      <c r="AEA36" s="32">
        <f t="shared" si="12"/>
        <v>804</v>
      </c>
      <c r="AEB36" s="32">
        <f t="shared" si="12"/>
        <v>805</v>
      </c>
      <c r="AEC36" s="32">
        <f t="shared" si="12"/>
        <v>806</v>
      </c>
      <c r="AED36" s="32">
        <f t="shared" si="12"/>
        <v>807</v>
      </c>
      <c r="AEE36" s="32">
        <f t="shared" si="12"/>
        <v>808</v>
      </c>
      <c r="AEF36" s="32">
        <f t="shared" si="12"/>
        <v>809</v>
      </c>
      <c r="AEG36" s="32">
        <f t="shared" si="12"/>
        <v>810</v>
      </c>
      <c r="AEH36" s="32">
        <f t="shared" si="12"/>
        <v>811</v>
      </c>
      <c r="AEI36" s="32">
        <f t="shared" si="12"/>
        <v>812</v>
      </c>
      <c r="AEJ36" s="32">
        <f t="shared" si="12"/>
        <v>813</v>
      </c>
      <c r="AEK36" s="32">
        <f t="shared" si="12"/>
        <v>814</v>
      </c>
      <c r="AEL36" s="32">
        <f t="shared" si="12"/>
        <v>815</v>
      </c>
      <c r="AEM36" s="32">
        <f t="shared" si="12"/>
        <v>816</v>
      </c>
      <c r="AEN36" s="32">
        <f t="shared" si="12"/>
        <v>817</v>
      </c>
      <c r="AEO36" s="32">
        <f t="shared" si="12"/>
        <v>818</v>
      </c>
      <c r="AEP36" s="32">
        <f t="shared" si="12"/>
        <v>819</v>
      </c>
      <c r="AEQ36" s="32">
        <f t="shared" si="12"/>
        <v>820</v>
      </c>
      <c r="AER36" s="32">
        <f t="shared" si="12"/>
        <v>821</v>
      </c>
      <c r="AES36" s="32">
        <f t="shared" si="12"/>
        <v>822</v>
      </c>
      <c r="AET36" s="32">
        <f t="shared" si="12"/>
        <v>823</v>
      </c>
      <c r="AEU36" s="32">
        <f t="shared" si="12"/>
        <v>824</v>
      </c>
      <c r="AEV36" s="32">
        <f t="shared" si="12"/>
        <v>825</v>
      </c>
      <c r="AEW36" s="32">
        <f t="shared" si="12"/>
        <v>826</v>
      </c>
      <c r="AEX36" s="32">
        <f t="shared" si="12"/>
        <v>827</v>
      </c>
      <c r="AEY36" s="32">
        <f t="shared" si="12"/>
        <v>828</v>
      </c>
      <c r="AEZ36" s="32">
        <f t="shared" si="12"/>
        <v>829</v>
      </c>
      <c r="AFA36" s="32">
        <f t="shared" si="12"/>
        <v>830</v>
      </c>
      <c r="AFB36" s="32">
        <f t="shared" si="12"/>
        <v>831</v>
      </c>
      <c r="AFC36" s="32">
        <f t="shared" si="12"/>
        <v>832</v>
      </c>
      <c r="AFD36" s="32">
        <f t="shared" si="12"/>
        <v>833</v>
      </c>
      <c r="AFE36" s="32">
        <f t="shared" si="12"/>
        <v>834</v>
      </c>
      <c r="AFF36" s="32">
        <f t="shared" ref="AFF36:AHQ36" si="13">AFE36+1</f>
        <v>835</v>
      </c>
      <c r="AFG36" s="32">
        <f t="shared" si="13"/>
        <v>836</v>
      </c>
      <c r="AFH36" s="32">
        <f t="shared" si="13"/>
        <v>837</v>
      </c>
      <c r="AFI36" s="32">
        <f t="shared" si="13"/>
        <v>838</v>
      </c>
      <c r="AFJ36" s="32">
        <f t="shared" si="13"/>
        <v>839</v>
      </c>
      <c r="AFK36" s="32">
        <f t="shared" si="13"/>
        <v>840</v>
      </c>
      <c r="AFL36" s="32">
        <f t="shared" si="13"/>
        <v>841</v>
      </c>
      <c r="AFM36" s="32">
        <f t="shared" si="13"/>
        <v>842</v>
      </c>
      <c r="AFN36" s="32">
        <f t="shared" si="13"/>
        <v>843</v>
      </c>
      <c r="AFO36" s="32">
        <f t="shared" si="13"/>
        <v>844</v>
      </c>
      <c r="AFP36" s="32">
        <f t="shared" si="13"/>
        <v>845</v>
      </c>
      <c r="AFQ36" s="32">
        <f t="shared" si="13"/>
        <v>846</v>
      </c>
      <c r="AFR36" s="32">
        <f t="shared" si="13"/>
        <v>847</v>
      </c>
      <c r="AFS36" s="32">
        <f t="shared" si="13"/>
        <v>848</v>
      </c>
      <c r="AFT36" s="32">
        <f t="shared" si="13"/>
        <v>849</v>
      </c>
      <c r="AFU36" s="32">
        <f t="shared" si="13"/>
        <v>850</v>
      </c>
      <c r="AFV36" s="32">
        <f t="shared" si="13"/>
        <v>851</v>
      </c>
      <c r="AFW36" s="32">
        <f t="shared" si="13"/>
        <v>852</v>
      </c>
      <c r="AFX36" s="32">
        <f t="shared" si="13"/>
        <v>853</v>
      </c>
      <c r="AFY36" s="32">
        <f t="shared" si="13"/>
        <v>854</v>
      </c>
      <c r="AFZ36" s="32">
        <f t="shared" si="13"/>
        <v>855</v>
      </c>
      <c r="AGA36" s="32">
        <f t="shared" si="13"/>
        <v>856</v>
      </c>
      <c r="AGB36" s="32">
        <f t="shared" si="13"/>
        <v>857</v>
      </c>
      <c r="AGC36" s="32">
        <f t="shared" si="13"/>
        <v>858</v>
      </c>
      <c r="AGD36" s="32">
        <f t="shared" si="13"/>
        <v>859</v>
      </c>
      <c r="AGE36" s="32">
        <f t="shared" si="13"/>
        <v>860</v>
      </c>
      <c r="AGF36" s="32">
        <f t="shared" si="13"/>
        <v>861</v>
      </c>
      <c r="AGG36" s="32">
        <f t="shared" si="13"/>
        <v>862</v>
      </c>
      <c r="AGH36" s="32">
        <f t="shared" si="13"/>
        <v>863</v>
      </c>
      <c r="AGI36" s="32">
        <f t="shared" si="13"/>
        <v>864</v>
      </c>
      <c r="AGJ36" s="32">
        <f t="shared" si="13"/>
        <v>865</v>
      </c>
      <c r="AGK36" s="32">
        <f t="shared" si="13"/>
        <v>866</v>
      </c>
      <c r="AGL36" s="32">
        <f t="shared" si="13"/>
        <v>867</v>
      </c>
      <c r="AGM36" s="32">
        <f t="shared" si="13"/>
        <v>868</v>
      </c>
      <c r="AGN36" s="32">
        <f t="shared" si="13"/>
        <v>869</v>
      </c>
      <c r="AGO36" s="32">
        <f t="shared" si="13"/>
        <v>870</v>
      </c>
      <c r="AGP36" s="32">
        <f t="shared" si="13"/>
        <v>871</v>
      </c>
      <c r="AGQ36" s="32">
        <f t="shared" si="13"/>
        <v>872</v>
      </c>
      <c r="AGR36" s="32">
        <f t="shared" si="13"/>
        <v>873</v>
      </c>
      <c r="AGS36" s="32">
        <f t="shared" si="13"/>
        <v>874</v>
      </c>
      <c r="AGT36" s="32">
        <f t="shared" si="13"/>
        <v>875</v>
      </c>
      <c r="AGU36" s="32">
        <f t="shared" si="13"/>
        <v>876</v>
      </c>
      <c r="AGV36" s="32">
        <f t="shared" si="13"/>
        <v>877</v>
      </c>
      <c r="AGW36" s="32">
        <f t="shared" si="13"/>
        <v>878</v>
      </c>
      <c r="AGX36" s="32">
        <f t="shared" si="13"/>
        <v>879</v>
      </c>
      <c r="AGY36" s="32">
        <f t="shared" si="13"/>
        <v>880</v>
      </c>
      <c r="AGZ36" s="32">
        <f t="shared" si="13"/>
        <v>881</v>
      </c>
      <c r="AHA36" s="32">
        <f t="shared" si="13"/>
        <v>882</v>
      </c>
      <c r="AHB36" s="32">
        <f t="shared" si="13"/>
        <v>883</v>
      </c>
      <c r="AHC36" s="32">
        <f t="shared" si="13"/>
        <v>884</v>
      </c>
      <c r="AHD36" s="32">
        <f t="shared" si="13"/>
        <v>885</v>
      </c>
      <c r="AHE36" s="32">
        <f t="shared" si="13"/>
        <v>886</v>
      </c>
      <c r="AHF36" s="32">
        <f t="shared" si="13"/>
        <v>887</v>
      </c>
      <c r="AHG36" s="32">
        <f t="shared" si="13"/>
        <v>888</v>
      </c>
      <c r="AHH36" s="32">
        <f t="shared" si="13"/>
        <v>889</v>
      </c>
      <c r="AHI36" s="32">
        <f t="shared" si="13"/>
        <v>890</v>
      </c>
      <c r="AHJ36" s="32">
        <f t="shared" si="13"/>
        <v>891</v>
      </c>
      <c r="AHK36" s="32">
        <f t="shared" si="13"/>
        <v>892</v>
      </c>
      <c r="AHL36" s="32">
        <f t="shared" si="13"/>
        <v>893</v>
      </c>
      <c r="AHM36" s="32">
        <f t="shared" si="13"/>
        <v>894</v>
      </c>
      <c r="AHN36" s="32">
        <f t="shared" si="13"/>
        <v>895</v>
      </c>
      <c r="AHO36" s="32">
        <f t="shared" si="13"/>
        <v>896</v>
      </c>
      <c r="AHP36" s="32">
        <f t="shared" si="13"/>
        <v>897</v>
      </c>
      <c r="AHQ36" s="32">
        <f t="shared" si="13"/>
        <v>898</v>
      </c>
      <c r="AHR36" s="32">
        <f t="shared" ref="AHR36:AKC36" si="14">AHQ36+1</f>
        <v>899</v>
      </c>
      <c r="AHS36" s="32">
        <f t="shared" si="14"/>
        <v>900</v>
      </c>
      <c r="AHT36" s="32">
        <f t="shared" si="14"/>
        <v>901</v>
      </c>
      <c r="AHU36" s="32">
        <f t="shared" si="14"/>
        <v>902</v>
      </c>
      <c r="AHV36" s="32">
        <f t="shared" si="14"/>
        <v>903</v>
      </c>
      <c r="AHW36" s="32">
        <f t="shared" si="14"/>
        <v>904</v>
      </c>
      <c r="AHX36" s="32">
        <f t="shared" si="14"/>
        <v>905</v>
      </c>
      <c r="AHY36" s="32">
        <f t="shared" si="14"/>
        <v>906</v>
      </c>
      <c r="AHZ36" s="32">
        <f t="shared" si="14"/>
        <v>907</v>
      </c>
      <c r="AIA36" s="32">
        <f t="shared" si="14"/>
        <v>908</v>
      </c>
      <c r="AIB36" s="32">
        <f t="shared" si="14"/>
        <v>909</v>
      </c>
      <c r="AIC36" s="32">
        <f t="shared" si="14"/>
        <v>910</v>
      </c>
      <c r="AID36" s="32">
        <f t="shared" si="14"/>
        <v>911</v>
      </c>
      <c r="AIE36" s="32">
        <f t="shared" si="14"/>
        <v>912</v>
      </c>
      <c r="AIF36" s="32">
        <f t="shared" si="14"/>
        <v>913</v>
      </c>
      <c r="AIG36" s="32">
        <f t="shared" si="14"/>
        <v>914</v>
      </c>
      <c r="AIH36" s="32">
        <f t="shared" si="14"/>
        <v>915</v>
      </c>
      <c r="AII36" s="32">
        <f t="shared" si="14"/>
        <v>916</v>
      </c>
      <c r="AIJ36" s="32">
        <f t="shared" si="14"/>
        <v>917</v>
      </c>
      <c r="AIK36" s="32">
        <f t="shared" si="14"/>
        <v>918</v>
      </c>
      <c r="AIL36" s="32">
        <f t="shared" si="14"/>
        <v>919</v>
      </c>
      <c r="AIM36" s="32">
        <f t="shared" si="14"/>
        <v>920</v>
      </c>
      <c r="AIN36" s="32">
        <f t="shared" si="14"/>
        <v>921</v>
      </c>
      <c r="AIO36" s="32">
        <f t="shared" si="14"/>
        <v>922</v>
      </c>
      <c r="AIP36" s="32">
        <f t="shared" si="14"/>
        <v>923</v>
      </c>
      <c r="AIQ36" s="32">
        <f t="shared" si="14"/>
        <v>924</v>
      </c>
      <c r="AIR36" s="32">
        <f t="shared" si="14"/>
        <v>925</v>
      </c>
      <c r="AIS36" s="32">
        <f t="shared" si="14"/>
        <v>926</v>
      </c>
      <c r="AIT36" s="32">
        <f t="shared" si="14"/>
        <v>927</v>
      </c>
      <c r="AIU36" s="32">
        <f t="shared" si="14"/>
        <v>928</v>
      </c>
      <c r="AIV36" s="32">
        <f t="shared" si="14"/>
        <v>929</v>
      </c>
      <c r="AIW36" s="32">
        <f t="shared" si="14"/>
        <v>930</v>
      </c>
      <c r="AIX36" s="32">
        <f t="shared" si="14"/>
        <v>931</v>
      </c>
      <c r="AIY36" s="32">
        <f t="shared" si="14"/>
        <v>932</v>
      </c>
      <c r="AIZ36" s="32">
        <f t="shared" si="14"/>
        <v>933</v>
      </c>
      <c r="AJA36" s="32">
        <f t="shared" si="14"/>
        <v>934</v>
      </c>
      <c r="AJB36" s="32">
        <f t="shared" si="14"/>
        <v>935</v>
      </c>
      <c r="AJC36" s="32">
        <f t="shared" si="14"/>
        <v>936</v>
      </c>
      <c r="AJD36" s="32">
        <f t="shared" si="14"/>
        <v>937</v>
      </c>
      <c r="AJE36" s="32">
        <f t="shared" si="14"/>
        <v>938</v>
      </c>
      <c r="AJF36" s="32">
        <f t="shared" si="14"/>
        <v>939</v>
      </c>
      <c r="AJG36" s="32">
        <f t="shared" si="14"/>
        <v>940</v>
      </c>
      <c r="AJH36" s="32">
        <f t="shared" si="14"/>
        <v>941</v>
      </c>
      <c r="AJI36" s="32">
        <f t="shared" si="14"/>
        <v>942</v>
      </c>
      <c r="AJJ36" s="32">
        <f t="shared" si="14"/>
        <v>943</v>
      </c>
      <c r="AJK36" s="32">
        <f t="shared" si="14"/>
        <v>944</v>
      </c>
      <c r="AJL36" s="32">
        <f t="shared" si="14"/>
        <v>945</v>
      </c>
      <c r="AJM36" s="32">
        <f t="shared" si="14"/>
        <v>946</v>
      </c>
      <c r="AJN36" s="32">
        <f t="shared" si="14"/>
        <v>947</v>
      </c>
      <c r="AJO36" s="32">
        <f t="shared" si="14"/>
        <v>948</v>
      </c>
      <c r="AJP36" s="32">
        <f t="shared" si="14"/>
        <v>949</v>
      </c>
      <c r="AJQ36" s="32">
        <f t="shared" si="14"/>
        <v>950</v>
      </c>
      <c r="AJR36" s="32">
        <f t="shared" si="14"/>
        <v>951</v>
      </c>
      <c r="AJS36" s="32">
        <f t="shared" si="14"/>
        <v>952</v>
      </c>
      <c r="AJT36" s="32">
        <f t="shared" si="14"/>
        <v>953</v>
      </c>
      <c r="AJU36" s="32">
        <f t="shared" si="14"/>
        <v>954</v>
      </c>
      <c r="AJV36" s="32">
        <f t="shared" si="14"/>
        <v>955</v>
      </c>
      <c r="AJW36" s="32">
        <f t="shared" si="14"/>
        <v>956</v>
      </c>
      <c r="AJX36" s="32">
        <f t="shared" si="14"/>
        <v>957</v>
      </c>
      <c r="AJY36" s="32">
        <f t="shared" si="14"/>
        <v>958</v>
      </c>
      <c r="AJZ36" s="32">
        <f t="shared" si="14"/>
        <v>959</v>
      </c>
      <c r="AKA36" s="32">
        <f t="shared" si="14"/>
        <v>960</v>
      </c>
      <c r="AKB36" s="32">
        <f t="shared" si="14"/>
        <v>961</v>
      </c>
      <c r="AKC36" s="32">
        <f t="shared" si="14"/>
        <v>962</v>
      </c>
      <c r="AKD36" s="32">
        <f t="shared" ref="AKD36:AMO36" si="15">AKC36+1</f>
        <v>963</v>
      </c>
      <c r="AKE36" s="32">
        <f t="shared" si="15"/>
        <v>964</v>
      </c>
      <c r="AKF36" s="32">
        <f t="shared" si="15"/>
        <v>965</v>
      </c>
      <c r="AKG36" s="32">
        <f t="shared" si="15"/>
        <v>966</v>
      </c>
      <c r="AKH36" s="32">
        <f t="shared" si="15"/>
        <v>967</v>
      </c>
      <c r="AKI36" s="32">
        <f t="shared" si="15"/>
        <v>968</v>
      </c>
      <c r="AKJ36" s="32">
        <f t="shared" si="15"/>
        <v>969</v>
      </c>
      <c r="AKK36" s="32">
        <f t="shared" si="15"/>
        <v>970</v>
      </c>
      <c r="AKL36" s="32">
        <f t="shared" si="15"/>
        <v>971</v>
      </c>
      <c r="AKM36" s="32">
        <f t="shared" si="15"/>
        <v>972</v>
      </c>
      <c r="AKN36" s="32">
        <f t="shared" si="15"/>
        <v>973</v>
      </c>
      <c r="AKO36" s="32">
        <f t="shared" si="15"/>
        <v>974</v>
      </c>
      <c r="AKP36" s="32">
        <f t="shared" si="15"/>
        <v>975</v>
      </c>
      <c r="AKQ36" s="32">
        <f t="shared" si="15"/>
        <v>976</v>
      </c>
      <c r="AKR36" s="32">
        <f t="shared" si="15"/>
        <v>977</v>
      </c>
      <c r="AKS36" s="32">
        <f t="shared" si="15"/>
        <v>978</v>
      </c>
      <c r="AKT36" s="32">
        <f t="shared" si="15"/>
        <v>979</v>
      </c>
      <c r="AKU36" s="32">
        <f t="shared" si="15"/>
        <v>980</v>
      </c>
      <c r="AKV36" s="32">
        <f t="shared" si="15"/>
        <v>981</v>
      </c>
      <c r="AKW36" s="32">
        <f t="shared" si="15"/>
        <v>982</v>
      </c>
      <c r="AKX36" s="32">
        <f t="shared" si="15"/>
        <v>983</v>
      </c>
      <c r="AKY36" s="32">
        <f t="shared" si="15"/>
        <v>984</v>
      </c>
      <c r="AKZ36" s="32">
        <f t="shared" si="15"/>
        <v>985</v>
      </c>
      <c r="ALA36" s="32">
        <f t="shared" si="15"/>
        <v>986</v>
      </c>
      <c r="ALB36" s="32">
        <f t="shared" si="15"/>
        <v>987</v>
      </c>
      <c r="ALC36" s="32">
        <f t="shared" si="15"/>
        <v>988</v>
      </c>
      <c r="ALD36" s="32">
        <f t="shared" si="15"/>
        <v>989</v>
      </c>
      <c r="ALE36" s="32">
        <f t="shared" si="15"/>
        <v>990</v>
      </c>
      <c r="ALF36" s="32">
        <f t="shared" si="15"/>
        <v>991</v>
      </c>
      <c r="ALG36" s="32">
        <f t="shared" si="15"/>
        <v>992</v>
      </c>
      <c r="ALH36" s="32">
        <f t="shared" si="15"/>
        <v>993</v>
      </c>
      <c r="ALI36" s="32">
        <f t="shared" si="15"/>
        <v>994</v>
      </c>
      <c r="ALJ36" s="32">
        <f t="shared" si="15"/>
        <v>995</v>
      </c>
      <c r="ALK36" s="32">
        <f t="shared" si="15"/>
        <v>996</v>
      </c>
      <c r="ALL36" s="32">
        <f t="shared" si="15"/>
        <v>997</v>
      </c>
      <c r="ALM36" s="32">
        <f t="shared" si="15"/>
        <v>998</v>
      </c>
      <c r="ALN36" s="32">
        <f t="shared" si="15"/>
        <v>999</v>
      </c>
      <c r="ALO36" s="32">
        <f t="shared" si="15"/>
        <v>1000</v>
      </c>
      <c r="ALP36" s="32">
        <f t="shared" si="15"/>
        <v>1001</v>
      </c>
      <c r="ALQ36" s="32">
        <f t="shared" si="15"/>
        <v>1002</v>
      </c>
      <c r="ALR36" s="32">
        <f t="shared" si="15"/>
        <v>1003</v>
      </c>
      <c r="ALS36" s="32">
        <f t="shared" si="15"/>
        <v>1004</v>
      </c>
      <c r="ALT36" s="32">
        <f t="shared" si="15"/>
        <v>1005</v>
      </c>
      <c r="ALU36" s="32">
        <f t="shared" si="15"/>
        <v>1006</v>
      </c>
      <c r="ALV36" s="32">
        <f t="shared" si="15"/>
        <v>1007</v>
      </c>
      <c r="ALW36" s="32">
        <f t="shared" si="15"/>
        <v>1008</v>
      </c>
      <c r="ALX36" s="32">
        <f t="shared" si="15"/>
        <v>1009</v>
      </c>
      <c r="ALY36" s="32">
        <f t="shared" si="15"/>
        <v>1010</v>
      </c>
      <c r="ALZ36" s="32">
        <f t="shared" si="15"/>
        <v>1011</v>
      </c>
      <c r="AMA36" s="32">
        <f t="shared" si="15"/>
        <v>1012</v>
      </c>
      <c r="AMB36" s="32">
        <f t="shared" si="15"/>
        <v>1013</v>
      </c>
      <c r="AMC36" s="32">
        <f t="shared" si="15"/>
        <v>1014</v>
      </c>
      <c r="AMD36" s="32">
        <f t="shared" si="15"/>
        <v>1015</v>
      </c>
      <c r="AME36" s="32">
        <f t="shared" si="15"/>
        <v>1016</v>
      </c>
      <c r="AMF36" s="32">
        <f t="shared" si="15"/>
        <v>1017</v>
      </c>
      <c r="AMG36" s="32">
        <f t="shared" si="15"/>
        <v>1018</v>
      </c>
      <c r="AMH36" s="32">
        <f t="shared" si="15"/>
        <v>1019</v>
      </c>
      <c r="AMI36" s="32">
        <f t="shared" si="15"/>
        <v>1020</v>
      </c>
      <c r="AMJ36" s="32">
        <f t="shared" si="15"/>
        <v>1021</v>
      </c>
      <c r="AMK36" s="32">
        <f t="shared" si="15"/>
        <v>1022</v>
      </c>
      <c r="AML36" s="32">
        <f t="shared" si="15"/>
        <v>1023</v>
      </c>
      <c r="AMM36" s="32">
        <f t="shared" si="15"/>
        <v>1024</v>
      </c>
      <c r="AMN36" s="32">
        <f t="shared" si="15"/>
        <v>1025</v>
      </c>
      <c r="AMO36" s="32">
        <f t="shared" si="15"/>
        <v>1026</v>
      </c>
      <c r="AMP36" s="32">
        <f t="shared" ref="AMP36:APA36" si="16">AMO36+1</f>
        <v>1027</v>
      </c>
      <c r="AMQ36" s="32">
        <f t="shared" si="16"/>
        <v>1028</v>
      </c>
      <c r="AMR36" s="32">
        <f t="shared" si="16"/>
        <v>1029</v>
      </c>
      <c r="AMS36" s="32">
        <f t="shared" si="16"/>
        <v>1030</v>
      </c>
      <c r="AMT36" s="32">
        <f t="shared" si="16"/>
        <v>1031</v>
      </c>
      <c r="AMU36" s="32">
        <f t="shared" si="16"/>
        <v>1032</v>
      </c>
      <c r="AMV36" s="32">
        <f t="shared" si="16"/>
        <v>1033</v>
      </c>
      <c r="AMW36" s="32">
        <f t="shared" si="16"/>
        <v>1034</v>
      </c>
      <c r="AMX36" s="32">
        <f t="shared" si="16"/>
        <v>1035</v>
      </c>
      <c r="AMY36" s="32">
        <f t="shared" si="16"/>
        <v>1036</v>
      </c>
      <c r="AMZ36" s="32">
        <f t="shared" si="16"/>
        <v>1037</v>
      </c>
      <c r="ANA36" s="32">
        <f t="shared" si="16"/>
        <v>1038</v>
      </c>
      <c r="ANB36" s="32">
        <f t="shared" si="16"/>
        <v>1039</v>
      </c>
      <c r="ANC36" s="32">
        <f t="shared" si="16"/>
        <v>1040</v>
      </c>
      <c r="AND36" s="32">
        <f t="shared" si="16"/>
        <v>1041</v>
      </c>
      <c r="ANE36" s="32">
        <f t="shared" si="16"/>
        <v>1042</v>
      </c>
      <c r="ANF36" s="32">
        <f t="shared" si="16"/>
        <v>1043</v>
      </c>
      <c r="ANG36" s="32">
        <f t="shared" si="16"/>
        <v>1044</v>
      </c>
      <c r="ANH36" s="32">
        <f t="shared" si="16"/>
        <v>1045</v>
      </c>
      <c r="ANI36" s="32">
        <f t="shared" si="16"/>
        <v>1046</v>
      </c>
      <c r="ANJ36" s="32">
        <f t="shared" si="16"/>
        <v>1047</v>
      </c>
      <c r="ANK36" s="32">
        <f t="shared" si="16"/>
        <v>1048</v>
      </c>
      <c r="ANL36" s="32">
        <f t="shared" si="16"/>
        <v>1049</v>
      </c>
      <c r="ANM36" s="32">
        <f t="shared" si="16"/>
        <v>1050</v>
      </c>
      <c r="ANN36" s="32">
        <f t="shared" si="16"/>
        <v>1051</v>
      </c>
      <c r="ANO36" s="32">
        <f t="shared" si="16"/>
        <v>1052</v>
      </c>
      <c r="ANP36" s="32">
        <f t="shared" si="16"/>
        <v>1053</v>
      </c>
      <c r="ANQ36" s="32">
        <f t="shared" si="16"/>
        <v>1054</v>
      </c>
      <c r="ANR36" s="32">
        <f t="shared" si="16"/>
        <v>1055</v>
      </c>
      <c r="ANS36" s="32">
        <f t="shared" si="16"/>
        <v>1056</v>
      </c>
      <c r="ANT36" s="32">
        <f t="shared" si="16"/>
        <v>1057</v>
      </c>
      <c r="ANU36" s="32">
        <f t="shared" si="16"/>
        <v>1058</v>
      </c>
      <c r="ANV36" s="32">
        <f t="shared" si="16"/>
        <v>1059</v>
      </c>
      <c r="ANW36" s="32">
        <f t="shared" si="16"/>
        <v>1060</v>
      </c>
      <c r="ANX36" s="32">
        <f t="shared" si="16"/>
        <v>1061</v>
      </c>
      <c r="ANY36" s="32">
        <f t="shared" si="16"/>
        <v>1062</v>
      </c>
      <c r="ANZ36" s="32">
        <f t="shared" si="16"/>
        <v>1063</v>
      </c>
      <c r="AOA36" s="32">
        <f t="shared" si="16"/>
        <v>1064</v>
      </c>
      <c r="AOB36" s="32">
        <f t="shared" si="16"/>
        <v>1065</v>
      </c>
      <c r="AOC36" s="32">
        <f t="shared" si="16"/>
        <v>1066</v>
      </c>
      <c r="AOD36" s="32">
        <f t="shared" si="16"/>
        <v>1067</v>
      </c>
      <c r="AOE36" s="32">
        <f t="shared" si="16"/>
        <v>1068</v>
      </c>
      <c r="AOF36" s="32">
        <f t="shared" si="16"/>
        <v>1069</v>
      </c>
      <c r="AOG36" s="32">
        <f t="shared" si="16"/>
        <v>1070</v>
      </c>
      <c r="AOH36" s="32">
        <f t="shared" si="16"/>
        <v>1071</v>
      </c>
      <c r="AOI36" s="32">
        <f t="shared" si="16"/>
        <v>1072</v>
      </c>
      <c r="AOJ36" s="32">
        <f t="shared" si="16"/>
        <v>1073</v>
      </c>
      <c r="AOK36" s="32">
        <f t="shared" si="16"/>
        <v>1074</v>
      </c>
      <c r="AOL36" s="32">
        <f t="shared" si="16"/>
        <v>1075</v>
      </c>
      <c r="AOM36" s="32">
        <f t="shared" si="16"/>
        <v>1076</v>
      </c>
      <c r="AON36" s="32">
        <f t="shared" si="16"/>
        <v>1077</v>
      </c>
      <c r="AOO36" s="32">
        <f t="shared" si="16"/>
        <v>1078</v>
      </c>
      <c r="AOP36" s="32">
        <f t="shared" si="16"/>
        <v>1079</v>
      </c>
      <c r="AOQ36" s="32">
        <f t="shared" si="16"/>
        <v>1080</v>
      </c>
      <c r="AOR36" s="32">
        <f t="shared" si="16"/>
        <v>1081</v>
      </c>
      <c r="AOS36" s="32">
        <f t="shared" si="16"/>
        <v>1082</v>
      </c>
      <c r="AOT36" s="32">
        <f t="shared" si="16"/>
        <v>1083</v>
      </c>
      <c r="AOU36" s="32">
        <f t="shared" si="16"/>
        <v>1084</v>
      </c>
      <c r="AOV36" s="32">
        <f t="shared" si="16"/>
        <v>1085</v>
      </c>
      <c r="AOW36" s="32">
        <f t="shared" si="16"/>
        <v>1086</v>
      </c>
      <c r="AOX36" s="32">
        <f t="shared" si="16"/>
        <v>1087</v>
      </c>
      <c r="AOY36" s="32">
        <f t="shared" si="16"/>
        <v>1088</v>
      </c>
      <c r="AOZ36" s="32">
        <f t="shared" si="16"/>
        <v>1089</v>
      </c>
      <c r="APA36" s="32">
        <f t="shared" si="16"/>
        <v>1090</v>
      </c>
      <c r="APB36" s="32">
        <f t="shared" ref="APB36:ARM36" si="17">APA36+1</f>
        <v>1091</v>
      </c>
      <c r="APC36" s="32">
        <f t="shared" si="17"/>
        <v>1092</v>
      </c>
      <c r="APD36" s="32">
        <f t="shared" si="17"/>
        <v>1093</v>
      </c>
      <c r="APE36" s="32">
        <f t="shared" si="17"/>
        <v>1094</v>
      </c>
      <c r="APF36" s="32">
        <f t="shared" si="17"/>
        <v>1095</v>
      </c>
      <c r="APG36" s="32">
        <f t="shared" si="17"/>
        <v>1096</v>
      </c>
      <c r="APH36" s="32">
        <f t="shared" si="17"/>
        <v>1097</v>
      </c>
      <c r="API36" s="32">
        <f t="shared" si="17"/>
        <v>1098</v>
      </c>
      <c r="APJ36" s="32">
        <f t="shared" si="17"/>
        <v>1099</v>
      </c>
      <c r="APK36" s="32">
        <f t="shared" si="17"/>
        <v>1100</v>
      </c>
      <c r="APL36" s="32">
        <f t="shared" si="17"/>
        <v>1101</v>
      </c>
      <c r="APM36" s="32">
        <f t="shared" si="17"/>
        <v>1102</v>
      </c>
      <c r="APN36" s="32">
        <f t="shared" si="17"/>
        <v>1103</v>
      </c>
      <c r="APO36" s="32">
        <f t="shared" si="17"/>
        <v>1104</v>
      </c>
      <c r="APP36" s="32">
        <f t="shared" si="17"/>
        <v>1105</v>
      </c>
      <c r="APQ36" s="32">
        <f t="shared" si="17"/>
        <v>1106</v>
      </c>
      <c r="APR36" s="32">
        <f t="shared" si="17"/>
        <v>1107</v>
      </c>
      <c r="APS36" s="32">
        <f t="shared" si="17"/>
        <v>1108</v>
      </c>
      <c r="APT36" s="32">
        <f t="shared" si="17"/>
        <v>1109</v>
      </c>
      <c r="APU36" s="32">
        <f t="shared" si="17"/>
        <v>1110</v>
      </c>
      <c r="APV36" s="32">
        <f t="shared" si="17"/>
        <v>1111</v>
      </c>
      <c r="APW36" s="32">
        <f t="shared" si="17"/>
        <v>1112</v>
      </c>
      <c r="APX36" s="32">
        <f t="shared" si="17"/>
        <v>1113</v>
      </c>
      <c r="APY36" s="32">
        <f t="shared" si="17"/>
        <v>1114</v>
      </c>
      <c r="APZ36" s="32">
        <f t="shared" si="17"/>
        <v>1115</v>
      </c>
      <c r="AQA36" s="32">
        <f t="shared" si="17"/>
        <v>1116</v>
      </c>
      <c r="AQB36" s="32">
        <f t="shared" si="17"/>
        <v>1117</v>
      </c>
      <c r="AQC36" s="32">
        <f t="shared" si="17"/>
        <v>1118</v>
      </c>
      <c r="AQD36" s="32">
        <f t="shared" si="17"/>
        <v>1119</v>
      </c>
      <c r="AQE36" s="32">
        <f t="shared" si="17"/>
        <v>1120</v>
      </c>
      <c r="AQF36" s="32">
        <f t="shared" si="17"/>
        <v>1121</v>
      </c>
      <c r="AQG36" s="32">
        <f t="shared" si="17"/>
        <v>1122</v>
      </c>
      <c r="AQH36" s="32">
        <f t="shared" si="17"/>
        <v>1123</v>
      </c>
      <c r="AQI36" s="32">
        <f t="shared" si="17"/>
        <v>1124</v>
      </c>
      <c r="AQJ36" s="32">
        <f t="shared" si="17"/>
        <v>1125</v>
      </c>
      <c r="AQK36" s="32">
        <f t="shared" si="17"/>
        <v>1126</v>
      </c>
      <c r="AQL36" s="32">
        <f t="shared" si="17"/>
        <v>1127</v>
      </c>
      <c r="AQM36" s="32">
        <f t="shared" si="17"/>
        <v>1128</v>
      </c>
      <c r="AQN36" s="32">
        <f t="shared" si="17"/>
        <v>1129</v>
      </c>
      <c r="AQO36" s="32">
        <f t="shared" si="17"/>
        <v>1130</v>
      </c>
      <c r="AQP36" s="32">
        <f t="shared" si="17"/>
        <v>1131</v>
      </c>
      <c r="AQQ36" s="32">
        <f t="shared" si="17"/>
        <v>1132</v>
      </c>
      <c r="AQR36" s="32">
        <f t="shared" si="17"/>
        <v>1133</v>
      </c>
      <c r="AQS36" s="32">
        <f t="shared" si="17"/>
        <v>1134</v>
      </c>
      <c r="AQT36" s="32">
        <f t="shared" si="17"/>
        <v>1135</v>
      </c>
      <c r="AQU36" s="32">
        <f t="shared" si="17"/>
        <v>1136</v>
      </c>
      <c r="AQV36" s="32">
        <f t="shared" si="17"/>
        <v>1137</v>
      </c>
      <c r="AQW36" s="32">
        <f t="shared" si="17"/>
        <v>1138</v>
      </c>
      <c r="AQX36" s="32">
        <f t="shared" si="17"/>
        <v>1139</v>
      </c>
      <c r="AQY36" s="32">
        <f t="shared" si="17"/>
        <v>1140</v>
      </c>
      <c r="AQZ36" s="32">
        <f t="shared" si="17"/>
        <v>1141</v>
      </c>
      <c r="ARA36" s="32">
        <f t="shared" si="17"/>
        <v>1142</v>
      </c>
      <c r="ARB36" s="32">
        <f t="shared" si="17"/>
        <v>1143</v>
      </c>
      <c r="ARC36" s="32">
        <f t="shared" si="17"/>
        <v>1144</v>
      </c>
      <c r="ARD36" s="32">
        <f t="shared" si="17"/>
        <v>1145</v>
      </c>
      <c r="ARE36" s="32">
        <f t="shared" si="17"/>
        <v>1146</v>
      </c>
      <c r="ARF36" s="32">
        <f t="shared" si="17"/>
        <v>1147</v>
      </c>
      <c r="ARG36" s="32">
        <f t="shared" si="17"/>
        <v>1148</v>
      </c>
      <c r="ARH36" s="32">
        <f t="shared" si="17"/>
        <v>1149</v>
      </c>
      <c r="ARI36" s="32">
        <f t="shared" si="17"/>
        <v>1150</v>
      </c>
      <c r="ARJ36" s="32">
        <f t="shared" si="17"/>
        <v>1151</v>
      </c>
      <c r="ARK36" s="32">
        <f t="shared" si="17"/>
        <v>1152</v>
      </c>
      <c r="ARL36" s="32">
        <f t="shared" si="17"/>
        <v>1153</v>
      </c>
      <c r="ARM36" s="32">
        <f t="shared" si="17"/>
        <v>1154</v>
      </c>
      <c r="ARN36" s="32">
        <f t="shared" ref="ARN36:ATY36" si="18">ARM36+1</f>
        <v>1155</v>
      </c>
      <c r="ARO36" s="32">
        <f t="shared" si="18"/>
        <v>1156</v>
      </c>
      <c r="ARP36" s="32">
        <f t="shared" si="18"/>
        <v>1157</v>
      </c>
      <c r="ARQ36" s="32">
        <f t="shared" si="18"/>
        <v>1158</v>
      </c>
      <c r="ARR36" s="32">
        <f t="shared" si="18"/>
        <v>1159</v>
      </c>
      <c r="ARS36" s="32">
        <f t="shared" si="18"/>
        <v>1160</v>
      </c>
      <c r="ART36" s="32">
        <f t="shared" si="18"/>
        <v>1161</v>
      </c>
      <c r="ARU36" s="32">
        <f t="shared" si="18"/>
        <v>1162</v>
      </c>
      <c r="ARV36" s="32">
        <f t="shared" si="18"/>
        <v>1163</v>
      </c>
      <c r="ARW36" s="32">
        <f t="shared" si="18"/>
        <v>1164</v>
      </c>
      <c r="ARX36" s="32">
        <f t="shared" si="18"/>
        <v>1165</v>
      </c>
      <c r="ARY36" s="32">
        <f t="shared" si="18"/>
        <v>1166</v>
      </c>
      <c r="ARZ36" s="32">
        <f t="shared" si="18"/>
        <v>1167</v>
      </c>
      <c r="ASA36" s="32">
        <f t="shared" si="18"/>
        <v>1168</v>
      </c>
      <c r="ASB36" s="32">
        <f t="shared" si="18"/>
        <v>1169</v>
      </c>
      <c r="ASC36" s="32">
        <f t="shared" si="18"/>
        <v>1170</v>
      </c>
      <c r="ASD36" s="32">
        <f t="shared" si="18"/>
        <v>1171</v>
      </c>
      <c r="ASE36" s="32">
        <f t="shared" si="18"/>
        <v>1172</v>
      </c>
      <c r="ASF36" s="32">
        <f t="shared" si="18"/>
        <v>1173</v>
      </c>
      <c r="ASG36" s="32">
        <f t="shared" si="18"/>
        <v>1174</v>
      </c>
      <c r="ASH36" s="32">
        <f t="shared" si="18"/>
        <v>1175</v>
      </c>
      <c r="ASI36" s="32">
        <f t="shared" si="18"/>
        <v>1176</v>
      </c>
      <c r="ASJ36" s="32">
        <f t="shared" si="18"/>
        <v>1177</v>
      </c>
      <c r="ASK36" s="32">
        <f t="shared" si="18"/>
        <v>1178</v>
      </c>
      <c r="ASL36" s="32">
        <f t="shared" si="18"/>
        <v>1179</v>
      </c>
      <c r="ASM36" s="32">
        <f t="shared" si="18"/>
        <v>1180</v>
      </c>
      <c r="ASN36" s="32">
        <f t="shared" si="18"/>
        <v>1181</v>
      </c>
      <c r="ASO36" s="32">
        <f t="shared" si="18"/>
        <v>1182</v>
      </c>
      <c r="ASP36" s="32">
        <f t="shared" si="18"/>
        <v>1183</v>
      </c>
      <c r="ASQ36" s="32">
        <f t="shared" si="18"/>
        <v>1184</v>
      </c>
      <c r="ASR36" s="32">
        <f t="shared" si="18"/>
        <v>1185</v>
      </c>
      <c r="ASS36" s="32">
        <f t="shared" si="18"/>
        <v>1186</v>
      </c>
      <c r="AST36" s="32">
        <f t="shared" si="18"/>
        <v>1187</v>
      </c>
      <c r="ASU36" s="32">
        <f t="shared" si="18"/>
        <v>1188</v>
      </c>
      <c r="ASV36" s="32">
        <f t="shared" si="18"/>
        <v>1189</v>
      </c>
      <c r="ASW36" s="32">
        <f t="shared" si="18"/>
        <v>1190</v>
      </c>
      <c r="ASX36" s="32">
        <f t="shared" si="18"/>
        <v>1191</v>
      </c>
      <c r="ASY36" s="32">
        <f t="shared" si="18"/>
        <v>1192</v>
      </c>
      <c r="ASZ36" s="32">
        <f t="shared" si="18"/>
        <v>1193</v>
      </c>
      <c r="ATA36" s="32">
        <f t="shared" si="18"/>
        <v>1194</v>
      </c>
      <c r="ATB36" s="32">
        <f t="shared" si="18"/>
        <v>1195</v>
      </c>
      <c r="ATC36" s="32">
        <f t="shared" si="18"/>
        <v>1196</v>
      </c>
      <c r="ATD36" s="32">
        <f t="shared" si="18"/>
        <v>1197</v>
      </c>
      <c r="ATE36" s="32">
        <f t="shared" si="18"/>
        <v>1198</v>
      </c>
      <c r="ATF36" s="32">
        <f t="shared" si="18"/>
        <v>1199</v>
      </c>
      <c r="ATG36" s="32">
        <f t="shared" si="18"/>
        <v>1200</v>
      </c>
      <c r="ATH36" s="32">
        <f t="shared" si="18"/>
        <v>1201</v>
      </c>
      <c r="ATI36" s="32">
        <f t="shared" si="18"/>
        <v>1202</v>
      </c>
      <c r="ATJ36" s="32">
        <f t="shared" si="18"/>
        <v>1203</v>
      </c>
      <c r="ATK36" s="32">
        <f t="shared" si="18"/>
        <v>1204</v>
      </c>
      <c r="ATL36" s="32">
        <f t="shared" si="18"/>
        <v>1205</v>
      </c>
      <c r="ATM36" s="32">
        <f t="shared" si="18"/>
        <v>1206</v>
      </c>
      <c r="ATN36" s="32">
        <f t="shared" si="18"/>
        <v>1207</v>
      </c>
      <c r="ATO36" s="32">
        <f t="shared" si="18"/>
        <v>1208</v>
      </c>
      <c r="ATP36" s="32">
        <f t="shared" si="18"/>
        <v>1209</v>
      </c>
      <c r="ATQ36" s="32">
        <f t="shared" si="18"/>
        <v>1210</v>
      </c>
      <c r="ATR36" s="32">
        <f t="shared" si="18"/>
        <v>1211</v>
      </c>
      <c r="ATS36" s="32">
        <f t="shared" si="18"/>
        <v>1212</v>
      </c>
      <c r="ATT36" s="32">
        <f t="shared" si="18"/>
        <v>1213</v>
      </c>
      <c r="ATU36" s="32">
        <f t="shared" si="18"/>
        <v>1214</v>
      </c>
      <c r="ATV36" s="32">
        <f t="shared" si="18"/>
        <v>1215</v>
      </c>
      <c r="ATW36" s="32">
        <f t="shared" si="18"/>
        <v>1216</v>
      </c>
      <c r="ATX36" s="32">
        <f t="shared" si="18"/>
        <v>1217</v>
      </c>
      <c r="ATY36" s="32">
        <f t="shared" si="18"/>
        <v>1218</v>
      </c>
      <c r="ATZ36" s="32">
        <f t="shared" ref="ATZ36:AWK36" si="19">ATY36+1</f>
        <v>1219</v>
      </c>
      <c r="AUA36" s="32">
        <f t="shared" si="19"/>
        <v>1220</v>
      </c>
      <c r="AUB36" s="32">
        <f t="shared" si="19"/>
        <v>1221</v>
      </c>
      <c r="AUC36" s="32">
        <f t="shared" si="19"/>
        <v>1222</v>
      </c>
      <c r="AUD36" s="32">
        <f t="shared" si="19"/>
        <v>1223</v>
      </c>
      <c r="AUE36" s="32">
        <f t="shared" si="19"/>
        <v>1224</v>
      </c>
      <c r="AUF36" s="32">
        <f t="shared" si="19"/>
        <v>1225</v>
      </c>
      <c r="AUG36" s="32">
        <f t="shared" si="19"/>
        <v>1226</v>
      </c>
      <c r="AUH36" s="32">
        <f t="shared" si="19"/>
        <v>1227</v>
      </c>
      <c r="AUI36" s="32">
        <f t="shared" si="19"/>
        <v>1228</v>
      </c>
      <c r="AUJ36" s="32">
        <f t="shared" si="19"/>
        <v>1229</v>
      </c>
      <c r="AUK36" s="32">
        <f t="shared" si="19"/>
        <v>1230</v>
      </c>
      <c r="AUL36" s="32">
        <f t="shared" si="19"/>
        <v>1231</v>
      </c>
      <c r="AUM36" s="32">
        <f t="shared" si="19"/>
        <v>1232</v>
      </c>
      <c r="AUN36" s="32">
        <f t="shared" si="19"/>
        <v>1233</v>
      </c>
      <c r="AUO36" s="32">
        <f t="shared" si="19"/>
        <v>1234</v>
      </c>
      <c r="AUP36" s="32">
        <f t="shared" si="19"/>
        <v>1235</v>
      </c>
      <c r="AUQ36" s="32">
        <f t="shared" si="19"/>
        <v>1236</v>
      </c>
      <c r="AUR36" s="32">
        <f t="shared" si="19"/>
        <v>1237</v>
      </c>
      <c r="AUS36" s="32">
        <f t="shared" si="19"/>
        <v>1238</v>
      </c>
      <c r="AUT36" s="32">
        <f t="shared" si="19"/>
        <v>1239</v>
      </c>
      <c r="AUU36" s="32">
        <f t="shared" si="19"/>
        <v>1240</v>
      </c>
      <c r="AUV36" s="32">
        <f t="shared" si="19"/>
        <v>1241</v>
      </c>
      <c r="AUW36" s="32">
        <f t="shared" si="19"/>
        <v>1242</v>
      </c>
      <c r="AUX36" s="32">
        <f t="shared" si="19"/>
        <v>1243</v>
      </c>
      <c r="AUY36" s="32">
        <f t="shared" si="19"/>
        <v>1244</v>
      </c>
      <c r="AUZ36" s="32">
        <f t="shared" si="19"/>
        <v>1245</v>
      </c>
      <c r="AVA36" s="32">
        <f t="shared" si="19"/>
        <v>1246</v>
      </c>
      <c r="AVB36" s="32">
        <f t="shared" si="19"/>
        <v>1247</v>
      </c>
      <c r="AVC36" s="32">
        <f t="shared" si="19"/>
        <v>1248</v>
      </c>
      <c r="AVD36" s="32">
        <f t="shared" si="19"/>
        <v>1249</v>
      </c>
      <c r="AVE36" s="32">
        <f t="shared" si="19"/>
        <v>1250</v>
      </c>
      <c r="AVF36" s="32">
        <f t="shared" si="19"/>
        <v>1251</v>
      </c>
      <c r="AVG36" s="32">
        <f t="shared" si="19"/>
        <v>1252</v>
      </c>
      <c r="AVH36" s="32">
        <f t="shared" si="19"/>
        <v>1253</v>
      </c>
      <c r="AVI36" s="32">
        <f t="shared" si="19"/>
        <v>1254</v>
      </c>
      <c r="AVJ36" s="32">
        <f t="shared" si="19"/>
        <v>1255</v>
      </c>
      <c r="AVK36" s="32">
        <f t="shared" si="19"/>
        <v>1256</v>
      </c>
      <c r="AVL36" s="32">
        <f t="shared" si="19"/>
        <v>1257</v>
      </c>
      <c r="AVM36" s="32">
        <f t="shared" si="19"/>
        <v>1258</v>
      </c>
      <c r="AVN36" s="32">
        <f t="shared" si="19"/>
        <v>1259</v>
      </c>
      <c r="AVO36" s="32">
        <f t="shared" si="19"/>
        <v>1260</v>
      </c>
      <c r="AVP36" s="32">
        <f t="shared" si="19"/>
        <v>1261</v>
      </c>
      <c r="AVQ36" s="32">
        <f t="shared" si="19"/>
        <v>1262</v>
      </c>
      <c r="AVR36" s="32">
        <f t="shared" si="19"/>
        <v>1263</v>
      </c>
      <c r="AVS36" s="32">
        <f t="shared" si="19"/>
        <v>1264</v>
      </c>
      <c r="AVT36" s="32">
        <f t="shared" si="19"/>
        <v>1265</v>
      </c>
      <c r="AVU36" s="32">
        <f t="shared" si="19"/>
        <v>1266</v>
      </c>
      <c r="AVV36" s="32">
        <f t="shared" si="19"/>
        <v>1267</v>
      </c>
      <c r="AVW36" s="32">
        <f t="shared" si="19"/>
        <v>1268</v>
      </c>
      <c r="AVX36" s="32">
        <f t="shared" si="19"/>
        <v>1269</v>
      </c>
      <c r="AVY36" s="32">
        <f t="shared" si="19"/>
        <v>1270</v>
      </c>
      <c r="AVZ36" s="32">
        <f t="shared" si="19"/>
        <v>1271</v>
      </c>
      <c r="AWA36" s="32">
        <f t="shared" si="19"/>
        <v>1272</v>
      </c>
      <c r="AWB36" s="32">
        <f t="shared" si="19"/>
        <v>1273</v>
      </c>
      <c r="AWC36" s="32">
        <f t="shared" si="19"/>
        <v>1274</v>
      </c>
      <c r="AWD36" s="32">
        <f t="shared" si="19"/>
        <v>1275</v>
      </c>
      <c r="AWE36" s="32">
        <f t="shared" si="19"/>
        <v>1276</v>
      </c>
      <c r="AWF36" s="32">
        <f t="shared" si="19"/>
        <v>1277</v>
      </c>
      <c r="AWG36" s="32">
        <f t="shared" si="19"/>
        <v>1278</v>
      </c>
      <c r="AWH36" s="32">
        <f t="shared" si="19"/>
        <v>1279</v>
      </c>
      <c r="AWI36" s="32">
        <f t="shared" si="19"/>
        <v>1280</v>
      </c>
      <c r="AWJ36" s="32">
        <f t="shared" si="19"/>
        <v>1281</v>
      </c>
      <c r="AWK36" s="32">
        <f t="shared" si="19"/>
        <v>1282</v>
      </c>
      <c r="AWL36" s="32">
        <f t="shared" ref="AWL36:AYW36" si="20">AWK36+1</f>
        <v>1283</v>
      </c>
      <c r="AWM36" s="32">
        <f t="shared" si="20"/>
        <v>1284</v>
      </c>
      <c r="AWN36" s="32">
        <f t="shared" si="20"/>
        <v>1285</v>
      </c>
      <c r="AWO36" s="32">
        <f t="shared" si="20"/>
        <v>1286</v>
      </c>
      <c r="AWP36" s="32">
        <f t="shared" si="20"/>
        <v>1287</v>
      </c>
      <c r="AWQ36" s="32">
        <f t="shared" si="20"/>
        <v>1288</v>
      </c>
      <c r="AWR36" s="32">
        <f t="shared" si="20"/>
        <v>1289</v>
      </c>
      <c r="AWS36" s="32">
        <f t="shared" si="20"/>
        <v>1290</v>
      </c>
      <c r="AWT36" s="32">
        <f t="shared" si="20"/>
        <v>1291</v>
      </c>
      <c r="AWU36" s="32">
        <f t="shared" si="20"/>
        <v>1292</v>
      </c>
      <c r="AWV36" s="32">
        <f t="shared" si="20"/>
        <v>1293</v>
      </c>
      <c r="AWW36" s="32">
        <f t="shared" si="20"/>
        <v>1294</v>
      </c>
      <c r="AWX36" s="32">
        <f t="shared" si="20"/>
        <v>1295</v>
      </c>
      <c r="AWY36" s="32">
        <f t="shared" si="20"/>
        <v>1296</v>
      </c>
      <c r="AWZ36" s="32">
        <f t="shared" si="20"/>
        <v>1297</v>
      </c>
      <c r="AXA36" s="32">
        <f t="shared" si="20"/>
        <v>1298</v>
      </c>
      <c r="AXB36" s="32">
        <f t="shared" si="20"/>
        <v>1299</v>
      </c>
      <c r="AXC36" s="32">
        <f t="shared" si="20"/>
        <v>1300</v>
      </c>
      <c r="AXD36" s="32">
        <f t="shared" si="20"/>
        <v>1301</v>
      </c>
      <c r="AXE36" s="32">
        <f t="shared" si="20"/>
        <v>1302</v>
      </c>
      <c r="AXF36" s="32">
        <f t="shared" si="20"/>
        <v>1303</v>
      </c>
      <c r="AXG36" s="32">
        <f t="shared" si="20"/>
        <v>1304</v>
      </c>
      <c r="AXH36" s="32">
        <f t="shared" si="20"/>
        <v>1305</v>
      </c>
      <c r="AXI36" s="32">
        <f t="shared" si="20"/>
        <v>1306</v>
      </c>
      <c r="AXJ36" s="32">
        <f t="shared" si="20"/>
        <v>1307</v>
      </c>
      <c r="AXK36" s="32">
        <f t="shared" si="20"/>
        <v>1308</v>
      </c>
      <c r="AXL36" s="32">
        <f t="shared" si="20"/>
        <v>1309</v>
      </c>
      <c r="AXM36" s="32">
        <f t="shared" si="20"/>
        <v>1310</v>
      </c>
      <c r="AXN36" s="32">
        <f t="shared" si="20"/>
        <v>1311</v>
      </c>
      <c r="AXO36" s="32">
        <f t="shared" si="20"/>
        <v>1312</v>
      </c>
      <c r="AXP36" s="32">
        <f t="shared" si="20"/>
        <v>1313</v>
      </c>
      <c r="AXQ36" s="32">
        <f t="shared" si="20"/>
        <v>1314</v>
      </c>
      <c r="AXR36" s="32">
        <f t="shared" si="20"/>
        <v>1315</v>
      </c>
      <c r="AXS36" s="32">
        <f t="shared" si="20"/>
        <v>1316</v>
      </c>
      <c r="AXT36" s="32">
        <f t="shared" si="20"/>
        <v>1317</v>
      </c>
      <c r="AXU36" s="32">
        <f t="shared" si="20"/>
        <v>1318</v>
      </c>
      <c r="AXV36" s="32">
        <f t="shared" si="20"/>
        <v>1319</v>
      </c>
      <c r="AXW36" s="32">
        <f t="shared" si="20"/>
        <v>1320</v>
      </c>
      <c r="AXX36" s="32">
        <f t="shared" si="20"/>
        <v>1321</v>
      </c>
      <c r="AXY36" s="32">
        <f t="shared" si="20"/>
        <v>1322</v>
      </c>
      <c r="AXZ36" s="32">
        <f t="shared" si="20"/>
        <v>1323</v>
      </c>
      <c r="AYA36" s="32">
        <f t="shared" si="20"/>
        <v>1324</v>
      </c>
      <c r="AYB36" s="32">
        <f t="shared" si="20"/>
        <v>1325</v>
      </c>
      <c r="AYC36" s="32">
        <f t="shared" si="20"/>
        <v>1326</v>
      </c>
      <c r="AYD36" s="32">
        <f t="shared" si="20"/>
        <v>1327</v>
      </c>
      <c r="AYE36" s="32">
        <f t="shared" si="20"/>
        <v>1328</v>
      </c>
      <c r="AYF36" s="32">
        <f t="shared" si="20"/>
        <v>1329</v>
      </c>
      <c r="AYG36" s="32">
        <f t="shared" si="20"/>
        <v>1330</v>
      </c>
      <c r="AYH36" s="32">
        <f t="shared" si="20"/>
        <v>1331</v>
      </c>
      <c r="AYI36" s="32">
        <f t="shared" si="20"/>
        <v>1332</v>
      </c>
      <c r="AYJ36" s="32">
        <f t="shared" si="20"/>
        <v>1333</v>
      </c>
      <c r="AYK36" s="32">
        <f t="shared" si="20"/>
        <v>1334</v>
      </c>
      <c r="AYL36" s="32">
        <f t="shared" si="20"/>
        <v>1335</v>
      </c>
      <c r="AYM36" s="32">
        <f t="shared" si="20"/>
        <v>1336</v>
      </c>
      <c r="AYN36" s="32">
        <f t="shared" si="20"/>
        <v>1337</v>
      </c>
      <c r="AYO36" s="32">
        <f t="shared" si="20"/>
        <v>1338</v>
      </c>
      <c r="AYP36" s="32">
        <f t="shared" si="20"/>
        <v>1339</v>
      </c>
      <c r="AYQ36" s="32">
        <f t="shared" si="20"/>
        <v>1340</v>
      </c>
      <c r="AYR36" s="32">
        <f t="shared" si="20"/>
        <v>1341</v>
      </c>
      <c r="AYS36" s="32">
        <f t="shared" si="20"/>
        <v>1342</v>
      </c>
      <c r="AYT36" s="32">
        <f t="shared" si="20"/>
        <v>1343</v>
      </c>
      <c r="AYU36" s="32">
        <f t="shared" si="20"/>
        <v>1344</v>
      </c>
      <c r="AYV36" s="32">
        <f t="shared" si="20"/>
        <v>1345</v>
      </c>
      <c r="AYW36" s="32">
        <f t="shared" si="20"/>
        <v>1346</v>
      </c>
      <c r="AYX36" s="32">
        <f t="shared" ref="AYX36:BBI36" si="21">AYW36+1</f>
        <v>1347</v>
      </c>
      <c r="AYY36" s="32">
        <f t="shared" si="21"/>
        <v>1348</v>
      </c>
      <c r="AYZ36" s="32">
        <f t="shared" si="21"/>
        <v>1349</v>
      </c>
      <c r="AZA36" s="32">
        <f t="shared" si="21"/>
        <v>1350</v>
      </c>
      <c r="AZB36" s="32">
        <f t="shared" si="21"/>
        <v>1351</v>
      </c>
      <c r="AZC36" s="32">
        <f t="shared" si="21"/>
        <v>1352</v>
      </c>
      <c r="AZD36" s="32">
        <f t="shared" si="21"/>
        <v>1353</v>
      </c>
      <c r="AZE36" s="32">
        <f t="shared" si="21"/>
        <v>1354</v>
      </c>
      <c r="AZF36" s="32">
        <f t="shared" si="21"/>
        <v>1355</v>
      </c>
      <c r="AZG36" s="32">
        <f t="shared" si="21"/>
        <v>1356</v>
      </c>
      <c r="AZH36" s="32">
        <f t="shared" si="21"/>
        <v>1357</v>
      </c>
      <c r="AZI36" s="32">
        <f t="shared" si="21"/>
        <v>1358</v>
      </c>
      <c r="AZJ36" s="32">
        <f t="shared" si="21"/>
        <v>1359</v>
      </c>
      <c r="AZK36" s="32">
        <f t="shared" si="21"/>
        <v>1360</v>
      </c>
      <c r="AZL36" s="32">
        <f t="shared" si="21"/>
        <v>1361</v>
      </c>
      <c r="AZM36" s="32">
        <f t="shared" si="21"/>
        <v>1362</v>
      </c>
      <c r="AZN36" s="32">
        <f t="shared" si="21"/>
        <v>1363</v>
      </c>
      <c r="AZO36" s="32">
        <f t="shared" si="21"/>
        <v>1364</v>
      </c>
      <c r="AZP36" s="32">
        <f t="shared" si="21"/>
        <v>1365</v>
      </c>
      <c r="AZQ36" s="32">
        <f t="shared" si="21"/>
        <v>1366</v>
      </c>
      <c r="AZR36" s="32">
        <f t="shared" si="21"/>
        <v>1367</v>
      </c>
      <c r="AZS36" s="32">
        <f t="shared" si="21"/>
        <v>1368</v>
      </c>
      <c r="AZT36" s="32">
        <f t="shared" si="21"/>
        <v>1369</v>
      </c>
      <c r="AZU36" s="32">
        <f t="shared" si="21"/>
        <v>1370</v>
      </c>
      <c r="AZV36" s="32">
        <f t="shared" si="21"/>
        <v>1371</v>
      </c>
      <c r="AZW36" s="32">
        <f t="shared" si="21"/>
        <v>1372</v>
      </c>
      <c r="AZX36" s="32">
        <f t="shared" si="21"/>
        <v>1373</v>
      </c>
      <c r="AZY36" s="32">
        <f t="shared" si="21"/>
        <v>1374</v>
      </c>
      <c r="AZZ36" s="32">
        <f t="shared" si="21"/>
        <v>1375</v>
      </c>
      <c r="BAA36" s="32">
        <f t="shared" si="21"/>
        <v>1376</v>
      </c>
      <c r="BAB36" s="32">
        <f t="shared" si="21"/>
        <v>1377</v>
      </c>
      <c r="BAC36" s="32">
        <f t="shared" si="21"/>
        <v>1378</v>
      </c>
      <c r="BAD36" s="32">
        <f t="shared" si="21"/>
        <v>1379</v>
      </c>
      <c r="BAE36" s="32">
        <f t="shared" si="21"/>
        <v>1380</v>
      </c>
      <c r="BAF36" s="32">
        <f t="shared" si="21"/>
        <v>1381</v>
      </c>
      <c r="BAG36" s="32">
        <f t="shared" si="21"/>
        <v>1382</v>
      </c>
      <c r="BAH36" s="32">
        <f t="shared" si="21"/>
        <v>1383</v>
      </c>
      <c r="BAI36" s="32">
        <f t="shared" si="21"/>
        <v>1384</v>
      </c>
      <c r="BAJ36" s="32">
        <f t="shared" si="21"/>
        <v>1385</v>
      </c>
      <c r="BAK36" s="32">
        <f t="shared" si="21"/>
        <v>1386</v>
      </c>
      <c r="BAL36" s="32">
        <f t="shared" si="21"/>
        <v>1387</v>
      </c>
      <c r="BAM36" s="32">
        <f t="shared" si="21"/>
        <v>1388</v>
      </c>
      <c r="BAN36" s="32">
        <f t="shared" si="21"/>
        <v>1389</v>
      </c>
      <c r="BAO36" s="32">
        <f t="shared" si="21"/>
        <v>1390</v>
      </c>
      <c r="BAP36" s="32">
        <f t="shared" si="21"/>
        <v>1391</v>
      </c>
      <c r="BAQ36" s="32">
        <f t="shared" si="21"/>
        <v>1392</v>
      </c>
      <c r="BAR36" s="32">
        <f t="shared" si="21"/>
        <v>1393</v>
      </c>
      <c r="BAS36" s="32">
        <f t="shared" si="21"/>
        <v>1394</v>
      </c>
      <c r="BAT36" s="32">
        <f t="shared" si="21"/>
        <v>1395</v>
      </c>
      <c r="BAU36" s="32">
        <f t="shared" si="21"/>
        <v>1396</v>
      </c>
      <c r="BAV36" s="32">
        <f t="shared" si="21"/>
        <v>1397</v>
      </c>
      <c r="BAW36" s="32">
        <f t="shared" si="21"/>
        <v>1398</v>
      </c>
      <c r="BAX36" s="32">
        <f t="shared" si="21"/>
        <v>1399</v>
      </c>
      <c r="BAY36" s="32">
        <f t="shared" si="21"/>
        <v>1400</v>
      </c>
      <c r="BAZ36" s="32">
        <f t="shared" si="21"/>
        <v>1401</v>
      </c>
      <c r="BBA36" s="32">
        <f t="shared" si="21"/>
        <v>1402</v>
      </c>
      <c r="BBB36" s="32">
        <f t="shared" si="21"/>
        <v>1403</v>
      </c>
      <c r="BBC36" s="32">
        <f t="shared" si="21"/>
        <v>1404</v>
      </c>
      <c r="BBD36" s="32">
        <f t="shared" si="21"/>
        <v>1405</v>
      </c>
      <c r="BBE36" s="32">
        <f t="shared" si="21"/>
        <v>1406</v>
      </c>
      <c r="BBF36" s="32">
        <f t="shared" si="21"/>
        <v>1407</v>
      </c>
      <c r="BBG36" s="32">
        <f t="shared" si="21"/>
        <v>1408</v>
      </c>
      <c r="BBH36" s="32">
        <f t="shared" si="21"/>
        <v>1409</v>
      </c>
      <c r="BBI36" s="32">
        <f t="shared" si="21"/>
        <v>1410</v>
      </c>
      <c r="BBJ36" s="32">
        <f t="shared" ref="BBJ36:BBY36" si="22">BBI36+1</f>
        <v>1411</v>
      </c>
      <c r="BBK36" s="32">
        <f t="shared" si="22"/>
        <v>1412</v>
      </c>
      <c r="BBL36" s="32">
        <f t="shared" si="22"/>
        <v>1413</v>
      </c>
      <c r="BBM36" s="32">
        <f t="shared" si="22"/>
        <v>1414</v>
      </c>
      <c r="BBN36" s="32">
        <f t="shared" si="22"/>
        <v>1415</v>
      </c>
      <c r="BBO36" s="32">
        <f t="shared" si="22"/>
        <v>1416</v>
      </c>
      <c r="BBP36" s="32">
        <f t="shared" si="22"/>
        <v>1417</v>
      </c>
      <c r="BBQ36" s="32">
        <f t="shared" si="22"/>
        <v>1418</v>
      </c>
      <c r="BBR36" s="32">
        <f t="shared" si="22"/>
        <v>1419</v>
      </c>
      <c r="BBS36" s="32">
        <f t="shared" si="22"/>
        <v>1420</v>
      </c>
      <c r="BBT36" s="32">
        <f t="shared" si="22"/>
        <v>1421</v>
      </c>
      <c r="BBU36" s="32">
        <f t="shared" si="22"/>
        <v>1422</v>
      </c>
      <c r="BBV36" s="32">
        <f t="shared" si="22"/>
        <v>1423</v>
      </c>
      <c r="BBW36" s="32">
        <f t="shared" si="22"/>
        <v>1424</v>
      </c>
      <c r="BBX36" s="32">
        <f t="shared" si="22"/>
        <v>1425</v>
      </c>
      <c r="BBY36" s="50">
        <f t="shared" si="22"/>
        <v>1426</v>
      </c>
    </row>
    <row r="37" spans="1:1429" ht="7.5" customHeight="1" x14ac:dyDescent="0.15">
      <c r="A37" s="30"/>
      <c r="B37" s="30"/>
      <c r="C37" s="30"/>
      <c r="D37" s="30">
        <v>0</v>
      </c>
      <c r="E37" s="30">
        <v>1</v>
      </c>
      <c r="F37" s="30">
        <v>2</v>
      </c>
      <c r="G37" s="30">
        <v>3</v>
      </c>
      <c r="H37" s="30">
        <v>4</v>
      </c>
      <c r="I37" s="30">
        <v>5</v>
      </c>
      <c r="J37" s="30">
        <v>6</v>
      </c>
      <c r="K37" s="30">
        <v>7</v>
      </c>
      <c r="L37" s="30">
        <v>8</v>
      </c>
      <c r="M37" s="30">
        <v>9</v>
      </c>
      <c r="N37" s="30">
        <v>10</v>
      </c>
      <c r="O37" s="30">
        <v>11</v>
      </c>
      <c r="P37" s="30">
        <v>12</v>
      </c>
      <c r="Q37" s="30">
        <v>13</v>
      </c>
      <c r="R37" s="30">
        <v>14</v>
      </c>
      <c r="S37" s="30">
        <v>15</v>
      </c>
      <c r="T37" s="30">
        <v>16</v>
      </c>
      <c r="U37" s="30">
        <v>17</v>
      </c>
      <c r="V37" s="30">
        <v>18</v>
      </c>
      <c r="W37" s="30">
        <v>19</v>
      </c>
      <c r="X37" s="30">
        <v>20</v>
      </c>
      <c r="Y37" s="30">
        <v>21</v>
      </c>
      <c r="Z37" s="30">
        <v>22</v>
      </c>
      <c r="AA37" s="30">
        <v>23</v>
      </c>
      <c r="AB37" s="30">
        <v>24</v>
      </c>
      <c r="AC37" s="30">
        <v>25</v>
      </c>
      <c r="AD37" s="30">
        <v>26</v>
      </c>
      <c r="AE37" s="30">
        <v>27</v>
      </c>
      <c r="AF37" s="30">
        <v>28</v>
      </c>
      <c r="AG37" s="30">
        <v>29</v>
      </c>
      <c r="AH37" s="30">
        <v>30</v>
      </c>
      <c r="AI37" s="30">
        <v>31</v>
      </c>
      <c r="AJ37" s="30">
        <v>32</v>
      </c>
      <c r="AK37" s="30">
        <v>33</v>
      </c>
      <c r="AL37" s="30">
        <v>34</v>
      </c>
      <c r="AM37" s="30">
        <v>35</v>
      </c>
      <c r="AN37" s="30">
        <v>36</v>
      </c>
      <c r="AO37" s="30">
        <v>37</v>
      </c>
      <c r="AP37" s="30">
        <v>38</v>
      </c>
      <c r="AQ37" s="30">
        <v>39</v>
      </c>
      <c r="AR37" s="30">
        <v>40</v>
      </c>
      <c r="AS37" s="30">
        <v>41</v>
      </c>
      <c r="AT37" s="30">
        <v>42</v>
      </c>
      <c r="AU37" s="30">
        <v>43</v>
      </c>
      <c r="AV37" s="30">
        <v>44</v>
      </c>
      <c r="AW37" s="30">
        <v>45</v>
      </c>
      <c r="AX37" s="30">
        <v>46</v>
      </c>
      <c r="AY37" s="30">
        <v>47</v>
      </c>
      <c r="AZ37" s="30">
        <v>48</v>
      </c>
      <c r="BA37" s="30">
        <v>49</v>
      </c>
      <c r="BB37" s="30">
        <v>50</v>
      </c>
      <c r="BC37" s="30">
        <v>51</v>
      </c>
      <c r="BD37" s="30">
        <v>52</v>
      </c>
      <c r="BE37" s="30">
        <v>53</v>
      </c>
      <c r="BF37" s="30">
        <v>54</v>
      </c>
      <c r="BG37" s="30">
        <v>55</v>
      </c>
      <c r="BH37" s="30">
        <v>56</v>
      </c>
      <c r="BI37" s="30">
        <v>57</v>
      </c>
      <c r="BJ37" s="30">
        <v>58</v>
      </c>
      <c r="BK37" s="30">
        <v>59</v>
      </c>
      <c r="BL37" s="30">
        <v>60</v>
      </c>
      <c r="BM37" s="30">
        <v>61</v>
      </c>
      <c r="BN37" s="30">
        <v>62</v>
      </c>
      <c r="BO37" s="30">
        <v>63</v>
      </c>
      <c r="BP37" s="30">
        <v>64</v>
      </c>
      <c r="BQ37" s="30">
        <v>65</v>
      </c>
      <c r="BR37" s="30">
        <v>66</v>
      </c>
      <c r="BS37" s="30">
        <v>67</v>
      </c>
      <c r="BT37" s="30">
        <v>68</v>
      </c>
      <c r="BU37" s="30">
        <v>69</v>
      </c>
      <c r="BV37" s="30">
        <v>70</v>
      </c>
      <c r="BW37" s="30">
        <v>71</v>
      </c>
      <c r="BX37" s="30">
        <v>72</v>
      </c>
      <c r="BY37" s="30">
        <v>73</v>
      </c>
      <c r="BZ37" s="30">
        <v>74</v>
      </c>
      <c r="CA37" s="30">
        <v>75</v>
      </c>
      <c r="CB37" s="30">
        <v>76</v>
      </c>
      <c r="CC37" s="30">
        <v>77</v>
      </c>
      <c r="CD37" s="30">
        <v>78</v>
      </c>
      <c r="CE37" s="30">
        <v>79</v>
      </c>
      <c r="CF37" s="30">
        <v>80</v>
      </c>
      <c r="CG37" s="30">
        <v>81</v>
      </c>
      <c r="CH37" s="30">
        <v>82</v>
      </c>
      <c r="CI37" s="30">
        <v>83</v>
      </c>
      <c r="CJ37" s="30">
        <v>84</v>
      </c>
      <c r="CK37" s="30">
        <v>85</v>
      </c>
      <c r="CL37" s="30">
        <v>86</v>
      </c>
      <c r="CM37" s="30">
        <v>87</v>
      </c>
      <c r="CN37" s="30">
        <v>88</v>
      </c>
      <c r="CO37" s="30">
        <v>89</v>
      </c>
      <c r="CP37" s="30">
        <v>90</v>
      </c>
      <c r="CQ37" s="30">
        <v>91</v>
      </c>
      <c r="CR37" s="30">
        <v>92</v>
      </c>
      <c r="CS37" s="30">
        <v>93</v>
      </c>
      <c r="CT37" s="30">
        <v>94</v>
      </c>
      <c r="CU37" s="30">
        <v>95</v>
      </c>
      <c r="CV37" s="30">
        <v>96</v>
      </c>
      <c r="CW37" s="30">
        <v>97</v>
      </c>
      <c r="CX37" s="30">
        <v>98</v>
      </c>
      <c r="CY37" s="30">
        <v>99</v>
      </c>
      <c r="CZ37" s="30">
        <v>100</v>
      </c>
      <c r="DA37" s="30">
        <v>101</v>
      </c>
      <c r="DB37" s="30">
        <v>102</v>
      </c>
      <c r="DC37" s="30">
        <v>103</v>
      </c>
      <c r="DD37" s="30">
        <v>104</v>
      </c>
      <c r="DE37" s="30">
        <v>105</v>
      </c>
      <c r="DF37" s="30">
        <v>106</v>
      </c>
      <c r="DG37" s="30">
        <v>107</v>
      </c>
      <c r="DH37" s="30">
        <v>108</v>
      </c>
      <c r="DI37" s="30">
        <v>109</v>
      </c>
      <c r="DJ37" s="30">
        <v>110</v>
      </c>
      <c r="DK37" s="30">
        <v>111</v>
      </c>
      <c r="DL37" s="30">
        <v>112</v>
      </c>
      <c r="DM37" s="30">
        <v>113</v>
      </c>
      <c r="DN37" s="30">
        <v>114</v>
      </c>
      <c r="DO37" s="30">
        <v>115</v>
      </c>
      <c r="DP37" s="30">
        <v>116</v>
      </c>
      <c r="DQ37" s="30">
        <v>117</v>
      </c>
      <c r="DR37" s="30">
        <v>118</v>
      </c>
      <c r="DS37" s="30">
        <v>119</v>
      </c>
      <c r="DT37" s="30">
        <v>120</v>
      </c>
      <c r="DU37" s="30">
        <v>121</v>
      </c>
      <c r="DV37" s="30">
        <v>122</v>
      </c>
      <c r="DW37" s="30">
        <v>123</v>
      </c>
      <c r="DX37" s="30">
        <v>124</v>
      </c>
      <c r="DY37" s="30">
        <v>125</v>
      </c>
      <c r="DZ37" s="30">
        <v>126</v>
      </c>
      <c r="EA37" s="30">
        <v>127</v>
      </c>
      <c r="EB37" s="30">
        <v>128</v>
      </c>
      <c r="EC37" s="30">
        <v>129</v>
      </c>
      <c r="ED37" s="30">
        <v>130</v>
      </c>
      <c r="EE37" s="30">
        <v>131</v>
      </c>
      <c r="EF37" s="30">
        <v>132</v>
      </c>
      <c r="EG37" s="30">
        <v>133</v>
      </c>
      <c r="EH37" s="30">
        <v>134</v>
      </c>
      <c r="EI37" s="30">
        <v>135</v>
      </c>
      <c r="EJ37" s="30">
        <v>136</v>
      </c>
      <c r="EK37" s="30">
        <v>137</v>
      </c>
      <c r="EL37" s="30">
        <v>138</v>
      </c>
      <c r="EM37" s="30">
        <v>139</v>
      </c>
      <c r="EN37" s="30">
        <v>140</v>
      </c>
      <c r="EO37" s="30">
        <v>141</v>
      </c>
      <c r="EP37" s="30">
        <v>142</v>
      </c>
      <c r="EQ37" s="30">
        <v>143</v>
      </c>
      <c r="ER37" s="30">
        <v>144</v>
      </c>
      <c r="ES37" s="30">
        <v>145</v>
      </c>
      <c r="ET37" s="30">
        <v>146</v>
      </c>
      <c r="EU37" s="30">
        <v>147</v>
      </c>
      <c r="EV37" s="30">
        <v>148</v>
      </c>
      <c r="EW37" s="30">
        <v>149</v>
      </c>
      <c r="EX37" s="30">
        <v>150</v>
      </c>
      <c r="EY37" s="30">
        <v>151</v>
      </c>
      <c r="EZ37" s="30">
        <v>152</v>
      </c>
      <c r="FA37" s="30">
        <v>153</v>
      </c>
      <c r="FB37" s="30">
        <v>154</v>
      </c>
      <c r="FC37" s="30">
        <v>155</v>
      </c>
      <c r="FD37" s="30">
        <v>156</v>
      </c>
      <c r="FE37" s="30">
        <v>157</v>
      </c>
      <c r="FF37" s="30">
        <v>158</v>
      </c>
      <c r="FG37" s="30">
        <v>159</v>
      </c>
      <c r="FH37" s="30">
        <v>160</v>
      </c>
      <c r="FI37" s="30">
        <v>161</v>
      </c>
      <c r="FJ37" s="30">
        <v>162</v>
      </c>
      <c r="FK37" s="30">
        <v>163</v>
      </c>
      <c r="FL37" s="30">
        <v>164</v>
      </c>
      <c r="FM37" s="30">
        <v>165</v>
      </c>
      <c r="FN37" s="30">
        <v>166</v>
      </c>
      <c r="FO37" s="30">
        <v>167</v>
      </c>
      <c r="FP37" s="30">
        <v>168</v>
      </c>
      <c r="FQ37" s="30">
        <v>169</v>
      </c>
      <c r="FR37" s="30">
        <v>170</v>
      </c>
      <c r="FS37" s="30">
        <v>171</v>
      </c>
      <c r="FT37" s="30">
        <v>172</v>
      </c>
      <c r="FU37" s="30">
        <v>173</v>
      </c>
      <c r="FV37" s="30">
        <v>174</v>
      </c>
      <c r="FW37" s="30">
        <v>175</v>
      </c>
      <c r="FX37" s="30">
        <v>176</v>
      </c>
      <c r="FY37" s="30">
        <v>177</v>
      </c>
      <c r="FZ37" s="30">
        <v>178</v>
      </c>
      <c r="GA37" s="30">
        <v>179</v>
      </c>
      <c r="GB37" s="30">
        <v>180</v>
      </c>
      <c r="GC37" s="30">
        <v>181</v>
      </c>
      <c r="GD37" s="30">
        <v>182</v>
      </c>
      <c r="GE37" s="30">
        <v>183</v>
      </c>
      <c r="GF37" s="30">
        <v>184</v>
      </c>
      <c r="GG37" s="30">
        <v>185</v>
      </c>
      <c r="GH37" s="30">
        <v>186</v>
      </c>
      <c r="GI37" s="30">
        <v>187</v>
      </c>
      <c r="GJ37" s="30">
        <v>188</v>
      </c>
      <c r="GK37" s="30">
        <v>189</v>
      </c>
      <c r="GL37" s="30">
        <v>190</v>
      </c>
      <c r="GM37" s="30">
        <v>191</v>
      </c>
      <c r="GN37" s="30">
        <v>192</v>
      </c>
      <c r="GO37" s="30">
        <v>193</v>
      </c>
      <c r="GP37" s="30">
        <v>194</v>
      </c>
      <c r="GQ37" s="30">
        <v>195</v>
      </c>
      <c r="GR37" s="30">
        <v>196</v>
      </c>
      <c r="GS37" s="30">
        <v>197</v>
      </c>
      <c r="GT37" s="30">
        <v>198</v>
      </c>
      <c r="GU37" s="30">
        <v>199</v>
      </c>
      <c r="GV37" s="30">
        <v>200</v>
      </c>
      <c r="GW37" s="30">
        <v>201</v>
      </c>
      <c r="GX37" s="30">
        <v>202</v>
      </c>
      <c r="GY37" s="30">
        <v>203</v>
      </c>
      <c r="GZ37" s="30">
        <v>204</v>
      </c>
      <c r="HA37" s="30">
        <v>205</v>
      </c>
      <c r="HB37" s="30">
        <v>206</v>
      </c>
      <c r="HC37" s="30">
        <v>207</v>
      </c>
      <c r="HD37" s="30">
        <v>208</v>
      </c>
      <c r="HE37" s="30">
        <v>209</v>
      </c>
      <c r="HF37" s="30">
        <v>210</v>
      </c>
      <c r="HG37" s="30">
        <v>211</v>
      </c>
      <c r="HH37" s="30">
        <v>212</v>
      </c>
      <c r="HI37" s="30">
        <v>213</v>
      </c>
      <c r="HJ37" s="30">
        <v>214</v>
      </c>
      <c r="HK37" s="30">
        <v>215</v>
      </c>
      <c r="HL37" s="30">
        <v>216</v>
      </c>
      <c r="HM37" s="30">
        <v>217</v>
      </c>
      <c r="HN37" s="30">
        <v>218</v>
      </c>
      <c r="HO37" s="30">
        <v>219</v>
      </c>
      <c r="HP37" s="30">
        <v>220</v>
      </c>
      <c r="HQ37" s="30">
        <v>221</v>
      </c>
      <c r="HR37" s="30">
        <v>222</v>
      </c>
      <c r="HS37" s="30">
        <v>223</v>
      </c>
      <c r="HT37" s="30">
        <v>224</v>
      </c>
      <c r="HU37" s="30">
        <v>225</v>
      </c>
      <c r="HV37" s="30">
        <v>226</v>
      </c>
      <c r="HW37" s="30">
        <v>227</v>
      </c>
      <c r="HX37" s="30">
        <v>228</v>
      </c>
      <c r="HY37" s="30">
        <v>229</v>
      </c>
      <c r="HZ37" s="30">
        <v>230</v>
      </c>
      <c r="IA37" s="30">
        <v>231</v>
      </c>
      <c r="IB37" s="30">
        <v>232</v>
      </c>
      <c r="IC37" s="30">
        <v>233</v>
      </c>
      <c r="ID37" s="30">
        <v>234</v>
      </c>
      <c r="IE37" s="30">
        <v>235</v>
      </c>
      <c r="IF37" s="30">
        <v>236</v>
      </c>
      <c r="IG37" s="30">
        <v>237</v>
      </c>
      <c r="IH37" s="30">
        <v>238</v>
      </c>
      <c r="II37" s="30">
        <v>239</v>
      </c>
      <c r="IJ37" s="30">
        <v>240</v>
      </c>
      <c r="IK37" s="30">
        <v>241</v>
      </c>
      <c r="IL37" s="30">
        <v>242</v>
      </c>
      <c r="IM37" s="30">
        <v>243</v>
      </c>
      <c r="IN37" s="30">
        <v>244</v>
      </c>
      <c r="IO37" s="30">
        <v>245</v>
      </c>
      <c r="IP37" s="30">
        <v>246</v>
      </c>
      <c r="IQ37" s="30">
        <v>247</v>
      </c>
      <c r="IR37" s="30">
        <v>248</v>
      </c>
      <c r="IS37" s="30">
        <v>249</v>
      </c>
      <c r="IT37" s="30">
        <v>250</v>
      </c>
      <c r="IU37" s="30">
        <v>251</v>
      </c>
      <c r="IV37" s="30">
        <v>252</v>
      </c>
      <c r="IW37" s="30">
        <v>253</v>
      </c>
      <c r="IX37" s="30">
        <v>254</v>
      </c>
      <c r="IY37" s="30">
        <v>255</v>
      </c>
      <c r="IZ37" s="30">
        <v>256</v>
      </c>
      <c r="JA37" s="30">
        <v>257</v>
      </c>
      <c r="JB37" s="30">
        <v>258</v>
      </c>
      <c r="JC37" s="30">
        <v>259</v>
      </c>
      <c r="JD37" s="30">
        <v>260</v>
      </c>
      <c r="JE37" s="30">
        <v>261</v>
      </c>
      <c r="JF37" s="30">
        <v>262</v>
      </c>
      <c r="JG37" s="30">
        <v>263</v>
      </c>
      <c r="JH37" s="30">
        <v>264</v>
      </c>
      <c r="JI37" s="30">
        <v>265</v>
      </c>
      <c r="JJ37" s="30">
        <v>266</v>
      </c>
      <c r="JK37" s="30">
        <v>267</v>
      </c>
      <c r="JL37" s="30">
        <v>268</v>
      </c>
      <c r="JM37" s="30">
        <v>269</v>
      </c>
      <c r="JN37" s="30">
        <v>270</v>
      </c>
      <c r="JO37" s="30">
        <v>271</v>
      </c>
      <c r="JP37" s="30">
        <v>272</v>
      </c>
      <c r="JQ37" s="30">
        <v>273</v>
      </c>
      <c r="JR37" s="30">
        <v>274</v>
      </c>
      <c r="JS37" s="30">
        <v>275</v>
      </c>
      <c r="JT37" s="30">
        <v>276</v>
      </c>
      <c r="JU37" s="30">
        <v>277</v>
      </c>
      <c r="JV37" s="30">
        <v>278</v>
      </c>
      <c r="JW37" s="30">
        <v>279</v>
      </c>
      <c r="JX37" s="30">
        <v>280</v>
      </c>
      <c r="JY37" s="30">
        <v>281</v>
      </c>
      <c r="JZ37" s="30">
        <v>282</v>
      </c>
      <c r="KA37" s="30">
        <v>283</v>
      </c>
      <c r="KB37" s="30">
        <v>284</v>
      </c>
      <c r="KC37" s="30">
        <v>285</v>
      </c>
      <c r="KD37" s="30">
        <v>286</v>
      </c>
      <c r="KE37" s="30">
        <v>287</v>
      </c>
      <c r="KF37" s="30">
        <v>288</v>
      </c>
      <c r="KG37" s="30">
        <v>289</v>
      </c>
      <c r="KH37" s="30">
        <v>290</v>
      </c>
      <c r="KI37" s="30">
        <v>291</v>
      </c>
      <c r="KJ37" s="30">
        <v>292</v>
      </c>
      <c r="KK37" s="30">
        <v>293</v>
      </c>
      <c r="KL37" s="30">
        <v>294</v>
      </c>
      <c r="KM37" s="30">
        <v>295</v>
      </c>
      <c r="KN37" s="30">
        <v>296</v>
      </c>
      <c r="KO37" s="30">
        <v>297</v>
      </c>
      <c r="KP37" s="30">
        <v>298</v>
      </c>
      <c r="KQ37" s="30">
        <v>299</v>
      </c>
      <c r="KR37" s="30">
        <v>300</v>
      </c>
      <c r="KS37" s="30">
        <v>301</v>
      </c>
      <c r="KT37" s="30">
        <v>302</v>
      </c>
      <c r="KU37" s="30">
        <v>303</v>
      </c>
      <c r="KV37" s="30">
        <v>304</v>
      </c>
      <c r="KW37" s="30">
        <v>305</v>
      </c>
      <c r="KX37" s="30">
        <v>306</v>
      </c>
      <c r="KY37" s="30">
        <v>307</v>
      </c>
      <c r="KZ37" s="30">
        <v>308</v>
      </c>
      <c r="LA37" s="30">
        <v>309</v>
      </c>
      <c r="LB37" s="30">
        <v>310</v>
      </c>
      <c r="LC37" s="30">
        <v>311</v>
      </c>
      <c r="LD37" s="30">
        <v>312</v>
      </c>
      <c r="LE37" s="30">
        <v>313</v>
      </c>
      <c r="LF37" s="30">
        <v>314</v>
      </c>
      <c r="LG37" s="30">
        <v>315</v>
      </c>
      <c r="LH37" s="30">
        <v>316</v>
      </c>
      <c r="LI37" s="30">
        <v>317</v>
      </c>
      <c r="LJ37" s="30">
        <v>318</v>
      </c>
      <c r="LK37" s="30">
        <v>319</v>
      </c>
      <c r="LL37" s="30">
        <v>320</v>
      </c>
      <c r="LM37" s="30">
        <v>321</v>
      </c>
      <c r="LN37" s="30">
        <v>322</v>
      </c>
      <c r="LO37" s="30">
        <v>323</v>
      </c>
      <c r="LP37" s="30">
        <v>324</v>
      </c>
      <c r="LQ37" s="30">
        <v>325</v>
      </c>
      <c r="LR37" s="30">
        <v>326</v>
      </c>
      <c r="LS37" s="30">
        <v>327</v>
      </c>
      <c r="LT37" s="30">
        <v>328</v>
      </c>
      <c r="LU37" s="30">
        <v>329</v>
      </c>
      <c r="LV37" s="30">
        <v>330</v>
      </c>
      <c r="LW37" s="30">
        <v>331</v>
      </c>
      <c r="LX37" s="30">
        <v>332</v>
      </c>
      <c r="LY37" s="30">
        <v>333</v>
      </c>
      <c r="LZ37" s="30">
        <v>334</v>
      </c>
      <c r="MA37" s="30">
        <v>335</v>
      </c>
      <c r="MB37" s="30">
        <v>336</v>
      </c>
      <c r="MC37" s="30">
        <v>337</v>
      </c>
      <c r="MD37" s="30">
        <v>338</v>
      </c>
      <c r="ME37" s="30">
        <v>339</v>
      </c>
      <c r="MF37" s="30">
        <v>340</v>
      </c>
      <c r="MG37" s="30">
        <v>341</v>
      </c>
      <c r="MH37" s="30">
        <v>342</v>
      </c>
      <c r="MI37" s="30">
        <v>343</v>
      </c>
      <c r="MJ37" s="30">
        <v>344</v>
      </c>
      <c r="MK37" s="30">
        <v>345</v>
      </c>
      <c r="ML37" s="30">
        <v>346</v>
      </c>
      <c r="MM37" s="30">
        <v>347</v>
      </c>
      <c r="MN37" s="30">
        <v>348</v>
      </c>
      <c r="MO37" s="30">
        <v>349</v>
      </c>
      <c r="MP37" s="30">
        <v>350</v>
      </c>
      <c r="MQ37" s="30">
        <v>351</v>
      </c>
      <c r="MR37" s="30">
        <v>352</v>
      </c>
      <c r="MS37" s="30">
        <v>353</v>
      </c>
      <c r="MT37" s="30">
        <v>354</v>
      </c>
      <c r="MU37" s="30">
        <v>355</v>
      </c>
      <c r="MV37" s="30">
        <v>356</v>
      </c>
      <c r="MW37" s="30">
        <v>357</v>
      </c>
      <c r="MX37" s="30">
        <v>358</v>
      </c>
      <c r="MY37" s="30">
        <v>359</v>
      </c>
      <c r="MZ37" s="30">
        <v>360</v>
      </c>
      <c r="NA37" s="30">
        <v>361</v>
      </c>
      <c r="NB37" s="30">
        <v>362</v>
      </c>
      <c r="NC37" s="30">
        <v>363</v>
      </c>
      <c r="ND37" s="30">
        <v>364</v>
      </c>
      <c r="NE37" s="30">
        <v>365</v>
      </c>
      <c r="NF37" s="30">
        <v>366</v>
      </c>
      <c r="NG37" s="30">
        <v>367</v>
      </c>
      <c r="NH37" s="30">
        <v>368</v>
      </c>
      <c r="NI37" s="30">
        <v>369</v>
      </c>
      <c r="NJ37" s="30">
        <v>370</v>
      </c>
      <c r="NK37" s="30">
        <v>371</v>
      </c>
      <c r="NL37" s="30">
        <v>372</v>
      </c>
      <c r="NM37" s="30">
        <v>373</v>
      </c>
      <c r="NN37" s="30">
        <v>374</v>
      </c>
      <c r="NO37" s="30">
        <v>375</v>
      </c>
      <c r="NP37" s="30">
        <v>376</v>
      </c>
      <c r="NQ37" s="30">
        <v>377</v>
      </c>
      <c r="NR37" s="30">
        <v>378</v>
      </c>
      <c r="NS37" s="30">
        <v>379</v>
      </c>
      <c r="NT37" s="30">
        <v>380</v>
      </c>
      <c r="NU37" s="30">
        <v>381</v>
      </c>
      <c r="NV37" s="30">
        <v>382</v>
      </c>
      <c r="NW37" s="30">
        <v>383</v>
      </c>
      <c r="NX37" s="30">
        <v>384</v>
      </c>
      <c r="NY37" s="30">
        <v>385</v>
      </c>
      <c r="NZ37" s="30">
        <v>386</v>
      </c>
      <c r="OA37" s="30">
        <v>387</v>
      </c>
      <c r="OB37" s="30">
        <v>388</v>
      </c>
      <c r="OC37" s="30">
        <v>389</v>
      </c>
      <c r="OD37" s="30">
        <v>390</v>
      </c>
      <c r="OE37" s="30">
        <v>391</v>
      </c>
      <c r="OF37" s="30">
        <v>392</v>
      </c>
      <c r="OG37" s="30">
        <v>393</v>
      </c>
      <c r="OH37" s="30">
        <v>394</v>
      </c>
      <c r="OI37" s="30">
        <v>395</v>
      </c>
      <c r="OJ37" s="30">
        <v>396</v>
      </c>
      <c r="OK37" s="30">
        <v>397</v>
      </c>
      <c r="OL37" s="30">
        <v>398</v>
      </c>
      <c r="OM37" s="30">
        <v>399</v>
      </c>
      <c r="ON37" s="30">
        <v>400</v>
      </c>
      <c r="OO37" s="30">
        <v>401</v>
      </c>
      <c r="OP37" s="30">
        <v>402</v>
      </c>
      <c r="OQ37" s="30">
        <v>403</v>
      </c>
      <c r="OR37" s="30">
        <v>404</v>
      </c>
      <c r="OS37" s="30">
        <v>405</v>
      </c>
      <c r="OT37" s="30">
        <v>406</v>
      </c>
      <c r="OU37" s="30">
        <v>407</v>
      </c>
      <c r="OV37" s="30">
        <v>408</v>
      </c>
      <c r="OW37" s="30">
        <v>409</v>
      </c>
      <c r="OX37" s="30">
        <v>410</v>
      </c>
      <c r="OY37" s="30">
        <v>411</v>
      </c>
      <c r="OZ37" s="30">
        <v>412</v>
      </c>
      <c r="PA37" s="30">
        <v>413</v>
      </c>
      <c r="PB37" s="30">
        <v>414</v>
      </c>
      <c r="PC37" s="30">
        <v>415</v>
      </c>
      <c r="PD37" s="30">
        <v>416</v>
      </c>
      <c r="PE37" s="30">
        <v>417</v>
      </c>
      <c r="PF37" s="30">
        <v>418</v>
      </c>
      <c r="PG37" s="30">
        <v>419</v>
      </c>
      <c r="PH37" s="30">
        <v>420</v>
      </c>
      <c r="PI37" s="30">
        <v>421</v>
      </c>
      <c r="PJ37" s="30">
        <v>422</v>
      </c>
      <c r="PK37" s="30">
        <v>423</v>
      </c>
      <c r="PL37" s="30">
        <v>424</v>
      </c>
      <c r="PM37" s="30">
        <v>425</v>
      </c>
      <c r="PN37" s="30">
        <v>426</v>
      </c>
      <c r="PO37" s="30">
        <v>427</v>
      </c>
      <c r="PP37" s="30">
        <v>428</v>
      </c>
      <c r="PQ37" s="30">
        <v>429</v>
      </c>
      <c r="PR37" s="30">
        <v>430</v>
      </c>
      <c r="PS37" s="30">
        <v>431</v>
      </c>
      <c r="PT37" s="30">
        <v>432</v>
      </c>
      <c r="PU37" s="30">
        <v>433</v>
      </c>
      <c r="PV37" s="30">
        <v>434</v>
      </c>
      <c r="PW37" s="30">
        <v>435</v>
      </c>
      <c r="PX37" s="30">
        <v>436</v>
      </c>
      <c r="PY37" s="30">
        <v>437</v>
      </c>
      <c r="PZ37" s="30">
        <v>438</v>
      </c>
      <c r="QA37" s="30">
        <v>439</v>
      </c>
      <c r="QB37" s="30">
        <v>440</v>
      </c>
      <c r="QC37" s="30">
        <v>441</v>
      </c>
      <c r="QD37" s="30">
        <v>442</v>
      </c>
      <c r="QE37" s="30">
        <v>443</v>
      </c>
      <c r="QF37" s="30">
        <v>444</v>
      </c>
      <c r="QG37" s="30">
        <v>445</v>
      </c>
      <c r="QH37" s="30">
        <v>446</v>
      </c>
      <c r="QI37" s="30">
        <v>447</v>
      </c>
      <c r="QJ37" s="30">
        <v>448</v>
      </c>
      <c r="QK37" s="30">
        <v>449</v>
      </c>
      <c r="QL37" s="30">
        <v>450</v>
      </c>
      <c r="QM37" s="30">
        <v>451</v>
      </c>
      <c r="QN37" s="30">
        <v>452</v>
      </c>
      <c r="QO37" s="30">
        <v>453</v>
      </c>
      <c r="QP37" s="30">
        <v>454</v>
      </c>
      <c r="QQ37" s="30">
        <v>455</v>
      </c>
      <c r="QR37" s="30">
        <v>456</v>
      </c>
      <c r="QS37" s="30">
        <v>457</v>
      </c>
      <c r="QT37" s="30">
        <v>458</v>
      </c>
      <c r="QU37" s="30">
        <v>459</v>
      </c>
      <c r="QV37" s="30">
        <v>460</v>
      </c>
      <c r="QW37" s="30">
        <v>461</v>
      </c>
      <c r="QX37" s="30">
        <v>462</v>
      </c>
      <c r="QY37" s="30">
        <v>463</v>
      </c>
      <c r="QZ37" s="30">
        <v>464</v>
      </c>
      <c r="RA37" s="30">
        <v>465</v>
      </c>
      <c r="RB37" s="30">
        <v>466</v>
      </c>
      <c r="RC37" s="30">
        <v>467</v>
      </c>
      <c r="RD37" s="30">
        <v>468</v>
      </c>
      <c r="RE37" s="30">
        <v>469</v>
      </c>
      <c r="RF37" s="30">
        <v>470</v>
      </c>
      <c r="RG37" s="30">
        <v>471</v>
      </c>
      <c r="RH37" s="30">
        <v>472</v>
      </c>
      <c r="RI37" s="30">
        <v>473</v>
      </c>
      <c r="RJ37" s="30">
        <v>474</v>
      </c>
      <c r="RK37" s="30">
        <v>475</v>
      </c>
      <c r="RL37" s="30">
        <v>476</v>
      </c>
      <c r="RM37" s="30">
        <v>477</v>
      </c>
      <c r="RN37" s="30">
        <v>478</v>
      </c>
      <c r="RO37" s="30">
        <v>479</v>
      </c>
      <c r="RP37" s="30">
        <v>480</v>
      </c>
      <c r="RQ37" s="30">
        <v>481</v>
      </c>
      <c r="RR37" s="30">
        <v>482</v>
      </c>
      <c r="RS37" s="30">
        <v>483</v>
      </c>
      <c r="RT37" s="30">
        <v>484</v>
      </c>
      <c r="RU37" s="30">
        <v>485</v>
      </c>
      <c r="RV37" s="30">
        <v>486</v>
      </c>
      <c r="RW37" s="30">
        <v>487</v>
      </c>
      <c r="RX37" s="30">
        <v>488</v>
      </c>
      <c r="RY37" s="30">
        <v>489</v>
      </c>
      <c r="RZ37" s="30">
        <v>490</v>
      </c>
      <c r="SA37" s="30">
        <v>491</v>
      </c>
      <c r="SB37" s="30">
        <v>492</v>
      </c>
      <c r="SC37" s="30">
        <v>493</v>
      </c>
      <c r="SD37" s="30">
        <v>494</v>
      </c>
      <c r="SE37" s="30">
        <v>495</v>
      </c>
      <c r="SF37" s="30">
        <v>496</v>
      </c>
      <c r="SG37" s="30">
        <v>497</v>
      </c>
      <c r="SH37" s="30">
        <v>498</v>
      </c>
      <c r="SI37" s="30">
        <v>499</v>
      </c>
      <c r="SJ37" s="30">
        <v>500</v>
      </c>
      <c r="SK37" s="30">
        <v>501</v>
      </c>
      <c r="SL37" s="30">
        <v>502</v>
      </c>
      <c r="SM37" s="30">
        <v>503</v>
      </c>
      <c r="SN37" s="30">
        <v>504</v>
      </c>
      <c r="SO37" s="30">
        <v>505</v>
      </c>
      <c r="SP37" s="30">
        <v>506</v>
      </c>
      <c r="SQ37" s="30">
        <v>507</v>
      </c>
      <c r="SR37" s="30">
        <v>508</v>
      </c>
      <c r="SS37" s="30">
        <v>509</v>
      </c>
      <c r="ST37" s="30">
        <v>510</v>
      </c>
      <c r="SU37" s="30">
        <v>511</v>
      </c>
      <c r="SV37" s="30">
        <v>512</v>
      </c>
      <c r="SW37" s="30">
        <v>513</v>
      </c>
      <c r="SX37" s="30">
        <v>514</v>
      </c>
      <c r="SY37" s="30">
        <v>515</v>
      </c>
      <c r="SZ37" s="30">
        <v>516</v>
      </c>
      <c r="TA37" s="30">
        <v>517</v>
      </c>
      <c r="TB37" s="30">
        <v>518</v>
      </c>
      <c r="TC37" s="30">
        <v>519</v>
      </c>
      <c r="TD37" s="30">
        <v>520</v>
      </c>
      <c r="TE37" s="30">
        <v>521</v>
      </c>
      <c r="TF37" s="30">
        <v>522</v>
      </c>
      <c r="TG37" s="30">
        <v>523</v>
      </c>
      <c r="TH37" s="30">
        <v>524</v>
      </c>
      <c r="TI37" s="30">
        <v>525</v>
      </c>
      <c r="TJ37" s="30">
        <v>526</v>
      </c>
      <c r="TK37" s="30">
        <v>527</v>
      </c>
      <c r="TL37" s="30">
        <v>528</v>
      </c>
      <c r="TM37" s="30">
        <v>529</v>
      </c>
      <c r="TN37" s="30">
        <v>530</v>
      </c>
      <c r="TO37" s="30">
        <v>531</v>
      </c>
      <c r="TP37" s="30">
        <v>532</v>
      </c>
      <c r="TQ37" s="30">
        <v>533</v>
      </c>
      <c r="TR37" s="30">
        <v>534</v>
      </c>
      <c r="TS37" s="30">
        <v>535</v>
      </c>
      <c r="TT37" s="30">
        <v>536</v>
      </c>
      <c r="TU37" s="30">
        <v>537</v>
      </c>
      <c r="TV37" s="30">
        <v>538</v>
      </c>
      <c r="TW37" s="30">
        <v>539</v>
      </c>
      <c r="TX37" s="30">
        <v>540</v>
      </c>
      <c r="TY37" s="30">
        <v>541</v>
      </c>
      <c r="TZ37" s="30">
        <v>542</v>
      </c>
      <c r="UA37" s="30">
        <v>543</v>
      </c>
      <c r="UB37" s="30">
        <v>544</v>
      </c>
      <c r="UC37" s="30">
        <v>545</v>
      </c>
      <c r="UD37" s="30">
        <v>546</v>
      </c>
      <c r="UE37" s="30">
        <v>547</v>
      </c>
      <c r="UF37" s="30">
        <v>548</v>
      </c>
      <c r="UG37" s="30">
        <v>549</v>
      </c>
      <c r="UH37" s="30">
        <v>550</v>
      </c>
      <c r="UI37" s="30">
        <v>551</v>
      </c>
      <c r="UJ37" s="30">
        <v>552</v>
      </c>
      <c r="UK37" s="30">
        <v>553</v>
      </c>
      <c r="UL37" s="30">
        <v>554</v>
      </c>
      <c r="UM37" s="30">
        <v>555</v>
      </c>
      <c r="UN37" s="30">
        <v>556</v>
      </c>
      <c r="UO37" s="30">
        <v>557</v>
      </c>
      <c r="UP37" s="30">
        <v>558</v>
      </c>
      <c r="UQ37" s="30">
        <v>559</v>
      </c>
      <c r="UR37" s="30">
        <v>560</v>
      </c>
      <c r="US37" s="30">
        <v>561</v>
      </c>
      <c r="UT37" s="30">
        <v>562</v>
      </c>
      <c r="UU37" s="30">
        <v>563</v>
      </c>
      <c r="UV37" s="30">
        <v>564</v>
      </c>
      <c r="UW37" s="30">
        <v>565</v>
      </c>
      <c r="UX37" s="30">
        <v>566</v>
      </c>
      <c r="UY37" s="30">
        <v>567</v>
      </c>
      <c r="UZ37" s="30">
        <v>568</v>
      </c>
      <c r="VA37" s="30">
        <v>569</v>
      </c>
      <c r="VB37" s="30">
        <v>570</v>
      </c>
      <c r="VC37" s="30">
        <v>571</v>
      </c>
      <c r="VD37" s="30">
        <v>572</v>
      </c>
      <c r="VE37" s="30">
        <v>573</v>
      </c>
      <c r="VF37" s="30">
        <v>574</v>
      </c>
      <c r="VG37" s="30">
        <v>575</v>
      </c>
      <c r="VH37" s="30">
        <v>576</v>
      </c>
      <c r="VI37" s="30">
        <v>577</v>
      </c>
      <c r="VJ37" s="30">
        <v>578</v>
      </c>
      <c r="VK37" s="30">
        <v>579</v>
      </c>
      <c r="VL37" s="30">
        <v>580</v>
      </c>
      <c r="VM37" s="30">
        <v>581</v>
      </c>
      <c r="VN37" s="30">
        <v>582</v>
      </c>
      <c r="VO37" s="30">
        <v>583</v>
      </c>
      <c r="VP37" s="30">
        <v>584</v>
      </c>
      <c r="VQ37" s="30">
        <v>585</v>
      </c>
      <c r="VR37" s="30">
        <v>586</v>
      </c>
      <c r="VS37" s="30">
        <v>587</v>
      </c>
      <c r="VT37" s="30">
        <v>588</v>
      </c>
      <c r="VU37" s="30">
        <v>589</v>
      </c>
      <c r="VV37" s="30">
        <v>590</v>
      </c>
      <c r="VW37" s="30">
        <v>591</v>
      </c>
      <c r="VX37" s="30">
        <v>592</v>
      </c>
      <c r="VY37" s="30">
        <v>593</v>
      </c>
      <c r="VZ37" s="30">
        <v>594</v>
      </c>
      <c r="WA37" s="30">
        <v>595</v>
      </c>
      <c r="WB37" s="30">
        <v>596</v>
      </c>
      <c r="WC37" s="30">
        <v>597</v>
      </c>
      <c r="WD37" s="30">
        <v>598</v>
      </c>
      <c r="WE37" s="30">
        <v>599</v>
      </c>
      <c r="WF37" s="30">
        <v>600</v>
      </c>
      <c r="WG37" s="30">
        <v>601</v>
      </c>
      <c r="WH37" s="30">
        <v>602</v>
      </c>
      <c r="WI37" s="30">
        <v>603</v>
      </c>
      <c r="WJ37" s="30">
        <v>604</v>
      </c>
      <c r="WK37" s="30">
        <v>605</v>
      </c>
      <c r="WL37" s="30">
        <v>606</v>
      </c>
      <c r="WM37" s="30">
        <v>607</v>
      </c>
      <c r="WN37" s="30">
        <v>608</v>
      </c>
      <c r="WO37" s="30">
        <v>609</v>
      </c>
      <c r="WP37" s="30">
        <v>610</v>
      </c>
      <c r="WQ37" s="30">
        <v>611</v>
      </c>
      <c r="WR37" s="30">
        <v>612</v>
      </c>
      <c r="WS37" s="30">
        <v>613</v>
      </c>
      <c r="WT37" s="30">
        <v>614</v>
      </c>
      <c r="WU37" s="30">
        <v>615</v>
      </c>
      <c r="WV37" s="30">
        <v>616</v>
      </c>
      <c r="WW37" s="30">
        <v>617</v>
      </c>
      <c r="WX37" s="30">
        <v>618</v>
      </c>
      <c r="WY37" s="30">
        <v>619</v>
      </c>
      <c r="WZ37" s="30">
        <v>620</v>
      </c>
      <c r="XA37" s="30">
        <v>621</v>
      </c>
      <c r="XB37" s="30">
        <v>622</v>
      </c>
      <c r="XC37" s="30">
        <v>623</v>
      </c>
      <c r="XD37" s="30">
        <v>624</v>
      </c>
      <c r="XE37" s="30">
        <v>625</v>
      </c>
      <c r="XF37" s="30">
        <v>626</v>
      </c>
      <c r="XG37" s="30">
        <v>627</v>
      </c>
      <c r="XH37" s="30">
        <v>628</v>
      </c>
      <c r="XI37" s="30">
        <v>629</v>
      </c>
      <c r="XJ37" s="30">
        <v>630</v>
      </c>
      <c r="XK37" s="30">
        <v>631</v>
      </c>
      <c r="XL37" s="30">
        <v>632</v>
      </c>
      <c r="XM37" s="30">
        <v>633</v>
      </c>
      <c r="XN37" s="30">
        <v>634</v>
      </c>
      <c r="XO37" s="30">
        <v>635</v>
      </c>
      <c r="XP37" s="30">
        <v>636</v>
      </c>
      <c r="XQ37" s="30">
        <v>637</v>
      </c>
      <c r="XR37" s="30">
        <v>638</v>
      </c>
      <c r="XS37" s="30">
        <v>639</v>
      </c>
      <c r="XT37" s="30">
        <v>640</v>
      </c>
      <c r="XU37" s="30">
        <v>641</v>
      </c>
      <c r="XV37" s="30">
        <v>642</v>
      </c>
      <c r="XW37" s="30">
        <v>643</v>
      </c>
      <c r="XX37" s="30">
        <v>644</v>
      </c>
      <c r="XY37" s="30">
        <v>645</v>
      </c>
      <c r="XZ37" s="30">
        <v>646</v>
      </c>
      <c r="YA37" s="30">
        <v>647</v>
      </c>
      <c r="YB37" s="30">
        <v>648</v>
      </c>
      <c r="YC37" s="30">
        <v>649</v>
      </c>
      <c r="YD37" s="30">
        <v>650</v>
      </c>
      <c r="YE37" s="30">
        <v>651</v>
      </c>
      <c r="YF37" s="30">
        <v>652</v>
      </c>
      <c r="YG37" s="30">
        <v>653</v>
      </c>
      <c r="YH37" s="30">
        <v>654</v>
      </c>
      <c r="YI37" s="30">
        <v>655</v>
      </c>
      <c r="YJ37" s="30">
        <v>656</v>
      </c>
      <c r="YK37" s="30">
        <v>657</v>
      </c>
      <c r="YL37" s="30">
        <v>658</v>
      </c>
      <c r="YM37" s="30">
        <v>659</v>
      </c>
      <c r="YN37" s="30">
        <v>660</v>
      </c>
      <c r="YO37" s="30">
        <v>661</v>
      </c>
      <c r="YP37" s="30">
        <v>662</v>
      </c>
      <c r="YQ37" s="30">
        <v>663</v>
      </c>
      <c r="YR37" s="30">
        <v>664</v>
      </c>
      <c r="YS37" s="30">
        <v>665</v>
      </c>
      <c r="YT37" s="30">
        <v>666</v>
      </c>
      <c r="YU37" s="30">
        <v>667</v>
      </c>
      <c r="YV37" s="30">
        <v>668</v>
      </c>
      <c r="YW37" s="30">
        <v>669</v>
      </c>
      <c r="YX37" s="30">
        <v>670</v>
      </c>
      <c r="YY37" s="30">
        <v>671</v>
      </c>
      <c r="YZ37" s="30">
        <v>672</v>
      </c>
      <c r="ZA37" s="30">
        <v>673</v>
      </c>
      <c r="ZB37" s="30">
        <v>674</v>
      </c>
      <c r="ZC37" s="30">
        <v>675</v>
      </c>
      <c r="ZD37" s="30">
        <v>676</v>
      </c>
      <c r="ZE37" s="30">
        <v>677</v>
      </c>
      <c r="ZF37" s="30">
        <v>678</v>
      </c>
      <c r="ZG37" s="30">
        <v>679</v>
      </c>
      <c r="ZH37" s="30">
        <v>680</v>
      </c>
      <c r="ZI37" s="30">
        <v>681</v>
      </c>
      <c r="ZJ37" s="30">
        <v>682</v>
      </c>
      <c r="ZK37" s="30">
        <v>683</v>
      </c>
      <c r="ZL37" s="30">
        <v>684</v>
      </c>
      <c r="ZM37" s="30">
        <v>685</v>
      </c>
      <c r="ZN37" s="30">
        <v>686</v>
      </c>
      <c r="ZO37" s="30">
        <v>687</v>
      </c>
      <c r="ZP37" s="30">
        <v>688</v>
      </c>
      <c r="ZQ37" s="30">
        <v>689</v>
      </c>
      <c r="ZR37" s="30">
        <v>690</v>
      </c>
      <c r="ZS37" s="30">
        <v>691</v>
      </c>
      <c r="ZT37" s="30">
        <v>692</v>
      </c>
      <c r="ZU37" s="30">
        <v>693</v>
      </c>
      <c r="ZV37" s="30">
        <v>694</v>
      </c>
      <c r="ZW37" s="30">
        <v>695</v>
      </c>
      <c r="ZX37" s="30">
        <v>696</v>
      </c>
      <c r="ZY37" s="30">
        <v>697</v>
      </c>
      <c r="ZZ37" s="30">
        <v>698</v>
      </c>
      <c r="AAA37" s="30">
        <v>699</v>
      </c>
      <c r="AAB37" s="30">
        <v>700</v>
      </c>
      <c r="AAC37" s="30">
        <v>701</v>
      </c>
      <c r="AAD37" s="30">
        <v>702</v>
      </c>
      <c r="AAE37" s="30">
        <v>703</v>
      </c>
      <c r="AAF37" s="30">
        <v>704</v>
      </c>
      <c r="AAG37" s="30">
        <v>705</v>
      </c>
      <c r="AAH37" s="30">
        <v>706</v>
      </c>
      <c r="AAI37" s="30">
        <v>707</v>
      </c>
      <c r="AAJ37" s="30">
        <v>708</v>
      </c>
      <c r="AAK37" s="30">
        <v>709</v>
      </c>
      <c r="AAL37" s="30">
        <v>710</v>
      </c>
      <c r="AAM37" s="30">
        <v>711</v>
      </c>
      <c r="AAN37" s="30">
        <v>712</v>
      </c>
      <c r="AAO37" s="30">
        <v>713</v>
      </c>
      <c r="AAP37" s="30">
        <v>714</v>
      </c>
      <c r="AAQ37" s="30">
        <v>715</v>
      </c>
      <c r="AAR37" s="30">
        <v>716</v>
      </c>
      <c r="AAS37" s="30">
        <v>717</v>
      </c>
      <c r="AAT37" s="30">
        <v>718</v>
      </c>
      <c r="AAU37" s="30">
        <v>719</v>
      </c>
      <c r="AAV37" s="30">
        <v>720</v>
      </c>
      <c r="AAW37" s="30">
        <v>721</v>
      </c>
      <c r="AAX37" s="30">
        <v>722</v>
      </c>
      <c r="AAY37" s="30">
        <v>723</v>
      </c>
      <c r="AAZ37" s="30">
        <v>724</v>
      </c>
      <c r="ABA37" s="30">
        <v>725</v>
      </c>
      <c r="ABB37" s="30">
        <v>726</v>
      </c>
      <c r="ABC37" s="30">
        <v>727</v>
      </c>
      <c r="ABD37" s="30">
        <v>728</v>
      </c>
      <c r="ABE37" s="30">
        <v>729</v>
      </c>
      <c r="ABF37" s="30">
        <v>730</v>
      </c>
      <c r="ABG37" s="30">
        <v>731</v>
      </c>
      <c r="ABH37" s="30">
        <v>732</v>
      </c>
      <c r="ABI37" s="30">
        <v>733</v>
      </c>
      <c r="ABJ37" s="30">
        <v>734</v>
      </c>
      <c r="ABK37" s="30">
        <v>735</v>
      </c>
      <c r="ABL37" s="30">
        <v>736</v>
      </c>
      <c r="ABM37" s="30">
        <v>737</v>
      </c>
      <c r="ABN37" s="30">
        <v>738</v>
      </c>
      <c r="ABO37" s="30">
        <v>739</v>
      </c>
      <c r="ABP37" s="30">
        <v>740</v>
      </c>
      <c r="ABQ37" s="30">
        <v>741</v>
      </c>
      <c r="ABR37" s="30">
        <v>742</v>
      </c>
      <c r="ABS37" s="30">
        <v>743</v>
      </c>
      <c r="ABT37" s="30">
        <v>744</v>
      </c>
      <c r="ABU37" s="30">
        <v>745</v>
      </c>
      <c r="ABV37" s="30">
        <v>746</v>
      </c>
      <c r="ABW37" s="30">
        <v>747</v>
      </c>
      <c r="ABX37" s="30">
        <v>748</v>
      </c>
      <c r="ABY37" s="30">
        <v>749</v>
      </c>
      <c r="ABZ37" s="30">
        <v>750</v>
      </c>
      <c r="ACA37" s="30">
        <v>751</v>
      </c>
      <c r="ACB37" s="30">
        <v>752</v>
      </c>
      <c r="ACC37" s="30">
        <v>753</v>
      </c>
      <c r="ACD37" s="30">
        <v>754</v>
      </c>
      <c r="ACE37" s="30">
        <v>755</v>
      </c>
      <c r="ACF37" s="30">
        <v>756</v>
      </c>
      <c r="ACG37" s="30">
        <v>757</v>
      </c>
      <c r="ACH37" s="30">
        <v>758</v>
      </c>
      <c r="ACI37" s="30">
        <v>759</v>
      </c>
      <c r="ACJ37" s="30">
        <v>760</v>
      </c>
      <c r="ACK37" s="30">
        <v>761</v>
      </c>
      <c r="ACL37" s="30">
        <v>762</v>
      </c>
      <c r="ACM37" s="30">
        <v>763</v>
      </c>
      <c r="ACN37" s="30">
        <v>764</v>
      </c>
      <c r="ACO37" s="30">
        <v>765</v>
      </c>
      <c r="ACP37" s="30">
        <v>766</v>
      </c>
      <c r="ACQ37" s="30">
        <v>767</v>
      </c>
      <c r="ACR37" s="30">
        <v>768</v>
      </c>
      <c r="ACS37" s="30">
        <v>769</v>
      </c>
      <c r="ACT37" s="30">
        <v>770</v>
      </c>
      <c r="ACU37" s="30">
        <v>771</v>
      </c>
      <c r="ACV37" s="30">
        <v>772</v>
      </c>
      <c r="ACW37" s="30">
        <v>773</v>
      </c>
      <c r="ACX37" s="30">
        <v>774</v>
      </c>
      <c r="ACY37" s="30">
        <v>775</v>
      </c>
      <c r="ACZ37" s="30">
        <v>776</v>
      </c>
      <c r="ADA37" s="30">
        <v>777</v>
      </c>
      <c r="ADB37" s="30">
        <v>778</v>
      </c>
      <c r="ADC37" s="30">
        <v>779</v>
      </c>
      <c r="ADD37" s="30">
        <v>780</v>
      </c>
      <c r="ADE37" s="30">
        <v>781</v>
      </c>
      <c r="ADF37" s="30">
        <v>782</v>
      </c>
      <c r="ADG37" s="30">
        <v>783</v>
      </c>
      <c r="ADH37" s="30">
        <v>784</v>
      </c>
      <c r="ADI37" s="30">
        <v>785</v>
      </c>
      <c r="ADJ37" s="30">
        <v>786</v>
      </c>
      <c r="ADK37" s="30">
        <v>787</v>
      </c>
      <c r="ADL37" s="30">
        <v>788</v>
      </c>
      <c r="ADM37" s="30">
        <v>789</v>
      </c>
      <c r="ADN37" s="30">
        <v>790</v>
      </c>
      <c r="ADO37" s="30">
        <v>791</v>
      </c>
      <c r="ADP37" s="30">
        <v>792</v>
      </c>
      <c r="ADQ37" s="30">
        <v>793</v>
      </c>
      <c r="ADR37" s="30">
        <v>794</v>
      </c>
      <c r="ADS37" s="30">
        <v>795</v>
      </c>
      <c r="ADT37" s="30">
        <v>796</v>
      </c>
      <c r="ADU37" s="30">
        <v>797</v>
      </c>
      <c r="ADV37" s="30">
        <v>798</v>
      </c>
      <c r="ADW37" s="30">
        <v>799</v>
      </c>
      <c r="ADX37" s="30">
        <v>800</v>
      </c>
      <c r="ADY37" s="30">
        <v>801</v>
      </c>
      <c r="ADZ37" s="30">
        <v>802</v>
      </c>
      <c r="AEA37" s="30">
        <v>803</v>
      </c>
      <c r="AEB37" s="30">
        <v>804</v>
      </c>
      <c r="AEC37" s="30">
        <v>805</v>
      </c>
      <c r="AED37" s="30">
        <v>806</v>
      </c>
      <c r="AEE37" s="30">
        <v>807</v>
      </c>
      <c r="AEF37" s="30">
        <v>808</v>
      </c>
      <c r="AEG37" s="30">
        <v>809</v>
      </c>
      <c r="AEH37" s="30">
        <v>810</v>
      </c>
      <c r="AEI37" s="30">
        <v>811</v>
      </c>
      <c r="AEJ37" s="30">
        <v>812</v>
      </c>
      <c r="AEK37" s="30">
        <v>813</v>
      </c>
      <c r="AEL37" s="30">
        <v>814</v>
      </c>
      <c r="AEM37" s="30">
        <v>815</v>
      </c>
      <c r="AEN37" s="30">
        <v>816</v>
      </c>
      <c r="AEO37" s="30">
        <v>817</v>
      </c>
      <c r="AEP37" s="30">
        <v>818</v>
      </c>
      <c r="AEQ37" s="30">
        <v>819</v>
      </c>
      <c r="AER37" s="30">
        <v>820</v>
      </c>
      <c r="AES37" s="30">
        <v>821</v>
      </c>
      <c r="AET37" s="30">
        <v>822</v>
      </c>
      <c r="AEU37" s="30">
        <v>823</v>
      </c>
      <c r="AEV37" s="30">
        <v>824</v>
      </c>
      <c r="AEW37" s="30">
        <v>825</v>
      </c>
      <c r="AEX37" s="30">
        <v>826</v>
      </c>
      <c r="AEY37" s="30">
        <v>827</v>
      </c>
      <c r="AEZ37" s="30">
        <v>828</v>
      </c>
      <c r="AFA37" s="30">
        <v>829</v>
      </c>
      <c r="AFB37" s="30">
        <v>830</v>
      </c>
      <c r="AFC37" s="30">
        <v>831</v>
      </c>
      <c r="AFD37" s="30">
        <v>832</v>
      </c>
      <c r="AFE37" s="30">
        <v>833</v>
      </c>
      <c r="AFF37" s="30">
        <v>834</v>
      </c>
      <c r="AFG37" s="30">
        <v>835</v>
      </c>
      <c r="AFH37" s="30">
        <v>836</v>
      </c>
      <c r="AFI37" s="30">
        <v>837</v>
      </c>
      <c r="AFJ37" s="30">
        <v>838</v>
      </c>
      <c r="AFK37" s="30">
        <v>839</v>
      </c>
      <c r="AFL37" s="30">
        <v>840</v>
      </c>
      <c r="AFM37" s="30">
        <v>841</v>
      </c>
      <c r="AFN37" s="30">
        <v>842</v>
      </c>
      <c r="AFO37" s="30">
        <v>843</v>
      </c>
      <c r="AFP37" s="30">
        <v>844</v>
      </c>
      <c r="AFQ37" s="30">
        <v>845</v>
      </c>
      <c r="AFR37" s="30">
        <v>846</v>
      </c>
      <c r="AFS37" s="30">
        <v>847</v>
      </c>
      <c r="AFT37" s="30">
        <v>848</v>
      </c>
      <c r="AFU37" s="30">
        <v>849</v>
      </c>
      <c r="AFV37" s="30">
        <v>850</v>
      </c>
      <c r="AFW37" s="30">
        <v>851</v>
      </c>
      <c r="AFX37" s="30">
        <v>852</v>
      </c>
      <c r="AFY37" s="30">
        <v>853</v>
      </c>
      <c r="AFZ37" s="30">
        <v>854</v>
      </c>
      <c r="AGA37" s="30">
        <v>855</v>
      </c>
      <c r="AGB37" s="30">
        <v>856</v>
      </c>
      <c r="AGC37" s="30">
        <v>857</v>
      </c>
      <c r="AGD37" s="30">
        <v>858</v>
      </c>
      <c r="AGE37" s="30">
        <v>859</v>
      </c>
      <c r="AGF37" s="30">
        <v>860</v>
      </c>
      <c r="AGG37" s="30">
        <v>861</v>
      </c>
      <c r="AGH37" s="30">
        <v>862</v>
      </c>
      <c r="AGI37" s="30">
        <v>863</v>
      </c>
      <c r="AGJ37" s="30">
        <v>864</v>
      </c>
      <c r="AGK37" s="30">
        <v>865</v>
      </c>
      <c r="AGL37" s="30">
        <v>866</v>
      </c>
      <c r="AGM37" s="30">
        <v>867</v>
      </c>
      <c r="AGN37" s="30">
        <v>868</v>
      </c>
      <c r="AGO37" s="30">
        <v>869</v>
      </c>
      <c r="AGP37" s="30">
        <v>870</v>
      </c>
      <c r="AGQ37" s="30">
        <v>871</v>
      </c>
      <c r="AGR37" s="30">
        <v>872</v>
      </c>
      <c r="AGS37" s="30">
        <v>873</v>
      </c>
      <c r="AGT37" s="30">
        <v>874</v>
      </c>
      <c r="AGU37" s="30">
        <v>875</v>
      </c>
      <c r="AGV37" s="30">
        <v>876</v>
      </c>
      <c r="AGW37" s="30">
        <v>877</v>
      </c>
      <c r="AGX37" s="30">
        <v>878</v>
      </c>
      <c r="AGY37" s="30">
        <v>879</v>
      </c>
      <c r="AGZ37" s="30">
        <v>880</v>
      </c>
      <c r="AHA37" s="30">
        <v>881</v>
      </c>
      <c r="AHB37" s="30">
        <v>882</v>
      </c>
      <c r="AHC37" s="30">
        <v>883</v>
      </c>
      <c r="AHD37" s="30">
        <v>884</v>
      </c>
      <c r="AHE37" s="30">
        <v>885</v>
      </c>
      <c r="AHF37" s="30">
        <v>886</v>
      </c>
      <c r="AHG37" s="30">
        <v>887</v>
      </c>
      <c r="AHH37" s="30">
        <v>888</v>
      </c>
      <c r="AHI37" s="30">
        <v>889</v>
      </c>
      <c r="AHJ37" s="30">
        <v>890</v>
      </c>
      <c r="AHK37" s="30">
        <v>891</v>
      </c>
      <c r="AHL37" s="30">
        <v>892</v>
      </c>
      <c r="AHM37" s="30">
        <v>893</v>
      </c>
      <c r="AHN37" s="30">
        <v>894</v>
      </c>
      <c r="AHO37" s="30">
        <v>895</v>
      </c>
      <c r="AHP37" s="30">
        <v>896</v>
      </c>
      <c r="AHQ37" s="30">
        <v>897</v>
      </c>
      <c r="AHR37" s="30">
        <v>898</v>
      </c>
      <c r="AHS37" s="30">
        <v>899</v>
      </c>
      <c r="AHT37" s="30">
        <v>900</v>
      </c>
      <c r="AHU37" s="30">
        <v>901</v>
      </c>
      <c r="AHV37" s="30">
        <v>902</v>
      </c>
      <c r="AHW37" s="30">
        <v>903</v>
      </c>
      <c r="AHX37" s="30">
        <v>904</v>
      </c>
      <c r="AHY37" s="30">
        <v>905</v>
      </c>
      <c r="AHZ37" s="30">
        <v>906</v>
      </c>
      <c r="AIA37" s="30">
        <v>907</v>
      </c>
      <c r="AIB37" s="30">
        <v>908</v>
      </c>
      <c r="AIC37" s="30">
        <v>909</v>
      </c>
      <c r="AID37" s="30">
        <v>910</v>
      </c>
      <c r="AIE37" s="30">
        <v>911</v>
      </c>
      <c r="AIF37" s="30">
        <v>912</v>
      </c>
      <c r="AIG37" s="30">
        <v>913</v>
      </c>
      <c r="AIH37" s="30">
        <v>914</v>
      </c>
      <c r="AII37" s="30">
        <v>915</v>
      </c>
      <c r="AIJ37" s="30">
        <v>916</v>
      </c>
      <c r="AIK37" s="30">
        <v>917</v>
      </c>
      <c r="AIL37" s="30">
        <v>918</v>
      </c>
      <c r="AIM37" s="30">
        <v>919</v>
      </c>
      <c r="AIN37" s="30">
        <v>920</v>
      </c>
      <c r="AIO37" s="30">
        <v>921</v>
      </c>
      <c r="AIP37" s="30">
        <v>922</v>
      </c>
      <c r="AIQ37" s="30">
        <v>923</v>
      </c>
      <c r="AIR37" s="30">
        <v>924</v>
      </c>
      <c r="AIS37" s="30">
        <v>925</v>
      </c>
      <c r="AIT37" s="30">
        <v>926</v>
      </c>
      <c r="AIU37" s="30">
        <v>927</v>
      </c>
      <c r="AIV37" s="30">
        <v>928</v>
      </c>
      <c r="AIW37" s="30">
        <v>929</v>
      </c>
      <c r="AIX37" s="30">
        <v>930</v>
      </c>
      <c r="AIY37" s="30">
        <v>931</v>
      </c>
      <c r="AIZ37" s="30">
        <v>932</v>
      </c>
      <c r="AJA37" s="30">
        <v>933</v>
      </c>
      <c r="AJB37" s="30">
        <v>934</v>
      </c>
      <c r="AJC37" s="30">
        <v>935</v>
      </c>
      <c r="AJD37" s="30">
        <v>936</v>
      </c>
      <c r="AJE37" s="30">
        <v>937</v>
      </c>
      <c r="AJF37" s="30">
        <v>938</v>
      </c>
      <c r="AJG37" s="30">
        <v>939</v>
      </c>
      <c r="AJH37" s="30">
        <v>940</v>
      </c>
      <c r="AJI37" s="30">
        <v>941</v>
      </c>
      <c r="AJJ37" s="30">
        <v>942</v>
      </c>
      <c r="AJK37" s="30">
        <v>943</v>
      </c>
      <c r="AJL37" s="30">
        <v>944</v>
      </c>
      <c r="AJM37" s="30">
        <v>945</v>
      </c>
      <c r="AJN37" s="30">
        <v>946</v>
      </c>
      <c r="AJO37" s="30">
        <v>947</v>
      </c>
      <c r="AJP37" s="30">
        <v>948</v>
      </c>
      <c r="AJQ37" s="30">
        <v>949</v>
      </c>
      <c r="AJR37" s="30">
        <v>950</v>
      </c>
      <c r="AJS37" s="30">
        <v>951</v>
      </c>
      <c r="AJT37" s="30">
        <v>952</v>
      </c>
      <c r="AJU37" s="30">
        <v>953</v>
      </c>
      <c r="AJV37" s="30">
        <v>954</v>
      </c>
      <c r="AJW37" s="30">
        <v>955</v>
      </c>
      <c r="AJX37" s="30">
        <v>956</v>
      </c>
      <c r="AJY37" s="30">
        <v>957</v>
      </c>
      <c r="AJZ37" s="30">
        <v>958</v>
      </c>
      <c r="AKA37" s="30">
        <v>959</v>
      </c>
      <c r="AKB37" s="30">
        <v>960</v>
      </c>
      <c r="AKC37" s="30">
        <v>961</v>
      </c>
      <c r="AKD37" s="30">
        <v>962</v>
      </c>
      <c r="AKE37" s="30">
        <v>963</v>
      </c>
      <c r="AKF37" s="30">
        <v>964</v>
      </c>
      <c r="AKG37" s="30">
        <v>965</v>
      </c>
      <c r="AKH37" s="30">
        <v>966</v>
      </c>
      <c r="AKI37" s="30">
        <v>967</v>
      </c>
      <c r="AKJ37" s="30">
        <v>968</v>
      </c>
      <c r="AKK37" s="30">
        <v>969</v>
      </c>
      <c r="AKL37" s="30">
        <v>970</v>
      </c>
      <c r="AKM37" s="30">
        <v>971</v>
      </c>
      <c r="AKN37" s="30">
        <v>972</v>
      </c>
      <c r="AKO37" s="30">
        <v>973</v>
      </c>
      <c r="AKP37" s="30">
        <v>974</v>
      </c>
      <c r="AKQ37" s="30">
        <v>975</v>
      </c>
      <c r="AKR37" s="30">
        <v>976</v>
      </c>
      <c r="AKS37" s="30">
        <v>977</v>
      </c>
      <c r="AKT37" s="30">
        <v>978</v>
      </c>
      <c r="AKU37" s="30">
        <v>979</v>
      </c>
      <c r="AKV37" s="30">
        <v>980</v>
      </c>
      <c r="AKW37" s="30">
        <v>981</v>
      </c>
      <c r="AKX37" s="30">
        <v>982</v>
      </c>
      <c r="AKY37" s="30">
        <v>983</v>
      </c>
      <c r="AKZ37" s="30">
        <v>984</v>
      </c>
      <c r="ALA37" s="30">
        <v>985</v>
      </c>
      <c r="ALB37" s="30">
        <v>986</v>
      </c>
      <c r="ALC37" s="30">
        <v>987</v>
      </c>
      <c r="ALD37" s="30">
        <v>988</v>
      </c>
      <c r="ALE37" s="30">
        <v>989</v>
      </c>
      <c r="ALF37" s="30">
        <v>990</v>
      </c>
      <c r="ALG37" s="30">
        <v>991</v>
      </c>
      <c r="ALH37" s="30">
        <v>992</v>
      </c>
      <c r="ALI37" s="30">
        <v>993</v>
      </c>
      <c r="ALJ37" s="30">
        <v>994</v>
      </c>
      <c r="ALK37" s="30">
        <v>995</v>
      </c>
      <c r="ALL37" s="30">
        <v>996</v>
      </c>
      <c r="ALM37" s="30">
        <v>997</v>
      </c>
      <c r="ALN37" s="30">
        <v>998</v>
      </c>
      <c r="ALO37" s="30">
        <v>999</v>
      </c>
      <c r="ALP37" s="30">
        <v>1000</v>
      </c>
      <c r="ALQ37" s="30">
        <v>1001</v>
      </c>
      <c r="ALR37" s="30">
        <v>1002</v>
      </c>
      <c r="ALS37" s="30">
        <v>1003</v>
      </c>
      <c r="ALT37" s="30">
        <v>1004</v>
      </c>
      <c r="ALU37" s="30">
        <v>1005</v>
      </c>
      <c r="ALV37" s="30">
        <v>1006</v>
      </c>
      <c r="ALW37" s="30">
        <v>1007</v>
      </c>
      <c r="ALX37" s="30">
        <v>1008</v>
      </c>
      <c r="ALY37" s="30">
        <v>1009</v>
      </c>
      <c r="ALZ37" s="30">
        <v>1010</v>
      </c>
      <c r="AMA37" s="30">
        <v>1011</v>
      </c>
      <c r="AMB37" s="30">
        <v>1012</v>
      </c>
      <c r="AMC37" s="30">
        <v>1013</v>
      </c>
      <c r="AMD37" s="30">
        <v>1014</v>
      </c>
      <c r="AME37" s="30">
        <v>1015</v>
      </c>
      <c r="AMF37" s="30">
        <v>1016</v>
      </c>
      <c r="AMG37" s="30">
        <v>1017</v>
      </c>
      <c r="AMH37" s="30">
        <v>1018</v>
      </c>
      <c r="AMI37" s="30">
        <v>1019</v>
      </c>
      <c r="AMJ37" s="30">
        <v>1020</v>
      </c>
      <c r="AMK37" s="30">
        <v>1021</v>
      </c>
      <c r="AML37" s="30">
        <v>1022</v>
      </c>
      <c r="AMM37" s="30">
        <v>1023</v>
      </c>
      <c r="AMN37" s="30">
        <v>1024</v>
      </c>
      <c r="AMO37" s="30">
        <v>1025</v>
      </c>
      <c r="AMP37" s="30">
        <v>1026</v>
      </c>
      <c r="AMQ37" s="30">
        <v>1027</v>
      </c>
      <c r="AMR37" s="30">
        <v>1028</v>
      </c>
      <c r="AMS37" s="30">
        <v>1029</v>
      </c>
      <c r="AMT37" s="30">
        <v>1030</v>
      </c>
      <c r="AMU37" s="30">
        <v>1031</v>
      </c>
      <c r="AMV37" s="30">
        <v>1032</v>
      </c>
      <c r="AMW37" s="30">
        <v>1033</v>
      </c>
      <c r="AMX37" s="30">
        <v>1034</v>
      </c>
      <c r="AMY37" s="30">
        <v>1035</v>
      </c>
      <c r="AMZ37" s="30">
        <v>1036</v>
      </c>
      <c r="ANA37" s="30">
        <v>1037</v>
      </c>
      <c r="ANB37" s="30">
        <v>1038</v>
      </c>
      <c r="ANC37" s="30">
        <v>1039</v>
      </c>
      <c r="AND37" s="30">
        <v>1040</v>
      </c>
      <c r="ANE37" s="30">
        <v>1041</v>
      </c>
      <c r="ANF37" s="30">
        <v>1042</v>
      </c>
      <c r="ANG37" s="30">
        <v>1043</v>
      </c>
      <c r="ANH37" s="30">
        <v>1044</v>
      </c>
      <c r="ANI37" s="30">
        <v>1045</v>
      </c>
      <c r="ANJ37" s="30">
        <v>1046</v>
      </c>
      <c r="ANK37" s="30">
        <v>1047</v>
      </c>
      <c r="ANL37" s="30">
        <v>1048</v>
      </c>
      <c r="ANM37" s="30">
        <v>1049</v>
      </c>
      <c r="ANN37" s="30">
        <v>1050</v>
      </c>
      <c r="ANO37" s="30">
        <v>1051</v>
      </c>
      <c r="ANP37" s="30">
        <v>1052</v>
      </c>
      <c r="ANQ37" s="30">
        <v>1053</v>
      </c>
      <c r="ANR37" s="30">
        <v>1054</v>
      </c>
      <c r="ANS37" s="30">
        <v>1055</v>
      </c>
      <c r="ANT37" s="30">
        <v>1056</v>
      </c>
      <c r="ANU37" s="30">
        <v>1057</v>
      </c>
      <c r="ANV37" s="30">
        <v>1058</v>
      </c>
      <c r="ANW37" s="30">
        <v>1059</v>
      </c>
      <c r="ANX37" s="30">
        <v>1060</v>
      </c>
      <c r="ANY37" s="30">
        <v>1061</v>
      </c>
      <c r="ANZ37" s="30">
        <v>1062</v>
      </c>
      <c r="AOA37" s="30">
        <v>1063</v>
      </c>
      <c r="AOB37" s="30">
        <v>1064</v>
      </c>
      <c r="AOC37" s="30">
        <v>1065</v>
      </c>
      <c r="AOD37" s="30">
        <v>1066</v>
      </c>
      <c r="AOE37" s="30">
        <v>1067</v>
      </c>
      <c r="AOF37" s="30">
        <v>1068</v>
      </c>
      <c r="AOG37" s="30">
        <v>1069</v>
      </c>
      <c r="AOH37" s="30">
        <v>1070</v>
      </c>
      <c r="AOI37" s="30">
        <v>1071</v>
      </c>
      <c r="AOJ37" s="30">
        <v>1072</v>
      </c>
      <c r="AOK37" s="30">
        <v>1073</v>
      </c>
      <c r="AOL37" s="30">
        <v>1074</v>
      </c>
      <c r="AOM37" s="30">
        <v>1075</v>
      </c>
      <c r="AON37" s="30">
        <v>1076</v>
      </c>
      <c r="AOO37" s="30">
        <v>1077</v>
      </c>
      <c r="AOP37" s="30">
        <v>1078</v>
      </c>
      <c r="AOQ37" s="30">
        <v>1079</v>
      </c>
      <c r="AOR37" s="30">
        <v>1080</v>
      </c>
      <c r="AOS37" s="30">
        <v>1081</v>
      </c>
      <c r="AOT37" s="30">
        <v>1082</v>
      </c>
      <c r="AOU37" s="30">
        <v>1083</v>
      </c>
      <c r="AOV37" s="30">
        <v>1084</v>
      </c>
      <c r="AOW37" s="30">
        <v>1085</v>
      </c>
      <c r="AOX37" s="30">
        <v>1086</v>
      </c>
      <c r="AOY37" s="30">
        <v>1087</v>
      </c>
      <c r="AOZ37" s="30">
        <v>1088</v>
      </c>
      <c r="APA37" s="30">
        <v>1089</v>
      </c>
      <c r="APB37" s="30">
        <v>1090</v>
      </c>
      <c r="APC37" s="30">
        <v>1091</v>
      </c>
      <c r="APD37" s="30">
        <v>1092</v>
      </c>
      <c r="APE37" s="30">
        <v>1093</v>
      </c>
      <c r="APF37" s="30">
        <v>1094</v>
      </c>
      <c r="APG37" s="30">
        <v>1095</v>
      </c>
      <c r="APH37" s="30">
        <v>1096</v>
      </c>
      <c r="API37" s="30">
        <v>1097</v>
      </c>
      <c r="APJ37" s="30">
        <v>1098</v>
      </c>
      <c r="APK37" s="30">
        <v>1099</v>
      </c>
      <c r="APL37" s="30">
        <v>1100</v>
      </c>
      <c r="APM37" s="30">
        <v>1101</v>
      </c>
      <c r="APN37" s="30">
        <v>1102</v>
      </c>
      <c r="APO37" s="30">
        <v>1103</v>
      </c>
      <c r="APP37" s="30">
        <v>1104</v>
      </c>
      <c r="APQ37" s="30">
        <v>1105</v>
      </c>
      <c r="APR37" s="30">
        <v>1106</v>
      </c>
      <c r="APS37" s="30">
        <v>1107</v>
      </c>
      <c r="APT37" s="30">
        <v>1108</v>
      </c>
      <c r="APU37" s="30">
        <v>1109</v>
      </c>
      <c r="APV37" s="30">
        <v>1110</v>
      </c>
      <c r="APW37" s="30">
        <v>1111</v>
      </c>
      <c r="APX37" s="30">
        <v>1112</v>
      </c>
      <c r="APY37" s="30">
        <v>1113</v>
      </c>
      <c r="APZ37" s="30">
        <v>1114</v>
      </c>
      <c r="AQA37" s="30">
        <v>1115</v>
      </c>
      <c r="AQB37" s="30">
        <v>1116</v>
      </c>
      <c r="AQC37" s="30">
        <v>1117</v>
      </c>
      <c r="AQD37" s="30">
        <v>1118</v>
      </c>
      <c r="AQE37" s="30">
        <v>1119</v>
      </c>
      <c r="AQF37" s="30">
        <v>1120</v>
      </c>
      <c r="AQG37" s="30">
        <v>1121</v>
      </c>
      <c r="AQH37" s="30">
        <v>1122</v>
      </c>
      <c r="AQI37" s="30">
        <v>1123</v>
      </c>
      <c r="AQJ37" s="30">
        <v>1124</v>
      </c>
      <c r="AQK37" s="30">
        <v>1125</v>
      </c>
      <c r="AQL37" s="30">
        <v>1126</v>
      </c>
      <c r="AQM37" s="30">
        <v>1127</v>
      </c>
      <c r="AQN37" s="30">
        <v>1128</v>
      </c>
      <c r="AQO37" s="30">
        <v>1129</v>
      </c>
      <c r="AQP37" s="30">
        <v>1130</v>
      </c>
      <c r="AQQ37" s="30">
        <v>1131</v>
      </c>
      <c r="AQR37" s="30">
        <v>1132</v>
      </c>
      <c r="AQS37" s="30">
        <v>1133</v>
      </c>
      <c r="AQT37" s="30">
        <v>1134</v>
      </c>
      <c r="AQU37" s="30">
        <v>1135</v>
      </c>
      <c r="AQV37" s="30">
        <v>1136</v>
      </c>
      <c r="AQW37" s="30">
        <v>1137</v>
      </c>
      <c r="AQX37" s="30">
        <v>1138</v>
      </c>
      <c r="AQY37" s="30">
        <v>1139</v>
      </c>
      <c r="AQZ37" s="30">
        <v>1140</v>
      </c>
      <c r="ARA37" s="30">
        <v>1141</v>
      </c>
      <c r="ARB37" s="30">
        <v>1142</v>
      </c>
      <c r="ARC37" s="30">
        <v>1143</v>
      </c>
      <c r="ARD37" s="30">
        <v>1144</v>
      </c>
      <c r="ARE37" s="30">
        <v>1145</v>
      </c>
      <c r="ARF37" s="30">
        <v>1146</v>
      </c>
      <c r="ARG37" s="30">
        <v>1147</v>
      </c>
      <c r="ARH37" s="30">
        <v>1148</v>
      </c>
      <c r="ARI37" s="30">
        <v>1149</v>
      </c>
      <c r="ARJ37" s="30">
        <v>1150</v>
      </c>
      <c r="ARK37" s="30">
        <v>1151</v>
      </c>
      <c r="ARL37" s="30">
        <v>1152</v>
      </c>
      <c r="ARM37" s="30">
        <v>1153</v>
      </c>
      <c r="ARN37" s="30">
        <v>1154</v>
      </c>
      <c r="ARO37" s="30">
        <v>1155</v>
      </c>
      <c r="ARP37" s="30">
        <v>1156</v>
      </c>
      <c r="ARQ37" s="30">
        <v>1157</v>
      </c>
      <c r="ARR37" s="30">
        <v>1158</v>
      </c>
      <c r="ARS37" s="30">
        <v>1159</v>
      </c>
      <c r="ART37" s="30">
        <v>1160</v>
      </c>
      <c r="ARU37" s="30">
        <v>1161</v>
      </c>
      <c r="ARV37" s="30">
        <v>1162</v>
      </c>
      <c r="ARW37" s="30">
        <v>1163</v>
      </c>
      <c r="ARX37" s="30">
        <v>1164</v>
      </c>
      <c r="ARY37" s="30">
        <v>1165</v>
      </c>
      <c r="ARZ37" s="30">
        <v>1166</v>
      </c>
      <c r="ASA37" s="30">
        <v>1167</v>
      </c>
      <c r="ASB37" s="30">
        <v>1168</v>
      </c>
      <c r="ASC37" s="30">
        <v>1169</v>
      </c>
      <c r="ASD37" s="30">
        <v>1170</v>
      </c>
      <c r="ASE37" s="30">
        <v>1171</v>
      </c>
      <c r="ASF37" s="30">
        <v>1172</v>
      </c>
      <c r="ASG37" s="30">
        <v>1173</v>
      </c>
      <c r="ASH37" s="30">
        <v>1174</v>
      </c>
      <c r="ASI37" s="30">
        <v>1175</v>
      </c>
      <c r="ASJ37" s="30">
        <v>1176</v>
      </c>
      <c r="ASK37" s="30">
        <v>1177</v>
      </c>
      <c r="ASL37" s="30">
        <v>1178</v>
      </c>
      <c r="ASM37" s="30">
        <v>1179</v>
      </c>
      <c r="ASN37" s="30">
        <v>1180</v>
      </c>
      <c r="ASO37" s="30">
        <v>1181</v>
      </c>
      <c r="ASP37" s="30">
        <v>1182</v>
      </c>
      <c r="ASQ37" s="30">
        <v>1183</v>
      </c>
      <c r="ASR37" s="30">
        <v>1184</v>
      </c>
      <c r="ASS37" s="30">
        <v>1185</v>
      </c>
      <c r="AST37" s="30">
        <v>1186</v>
      </c>
      <c r="ASU37" s="30">
        <v>1187</v>
      </c>
      <c r="ASV37" s="30">
        <v>1188</v>
      </c>
      <c r="ASW37" s="30">
        <v>1189</v>
      </c>
      <c r="ASX37" s="30">
        <v>1190</v>
      </c>
      <c r="ASY37" s="30">
        <v>1191</v>
      </c>
      <c r="ASZ37" s="30">
        <v>1192</v>
      </c>
      <c r="ATA37" s="30">
        <v>1193</v>
      </c>
      <c r="ATB37" s="30">
        <v>1194</v>
      </c>
      <c r="ATC37" s="30">
        <v>1195</v>
      </c>
      <c r="ATD37" s="30">
        <v>1196</v>
      </c>
      <c r="ATE37" s="30">
        <v>1197</v>
      </c>
      <c r="ATF37" s="30">
        <v>1198</v>
      </c>
      <c r="ATG37" s="30">
        <v>1199</v>
      </c>
      <c r="ATH37" s="30">
        <v>1200</v>
      </c>
      <c r="ATI37" s="30">
        <v>1201</v>
      </c>
      <c r="ATJ37" s="30">
        <v>1202</v>
      </c>
      <c r="ATK37" s="30">
        <v>1203</v>
      </c>
      <c r="ATL37" s="30">
        <v>1204</v>
      </c>
      <c r="ATM37" s="30">
        <v>1205</v>
      </c>
      <c r="ATN37" s="30">
        <v>1206</v>
      </c>
      <c r="ATO37" s="30">
        <v>1207</v>
      </c>
      <c r="ATP37" s="30">
        <v>1208</v>
      </c>
      <c r="ATQ37" s="30">
        <v>1209</v>
      </c>
      <c r="ATR37" s="30">
        <v>1210</v>
      </c>
      <c r="ATS37" s="30">
        <v>1211</v>
      </c>
      <c r="ATT37" s="30">
        <v>1212</v>
      </c>
      <c r="ATU37" s="30">
        <v>1213</v>
      </c>
      <c r="ATV37" s="30">
        <v>1214</v>
      </c>
      <c r="ATW37" s="30">
        <v>1215</v>
      </c>
      <c r="ATX37" s="30">
        <v>1216</v>
      </c>
      <c r="ATY37" s="30">
        <v>1217</v>
      </c>
      <c r="ATZ37" s="30">
        <v>1218</v>
      </c>
      <c r="AUA37" s="30">
        <v>1219</v>
      </c>
      <c r="AUB37" s="30">
        <v>1220</v>
      </c>
      <c r="AUC37" s="30">
        <v>1221</v>
      </c>
      <c r="AUD37" s="30">
        <v>1222</v>
      </c>
      <c r="AUE37" s="30">
        <v>1223</v>
      </c>
      <c r="AUF37" s="30">
        <v>1224</v>
      </c>
      <c r="AUG37" s="30">
        <v>1225</v>
      </c>
      <c r="AUH37" s="30">
        <v>1226</v>
      </c>
      <c r="AUI37" s="30">
        <v>1227</v>
      </c>
      <c r="AUJ37" s="30">
        <v>1228</v>
      </c>
      <c r="AUK37" s="30">
        <v>1229</v>
      </c>
      <c r="AUL37" s="30">
        <v>1230</v>
      </c>
      <c r="AUM37" s="30">
        <v>1231</v>
      </c>
      <c r="AUN37" s="30">
        <v>1232</v>
      </c>
      <c r="AUO37" s="30">
        <v>1233</v>
      </c>
      <c r="AUP37" s="30">
        <v>1234</v>
      </c>
      <c r="AUQ37" s="30">
        <v>1235</v>
      </c>
      <c r="AUR37" s="30">
        <v>1236</v>
      </c>
      <c r="AUS37" s="30">
        <v>1237</v>
      </c>
      <c r="AUT37" s="30">
        <v>1238</v>
      </c>
      <c r="AUU37" s="30">
        <v>1239</v>
      </c>
      <c r="AUV37" s="30">
        <v>1240</v>
      </c>
      <c r="AUW37" s="30">
        <v>1241</v>
      </c>
      <c r="AUX37" s="30">
        <v>1242</v>
      </c>
      <c r="AUY37" s="30">
        <v>1243</v>
      </c>
      <c r="AUZ37" s="30">
        <v>1244</v>
      </c>
      <c r="AVA37" s="30">
        <v>1245</v>
      </c>
      <c r="AVB37" s="30">
        <v>1246</v>
      </c>
      <c r="AVC37" s="30">
        <v>1247</v>
      </c>
      <c r="AVD37" s="30">
        <v>1248</v>
      </c>
      <c r="AVE37" s="30">
        <v>1249</v>
      </c>
      <c r="AVF37" s="30">
        <v>1250</v>
      </c>
      <c r="AVG37" s="30">
        <v>1251</v>
      </c>
      <c r="AVH37" s="30">
        <v>1252</v>
      </c>
      <c r="AVI37" s="30">
        <v>1253</v>
      </c>
      <c r="AVJ37" s="30">
        <v>1254</v>
      </c>
      <c r="AVK37" s="30">
        <v>1255</v>
      </c>
      <c r="AVL37" s="30">
        <v>1256</v>
      </c>
      <c r="AVM37" s="30">
        <v>1257</v>
      </c>
      <c r="AVN37" s="30">
        <v>1258</v>
      </c>
      <c r="AVO37" s="30">
        <v>1259</v>
      </c>
      <c r="AVP37" s="30">
        <v>1260</v>
      </c>
      <c r="AVQ37" s="30">
        <v>1261</v>
      </c>
      <c r="AVR37" s="30">
        <v>1262</v>
      </c>
      <c r="AVS37" s="30">
        <v>1263</v>
      </c>
      <c r="AVT37" s="30">
        <v>1264</v>
      </c>
      <c r="AVU37" s="30">
        <v>1265</v>
      </c>
      <c r="AVV37" s="30">
        <v>1266</v>
      </c>
      <c r="AVW37" s="30">
        <v>1267</v>
      </c>
      <c r="AVX37" s="30">
        <v>1268</v>
      </c>
      <c r="AVY37" s="30">
        <v>1269</v>
      </c>
      <c r="AVZ37" s="30">
        <v>1270</v>
      </c>
      <c r="AWA37" s="30">
        <v>1271</v>
      </c>
      <c r="AWB37" s="30">
        <v>1272</v>
      </c>
      <c r="AWC37" s="30">
        <v>1273</v>
      </c>
      <c r="AWD37" s="30">
        <v>1274</v>
      </c>
      <c r="AWE37" s="30">
        <v>1275</v>
      </c>
      <c r="AWF37" s="30">
        <v>1276</v>
      </c>
      <c r="AWG37" s="30">
        <v>1277</v>
      </c>
      <c r="AWH37" s="30">
        <v>1278</v>
      </c>
      <c r="AWI37" s="30">
        <v>1279</v>
      </c>
      <c r="AWJ37" s="30">
        <v>1280</v>
      </c>
      <c r="AWK37" s="30">
        <v>1281</v>
      </c>
      <c r="AWL37" s="30">
        <v>1282</v>
      </c>
      <c r="AWM37" s="30">
        <v>1283</v>
      </c>
      <c r="AWN37" s="30">
        <v>1284</v>
      </c>
      <c r="AWO37" s="30">
        <v>1285</v>
      </c>
      <c r="AWP37" s="30">
        <v>1286</v>
      </c>
      <c r="AWQ37" s="30">
        <v>1287</v>
      </c>
      <c r="AWR37" s="30">
        <v>1288</v>
      </c>
      <c r="AWS37" s="30">
        <v>1289</v>
      </c>
      <c r="AWT37" s="30">
        <v>1290</v>
      </c>
      <c r="AWU37" s="30">
        <v>1291</v>
      </c>
      <c r="AWV37" s="30">
        <v>1292</v>
      </c>
      <c r="AWW37" s="30">
        <v>1293</v>
      </c>
      <c r="AWX37" s="30">
        <v>1294</v>
      </c>
      <c r="AWY37" s="30">
        <v>1295</v>
      </c>
      <c r="AWZ37" s="30">
        <v>1296</v>
      </c>
      <c r="AXA37" s="30">
        <v>1297</v>
      </c>
      <c r="AXB37" s="30">
        <v>1298</v>
      </c>
      <c r="AXC37" s="30">
        <v>1299</v>
      </c>
      <c r="AXD37" s="30">
        <v>1300</v>
      </c>
      <c r="AXE37" s="30">
        <v>1301</v>
      </c>
      <c r="AXF37" s="30">
        <v>1302</v>
      </c>
      <c r="AXG37" s="30">
        <v>1303</v>
      </c>
      <c r="AXH37" s="30">
        <v>1304</v>
      </c>
      <c r="AXI37" s="30">
        <v>1305</v>
      </c>
      <c r="AXJ37" s="30">
        <v>1306</v>
      </c>
      <c r="AXK37" s="30">
        <v>1307</v>
      </c>
      <c r="AXL37" s="30">
        <v>1308</v>
      </c>
      <c r="AXM37" s="30">
        <v>1309</v>
      </c>
      <c r="AXN37" s="30">
        <v>1310</v>
      </c>
      <c r="AXO37" s="30">
        <v>1311</v>
      </c>
      <c r="AXP37" s="30">
        <v>1312</v>
      </c>
      <c r="AXQ37" s="30">
        <v>1313</v>
      </c>
      <c r="AXR37" s="30">
        <v>1314</v>
      </c>
      <c r="AXS37" s="30">
        <v>1315</v>
      </c>
      <c r="AXT37" s="30">
        <v>1316</v>
      </c>
      <c r="AXU37" s="30">
        <v>1317</v>
      </c>
      <c r="AXV37" s="30">
        <v>1318</v>
      </c>
      <c r="AXW37" s="30">
        <v>1319</v>
      </c>
      <c r="AXX37" s="30">
        <v>1320</v>
      </c>
      <c r="AXY37" s="30">
        <v>1321</v>
      </c>
      <c r="AXZ37" s="30">
        <v>1322</v>
      </c>
      <c r="AYA37" s="30">
        <v>1323</v>
      </c>
      <c r="AYB37" s="30">
        <v>1324</v>
      </c>
      <c r="AYC37" s="30">
        <v>1325</v>
      </c>
      <c r="AYD37" s="30">
        <v>1326</v>
      </c>
      <c r="AYE37" s="30">
        <v>1327</v>
      </c>
      <c r="AYF37" s="30">
        <v>1328</v>
      </c>
      <c r="AYG37" s="30">
        <v>1329</v>
      </c>
      <c r="AYH37" s="30">
        <v>1330</v>
      </c>
      <c r="AYI37" s="30">
        <v>1331</v>
      </c>
      <c r="AYJ37" s="30">
        <v>1332</v>
      </c>
      <c r="AYK37" s="30">
        <v>1333</v>
      </c>
      <c r="AYL37" s="30">
        <v>1334</v>
      </c>
      <c r="AYM37" s="30">
        <v>1335</v>
      </c>
      <c r="AYN37" s="30">
        <v>1336</v>
      </c>
      <c r="AYO37" s="30">
        <v>1337</v>
      </c>
      <c r="AYP37" s="30">
        <v>1338</v>
      </c>
      <c r="AYQ37" s="30">
        <v>1339</v>
      </c>
      <c r="AYR37" s="30">
        <v>1340</v>
      </c>
      <c r="AYS37" s="30">
        <v>1341</v>
      </c>
      <c r="AYT37" s="30">
        <v>1342</v>
      </c>
      <c r="AYU37" s="30">
        <v>1343</v>
      </c>
      <c r="AYV37" s="30">
        <v>1344</v>
      </c>
      <c r="AYW37" s="30">
        <v>1345</v>
      </c>
      <c r="AYX37" s="30">
        <v>1346</v>
      </c>
      <c r="AYY37" s="30">
        <v>1347</v>
      </c>
      <c r="AYZ37" s="30">
        <v>1348</v>
      </c>
      <c r="AZA37" s="30">
        <v>1349</v>
      </c>
      <c r="AZB37" s="30">
        <v>1350</v>
      </c>
      <c r="AZC37" s="30">
        <v>1351</v>
      </c>
      <c r="AZD37" s="30">
        <v>1352</v>
      </c>
      <c r="AZE37" s="30">
        <v>1353</v>
      </c>
      <c r="AZF37" s="30">
        <v>1354</v>
      </c>
      <c r="AZG37" s="30">
        <v>1355</v>
      </c>
      <c r="AZH37" s="30">
        <v>1356</v>
      </c>
      <c r="AZI37" s="30">
        <v>1357</v>
      </c>
      <c r="AZJ37" s="30">
        <v>1358</v>
      </c>
      <c r="AZK37" s="30">
        <v>1359</v>
      </c>
      <c r="AZL37" s="30">
        <v>1360</v>
      </c>
      <c r="AZM37" s="30">
        <v>1361</v>
      </c>
      <c r="AZN37" s="30">
        <v>1362</v>
      </c>
      <c r="AZO37" s="30">
        <v>1363</v>
      </c>
      <c r="AZP37" s="30">
        <v>1364</v>
      </c>
      <c r="AZQ37" s="30">
        <v>1365</v>
      </c>
      <c r="AZR37" s="30">
        <v>1366</v>
      </c>
      <c r="AZS37" s="30">
        <v>1367</v>
      </c>
      <c r="AZT37" s="30">
        <v>1368</v>
      </c>
      <c r="AZU37" s="30">
        <v>1369</v>
      </c>
      <c r="AZV37" s="30">
        <v>1370</v>
      </c>
      <c r="AZW37" s="30">
        <v>1371</v>
      </c>
      <c r="AZX37" s="30">
        <v>1372</v>
      </c>
      <c r="AZY37" s="30">
        <v>1373</v>
      </c>
      <c r="AZZ37" s="30">
        <v>1374</v>
      </c>
      <c r="BAA37" s="30">
        <v>1375</v>
      </c>
      <c r="BAB37" s="30">
        <v>1376</v>
      </c>
      <c r="BAC37" s="30">
        <v>1377</v>
      </c>
      <c r="BAD37" s="30">
        <v>1378</v>
      </c>
      <c r="BAE37" s="30">
        <v>1379</v>
      </c>
      <c r="BAF37" s="30">
        <v>1380</v>
      </c>
      <c r="BAG37" s="30">
        <v>1381</v>
      </c>
      <c r="BAH37" s="30">
        <v>1382</v>
      </c>
      <c r="BAI37" s="30">
        <v>1383</v>
      </c>
      <c r="BAJ37" s="30">
        <v>1384</v>
      </c>
      <c r="BAK37" s="30">
        <v>1385</v>
      </c>
      <c r="BAL37" s="30">
        <v>1386</v>
      </c>
      <c r="BAM37" s="30">
        <v>1387</v>
      </c>
      <c r="BAN37" s="30">
        <v>1388</v>
      </c>
      <c r="BAO37" s="30">
        <v>1389</v>
      </c>
      <c r="BAP37" s="30">
        <v>1390</v>
      </c>
      <c r="BAQ37" s="30">
        <v>1391</v>
      </c>
      <c r="BAR37" s="30">
        <v>1392</v>
      </c>
      <c r="BAS37" s="30">
        <v>1393</v>
      </c>
      <c r="BAT37" s="30">
        <v>1394</v>
      </c>
      <c r="BAU37" s="30">
        <v>1395</v>
      </c>
      <c r="BAV37" s="30">
        <v>1396</v>
      </c>
      <c r="BAW37" s="30">
        <v>1397</v>
      </c>
      <c r="BAX37" s="30">
        <v>1398</v>
      </c>
      <c r="BAY37" s="30">
        <v>1399</v>
      </c>
      <c r="BAZ37" s="30">
        <v>1400</v>
      </c>
      <c r="BBA37" s="30">
        <v>1401</v>
      </c>
      <c r="BBB37" s="30">
        <v>1402</v>
      </c>
      <c r="BBC37" s="30">
        <v>1403</v>
      </c>
      <c r="BBD37" s="30">
        <v>1404</v>
      </c>
      <c r="BBE37" s="30">
        <v>1405</v>
      </c>
      <c r="BBF37" s="30">
        <v>1406</v>
      </c>
      <c r="BBG37" s="30">
        <v>1407</v>
      </c>
      <c r="BBH37" s="30">
        <v>1408</v>
      </c>
      <c r="BBI37" s="30">
        <v>1409</v>
      </c>
      <c r="BBJ37" s="30">
        <v>1410</v>
      </c>
      <c r="BBK37" s="30">
        <v>1411</v>
      </c>
      <c r="BBL37" s="30">
        <v>1412</v>
      </c>
      <c r="BBM37" s="30">
        <v>1413</v>
      </c>
      <c r="BBN37" s="30">
        <v>1414</v>
      </c>
      <c r="BBO37" s="30">
        <v>1415</v>
      </c>
      <c r="BBP37" s="30">
        <v>1416</v>
      </c>
      <c r="BBQ37" s="30">
        <v>1417</v>
      </c>
      <c r="BBR37" s="30">
        <v>1418</v>
      </c>
      <c r="BBS37" s="30">
        <v>1419</v>
      </c>
      <c r="BBT37" s="30">
        <v>1420</v>
      </c>
      <c r="BBU37" s="30">
        <v>1421</v>
      </c>
      <c r="BBV37" s="30">
        <v>1422</v>
      </c>
      <c r="BBW37" s="30">
        <v>1423</v>
      </c>
      <c r="BBX37" s="30">
        <v>1424</v>
      </c>
      <c r="BBY37" s="50">
        <v>1425</v>
      </c>
    </row>
    <row r="38" spans="1:1429" ht="7.5" customHeight="1" x14ac:dyDescent="0.15">
      <c r="A38" s="30"/>
      <c r="B38" s="30"/>
      <c r="C38" s="30">
        <v>0</v>
      </c>
      <c r="D38" s="43">
        <v>2.1642747999999999E-9</v>
      </c>
      <c r="E38" s="43">
        <v>4.2822940000000001E-9</v>
      </c>
      <c r="F38" s="43">
        <v>8.0004073999999997E-9</v>
      </c>
      <c r="G38" s="43">
        <v>1.44034615E-8</v>
      </c>
      <c r="H38" s="43">
        <v>2.5240643E-8</v>
      </c>
      <c r="I38" s="43">
        <v>4.3241109999999999E-8</v>
      </c>
      <c r="J38" s="43">
        <v>7.2538269999999997E-8</v>
      </c>
      <c r="K38" s="43">
        <v>1.1920022E-7</v>
      </c>
      <c r="L38" s="43">
        <v>1.9184038999999999E-7</v>
      </c>
      <c r="M38" s="43">
        <v>3.0224110000000001E-7</v>
      </c>
      <c r="N38" s="43">
        <v>4.6586674999999999E-7</v>
      </c>
      <c r="O38" s="43">
        <v>7.0207560000000002E-7</v>
      </c>
      <c r="P38" s="43">
        <v>1.0337731E-6</v>
      </c>
      <c r="Q38" s="43">
        <v>1.4862189999999999E-6</v>
      </c>
      <c r="R38" s="43">
        <v>2.0847366999999999E-6</v>
      </c>
      <c r="S38" s="43">
        <v>2.8512368E-6</v>
      </c>
      <c r="T38" s="43">
        <v>3.7996151000000002E-6</v>
      </c>
      <c r="U38" s="43">
        <v>4.9306279999999998E-6</v>
      </c>
      <c r="V38" s="43">
        <v>6.2273310000000003E-6</v>
      </c>
      <c r="W38" s="43">
        <v>7.6518929999999996E-6</v>
      </c>
      <c r="X38" s="43">
        <v>9.1439939999999994E-6</v>
      </c>
      <c r="Y38" s="43">
        <v>1.0622257000000001E-5</v>
      </c>
      <c r="Z38" s="43">
        <v>1.1989989E-5</v>
      </c>
      <c r="AA38" s="43">
        <v>1.3145377999999999E-5</v>
      </c>
      <c r="AB38" s="43">
        <v>1.3994240999999999E-5</v>
      </c>
      <c r="AC38" s="43">
        <v>1.44631895E-5</v>
      </c>
      <c r="AD38" s="43">
        <v>1.4510646E-5</v>
      </c>
      <c r="AE38" s="43">
        <v>1.41332985E-5</v>
      </c>
      <c r="AF38" s="43">
        <v>1.3366474E-5</v>
      </c>
      <c r="AG38" s="43">
        <v>1.2278413E-5</v>
      </c>
      <c r="AH38" s="43">
        <v>1.0959772E-5</v>
      </c>
      <c r="AI38" s="43">
        <v>9.5107860000000005E-6</v>
      </c>
      <c r="AJ38" s="43">
        <v>8.0285719999999997E-6</v>
      </c>
      <c r="AK38" s="43">
        <v>6.5968214999999997E-6</v>
      </c>
      <c r="AL38" s="43">
        <v>5.2794084999999997E-6</v>
      </c>
      <c r="AM38" s="43">
        <v>4.1180129999999999E-6</v>
      </c>
      <c r="AN38" s="43">
        <v>3.1329570000000002E-6</v>
      </c>
      <c r="AO38" s="43">
        <v>2.3265118000000001E-6</v>
      </c>
      <c r="AP38" s="43">
        <v>1.6875682999999999E-6</v>
      </c>
      <c r="AQ38" s="43">
        <v>1.196588E-6</v>
      </c>
      <c r="AR38" s="43">
        <v>8.3001700000000004E-7</v>
      </c>
      <c r="AS38" s="43">
        <v>5.6374879999999999E-7</v>
      </c>
      <c r="AT38" s="43">
        <v>3.7552052999999998E-7</v>
      </c>
      <c r="AU38" s="43">
        <v>2.4645170000000001E-7</v>
      </c>
      <c r="AV38" s="43">
        <v>1.6225417E-7</v>
      </c>
      <c r="AW38" s="43">
        <v>1.1537622400000001E-7</v>
      </c>
      <c r="AX38" s="43">
        <v>5.5949930000000001E-9</v>
      </c>
      <c r="AY38" s="43">
        <v>1.10970415E-8</v>
      </c>
      <c r="AZ38" s="43">
        <v>2.0876489999999998E-8</v>
      </c>
      <c r="BA38" s="43">
        <v>3.7934593999999998E-8</v>
      </c>
      <c r="BB38" s="43">
        <v>6.7171633999999997E-8</v>
      </c>
      <c r="BC38" s="43">
        <v>1.1633512E-7</v>
      </c>
      <c r="BD38" s="43">
        <v>1.973146E-7</v>
      </c>
      <c r="BE38" s="43">
        <v>3.2779257999999999E-7</v>
      </c>
      <c r="BF38" s="43">
        <v>5.3318870000000002E-7</v>
      </c>
      <c r="BG38" s="43">
        <v>8.4871203000000004E-7</v>
      </c>
      <c r="BH38" s="43">
        <v>1.3211501999999999E-6</v>
      </c>
      <c r="BI38" s="43">
        <v>2.0098003E-6</v>
      </c>
      <c r="BJ38" s="43">
        <v>2.9856963000000002E-6</v>
      </c>
      <c r="BK38" s="43">
        <v>4.3281460000000001E-6</v>
      </c>
      <c r="BL38" s="43">
        <v>6.1176483999999999E-6</v>
      </c>
      <c r="BM38" s="43">
        <v>8.4250330000000001E-6</v>
      </c>
      <c r="BN38" s="43">
        <v>1.1295606E-5</v>
      </c>
      <c r="BO38" s="43">
        <v>1.4731638E-5</v>
      </c>
      <c r="BP38" s="43">
        <v>1.8680066000000001E-5</v>
      </c>
      <c r="BQ38" s="43">
        <v>2.302542E-5</v>
      </c>
      <c r="BR38" s="43">
        <v>2.7582351000000001E-5</v>
      </c>
      <c r="BS38" s="43">
        <v>3.2096486000000002E-5</v>
      </c>
      <c r="BT38" s="43">
        <v>3.6260814999999998E-5</v>
      </c>
      <c r="BU38" s="43">
        <v>3.9752136E-5</v>
      </c>
      <c r="BV38" s="43">
        <v>4.2273936E-5</v>
      </c>
      <c r="BW38" s="43">
        <v>4.3599244000000001E-5</v>
      </c>
      <c r="BX38" s="43">
        <v>4.3606233E-5</v>
      </c>
      <c r="BY38" s="43">
        <v>4.2297679999999999E-5</v>
      </c>
      <c r="BZ38" s="43">
        <v>3.9800055999999998E-5</v>
      </c>
      <c r="CA38" s="43">
        <v>3.6343049999999998E-5</v>
      </c>
      <c r="CB38" s="43">
        <v>3.2222009999999998E-5</v>
      </c>
      <c r="CC38" s="43">
        <v>2.7755654E-5</v>
      </c>
      <c r="CD38" s="43">
        <v>2.3244635E-5</v>
      </c>
      <c r="CE38" s="43">
        <v>1.8939546999999999E-5</v>
      </c>
      <c r="CF38" s="43">
        <v>1.5023987E-5</v>
      </c>
      <c r="CG38" s="43">
        <v>1.1611699999999999E-5</v>
      </c>
      <c r="CH38" s="43">
        <v>8.7508200000000007E-6</v>
      </c>
      <c r="CI38" s="43">
        <v>6.4356664000000002E-6</v>
      </c>
      <c r="CJ38" s="43">
        <v>4.6224960000000001E-6</v>
      </c>
      <c r="CK38" s="43">
        <v>3.2451887E-6</v>
      </c>
      <c r="CL38" s="43">
        <v>2.2285958000000002E-6</v>
      </c>
      <c r="CM38" s="43">
        <v>1.4984953E-6</v>
      </c>
      <c r="CN38" s="43">
        <v>9.880976000000001E-7</v>
      </c>
      <c r="CO38" s="43">
        <v>6.4184906000000002E-7</v>
      </c>
      <c r="CP38" s="43">
        <v>4.1830809999999998E-7</v>
      </c>
      <c r="CQ38" s="43">
        <v>2.9732109999999998E-7</v>
      </c>
      <c r="CR38" s="43">
        <v>1.7210847999999999E-8</v>
      </c>
      <c r="CS38" s="43">
        <v>3.4224093999999999E-8</v>
      </c>
      <c r="CT38" s="43">
        <v>6.4833799999999999E-8</v>
      </c>
      <c r="CU38" s="43">
        <v>1.1889431000000001E-7</v>
      </c>
      <c r="CV38" s="43">
        <v>2.1269439E-7</v>
      </c>
      <c r="CW38" s="43">
        <v>3.7231932999999999E-7</v>
      </c>
      <c r="CX38" s="43">
        <v>6.3831163000000004E-7</v>
      </c>
      <c r="CY38" s="43">
        <v>1.0717149000000001E-6</v>
      </c>
      <c r="CZ38" s="43">
        <v>1.7613383999999999E-6</v>
      </c>
      <c r="DA38" s="43">
        <v>2.8316265000000001E-6</v>
      </c>
      <c r="DB38" s="43">
        <v>4.4498564999999997E-6</v>
      </c>
      <c r="DC38" s="43">
        <v>6.8304739999999998E-6</v>
      </c>
      <c r="DD38" s="43">
        <v>1.0233361500000001E-5</v>
      </c>
      <c r="DE38" s="43">
        <v>1.4952288E-5</v>
      </c>
      <c r="DF38" s="43">
        <v>2.1288903E-5</v>
      </c>
      <c r="DG38" s="43">
        <v>2.9517882000000002E-5</v>
      </c>
      <c r="DH38" s="43">
        <v>3.9811522999999999E-5</v>
      </c>
      <c r="DI38" s="43">
        <v>5.215668E-5</v>
      </c>
      <c r="DJ38" s="43">
        <v>6.6346249999999995E-5</v>
      </c>
      <c r="DK38" s="43">
        <v>8.1971934999999996E-5</v>
      </c>
      <c r="DL38" s="43">
        <v>9.8375089999999999E-5</v>
      </c>
      <c r="DM38" s="43">
        <v>1.1462771999999999E-4</v>
      </c>
      <c r="DN38" s="43">
        <v>1.2956426999999999E-4</v>
      </c>
      <c r="DO38" s="43">
        <v>1.4197014000000001E-4</v>
      </c>
      <c r="DP38" s="43">
        <v>1.507491E-4</v>
      </c>
      <c r="DQ38" s="43">
        <v>1.5508049999999999E-4</v>
      </c>
      <c r="DR38" s="43">
        <v>1.5455397000000001E-4</v>
      </c>
      <c r="DS38" s="43">
        <v>1.4923376E-4</v>
      </c>
      <c r="DT38" s="43">
        <v>1.3964509999999999E-4</v>
      </c>
      <c r="DU38" s="43">
        <v>1.2670288999999999E-4</v>
      </c>
      <c r="DV38" s="43">
        <v>1.115372E-4</v>
      </c>
      <c r="DW38" s="43">
        <v>9.5338739999999999E-5</v>
      </c>
      <c r="DX38" s="43">
        <v>7.9200020000000002E-5</v>
      </c>
      <c r="DY38" s="43">
        <v>6.3993124000000001E-5</v>
      </c>
      <c r="DZ38" s="43">
        <v>5.0319579999999997E-5</v>
      </c>
      <c r="EA38" s="43">
        <v>3.853932E-5</v>
      </c>
      <c r="EB38" s="43">
        <v>2.8776212E-5</v>
      </c>
      <c r="EC38" s="43">
        <v>2.0965235E-5</v>
      </c>
      <c r="ED38" s="43">
        <v>1.4916581E-5</v>
      </c>
      <c r="EE38" s="43">
        <v>1.0372873499999999E-5</v>
      </c>
      <c r="EF38" s="43">
        <v>7.0558110000000004E-6</v>
      </c>
      <c r="EG38" s="43">
        <v>4.6991569999999997E-6</v>
      </c>
      <c r="EH38" s="43">
        <v>3.0688718000000002E-6</v>
      </c>
      <c r="EI38" s="43">
        <v>1.9731517000000001E-6</v>
      </c>
      <c r="EJ38" s="43">
        <v>1.2659515000000001E-6</v>
      </c>
      <c r="EK38" s="43">
        <v>8.4331620000000004E-7</v>
      </c>
      <c r="EL38" s="43">
        <v>5.201056E-8</v>
      </c>
      <c r="EM38" s="43">
        <v>1.037236E-7</v>
      </c>
      <c r="EN38" s="43">
        <v>1.9792212E-7</v>
      </c>
      <c r="EO38" s="43">
        <v>3.6640355000000001E-7</v>
      </c>
      <c r="EP38" s="43">
        <v>6.6240153000000005E-7</v>
      </c>
      <c r="EQ38" s="43">
        <v>1.1723005000000001E-6</v>
      </c>
      <c r="ER38" s="43">
        <v>2.0321188E-6</v>
      </c>
      <c r="ES38" s="43">
        <v>3.4492407000000002E-6</v>
      </c>
      <c r="ET38" s="43">
        <v>5.7289920000000003E-6</v>
      </c>
      <c r="EU38" s="43">
        <v>9.3040809999999993E-6</v>
      </c>
      <c r="EV38" s="43">
        <v>1.4762567E-5</v>
      </c>
      <c r="EW38" s="43">
        <v>2.2866574000000001E-5</v>
      </c>
      <c r="EX38" s="43">
        <v>3.454904E-5</v>
      </c>
      <c r="EY38" s="43">
        <v>5.0880390000000001E-5</v>
      </c>
      <c r="EZ38" s="43">
        <v>7.2959099999999997E-5</v>
      </c>
      <c r="FA38" s="43">
        <v>1.0192032E-4</v>
      </c>
      <c r="FB38" s="43">
        <v>1.3843252999999999E-4</v>
      </c>
      <c r="FC38" s="43">
        <v>1.8207736E-4</v>
      </c>
      <c r="FD38" s="43">
        <v>2.3212309999999999E-4</v>
      </c>
      <c r="FE38" s="43">
        <v>2.872199E-4</v>
      </c>
      <c r="FF38" s="43">
        <v>3.4512082000000001E-4</v>
      </c>
      <c r="FG38" s="43">
        <v>4.0262739999999999E-4</v>
      </c>
      <c r="FH38" s="43">
        <v>4.5511784E-4</v>
      </c>
      <c r="FI38" s="43">
        <v>4.9812070000000003E-4</v>
      </c>
      <c r="FJ38" s="43">
        <v>5.2772083999999997E-4</v>
      </c>
      <c r="FK38" s="43">
        <v>5.4104480000000002E-4</v>
      </c>
      <c r="FL38" s="43">
        <v>5.3681240000000004E-4</v>
      </c>
      <c r="FM38" s="43">
        <v>5.1548960000000004E-4</v>
      </c>
      <c r="FN38" s="43">
        <v>4.7915084999999998E-4</v>
      </c>
      <c r="FO38" s="43">
        <v>4.315182E-4</v>
      </c>
      <c r="FP38" s="43">
        <v>3.7678883999999998E-4</v>
      </c>
      <c r="FQ38" s="43">
        <v>3.1928840000000001E-4</v>
      </c>
      <c r="FR38" s="43">
        <v>2.6292790000000002E-4</v>
      </c>
      <c r="FS38" s="43">
        <v>2.1063629999999999E-4</v>
      </c>
      <c r="FT38" s="43">
        <v>1.6410953000000001E-4</v>
      </c>
      <c r="FU38" s="43">
        <v>1.2450418000000001E-4</v>
      </c>
      <c r="FV38" s="43">
        <v>9.2089439999999996E-5</v>
      </c>
      <c r="FW38" s="43">
        <v>6.6460656000000005E-5</v>
      </c>
      <c r="FX38" s="43">
        <v>4.6841310000000002E-5</v>
      </c>
      <c r="FY38" s="43">
        <v>3.2267619999999997E-5</v>
      </c>
      <c r="FZ38" s="43">
        <v>2.1744134E-5</v>
      </c>
      <c r="GA38" s="43">
        <v>1.4347105000000001E-5</v>
      </c>
      <c r="GB38" s="43">
        <v>9.2828369999999998E-6</v>
      </c>
      <c r="GC38" s="43">
        <v>5.9134019999999996E-6</v>
      </c>
      <c r="GD38" s="43">
        <v>3.7673487E-6</v>
      </c>
      <c r="GE38" s="43">
        <v>2.5691375000000002E-6</v>
      </c>
      <c r="GF38" s="43">
        <v>1.5098317E-7</v>
      </c>
      <c r="GG38" s="43">
        <v>3.0211743E-7</v>
      </c>
      <c r="GH38" s="43">
        <v>5.8106679999999999E-7</v>
      </c>
      <c r="GI38" s="43">
        <v>1.086734E-6</v>
      </c>
      <c r="GJ38" s="43">
        <v>1.9870106000000001E-6</v>
      </c>
      <c r="GK38" s="43">
        <v>3.5582912000000001E-6</v>
      </c>
      <c r="GL38" s="43">
        <v>6.2420177E-6</v>
      </c>
      <c r="GM38" s="43">
        <v>1.0720536E-5</v>
      </c>
      <c r="GN38" s="43">
        <v>1.801138E-5</v>
      </c>
      <c r="GO38" s="43">
        <v>2.9573406E-5</v>
      </c>
      <c r="GP38" s="43">
        <v>4.7411089999999997E-5</v>
      </c>
      <c r="GQ38" s="43">
        <v>7.4151896E-5</v>
      </c>
      <c r="GR38" s="43">
        <v>1.1301601599999999E-4</v>
      </c>
      <c r="GS38" s="43">
        <v>1.6782888E-4</v>
      </c>
      <c r="GT38" s="43">
        <v>2.4200409999999999E-4</v>
      </c>
      <c r="GU38" s="43">
        <v>3.4136932999999999E-4</v>
      </c>
      <c r="GV38" s="43">
        <v>4.6922726E-4</v>
      </c>
      <c r="GW38" s="43">
        <v>6.1720000000000004E-4</v>
      </c>
      <c r="GX38" s="43">
        <v>7.8755850000000001E-4</v>
      </c>
      <c r="GY38" s="43">
        <v>9.7568109999999998E-4</v>
      </c>
      <c r="GZ38" s="43">
        <v>1.1732241999999999E-3</v>
      </c>
      <c r="HA38" s="43">
        <v>1.3718525E-3</v>
      </c>
      <c r="HB38" s="43">
        <v>1.5488717000000001E-3</v>
      </c>
      <c r="HC38" s="43">
        <v>1.6903886999999999E-3</v>
      </c>
      <c r="HD38" s="43">
        <v>1.7841395000000001E-3</v>
      </c>
      <c r="HE38" s="43">
        <v>1.820117E-3</v>
      </c>
      <c r="HF38" s="43">
        <v>1.7948980000000001E-3</v>
      </c>
      <c r="HG38" s="43">
        <v>1.7111938E-3</v>
      </c>
      <c r="HH38" s="43">
        <v>1.5757881000000001E-3</v>
      </c>
      <c r="HI38" s="43">
        <v>1.4063788000000001E-3</v>
      </c>
      <c r="HJ38" s="43">
        <v>1.2165492E-3</v>
      </c>
      <c r="HK38" s="43">
        <v>1.0201469000000001E-3</v>
      </c>
      <c r="HL38" s="43">
        <v>8.3166019999999998E-4</v>
      </c>
      <c r="HM38" s="43">
        <v>6.6137309999999996E-4</v>
      </c>
      <c r="HN38" s="43">
        <v>5.0998665000000004E-4</v>
      </c>
      <c r="HO38" s="43">
        <v>3.8291399999999999E-4</v>
      </c>
      <c r="HP38" s="43">
        <v>2.8052443E-4</v>
      </c>
      <c r="HQ38" s="43">
        <v>2.0050617000000001E-4</v>
      </c>
      <c r="HR38" s="43">
        <v>1.3996914E-4</v>
      </c>
      <c r="HS38" s="43">
        <v>9.5506980000000004E-5</v>
      </c>
      <c r="HT38" s="43">
        <v>6.3754800000000002E-5</v>
      </c>
      <c r="HU38" s="43">
        <v>4.167669E-5</v>
      </c>
      <c r="HV38" s="43">
        <v>2.6720322999999999E-5</v>
      </c>
      <c r="HW38" s="43">
        <v>1.6873205999999999E-5</v>
      </c>
      <c r="HX38" s="43">
        <v>1.0672511999999999E-5</v>
      </c>
      <c r="HY38" s="43">
        <v>7.2767119999999996E-6</v>
      </c>
      <c r="HZ38" s="43">
        <v>4.1879337999999999E-7</v>
      </c>
      <c r="IA38" s="43">
        <v>8.4130579999999997E-7</v>
      </c>
      <c r="IB38" s="43">
        <v>1.6322614999999999E-6</v>
      </c>
      <c r="IC38" s="43">
        <v>3.0868961999999998E-6</v>
      </c>
      <c r="ID38" s="43">
        <v>5.7141129999999998E-6</v>
      </c>
      <c r="IE38" s="43">
        <v>1.0365268E-5</v>
      </c>
      <c r="IF38" s="43">
        <v>1.8422512000000001E-5</v>
      </c>
      <c r="IG38" s="43">
        <v>3.205746E-5</v>
      </c>
      <c r="IH38" s="43">
        <v>5.455923E-5</v>
      </c>
      <c r="II38" s="43">
        <v>9.070607E-5</v>
      </c>
      <c r="IJ38" s="43">
        <v>1.471426E-4</v>
      </c>
      <c r="IK38" s="43">
        <v>2.328168E-4</v>
      </c>
      <c r="IL38" s="43">
        <v>3.5810969999999998E-4</v>
      </c>
      <c r="IM38" s="43">
        <v>5.3853495000000002E-4</v>
      </c>
      <c r="IN38" s="43">
        <v>7.7332189999999997E-4</v>
      </c>
      <c r="IO38" s="43">
        <v>1.1078106000000001E-3</v>
      </c>
      <c r="IP38" s="43">
        <v>1.5800049E-3</v>
      </c>
      <c r="IQ38" s="43">
        <v>2.0105066000000002E-3</v>
      </c>
      <c r="IR38" s="43">
        <v>2.5737782000000002E-3</v>
      </c>
      <c r="IS38" s="43">
        <v>3.2121858000000001E-3</v>
      </c>
      <c r="IT38" s="43">
        <v>3.8686758000000001E-3</v>
      </c>
      <c r="IU38" s="43">
        <v>4.5727611999999999E-3</v>
      </c>
      <c r="IV38" s="43">
        <v>5.1186043000000002E-3</v>
      </c>
      <c r="IW38" s="43">
        <v>5.5345610000000003E-3</v>
      </c>
      <c r="IX38" s="43">
        <v>5.8048847000000004E-3</v>
      </c>
      <c r="IY38" s="43">
        <v>5.8762385000000004E-3</v>
      </c>
      <c r="IZ38" s="43">
        <v>5.7391087000000004E-3</v>
      </c>
      <c r="JA38" s="43">
        <v>5.4107284999999998E-3</v>
      </c>
      <c r="JB38" s="43">
        <v>4.891645E-3</v>
      </c>
      <c r="JC38" s="43">
        <v>4.3275190000000002E-3</v>
      </c>
      <c r="JD38" s="43">
        <v>3.7192707E-3</v>
      </c>
      <c r="JE38" s="43">
        <v>3.0716939999999998E-3</v>
      </c>
      <c r="JF38" s="43">
        <v>2.4645528999999999E-3</v>
      </c>
      <c r="JG38" s="43">
        <v>1.9681786999999999E-3</v>
      </c>
      <c r="JH38" s="43">
        <v>1.4940922999999999E-3</v>
      </c>
      <c r="JI38" s="43">
        <v>1.1084937999999999E-3</v>
      </c>
      <c r="JJ38" s="43">
        <v>8.0629400000000004E-4</v>
      </c>
      <c r="JK38" s="43">
        <v>5.7082856000000004E-4</v>
      </c>
      <c r="JL38" s="43">
        <v>3.9482340000000001E-4</v>
      </c>
      <c r="JM38" s="43">
        <v>2.6689094000000003E-4</v>
      </c>
      <c r="JN38" s="43">
        <v>1.7650683000000001E-4</v>
      </c>
      <c r="JO38" s="43">
        <v>1.1433473E-4</v>
      </c>
      <c r="JP38" s="43">
        <v>7.2654234999999995E-5</v>
      </c>
      <c r="JQ38" s="43">
        <v>4.5492370000000003E-5</v>
      </c>
      <c r="JR38" s="43">
        <v>2.8578360000000001E-5</v>
      </c>
      <c r="JS38" s="43">
        <v>1.9496234000000001E-5</v>
      </c>
      <c r="JT38" s="43">
        <v>1.1049962E-6</v>
      </c>
      <c r="JU38" s="43">
        <v>2.2299936999999998E-6</v>
      </c>
      <c r="JV38" s="43">
        <v>4.3683990000000002E-6</v>
      </c>
      <c r="JW38" s="43">
        <v>8.3624345000000008E-6</v>
      </c>
      <c r="JX38" s="43">
        <v>1.5688201999999999E-5</v>
      </c>
      <c r="JY38" s="43">
        <v>2.8859438000000001E-5</v>
      </c>
      <c r="JZ38" s="43">
        <v>5.2036629999999998E-5</v>
      </c>
      <c r="KA38" s="43">
        <v>9.1901109999999994E-5</v>
      </c>
      <c r="KB38" s="43">
        <v>1.5881972000000001E-4</v>
      </c>
      <c r="KC38" s="43">
        <v>2.6812943E-4</v>
      </c>
      <c r="KD38" s="43">
        <v>4.4114285000000002E-4</v>
      </c>
      <c r="KE38" s="43">
        <v>7.1150119999999998E-4</v>
      </c>
      <c r="KF38" s="43">
        <v>1.1005526000000001E-3</v>
      </c>
      <c r="KG38" s="43">
        <v>1.7380391000000001E-3</v>
      </c>
      <c r="KH38" s="43">
        <v>2.3674824999999999E-3</v>
      </c>
      <c r="KI38" s="43">
        <v>3.4566244999999999E-3</v>
      </c>
      <c r="KJ38" s="43">
        <v>4.7064623999999999E-3</v>
      </c>
      <c r="KK38" s="43">
        <v>6.3249366E-3</v>
      </c>
      <c r="KL38" s="43">
        <v>8.1769979999999996E-3</v>
      </c>
      <c r="KM38" s="43">
        <v>1.0213097000000001E-2</v>
      </c>
      <c r="KN38" s="43">
        <v>1.2303394E-2</v>
      </c>
      <c r="KO38" s="43">
        <v>1.4290501000000001E-2</v>
      </c>
      <c r="KP38" s="43">
        <v>1.6007726999999999E-2</v>
      </c>
      <c r="KQ38" s="43">
        <v>1.7276964999999998E-2</v>
      </c>
      <c r="KR38" s="43">
        <v>1.7968442000000001E-2</v>
      </c>
      <c r="KS38" s="43">
        <v>1.8005515E-2</v>
      </c>
      <c r="KT38" s="43">
        <v>1.7400837999999998E-2</v>
      </c>
      <c r="KU38" s="43">
        <v>1.6233872999999999E-2</v>
      </c>
      <c r="KV38" s="43">
        <v>1.4637387999999999E-2</v>
      </c>
      <c r="KW38" s="43">
        <v>1.2766438E-2</v>
      </c>
      <c r="KX38" s="43">
        <v>1.0770775E-2</v>
      </c>
      <c r="KY38" s="43">
        <v>8.7791129999999998E-3</v>
      </c>
      <c r="KZ38" s="43">
        <v>6.9617927000000003E-3</v>
      </c>
      <c r="LA38" s="43">
        <v>5.3678780000000004E-3</v>
      </c>
      <c r="LB38" s="43">
        <v>4.0188430000000002E-3</v>
      </c>
      <c r="LC38" s="43">
        <v>2.9442246999999999E-3</v>
      </c>
      <c r="LD38" s="43">
        <v>2.1701513E-3</v>
      </c>
      <c r="LE38" s="43">
        <v>1.5170824E-3</v>
      </c>
      <c r="LF38" s="43">
        <v>1.0423041E-3</v>
      </c>
      <c r="LG38" s="43">
        <v>6.9835749999999999E-4</v>
      </c>
      <c r="LH38" s="43">
        <v>4.5776840000000003E-4</v>
      </c>
      <c r="LI38" s="43">
        <v>2.9405692000000002E-4</v>
      </c>
      <c r="LJ38" s="43">
        <v>1.8533577E-4</v>
      </c>
      <c r="LK38" s="43">
        <v>1.1511709E-4</v>
      </c>
      <c r="LL38" s="43">
        <v>7.1734899999999997E-5</v>
      </c>
      <c r="LM38" s="43">
        <v>4.8130273999999998E-5</v>
      </c>
      <c r="LN38" s="43">
        <v>2.7587840000000001E-6</v>
      </c>
      <c r="LO38" s="43">
        <v>5.5973819999999999E-6</v>
      </c>
      <c r="LP38" s="43">
        <v>1.1082614E-5</v>
      </c>
      <c r="LQ38" s="43">
        <v>2.1498461000000001E-5</v>
      </c>
      <c r="LR38" s="43">
        <v>4.0916384000000003E-5</v>
      </c>
      <c r="LS38" s="43">
        <v>7.6393759999999998E-5</v>
      </c>
      <c r="LT38" s="43">
        <v>1.3985454E-4</v>
      </c>
      <c r="LU38" s="43">
        <v>2.5104823999999999E-4</v>
      </c>
      <c r="LV38" s="43">
        <v>4.422874E-4</v>
      </c>
      <c r="LW38" s="43">
        <v>7.6377909999999995E-4</v>
      </c>
      <c r="LX38" s="43">
        <v>1.2687117999999999E-3</v>
      </c>
      <c r="LY38" s="43">
        <v>2.169622E-3</v>
      </c>
      <c r="LZ38" s="43">
        <v>3.1143485E-3</v>
      </c>
      <c r="MA38" s="43">
        <v>4.6800933999999999E-3</v>
      </c>
      <c r="MB38" s="43">
        <v>6.8895340000000001E-3</v>
      </c>
      <c r="MC38" s="43">
        <v>1.0021146E-2</v>
      </c>
      <c r="MD38" s="43">
        <v>1.40946135E-2</v>
      </c>
      <c r="ME38" s="43">
        <v>1.9480747999999999E-2</v>
      </c>
      <c r="MF38" s="43">
        <v>2.5004611999999999E-2</v>
      </c>
      <c r="MG38" s="43">
        <v>3.0981129E-2</v>
      </c>
      <c r="MH38" s="43">
        <v>3.7197616000000003E-2</v>
      </c>
      <c r="MI38" s="43">
        <v>4.3454699999999999E-2</v>
      </c>
      <c r="MJ38" s="43">
        <v>4.7979828000000002E-2</v>
      </c>
      <c r="MK38" s="43">
        <v>5.1166844000000003E-2</v>
      </c>
      <c r="ML38" s="43">
        <v>5.2814536000000002E-2</v>
      </c>
      <c r="MM38" s="43">
        <v>5.2398239999999999E-2</v>
      </c>
      <c r="MN38" s="43">
        <v>5.0082135999999999E-2</v>
      </c>
      <c r="MO38" s="43">
        <v>4.6213619999999997E-2</v>
      </c>
      <c r="MP38" s="43">
        <v>4.1298278000000001E-2</v>
      </c>
      <c r="MQ38" s="43">
        <v>3.559172E-2</v>
      </c>
      <c r="MR38" s="43">
        <v>2.9605535999999998E-2</v>
      </c>
      <c r="MS38" s="43">
        <v>2.3516426E-2</v>
      </c>
      <c r="MT38" s="43">
        <v>1.8550715999999998E-2</v>
      </c>
      <c r="MU38" s="43">
        <v>1.4243514000000001E-2</v>
      </c>
      <c r="MV38" s="43">
        <v>1.0499496000000001E-2</v>
      </c>
      <c r="MW38" s="43">
        <v>7.5334306E-3</v>
      </c>
      <c r="MX38" s="43">
        <v>5.2897739999999997E-3</v>
      </c>
      <c r="MY38" s="43">
        <v>3.6479346E-3</v>
      </c>
      <c r="MZ38" s="43">
        <v>2.5502670000000002E-3</v>
      </c>
      <c r="NA38" s="43">
        <v>1.6897578999999999E-3</v>
      </c>
      <c r="NB38" s="43">
        <v>1.098929E-3</v>
      </c>
      <c r="NC38" s="43">
        <v>7.0233456999999999E-4</v>
      </c>
      <c r="ND38" s="43">
        <v>4.3999022000000001E-4</v>
      </c>
      <c r="NE38" s="43">
        <v>2.7133955000000002E-4</v>
      </c>
      <c r="NF38" s="43">
        <v>1.6743077E-4</v>
      </c>
      <c r="NG38" s="43">
        <v>1.1019962E-4</v>
      </c>
      <c r="NH38" s="43">
        <v>6.4751734000000003E-6</v>
      </c>
      <c r="NI38" s="43">
        <v>1.3222145E-5</v>
      </c>
      <c r="NJ38" s="43">
        <v>2.6498758E-5</v>
      </c>
      <c r="NK38" s="43">
        <v>5.2168059999999997E-5</v>
      </c>
      <c r="NL38" s="43">
        <v>1.008495E-4</v>
      </c>
      <c r="NM38" s="43">
        <v>1.9116992E-4</v>
      </c>
      <c r="NN38" s="43">
        <v>3.5486036E-4</v>
      </c>
      <c r="NO38" s="43">
        <v>6.4584180000000003E-4</v>
      </c>
      <c r="NP38" s="43">
        <v>1.1666965E-3</v>
      </c>
      <c r="NQ38" s="43">
        <v>2.1476037999999999E-3</v>
      </c>
      <c r="NR38" s="43">
        <v>3.2291499E-3</v>
      </c>
      <c r="NS38" s="43">
        <v>5.2025806999999999E-3</v>
      </c>
      <c r="NT38" s="43">
        <v>8.3484574999999998E-3</v>
      </c>
      <c r="NU38" s="43">
        <v>1.3133964E-2</v>
      </c>
      <c r="NV38" s="43">
        <v>2.0087086000000001E-2</v>
      </c>
      <c r="NW38" s="43">
        <v>2.9586016999999999E-2</v>
      </c>
      <c r="NX38" s="43">
        <v>4.1785485999999997E-2</v>
      </c>
      <c r="NY38" s="43">
        <v>5.6574541999999998E-2</v>
      </c>
      <c r="NZ38" s="43">
        <v>7.2822639999999994E-2</v>
      </c>
      <c r="OA38" s="43">
        <v>9.0260339999999994E-2</v>
      </c>
      <c r="OB38" s="43">
        <v>0.107798986</v>
      </c>
      <c r="OC38" s="43">
        <v>0.12295536999999999</v>
      </c>
      <c r="OD38" s="43">
        <v>0.13514994</v>
      </c>
      <c r="OE38" s="43">
        <v>0.14343457000000001</v>
      </c>
      <c r="OF38" s="43">
        <v>0.14684537</v>
      </c>
      <c r="OG38" s="43">
        <v>0.14477475000000001</v>
      </c>
      <c r="OH38" s="43">
        <v>0.1374021</v>
      </c>
      <c r="OI38" s="43">
        <v>0.12578524999999999</v>
      </c>
      <c r="OJ38" s="43">
        <v>0.111255065</v>
      </c>
      <c r="OK38" s="43">
        <v>9.5061064000000001E-2</v>
      </c>
      <c r="OL38" s="43">
        <v>7.6606795000000005E-2</v>
      </c>
      <c r="OM38" s="43">
        <v>6.1083316999999998E-2</v>
      </c>
      <c r="ON38" s="43">
        <v>4.6981953E-2</v>
      </c>
      <c r="OO38" s="43">
        <v>3.5232487999999999E-2</v>
      </c>
      <c r="OP38" s="43">
        <v>2.5071110000000001E-2</v>
      </c>
      <c r="OQ38" s="43">
        <v>1.7946400000000001E-2</v>
      </c>
      <c r="OR38" s="43">
        <v>1.2489497E-2</v>
      </c>
      <c r="OS38" s="43">
        <v>8.4611349999999998E-3</v>
      </c>
      <c r="OT38" s="43">
        <v>5.6028509999999998E-3</v>
      </c>
      <c r="OU38" s="43">
        <v>3.6414028E-3</v>
      </c>
      <c r="OV38" s="43">
        <v>2.3728161999999999E-3</v>
      </c>
      <c r="OW38" s="43">
        <v>1.5392225E-3</v>
      </c>
      <c r="OX38" s="43">
        <v>9.6399745000000001E-4</v>
      </c>
      <c r="OY38" s="43">
        <v>5.9255810000000001E-4</v>
      </c>
      <c r="OZ38" s="43">
        <v>3.6562120000000002E-4</v>
      </c>
      <c r="PA38" s="43">
        <v>2.4734559999999999E-4</v>
      </c>
      <c r="PB38" s="43">
        <v>1.4168845E-5</v>
      </c>
      <c r="PC38" s="43">
        <v>2.916535E-5</v>
      </c>
      <c r="PD38" s="43">
        <v>5.9311816999999997E-5</v>
      </c>
      <c r="PE38" s="43">
        <v>1.1889173999999999E-4</v>
      </c>
      <c r="PF38" s="43">
        <v>2.3432303E-4</v>
      </c>
      <c r="PG38" s="43">
        <v>4.5220554000000002E-4</v>
      </c>
      <c r="PH38" s="43">
        <v>8.4835203999999997E-4</v>
      </c>
      <c r="PI38" s="43">
        <v>1.5249656000000001E-3</v>
      </c>
      <c r="PJ38" s="43">
        <v>2.7165825000000001E-3</v>
      </c>
      <c r="PK38" s="43">
        <v>4.7813355999999996E-3</v>
      </c>
      <c r="PL38" s="43">
        <v>7.9456319999999993E-3</v>
      </c>
      <c r="PM38" s="43">
        <v>1.3498913499999999E-2</v>
      </c>
      <c r="PN38" s="43">
        <v>2.2561985999999999E-2</v>
      </c>
      <c r="PO38" s="43">
        <v>3.6460699999999999E-2</v>
      </c>
      <c r="PP38" s="43">
        <v>5.6481745E-2</v>
      </c>
      <c r="PQ38" s="43">
        <v>8.3355810000000002E-2</v>
      </c>
      <c r="PR38" s="43">
        <v>0.11680488</v>
      </c>
      <c r="PS38" s="43">
        <v>0.15630231999999999</v>
      </c>
      <c r="PT38" s="43">
        <v>0.20000644000000001</v>
      </c>
      <c r="PU38" s="43">
        <v>0.24661337999999999</v>
      </c>
      <c r="PV38" s="43">
        <v>0.29188513999999999</v>
      </c>
      <c r="PW38" s="43">
        <v>0.33158880000000002</v>
      </c>
      <c r="PX38" s="43">
        <v>0.36193985000000001</v>
      </c>
      <c r="PY38" s="43">
        <v>0.3799342</v>
      </c>
      <c r="PZ38" s="43">
        <v>0.38373279999999999</v>
      </c>
      <c r="QA38" s="43">
        <v>0.37377948</v>
      </c>
      <c r="QB38" s="43">
        <v>0.35060498000000001</v>
      </c>
      <c r="QC38" s="43">
        <v>0.31722610000000001</v>
      </c>
      <c r="QD38" s="43">
        <v>0.27693151999999999</v>
      </c>
      <c r="QE38" s="43">
        <v>0.23330808</v>
      </c>
      <c r="QF38" s="43">
        <v>0.1912944</v>
      </c>
      <c r="QG38" s="43">
        <v>0.15193458000000001</v>
      </c>
      <c r="QH38" s="43">
        <v>0.11344756</v>
      </c>
      <c r="QI38" s="43">
        <v>8.2109860000000007E-2</v>
      </c>
      <c r="QJ38" s="43">
        <v>5.7888112999999998E-2</v>
      </c>
      <c r="QK38" s="43">
        <v>4.0255494000000003E-2</v>
      </c>
      <c r="QL38" s="43">
        <v>2.7435952999999999E-2</v>
      </c>
      <c r="QM38" s="43">
        <v>1.8308613000000001E-2</v>
      </c>
      <c r="QN38" s="43">
        <v>1.1952287000000001E-2</v>
      </c>
      <c r="QO38" s="43">
        <v>7.6359994999999998E-3</v>
      </c>
      <c r="QP38" s="43">
        <v>4.8143007000000003E-3</v>
      </c>
      <c r="QQ38" s="43">
        <v>3.1484535E-3</v>
      </c>
      <c r="QR38" s="43">
        <v>1.9414530000000001E-3</v>
      </c>
      <c r="QS38" s="43">
        <v>1.1882297000000001E-3</v>
      </c>
      <c r="QT38" s="43">
        <v>7.3072675000000005E-4</v>
      </c>
      <c r="QU38" s="43">
        <v>4.9599883000000003E-4</v>
      </c>
      <c r="QV38" s="43">
        <v>2.8563042999999998E-5</v>
      </c>
      <c r="QW38" s="43">
        <v>5.9377050000000001E-5</v>
      </c>
      <c r="QX38" s="43">
        <v>1.2296693000000001E-4</v>
      </c>
      <c r="QY38" s="43">
        <v>2.525723E-4</v>
      </c>
      <c r="QZ38" s="43">
        <v>5.1327462999999995E-4</v>
      </c>
      <c r="RA38" s="43">
        <v>1.0290259999999999E-3</v>
      </c>
      <c r="RB38" s="43">
        <v>2.0239383E-3</v>
      </c>
      <c r="RC38" s="43">
        <v>3.2606367000000002E-3</v>
      </c>
      <c r="RD38" s="43">
        <v>5.8394889999999998E-3</v>
      </c>
      <c r="RE38" s="43">
        <v>1.1040876E-2</v>
      </c>
      <c r="RF38" s="43">
        <v>1.9457869999999999E-2</v>
      </c>
      <c r="RG38" s="43">
        <v>3.4422300000000003E-2</v>
      </c>
      <c r="RH38" s="43">
        <v>5.9014509999999999E-2</v>
      </c>
      <c r="RI38" s="43">
        <v>9.6211080000000004E-2</v>
      </c>
      <c r="RJ38" s="43">
        <v>0.14875743999999999</v>
      </c>
      <c r="RK38" s="43">
        <v>0.21701422000000001</v>
      </c>
      <c r="RL38" s="43">
        <v>0.30626845000000003</v>
      </c>
      <c r="RM38" s="43">
        <v>0.41386557000000002</v>
      </c>
      <c r="RN38" s="43">
        <v>0.53155993999999995</v>
      </c>
      <c r="RO38" s="43">
        <v>0.65089430000000004</v>
      </c>
      <c r="RP38" s="43">
        <v>0.76056915999999997</v>
      </c>
      <c r="RQ38" s="43">
        <v>0.85012995999999996</v>
      </c>
      <c r="RR38" s="43">
        <v>0.91154515999999997</v>
      </c>
      <c r="RS38" s="43">
        <v>0.94010349999999998</v>
      </c>
      <c r="RT38" s="43">
        <v>0.93234044000000005</v>
      </c>
      <c r="RU38" s="43">
        <v>0.89277740000000005</v>
      </c>
      <c r="RV38" s="43">
        <v>0.8240904</v>
      </c>
      <c r="RW38" s="43">
        <v>0.73422109999999996</v>
      </c>
      <c r="RX38" s="43">
        <v>0.63167229999999996</v>
      </c>
      <c r="RY38" s="43">
        <v>0.52526355000000002</v>
      </c>
      <c r="RZ38" s="43">
        <v>0.42525395999999999</v>
      </c>
      <c r="SA38" s="43">
        <v>0.33341672999999999</v>
      </c>
      <c r="SB38" s="43">
        <v>0.24722989000000001</v>
      </c>
      <c r="SC38" s="43">
        <v>0.17897183</v>
      </c>
      <c r="SD38" s="43">
        <v>0.12676067999999999</v>
      </c>
      <c r="SE38" s="43">
        <v>8.5481130000000002E-2</v>
      </c>
      <c r="SF38" s="43">
        <v>5.5907810000000002E-2</v>
      </c>
      <c r="SG38" s="43">
        <v>3.6454245000000003E-2</v>
      </c>
      <c r="SH38" s="43">
        <v>2.3467044999999999E-2</v>
      </c>
      <c r="SI38" s="43">
        <v>1.4821325999999999E-2</v>
      </c>
      <c r="SJ38" s="43">
        <v>9.1807264999999999E-3</v>
      </c>
      <c r="SK38" s="43">
        <v>5.6154393000000004E-3</v>
      </c>
      <c r="SL38" s="43">
        <v>3.4563427000000001E-3</v>
      </c>
      <c r="SM38" s="43">
        <v>2.1588103999999999E-3</v>
      </c>
      <c r="SN38" s="43">
        <v>1.3240512E-3</v>
      </c>
      <c r="SO38" s="43">
        <v>8.5859230000000003E-4</v>
      </c>
      <c r="SP38" s="43">
        <v>5.2117623E-5</v>
      </c>
      <c r="SQ38" s="43">
        <v>1.0936726E-4</v>
      </c>
      <c r="SR38" s="43">
        <v>2.3064413000000001E-4</v>
      </c>
      <c r="SS38" s="43">
        <v>4.8624383999999998E-4</v>
      </c>
      <c r="ST38" s="43">
        <v>1.0253148000000001E-3</v>
      </c>
      <c r="SU38" s="43">
        <v>2.1719420000000001E-3</v>
      </c>
      <c r="SV38" s="43">
        <v>3.5935512E-3</v>
      </c>
      <c r="SW38" s="43">
        <v>6.5538417999999998E-3</v>
      </c>
      <c r="SX38" s="43">
        <v>1.2593237E-2</v>
      </c>
      <c r="SY38" s="43">
        <v>2.4243178000000001E-2</v>
      </c>
      <c r="SZ38" s="43">
        <v>4.5664214000000002E-2</v>
      </c>
      <c r="TA38" s="43">
        <v>8.3485370000000003E-2</v>
      </c>
      <c r="TB38" s="43">
        <v>0.14618927000000001</v>
      </c>
      <c r="TC38" s="43">
        <v>0.24726472999999999</v>
      </c>
      <c r="TD38" s="43">
        <v>0.37768744999999998</v>
      </c>
      <c r="TE38" s="43">
        <v>0.56642009999999998</v>
      </c>
      <c r="TF38" s="43">
        <v>0.80395550000000005</v>
      </c>
      <c r="TG38" s="43">
        <v>1.0753341000000001</v>
      </c>
      <c r="TH38" s="43">
        <v>1.3638728</v>
      </c>
      <c r="TI38" s="43">
        <v>1.6442635000000001</v>
      </c>
      <c r="TJ38" s="43">
        <v>1.8776712</v>
      </c>
      <c r="TK38" s="43">
        <v>2.0438466000000002</v>
      </c>
      <c r="TL38" s="43">
        <v>2.1335896999999999</v>
      </c>
      <c r="TM38" s="43">
        <v>2.1446793</v>
      </c>
      <c r="TN38" s="43">
        <v>2.07986</v>
      </c>
      <c r="TO38" s="43">
        <v>1.9481401</v>
      </c>
      <c r="TP38" s="43">
        <v>1.7626265999999999</v>
      </c>
      <c r="TQ38" s="43">
        <v>1.5418297999999999</v>
      </c>
      <c r="TR38" s="43">
        <v>1.3052223999999999</v>
      </c>
      <c r="TS38" s="43">
        <v>1.0702001000000001</v>
      </c>
      <c r="TT38" s="43">
        <v>0.85099860000000005</v>
      </c>
      <c r="TU38" s="43">
        <v>0.65517133000000005</v>
      </c>
      <c r="TV38" s="43">
        <v>0.48365747999999997</v>
      </c>
      <c r="TW38" s="43">
        <v>0.34757292000000001</v>
      </c>
      <c r="TX38" s="43">
        <v>0.24341045</v>
      </c>
      <c r="TY38" s="43">
        <v>0.16487615999999999</v>
      </c>
      <c r="TZ38" s="43">
        <v>0.10624422</v>
      </c>
      <c r="UA38" s="43">
        <v>6.6720180000000004E-2</v>
      </c>
      <c r="UB38" s="43">
        <v>4.1976317999999999E-2</v>
      </c>
      <c r="UC38" s="43">
        <v>2.6153606999999999E-2</v>
      </c>
      <c r="UD38" s="43">
        <v>1.6014704000000001E-2</v>
      </c>
      <c r="UE38" s="43">
        <v>9.6358490000000002E-3</v>
      </c>
      <c r="UF38" s="43">
        <v>5.7552539999999996E-3</v>
      </c>
      <c r="UG38" s="43">
        <v>3.6023213E-3</v>
      </c>
      <c r="UH38" s="43">
        <v>2.1972532999999998E-3</v>
      </c>
      <c r="UI38" s="43">
        <v>1.4503717E-3</v>
      </c>
      <c r="UJ38" s="43">
        <v>8.4368109999999997E-5</v>
      </c>
      <c r="UK38" s="43">
        <v>1.7787441999999999E-4</v>
      </c>
      <c r="UL38" s="43">
        <v>3.7865364E-4</v>
      </c>
      <c r="UM38" s="43">
        <v>8.0726395000000001E-4</v>
      </c>
      <c r="UN38" s="43">
        <v>1.7233079E-3</v>
      </c>
      <c r="UO38" s="43">
        <v>3.7126818000000001E-3</v>
      </c>
      <c r="UP38" s="43">
        <v>6.4353120000000003E-3</v>
      </c>
      <c r="UQ38" s="43">
        <v>1.2686634E-2</v>
      </c>
      <c r="UR38" s="43">
        <v>2.5724608E-2</v>
      </c>
      <c r="US38" s="43">
        <v>5.1826008E-2</v>
      </c>
      <c r="UT38" s="43">
        <v>0.10228342999999999</v>
      </c>
      <c r="UU38" s="43">
        <v>0.19365607000000001</v>
      </c>
      <c r="UV38" s="43">
        <v>0.34356225000000001</v>
      </c>
      <c r="UW38" s="43">
        <v>0.57881020000000005</v>
      </c>
      <c r="UX38" s="43">
        <v>0.95368414999999995</v>
      </c>
      <c r="UY38" s="43">
        <v>1.474512</v>
      </c>
      <c r="UZ38" s="43">
        <v>2.1098792999999998</v>
      </c>
      <c r="VA38" s="43">
        <v>2.7867095000000002</v>
      </c>
      <c r="VB38" s="43">
        <v>3.4119616000000001</v>
      </c>
      <c r="VC38" s="43">
        <v>3.9362689999999998</v>
      </c>
      <c r="VD38" s="43">
        <v>4.3124905</v>
      </c>
      <c r="VE38" s="43">
        <v>4.5250645</v>
      </c>
      <c r="VF38" s="43">
        <v>4.5573106000000001</v>
      </c>
      <c r="VG38" s="43">
        <v>4.4317956000000001</v>
      </c>
      <c r="VH38" s="43">
        <v>4.1750354999999999</v>
      </c>
      <c r="VI38" s="43">
        <v>3.8099837000000001</v>
      </c>
      <c r="VJ38" s="43">
        <v>3.367677</v>
      </c>
      <c r="VK38" s="43">
        <v>2.8843675000000002</v>
      </c>
      <c r="VL38" s="43">
        <v>2.3964853000000002</v>
      </c>
      <c r="VM38" s="43">
        <v>1.932193</v>
      </c>
      <c r="VN38" s="43">
        <v>1.5126151000000001</v>
      </c>
      <c r="VO38" s="43">
        <v>1.1500554000000001</v>
      </c>
      <c r="VP38" s="43">
        <v>0.84670805999999998</v>
      </c>
      <c r="VQ38" s="43">
        <v>0.59892429999999997</v>
      </c>
      <c r="VR38" s="43">
        <v>0.41283005</v>
      </c>
      <c r="VS38" s="43">
        <v>0.27791482000000001</v>
      </c>
      <c r="VT38" s="43">
        <v>0.18122435000000001</v>
      </c>
      <c r="VU38" s="43">
        <v>0.11243806000000001</v>
      </c>
      <c r="VV38" s="43">
        <v>6.8139160000000004E-2</v>
      </c>
      <c r="VW38" s="43">
        <v>4.1529898000000003E-2</v>
      </c>
      <c r="VX38" s="43">
        <v>2.5123566E-2</v>
      </c>
      <c r="VY38" s="43">
        <v>1.4963967E-2</v>
      </c>
      <c r="VZ38" s="43">
        <v>8.7996610000000003E-3</v>
      </c>
      <c r="WA38" s="43">
        <v>5.1898889999999996E-3</v>
      </c>
      <c r="WB38" s="43">
        <v>3.2241094999999999E-3</v>
      </c>
      <c r="WC38" s="43">
        <v>2.0889677E-3</v>
      </c>
      <c r="WD38" s="43">
        <v>1.1981223E-4</v>
      </c>
      <c r="WE38" s="43">
        <v>2.5278289999999999E-4</v>
      </c>
      <c r="WF38" s="43">
        <v>5.3865930000000003E-4</v>
      </c>
      <c r="WG38" s="43">
        <v>1.1438914000000001E-3</v>
      </c>
      <c r="WH38" s="43">
        <v>2.400293E-3</v>
      </c>
      <c r="WI38" s="43">
        <v>4.9273535000000004E-3</v>
      </c>
      <c r="WJ38" s="43">
        <v>1.0407227E-2</v>
      </c>
      <c r="WK38" s="43">
        <v>2.2730969E-2</v>
      </c>
      <c r="WL38" s="43">
        <v>4.8937990000000001E-2</v>
      </c>
      <c r="WM38" s="43">
        <v>0.10089905</v>
      </c>
      <c r="WN38" s="43">
        <v>0.20787781</v>
      </c>
      <c r="WO38" s="43">
        <v>0.40280371999999998</v>
      </c>
      <c r="WP38" s="43">
        <v>0.74203969999999997</v>
      </c>
      <c r="WQ38" s="43">
        <v>1.3706415000000001</v>
      </c>
      <c r="WR38" s="43">
        <v>2.4335268000000001</v>
      </c>
      <c r="WS38" s="43">
        <v>3.9803370999999999</v>
      </c>
      <c r="WT38" s="43">
        <v>5.6680292999999997</v>
      </c>
      <c r="WU38" s="43">
        <v>7.0876564999999996</v>
      </c>
      <c r="WV38" s="43">
        <v>8.1287599999999998</v>
      </c>
      <c r="WW38" s="43">
        <v>8.7344799999999996</v>
      </c>
      <c r="WX38" s="43">
        <v>9.0144614999999995</v>
      </c>
      <c r="WY38" s="43">
        <v>8.9462659999999996</v>
      </c>
      <c r="WZ38" s="43">
        <v>8.6061519999999998</v>
      </c>
      <c r="XA38" s="43">
        <v>8.0569515000000003</v>
      </c>
      <c r="XB38" s="43">
        <v>7.3371325000000001</v>
      </c>
      <c r="XC38" s="43">
        <v>6.4996559999999999</v>
      </c>
      <c r="XD38" s="43">
        <v>5.5996212999999999</v>
      </c>
      <c r="XE38" s="43">
        <v>4.6957820000000003</v>
      </c>
      <c r="XF38" s="43">
        <v>3.8327187999999999</v>
      </c>
      <c r="XG38" s="43">
        <v>3.0411855999999999</v>
      </c>
      <c r="XH38" s="43">
        <v>2.3448603000000001</v>
      </c>
      <c r="XI38" s="43">
        <v>1.7582757</v>
      </c>
      <c r="XJ38" s="43">
        <v>1.2834585000000001</v>
      </c>
      <c r="XK38" s="43">
        <v>0.90815126999999995</v>
      </c>
      <c r="XL38" s="43">
        <v>0.61698149999999996</v>
      </c>
      <c r="XM38" s="43">
        <v>0.40944454000000002</v>
      </c>
      <c r="XN38" s="43">
        <v>0.26596632999999997</v>
      </c>
      <c r="XO38" s="43">
        <v>0.16743739999999999</v>
      </c>
      <c r="XP38" s="43">
        <v>0.10045268</v>
      </c>
      <c r="XQ38" s="43">
        <v>5.9154640000000001E-2</v>
      </c>
      <c r="XR38" s="43">
        <v>3.5175647999999997E-2</v>
      </c>
      <c r="XS38" s="43">
        <v>2.0771609999999999E-2</v>
      </c>
      <c r="XT38" s="43">
        <v>1.2105925999999999E-2</v>
      </c>
      <c r="XU38" s="43">
        <v>7.0526399999999998E-3</v>
      </c>
      <c r="XV38" s="43">
        <v>4.4330693999999997E-3</v>
      </c>
      <c r="XW38" s="43">
        <v>2.8120463E-3</v>
      </c>
      <c r="XX38" s="43">
        <v>1.5020535999999999E-4</v>
      </c>
      <c r="XY38" s="43">
        <v>3.1852109999999997E-4</v>
      </c>
      <c r="XZ38" s="43">
        <v>6.8482139999999998E-4</v>
      </c>
      <c r="YA38" s="43">
        <v>1.4709924999999999E-3</v>
      </c>
      <c r="YB38" s="43">
        <v>3.1312433999999998E-3</v>
      </c>
      <c r="YC38" s="43">
        <v>6.5640993E-3</v>
      </c>
      <c r="YD38" s="43">
        <v>1.4523347000000001E-2</v>
      </c>
      <c r="YE38" s="43">
        <v>3.3317430000000002E-2</v>
      </c>
      <c r="YF38" s="43">
        <v>7.7043526000000001E-2</v>
      </c>
      <c r="YG38" s="43">
        <v>0.17585017</v>
      </c>
      <c r="YH38" s="43">
        <v>0.38259512000000001</v>
      </c>
      <c r="YI38" s="43">
        <v>0.76123505999999996</v>
      </c>
      <c r="YJ38" s="43">
        <v>1.521331</v>
      </c>
      <c r="YK38" s="43">
        <v>3.1466880000000002</v>
      </c>
      <c r="YL38" s="43">
        <v>6.3865590000000001</v>
      </c>
      <c r="YM38" s="43">
        <v>11.825073</v>
      </c>
      <c r="YN38" s="43">
        <v>15.862552000000001</v>
      </c>
      <c r="YO38" s="43">
        <v>17.341604</v>
      </c>
      <c r="YP38" s="43">
        <v>17.47231</v>
      </c>
      <c r="YQ38" s="43">
        <v>16.977346000000001</v>
      </c>
      <c r="YR38" s="43">
        <v>16.114647000000001</v>
      </c>
      <c r="YS38" s="43">
        <v>14.963099</v>
      </c>
      <c r="YT38" s="43">
        <v>13.685278</v>
      </c>
      <c r="YU38" s="43">
        <v>12.281483</v>
      </c>
      <c r="YV38" s="43">
        <v>10.797347</v>
      </c>
      <c r="YW38" s="43">
        <v>9.2976120000000009</v>
      </c>
      <c r="YX38" s="43">
        <v>7.8314433000000001</v>
      </c>
      <c r="YY38" s="43">
        <v>6.4487990000000002</v>
      </c>
      <c r="YZ38" s="43">
        <v>5.1898384000000002</v>
      </c>
      <c r="ZA38" s="43">
        <v>4.0675819999999998</v>
      </c>
      <c r="ZB38" s="43">
        <v>3.0978563000000001</v>
      </c>
      <c r="ZC38" s="43">
        <v>2.298254</v>
      </c>
      <c r="ZD38" s="43">
        <v>1.6629419999999999</v>
      </c>
      <c r="ZE38" s="43">
        <v>1.1682304999999999</v>
      </c>
      <c r="ZF38" s="43">
        <v>0.79498254999999995</v>
      </c>
      <c r="ZG38" s="43">
        <v>0.52611034999999995</v>
      </c>
      <c r="ZH38" s="43">
        <v>0.33815107</v>
      </c>
      <c r="ZI38" s="43">
        <v>0.21075695999999999</v>
      </c>
      <c r="ZJ38" s="43">
        <v>0.12545970000000001</v>
      </c>
      <c r="ZK38" s="43">
        <v>7.3355400000000001E-2</v>
      </c>
      <c r="ZL38" s="43">
        <v>4.3352096999999999E-2</v>
      </c>
      <c r="ZM38" s="43">
        <v>2.5490810999999999E-2</v>
      </c>
      <c r="ZN38" s="43">
        <v>1.4816094E-2</v>
      </c>
      <c r="ZO38" s="43">
        <v>8.6117829999999996E-3</v>
      </c>
      <c r="ZP38" s="43">
        <v>5.3947709999999996E-3</v>
      </c>
      <c r="ZQ38" s="43">
        <v>3.5554801999999998E-3</v>
      </c>
      <c r="ZR38" s="43">
        <v>1.6275248000000001E-4</v>
      </c>
      <c r="ZS38" s="43">
        <v>3.4622314999999999E-4</v>
      </c>
      <c r="ZT38" s="43">
        <v>7.4847520000000003E-4</v>
      </c>
      <c r="ZU38" s="43">
        <v>1.6199003E-3</v>
      </c>
      <c r="ZV38" s="43">
        <v>3.4838207000000001E-3</v>
      </c>
      <c r="ZW38" s="43">
        <v>7.4129469999999996E-3</v>
      </c>
      <c r="ZX38" s="43">
        <v>1.6757722999999999E-2</v>
      </c>
      <c r="ZY38" s="43">
        <v>3.9486680000000003E-2</v>
      </c>
      <c r="ZZ38" s="43">
        <v>9.4479515999999999E-2</v>
      </c>
      <c r="AAA38" s="43">
        <v>0.22527612999999999</v>
      </c>
      <c r="AAB38" s="43">
        <v>0.51703860000000001</v>
      </c>
      <c r="AAC38" s="43">
        <v>1.1062715999999999</v>
      </c>
      <c r="AAD38" s="43">
        <v>2.4779230000000001</v>
      </c>
      <c r="AAE38" s="43">
        <v>6.1334147000000003</v>
      </c>
      <c r="AAF38" s="43">
        <v>16.312885000000001</v>
      </c>
      <c r="AAG38" s="43">
        <v>46.457782999999999</v>
      </c>
      <c r="AAH38" s="43">
        <v>44.070971999999998</v>
      </c>
      <c r="AAI38" s="43">
        <v>34.490025000000003</v>
      </c>
      <c r="AAJ38" s="43">
        <v>28.870159999999998</v>
      </c>
      <c r="AAK38" s="43">
        <v>24.700167</v>
      </c>
      <c r="AAL38" s="43">
        <v>21.628847</v>
      </c>
      <c r="AAM38" s="43">
        <v>19.014354999999998</v>
      </c>
      <c r="AAN38" s="43">
        <v>16.716674999999999</v>
      </c>
      <c r="AAO38" s="43">
        <v>14.566941999999999</v>
      </c>
      <c r="AAP38" s="43">
        <v>12.515902499999999</v>
      </c>
      <c r="AAQ38" s="43">
        <v>10.603001000000001</v>
      </c>
      <c r="AAR38" s="43">
        <v>8.8115269999999999</v>
      </c>
      <c r="AAS38" s="43">
        <v>7.1941031999999998</v>
      </c>
      <c r="AAT38" s="43">
        <v>5.7863692999999996</v>
      </c>
      <c r="AAU38" s="43">
        <v>4.5180372999999996</v>
      </c>
      <c r="AAV38" s="43">
        <v>3.4129505</v>
      </c>
      <c r="AAW38" s="43">
        <v>2.5137637000000002</v>
      </c>
      <c r="AAX38" s="43">
        <v>1.814727</v>
      </c>
      <c r="AAY38" s="43">
        <v>1.2743521</v>
      </c>
      <c r="AAZ38" s="43">
        <v>0.86633199999999999</v>
      </c>
      <c r="ABA38" s="43">
        <v>0.57200519999999999</v>
      </c>
      <c r="ABB38" s="43">
        <v>0.36655724000000001</v>
      </c>
      <c r="ABC38" s="43">
        <v>0.22783697</v>
      </c>
      <c r="ABD38" s="43">
        <v>0.13528567999999999</v>
      </c>
      <c r="ABE38" s="43">
        <v>7.8924893999999995E-2</v>
      </c>
      <c r="ABF38" s="43">
        <v>4.6543617000000002E-2</v>
      </c>
      <c r="ABG38" s="43">
        <v>2.730289E-2</v>
      </c>
      <c r="ABH38" s="43">
        <v>1.5850382E-2</v>
      </c>
      <c r="ABI38" s="43">
        <v>9.2142760000000004E-3</v>
      </c>
      <c r="ABJ38" s="43">
        <v>5.7381680000000001E-3</v>
      </c>
      <c r="ABK38" s="43">
        <v>3.7686086999999999E-3</v>
      </c>
      <c r="ABL38" s="43">
        <v>1.5020387999999999E-4</v>
      </c>
      <c r="ABM38" s="43">
        <v>3.185183E-4</v>
      </c>
      <c r="ABN38" s="43">
        <v>6.8481604000000004E-4</v>
      </c>
      <c r="ABO38" s="43">
        <v>1.4709826E-3</v>
      </c>
      <c r="ABP38" s="43">
        <v>3.1312262E-3</v>
      </c>
      <c r="ABQ38" s="43">
        <v>6.5640736999999999E-3</v>
      </c>
      <c r="ABR38" s="43">
        <v>1.4523319E-2</v>
      </c>
      <c r="ABS38" s="43">
        <v>3.331742E-2</v>
      </c>
      <c r="ABT38" s="43">
        <v>7.7043570000000006E-2</v>
      </c>
      <c r="ABU38" s="43">
        <v>0.17585039</v>
      </c>
      <c r="ABV38" s="43">
        <v>0.38259549999999998</v>
      </c>
      <c r="ABW38" s="43">
        <v>0.76123536000000003</v>
      </c>
      <c r="ABX38" s="43">
        <v>1.5213306</v>
      </c>
      <c r="ABY38" s="43">
        <v>3.1466865999999998</v>
      </c>
      <c r="ABZ38" s="43">
        <v>6.3865569999999998</v>
      </c>
      <c r="ACA38" s="43">
        <v>11.825072</v>
      </c>
      <c r="ACB38" s="43">
        <v>15.862555499999999</v>
      </c>
      <c r="ACC38" s="43">
        <v>17.341605999999999</v>
      </c>
      <c r="ACD38" s="43">
        <v>17.472311000000001</v>
      </c>
      <c r="ACE38" s="43">
        <v>16.977350000000001</v>
      </c>
      <c r="ACF38" s="43">
        <v>16.114647000000001</v>
      </c>
      <c r="ACG38" s="43">
        <v>14.963100000000001</v>
      </c>
      <c r="ACH38" s="43">
        <v>13.685280000000001</v>
      </c>
      <c r="ACI38" s="43">
        <v>12.281485999999999</v>
      </c>
      <c r="ACJ38" s="43">
        <v>10.797351000000001</v>
      </c>
      <c r="ACK38" s="43">
        <v>9.2976159999999997</v>
      </c>
      <c r="ACL38" s="43">
        <v>7.8314456999999997</v>
      </c>
      <c r="ACM38" s="43">
        <v>6.4488006000000002</v>
      </c>
      <c r="ACN38" s="43">
        <v>5.1898403000000002</v>
      </c>
      <c r="ACO38" s="43">
        <v>4.0675825999999997</v>
      </c>
      <c r="ACP38" s="43">
        <v>3.0978563000000001</v>
      </c>
      <c r="ACQ38" s="43">
        <v>2.2982534999999999</v>
      </c>
      <c r="ACR38" s="43">
        <v>1.6629418</v>
      </c>
      <c r="ACS38" s="43">
        <v>1.1682304999999999</v>
      </c>
      <c r="ACT38" s="43">
        <v>0.79498270000000004</v>
      </c>
      <c r="ACU38" s="43">
        <v>0.52611059999999998</v>
      </c>
      <c r="ACV38" s="43">
        <v>0.33815128</v>
      </c>
      <c r="ACW38" s="43">
        <v>0.21075720000000001</v>
      </c>
      <c r="ACX38" s="43">
        <v>0.12545982</v>
      </c>
      <c r="ACY38" s="43">
        <v>7.3355519999999994E-2</v>
      </c>
      <c r="ACZ38" s="43">
        <v>4.3352300000000003E-2</v>
      </c>
      <c r="ADA38" s="43">
        <v>2.5491247000000002E-2</v>
      </c>
      <c r="ADB38" s="43">
        <v>1.4817103999999999E-2</v>
      </c>
      <c r="ADC38" s="43">
        <v>8.613173E-3</v>
      </c>
      <c r="ADD38" s="43">
        <v>5.3896539999999998E-3</v>
      </c>
      <c r="ADE38" s="43">
        <v>3.4975363E-3</v>
      </c>
      <c r="ADF38" s="43">
        <v>1.1980889399999999E-4</v>
      </c>
      <c r="ADG38" s="43">
        <v>2.5277642999999998E-4</v>
      </c>
      <c r="ADH38" s="43">
        <v>5.3864690000000003E-4</v>
      </c>
      <c r="ADI38" s="43">
        <v>1.1438672999999999E-3</v>
      </c>
      <c r="ADJ38" s="43">
        <v>2.400246E-3</v>
      </c>
      <c r="ADK38" s="43">
        <v>4.9272626999999998E-3</v>
      </c>
      <c r="ADL38" s="43">
        <v>1.0407048E-2</v>
      </c>
      <c r="ADM38" s="43">
        <v>2.2730614999999999E-2</v>
      </c>
      <c r="ADN38" s="43">
        <v>4.8937346999999999E-2</v>
      </c>
      <c r="ADO38" s="43">
        <v>0.10089799000000001</v>
      </c>
      <c r="ADP38" s="43">
        <v>0.20787634999999999</v>
      </c>
      <c r="ADQ38" s="43">
        <v>0.40280217000000001</v>
      </c>
      <c r="ADR38" s="43">
        <v>0.74203885000000003</v>
      </c>
      <c r="ADS38" s="43">
        <v>1.3706408000000001</v>
      </c>
      <c r="ADT38" s="43">
        <v>2.4335265000000001</v>
      </c>
      <c r="ADU38" s="43">
        <v>3.9803378999999999</v>
      </c>
      <c r="ADV38" s="43">
        <v>5.6680320000000002</v>
      </c>
      <c r="ADW38" s="43">
        <v>7.0876609999999998</v>
      </c>
      <c r="ADX38" s="43">
        <v>8.128762</v>
      </c>
      <c r="ADY38" s="43">
        <v>8.7344849999999994</v>
      </c>
      <c r="ADZ38" s="43">
        <v>9.0144629999999992</v>
      </c>
      <c r="AEA38" s="43">
        <v>8.9462700000000002</v>
      </c>
      <c r="AEB38" s="43">
        <v>8.6061540000000001</v>
      </c>
      <c r="AEC38" s="43">
        <v>8.056953</v>
      </c>
      <c r="AED38" s="43">
        <v>7.337135</v>
      </c>
      <c r="AEE38" s="43">
        <v>6.4996575999999999</v>
      </c>
      <c r="AEF38" s="43">
        <v>5.5996227000000003</v>
      </c>
      <c r="AEG38" s="43">
        <v>4.6957829999999996</v>
      </c>
      <c r="AEH38" s="43">
        <v>3.8327198</v>
      </c>
      <c r="AEI38" s="43">
        <v>3.0411860000000002</v>
      </c>
      <c r="AEJ38" s="43">
        <v>2.3448608000000002</v>
      </c>
      <c r="AEK38" s="43">
        <v>1.7582766999999999</v>
      </c>
      <c r="AEL38" s="43">
        <v>1.2834589999999999</v>
      </c>
      <c r="AEM38" s="43">
        <v>0.90815186999999997</v>
      </c>
      <c r="AEN38" s="43">
        <v>0.61698200000000003</v>
      </c>
      <c r="AEO38" s="43">
        <v>0.409445</v>
      </c>
      <c r="AEP38" s="43">
        <v>0.2659667</v>
      </c>
      <c r="AEQ38" s="43">
        <v>0.16743767000000001</v>
      </c>
      <c r="AER38" s="43">
        <v>0.10045287999999999</v>
      </c>
      <c r="AES38" s="43">
        <v>5.9154835000000003E-2</v>
      </c>
      <c r="AET38" s="43">
        <v>3.5175940000000003E-2</v>
      </c>
      <c r="AEU38" s="43">
        <v>2.0772302999999999E-2</v>
      </c>
      <c r="AEV38" s="43">
        <v>1.21080475E-2</v>
      </c>
      <c r="AEW38" s="43">
        <v>7.0596816999999997E-3</v>
      </c>
      <c r="AEX38" s="43">
        <v>4.4578941999999996E-3</v>
      </c>
      <c r="AEY38" s="43">
        <v>2.9148548E-3</v>
      </c>
      <c r="AEZ38" s="43">
        <v>8.4362284000000007E-5</v>
      </c>
      <c r="AFA38" s="43">
        <v>1.778637E-4</v>
      </c>
      <c r="AFB38" s="43">
        <v>3.7863478000000001E-4</v>
      </c>
      <c r="AFC38" s="43">
        <v>8.0723275E-4</v>
      </c>
      <c r="AFD38" s="43">
        <v>1.7232604E-3</v>
      </c>
      <c r="AFE38" s="43">
        <v>3.7126194E-3</v>
      </c>
      <c r="AFF38" s="43">
        <v>6.4352580000000001E-3</v>
      </c>
      <c r="AFG38" s="43">
        <v>1.2686634E-2</v>
      </c>
      <c r="AFH38" s="43">
        <v>2.5724705E-2</v>
      </c>
      <c r="AFI38" s="43">
        <v>5.1826127E-2</v>
      </c>
      <c r="AFJ38" s="43">
        <v>0.102283165</v>
      </c>
      <c r="AFK38" s="43">
        <v>0.19365449000000001</v>
      </c>
      <c r="AFL38" s="43">
        <v>0.34355914999999998</v>
      </c>
      <c r="AFM38" s="43">
        <v>0.57880794999999996</v>
      </c>
      <c r="AFN38" s="43">
        <v>0.95368284000000003</v>
      </c>
      <c r="AFO38" s="43">
        <v>1.4745101</v>
      </c>
      <c r="AFP38" s="43">
        <v>2.1098769000000002</v>
      </c>
      <c r="AFQ38" s="43">
        <v>2.7867076000000002</v>
      </c>
      <c r="AFR38" s="43">
        <v>3.4119609999999998</v>
      </c>
      <c r="AFS38" s="43">
        <v>3.9362694999999999</v>
      </c>
      <c r="AFT38" s="43">
        <v>4.3124913999999999</v>
      </c>
      <c r="AFU38" s="43">
        <v>4.5250664</v>
      </c>
      <c r="AFV38" s="43">
        <v>4.5573139999999999</v>
      </c>
      <c r="AFW38" s="43">
        <v>4.4318</v>
      </c>
      <c r="AFX38" s="43">
        <v>4.1750379999999998</v>
      </c>
      <c r="AFY38" s="43">
        <v>3.8099864000000001</v>
      </c>
      <c r="AFZ38" s="43">
        <v>3.3676789</v>
      </c>
      <c r="AGA38" s="43">
        <v>2.8843690999999998</v>
      </c>
      <c r="AGB38" s="43">
        <v>2.3964865</v>
      </c>
      <c r="AGC38" s="43">
        <v>1.9321946000000001</v>
      </c>
      <c r="AGD38" s="43">
        <v>1.5126162000000001</v>
      </c>
      <c r="AGE38" s="43">
        <v>1.1500565</v>
      </c>
      <c r="AGF38" s="43">
        <v>0.84670895000000002</v>
      </c>
      <c r="AGG38" s="43">
        <v>0.59892493000000002</v>
      </c>
      <c r="AGH38" s="43">
        <v>0.41283061999999998</v>
      </c>
      <c r="AGI38" s="43">
        <v>0.27791533000000002</v>
      </c>
      <c r="AGJ38" s="43">
        <v>0.18122472000000001</v>
      </c>
      <c r="AGK38" s="43">
        <v>0.11243836</v>
      </c>
      <c r="AGL38" s="43">
        <v>6.8139404000000001E-2</v>
      </c>
      <c r="AGM38" s="43">
        <v>4.1530116999999998E-2</v>
      </c>
      <c r="AGN38" s="43">
        <v>2.5123843999999999E-2</v>
      </c>
      <c r="AGO38" s="43">
        <v>1.4964547E-2</v>
      </c>
      <c r="AGP38" s="43">
        <v>8.8013629999999995E-3</v>
      </c>
      <c r="AGQ38" s="43">
        <v>5.1949852999999997E-3</v>
      </c>
      <c r="AGR38" s="43">
        <v>3.2367023999999999E-3</v>
      </c>
      <c r="AGS38" s="43">
        <v>2.1042790000000001E-3</v>
      </c>
      <c r="AGT38" s="43">
        <v>5.2105899999999999E-5</v>
      </c>
      <c r="AGU38" s="43">
        <v>1.093438E-4</v>
      </c>
      <c r="AGV38" s="43">
        <v>2.3059662E-4</v>
      </c>
      <c r="AGW38" s="43">
        <v>4.8614736E-4</v>
      </c>
      <c r="AGX38" s="43">
        <v>1.0251177999999999E-3</v>
      </c>
      <c r="AGY38" s="43">
        <v>2.1715356999999999E-3</v>
      </c>
      <c r="AGZ38" s="43">
        <v>3.5929134999999998E-3</v>
      </c>
      <c r="AHA38" s="43">
        <v>6.5527996E-3</v>
      </c>
      <c r="AHB38" s="43">
        <v>1.2591537999999999E-2</v>
      </c>
      <c r="AHC38" s="43">
        <v>2.4240577999999999E-2</v>
      </c>
      <c r="AHD38" s="43">
        <v>4.5660745000000003E-2</v>
      </c>
      <c r="AHE38" s="43">
        <v>8.3481659999999999E-2</v>
      </c>
      <c r="AHF38" s="43">
        <v>0.14618658000000001</v>
      </c>
      <c r="AHG38" s="43">
        <v>0.24726356999999999</v>
      </c>
      <c r="AHH38" s="43">
        <v>0.37768703999999997</v>
      </c>
      <c r="AHI38" s="43">
        <v>0.56641936000000004</v>
      </c>
      <c r="AHJ38" s="43">
        <v>0.80395419999999995</v>
      </c>
      <c r="AHK38" s="43">
        <v>1.0753332</v>
      </c>
      <c r="AHL38" s="43">
        <v>1.3638735</v>
      </c>
      <c r="AHM38" s="43">
        <v>1.6442664</v>
      </c>
      <c r="AHN38" s="43">
        <v>1.8776744999999999</v>
      </c>
      <c r="AHO38" s="43">
        <v>2.0438497</v>
      </c>
      <c r="AHP38" s="43">
        <v>2.1335923999999999</v>
      </c>
      <c r="AHQ38" s="43">
        <v>2.1446812</v>
      </c>
      <c r="AHR38" s="43">
        <v>2.0798611999999999</v>
      </c>
      <c r="AHS38" s="43">
        <v>1.9481416</v>
      </c>
      <c r="AHT38" s="43">
        <v>1.7626278</v>
      </c>
      <c r="AHU38" s="43">
        <v>1.5418303</v>
      </c>
      <c r="AHV38" s="43">
        <v>1.3052231000000001</v>
      </c>
      <c r="AHW38" s="43">
        <v>1.0702008000000001</v>
      </c>
      <c r="AHX38" s="43">
        <v>0.85099930000000001</v>
      </c>
      <c r="AHY38" s="43">
        <v>0.65517210000000004</v>
      </c>
      <c r="AHZ38" s="43">
        <v>0.48365799999999998</v>
      </c>
      <c r="AIA38" s="43">
        <v>0.34757339999999998</v>
      </c>
      <c r="AIB38" s="43">
        <v>0.24341093999999999</v>
      </c>
      <c r="AIC38" s="43">
        <v>0.16487661000000001</v>
      </c>
      <c r="AID38" s="43">
        <v>0.106244616</v>
      </c>
      <c r="AIE38" s="43">
        <v>6.6720514999999994E-2</v>
      </c>
      <c r="AIF38" s="43">
        <v>4.1976593E-2</v>
      </c>
      <c r="AIG38" s="43">
        <v>2.6153827000000001E-2</v>
      </c>
      <c r="AIH38" s="43">
        <v>1.601491E-2</v>
      </c>
      <c r="AII38" s="43">
        <v>9.6360669999999999E-3</v>
      </c>
      <c r="AIJ38" s="43">
        <v>5.7555519999999997E-3</v>
      </c>
      <c r="AIK38" s="43">
        <v>3.60247E-3</v>
      </c>
      <c r="AIL38" s="43">
        <v>2.1948509999999998E-3</v>
      </c>
      <c r="AIM38" s="43">
        <v>1.4300401999999999E-3</v>
      </c>
      <c r="AIN38" s="43">
        <v>2.854933E-5</v>
      </c>
      <c r="AIO38" s="43">
        <v>5.9349567999999998E-5</v>
      </c>
      <c r="AIP38" s="43">
        <v>1.2291156999999999E-4</v>
      </c>
      <c r="AIQ38" s="43">
        <v>2.5246147000000001E-4</v>
      </c>
      <c r="AIR38" s="43">
        <v>5.1305483999999999E-4</v>
      </c>
      <c r="AIS38" s="43">
        <v>1.0285965000000001E-3</v>
      </c>
      <c r="AIT38" s="43">
        <v>2.0231120000000001E-3</v>
      </c>
      <c r="AIU38" s="43">
        <v>3.259428E-3</v>
      </c>
      <c r="AIV38" s="43">
        <v>5.8376349999999999E-3</v>
      </c>
      <c r="AIW38" s="43">
        <v>1.103809E-2</v>
      </c>
      <c r="AIX38" s="43">
        <v>1.9454312000000001E-2</v>
      </c>
      <c r="AIY38" s="43">
        <v>3.4418433999999998E-2</v>
      </c>
      <c r="AIZ38" s="43">
        <v>5.90112E-2</v>
      </c>
      <c r="AJA38" s="43">
        <v>9.6208779999999994E-2</v>
      </c>
      <c r="AJB38" s="43">
        <v>0.14875596999999999</v>
      </c>
      <c r="AJC38" s="43">
        <v>0.21701321000000001</v>
      </c>
      <c r="AJD38" s="43">
        <v>0.30626776999999999</v>
      </c>
      <c r="AJE38" s="43">
        <v>0.41386545000000002</v>
      </c>
      <c r="AJF38" s="43">
        <v>0.53156113999999999</v>
      </c>
      <c r="AJG38" s="43">
        <v>0.65089680000000005</v>
      </c>
      <c r="AJH38" s="43">
        <v>0.76057220000000003</v>
      </c>
      <c r="AJI38" s="43">
        <v>0.85013293999999995</v>
      </c>
      <c r="AJJ38" s="43">
        <v>0.91154760000000001</v>
      </c>
      <c r="AJK38" s="43">
        <v>0.94010543999999996</v>
      </c>
      <c r="AJL38" s="43">
        <v>0.93234174999999997</v>
      </c>
      <c r="AJM38" s="43">
        <v>0.89277850000000003</v>
      </c>
      <c r="AJN38" s="43">
        <v>0.82409129999999997</v>
      </c>
      <c r="AJO38" s="43">
        <v>0.73422164000000001</v>
      </c>
      <c r="AJP38" s="43">
        <v>0.63167280000000003</v>
      </c>
      <c r="AJQ38" s="43">
        <v>0.52526399999999995</v>
      </c>
      <c r="AJR38" s="43">
        <v>0.42525429999999997</v>
      </c>
      <c r="AJS38" s="43">
        <v>0.33341715</v>
      </c>
      <c r="AJT38" s="43">
        <v>0.24723033999999999</v>
      </c>
      <c r="AJU38" s="43">
        <v>0.17897220999999999</v>
      </c>
      <c r="AJV38" s="43">
        <v>0.12676109999999999</v>
      </c>
      <c r="AJW38" s="43">
        <v>8.5481554000000001E-2</v>
      </c>
      <c r="AJX38" s="43">
        <v>5.5908196E-2</v>
      </c>
      <c r="AJY38" s="43">
        <v>3.6454577000000002E-2</v>
      </c>
      <c r="AJZ38" s="43">
        <v>2.3467327E-2</v>
      </c>
      <c r="AKA38" s="43">
        <v>1.4821552E-2</v>
      </c>
      <c r="AKB38" s="43">
        <v>9.1808884999999996E-3</v>
      </c>
      <c r="AKC38" s="43">
        <v>5.6155086000000002E-3</v>
      </c>
      <c r="AKD38" s="43">
        <v>3.4561790000000002E-3</v>
      </c>
      <c r="AKE38" s="43">
        <v>2.1579524E-3</v>
      </c>
      <c r="AKF38" s="43">
        <v>1.3215970999999999E-3</v>
      </c>
      <c r="AKG38" s="43">
        <v>8.5755390000000003E-4</v>
      </c>
      <c r="AKH38" s="43">
        <v>1.4157155000000001E-5</v>
      </c>
      <c r="AKI38" s="43">
        <v>2.9142315000000002E-5</v>
      </c>
      <c r="AKJ38" s="43">
        <v>5.9266822E-5</v>
      </c>
      <c r="AKK38" s="43">
        <v>1.18804965E-4</v>
      </c>
      <c r="AKL38" s="43">
        <v>2.3415919000000001E-4</v>
      </c>
      <c r="AKM38" s="43">
        <v>4.519045E-4</v>
      </c>
      <c r="AKN38" s="43">
        <v>8.4782029999999999E-4</v>
      </c>
      <c r="AKO38" s="43">
        <v>1.5240849999999999E-3</v>
      </c>
      <c r="AKP38" s="43">
        <v>2.7152167000000001E-3</v>
      </c>
      <c r="AKQ38" s="43">
        <v>4.7793662999999998E-3</v>
      </c>
      <c r="AKR38" s="43">
        <v>7.9431469999999994E-3</v>
      </c>
      <c r="AKS38" s="43">
        <v>1.3496068E-2</v>
      </c>
      <c r="AKT38" s="43">
        <v>2.2559151E-2</v>
      </c>
      <c r="AKU38" s="43">
        <v>3.6458205E-2</v>
      </c>
      <c r="AKV38" s="43">
        <v>5.6479737000000002E-2</v>
      </c>
      <c r="AKW38" s="43">
        <v>8.3354300000000006E-2</v>
      </c>
      <c r="AKX38" s="43">
        <v>0.116803855</v>
      </c>
      <c r="AKY38" s="43">
        <v>0.15630187000000001</v>
      </c>
      <c r="AKZ38" s="43">
        <v>0.20000673999999999</v>
      </c>
      <c r="ALA38" s="43">
        <v>0.24661447</v>
      </c>
      <c r="ALB38" s="43">
        <v>0.29188683999999998</v>
      </c>
      <c r="ALC38" s="43">
        <v>0.33159070000000002</v>
      </c>
      <c r="ALD38" s="43">
        <v>0.36194179999999998</v>
      </c>
      <c r="ALE38" s="43">
        <v>0.37993579999999999</v>
      </c>
      <c r="ALF38" s="43">
        <v>0.38373423000000001</v>
      </c>
      <c r="ALG38" s="43">
        <v>0.37378073000000001</v>
      </c>
      <c r="ALH38" s="43">
        <v>0.35060609999999998</v>
      </c>
      <c r="ALI38" s="43">
        <v>0.31722697999999999</v>
      </c>
      <c r="ALJ38" s="43">
        <v>0.27693224</v>
      </c>
      <c r="ALK38" s="43">
        <v>0.23330869000000001</v>
      </c>
      <c r="ALL38" s="43">
        <v>0.19129492000000001</v>
      </c>
      <c r="ALM38" s="43">
        <v>0.15193509999999999</v>
      </c>
      <c r="ALN38" s="43">
        <v>0.11344807</v>
      </c>
      <c r="ALO38" s="43">
        <v>8.2110345000000001E-2</v>
      </c>
      <c r="ALP38" s="43">
        <v>5.788857E-2</v>
      </c>
      <c r="ALQ38" s="43">
        <v>4.0255922999999999E-2</v>
      </c>
      <c r="ALR38" s="43">
        <v>2.7436334999999999E-2</v>
      </c>
      <c r="ALS38" s="43">
        <v>1.8308946999999999E-2</v>
      </c>
      <c r="ALT38" s="43">
        <v>1.1952567000000001E-2</v>
      </c>
      <c r="ALU38" s="43">
        <v>7.6362260000000003E-3</v>
      </c>
      <c r="ALV38" s="43">
        <v>4.8144800000000003E-3</v>
      </c>
      <c r="ALW38" s="43">
        <v>3.1486128000000001E-3</v>
      </c>
      <c r="ALX38" s="43">
        <v>1.9416532000000001E-3</v>
      </c>
      <c r="ALY38" s="43">
        <v>1.1887567E-3</v>
      </c>
      <c r="ALZ38" s="43">
        <v>7.3249347000000004E-4</v>
      </c>
      <c r="AMA38" s="43">
        <v>5.0002312999999996E-4</v>
      </c>
      <c r="AMB38" s="43">
        <v>6.4671359999999996E-6</v>
      </c>
      <c r="AMC38" s="43">
        <v>1.320653E-5</v>
      </c>
      <c r="AMD38" s="43">
        <v>2.6468928E-5</v>
      </c>
      <c r="AME38" s="43">
        <v>5.2112240000000002E-5</v>
      </c>
      <c r="AMF38" s="43">
        <v>1.00747886E-4</v>
      </c>
      <c r="AMG38" s="43">
        <v>1.9099030000000001E-4</v>
      </c>
      <c r="AMH38" s="43">
        <v>3.5455426999999999E-4</v>
      </c>
      <c r="AMI38" s="43">
        <v>6.4534035999999997E-4</v>
      </c>
      <c r="AMJ38" s="43">
        <v>1.1659071999999999E-3</v>
      </c>
      <c r="AMK38" s="43">
        <v>2.1463827999999999E-3</v>
      </c>
      <c r="AML38" s="43">
        <v>3.227667E-3</v>
      </c>
      <c r="AMM38" s="43">
        <v>5.2008326000000001E-3</v>
      </c>
      <c r="AMN38" s="43">
        <v>8.3465669999999992E-3</v>
      </c>
      <c r="AMO38" s="43">
        <v>1.3132084E-2</v>
      </c>
      <c r="AMP38" s="43">
        <v>2.0085347999999999E-2</v>
      </c>
      <c r="AMQ38" s="43">
        <v>2.9584516000000002E-2</v>
      </c>
      <c r="AMR38" s="43">
        <v>4.1784290000000002E-2</v>
      </c>
      <c r="AMS38" s="43">
        <v>5.6573749999999999E-2</v>
      </c>
      <c r="AMT38" s="43">
        <v>7.2822300000000006E-2</v>
      </c>
      <c r="AMU38" s="43">
        <v>9.0260476000000006E-2</v>
      </c>
      <c r="AMV38" s="43">
        <v>0.10779956</v>
      </c>
      <c r="AMW38" s="43">
        <v>0.12295626</v>
      </c>
      <c r="AMX38" s="43">
        <v>0.13515098</v>
      </c>
      <c r="AMY38" s="43">
        <v>0.14343571999999999</v>
      </c>
      <c r="AMZ38" s="43">
        <v>0.14684647000000001</v>
      </c>
      <c r="ANA38" s="43">
        <v>0.14477581</v>
      </c>
      <c r="ANB38" s="43">
        <v>0.13740309000000001</v>
      </c>
      <c r="ANC38" s="43">
        <v>0.12578613999999999</v>
      </c>
      <c r="AND38" s="43">
        <v>0.11125587000000001</v>
      </c>
      <c r="ANE38" s="43">
        <v>9.5061794000000005E-2</v>
      </c>
      <c r="ANF38" s="43">
        <v>7.6607469999999997E-2</v>
      </c>
      <c r="ANG38" s="43">
        <v>6.1083923999999998E-2</v>
      </c>
      <c r="ANH38" s="43">
        <v>4.6982522999999998E-2</v>
      </c>
      <c r="ANI38" s="43">
        <v>3.5233001999999999E-2</v>
      </c>
      <c r="ANJ38" s="43">
        <v>2.507158E-2</v>
      </c>
      <c r="ANK38" s="43">
        <v>1.7946812999999999E-2</v>
      </c>
      <c r="ANL38" s="43">
        <v>1.2489857E-2</v>
      </c>
      <c r="ANM38" s="43">
        <v>8.4614430000000008E-3</v>
      </c>
      <c r="ANN38" s="43">
        <v>5.6031070000000004E-3</v>
      </c>
      <c r="ANO38" s="43">
        <v>3.6416034999999999E-3</v>
      </c>
      <c r="ANP38" s="43">
        <v>2.3729654E-3</v>
      </c>
      <c r="ANQ38" s="43">
        <v>1.5393032E-3</v>
      </c>
      <c r="ANR38" s="43">
        <v>9.6392720000000002E-4</v>
      </c>
      <c r="ANS38" s="43">
        <v>5.9199079999999998E-4</v>
      </c>
      <c r="ANT38" s="43">
        <v>3.6307119999999998E-4</v>
      </c>
      <c r="ANU38" s="43">
        <v>2.363934E-4</v>
      </c>
      <c r="ANV38" s="43">
        <v>2.7539716000000001E-6</v>
      </c>
      <c r="ANW38" s="43">
        <v>5.5881436999999996E-6</v>
      </c>
      <c r="ANX38" s="43">
        <v>1.1065329999999999E-5</v>
      </c>
      <c r="ANY38" s="43">
        <v>2.1466977999999999E-5</v>
      </c>
      <c r="ANZ38" s="43">
        <v>4.0860562999999999E-5</v>
      </c>
      <c r="AOA38" s="43">
        <v>7.62979E-5</v>
      </c>
      <c r="AOB38" s="43">
        <v>1.3969574999999999E-4</v>
      </c>
      <c r="AOC38" s="43">
        <v>2.5079516000000001E-4</v>
      </c>
      <c r="AOD38" s="43">
        <v>4.4190100000000002E-4</v>
      </c>
      <c r="AOE38" s="43">
        <v>7.6321910000000002E-4</v>
      </c>
      <c r="AOF38" s="43">
        <v>1.2679579E-3</v>
      </c>
      <c r="AOG38" s="43">
        <v>2.1686365E-3</v>
      </c>
      <c r="AOH38" s="43">
        <v>3.1132616999999998E-3</v>
      </c>
      <c r="AOI38" s="43">
        <v>4.6789413000000004E-3</v>
      </c>
      <c r="AOJ38" s="43">
        <v>6.8883809999999998E-3</v>
      </c>
      <c r="AOK38" s="43">
        <v>1.0020055E-2</v>
      </c>
      <c r="AOL38" s="43">
        <v>1.4093647000000001E-2</v>
      </c>
      <c r="AOM38" s="43">
        <v>1.9479975E-2</v>
      </c>
      <c r="AON38" s="43">
        <v>2.5004057E-2</v>
      </c>
      <c r="AOO38" s="43">
        <v>3.0980831E-2</v>
      </c>
      <c r="AOP38" s="43">
        <v>3.7197580000000001E-2</v>
      </c>
      <c r="AOQ38" s="43">
        <v>4.3454920000000001E-2</v>
      </c>
      <c r="AOR38" s="43">
        <v>4.7980238000000001E-2</v>
      </c>
      <c r="AOS38" s="43">
        <v>5.1167394999999997E-2</v>
      </c>
      <c r="AOT38" s="43">
        <v>5.2815189999999998E-2</v>
      </c>
      <c r="AOU38" s="43">
        <v>5.2398939999999998E-2</v>
      </c>
      <c r="AOV38" s="43">
        <v>5.0082855000000003E-2</v>
      </c>
      <c r="AOW38" s="43">
        <v>4.6214315999999998E-2</v>
      </c>
      <c r="AOX38" s="43">
        <v>4.1298955999999998E-2</v>
      </c>
      <c r="AOY38" s="43">
        <v>3.5592369999999998E-2</v>
      </c>
      <c r="AOZ38" s="43">
        <v>2.960614E-2</v>
      </c>
      <c r="APA38" s="43">
        <v>2.3516985000000001E-2</v>
      </c>
      <c r="APB38" s="43">
        <v>1.8551229999999998E-2</v>
      </c>
      <c r="APC38" s="43">
        <v>1.4243973E-2</v>
      </c>
      <c r="APD38" s="43">
        <v>1.0499905E-2</v>
      </c>
      <c r="APE38" s="43">
        <v>7.5337889999999999E-3</v>
      </c>
      <c r="APF38" s="43">
        <v>5.2900775000000004E-3</v>
      </c>
      <c r="APG38" s="43">
        <v>3.648189E-3</v>
      </c>
      <c r="APH38" s="43">
        <v>2.550479E-3</v>
      </c>
      <c r="API38" s="43">
        <v>1.6899230999999999E-3</v>
      </c>
      <c r="APJ38" s="43">
        <v>1.0990508999999999E-3</v>
      </c>
      <c r="APK38" s="43">
        <v>7.0241664000000002E-4</v>
      </c>
      <c r="APL38" s="43">
        <v>4.4005457E-4</v>
      </c>
      <c r="APM38" s="43">
        <v>2.715854E-4</v>
      </c>
      <c r="APN38" s="43">
        <v>1.6921317999999999E-4</v>
      </c>
      <c r="APO38" s="43">
        <v>1.2157687E-4</v>
      </c>
      <c r="APP38" s="43">
        <v>1.1024043E-6</v>
      </c>
      <c r="APQ38" s="43">
        <v>2.2250709999999999E-6</v>
      </c>
      <c r="APR38" s="43">
        <v>4.3593489999999998E-6</v>
      </c>
      <c r="APS38" s="43">
        <v>8.3462559999999997E-6</v>
      </c>
      <c r="APT38" s="43">
        <v>1.5660155999999999E-5</v>
      </c>
      <c r="APU38" s="43">
        <v>2.8812337E-5</v>
      </c>
      <c r="APV38" s="43">
        <v>5.1960209999999998E-5</v>
      </c>
      <c r="APW38" s="43">
        <v>9.1781920000000004E-5</v>
      </c>
      <c r="APX38" s="43">
        <v>1.586413E-4</v>
      </c>
      <c r="APY38" s="43">
        <v>2.6787476999999999E-4</v>
      </c>
      <c r="APZ38" s="43">
        <v>4.4079774000000001E-4</v>
      </c>
      <c r="AQA38" s="43">
        <v>7.1105826999999999E-4</v>
      </c>
      <c r="AQB38" s="43">
        <v>1.1000222E-3</v>
      </c>
      <c r="AQC38" s="43">
        <v>1.7374267000000001E-3</v>
      </c>
      <c r="AQD38" s="43">
        <v>2.3668452999999999E-3</v>
      </c>
      <c r="AQE38" s="43">
        <v>3.4559816000000001E-3</v>
      </c>
      <c r="AQF38" s="43">
        <v>4.7058476999999998E-3</v>
      </c>
      <c r="AQG38" s="43">
        <v>6.3243876000000001E-3</v>
      </c>
      <c r="AQH38" s="43">
        <v>8.1765450000000003E-3</v>
      </c>
      <c r="AQI38" s="43">
        <v>1.0212763999999999E-2</v>
      </c>
      <c r="AQJ38" s="43">
        <v>1.2303194E-2</v>
      </c>
      <c r="AQK38" s="43">
        <v>1.4290447E-2</v>
      </c>
      <c r="AQL38" s="43">
        <v>1.6007803000000001E-2</v>
      </c>
      <c r="AQM38" s="43">
        <v>1.7277163000000002E-2</v>
      </c>
      <c r="AQN38" s="43">
        <v>1.7968738000000001E-2</v>
      </c>
      <c r="AQO38" s="43">
        <v>1.8005887000000002E-2</v>
      </c>
      <c r="AQP38" s="43">
        <v>1.7401263E-2</v>
      </c>
      <c r="AQQ38" s="43">
        <v>1.6234322999999998E-2</v>
      </c>
      <c r="AQR38" s="43">
        <v>1.4637847000000001E-2</v>
      </c>
      <c r="AQS38" s="43">
        <v>1.2766895E-2</v>
      </c>
      <c r="AQT38" s="43">
        <v>1.0771213E-2</v>
      </c>
      <c r="AQU38" s="43">
        <v>8.7795249999999998E-3</v>
      </c>
      <c r="AQV38" s="43">
        <v>6.9621713000000002E-3</v>
      </c>
      <c r="AQW38" s="43">
        <v>5.3682189999999996E-3</v>
      </c>
      <c r="AQX38" s="43">
        <v>4.0191445000000003E-3</v>
      </c>
      <c r="AQY38" s="43">
        <v>2.9444850000000002E-3</v>
      </c>
      <c r="AQZ38" s="43">
        <v>2.1703762E-3</v>
      </c>
      <c r="ARA38" s="43">
        <v>1.517268E-3</v>
      </c>
      <c r="ARB38" s="43">
        <v>1.0424525999999999E-3</v>
      </c>
      <c r="ARC38" s="43">
        <v>6.9847254999999997E-4</v>
      </c>
      <c r="ARD38" s="43">
        <v>4.5785223000000002E-4</v>
      </c>
      <c r="ARE38" s="43">
        <v>2.9410530000000001E-4</v>
      </c>
      <c r="ARF38" s="43">
        <v>1.8532918000000001E-4</v>
      </c>
      <c r="ARG38" s="43">
        <v>1.14994575E-4</v>
      </c>
      <c r="ARH38" s="43">
        <v>7.1329490000000001E-5</v>
      </c>
      <c r="ARI38" s="43">
        <v>4.6970159999999997E-5</v>
      </c>
      <c r="ARJ38" s="43">
        <v>4.1750903000000001E-7</v>
      </c>
      <c r="ARK38" s="43">
        <v>8.3888795999999997E-7</v>
      </c>
      <c r="ARL38" s="43">
        <v>1.6278817E-6</v>
      </c>
      <c r="ARM38" s="43">
        <v>3.0791983999999998E-6</v>
      </c>
      <c r="ARN38" s="43">
        <v>5.7009870000000004E-6</v>
      </c>
      <c r="ARO38" s="43">
        <v>1.034359E-5</v>
      </c>
      <c r="ARP38" s="43">
        <v>1.8387910000000001E-5</v>
      </c>
      <c r="ARQ38" s="43">
        <v>3.2004147000000003E-5</v>
      </c>
      <c r="ARR38" s="43">
        <v>5.4480308000000003E-5</v>
      </c>
      <c r="ARS38" s="43">
        <v>9.0594150000000004E-5</v>
      </c>
      <c r="ART38" s="43">
        <v>1.4699093E-4</v>
      </c>
      <c r="ARU38" s="43">
        <v>2.3262091999999999E-4</v>
      </c>
      <c r="ARV38" s="43">
        <v>3.5786945999999998E-4</v>
      </c>
      <c r="ARW38" s="43">
        <v>5.3825379999999999E-4</v>
      </c>
      <c r="ARX38" s="43">
        <v>7.7301066000000005E-4</v>
      </c>
      <c r="ARY38" s="43">
        <v>1.1074813999999999E-3</v>
      </c>
      <c r="ARZ38" s="43">
        <v>1.5796741999999999E-3</v>
      </c>
      <c r="ASA38" s="43">
        <v>2.0101910000000001E-3</v>
      </c>
      <c r="ASB38" s="43">
        <v>2.5734943000000001E-3</v>
      </c>
      <c r="ASC38" s="43">
        <v>3.2119510000000002E-3</v>
      </c>
      <c r="ASD38" s="43">
        <v>3.8685028000000001E-3</v>
      </c>
      <c r="ASE38" s="43">
        <v>4.5726660000000004E-3</v>
      </c>
      <c r="ASF38" s="43">
        <v>5.1185809999999997E-3</v>
      </c>
      <c r="ASG38" s="43">
        <v>5.5346079999999999E-3</v>
      </c>
      <c r="ASH38" s="43">
        <v>5.8049983000000001E-3</v>
      </c>
      <c r="ASI38" s="43">
        <v>5.8764083999999998E-3</v>
      </c>
      <c r="ASJ38" s="43">
        <v>5.7393224E-3</v>
      </c>
      <c r="ASK38" s="43">
        <v>5.4109730000000003E-3</v>
      </c>
      <c r="ASL38" s="43">
        <v>4.8919063999999998E-3</v>
      </c>
      <c r="ASM38" s="43">
        <v>4.3277869999999996E-3</v>
      </c>
      <c r="ASN38" s="43">
        <v>3.7195346999999998E-3</v>
      </c>
      <c r="ASO38" s="43">
        <v>3.0719466000000001E-3</v>
      </c>
      <c r="ASP38" s="43">
        <v>2.4647879999999999E-3</v>
      </c>
      <c r="ASQ38" s="43">
        <v>1.968395E-3</v>
      </c>
      <c r="ASR38" s="43">
        <v>1.4942829000000001E-3</v>
      </c>
      <c r="ASS38" s="43">
        <v>1.1086589999999999E-3</v>
      </c>
      <c r="AST38" s="43">
        <v>8.0643420000000004E-4</v>
      </c>
      <c r="ASU38" s="43">
        <v>5.7094410000000002E-4</v>
      </c>
      <c r="ASV38" s="43">
        <v>3.9491575000000001E-4</v>
      </c>
      <c r="ASW38" s="43">
        <v>2.6696274000000001E-4</v>
      </c>
      <c r="ASX38" s="43">
        <v>1.7655975999999999E-4</v>
      </c>
      <c r="ASY38" s="43">
        <v>1.1436848999999999E-4</v>
      </c>
      <c r="ASZ38" s="43">
        <v>7.2662909999999999E-5</v>
      </c>
      <c r="ATA38" s="43">
        <v>4.5455969999999998E-5</v>
      </c>
      <c r="ATB38" s="43">
        <v>2.8446906E-5</v>
      </c>
      <c r="ATC38" s="43">
        <v>1.9160207999999998E-5</v>
      </c>
      <c r="ATD38" s="43">
        <v>1.5038913000000001E-7</v>
      </c>
      <c r="ATE38" s="43">
        <v>3.0100702000000001E-7</v>
      </c>
      <c r="ATF38" s="43">
        <v>5.7908399999999997E-7</v>
      </c>
      <c r="ATG38" s="43">
        <v>1.0833073000000001E-6</v>
      </c>
      <c r="ATH38" s="43">
        <v>1.9812563999999998E-6</v>
      </c>
      <c r="ATI38" s="43">
        <v>3.5489040000000001E-6</v>
      </c>
      <c r="ATJ38" s="43">
        <v>6.2271632999999997E-6</v>
      </c>
      <c r="ATK38" s="43">
        <v>1.0697844999999999E-5</v>
      </c>
      <c r="ATL38" s="43">
        <v>1.7977995999999999E-5</v>
      </c>
      <c r="ATM38" s="43">
        <v>2.9526115999999999E-5</v>
      </c>
      <c r="ATN38" s="43">
        <v>4.7346896999999997E-5</v>
      </c>
      <c r="ATO38" s="43">
        <v>7.4068375000000002E-5</v>
      </c>
      <c r="ATP38" s="43">
        <v>1.1291211E-4</v>
      </c>
      <c r="ATQ38" s="43">
        <v>1.6770509999999999E-4</v>
      </c>
      <c r="ATR38" s="43">
        <v>2.4186309999999999E-4</v>
      </c>
      <c r="ATS38" s="43">
        <v>3.4121542999999998E-4</v>
      </c>
      <c r="ATT38" s="43">
        <v>4.6906733999999998E-4</v>
      </c>
      <c r="ATU38" s="43">
        <v>6.1704119999999999E-4</v>
      </c>
      <c r="ATV38" s="43">
        <v>7.8741070000000002E-4</v>
      </c>
      <c r="ATW38" s="43">
        <v>9.7555096999999997E-4</v>
      </c>
      <c r="ATX38" s="43">
        <v>1.1731186999999999E-3</v>
      </c>
      <c r="ATY38" s="43">
        <v>1.3717791999999999E-3</v>
      </c>
      <c r="ATZ38" s="43">
        <v>1.5488346E-3</v>
      </c>
      <c r="AUA38" s="43">
        <v>1.6903872999999999E-3</v>
      </c>
      <c r="AUB38" s="43">
        <v>1.7841739999999999E-3</v>
      </c>
      <c r="AUC38" s="43">
        <v>1.8201851E-3</v>
      </c>
      <c r="AUD38" s="43">
        <v>1.7949903000000001E-3</v>
      </c>
      <c r="AUE38" s="43">
        <v>1.7113091999999999E-3</v>
      </c>
      <c r="AUF38" s="43">
        <v>1.5759146000000001E-3</v>
      </c>
      <c r="AUG38" s="43">
        <v>1.4065143000000001E-3</v>
      </c>
      <c r="AUH38" s="43">
        <v>1.2166862000000001E-3</v>
      </c>
      <c r="AUI38" s="43">
        <v>1.0202817999999999E-3</v>
      </c>
      <c r="AUJ38" s="43">
        <v>8.3178799999999997E-4</v>
      </c>
      <c r="AUK38" s="43">
        <v>6.6148954999999999E-4</v>
      </c>
      <c r="AUL38" s="43">
        <v>5.1008990000000001E-4</v>
      </c>
      <c r="AUM38" s="43">
        <v>3.8300417000000002E-4</v>
      </c>
      <c r="AUN38" s="43">
        <v>2.8060115E-4</v>
      </c>
      <c r="AUO38" s="43">
        <v>2.0056948E-4</v>
      </c>
      <c r="AUP38" s="43">
        <v>1.4002013999999999E-4</v>
      </c>
      <c r="AUQ38" s="43">
        <v>9.5546670000000002E-5</v>
      </c>
      <c r="AUR38" s="43">
        <v>6.3784485999999994E-5</v>
      </c>
      <c r="AUS38" s="43">
        <v>4.1696519999999998E-5</v>
      </c>
      <c r="AUT38" s="43">
        <v>2.6727519999999999E-5</v>
      </c>
      <c r="AUU38" s="43">
        <v>1.6854120999999999E-5</v>
      </c>
      <c r="AUV38" s="43">
        <v>1.0573181E-5</v>
      </c>
      <c r="AUW38" s="43">
        <v>6.8754143000000001E-6</v>
      </c>
      <c r="AUX38" s="43">
        <v>5.1751430000000003E-8</v>
      </c>
      <c r="AUY38" s="43">
        <v>1.03241554E-7</v>
      </c>
      <c r="AUZ38" s="43">
        <v>1.9707032E-7</v>
      </c>
      <c r="AVA38" s="43">
        <v>3.6495123000000001E-7</v>
      </c>
      <c r="AVB38" s="43">
        <v>6.5999875999999998E-7</v>
      </c>
      <c r="AVC38" s="43">
        <v>1.1684342000000001E-6</v>
      </c>
      <c r="AVD38" s="43">
        <v>2.0260718000000002E-6</v>
      </c>
      <c r="AVE38" s="43">
        <v>3.4400692999999999E-6</v>
      </c>
      <c r="AVF38" s="43">
        <v>5.7155359999999999E-6</v>
      </c>
      <c r="AVG38" s="43">
        <v>9.2850550000000005E-6</v>
      </c>
      <c r="AVH38" s="43">
        <v>1.4736661000000001E-5</v>
      </c>
      <c r="AVI38" s="43">
        <v>2.2832643E-5</v>
      </c>
      <c r="AVJ38" s="43">
        <v>3.4506345000000002E-5</v>
      </c>
      <c r="AVK38" s="43">
        <v>5.0828872000000001E-5</v>
      </c>
      <c r="AVL38" s="43">
        <v>7.2899215999999999E-5</v>
      </c>
      <c r="AVM38" s="43">
        <v>1.0185362E-4</v>
      </c>
      <c r="AVN38" s="43">
        <v>1.3836139E-4</v>
      </c>
      <c r="AVO38" s="43">
        <v>1.8200527000000001E-4</v>
      </c>
      <c r="AVP38" s="43">
        <v>2.3205338E-4</v>
      </c>
      <c r="AVQ38" s="43">
        <v>2.8715613999999998E-4</v>
      </c>
      <c r="AVR38" s="43">
        <v>3.4506633999999999E-4</v>
      </c>
      <c r="AVS38" s="43">
        <v>4.0258577999999998E-4</v>
      </c>
      <c r="AVT38" s="43">
        <v>4.5509275999999998E-4</v>
      </c>
      <c r="AVU38" s="43">
        <v>4.9811240000000002E-4</v>
      </c>
      <c r="AVV38" s="43">
        <v>5.2772989999999998E-4</v>
      </c>
      <c r="AVW38" s="43">
        <v>5.4106895999999998E-4</v>
      </c>
      <c r="AVX38" s="43">
        <v>5.3684920000000001E-4</v>
      </c>
      <c r="AVY38" s="43">
        <v>5.1553920000000004E-4</v>
      </c>
      <c r="AVZ38" s="43">
        <v>4.7920926999999998E-4</v>
      </c>
      <c r="AWA38" s="43">
        <v>4.3158139999999997E-4</v>
      </c>
      <c r="AWB38" s="43">
        <v>3.7685319999999998E-4</v>
      </c>
      <c r="AWC38" s="43">
        <v>3.1935201999999999E-4</v>
      </c>
      <c r="AWD38" s="43">
        <v>2.6298914000000002E-4</v>
      </c>
      <c r="AWE38" s="43">
        <v>2.1069274000000001E-4</v>
      </c>
      <c r="AWF38" s="43">
        <v>1.6416036E-4</v>
      </c>
      <c r="AWG38" s="43">
        <v>1.2454881999999999E-4</v>
      </c>
      <c r="AWH38" s="43">
        <v>9.2127510000000003E-5</v>
      </c>
      <c r="AWI38" s="43">
        <v>6.6492299999999994E-5</v>
      </c>
      <c r="AWJ38" s="43">
        <v>4.6866821999999997E-5</v>
      </c>
      <c r="AWK38" s="43">
        <v>3.2287640000000002E-5</v>
      </c>
      <c r="AWL38" s="43">
        <v>2.1759334999999999E-5</v>
      </c>
      <c r="AWM38" s="43">
        <v>1.4358126E-5</v>
      </c>
      <c r="AWN38" s="43">
        <v>9.2897190000000005E-6</v>
      </c>
      <c r="AWO38" s="43">
        <v>5.9139350000000002E-6</v>
      </c>
      <c r="AWP38" s="43">
        <v>3.7489024E-6</v>
      </c>
      <c r="AWQ38" s="43">
        <v>2.4673713999999999E-6</v>
      </c>
      <c r="AWR38" s="43">
        <v>1.7103510999999998E-8</v>
      </c>
      <c r="AWS38" s="43">
        <v>3.4024925000000001E-8</v>
      </c>
      <c r="AWT38" s="43">
        <v>6.4484370000000002E-8</v>
      </c>
      <c r="AWU38" s="43">
        <v>1.18304996E-7</v>
      </c>
      <c r="AWV38" s="43">
        <v>2.1173057999999999E-7</v>
      </c>
      <c r="AWW38" s="43">
        <v>3.7078746E-7</v>
      </c>
      <c r="AWX38" s="43">
        <v>6.3594273999999995E-7</v>
      </c>
      <c r="AWY38" s="43">
        <v>1.068155E-6</v>
      </c>
      <c r="AWZ38" s="43">
        <v>1.7561487000000001E-6</v>
      </c>
      <c r="AXA38" s="43">
        <v>2.8242962E-6</v>
      </c>
      <c r="AXB38" s="43">
        <v>4.4398484999999996E-6</v>
      </c>
      <c r="AXC38" s="43">
        <v>6.8172994000000003E-6</v>
      </c>
      <c r="AXD38" s="43">
        <v>1.0216668000000001E-5</v>
      </c>
      <c r="AXE38" s="43">
        <v>1.4931917999999999E-5</v>
      </c>
      <c r="AXF38" s="43">
        <v>2.1264910000000001E-5</v>
      </c>
      <c r="AXG38" s="43">
        <v>2.9490779000000002E-5</v>
      </c>
      <c r="AXH38" s="43">
        <v>3.9782159999999997E-5</v>
      </c>
      <c r="AXI38" s="43">
        <v>5.2126143E-5</v>
      </c>
      <c r="AXJ38" s="43">
        <v>6.6315999999999993E-5</v>
      </c>
      <c r="AXK38" s="43">
        <v>8.1943660000000003E-5</v>
      </c>
      <c r="AXL38" s="43">
        <v>9.8350210000000006E-5</v>
      </c>
      <c r="AXM38" s="43">
        <v>1.1460768E-4</v>
      </c>
      <c r="AXN38" s="43">
        <v>1.2955038999999999E-4</v>
      </c>
      <c r="AXO38" s="43">
        <v>1.4196327999999999E-4</v>
      </c>
      <c r="AXP38" s="43">
        <v>1.5074970000000001E-4</v>
      </c>
      <c r="AXQ38" s="43">
        <v>1.5508776000000001E-4</v>
      </c>
      <c r="AXR38" s="43">
        <v>1.5456743E-4</v>
      </c>
      <c r="AXS38" s="43">
        <v>1.4925269999999999E-4</v>
      </c>
      <c r="AXT38" s="43">
        <v>1.3966852999999999E-4</v>
      </c>
      <c r="AXU38" s="43">
        <v>1.2672922E-4</v>
      </c>
      <c r="AXV38" s="43">
        <v>1.1156492E-4</v>
      </c>
      <c r="AXW38" s="43">
        <v>9.5366799999999996E-5</v>
      </c>
      <c r="AXX38" s="43">
        <v>7.9227330000000002E-5</v>
      </c>
      <c r="AXY38" s="43">
        <v>6.4018670000000002E-5</v>
      </c>
      <c r="AXZ38" s="43">
        <v>5.0342690000000001E-5</v>
      </c>
      <c r="AYA38" s="43">
        <v>3.8559636000000001E-5</v>
      </c>
      <c r="AYB38" s="43">
        <v>2.8793636E-5</v>
      </c>
      <c r="AYC38" s="43">
        <v>2.0979737999999999E-5</v>
      </c>
      <c r="AYD38" s="43">
        <v>1.4928352E-5</v>
      </c>
      <c r="AYE38" s="43">
        <v>1.0382156999999999E-5</v>
      </c>
      <c r="AYF38" s="43">
        <v>7.0629803000000001E-6</v>
      </c>
      <c r="AYG38" s="43">
        <v>4.704615E-6</v>
      </c>
      <c r="AYH38" s="43">
        <v>3.0730635E-6</v>
      </c>
      <c r="AYI38" s="43">
        <v>1.9764050000000002E-6</v>
      </c>
      <c r="AYJ38" s="43">
        <v>1.2670021000000001E-6</v>
      </c>
      <c r="AYK38" s="43">
        <v>8.2981744999999996E-7</v>
      </c>
      <c r="AYL38" s="43">
        <v>5.5515335E-9</v>
      </c>
      <c r="AYM38" s="43">
        <v>1.1016466E-8</v>
      </c>
      <c r="AYN38" s="43">
        <v>2.073586E-8</v>
      </c>
      <c r="AYO38" s="43">
        <v>3.7699220000000003E-8</v>
      </c>
      <c r="AYP38" s="43">
        <v>6.6790299999999994E-8</v>
      </c>
      <c r="AYQ38" s="43">
        <v>1.1573485E-7</v>
      </c>
      <c r="AYR38" s="43">
        <v>1.9639565000000001E-7</v>
      </c>
      <c r="AYS38" s="43">
        <v>3.2642293000000002E-7</v>
      </c>
      <c r="AYT38" s="43">
        <v>5.3120509999999996E-7</v>
      </c>
      <c r="AYU38" s="43">
        <v>8.4592169999999997E-7</v>
      </c>
      <c r="AYV38" s="43">
        <v>1.3173474000000001E-6</v>
      </c>
      <c r="AYW38" s="43">
        <v>2.0047828000000001E-6</v>
      </c>
      <c r="AYX38" s="43">
        <v>2.9793005000000001E-6</v>
      </c>
      <c r="AYY38" s="43">
        <v>4.3202749999999999E-6</v>
      </c>
      <c r="AYZ38" s="43">
        <v>6.1082882999999999E-6</v>
      </c>
      <c r="AZA38" s="43">
        <v>8.4143039999999993E-6</v>
      </c>
      <c r="AZB38" s="43">
        <v>1.12837915E-5</v>
      </c>
      <c r="AZC38" s="43">
        <v>1.4719151000000001E-5</v>
      </c>
      <c r="AZD38" s="43">
        <v>1.8667482000000001E-5</v>
      </c>
      <c r="AZE38" s="43">
        <v>2.3013346000000001E-5</v>
      </c>
      <c r="AZF38" s="43">
        <v>2.7571441E-5</v>
      </c>
      <c r="AZG38" s="43">
        <v>3.208729E-5</v>
      </c>
      <c r="AZH38" s="43">
        <v>3.6253983000000002E-5</v>
      </c>
      <c r="AZI38" s="43">
        <v>3.9747969999999997E-5</v>
      </c>
      <c r="AZJ38" s="43">
        <v>4.2272740000000002E-5</v>
      </c>
      <c r="AZK38" s="43">
        <v>4.3600982999999998E-5</v>
      </c>
      <c r="AZL38" s="43">
        <v>4.3610747999999997E-5</v>
      </c>
      <c r="AZM38" s="43">
        <v>4.2304759999999999E-5</v>
      </c>
      <c r="AZN38" s="43">
        <v>3.9809092000000003E-5</v>
      </c>
      <c r="AZO38" s="43">
        <v>3.6353560000000001E-5</v>
      </c>
      <c r="AZP38" s="43">
        <v>3.2233390000000001E-5</v>
      </c>
      <c r="AZQ38" s="43">
        <v>2.7767352E-5</v>
      </c>
      <c r="AZR38" s="43">
        <v>2.3256195999999998E-5</v>
      </c>
      <c r="AZS38" s="43">
        <v>1.8950466000000001E-5</v>
      </c>
      <c r="AZT38" s="43">
        <v>1.5033946500000001E-5</v>
      </c>
      <c r="AZU38" s="43">
        <v>1.1620539999999999E-5</v>
      </c>
      <c r="AZV38" s="43">
        <v>8.7584450000000005E-6</v>
      </c>
      <c r="AZW38" s="43">
        <v>6.4420373999999996E-6</v>
      </c>
      <c r="AZX38" s="43">
        <v>4.6276896000000001E-6</v>
      </c>
      <c r="AZY38" s="43">
        <v>3.2493174E-6</v>
      </c>
      <c r="AZZ38" s="43">
        <v>2.2318062999999999E-6</v>
      </c>
      <c r="BAA38" s="43">
        <v>1.5009527000000001E-6</v>
      </c>
      <c r="BAB38" s="43">
        <v>9.8994579999999995E-7</v>
      </c>
      <c r="BAC38" s="43">
        <v>6.4289344000000005E-7</v>
      </c>
      <c r="BAD38" s="43">
        <v>4.1615157999999999E-7</v>
      </c>
      <c r="BAE38" s="43">
        <v>2.7718124E-7</v>
      </c>
      <c r="BAF38" s="43">
        <v>2.1435538000000001E-9</v>
      </c>
      <c r="BAG38" s="43">
        <v>4.2437570000000001E-9</v>
      </c>
      <c r="BAH38" s="43">
        <v>7.933273E-9</v>
      </c>
      <c r="BAI38" s="43">
        <v>1.4291679E-8</v>
      </c>
      <c r="BAJ38" s="43">
        <v>2.5060737000000001E-8</v>
      </c>
      <c r="BAK38" s="43">
        <v>4.2959775999999997E-8</v>
      </c>
      <c r="BAL38" s="43">
        <v>7.211016E-8</v>
      </c>
      <c r="BAM38" s="43">
        <v>1.1856569400000001E-7</v>
      </c>
      <c r="BAN38" s="43">
        <v>1.9092454E-7</v>
      </c>
      <c r="BAO38" s="43">
        <v>3.0095467E-7</v>
      </c>
      <c r="BAP38" s="43">
        <v>4.6411025999999998E-7</v>
      </c>
      <c r="BAQ38" s="43">
        <v>6.9974559999999998E-7</v>
      </c>
      <c r="BAR38" s="43">
        <v>1.0307775000000001E-6</v>
      </c>
      <c r="BAS38" s="43">
        <v>1.4824859000000001E-6</v>
      </c>
      <c r="BAT38" s="43">
        <v>2.0802272E-6</v>
      </c>
      <c r="BAU38" s="43">
        <v>2.8459679999999999E-6</v>
      </c>
      <c r="BAV38" s="43">
        <v>3.7936745E-6</v>
      </c>
      <c r="BAW38" s="43">
        <v>4.9241808E-6</v>
      </c>
      <c r="BAX38" s="43">
        <v>6.220599E-6</v>
      </c>
      <c r="BAY38" s="43">
        <v>7.6451780000000008E-6</v>
      </c>
      <c r="BAZ38" s="43">
        <v>9.1376105000000008E-6</v>
      </c>
      <c r="BBA38" s="43">
        <v>1.0616532999999999E-5</v>
      </c>
      <c r="BBB38" s="43">
        <v>1.1985252000000001E-5</v>
      </c>
      <c r="BBC38" s="43">
        <v>1.3141891000000001E-5</v>
      </c>
      <c r="BBD38" s="43">
        <v>1.3992221E-5</v>
      </c>
      <c r="BBE38" s="43">
        <v>1.4462685E-5</v>
      </c>
      <c r="BBF38" s="43">
        <v>1.4511648E-5</v>
      </c>
      <c r="BBG38" s="43">
        <v>1.4135716E-5</v>
      </c>
      <c r="BBH38" s="43">
        <v>1.3370057999999999E-5</v>
      </c>
      <c r="BBI38" s="43">
        <v>1.2282929999999999E-5</v>
      </c>
      <c r="BBJ38" s="43">
        <v>1.0964915999999999E-5</v>
      </c>
      <c r="BBK38" s="43">
        <v>9.5162395000000002E-6</v>
      </c>
      <c r="BBL38" s="43">
        <v>8.0340814999999993E-6</v>
      </c>
      <c r="BBM38" s="43">
        <v>6.6021393999999996E-6</v>
      </c>
      <c r="BBN38" s="43">
        <v>5.2843460000000004E-6</v>
      </c>
      <c r="BBO38" s="43">
        <v>4.1224453000000001E-6</v>
      </c>
      <c r="BBP38" s="43">
        <v>3.1368115E-6</v>
      </c>
      <c r="BBQ38" s="43">
        <v>2.3297599999999999E-6</v>
      </c>
      <c r="BBR38" s="43">
        <v>1.6902337E-6</v>
      </c>
      <c r="BBS38" s="43">
        <v>1.1987196E-6</v>
      </c>
      <c r="BBT38" s="43">
        <v>8.3168594999999998E-7</v>
      </c>
      <c r="BBU38" s="43">
        <v>5.6504563999999995E-7</v>
      </c>
      <c r="BBV38" s="43">
        <v>3.7657298E-7</v>
      </c>
      <c r="BBW38" s="43">
        <v>2.4751432000000002E-7</v>
      </c>
      <c r="BBX38" s="43">
        <v>1.6414701E-7</v>
      </c>
      <c r="BBY38" s="43">
        <v>1.218872E-7</v>
      </c>
    </row>
    <row r="39" spans="1:1429" ht="7.5" customHeight="1" x14ac:dyDescent="0.15">
      <c r="A39" s="33"/>
      <c r="B39" s="33"/>
      <c r="C39" s="33"/>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row>
    <row r="40" spans="1:1429" ht="7.5" customHeight="1" x14ac:dyDescent="0.15">
      <c r="A40" s="33"/>
      <c r="B40" s="34">
        <f>BC40</f>
        <v>46.457782999999999</v>
      </c>
      <c r="C40" s="37">
        <f>H40</f>
        <v>706</v>
      </c>
      <c r="D40" s="35" t="s">
        <v>127</v>
      </c>
      <c r="E40" s="35"/>
      <c r="F40" s="35">
        <v>16</v>
      </c>
      <c r="G40" s="35">
        <v>16</v>
      </c>
      <c r="H40" s="35">
        <f>INDEX(D42:AW72,F40,G40)</f>
        <v>706</v>
      </c>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3"/>
      <c r="AY40" s="35" t="s">
        <v>128</v>
      </c>
      <c r="AZ40" s="33"/>
      <c r="BA40" s="35">
        <v>16</v>
      </c>
      <c r="BB40" s="35">
        <v>16</v>
      </c>
      <c r="BC40" s="35">
        <f>INDEX(AY42:CR72,BA40,BB40)</f>
        <v>46.457782999999999</v>
      </c>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V40" s="27">
        <f>COUNT(CV42:CV66)</f>
        <v>25</v>
      </c>
      <c r="CW40" s="27">
        <f>MAX(CW42:CW66)</f>
        <v>365</v>
      </c>
    </row>
    <row r="42" spans="1:1429" ht="7.5" customHeight="1" x14ac:dyDescent="0.15">
      <c r="A42" s="33">
        <f t="shared" ref="A42:A52" si="23">C4</f>
        <v>0</v>
      </c>
      <c r="B42" s="33">
        <v>1</v>
      </c>
      <c r="C42" s="36">
        <v>46</v>
      </c>
      <c r="D42" s="38">
        <f>B42</f>
        <v>1</v>
      </c>
      <c r="E42" s="39">
        <f>D42+1</f>
        <v>2</v>
      </c>
      <c r="F42" s="39">
        <f t="shared" ref="F42:AW42" si="24">E42+1</f>
        <v>3</v>
      </c>
      <c r="G42" s="39">
        <f t="shared" si="24"/>
        <v>4</v>
      </c>
      <c r="H42" s="39">
        <f t="shared" si="24"/>
        <v>5</v>
      </c>
      <c r="I42" s="39">
        <f t="shared" si="24"/>
        <v>6</v>
      </c>
      <c r="J42" s="39">
        <f t="shared" si="24"/>
        <v>7</v>
      </c>
      <c r="K42" s="39">
        <f t="shared" si="24"/>
        <v>8</v>
      </c>
      <c r="L42" s="39">
        <f t="shared" si="24"/>
        <v>9</v>
      </c>
      <c r="M42" s="39">
        <f t="shared" si="24"/>
        <v>10</v>
      </c>
      <c r="N42" s="39">
        <f t="shared" si="24"/>
        <v>11</v>
      </c>
      <c r="O42" s="39">
        <f t="shared" si="24"/>
        <v>12</v>
      </c>
      <c r="P42" s="39">
        <f t="shared" si="24"/>
        <v>13</v>
      </c>
      <c r="Q42" s="39">
        <f t="shared" si="24"/>
        <v>14</v>
      </c>
      <c r="R42" s="39">
        <f t="shared" si="24"/>
        <v>15</v>
      </c>
      <c r="S42" s="39">
        <f t="shared" si="24"/>
        <v>16</v>
      </c>
      <c r="T42" s="39">
        <f t="shared" si="24"/>
        <v>17</v>
      </c>
      <c r="U42" s="39">
        <f t="shared" si="24"/>
        <v>18</v>
      </c>
      <c r="V42" s="39">
        <f t="shared" si="24"/>
        <v>19</v>
      </c>
      <c r="W42" s="39">
        <f t="shared" si="24"/>
        <v>20</v>
      </c>
      <c r="X42" s="39">
        <f t="shared" si="24"/>
        <v>21</v>
      </c>
      <c r="Y42" s="39">
        <f t="shared" si="24"/>
        <v>22</v>
      </c>
      <c r="Z42" s="39">
        <f t="shared" si="24"/>
        <v>23</v>
      </c>
      <c r="AA42" s="39">
        <f t="shared" si="24"/>
        <v>24</v>
      </c>
      <c r="AB42" s="39">
        <f t="shared" si="24"/>
        <v>25</v>
      </c>
      <c r="AC42" s="39">
        <f t="shared" si="24"/>
        <v>26</v>
      </c>
      <c r="AD42" s="39">
        <f t="shared" si="24"/>
        <v>27</v>
      </c>
      <c r="AE42" s="39">
        <f t="shared" si="24"/>
        <v>28</v>
      </c>
      <c r="AF42" s="39">
        <f t="shared" si="24"/>
        <v>29</v>
      </c>
      <c r="AG42" s="39">
        <f t="shared" si="24"/>
        <v>30</v>
      </c>
      <c r="AH42" s="39">
        <f t="shared" si="24"/>
        <v>31</v>
      </c>
      <c r="AI42" s="39">
        <f t="shared" si="24"/>
        <v>32</v>
      </c>
      <c r="AJ42" s="39">
        <f t="shared" si="24"/>
        <v>33</v>
      </c>
      <c r="AK42" s="39">
        <f t="shared" si="24"/>
        <v>34</v>
      </c>
      <c r="AL42" s="39">
        <f t="shared" si="24"/>
        <v>35</v>
      </c>
      <c r="AM42" s="39">
        <f t="shared" si="24"/>
        <v>36</v>
      </c>
      <c r="AN42" s="39">
        <f t="shared" si="24"/>
        <v>37</v>
      </c>
      <c r="AO42" s="39">
        <f t="shared" si="24"/>
        <v>38</v>
      </c>
      <c r="AP42" s="39">
        <f t="shared" si="24"/>
        <v>39</v>
      </c>
      <c r="AQ42" s="39">
        <f t="shared" si="24"/>
        <v>40</v>
      </c>
      <c r="AR42" s="39">
        <f t="shared" si="24"/>
        <v>41</v>
      </c>
      <c r="AS42" s="39">
        <f t="shared" si="24"/>
        <v>42</v>
      </c>
      <c r="AT42" s="39">
        <f t="shared" si="24"/>
        <v>43</v>
      </c>
      <c r="AU42" s="39">
        <f t="shared" si="24"/>
        <v>44</v>
      </c>
      <c r="AV42" s="39">
        <f t="shared" si="24"/>
        <v>45</v>
      </c>
      <c r="AW42" s="39">
        <f t="shared" si="24"/>
        <v>46</v>
      </c>
      <c r="AY42" s="32">
        <f>INDEX($D$38:$BBY$38,1,D42)</f>
        <v>2.1642747999999999E-9</v>
      </c>
      <c r="AZ42" s="32">
        <f t="shared" ref="AZ42:AZ72" si="25">INDEX($D$38:$BBY$38,1,E42)</f>
        <v>4.2822940000000001E-9</v>
      </c>
      <c r="BA42" s="32">
        <f t="shared" ref="BA42:BA72" si="26">INDEX($D$38:$BBY$38,1,F42)</f>
        <v>8.0004073999999997E-9</v>
      </c>
      <c r="BB42" s="32">
        <f t="shared" ref="BB42:BB72" si="27">INDEX($D$38:$BBY$38,1,G42)</f>
        <v>1.44034615E-8</v>
      </c>
      <c r="BC42" s="32">
        <f t="shared" ref="BC42:BC72" si="28">INDEX($D$38:$BBY$38,1,H42)</f>
        <v>2.5240643E-8</v>
      </c>
      <c r="BD42" s="32">
        <f t="shared" ref="BD42:BD72" si="29">INDEX($D$38:$BBY$38,1,I42)</f>
        <v>4.3241109999999999E-8</v>
      </c>
      <c r="BE42" s="32">
        <f t="shared" ref="BE42:BE72" si="30">INDEX($D$38:$BBY$38,1,J42)</f>
        <v>7.2538269999999997E-8</v>
      </c>
      <c r="BF42" s="32">
        <f t="shared" ref="BF42:BF72" si="31">INDEX($D$38:$BBY$38,1,K42)</f>
        <v>1.1920022E-7</v>
      </c>
      <c r="BG42" s="32">
        <f t="shared" ref="BG42:BG72" si="32">INDEX($D$38:$BBY$38,1,L42)</f>
        <v>1.9184038999999999E-7</v>
      </c>
      <c r="BH42" s="32">
        <f t="shared" ref="BH42:BH72" si="33">INDEX($D$38:$BBY$38,1,M42)</f>
        <v>3.0224110000000001E-7</v>
      </c>
      <c r="BI42" s="32">
        <f t="shared" ref="BI42:BI72" si="34">INDEX($D$38:$BBY$38,1,N42)</f>
        <v>4.6586674999999999E-7</v>
      </c>
      <c r="BJ42" s="32">
        <f t="shared" ref="BJ42:BJ72" si="35">INDEX($D$38:$BBY$38,1,O42)</f>
        <v>7.0207560000000002E-7</v>
      </c>
      <c r="BK42" s="32">
        <f t="shared" ref="BK42:BK72" si="36">INDEX($D$38:$BBY$38,1,P42)</f>
        <v>1.0337731E-6</v>
      </c>
      <c r="BL42" s="32">
        <f t="shared" ref="BL42:BL72" si="37">INDEX($D$38:$BBY$38,1,Q42)</f>
        <v>1.4862189999999999E-6</v>
      </c>
      <c r="BM42" s="32">
        <f t="shared" ref="BM42:BM72" si="38">INDEX($D$38:$BBY$38,1,R42)</f>
        <v>2.0847366999999999E-6</v>
      </c>
      <c r="BN42" s="32">
        <f t="shared" ref="BN42:BN72" si="39">INDEX($D$38:$BBY$38,1,S42)</f>
        <v>2.8512368E-6</v>
      </c>
      <c r="BO42" s="32">
        <f t="shared" ref="BO42:BO72" si="40">INDEX($D$38:$BBY$38,1,T42)</f>
        <v>3.7996151000000002E-6</v>
      </c>
      <c r="BP42" s="32">
        <f t="shared" ref="BP42:BP72" si="41">INDEX($D$38:$BBY$38,1,U42)</f>
        <v>4.9306279999999998E-6</v>
      </c>
      <c r="BQ42" s="32">
        <f t="shared" ref="BQ42:BQ72" si="42">INDEX($D$38:$BBY$38,1,V42)</f>
        <v>6.2273310000000003E-6</v>
      </c>
      <c r="BR42" s="32">
        <f t="shared" ref="BR42:BR72" si="43">INDEX($D$38:$BBY$38,1,W42)</f>
        <v>7.6518929999999996E-6</v>
      </c>
      <c r="BS42" s="32">
        <f t="shared" ref="BS42:BS72" si="44">INDEX($D$38:$BBY$38,1,X42)</f>
        <v>9.1439939999999994E-6</v>
      </c>
      <c r="BT42" s="32">
        <f t="shared" ref="BT42:BT72" si="45">INDEX($D$38:$BBY$38,1,Y42)</f>
        <v>1.0622257000000001E-5</v>
      </c>
      <c r="BU42" s="32">
        <f t="shared" ref="BU42:BU72" si="46">INDEX($D$38:$BBY$38,1,Z42)</f>
        <v>1.1989989E-5</v>
      </c>
      <c r="BV42" s="32">
        <f t="shared" ref="BV42:BV72" si="47">INDEX($D$38:$BBY$38,1,AA42)</f>
        <v>1.3145377999999999E-5</v>
      </c>
      <c r="BW42" s="32">
        <f t="shared" ref="BW42:BW72" si="48">INDEX($D$38:$BBY$38,1,AB42)</f>
        <v>1.3994240999999999E-5</v>
      </c>
      <c r="BX42" s="32">
        <f t="shared" ref="BX42:BX72" si="49">INDEX($D$38:$BBY$38,1,AC42)</f>
        <v>1.44631895E-5</v>
      </c>
      <c r="BY42" s="32">
        <f t="shared" ref="BY42:BY72" si="50">INDEX($D$38:$BBY$38,1,AD42)</f>
        <v>1.4510646E-5</v>
      </c>
      <c r="BZ42" s="32">
        <f t="shared" ref="BZ42:BZ72" si="51">INDEX($D$38:$BBY$38,1,AE42)</f>
        <v>1.41332985E-5</v>
      </c>
      <c r="CA42" s="32">
        <f t="shared" ref="CA42:CA72" si="52">INDEX($D$38:$BBY$38,1,AF42)</f>
        <v>1.3366474E-5</v>
      </c>
      <c r="CB42" s="32">
        <f t="shared" ref="CB42:CB72" si="53">INDEX($D$38:$BBY$38,1,AG42)</f>
        <v>1.2278413E-5</v>
      </c>
      <c r="CC42" s="32">
        <f t="shared" ref="CC42:CC72" si="54">INDEX($D$38:$BBY$38,1,AH42)</f>
        <v>1.0959772E-5</v>
      </c>
      <c r="CD42" s="32">
        <f t="shared" ref="CD42:CD72" si="55">INDEX($D$38:$BBY$38,1,AI42)</f>
        <v>9.5107860000000005E-6</v>
      </c>
      <c r="CE42" s="32">
        <f t="shared" ref="CE42:CE72" si="56">INDEX($D$38:$BBY$38,1,AJ42)</f>
        <v>8.0285719999999997E-6</v>
      </c>
      <c r="CF42" s="32">
        <f t="shared" ref="CF42:CF72" si="57">INDEX($D$38:$BBY$38,1,AK42)</f>
        <v>6.5968214999999997E-6</v>
      </c>
      <c r="CG42" s="32">
        <f t="shared" ref="CG42:CG72" si="58">INDEX($D$38:$BBY$38,1,AL42)</f>
        <v>5.2794084999999997E-6</v>
      </c>
      <c r="CH42" s="32">
        <f t="shared" ref="CH42:CH72" si="59">INDEX($D$38:$BBY$38,1,AM42)</f>
        <v>4.1180129999999999E-6</v>
      </c>
      <c r="CI42" s="32">
        <f t="shared" ref="CI42:CI72" si="60">INDEX($D$38:$BBY$38,1,AN42)</f>
        <v>3.1329570000000002E-6</v>
      </c>
      <c r="CJ42" s="32">
        <f t="shared" ref="CJ42:CJ72" si="61">INDEX($D$38:$BBY$38,1,AO42)</f>
        <v>2.3265118000000001E-6</v>
      </c>
      <c r="CK42" s="32">
        <f t="shared" ref="CK42:CK72" si="62">INDEX($D$38:$BBY$38,1,AP42)</f>
        <v>1.6875682999999999E-6</v>
      </c>
      <c r="CL42" s="32">
        <f t="shared" ref="CL42:CL72" si="63">INDEX($D$38:$BBY$38,1,AQ42)</f>
        <v>1.196588E-6</v>
      </c>
      <c r="CM42" s="32">
        <f t="shared" ref="CM42:CM72" si="64">INDEX($D$38:$BBY$38,1,AR42)</f>
        <v>8.3001700000000004E-7</v>
      </c>
      <c r="CN42" s="32">
        <f t="shared" ref="CN42:CN72" si="65">INDEX($D$38:$BBY$38,1,AS42)</f>
        <v>5.6374879999999999E-7</v>
      </c>
      <c r="CO42" s="32">
        <f t="shared" ref="CO42:CO72" si="66">INDEX($D$38:$BBY$38,1,AT42)</f>
        <v>3.7552052999999998E-7</v>
      </c>
      <c r="CP42" s="32">
        <f t="shared" ref="CP42:CP72" si="67">INDEX($D$38:$BBY$38,1,AU42)</f>
        <v>2.4645170000000001E-7</v>
      </c>
      <c r="CQ42" s="32">
        <f t="shared" ref="CQ42:CQ72" si="68">INDEX($D$38:$BBY$38,1,AV42)</f>
        <v>1.6225417E-7</v>
      </c>
      <c r="CR42" s="32">
        <f t="shared" ref="CR42:CR72" si="69">INDEX($D$38:$BBY$38,1,AW42)</f>
        <v>1.1537622400000001E-7</v>
      </c>
      <c r="CV42" s="27">
        <f>'03_MVT'!B3</f>
        <v>0</v>
      </c>
      <c r="CW42" s="27">
        <f>'03_MVT'!C3</f>
        <v>14.739000000000001</v>
      </c>
    </row>
    <row r="43" spans="1:1429" ht="7.5" customHeight="1" x14ac:dyDescent="0.15">
      <c r="A43" s="33">
        <f t="shared" si="23"/>
        <v>1</v>
      </c>
      <c r="B43" s="33">
        <f>B42+C$42</f>
        <v>47</v>
      </c>
      <c r="C43" s="36">
        <v>31</v>
      </c>
      <c r="D43" s="38">
        <f t="shared" ref="D43:D72" si="70">B43</f>
        <v>47</v>
      </c>
      <c r="E43" s="39">
        <f t="shared" ref="E43:AW43" si="71">D43+1</f>
        <v>48</v>
      </c>
      <c r="F43" s="39">
        <f t="shared" si="71"/>
        <v>49</v>
      </c>
      <c r="G43" s="39">
        <f t="shared" si="71"/>
        <v>50</v>
      </c>
      <c r="H43" s="39">
        <f t="shared" si="71"/>
        <v>51</v>
      </c>
      <c r="I43" s="39">
        <f t="shared" si="71"/>
        <v>52</v>
      </c>
      <c r="J43" s="39">
        <f t="shared" si="71"/>
        <v>53</v>
      </c>
      <c r="K43" s="39">
        <f t="shared" si="71"/>
        <v>54</v>
      </c>
      <c r="L43" s="39">
        <f t="shared" si="71"/>
        <v>55</v>
      </c>
      <c r="M43" s="39">
        <f t="shared" si="71"/>
        <v>56</v>
      </c>
      <c r="N43" s="39">
        <f t="shared" si="71"/>
        <v>57</v>
      </c>
      <c r="O43" s="39">
        <f t="shared" si="71"/>
        <v>58</v>
      </c>
      <c r="P43" s="39">
        <f t="shared" si="71"/>
        <v>59</v>
      </c>
      <c r="Q43" s="39">
        <f t="shared" si="71"/>
        <v>60</v>
      </c>
      <c r="R43" s="39">
        <f t="shared" si="71"/>
        <v>61</v>
      </c>
      <c r="S43" s="39">
        <f t="shared" si="71"/>
        <v>62</v>
      </c>
      <c r="T43" s="39">
        <f t="shared" si="71"/>
        <v>63</v>
      </c>
      <c r="U43" s="39">
        <f t="shared" si="71"/>
        <v>64</v>
      </c>
      <c r="V43" s="39">
        <f t="shared" si="71"/>
        <v>65</v>
      </c>
      <c r="W43" s="39">
        <f t="shared" si="71"/>
        <v>66</v>
      </c>
      <c r="X43" s="39">
        <f t="shared" si="71"/>
        <v>67</v>
      </c>
      <c r="Y43" s="39">
        <f t="shared" si="71"/>
        <v>68</v>
      </c>
      <c r="Z43" s="39">
        <f t="shared" si="71"/>
        <v>69</v>
      </c>
      <c r="AA43" s="39">
        <f t="shared" si="71"/>
        <v>70</v>
      </c>
      <c r="AB43" s="39">
        <f t="shared" si="71"/>
        <v>71</v>
      </c>
      <c r="AC43" s="39">
        <f t="shared" si="71"/>
        <v>72</v>
      </c>
      <c r="AD43" s="39">
        <f t="shared" si="71"/>
        <v>73</v>
      </c>
      <c r="AE43" s="39">
        <f t="shared" si="71"/>
        <v>74</v>
      </c>
      <c r="AF43" s="39">
        <f t="shared" si="71"/>
        <v>75</v>
      </c>
      <c r="AG43" s="39">
        <f t="shared" si="71"/>
        <v>76</v>
      </c>
      <c r="AH43" s="39">
        <f t="shared" si="71"/>
        <v>77</v>
      </c>
      <c r="AI43" s="39">
        <f t="shared" si="71"/>
        <v>78</v>
      </c>
      <c r="AJ43" s="39">
        <f t="shared" si="71"/>
        <v>79</v>
      </c>
      <c r="AK43" s="39">
        <f t="shared" si="71"/>
        <v>80</v>
      </c>
      <c r="AL43" s="39">
        <f t="shared" si="71"/>
        <v>81</v>
      </c>
      <c r="AM43" s="39">
        <f t="shared" si="71"/>
        <v>82</v>
      </c>
      <c r="AN43" s="39">
        <f t="shared" si="71"/>
        <v>83</v>
      </c>
      <c r="AO43" s="39">
        <f t="shared" si="71"/>
        <v>84</v>
      </c>
      <c r="AP43" s="39">
        <f t="shared" si="71"/>
        <v>85</v>
      </c>
      <c r="AQ43" s="39">
        <f t="shared" si="71"/>
        <v>86</v>
      </c>
      <c r="AR43" s="39">
        <f t="shared" si="71"/>
        <v>87</v>
      </c>
      <c r="AS43" s="39">
        <f t="shared" si="71"/>
        <v>88</v>
      </c>
      <c r="AT43" s="39">
        <f t="shared" si="71"/>
        <v>89</v>
      </c>
      <c r="AU43" s="39">
        <f t="shared" si="71"/>
        <v>90</v>
      </c>
      <c r="AV43" s="39">
        <f t="shared" si="71"/>
        <v>91</v>
      </c>
      <c r="AW43" s="39">
        <f t="shared" si="71"/>
        <v>92</v>
      </c>
      <c r="AY43" s="32">
        <f t="shared" ref="AY43:AY72" si="72">INDEX($D$38:$BBY$38,1,D43)</f>
        <v>5.5949930000000001E-9</v>
      </c>
      <c r="AZ43" s="32">
        <f t="shared" si="25"/>
        <v>1.10970415E-8</v>
      </c>
      <c r="BA43" s="32">
        <f t="shared" si="26"/>
        <v>2.0876489999999998E-8</v>
      </c>
      <c r="BB43" s="32">
        <f t="shared" si="27"/>
        <v>3.7934593999999998E-8</v>
      </c>
      <c r="BC43" s="32">
        <f t="shared" si="28"/>
        <v>6.7171633999999997E-8</v>
      </c>
      <c r="BD43" s="32">
        <f t="shared" si="29"/>
        <v>1.1633512E-7</v>
      </c>
      <c r="BE43" s="32">
        <f t="shared" si="30"/>
        <v>1.973146E-7</v>
      </c>
      <c r="BF43" s="32">
        <f t="shared" si="31"/>
        <v>3.2779257999999999E-7</v>
      </c>
      <c r="BG43" s="32">
        <f t="shared" si="32"/>
        <v>5.3318870000000002E-7</v>
      </c>
      <c r="BH43" s="32">
        <f t="shared" si="33"/>
        <v>8.4871203000000004E-7</v>
      </c>
      <c r="BI43" s="32">
        <f t="shared" si="34"/>
        <v>1.3211501999999999E-6</v>
      </c>
      <c r="BJ43" s="32">
        <f t="shared" si="35"/>
        <v>2.0098003E-6</v>
      </c>
      <c r="BK43" s="32">
        <f t="shared" si="36"/>
        <v>2.9856963000000002E-6</v>
      </c>
      <c r="BL43" s="32">
        <f t="shared" si="37"/>
        <v>4.3281460000000001E-6</v>
      </c>
      <c r="BM43" s="32">
        <f t="shared" si="38"/>
        <v>6.1176483999999999E-6</v>
      </c>
      <c r="BN43" s="32">
        <f t="shared" si="39"/>
        <v>8.4250330000000001E-6</v>
      </c>
      <c r="BO43" s="32">
        <f t="shared" si="40"/>
        <v>1.1295606E-5</v>
      </c>
      <c r="BP43" s="32">
        <f t="shared" si="41"/>
        <v>1.4731638E-5</v>
      </c>
      <c r="BQ43" s="32">
        <f t="shared" si="42"/>
        <v>1.8680066000000001E-5</v>
      </c>
      <c r="BR43" s="32">
        <f t="shared" si="43"/>
        <v>2.302542E-5</v>
      </c>
      <c r="BS43" s="32">
        <f t="shared" si="44"/>
        <v>2.7582351000000001E-5</v>
      </c>
      <c r="BT43" s="32">
        <f t="shared" si="45"/>
        <v>3.2096486000000002E-5</v>
      </c>
      <c r="BU43" s="32">
        <f t="shared" si="46"/>
        <v>3.6260814999999998E-5</v>
      </c>
      <c r="BV43" s="32">
        <f t="shared" si="47"/>
        <v>3.9752136E-5</v>
      </c>
      <c r="BW43" s="32">
        <f t="shared" si="48"/>
        <v>4.2273936E-5</v>
      </c>
      <c r="BX43" s="32">
        <f t="shared" si="49"/>
        <v>4.3599244000000001E-5</v>
      </c>
      <c r="BY43" s="32">
        <f t="shared" si="50"/>
        <v>4.3606233E-5</v>
      </c>
      <c r="BZ43" s="32">
        <f t="shared" si="51"/>
        <v>4.2297679999999999E-5</v>
      </c>
      <c r="CA43" s="32">
        <f t="shared" si="52"/>
        <v>3.9800055999999998E-5</v>
      </c>
      <c r="CB43" s="32">
        <f t="shared" si="53"/>
        <v>3.6343049999999998E-5</v>
      </c>
      <c r="CC43" s="32">
        <f t="shared" si="54"/>
        <v>3.2222009999999998E-5</v>
      </c>
      <c r="CD43" s="32">
        <f t="shared" si="55"/>
        <v>2.7755654E-5</v>
      </c>
      <c r="CE43" s="32">
        <f t="shared" si="56"/>
        <v>2.3244635E-5</v>
      </c>
      <c r="CF43" s="32">
        <f t="shared" si="57"/>
        <v>1.8939546999999999E-5</v>
      </c>
      <c r="CG43" s="32">
        <f t="shared" si="58"/>
        <v>1.5023987E-5</v>
      </c>
      <c r="CH43" s="32">
        <f t="shared" si="59"/>
        <v>1.1611699999999999E-5</v>
      </c>
      <c r="CI43" s="32">
        <f t="shared" si="60"/>
        <v>8.7508200000000007E-6</v>
      </c>
      <c r="CJ43" s="32">
        <f t="shared" si="61"/>
        <v>6.4356664000000002E-6</v>
      </c>
      <c r="CK43" s="32">
        <f t="shared" si="62"/>
        <v>4.6224960000000001E-6</v>
      </c>
      <c r="CL43" s="32">
        <f t="shared" si="63"/>
        <v>3.2451887E-6</v>
      </c>
      <c r="CM43" s="32">
        <f t="shared" si="64"/>
        <v>2.2285958000000002E-6</v>
      </c>
      <c r="CN43" s="32">
        <f t="shared" si="65"/>
        <v>1.4984953E-6</v>
      </c>
      <c r="CO43" s="32">
        <f t="shared" si="66"/>
        <v>9.880976000000001E-7</v>
      </c>
      <c r="CP43" s="32">
        <f t="shared" si="67"/>
        <v>6.4184906000000002E-7</v>
      </c>
      <c r="CQ43" s="32">
        <f t="shared" si="68"/>
        <v>4.1830809999999998E-7</v>
      </c>
      <c r="CR43" s="32">
        <f t="shared" si="69"/>
        <v>2.9732109999999998E-7</v>
      </c>
      <c r="CV43" s="27">
        <f>'03_MVT'!B4</f>
        <v>1</v>
      </c>
      <c r="CW43" s="27">
        <f>'03_MVT'!C4</f>
        <v>29.478999999999999</v>
      </c>
    </row>
    <row r="44" spans="1:1429" ht="7.5" customHeight="1" x14ac:dyDescent="0.15">
      <c r="A44" s="33">
        <f t="shared" si="23"/>
        <v>2</v>
      </c>
      <c r="B44" s="33">
        <f t="shared" ref="B44:B52" si="73">B43+C$42</f>
        <v>93</v>
      </c>
      <c r="C44" s="50">
        <f>C42*C43</f>
        <v>1426</v>
      </c>
      <c r="D44" s="38">
        <f t="shared" si="70"/>
        <v>93</v>
      </c>
      <c r="E44" s="39">
        <f t="shared" ref="E44:AW44" si="74">D44+1</f>
        <v>94</v>
      </c>
      <c r="F44" s="39">
        <f t="shared" si="74"/>
        <v>95</v>
      </c>
      <c r="G44" s="39">
        <f t="shared" si="74"/>
        <v>96</v>
      </c>
      <c r="H44" s="39">
        <f t="shared" si="74"/>
        <v>97</v>
      </c>
      <c r="I44" s="39">
        <f t="shared" si="74"/>
        <v>98</v>
      </c>
      <c r="J44" s="39">
        <f t="shared" si="74"/>
        <v>99</v>
      </c>
      <c r="K44" s="39">
        <f t="shared" si="74"/>
        <v>100</v>
      </c>
      <c r="L44" s="39">
        <f t="shared" si="74"/>
        <v>101</v>
      </c>
      <c r="M44" s="39">
        <f t="shared" si="74"/>
        <v>102</v>
      </c>
      <c r="N44" s="39">
        <f t="shared" si="74"/>
        <v>103</v>
      </c>
      <c r="O44" s="39">
        <f t="shared" si="74"/>
        <v>104</v>
      </c>
      <c r="P44" s="39">
        <f t="shared" si="74"/>
        <v>105</v>
      </c>
      <c r="Q44" s="39">
        <f t="shared" si="74"/>
        <v>106</v>
      </c>
      <c r="R44" s="39">
        <f t="shared" si="74"/>
        <v>107</v>
      </c>
      <c r="S44" s="39">
        <f t="shared" si="74"/>
        <v>108</v>
      </c>
      <c r="T44" s="39">
        <f t="shared" si="74"/>
        <v>109</v>
      </c>
      <c r="U44" s="39">
        <f t="shared" si="74"/>
        <v>110</v>
      </c>
      <c r="V44" s="39">
        <f t="shared" si="74"/>
        <v>111</v>
      </c>
      <c r="W44" s="39">
        <f t="shared" si="74"/>
        <v>112</v>
      </c>
      <c r="X44" s="39">
        <f t="shared" si="74"/>
        <v>113</v>
      </c>
      <c r="Y44" s="39">
        <f t="shared" si="74"/>
        <v>114</v>
      </c>
      <c r="Z44" s="39">
        <f t="shared" si="74"/>
        <v>115</v>
      </c>
      <c r="AA44" s="39">
        <f t="shared" si="74"/>
        <v>116</v>
      </c>
      <c r="AB44" s="39">
        <f t="shared" si="74"/>
        <v>117</v>
      </c>
      <c r="AC44" s="39">
        <f t="shared" si="74"/>
        <v>118</v>
      </c>
      <c r="AD44" s="39">
        <f t="shared" si="74"/>
        <v>119</v>
      </c>
      <c r="AE44" s="39">
        <f t="shared" si="74"/>
        <v>120</v>
      </c>
      <c r="AF44" s="39">
        <f t="shared" si="74"/>
        <v>121</v>
      </c>
      <c r="AG44" s="39">
        <f t="shared" si="74"/>
        <v>122</v>
      </c>
      <c r="AH44" s="39">
        <f t="shared" si="74"/>
        <v>123</v>
      </c>
      <c r="AI44" s="39">
        <f t="shared" si="74"/>
        <v>124</v>
      </c>
      <c r="AJ44" s="39">
        <f t="shared" si="74"/>
        <v>125</v>
      </c>
      <c r="AK44" s="39">
        <f t="shared" si="74"/>
        <v>126</v>
      </c>
      <c r="AL44" s="39">
        <f t="shared" si="74"/>
        <v>127</v>
      </c>
      <c r="AM44" s="39">
        <f t="shared" si="74"/>
        <v>128</v>
      </c>
      <c r="AN44" s="39">
        <f t="shared" si="74"/>
        <v>129</v>
      </c>
      <c r="AO44" s="39">
        <f t="shared" si="74"/>
        <v>130</v>
      </c>
      <c r="AP44" s="39">
        <f t="shared" si="74"/>
        <v>131</v>
      </c>
      <c r="AQ44" s="39">
        <f t="shared" si="74"/>
        <v>132</v>
      </c>
      <c r="AR44" s="39">
        <f t="shared" si="74"/>
        <v>133</v>
      </c>
      <c r="AS44" s="39">
        <f t="shared" si="74"/>
        <v>134</v>
      </c>
      <c r="AT44" s="39">
        <f t="shared" si="74"/>
        <v>135</v>
      </c>
      <c r="AU44" s="39">
        <f t="shared" si="74"/>
        <v>136</v>
      </c>
      <c r="AV44" s="39">
        <f t="shared" si="74"/>
        <v>137</v>
      </c>
      <c r="AW44" s="39">
        <f t="shared" si="74"/>
        <v>138</v>
      </c>
      <c r="AY44" s="32">
        <f t="shared" si="72"/>
        <v>1.7210847999999999E-8</v>
      </c>
      <c r="AZ44" s="32">
        <f t="shared" si="25"/>
        <v>3.4224093999999999E-8</v>
      </c>
      <c r="BA44" s="32">
        <f t="shared" si="26"/>
        <v>6.4833799999999999E-8</v>
      </c>
      <c r="BB44" s="32">
        <f t="shared" si="27"/>
        <v>1.1889431000000001E-7</v>
      </c>
      <c r="BC44" s="32">
        <f t="shared" si="28"/>
        <v>2.1269439E-7</v>
      </c>
      <c r="BD44" s="32">
        <f t="shared" si="29"/>
        <v>3.7231932999999999E-7</v>
      </c>
      <c r="BE44" s="32">
        <f t="shared" si="30"/>
        <v>6.3831163000000004E-7</v>
      </c>
      <c r="BF44" s="32">
        <f t="shared" si="31"/>
        <v>1.0717149000000001E-6</v>
      </c>
      <c r="BG44" s="32">
        <f t="shared" si="32"/>
        <v>1.7613383999999999E-6</v>
      </c>
      <c r="BH44" s="32">
        <f t="shared" si="33"/>
        <v>2.8316265000000001E-6</v>
      </c>
      <c r="BI44" s="32">
        <f t="shared" si="34"/>
        <v>4.4498564999999997E-6</v>
      </c>
      <c r="BJ44" s="32">
        <f t="shared" si="35"/>
        <v>6.8304739999999998E-6</v>
      </c>
      <c r="BK44" s="32">
        <f t="shared" si="36"/>
        <v>1.0233361500000001E-5</v>
      </c>
      <c r="BL44" s="32">
        <f t="shared" si="37"/>
        <v>1.4952288E-5</v>
      </c>
      <c r="BM44" s="32">
        <f t="shared" si="38"/>
        <v>2.1288903E-5</v>
      </c>
      <c r="BN44" s="32">
        <f t="shared" si="39"/>
        <v>2.9517882000000002E-5</v>
      </c>
      <c r="BO44" s="32">
        <f t="shared" si="40"/>
        <v>3.9811522999999999E-5</v>
      </c>
      <c r="BP44" s="32">
        <f t="shared" si="41"/>
        <v>5.215668E-5</v>
      </c>
      <c r="BQ44" s="32">
        <f t="shared" si="42"/>
        <v>6.6346249999999995E-5</v>
      </c>
      <c r="BR44" s="32">
        <f t="shared" si="43"/>
        <v>8.1971934999999996E-5</v>
      </c>
      <c r="BS44" s="32">
        <f t="shared" si="44"/>
        <v>9.8375089999999999E-5</v>
      </c>
      <c r="BT44" s="32">
        <f t="shared" si="45"/>
        <v>1.1462771999999999E-4</v>
      </c>
      <c r="BU44" s="32">
        <f t="shared" si="46"/>
        <v>1.2956426999999999E-4</v>
      </c>
      <c r="BV44" s="32">
        <f t="shared" si="47"/>
        <v>1.4197014000000001E-4</v>
      </c>
      <c r="BW44" s="32">
        <f t="shared" si="48"/>
        <v>1.507491E-4</v>
      </c>
      <c r="BX44" s="32">
        <f t="shared" si="49"/>
        <v>1.5508049999999999E-4</v>
      </c>
      <c r="BY44" s="32">
        <f t="shared" si="50"/>
        <v>1.5455397000000001E-4</v>
      </c>
      <c r="BZ44" s="32">
        <f t="shared" si="51"/>
        <v>1.4923376E-4</v>
      </c>
      <c r="CA44" s="32">
        <f t="shared" si="52"/>
        <v>1.3964509999999999E-4</v>
      </c>
      <c r="CB44" s="32">
        <f t="shared" si="53"/>
        <v>1.2670288999999999E-4</v>
      </c>
      <c r="CC44" s="32">
        <f t="shared" si="54"/>
        <v>1.115372E-4</v>
      </c>
      <c r="CD44" s="32">
        <f t="shared" si="55"/>
        <v>9.5338739999999999E-5</v>
      </c>
      <c r="CE44" s="32">
        <f t="shared" si="56"/>
        <v>7.9200020000000002E-5</v>
      </c>
      <c r="CF44" s="32">
        <f t="shared" si="57"/>
        <v>6.3993124000000001E-5</v>
      </c>
      <c r="CG44" s="32">
        <f t="shared" si="58"/>
        <v>5.0319579999999997E-5</v>
      </c>
      <c r="CH44" s="32">
        <f t="shared" si="59"/>
        <v>3.853932E-5</v>
      </c>
      <c r="CI44" s="32">
        <f t="shared" si="60"/>
        <v>2.8776212E-5</v>
      </c>
      <c r="CJ44" s="32">
        <f t="shared" si="61"/>
        <v>2.0965235E-5</v>
      </c>
      <c r="CK44" s="32">
        <f t="shared" si="62"/>
        <v>1.4916581E-5</v>
      </c>
      <c r="CL44" s="32">
        <f t="shared" si="63"/>
        <v>1.0372873499999999E-5</v>
      </c>
      <c r="CM44" s="32">
        <f t="shared" si="64"/>
        <v>7.0558110000000004E-6</v>
      </c>
      <c r="CN44" s="32">
        <f t="shared" si="65"/>
        <v>4.6991569999999997E-6</v>
      </c>
      <c r="CO44" s="32">
        <f t="shared" si="66"/>
        <v>3.0688718000000002E-6</v>
      </c>
      <c r="CP44" s="32">
        <f t="shared" si="67"/>
        <v>1.9731517000000001E-6</v>
      </c>
      <c r="CQ44" s="32">
        <f t="shared" si="68"/>
        <v>1.2659515000000001E-6</v>
      </c>
      <c r="CR44" s="32">
        <f t="shared" si="69"/>
        <v>8.4331620000000004E-7</v>
      </c>
      <c r="CV44" s="27">
        <f>'03_MVT'!B5</f>
        <v>2</v>
      </c>
      <c r="CW44" s="27">
        <f>'03_MVT'!C5</f>
        <v>44.218000000000004</v>
      </c>
    </row>
    <row r="45" spans="1:1429" ht="7.5" customHeight="1" x14ac:dyDescent="0.15">
      <c r="A45" s="33">
        <f t="shared" si="23"/>
        <v>3</v>
      </c>
      <c r="B45" s="33">
        <f t="shared" si="73"/>
        <v>139</v>
      </c>
      <c r="C45" s="33">
        <f>C44/C42</f>
        <v>31</v>
      </c>
      <c r="D45" s="38">
        <f t="shared" si="70"/>
        <v>139</v>
      </c>
      <c r="E45" s="39">
        <f t="shared" ref="E45:AW45" si="75">D45+1</f>
        <v>140</v>
      </c>
      <c r="F45" s="39">
        <f t="shared" si="75"/>
        <v>141</v>
      </c>
      <c r="G45" s="39">
        <f t="shared" si="75"/>
        <v>142</v>
      </c>
      <c r="H45" s="39">
        <f t="shared" si="75"/>
        <v>143</v>
      </c>
      <c r="I45" s="39">
        <f t="shared" si="75"/>
        <v>144</v>
      </c>
      <c r="J45" s="39">
        <f t="shared" si="75"/>
        <v>145</v>
      </c>
      <c r="K45" s="39">
        <f t="shared" si="75"/>
        <v>146</v>
      </c>
      <c r="L45" s="39">
        <f t="shared" si="75"/>
        <v>147</v>
      </c>
      <c r="M45" s="39">
        <f t="shared" si="75"/>
        <v>148</v>
      </c>
      <c r="N45" s="39">
        <f t="shared" si="75"/>
        <v>149</v>
      </c>
      <c r="O45" s="39">
        <f t="shared" si="75"/>
        <v>150</v>
      </c>
      <c r="P45" s="39">
        <f t="shared" si="75"/>
        <v>151</v>
      </c>
      <c r="Q45" s="39">
        <f t="shared" si="75"/>
        <v>152</v>
      </c>
      <c r="R45" s="39">
        <f t="shared" si="75"/>
        <v>153</v>
      </c>
      <c r="S45" s="39">
        <f t="shared" si="75"/>
        <v>154</v>
      </c>
      <c r="T45" s="39">
        <f t="shared" si="75"/>
        <v>155</v>
      </c>
      <c r="U45" s="39">
        <f t="shared" si="75"/>
        <v>156</v>
      </c>
      <c r="V45" s="39">
        <f t="shared" si="75"/>
        <v>157</v>
      </c>
      <c r="W45" s="39">
        <f t="shared" si="75"/>
        <v>158</v>
      </c>
      <c r="X45" s="39">
        <f t="shared" si="75"/>
        <v>159</v>
      </c>
      <c r="Y45" s="39">
        <f t="shared" si="75"/>
        <v>160</v>
      </c>
      <c r="Z45" s="39">
        <f t="shared" si="75"/>
        <v>161</v>
      </c>
      <c r="AA45" s="39">
        <f t="shared" si="75"/>
        <v>162</v>
      </c>
      <c r="AB45" s="39">
        <f t="shared" si="75"/>
        <v>163</v>
      </c>
      <c r="AC45" s="39">
        <f t="shared" si="75"/>
        <v>164</v>
      </c>
      <c r="AD45" s="39">
        <f t="shared" si="75"/>
        <v>165</v>
      </c>
      <c r="AE45" s="39">
        <f t="shared" si="75"/>
        <v>166</v>
      </c>
      <c r="AF45" s="39">
        <f t="shared" si="75"/>
        <v>167</v>
      </c>
      <c r="AG45" s="39">
        <f t="shared" si="75"/>
        <v>168</v>
      </c>
      <c r="AH45" s="39">
        <f t="shared" si="75"/>
        <v>169</v>
      </c>
      <c r="AI45" s="39">
        <f t="shared" si="75"/>
        <v>170</v>
      </c>
      <c r="AJ45" s="39">
        <f t="shared" si="75"/>
        <v>171</v>
      </c>
      <c r="AK45" s="39">
        <f t="shared" si="75"/>
        <v>172</v>
      </c>
      <c r="AL45" s="39">
        <f t="shared" si="75"/>
        <v>173</v>
      </c>
      <c r="AM45" s="39">
        <f t="shared" si="75"/>
        <v>174</v>
      </c>
      <c r="AN45" s="39">
        <f t="shared" si="75"/>
        <v>175</v>
      </c>
      <c r="AO45" s="39">
        <f t="shared" si="75"/>
        <v>176</v>
      </c>
      <c r="AP45" s="39">
        <f t="shared" si="75"/>
        <v>177</v>
      </c>
      <c r="AQ45" s="39">
        <f t="shared" si="75"/>
        <v>178</v>
      </c>
      <c r="AR45" s="39">
        <f t="shared" si="75"/>
        <v>179</v>
      </c>
      <c r="AS45" s="39">
        <f t="shared" si="75"/>
        <v>180</v>
      </c>
      <c r="AT45" s="39">
        <f t="shared" si="75"/>
        <v>181</v>
      </c>
      <c r="AU45" s="39">
        <f t="shared" si="75"/>
        <v>182</v>
      </c>
      <c r="AV45" s="39">
        <f t="shared" si="75"/>
        <v>183</v>
      </c>
      <c r="AW45" s="39">
        <f t="shared" si="75"/>
        <v>184</v>
      </c>
      <c r="AY45" s="32">
        <f t="shared" si="72"/>
        <v>5.201056E-8</v>
      </c>
      <c r="AZ45" s="32">
        <f t="shared" si="25"/>
        <v>1.037236E-7</v>
      </c>
      <c r="BA45" s="32">
        <f t="shared" si="26"/>
        <v>1.9792212E-7</v>
      </c>
      <c r="BB45" s="32">
        <f t="shared" si="27"/>
        <v>3.6640355000000001E-7</v>
      </c>
      <c r="BC45" s="32">
        <f t="shared" si="28"/>
        <v>6.6240153000000005E-7</v>
      </c>
      <c r="BD45" s="32">
        <f t="shared" si="29"/>
        <v>1.1723005000000001E-6</v>
      </c>
      <c r="BE45" s="32">
        <f t="shared" si="30"/>
        <v>2.0321188E-6</v>
      </c>
      <c r="BF45" s="32">
        <f t="shared" si="31"/>
        <v>3.4492407000000002E-6</v>
      </c>
      <c r="BG45" s="32">
        <f t="shared" si="32"/>
        <v>5.7289920000000003E-6</v>
      </c>
      <c r="BH45" s="32">
        <f t="shared" si="33"/>
        <v>9.3040809999999993E-6</v>
      </c>
      <c r="BI45" s="32">
        <f t="shared" si="34"/>
        <v>1.4762567E-5</v>
      </c>
      <c r="BJ45" s="32">
        <f t="shared" si="35"/>
        <v>2.2866574000000001E-5</v>
      </c>
      <c r="BK45" s="32">
        <f t="shared" si="36"/>
        <v>3.454904E-5</v>
      </c>
      <c r="BL45" s="32">
        <f t="shared" si="37"/>
        <v>5.0880390000000001E-5</v>
      </c>
      <c r="BM45" s="32">
        <f t="shared" si="38"/>
        <v>7.2959099999999997E-5</v>
      </c>
      <c r="BN45" s="32">
        <f t="shared" si="39"/>
        <v>1.0192032E-4</v>
      </c>
      <c r="BO45" s="32">
        <f t="shared" si="40"/>
        <v>1.3843252999999999E-4</v>
      </c>
      <c r="BP45" s="32">
        <f t="shared" si="41"/>
        <v>1.8207736E-4</v>
      </c>
      <c r="BQ45" s="32">
        <f t="shared" si="42"/>
        <v>2.3212309999999999E-4</v>
      </c>
      <c r="BR45" s="32">
        <f t="shared" si="43"/>
        <v>2.872199E-4</v>
      </c>
      <c r="BS45" s="32">
        <f t="shared" si="44"/>
        <v>3.4512082000000001E-4</v>
      </c>
      <c r="BT45" s="32">
        <f t="shared" si="45"/>
        <v>4.0262739999999999E-4</v>
      </c>
      <c r="BU45" s="32">
        <f t="shared" si="46"/>
        <v>4.5511784E-4</v>
      </c>
      <c r="BV45" s="32">
        <f t="shared" si="47"/>
        <v>4.9812070000000003E-4</v>
      </c>
      <c r="BW45" s="32">
        <f t="shared" si="48"/>
        <v>5.2772083999999997E-4</v>
      </c>
      <c r="BX45" s="32">
        <f t="shared" si="49"/>
        <v>5.4104480000000002E-4</v>
      </c>
      <c r="BY45" s="32">
        <f t="shared" si="50"/>
        <v>5.3681240000000004E-4</v>
      </c>
      <c r="BZ45" s="32">
        <f t="shared" si="51"/>
        <v>5.1548960000000004E-4</v>
      </c>
      <c r="CA45" s="32">
        <f t="shared" si="52"/>
        <v>4.7915084999999998E-4</v>
      </c>
      <c r="CB45" s="32">
        <f t="shared" si="53"/>
        <v>4.315182E-4</v>
      </c>
      <c r="CC45" s="32">
        <f t="shared" si="54"/>
        <v>3.7678883999999998E-4</v>
      </c>
      <c r="CD45" s="32">
        <f t="shared" si="55"/>
        <v>3.1928840000000001E-4</v>
      </c>
      <c r="CE45" s="32">
        <f t="shared" si="56"/>
        <v>2.6292790000000002E-4</v>
      </c>
      <c r="CF45" s="32">
        <f t="shared" si="57"/>
        <v>2.1063629999999999E-4</v>
      </c>
      <c r="CG45" s="32">
        <f t="shared" si="58"/>
        <v>1.6410953000000001E-4</v>
      </c>
      <c r="CH45" s="32">
        <f t="shared" si="59"/>
        <v>1.2450418000000001E-4</v>
      </c>
      <c r="CI45" s="32">
        <f t="shared" si="60"/>
        <v>9.2089439999999996E-5</v>
      </c>
      <c r="CJ45" s="32">
        <f t="shared" si="61"/>
        <v>6.6460656000000005E-5</v>
      </c>
      <c r="CK45" s="32">
        <f t="shared" si="62"/>
        <v>4.6841310000000002E-5</v>
      </c>
      <c r="CL45" s="32">
        <f t="shared" si="63"/>
        <v>3.2267619999999997E-5</v>
      </c>
      <c r="CM45" s="32">
        <f t="shared" si="64"/>
        <v>2.1744134E-5</v>
      </c>
      <c r="CN45" s="32">
        <f t="shared" si="65"/>
        <v>1.4347105000000001E-5</v>
      </c>
      <c r="CO45" s="32">
        <f t="shared" si="66"/>
        <v>9.2828369999999998E-6</v>
      </c>
      <c r="CP45" s="32">
        <f t="shared" si="67"/>
        <v>5.9134019999999996E-6</v>
      </c>
      <c r="CQ45" s="32">
        <f t="shared" si="68"/>
        <v>3.7673487E-6</v>
      </c>
      <c r="CR45" s="32">
        <f t="shared" si="69"/>
        <v>2.5691375000000002E-6</v>
      </c>
      <c r="CV45" s="27">
        <f>'03_MVT'!B6</f>
        <v>3</v>
      </c>
      <c r="CW45" s="27">
        <f>'03_MVT'!C6</f>
        <v>58.957999999999998</v>
      </c>
    </row>
    <row r="46" spans="1:1429" ht="3.75" customHeight="1" x14ac:dyDescent="0.15">
      <c r="A46" s="33">
        <f t="shared" si="23"/>
        <v>4</v>
      </c>
      <c r="B46" s="33">
        <f t="shared" si="73"/>
        <v>185</v>
      </c>
      <c r="C46" s="33"/>
      <c r="D46" s="38">
        <f t="shared" si="70"/>
        <v>185</v>
      </c>
      <c r="E46" s="39">
        <f t="shared" ref="E46:AW46" si="76">D46+1</f>
        <v>186</v>
      </c>
      <c r="F46" s="39">
        <f t="shared" si="76"/>
        <v>187</v>
      </c>
      <c r="G46" s="39">
        <f t="shared" si="76"/>
        <v>188</v>
      </c>
      <c r="H46" s="39">
        <f t="shared" si="76"/>
        <v>189</v>
      </c>
      <c r="I46" s="39">
        <f t="shared" si="76"/>
        <v>190</v>
      </c>
      <c r="J46" s="39">
        <f t="shared" si="76"/>
        <v>191</v>
      </c>
      <c r="K46" s="39">
        <f t="shared" si="76"/>
        <v>192</v>
      </c>
      <c r="L46" s="39">
        <f t="shared" si="76"/>
        <v>193</v>
      </c>
      <c r="M46" s="39">
        <f t="shared" si="76"/>
        <v>194</v>
      </c>
      <c r="N46" s="39">
        <f t="shared" si="76"/>
        <v>195</v>
      </c>
      <c r="O46" s="39">
        <f t="shared" si="76"/>
        <v>196</v>
      </c>
      <c r="P46" s="39">
        <f t="shared" si="76"/>
        <v>197</v>
      </c>
      <c r="Q46" s="39">
        <f t="shared" si="76"/>
        <v>198</v>
      </c>
      <c r="R46" s="39">
        <f t="shared" si="76"/>
        <v>199</v>
      </c>
      <c r="S46" s="39">
        <f t="shared" si="76"/>
        <v>200</v>
      </c>
      <c r="T46" s="39">
        <f t="shared" si="76"/>
        <v>201</v>
      </c>
      <c r="U46" s="39">
        <f t="shared" si="76"/>
        <v>202</v>
      </c>
      <c r="V46" s="39">
        <f t="shared" si="76"/>
        <v>203</v>
      </c>
      <c r="W46" s="39">
        <f t="shared" si="76"/>
        <v>204</v>
      </c>
      <c r="X46" s="39">
        <f t="shared" si="76"/>
        <v>205</v>
      </c>
      <c r="Y46" s="39">
        <f t="shared" si="76"/>
        <v>206</v>
      </c>
      <c r="Z46" s="39">
        <f t="shared" si="76"/>
        <v>207</v>
      </c>
      <c r="AA46" s="39">
        <f t="shared" si="76"/>
        <v>208</v>
      </c>
      <c r="AB46" s="39">
        <f t="shared" si="76"/>
        <v>209</v>
      </c>
      <c r="AC46" s="39">
        <f t="shared" si="76"/>
        <v>210</v>
      </c>
      <c r="AD46" s="39">
        <f t="shared" si="76"/>
        <v>211</v>
      </c>
      <c r="AE46" s="39">
        <f t="shared" si="76"/>
        <v>212</v>
      </c>
      <c r="AF46" s="39">
        <f t="shared" si="76"/>
        <v>213</v>
      </c>
      <c r="AG46" s="39">
        <f t="shared" si="76"/>
        <v>214</v>
      </c>
      <c r="AH46" s="39">
        <f t="shared" si="76"/>
        <v>215</v>
      </c>
      <c r="AI46" s="39">
        <f t="shared" si="76"/>
        <v>216</v>
      </c>
      <c r="AJ46" s="39">
        <f t="shared" si="76"/>
        <v>217</v>
      </c>
      <c r="AK46" s="39">
        <f t="shared" si="76"/>
        <v>218</v>
      </c>
      <c r="AL46" s="39">
        <f t="shared" si="76"/>
        <v>219</v>
      </c>
      <c r="AM46" s="39">
        <f t="shared" si="76"/>
        <v>220</v>
      </c>
      <c r="AN46" s="39">
        <f t="shared" si="76"/>
        <v>221</v>
      </c>
      <c r="AO46" s="39">
        <f t="shared" si="76"/>
        <v>222</v>
      </c>
      <c r="AP46" s="39">
        <f t="shared" si="76"/>
        <v>223</v>
      </c>
      <c r="AQ46" s="39">
        <f t="shared" si="76"/>
        <v>224</v>
      </c>
      <c r="AR46" s="39">
        <f t="shared" si="76"/>
        <v>225</v>
      </c>
      <c r="AS46" s="39">
        <f t="shared" si="76"/>
        <v>226</v>
      </c>
      <c r="AT46" s="39">
        <f t="shared" si="76"/>
        <v>227</v>
      </c>
      <c r="AU46" s="39">
        <f t="shared" si="76"/>
        <v>228</v>
      </c>
      <c r="AV46" s="39">
        <f t="shared" si="76"/>
        <v>229</v>
      </c>
      <c r="AW46" s="39">
        <f t="shared" si="76"/>
        <v>230</v>
      </c>
      <c r="AY46" s="32">
        <f t="shared" si="72"/>
        <v>1.5098317E-7</v>
      </c>
      <c r="AZ46" s="32">
        <f t="shared" si="25"/>
        <v>3.0211743E-7</v>
      </c>
      <c r="BA46" s="32">
        <f t="shared" si="26"/>
        <v>5.8106679999999999E-7</v>
      </c>
      <c r="BB46" s="32">
        <f t="shared" si="27"/>
        <v>1.086734E-6</v>
      </c>
      <c r="BC46" s="32">
        <f t="shared" si="28"/>
        <v>1.9870106000000001E-6</v>
      </c>
      <c r="BD46" s="32">
        <f t="shared" si="29"/>
        <v>3.5582912000000001E-6</v>
      </c>
      <c r="BE46" s="32">
        <f t="shared" si="30"/>
        <v>6.2420177E-6</v>
      </c>
      <c r="BF46" s="32">
        <f t="shared" si="31"/>
        <v>1.0720536E-5</v>
      </c>
      <c r="BG46" s="32">
        <f t="shared" si="32"/>
        <v>1.801138E-5</v>
      </c>
      <c r="BH46" s="32">
        <f t="shared" si="33"/>
        <v>2.9573406E-5</v>
      </c>
      <c r="BI46" s="32">
        <f t="shared" si="34"/>
        <v>4.7411089999999997E-5</v>
      </c>
      <c r="BJ46" s="32">
        <f t="shared" si="35"/>
        <v>7.4151896E-5</v>
      </c>
      <c r="BK46" s="32">
        <f t="shared" si="36"/>
        <v>1.1301601599999999E-4</v>
      </c>
      <c r="BL46" s="32">
        <f t="shared" si="37"/>
        <v>1.6782888E-4</v>
      </c>
      <c r="BM46" s="32">
        <f t="shared" si="38"/>
        <v>2.4200409999999999E-4</v>
      </c>
      <c r="BN46" s="32">
        <f t="shared" si="39"/>
        <v>3.4136932999999999E-4</v>
      </c>
      <c r="BO46" s="32">
        <f t="shared" si="40"/>
        <v>4.6922726E-4</v>
      </c>
      <c r="BP46" s="32">
        <f t="shared" si="41"/>
        <v>6.1720000000000004E-4</v>
      </c>
      <c r="BQ46" s="32">
        <f t="shared" si="42"/>
        <v>7.8755850000000001E-4</v>
      </c>
      <c r="BR46" s="32">
        <f t="shared" si="43"/>
        <v>9.7568109999999998E-4</v>
      </c>
      <c r="BS46" s="32">
        <f t="shared" si="44"/>
        <v>1.1732241999999999E-3</v>
      </c>
      <c r="BT46" s="32">
        <f t="shared" si="45"/>
        <v>1.3718525E-3</v>
      </c>
      <c r="BU46" s="32">
        <f t="shared" si="46"/>
        <v>1.5488717000000001E-3</v>
      </c>
      <c r="BV46" s="32">
        <f t="shared" si="47"/>
        <v>1.6903886999999999E-3</v>
      </c>
      <c r="BW46" s="32">
        <f t="shared" si="48"/>
        <v>1.7841395000000001E-3</v>
      </c>
      <c r="BX46" s="32">
        <f t="shared" si="49"/>
        <v>1.820117E-3</v>
      </c>
      <c r="BY46" s="32">
        <f t="shared" si="50"/>
        <v>1.7948980000000001E-3</v>
      </c>
      <c r="BZ46" s="32">
        <f t="shared" si="51"/>
        <v>1.7111938E-3</v>
      </c>
      <c r="CA46" s="32">
        <f t="shared" si="52"/>
        <v>1.5757881000000001E-3</v>
      </c>
      <c r="CB46" s="32">
        <f t="shared" si="53"/>
        <v>1.4063788000000001E-3</v>
      </c>
      <c r="CC46" s="32">
        <f t="shared" si="54"/>
        <v>1.2165492E-3</v>
      </c>
      <c r="CD46" s="32">
        <f t="shared" si="55"/>
        <v>1.0201469000000001E-3</v>
      </c>
      <c r="CE46" s="32">
        <f t="shared" si="56"/>
        <v>8.3166019999999998E-4</v>
      </c>
      <c r="CF46" s="32">
        <f t="shared" si="57"/>
        <v>6.6137309999999996E-4</v>
      </c>
      <c r="CG46" s="32">
        <f t="shared" si="58"/>
        <v>5.0998665000000004E-4</v>
      </c>
      <c r="CH46" s="32">
        <f t="shared" si="59"/>
        <v>3.8291399999999999E-4</v>
      </c>
      <c r="CI46" s="32">
        <f t="shared" si="60"/>
        <v>2.8052443E-4</v>
      </c>
      <c r="CJ46" s="32">
        <f t="shared" si="61"/>
        <v>2.0050617000000001E-4</v>
      </c>
      <c r="CK46" s="32">
        <f t="shared" si="62"/>
        <v>1.3996914E-4</v>
      </c>
      <c r="CL46" s="32">
        <f t="shared" si="63"/>
        <v>9.5506980000000004E-5</v>
      </c>
      <c r="CM46" s="32">
        <f t="shared" si="64"/>
        <v>6.3754800000000002E-5</v>
      </c>
      <c r="CN46" s="32">
        <f t="shared" si="65"/>
        <v>4.167669E-5</v>
      </c>
      <c r="CO46" s="32">
        <f t="shared" si="66"/>
        <v>2.6720322999999999E-5</v>
      </c>
      <c r="CP46" s="32">
        <f t="shared" si="67"/>
        <v>1.6873205999999999E-5</v>
      </c>
      <c r="CQ46" s="32">
        <f t="shared" si="68"/>
        <v>1.0672511999999999E-5</v>
      </c>
      <c r="CR46" s="32">
        <f t="shared" si="69"/>
        <v>7.2767119999999996E-6</v>
      </c>
      <c r="CV46" s="27">
        <f>'03_MVT'!B7</f>
        <v>4</v>
      </c>
      <c r="CW46" s="27">
        <f>'03_MVT'!C7</f>
        <v>73.697000000000003</v>
      </c>
    </row>
    <row r="47" spans="1:1429" ht="3.75" customHeight="1" x14ac:dyDescent="0.15">
      <c r="A47" s="33">
        <f t="shared" si="23"/>
        <v>5</v>
      </c>
      <c r="B47" s="33">
        <f t="shared" si="73"/>
        <v>231</v>
      </c>
      <c r="C47" s="33"/>
      <c r="D47" s="38">
        <f t="shared" si="70"/>
        <v>231</v>
      </c>
      <c r="E47" s="39">
        <f t="shared" ref="E47:AW47" si="77">D47+1</f>
        <v>232</v>
      </c>
      <c r="F47" s="39">
        <f t="shared" si="77"/>
        <v>233</v>
      </c>
      <c r="G47" s="39">
        <f t="shared" si="77"/>
        <v>234</v>
      </c>
      <c r="H47" s="39">
        <f t="shared" si="77"/>
        <v>235</v>
      </c>
      <c r="I47" s="39">
        <f t="shared" si="77"/>
        <v>236</v>
      </c>
      <c r="J47" s="39">
        <f t="shared" si="77"/>
        <v>237</v>
      </c>
      <c r="K47" s="39">
        <f t="shared" si="77"/>
        <v>238</v>
      </c>
      <c r="L47" s="39">
        <f t="shared" si="77"/>
        <v>239</v>
      </c>
      <c r="M47" s="39">
        <f t="shared" si="77"/>
        <v>240</v>
      </c>
      <c r="N47" s="39">
        <f t="shared" si="77"/>
        <v>241</v>
      </c>
      <c r="O47" s="39">
        <f t="shared" si="77"/>
        <v>242</v>
      </c>
      <c r="P47" s="39">
        <f t="shared" si="77"/>
        <v>243</v>
      </c>
      <c r="Q47" s="39">
        <f t="shared" si="77"/>
        <v>244</v>
      </c>
      <c r="R47" s="39">
        <f t="shared" si="77"/>
        <v>245</v>
      </c>
      <c r="S47" s="39">
        <f t="shared" si="77"/>
        <v>246</v>
      </c>
      <c r="T47" s="39">
        <f t="shared" si="77"/>
        <v>247</v>
      </c>
      <c r="U47" s="39">
        <f t="shared" si="77"/>
        <v>248</v>
      </c>
      <c r="V47" s="39">
        <f t="shared" si="77"/>
        <v>249</v>
      </c>
      <c r="W47" s="39">
        <f t="shared" si="77"/>
        <v>250</v>
      </c>
      <c r="X47" s="39">
        <f t="shared" si="77"/>
        <v>251</v>
      </c>
      <c r="Y47" s="39">
        <f t="shared" si="77"/>
        <v>252</v>
      </c>
      <c r="Z47" s="39">
        <f t="shared" si="77"/>
        <v>253</v>
      </c>
      <c r="AA47" s="39">
        <f t="shared" si="77"/>
        <v>254</v>
      </c>
      <c r="AB47" s="39">
        <f t="shared" si="77"/>
        <v>255</v>
      </c>
      <c r="AC47" s="39">
        <f t="shared" si="77"/>
        <v>256</v>
      </c>
      <c r="AD47" s="39">
        <f t="shared" si="77"/>
        <v>257</v>
      </c>
      <c r="AE47" s="39">
        <f t="shared" si="77"/>
        <v>258</v>
      </c>
      <c r="AF47" s="39">
        <f t="shared" si="77"/>
        <v>259</v>
      </c>
      <c r="AG47" s="39">
        <f t="shared" si="77"/>
        <v>260</v>
      </c>
      <c r="AH47" s="39">
        <f t="shared" si="77"/>
        <v>261</v>
      </c>
      <c r="AI47" s="39">
        <f t="shared" si="77"/>
        <v>262</v>
      </c>
      <c r="AJ47" s="39">
        <f t="shared" si="77"/>
        <v>263</v>
      </c>
      <c r="AK47" s="39">
        <f t="shared" si="77"/>
        <v>264</v>
      </c>
      <c r="AL47" s="39">
        <f t="shared" si="77"/>
        <v>265</v>
      </c>
      <c r="AM47" s="39">
        <f t="shared" si="77"/>
        <v>266</v>
      </c>
      <c r="AN47" s="39">
        <f t="shared" si="77"/>
        <v>267</v>
      </c>
      <c r="AO47" s="39">
        <f t="shared" si="77"/>
        <v>268</v>
      </c>
      <c r="AP47" s="39">
        <f t="shared" si="77"/>
        <v>269</v>
      </c>
      <c r="AQ47" s="39">
        <f t="shared" si="77"/>
        <v>270</v>
      </c>
      <c r="AR47" s="39">
        <f t="shared" si="77"/>
        <v>271</v>
      </c>
      <c r="AS47" s="39">
        <f t="shared" si="77"/>
        <v>272</v>
      </c>
      <c r="AT47" s="39">
        <f t="shared" si="77"/>
        <v>273</v>
      </c>
      <c r="AU47" s="39">
        <f t="shared" si="77"/>
        <v>274</v>
      </c>
      <c r="AV47" s="39">
        <f t="shared" si="77"/>
        <v>275</v>
      </c>
      <c r="AW47" s="39">
        <f t="shared" si="77"/>
        <v>276</v>
      </c>
      <c r="AY47" s="32">
        <f t="shared" si="72"/>
        <v>4.1879337999999999E-7</v>
      </c>
      <c r="AZ47" s="32">
        <f t="shared" si="25"/>
        <v>8.4130579999999997E-7</v>
      </c>
      <c r="BA47" s="32">
        <f t="shared" si="26"/>
        <v>1.6322614999999999E-6</v>
      </c>
      <c r="BB47" s="32">
        <f t="shared" si="27"/>
        <v>3.0868961999999998E-6</v>
      </c>
      <c r="BC47" s="32">
        <f t="shared" si="28"/>
        <v>5.7141129999999998E-6</v>
      </c>
      <c r="BD47" s="32">
        <f t="shared" si="29"/>
        <v>1.0365268E-5</v>
      </c>
      <c r="BE47" s="32">
        <f t="shared" si="30"/>
        <v>1.8422512000000001E-5</v>
      </c>
      <c r="BF47" s="32">
        <f t="shared" si="31"/>
        <v>3.205746E-5</v>
      </c>
      <c r="BG47" s="32">
        <f t="shared" si="32"/>
        <v>5.455923E-5</v>
      </c>
      <c r="BH47" s="32">
        <f t="shared" si="33"/>
        <v>9.070607E-5</v>
      </c>
      <c r="BI47" s="32">
        <f t="shared" si="34"/>
        <v>1.471426E-4</v>
      </c>
      <c r="BJ47" s="32">
        <f t="shared" si="35"/>
        <v>2.328168E-4</v>
      </c>
      <c r="BK47" s="32">
        <f t="shared" si="36"/>
        <v>3.5810969999999998E-4</v>
      </c>
      <c r="BL47" s="32">
        <f t="shared" si="37"/>
        <v>5.3853495000000002E-4</v>
      </c>
      <c r="BM47" s="32">
        <f t="shared" si="38"/>
        <v>7.7332189999999997E-4</v>
      </c>
      <c r="BN47" s="32">
        <f t="shared" si="39"/>
        <v>1.1078106000000001E-3</v>
      </c>
      <c r="BO47" s="32">
        <f t="shared" si="40"/>
        <v>1.5800049E-3</v>
      </c>
      <c r="BP47" s="32">
        <f t="shared" si="41"/>
        <v>2.0105066000000002E-3</v>
      </c>
      <c r="BQ47" s="32">
        <f t="shared" si="42"/>
        <v>2.5737782000000002E-3</v>
      </c>
      <c r="BR47" s="32">
        <f t="shared" si="43"/>
        <v>3.2121858000000001E-3</v>
      </c>
      <c r="BS47" s="32">
        <f t="shared" si="44"/>
        <v>3.8686758000000001E-3</v>
      </c>
      <c r="BT47" s="32">
        <f t="shared" si="45"/>
        <v>4.5727611999999999E-3</v>
      </c>
      <c r="BU47" s="32">
        <f t="shared" si="46"/>
        <v>5.1186043000000002E-3</v>
      </c>
      <c r="BV47" s="32">
        <f t="shared" si="47"/>
        <v>5.5345610000000003E-3</v>
      </c>
      <c r="BW47" s="32">
        <f t="shared" si="48"/>
        <v>5.8048847000000004E-3</v>
      </c>
      <c r="BX47" s="32">
        <f t="shared" si="49"/>
        <v>5.8762385000000004E-3</v>
      </c>
      <c r="BY47" s="32">
        <f t="shared" si="50"/>
        <v>5.7391087000000004E-3</v>
      </c>
      <c r="BZ47" s="32">
        <f t="shared" si="51"/>
        <v>5.4107284999999998E-3</v>
      </c>
      <c r="CA47" s="32">
        <f t="shared" si="52"/>
        <v>4.891645E-3</v>
      </c>
      <c r="CB47" s="32">
        <f t="shared" si="53"/>
        <v>4.3275190000000002E-3</v>
      </c>
      <c r="CC47" s="32">
        <f t="shared" si="54"/>
        <v>3.7192707E-3</v>
      </c>
      <c r="CD47" s="32">
        <f t="shared" si="55"/>
        <v>3.0716939999999998E-3</v>
      </c>
      <c r="CE47" s="32">
        <f t="shared" si="56"/>
        <v>2.4645528999999999E-3</v>
      </c>
      <c r="CF47" s="32">
        <f t="shared" si="57"/>
        <v>1.9681786999999999E-3</v>
      </c>
      <c r="CG47" s="32">
        <f t="shared" si="58"/>
        <v>1.4940922999999999E-3</v>
      </c>
      <c r="CH47" s="32">
        <f t="shared" si="59"/>
        <v>1.1084937999999999E-3</v>
      </c>
      <c r="CI47" s="32">
        <f t="shared" si="60"/>
        <v>8.0629400000000004E-4</v>
      </c>
      <c r="CJ47" s="32">
        <f t="shared" si="61"/>
        <v>5.7082856000000004E-4</v>
      </c>
      <c r="CK47" s="32">
        <f t="shared" si="62"/>
        <v>3.9482340000000001E-4</v>
      </c>
      <c r="CL47" s="32">
        <f t="shared" si="63"/>
        <v>2.6689094000000003E-4</v>
      </c>
      <c r="CM47" s="32">
        <f t="shared" si="64"/>
        <v>1.7650683000000001E-4</v>
      </c>
      <c r="CN47" s="32">
        <f t="shared" si="65"/>
        <v>1.1433473E-4</v>
      </c>
      <c r="CO47" s="32">
        <f t="shared" si="66"/>
        <v>7.2654234999999995E-5</v>
      </c>
      <c r="CP47" s="32">
        <f t="shared" si="67"/>
        <v>4.5492370000000003E-5</v>
      </c>
      <c r="CQ47" s="32">
        <f t="shared" si="68"/>
        <v>2.8578360000000001E-5</v>
      </c>
      <c r="CR47" s="32">
        <f t="shared" si="69"/>
        <v>1.9496234000000001E-5</v>
      </c>
      <c r="CV47" s="27">
        <f>'03_MVT'!B8</f>
        <v>5</v>
      </c>
      <c r="CW47" s="27">
        <f>'03_MVT'!C8</f>
        <v>88.436000000000007</v>
      </c>
    </row>
    <row r="48" spans="1:1429" ht="3.75" customHeight="1" x14ac:dyDescent="0.15">
      <c r="A48" s="33">
        <f t="shared" si="23"/>
        <v>6</v>
      </c>
      <c r="B48" s="33">
        <f t="shared" si="73"/>
        <v>277</v>
      </c>
      <c r="C48" s="33"/>
      <c r="D48" s="38">
        <f t="shared" si="70"/>
        <v>277</v>
      </c>
      <c r="E48" s="39">
        <f t="shared" ref="E48:AW48" si="78">D48+1</f>
        <v>278</v>
      </c>
      <c r="F48" s="39">
        <f t="shared" si="78"/>
        <v>279</v>
      </c>
      <c r="G48" s="39">
        <f t="shared" si="78"/>
        <v>280</v>
      </c>
      <c r="H48" s="39">
        <f t="shared" si="78"/>
        <v>281</v>
      </c>
      <c r="I48" s="39">
        <f t="shared" si="78"/>
        <v>282</v>
      </c>
      <c r="J48" s="39">
        <f t="shared" si="78"/>
        <v>283</v>
      </c>
      <c r="K48" s="39">
        <f t="shared" si="78"/>
        <v>284</v>
      </c>
      <c r="L48" s="39">
        <f t="shared" si="78"/>
        <v>285</v>
      </c>
      <c r="M48" s="39">
        <f t="shared" si="78"/>
        <v>286</v>
      </c>
      <c r="N48" s="39">
        <f t="shared" si="78"/>
        <v>287</v>
      </c>
      <c r="O48" s="39">
        <f t="shared" si="78"/>
        <v>288</v>
      </c>
      <c r="P48" s="39">
        <f t="shared" si="78"/>
        <v>289</v>
      </c>
      <c r="Q48" s="39">
        <f t="shared" si="78"/>
        <v>290</v>
      </c>
      <c r="R48" s="39">
        <f t="shared" si="78"/>
        <v>291</v>
      </c>
      <c r="S48" s="39">
        <f t="shared" si="78"/>
        <v>292</v>
      </c>
      <c r="T48" s="39">
        <f t="shared" si="78"/>
        <v>293</v>
      </c>
      <c r="U48" s="39">
        <f t="shared" si="78"/>
        <v>294</v>
      </c>
      <c r="V48" s="39">
        <f t="shared" si="78"/>
        <v>295</v>
      </c>
      <c r="W48" s="39">
        <f t="shared" si="78"/>
        <v>296</v>
      </c>
      <c r="X48" s="39">
        <f t="shared" si="78"/>
        <v>297</v>
      </c>
      <c r="Y48" s="39">
        <f t="shared" si="78"/>
        <v>298</v>
      </c>
      <c r="Z48" s="39">
        <f t="shared" si="78"/>
        <v>299</v>
      </c>
      <c r="AA48" s="39">
        <f t="shared" si="78"/>
        <v>300</v>
      </c>
      <c r="AB48" s="39">
        <f t="shared" si="78"/>
        <v>301</v>
      </c>
      <c r="AC48" s="39">
        <f t="shared" si="78"/>
        <v>302</v>
      </c>
      <c r="AD48" s="39">
        <f t="shared" si="78"/>
        <v>303</v>
      </c>
      <c r="AE48" s="39">
        <f t="shared" si="78"/>
        <v>304</v>
      </c>
      <c r="AF48" s="39">
        <f t="shared" si="78"/>
        <v>305</v>
      </c>
      <c r="AG48" s="39">
        <f t="shared" si="78"/>
        <v>306</v>
      </c>
      <c r="AH48" s="39">
        <f t="shared" si="78"/>
        <v>307</v>
      </c>
      <c r="AI48" s="39">
        <f t="shared" si="78"/>
        <v>308</v>
      </c>
      <c r="AJ48" s="39">
        <f t="shared" si="78"/>
        <v>309</v>
      </c>
      <c r="AK48" s="39">
        <f t="shared" si="78"/>
        <v>310</v>
      </c>
      <c r="AL48" s="39">
        <f t="shared" si="78"/>
        <v>311</v>
      </c>
      <c r="AM48" s="39">
        <f t="shared" si="78"/>
        <v>312</v>
      </c>
      <c r="AN48" s="39">
        <f t="shared" si="78"/>
        <v>313</v>
      </c>
      <c r="AO48" s="39">
        <f t="shared" si="78"/>
        <v>314</v>
      </c>
      <c r="AP48" s="39">
        <f t="shared" si="78"/>
        <v>315</v>
      </c>
      <c r="AQ48" s="39">
        <f t="shared" si="78"/>
        <v>316</v>
      </c>
      <c r="AR48" s="39">
        <f t="shared" si="78"/>
        <v>317</v>
      </c>
      <c r="AS48" s="39">
        <f t="shared" si="78"/>
        <v>318</v>
      </c>
      <c r="AT48" s="39">
        <f t="shared" si="78"/>
        <v>319</v>
      </c>
      <c r="AU48" s="39">
        <f t="shared" si="78"/>
        <v>320</v>
      </c>
      <c r="AV48" s="39">
        <f t="shared" si="78"/>
        <v>321</v>
      </c>
      <c r="AW48" s="39">
        <f t="shared" si="78"/>
        <v>322</v>
      </c>
      <c r="AY48" s="32">
        <f t="shared" si="72"/>
        <v>1.1049962E-6</v>
      </c>
      <c r="AZ48" s="32">
        <f t="shared" si="25"/>
        <v>2.2299936999999998E-6</v>
      </c>
      <c r="BA48" s="32">
        <f t="shared" si="26"/>
        <v>4.3683990000000002E-6</v>
      </c>
      <c r="BB48" s="32">
        <f t="shared" si="27"/>
        <v>8.3624345000000008E-6</v>
      </c>
      <c r="BC48" s="32">
        <f t="shared" si="28"/>
        <v>1.5688201999999999E-5</v>
      </c>
      <c r="BD48" s="32">
        <f t="shared" si="29"/>
        <v>2.8859438000000001E-5</v>
      </c>
      <c r="BE48" s="32">
        <f t="shared" si="30"/>
        <v>5.2036629999999998E-5</v>
      </c>
      <c r="BF48" s="32">
        <f t="shared" si="31"/>
        <v>9.1901109999999994E-5</v>
      </c>
      <c r="BG48" s="32">
        <f t="shared" si="32"/>
        <v>1.5881972000000001E-4</v>
      </c>
      <c r="BH48" s="32">
        <f t="shared" si="33"/>
        <v>2.6812943E-4</v>
      </c>
      <c r="BI48" s="32">
        <f t="shared" si="34"/>
        <v>4.4114285000000002E-4</v>
      </c>
      <c r="BJ48" s="32">
        <f t="shared" si="35"/>
        <v>7.1150119999999998E-4</v>
      </c>
      <c r="BK48" s="32">
        <f t="shared" si="36"/>
        <v>1.1005526000000001E-3</v>
      </c>
      <c r="BL48" s="32">
        <f t="shared" si="37"/>
        <v>1.7380391000000001E-3</v>
      </c>
      <c r="BM48" s="32">
        <f t="shared" si="38"/>
        <v>2.3674824999999999E-3</v>
      </c>
      <c r="BN48" s="32">
        <f t="shared" si="39"/>
        <v>3.4566244999999999E-3</v>
      </c>
      <c r="BO48" s="32">
        <f t="shared" si="40"/>
        <v>4.7064623999999999E-3</v>
      </c>
      <c r="BP48" s="32">
        <f t="shared" si="41"/>
        <v>6.3249366E-3</v>
      </c>
      <c r="BQ48" s="32">
        <f t="shared" si="42"/>
        <v>8.1769979999999996E-3</v>
      </c>
      <c r="BR48" s="32">
        <f t="shared" si="43"/>
        <v>1.0213097000000001E-2</v>
      </c>
      <c r="BS48" s="32">
        <f t="shared" si="44"/>
        <v>1.2303394E-2</v>
      </c>
      <c r="BT48" s="32">
        <f t="shared" si="45"/>
        <v>1.4290501000000001E-2</v>
      </c>
      <c r="BU48" s="32">
        <f t="shared" si="46"/>
        <v>1.6007726999999999E-2</v>
      </c>
      <c r="BV48" s="32">
        <f t="shared" si="47"/>
        <v>1.7276964999999998E-2</v>
      </c>
      <c r="BW48" s="32">
        <f t="shared" si="48"/>
        <v>1.7968442000000001E-2</v>
      </c>
      <c r="BX48" s="32">
        <f t="shared" si="49"/>
        <v>1.8005515E-2</v>
      </c>
      <c r="BY48" s="32">
        <f t="shared" si="50"/>
        <v>1.7400837999999998E-2</v>
      </c>
      <c r="BZ48" s="32">
        <f t="shared" si="51"/>
        <v>1.6233872999999999E-2</v>
      </c>
      <c r="CA48" s="32">
        <f t="shared" si="52"/>
        <v>1.4637387999999999E-2</v>
      </c>
      <c r="CB48" s="32">
        <f t="shared" si="53"/>
        <v>1.2766438E-2</v>
      </c>
      <c r="CC48" s="32">
        <f t="shared" si="54"/>
        <v>1.0770775E-2</v>
      </c>
      <c r="CD48" s="32">
        <f t="shared" si="55"/>
        <v>8.7791129999999998E-3</v>
      </c>
      <c r="CE48" s="32">
        <f t="shared" si="56"/>
        <v>6.9617927000000003E-3</v>
      </c>
      <c r="CF48" s="32">
        <f t="shared" si="57"/>
        <v>5.3678780000000004E-3</v>
      </c>
      <c r="CG48" s="32">
        <f t="shared" si="58"/>
        <v>4.0188430000000002E-3</v>
      </c>
      <c r="CH48" s="32">
        <f t="shared" si="59"/>
        <v>2.9442246999999999E-3</v>
      </c>
      <c r="CI48" s="32">
        <f t="shared" si="60"/>
        <v>2.1701513E-3</v>
      </c>
      <c r="CJ48" s="32">
        <f t="shared" si="61"/>
        <v>1.5170824E-3</v>
      </c>
      <c r="CK48" s="32">
        <f t="shared" si="62"/>
        <v>1.0423041E-3</v>
      </c>
      <c r="CL48" s="32">
        <f t="shared" si="63"/>
        <v>6.9835749999999999E-4</v>
      </c>
      <c r="CM48" s="32">
        <f t="shared" si="64"/>
        <v>4.5776840000000003E-4</v>
      </c>
      <c r="CN48" s="32">
        <f t="shared" si="65"/>
        <v>2.9405692000000002E-4</v>
      </c>
      <c r="CO48" s="32">
        <f t="shared" si="66"/>
        <v>1.8533577E-4</v>
      </c>
      <c r="CP48" s="32">
        <f t="shared" si="67"/>
        <v>1.1511709E-4</v>
      </c>
      <c r="CQ48" s="32">
        <f t="shared" si="68"/>
        <v>7.1734899999999997E-5</v>
      </c>
      <c r="CR48" s="32">
        <f t="shared" si="69"/>
        <v>4.8130273999999998E-5</v>
      </c>
      <c r="CV48" s="27">
        <f>'03_MVT'!B9</f>
        <v>6</v>
      </c>
      <c r="CW48" s="27">
        <f>'03_MVT'!C9</f>
        <v>103.18</v>
      </c>
    </row>
    <row r="49" spans="1:101" ht="3.75" customHeight="1" x14ac:dyDescent="0.15">
      <c r="A49" s="33">
        <f t="shared" si="23"/>
        <v>7</v>
      </c>
      <c r="B49" s="33">
        <f t="shared" si="73"/>
        <v>323</v>
      </c>
      <c r="C49" s="33"/>
      <c r="D49" s="38">
        <f t="shared" si="70"/>
        <v>323</v>
      </c>
      <c r="E49" s="39">
        <f t="shared" ref="E49:AW49" si="79">D49+1</f>
        <v>324</v>
      </c>
      <c r="F49" s="39">
        <f t="shared" si="79"/>
        <v>325</v>
      </c>
      <c r="G49" s="39">
        <f t="shared" si="79"/>
        <v>326</v>
      </c>
      <c r="H49" s="39">
        <f t="shared" si="79"/>
        <v>327</v>
      </c>
      <c r="I49" s="39">
        <f t="shared" si="79"/>
        <v>328</v>
      </c>
      <c r="J49" s="39">
        <f t="shared" si="79"/>
        <v>329</v>
      </c>
      <c r="K49" s="39">
        <f t="shared" si="79"/>
        <v>330</v>
      </c>
      <c r="L49" s="39">
        <f t="shared" si="79"/>
        <v>331</v>
      </c>
      <c r="M49" s="39">
        <f t="shared" si="79"/>
        <v>332</v>
      </c>
      <c r="N49" s="39">
        <f t="shared" si="79"/>
        <v>333</v>
      </c>
      <c r="O49" s="39">
        <f t="shared" si="79"/>
        <v>334</v>
      </c>
      <c r="P49" s="39">
        <f t="shared" si="79"/>
        <v>335</v>
      </c>
      <c r="Q49" s="39">
        <f t="shared" si="79"/>
        <v>336</v>
      </c>
      <c r="R49" s="39">
        <f t="shared" si="79"/>
        <v>337</v>
      </c>
      <c r="S49" s="39">
        <f t="shared" si="79"/>
        <v>338</v>
      </c>
      <c r="T49" s="39">
        <f t="shared" si="79"/>
        <v>339</v>
      </c>
      <c r="U49" s="39">
        <f t="shared" si="79"/>
        <v>340</v>
      </c>
      <c r="V49" s="39">
        <f t="shared" si="79"/>
        <v>341</v>
      </c>
      <c r="W49" s="39">
        <f t="shared" si="79"/>
        <v>342</v>
      </c>
      <c r="X49" s="39">
        <f t="shared" si="79"/>
        <v>343</v>
      </c>
      <c r="Y49" s="39">
        <f t="shared" si="79"/>
        <v>344</v>
      </c>
      <c r="Z49" s="39">
        <f t="shared" si="79"/>
        <v>345</v>
      </c>
      <c r="AA49" s="39">
        <f t="shared" si="79"/>
        <v>346</v>
      </c>
      <c r="AB49" s="39">
        <f t="shared" si="79"/>
        <v>347</v>
      </c>
      <c r="AC49" s="39">
        <f t="shared" si="79"/>
        <v>348</v>
      </c>
      <c r="AD49" s="39">
        <f t="shared" si="79"/>
        <v>349</v>
      </c>
      <c r="AE49" s="39">
        <f t="shared" si="79"/>
        <v>350</v>
      </c>
      <c r="AF49" s="39">
        <f t="shared" si="79"/>
        <v>351</v>
      </c>
      <c r="AG49" s="39">
        <f t="shared" si="79"/>
        <v>352</v>
      </c>
      <c r="AH49" s="39">
        <f t="shared" si="79"/>
        <v>353</v>
      </c>
      <c r="AI49" s="39">
        <f t="shared" si="79"/>
        <v>354</v>
      </c>
      <c r="AJ49" s="39">
        <f t="shared" si="79"/>
        <v>355</v>
      </c>
      <c r="AK49" s="39">
        <f t="shared" si="79"/>
        <v>356</v>
      </c>
      <c r="AL49" s="39">
        <f t="shared" si="79"/>
        <v>357</v>
      </c>
      <c r="AM49" s="39">
        <f t="shared" si="79"/>
        <v>358</v>
      </c>
      <c r="AN49" s="39">
        <f t="shared" si="79"/>
        <v>359</v>
      </c>
      <c r="AO49" s="39">
        <f t="shared" si="79"/>
        <v>360</v>
      </c>
      <c r="AP49" s="39">
        <f t="shared" si="79"/>
        <v>361</v>
      </c>
      <c r="AQ49" s="39">
        <f t="shared" si="79"/>
        <v>362</v>
      </c>
      <c r="AR49" s="39">
        <f t="shared" si="79"/>
        <v>363</v>
      </c>
      <c r="AS49" s="39">
        <f t="shared" si="79"/>
        <v>364</v>
      </c>
      <c r="AT49" s="39">
        <f t="shared" si="79"/>
        <v>365</v>
      </c>
      <c r="AU49" s="39">
        <f t="shared" si="79"/>
        <v>366</v>
      </c>
      <c r="AV49" s="39">
        <f t="shared" si="79"/>
        <v>367</v>
      </c>
      <c r="AW49" s="39">
        <f t="shared" si="79"/>
        <v>368</v>
      </c>
      <c r="AY49" s="32">
        <f t="shared" si="72"/>
        <v>2.7587840000000001E-6</v>
      </c>
      <c r="AZ49" s="32">
        <f t="shared" si="25"/>
        <v>5.5973819999999999E-6</v>
      </c>
      <c r="BA49" s="32">
        <f t="shared" si="26"/>
        <v>1.1082614E-5</v>
      </c>
      <c r="BB49" s="32">
        <f t="shared" si="27"/>
        <v>2.1498461000000001E-5</v>
      </c>
      <c r="BC49" s="32">
        <f t="shared" si="28"/>
        <v>4.0916384000000003E-5</v>
      </c>
      <c r="BD49" s="32">
        <f t="shared" si="29"/>
        <v>7.6393759999999998E-5</v>
      </c>
      <c r="BE49" s="32">
        <f t="shared" si="30"/>
        <v>1.3985454E-4</v>
      </c>
      <c r="BF49" s="32">
        <f t="shared" si="31"/>
        <v>2.5104823999999999E-4</v>
      </c>
      <c r="BG49" s="32">
        <f t="shared" si="32"/>
        <v>4.422874E-4</v>
      </c>
      <c r="BH49" s="32">
        <f t="shared" si="33"/>
        <v>7.6377909999999995E-4</v>
      </c>
      <c r="BI49" s="32">
        <f t="shared" si="34"/>
        <v>1.2687117999999999E-3</v>
      </c>
      <c r="BJ49" s="32">
        <f t="shared" si="35"/>
        <v>2.169622E-3</v>
      </c>
      <c r="BK49" s="32">
        <f t="shared" si="36"/>
        <v>3.1143485E-3</v>
      </c>
      <c r="BL49" s="32">
        <f t="shared" si="37"/>
        <v>4.6800933999999999E-3</v>
      </c>
      <c r="BM49" s="32">
        <f t="shared" si="38"/>
        <v>6.8895340000000001E-3</v>
      </c>
      <c r="BN49" s="32">
        <f t="shared" si="39"/>
        <v>1.0021146E-2</v>
      </c>
      <c r="BO49" s="32">
        <f t="shared" si="40"/>
        <v>1.40946135E-2</v>
      </c>
      <c r="BP49" s="32">
        <f t="shared" si="41"/>
        <v>1.9480747999999999E-2</v>
      </c>
      <c r="BQ49" s="32">
        <f t="shared" si="42"/>
        <v>2.5004611999999999E-2</v>
      </c>
      <c r="BR49" s="32">
        <f t="shared" si="43"/>
        <v>3.0981129E-2</v>
      </c>
      <c r="BS49" s="32">
        <f t="shared" si="44"/>
        <v>3.7197616000000003E-2</v>
      </c>
      <c r="BT49" s="32">
        <f t="shared" si="45"/>
        <v>4.3454699999999999E-2</v>
      </c>
      <c r="BU49" s="32">
        <f t="shared" si="46"/>
        <v>4.7979828000000002E-2</v>
      </c>
      <c r="BV49" s="32">
        <f t="shared" si="47"/>
        <v>5.1166844000000003E-2</v>
      </c>
      <c r="BW49" s="32">
        <f t="shared" si="48"/>
        <v>5.2814536000000002E-2</v>
      </c>
      <c r="BX49" s="32">
        <f t="shared" si="49"/>
        <v>5.2398239999999999E-2</v>
      </c>
      <c r="BY49" s="32">
        <f t="shared" si="50"/>
        <v>5.0082135999999999E-2</v>
      </c>
      <c r="BZ49" s="32">
        <f t="shared" si="51"/>
        <v>4.6213619999999997E-2</v>
      </c>
      <c r="CA49" s="32">
        <f t="shared" si="52"/>
        <v>4.1298278000000001E-2</v>
      </c>
      <c r="CB49" s="32">
        <f t="shared" si="53"/>
        <v>3.559172E-2</v>
      </c>
      <c r="CC49" s="32">
        <f t="shared" si="54"/>
        <v>2.9605535999999998E-2</v>
      </c>
      <c r="CD49" s="32">
        <f t="shared" si="55"/>
        <v>2.3516426E-2</v>
      </c>
      <c r="CE49" s="32">
        <f t="shared" si="56"/>
        <v>1.8550715999999998E-2</v>
      </c>
      <c r="CF49" s="32">
        <f t="shared" si="57"/>
        <v>1.4243514000000001E-2</v>
      </c>
      <c r="CG49" s="32">
        <f t="shared" si="58"/>
        <v>1.0499496000000001E-2</v>
      </c>
      <c r="CH49" s="32">
        <f t="shared" si="59"/>
        <v>7.5334306E-3</v>
      </c>
      <c r="CI49" s="32">
        <f t="shared" si="60"/>
        <v>5.2897739999999997E-3</v>
      </c>
      <c r="CJ49" s="32">
        <f t="shared" si="61"/>
        <v>3.6479346E-3</v>
      </c>
      <c r="CK49" s="32">
        <f t="shared" si="62"/>
        <v>2.5502670000000002E-3</v>
      </c>
      <c r="CL49" s="32">
        <f t="shared" si="63"/>
        <v>1.6897578999999999E-3</v>
      </c>
      <c r="CM49" s="32">
        <f t="shared" si="64"/>
        <v>1.098929E-3</v>
      </c>
      <c r="CN49" s="32">
        <f t="shared" si="65"/>
        <v>7.0233456999999999E-4</v>
      </c>
      <c r="CO49" s="32">
        <f t="shared" si="66"/>
        <v>4.3999022000000001E-4</v>
      </c>
      <c r="CP49" s="32">
        <f t="shared" si="67"/>
        <v>2.7133955000000002E-4</v>
      </c>
      <c r="CQ49" s="32">
        <f t="shared" si="68"/>
        <v>1.6743077E-4</v>
      </c>
      <c r="CR49" s="32">
        <f t="shared" si="69"/>
        <v>1.1019962E-4</v>
      </c>
      <c r="CV49" s="27">
        <f>'03_MVT'!B10</f>
        <v>7</v>
      </c>
      <c r="CW49" s="27">
        <f>'03_MVT'!C10</f>
        <v>117.92</v>
      </c>
    </row>
    <row r="50" spans="1:101" ht="3.75" customHeight="1" x14ac:dyDescent="0.15">
      <c r="A50" s="33">
        <f t="shared" si="23"/>
        <v>8</v>
      </c>
      <c r="B50" s="33">
        <f t="shared" si="73"/>
        <v>369</v>
      </c>
      <c r="C50" s="33"/>
      <c r="D50" s="38">
        <f t="shared" si="70"/>
        <v>369</v>
      </c>
      <c r="E50" s="39">
        <f t="shared" ref="E50:AW50" si="80">D50+1</f>
        <v>370</v>
      </c>
      <c r="F50" s="39">
        <f t="shared" si="80"/>
        <v>371</v>
      </c>
      <c r="G50" s="39">
        <f t="shared" si="80"/>
        <v>372</v>
      </c>
      <c r="H50" s="39">
        <f t="shared" si="80"/>
        <v>373</v>
      </c>
      <c r="I50" s="39">
        <f t="shared" si="80"/>
        <v>374</v>
      </c>
      <c r="J50" s="39">
        <f t="shared" si="80"/>
        <v>375</v>
      </c>
      <c r="K50" s="39">
        <f t="shared" si="80"/>
        <v>376</v>
      </c>
      <c r="L50" s="39">
        <f t="shared" si="80"/>
        <v>377</v>
      </c>
      <c r="M50" s="39">
        <f t="shared" si="80"/>
        <v>378</v>
      </c>
      <c r="N50" s="39">
        <f t="shared" si="80"/>
        <v>379</v>
      </c>
      <c r="O50" s="39">
        <f t="shared" si="80"/>
        <v>380</v>
      </c>
      <c r="P50" s="39">
        <f t="shared" si="80"/>
        <v>381</v>
      </c>
      <c r="Q50" s="39">
        <f t="shared" si="80"/>
        <v>382</v>
      </c>
      <c r="R50" s="39">
        <f t="shared" si="80"/>
        <v>383</v>
      </c>
      <c r="S50" s="39">
        <f t="shared" si="80"/>
        <v>384</v>
      </c>
      <c r="T50" s="39">
        <f t="shared" si="80"/>
        <v>385</v>
      </c>
      <c r="U50" s="39">
        <f t="shared" si="80"/>
        <v>386</v>
      </c>
      <c r="V50" s="39">
        <f t="shared" si="80"/>
        <v>387</v>
      </c>
      <c r="W50" s="39">
        <f t="shared" si="80"/>
        <v>388</v>
      </c>
      <c r="X50" s="39">
        <f t="shared" si="80"/>
        <v>389</v>
      </c>
      <c r="Y50" s="39">
        <f t="shared" si="80"/>
        <v>390</v>
      </c>
      <c r="Z50" s="39">
        <f t="shared" si="80"/>
        <v>391</v>
      </c>
      <c r="AA50" s="39">
        <f t="shared" si="80"/>
        <v>392</v>
      </c>
      <c r="AB50" s="39">
        <f t="shared" si="80"/>
        <v>393</v>
      </c>
      <c r="AC50" s="39">
        <f t="shared" si="80"/>
        <v>394</v>
      </c>
      <c r="AD50" s="39">
        <f t="shared" si="80"/>
        <v>395</v>
      </c>
      <c r="AE50" s="39">
        <f t="shared" si="80"/>
        <v>396</v>
      </c>
      <c r="AF50" s="39">
        <f t="shared" si="80"/>
        <v>397</v>
      </c>
      <c r="AG50" s="39">
        <f t="shared" si="80"/>
        <v>398</v>
      </c>
      <c r="AH50" s="39">
        <f t="shared" si="80"/>
        <v>399</v>
      </c>
      <c r="AI50" s="39">
        <f t="shared" si="80"/>
        <v>400</v>
      </c>
      <c r="AJ50" s="39">
        <f t="shared" si="80"/>
        <v>401</v>
      </c>
      <c r="AK50" s="39">
        <f t="shared" si="80"/>
        <v>402</v>
      </c>
      <c r="AL50" s="39">
        <f t="shared" si="80"/>
        <v>403</v>
      </c>
      <c r="AM50" s="39">
        <f t="shared" si="80"/>
        <v>404</v>
      </c>
      <c r="AN50" s="39">
        <f t="shared" si="80"/>
        <v>405</v>
      </c>
      <c r="AO50" s="39">
        <f t="shared" si="80"/>
        <v>406</v>
      </c>
      <c r="AP50" s="39">
        <f t="shared" si="80"/>
        <v>407</v>
      </c>
      <c r="AQ50" s="39">
        <f t="shared" si="80"/>
        <v>408</v>
      </c>
      <c r="AR50" s="39">
        <f t="shared" si="80"/>
        <v>409</v>
      </c>
      <c r="AS50" s="39">
        <f t="shared" si="80"/>
        <v>410</v>
      </c>
      <c r="AT50" s="39">
        <f t="shared" si="80"/>
        <v>411</v>
      </c>
      <c r="AU50" s="39">
        <f t="shared" si="80"/>
        <v>412</v>
      </c>
      <c r="AV50" s="39">
        <f t="shared" si="80"/>
        <v>413</v>
      </c>
      <c r="AW50" s="39">
        <f t="shared" si="80"/>
        <v>414</v>
      </c>
      <c r="AY50" s="32">
        <f t="shared" si="72"/>
        <v>6.4751734000000003E-6</v>
      </c>
      <c r="AZ50" s="32">
        <f t="shared" si="25"/>
        <v>1.3222145E-5</v>
      </c>
      <c r="BA50" s="32">
        <f t="shared" si="26"/>
        <v>2.6498758E-5</v>
      </c>
      <c r="BB50" s="32">
        <f t="shared" si="27"/>
        <v>5.2168059999999997E-5</v>
      </c>
      <c r="BC50" s="32">
        <f t="shared" si="28"/>
        <v>1.008495E-4</v>
      </c>
      <c r="BD50" s="32">
        <f t="shared" si="29"/>
        <v>1.9116992E-4</v>
      </c>
      <c r="BE50" s="32">
        <f t="shared" si="30"/>
        <v>3.5486036E-4</v>
      </c>
      <c r="BF50" s="32">
        <f t="shared" si="31"/>
        <v>6.4584180000000003E-4</v>
      </c>
      <c r="BG50" s="32">
        <f t="shared" si="32"/>
        <v>1.1666965E-3</v>
      </c>
      <c r="BH50" s="32">
        <f t="shared" si="33"/>
        <v>2.1476037999999999E-3</v>
      </c>
      <c r="BI50" s="32">
        <f t="shared" si="34"/>
        <v>3.2291499E-3</v>
      </c>
      <c r="BJ50" s="32">
        <f t="shared" si="35"/>
        <v>5.2025806999999999E-3</v>
      </c>
      <c r="BK50" s="32">
        <f t="shared" si="36"/>
        <v>8.3484574999999998E-3</v>
      </c>
      <c r="BL50" s="32">
        <f t="shared" si="37"/>
        <v>1.3133964E-2</v>
      </c>
      <c r="BM50" s="32">
        <f t="shared" si="38"/>
        <v>2.0087086000000001E-2</v>
      </c>
      <c r="BN50" s="32">
        <f t="shared" si="39"/>
        <v>2.9586016999999999E-2</v>
      </c>
      <c r="BO50" s="32">
        <f t="shared" si="40"/>
        <v>4.1785485999999997E-2</v>
      </c>
      <c r="BP50" s="32">
        <f t="shared" si="41"/>
        <v>5.6574541999999998E-2</v>
      </c>
      <c r="BQ50" s="32">
        <f t="shared" si="42"/>
        <v>7.2822639999999994E-2</v>
      </c>
      <c r="BR50" s="32">
        <f t="shared" si="43"/>
        <v>9.0260339999999994E-2</v>
      </c>
      <c r="BS50" s="32">
        <f t="shared" si="44"/>
        <v>0.107798986</v>
      </c>
      <c r="BT50" s="32">
        <f t="shared" si="45"/>
        <v>0.12295536999999999</v>
      </c>
      <c r="BU50" s="32">
        <f t="shared" si="46"/>
        <v>0.13514994</v>
      </c>
      <c r="BV50" s="32">
        <f t="shared" si="47"/>
        <v>0.14343457000000001</v>
      </c>
      <c r="BW50" s="32">
        <f t="shared" si="48"/>
        <v>0.14684537</v>
      </c>
      <c r="BX50" s="32">
        <f t="shared" si="49"/>
        <v>0.14477475000000001</v>
      </c>
      <c r="BY50" s="32">
        <f t="shared" si="50"/>
        <v>0.1374021</v>
      </c>
      <c r="BZ50" s="32">
        <f t="shared" si="51"/>
        <v>0.12578524999999999</v>
      </c>
      <c r="CA50" s="32">
        <f t="shared" si="52"/>
        <v>0.111255065</v>
      </c>
      <c r="CB50" s="32">
        <f t="shared" si="53"/>
        <v>9.5061064000000001E-2</v>
      </c>
      <c r="CC50" s="32">
        <f t="shared" si="54"/>
        <v>7.6606795000000005E-2</v>
      </c>
      <c r="CD50" s="32">
        <f t="shared" si="55"/>
        <v>6.1083316999999998E-2</v>
      </c>
      <c r="CE50" s="32">
        <f t="shared" si="56"/>
        <v>4.6981953E-2</v>
      </c>
      <c r="CF50" s="32">
        <f t="shared" si="57"/>
        <v>3.5232487999999999E-2</v>
      </c>
      <c r="CG50" s="32">
        <f t="shared" si="58"/>
        <v>2.5071110000000001E-2</v>
      </c>
      <c r="CH50" s="32">
        <f t="shared" si="59"/>
        <v>1.7946400000000001E-2</v>
      </c>
      <c r="CI50" s="32">
        <f t="shared" si="60"/>
        <v>1.2489497E-2</v>
      </c>
      <c r="CJ50" s="32">
        <f t="shared" si="61"/>
        <v>8.4611349999999998E-3</v>
      </c>
      <c r="CK50" s="32">
        <f t="shared" si="62"/>
        <v>5.6028509999999998E-3</v>
      </c>
      <c r="CL50" s="32">
        <f t="shared" si="63"/>
        <v>3.6414028E-3</v>
      </c>
      <c r="CM50" s="32">
        <f t="shared" si="64"/>
        <v>2.3728161999999999E-3</v>
      </c>
      <c r="CN50" s="32">
        <f t="shared" si="65"/>
        <v>1.5392225E-3</v>
      </c>
      <c r="CO50" s="32">
        <f t="shared" si="66"/>
        <v>9.6399745000000001E-4</v>
      </c>
      <c r="CP50" s="32">
        <f t="shared" si="67"/>
        <v>5.9255810000000001E-4</v>
      </c>
      <c r="CQ50" s="32">
        <f t="shared" si="68"/>
        <v>3.6562120000000002E-4</v>
      </c>
      <c r="CR50" s="32">
        <f t="shared" si="69"/>
        <v>2.4734559999999999E-4</v>
      </c>
      <c r="CV50" s="27">
        <f>'03_MVT'!B11</f>
        <v>8</v>
      </c>
      <c r="CW50" s="27">
        <f>'03_MVT'!C11</f>
        <v>132.65</v>
      </c>
    </row>
    <row r="51" spans="1:101" ht="3.75" customHeight="1" x14ac:dyDescent="0.15">
      <c r="A51" s="33">
        <f t="shared" si="23"/>
        <v>9</v>
      </c>
      <c r="B51" s="33">
        <f t="shared" si="73"/>
        <v>415</v>
      </c>
      <c r="C51" s="33"/>
      <c r="D51" s="38">
        <f t="shared" si="70"/>
        <v>415</v>
      </c>
      <c r="E51" s="39">
        <f t="shared" ref="E51:AW51" si="81">D51+1</f>
        <v>416</v>
      </c>
      <c r="F51" s="39">
        <f t="shared" si="81"/>
        <v>417</v>
      </c>
      <c r="G51" s="39">
        <f t="shared" si="81"/>
        <v>418</v>
      </c>
      <c r="H51" s="39">
        <f t="shared" si="81"/>
        <v>419</v>
      </c>
      <c r="I51" s="39">
        <f t="shared" si="81"/>
        <v>420</v>
      </c>
      <c r="J51" s="39">
        <f t="shared" si="81"/>
        <v>421</v>
      </c>
      <c r="K51" s="39">
        <f t="shared" si="81"/>
        <v>422</v>
      </c>
      <c r="L51" s="39">
        <f t="shared" si="81"/>
        <v>423</v>
      </c>
      <c r="M51" s="39">
        <f t="shared" si="81"/>
        <v>424</v>
      </c>
      <c r="N51" s="39">
        <f t="shared" si="81"/>
        <v>425</v>
      </c>
      <c r="O51" s="39">
        <f t="shared" si="81"/>
        <v>426</v>
      </c>
      <c r="P51" s="39">
        <f t="shared" si="81"/>
        <v>427</v>
      </c>
      <c r="Q51" s="39">
        <f t="shared" si="81"/>
        <v>428</v>
      </c>
      <c r="R51" s="39">
        <f t="shared" si="81"/>
        <v>429</v>
      </c>
      <c r="S51" s="39">
        <f t="shared" si="81"/>
        <v>430</v>
      </c>
      <c r="T51" s="39">
        <f t="shared" si="81"/>
        <v>431</v>
      </c>
      <c r="U51" s="39">
        <f t="shared" si="81"/>
        <v>432</v>
      </c>
      <c r="V51" s="39">
        <f t="shared" si="81"/>
        <v>433</v>
      </c>
      <c r="W51" s="39">
        <f t="shared" si="81"/>
        <v>434</v>
      </c>
      <c r="X51" s="39">
        <f t="shared" si="81"/>
        <v>435</v>
      </c>
      <c r="Y51" s="39">
        <f t="shared" si="81"/>
        <v>436</v>
      </c>
      <c r="Z51" s="39">
        <f t="shared" si="81"/>
        <v>437</v>
      </c>
      <c r="AA51" s="39">
        <f t="shared" si="81"/>
        <v>438</v>
      </c>
      <c r="AB51" s="39">
        <f t="shared" si="81"/>
        <v>439</v>
      </c>
      <c r="AC51" s="39">
        <f t="shared" si="81"/>
        <v>440</v>
      </c>
      <c r="AD51" s="39">
        <f t="shared" si="81"/>
        <v>441</v>
      </c>
      <c r="AE51" s="39">
        <f t="shared" si="81"/>
        <v>442</v>
      </c>
      <c r="AF51" s="39">
        <f t="shared" si="81"/>
        <v>443</v>
      </c>
      <c r="AG51" s="39">
        <f t="shared" si="81"/>
        <v>444</v>
      </c>
      <c r="AH51" s="39">
        <f t="shared" si="81"/>
        <v>445</v>
      </c>
      <c r="AI51" s="39">
        <f t="shared" si="81"/>
        <v>446</v>
      </c>
      <c r="AJ51" s="39">
        <f t="shared" si="81"/>
        <v>447</v>
      </c>
      <c r="AK51" s="39">
        <f t="shared" si="81"/>
        <v>448</v>
      </c>
      <c r="AL51" s="39">
        <f t="shared" si="81"/>
        <v>449</v>
      </c>
      <c r="AM51" s="39">
        <f t="shared" si="81"/>
        <v>450</v>
      </c>
      <c r="AN51" s="39">
        <f t="shared" si="81"/>
        <v>451</v>
      </c>
      <c r="AO51" s="39">
        <f t="shared" si="81"/>
        <v>452</v>
      </c>
      <c r="AP51" s="39">
        <f t="shared" si="81"/>
        <v>453</v>
      </c>
      <c r="AQ51" s="39">
        <f t="shared" si="81"/>
        <v>454</v>
      </c>
      <c r="AR51" s="39">
        <f t="shared" si="81"/>
        <v>455</v>
      </c>
      <c r="AS51" s="39">
        <f t="shared" si="81"/>
        <v>456</v>
      </c>
      <c r="AT51" s="39">
        <f t="shared" si="81"/>
        <v>457</v>
      </c>
      <c r="AU51" s="39">
        <f t="shared" si="81"/>
        <v>458</v>
      </c>
      <c r="AV51" s="39">
        <f t="shared" si="81"/>
        <v>459</v>
      </c>
      <c r="AW51" s="39">
        <f t="shared" si="81"/>
        <v>460</v>
      </c>
      <c r="AY51" s="32">
        <f t="shared" si="72"/>
        <v>1.4168845E-5</v>
      </c>
      <c r="AZ51" s="32">
        <f t="shared" si="25"/>
        <v>2.916535E-5</v>
      </c>
      <c r="BA51" s="32">
        <f t="shared" si="26"/>
        <v>5.9311816999999997E-5</v>
      </c>
      <c r="BB51" s="32">
        <f t="shared" si="27"/>
        <v>1.1889173999999999E-4</v>
      </c>
      <c r="BC51" s="32">
        <f t="shared" si="28"/>
        <v>2.3432303E-4</v>
      </c>
      <c r="BD51" s="32">
        <f t="shared" si="29"/>
        <v>4.5220554000000002E-4</v>
      </c>
      <c r="BE51" s="32">
        <f t="shared" si="30"/>
        <v>8.4835203999999997E-4</v>
      </c>
      <c r="BF51" s="32">
        <f t="shared" si="31"/>
        <v>1.5249656000000001E-3</v>
      </c>
      <c r="BG51" s="32">
        <f t="shared" si="32"/>
        <v>2.7165825000000001E-3</v>
      </c>
      <c r="BH51" s="32">
        <f t="shared" si="33"/>
        <v>4.7813355999999996E-3</v>
      </c>
      <c r="BI51" s="32">
        <f t="shared" si="34"/>
        <v>7.9456319999999993E-3</v>
      </c>
      <c r="BJ51" s="32">
        <f t="shared" si="35"/>
        <v>1.3498913499999999E-2</v>
      </c>
      <c r="BK51" s="32">
        <f t="shared" si="36"/>
        <v>2.2561985999999999E-2</v>
      </c>
      <c r="BL51" s="32">
        <f t="shared" si="37"/>
        <v>3.6460699999999999E-2</v>
      </c>
      <c r="BM51" s="32">
        <f t="shared" si="38"/>
        <v>5.6481745E-2</v>
      </c>
      <c r="BN51" s="32">
        <f t="shared" si="39"/>
        <v>8.3355810000000002E-2</v>
      </c>
      <c r="BO51" s="32">
        <f t="shared" si="40"/>
        <v>0.11680488</v>
      </c>
      <c r="BP51" s="32">
        <f t="shared" si="41"/>
        <v>0.15630231999999999</v>
      </c>
      <c r="BQ51" s="32">
        <f t="shared" si="42"/>
        <v>0.20000644000000001</v>
      </c>
      <c r="BR51" s="32">
        <f t="shared" si="43"/>
        <v>0.24661337999999999</v>
      </c>
      <c r="BS51" s="32">
        <f t="shared" si="44"/>
        <v>0.29188513999999999</v>
      </c>
      <c r="BT51" s="32">
        <f t="shared" si="45"/>
        <v>0.33158880000000002</v>
      </c>
      <c r="BU51" s="32">
        <f t="shared" si="46"/>
        <v>0.36193985000000001</v>
      </c>
      <c r="BV51" s="32">
        <f t="shared" si="47"/>
        <v>0.3799342</v>
      </c>
      <c r="BW51" s="32">
        <f t="shared" si="48"/>
        <v>0.38373279999999999</v>
      </c>
      <c r="BX51" s="32">
        <f t="shared" si="49"/>
        <v>0.37377948</v>
      </c>
      <c r="BY51" s="32">
        <f t="shared" si="50"/>
        <v>0.35060498000000001</v>
      </c>
      <c r="BZ51" s="32">
        <f t="shared" si="51"/>
        <v>0.31722610000000001</v>
      </c>
      <c r="CA51" s="32">
        <f t="shared" si="52"/>
        <v>0.27693151999999999</v>
      </c>
      <c r="CB51" s="32">
        <f t="shared" si="53"/>
        <v>0.23330808</v>
      </c>
      <c r="CC51" s="32">
        <f t="shared" si="54"/>
        <v>0.1912944</v>
      </c>
      <c r="CD51" s="32">
        <f t="shared" si="55"/>
        <v>0.15193458000000001</v>
      </c>
      <c r="CE51" s="32">
        <f t="shared" si="56"/>
        <v>0.11344756</v>
      </c>
      <c r="CF51" s="32">
        <f t="shared" si="57"/>
        <v>8.2109860000000007E-2</v>
      </c>
      <c r="CG51" s="32">
        <f t="shared" si="58"/>
        <v>5.7888112999999998E-2</v>
      </c>
      <c r="CH51" s="32">
        <f t="shared" si="59"/>
        <v>4.0255494000000003E-2</v>
      </c>
      <c r="CI51" s="32">
        <f t="shared" si="60"/>
        <v>2.7435952999999999E-2</v>
      </c>
      <c r="CJ51" s="32">
        <f t="shared" si="61"/>
        <v>1.8308613000000001E-2</v>
      </c>
      <c r="CK51" s="32">
        <f t="shared" si="62"/>
        <v>1.1952287000000001E-2</v>
      </c>
      <c r="CL51" s="32">
        <f t="shared" si="63"/>
        <v>7.6359994999999998E-3</v>
      </c>
      <c r="CM51" s="32">
        <f t="shared" si="64"/>
        <v>4.8143007000000003E-3</v>
      </c>
      <c r="CN51" s="32">
        <f t="shared" si="65"/>
        <v>3.1484535E-3</v>
      </c>
      <c r="CO51" s="32">
        <f t="shared" si="66"/>
        <v>1.9414530000000001E-3</v>
      </c>
      <c r="CP51" s="32">
        <f t="shared" si="67"/>
        <v>1.1882297000000001E-3</v>
      </c>
      <c r="CQ51" s="32">
        <f t="shared" si="68"/>
        <v>7.3072675000000005E-4</v>
      </c>
      <c r="CR51" s="32">
        <f t="shared" si="69"/>
        <v>4.9599883000000003E-4</v>
      </c>
      <c r="CV51" s="27">
        <f>'03_MVT'!B12</f>
        <v>9</v>
      </c>
      <c r="CW51" s="27">
        <f>'03_MVT'!C12</f>
        <v>147.38999999999999</v>
      </c>
    </row>
    <row r="52" spans="1:101" ht="3.75" customHeight="1" x14ac:dyDescent="0.15">
      <c r="A52" s="33">
        <f t="shared" si="23"/>
        <v>10</v>
      </c>
      <c r="B52" s="33">
        <f t="shared" si="73"/>
        <v>461</v>
      </c>
      <c r="C52" s="33"/>
      <c r="D52" s="38">
        <f t="shared" si="70"/>
        <v>461</v>
      </c>
      <c r="E52" s="39">
        <f t="shared" ref="E52:AW52" si="82">D52+1</f>
        <v>462</v>
      </c>
      <c r="F52" s="39">
        <f t="shared" si="82"/>
        <v>463</v>
      </c>
      <c r="G52" s="39">
        <f t="shared" si="82"/>
        <v>464</v>
      </c>
      <c r="H52" s="39">
        <f t="shared" si="82"/>
        <v>465</v>
      </c>
      <c r="I52" s="39">
        <f t="shared" si="82"/>
        <v>466</v>
      </c>
      <c r="J52" s="39">
        <f t="shared" si="82"/>
        <v>467</v>
      </c>
      <c r="K52" s="39">
        <f t="shared" si="82"/>
        <v>468</v>
      </c>
      <c r="L52" s="39">
        <f t="shared" si="82"/>
        <v>469</v>
      </c>
      <c r="M52" s="39">
        <f t="shared" si="82"/>
        <v>470</v>
      </c>
      <c r="N52" s="39">
        <f t="shared" si="82"/>
        <v>471</v>
      </c>
      <c r="O52" s="39">
        <f t="shared" si="82"/>
        <v>472</v>
      </c>
      <c r="P52" s="39">
        <f t="shared" si="82"/>
        <v>473</v>
      </c>
      <c r="Q52" s="39">
        <f t="shared" si="82"/>
        <v>474</v>
      </c>
      <c r="R52" s="39">
        <f t="shared" si="82"/>
        <v>475</v>
      </c>
      <c r="S52" s="39">
        <f t="shared" si="82"/>
        <v>476</v>
      </c>
      <c r="T52" s="39">
        <f t="shared" si="82"/>
        <v>477</v>
      </c>
      <c r="U52" s="39">
        <f t="shared" si="82"/>
        <v>478</v>
      </c>
      <c r="V52" s="39">
        <f t="shared" si="82"/>
        <v>479</v>
      </c>
      <c r="W52" s="39">
        <f t="shared" si="82"/>
        <v>480</v>
      </c>
      <c r="X52" s="39">
        <f t="shared" si="82"/>
        <v>481</v>
      </c>
      <c r="Y52" s="39">
        <f t="shared" si="82"/>
        <v>482</v>
      </c>
      <c r="Z52" s="39">
        <f t="shared" si="82"/>
        <v>483</v>
      </c>
      <c r="AA52" s="39">
        <f t="shared" si="82"/>
        <v>484</v>
      </c>
      <c r="AB52" s="39">
        <f t="shared" si="82"/>
        <v>485</v>
      </c>
      <c r="AC52" s="39">
        <f t="shared" si="82"/>
        <v>486</v>
      </c>
      <c r="AD52" s="39">
        <f t="shared" si="82"/>
        <v>487</v>
      </c>
      <c r="AE52" s="39">
        <f t="shared" si="82"/>
        <v>488</v>
      </c>
      <c r="AF52" s="39">
        <f t="shared" si="82"/>
        <v>489</v>
      </c>
      <c r="AG52" s="39">
        <f t="shared" si="82"/>
        <v>490</v>
      </c>
      <c r="AH52" s="39">
        <f t="shared" si="82"/>
        <v>491</v>
      </c>
      <c r="AI52" s="39">
        <f t="shared" si="82"/>
        <v>492</v>
      </c>
      <c r="AJ52" s="39">
        <f t="shared" si="82"/>
        <v>493</v>
      </c>
      <c r="AK52" s="39">
        <f t="shared" si="82"/>
        <v>494</v>
      </c>
      <c r="AL52" s="39">
        <f t="shared" si="82"/>
        <v>495</v>
      </c>
      <c r="AM52" s="39">
        <f t="shared" si="82"/>
        <v>496</v>
      </c>
      <c r="AN52" s="39">
        <f t="shared" si="82"/>
        <v>497</v>
      </c>
      <c r="AO52" s="39">
        <f t="shared" si="82"/>
        <v>498</v>
      </c>
      <c r="AP52" s="39">
        <f t="shared" si="82"/>
        <v>499</v>
      </c>
      <c r="AQ52" s="39">
        <f t="shared" si="82"/>
        <v>500</v>
      </c>
      <c r="AR52" s="39">
        <f t="shared" si="82"/>
        <v>501</v>
      </c>
      <c r="AS52" s="39">
        <f t="shared" si="82"/>
        <v>502</v>
      </c>
      <c r="AT52" s="39">
        <f t="shared" si="82"/>
        <v>503</v>
      </c>
      <c r="AU52" s="39">
        <f t="shared" si="82"/>
        <v>504</v>
      </c>
      <c r="AV52" s="39">
        <f t="shared" si="82"/>
        <v>505</v>
      </c>
      <c r="AW52" s="39">
        <f t="shared" si="82"/>
        <v>506</v>
      </c>
      <c r="AY52" s="32">
        <f t="shared" si="72"/>
        <v>2.8563042999999998E-5</v>
      </c>
      <c r="AZ52" s="32">
        <f t="shared" si="25"/>
        <v>5.9377050000000001E-5</v>
      </c>
      <c r="BA52" s="32">
        <f t="shared" si="26"/>
        <v>1.2296693000000001E-4</v>
      </c>
      <c r="BB52" s="32">
        <f t="shared" si="27"/>
        <v>2.525723E-4</v>
      </c>
      <c r="BC52" s="32">
        <f t="shared" si="28"/>
        <v>5.1327462999999995E-4</v>
      </c>
      <c r="BD52" s="32">
        <f t="shared" si="29"/>
        <v>1.0290259999999999E-3</v>
      </c>
      <c r="BE52" s="32">
        <f t="shared" si="30"/>
        <v>2.0239383E-3</v>
      </c>
      <c r="BF52" s="32">
        <f t="shared" si="31"/>
        <v>3.2606367000000002E-3</v>
      </c>
      <c r="BG52" s="32">
        <f t="shared" si="32"/>
        <v>5.8394889999999998E-3</v>
      </c>
      <c r="BH52" s="32">
        <f t="shared" si="33"/>
        <v>1.1040876E-2</v>
      </c>
      <c r="BI52" s="32">
        <f t="shared" si="34"/>
        <v>1.9457869999999999E-2</v>
      </c>
      <c r="BJ52" s="32">
        <f t="shared" si="35"/>
        <v>3.4422300000000003E-2</v>
      </c>
      <c r="BK52" s="32">
        <f t="shared" si="36"/>
        <v>5.9014509999999999E-2</v>
      </c>
      <c r="BL52" s="32">
        <f t="shared" si="37"/>
        <v>9.6211080000000004E-2</v>
      </c>
      <c r="BM52" s="32">
        <f t="shared" si="38"/>
        <v>0.14875743999999999</v>
      </c>
      <c r="BN52" s="32">
        <f t="shared" si="39"/>
        <v>0.21701422000000001</v>
      </c>
      <c r="BO52" s="32">
        <f t="shared" si="40"/>
        <v>0.30626845000000003</v>
      </c>
      <c r="BP52" s="32">
        <f t="shared" si="41"/>
        <v>0.41386557000000002</v>
      </c>
      <c r="BQ52" s="32">
        <f t="shared" si="42"/>
        <v>0.53155993999999995</v>
      </c>
      <c r="BR52" s="32">
        <f t="shared" si="43"/>
        <v>0.65089430000000004</v>
      </c>
      <c r="BS52" s="32">
        <f t="shared" si="44"/>
        <v>0.76056915999999997</v>
      </c>
      <c r="BT52" s="32">
        <f t="shared" si="45"/>
        <v>0.85012995999999996</v>
      </c>
      <c r="BU52" s="32">
        <f t="shared" si="46"/>
        <v>0.91154515999999997</v>
      </c>
      <c r="BV52" s="32">
        <f t="shared" si="47"/>
        <v>0.94010349999999998</v>
      </c>
      <c r="BW52" s="32">
        <f t="shared" si="48"/>
        <v>0.93234044000000005</v>
      </c>
      <c r="BX52" s="32">
        <f t="shared" si="49"/>
        <v>0.89277740000000005</v>
      </c>
      <c r="BY52" s="32">
        <f t="shared" si="50"/>
        <v>0.8240904</v>
      </c>
      <c r="BZ52" s="32">
        <f t="shared" si="51"/>
        <v>0.73422109999999996</v>
      </c>
      <c r="CA52" s="32">
        <f t="shared" si="52"/>
        <v>0.63167229999999996</v>
      </c>
      <c r="CB52" s="32">
        <f t="shared" si="53"/>
        <v>0.52526355000000002</v>
      </c>
      <c r="CC52" s="32">
        <f t="shared" si="54"/>
        <v>0.42525395999999999</v>
      </c>
      <c r="CD52" s="32">
        <f t="shared" si="55"/>
        <v>0.33341672999999999</v>
      </c>
      <c r="CE52" s="32">
        <f t="shared" si="56"/>
        <v>0.24722989000000001</v>
      </c>
      <c r="CF52" s="32">
        <f t="shared" si="57"/>
        <v>0.17897183</v>
      </c>
      <c r="CG52" s="32">
        <f t="shared" si="58"/>
        <v>0.12676067999999999</v>
      </c>
      <c r="CH52" s="32">
        <f t="shared" si="59"/>
        <v>8.5481130000000002E-2</v>
      </c>
      <c r="CI52" s="32">
        <f t="shared" si="60"/>
        <v>5.5907810000000002E-2</v>
      </c>
      <c r="CJ52" s="32">
        <f t="shared" si="61"/>
        <v>3.6454245000000003E-2</v>
      </c>
      <c r="CK52" s="32">
        <f t="shared" si="62"/>
        <v>2.3467044999999999E-2</v>
      </c>
      <c r="CL52" s="32">
        <f t="shared" si="63"/>
        <v>1.4821325999999999E-2</v>
      </c>
      <c r="CM52" s="32">
        <f t="shared" si="64"/>
        <v>9.1807264999999999E-3</v>
      </c>
      <c r="CN52" s="32">
        <f t="shared" si="65"/>
        <v>5.6154393000000004E-3</v>
      </c>
      <c r="CO52" s="32">
        <f t="shared" si="66"/>
        <v>3.4563427000000001E-3</v>
      </c>
      <c r="CP52" s="32">
        <f t="shared" si="67"/>
        <v>2.1588103999999999E-3</v>
      </c>
      <c r="CQ52" s="32">
        <f t="shared" si="68"/>
        <v>1.3240512E-3</v>
      </c>
      <c r="CR52" s="32">
        <f t="shared" si="69"/>
        <v>8.5859230000000003E-4</v>
      </c>
      <c r="CV52" s="27">
        <f>'03_MVT'!B13</f>
        <v>10</v>
      </c>
      <c r="CW52" s="27">
        <f>'03_MVT'!C13</f>
        <v>162.13</v>
      </c>
    </row>
    <row r="53" spans="1:101" ht="3.75" customHeight="1" x14ac:dyDescent="0.15">
      <c r="A53" s="33">
        <f t="shared" ref="A53:A73" si="83">C15</f>
        <v>11</v>
      </c>
      <c r="B53" s="33">
        <f t="shared" ref="B53:B73" si="84">B52+C$42</f>
        <v>507</v>
      </c>
      <c r="C53" s="33"/>
      <c r="D53" s="38">
        <f t="shared" si="70"/>
        <v>507</v>
      </c>
      <c r="E53" s="39">
        <f t="shared" ref="E53:AW53" si="85">D53+1</f>
        <v>508</v>
      </c>
      <c r="F53" s="39">
        <f t="shared" si="85"/>
        <v>509</v>
      </c>
      <c r="G53" s="39">
        <f t="shared" si="85"/>
        <v>510</v>
      </c>
      <c r="H53" s="39">
        <f t="shared" si="85"/>
        <v>511</v>
      </c>
      <c r="I53" s="39">
        <f t="shared" si="85"/>
        <v>512</v>
      </c>
      <c r="J53" s="39">
        <f t="shared" si="85"/>
        <v>513</v>
      </c>
      <c r="K53" s="39">
        <f t="shared" si="85"/>
        <v>514</v>
      </c>
      <c r="L53" s="39">
        <f t="shared" si="85"/>
        <v>515</v>
      </c>
      <c r="M53" s="39">
        <f t="shared" si="85"/>
        <v>516</v>
      </c>
      <c r="N53" s="39">
        <f t="shared" si="85"/>
        <v>517</v>
      </c>
      <c r="O53" s="39">
        <f t="shared" si="85"/>
        <v>518</v>
      </c>
      <c r="P53" s="39">
        <f t="shared" si="85"/>
        <v>519</v>
      </c>
      <c r="Q53" s="39">
        <f t="shared" si="85"/>
        <v>520</v>
      </c>
      <c r="R53" s="39">
        <f t="shared" si="85"/>
        <v>521</v>
      </c>
      <c r="S53" s="39">
        <f t="shared" si="85"/>
        <v>522</v>
      </c>
      <c r="T53" s="39">
        <f t="shared" si="85"/>
        <v>523</v>
      </c>
      <c r="U53" s="39">
        <f t="shared" si="85"/>
        <v>524</v>
      </c>
      <c r="V53" s="39">
        <f t="shared" si="85"/>
        <v>525</v>
      </c>
      <c r="W53" s="39">
        <f t="shared" si="85"/>
        <v>526</v>
      </c>
      <c r="X53" s="39">
        <f t="shared" si="85"/>
        <v>527</v>
      </c>
      <c r="Y53" s="39">
        <f t="shared" si="85"/>
        <v>528</v>
      </c>
      <c r="Z53" s="39">
        <f t="shared" si="85"/>
        <v>529</v>
      </c>
      <c r="AA53" s="39">
        <f t="shared" si="85"/>
        <v>530</v>
      </c>
      <c r="AB53" s="39">
        <f t="shared" si="85"/>
        <v>531</v>
      </c>
      <c r="AC53" s="39">
        <f t="shared" si="85"/>
        <v>532</v>
      </c>
      <c r="AD53" s="39">
        <f t="shared" si="85"/>
        <v>533</v>
      </c>
      <c r="AE53" s="39">
        <f t="shared" si="85"/>
        <v>534</v>
      </c>
      <c r="AF53" s="39">
        <f t="shared" si="85"/>
        <v>535</v>
      </c>
      <c r="AG53" s="39">
        <f t="shared" si="85"/>
        <v>536</v>
      </c>
      <c r="AH53" s="39">
        <f t="shared" si="85"/>
        <v>537</v>
      </c>
      <c r="AI53" s="39">
        <f t="shared" si="85"/>
        <v>538</v>
      </c>
      <c r="AJ53" s="39">
        <f t="shared" si="85"/>
        <v>539</v>
      </c>
      <c r="AK53" s="39">
        <f t="shared" si="85"/>
        <v>540</v>
      </c>
      <c r="AL53" s="39">
        <f t="shared" si="85"/>
        <v>541</v>
      </c>
      <c r="AM53" s="39">
        <f t="shared" si="85"/>
        <v>542</v>
      </c>
      <c r="AN53" s="39">
        <f t="shared" si="85"/>
        <v>543</v>
      </c>
      <c r="AO53" s="39">
        <f t="shared" si="85"/>
        <v>544</v>
      </c>
      <c r="AP53" s="39">
        <f t="shared" si="85"/>
        <v>545</v>
      </c>
      <c r="AQ53" s="39">
        <f t="shared" si="85"/>
        <v>546</v>
      </c>
      <c r="AR53" s="39">
        <f t="shared" si="85"/>
        <v>547</v>
      </c>
      <c r="AS53" s="39">
        <f t="shared" si="85"/>
        <v>548</v>
      </c>
      <c r="AT53" s="39">
        <f t="shared" si="85"/>
        <v>549</v>
      </c>
      <c r="AU53" s="39">
        <f t="shared" si="85"/>
        <v>550</v>
      </c>
      <c r="AV53" s="39">
        <f t="shared" si="85"/>
        <v>551</v>
      </c>
      <c r="AW53" s="39">
        <f t="shared" si="85"/>
        <v>552</v>
      </c>
      <c r="AY53" s="32">
        <f t="shared" si="72"/>
        <v>5.2117623E-5</v>
      </c>
      <c r="AZ53" s="32">
        <f t="shared" si="25"/>
        <v>1.0936726E-4</v>
      </c>
      <c r="BA53" s="32">
        <f t="shared" si="26"/>
        <v>2.3064413000000001E-4</v>
      </c>
      <c r="BB53" s="32">
        <f t="shared" si="27"/>
        <v>4.8624383999999998E-4</v>
      </c>
      <c r="BC53" s="32">
        <f t="shared" si="28"/>
        <v>1.0253148000000001E-3</v>
      </c>
      <c r="BD53" s="32">
        <f t="shared" si="29"/>
        <v>2.1719420000000001E-3</v>
      </c>
      <c r="BE53" s="32">
        <f t="shared" si="30"/>
        <v>3.5935512E-3</v>
      </c>
      <c r="BF53" s="32">
        <f t="shared" si="31"/>
        <v>6.5538417999999998E-3</v>
      </c>
      <c r="BG53" s="32">
        <f t="shared" si="32"/>
        <v>1.2593237E-2</v>
      </c>
      <c r="BH53" s="32">
        <f t="shared" si="33"/>
        <v>2.4243178000000001E-2</v>
      </c>
      <c r="BI53" s="32">
        <f t="shared" si="34"/>
        <v>4.5664214000000002E-2</v>
      </c>
      <c r="BJ53" s="32">
        <f t="shared" si="35"/>
        <v>8.3485370000000003E-2</v>
      </c>
      <c r="BK53" s="32">
        <f t="shared" si="36"/>
        <v>0.14618927000000001</v>
      </c>
      <c r="BL53" s="32">
        <f t="shared" si="37"/>
        <v>0.24726472999999999</v>
      </c>
      <c r="BM53" s="32">
        <f t="shared" si="38"/>
        <v>0.37768744999999998</v>
      </c>
      <c r="BN53" s="32">
        <f t="shared" si="39"/>
        <v>0.56642009999999998</v>
      </c>
      <c r="BO53" s="32">
        <f t="shared" si="40"/>
        <v>0.80395550000000005</v>
      </c>
      <c r="BP53" s="32">
        <f t="shared" si="41"/>
        <v>1.0753341000000001</v>
      </c>
      <c r="BQ53" s="32">
        <f t="shared" si="42"/>
        <v>1.3638728</v>
      </c>
      <c r="BR53" s="32">
        <f t="shared" si="43"/>
        <v>1.6442635000000001</v>
      </c>
      <c r="BS53" s="32">
        <f t="shared" si="44"/>
        <v>1.8776712</v>
      </c>
      <c r="BT53" s="32">
        <f t="shared" si="45"/>
        <v>2.0438466000000002</v>
      </c>
      <c r="BU53" s="32">
        <f t="shared" si="46"/>
        <v>2.1335896999999999</v>
      </c>
      <c r="BV53" s="32">
        <f t="shared" si="47"/>
        <v>2.1446793</v>
      </c>
      <c r="BW53" s="32">
        <f t="shared" si="48"/>
        <v>2.07986</v>
      </c>
      <c r="BX53" s="32">
        <f t="shared" si="49"/>
        <v>1.9481401</v>
      </c>
      <c r="BY53" s="32">
        <f t="shared" si="50"/>
        <v>1.7626265999999999</v>
      </c>
      <c r="BZ53" s="32">
        <f t="shared" si="51"/>
        <v>1.5418297999999999</v>
      </c>
      <c r="CA53" s="32">
        <f t="shared" si="52"/>
        <v>1.3052223999999999</v>
      </c>
      <c r="CB53" s="32">
        <f t="shared" si="53"/>
        <v>1.0702001000000001</v>
      </c>
      <c r="CC53" s="32">
        <f t="shared" si="54"/>
        <v>0.85099860000000005</v>
      </c>
      <c r="CD53" s="32">
        <f t="shared" si="55"/>
        <v>0.65517133000000005</v>
      </c>
      <c r="CE53" s="32">
        <f t="shared" si="56"/>
        <v>0.48365747999999997</v>
      </c>
      <c r="CF53" s="32">
        <f t="shared" si="57"/>
        <v>0.34757292000000001</v>
      </c>
      <c r="CG53" s="32">
        <f t="shared" si="58"/>
        <v>0.24341045</v>
      </c>
      <c r="CH53" s="32">
        <f t="shared" si="59"/>
        <v>0.16487615999999999</v>
      </c>
      <c r="CI53" s="32">
        <f t="shared" si="60"/>
        <v>0.10624422</v>
      </c>
      <c r="CJ53" s="32">
        <f t="shared" si="61"/>
        <v>6.6720180000000004E-2</v>
      </c>
      <c r="CK53" s="32">
        <f t="shared" si="62"/>
        <v>4.1976317999999999E-2</v>
      </c>
      <c r="CL53" s="32">
        <f t="shared" si="63"/>
        <v>2.6153606999999999E-2</v>
      </c>
      <c r="CM53" s="32">
        <f t="shared" si="64"/>
        <v>1.6014704000000001E-2</v>
      </c>
      <c r="CN53" s="32">
        <f t="shared" si="65"/>
        <v>9.6358490000000002E-3</v>
      </c>
      <c r="CO53" s="32">
        <f t="shared" si="66"/>
        <v>5.7552539999999996E-3</v>
      </c>
      <c r="CP53" s="32">
        <f t="shared" si="67"/>
        <v>3.6023213E-3</v>
      </c>
      <c r="CQ53" s="32">
        <f t="shared" si="68"/>
        <v>2.1972532999999998E-3</v>
      </c>
      <c r="CR53" s="32">
        <f t="shared" si="69"/>
        <v>1.4503717E-3</v>
      </c>
      <c r="CV53" s="27">
        <f>'03_MVT'!B14</f>
        <v>11</v>
      </c>
      <c r="CW53" s="27">
        <f>'03_MVT'!C14</f>
        <v>176.87</v>
      </c>
    </row>
    <row r="54" spans="1:101" ht="3.75" customHeight="1" x14ac:dyDescent="0.15">
      <c r="A54" s="33">
        <f t="shared" si="83"/>
        <v>12</v>
      </c>
      <c r="B54" s="33">
        <f t="shared" si="84"/>
        <v>553</v>
      </c>
      <c r="C54" s="33"/>
      <c r="D54" s="38">
        <f t="shared" si="70"/>
        <v>553</v>
      </c>
      <c r="E54" s="39">
        <f t="shared" ref="E54:AW54" si="86">D54+1</f>
        <v>554</v>
      </c>
      <c r="F54" s="39">
        <f t="shared" si="86"/>
        <v>555</v>
      </c>
      <c r="G54" s="39">
        <f t="shared" si="86"/>
        <v>556</v>
      </c>
      <c r="H54" s="39">
        <f t="shared" si="86"/>
        <v>557</v>
      </c>
      <c r="I54" s="39">
        <f t="shared" si="86"/>
        <v>558</v>
      </c>
      <c r="J54" s="39">
        <f t="shared" si="86"/>
        <v>559</v>
      </c>
      <c r="K54" s="39">
        <f t="shared" si="86"/>
        <v>560</v>
      </c>
      <c r="L54" s="39">
        <f t="shared" si="86"/>
        <v>561</v>
      </c>
      <c r="M54" s="39">
        <f t="shared" si="86"/>
        <v>562</v>
      </c>
      <c r="N54" s="39">
        <f t="shared" si="86"/>
        <v>563</v>
      </c>
      <c r="O54" s="39">
        <f t="shared" si="86"/>
        <v>564</v>
      </c>
      <c r="P54" s="39">
        <f t="shared" si="86"/>
        <v>565</v>
      </c>
      <c r="Q54" s="39">
        <f t="shared" si="86"/>
        <v>566</v>
      </c>
      <c r="R54" s="39">
        <f t="shared" si="86"/>
        <v>567</v>
      </c>
      <c r="S54" s="39">
        <f t="shared" si="86"/>
        <v>568</v>
      </c>
      <c r="T54" s="39">
        <f t="shared" si="86"/>
        <v>569</v>
      </c>
      <c r="U54" s="39">
        <f t="shared" si="86"/>
        <v>570</v>
      </c>
      <c r="V54" s="39">
        <f t="shared" si="86"/>
        <v>571</v>
      </c>
      <c r="W54" s="39">
        <f t="shared" si="86"/>
        <v>572</v>
      </c>
      <c r="X54" s="39">
        <f t="shared" si="86"/>
        <v>573</v>
      </c>
      <c r="Y54" s="39">
        <f t="shared" si="86"/>
        <v>574</v>
      </c>
      <c r="Z54" s="39">
        <f t="shared" si="86"/>
        <v>575</v>
      </c>
      <c r="AA54" s="39">
        <f t="shared" si="86"/>
        <v>576</v>
      </c>
      <c r="AB54" s="39">
        <f t="shared" si="86"/>
        <v>577</v>
      </c>
      <c r="AC54" s="39">
        <f t="shared" si="86"/>
        <v>578</v>
      </c>
      <c r="AD54" s="39">
        <f t="shared" si="86"/>
        <v>579</v>
      </c>
      <c r="AE54" s="39">
        <f t="shared" si="86"/>
        <v>580</v>
      </c>
      <c r="AF54" s="39">
        <f t="shared" si="86"/>
        <v>581</v>
      </c>
      <c r="AG54" s="39">
        <f t="shared" si="86"/>
        <v>582</v>
      </c>
      <c r="AH54" s="39">
        <f t="shared" si="86"/>
        <v>583</v>
      </c>
      <c r="AI54" s="39">
        <f t="shared" si="86"/>
        <v>584</v>
      </c>
      <c r="AJ54" s="39">
        <f t="shared" si="86"/>
        <v>585</v>
      </c>
      <c r="AK54" s="39">
        <f t="shared" si="86"/>
        <v>586</v>
      </c>
      <c r="AL54" s="39">
        <f t="shared" si="86"/>
        <v>587</v>
      </c>
      <c r="AM54" s="39">
        <f t="shared" si="86"/>
        <v>588</v>
      </c>
      <c r="AN54" s="39">
        <f t="shared" si="86"/>
        <v>589</v>
      </c>
      <c r="AO54" s="39">
        <f t="shared" si="86"/>
        <v>590</v>
      </c>
      <c r="AP54" s="39">
        <f t="shared" si="86"/>
        <v>591</v>
      </c>
      <c r="AQ54" s="39">
        <f t="shared" si="86"/>
        <v>592</v>
      </c>
      <c r="AR54" s="39">
        <f t="shared" si="86"/>
        <v>593</v>
      </c>
      <c r="AS54" s="39">
        <f t="shared" si="86"/>
        <v>594</v>
      </c>
      <c r="AT54" s="39">
        <f t="shared" si="86"/>
        <v>595</v>
      </c>
      <c r="AU54" s="39">
        <f t="shared" si="86"/>
        <v>596</v>
      </c>
      <c r="AV54" s="39">
        <f t="shared" si="86"/>
        <v>597</v>
      </c>
      <c r="AW54" s="39">
        <f t="shared" si="86"/>
        <v>598</v>
      </c>
      <c r="AY54" s="32">
        <f t="shared" si="72"/>
        <v>8.4368109999999997E-5</v>
      </c>
      <c r="AZ54" s="32">
        <f t="shared" si="25"/>
        <v>1.7787441999999999E-4</v>
      </c>
      <c r="BA54" s="32">
        <f t="shared" si="26"/>
        <v>3.7865364E-4</v>
      </c>
      <c r="BB54" s="32">
        <f t="shared" si="27"/>
        <v>8.0726395000000001E-4</v>
      </c>
      <c r="BC54" s="32">
        <f t="shared" si="28"/>
        <v>1.7233079E-3</v>
      </c>
      <c r="BD54" s="32">
        <f t="shared" si="29"/>
        <v>3.7126818000000001E-3</v>
      </c>
      <c r="BE54" s="32">
        <f t="shared" si="30"/>
        <v>6.4353120000000003E-3</v>
      </c>
      <c r="BF54" s="32">
        <f t="shared" si="31"/>
        <v>1.2686634E-2</v>
      </c>
      <c r="BG54" s="32">
        <f t="shared" si="32"/>
        <v>2.5724608E-2</v>
      </c>
      <c r="BH54" s="32">
        <f t="shared" si="33"/>
        <v>5.1826008E-2</v>
      </c>
      <c r="BI54" s="32">
        <f t="shared" si="34"/>
        <v>0.10228342999999999</v>
      </c>
      <c r="BJ54" s="32">
        <f t="shared" si="35"/>
        <v>0.19365607000000001</v>
      </c>
      <c r="BK54" s="32">
        <f t="shared" si="36"/>
        <v>0.34356225000000001</v>
      </c>
      <c r="BL54" s="32">
        <f t="shared" si="37"/>
        <v>0.57881020000000005</v>
      </c>
      <c r="BM54" s="32">
        <f t="shared" si="38"/>
        <v>0.95368414999999995</v>
      </c>
      <c r="BN54" s="32">
        <f t="shared" si="39"/>
        <v>1.474512</v>
      </c>
      <c r="BO54" s="32">
        <f t="shared" si="40"/>
        <v>2.1098792999999998</v>
      </c>
      <c r="BP54" s="32">
        <f t="shared" si="41"/>
        <v>2.7867095000000002</v>
      </c>
      <c r="BQ54" s="32">
        <f t="shared" si="42"/>
        <v>3.4119616000000001</v>
      </c>
      <c r="BR54" s="32">
        <f t="shared" si="43"/>
        <v>3.9362689999999998</v>
      </c>
      <c r="BS54" s="32">
        <f t="shared" si="44"/>
        <v>4.3124905</v>
      </c>
      <c r="BT54" s="32">
        <f t="shared" si="45"/>
        <v>4.5250645</v>
      </c>
      <c r="BU54" s="32">
        <f t="shared" si="46"/>
        <v>4.5573106000000001</v>
      </c>
      <c r="BV54" s="32">
        <f t="shared" si="47"/>
        <v>4.4317956000000001</v>
      </c>
      <c r="BW54" s="32">
        <f t="shared" si="48"/>
        <v>4.1750354999999999</v>
      </c>
      <c r="BX54" s="32">
        <f t="shared" si="49"/>
        <v>3.8099837000000001</v>
      </c>
      <c r="BY54" s="32">
        <f t="shared" si="50"/>
        <v>3.367677</v>
      </c>
      <c r="BZ54" s="32">
        <f t="shared" si="51"/>
        <v>2.8843675000000002</v>
      </c>
      <c r="CA54" s="32">
        <f t="shared" si="52"/>
        <v>2.3964853000000002</v>
      </c>
      <c r="CB54" s="32">
        <f t="shared" si="53"/>
        <v>1.932193</v>
      </c>
      <c r="CC54" s="32">
        <f t="shared" si="54"/>
        <v>1.5126151000000001</v>
      </c>
      <c r="CD54" s="32">
        <f t="shared" si="55"/>
        <v>1.1500554000000001</v>
      </c>
      <c r="CE54" s="32">
        <f t="shared" si="56"/>
        <v>0.84670805999999998</v>
      </c>
      <c r="CF54" s="32">
        <f t="shared" si="57"/>
        <v>0.59892429999999997</v>
      </c>
      <c r="CG54" s="32">
        <f t="shared" si="58"/>
        <v>0.41283005</v>
      </c>
      <c r="CH54" s="32">
        <f t="shared" si="59"/>
        <v>0.27791482000000001</v>
      </c>
      <c r="CI54" s="32">
        <f t="shared" si="60"/>
        <v>0.18122435000000001</v>
      </c>
      <c r="CJ54" s="32">
        <f t="shared" si="61"/>
        <v>0.11243806000000001</v>
      </c>
      <c r="CK54" s="32">
        <f t="shared" si="62"/>
        <v>6.8139160000000004E-2</v>
      </c>
      <c r="CL54" s="32">
        <f t="shared" si="63"/>
        <v>4.1529898000000003E-2</v>
      </c>
      <c r="CM54" s="32">
        <f t="shared" si="64"/>
        <v>2.5123566E-2</v>
      </c>
      <c r="CN54" s="32">
        <f t="shared" si="65"/>
        <v>1.4963967E-2</v>
      </c>
      <c r="CO54" s="32">
        <f t="shared" si="66"/>
        <v>8.7996610000000003E-3</v>
      </c>
      <c r="CP54" s="32">
        <f t="shared" si="67"/>
        <v>5.1898889999999996E-3</v>
      </c>
      <c r="CQ54" s="32">
        <f t="shared" si="68"/>
        <v>3.2241094999999999E-3</v>
      </c>
      <c r="CR54" s="32">
        <f t="shared" si="69"/>
        <v>2.0889677E-3</v>
      </c>
      <c r="CV54" s="27">
        <f>'03_MVT'!B15</f>
        <v>12</v>
      </c>
      <c r="CW54" s="27">
        <f>'03_MVT'!C15</f>
        <v>191.61</v>
      </c>
    </row>
    <row r="55" spans="1:101" ht="3.75" customHeight="1" x14ac:dyDescent="0.15">
      <c r="A55" s="33">
        <f t="shared" si="83"/>
        <v>13</v>
      </c>
      <c r="B55" s="33">
        <f t="shared" si="84"/>
        <v>599</v>
      </c>
      <c r="C55" s="33"/>
      <c r="D55" s="38">
        <f t="shared" si="70"/>
        <v>599</v>
      </c>
      <c r="E55" s="39">
        <f t="shared" ref="E55:AW55" si="87">D55+1</f>
        <v>600</v>
      </c>
      <c r="F55" s="39">
        <f t="shared" si="87"/>
        <v>601</v>
      </c>
      <c r="G55" s="39">
        <f t="shared" si="87"/>
        <v>602</v>
      </c>
      <c r="H55" s="39">
        <f t="shared" si="87"/>
        <v>603</v>
      </c>
      <c r="I55" s="39">
        <f t="shared" si="87"/>
        <v>604</v>
      </c>
      <c r="J55" s="39">
        <f t="shared" si="87"/>
        <v>605</v>
      </c>
      <c r="K55" s="39">
        <f t="shared" si="87"/>
        <v>606</v>
      </c>
      <c r="L55" s="39">
        <f t="shared" si="87"/>
        <v>607</v>
      </c>
      <c r="M55" s="39">
        <f t="shared" si="87"/>
        <v>608</v>
      </c>
      <c r="N55" s="39">
        <f t="shared" si="87"/>
        <v>609</v>
      </c>
      <c r="O55" s="39">
        <f t="shared" si="87"/>
        <v>610</v>
      </c>
      <c r="P55" s="39">
        <f t="shared" si="87"/>
        <v>611</v>
      </c>
      <c r="Q55" s="39">
        <f t="shared" si="87"/>
        <v>612</v>
      </c>
      <c r="R55" s="39">
        <f t="shared" si="87"/>
        <v>613</v>
      </c>
      <c r="S55" s="39">
        <f t="shared" si="87"/>
        <v>614</v>
      </c>
      <c r="T55" s="39">
        <f t="shared" si="87"/>
        <v>615</v>
      </c>
      <c r="U55" s="39">
        <f t="shared" si="87"/>
        <v>616</v>
      </c>
      <c r="V55" s="39">
        <f t="shared" si="87"/>
        <v>617</v>
      </c>
      <c r="W55" s="39">
        <f t="shared" si="87"/>
        <v>618</v>
      </c>
      <c r="X55" s="39">
        <f t="shared" si="87"/>
        <v>619</v>
      </c>
      <c r="Y55" s="39">
        <f t="shared" si="87"/>
        <v>620</v>
      </c>
      <c r="Z55" s="39">
        <f t="shared" si="87"/>
        <v>621</v>
      </c>
      <c r="AA55" s="39">
        <f t="shared" si="87"/>
        <v>622</v>
      </c>
      <c r="AB55" s="39">
        <f t="shared" si="87"/>
        <v>623</v>
      </c>
      <c r="AC55" s="39">
        <f t="shared" si="87"/>
        <v>624</v>
      </c>
      <c r="AD55" s="39">
        <f t="shared" si="87"/>
        <v>625</v>
      </c>
      <c r="AE55" s="39">
        <f t="shared" si="87"/>
        <v>626</v>
      </c>
      <c r="AF55" s="39">
        <f t="shared" si="87"/>
        <v>627</v>
      </c>
      <c r="AG55" s="39">
        <f t="shared" si="87"/>
        <v>628</v>
      </c>
      <c r="AH55" s="39">
        <f t="shared" si="87"/>
        <v>629</v>
      </c>
      <c r="AI55" s="39">
        <f t="shared" si="87"/>
        <v>630</v>
      </c>
      <c r="AJ55" s="39">
        <f t="shared" si="87"/>
        <v>631</v>
      </c>
      <c r="AK55" s="39">
        <f t="shared" si="87"/>
        <v>632</v>
      </c>
      <c r="AL55" s="39">
        <f t="shared" si="87"/>
        <v>633</v>
      </c>
      <c r="AM55" s="39">
        <f t="shared" si="87"/>
        <v>634</v>
      </c>
      <c r="AN55" s="39">
        <f t="shared" si="87"/>
        <v>635</v>
      </c>
      <c r="AO55" s="39">
        <f t="shared" si="87"/>
        <v>636</v>
      </c>
      <c r="AP55" s="39">
        <f t="shared" si="87"/>
        <v>637</v>
      </c>
      <c r="AQ55" s="39">
        <f t="shared" si="87"/>
        <v>638</v>
      </c>
      <c r="AR55" s="39">
        <f t="shared" si="87"/>
        <v>639</v>
      </c>
      <c r="AS55" s="39">
        <f t="shared" si="87"/>
        <v>640</v>
      </c>
      <c r="AT55" s="39">
        <f t="shared" si="87"/>
        <v>641</v>
      </c>
      <c r="AU55" s="39">
        <f t="shared" si="87"/>
        <v>642</v>
      </c>
      <c r="AV55" s="39">
        <f t="shared" si="87"/>
        <v>643</v>
      </c>
      <c r="AW55" s="39">
        <f t="shared" si="87"/>
        <v>644</v>
      </c>
      <c r="AY55" s="32">
        <f t="shared" si="72"/>
        <v>1.1981223E-4</v>
      </c>
      <c r="AZ55" s="32">
        <f t="shared" si="25"/>
        <v>2.5278289999999999E-4</v>
      </c>
      <c r="BA55" s="32">
        <f t="shared" si="26"/>
        <v>5.3865930000000003E-4</v>
      </c>
      <c r="BB55" s="32">
        <f t="shared" si="27"/>
        <v>1.1438914000000001E-3</v>
      </c>
      <c r="BC55" s="32">
        <f t="shared" si="28"/>
        <v>2.400293E-3</v>
      </c>
      <c r="BD55" s="32">
        <f t="shared" si="29"/>
        <v>4.9273535000000004E-3</v>
      </c>
      <c r="BE55" s="32">
        <f t="shared" si="30"/>
        <v>1.0407227E-2</v>
      </c>
      <c r="BF55" s="32">
        <f t="shared" si="31"/>
        <v>2.2730969E-2</v>
      </c>
      <c r="BG55" s="32">
        <f t="shared" si="32"/>
        <v>4.8937990000000001E-2</v>
      </c>
      <c r="BH55" s="32">
        <f t="shared" si="33"/>
        <v>0.10089905</v>
      </c>
      <c r="BI55" s="32">
        <f t="shared" si="34"/>
        <v>0.20787781</v>
      </c>
      <c r="BJ55" s="32">
        <f t="shared" si="35"/>
        <v>0.40280371999999998</v>
      </c>
      <c r="BK55" s="32">
        <f t="shared" si="36"/>
        <v>0.74203969999999997</v>
      </c>
      <c r="BL55" s="32">
        <f t="shared" si="37"/>
        <v>1.3706415000000001</v>
      </c>
      <c r="BM55" s="32">
        <f t="shared" si="38"/>
        <v>2.4335268000000001</v>
      </c>
      <c r="BN55" s="32">
        <f t="shared" si="39"/>
        <v>3.9803370999999999</v>
      </c>
      <c r="BO55" s="32">
        <f t="shared" si="40"/>
        <v>5.6680292999999997</v>
      </c>
      <c r="BP55" s="32">
        <f t="shared" si="41"/>
        <v>7.0876564999999996</v>
      </c>
      <c r="BQ55" s="32">
        <f t="shared" si="42"/>
        <v>8.1287599999999998</v>
      </c>
      <c r="BR55" s="32">
        <f t="shared" si="43"/>
        <v>8.7344799999999996</v>
      </c>
      <c r="BS55" s="32">
        <f t="shared" si="44"/>
        <v>9.0144614999999995</v>
      </c>
      <c r="BT55" s="32">
        <f t="shared" si="45"/>
        <v>8.9462659999999996</v>
      </c>
      <c r="BU55" s="32">
        <f t="shared" si="46"/>
        <v>8.6061519999999998</v>
      </c>
      <c r="BV55" s="32">
        <f t="shared" si="47"/>
        <v>8.0569515000000003</v>
      </c>
      <c r="BW55" s="32">
        <f t="shared" si="48"/>
        <v>7.3371325000000001</v>
      </c>
      <c r="BX55" s="32">
        <f t="shared" si="49"/>
        <v>6.4996559999999999</v>
      </c>
      <c r="BY55" s="32">
        <f t="shared" si="50"/>
        <v>5.5996212999999999</v>
      </c>
      <c r="BZ55" s="32">
        <f t="shared" si="51"/>
        <v>4.6957820000000003</v>
      </c>
      <c r="CA55" s="32">
        <f t="shared" si="52"/>
        <v>3.8327187999999999</v>
      </c>
      <c r="CB55" s="32">
        <f t="shared" si="53"/>
        <v>3.0411855999999999</v>
      </c>
      <c r="CC55" s="32">
        <f t="shared" si="54"/>
        <v>2.3448603000000001</v>
      </c>
      <c r="CD55" s="32">
        <f t="shared" si="55"/>
        <v>1.7582757</v>
      </c>
      <c r="CE55" s="32">
        <f t="shared" si="56"/>
        <v>1.2834585000000001</v>
      </c>
      <c r="CF55" s="32">
        <f t="shared" si="57"/>
        <v>0.90815126999999995</v>
      </c>
      <c r="CG55" s="32">
        <f t="shared" si="58"/>
        <v>0.61698149999999996</v>
      </c>
      <c r="CH55" s="32">
        <f t="shared" si="59"/>
        <v>0.40944454000000002</v>
      </c>
      <c r="CI55" s="32">
        <f t="shared" si="60"/>
        <v>0.26596632999999997</v>
      </c>
      <c r="CJ55" s="32">
        <f t="shared" si="61"/>
        <v>0.16743739999999999</v>
      </c>
      <c r="CK55" s="32">
        <f t="shared" si="62"/>
        <v>0.10045268</v>
      </c>
      <c r="CL55" s="32">
        <f t="shared" si="63"/>
        <v>5.9154640000000001E-2</v>
      </c>
      <c r="CM55" s="32">
        <f t="shared" si="64"/>
        <v>3.5175647999999997E-2</v>
      </c>
      <c r="CN55" s="32">
        <f t="shared" si="65"/>
        <v>2.0771609999999999E-2</v>
      </c>
      <c r="CO55" s="32">
        <f t="shared" si="66"/>
        <v>1.2105925999999999E-2</v>
      </c>
      <c r="CP55" s="32">
        <f t="shared" si="67"/>
        <v>7.0526399999999998E-3</v>
      </c>
      <c r="CQ55" s="32">
        <f t="shared" si="68"/>
        <v>4.4330693999999997E-3</v>
      </c>
      <c r="CR55" s="32">
        <f t="shared" si="69"/>
        <v>2.8120463E-3</v>
      </c>
      <c r="CV55" s="27">
        <f>'03_MVT'!B16</f>
        <v>13</v>
      </c>
      <c r="CW55" s="27">
        <f>'03_MVT'!C16</f>
        <v>206.35</v>
      </c>
    </row>
    <row r="56" spans="1:101" ht="3.75" customHeight="1" x14ac:dyDescent="0.15">
      <c r="A56" s="33">
        <f t="shared" si="83"/>
        <v>14</v>
      </c>
      <c r="B56" s="33">
        <f t="shared" si="84"/>
        <v>645</v>
      </c>
      <c r="C56" s="33"/>
      <c r="D56" s="38">
        <f t="shared" si="70"/>
        <v>645</v>
      </c>
      <c r="E56" s="39">
        <f t="shared" ref="E56:AW56" si="88">D56+1</f>
        <v>646</v>
      </c>
      <c r="F56" s="39">
        <f t="shared" si="88"/>
        <v>647</v>
      </c>
      <c r="G56" s="39">
        <f t="shared" si="88"/>
        <v>648</v>
      </c>
      <c r="H56" s="39">
        <f t="shared" si="88"/>
        <v>649</v>
      </c>
      <c r="I56" s="39">
        <f t="shared" si="88"/>
        <v>650</v>
      </c>
      <c r="J56" s="39">
        <f t="shared" si="88"/>
        <v>651</v>
      </c>
      <c r="K56" s="39">
        <f t="shared" si="88"/>
        <v>652</v>
      </c>
      <c r="L56" s="39">
        <f t="shared" si="88"/>
        <v>653</v>
      </c>
      <c r="M56" s="39">
        <f t="shared" si="88"/>
        <v>654</v>
      </c>
      <c r="N56" s="39">
        <f t="shared" si="88"/>
        <v>655</v>
      </c>
      <c r="O56" s="39">
        <f t="shared" si="88"/>
        <v>656</v>
      </c>
      <c r="P56" s="39">
        <f t="shared" si="88"/>
        <v>657</v>
      </c>
      <c r="Q56" s="39">
        <f t="shared" si="88"/>
        <v>658</v>
      </c>
      <c r="R56" s="39">
        <f t="shared" si="88"/>
        <v>659</v>
      </c>
      <c r="S56" s="39">
        <f t="shared" si="88"/>
        <v>660</v>
      </c>
      <c r="T56" s="39">
        <f t="shared" si="88"/>
        <v>661</v>
      </c>
      <c r="U56" s="39">
        <f t="shared" si="88"/>
        <v>662</v>
      </c>
      <c r="V56" s="39">
        <f t="shared" si="88"/>
        <v>663</v>
      </c>
      <c r="W56" s="39">
        <f t="shared" si="88"/>
        <v>664</v>
      </c>
      <c r="X56" s="39">
        <f t="shared" si="88"/>
        <v>665</v>
      </c>
      <c r="Y56" s="39">
        <f t="shared" si="88"/>
        <v>666</v>
      </c>
      <c r="Z56" s="39">
        <f t="shared" si="88"/>
        <v>667</v>
      </c>
      <c r="AA56" s="39">
        <f t="shared" si="88"/>
        <v>668</v>
      </c>
      <c r="AB56" s="39">
        <f t="shared" si="88"/>
        <v>669</v>
      </c>
      <c r="AC56" s="39">
        <f t="shared" si="88"/>
        <v>670</v>
      </c>
      <c r="AD56" s="39">
        <f t="shared" si="88"/>
        <v>671</v>
      </c>
      <c r="AE56" s="39">
        <f t="shared" si="88"/>
        <v>672</v>
      </c>
      <c r="AF56" s="39">
        <f t="shared" si="88"/>
        <v>673</v>
      </c>
      <c r="AG56" s="39">
        <f t="shared" si="88"/>
        <v>674</v>
      </c>
      <c r="AH56" s="39">
        <f t="shared" si="88"/>
        <v>675</v>
      </c>
      <c r="AI56" s="39">
        <f t="shared" si="88"/>
        <v>676</v>
      </c>
      <c r="AJ56" s="39">
        <f t="shared" si="88"/>
        <v>677</v>
      </c>
      <c r="AK56" s="39">
        <f t="shared" si="88"/>
        <v>678</v>
      </c>
      <c r="AL56" s="39">
        <f t="shared" si="88"/>
        <v>679</v>
      </c>
      <c r="AM56" s="39">
        <f t="shared" si="88"/>
        <v>680</v>
      </c>
      <c r="AN56" s="39">
        <f t="shared" si="88"/>
        <v>681</v>
      </c>
      <c r="AO56" s="39">
        <f t="shared" si="88"/>
        <v>682</v>
      </c>
      <c r="AP56" s="39">
        <f t="shared" si="88"/>
        <v>683</v>
      </c>
      <c r="AQ56" s="39">
        <f t="shared" si="88"/>
        <v>684</v>
      </c>
      <c r="AR56" s="39">
        <f t="shared" si="88"/>
        <v>685</v>
      </c>
      <c r="AS56" s="39">
        <f t="shared" si="88"/>
        <v>686</v>
      </c>
      <c r="AT56" s="39">
        <f t="shared" si="88"/>
        <v>687</v>
      </c>
      <c r="AU56" s="39">
        <f t="shared" si="88"/>
        <v>688</v>
      </c>
      <c r="AV56" s="39">
        <f t="shared" si="88"/>
        <v>689</v>
      </c>
      <c r="AW56" s="39">
        <f t="shared" si="88"/>
        <v>690</v>
      </c>
      <c r="AY56" s="32">
        <f t="shared" si="72"/>
        <v>1.5020535999999999E-4</v>
      </c>
      <c r="AZ56" s="32">
        <f t="shared" si="25"/>
        <v>3.1852109999999997E-4</v>
      </c>
      <c r="BA56" s="32">
        <f t="shared" si="26"/>
        <v>6.8482139999999998E-4</v>
      </c>
      <c r="BB56" s="32">
        <f t="shared" si="27"/>
        <v>1.4709924999999999E-3</v>
      </c>
      <c r="BC56" s="32">
        <f t="shared" si="28"/>
        <v>3.1312433999999998E-3</v>
      </c>
      <c r="BD56" s="32">
        <f t="shared" si="29"/>
        <v>6.5640993E-3</v>
      </c>
      <c r="BE56" s="32">
        <f t="shared" si="30"/>
        <v>1.4523347000000001E-2</v>
      </c>
      <c r="BF56" s="32">
        <f t="shared" si="31"/>
        <v>3.3317430000000002E-2</v>
      </c>
      <c r="BG56" s="32">
        <f t="shared" si="32"/>
        <v>7.7043526000000001E-2</v>
      </c>
      <c r="BH56" s="32">
        <f t="shared" si="33"/>
        <v>0.17585017</v>
      </c>
      <c r="BI56" s="32">
        <f t="shared" si="34"/>
        <v>0.38259512000000001</v>
      </c>
      <c r="BJ56" s="32">
        <f t="shared" si="35"/>
        <v>0.76123505999999996</v>
      </c>
      <c r="BK56" s="32">
        <f t="shared" si="36"/>
        <v>1.521331</v>
      </c>
      <c r="BL56" s="32">
        <f t="shared" si="37"/>
        <v>3.1466880000000002</v>
      </c>
      <c r="BM56" s="32">
        <f t="shared" si="38"/>
        <v>6.3865590000000001</v>
      </c>
      <c r="BN56" s="32">
        <f t="shared" si="39"/>
        <v>11.825073</v>
      </c>
      <c r="BO56" s="32">
        <f t="shared" si="40"/>
        <v>15.862552000000001</v>
      </c>
      <c r="BP56" s="32">
        <f t="shared" si="41"/>
        <v>17.341604</v>
      </c>
      <c r="BQ56" s="32">
        <f>INDEX($D$38:$BBY$38,1,V56)</f>
        <v>17.47231</v>
      </c>
      <c r="BR56" s="32">
        <f t="shared" si="43"/>
        <v>16.977346000000001</v>
      </c>
      <c r="BS56" s="32">
        <f t="shared" si="44"/>
        <v>16.114647000000001</v>
      </c>
      <c r="BT56" s="32">
        <f t="shared" si="45"/>
        <v>14.963099</v>
      </c>
      <c r="BU56" s="32">
        <f t="shared" si="46"/>
        <v>13.685278</v>
      </c>
      <c r="BV56" s="32">
        <f t="shared" si="47"/>
        <v>12.281483</v>
      </c>
      <c r="BW56" s="32">
        <f t="shared" si="48"/>
        <v>10.797347</v>
      </c>
      <c r="BX56" s="32">
        <f t="shared" si="49"/>
        <v>9.2976120000000009</v>
      </c>
      <c r="BY56" s="32">
        <f t="shared" si="50"/>
        <v>7.8314433000000001</v>
      </c>
      <c r="BZ56" s="32">
        <f t="shared" si="51"/>
        <v>6.4487990000000002</v>
      </c>
      <c r="CA56" s="32">
        <f t="shared" si="52"/>
        <v>5.1898384000000002</v>
      </c>
      <c r="CB56" s="32">
        <f t="shared" si="53"/>
        <v>4.0675819999999998</v>
      </c>
      <c r="CC56" s="32">
        <f t="shared" si="54"/>
        <v>3.0978563000000001</v>
      </c>
      <c r="CD56" s="32">
        <f t="shared" si="55"/>
        <v>2.298254</v>
      </c>
      <c r="CE56" s="32">
        <f t="shared" si="56"/>
        <v>1.6629419999999999</v>
      </c>
      <c r="CF56" s="32">
        <f t="shared" si="57"/>
        <v>1.1682304999999999</v>
      </c>
      <c r="CG56" s="32">
        <f t="shared" si="58"/>
        <v>0.79498254999999995</v>
      </c>
      <c r="CH56" s="32">
        <f t="shared" si="59"/>
        <v>0.52611034999999995</v>
      </c>
      <c r="CI56" s="32">
        <f t="shared" si="60"/>
        <v>0.33815107</v>
      </c>
      <c r="CJ56" s="32">
        <f t="shared" si="61"/>
        <v>0.21075695999999999</v>
      </c>
      <c r="CK56" s="32">
        <f t="shared" si="62"/>
        <v>0.12545970000000001</v>
      </c>
      <c r="CL56" s="32">
        <f t="shared" si="63"/>
        <v>7.3355400000000001E-2</v>
      </c>
      <c r="CM56" s="32">
        <f t="shared" si="64"/>
        <v>4.3352096999999999E-2</v>
      </c>
      <c r="CN56" s="32">
        <f t="shared" si="65"/>
        <v>2.5490810999999999E-2</v>
      </c>
      <c r="CO56" s="32">
        <f t="shared" si="66"/>
        <v>1.4816094E-2</v>
      </c>
      <c r="CP56" s="32">
        <f t="shared" si="67"/>
        <v>8.6117829999999996E-3</v>
      </c>
      <c r="CQ56" s="32">
        <f t="shared" si="68"/>
        <v>5.3947709999999996E-3</v>
      </c>
      <c r="CR56" s="32">
        <f t="shared" si="69"/>
        <v>3.5554801999999998E-3</v>
      </c>
      <c r="CV56" s="27">
        <f>'03_MVT'!B17</f>
        <v>14</v>
      </c>
      <c r="CW56" s="27">
        <f>'03_MVT'!C17</f>
        <v>221.09</v>
      </c>
    </row>
    <row r="57" spans="1:101" ht="3.75" customHeight="1" x14ac:dyDescent="0.15">
      <c r="A57" s="33">
        <f t="shared" si="83"/>
        <v>15</v>
      </c>
      <c r="B57" s="33">
        <f t="shared" si="84"/>
        <v>691</v>
      </c>
      <c r="C57" s="33"/>
      <c r="D57" s="38">
        <f t="shared" si="70"/>
        <v>691</v>
      </c>
      <c r="E57" s="39">
        <f t="shared" ref="E57:AW57" si="89">D57+1</f>
        <v>692</v>
      </c>
      <c r="F57" s="39">
        <f t="shared" si="89"/>
        <v>693</v>
      </c>
      <c r="G57" s="39">
        <f t="shared" si="89"/>
        <v>694</v>
      </c>
      <c r="H57" s="39">
        <f t="shared" si="89"/>
        <v>695</v>
      </c>
      <c r="I57" s="39">
        <f t="shared" si="89"/>
        <v>696</v>
      </c>
      <c r="J57" s="39">
        <f t="shared" si="89"/>
        <v>697</v>
      </c>
      <c r="K57" s="39">
        <f t="shared" si="89"/>
        <v>698</v>
      </c>
      <c r="L57" s="39">
        <f t="shared" si="89"/>
        <v>699</v>
      </c>
      <c r="M57" s="39">
        <f t="shared" si="89"/>
        <v>700</v>
      </c>
      <c r="N57" s="39">
        <f t="shared" si="89"/>
        <v>701</v>
      </c>
      <c r="O57" s="39">
        <f t="shared" si="89"/>
        <v>702</v>
      </c>
      <c r="P57" s="39">
        <f t="shared" si="89"/>
        <v>703</v>
      </c>
      <c r="Q57" s="39">
        <f t="shared" si="89"/>
        <v>704</v>
      </c>
      <c r="R57" s="39">
        <f t="shared" si="89"/>
        <v>705</v>
      </c>
      <c r="S57" s="39">
        <f t="shared" si="89"/>
        <v>706</v>
      </c>
      <c r="T57" s="39">
        <f t="shared" si="89"/>
        <v>707</v>
      </c>
      <c r="U57" s="39">
        <f t="shared" si="89"/>
        <v>708</v>
      </c>
      <c r="V57" s="39">
        <f t="shared" si="89"/>
        <v>709</v>
      </c>
      <c r="W57" s="39">
        <f t="shared" si="89"/>
        <v>710</v>
      </c>
      <c r="X57" s="39">
        <f t="shared" si="89"/>
        <v>711</v>
      </c>
      <c r="Y57" s="39">
        <f t="shared" si="89"/>
        <v>712</v>
      </c>
      <c r="Z57" s="39">
        <f t="shared" si="89"/>
        <v>713</v>
      </c>
      <c r="AA57" s="39">
        <f t="shared" si="89"/>
        <v>714</v>
      </c>
      <c r="AB57" s="39">
        <f t="shared" si="89"/>
        <v>715</v>
      </c>
      <c r="AC57" s="39">
        <f t="shared" si="89"/>
        <v>716</v>
      </c>
      <c r="AD57" s="39">
        <f t="shared" si="89"/>
        <v>717</v>
      </c>
      <c r="AE57" s="39">
        <f t="shared" si="89"/>
        <v>718</v>
      </c>
      <c r="AF57" s="39">
        <f t="shared" si="89"/>
        <v>719</v>
      </c>
      <c r="AG57" s="39">
        <f t="shared" si="89"/>
        <v>720</v>
      </c>
      <c r="AH57" s="39">
        <f t="shared" si="89"/>
        <v>721</v>
      </c>
      <c r="AI57" s="39">
        <f t="shared" si="89"/>
        <v>722</v>
      </c>
      <c r="AJ57" s="39">
        <f t="shared" si="89"/>
        <v>723</v>
      </c>
      <c r="AK57" s="39">
        <f t="shared" si="89"/>
        <v>724</v>
      </c>
      <c r="AL57" s="39">
        <f t="shared" si="89"/>
        <v>725</v>
      </c>
      <c r="AM57" s="39">
        <f t="shared" si="89"/>
        <v>726</v>
      </c>
      <c r="AN57" s="39">
        <f t="shared" si="89"/>
        <v>727</v>
      </c>
      <c r="AO57" s="39">
        <f t="shared" si="89"/>
        <v>728</v>
      </c>
      <c r="AP57" s="39">
        <f t="shared" si="89"/>
        <v>729</v>
      </c>
      <c r="AQ57" s="39">
        <f t="shared" si="89"/>
        <v>730</v>
      </c>
      <c r="AR57" s="39">
        <f t="shared" si="89"/>
        <v>731</v>
      </c>
      <c r="AS57" s="39">
        <f t="shared" si="89"/>
        <v>732</v>
      </c>
      <c r="AT57" s="39">
        <f t="shared" si="89"/>
        <v>733</v>
      </c>
      <c r="AU57" s="39">
        <f t="shared" si="89"/>
        <v>734</v>
      </c>
      <c r="AV57" s="39">
        <f t="shared" si="89"/>
        <v>735</v>
      </c>
      <c r="AW57" s="39">
        <f t="shared" si="89"/>
        <v>736</v>
      </c>
      <c r="AY57" s="32">
        <f t="shared" si="72"/>
        <v>1.6275248000000001E-4</v>
      </c>
      <c r="AZ57" s="32">
        <f t="shared" si="25"/>
        <v>3.4622314999999999E-4</v>
      </c>
      <c r="BA57" s="32">
        <f t="shared" si="26"/>
        <v>7.4847520000000003E-4</v>
      </c>
      <c r="BB57" s="32">
        <f t="shared" si="27"/>
        <v>1.6199003E-3</v>
      </c>
      <c r="BC57" s="32">
        <f t="shared" si="28"/>
        <v>3.4838207000000001E-3</v>
      </c>
      <c r="BD57" s="32">
        <f t="shared" si="29"/>
        <v>7.4129469999999996E-3</v>
      </c>
      <c r="BE57" s="32">
        <f t="shared" si="30"/>
        <v>1.6757722999999999E-2</v>
      </c>
      <c r="BF57" s="32">
        <f t="shared" si="31"/>
        <v>3.9486680000000003E-2</v>
      </c>
      <c r="BG57" s="32">
        <f t="shared" si="32"/>
        <v>9.4479515999999999E-2</v>
      </c>
      <c r="BH57" s="32">
        <f t="shared" si="33"/>
        <v>0.22527612999999999</v>
      </c>
      <c r="BI57" s="32">
        <f t="shared" si="34"/>
        <v>0.51703860000000001</v>
      </c>
      <c r="BJ57" s="32">
        <f t="shared" si="35"/>
        <v>1.1062715999999999</v>
      </c>
      <c r="BK57" s="32">
        <f t="shared" si="36"/>
        <v>2.4779230000000001</v>
      </c>
      <c r="BL57" s="32">
        <f t="shared" si="37"/>
        <v>6.1334147000000003</v>
      </c>
      <c r="BM57" s="32">
        <f t="shared" si="38"/>
        <v>16.312885000000001</v>
      </c>
      <c r="BN57" s="32">
        <f t="shared" si="39"/>
        <v>46.457782999999999</v>
      </c>
      <c r="BO57" s="32">
        <f t="shared" si="40"/>
        <v>44.070971999999998</v>
      </c>
      <c r="BP57" s="32">
        <f t="shared" si="41"/>
        <v>34.490025000000003</v>
      </c>
      <c r="BQ57" s="32">
        <f t="shared" si="42"/>
        <v>28.870159999999998</v>
      </c>
      <c r="BR57" s="32">
        <f t="shared" si="43"/>
        <v>24.700167</v>
      </c>
      <c r="BS57" s="32">
        <f t="shared" si="44"/>
        <v>21.628847</v>
      </c>
      <c r="BT57" s="32">
        <f t="shared" si="45"/>
        <v>19.014354999999998</v>
      </c>
      <c r="BU57" s="32">
        <f t="shared" si="46"/>
        <v>16.716674999999999</v>
      </c>
      <c r="BV57" s="32">
        <f t="shared" si="47"/>
        <v>14.566941999999999</v>
      </c>
      <c r="BW57" s="32">
        <f t="shared" si="48"/>
        <v>12.515902499999999</v>
      </c>
      <c r="BX57" s="32">
        <f t="shared" si="49"/>
        <v>10.603001000000001</v>
      </c>
      <c r="BY57" s="32">
        <f t="shared" si="50"/>
        <v>8.8115269999999999</v>
      </c>
      <c r="BZ57" s="32">
        <f t="shared" si="51"/>
        <v>7.1941031999999998</v>
      </c>
      <c r="CA57" s="32">
        <f t="shared" si="52"/>
        <v>5.7863692999999996</v>
      </c>
      <c r="CB57" s="32">
        <f t="shared" si="53"/>
        <v>4.5180372999999996</v>
      </c>
      <c r="CC57" s="32">
        <f t="shared" si="54"/>
        <v>3.4129505</v>
      </c>
      <c r="CD57" s="32">
        <f t="shared" si="55"/>
        <v>2.5137637000000002</v>
      </c>
      <c r="CE57" s="32">
        <f t="shared" si="56"/>
        <v>1.814727</v>
      </c>
      <c r="CF57" s="32">
        <f t="shared" si="57"/>
        <v>1.2743521</v>
      </c>
      <c r="CG57" s="32">
        <f t="shared" si="58"/>
        <v>0.86633199999999999</v>
      </c>
      <c r="CH57" s="32">
        <f t="shared" si="59"/>
        <v>0.57200519999999999</v>
      </c>
      <c r="CI57" s="32">
        <f t="shared" si="60"/>
        <v>0.36655724000000001</v>
      </c>
      <c r="CJ57" s="32">
        <f t="shared" si="61"/>
        <v>0.22783697</v>
      </c>
      <c r="CK57" s="32">
        <f t="shared" si="62"/>
        <v>0.13528567999999999</v>
      </c>
      <c r="CL57" s="32">
        <f t="shared" si="63"/>
        <v>7.8924893999999995E-2</v>
      </c>
      <c r="CM57" s="32">
        <f t="shared" si="64"/>
        <v>4.6543617000000002E-2</v>
      </c>
      <c r="CN57" s="32">
        <f t="shared" si="65"/>
        <v>2.730289E-2</v>
      </c>
      <c r="CO57" s="32">
        <f t="shared" si="66"/>
        <v>1.5850382E-2</v>
      </c>
      <c r="CP57" s="32">
        <f t="shared" si="67"/>
        <v>9.2142760000000004E-3</v>
      </c>
      <c r="CQ57" s="32">
        <f t="shared" si="68"/>
        <v>5.7381680000000001E-3</v>
      </c>
      <c r="CR57" s="32">
        <f t="shared" si="69"/>
        <v>3.7686086999999999E-3</v>
      </c>
      <c r="CV57" s="27">
        <f>'03_MVT'!B18</f>
        <v>15</v>
      </c>
      <c r="CW57" s="27">
        <f>'03_MVT'!C18</f>
        <v>235.83</v>
      </c>
    </row>
    <row r="58" spans="1:101" ht="3.75" customHeight="1" x14ac:dyDescent="0.15">
      <c r="A58" s="33">
        <f t="shared" si="83"/>
        <v>16</v>
      </c>
      <c r="B58" s="33">
        <f t="shared" si="84"/>
        <v>737</v>
      </c>
      <c r="C58" s="33"/>
      <c r="D58" s="38">
        <f t="shared" si="70"/>
        <v>737</v>
      </c>
      <c r="E58" s="39">
        <f t="shared" ref="E58:AW58" si="90">D58+1</f>
        <v>738</v>
      </c>
      <c r="F58" s="39">
        <f t="shared" si="90"/>
        <v>739</v>
      </c>
      <c r="G58" s="39">
        <f t="shared" si="90"/>
        <v>740</v>
      </c>
      <c r="H58" s="39">
        <f t="shared" si="90"/>
        <v>741</v>
      </c>
      <c r="I58" s="39">
        <f t="shared" si="90"/>
        <v>742</v>
      </c>
      <c r="J58" s="39">
        <f t="shared" si="90"/>
        <v>743</v>
      </c>
      <c r="K58" s="39">
        <f t="shared" si="90"/>
        <v>744</v>
      </c>
      <c r="L58" s="39">
        <f t="shared" si="90"/>
        <v>745</v>
      </c>
      <c r="M58" s="39">
        <f t="shared" si="90"/>
        <v>746</v>
      </c>
      <c r="N58" s="39">
        <f t="shared" si="90"/>
        <v>747</v>
      </c>
      <c r="O58" s="39">
        <f t="shared" si="90"/>
        <v>748</v>
      </c>
      <c r="P58" s="39">
        <f t="shared" si="90"/>
        <v>749</v>
      </c>
      <c r="Q58" s="39">
        <f t="shared" si="90"/>
        <v>750</v>
      </c>
      <c r="R58" s="39">
        <f t="shared" si="90"/>
        <v>751</v>
      </c>
      <c r="S58" s="39">
        <f t="shared" si="90"/>
        <v>752</v>
      </c>
      <c r="T58" s="39">
        <f t="shared" si="90"/>
        <v>753</v>
      </c>
      <c r="U58" s="39">
        <f t="shared" si="90"/>
        <v>754</v>
      </c>
      <c r="V58" s="39">
        <f t="shared" si="90"/>
        <v>755</v>
      </c>
      <c r="W58" s="39">
        <f t="shared" si="90"/>
        <v>756</v>
      </c>
      <c r="X58" s="39">
        <f t="shared" si="90"/>
        <v>757</v>
      </c>
      <c r="Y58" s="39">
        <f t="shared" si="90"/>
        <v>758</v>
      </c>
      <c r="Z58" s="39">
        <f t="shared" si="90"/>
        <v>759</v>
      </c>
      <c r="AA58" s="39">
        <f t="shared" si="90"/>
        <v>760</v>
      </c>
      <c r="AB58" s="39">
        <f t="shared" si="90"/>
        <v>761</v>
      </c>
      <c r="AC58" s="39">
        <f t="shared" si="90"/>
        <v>762</v>
      </c>
      <c r="AD58" s="39">
        <f t="shared" si="90"/>
        <v>763</v>
      </c>
      <c r="AE58" s="39">
        <f t="shared" si="90"/>
        <v>764</v>
      </c>
      <c r="AF58" s="39">
        <f t="shared" si="90"/>
        <v>765</v>
      </c>
      <c r="AG58" s="39">
        <f t="shared" si="90"/>
        <v>766</v>
      </c>
      <c r="AH58" s="39">
        <f t="shared" si="90"/>
        <v>767</v>
      </c>
      <c r="AI58" s="39">
        <f t="shared" si="90"/>
        <v>768</v>
      </c>
      <c r="AJ58" s="39">
        <f t="shared" si="90"/>
        <v>769</v>
      </c>
      <c r="AK58" s="39">
        <f t="shared" si="90"/>
        <v>770</v>
      </c>
      <c r="AL58" s="39">
        <f t="shared" si="90"/>
        <v>771</v>
      </c>
      <c r="AM58" s="39">
        <f t="shared" si="90"/>
        <v>772</v>
      </c>
      <c r="AN58" s="39">
        <f t="shared" si="90"/>
        <v>773</v>
      </c>
      <c r="AO58" s="39">
        <f t="shared" si="90"/>
        <v>774</v>
      </c>
      <c r="AP58" s="39">
        <f t="shared" si="90"/>
        <v>775</v>
      </c>
      <c r="AQ58" s="39">
        <f t="shared" si="90"/>
        <v>776</v>
      </c>
      <c r="AR58" s="39">
        <f t="shared" si="90"/>
        <v>777</v>
      </c>
      <c r="AS58" s="39">
        <f t="shared" si="90"/>
        <v>778</v>
      </c>
      <c r="AT58" s="39">
        <f t="shared" si="90"/>
        <v>779</v>
      </c>
      <c r="AU58" s="39">
        <f t="shared" si="90"/>
        <v>780</v>
      </c>
      <c r="AV58" s="39">
        <f t="shared" si="90"/>
        <v>781</v>
      </c>
      <c r="AW58" s="39">
        <f t="shared" si="90"/>
        <v>782</v>
      </c>
      <c r="AY58" s="32">
        <f t="shared" si="72"/>
        <v>1.5020387999999999E-4</v>
      </c>
      <c r="AZ58" s="32">
        <f t="shared" si="25"/>
        <v>3.185183E-4</v>
      </c>
      <c r="BA58" s="32">
        <f t="shared" si="26"/>
        <v>6.8481604000000004E-4</v>
      </c>
      <c r="BB58" s="32">
        <f t="shared" si="27"/>
        <v>1.4709826E-3</v>
      </c>
      <c r="BC58" s="32">
        <f t="shared" si="28"/>
        <v>3.1312262E-3</v>
      </c>
      <c r="BD58" s="32">
        <f t="shared" si="29"/>
        <v>6.5640736999999999E-3</v>
      </c>
      <c r="BE58" s="32">
        <f t="shared" si="30"/>
        <v>1.4523319E-2</v>
      </c>
      <c r="BF58" s="32">
        <f t="shared" si="31"/>
        <v>3.331742E-2</v>
      </c>
      <c r="BG58" s="32">
        <f t="shared" si="32"/>
        <v>7.7043570000000006E-2</v>
      </c>
      <c r="BH58" s="32">
        <f t="shared" si="33"/>
        <v>0.17585039</v>
      </c>
      <c r="BI58" s="32">
        <f t="shared" si="34"/>
        <v>0.38259549999999998</v>
      </c>
      <c r="BJ58" s="32">
        <f t="shared" si="35"/>
        <v>0.76123536000000003</v>
      </c>
      <c r="BK58" s="32">
        <f t="shared" si="36"/>
        <v>1.5213306</v>
      </c>
      <c r="BL58" s="32">
        <f t="shared" si="37"/>
        <v>3.1466865999999998</v>
      </c>
      <c r="BM58" s="32">
        <f t="shared" si="38"/>
        <v>6.3865569999999998</v>
      </c>
      <c r="BN58" s="32">
        <f t="shared" si="39"/>
        <v>11.825072</v>
      </c>
      <c r="BO58" s="32">
        <f t="shared" si="40"/>
        <v>15.862555499999999</v>
      </c>
      <c r="BP58" s="32">
        <f t="shared" si="41"/>
        <v>17.341605999999999</v>
      </c>
      <c r="BQ58" s="32">
        <f t="shared" si="42"/>
        <v>17.472311000000001</v>
      </c>
      <c r="BR58" s="32">
        <f t="shared" si="43"/>
        <v>16.977350000000001</v>
      </c>
      <c r="BS58" s="32">
        <f t="shared" si="44"/>
        <v>16.114647000000001</v>
      </c>
      <c r="BT58" s="32">
        <f t="shared" si="45"/>
        <v>14.963100000000001</v>
      </c>
      <c r="BU58" s="32">
        <f t="shared" si="46"/>
        <v>13.685280000000001</v>
      </c>
      <c r="BV58" s="32">
        <f t="shared" si="47"/>
        <v>12.281485999999999</v>
      </c>
      <c r="BW58" s="32">
        <f t="shared" si="48"/>
        <v>10.797351000000001</v>
      </c>
      <c r="BX58" s="32">
        <f t="shared" si="49"/>
        <v>9.2976159999999997</v>
      </c>
      <c r="BY58" s="32">
        <f t="shared" si="50"/>
        <v>7.8314456999999997</v>
      </c>
      <c r="BZ58" s="32">
        <f t="shared" si="51"/>
        <v>6.4488006000000002</v>
      </c>
      <c r="CA58" s="32">
        <f t="shared" si="52"/>
        <v>5.1898403000000002</v>
      </c>
      <c r="CB58" s="32">
        <f t="shared" si="53"/>
        <v>4.0675825999999997</v>
      </c>
      <c r="CC58" s="32">
        <f t="shared" si="54"/>
        <v>3.0978563000000001</v>
      </c>
      <c r="CD58" s="32">
        <f t="shared" si="55"/>
        <v>2.2982534999999999</v>
      </c>
      <c r="CE58" s="32">
        <f t="shared" si="56"/>
        <v>1.6629418</v>
      </c>
      <c r="CF58" s="32">
        <f t="shared" si="57"/>
        <v>1.1682304999999999</v>
      </c>
      <c r="CG58" s="32">
        <f t="shared" si="58"/>
        <v>0.79498270000000004</v>
      </c>
      <c r="CH58" s="32">
        <f t="shared" si="59"/>
        <v>0.52611059999999998</v>
      </c>
      <c r="CI58" s="32">
        <f t="shared" si="60"/>
        <v>0.33815128</v>
      </c>
      <c r="CJ58" s="32">
        <f t="shared" si="61"/>
        <v>0.21075720000000001</v>
      </c>
      <c r="CK58" s="32">
        <f t="shared" si="62"/>
        <v>0.12545982</v>
      </c>
      <c r="CL58" s="32">
        <f t="shared" si="63"/>
        <v>7.3355519999999994E-2</v>
      </c>
      <c r="CM58" s="32">
        <f t="shared" si="64"/>
        <v>4.3352300000000003E-2</v>
      </c>
      <c r="CN58" s="32">
        <f t="shared" si="65"/>
        <v>2.5491247000000002E-2</v>
      </c>
      <c r="CO58" s="32">
        <f t="shared" si="66"/>
        <v>1.4817103999999999E-2</v>
      </c>
      <c r="CP58" s="32">
        <f t="shared" si="67"/>
        <v>8.613173E-3</v>
      </c>
      <c r="CQ58" s="32">
        <f t="shared" si="68"/>
        <v>5.3896539999999998E-3</v>
      </c>
      <c r="CR58" s="32">
        <f t="shared" si="69"/>
        <v>3.4975363E-3</v>
      </c>
      <c r="CV58" s="27">
        <f>'03_MVT'!B19</f>
        <v>16</v>
      </c>
      <c r="CW58" s="27">
        <f>'03_MVT'!C19</f>
        <v>250.57</v>
      </c>
    </row>
    <row r="59" spans="1:101" ht="3.75" customHeight="1" x14ac:dyDescent="0.15">
      <c r="A59" s="33">
        <f t="shared" si="83"/>
        <v>17</v>
      </c>
      <c r="B59" s="33">
        <f t="shared" si="84"/>
        <v>783</v>
      </c>
      <c r="C59" s="33"/>
      <c r="D59" s="38">
        <f t="shared" si="70"/>
        <v>783</v>
      </c>
      <c r="E59" s="39">
        <f t="shared" ref="E59:AW59" si="91">D59+1</f>
        <v>784</v>
      </c>
      <c r="F59" s="39">
        <f t="shared" si="91"/>
        <v>785</v>
      </c>
      <c r="G59" s="39">
        <f t="shared" si="91"/>
        <v>786</v>
      </c>
      <c r="H59" s="39">
        <f t="shared" si="91"/>
        <v>787</v>
      </c>
      <c r="I59" s="39">
        <f t="shared" si="91"/>
        <v>788</v>
      </c>
      <c r="J59" s="39">
        <f t="shared" si="91"/>
        <v>789</v>
      </c>
      <c r="K59" s="39">
        <f t="shared" si="91"/>
        <v>790</v>
      </c>
      <c r="L59" s="39">
        <f t="shared" si="91"/>
        <v>791</v>
      </c>
      <c r="M59" s="39">
        <f t="shared" si="91"/>
        <v>792</v>
      </c>
      <c r="N59" s="39">
        <f t="shared" si="91"/>
        <v>793</v>
      </c>
      <c r="O59" s="39">
        <f t="shared" si="91"/>
        <v>794</v>
      </c>
      <c r="P59" s="39">
        <f t="shared" si="91"/>
        <v>795</v>
      </c>
      <c r="Q59" s="39">
        <f t="shared" si="91"/>
        <v>796</v>
      </c>
      <c r="R59" s="39">
        <f t="shared" si="91"/>
        <v>797</v>
      </c>
      <c r="S59" s="39">
        <f t="shared" si="91"/>
        <v>798</v>
      </c>
      <c r="T59" s="39">
        <f t="shared" si="91"/>
        <v>799</v>
      </c>
      <c r="U59" s="39">
        <f t="shared" si="91"/>
        <v>800</v>
      </c>
      <c r="V59" s="39">
        <f t="shared" si="91"/>
        <v>801</v>
      </c>
      <c r="W59" s="39">
        <f t="shared" si="91"/>
        <v>802</v>
      </c>
      <c r="X59" s="39">
        <f t="shared" si="91"/>
        <v>803</v>
      </c>
      <c r="Y59" s="39">
        <f t="shared" si="91"/>
        <v>804</v>
      </c>
      <c r="Z59" s="39">
        <f t="shared" si="91"/>
        <v>805</v>
      </c>
      <c r="AA59" s="39">
        <f t="shared" si="91"/>
        <v>806</v>
      </c>
      <c r="AB59" s="39">
        <f t="shared" si="91"/>
        <v>807</v>
      </c>
      <c r="AC59" s="39">
        <f t="shared" si="91"/>
        <v>808</v>
      </c>
      <c r="AD59" s="39">
        <f t="shared" si="91"/>
        <v>809</v>
      </c>
      <c r="AE59" s="39">
        <f t="shared" si="91"/>
        <v>810</v>
      </c>
      <c r="AF59" s="39">
        <f t="shared" si="91"/>
        <v>811</v>
      </c>
      <c r="AG59" s="39">
        <f t="shared" si="91"/>
        <v>812</v>
      </c>
      <c r="AH59" s="39">
        <f t="shared" si="91"/>
        <v>813</v>
      </c>
      <c r="AI59" s="39">
        <f t="shared" si="91"/>
        <v>814</v>
      </c>
      <c r="AJ59" s="39">
        <f t="shared" si="91"/>
        <v>815</v>
      </c>
      <c r="AK59" s="39">
        <f t="shared" si="91"/>
        <v>816</v>
      </c>
      <c r="AL59" s="39">
        <f t="shared" si="91"/>
        <v>817</v>
      </c>
      <c r="AM59" s="39">
        <f t="shared" si="91"/>
        <v>818</v>
      </c>
      <c r="AN59" s="39">
        <f t="shared" si="91"/>
        <v>819</v>
      </c>
      <c r="AO59" s="39">
        <f t="shared" si="91"/>
        <v>820</v>
      </c>
      <c r="AP59" s="39">
        <f t="shared" si="91"/>
        <v>821</v>
      </c>
      <c r="AQ59" s="39">
        <f t="shared" si="91"/>
        <v>822</v>
      </c>
      <c r="AR59" s="39">
        <f t="shared" si="91"/>
        <v>823</v>
      </c>
      <c r="AS59" s="39">
        <f t="shared" si="91"/>
        <v>824</v>
      </c>
      <c r="AT59" s="39">
        <f t="shared" si="91"/>
        <v>825</v>
      </c>
      <c r="AU59" s="39">
        <f t="shared" si="91"/>
        <v>826</v>
      </c>
      <c r="AV59" s="39">
        <f t="shared" si="91"/>
        <v>827</v>
      </c>
      <c r="AW59" s="39">
        <f t="shared" si="91"/>
        <v>828</v>
      </c>
      <c r="AY59" s="32">
        <f t="shared" si="72"/>
        <v>1.1980889399999999E-4</v>
      </c>
      <c r="AZ59" s="32">
        <f t="shared" si="25"/>
        <v>2.5277642999999998E-4</v>
      </c>
      <c r="BA59" s="32">
        <f t="shared" si="26"/>
        <v>5.3864690000000003E-4</v>
      </c>
      <c r="BB59" s="32">
        <f t="shared" si="27"/>
        <v>1.1438672999999999E-3</v>
      </c>
      <c r="BC59" s="32">
        <f t="shared" si="28"/>
        <v>2.400246E-3</v>
      </c>
      <c r="BD59" s="32">
        <f t="shared" si="29"/>
        <v>4.9272626999999998E-3</v>
      </c>
      <c r="BE59" s="32">
        <f t="shared" si="30"/>
        <v>1.0407048E-2</v>
      </c>
      <c r="BF59" s="32">
        <f t="shared" si="31"/>
        <v>2.2730614999999999E-2</v>
      </c>
      <c r="BG59" s="32">
        <f t="shared" si="32"/>
        <v>4.8937346999999999E-2</v>
      </c>
      <c r="BH59" s="32">
        <f t="shared" si="33"/>
        <v>0.10089799000000001</v>
      </c>
      <c r="BI59" s="32">
        <f t="shared" si="34"/>
        <v>0.20787634999999999</v>
      </c>
      <c r="BJ59" s="32">
        <f t="shared" si="35"/>
        <v>0.40280217000000001</v>
      </c>
      <c r="BK59" s="32">
        <f t="shared" si="36"/>
        <v>0.74203885000000003</v>
      </c>
      <c r="BL59" s="32">
        <f t="shared" si="37"/>
        <v>1.3706408000000001</v>
      </c>
      <c r="BM59" s="32">
        <f t="shared" si="38"/>
        <v>2.4335265000000001</v>
      </c>
      <c r="BN59" s="32">
        <f t="shared" si="39"/>
        <v>3.9803378999999999</v>
      </c>
      <c r="BO59" s="32">
        <f t="shared" si="40"/>
        <v>5.6680320000000002</v>
      </c>
      <c r="BP59" s="32">
        <f t="shared" si="41"/>
        <v>7.0876609999999998</v>
      </c>
      <c r="BQ59" s="32">
        <f t="shared" si="42"/>
        <v>8.128762</v>
      </c>
      <c r="BR59" s="32">
        <f t="shared" si="43"/>
        <v>8.7344849999999994</v>
      </c>
      <c r="BS59" s="32">
        <f t="shared" si="44"/>
        <v>9.0144629999999992</v>
      </c>
      <c r="BT59" s="32">
        <f t="shared" si="45"/>
        <v>8.9462700000000002</v>
      </c>
      <c r="BU59" s="32">
        <f t="shared" si="46"/>
        <v>8.6061540000000001</v>
      </c>
      <c r="BV59" s="32">
        <f t="shared" si="47"/>
        <v>8.056953</v>
      </c>
      <c r="BW59" s="32">
        <f t="shared" si="48"/>
        <v>7.337135</v>
      </c>
      <c r="BX59" s="32">
        <f t="shared" si="49"/>
        <v>6.4996575999999999</v>
      </c>
      <c r="BY59" s="32">
        <f t="shared" si="50"/>
        <v>5.5996227000000003</v>
      </c>
      <c r="BZ59" s="32">
        <f t="shared" si="51"/>
        <v>4.6957829999999996</v>
      </c>
      <c r="CA59" s="32">
        <f t="shared" si="52"/>
        <v>3.8327198</v>
      </c>
      <c r="CB59" s="32">
        <f t="shared" si="53"/>
        <v>3.0411860000000002</v>
      </c>
      <c r="CC59" s="32">
        <f t="shared" si="54"/>
        <v>2.3448608000000002</v>
      </c>
      <c r="CD59" s="32">
        <f t="shared" si="55"/>
        <v>1.7582766999999999</v>
      </c>
      <c r="CE59" s="32">
        <f t="shared" si="56"/>
        <v>1.2834589999999999</v>
      </c>
      <c r="CF59" s="32">
        <f t="shared" si="57"/>
        <v>0.90815186999999997</v>
      </c>
      <c r="CG59" s="32">
        <f t="shared" si="58"/>
        <v>0.61698200000000003</v>
      </c>
      <c r="CH59" s="32">
        <f t="shared" si="59"/>
        <v>0.409445</v>
      </c>
      <c r="CI59" s="32">
        <f t="shared" si="60"/>
        <v>0.2659667</v>
      </c>
      <c r="CJ59" s="32">
        <f t="shared" si="61"/>
        <v>0.16743767000000001</v>
      </c>
      <c r="CK59" s="32">
        <f t="shared" si="62"/>
        <v>0.10045287999999999</v>
      </c>
      <c r="CL59" s="32">
        <f t="shared" si="63"/>
        <v>5.9154835000000003E-2</v>
      </c>
      <c r="CM59" s="32">
        <f t="shared" si="64"/>
        <v>3.5175940000000003E-2</v>
      </c>
      <c r="CN59" s="32">
        <f t="shared" si="65"/>
        <v>2.0772302999999999E-2</v>
      </c>
      <c r="CO59" s="32">
        <f t="shared" si="66"/>
        <v>1.21080475E-2</v>
      </c>
      <c r="CP59" s="32">
        <f t="shared" si="67"/>
        <v>7.0596816999999997E-3</v>
      </c>
      <c r="CQ59" s="32">
        <f t="shared" si="68"/>
        <v>4.4578941999999996E-3</v>
      </c>
      <c r="CR59" s="32">
        <f t="shared" si="69"/>
        <v>2.9148548E-3</v>
      </c>
      <c r="CV59" s="27">
        <f>'03_MVT'!B20</f>
        <v>17</v>
      </c>
      <c r="CW59" s="27">
        <f>'03_MVT'!C20</f>
        <v>265.31</v>
      </c>
    </row>
    <row r="60" spans="1:101" ht="3.75" customHeight="1" x14ac:dyDescent="0.15">
      <c r="A60" s="33">
        <f t="shared" si="83"/>
        <v>18</v>
      </c>
      <c r="B60" s="33">
        <f t="shared" si="84"/>
        <v>829</v>
      </c>
      <c r="C60" s="33"/>
      <c r="D60" s="38">
        <f t="shared" si="70"/>
        <v>829</v>
      </c>
      <c r="E60" s="39">
        <f t="shared" ref="E60:AW60" si="92">D60+1</f>
        <v>830</v>
      </c>
      <c r="F60" s="39">
        <f t="shared" si="92"/>
        <v>831</v>
      </c>
      <c r="G60" s="39">
        <f t="shared" si="92"/>
        <v>832</v>
      </c>
      <c r="H60" s="39">
        <f t="shared" si="92"/>
        <v>833</v>
      </c>
      <c r="I60" s="39">
        <f t="shared" si="92"/>
        <v>834</v>
      </c>
      <c r="J60" s="39">
        <f t="shared" si="92"/>
        <v>835</v>
      </c>
      <c r="K60" s="39">
        <f t="shared" si="92"/>
        <v>836</v>
      </c>
      <c r="L60" s="39">
        <f t="shared" si="92"/>
        <v>837</v>
      </c>
      <c r="M60" s="39">
        <f t="shared" si="92"/>
        <v>838</v>
      </c>
      <c r="N60" s="39">
        <f t="shared" si="92"/>
        <v>839</v>
      </c>
      <c r="O60" s="39">
        <f t="shared" si="92"/>
        <v>840</v>
      </c>
      <c r="P60" s="39">
        <f t="shared" si="92"/>
        <v>841</v>
      </c>
      <c r="Q60" s="39">
        <f t="shared" si="92"/>
        <v>842</v>
      </c>
      <c r="R60" s="39">
        <f t="shared" si="92"/>
        <v>843</v>
      </c>
      <c r="S60" s="39">
        <f t="shared" si="92"/>
        <v>844</v>
      </c>
      <c r="T60" s="39">
        <f t="shared" si="92"/>
        <v>845</v>
      </c>
      <c r="U60" s="39">
        <f t="shared" si="92"/>
        <v>846</v>
      </c>
      <c r="V60" s="39">
        <f t="shared" si="92"/>
        <v>847</v>
      </c>
      <c r="W60" s="39">
        <f t="shared" si="92"/>
        <v>848</v>
      </c>
      <c r="X60" s="39">
        <f t="shared" si="92"/>
        <v>849</v>
      </c>
      <c r="Y60" s="39">
        <f t="shared" si="92"/>
        <v>850</v>
      </c>
      <c r="Z60" s="39">
        <f t="shared" si="92"/>
        <v>851</v>
      </c>
      <c r="AA60" s="39">
        <f t="shared" si="92"/>
        <v>852</v>
      </c>
      <c r="AB60" s="39">
        <f t="shared" si="92"/>
        <v>853</v>
      </c>
      <c r="AC60" s="39">
        <f t="shared" si="92"/>
        <v>854</v>
      </c>
      <c r="AD60" s="39">
        <f t="shared" si="92"/>
        <v>855</v>
      </c>
      <c r="AE60" s="39">
        <f t="shared" si="92"/>
        <v>856</v>
      </c>
      <c r="AF60" s="39">
        <f t="shared" si="92"/>
        <v>857</v>
      </c>
      <c r="AG60" s="39">
        <f t="shared" si="92"/>
        <v>858</v>
      </c>
      <c r="AH60" s="39">
        <f t="shared" si="92"/>
        <v>859</v>
      </c>
      <c r="AI60" s="39">
        <f t="shared" si="92"/>
        <v>860</v>
      </c>
      <c r="AJ60" s="39">
        <f t="shared" si="92"/>
        <v>861</v>
      </c>
      <c r="AK60" s="39">
        <f t="shared" si="92"/>
        <v>862</v>
      </c>
      <c r="AL60" s="39">
        <f t="shared" si="92"/>
        <v>863</v>
      </c>
      <c r="AM60" s="39">
        <f t="shared" si="92"/>
        <v>864</v>
      </c>
      <c r="AN60" s="39">
        <f t="shared" si="92"/>
        <v>865</v>
      </c>
      <c r="AO60" s="39">
        <f t="shared" si="92"/>
        <v>866</v>
      </c>
      <c r="AP60" s="39">
        <f t="shared" si="92"/>
        <v>867</v>
      </c>
      <c r="AQ60" s="39">
        <f t="shared" si="92"/>
        <v>868</v>
      </c>
      <c r="AR60" s="39">
        <f t="shared" si="92"/>
        <v>869</v>
      </c>
      <c r="AS60" s="39">
        <f t="shared" si="92"/>
        <v>870</v>
      </c>
      <c r="AT60" s="39">
        <f t="shared" si="92"/>
        <v>871</v>
      </c>
      <c r="AU60" s="39">
        <f t="shared" si="92"/>
        <v>872</v>
      </c>
      <c r="AV60" s="39">
        <f t="shared" si="92"/>
        <v>873</v>
      </c>
      <c r="AW60" s="39">
        <f t="shared" si="92"/>
        <v>874</v>
      </c>
      <c r="AY60" s="32">
        <f t="shared" si="72"/>
        <v>8.4362284000000007E-5</v>
      </c>
      <c r="AZ60" s="32">
        <f t="shared" si="25"/>
        <v>1.778637E-4</v>
      </c>
      <c r="BA60" s="32">
        <f t="shared" si="26"/>
        <v>3.7863478000000001E-4</v>
      </c>
      <c r="BB60" s="32">
        <f t="shared" si="27"/>
        <v>8.0723275E-4</v>
      </c>
      <c r="BC60" s="32">
        <f t="shared" si="28"/>
        <v>1.7232604E-3</v>
      </c>
      <c r="BD60" s="32">
        <f t="shared" si="29"/>
        <v>3.7126194E-3</v>
      </c>
      <c r="BE60" s="32">
        <f t="shared" si="30"/>
        <v>6.4352580000000001E-3</v>
      </c>
      <c r="BF60" s="32">
        <f t="shared" si="31"/>
        <v>1.2686634E-2</v>
      </c>
      <c r="BG60" s="32">
        <f t="shared" si="32"/>
        <v>2.5724705E-2</v>
      </c>
      <c r="BH60" s="32">
        <f t="shared" si="33"/>
        <v>5.1826127E-2</v>
      </c>
      <c r="BI60" s="32">
        <f t="shared" si="34"/>
        <v>0.102283165</v>
      </c>
      <c r="BJ60" s="32">
        <f t="shared" si="35"/>
        <v>0.19365449000000001</v>
      </c>
      <c r="BK60" s="32">
        <f t="shared" si="36"/>
        <v>0.34355914999999998</v>
      </c>
      <c r="BL60" s="32">
        <f t="shared" si="37"/>
        <v>0.57880794999999996</v>
      </c>
      <c r="BM60" s="32">
        <f t="shared" si="38"/>
        <v>0.95368284000000003</v>
      </c>
      <c r="BN60" s="32">
        <f t="shared" si="39"/>
        <v>1.4745101</v>
      </c>
      <c r="BO60" s="32">
        <f t="shared" si="40"/>
        <v>2.1098769000000002</v>
      </c>
      <c r="BP60" s="32">
        <f t="shared" si="41"/>
        <v>2.7867076000000002</v>
      </c>
      <c r="BQ60" s="32">
        <f t="shared" si="42"/>
        <v>3.4119609999999998</v>
      </c>
      <c r="BR60" s="32">
        <f t="shared" si="43"/>
        <v>3.9362694999999999</v>
      </c>
      <c r="BS60" s="32">
        <f t="shared" si="44"/>
        <v>4.3124913999999999</v>
      </c>
      <c r="BT60" s="32">
        <f t="shared" si="45"/>
        <v>4.5250664</v>
      </c>
      <c r="BU60" s="32">
        <f t="shared" si="46"/>
        <v>4.5573139999999999</v>
      </c>
      <c r="BV60" s="32">
        <f t="shared" si="47"/>
        <v>4.4318</v>
      </c>
      <c r="BW60" s="32">
        <f t="shared" si="48"/>
        <v>4.1750379999999998</v>
      </c>
      <c r="BX60" s="32">
        <f t="shared" si="49"/>
        <v>3.8099864000000001</v>
      </c>
      <c r="BY60" s="32">
        <f t="shared" si="50"/>
        <v>3.3676789</v>
      </c>
      <c r="BZ60" s="32">
        <f t="shared" si="51"/>
        <v>2.8843690999999998</v>
      </c>
      <c r="CA60" s="32">
        <f t="shared" si="52"/>
        <v>2.3964865</v>
      </c>
      <c r="CB60" s="32">
        <f t="shared" si="53"/>
        <v>1.9321946000000001</v>
      </c>
      <c r="CC60" s="32">
        <f t="shared" si="54"/>
        <v>1.5126162000000001</v>
      </c>
      <c r="CD60" s="32">
        <f t="shared" si="55"/>
        <v>1.1500565</v>
      </c>
      <c r="CE60" s="32">
        <f t="shared" si="56"/>
        <v>0.84670895000000002</v>
      </c>
      <c r="CF60" s="32">
        <f t="shared" si="57"/>
        <v>0.59892493000000002</v>
      </c>
      <c r="CG60" s="32">
        <f t="shared" si="58"/>
        <v>0.41283061999999998</v>
      </c>
      <c r="CH60" s="32">
        <f t="shared" si="59"/>
        <v>0.27791533000000002</v>
      </c>
      <c r="CI60" s="32">
        <f t="shared" si="60"/>
        <v>0.18122472000000001</v>
      </c>
      <c r="CJ60" s="32">
        <f t="shared" si="61"/>
        <v>0.11243836</v>
      </c>
      <c r="CK60" s="32">
        <f t="shared" si="62"/>
        <v>6.8139404000000001E-2</v>
      </c>
      <c r="CL60" s="32">
        <f t="shared" si="63"/>
        <v>4.1530116999999998E-2</v>
      </c>
      <c r="CM60" s="32">
        <f t="shared" si="64"/>
        <v>2.5123843999999999E-2</v>
      </c>
      <c r="CN60" s="32">
        <f t="shared" si="65"/>
        <v>1.4964547E-2</v>
      </c>
      <c r="CO60" s="32">
        <f t="shared" si="66"/>
        <v>8.8013629999999995E-3</v>
      </c>
      <c r="CP60" s="32">
        <f t="shared" si="67"/>
        <v>5.1949852999999997E-3</v>
      </c>
      <c r="CQ60" s="32">
        <f t="shared" si="68"/>
        <v>3.2367023999999999E-3</v>
      </c>
      <c r="CR60" s="32">
        <f t="shared" si="69"/>
        <v>2.1042790000000001E-3</v>
      </c>
      <c r="CV60" s="27">
        <f>'03_MVT'!B21</f>
        <v>18</v>
      </c>
      <c r="CW60" s="27">
        <f>'03_MVT'!C21</f>
        <v>280.05</v>
      </c>
    </row>
    <row r="61" spans="1:101" ht="3.75" customHeight="1" x14ac:dyDescent="0.15">
      <c r="A61" s="33">
        <f t="shared" si="83"/>
        <v>19</v>
      </c>
      <c r="B61" s="33">
        <f t="shared" si="84"/>
        <v>875</v>
      </c>
      <c r="C61" s="33"/>
      <c r="D61" s="38">
        <f t="shared" si="70"/>
        <v>875</v>
      </c>
      <c r="E61" s="39">
        <f t="shared" ref="E61:AW61" si="93">D61+1</f>
        <v>876</v>
      </c>
      <c r="F61" s="39">
        <f t="shared" si="93"/>
        <v>877</v>
      </c>
      <c r="G61" s="39">
        <f t="shared" si="93"/>
        <v>878</v>
      </c>
      <c r="H61" s="39">
        <f t="shared" si="93"/>
        <v>879</v>
      </c>
      <c r="I61" s="39">
        <f t="shared" si="93"/>
        <v>880</v>
      </c>
      <c r="J61" s="39">
        <f t="shared" si="93"/>
        <v>881</v>
      </c>
      <c r="K61" s="39">
        <f t="shared" si="93"/>
        <v>882</v>
      </c>
      <c r="L61" s="39">
        <f t="shared" si="93"/>
        <v>883</v>
      </c>
      <c r="M61" s="39">
        <f t="shared" si="93"/>
        <v>884</v>
      </c>
      <c r="N61" s="39">
        <f t="shared" si="93"/>
        <v>885</v>
      </c>
      <c r="O61" s="39">
        <f t="shared" si="93"/>
        <v>886</v>
      </c>
      <c r="P61" s="39">
        <f t="shared" si="93"/>
        <v>887</v>
      </c>
      <c r="Q61" s="39">
        <f t="shared" si="93"/>
        <v>888</v>
      </c>
      <c r="R61" s="39">
        <f t="shared" si="93"/>
        <v>889</v>
      </c>
      <c r="S61" s="39">
        <f t="shared" si="93"/>
        <v>890</v>
      </c>
      <c r="T61" s="39">
        <f t="shared" si="93"/>
        <v>891</v>
      </c>
      <c r="U61" s="39">
        <f t="shared" si="93"/>
        <v>892</v>
      </c>
      <c r="V61" s="39">
        <f t="shared" si="93"/>
        <v>893</v>
      </c>
      <c r="W61" s="39">
        <f t="shared" si="93"/>
        <v>894</v>
      </c>
      <c r="X61" s="39">
        <f t="shared" si="93"/>
        <v>895</v>
      </c>
      <c r="Y61" s="39">
        <f t="shared" si="93"/>
        <v>896</v>
      </c>
      <c r="Z61" s="39">
        <f t="shared" si="93"/>
        <v>897</v>
      </c>
      <c r="AA61" s="39">
        <f t="shared" si="93"/>
        <v>898</v>
      </c>
      <c r="AB61" s="39">
        <f t="shared" si="93"/>
        <v>899</v>
      </c>
      <c r="AC61" s="39">
        <f t="shared" si="93"/>
        <v>900</v>
      </c>
      <c r="AD61" s="39">
        <f t="shared" si="93"/>
        <v>901</v>
      </c>
      <c r="AE61" s="39">
        <f t="shared" si="93"/>
        <v>902</v>
      </c>
      <c r="AF61" s="39">
        <f t="shared" si="93"/>
        <v>903</v>
      </c>
      <c r="AG61" s="39">
        <f t="shared" si="93"/>
        <v>904</v>
      </c>
      <c r="AH61" s="39">
        <f t="shared" si="93"/>
        <v>905</v>
      </c>
      <c r="AI61" s="39">
        <f t="shared" si="93"/>
        <v>906</v>
      </c>
      <c r="AJ61" s="39">
        <f t="shared" si="93"/>
        <v>907</v>
      </c>
      <c r="AK61" s="39">
        <f t="shared" si="93"/>
        <v>908</v>
      </c>
      <c r="AL61" s="39">
        <f t="shared" si="93"/>
        <v>909</v>
      </c>
      <c r="AM61" s="39">
        <f t="shared" si="93"/>
        <v>910</v>
      </c>
      <c r="AN61" s="39">
        <f t="shared" si="93"/>
        <v>911</v>
      </c>
      <c r="AO61" s="39">
        <f t="shared" si="93"/>
        <v>912</v>
      </c>
      <c r="AP61" s="39">
        <f t="shared" si="93"/>
        <v>913</v>
      </c>
      <c r="AQ61" s="39">
        <f t="shared" si="93"/>
        <v>914</v>
      </c>
      <c r="AR61" s="39">
        <f t="shared" si="93"/>
        <v>915</v>
      </c>
      <c r="AS61" s="39">
        <f t="shared" si="93"/>
        <v>916</v>
      </c>
      <c r="AT61" s="39">
        <f t="shared" si="93"/>
        <v>917</v>
      </c>
      <c r="AU61" s="39">
        <f t="shared" si="93"/>
        <v>918</v>
      </c>
      <c r="AV61" s="39">
        <f t="shared" si="93"/>
        <v>919</v>
      </c>
      <c r="AW61" s="39">
        <f t="shared" si="93"/>
        <v>920</v>
      </c>
      <c r="AY61" s="32">
        <f t="shared" si="72"/>
        <v>5.2105899999999999E-5</v>
      </c>
      <c r="AZ61" s="32">
        <f t="shared" si="25"/>
        <v>1.093438E-4</v>
      </c>
      <c r="BA61" s="32">
        <f t="shared" si="26"/>
        <v>2.3059662E-4</v>
      </c>
      <c r="BB61" s="32">
        <f t="shared" si="27"/>
        <v>4.8614736E-4</v>
      </c>
      <c r="BC61" s="32">
        <f t="shared" si="28"/>
        <v>1.0251177999999999E-3</v>
      </c>
      <c r="BD61" s="32">
        <f t="shared" si="29"/>
        <v>2.1715356999999999E-3</v>
      </c>
      <c r="BE61" s="32">
        <f t="shared" si="30"/>
        <v>3.5929134999999998E-3</v>
      </c>
      <c r="BF61" s="32">
        <f t="shared" si="31"/>
        <v>6.5527996E-3</v>
      </c>
      <c r="BG61" s="32">
        <f t="shared" si="32"/>
        <v>1.2591537999999999E-2</v>
      </c>
      <c r="BH61" s="32">
        <f t="shared" si="33"/>
        <v>2.4240577999999999E-2</v>
      </c>
      <c r="BI61" s="32">
        <f t="shared" si="34"/>
        <v>4.5660745000000003E-2</v>
      </c>
      <c r="BJ61" s="32">
        <f t="shared" si="35"/>
        <v>8.3481659999999999E-2</v>
      </c>
      <c r="BK61" s="32">
        <f t="shared" si="36"/>
        <v>0.14618658000000001</v>
      </c>
      <c r="BL61" s="32">
        <f t="shared" si="37"/>
        <v>0.24726356999999999</v>
      </c>
      <c r="BM61" s="32">
        <f t="shared" si="38"/>
        <v>0.37768703999999997</v>
      </c>
      <c r="BN61" s="32">
        <f t="shared" si="39"/>
        <v>0.56641936000000004</v>
      </c>
      <c r="BO61" s="32">
        <f t="shared" si="40"/>
        <v>0.80395419999999995</v>
      </c>
      <c r="BP61" s="32">
        <f t="shared" si="41"/>
        <v>1.0753332</v>
      </c>
      <c r="BQ61" s="32">
        <f t="shared" si="42"/>
        <v>1.3638735</v>
      </c>
      <c r="BR61" s="32">
        <f t="shared" si="43"/>
        <v>1.6442664</v>
      </c>
      <c r="BS61" s="32">
        <f t="shared" si="44"/>
        <v>1.8776744999999999</v>
      </c>
      <c r="BT61" s="32">
        <f t="shared" si="45"/>
        <v>2.0438497</v>
      </c>
      <c r="BU61" s="32">
        <f t="shared" si="46"/>
        <v>2.1335923999999999</v>
      </c>
      <c r="BV61" s="32">
        <f t="shared" si="47"/>
        <v>2.1446812</v>
      </c>
      <c r="BW61" s="32">
        <f t="shared" si="48"/>
        <v>2.0798611999999999</v>
      </c>
      <c r="BX61" s="32">
        <f t="shared" si="49"/>
        <v>1.9481416</v>
      </c>
      <c r="BY61" s="32">
        <f t="shared" si="50"/>
        <v>1.7626278</v>
      </c>
      <c r="BZ61" s="32">
        <f t="shared" si="51"/>
        <v>1.5418303</v>
      </c>
      <c r="CA61" s="32">
        <f t="shared" si="52"/>
        <v>1.3052231000000001</v>
      </c>
      <c r="CB61" s="32">
        <f t="shared" si="53"/>
        <v>1.0702008000000001</v>
      </c>
      <c r="CC61" s="32">
        <f t="shared" si="54"/>
        <v>0.85099930000000001</v>
      </c>
      <c r="CD61" s="32">
        <f t="shared" si="55"/>
        <v>0.65517210000000004</v>
      </c>
      <c r="CE61" s="32">
        <f t="shared" si="56"/>
        <v>0.48365799999999998</v>
      </c>
      <c r="CF61" s="32">
        <f t="shared" si="57"/>
        <v>0.34757339999999998</v>
      </c>
      <c r="CG61" s="32">
        <f t="shared" si="58"/>
        <v>0.24341093999999999</v>
      </c>
      <c r="CH61" s="32">
        <f t="shared" si="59"/>
        <v>0.16487661000000001</v>
      </c>
      <c r="CI61" s="32">
        <f t="shared" si="60"/>
        <v>0.106244616</v>
      </c>
      <c r="CJ61" s="32">
        <f t="shared" si="61"/>
        <v>6.6720514999999994E-2</v>
      </c>
      <c r="CK61" s="32">
        <f t="shared" si="62"/>
        <v>4.1976593E-2</v>
      </c>
      <c r="CL61" s="32">
        <f t="shared" si="63"/>
        <v>2.6153827000000001E-2</v>
      </c>
      <c r="CM61" s="32">
        <f t="shared" si="64"/>
        <v>1.601491E-2</v>
      </c>
      <c r="CN61" s="32">
        <f t="shared" si="65"/>
        <v>9.6360669999999999E-3</v>
      </c>
      <c r="CO61" s="32">
        <f t="shared" si="66"/>
        <v>5.7555519999999997E-3</v>
      </c>
      <c r="CP61" s="32">
        <f t="shared" si="67"/>
        <v>3.60247E-3</v>
      </c>
      <c r="CQ61" s="32">
        <f t="shared" si="68"/>
        <v>2.1948509999999998E-3</v>
      </c>
      <c r="CR61" s="32">
        <f t="shared" si="69"/>
        <v>1.4300401999999999E-3</v>
      </c>
      <c r="CV61" s="27">
        <f>'03_MVT'!B22</f>
        <v>19</v>
      </c>
      <c r="CW61" s="27">
        <f>'03_MVT'!C22</f>
        <v>294.79000000000002</v>
      </c>
    </row>
    <row r="62" spans="1:101" ht="3.75" customHeight="1" x14ac:dyDescent="0.15">
      <c r="A62" s="33">
        <f t="shared" si="83"/>
        <v>20</v>
      </c>
      <c r="B62" s="33">
        <f t="shared" si="84"/>
        <v>921</v>
      </c>
      <c r="C62" s="33"/>
      <c r="D62" s="38">
        <f t="shared" si="70"/>
        <v>921</v>
      </c>
      <c r="E62" s="39">
        <f t="shared" ref="E62:AW62" si="94">D62+1</f>
        <v>922</v>
      </c>
      <c r="F62" s="39">
        <f t="shared" si="94"/>
        <v>923</v>
      </c>
      <c r="G62" s="39">
        <f t="shared" si="94"/>
        <v>924</v>
      </c>
      <c r="H62" s="39">
        <f t="shared" si="94"/>
        <v>925</v>
      </c>
      <c r="I62" s="39">
        <f t="shared" si="94"/>
        <v>926</v>
      </c>
      <c r="J62" s="39">
        <f t="shared" si="94"/>
        <v>927</v>
      </c>
      <c r="K62" s="39">
        <f t="shared" si="94"/>
        <v>928</v>
      </c>
      <c r="L62" s="39">
        <f t="shared" si="94"/>
        <v>929</v>
      </c>
      <c r="M62" s="39">
        <f t="shared" si="94"/>
        <v>930</v>
      </c>
      <c r="N62" s="39">
        <f t="shared" si="94"/>
        <v>931</v>
      </c>
      <c r="O62" s="39">
        <f t="shared" si="94"/>
        <v>932</v>
      </c>
      <c r="P62" s="39">
        <f t="shared" si="94"/>
        <v>933</v>
      </c>
      <c r="Q62" s="39">
        <f t="shared" si="94"/>
        <v>934</v>
      </c>
      <c r="R62" s="39">
        <f t="shared" si="94"/>
        <v>935</v>
      </c>
      <c r="S62" s="39">
        <f t="shared" si="94"/>
        <v>936</v>
      </c>
      <c r="T62" s="39">
        <f t="shared" si="94"/>
        <v>937</v>
      </c>
      <c r="U62" s="39">
        <f t="shared" si="94"/>
        <v>938</v>
      </c>
      <c r="V62" s="39">
        <f t="shared" si="94"/>
        <v>939</v>
      </c>
      <c r="W62" s="39">
        <f t="shared" si="94"/>
        <v>940</v>
      </c>
      <c r="X62" s="39">
        <f t="shared" si="94"/>
        <v>941</v>
      </c>
      <c r="Y62" s="39">
        <f t="shared" si="94"/>
        <v>942</v>
      </c>
      <c r="Z62" s="39">
        <f t="shared" si="94"/>
        <v>943</v>
      </c>
      <c r="AA62" s="39">
        <f t="shared" si="94"/>
        <v>944</v>
      </c>
      <c r="AB62" s="39">
        <f t="shared" si="94"/>
        <v>945</v>
      </c>
      <c r="AC62" s="39">
        <f t="shared" si="94"/>
        <v>946</v>
      </c>
      <c r="AD62" s="39">
        <f t="shared" si="94"/>
        <v>947</v>
      </c>
      <c r="AE62" s="39">
        <f t="shared" si="94"/>
        <v>948</v>
      </c>
      <c r="AF62" s="39">
        <f t="shared" si="94"/>
        <v>949</v>
      </c>
      <c r="AG62" s="39">
        <f t="shared" si="94"/>
        <v>950</v>
      </c>
      <c r="AH62" s="39">
        <f t="shared" si="94"/>
        <v>951</v>
      </c>
      <c r="AI62" s="39">
        <f t="shared" si="94"/>
        <v>952</v>
      </c>
      <c r="AJ62" s="39">
        <f t="shared" si="94"/>
        <v>953</v>
      </c>
      <c r="AK62" s="39">
        <f t="shared" si="94"/>
        <v>954</v>
      </c>
      <c r="AL62" s="39">
        <f t="shared" si="94"/>
        <v>955</v>
      </c>
      <c r="AM62" s="39">
        <f t="shared" si="94"/>
        <v>956</v>
      </c>
      <c r="AN62" s="39">
        <f t="shared" si="94"/>
        <v>957</v>
      </c>
      <c r="AO62" s="39">
        <f t="shared" si="94"/>
        <v>958</v>
      </c>
      <c r="AP62" s="39">
        <f t="shared" si="94"/>
        <v>959</v>
      </c>
      <c r="AQ62" s="39">
        <f t="shared" si="94"/>
        <v>960</v>
      </c>
      <c r="AR62" s="39">
        <f t="shared" si="94"/>
        <v>961</v>
      </c>
      <c r="AS62" s="39">
        <f t="shared" si="94"/>
        <v>962</v>
      </c>
      <c r="AT62" s="39">
        <f t="shared" si="94"/>
        <v>963</v>
      </c>
      <c r="AU62" s="39">
        <f t="shared" si="94"/>
        <v>964</v>
      </c>
      <c r="AV62" s="39">
        <f t="shared" si="94"/>
        <v>965</v>
      </c>
      <c r="AW62" s="39">
        <f t="shared" si="94"/>
        <v>966</v>
      </c>
      <c r="AY62" s="32">
        <f t="shared" si="72"/>
        <v>2.854933E-5</v>
      </c>
      <c r="AZ62" s="32">
        <f t="shared" si="25"/>
        <v>5.9349567999999998E-5</v>
      </c>
      <c r="BA62" s="32">
        <f t="shared" si="26"/>
        <v>1.2291156999999999E-4</v>
      </c>
      <c r="BB62" s="32">
        <f t="shared" si="27"/>
        <v>2.5246147000000001E-4</v>
      </c>
      <c r="BC62" s="32">
        <f t="shared" si="28"/>
        <v>5.1305483999999999E-4</v>
      </c>
      <c r="BD62" s="32">
        <f t="shared" si="29"/>
        <v>1.0285965000000001E-3</v>
      </c>
      <c r="BE62" s="32">
        <f t="shared" si="30"/>
        <v>2.0231120000000001E-3</v>
      </c>
      <c r="BF62" s="32">
        <f t="shared" si="31"/>
        <v>3.259428E-3</v>
      </c>
      <c r="BG62" s="32">
        <f t="shared" si="32"/>
        <v>5.8376349999999999E-3</v>
      </c>
      <c r="BH62" s="32">
        <f t="shared" si="33"/>
        <v>1.103809E-2</v>
      </c>
      <c r="BI62" s="32">
        <f t="shared" si="34"/>
        <v>1.9454312000000001E-2</v>
      </c>
      <c r="BJ62" s="32">
        <f t="shared" si="35"/>
        <v>3.4418433999999998E-2</v>
      </c>
      <c r="BK62" s="32">
        <f t="shared" si="36"/>
        <v>5.90112E-2</v>
      </c>
      <c r="BL62" s="32">
        <f t="shared" si="37"/>
        <v>9.6208779999999994E-2</v>
      </c>
      <c r="BM62" s="32">
        <f t="shared" si="38"/>
        <v>0.14875596999999999</v>
      </c>
      <c r="BN62" s="32">
        <f t="shared" si="39"/>
        <v>0.21701321000000001</v>
      </c>
      <c r="BO62" s="32">
        <f t="shared" si="40"/>
        <v>0.30626776999999999</v>
      </c>
      <c r="BP62" s="32">
        <f t="shared" si="41"/>
        <v>0.41386545000000002</v>
      </c>
      <c r="BQ62" s="32">
        <f t="shared" si="42"/>
        <v>0.53156113999999999</v>
      </c>
      <c r="BR62" s="32">
        <f t="shared" si="43"/>
        <v>0.65089680000000005</v>
      </c>
      <c r="BS62" s="32">
        <f t="shared" si="44"/>
        <v>0.76057220000000003</v>
      </c>
      <c r="BT62" s="32">
        <f t="shared" si="45"/>
        <v>0.85013293999999995</v>
      </c>
      <c r="BU62" s="32">
        <f t="shared" si="46"/>
        <v>0.91154760000000001</v>
      </c>
      <c r="BV62" s="32">
        <f t="shared" si="47"/>
        <v>0.94010543999999996</v>
      </c>
      <c r="BW62" s="32">
        <f t="shared" si="48"/>
        <v>0.93234174999999997</v>
      </c>
      <c r="BX62" s="32">
        <f t="shared" si="49"/>
        <v>0.89277850000000003</v>
      </c>
      <c r="BY62" s="32">
        <f t="shared" si="50"/>
        <v>0.82409129999999997</v>
      </c>
      <c r="BZ62" s="32">
        <f t="shared" si="51"/>
        <v>0.73422164000000001</v>
      </c>
      <c r="CA62" s="32">
        <f t="shared" si="52"/>
        <v>0.63167280000000003</v>
      </c>
      <c r="CB62" s="32">
        <f t="shared" si="53"/>
        <v>0.52526399999999995</v>
      </c>
      <c r="CC62" s="32">
        <f t="shared" si="54"/>
        <v>0.42525429999999997</v>
      </c>
      <c r="CD62" s="32">
        <f t="shared" si="55"/>
        <v>0.33341715</v>
      </c>
      <c r="CE62" s="32">
        <f t="shared" si="56"/>
        <v>0.24723033999999999</v>
      </c>
      <c r="CF62" s="32">
        <f t="shared" si="57"/>
        <v>0.17897220999999999</v>
      </c>
      <c r="CG62" s="32">
        <f t="shared" si="58"/>
        <v>0.12676109999999999</v>
      </c>
      <c r="CH62" s="32">
        <f t="shared" si="59"/>
        <v>8.5481554000000001E-2</v>
      </c>
      <c r="CI62" s="32">
        <f t="shared" si="60"/>
        <v>5.5908196E-2</v>
      </c>
      <c r="CJ62" s="32">
        <f t="shared" si="61"/>
        <v>3.6454577000000002E-2</v>
      </c>
      <c r="CK62" s="32">
        <f t="shared" si="62"/>
        <v>2.3467327E-2</v>
      </c>
      <c r="CL62" s="32">
        <f t="shared" si="63"/>
        <v>1.4821552E-2</v>
      </c>
      <c r="CM62" s="32">
        <f t="shared" si="64"/>
        <v>9.1808884999999996E-3</v>
      </c>
      <c r="CN62" s="32">
        <f t="shared" si="65"/>
        <v>5.6155086000000002E-3</v>
      </c>
      <c r="CO62" s="32">
        <f t="shared" si="66"/>
        <v>3.4561790000000002E-3</v>
      </c>
      <c r="CP62" s="32">
        <f t="shared" si="67"/>
        <v>2.1579524E-3</v>
      </c>
      <c r="CQ62" s="32">
        <f t="shared" si="68"/>
        <v>1.3215970999999999E-3</v>
      </c>
      <c r="CR62" s="32">
        <f t="shared" si="69"/>
        <v>8.5755390000000003E-4</v>
      </c>
      <c r="CV62" s="27">
        <f>'03_MVT'!B23</f>
        <v>20</v>
      </c>
      <c r="CW62" s="27">
        <f>'03_MVT'!C23</f>
        <v>309.52999999999997</v>
      </c>
    </row>
    <row r="63" spans="1:101" ht="3.75" customHeight="1" x14ac:dyDescent="0.15">
      <c r="A63" s="33">
        <f t="shared" si="83"/>
        <v>21</v>
      </c>
      <c r="B63" s="33">
        <f t="shared" si="84"/>
        <v>967</v>
      </c>
      <c r="C63" s="33"/>
      <c r="D63" s="38">
        <f t="shared" si="70"/>
        <v>967</v>
      </c>
      <c r="E63" s="39">
        <f t="shared" ref="E63:AW63" si="95">D63+1</f>
        <v>968</v>
      </c>
      <c r="F63" s="39">
        <f t="shared" si="95"/>
        <v>969</v>
      </c>
      <c r="G63" s="39">
        <f t="shared" si="95"/>
        <v>970</v>
      </c>
      <c r="H63" s="39">
        <f t="shared" si="95"/>
        <v>971</v>
      </c>
      <c r="I63" s="39">
        <f t="shared" si="95"/>
        <v>972</v>
      </c>
      <c r="J63" s="39">
        <f t="shared" si="95"/>
        <v>973</v>
      </c>
      <c r="K63" s="39">
        <f t="shared" si="95"/>
        <v>974</v>
      </c>
      <c r="L63" s="39">
        <f t="shared" si="95"/>
        <v>975</v>
      </c>
      <c r="M63" s="39">
        <f t="shared" si="95"/>
        <v>976</v>
      </c>
      <c r="N63" s="39">
        <f t="shared" si="95"/>
        <v>977</v>
      </c>
      <c r="O63" s="39">
        <f t="shared" si="95"/>
        <v>978</v>
      </c>
      <c r="P63" s="39">
        <f t="shared" si="95"/>
        <v>979</v>
      </c>
      <c r="Q63" s="39">
        <f t="shared" si="95"/>
        <v>980</v>
      </c>
      <c r="R63" s="39">
        <f t="shared" si="95"/>
        <v>981</v>
      </c>
      <c r="S63" s="39">
        <f t="shared" si="95"/>
        <v>982</v>
      </c>
      <c r="T63" s="39">
        <f t="shared" si="95"/>
        <v>983</v>
      </c>
      <c r="U63" s="39">
        <f t="shared" si="95"/>
        <v>984</v>
      </c>
      <c r="V63" s="39">
        <f t="shared" si="95"/>
        <v>985</v>
      </c>
      <c r="W63" s="39">
        <f t="shared" si="95"/>
        <v>986</v>
      </c>
      <c r="X63" s="39">
        <f t="shared" si="95"/>
        <v>987</v>
      </c>
      <c r="Y63" s="39">
        <f t="shared" si="95"/>
        <v>988</v>
      </c>
      <c r="Z63" s="39">
        <f t="shared" si="95"/>
        <v>989</v>
      </c>
      <c r="AA63" s="39">
        <f t="shared" si="95"/>
        <v>990</v>
      </c>
      <c r="AB63" s="39">
        <f t="shared" si="95"/>
        <v>991</v>
      </c>
      <c r="AC63" s="39">
        <f t="shared" si="95"/>
        <v>992</v>
      </c>
      <c r="AD63" s="39">
        <f t="shared" si="95"/>
        <v>993</v>
      </c>
      <c r="AE63" s="39">
        <f t="shared" si="95"/>
        <v>994</v>
      </c>
      <c r="AF63" s="39">
        <f t="shared" si="95"/>
        <v>995</v>
      </c>
      <c r="AG63" s="39">
        <f t="shared" si="95"/>
        <v>996</v>
      </c>
      <c r="AH63" s="39">
        <f t="shared" si="95"/>
        <v>997</v>
      </c>
      <c r="AI63" s="39">
        <f t="shared" si="95"/>
        <v>998</v>
      </c>
      <c r="AJ63" s="39">
        <f t="shared" si="95"/>
        <v>999</v>
      </c>
      <c r="AK63" s="39">
        <f t="shared" si="95"/>
        <v>1000</v>
      </c>
      <c r="AL63" s="39">
        <f t="shared" si="95"/>
        <v>1001</v>
      </c>
      <c r="AM63" s="39">
        <f t="shared" si="95"/>
        <v>1002</v>
      </c>
      <c r="AN63" s="39">
        <f t="shared" si="95"/>
        <v>1003</v>
      </c>
      <c r="AO63" s="39">
        <f t="shared" si="95"/>
        <v>1004</v>
      </c>
      <c r="AP63" s="39">
        <f t="shared" si="95"/>
        <v>1005</v>
      </c>
      <c r="AQ63" s="39">
        <f t="shared" si="95"/>
        <v>1006</v>
      </c>
      <c r="AR63" s="39">
        <f t="shared" si="95"/>
        <v>1007</v>
      </c>
      <c r="AS63" s="39">
        <f t="shared" si="95"/>
        <v>1008</v>
      </c>
      <c r="AT63" s="39">
        <f t="shared" si="95"/>
        <v>1009</v>
      </c>
      <c r="AU63" s="39">
        <f t="shared" si="95"/>
        <v>1010</v>
      </c>
      <c r="AV63" s="39">
        <f t="shared" si="95"/>
        <v>1011</v>
      </c>
      <c r="AW63" s="39">
        <f t="shared" si="95"/>
        <v>1012</v>
      </c>
      <c r="AY63" s="32">
        <f t="shared" si="72"/>
        <v>1.4157155000000001E-5</v>
      </c>
      <c r="AZ63" s="32">
        <f t="shared" si="25"/>
        <v>2.9142315000000002E-5</v>
      </c>
      <c r="BA63" s="32">
        <f t="shared" si="26"/>
        <v>5.9266822E-5</v>
      </c>
      <c r="BB63" s="32">
        <f t="shared" si="27"/>
        <v>1.18804965E-4</v>
      </c>
      <c r="BC63" s="32">
        <f t="shared" si="28"/>
        <v>2.3415919000000001E-4</v>
      </c>
      <c r="BD63" s="32">
        <f t="shared" si="29"/>
        <v>4.519045E-4</v>
      </c>
      <c r="BE63" s="32">
        <f t="shared" si="30"/>
        <v>8.4782029999999999E-4</v>
      </c>
      <c r="BF63" s="32">
        <f t="shared" si="31"/>
        <v>1.5240849999999999E-3</v>
      </c>
      <c r="BG63" s="32">
        <f t="shared" si="32"/>
        <v>2.7152167000000001E-3</v>
      </c>
      <c r="BH63" s="32">
        <f t="shared" si="33"/>
        <v>4.7793662999999998E-3</v>
      </c>
      <c r="BI63" s="32">
        <f t="shared" si="34"/>
        <v>7.9431469999999994E-3</v>
      </c>
      <c r="BJ63" s="32">
        <f t="shared" si="35"/>
        <v>1.3496068E-2</v>
      </c>
      <c r="BK63" s="32">
        <f t="shared" si="36"/>
        <v>2.2559151E-2</v>
      </c>
      <c r="BL63" s="32">
        <f t="shared" si="37"/>
        <v>3.6458205E-2</v>
      </c>
      <c r="BM63" s="32">
        <f t="shared" si="38"/>
        <v>5.6479737000000002E-2</v>
      </c>
      <c r="BN63" s="32">
        <f t="shared" si="39"/>
        <v>8.3354300000000006E-2</v>
      </c>
      <c r="BO63" s="32">
        <f t="shared" si="40"/>
        <v>0.116803855</v>
      </c>
      <c r="BP63" s="32">
        <f t="shared" si="41"/>
        <v>0.15630187000000001</v>
      </c>
      <c r="BQ63" s="32">
        <f t="shared" si="42"/>
        <v>0.20000673999999999</v>
      </c>
      <c r="BR63" s="32">
        <f t="shared" si="43"/>
        <v>0.24661447</v>
      </c>
      <c r="BS63" s="32">
        <f t="shared" si="44"/>
        <v>0.29188683999999998</v>
      </c>
      <c r="BT63" s="32">
        <f t="shared" si="45"/>
        <v>0.33159070000000002</v>
      </c>
      <c r="BU63" s="32">
        <f t="shared" si="46"/>
        <v>0.36194179999999998</v>
      </c>
      <c r="BV63" s="32">
        <f t="shared" si="47"/>
        <v>0.37993579999999999</v>
      </c>
      <c r="BW63" s="32">
        <f t="shared" si="48"/>
        <v>0.38373423000000001</v>
      </c>
      <c r="BX63" s="32">
        <f t="shared" si="49"/>
        <v>0.37378073000000001</v>
      </c>
      <c r="BY63" s="32">
        <f t="shared" si="50"/>
        <v>0.35060609999999998</v>
      </c>
      <c r="BZ63" s="32">
        <f t="shared" si="51"/>
        <v>0.31722697999999999</v>
      </c>
      <c r="CA63" s="32">
        <f t="shared" si="52"/>
        <v>0.27693224</v>
      </c>
      <c r="CB63" s="32">
        <f t="shared" si="53"/>
        <v>0.23330869000000001</v>
      </c>
      <c r="CC63" s="32">
        <f t="shared" si="54"/>
        <v>0.19129492000000001</v>
      </c>
      <c r="CD63" s="32">
        <f t="shared" si="55"/>
        <v>0.15193509999999999</v>
      </c>
      <c r="CE63" s="32">
        <f t="shared" si="56"/>
        <v>0.11344807</v>
      </c>
      <c r="CF63" s="32">
        <f t="shared" si="57"/>
        <v>8.2110345000000001E-2</v>
      </c>
      <c r="CG63" s="32">
        <f t="shared" si="58"/>
        <v>5.788857E-2</v>
      </c>
      <c r="CH63" s="32">
        <f t="shared" si="59"/>
        <v>4.0255922999999999E-2</v>
      </c>
      <c r="CI63" s="32">
        <f t="shared" si="60"/>
        <v>2.7436334999999999E-2</v>
      </c>
      <c r="CJ63" s="32">
        <f t="shared" si="61"/>
        <v>1.8308946999999999E-2</v>
      </c>
      <c r="CK63" s="32">
        <f t="shared" si="62"/>
        <v>1.1952567000000001E-2</v>
      </c>
      <c r="CL63" s="32">
        <f t="shared" si="63"/>
        <v>7.6362260000000003E-3</v>
      </c>
      <c r="CM63" s="32">
        <f t="shared" si="64"/>
        <v>4.8144800000000003E-3</v>
      </c>
      <c r="CN63" s="32">
        <f t="shared" si="65"/>
        <v>3.1486128000000001E-3</v>
      </c>
      <c r="CO63" s="32">
        <f t="shared" si="66"/>
        <v>1.9416532000000001E-3</v>
      </c>
      <c r="CP63" s="32">
        <f t="shared" si="67"/>
        <v>1.1887567E-3</v>
      </c>
      <c r="CQ63" s="32">
        <f t="shared" si="68"/>
        <v>7.3249347000000004E-4</v>
      </c>
      <c r="CR63" s="32">
        <f t="shared" si="69"/>
        <v>5.0002312999999996E-4</v>
      </c>
      <c r="CV63" s="27">
        <f>'03_MVT'!B24</f>
        <v>21</v>
      </c>
      <c r="CW63" s="27">
        <f>'03_MVT'!C24</f>
        <v>324.27</v>
      </c>
    </row>
    <row r="64" spans="1:101" ht="3.75" customHeight="1" x14ac:dyDescent="0.15">
      <c r="A64" s="33">
        <f t="shared" si="83"/>
        <v>22</v>
      </c>
      <c r="B64" s="33">
        <f t="shared" si="84"/>
        <v>1013</v>
      </c>
      <c r="C64" s="33"/>
      <c r="D64" s="38">
        <f t="shared" si="70"/>
        <v>1013</v>
      </c>
      <c r="E64" s="39">
        <f t="shared" ref="E64:AW64" si="96">D64+1</f>
        <v>1014</v>
      </c>
      <c r="F64" s="39">
        <f t="shared" si="96"/>
        <v>1015</v>
      </c>
      <c r="G64" s="39">
        <f t="shared" si="96"/>
        <v>1016</v>
      </c>
      <c r="H64" s="39">
        <f t="shared" si="96"/>
        <v>1017</v>
      </c>
      <c r="I64" s="39">
        <f t="shared" si="96"/>
        <v>1018</v>
      </c>
      <c r="J64" s="39">
        <f t="shared" si="96"/>
        <v>1019</v>
      </c>
      <c r="K64" s="39">
        <f t="shared" si="96"/>
        <v>1020</v>
      </c>
      <c r="L64" s="39">
        <f t="shared" si="96"/>
        <v>1021</v>
      </c>
      <c r="M64" s="39">
        <f t="shared" si="96"/>
        <v>1022</v>
      </c>
      <c r="N64" s="39">
        <f t="shared" si="96"/>
        <v>1023</v>
      </c>
      <c r="O64" s="39">
        <f t="shared" si="96"/>
        <v>1024</v>
      </c>
      <c r="P64" s="39">
        <f t="shared" si="96"/>
        <v>1025</v>
      </c>
      <c r="Q64" s="39">
        <f t="shared" si="96"/>
        <v>1026</v>
      </c>
      <c r="R64" s="39">
        <f t="shared" si="96"/>
        <v>1027</v>
      </c>
      <c r="S64" s="39">
        <f t="shared" si="96"/>
        <v>1028</v>
      </c>
      <c r="T64" s="39">
        <f t="shared" si="96"/>
        <v>1029</v>
      </c>
      <c r="U64" s="39">
        <f t="shared" si="96"/>
        <v>1030</v>
      </c>
      <c r="V64" s="39">
        <f t="shared" si="96"/>
        <v>1031</v>
      </c>
      <c r="W64" s="39">
        <f t="shared" si="96"/>
        <v>1032</v>
      </c>
      <c r="X64" s="39">
        <f t="shared" si="96"/>
        <v>1033</v>
      </c>
      <c r="Y64" s="39">
        <f t="shared" si="96"/>
        <v>1034</v>
      </c>
      <c r="Z64" s="39">
        <f t="shared" si="96"/>
        <v>1035</v>
      </c>
      <c r="AA64" s="39">
        <f t="shared" si="96"/>
        <v>1036</v>
      </c>
      <c r="AB64" s="39">
        <f t="shared" si="96"/>
        <v>1037</v>
      </c>
      <c r="AC64" s="39">
        <f t="shared" si="96"/>
        <v>1038</v>
      </c>
      <c r="AD64" s="39">
        <f t="shared" si="96"/>
        <v>1039</v>
      </c>
      <c r="AE64" s="39">
        <f t="shared" si="96"/>
        <v>1040</v>
      </c>
      <c r="AF64" s="39">
        <f t="shared" si="96"/>
        <v>1041</v>
      </c>
      <c r="AG64" s="39">
        <f t="shared" si="96"/>
        <v>1042</v>
      </c>
      <c r="AH64" s="39">
        <f t="shared" si="96"/>
        <v>1043</v>
      </c>
      <c r="AI64" s="39">
        <f t="shared" si="96"/>
        <v>1044</v>
      </c>
      <c r="AJ64" s="39">
        <f t="shared" si="96"/>
        <v>1045</v>
      </c>
      <c r="AK64" s="39">
        <f t="shared" si="96"/>
        <v>1046</v>
      </c>
      <c r="AL64" s="39">
        <f t="shared" si="96"/>
        <v>1047</v>
      </c>
      <c r="AM64" s="39">
        <f t="shared" si="96"/>
        <v>1048</v>
      </c>
      <c r="AN64" s="39">
        <f t="shared" si="96"/>
        <v>1049</v>
      </c>
      <c r="AO64" s="39">
        <f t="shared" si="96"/>
        <v>1050</v>
      </c>
      <c r="AP64" s="39">
        <f t="shared" si="96"/>
        <v>1051</v>
      </c>
      <c r="AQ64" s="39">
        <f t="shared" si="96"/>
        <v>1052</v>
      </c>
      <c r="AR64" s="39">
        <f t="shared" si="96"/>
        <v>1053</v>
      </c>
      <c r="AS64" s="39">
        <f t="shared" si="96"/>
        <v>1054</v>
      </c>
      <c r="AT64" s="39">
        <f t="shared" si="96"/>
        <v>1055</v>
      </c>
      <c r="AU64" s="39">
        <f t="shared" si="96"/>
        <v>1056</v>
      </c>
      <c r="AV64" s="39">
        <f t="shared" si="96"/>
        <v>1057</v>
      </c>
      <c r="AW64" s="39">
        <f t="shared" si="96"/>
        <v>1058</v>
      </c>
      <c r="AY64" s="32">
        <f t="shared" si="72"/>
        <v>6.4671359999999996E-6</v>
      </c>
      <c r="AZ64" s="32">
        <f t="shared" si="25"/>
        <v>1.320653E-5</v>
      </c>
      <c r="BA64" s="32">
        <f t="shared" si="26"/>
        <v>2.6468928E-5</v>
      </c>
      <c r="BB64" s="32">
        <f t="shared" si="27"/>
        <v>5.2112240000000002E-5</v>
      </c>
      <c r="BC64" s="32">
        <f t="shared" si="28"/>
        <v>1.00747886E-4</v>
      </c>
      <c r="BD64" s="32">
        <f t="shared" si="29"/>
        <v>1.9099030000000001E-4</v>
      </c>
      <c r="BE64" s="32">
        <f t="shared" si="30"/>
        <v>3.5455426999999999E-4</v>
      </c>
      <c r="BF64" s="32">
        <f t="shared" si="31"/>
        <v>6.4534035999999997E-4</v>
      </c>
      <c r="BG64" s="32">
        <f t="shared" si="32"/>
        <v>1.1659071999999999E-3</v>
      </c>
      <c r="BH64" s="32">
        <f t="shared" si="33"/>
        <v>2.1463827999999999E-3</v>
      </c>
      <c r="BI64" s="32">
        <f t="shared" si="34"/>
        <v>3.227667E-3</v>
      </c>
      <c r="BJ64" s="32">
        <f t="shared" si="35"/>
        <v>5.2008326000000001E-3</v>
      </c>
      <c r="BK64" s="32">
        <f t="shared" si="36"/>
        <v>8.3465669999999992E-3</v>
      </c>
      <c r="BL64" s="32">
        <f t="shared" si="37"/>
        <v>1.3132084E-2</v>
      </c>
      <c r="BM64" s="32">
        <f t="shared" si="38"/>
        <v>2.0085347999999999E-2</v>
      </c>
      <c r="BN64" s="32">
        <f t="shared" si="39"/>
        <v>2.9584516000000002E-2</v>
      </c>
      <c r="BO64" s="32">
        <f t="shared" si="40"/>
        <v>4.1784290000000002E-2</v>
      </c>
      <c r="BP64" s="32">
        <f t="shared" si="41"/>
        <v>5.6573749999999999E-2</v>
      </c>
      <c r="BQ64" s="32">
        <f t="shared" si="42"/>
        <v>7.2822300000000006E-2</v>
      </c>
      <c r="BR64" s="32">
        <f t="shared" si="43"/>
        <v>9.0260476000000006E-2</v>
      </c>
      <c r="BS64" s="32">
        <f t="shared" si="44"/>
        <v>0.10779956</v>
      </c>
      <c r="BT64" s="32">
        <f t="shared" si="45"/>
        <v>0.12295626</v>
      </c>
      <c r="BU64" s="32">
        <f t="shared" si="46"/>
        <v>0.13515098</v>
      </c>
      <c r="BV64" s="32">
        <f t="shared" si="47"/>
        <v>0.14343571999999999</v>
      </c>
      <c r="BW64" s="32">
        <f t="shared" si="48"/>
        <v>0.14684647000000001</v>
      </c>
      <c r="BX64" s="32">
        <f t="shared" si="49"/>
        <v>0.14477581</v>
      </c>
      <c r="BY64" s="32">
        <f t="shared" si="50"/>
        <v>0.13740309000000001</v>
      </c>
      <c r="BZ64" s="32">
        <f t="shared" si="51"/>
        <v>0.12578613999999999</v>
      </c>
      <c r="CA64" s="32">
        <f t="shared" si="52"/>
        <v>0.11125587000000001</v>
      </c>
      <c r="CB64" s="32">
        <f t="shared" si="53"/>
        <v>9.5061794000000005E-2</v>
      </c>
      <c r="CC64" s="32">
        <f t="shared" si="54"/>
        <v>7.6607469999999997E-2</v>
      </c>
      <c r="CD64" s="32">
        <f t="shared" si="55"/>
        <v>6.1083923999999998E-2</v>
      </c>
      <c r="CE64" s="32">
        <f t="shared" si="56"/>
        <v>4.6982522999999998E-2</v>
      </c>
      <c r="CF64" s="32">
        <f t="shared" si="57"/>
        <v>3.5233001999999999E-2</v>
      </c>
      <c r="CG64" s="32">
        <f t="shared" si="58"/>
        <v>2.507158E-2</v>
      </c>
      <c r="CH64" s="32">
        <f t="shared" si="59"/>
        <v>1.7946812999999999E-2</v>
      </c>
      <c r="CI64" s="32">
        <f t="shared" si="60"/>
        <v>1.2489857E-2</v>
      </c>
      <c r="CJ64" s="32">
        <f t="shared" si="61"/>
        <v>8.4614430000000008E-3</v>
      </c>
      <c r="CK64" s="32">
        <f t="shared" si="62"/>
        <v>5.6031070000000004E-3</v>
      </c>
      <c r="CL64" s="32">
        <f t="shared" si="63"/>
        <v>3.6416034999999999E-3</v>
      </c>
      <c r="CM64" s="32">
        <f t="shared" si="64"/>
        <v>2.3729654E-3</v>
      </c>
      <c r="CN64" s="32">
        <f t="shared" si="65"/>
        <v>1.5393032E-3</v>
      </c>
      <c r="CO64" s="32">
        <f t="shared" si="66"/>
        <v>9.6392720000000002E-4</v>
      </c>
      <c r="CP64" s="32">
        <f t="shared" si="67"/>
        <v>5.9199079999999998E-4</v>
      </c>
      <c r="CQ64" s="32">
        <f t="shared" si="68"/>
        <v>3.6307119999999998E-4</v>
      </c>
      <c r="CR64" s="32">
        <f t="shared" si="69"/>
        <v>2.363934E-4</v>
      </c>
      <c r="CV64" s="27">
        <f>'03_MVT'!B25</f>
        <v>22</v>
      </c>
      <c r="CW64" s="27">
        <f>'03_MVT'!C25</f>
        <v>339.01</v>
      </c>
    </row>
    <row r="65" spans="1:101" ht="3.75" customHeight="1" x14ac:dyDescent="0.15">
      <c r="A65" s="33">
        <f t="shared" si="83"/>
        <v>23</v>
      </c>
      <c r="B65" s="33">
        <f t="shared" si="84"/>
        <v>1059</v>
      </c>
      <c r="C65" s="33"/>
      <c r="D65" s="38">
        <f t="shared" si="70"/>
        <v>1059</v>
      </c>
      <c r="E65" s="39">
        <f t="shared" ref="E65:AW65" si="97">D65+1</f>
        <v>1060</v>
      </c>
      <c r="F65" s="39">
        <f t="shared" si="97"/>
        <v>1061</v>
      </c>
      <c r="G65" s="39">
        <f t="shared" si="97"/>
        <v>1062</v>
      </c>
      <c r="H65" s="39">
        <f t="shared" si="97"/>
        <v>1063</v>
      </c>
      <c r="I65" s="39">
        <f t="shared" si="97"/>
        <v>1064</v>
      </c>
      <c r="J65" s="39">
        <f t="shared" si="97"/>
        <v>1065</v>
      </c>
      <c r="K65" s="39">
        <f t="shared" si="97"/>
        <v>1066</v>
      </c>
      <c r="L65" s="39">
        <f t="shared" si="97"/>
        <v>1067</v>
      </c>
      <c r="M65" s="39">
        <f t="shared" si="97"/>
        <v>1068</v>
      </c>
      <c r="N65" s="39">
        <f t="shared" si="97"/>
        <v>1069</v>
      </c>
      <c r="O65" s="39">
        <f t="shared" si="97"/>
        <v>1070</v>
      </c>
      <c r="P65" s="39">
        <f t="shared" si="97"/>
        <v>1071</v>
      </c>
      <c r="Q65" s="39">
        <f t="shared" si="97"/>
        <v>1072</v>
      </c>
      <c r="R65" s="39">
        <f t="shared" si="97"/>
        <v>1073</v>
      </c>
      <c r="S65" s="39">
        <f t="shared" si="97"/>
        <v>1074</v>
      </c>
      <c r="T65" s="39">
        <f t="shared" si="97"/>
        <v>1075</v>
      </c>
      <c r="U65" s="39">
        <f t="shared" si="97"/>
        <v>1076</v>
      </c>
      <c r="V65" s="39">
        <f t="shared" si="97"/>
        <v>1077</v>
      </c>
      <c r="W65" s="39">
        <f t="shared" si="97"/>
        <v>1078</v>
      </c>
      <c r="X65" s="39">
        <f t="shared" si="97"/>
        <v>1079</v>
      </c>
      <c r="Y65" s="39">
        <f t="shared" si="97"/>
        <v>1080</v>
      </c>
      <c r="Z65" s="39">
        <f t="shared" si="97"/>
        <v>1081</v>
      </c>
      <c r="AA65" s="39">
        <f t="shared" si="97"/>
        <v>1082</v>
      </c>
      <c r="AB65" s="39">
        <f t="shared" si="97"/>
        <v>1083</v>
      </c>
      <c r="AC65" s="39">
        <f t="shared" si="97"/>
        <v>1084</v>
      </c>
      <c r="AD65" s="39">
        <f t="shared" si="97"/>
        <v>1085</v>
      </c>
      <c r="AE65" s="39">
        <f t="shared" si="97"/>
        <v>1086</v>
      </c>
      <c r="AF65" s="39">
        <f t="shared" si="97"/>
        <v>1087</v>
      </c>
      <c r="AG65" s="39">
        <f t="shared" si="97"/>
        <v>1088</v>
      </c>
      <c r="AH65" s="39">
        <f t="shared" si="97"/>
        <v>1089</v>
      </c>
      <c r="AI65" s="39">
        <f t="shared" si="97"/>
        <v>1090</v>
      </c>
      <c r="AJ65" s="39">
        <f t="shared" si="97"/>
        <v>1091</v>
      </c>
      <c r="AK65" s="39">
        <f t="shared" si="97"/>
        <v>1092</v>
      </c>
      <c r="AL65" s="39">
        <f t="shared" si="97"/>
        <v>1093</v>
      </c>
      <c r="AM65" s="39">
        <f t="shared" si="97"/>
        <v>1094</v>
      </c>
      <c r="AN65" s="39">
        <f t="shared" si="97"/>
        <v>1095</v>
      </c>
      <c r="AO65" s="39">
        <f t="shared" si="97"/>
        <v>1096</v>
      </c>
      <c r="AP65" s="39">
        <f t="shared" si="97"/>
        <v>1097</v>
      </c>
      <c r="AQ65" s="39">
        <f t="shared" si="97"/>
        <v>1098</v>
      </c>
      <c r="AR65" s="39">
        <f t="shared" si="97"/>
        <v>1099</v>
      </c>
      <c r="AS65" s="39">
        <f t="shared" si="97"/>
        <v>1100</v>
      </c>
      <c r="AT65" s="39">
        <f t="shared" si="97"/>
        <v>1101</v>
      </c>
      <c r="AU65" s="39">
        <f t="shared" si="97"/>
        <v>1102</v>
      </c>
      <c r="AV65" s="39">
        <f t="shared" si="97"/>
        <v>1103</v>
      </c>
      <c r="AW65" s="39">
        <f t="shared" si="97"/>
        <v>1104</v>
      </c>
      <c r="AY65" s="32">
        <f t="shared" si="72"/>
        <v>2.7539716000000001E-6</v>
      </c>
      <c r="AZ65" s="32">
        <f t="shared" si="25"/>
        <v>5.5881436999999996E-6</v>
      </c>
      <c r="BA65" s="32">
        <f t="shared" si="26"/>
        <v>1.1065329999999999E-5</v>
      </c>
      <c r="BB65" s="32">
        <f t="shared" si="27"/>
        <v>2.1466977999999999E-5</v>
      </c>
      <c r="BC65" s="32">
        <f t="shared" si="28"/>
        <v>4.0860562999999999E-5</v>
      </c>
      <c r="BD65" s="32">
        <f t="shared" si="29"/>
        <v>7.62979E-5</v>
      </c>
      <c r="BE65" s="32">
        <f t="shared" si="30"/>
        <v>1.3969574999999999E-4</v>
      </c>
      <c r="BF65" s="32">
        <f t="shared" si="31"/>
        <v>2.5079516000000001E-4</v>
      </c>
      <c r="BG65" s="32">
        <f t="shared" si="32"/>
        <v>4.4190100000000002E-4</v>
      </c>
      <c r="BH65" s="32">
        <f t="shared" si="33"/>
        <v>7.6321910000000002E-4</v>
      </c>
      <c r="BI65" s="32">
        <f t="shared" si="34"/>
        <v>1.2679579E-3</v>
      </c>
      <c r="BJ65" s="32">
        <f t="shared" si="35"/>
        <v>2.1686365E-3</v>
      </c>
      <c r="BK65" s="32">
        <f t="shared" si="36"/>
        <v>3.1132616999999998E-3</v>
      </c>
      <c r="BL65" s="32">
        <f t="shared" si="37"/>
        <v>4.6789413000000004E-3</v>
      </c>
      <c r="BM65" s="32">
        <f t="shared" si="38"/>
        <v>6.8883809999999998E-3</v>
      </c>
      <c r="BN65" s="32">
        <f t="shared" si="39"/>
        <v>1.0020055E-2</v>
      </c>
      <c r="BO65" s="32">
        <f t="shared" si="40"/>
        <v>1.4093647000000001E-2</v>
      </c>
      <c r="BP65" s="32">
        <f t="shared" si="41"/>
        <v>1.9479975E-2</v>
      </c>
      <c r="BQ65" s="32">
        <f t="shared" si="42"/>
        <v>2.5004057E-2</v>
      </c>
      <c r="BR65" s="32">
        <f t="shared" si="43"/>
        <v>3.0980831E-2</v>
      </c>
      <c r="BS65" s="32">
        <f t="shared" si="44"/>
        <v>3.7197580000000001E-2</v>
      </c>
      <c r="BT65" s="32">
        <f t="shared" si="45"/>
        <v>4.3454920000000001E-2</v>
      </c>
      <c r="BU65" s="32">
        <f t="shared" si="46"/>
        <v>4.7980238000000001E-2</v>
      </c>
      <c r="BV65" s="32">
        <f t="shared" si="47"/>
        <v>5.1167394999999997E-2</v>
      </c>
      <c r="BW65" s="32">
        <f t="shared" si="48"/>
        <v>5.2815189999999998E-2</v>
      </c>
      <c r="BX65" s="32">
        <f t="shared" si="49"/>
        <v>5.2398939999999998E-2</v>
      </c>
      <c r="BY65" s="32">
        <f t="shared" si="50"/>
        <v>5.0082855000000003E-2</v>
      </c>
      <c r="BZ65" s="32">
        <f t="shared" si="51"/>
        <v>4.6214315999999998E-2</v>
      </c>
      <c r="CA65" s="32">
        <f t="shared" si="52"/>
        <v>4.1298955999999998E-2</v>
      </c>
      <c r="CB65" s="32">
        <f t="shared" si="53"/>
        <v>3.5592369999999998E-2</v>
      </c>
      <c r="CC65" s="32">
        <f t="shared" si="54"/>
        <v>2.960614E-2</v>
      </c>
      <c r="CD65" s="32">
        <f t="shared" si="55"/>
        <v>2.3516985000000001E-2</v>
      </c>
      <c r="CE65" s="32">
        <f t="shared" si="56"/>
        <v>1.8551229999999998E-2</v>
      </c>
      <c r="CF65" s="32">
        <f t="shared" si="57"/>
        <v>1.4243973E-2</v>
      </c>
      <c r="CG65" s="32">
        <f t="shared" si="58"/>
        <v>1.0499905E-2</v>
      </c>
      <c r="CH65" s="32">
        <f t="shared" si="59"/>
        <v>7.5337889999999999E-3</v>
      </c>
      <c r="CI65" s="32">
        <f t="shared" si="60"/>
        <v>5.2900775000000004E-3</v>
      </c>
      <c r="CJ65" s="32">
        <f t="shared" si="61"/>
        <v>3.648189E-3</v>
      </c>
      <c r="CK65" s="32">
        <f t="shared" si="62"/>
        <v>2.550479E-3</v>
      </c>
      <c r="CL65" s="32">
        <f t="shared" si="63"/>
        <v>1.6899230999999999E-3</v>
      </c>
      <c r="CM65" s="32">
        <f t="shared" si="64"/>
        <v>1.0990508999999999E-3</v>
      </c>
      <c r="CN65" s="32">
        <f t="shared" si="65"/>
        <v>7.0241664000000002E-4</v>
      </c>
      <c r="CO65" s="32">
        <f t="shared" si="66"/>
        <v>4.4005457E-4</v>
      </c>
      <c r="CP65" s="32">
        <f t="shared" si="67"/>
        <v>2.715854E-4</v>
      </c>
      <c r="CQ65" s="32">
        <f t="shared" si="68"/>
        <v>1.6921317999999999E-4</v>
      </c>
      <c r="CR65" s="32">
        <f t="shared" si="69"/>
        <v>1.2157687E-4</v>
      </c>
      <c r="CV65" s="27">
        <f>'03_MVT'!B26</f>
        <v>23</v>
      </c>
      <c r="CW65" s="27">
        <f>'03_MVT'!C26</f>
        <v>353.75</v>
      </c>
    </row>
    <row r="66" spans="1:101" ht="3.75" customHeight="1" x14ac:dyDescent="0.15">
      <c r="A66" s="33">
        <f t="shared" si="83"/>
        <v>24</v>
      </c>
      <c r="B66" s="33">
        <f t="shared" si="84"/>
        <v>1105</v>
      </c>
      <c r="C66" s="33"/>
      <c r="D66" s="38">
        <f t="shared" si="70"/>
        <v>1105</v>
      </c>
      <c r="E66" s="39">
        <f t="shared" ref="E66:AW66" si="98">D66+1</f>
        <v>1106</v>
      </c>
      <c r="F66" s="39">
        <f t="shared" si="98"/>
        <v>1107</v>
      </c>
      <c r="G66" s="39">
        <f t="shared" si="98"/>
        <v>1108</v>
      </c>
      <c r="H66" s="39">
        <f t="shared" si="98"/>
        <v>1109</v>
      </c>
      <c r="I66" s="39">
        <f t="shared" si="98"/>
        <v>1110</v>
      </c>
      <c r="J66" s="39">
        <f t="shared" si="98"/>
        <v>1111</v>
      </c>
      <c r="K66" s="39">
        <f t="shared" si="98"/>
        <v>1112</v>
      </c>
      <c r="L66" s="39">
        <f t="shared" si="98"/>
        <v>1113</v>
      </c>
      <c r="M66" s="39">
        <f t="shared" si="98"/>
        <v>1114</v>
      </c>
      <c r="N66" s="39">
        <f t="shared" si="98"/>
        <v>1115</v>
      </c>
      <c r="O66" s="39">
        <f t="shared" si="98"/>
        <v>1116</v>
      </c>
      <c r="P66" s="39">
        <f t="shared" si="98"/>
        <v>1117</v>
      </c>
      <c r="Q66" s="39">
        <f t="shared" si="98"/>
        <v>1118</v>
      </c>
      <c r="R66" s="39">
        <f t="shared" si="98"/>
        <v>1119</v>
      </c>
      <c r="S66" s="39">
        <f t="shared" si="98"/>
        <v>1120</v>
      </c>
      <c r="T66" s="39">
        <f t="shared" si="98"/>
        <v>1121</v>
      </c>
      <c r="U66" s="39">
        <f t="shared" si="98"/>
        <v>1122</v>
      </c>
      <c r="V66" s="39">
        <f t="shared" si="98"/>
        <v>1123</v>
      </c>
      <c r="W66" s="39">
        <f t="shared" si="98"/>
        <v>1124</v>
      </c>
      <c r="X66" s="39">
        <f t="shared" si="98"/>
        <v>1125</v>
      </c>
      <c r="Y66" s="39">
        <f t="shared" si="98"/>
        <v>1126</v>
      </c>
      <c r="Z66" s="39">
        <f t="shared" si="98"/>
        <v>1127</v>
      </c>
      <c r="AA66" s="39">
        <f t="shared" si="98"/>
        <v>1128</v>
      </c>
      <c r="AB66" s="39">
        <f t="shared" si="98"/>
        <v>1129</v>
      </c>
      <c r="AC66" s="39">
        <f t="shared" si="98"/>
        <v>1130</v>
      </c>
      <c r="AD66" s="39">
        <f t="shared" si="98"/>
        <v>1131</v>
      </c>
      <c r="AE66" s="39">
        <f t="shared" si="98"/>
        <v>1132</v>
      </c>
      <c r="AF66" s="39">
        <f t="shared" si="98"/>
        <v>1133</v>
      </c>
      <c r="AG66" s="39">
        <f t="shared" si="98"/>
        <v>1134</v>
      </c>
      <c r="AH66" s="39">
        <f t="shared" si="98"/>
        <v>1135</v>
      </c>
      <c r="AI66" s="39">
        <f t="shared" si="98"/>
        <v>1136</v>
      </c>
      <c r="AJ66" s="39">
        <f t="shared" si="98"/>
        <v>1137</v>
      </c>
      <c r="AK66" s="39">
        <f t="shared" si="98"/>
        <v>1138</v>
      </c>
      <c r="AL66" s="39">
        <f t="shared" si="98"/>
        <v>1139</v>
      </c>
      <c r="AM66" s="39">
        <f t="shared" si="98"/>
        <v>1140</v>
      </c>
      <c r="AN66" s="39">
        <f t="shared" si="98"/>
        <v>1141</v>
      </c>
      <c r="AO66" s="39">
        <f t="shared" si="98"/>
        <v>1142</v>
      </c>
      <c r="AP66" s="39">
        <f t="shared" si="98"/>
        <v>1143</v>
      </c>
      <c r="AQ66" s="39">
        <f t="shared" si="98"/>
        <v>1144</v>
      </c>
      <c r="AR66" s="39">
        <f t="shared" si="98"/>
        <v>1145</v>
      </c>
      <c r="AS66" s="39">
        <f t="shared" si="98"/>
        <v>1146</v>
      </c>
      <c r="AT66" s="39">
        <f t="shared" si="98"/>
        <v>1147</v>
      </c>
      <c r="AU66" s="39">
        <f t="shared" si="98"/>
        <v>1148</v>
      </c>
      <c r="AV66" s="39">
        <f t="shared" si="98"/>
        <v>1149</v>
      </c>
      <c r="AW66" s="39">
        <f t="shared" si="98"/>
        <v>1150</v>
      </c>
      <c r="AY66" s="32">
        <f t="shared" si="72"/>
        <v>1.1024043E-6</v>
      </c>
      <c r="AZ66" s="32">
        <f t="shared" si="25"/>
        <v>2.2250709999999999E-6</v>
      </c>
      <c r="BA66" s="32">
        <f t="shared" si="26"/>
        <v>4.3593489999999998E-6</v>
      </c>
      <c r="BB66" s="32">
        <f t="shared" si="27"/>
        <v>8.3462559999999997E-6</v>
      </c>
      <c r="BC66" s="32">
        <f t="shared" si="28"/>
        <v>1.5660155999999999E-5</v>
      </c>
      <c r="BD66" s="32">
        <f t="shared" si="29"/>
        <v>2.8812337E-5</v>
      </c>
      <c r="BE66" s="32">
        <f t="shared" si="30"/>
        <v>5.1960209999999998E-5</v>
      </c>
      <c r="BF66" s="32">
        <f t="shared" si="31"/>
        <v>9.1781920000000004E-5</v>
      </c>
      <c r="BG66" s="32">
        <f t="shared" si="32"/>
        <v>1.586413E-4</v>
      </c>
      <c r="BH66" s="32">
        <f t="shared" si="33"/>
        <v>2.6787476999999999E-4</v>
      </c>
      <c r="BI66" s="32">
        <f t="shared" si="34"/>
        <v>4.4079774000000001E-4</v>
      </c>
      <c r="BJ66" s="32">
        <f t="shared" si="35"/>
        <v>7.1105826999999999E-4</v>
      </c>
      <c r="BK66" s="32">
        <f t="shared" si="36"/>
        <v>1.1000222E-3</v>
      </c>
      <c r="BL66" s="32">
        <f t="shared" si="37"/>
        <v>1.7374267000000001E-3</v>
      </c>
      <c r="BM66" s="32">
        <f t="shared" si="38"/>
        <v>2.3668452999999999E-3</v>
      </c>
      <c r="BN66" s="32">
        <f t="shared" si="39"/>
        <v>3.4559816000000001E-3</v>
      </c>
      <c r="BO66" s="32">
        <f t="shared" si="40"/>
        <v>4.7058476999999998E-3</v>
      </c>
      <c r="BP66" s="32">
        <f t="shared" si="41"/>
        <v>6.3243876000000001E-3</v>
      </c>
      <c r="BQ66" s="32">
        <f t="shared" si="42"/>
        <v>8.1765450000000003E-3</v>
      </c>
      <c r="BR66" s="32">
        <f t="shared" si="43"/>
        <v>1.0212763999999999E-2</v>
      </c>
      <c r="BS66" s="32">
        <f t="shared" si="44"/>
        <v>1.2303194E-2</v>
      </c>
      <c r="BT66" s="32">
        <f t="shared" si="45"/>
        <v>1.4290447E-2</v>
      </c>
      <c r="BU66" s="32">
        <f t="shared" si="46"/>
        <v>1.6007803000000001E-2</v>
      </c>
      <c r="BV66" s="32">
        <f t="shared" si="47"/>
        <v>1.7277163000000002E-2</v>
      </c>
      <c r="BW66" s="32">
        <f t="shared" si="48"/>
        <v>1.7968738000000001E-2</v>
      </c>
      <c r="BX66" s="32">
        <f t="shared" si="49"/>
        <v>1.8005887000000002E-2</v>
      </c>
      <c r="BY66" s="32">
        <f t="shared" si="50"/>
        <v>1.7401263E-2</v>
      </c>
      <c r="BZ66" s="32">
        <f t="shared" si="51"/>
        <v>1.6234322999999998E-2</v>
      </c>
      <c r="CA66" s="32">
        <f t="shared" si="52"/>
        <v>1.4637847000000001E-2</v>
      </c>
      <c r="CB66" s="32">
        <f t="shared" si="53"/>
        <v>1.2766895E-2</v>
      </c>
      <c r="CC66" s="32">
        <f t="shared" si="54"/>
        <v>1.0771213E-2</v>
      </c>
      <c r="CD66" s="32">
        <f t="shared" si="55"/>
        <v>8.7795249999999998E-3</v>
      </c>
      <c r="CE66" s="32">
        <f t="shared" si="56"/>
        <v>6.9621713000000002E-3</v>
      </c>
      <c r="CF66" s="32">
        <f t="shared" si="57"/>
        <v>5.3682189999999996E-3</v>
      </c>
      <c r="CG66" s="32">
        <f t="shared" si="58"/>
        <v>4.0191445000000003E-3</v>
      </c>
      <c r="CH66" s="32">
        <f t="shared" si="59"/>
        <v>2.9444850000000002E-3</v>
      </c>
      <c r="CI66" s="32">
        <f t="shared" si="60"/>
        <v>2.1703762E-3</v>
      </c>
      <c r="CJ66" s="32">
        <f t="shared" si="61"/>
        <v>1.517268E-3</v>
      </c>
      <c r="CK66" s="32">
        <f t="shared" si="62"/>
        <v>1.0424525999999999E-3</v>
      </c>
      <c r="CL66" s="32">
        <f t="shared" si="63"/>
        <v>6.9847254999999997E-4</v>
      </c>
      <c r="CM66" s="32">
        <f t="shared" si="64"/>
        <v>4.5785223000000002E-4</v>
      </c>
      <c r="CN66" s="32">
        <f t="shared" si="65"/>
        <v>2.9410530000000001E-4</v>
      </c>
      <c r="CO66" s="32">
        <f t="shared" si="66"/>
        <v>1.8532918000000001E-4</v>
      </c>
      <c r="CP66" s="32">
        <f t="shared" si="67"/>
        <v>1.14994575E-4</v>
      </c>
      <c r="CQ66" s="32">
        <f t="shared" si="68"/>
        <v>7.1329490000000001E-5</v>
      </c>
      <c r="CR66" s="32">
        <f t="shared" si="69"/>
        <v>4.6970159999999997E-5</v>
      </c>
      <c r="CV66" s="27">
        <f>'03_MVT'!B27</f>
        <v>24</v>
      </c>
      <c r="CW66" s="27">
        <f>'03_MVT'!C27</f>
        <v>365</v>
      </c>
    </row>
    <row r="67" spans="1:101" ht="3.75" customHeight="1" x14ac:dyDescent="0.15">
      <c r="A67" s="33">
        <f t="shared" si="83"/>
        <v>25</v>
      </c>
      <c r="B67" s="33">
        <f t="shared" si="84"/>
        <v>1151</v>
      </c>
      <c r="C67" s="33"/>
      <c r="D67" s="38">
        <f t="shared" si="70"/>
        <v>1151</v>
      </c>
      <c r="E67" s="39">
        <f t="shared" ref="E67:AW67" si="99">D67+1</f>
        <v>1152</v>
      </c>
      <c r="F67" s="39">
        <f t="shared" si="99"/>
        <v>1153</v>
      </c>
      <c r="G67" s="39">
        <f t="shared" si="99"/>
        <v>1154</v>
      </c>
      <c r="H67" s="39">
        <f t="shared" si="99"/>
        <v>1155</v>
      </c>
      <c r="I67" s="39">
        <f t="shared" si="99"/>
        <v>1156</v>
      </c>
      <c r="J67" s="39">
        <f t="shared" si="99"/>
        <v>1157</v>
      </c>
      <c r="K67" s="39">
        <f t="shared" si="99"/>
        <v>1158</v>
      </c>
      <c r="L67" s="39">
        <f t="shared" si="99"/>
        <v>1159</v>
      </c>
      <c r="M67" s="39">
        <f t="shared" si="99"/>
        <v>1160</v>
      </c>
      <c r="N67" s="39">
        <f t="shared" si="99"/>
        <v>1161</v>
      </c>
      <c r="O67" s="39">
        <f t="shared" si="99"/>
        <v>1162</v>
      </c>
      <c r="P67" s="39">
        <f t="shared" si="99"/>
        <v>1163</v>
      </c>
      <c r="Q67" s="39">
        <f t="shared" si="99"/>
        <v>1164</v>
      </c>
      <c r="R67" s="39">
        <f t="shared" si="99"/>
        <v>1165</v>
      </c>
      <c r="S67" s="39">
        <f t="shared" si="99"/>
        <v>1166</v>
      </c>
      <c r="T67" s="39">
        <f t="shared" si="99"/>
        <v>1167</v>
      </c>
      <c r="U67" s="39">
        <f t="shared" si="99"/>
        <v>1168</v>
      </c>
      <c r="V67" s="39">
        <f t="shared" si="99"/>
        <v>1169</v>
      </c>
      <c r="W67" s="39">
        <f t="shared" si="99"/>
        <v>1170</v>
      </c>
      <c r="X67" s="39">
        <f t="shared" si="99"/>
        <v>1171</v>
      </c>
      <c r="Y67" s="39">
        <f t="shared" si="99"/>
        <v>1172</v>
      </c>
      <c r="Z67" s="39">
        <f t="shared" si="99"/>
        <v>1173</v>
      </c>
      <c r="AA67" s="39">
        <f t="shared" si="99"/>
        <v>1174</v>
      </c>
      <c r="AB67" s="39">
        <f t="shared" si="99"/>
        <v>1175</v>
      </c>
      <c r="AC67" s="39">
        <f t="shared" si="99"/>
        <v>1176</v>
      </c>
      <c r="AD67" s="39">
        <f t="shared" si="99"/>
        <v>1177</v>
      </c>
      <c r="AE67" s="39">
        <f t="shared" si="99"/>
        <v>1178</v>
      </c>
      <c r="AF67" s="39">
        <f t="shared" si="99"/>
        <v>1179</v>
      </c>
      <c r="AG67" s="39">
        <f t="shared" si="99"/>
        <v>1180</v>
      </c>
      <c r="AH67" s="39">
        <f t="shared" si="99"/>
        <v>1181</v>
      </c>
      <c r="AI67" s="39">
        <f t="shared" si="99"/>
        <v>1182</v>
      </c>
      <c r="AJ67" s="39">
        <f t="shared" si="99"/>
        <v>1183</v>
      </c>
      <c r="AK67" s="39">
        <f t="shared" si="99"/>
        <v>1184</v>
      </c>
      <c r="AL67" s="39">
        <f t="shared" si="99"/>
        <v>1185</v>
      </c>
      <c r="AM67" s="39">
        <f t="shared" si="99"/>
        <v>1186</v>
      </c>
      <c r="AN67" s="39">
        <f t="shared" si="99"/>
        <v>1187</v>
      </c>
      <c r="AO67" s="39">
        <f t="shared" si="99"/>
        <v>1188</v>
      </c>
      <c r="AP67" s="39">
        <f t="shared" si="99"/>
        <v>1189</v>
      </c>
      <c r="AQ67" s="39">
        <f t="shared" si="99"/>
        <v>1190</v>
      </c>
      <c r="AR67" s="39">
        <f t="shared" si="99"/>
        <v>1191</v>
      </c>
      <c r="AS67" s="39">
        <f t="shared" si="99"/>
        <v>1192</v>
      </c>
      <c r="AT67" s="39">
        <f t="shared" si="99"/>
        <v>1193</v>
      </c>
      <c r="AU67" s="39">
        <f t="shared" si="99"/>
        <v>1194</v>
      </c>
      <c r="AV67" s="39">
        <f t="shared" si="99"/>
        <v>1195</v>
      </c>
      <c r="AW67" s="39">
        <f t="shared" si="99"/>
        <v>1196</v>
      </c>
      <c r="AY67" s="32">
        <f t="shared" si="72"/>
        <v>4.1750903000000001E-7</v>
      </c>
      <c r="AZ67" s="32">
        <f t="shared" si="25"/>
        <v>8.3888795999999997E-7</v>
      </c>
      <c r="BA67" s="32">
        <f t="shared" si="26"/>
        <v>1.6278817E-6</v>
      </c>
      <c r="BB67" s="32">
        <f t="shared" si="27"/>
        <v>3.0791983999999998E-6</v>
      </c>
      <c r="BC67" s="32">
        <f t="shared" si="28"/>
        <v>5.7009870000000004E-6</v>
      </c>
      <c r="BD67" s="32">
        <f t="shared" si="29"/>
        <v>1.034359E-5</v>
      </c>
      <c r="BE67" s="32">
        <f t="shared" si="30"/>
        <v>1.8387910000000001E-5</v>
      </c>
      <c r="BF67" s="32">
        <f t="shared" si="31"/>
        <v>3.2004147000000003E-5</v>
      </c>
      <c r="BG67" s="32">
        <f t="shared" si="32"/>
        <v>5.4480308000000003E-5</v>
      </c>
      <c r="BH67" s="32">
        <f t="shared" si="33"/>
        <v>9.0594150000000004E-5</v>
      </c>
      <c r="BI67" s="32">
        <f t="shared" si="34"/>
        <v>1.4699093E-4</v>
      </c>
      <c r="BJ67" s="32">
        <f t="shared" si="35"/>
        <v>2.3262091999999999E-4</v>
      </c>
      <c r="BK67" s="32">
        <f t="shared" si="36"/>
        <v>3.5786945999999998E-4</v>
      </c>
      <c r="BL67" s="32">
        <f t="shared" si="37"/>
        <v>5.3825379999999999E-4</v>
      </c>
      <c r="BM67" s="32">
        <f t="shared" si="38"/>
        <v>7.7301066000000005E-4</v>
      </c>
      <c r="BN67" s="32">
        <f t="shared" si="39"/>
        <v>1.1074813999999999E-3</v>
      </c>
      <c r="BO67" s="32">
        <f t="shared" si="40"/>
        <v>1.5796741999999999E-3</v>
      </c>
      <c r="BP67" s="32">
        <f t="shared" si="41"/>
        <v>2.0101910000000001E-3</v>
      </c>
      <c r="BQ67" s="32">
        <f t="shared" si="42"/>
        <v>2.5734943000000001E-3</v>
      </c>
      <c r="BR67" s="32">
        <f t="shared" si="43"/>
        <v>3.2119510000000002E-3</v>
      </c>
      <c r="BS67" s="32">
        <f t="shared" si="44"/>
        <v>3.8685028000000001E-3</v>
      </c>
      <c r="BT67" s="32">
        <f t="shared" si="45"/>
        <v>4.5726660000000004E-3</v>
      </c>
      <c r="BU67" s="32">
        <f t="shared" si="46"/>
        <v>5.1185809999999997E-3</v>
      </c>
      <c r="BV67" s="32">
        <f t="shared" si="47"/>
        <v>5.5346079999999999E-3</v>
      </c>
      <c r="BW67" s="32">
        <f t="shared" si="48"/>
        <v>5.8049983000000001E-3</v>
      </c>
      <c r="BX67" s="32">
        <f t="shared" si="49"/>
        <v>5.8764083999999998E-3</v>
      </c>
      <c r="BY67" s="32">
        <f t="shared" si="50"/>
        <v>5.7393224E-3</v>
      </c>
      <c r="BZ67" s="32">
        <f t="shared" si="51"/>
        <v>5.4109730000000003E-3</v>
      </c>
      <c r="CA67" s="32">
        <f t="shared" si="52"/>
        <v>4.8919063999999998E-3</v>
      </c>
      <c r="CB67" s="32">
        <f t="shared" si="53"/>
        <v>4.3277869999999996E-3</v>
      </c>
      <c r="CC67" s="32">
        <f t="shared" si="54"/>
        <v>3.7195346999999998E-3</v>
      </c>
      <c r="CD67" s="32">
        <f t="shared" si="55"/>
        <v>3.0719466000000001E-3</v>
      </c>
      <c r="CE67" s="32">
        <f t="shared" si="56"/>
        <v>2.4647879999999999E-3</v>
      </c>
      <c r="CF67" s="32">
        <f t="shared" si="57"/>
        <v>1.968395E-3</v>
      </c>
      <c r="CG67" s="32">
        <f t="shared" si="58"/>
        <v>1.4942829000000001E-3</v>
      </c>
      <c r="CH67" s="32">
        <f t="shared" si="59"/>
        <v>1.1086589999999999E-3</v>
      </c>
      <c r="CI67" s="32">
        <f t="shared" si="60"/>
        <v>8.0643420000000004E-4</v>
      </c>
      <c r="CJ67" s="32">
        <f t="shared" si="61"/>
        <v>5.7094410000000002E-4</v>
      </c>
      <c r="CK67" s="32">
        <f t="shared" si="62"/>
        <v>3.9491575000000001E-4</v>
      </c>
      <c r="CL67" s="32">
        <f t="shared" si="63"/>
        <v>2.6696274000000001E-4</v>
      </c>
      <c r="CM67" s="32">
        <f t="shared" si="64"/>
        <v>1.7655975999999999E-4</v>
      </c>
      <c r="CN67" s="32">
        <f t="shared" si="65"/>
        <v>1.1436848999999999E-4</v>
      </c>
      <c r="CO67" s="32">
        <f t="shared" si="66"/>
        <v>7.2662909999999999E-5</v>
      </c>
      <c r="CP67" s="32">
        <f t="shared" si="67"/>
        <v>4.5455969999999998E-5</v>
      </c>
      <c r="CQ67" s="32">
        <f t="shared" si="68"/>
        <v>2.8446906E-5</v>
      </c>
      <c r="CR67" s="32">
        <f t="shared" si="69"/>
        <v>1.9160207999999998E-5</v>
      </c>
    </row>
    <row r="68" spans="1:101" ht="3.75" customHeight="1" x14ac:dyDescent="0.15">
      <c r="A68" s="33">
        <f t="shared" si="83"/>
        <v>26</v>
      </c>
      <c r="B68" s="33">
        <f t="shared" si="84"/>
        <v>1197</v>
      </c>
      <c r="C68" s="33"/>
      <c r="D68" s="38">
        <f t="shared" si="70"/>
        <v>1197</v>
      </c>
      <c r="E68" s="39">
        <f t="shared" ref="E68:AW68" si="100">D68+1</f>
        <v>1198</v>
      </c>
      <c r="F68" s="39">
        <f t="shared" si="100"/>
        <v>1199</v>
      </c>
      <c r="G68" s="39">
        <f t="shared" si="100"/>
        <v>1200</v>
      </c>
      <c r="H68" s="39">
        <f t="shared" si="100"/>
        <v>1201</v>
      </c>
      <c r="I68" s="39">
        <f t="shared" si="100"/>
        <v>1202</v>
      </c>
      <c r="J68" s="39">
        <f t="shared" si="100"/>
        <v>1203</v>
      </c>
      <c r="K68" s="39">
        <f t="shared" si="100"/>
        <v>1204</v>
      </c>
      <c r="L68" s="39">
        <f t="shared" si="100"/>
        <v>1205</v>
      </c>
      <c r="M68" s="39">
        <f t="shared" si="100"/>
        <v>1206</v>
      </c>
      <c r="N68" s="39">
        <f t="shared" si="100"/>
        <v>1207</v>
      </c>
      <c r="O68" s="39">
        <f t="shared" si="100"/>
        <v>1208</v>
      </c>
      <c r="P68" s="39">
        <f t="shared" si="100"/>
        <v>1209</v>
      </c>
      <c r="Q68" s="39">
        <f t="shared" si="100"/>
        <v>1210</v>
      </c>
      <c r="R68" s="39">
        <f t="shared" si="100"/>
        <v>1211</v>
      </c>
      <c r="S68" s="39">
        <f t="shared" si="100"/>
        <v>1212</v>
      </c>
      <c r="T68" s="39">
        <f t="shared" si="100"/>
        <v>1213</v>
      </c>
      <c r="U68" s="39">
        <f t="shared" si="100"/>
        <v>1214</v>
      </c>
      <c r="V68" s="39">
        <f t="shared" si="100"/>
        <v>1215</v>
      </c>
      <c r="W68" s="39">
        <f t="shared" si="100"/>
        <v>1216</v>
      </c>
      <c r="X68" s="39">
        <f t="shared" si="100"/>
        <v>1217</v>
      </c>
      <c r="Y68" s="39">
        <f t="shared" si="100"/>
        <v>1218</v>
      </c>
      <c r="Z68" s="39">
        <f t="shared" si="100"/>
        <v>1219</v>
      </c>
      <c r="AA68" s="39">
        <f t="shared" si="100"/>
        <v>1220</v>
      </c>
      <c r="AB68" s="39">
        <f t="shared" si="100"/>
        <v>1221</v>
      </c>
      <c r="AC68" s="39">
        <f t="shared" si="100"/>
        <v>1222</v>
      </c>
      <c r="AD68" s="39">
        <f t="shared" si="100"/>
        <v>1223</v>
      </c>
      <c r="AE68" s="39">
        <f t="shared" si="100"/>
        <v>1224</v>
      </c>
      <c r="AF68" s="39">
        <f t="shared" si="100"/>
        <v>1225</v>
      </c>
      <c r="AG68" s="39">
        <f t="shared" si="100"/>
        <v>1226</v>
      </c>
      <c r="AH68" s="39">
        <f t="shared" si="100"/>
        <v>1227</v>
      </c>
      <c r="AI68" s="39">
        <f t="shared" si="100"/>
        <v>1228</v>
      </c>
      <c r="AJ68" s="39">
        <f t="shared" si="100"/>
        <v>1229</v>
      </c>
      <c r="AK68" s="39">
        <f t="shared" si="100"/>
        <v>1230</v>
      </c>
      <c r="AL68" s="39">
        <f t="shared" si="100"/>
        <v>1231</v>
      </c>
      <c r="AM68" s="39">
        <f t="shared" si="100"/>
        <v>1232</v>
      </c>
      <c r="AN68" s="39">
        <f t="shared" si="100"/>
        <v>1233</v>
      </c>
      <c r="AO68" s="39">
        <f t="shared" si="100"/>
        <v>1234</v>
      </c>
      <c r="AP68" s="39">
        <f t="shared" si="100"/>
        <v>1235</v>
      </c>
      <c r="AQ68" s="39">
        <f t="shared" si="100"/>
        <v>1236</v>
      </c>
      <c r="AR68" s="39">
        <f t="shared" si="100"/>
        <v>1237</v>
      </c>
      <c r="AS68" s="39">
        <f t="shared" si="100"/>
        <v>1238</v>
      </c>
      <c r="AT68" s="39">
        <f t="shared" si="100"/>
        <v>1239</v>
      </c>
      <c r="AU68" s="39">
        <f t="shared" si="100"/>
        <v>1240</v>
      </c>
      <c r="AV68" s="39">
        <f t="shared" si="100"/>
        <v>1241</v>
      </c>
      <c r="AW68" s="39">
        <f t="shared" si="100"/>
        <v>1242</v>
      </c>
      <c r="AY68" s="32">
        <f t="shared" si="72"/>
        <v>1.5038913000000001E-7</v>
      </c>
      <c r="AZ68" s="32">
        <f t="shared" si="25"/>
        <v>3.0100702000000001E-7</v>
      </c>
      <c r="BA68" s="32">
        <f t="shared" si="26"/>
        <v>5.7908399999999997E-7</v>
      </c>
      <c r="BB68" s="32">
        <f t="shared" si="27"/>
        <v>1.0833073000000001E-6</v>
      </c>
      <c r="BC68" s="32">
        <f t="shared" si="28"/>
        <v>1.9812563999999998E-6</v>
      </c>
      <c r="BD68" s="32">
        <f t="shared" si="29"/>
        <v>3.5489040000000001E-6</v>
      </c>
      <c r="BE68" s="32">
        <f t="shared" si="30"/>
        <v>6.2271632999999997E-6</v>
      </c>
      <c r="BF68" s="32">
        <f t="shared" si="31"/>
        <v>1.0697844999999999E-5</v>
      </c>
      <c r="BG68" s="32">
        <f t="shared" si="32"/>
        <v>1.7977995999999999E-5</v>
      </c>
      <c r="BH68" s="32">
        <f t="shared" si="33"/>
        <v>2.9526115999999999E-5</v>
      </c>
      <c r="BI68" s="32">
        <f t="shared" si="34"/>
        <v>4.7346896999999997E-5</v>
      </c>
      <c r="BJ68" s="32">
        <f t="shared" si="35"/>
        <v>7.4068375000000002E-5</v>
      </c>
      <c r="BK68" s="32">
        <f t="shared" si="36"/>
        <v>1.1291211E-4</v>
      </c>
      <c r="BL68" s="32">
        <f t="shared" si="37"/>
        <v>1.6770509999999999E-4</v>
      </c>
      <c r="BM68" s="32">
        <f t="shared" si="38"/>
        <v>2.4186309999999999E-4</v>
      </c>
      <c r="BN68" s="32">
        <f t="shared" si="39"/>
        <v>3.4121542999999998E-4</v>
      </c>
      <c r="BO68" s="32">
        <f t="shared" si="40"/>
        <v>4.6906733999999998E-4</v>
      </c>
      <c r="BP68" s="32">
        <f t="shared" si="41"/>
        <v>6.1704119999999999E-4</v>
      </c>
      <c r="BQ68" s="32">
        <f t="shared" si="42"/>
        <v>7.8741070000000002E-4</v>
      </c>
      <c r="BR68" s="32">
        <f t="shared" si="43"/>
        <v>9.7555096999999997E-4</v>
      </c>
      <c r="BS68" s="32">
        <f t="shared" si="44"/>
        <v>1.1731186999999999E-3</v>
      </c>
      <c r="BT68" s="32">
        <f t="shared" si="45"/>
        <v>1.3717791999999999E-3</v>
      </c>
      <c r="BU68" s="32">
        <f t="shared" si="46"/>
        <v>1.5488346E-3</v>
      </c>
      <c r="BV68" s="32">
        <f t="shared" si="47"/>
        <v>1.6903872999999999E-3</v>
      </c>
      <c r="BW68" s="32">
        <f t="shared" si="48"/>
        <v>1.7841739999999999E-3</v>
      </c>
      <c r="BX68" s="32">
        <f t="shared" si="49"/>
        <v>1.8201851E-3</v>
      </c>
      <c r="BY68" s="32">
        <f t="shared" si="50"/>
        <v>1.7949903000000001E-3</v>
      </c>
      <c r="BZ68" s="32">
        <f t="shared" si="51"/>
        <v>1.7113091999999999E-3</v>
      </c>
      <c r="CA68" s="32">
        <f t="shared" si="52"/>
        <v>1.5759146000000001E-3</v>
      </c>
      <c r="CB68" s="32">
        <f t="shared" si="53"/>
        <v>1.4065143000000001E-3</v>
      </c>
      <c r="CC68" s="32">
        <f t="shared" si="54"/>
        <v>1.2166862000000001E-3</v>
      </c>
      <c r="CD68" s="32">
        <f t="shared" si="55"/>
        <v>1.0202817999999999E-3</v>
      </c>
      <c r="CE68" s="32">
        <f t="shared" si="56"/>
        <v>8.3178799999999997E-4</v>
      </c>
      <c r="CF68" s="32">
        <f t="shared" si="57"/>
        <v>6.6148954999999999E-4</v>
      </c>
      <c r="CG68" s="32">
        <f t="shared" si="58"/>
        <v>5.1008990000000001E-4</v>
      </c>
      <c r="CH68" s="32">
        <f t="shared" si="59"/>
        <v>3.8300417000000002E-4</v>
      </c>
      <c r="CI68" s="32">
        <f t="shared" si="60"/>
        <v>2.8060115E-4</v>
      </c>
      <c r="CJ68" s="32">
        <f t="shared" si="61"/>
        <v>2.0056948E-4</v>
      </c>
      <c r="CK68" s="32">
        <f t="shared" si="62"/>
        <v>1.4002013999999999E-4</v>
      </c>
      <c r="CL68" s="32">
        <f t="shared" si="63"/>
        <v>9.5546670000000002E-5</v>
      </c>
      <c r="CM68" s="32">
        <f t="shared" si="64"/>
        <v>6.3784485999999994E-5</v>
      </c>
      <c r="CN68" s="32">
        <f t="shared" si="65"/>
        <v>4.1696519999999998E-5</v>
      </c>
      <c r="CO68" s="32">
        <f t="shared" si="66"/>
        <v>2.6727519999999999E-5</v>
      </c>
      <c r="CP68" s="32">
        <f t="shared" si="67"/>
        <v>1.6854120999999999E-5</v>
      </c>
      <c r="CQ68" s="32">
        <f t="shared" si="68"/>
        <v>1.0573181E-5</v>
      </c>
      <c r="CR68" s="32">
        <f t="shared" si="69"/>
        <v>6.8754143000000001E-6</v>
      </c>
    </row>
    <row r="69" spans="1:101" ht="3.75" customHeight="1" x14ac:dyDescent="0.15">
      <c r="A69" s="33">
        <f t="shared" si="83"/>
        <v>27</v>
      </c>
      <c r="B69" s="33">
        <f t="shared" si="84"/>
        <v>1243</v>
      </c>
      <c r="C69" s="33"/>
      <c r="D69" s="38">
        <f t="shared" si="70"/>
        <v>1243</v>
      </c>
      <c r="E69" s="39">
        <f t="shared" ref="E69:AW69" si="101">D69+1</f>
        <v>1244</v>
      </c>
      <c r="F69" s="39">
        <f t="shared" si="101"/>
        <v>1245</v>
      </c>
      <c r="G69" s="39">
        <f t="shared" si="101"/>
        <v>1246</v>
      </c>
      <c r="H69" s="39">
        <f t="shared" si="101"/>
        <v>1247</v>
      </c>
      <c r="I69" s="39">
        <f t="shared" si="101"/>
        <v>1248</v>
      </c>
      <c r="J69" s="39">
        <f t="shared" si="101"/>
        <v>1249</v>
      </c>
      <c r="K69" s="39">
        <f t="shared" si="101"/>
        <v>1250</v>
      </c>
      <c r="L69" s="39">
        <f t="shared" si="101"/>
        <v>1251</v>
      </c>
      <c r="M69" s="39">
        <f t="shared" si="101"/>
        <v>1252</v>
      </c>
      <c r="N69" s="39">
        <f t="shared" si="101"/>
        <v>1253</v>
      </c>
      <c r="O69" s="39">
        <f t="shared" si="101"/>
        <v>1254</v>
      </c>
      <c r="P69" s="39">
        <f t="shared" si="101"/>
        <v>1255</v>
      </c>
      <c r="Q69" s="39">
        <f t="shared" si="101"/>
        <v>1256</v>
      </c>
      <c r="R69" s="39">
        <f t="shared" si="101"/>
        <v>1257</v>
      </c>
      <c r="S69" s="39">
        <f t="shared" si="101"/>
        <v>1258</v>
      </c>
      <c r="T69" s="39">
        <f t="shared" si="101"/>
        <v>1259</v>
      </c>
      <c r="U69" s="39">
        <f t="shared" si="101"/>
        <v>1260</v>
      </c>
      <c r="V69" s="39">
        <f t="shared" si="101"/>
        <v>1261</v>
      </c>
      <c r="W69" s="39">
        <f t="shared" si="101"/>
        <v>1262</v>
      </c>
      <c r="X69" s="39">
        <f t="shared" si="101"/>
        <v>1263</v>
      </c>
      <c r="Y69" s="39">
        <f t="shared" si="101"/>
        <v>1264</v>
      </c>
      <c r="Z69" s="39">
        <f t="shared" si="101"/>
        <v>1265</v>
      </c>
      <c r="AA69" s="39">
        <f t="shared" si="101"/>
        <v>1266</v>
      </c>
      <c r="AB69" s="39">
        <f t="shared" si="101"/>
        <v>1267</v>
      </c>
      <c r="AC69" s="39">
        <f t="shared" si="101"/>
        <v>1268</v>
      </c>
      <c r="AD69" s="39">
        <f t="shared" si="101"/>
        <v>1269</v>
      </c>
      <c r="AE69" s="39">
        <f t="shared" si="101"/>
        <v>1270</v>
      </c>
      <c r="AF69" s="39">
        <f t="shared" si="101"/>
        <v>1271</v>
      </c>
      <c r="AG69" s="39">
        <f t="shared" si="101"/>
        <v>1272</v>
      </c>
      <c r="AH69" s="39">
        <f t="shared" si="101"/>
        <v>1273</v>
      </c>
      <c r="AI69" s="39">
        <f t="shared" si="101"/>
        <v>1274</v>
      </c>
      <c r="AJ69" s="39">
        <f t="shared" si="101"/>
        <v>1275</v>
      </c>
      <c r="AK69" s="39">
        <f t="shared" si="101"/>
        <v>1276</v>
      </c>
      <c r="AL69" s="39">
        <f t="shared" si="101"/>
        <v>1277</v>
      </c>
      <c r="AM69" s="39">
        <f t="shared" si="101"/>
        <v>1278</v>
      </c>
      <c r="AN69" s="39">
        <f t="shared" si="101"/>
        <v>1279</v>
      </c>
      <c r="AO69" s="39">
        <f t="shared" si="101"/>
        <v>1280</v>
      </c>
      <c r="AP69" s="39">
        <f t="shared" si="101"/>
        <v>1281</v>
      </c>
      <c r="AQ69" s="39">
        <f t="shared" si="101"/>
        <v>1282</v>
      </c>
      <c r="AR69" s="39">
        <f t="shared" si="101"/>
        <v>1283</v>
      </c>
      <c r="AS69" s="39">
        <f t="shared" si="101"/>
        <v>1284</v>
      </c>
      <c r="AT69" s="39">
        <f t="shared" si="101"/>
        <v>1285</v>
      </c>
      <c r="AU69" s="39">
        <f t="shared" si="101"/>
        <v>1286</v>
      </c>
      <c r="AV69" s="39">
        <f t="shared" si="101"/>
        <v>1287</v>
      </c>
      <c r="AW69" s="39">
        <f t="shared" si="101"/>
        <v>1288</v>
      </c>
      <c r="AY69" s="32">
        <f t="shared" si="72"/>
        <v>5.1751430000000003E-8</v>
      </c>
      <c r="AZ69" s="32">
        <f t="shared" si="25"/>
        <v>1.03241554E-7</v>
      </c>
      <c r="BA69" s="32">
        <f t="shared" si="26"/>
        <v>1.9707032E-7</v>
      </c>
      <c r="BB69" s="32">
        <f t="shared" si="27"/>
        <v>3.6495123000000001E-7</v>
      </c>
      <c r="BC69" s="32">
        <f t="shared" si="28"/>
        <v>6.5999875999999998E-7</v>
      </c>
      <c r="BD69" s="32">
        <f t="shared" si="29"/>
        <v>1.1684342000000001E-6</v>
      </c>
      <c r="BE69" s="32">
        <f t="shared" si="30"/>
        <v>2.0260718000000002E-6</v>
      </c>
      <c r="BF69" s="32">
        <f t="shared" si="31"/>
        <v>3.4400692999999999E-6</v>
      </c>
      <c r="BG69" s="32">
        <f t="shared" si="32"/>
        <v>5.7155359999999999E-6</v>
      </c>
      <c r="BH69" s="32">
        <f t="shared" si="33"/>
        <v>9.2850550000000005E-6</v>
      </c>
      <c r="BI69" s="32">
        <f t="shared" si="34"/>
        <v>1.4736661000000001E-5</v>
      </c>
      <c r="BJ69" s="32">
        <f t="shared" si="35"/>
        <v>2.2832643E-5</v>
      </c>
      <c r="BK69" s="32">
        <f t="shared" si="36"/>
        <v>3.4506345000000002E-5</v>
      </c>
      <c r="BL69" s="32">
        <f t="shared" si="37"/>
        <v>5.0828872000000001E-5</v>
      </c>
      <c r="BM69" s="32">
        <f t="shared" si="38"/>
        <v>7.2899215999999999E-5</v>
      </c>
      <c r="BN69" s="32">
        <f t="shared" si="39"/>
        <v>1.0185362E-4</v>
      </c>
      <c r="BO69" s="32">
        <f t="shared" si="40"/>
        <v>1.3836139E-4</v>
      </c>
      <c r="BP69" s="32">
        <f t="shared" si="41"/>
        <v>1.8200527000000001E-4</v>
      </c>
      <c r="BQ69" s="32">
        <f t="shared" si="42"/>
        <v>2.3205338E-4</v>
      </c>
      <c r="BR69" s="32">
        <f t="shared" si="43"/>
        <v>2.8715613999999998E-4</v>
      </c>
      <c r="BS69" s="32">
        <f t="shared" si="44"/>
        <v>3.4506633999999999E-4</v>
      </c>
      <c r="BT69" s="32">
        <f t="shared" si="45"/>
        <v>4.0258577999999998E-4</v>
      </c>
      <c r="BU69" s="32">
        <f t="shared" si="46"/>
        <v>4.5509275999999998E-4</v>
      </c>
      <c r="BV69" s="32">
        <f t="shared" si="47"/>
        <v>4.9811240000000002E-4</v>
      </c>
      <c r="BW69" s="32">
        <f t="shared" si="48"/>
        <v>5.2772989999999998E-4</v>
      </c>
      <c r="BX69" s="32">
        <f t="shared" si="49"/>
        <v>5.4106895999999998E-4</v>
      </c>
      <c r="BY69" s="32">
        <f t="shared" si="50"/>
        <v>5.3684920000000001E-4</v>
      </c>
      <c r="BZ69" s="32">
        <f t="shared" si="51"/>
        <v>5.1553920000000004E-4</v>
      </c>
      <c r="CA69" s="32">
        <f t="shared" si="52"/>
        <v>4.7920926999999998E-4</v>
      </c>
      <c r="CB69" s="32">
        <f t="shared" si="53"/>
        <v>4.3158139999999997E-4</v>
      </c>
      <c r="CC69" s="32">
        <f t="shared" si="54"/>
        <v>3.7685319999999998E-4</v>
      </c>
      <c r="CD69" s="32">
        <f t="shared" si="55"/>
        <v>3.1935201999999999E-4</v>
      </c>
      <c r="CE69" s="32">
        <f t="shared" si="56"/>
        <v>2.6298914000000002E-4</v>
      </c>
      <c r="CF69" s="32">
        <f t="shared" si="57"/>
        <v>2.1069274000000001E-4</v>
      </c>
      <c r="CG69" s="32">
        <f t="shared" si="58"/>
        <v>1.6416036E-4</v>
      </c>
      <c r="CH69" s="32">
        <f t="shared" si="59"/>
        <v>1.2454881999999999E-4</v>
      </c>
      <c r="CI69" s="32">
        <f t="shared" si="60"/>
        <v>9.2127510000000003E-5</v>
      </c>
      <c r="CJ69" s="32">
        <f t="shared" si="61"/>
        <v>6.6492299999999994E-5</v>
      </c>
      <c r="CK69" s="32">
        <f t="shared" si="62"/>
        <v>4.6866821999999997E-5</v>
      </c>
      <c r="CL69" s="32">
        <f t="shared" si="63"/>
        <v>3.2287640000000002E-5</v>
      </c>
      <c r="CM69" s="32">
        <f t="shared" si="64"/>
        <v>2.1759334999999999E-5</v>
      </c>
      <c r="CN69" s="32">
        <f t="shared" si="65"/>
        <v>1.4358126E-5</v>
      </c>
      <c r="CO69" s="32">
        <f t="shared" si="66"/>
        <v>9.2897190000000005E-6</v>
      </c>
      <c r="CP69" s="32">
        <f t="shared" si="67"/>
        <v>5.9139350000000002E-6</v>
      </c>
      <c r="CQ69" s="32">
        <f t="shared" si="68"/>
        <v>3.7489024E-6</v>
      </c>
      <c r="CR69" s="32">
        <f t="shared" si="69"/>
        <v>2.4673713999999999E-6</v>
      </c>
    </row>
    <row r="70" spans="1:101" ht="3.75" customHeight="1" x14ac:dyDescent="0.15">
      <c r="A70" s="33">
        <f t="shared" si="83"/>
        <v>28</v>
      </c>
      <c r="B70" s="33">
        <f t="shared" si="84"/>
        <v>1289</v>
      </c>
      <c r="C70" s="33"/>
      <c r="D70" s="38">
        <f t="shared" si="70"/>
        <v>1289</v>
      </c>
      <c r="E70" s="39">
        <f t="shared" ref="E70:AW70" si="102">D70+1</f>
        <v>1290</v>
      </c>
      <c r="F70" s="39">
        <f t="shared" si="102"/>
        <v>1291</v>
      </c>
      <c r="G70" s="39">
        <f t="shared" si="102"/>
        <v>1292</v>
      </c>
      <c r="H70" s="39">
        <f t="shared" si="102"/>
        <v>1293</v>
      </c>
      <c r="I70" s="39">
        <f t="shared" si="102"/>
        <v>1294</v>
      </c>
      <c r="J70" s="39">
        <f t="shared" si="102"/>
        <v>1295</v>
      </c>
      <c r="K70" s="39">
        <f t="shared" si="102"/>
        <v>1296</v>
      </c>
      <c r="L70" s="39">
        <f t="shared" si="102"/>
        <v>1297</v>
      </c>
      <c r="M70" s="39">
        <f t="shared" si="102"/>
        <v>1298</v>
      </c>
      <c r="N70" s="39">
        <f t="shared" si="102"/>
        <v>1299</v>
      </c>
      <c r="O70" s="39">
        <f t="shared" si="102"/>
        <v>1300</v>
      </c>
      <c r="P70" s="39">
        <f t="shared" si="102"/>
        <v>1301</v>
      </c>
      <c r="Q70" s="39">
        <f t="shared" si="102"/>
        <v>1302</v>
      </c>
      <c r="R70" s="39">
        <f t="shared" si="102"/>
        <v>1303</v>
      </c>
      <c r="S70" s="39">
        <f t="shared" si="102"/>
        <v>1304</v>
      </c>
      <c r="T70" s="39">
        <f t="shared" si="102"/>
        <v>1305</v>
      </c>
      <c r="U70" s="39">
        <f t="shared" si="102"/>
        <v>1306</v>
      </c>
      <c r="V70" s="39">
        <f t="shared" si="102"/>
        <v>1307</v>
      </c>
      <c r="W70" s="39">
        <f t="shared" si="102"/>
        <v>1308</v>
      </c>
      <c r="X70" s="39">
        <f t="shared" si="102"/>
        <v>1309</v>
      </c>
      <c r="Y70" s="39">
        <f t="shared" si="102"/>
        <v>1310</v>
      </c>
      <c r="Z70" s="39">
        <f t="shared" si="102"/>
        <v>1311</v>
      </c>
      <c r="AA70" s="39">
        <f t="shared" si="102"/>
        <v>1312</v>
      </c>
      <c r="AB70" s="39">
        <f t="shared" si="102"/>
        <v>1313</v>
      </c>
      <c r="AC70" s="39">
        <f t="shared" si="102"/>
        <v>1314</v>
      </c>
      <c r="AD70" s="39">
        <f t="shared" si="102"/>
        <v>1315</v>
      </c>
      <c r="AE70" s="39">
        <f t="shared" si="102"/>
        <v>1316</v>
      </c>
      <c r="AF70" s="39">
        <f t="shared" si="102"/>
        <v>1317</v>
      </c>
      <c r="AG70" s="39">
        <f t="shared" si="102"/>
        <v>1318</v>
      </c>
      <c r="AH70" s="39">
        <f t="shared" si="102"/>
        <v>1319</v>
      </c>
      <c r="AI70" s="39">
        <f t="shared" si="102"/>
        <v>1320</v>
      </c>
      <c r="AJ70" s="39">
        <f t="shared" si="102"/>
        <v>1321</v>
      </c>
      <c r="AK70" s="39">
        <f t="shared" si="102"/>
        <v>1322</v>
      </c>
      <c r="AL70" s="39">
        <f t="shared" si="102"/>
        <v>1323</v>
      </c>
      <c r="AM70" s="39">
        <f t="shared" si="102"/>
        <v>1324</v>
      </c>
      <c r="AN70" s="39">
        <f t="shared" si="102"/>
        <v>1325</v>
      </c>
      <c r="AO70" s="39">
        <f t="shared" si="102"/>
        <v>1326</v>
      </c>
      <c r="AP70" s="39">
        <f t="shared" si="102"/>
        <v>1327</v>
      </c>
      <c r="AQ70" s="39">
        <f t="shared" si="102"/>
        <v>1328</v>
      </c>
      <c r="AR70" s="39">
        <f t="shared" si="102"/>
        <v>1329</v>
      </c>
      <c r="AS70" s="39">
        <f t="shared" si="102"/>
        <v>1330</v>
      </c>
      <c r="AT70" s="39">
        <f t="shared" si="102"/>
        <v>1331</v>
      </c>
      <c r="AU70" s="39">
        <f t="shared" si="102"/>
        <v>1332</v>
      </c>
      <c r="AV70" s="39">
        <f t="shared" si="102"/>
        <v>1333</v>
      </c>
      <c r="AW70" s="39">
        <f t="shared" si="102"/>
        <v>1334</v>
      </c>
      <c r="AY70" s="32">
        <f t="shared" si="72"/>
        <v>1.7103510999999998E-8</v>
      </c>
      <c r="AZ70" s="32">
        <f t="shared" si="25"/>
        <v>3.4024925000000001E-8</v>
      </c>
      <c r="BA70" s="32">
        <f t="shared" si="26"/>
        <v>6.4484370000000002E-8</v>
      </c>
      <c r="BB70" s="32">
        <f t="shared" si="27"/>
        <v>1.18304996E-7</v>
      </c>
      <c r="BC70" s="32">
        <f t="shared" si="28"/>
        <v>2.1173057999999999E-7</v>
      </c>
      <c r="BD70" s="32">
        <f t="shared" si="29"/>
        <v>3.7078746E-7</v>
      </c>
      <c r="BE70" s="32">
        <f t="shared" si="30"/>
        <v>6.3594273999999995E-7</v>
      </c>
      <c r="BF70" s="32">
        <f t="shared" si="31"/>
        <v>1.068155E-6</v>
      </c>
      <c r="BG70" s="32">
        <f t="shared" si="32"/>
        <v>1.7561487000000001E-6</v>
      </c>
      <c r="BH70" s="32">
        <f t="shared" si="33"/>
        <v>2.8242962E-6</v>
      </c>
      <c r="BI70" s="32">
        <f t="shared" si="34"/>
        <v>4.4398484999999996E-6</v>
      </c>
      <c r="BJ70" s="32">
        <f t="shared" si="35"/>
        <v>6.8172994000000003E-6</v>
      </c>
      <c r="BK70" s="32">
        <f t="shared" si="36"/>
        <v>1.0216668000000001E-5</v>
      </c>
      <c r="BL70" s="32">
        <f t="shared" si="37"/>
        <v>1.4931917999999999E-5</v>
      </c>
      <c r="BM70" s="32">
        <f t="shared" si="38"/>
        <v>2.1264910000000001E-5</v>
      </c>
      <c r="BN70" s="32">
        <f t="shared" si="39"/>
        <v>2.9490779000000002E-5</v>
      </c>
      <c r="BO70" s="32">
        <f t="shared" si="40"/>
        <v>3.9782159999999997E-5</v>
      </c>
      <c r="BP70" s="32">
        <f t="shared" si="41"/>
        <v>5.2126143E-5</v>
      </c>
      <c r="BQ70" s="32">
        <f t="shared" si="42"/>
        <v>6.6315999999999993E-5</v>
      </c>
      <c r="BR70" s="32">
        <f t="shared" si="43"/>
        <v>8.1943660000000003E-5</v>
      </c>
      <c r="BS70" s="32">
        <f t="shared" si="44"/>
        <v>9.8350210000000006E-5</v>
      </c>
      <c r="BT70" s="32">
        <f t="shared" si="45"/>
        <v>1.1460768E-4</v>
      </c>
      <c r="BU70" s="32">
        <f t="shared" si="46"/>
        <v>1.2955038999999999E-4</v>
      </c>
      <c r="BV70" s="32">
        <f t="shared" si="47"/>
        <v>1.4196327999999999E-4</v>
      </c>
      <c r="BW70" s="32">
        <f t="shared" si="48"/>
        <v>1.5074970000000001E-4</v>
      </c>
      <c r="BX70" s="32">
        <f t="shared" si="49"/>
        <v>1.5508776000000001E-4</v>
      </c>
      <c r="BY70" s="32">
        <f t="shared" si="50"/>
        <v>1.5456743E-4</v>
      </c>
      <c r="BZ70" s="32">
        <f t="shared" si="51"/>
        <v>1.4925269999999999E-4</v>
      </c>
      <c r="CA70" s="32">
        <f t="shared" si="52"/>
        <v>1.3966852999999999E-4</v>
      </c>
      <c r="CB70" s="32">
        <f t="shared" si="53"/>
        <v>1.2672922E-4</v>
      </c>
      <c r="CC70" s="32">
        <f t="shared" si="54"/>
        <v>1.1156492E-4</v>
      </c>
      <c r="CD70" s="32">
        <f t="shared" si="55"/>
        <v>9.5366799999999996E-5</v>
      </c>
      <c r="CE70" s="32">
        <f t="shared" si="56"/>
        <v>7.9227330000000002E-5</v>
      </c>
      <c r="CF70" s="32">
        <f t="shared" si="57"/>
        <v>6.4018670000000002E-5</v>
      </c>
      <c r="CG70" s="32">
        <f t="shared" si="58"/>
        <v>5.0342690000000001E-5</v>
      </c>
      <c r="CH70" s="32">
        <f t="shared" si="59"/>
        <v>3.8559636000000001E-5</v>
      </c>
      <c r="CI70" s="32">
        <f t="shared" si="60"/>
        <v>2.8793636E-5</v>
      </c>
      <c r="CJ70" s="32">
        <f t="shared" si="61"/>
        <v>2.0979737999999999E-5</v>
      </c>
      <c r="CK70" s="32">
        <f t="shared" si="62"/>
        <v>1.4928352E-5</v>
      </c>
      <c r="CL70" s="32">
        <f t="shared" si="63"/>
        <v>1.0382156999999999E-5</v>
      </c>
      <c r="CM70" s="32">
        <f t="shared" si="64"/>
        <v>7.0629803000000001E-6</v>
      </c>
      <c r="CN70" s="32">
        <f t="shared" si="65"/>
        <v>4.704615E-6</v>
      </c>
      <c r="CO70" s="32">
        <f t="shared" si="66"/>
        <v>3.0730635E-6</v>
      </c>
      <c r="CP70" s="32">
        <f t="shared" si="67"/>
        <v>1.9764050000000002E-6</v>
      </c>
      <c r="CQ70" s="32">
        <f t="shared" si="68"/>
        <v>1.2670021000000001E-6</v>
      </c>
      <c r="CR70" s="32">
        <f t="shared" si="69"/>
        <v>8.2981744999999996E-7</v>
      </c>
    </row>
    <row r="71" spans="1:101" ht="7.5" customHeight="1" x14ac:dyDescent="0.15">
      <c r="A71" s="33">
        <f t="shared" si="83"/>
        <v>29</v>
      </c>
      <c r="B71" s="33">
        <f t="shared" si="84"/>
        <v>1335</v>
      </c>
      <c r="C71" s="33"/>
      <c r="D71" s="38">
        <f t="shared" si="70"/>
        <v>1335</v>
      </c>
      <c r="E71" s="39">
        <f t="shared" ref="E71:AW71" si="103">D71+1</f>
        <v>1336</v>
      </c>
      <c r="F71" s="39">
        <f t="shared" si="103"/>
        <v>1337</v>
      </c>
      <c r="G71" s="39">
        <f t="shared" si="103"/>
        <v>1338</v>
      </c>
      <c r="H71" s="39">
        <f t="shared" si="103"/>
        <v>1339</v>
      </c>
      <c r="I71" s="39">
        <f t="shared" si="103"/>
        <v>1340</v>
      </c>
      <c r="J71" s="39">
        <f t="shared" si="103"/>
        <v>1341</v>
      </c>
      <c r="K71" s="39">
        <f t="shared" si="103"/>
        <v>1342</v>
      </c>
      <c r="L71" s="39">
        <f t="shared" si="103"/>
        <v>1343</v>
      </c>
      <c r="M71" s="39">
        <f t="shared" si="103"/>
        <v>1344</v>
      </c>
      <c r="N71" s="39">
        <f t="shared" si="103"/>
        <v>1345</v>
      </c>
      <c r="O71" s="39">
        <f t="shared" si="103"/>
        <v>1346</v>
      </c>
      <c r="P71" s="39">
        <f t="shared" si="103"/>
        <v>1347</v>
      </c>
      <c r="Q71" s="39">
        <f t="shared" si="103"/>
        <v>1348</v>
      </c>
      <c r="R71" s="39">
        <f t="shared" si="103"/>
        <v>1349</v>
      </c>
      <c r="S71" s="39">
        <f t="shared" si="103"/>
        <v>1350</v>
      </c>
      <c r="T71" s="39">
        <f t="shared" si="103"/>
        <v>1351</v>
      </c>
      <c r="U71" s="39">
        <f t="shared" si="103"/>
        <v>1352</v>
      </c>
      <c r="V71" s="39">
        <f t="shared" si="103"/>
        <v>1353</v>
      </c>
      <c r="W71" s="39">
        <f t="shared" si="103"/>
        <v>1354</v>
      </c>
      <c r="X71" s="39">
        <f t="shared" si="103"/>
        <v>1355</v>
      </c>
      <c r="Y71" s="39">
        <f t="shared" si="103"/>
        <v>1356</v>
      </c>
      <c r="Z71" s="39">
        <f t="shared" si="103"/>
        <v>1357</v>
      </c>
      <c r="AA71" s="39">
        <f t="shared" si="103"/>
        <v>1358</v>
      </c>
      <c r="AB71" s="39">
        <f t="shared" si="103"/>
        <v>1359</v>
      </c>
      <c r="AC71" s="39">
        <f t="shared" si="103"/>
        <v>1360</v>
      </c>
      <c r="AD71" s="39">
        <f t="shared" si="103"/>
        <v>1361</v>
      </c>
      <c r="AE71" s="39">
        <f t="shared" si="103"/>
        <v>1362</v>
      </c>
      <c r="AF71" s="39">
        <f t="shared" si="103"/>
        <v>1363</v>
      </c>
      <c r="AG71" s="39">
        <f t="shared" si="103"/>
        <v>1364</v>
      </c>
      <c r="AH71" s="39">
        <f t="shared" si="103"/>
        <v>1365</v>
      </c>
      <c r="AI71" s="39">
        <f t="shared" si="103"/>
        <v>1366</v>
      </c>
      <c r="AJ71" s="39">
        <f t="shared" si="103"/>
        <v>1367</v>
      </c>
      <c r="AK71" s="39">
        <f t="shared" si="103"/>
        <v>1368</v>
      </c>
      <c r="AL71" s="39">
        <f t="shared" si="103"/>
        <v>1369</v>
      </c>
      <c r="AM71" s="39">
        <f t="shared" si="103"/>
        <v>1370</v>
      </c>
      <c r="AN71" s="39">
        <f t="shared" si="103"/>
        <v>1371</v>
      </c>
      <c r="AO71" s="39">
        <f t="shared" si="103"/>
        <v>1372</v>
      </c>
      <c r="AP71" s="39">
        <f t="shared" si="103"/>
        <v>1373</v>
      </c>
      <c r="AQ71" s="39">
        <f t="shared" si="103"/>
        <v>1374</v>
      </c>
      <c r="AR71" s="39">
        <f t="shared" si="103"/>
        <v>1375</v>
      </c>
      <c r="AS71" s="39">
        <f t="shared" si="103"/>
        <v>1376</v>
      </c>
      <c r="AT71" s="39">
        <f t="shared" si="103"/>
        <v>1377</v>
      </c>
      <c r="AU71" s="39">
        <f t="shared" si="103"/>
        <v>1378</v>
      </c>
      <c r="AV71" s="39">
        <f t="shared" si="103"/>
        <v>1379</v>
      </c>
      <c r="AW71" s="39">
        <f t="shared" si="103"/>
        <v>1380</v>
      </c>
      <c r="AY71" s="32">
        <f t="shared" si="72"/>
        <v>5.5515335E-9</v>
      </c>
      <c r="AZ71" s="32">
        <f t="shared" si="25"/>
        <v>1.1016466E-8</v>
      </c>
      <c r="BA71" s="32">
        <f t="shared" si="26"/>
        <v>2.073586E-8</v>
      </c>
      <c r="BB71" s="32">
        <f t="shared" si="27"/>
        <v>3.7699220000000003E-8</v>
      </c>
      <c r="BC71" s="32">
        <f t="shared" si="28"/>
        <v>6.6790299999999994E-8</v>
      </c>
      <c r="BD71" s="32">
        <f t="shared" si="29"/>
        <v>1.1573485E-7</v>
      </c>
      <c r="BE71" s="32">
        <f t="shared" si="30"/>
        <v>1.9639565000000001E-7</v>
      </c>
      <c r="BF71" s="32">
        <f t="shared" si="31"/>
        <v>3.2642293000000002E-7</v>
      </c>
      <c r="BG71" s="32">
        <f t="shared" si="32"/>
        <v>5.3120509999999996E-7</v>
      </c>
      <c r="BH71" s="32">
        <f t="shared" si="33"/>
        <v>8.4592169999999997E-7</v>
      </c>
      <c r="BI71" s="32">
        <f t="shared" si="34"/>
        <v>1.3173474000000001E-6</v>
      </c>
      <c r="BJ71" s="32">
        <f t="shared" si="35"/>
        <v>2.0047828000000001E-6</v>
      </c>
      <c r="BK71" s="32">
        <f t="shared" si="36"/>
        <v>2.9793005000000001E-6</v>
      </c>
      <c r="BL71" s="32">
        <f t="shared" si="37"/>
        <v>4.3202749999999999E-6</v>
      </c>
      <c r="BM71" s="32">
        <f t="shared" si="38"/>
        <v>6.1082882999999999E-6</v>
      </c>
      <c r="BN71" s="32">
        <f t="shared" si="39"/>
        <v>8.4143039999999993E-6</v>
      </c>
      <c r="BO71" s="32">
        <f t="shared" si="40"/>
        <v>1.12837915E-5</v>
      </c>
      <c r="BP71" s="32">
        <f t="shared" si="41"/>
        <v>1.4719151000000001E-5</v>
      </c>
      <c r="BQ71" s="32">
        <f t="shared" si="42"/>
        <v>1.8667482000000001E-5</v>
      </c>
      <c r="BR71" s="32">
        <f t="shared" si="43"/>
        <v>2.3013346000000001E-5</v>
      </c>
      <c r="BS71" s="32">
        <f t="shared" si="44"/>
        <v>2.7571441E-5</v>
      </c>
      <c r="BT71" s="32">
        <f t="shared" si="45"/>
        <v>3.208729E-5</v>
      </c>
      <c r="BU71" s="32">
        <f t="shared" si="46"/>
        <v>3.6253983000000002E-5</v>
      </c>
      <c r="BV71" s="32">
        <f t="shared" si="47"/>
        <v>3.9747969999999997E-5</v>
      </c>
      <c r="BW71" s="32">
        <f t="shared" si="48"/>
        <v>4.2272740000000002E-5</v>
      </c>
      <c r="BX71" s="32">
        <f t="shared" si="49"/>
        <v>4.3600982999999998E-5</v>
      </c>
      <c r="BY71" s="32">
        <f t="shared" si="50"/>
        <v>4.3610747999999997E-5</v>
      </c>
      <c r="BZ71" s="32">
        <f t="shared" si="51"/>
        <v>4.2304759999999999E-5</v>
      </c>
      <c r="CA71" s="32">
        <f t="shared" si="52"/>
        <v>3.9809092000000003E-5</v>
      </c>
      <c r="CB71" s="32">
        <f t="shared" si="53"/>
        <v>3.6353560000000001E-5</v>
      </c>
      <c r="CC71" s="32">
        <f t="shared" si="54"/>
        <v>3.2233390000000001E-5</v>
      </c>
      <c r="CD71" s="32">
        <f t="shared" si="55"/>
        <v>2.7767352E-5</v>
      </c>
      <c r="CE71" s="32">
        <f t="shared" si="56"/>
        <v>2.3256195999999998E-5</v>
      </c>
      <c r="CF71" s="32">
        <f t="shared" si="57"/>
        <v>1.8950466000000001E-5</v>
      </c>
      <c r="CG71" s="32">
        <f t="shared" si="58"/>
        <v>1.5033946500000001E-5</v>
      </c>
      <c r="CH71" s="32">
        <f t="shared" si="59"/>
        <v>1.1620539999999999E-5</v>
      </c>
      <c r="CI71" s="32">
        <f t="shared" si="60"/>
        <v>8.7584450000000005E-6</v>
      </c>
      <c r="CJ71" s="32">
        <f t="shared" si="61"/>
        <v>6.4420373999999996E-6</v>
      </c>
      <c r="CK71" s="32">
        <f t="shared" si="62"/>
        <v>4.6276896000000001E-6</v>
      </c>
      <c r="CL71" s="32">
        <f t="shared" si="63"/>
        <v>3.2493174E-6</v>
      </c>
      <c r="CM71" s="32">
        <f t="shared" si="64"/>
        <v>2.2318062999999999E-6</v>
      </c>
      <c r="CN71" s="32">
        <f t="shared" si="65"/>
        <v>1.5009527000000001E-6</v>
      </c>
      <c r="CO71" s="32">
        <f t="shared" si="66"/>
        <v>9.8994579999999995E-7</v>
      </c>
      <c r="CP71" s="32">
        <f t="shared" si="67"/>
        <v>6.4289344000000005E-7</v>
      </c>
      <c r="CQ71" s="32">
        <f t="shared" si="68"/>
        <v>4.1615157999999999E-7</v>
      </c>
      <c r="CR71" s="32">
        <f t="shared" si="69"/>
        <v>2.7718124E-7</v>
      </c>
    </row>
    <row r="72" spans="1:101" ht="7.5" customHeight="1" x14ac:dyDescent="0.15">
      <c r="A72" s="33">
        <f t="shared" si="83"/>
        <v>30</v>
      </c>
      <c r="B72" s="33">
        <f t="shared" si="84"/>
        <v>1381</v>
      </c>
      <c r="C72" s="33"/>
      <c r="D72" s="38">
        <f t="shared" si="70"/>
        <v>1381</v>
      </c>
      <c r="E72" s="39">
        <f t="shared" ref="E72:AW72" si="104">D72+1</f>
        <v>1382</v>
      </c>
      <c r="F72" s="39">
        <f t="shared" si="104"/>
        <v>1383</v>
      </c>
      <c r="G72" s="39">
        <f t="shared" si="104"/>
        <v>1384</v>
      </c>
      <c r="H72" s="39">
        <f t="shared" si="104"/>
        <v>1385</v>
      </c>
      <c r="I72" s="39">
        <f t="shared" si="104"/>
        <v>1386</v>
      </c>
      <c r="J72" s="39">
        <f t="shared" si="104"/>
        <v>1387</v>
      </c>
      <c r="K72" s="39">
        <f t="shared" si="104"/>
        <v>1388</v>
      </c>
      <c r="L72" s="39">
        <f t="shared" si="104"/>
        <v>1389</v>
      </c>
      <c r="M72" s="39">
        <f t="shared" si="104"/>
        <v>1390</v>
      </c>
      <c r="N72" s="39">
        <f t="shared" si="104"/>
        <v>1391</v>
      </c>
      <c r="O72" s="39">
        <f t="shared" si="104"/>
        <v>1392</v>
      </c>
      <c r="P72" s="39">
        <f t="shared" si="104"/>
        <v>1393</v>
      </c>
      <c r="Q72" s="39">
        <f t="shared" si="104"/>
        <v>1394</v>
      </c>
      <c r="R72" s="39">
        <f t="shared" si="104"/>
        <v>1395</v>
      </c>
      <c r="S72" s="39">
        <f t="shared" si="104"/>
        <v>1396</v>
      </c>
      <c r="T72" s="39">
        <f t="shared" si="104"/>
        <v>1397</v>
      </c>
      <c r="U72" s="39">
        <f t="shared" si="104"/>
        <v>1398</v>
      </c>
      <c r="V72" s="39">
        <f t="shared" si="104"/>
        <v>1399</v>
      </c>
      <c r="W72" s="39">
        <f t="shared" si="104"/>
        <v>1400</v>
      </c>
      <c r="X72" s="39">
        <f t="shared" si="104"/>
        <v>1401</v>
      </c>
      <c r="Y72" s="39">
        <f t="shared" si="104"/>
        <v>1402</v>
      </c>
      <c r="Z72" s="39">
        <f t="shared" si="104"/>
        <v>1403</v>
      </c>
      <c r="AA72" s="39">
        <f t="shared" si="104"/>
        <v>1404</v>
      </c>
      <c r="AB72" s="39">
        <f t="shared" si="104"/>
        <v>1405</v>
      </c>
      <c r="AC72" s="39">
        <f t="shared" si="104"/>
        <v>1406</v>
      </c>
      <c r="AD72" s="39">
        <f t="shared" si="104"/>
        <v>1407</v>
      </c>
      <c r="AE72" s="39">
        <f t="shared" si="104"/>
        <v>1408</v>
      </c>
      <c r="AF72" s="39">
        <f t="shared" si="104"/>
        <v>1409</v>
      </c>
      <c r="AG72" s="39">
        <f t="shared" si="104"/>
        <v>1410</v>
      </c>
      <c r="AH72" s="39">
        <f t="shared" si="104"/>
        <v>1411</v>
      </c>
      <c r="AI72" s="39">
        <f t="shared" si="104"/>
        <v>1412</v>
      </c>
      <c r="AJ72" s="39">
        <f t="shared" si="104"/>
        <v>1413</v>
      </c>
      <c r="AK72" s="39">
        <f t="shared" si="104"/>
        <v>1414</v>
      </c>
      <c r="AL72" s="39">
        <f t="shared" si="104"/>
        <v>1415</v>
      </c>
      <c r="AM72" s="39">
        <f t="shared" si="104"/>
        <v>1416</v>
      </c>
      <c r="AN72" s="39">
        <f t="shared" si="104"/>
        <v>1417</v>
      </c>
      <c r="AO72" s="39">
        <f t="shared" si="104"/>
        <v>1418</v>
      </c>
      <c r="AP72" s="39">
        <f t="shared" si="104"/>
        <v>1419</v>
      </c>
      <c r="AQ72" s="39">
        <f t="shared" si="104"/>
        <v>1420</v>
      </c>
      <c r="AR72" s="39">
        <f t="shared" si="104"/>
        <v>1421</v>
      </c>
      <c r="AS72" s="39">
        <f t="shared" si="104"/>
        <v>1422</v>
      </c>
      <c r="AT72" s="39">
        <f t="shared" si="104"/>
        <v>1423</v>
      </c>
      <c r="AU72" s="39">
        <f t="shared" si="104"/>
        <v>1424</v>
      </c>
      <c r="AV72" s="39">
        <f t="shared" si="104"/>
        <v>1425</v>
      </c>
      <c r="AW72" s="39">
        <f t="shared" si="104"/>
        <v>1426</v>
      </c>
      <c r="AY72" s="32">
        <f t="shared" si="72"/>
        <v>2.1435538000000001E-9</v>
      </c>
      <c r="AZ72" s="32">
        <f t="shared" si="25"/>
        <v>4.2437570000000001E-9</v>
      </c>
      <c r="BA72" s="32">
        <f t="shared" si="26"/>
        <v>7.933273E-9</v>
      </c>
      <c r="BB72" s="32">
        <f t="shared" si="27"/>
        <v>1.4291679E-8</v>
      </c>
      <c r="BC72" s="32">
        <f t="shared" si="28"/>
        <v>2.5060737000000001E-8</v>
      </c>
      <c r="BD72" s="32">
        <f t="shared" si="29"/>
        <v>4.2959775999999997E-8</v>
      </c>
      <c r="BE72" s="32">
        <f t="shared" si="30"/>
        <v>7.211016E-8</v>
      </c>
      <c r="BF72" s="32">
        <f t="shared" si="31"/>
        <v>1.1856569400000001E-7</v>
      </c>
      <c r="BG72" s="32">
        <f t="shared" si="32"/>
        <v>1.9092454E-7</v>
      </c>
      <c r="BH72" s="32">
        <f t="shared" si="33"/>
        <v>3.0095467E-7</v>
      </c>
      <c r="BI72" s="32">
        <f t="shared" si="34"/>
        <v>4.6411025999999998E-7</v>
      </c>
      <c r="BJ72" s="32">
        <f t="shared" si="35"/>
        <v>6.9974559999999998E-7</v>
      </c>
      <c r="BK72" s="32">
        <f t="shared" si="36"/>
        <v>1.0307775000000001E-6</v>
      </c>
      <c r="BL72" s="32">
        <f t="shared" si="37"/>
        <v>1.4824859000000001E-6</v>
      </c>
      <c r="BM72" s="32">
        <f t="shared" si="38"/>
        <v>2.0802272E-6</v>
      </c>
      <c r="BN72" s="32">
        <f t="shared" si="39"/>
        <v>2.8459679999999999E-6</v>
      </c>
      <c r="BO72" s="32">
        <f t="shared" si="40"/>
        <v>3.7936745E-6</v>
      </c>
      <c r="BP72" s="32">
        <f t="shared" si="41"/>
        <v>4.9241808E-6</v>
      </c>
      <c r="BQ72" s="32">
        <f t="shared" si="42"/>
        <v>6.220599E-6</v>
      </c>
      <c r="BR72" s="32">
        <f t="shared" si="43"/>
        <v>7.6451780000000008E-6</v>
      </c>
      <c r="BS72" s="32">
        <f t="shared" si="44"/>
        <v>9.1376105000000008E-6</v>
      </c>
      <c r="BT72" s="32">
        <f t="shared" si="45"/>
        <v>1.0616532999999999E-5</v>
      </c>
      <c r="BU72" s="32">
        <f t="shared" si="46"/>
        <v>1.1985252000000001E-5</v>
      </c>
      <c r="BV72" s="32">
        <f t="shared" si="47"/>
        <v>1.3141891000000001E-5</v>
      </c>
      <c r="BW72" s="32">
        <f t="shared" si="48"/>
        <v>1.3992221E-5</v>
      </c>
      <c r="BX72" s="32">
        <f t="shared" si="49"/>
        <v>1.4462685E-5</v>
      </c>
      <c r="BY72" s="32">
        <f t="shared" si="50"/>
        <v>1.4511648E-5</v>
      </c>
      <c r="BZ72" s="32">
        <f t="shared" si="51"/>
        <v>1.4135716E-5</v>
      </c>
      <c r="CA72" s="32">
        <f t="shared" si="52"/>
        <v>1.3370057999999999E-5</v>
      </c>
      <c r="CB72" s="32">
        <f t="shared" si="53"/>
        <v>1.2282929999999999E-5</v>
      </c>
      <c r="CC72" s="32">
        <f t="shared" si="54"/>
        <v>1.0964915999999999E-5</v>
      </c>
      <c r="CD72" s="32">
        <f t="shared" si="55"/>
        <v>9.5162395000000002E-6</v>
      </c>
      <c r="CE72" s="32">
        <f t="shared" si="56"/>
        <v>8.0340814999999993E-6</v>
      </c>
      <c r="CF72" s="32">
        <f t="shared" si="57"/>
        <v>6.6021393999999996E-6</v>
      </c>
      <c r="CG72" s="32">
        <f t="shared" si="58"/>
        <v>5.2843460000000004E-6</v>
      </c>
      <c r="CH72" s="32">
        <f t="shared" si="59"/>
        <v>4.1224453000000001E-6</v>
      </c>
      <c r="CI72" s="32">
        <f t="shared" si="60"/>
        <v>3.1368115E-6</v>
      </c>
      <c r="CJ72" s="32">
        <f t="shared" si="61"/>
        <v>2.3297599999999999E-6</v>
      </c>
      <c r="CK72" s="32">
        <f t="shared" si="62"/>
        <v>1.6902337E-6</v>
      </c>
      <c r="CL72" s="32">
        <f t="shared" si="63"/>
        <v>1.1987196E-6</v>
      </c>
      <c r="CM72" s="32">
        <f t="shared" si="64"/>
        <v>8.3168594999999998E-7</v>
      </c>
      <c r="CN72" s="32">
        <f t="shared" si="65"/>
        <v>5.6504563999999995E-7</v>
      </c>
      <c r="CO72" s="32">
        <f t="shared" si="66"/>
        <v>3.7657298E-7</v>
      </c>
      <c r="CP72" s="32">
        <f t="shared" si="67"/>
        <v>2.4751432000000002E-7</v>
      </c>
      <c r="CQ72" s="32">
        <f t="shared" si="68"/>
        <v>1.6414701E-7</v>
      </c>
      <c r="CR72" s="32">
        <f t="shared" si="69"/>
        <v>1.218872E-7</v>
      </c>
    </row>
    <row r="73" spans="1:101" ht="7.5" customHeight="1" x14ac:dyDescent="0.15">
      <c r="A73" s="33">
        <f t="shared" si="83"/>
        <v>0</v>
      </c>
      <c r="B73" s="33">
        <f t="shared" si="84"/>
        <v>1427</v>
      </c>
      <c r="C73" s="33"/>
    </row>
    <row r="74" spans="1:101" ht="7.5" customHeight="1" x14ac:dyDescent="0.15">
      <c r="A74" s="33"/>
      <c r="B74" s="33">
        <f>MAX(B42:B73)</f>
        <v>1427</v>
      </c>
      <c r="C74" s="36">
        <f>COUNT(D37:BBY37)</f>
        <v>1426</v>
      </c>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c r="CB74" s="45"/>
      <c r="CC74" s="45"/>
      <c r="CD74" s="45"/>
      <c r="CE74" s="45"/>
      <c r="CF74" s="45"/>
      <c r="CG74" s="45"/>
      <c r="CH74" s="45"/>
      <c r="CI74" s="45"/>
      <c r="CJ74" s="45"/>
      <c r="CK74" s="45"/>
      <c r="CL74" s="45"/>
      <c r="CM74" s="45"/>
      <c r="CN74" s="45"/>
      <c r="CO74" s="45"/>
      <c r="CP74" s="45"/>
      <c r="CQ74" s="45"/>
      <c r="CR74" s="45"/>
    </row>
    <row r="75" spans="1:101" ht="7.5" customHeight="1" x14ac:dyDescent="0.15">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45"/>
      <c r="CA75" s="45"/>
      <c r="CB75" s="45"/>
      <c r="CC75" s="45"/>
      <c r="CD75" s="45"/>
      <c r="CE75" s="45"/>
      <c r="CF75" s="45"/>
      <c r="CG75" s="45"/>
      <c r="CH75" s="45"/>
      <c r="CI75" s="45"/>
      <c r="CJ75" s="45"/>
      <c r="CK75" s="45"/>
      <c r="CL75" s="45"/>
      <c r="CM75" s="45"/>
      <c r="CN75" s="45"/>
      <c r="CO75" s="45"/>
      <c r="CP75" s="45"/>
      <c r="CQ75" s="45"/>
      <c r="CR75" s="45"/>
    </row>
    <row r="76" spans="1:101" ht="7.5" customHeight="1" x14ac:dyDescent="0.15">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row>
    <row r="77" spans="1:101" ht="7.5" customHeight="1" x14ac:dyDescent="0.15">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40" t="s">
        <v>155</v>
      </c>
      <c r="D2" s="40" t="s">
        <v>156</v>
      </c>
      <c r="E2" s="40" t="s">
        <v>157</v>
      </c>
      <c r="F2" s="40" t="s">
        <v>158</v>
      </c>
      <c r="G2" s="40" t="s">
        <v>159</v>
      </c>
      <c r="H2" s="40" t="s">
        <v>160</v>
      </c>
      <c r="I2" s="41" t="s">
        <v>161</v>
      </c>
      <c r="J2" s="40" t="s">
        <v>162</v>
      </c>
      <c r="K2" s="40" t="s">
        <v>163</v>
      </c>
    </row>
    <row r="3" spans="2:11" x14ac:dyDescent="0.25">
      <c r="B3">
        <v>0</v>
      </c>
      <c r="C3">
        <v>14.739000000000001</v>
      </c>
      <c r="D3">
        <v>14739</v>
      </c>
      <c r="E3">
        <v>-14390</v>
      </c>
      <c r="F3">
        <v>14739</v>
      </c>
      <c r="G3" s="2">
        <v>-2.7674999999999999E-14</v>
      </c>
      <c r="H3">
        <v>0</v>
      </c>
      <c r="I3" s="42">
        <v>14390</v>
      </c>
      <c r="J3">
        <v>2.4</v>
      </c>
      <c r="K3">
        <v>2.4</v>
      </c>
    </row>
    <row r="4" spans="2:11" x14ac:dyDescent="0.25">
      <c r="B4">
        <v>1</v>
      </c>
      <c r="C4">
        <v>29.478999999999999</v>
      </c>
      <c r="D4">
        <v>29479</v>
      </c>
      <c r="E4">
        <v>-28643</v>
      </c>
      <c r="F4">
        <v>29479</v>
      </c>
      <c r="G4" s="2">
        <v>-1.2044299999999999E-12</v>
      </c>
      <c r="H4">
        <v>0</v>
      </c>
      <c r="I4" s="42">
        <v>28643</v>
      </c>
      <c r="J4">
        <v>2.88</v>
      </c>
      <c r="K4">
        <v>2.88</v>
      </c>
    </row>
    <row r="5" spans="2:11" x14ac:dyDescent="0.25">
      <c r="B5">
        <v>2</v>
      </c>
      <c r="C5">
        <v>44.218000000000004</v>
      </c>
      <c r="D5">
        <v>44218</v>
      </c>
      <c r="E5">
        <v>-42832</v>
      </c>
      <c r="F5">
        <v>44218</v>
      </c>
      <c r="G5" s="2">
        <v>-2.5648300000000001E-11</v>
      </c>
      <c r="H5">
        <v>0</v>
      </c>
      <c r="I5" s="42">
        <v>42832</v>
      </c>
      <c r="J5">
        <v>3.18</v>
      </c>
      <c r="K5">
        <v>3.18</v>
      </c>
    </row>
    <row r="6" spans="2:11" x14ac:dyDescent="0.25">
      <c r="B6">
        <v>3</v>
      </c>
      <c r="C6">
        <v>58.957999999999998</v>
      </c>
      <c r="D6">
        <v>58958</v>
      </c>
      <c r="E6">
        <v>-56985</v>
      </c>
      <c r="F6">
        <v>58958</v>
      </c>
      <c r="G6" s="2">
        <v>-3.5886499999999998E-10</v>
      </c>
      <c r="H6">
        <v>0</v>
      </c>
      <c r="I6" s="42">
        <v>56985</v>
      </c>
      <c r="J6">
        <v>3.4</v>
      </c>
      <c r="K6">
        <v>3.4</v>
      </c>
    </row>
    <row r="7" spans="2:11" x14ac:dyDescent="0.25">
      <c r="B7">
        <v>4</v>
      </c>
      <c r="C7">
        <v>73.697000000000003</v>
      </c>
      <c r="D7">
        <v>73697</v>
      </c>
      <c r="E7">
        <v>-71083</v>
      </c>
      <c r="F7">
        <v>73697</v>
      </c>
      <c r="G7" s="2">
        <v>-3.7273400000000001E-9</v>
      </c>
      <c r="H7">
        <v>0</v>
      </c>
      <c r="I7" s="42">
        <v>71083</v>
      </c>
      <c r="J7">
        <v>3.61</v>
      </c>
      <c r="K7">
        <v>3.61</v>
      </c>
    </row>
    <row r="8" spans="2:11" x14ac:dyDescent="0.25">
      <c r="B8">
        <v>5</v>
      </c>
      <c r="C8">
        <v>88.436000000000007</v>
      </c>
      <c r="D8">
        <v>88436</v>
      </c>
      <c r="E8">
        <v>-85231</v>
      </c>
      <c r="F8">
        <v>88436</v>
      </c>
      <c r="G8" s="2">
        <v>-3.0387699999999998E-8</v>
      </c>
      <c r="H8">
        <v>0</v>
      </c>
      <c r="I8" s="42">
        <v>85231</v>
      </c>
      <c r="J8">
        <v>3.69</v>
      </c>
      <c r="K8">
        <v>3.69</v>
      </c>
    </row>
    <row r="9" spans="2:11" x14ac:dyDescent="0.25">
      <c r="B9">
        <v>6</v>
      </c>
      <c r="C9">
        <v>103.18</v>
      </c>
      <c r="D9">
        <v>103178</v>
      </c>
      <c r="E9">
        <v>-99238</v>
      </c>
      <c r="F9">
        <v>103176</v>
      </c>
      <c r="G9" s="2">
        <v>-2.0440999999999999E-7</v>
      </c>
      <c r="H9">
        <v>0</v>
      </c>
      <c r="I9" s="42">
        <v>99235</v>
      </c>
      <c r="J9">
        <v>3.89</v>
      </c>
      <c r="K9">
        <v>3.89</v>
      </c>
    </row>
    <row r="10" spans="2:11" x14ac:dyDescent="0.25">
      <c r="B10">
        <v>7</v>
      </c>
      <c r="C10">
        <v>117.92</v>
      </c>
      <c r="D10">
        <v>117917</v>
      </c>
      <c r="E10">
        <v>-113471</v>
      </c>
      <c r="F10">
        <v>117915</v>
      </c>
      <c r="G10" s="2">
        <v>-1.1638E-6</v>
      </c>
      <c r="H10">
        <v>0</v>
      </c>
      <c r="I10" s="42">
        <v>113469</v>
      </c>
      <c r="J10">
        <v>3.84</v>
      </c>
      <c r="K10">
        <v>3.84</v>
      </c>
    </row>
    <row r="11" spans="2:11" x14ac:dyDescent="0.25">
      <c r="B11">
        <v>8</v>
      </c>
      <c r="C11">
        <v>132.65</v>
      </c>
      <c r="D11">
        <v>132700</v>
      </c>
      <c r="E11">
        <v>-127358</v>
      </c>
      <c r="F11">
        <v>132655</v>
      </c>
      <c r="G11" s="2">
        <v>-5.6800900000000002E-6</v>
      </c>
      <c r="H11">
        <v>0</v>
      </c>
      <c r="I11" s="42">
        <v>127313</v>
      </c>
      <c r="J11">
        <v>4.1100000000000003</v>
      </c>
      <c r="K11">
        <v>4.1100000000000003</v>
      </c>
    </row>
    <row r="12" spans="2:11" x14ac:dyDescent="0.25">
      <c r="B12">
        <v>9</v>
      </c>
      <c r="C12">
        <v>147.38999999999999</v>
      </c>
      <c r="D12">
        <v>147439</v>
      </c>
      <c r="E12">
        <v>-141821</v>
      </c>
      <c r="F12">
        <v>147394</v>
      </c>
      <c r="G12" s="2">
        <v>-2.5112600000000001E-5</v>
      </c>
      <c r="H12">
        <v>0</v>
      </c>
      <c r="I12" s="42">
        <v>141775</v>
      </c>
      <c r="J12">
        <v>3.88</v>
      </c>
      <c r="K12">
        <v>3.89</v>
      </c>
    </row>
    <row r="13" spans="2:11" x14ac:dyDescent="0.25">
      <c r="B13">
        <v>10</v>
      </c>
      <c r="C13">
        <v>162.13</v>
      </c>
      <c r="D13">
        <v>162323</v>
      </c>
      <c r="E13">
        <v>-158180</v>
      </c>
      <c r="F13">
        <v>162134</v>
      </c>
      <c r="G13" s="2">
        <v>-9.7485900000000001E-5</v>
      </c>
      <c r="H13">
        <v>0</v>
      </c>
      <c r="I13" s="42">
        <v>157990</v>
      </c>
      <c r="J13">
        <v>2.59</v>
      </c>
      <c r="K13">
        <v>2.59</v>
      </c>
    </row>
    <row r="14" spans="2:11" x14ac:dyDescent="0.25">
      <c r="B14">
        <v>11</v>
      </c>
      <c r="C14">
        <v>176.87</v>
      </c>
      <c r="D14">
        <v>177465</v>
      </c>
      <c r="E14">
        <v>-175191</v>
      </c>
      <c r="F14">
        <v>176873</v>
      </c>
      <c r="G14">
        <v>-3.4325099999999998E-4</v>
      </c>
      <c r="H14">
        <v>0</v>
      </c>
      <c r="I14" s="42">
        <v>174599</v>
      </c>
      <c r="J14">
        <v>1.29</v>
      </c>
      <c r="K14">
        <v>1.29</v>
      </c>
    </row>
    <row r="15" spans="2:11" x14ac:dyDescent="0.25">
      <c r="B15">
        <v>12</v>
      </c>
      <c r="C15">
        <v>191.61</v>
      </c>
      <c r="D15">
        <v>192608</v>
      </c>
      <c r="E15">
        <v>-191212</v>
      </c>
      <c r="F15">
        <v>191612</v>
      </c>
      <c r="G15">
        <v>-1.1067200000000001E-3</v>
      </c>
      <c r="H15">
        <v>0</v>
      </c>
      <c r="I15" s="42">
        <v>190216</v>
      </c>
      <c r="J15">
        <v>0.72799999999999998</v>
      </c>
      <c r="K15">
        <v>0.73199999999999998</v>
      </c>
    </row>
    <row r="16" spans="2:11" x14ac:dyDescent="0.25">
      <c r="B16">
        <v>13</v>
      </c>
      <c r="C16">
        <v>206.35</v>
      </c>
      <c r="D16">
        <v>207360</v>
      </c>
      <c r="E16">
        <v>-207201</v>
      </c>
      <c r="F16">
        <v>206352</v>
      </c>
      <c r="G16">
        <v>-3.2788600000000002E-3</v>
      </c>
      <c r="H16">
        <v>0</v>
      </c>
      <c r="I16" s="42">
        <v>206192</v>
      </c>
      <c r="J16">
        <v>7.7079999999999996E-2</v>
      </c>
      <c r="K16">
        <v>7.7490000000000003E-2</v>
      </c>
    </row>
    <row r="17" spans="2:13" x14ac:dyDescent="0.25">
      <c r="B17">
        <v>14</v>
      </c>
      <c r="C17">
        <v>221.09</v>
      </c>
      <c r="D17">
        <v>223230</v>
      </c>
      <c r="E17">
        <v>-221623</v>
      </c>
      <c r="F17">
        <v>221091</v>
      </c>
      <c r="G17">
        <v>-9.0527999999999997E-3</v>
      </c>
      <c r="H17">
        <v>0</v>
      </c>
      <c r="I17" s="42">
        <v>219484</v>
      </c>
      <c r="J17">
        <v>0.72299999999999998</v>
      </c>
      <c r="K17">
        <v>0.73</v>
      </c>
    </row>
    <row r="18" spans="2:13" x14ac:dyDescent="0.25">
      <c r="B18">
        <v>15</v>
      </c>
      <c r="C18">
        <v>235.83</v>
      </c>
      <c r="D18">
        <v>238023</v>
      </c>
      <c r="E18">
        <v>-236588</v>
      </c>
      <c r="F18">
        <v>235831</v>
      </c>
      <c r="G18">
        <v>-2.32546E-2</v>
      </c>
      <c r="H18">
        <v>0</v>
      </c>
      <c r="I18" s="42">
        <v>234395</v>
      </c>
      <c r="J18">
        <v>0.60499999999999998</v>
      </c>
      <c r="K18">
        <v>0.61099999999999999</v>
      </c>
    </row>
    <row r="19" spans="2:13" x14ac:dyDescent="0.25">
      <c r="B19">
        <v>16</v>
      </c>
      <c r="C19">
        <v>250.57</v>
      </c>
      <c r="D19">
        <v>253864</v>
      </c>
      <c r="E19">
        <v>-249892</v>
      </c>
      <c r="F19">
        <v>250570</v>
      </c>
      <c r="G19">
        <v>-5.6030999999999997E-2</v>
      </c>
      <c r="H19">
        <v>0</v>
      </c>
      <c r="I19" s="42">
        <v>246598</v>
      </c>
      <c r="J19">
        <v>1.58</v>
      </c>
      <c r="K19">
        <v>1.6</v>
      </c>
    </row>
    <row r="20" spans="2:13" x14ac:dyDescent="0.25">
      <c r="B20">
        <v>17</v>
      </c>
      <c r="C20">
        <v>265.31</v>
      </c>
      <c r="D20">
        <v>270141</v>
      </c>
      <c r="E20">
        <v>-262481</v>
      </c>
      <c r="F20">
        <v>265309</v>
      </c>
      <c r="G20">
        <v>-0.12740000000000001</v>
      </c>
      <c r="H20">
        <v>0</v>
      </c>
      <c r="I20" s="42">
        <v>257649</v>
      </c>
      <c r="J20">
        <v>2.88</v>
      </c>
      <c r="K20">
        <v>2.93</v>
      </c>
    </row>
    <row r="21" spans="2:13" x14ac:dyDescent="0.25">
      <c r="B21">
        <v>18</v>
      </c>
      <c r="C21">
        <v>280.05</v>
      </c>
      <c r="D21">
        <v>284933</v>
      </c>
      <c r="E21">
        <v>-276990</v>
      </c>
      <c r="F21">
        <v>280049</v>
      </c>
      <c r="G21">
        <v>-0.27511000000000002</v>
      </c>
      <c r="H21">
        <v>0</v>
      </c>
      <c r="I21" s="42">
        <v>272106</v>
      </c>
      <c r="J21">
        <v>2.83</v>
      </c>
      <c r="K21">
        <v>2.88</v>
      </c>
    </row>
    <row r="22" spans="2:13" x14ac:dyDescent="0.25">
      <c r="B22">
        <v>19</v>
      </c>
      <c r="C22">
        <v>294.79000000000002</v>
      </c>
      <c r="D22">
        <v>299866</v>
      </c>
      <c r="E22">
        <v>-291440</v>
      </c>
      <c r="F22">
        <v>294788</v>
      </c>
      <c r="G22">
        <v>-0.56799999999999995</v>
      </c>
      <c r="H22">
        <v>0</v>
      </c>
      <c r="I22" s="42">
        <v>286362</v>
      </c>
      <c r="J22">
        <v>2.85</v>
      </c>
      <c r="K22">
        <v>2.9</v>
      </c>
    </row>
    <row r="23" spans="2:13" x14ac:dyDescent="0.25">
      <c r="B23">
        <v>20</v>
      </c>
      <c r="C23">
        <v>309.52999999999997</v>
      </c>
      <c r="D23">
        <v>315086</v>
      </c>
      <c r="E23">
        <v>-306112</v>
      </c>
      <c r="F23">
        <v>309528</v>
      </c>
      <c r="G23">
        <v>-1.1161000000000001</v>
      </c>
      <c r="H23">
        <v>0</v>
      </c>
      <c r="I23" s="42">
        <v>300553</v>
      </c>
      <c r="J23">
        <v>2.89</v>
      </c>
      <c r="K23">
        <v>2.94</v>
      </c>
    </row>
    <row r="24" spans="2:13" x14ac:dyDescent="0.25">
      <c r="B24">
        <v>21</v>
      </c>
      <c r="C24">
        <v>324.27</v>
      </c>
      <c r="D24">
        <v>330062</v>
      </c>
      <c r="E24">
        <v>-320282</v>
      </c>
      <c r="F24">
        <v>324267</v>
      </c>
      <c r="G24">
        <v>-2.1032000000000002</v>
      </c>
      <c r="H24">
        <v>0</v>
      </c>
      <c r="I24" s="42">
        <v>314485</v>
      </c>
      <c r="J24">
        <v>3.01</v>
      </c>
      <c r="K24">
        <v>3.06</v>
      </c>
    </row>
    <row r="25" spans="2:13" x14ac:dyDescent="0.25">
      <c r="B25">
        <v>22</v>
      </c>
      <c r="C25">
        <v>339.01</v>
      </c>
      <c r="D25">
        <v>344986</v>
      </c>
      <c r="E25">
        <v>-334677</v>
      </c>
      <c r="F25">
        <v>339006</v>
      </c>
      <c r="G25">
        <v>-3.7875000000000001</v>
      </c>
      <c r="H25">
        <v>0</v>
      </c>
      <c r="I25" s="42">
        <v>328693</v>
      </c>
      <c r="J25">
        <v>3.03</v>
      </c>
      <c r="K25">
        <v>3.09</v>
      </c>
    </row>
    <row r="26" spans="2:13" x14ac:dyDescent="0.25">
      <c r="B26">
        <v>23</v>
      </c>
      <c r="C26">
        <v>353.75</v>
      </c>
      <c r="D26">
        <v>359980</v>
      </c>
      <c r="E26">
        <v>-348964</v>
      </c>
      <c r="F26">
        <v>353746</v>
      </c>
      <c r="G26">
        <v>-6.5991999999999997</v>
      </c>
      <c r="H26">
        <v>0</v>
      </c>
      <c r="I26" s="42">
        <v>342723</v>
      </c>
      <c r="J26">
        <v>3.11</v>
      </c>
      <c r="K26">
        <v>3.16</v>
      </c>
    </row>
    <row r="27" spans="2:13" x14ac:dyDescent="0.25">
      <c r="B27">
        <v>24</v>
      </c>
      <c r="C27">
        <v>365</v>
      </c>
      <c r="D27">
        <v>374603</v>
      </c>
      <c r="E27">
        <v>-363460</v>
      </c>
      <c r="F27">
        <v>365000</v>
      </c>
      <c r="G27">
        <v>-9.6641999999999992</v>
      </c>
      <c r="H27">
        <v>0</v>
      </c>
      <c r="I27" s="42">
        <v>353847</v>
      </c>
      <c r="J27">
        <v>3.02</v>
      </c>
      <c r="K27">
        <v>3.1</v>
      </c>
      <c r="M27" s="1" t="s">
        <v>164</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2171-AF52-4ADA-8378-624CCC3B7A3F}">
  <dimension ref="H8:N373"/>
  <sheetViews>
    <sheetView topLeftCell="A2" workbookViewId="0">
      <selection activeCell="N8" sqref="N8:N35"/>
    </sheetView>
  </sheetViews>
  <sheetFormatPr defaultRowHeight="15" x14ac:dyDescent="0.25"/>
  <sheetData>
    <row r="8" spans="8:14" x14ac:dyDescent="0.25">
      <c r="H8" t="s">
        <v>6</v>
      </c>
      <c r="I8">
        <f>IF(H8=H9,1,0)</f>
        <v>0</v>
      </c>
      <c r="M8" t="s">
        <v>6</v>
      </c>
      <c r="N8">
        <f>IF(M8=M9,1,0)</f>
        <v>1</v>
      </c>
    </row>
    <row r="9" spans="8:14" x14ac:dyDescent="0.25">
      <c r="H9" t="s">
        <v>1344</v>
      </c>
      <c r="I9">
        <f>IF(H9=H10,1,0)</f>
        <v>0</v>
      </c>
      <c r="M9" t="s">
        <v>6</v>
      </c>
      <c r="N9">
        <f t="shared" ref="N9:N35" si="0">IF(M9=M10,1,0)</f>
        <v>0</v>
      </c>
    </row>
    <row r="10" spans="8:14" x14ac:dyDescent="0.25">
      <c r="H10" t="s">
        <v>1346</v>
      </c>
      <c r="I10">
        <f>IF(H10=H11,1,0)</f>
        <v>0</v>
      </c>
      <c r="M10" t="s">
        <v>1344</v>
      </c>
      <c r="N10">
        <f t="shared" si="0"/>
        <v>0</v>
      </c>
    </row>
    <row r="11" spans="8:14" x14ac:dyDescent="0.25">
      <c r="H11" t="s">
        <v>5</v>
      </c>
      <c r="I11">
        <f>IF(H11=H12,1,0)</f>
        <v>0</v>
      </c>
      <c r="M11" t="s">
        <v>1346</v>
      </c>
      <c r="N11">
        <f t="shared" si="0"/>
        <v>0</v>
      </c>
    </row>
    <row r="12" spans="8:14" x14ac:dyDescent="0.25">
      <c r="H12" t="s">
        <v>1335</v>
      </c>
      <c r="I12">
        <f>IF(H12=H13,1,0)</f>
        <v>0</v>
      </c>
      <c r="M12" t="s">
        <v>5</v>
      </c>
      <c r="N12">
        <f t="shared" si="0"/>
        <v>0</v>
      </c>
    </row>
    <row r="13" spans="8:14" x14ac:dyDescent="0.25">
      <c r="H13" t="s">
        <v>1336</v>
      </c>
      <c r="I13">
        <f>IF(H13=H14,1,0)</f>
        <v>0</v>
      </c>
      <c r="M13" t="s">
        <v>1335</v>
      </c>
      <c r="N13">
        <f t="shared" si="0"/>
        <v>0</v>
      </c>
    </row>
    <row r="14" spans="8:14" x14ac:dyDescent="0.25">
      <c r="H14" t="s">
        <v>12</v>
      </c>
      <c r="I14">
        <f>IF(H14=H15,1,0)</f>
        <v>0</v>
      </c>
      <c r="M14" t="s">
        <v>1336</v>
      </c>
      <c r="N14">
        <f t="shared" si="0"/>
        <v>0</v>
      </c>
    </row>
    <row r="15" spans="8:14" x14ac:dyDescent="0.25">
      <c r="H15" t="s">
        <v>896</v>
      </c>
      <c r="I15">
        <f>IF(H15=H16,1,0)</f>
        <v>0</v>
      </c>
      <c r="M15" t="s">
        <v>12</v>
      </c>
      <c r="N15">
        <f t="shared" si="0"/>
        <v>0</v>
      </c>
    </row>
    <row r="16" spans="8:14" x14ac:dyDescent="0.25">
      <c r="H16" t="s">
        <v>39</v>
      </c>
      <c r="I16">
        <f>IF(H16=H17,1,0)</f>
        <v>0</v>
      </c>
      <c r="M16" t="s">
        <v>896</v>
      </c>
      <c r="N16">
        <f t="shared" si="0"/>
        <v>0</v>
      </c>
    </row>
    <row r="17" spans="8:14" x14ac:dyDescent="0.25">
      <c r="H17" t="s">
        <v>1226</v>
      </c>
      <c r="I17">
        <f>IF(H17=H18,1,0)</f>
        <v>0</v>
      </c>
      <c r="M17" t="s">
        <v>39</v>
      </c>
      <c r="N17">
        <f t="shared" si="0"/>
        <v>1</v>
      </c>
    </row>
    <row r="18" spans="8:14" x14ac:dyDescent="0.25">
      <c r="H18" t="s">
        <v>1349</v>
      </c>
      <c r="I18">
        <f>IF(H18=H19,1,0)</f>
        <v>0</v>
      </c>
      <c r="M18" t="s">
        <v>39</v>
      </c>
      <c r="N18">
        <f t="shared" si="0"/>
        <v>0</v>
      </c>
    </row>
    <row r="19" spans="8:14" x14ac:dyDescent="0.25">
      <c r="H19" t="s">
        <v>1348</v>
      </c>
      <c r="I19">
        <f>IF(H19=H20,1,0)</f>
        <v>0</v>
      </c>
      <c r="M19" t="s">
        <v>1226</v>
      </c>
      <c r="N19">
        <f t="shared" si="0"/>
        <v>0</v>
      </c>
    </row>
    <row r="20" spans="8:14" x14ac:dyDescent="0.25">
      <c r="H20" t="s">
        <v>59</v>
      </c>
      <c r="I20">
        <f>IF(H20=H21,1,0)</f>
        <v>0</v>
      </c>
      <c r="M20" t="s">
        <v>1349</v>
      </c>
      <c r="N20">
        <f>IF(M20=M21,1,0)</f>
        <v>0</v>
      </c>
    </row>
    <row r="21" spans="8:14" x14ac:dyDescent="0.25">
      <c r="H21" t="s">
        <v>57</v>
      </c>
      <c r="I21">
        <f>IF(H21=H22,1,0)</f>
        <v>0</v>
      </c>
      <c r="M21" t="s">
        <v>1348</v>
      </c>
      <c r="N21">
        <f t="shared" si="0"/>
        <v>0</v>
      </c>
    </row>
    <row r="22" spans="8:14" x14ac:dyDescent="0.25">
      <c r="H22" t="s">
        <v>27</v>
      </c>
      <c r="I22">
        <f>IF(H22=H23,1,0)</f>
        <v>0</v>
      </c>
      <c r="M22" t="s">
        <v>59</v>
      </c>
      <c r="N22">
        <f t="shared" si="0"/>
        <v>0</v>
      </c>
    </row>
    <row r="23" spans="8:14" x14ac:dyDescent="0.25">
      <c r="H23" t="s">
        <v>16</v>
      </c>
      <c r="I23">
        <f>IF(H23=H24,1,0)</f>
        <v>0</v>
      </c>
      <c r="M23" t="s">
        <v>57</v>
      </c>
      <c r="N23">
        <f t="shared" si="0"/>
        <v>0</v>
      </c>
    </row>
    <row r="24" spans="8:14" x14ac:dyDescent="0.25">
      <c r="H24" t="s">
        <v>26</v>
      </c>
      <c r="I24">
        <f>IF(H24=H25,1,0)</f>
        <v>0</v>
      </c>
      <c r="M24" t="s">
        <v>27</v>
      </c>
      <c r="N24">
        <f>IF(M24=M25,1,0)</f>
        <v>0</v>
      </c>
    </row>
    <row r="25" spans="8:14" x14ac:dyDescent="0.25">
      <c r="H25" t="s">
        <v>15</v>
      </c>
      <c r="I25">
        <f>IF(H25=H26,1,0)</f>
        <v>0</v>
      </c>
      <c r="M25" t="s">
        <v>16</v>
      </c>
      <c r="N25">
        <f t="shared" si="0"/>
        <v>0</v>
      </c>
    </row>
    <row r="26" spans="8:14" x14ac:dyDescent="0.25">
      <c r="H26" t="s">
        <v>1</v>
      </c>
      <c r="I26">
        <f>IF(H26=H27,1,0)</f>
        <v>0</v>
      </c>
      <c r="M26" t="s">
        <v>26</v>
      </c>
      <c r="N26">
        <f t="shared" si="0"/>
        <v>0</v>
      </c>
    </row>
    <row r="27" spans="8:14" x14ac:dyDescent="0.25">
      <c r="H27" t="s">
        <v>28</v>
      </c>
      <c r="I27">
        <f>IF(H27=H28,1,0)</f>
        <v>0</v>
      </c>
      <c r="M27" t="s">
        <v>15</v>
      </c>
      <c r="N27">
        <f t="shared" si="0"/>
        <v>0</v>
      </c>
    </row>
    <row r="28" spans="8:14" x14ac:dyDescent="0.25">
      <c r="H28" t="s">
        <v>13</v>
      </c>
      <c r="I28">
        <f>IF(H28=H29,1,0)</f>
        <v>0</v>
      </c>
      <c r="M28" t="s">
        <v>1</v>
      </c>
      <c r="N28">
        <f t="shared" si="0"/>
        <v>0</v>
      </c>
    </row>
    <row r="29" spans="8:14" x14ac:dyDescent="0.25">
      <c r="H29" t="s">
        <v>14</v>
      </c>
      <c r="I29">
        <f>IF(H29=H30,1,0)</f>
        <v>0</v>
      </c>
      <c r="M29" t="s">
        <v>28</v>
      </c>
      <c r="N29">
        <f t="shared" si="0"/>
        <v>0</v>
      </c>
    </row>
    <row r="30" spans="8:14" x14ac:dyDescent="0.25">
      <c r="H30" t="s">
        <v>1342</v>
      </c>
      <c r="I30">
        <f>IF(H30=H31,1,0)</f>
        <v>0</v>
      </c>
      <c r="M30" t="s">
        <v>13</v>
      </c>
      <c r="N30">
        <f t="shared" si="0"/>
        <v>0</v>
      </c>
    </row>
    <row r="31" spans="8:14" x14ac:dyDescent="0.25">
      <c r="H31" t="s">
        <v>1343</v>
      </c>
      <c r="I31">
        <f>IF(H31=H32,1,0)</f>
        <v>0</v>
      </c>
      <c r="M31" t="s">
        <v>14</v>
      </c>
      <c r="N31">
        <f t="shared" si="0"/>
        <v>0</v>
      </c>
    </row>
    <row r="32" spans="8:14" x14ac:dyDescent="0.25">
      <c r="H32" t="s">
        <v>445</v>
      </c>
      <c r="I32">
        <f>IF(H32=H33,1,0)</f>
        <v>0</v>
      </c>
      <c r="M32" t="s">
        <v>1342</v>
      </c>
      <c r="N32">
        <f t="shared" si="0"/>
        <v>0</v>
      </c>
    </row>
    <row r="33" spans="8:14" x14ac:dyDescent="0.25">
      <c r="H33" t="s">
        <v>29</v>
      </c>
      <c r="I33">
        <f>IF(H33=H34,1,0)</f>
        <v>0</v>
      </c>
      <c r="M33" t="s">
        <v>1343</v>
      </c>
      <c r="N33">
        <f t="shared" si="0"/>
        <v>0</v>
      </c>
    </row>
    <row r="34" spans="8:14" x14ac:dyDescent="0.25">
      <c r="I34">
        <f>IF(H34=H35,1,0)</f>
        <v>1</v>
      </c>
      <c r="M34" t="s">
        <v>445</v>
      </c>
      <c r="N34">
        <f t="shared" si="0"/>
        <v>0</v>
      </c>
    </row>
    <row r="35" spans="8:14" x14ac:dyDescent="0.25">
      <c r="I35">
        <f>IF(H35=H36,1,0)</f>
        <v>1</v>
      </c>
      <c r="M35" t="s">
        <v>29</v>
      </c>
      <c r="N35">
        <f t="shared" si="0"/>
        <v>0</v>
      </c>
    </row>
    <row r="36" spans="8:14" x14ac:dyDescent="0.25">
      <c r="I36">
        <f>IF(H36=H37,1,0)</f>
        <v>1</v>
      </c>
    </row>
    <row r="37" spans="8:14" x14ac:dyDescent="0.25">
      <c r="I37">
        <f>IF(H37=H38,1,0)</f>
        <v>1</v>
      </c>
    </row>
    <row r="38" spans="8:14" x14ac:dyDescent="0.25">
      <c r="I38">
        <f>IF(H38=H39,1,0)</f>
        <v>1</v>
      </c>
    </row>
    <row r="39" spans="8:14" x14ac:dyDescent="0.25">
      <c r="I39">
        <f>IF(H39=H40,1,0)</f>
        <v>1</v>
      </c>
    </row>
    <row r="40" spans="8:14" x14ac:dyDescent="0.25">
      <c r="I40">
        <f>IF(H40=H41,1,0)</f>
        <v>1</v>
      </c>
    </row>
    <row r="41" spans="8:14" x14ac:dyDescent="0.25">
      <c r="I41">
        <f>IF(H41=H42,1,0)</f>
        <v>1</v>
      </c>
    </row>
    <row r="42" spans="8:14" x14ac:dyDescent="0.25">
      <c r="I42">
        <f>IF(H42=H43,1,0)</f>
        <v>1</v>
      </c>
    </row>
    <row r="43" spans="8:14" x14ac:dyDescent="0.25">
      <c r="I43">
        <f>IF(H43=H44,1,0)</f>
        <v>1</v>
      </c>
    </row>
    <row r="44" spans="8:14" x14ac:dyDescent="0.25">
      <c r="I44">
        <f>IF(H44=H45,1,0)</f>
        <v>1</v>
      </c>
    </row>
    <row r="45" spans="8:14" x14ac:dyDescent="0.25">
      <c r="I45">
        <f>IF(H45=H46,1,0)</f>
        <v>1</v>
      </c>
    </row>
    <row r="46" spans="8:14" x14ac:dyDescent="0.25">
      <c r="I46">
        <f>IF(H46=H47,1,0)</f>
        <v>1</v>
      </c>
    </row>
    <row r="47" spans="8:14" x14ac:dyDescent="0.25">
      <c r="I47">
        <f>IF(H47=H48,1,0)</f>
        <v>1</v>
      </c>
    </row>
    <row r="48" spans="8:14" x14ac:dyDescent="0.25">
      <c r="I48">
        <f>IF(H48=H49,1,0)</f>
        <v>1</v>
      </c>
    </row>
    <row r="49" spans="9:9" x14ac:dyDescent="0.25">
      <c r="I49">
        <f>IF(H49=H50,1,0)</f>
        <v>1</v>
      </c>
    </row>
    <row r="50" spans="9:9" x14ac:dyDescent="0.25">
      <c r="I50">
        <f>IF(H50=H51,1,0)</f>
        <v>1</v>
      </c>
    </row>
    <row r="51" spans="9:9" x14ac:dyDescent="0.25">
      <c r="I51">
        <f>IF(H51=H52,1,0)</f>
        <v>1</v>
      </c>
    </row>
    <row r="52" spans="9:9" x14ac:dyDescent="0.25">
      <c r="I52">
        <f>IF(H52=H53,1,0)</f>
        <v>1</v>
      </c>
    </row>
    <row r="53" spans="9:9" x14ac:dyDescent="0.25">
      <c r="I53">
        <f>IF(H53=H54,1,0)</f>
        <v>1</v>
      </c>
    </row>
    <row r="54" spans="9:9" x14ac:dyDescent="0.25">
      <c r="I54">
        <f>IF(H54=H55,1,0)</f>
        <v>1</v>
      </c>
    </row>
    <row r="55" spans="9:9" x14ac:dyDescent="0.25">
      <c r="I55">
        <f>IF(H55=H56,1,0)</f>
        <v>1</v>
      </c>
    </row>
    <row r="56" spans="9:9" x14ac:dyDescent="0.25">
      <c r="I56">
        <f>IF(H56=H57,1,0)</f>
        <v>1</v>
      </c>
    </row>
    <row r="57" spans="9:9" x14ac:dyDescent="0.25">
      <c r="I57">
        <f>IF(H57=H58,1,0)</f>
        <v>1</v>
      </c>
    </row>
    <row r="58" spans="9:9" x14ac:dyDescent="0.25">
      <c r="I58">
        <f>IF(H58=H59,1,0)</f>
        <v>1</v>
      </c>
    </row>
    <row r="59" spans="9:9" x14ac:dyDescent="0.25">
      <c r="I59">
        <f>IF(H59=H60,1,0)</f>
        <v>1</v>
      </c>
    </row>
    <row r="60" spans="9:9" x14ac:dyDescent="0.25">
      <c r="I60">
        <f>IF(H60=H61,1,0)</f>
        <v>1</v>
      </c>
    </row>
    <row r="61" spans="9:9" x14ac:dyDescent="0.25">
      <c r="I61">
        <f>IF(H61=H62,1,0)</f>
        <v>1</v>
      </c>
    </row>
    <row r="62" spans="9:9" x14ac:dyDescent="0.25">
      <c r="I62">
        <f>IF(H62=H63,1,0)</f>
        <v>1</v>
      </c>
    </row>
    <row r="63" spans="9:9" x14ac:dyDescent="0.25">
      <c r="I63">
        <f>IF(H63=H64,1,0)</f>
        <v>1</v>
      </c>
    </row>
    <row r="64" spans="9:9" x14ac:dyDescent="0.25">
      <c r="I64">
        <f>IF(H64=H65,1,0)</f>
        <v>1</v>
      </c>
    </row>
    <row r="65" spans="9:9" x14ac:dyDescent="0.25">
      <c r="I65">
        <f>IF(H65=H66,1,0)</f>
        <v>1</v>
      </c>
    </row>
    <row r="66" spans="9:9" x14ac:dyDescent="0.25">
      <c r="I66">
        <f>IF(H66=H67,1,0)</f>
        <v>1</v>
      </c>
    </row>
    <row r="67" spans="9:9" x14ac:dyDescent="0.25">
      <c r="I67">
        <f>IF(H67=H68,1,0)</f>
        <v>1</v>
      </c>
    </row>
    <row r="68" spans="9:9" x14ac:dyDescent="0.25">
      <c r="I68">
        <f>IF(H68=H69,1,0)</f>
        <v>1</v>
      </c>
    </row>
    <row r="69" spans="9:9" x14ac:dyDescent="0.25">
      <c r="I69">
        <f>IF(H69=H70,1,0)</f>
        <v>1</v>
      </c>
    </row>
    <row r="70" spans="9:9" x14ac:dyDescent="0.25">
      <c r="I70">
        <f>IF(H70=H71,1,0)</f>
        <v>1</v>
      </c>
    </row>
    <row r="71" spans="9:9" x14ac:dyDescent="0.25">
      <c r="I71">
        <f>IF(H71=H72,1,0)</f>
        <v>1</v>
      </c>
    </row>
    <row r="72" spans="9:9" x14ac:dyDescent="0.25">
      <c r="I72">
        <f>IF(H72=H73,1,0)</f>
        <v>1</v>
      </c>
    </row>
    <row r="73" spans="9:9" x14ac:dyDescent="0.25">
      <c r="I73">
        <f>IF(H73=H74,1,0)</f>
        <v>1</v>
      </c>
    </row>
    <row r="74" spans="9:9" x14ac:dyDescent="0.25">
      <c r="I74">
        <f>IF(H74=H75,1,0)</f>
        <v>1</v>
      </c>
    </row>
    <row r="75" spans="9:9" x14ac:dyDescent="0.25">
      <c r="I75">
        <f>IF(H75=H76,1,0)</f>
        <v>1</v>
      </c>
    </row>
    <row r="76" spans="9:9" x14ac:dyDescent="0.25">
      <c r="I76">
        <f>IF(H76=H77,1,0)</f>
        <v>1</v>
      </c>
    </row>
    <row r="77" spans="9:9" x14ac:dyDescent="0.25">
      <c r="I77">
        <f>IF(H77=H78,1,0)</f>
        <v>1</v>
      </c>
    </row>
    <row r="78" spans="9:9" x14ac:dyDescent="0.25">
      <c r="I78">
        <f>IF(H78=H79,1,0)</f>
        <v>1</v>
      </c>
    </row>
    <row r="79" spans="9:9" x14ac:dyDescent="0.25">
      <c r="I79">
        <f>IF(H79=H80,1,0)</f>
        <v>1</v>
      </c>
    </row>
    <row r="80" spans="9:9" x14ac:dyDescent="0.25">
      <c r="I80">
        <f>IF(H80=H81,1,0)</f>
        <v>1</v>
      </c>
    </row>
    <row r="81" spans="9:9" x14ac:dyDescent="0.25">
      <c r="I81">
        <f>IF(H81=H82,1,0)</f>
        <v>1</v>
      </c>
    </row>
    <row r="82" spans="9:9" x14ac:dyDescent="0.25">
      <c r="I82">
        <f>IF(H82=H83,1,0)</f>
        <v>1</v>
      </c>
    </row>
    <row r="83" spans="9:9" x14ac:dyDescent="0.25">
      <c r="I83">
        <f>IF(H83=H84,1,0)</f>
        <v>1</v>
      </c>
    </row>
    <row r="84" spans="9:9" x14ac:dyDescent="0.25">
      <c r="I84">
        <f>IF(H84=H85,1,0)</f>
        <v>1</v>
      </c>
    </row>
    <row r="85" spans="9:9" x14ac:dyDescent="0.25">
      <c r="I85">
        <f>IF(H85=H86,1,0)</f>
        <v>1</v>
      </c>
    </row>
    <row r="86" spans="9:9" x14ac:dyDescent="0.25">
      <c r="I86">
        <f>IF(H86=H87,1,0)</f>
        <v>1</v>
      </c>
    </row>
    <row r="87" spans="9:9" x14ac:dyDescent="0.25">
      <c r="I87">
        <f>IF(H87=H88,1,0)</f>
        <v>1</v>
      </c>
    </row>
    <row r="88" spans="9:9" x14ac:dyDescent="0.25">
      <c r="I88">
        <f>IF(H88=H89,1,0)</f>
        <v>1</v>
      </c>
    </row>
    <row r="89" spans="9:9" x14ac:dyDescent="0.25">
      <c r="I89">
        <f>IF(H89=H90,1,0)</f>
        <v>1</v>
      </c>
    </row>
    <row r="90" spans="9:9" x14ac:dyDescent="0.25">
      <c r="I90">
        <f>IF(H90=H91,1,0)</f>
        <v>1</v>
      </c>
    </row>
    <row r="91" spans="9:9" x14ac:dyDescent="0.25">
      <c r="I91">
        <f>IF(H91=H92,1,0)</f>
        <v>1</v>
      </c>
    </row>
    <row r="92" spans="9:9" x14ac:dyDescent="0.25">
      <c r="I92">
        <f>IF(H92=H93,1,0)</f>
        <v>1</v>
      </c>
    </row>
    <row r="93" spans="9:9" x14ac:dyDescent="0.25">
      <c r="I93">
        <f>IF(H93=H94,1,0)</f>
        <v>1</v>
      </c>
    </row>
    <row r="94" spans="9:9" x14ac:dyDescent="0.25">
      <c r="I94">
        <f>IF(H94=H95,1,0)</f>
        <v>1</v>
      </c>
    </row>
    <row r="95" spans="9:9" x14ac:dyDescent="0.25">
      <c r="I95">
        <f>IF(H95=H96,1,0)</f>
        <v>1</v>
      </c>
    </row>
    <row r="96" spans="9:9" x14ac:dyDescent="0.25">
      <c r="I96">
        <f>IF(H96=H97,1,0)</f>
        <v>1</v>
      </c>
    </row>
    <row r="97" spans="9:9" x14ac:dyDescent="0.25">
      <c r="I97">
        <f>IF(H97=H98,1,0)</f>
        <v>1</v>
      </c>
    </row>
    <row r="98" spans="9:9" x14ac:dyDescent="0.25">
      <c r="I98">
        <f>IF(H98=H99,1,0)</f>
        <v>1</v>
      </c>
    </row>
    <row r="99" spans="9:9" x14ac:dyDescent="0.25">
      <c r="I99">
        <f>IF(H99=H100,1,0)</f>
        <v>1</v>
      </c>
    </row>
    <row r="100" spans="9:9" x14ac:dyDescent="0.25">
      <c r="I100">
        <f>IF(H100=H101,1,0)</f>
        <v>1</v>
      </c>
    </row>
    <row r="101" spans="9:9" x14ac:dyDescent="0.25">
      <c r="I101">
        <f>IF(H101=H102,1,0)</f>
        <v>1</v>
      </c>
    </row>
    <row r="102" spans="9:9" x14ac:dyDescent="0.25">
      <c r="I102">
        <f>IF(H102=H103,1,0)</f>
        <v>1</v>
      </c>
    </row>
    <row r="103" spans="9:9" x14ac:dyDescent="0.25">
      <c r="I103">
        <f>IF(H103=H104,1,0)</f>
        <v>1</v>
      </c>
    </row>
    <row r="104" spans="9:9" x14ac:dyDescent="0.25">
      <c r="I104">
        <f>IF(H104=H105,1,0)</f>
        <v>1</v>
      </c>
    </row>
    <row r="105" spans="9:9" x14ac:dyDescent="0.25">
      <c r="I105">
        <f>IF(H105=H106,1,0)</f>
        <v>1</v>
      </c>
    </row>
    <row r="106" spans="9:9" x14ac:dyDescent="0.25">
      <c r="I106">
        <f>IF(H106=H107,1,0)</f>
        <v>1</v>
      </c>
    </row>
    <row r="107" spans="9:9" x14ac:dyDescent="0.25">
      <c r="I107">
        <f>IF(H107=H108,1,0)</f>
        <v>1</v>
      </c>
    </row>
    <row r="108" spans="9:9" x14ac:dyDescent="0.25">
      <c r="I108">
        <f>IF(H108=H109,1,0)</f>
        <v>1</v>
      </c>
    </row>
    <row r="109" spans="9:9" x14ac:dyDescent="0.25">
      <c r="I109">
        <f>IF(H109=H110,1,0)</f>
        <v>1</v>
      </c>
    </row>
    <row r="110" spans="9:9" x14ac:dyDescent="0.25">
      <c r="I110">
        <f>IF(H110=H111,1,0)</f>
        <v>1</v>
      </c>
    </row>
    <row r="111" spans="9:9" x14ac:dyDescent="0.25">
      <c r="I111">
        <f>IF(H111=H112,1,0)</f>
        <v>1</v>
      </c>
    </row>
    <row r="112" spans="9:9" x14ac:dyDescent="0.25">
      <c r="I112">
        <f>IF(H112=H113,1,0)</f>
        <v>1</v>
      </c>
    </row>
    <row r="113" spans="9:9" x14ac:dyDescent="0.25">
      <c r="I113">
        <f>IF(H113=H114,1,0)</f>
        <v>1</v>
      </c>
    </row>
    <row r="114" spans="9:9" x14ac:dyDescent="0.25">
      <c r="I114">
        <f>IF(H114=H115,1,0)</f>
        <v>1</v>
      </c>
    </row>
    <row r="115" spans="9:9" x14ac:dyDescent="0.25">
      <c r="I115">
        <f>IF(H115=H116,1,0)</f>
        <v>1</v>
      </c>
    </row>
    <row r="116" spans="9:9" x14ac:dyDescent="0.25">
      <c r="I116">
        <f>IF(H116=H117,1,0)</f>
        <v>1</v>
      </c>
    </row>
    <row r="117" spans="9:9" x14ac:dyDescent="0.25">
      <c r="I117">
        <f>IF(H117=H118,1,0)</f>
        <v>1</v>
      </c>
    </row>
    <row r="118" spans="9:9" x14ac:dyDescent="0.25">
      <c r="I118">
        <f>IF(H118=H119,1,0)</f>
        <v>1</v>
      </c>
    </row>
    <row r="119" spans="9:9" x14ac:dyDescent="0.25">
      <c r="I119">
        <f>IF(H119=H120,1,0)</f>
        <v>1</v>
      </c>
    </row>
    <row r="120" spans="9:9" x14ac:dyDescent="0.25">
      <c r="I120">
        <f>IF(H120=H121,1,0)</f>
        <v>1</v>
      </c>
    </row>
    <row r="121" spans="9:9" x14ac:dyDescent="0.25">
      <c r="I121">
        <f>IF(H121=H122,1,0)</f>
        <v>1</v>
      </c>
    </row>
    <row r="122" spans="9:9" x14ac:dyDescent="0.25">
      <c r="I122">
        <f>IF(H122=H123,1,0)</f>
        <v>1</v>
      </c>
    </row>
    <row r="123" spans="9:9" x14ac:dyDescent="0.25">
      <c r="I123">
        <f>IF(H123=H124,1,0)</f>
        <v>1</v>
      </c>
    </row>
    <row r="124" spans="9:9" x14ac:dyDescent="0.25">
      <c r="I124">
        <f>IF(H124=H125,1,0)</f>
        <v>1</v>
      </c>
    </row>
    <row r="125" spans="9:9" x14ac:dyDescent="0.25">
      <c r="I125">
        <f>IF(H125=H126,1,0)</f>
        <v>1</v>
      </c>
    </row>
    <row r="126" spans="9:9" x14ac:dyDescent="0.25">
      <c r="I126">
        <f>IF(H126=H127,1,0)</f>
        <v>1</v>
      </c>
    </row>
    <row r="127" spans="9:9" x14ac:dyDescent="0.25">
      <c r="I127">
        <f>IF(H127=H128,1,0)</f>
        <v>1</v>
      </c>
    </row>
    <row r="128" spans="9:9" x14ac:dyDescent="0.25">
      <c r="I128">
        <f>IF(H128=H129,1,0)</f>
        <v>1</v>
      </c>
    </row>
    <row r="129" spans="9:9" x14ac:dyDescent="0.25">
      <c r="I129">
        <f>IF(H129=H130,1,0)</f>
        <v>1</v>
      </c>
    </row>
    <row r="130" spans="9:9" x14ac:dyDescent="0.25">
      <c r="I130">
        <f>IF(H130=H131,1,0)</f>
        <v>1</v>
      </c>
    </row>
    <row r="131" spans="9:9" x14ac:dyDescent="0.25">
      <c r="I131">
        <f>IF(H131=H132,1,0)</f>
        <v>1</v>
      </c>
    </row>
    <row r="132" spans="9:9" x14ac:dyDescent="0.25">
      <c r="I132">
        <f>IF(H132=H133,1,0)</f>
        <v>1</v>
      </c>
    </row>
    <row r="133" spans="9:9" x14ac:dyDescent="0.25">
      <c r="I133">
        <f>IF(H133=H134,1,0)</f>
        <v>1</v>
      </c>
    </row>
    <row r="134" spans="9:9" x14ac:dyDescent="0.25">
      <c r="I134">
        <f>IF(H134=H135,1,0)</f>
        <v>1</v>
      </c>
    </row>
    <row r="135" spans="9:9" x14ac:dyDescent="0.25">
      <c r="I135">
        <f>IF(H135=H136,1,0)</f>
        <v>1</v>
      </c>
    </row>
    <row r="136" spans="9:9" x14ac:dyDescent="0.25">
      <c r="I136">
        <f>IF(H136=H137,1,0)</f>
        <v>1</v>
      </c>
    </row>
    <row r="137" spans="9:9" x14ac:dyDescent="0.25">
      <c r="I137">
        <f>IF(H137=H138,1,0)</f>
        <v>1</v>
      </c>
    </row>
    <row r="138" spans="9:9" x14ac:dyDescent="0.25">
      <c r="I138">
        <f>IF(H138=H139,1,0)</f>
        <v>1</v>
      </c>
    </row>
    <row r="139" spans="9:9" x14ac:dyDescent="0.25">
      <c r="I139">
        <f>IF(H139=H140,1,0)</f>
        <v>1</v>
      </c>
    </row>
    <row r="140" spans="9:9" x14ac:dyDescent="0.25">
      <c r="I140">
        <f>IF(H140=H141,1,0)</f>
        <v>1</v>
      </c>
    </row>
    <row r="141" spans="9:9" x14ac:dyDescent="0.25">
      <c r="I141">
        <f>IF(H141=H142,1,0)</f>
        <v>1</v>
      </c>
    </row>
    <row r="142" spans="9:9" x14ac:dyDescent="0.25">
      <c r="I142">
        <f>IF(H142=H143,1,0)</f>
        <v>1</v>
      </c>
    </row>
    <row r="143" spans="9:9" x14ac:dyDescent="0.25">
      <c r="I143">
        <f>IF(H143=H144,1,0)</f>
        <v>1</v>
      </c>
    </row>
    <row r="144" spans="9:9" x14ac:dyDescent="0.25">
      <c r="I144">
        <f>IF(H144=H145,1,0)</f>
        <v>1</v>
      </c>
    </row>
    <row r="145" spans="9:9" x14ac:dyDescent="0.25">
      <c r="I145">
        <f>IF(H145=H146,1,0)</f>
        <v>1</v>
      </c>
    </row>
    <row r="146" spans="9:9" x14ac:dyDescent="0.25">
      <c r="I146">
        <f>IF(H146=H147,1,0)</f>
        <v>1</v>
      </c>
    </row>
    <row r="147" spans="9:9" x14ac:dyDescent="0.25">
      <c r="I147">
        <f>IF(H147=H148,1,0)</f>
        <v>1</v>
      </c>
    </row>
    <row r="148" spans="9:9" x14ac:dyDescent="0.25">
      <c r="I148">
        <f>IF(H148=H149,1,0)</f>
        <v>1</v>
      </c>
    </row>
    <row r="149" spans="9:9" x14ac:dyDescent="0.25">
      <c r="I149">
        <f>IF(H149=H150,1,0)</f>
        <v>1</v>
      </c>
    </row>
    <row r="150" spans="9:9" x14ac:dyDescent="0.25">
      <c r="I150">
        <f>IF(H150=H151,1,0)</f>
        <v>1</v>
      </c>
    </row>
    <row r="151" spans="9:9" x14ac:dyDescent="0.25">
      <c r="I151">
        <f>IF(H151=H152,1,0)</f>
        <v>1</v>
      </c>
    </row>
    <row r="152" spans="9:9" x14ac:dyDescent="0.25">
      <c r="I152">
        <f>IF(H152=H153,1,0)</f>
        <v>1</v>
      </c>
    </row>
    <row r="153" spans="9:9" x14ac:dyDescent="0.25">
      <c r="I153">
        <f>IF(H153=H154,1,0)</f>
        <v>1</v>
      </c>
    </row>
    <row r="154" spans="9:9" x14ac:dyDescent="0.25">
      <c r="I154">
        <f>IF(H154=H155,1,0)</f>
        <v>1</v>
      </c>
    </row>
    <row r="155" spans="9:9" x14ac:dyDescent="0.25">
      <c r="I155">
        <f>IF(H155=H156,1,0)</f>
        <v>1</v>
      </c>
    </row>
    <row r="156" spans="9:9" x14ac:dyDescent="0.25">
      <c r="I156">
        <f>IF(H156=H157,1,0)</f>
        <v>1</v>
      </c>
    </row>
    <row r="157" spans="9:9" x14ac:dyDescent="0.25">
      <c r="I157">
        <f>IF(H157=H158,1,0)</f>
        <v>1</v>
      </c>
    </row>
    <row r="158" spans="9:9" x14ac:dyDescent="0.25">
      <c r="I158">
        <f>IF(H158=H159,1,0)</f>
        <v>1</v>
      </c>
    </row>
    <row r="159" spans="9:9" x14ac:dyDescent="0.25">
      <c r="I159">
        <f>IF(H159=H160,1,0)</f>
        <v>1</v>
      </c>
    </row>
    <row r="160" spans="9:9" x14ac:dyDescent="0.25">
      <c r="I160">
        <f>IF(H160=H161,1,0)</f>
        <v>1</v>
      </c>
    </row>
    <row r="161" spans="9:9" x14ac:dyDescent="0.25">
      <c r="I161">
        <f>IF(H161=H162,1,0)</f>
        <v>1</v>
      </c>
    </row>
    <row r="162" spans="9:9" x14ac:dyDescent="0.25">
      <c r="I162">
        <f>IF(H162=H163,1,0)</f>
        <v>1</v>
      </c>
    </row>
    <row r="163" spans="9:9" x14ac:dyDescent="0.25">
      <c r="I163">
        <f>IF(H163=H164,1,0)</f>
        <v>1</v>
      </c>
    </row>
    <row r="164" spans="9:9" x14ac:dyDescent="0.25">
      <c r="I164">
        <f>IF(H164=H165,1,0)</f>
        <v>1</v>
      </c>
    </row>
    <row r="165" spans="9:9" x14ac:dyDescent="0.25">
      <c r="I165">
        <f>IF(H165=H166,1,0)</f>
        <v>1</v>
      </c>
    </row>
    <row r="166" spans="9:9" x14ac:dyDescent="0.25">
      <c r="I166">
        <f>IF(H166=H167,1,0)</f>
        <v>1</v>
      </c>
    </row>
    <row r="167" spans="9:9" x14ac:dyDescent="0.25">
      <c r="I167">
        <f>IF(H167=H168,1,0)</f>
        <v>1</v>
      </c>
    </row>
    <row r="168" spans="9:9" x14ac:dyDescent="0.25">
      <c r="I168">
        <f>IF(H168=H169,1,0)</f>
        <v>1</v>
      </c>
    </row>
    <row r="169" spans="9:9" x14ac:dyDescent="0.25">
      <c r="I169">
        <f>IF(H169=H170,1,0)</f>
        <v>1</v>
      </c>
    </row>
    <row r="170" spans="9:9" x14ac:dyDescent="0.25">
      <c r="I170">
        <f>IF(H170=H171,1,0)</f>
        <v>1</v>
      </c>
    </row>
    <row r="171" spans="9:9" x14ac:dyDescent="0.25">
      <c r="I171">
        <f>IF(H171=H172,1,0)</f>
        <v>1</v>
      </c>
    </row>
    <row r="172" spans="9:9" x14ac:dyDescent="0.25">
      <c r="I172">
        <f>IF(H172=H173,1,0)</f>
        <v>1</v>
      </c>
    </row>
    <row r="173" spans="9:9" x14ac:dyDescent="0.25">
      <c r="I173">
        <f>IF(H173=H174,1,0)</f>
        <v>1</v>
      </c>
    </row>
    <row r="174" spans="9:9" x14ac:dyDescent="0.25">
      <c r="I174">
        <f>IF(H174=H175,1,0)</f>
        <v>1</v>
      </c>
    </row>
    <row r="175" spans="9:9" x14ac:dyDescent="0.25">
      <c r="I175">
        <f>IF(H175=H176,1,0)</f>
        <v>1</v>
      </c>
    </row>
    <row r="176" spans="9:9" x14ac:dyDescent="0.25">
      <c r="I176">
        <f>IF(H176=H177,1,0)</f>
        <v>1</v>
      </c>
    </row>
    <row r="177" spans="9:9" x14ac:dyDescent="0.25">
      <c r="I177">
        <f>IF(H177=H178,1,0)</f>
        <v>1</v>
      </c>
    </row>
    <row r="178" spans="9:9" x14ac:dyDescent="0.25">
      <c r="I178">
        <f>IF(H178=H179,1,0)</f>
        <v>1</v>
      </c>
    </row>
    <row r="179" spans="9:9" x14ac:dyDescent="0.25">
      <c r="I179">
        <f>IF(H179=H180,1,0)</f>
        <v>1</v>
      </c>
    </row>
    <row r="180" spans="9:9" x14ac:dyDescent="0.25">
      <c r="I180">
        <f>IF(H180=H181,1,0)</f>
        <v>1</v>
      </c>
    </row>
    <row r="181" spans="9:9" x14ac:dyDescent="0.25">
      <c r="I181">
        <f>IF(H181=H182,1,0)</f>
        <v>1</v>
      </c>
    </row>
    <row r="182" spans="9:9" x14ac:dyDescent="0.25">
      <c r="I182">
        <f>IF(H182=H183,1,0)</f>
        <v>1</v>
      </c>
    </row>
    <row r="183" spans="9:9" x14ac:dyDescent="0.25">
      <c r="I183">
        <f>IF(H183=H184,1,0)</f>
        <v>1</v>
      </c>
    </row>
    <row r="184" spans="9:9" x14ac:dyDescent="0.25">
      <c r="I184">
        <f>IF(H184=H185,1,0)</f>
        <v>1</v>
      </c>
    </row>
    <row r="185" spans="9:9" x14ac:dyDescent="0.25">
      <c r="I185">
        <f>IF(H185=H186,1,0)</f>
        <v>1</v>
      </c>
    </row>
    <row r="186" spans="9:9" x14ac:dyDescent="0.25">
      <c r="I186">
        <f>IF(H186=H187,1,0)</f>
        <v>1</v>
      </c>
    </row>
    <row r="187" spans="9:9" x14ac:dyDescent="0.25">
      <c r="I187">
        <f>IF(H187=H188,1,0)</f>
        <v>1</v>
      </c>
    </row>
    <row r="188" spans="9:9" x14ac:dyDescent="0.25">
      <c r="I188">
        <f>IF(H188=H189,1,0)</f>
        <v>1</v>
      </c>
    </row>
    <row r="189" spans="9:9" x14ac:dyDescent="0.25">
      <c r="I189">
        <f>IF(H189=H190,1,0)</f>
        <v>1</v>
      </c>
    </row>
    <row r="190" spans="9:9" x14ac:dyDescent="0.25">
      <c r="I190">
        <f>IF(H190=H191,1,0)</f>
        <v>1</v>
      </c>
    </row>
    <row r="191" spans="9:9" x14ac:dyDescent="0.25">
      <c r="I191">
        <f>IF(H191=H192,1,0)</f>
        <v>1</v>
      </c>
    </row>
    <row r="192" spans="9:9" x14ac:dyDescent="0.25">
      <c r="I192">
        <f>IF(H192=H193,1,0)</f>
        <v>1</v>
      </c>
    </row>
    <row r="193" spans="9:9" x14ac:dyDescent="0.25">
      <c r="I193">
        <f>IF(H193=H194,1,0)</f>
        <v>1</v>
      </c>
    </row>
    <row r="194" spans="9:9" x14ac:dyDescent="0.25">
      <c r="I194">
        <f>IF(H194=H195,1,0)</f>
        <v>1</v>
      </c>
    </row>
    <row r="195" spans="9:9" x14ac:dyDescent="0.25">
      <c r="I195">
        <f>IF(H195=H196,1,0)</f>
        <v>1</v>
      </c>
    </row>
    <row r="196" spans="9:9" x14ac:dyDescent="0.25">
      <c r="I196">
        <f>IF(H196=H197,1,0)</f>
        <v>1</v>
      </c>
    </row>
    <row r="197" spans="9:9" x14ac:dyDescent="0.25">
      <c r="I197">
        <f>IF(H197=H198,1,0)</f>
        <v>1</v>
      </c>
    </row>
    <row r="198" spans="9:9" x14ac:dyDescent="0.25">
      <c r="I198">
        <f>IF(H198=H199,1,0)</f>
        <v>1</v>
      </c>
    </row>
    <row r="199" spans="9:9" x14ac:dyDescent="0.25">
      <c r="I199">
        <f>IF(H199=H200,1,0)</f>
        <v>1</v>
      </c>
    </row>
    <row r="200" spans="9:9" x14ac:dyDescent="0.25">
      <c r="I200">
        <f>IF(H200=H201,1,0)</f>
        <v>1</v>
      </c>
    </row>
    <row r="201" spans="9:9" x14ac:dyDescent="0.25">
      <c r="I201">
        <f>IF(H201=H202,1,0)</f>
        <v>1</v>
      </c>
    </row>
    <row r="202" spans="9:9" x14ac:dyDescent="0.25">
      <c r="I202">
        <f>IF(H202=H203,1,0)</f>
        <v>1</v>
      </c>
    </row>
    <row r="203" spans="9:9" x14ac:dyDescent="0.25">
      <c r="I203">
        <f>IF(H203=H204,1,0)</f>
        <v>1</v>
      </c>
    </row>
    <row r="204" spans="9:9" x14ac:dyDescent="0.25">
      <c r="I204">
        <f>IF(H204=H205,1,0)</f>
        <v>1</v>
      </c>
    </row>
    <row r="205" spans="9:9" x14ac:dyDescent="0.25">
      <c r="I205">
        <f>IF(H205=H206,1,0)</f>
        <v>1</v>
      </c>
    </row>
    <row r="206" spans="9:9" x14ac:dyDescent="0.25">
      <c r="I206">
        <f>IF(H206=H207,1,0)</f>
        <v>1</v>
      </c>
    </row>
    <row r="207" spans="9:9" x14ac:dyDescent="0.25">
      <c r="I207">
        <f>IF(H207=H208,1,0)</f>
        <v>1</v>
      </c>
    </row>
    <row r="208" spans="9:9" x14ac:dyDescent="0.25">
      <c r="I208">
        <f>IF(H208=H209,1,0)</f>
        <v>1</v>
      </c>
    </row>
    <row r="209" spans="9:9" x14ac:dyDescent="0.25">
      <c r="I209">
        <f>IF(H209=H210,1,0)</f>
        <v>1</v>
      </c>
    </row>
    <row r="210" spans="9:9" x14ac:dyDescent="0.25">
      <c r="I210">
        <f>IF(H210=H211,1,0)</f>
        <v>1</v>
      </c>
    </row>
    <row r="211" spans="9:9" x14ac:dyDescent="0.25">
      <c r="I211">
        <f>IF(H211=H212,1,0)</f>
        <v>1</v>
      </c>
    </row>
    <row r="212" spans="9:9" x14ac:dyDescent="0.25">
      <c r="I212">
        <f>IF(H212=H213,1,0)</f>
        <v>1</v>
      </c>
    </row>
    <row r="213" spans="9:9" x14ac:dyDescent="0.25">
      <c r="I213">
        <f>IF(H213=H214,1,0)</f>
        <v>1</v>
      </c>
    </row>
    <row r="214" spans="9:9" x14ac:dyDescent="0.25">
      <c r="I214">
        <f>IF(H214=H215,1,0)</f>
        <v>1</v>
      </c>
    </row>
    <row r="215" spans="9:9" x14ac:dyDescent="0.25">
      <c r="I215">
        <f>IF(H215=H216,1,0)</f>
        <v>1</v>
      </c>
    </row>
    <row r="216" spans="9:9" x14ac:dyDescent="0.25">
      <c r="I216">
        <f>IF(H216=H217,1,0)</f>
        <v>1</v>
      </c>
    </row>
    <row r="217" spans="9:9" x14ac:dyDescent="0.25">
      <c r="I217">
        <f>IF(H217=H218,1,0)</f>
        <v>1</v>
      </c>
    </row>
    <row r="218" spans="9:9" x14ac:dyDescent="0.25">
      <c r="I218">
        <f>IF(H218=H219,1,0)</f>
        <v>1</v>
      </c>
    </row>
    <row r="219" spans="9:9" x14ac:dyDescent="0.25">
      <c r="I219">
        <f>IF(H219=H220,1,0)</f>
        <v>1</v>
      </c>
    </row>
    <row r="220" spans="9:9" x14ac:dyDescent="0.25">
      <c r="I220">
        <f>IF(H220=H221,1,0)</f>
        <v>1</v>
      </c>
    </row>
    <row r="221" spans="9:9" x14ac:dyDescent="0.25">
      <c r="I221">
        <f>IF(H221=H222,1,0)</f>
        <v>1</v>
      </c>
    </row>
    <row r="222" spans="9:9" x14ac:dyDescent="0.25">
      <c r="I222">
        <f>IF(H222=H223,1,0)</f>
        <v>1</v>
      </c>
    </row>
    <row r="223" spans="9:9" x14ac:dyDescent="0.25">
      <c r="I223">
        <f>IF(H223=H224,1,0)</f>
        <v>1</v>
      </c>
    </row>
    <row r="224" spans="9:9" x14ac:dyDescent="0.25">
      <c r="I224">
        <f>IF(H224=H225,1,0)</f>
        <v>1</v>
      </c>
    </row>
    <row r="225" spans="9:9" x14ac:dyDescent="0.25">
      <c r="I225">
        <f>IF(H225=H226,1,0)</f>
        <v>1</v>
      </c>
    </row>
    <row r="226" spans="9:9" x14ac:dyDescent="0.25">
      <c r="I226">
        <f>IF(H226=H227,1,0)</f>
        <v>1</v>
      </c>
    </row>
    <row r="227" spans="9:9" x14ac:dyDescent="0.25">
      <c r="I227">
        <f>IF(H227=H228,1,0)</f>
        <v>1</v>
      </c>
    </row>
    <row r="228" spans="9:9" x14ac:dyDescent="0.25">
      <c r="I228">
        <f>IF(H228=H229,1,0)</f>
        <v>1</v>
      </c>
    </row>
    <row r="229" spans="9:9" x14ac:dyDescent="0.25">
      <c r="I229">
        <f>IF(H229=H230,1,0)</f>
        <v>1</v>
      </c>
    </row>
    <row r="230" spans="9:9" x14ac:dyDescent="0.25">
      <c r="I230">
        <f>IF(H230=H231,1,0)</f>
        <v>1</v>
      </c>
    </row>
    <row r="231" spans="9:9" x14ac:dyDescent="0.25">
      <c r="I231">
        <f>IF(H231=H232,1,0)</f>
        <v>1</v>
      </c>
    </row>
    <row r="232" spans="9:9" x14ac:dyDescent="0.25">
      <c r="I232">
        <f>IF(H232=H233,1,0)</f>
        <v>1</v>
      </c>
    </row>
    <row r="233" spans="9:9" x14ac:dyDescent="0.25">
      <c r="I233">
        <f>IF(H233=H234,1,0)</f>
        <v>1</v>
      </c>
    </row>
    <row r="234" spans="9:9" x14ac:dyDescent="0.25">
      <c r="I234">
        <f>IF(H234=H235,1,0)</f>
        <v>1</v>
      </c>
    </row>
    <row r="235" spans="9:9" x14ac:dyDescent="0.25">
      <c r="I235">
        <f>IF(H235=H236,1,0)</f>
        <v>1</v>
      </c>
    </row>
    <row r="236" spans="9:9" x14ac:dyDescent="0.25">
      <c r="I236">
        <f>IF(H236=H237,1,0)</f>
        <v>1</v>
      </c>
    </row>
    <row r="237" spans="9:9" x14ac:dyDescent="0.25">
      <c r="I237">
        <f>IF(H237=H238,1,0)</f>
        <v>1</v>
      </c>
    </row>
    <row r="238" spans="9:9" x14ac:dyDescent="0.25">
      <c r="I238">
        <f>IF(H238=H239,1,0)</f>
        <v>1</v>
      </c>
    </row>
    <row r="239" spans="9:9" x14ac:dyDescent="0.25">
      <c r="I239">
        <f>IF(H239=H240,1,0)</f>
        <v>1</v>
      </c>
    </row>
    <row r="240" spans="9:9" x14ac:dyDescent="0.25">
      <c r="I240">
        <f>IF(H240=H241,1,0)</f>
        <v>1</v>
      </c>
    </row>
    <row r="241" spans="9:9" x14ac:dyDescent="0.25">
      <c r="I241">
        <f>IF(H241=H242,1,0)</f>
        <v>1</v>
      </c>
    </row>
    <row r="242" spans="9:9" x14ac:dyDescent="0.25">
      <c r="I242">
        <f>IF(H242=H243,1,0)</f>
        <v>1</v>
      </c>
    </row>
    <row r="243" spans="9:9" x14ac:dyDescent="0.25">
      <c r="I243">
        <f>IF(H243=H244,1,0)</f>
        <v>1</v>
      </c>
    </row>
    <row r="244" spans="9:9" x14ac:dyDescent="0.25">
      <c r="I244">
        <f>IF(H244=H245,1,0)</f>
        <v>1</v>
      </c>
    </row>
    <row r="245" spans="9:9" x14ac:dyDescent="0.25">
      <c r="I245">
        <f>IF(H245=H246,1,0)</f>
        <v>1</v>
      </c>
    </row>
    <row r="246" spans="9:9" x14ac:dyDescent="0.25">
      <c r="I246">
        <f>IF(H246=H247,1,0)</f>
        <v>1</v>
      </c>
    </row>
    <row r="247" spans="9:9" x14ac:dyDescent="0.25">
      <c r="I247">
        <f>IF(H247=H248,1,0)</f>
        <v>1</v>
      </c>
    </row>
    <row r="248" spans="9:9" x14ac:dyDescent="0.25">
      <c r="I248">
        <f>IF(H248=H249,1,0)</f>
        <v>1</v>
      </c>
    </row>
    <row r="249" spans="9:9" x14ac:dyDescent="0.25">
      <c r="I249">
        <f>IF(H249=H250,1,0)</f>
        <v>1</v>
      </c>
    </row>
    <row r="250" spans="9:9" x14ac:dyDescent="0.25">
      <c r="I250">
        <f>IF(H250=H251,1,0)</f>
        <v>1</v>
      </c>
    </row>
    <row r="251" spans="9:9" x14ac:dyDescent="0.25">
      <c r="I251">
        <f>IF(H251=H252,1,0)</f>
        <v>1</v>
      </c>
    </row>
    <row r="252" spans="9:9" x14ac:dyDescent="0.25">
      <c r="I252">
        <f>IF(H252=H253,1,0)</f>
        <v>1</v>
      </c>
    </row>
    <row r="253" spans="9:9" x14ac:dyDescent="0.25">
      <c r="I253">
        <f>IF(H253=H254,1,0)</f>
        <v>1</v>
      </c>
    </row>
    <row r="254" spans="9:9" x14ac:dyDescent="0.25">
      <c r="I254">
        <f>IF(H254=H255,1,0)</f>
        <v>1</v>
      </c>
    </row>
    <row r="255" spans="9:9" x14ac:dyDescent="0.25">
      <c r="I255">
        <f>IF(H255=H256,1,0)</f>
        <v>1</v>
      </c>
    </row>
    <row r="256" spans="9:9" x14ac:dyDescent="0.25">
      <c r="I256">
        <f>IF(H256=H257,1,0)</f>
        <v>1</v>
      </c>
    </row>
    <row r="257" spans="9:9" x14ac:dyDescent="0.25">
      <c r="I257">
        <f>IF(H257=H258,1,0)</f>
        <v>1</v>
      </c>
    </row>
    <row r="258" spans="9:9" x14ac:dyDescent="0.25">
      <c r="I258">
        <f>IF(H258=H259,1,0)</f>
        <v>1</v>
      </c>
    </row>
    <row r="259" spans="9:9" x14ac:dyDescent="0.25">
      <c r="I259">
        <f>IF(H259=H260,1,0)</f>
        <v>1</v>
      </c>
    </row>
    <row r="260" spans="9:9" x14ac:dyDescent="0.25">
      <c r="I260">
        <f>IF(H260=H261,1,0)</f>
        <v>1</v>
      </c>
    </row>
    <row r="261" spans="9:9" x14ac:dyDescent="0.25">
      <c r="I261">
        <f>IF(H261=H262,1,0)</f>
        <v>1</v>
      </c>
    </row>
    <row r="262" spans="9:9" x14ac:dyDescent="0.25">
      <c r="I262">
        <f>IF(H262=H263,1,0)</f>
        <v>1</v>
      </c>
    </row>
    <row r="263" spans="9:9" x14ac:dyDescent="0.25">
      <c r="I263">
        <f>IF(H263=H264,1,0)</f>
        <v>1</v>
      </c>
    </row>
    <row r="264" spans="9:9" x14ac:dyDescent="0.25">
      <c r="I264">
        <f>IF(H264=H265,1,0)</f>
        <v>1</v>
      </c>
    </row>
    <row r="265" spans="9:9" x14ac:dyDescent="0.25">
      <c r="I265">
        <f>IF(H265=H266,1,0)</f>
        <v>1</v>
      </c>
    </row>
    <row r="266" spans="9:9" x14ac:dyDescent="0.25">
      <c r="I266">
        <f>IF(H266=H267,1,0)</f>
        <v>1</v>
      </c>
    </row>
    <row r="267" spans="9:9" x14ac:dyDescent="0.25">
      <c r="I267">
        <f>IF(H267=H268,1,0)</f>
        <v>1</v>
      </c>
    </row>
    <row r="268" spans="9:9" x14ac:dyDescent="0.25">
      <c r="I268">
        <f>IF(H268=H269,1,0)</f>
        <v>1</v>
      </c>
    </row>
    <row r="269" spans="9:9" x14ac:dyDescent="0.25">
      <c r="I269">
        <f>IF(H269=H270,1,0)</f>
        <v>1</v>
      </c>
    </row>
    <row r="270" spans="9:9" x14ac:dyDescent="0.25">
      <c r="I270">
        <f>IF(H270=H271,1,0)</f>
        <v>1</v>
      </c>
    </row>
    <row r="271" spans="9:9" x14ac:dyDescent="0.25">
      <c r="I271">
        <f>IF(H271=H272,1,0)</f>
        <v>1</v>
      </c>
    </row>
    <row r="272" spans="9:9" x14ac:dyDescent="0.25">
      <c r="I272">
        <f>IF(H272=H273,1,0)</f>
        <v>1</v>
      </c>
    </row>
    <row r="273" spans="9:9" x14ac:dyDescent="0.25">
      <c r="I273">
        <f>IF(H273=H274,1,0)</f>
        <v>1</v>
      </c>
    </row>
    <row r="274" spans="9:9" x14ac:dyDescent="0.25">
      <c r="I274">
        <f>IF(H274=H275,1,0)</f>
        <v>1</v>
      </c>
    </row>
    <row r="275" spans="9:9" x14ac:dyDescent="0.25">
      <c r="I275">
        <f>IF(H275=H276,1,0)</f>
        <v>1</v>
      </c>
    </row>
    <row r="276" spans="9:9" x14ac:dyDescent="0.25">
      <c r="I276">
        <f>IF(H276=H277,1,0)</f>
        <v>1</v>
      </c>
    </row>
    <row r="277" spans="9:9" x14ac:dyDescent="0.25">
      <c r="I277">
        <f>IF(H277=H278,1,0)</f>
        <v>1</v>
      </c>
    </row>
    <row r="278" spans="9:9" x14ac:dyDescent="0.25">
      <c r="I278">
        <f>IF(H278=H279,1,0)</f>
        <v>1</v>
      </c>
    </row>
    <row r="279" spans="9:9" x14ac:dyDescent="0.25">
      <c r="I279">
        <f>IF(H279=H280,1,0)</f>
        <v>1</v>
      </c>
    </row>
    <row r="280" spans="9:9" x14ac:dyDescent="0.25">
      <c r="I280">
        <f>IF(H280=H281,1,0)</f>
        <v>1</v>
      </c>
    </row>
    <row r="281" spans="9:9" x14ac:dyDescent="0.25">
      <c r="I281">
        <f>IF(H281=H282,1,0)</f>
        <v>1</v>
      </c>
    </row>
    <row r="282" spans="9:9" x14ac:dyDescent="0.25">
      <c r="I282">
        <f>IF(H282=H283,1,0)</f>
        <v>1</v>
      </c>
    </row>
    <row r="283" spans="9:9" x14ac:dyDescent="0.25">
      <c r="I283">
        <f>IF(H283=H284,1,0)</f>
        <v>1</v>
      </c>
    </row>
    <row r="284" spans="9:9" x14ac:dyDescent="0.25">
      <c r="I284">
        <f>IF(H284=H285,1,0)</f>
        <v>1</v>
      </c>
    </row>
    <row r="285" spans="9:9" x14ac:dyDescent="0.25">
      <c r="I285">
        <f>IF(H285=H286,1,0)</f>
        <v>1</v>
      </c>
    </row>
    <row r="286" spans="9:9" x14ac:dyDescent="0.25">
      <c r="I286">
        <f>IF(H286=H287,1,0)</f>
        <v>1</v>
      </c>
    </row>
    <row r="287" spans="9:9" x14ac:dyDescent="0.25">
      <c r="I287">
        <f>IF(H287=H288,1,0)</f>
        <v>1</v>
      </c>
    </row>
    <row r="288" spans="9:9" x14ac:dyDescent="0.25">
      <c r="I288">
        <f>IF(H288=H289,1,0)</f>
        <v>1</v>
      </c>
    </row>
    <row r="289" spans="9:9" x14ac:dyDescent="0.25">
      <c r="I289">
        <f>IF(H289=H290,1,0)</f>
        <v>1</v>
      </c>
    </row>
    <row r="290" spans="9:9" x14ac:dyDescent="0.25">
      <c r="I290">
        <f>IF(H290=H291,1,0)</f>
        <v>1</v>
      </c>
    </row>
    <row r="291" spans="9:9" x14ac:dyDescent="0.25">
      <c r="I291">
        <f>IF(H291=H292,1,0)</f>
        <v>1</v>
      </c>
    </row>
    <row r="292" spans="9:9" x14ac:dyDescent="0.25">
      <c r="I292">
        <f>IF(H292=H293,1,0)</f>
        <v>1</v>
      </c>
    </row>
    <row r="293" spans="9:9" x14ac:dyDescent="0.25">
      <c r="I293">
        <f>IF(H293=H294,1,0)</f>
        <v>1</v>
      </c>
    </row>
    <row r="294" spans="9:9" x14ac:dyDescent="0.25">
      <c r="I294">
        <f>IF(H294=H295,1,0)</f>
        <v>1</v>
      </c>
    </row>
    <row r="295" spans="9:9" x14ac:dyDescent="0.25">
      <c r="I295">
        <f>IF(H295=H296,1,0)</f>
        <v>1</v>
      </c>
    </row>
    <row r="296" spans="9:9" x14ac:dyDescent="0.25">
      <c r="I296">
        <f>IF(H296=H297,1,0)</f>
        <v>1</v>
      </c>
    </row>
    <row r="297" spans="9:9" x14ac:dyDescent="0.25">
      <c r="I297">
        <f>IF(H297=H298,1,0)</f>
        <v>1</v>
      </c>
    </row>
    <row r="298" spans="9:9" x14ac:dyDescent="0.25">
      <c r="I298">
        <f>IF(H298=H299,1,0)</f>
        <v>1</v>
      </c>
    </row>
    <row r="299" spans="9:9" x14ac:dyDescent="0.25">
      <c r="I299">
        <f>IF(H299=H300,1,0)</f>
        <v>1</v>
      </c>
    </row>
    <row r="300" spans="9:9" x14ac:dyDescent="0.25">
      <c r="I300">
        <f>IF(H300=H301,1,0)</f>
        <v>1</v>
      </c>
    </row>
    <row r="301" spans="9:9" x14ac:dyDescent="0.25">
      <c r="I301">
        <f>IF(H301=H302,1,0)</f>
        <v>1</v>
      </c>
    </row>
    <row r="302" spans="9:9" x14ac:dyDescent="0.25">
      <c r="I302">
        <f>IF(H302=H303,1,0)</f>
        <v>1</v>
      </c>
    </row>
    <row r="303" spans="9:9" x14ac:dyDescent="0.25">
      <c r="I303">
        <f>IF(H303=H304,1,0)</f>
        <v>1</v>
      </c>
    </row>
    <row r="304" spans="9:9" x14ac:dyDescent="0.25">
      <c r="I304">
        <f>IF(H304=H305,1,0)</f>
        <v>1</v>
      </c>
    </row>
    <row r="305" spans="9:9" x14ac:dyDescent="0.25">
      <c r="I305">
        <f>IF(H305=H306,1,0)</f>
        <v>1</v>
      </c>
    </row>
    <row r="306" spans="9:9" x14ac:dyDescent="0.25">
      <c r="I306">
        <f>IF(H306=H307,1,0)</f>
        <v>1</v>
      </c>
    </row>
    <row r="307" spans="9:9" x14ac:dyDescent="0.25">
      <c r="I307">
        <f>IF(H307=H308,1,0)</f>
        <v>1</v>
      </c>
    </row>
    <row r="308" spans="9:9" x14ac:dyDescent="0.25">
      <c r="I308">
        <f>IF(H308=H309,1,0)</f>
        <v>1</v>
      </c>
    </row>
    <row r="309" spans="9:9" x14ac:dyDescent="0.25">
      <c r="I309">
        <f>IF(H309=H310,1,0)</f>
        <v>1</v>
      </c>
    </row>
    <row r="310" spans="9:9" x14ac:dyDescent="0.25">
      <c r="I310">
        <f>IF(H310=H311,1,0)</f>
        <v>1</v>
      </c>
    </row>
    <row r="311" spans="9:9" x14ac:dyDescent="0.25">
      <c r="I311">
        <f>IF(H311=H312,1,0)</f>
        <v>1</v>
      </c>
    </row>
    <row r="312" spans="9:9" x14ac:dyDescent="0.25">
      <c r="I312">
        <f>IF(H312=H313,1,0)</f>
        <v>1</v>
      </c>
    </row>
    <row r="313" spans="9:9" x14ac:dyDescent="0.25">
      <c r="I313">
        <f>IF(H313=H314,1,0)</f>
        <v>1</v>
      </c>
    </row>
    <row r="314" spans="9:9" x14ac:dyDescent="0.25">
      <c r="I314">
        <f>IF(H314=H315,1,0)</f>
        <v>1</v>
      </c>
    </row>
    <row r="315" spans="9:9" x14ac:dyDescent="0.25">
      <c r="I315">
        <f>IF(H315=H316,1,0)</f>
        <v>1</v>
      </c>
    </row>
    <row r="316" spans="9:9" x14ac:dyDescent="0.25">
      <c r="I316">
        <f>IF(H316=H317,1,0)</f>
        <v>1</v>
      </c>
    </row>
    <row r="317" spans="9:9" x14ac:dyDescent="0.25">
      <c r="I317">
        <f>IF(H317=H318,1,0)</f>
        <v>1</v>
      </c>
    </row>
    <row r="318" spans="9:9" x14ac:dyDescent="0.25">
      <c r="I318">
        <f>IF(H318=H319,1,0)</f>
        <v>1</v>
      </c>
    </row>
    <row r="319" spans="9:9" x14ac:dyDescent="0.25">
      <c r="I319">
        <f>IF(H319=H320,1,0)</f>
        <v>1</v>
      </c>
    </row>
    <row r="320" spans="9:9" x14ac:dyDescent="0.25">
      <c r="I320">
        <f>IF(H320=H321,1,0)</f>
        <v>1</v>
      </c>
    </row>
    <row r="321" spans="9:9" x14ac:dyDescent="0.25">
      <c r="I321">
        <f>IF(H321=H322,1,0)</f>
        <v>1</v>
      </c>
    </row>
    <row r="322" spans="9:9" x14ac:dyDescent="0.25">
      <c r="I322">
        <f>IF(H322=H323,1,0)</f>
        <v>1</v>
      </c>
    </row>
    <row r="323" spans="9:9" x14ac:dyDescent="0.25">
      <c r="I323">
        <f>IF(H323=H324,1,0)</f>
        <v>1</v>
      </c>
    </row>
    <row r="324" spans="9:9" x14ac:dyDescent="0.25">
      <c r="I324">
        <f>IF(H324=H325,1,0)</f>
        <v>1</v>
      </c>
    </row>
    <row r="325" spans="9:9" x14ac:dyDescent="0.25">
      <c r="I325">
        <f>IF(H325=H326,1,0)</f>
        <v>1</v>
      </c>
    </row>
    <row r="326" spans="9:9" x14ac:dyDescent="0.25">
      <c r="I326">
        <f>IF(H326=H327,1,0)</f>
        <v>1</v>
      </c>
    </row>
    <row r="327" spans="9:9" x14ac:dyDescent="0.25">
      <c r="I327">
        <f>IF(H327=H328,1,0)</f>
        <v>1</v>
      </c>
    </row>
    <row r="328" spans="9:9" x14ac:dyDescent="0.25">
      <c r="I328">
        <f>IF(H328=H329,1,0)</f>
        <v>1</v>
      </c>
    </row>
    <row r="329" spans="9:9" x14ac:dyDescent="0.25">
      <c r="I329">
        <f>IF(H329=H330,1,0)</f>
        <v>1</v>
      </c>
    </row>
    <row r="330" spans="9:9" x14ac:dyDescent="0.25">
      <c r="I330">
        <f>IF(H330=H331,1,0)</f>
        <v>1</v>
      </c>
    </row>
    <row r="331" spans="9:9" x14ac:dyDescent="0.25">
      <c r="I331">
        <f>IF(H331=H332,1,0)</f>
        <v>1</v>
      </c>
    </row>
    <row r="332" spans="9:9" x14ac:dyDescent="0.25">
      <c r="I332">
        <f>IF(H332=H333,1,0)</f>
        <v>1</v>
      </c>
    </row>
    <row r="333" spans="9:9" x14ac:dyDescent="0.25">
      <c r="I333">
        <f>IF(H333=H334,1,0)</f>
        <v>1</v>
      </c>
    </row>
    <row r="334" spans="9:9" x14ac:dyDescent="0.25">
      <c r="I334">
        <f>IF(H334=H335,1,0)</f>
        <v>1</v>
      </c>
    </row>
    <row r="335" spans="9:9" x14ac:dyDescent="0.25">
      <c r="I335">
        <f>IF(H335=H336,1,0)</f>
        <v>1</v>
      </c>
    </row>
    <row r="336" spans="9:9" x14ac:dyDescent="0.25">
      <c r="I336">
        <f>IF(H336=H337,1,0)</f>
        <v>1</v>
      </c>
    </row>
    <row r="337" spans="9:9" x14ac:dyDescent="0.25">
      <c r="I337">
        <f>IF(H337=H338,1,0)</f>
        <v>1</v>
      </c>
    </row>
    <row r="338" spans="9:9" x14ac:dyDescent="0.25">
      <c r="I338">
        <f>IF(H338=H339,1,0)</f>
        <v>1</v>
      </c>
    </row>
    <row r="339" spans="9:9" x14ac:dyDescent="0.25">
      <c r="I339">
        <f>IF(H339=H340,1,0)</f>
        <v>1</v>
      </c>
    </row>
    <row r="340" spans="9:9" x14ac:dyDescent="0.25">
      <c r="I340">
        <f>IF(H340=H341,1,0)</f>
        <v>1</v>
      </c>
    </row>
    <row r="341" spans="9:9" x14ac:dyDescent="0.25">
      <c r="I341">
        <f>IF(H341=H342,1,0)</f>
        <v>1</v>
      </c>
    </row>
    <row r="342" spans="9:9" x14ac:dyDescent="0.25">
      <c r="I342">
        <f>IF(H342=H343,1,0)</f>
        <v>1</v>
      </c>
    </row>
    <row r="343" spans="9:9" x14ac:dyDescent="0.25">
      <c r="I343">
        <f>IF(H343=H344,1,0)</f>
        <v>1</v>
      </c>
    </row>
    <row r="344" spans="9:9" x14ac:dyDescent="0.25">
      <c r="I344">
        <f>IF(H344=H345,1,0)</f>
        <v>1</v>
      </c>
    </row>
    <row r="345" spans="9:9" x14ac:dyDescent="0.25">
      <c r="I345">
        <f>IF(H345=H346,1,0)</f>
        <v>1</v>
      </c>
    </row>
    <row r="346" spans="9:9" x14ac:dyDescent="0.25">
      <c r="I346">
        <f>IF(H346=H347,1,0)</f>
        <v>1</v>
      </c>
    </row>
    <row r="347" spans="9:9" x14ac:dyDescent="0.25">
      <c r="I347">
        <f>IF(H347=H348,1,0)</f>
        <v>1</v>
      </c>
    </row>
    <row r="348" spans="9:9" x14ac:dyDescent="0.25">
      <c r="I348">
        <f>IF(H348=H349,1,0)</f>
        <v>1</v>
      </c>
    </row>
    <row r="349" spans="9:9" x14ac:dyDescent="0.25">
      <c r="I349">
        <f>IF(H349=H350,1,0)</f>
        <v>1</v>
      </c>
    </row>
    <row r="350" spans="9:9" x14ac:dyDescent="0.25">
      <c r="I350">
        <f>IF(H350=H351,1,0)</f>
        <v>1</v>
      </c>
    </row>
    <row r="351" spans="9:9" x14ac:dyDescent="0.25">
      <c r="I351">
        <f>IF(H351=H352,1,0)</f>
        <v>1</v>
      </c>
    </row>
    <row r="352" spans="9:9" x14ac:dyDescent="0.25">
      <c r="I352">
        <f>IF(H352=H353,1,0)</f>
        <v>1</v>
      </c>
    </row>
    <row r="353" spans="9:9" x14ac:dyDescent="0.25">
      <c r="I353">
        <f>IF(H353=H354,1,0)</f>
        <v>1</v>
      </c>
    </row>
    <row r="354" spans="9:9" x14ac:dyDescent="0.25">
      <c r="I354">
        <f>IF(H354=H355,1,0)</f>
        <v>1</v>
      </c>
    </row>
    <row r="355" spans="9:9" x14ac:dyDescent="0.25">
      <c r="I355">
        <f>IF(H355=H356,1,0)</f>
        <v>1</v>
      </c>
    </row>
    <row r="356" spans="9:9" x14ac:dyDescent="0.25">
      <c r="I356">
        <f>IF(H356=H357,1,0)</f>
        <v>1</v>
      </c>
    </row>
    <row r="357" spans="9:9" x14ac:dyDescent="0.25">
      <c r="I357">
        <f>IF(H357=H358,1,0)</f>
        <v>1</v>
      </c>
    </row>
    <row r="358" spans="9:9" x14ac:dyDescent="0.25">
      <c r="I358">
        <f>IF(H358=H359,1,0)</f>
        <v>1</v>
      </c>
    </row>
    <row r="359" spans="9:9" x14ac:dyDescent="0.25">
      <c r="I359">
        <f>IF(H359=H360,1,0)</f>
        <v>1</v>
      </c>
    </row>
    <row r="360" spans="9:9" x14ac:dyDescent="0.25">
      <c r="I360">
        <f>IF(H360=H361,1,0)</f>
        <v>1</v>
      </c>
    </row>
    <row r="361" spans="9:9" x14ac:dyDescent="0.25">
      <c r="I361">
        <f>IF(H361=H362,1,0)</f>
        <v>1</v>
      </c>
    </row>
    <row r="362" spans="9:9" x14ac:dyDescent="0.25">
      <c r="I362">
        <f>IF(H362=H363,1,0)</f>
        <v>1</v>
      </c>
    </row>
    <row r="363" spans="9:9" x14ac:dyDescent="0.25">
      <c r="I363">
        <f>IF(H363=H364,1,0)</f>
        <v>1</v>
      </c>
    </row>
    <row r="364" spans="9:9" x14ac:dyDescent="0.25">
      <c r="I364">
        <f>IF(H364=H365,1,0)</f>
        <v>1</v>
      </c>
    </row>
    <row r="365" spans="9:9" x14ac:dyDescent="0.25">
      <c r="I365">
        <f>IF(H365=H366,1,0)</f>
        <v>1</v>
      </c>
    </row>
    <row r="366" spans="9:9" x14ac:dyDescent="0.25">
      <c r="I366">
        <f>IF(H366=H367,1,0)</f>
        <v>1</v>
      </c>
    </row>
    <row r="367" spans="9:9" x14ac:dyDescent="0.25">
      <c r="I367">
        <f>IF(H367=H368,1,0)</f>
        <v>1</v>
      </c>
    </row>
    <row r="368" spans="9:9" x14ac:dyDescent="0.25">
      <c r="I368">
        <f>IF(H368=H369,1,0)</f>
        <v>1</v>
      </c>
    </row>
    <row r="369" spans="9:9" x14ac:dyDescent="0.25">
      <c r="I369">
        <f>IF(H369=H370,1,0)</f>
        <v>1</v>
      </c>
    </row>
    <row r="370" spans="9:9" x14ac:dyDescent="0.25">
      <c r="I370">
        <f>IF(H370=H371,1,0)</f>
        <v>1</v>
      </c>
    </row>
    <row r="371" spans="9:9" x14ac:dyDescent="0.25">
      <c r="I371">
        <f>IF(H371=H372,1,0)</f>
        <v>1</v>
      </c>
    </row>
    <row r="372" spans="9:9" x14ac:dyDescent="0.25">
      <c r="I372">
        <f>IF(H372=H373,1,0)</f>
        <v>1</v>
      </c>
    </row>
    <row r="373" spans="9:9" x14ac:dyDescent="0.25">
      <c r="I373">
        <f>IF(H373=H374,1,0)</f>
        <v>1</v>
      </c>
    </row>
  </sheetData>
  <sortState xmlns:xlrd2="http://schemas.microsoft.com/office/spreadsheetml/2017/richdata2" ref="M8:N35">
    <sortCondition ref="M8:M35"/>
  </sortState>
  <conditionalFormatting sqref="I8:I373">
    <cfRule type="colorScale" priority="2">
      <colorScale>
        <cfvo type="min"/>
        <cfvo type="percentile" val="50"/>
        <cfvo type="max"/>
        <color rgb="FFF8696B"/>
        <color rgb="FFFFEB84"/>
        <color rgb="FF63BE7B"/>
      </colorScale>
    </cfRule>
  </conditionalFormatting>
  <conditionalFormatting sqref="N8:N3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N818"/>
  <sheetViews>
    <sheetView tabSelected="1" zoomScale="205" zoomScaleNormal="205" workbookViewId="0">
      <pane ySplit="9615" topLeftCell="A370"/>
      <selection pane="bottomLeft" activeCell="C374" sqref="C374"/>
    </sheetView>
  </sheetViews>
  <sheetFormatPr defaultRowHeight="6" customHeight="1" x14ac:dyDescent="0.25"/>
  <cols>
    <col min="1" max="1" width="1.85546875" style="22" customWidth="1"/>
    <col min="2" max="2" width="2" style="7" customWidth="1"/>
    <col min="3" max="3" width="4.7109375" style="22" customWidth="1"/>
    <col min="4" max="4" width="3.140625" style="9" customWidth="1"/>
    <col min="5" max="5" width="1.28515625" style="19" customWidth="1"/>
    <col min="6" max="6" width="2.140625" style="265" hidden="1" customWidth="1"/>
    <col min="7" max="8" width="2.140625" style="267" hidden="1" customWidth="1"/>
    <col min="9" max="9" width="2.140625" style="265" hidden="1" customWidth="1"/>
    <col min="10" max="11" width="2.140625" style="267" hidden="1" customWidth="1"/>
    <col min="12" max="12" width="2.140625" style="265" hidden="1" customWidth="1"/>
    <col min="13" max="14" width="2.140625" style="267" hidden="1" customWidth="1"/>
    <col min="15" max="15" width="2.140625" style="265" hidden="1" customWidth="1"/>
    <col min="16" max="17" width="2.140625" style="267" hidden="1" customWidth="1"/>
    <col min="18" max="18" width="2.140625" style="265" hidden="1" customWidth="1"/>
    <col min="19" max="19" width="2.140625" style="266" hidden="1" customWidth="1"/>
    <col min="20" max="20" width="2.140625" style="267" hidden="1" customWidth="1"/>
    <col min="21" max="21" width="2.140625" style="265" hidden="1" customWidth="1"/>
    <col min="22" max="22" width="2.140625" style="266" hidden="1" customWidth="1"/>
    <col min="23" max="23" width="2.140625" style="267" hidden="1" customWidth="1"/>
    <col min="24" max="24" width="2.140625" style="265" hidden="1" customWidth="1"/>
    <col min="25" max="25" width="2.140625" style="266" hidden="1" customWidth="1"/>
    <col min="26" max="26" width="2.140625" style="267" hidden="1" customWidth="1"/>
    <col min="27" max="27" width="2.140625" style="265" hidden="1" customWidth="1"/>
    <col min="28" max="29" width="2.140625" style="267" hidden="1" customWidth="1"/>
    <col min="30" max="30" width="2.140625" style="265" hidden="1" customWidth="1"/>
    <col min="31" max="32" width="2.140625" style="267" hidden="1" customWidth="1"/>
    <col min="33" max="33" width="2.140625" style="265" hidden="1" customWidth="1"/>
    <col min="34" max="44" width="2.140625" style="267" hidden="1" customWidth="1"/>
    <col min="45" max="50" width="2.140625" style="298" hidden="1" customWidth="1"/>
    <col min="51" max="83" width="2.140625" style="267" hidden="1" customWidth="1"/>
    <col min="84" max="85" width="2.140625" style="338" hidden="1" customWidth="1"/>
    <col min="86" max="86" width="2.140625" style="387" hidden="1" customWidth="1"/>
    <col min="87" max="88" width="2.140625" style="338" hidden="1" customWidth="1"/>
    <col min="89" max="89" width="2.140625" style="387" hidden="1" customWidth="1"/>
    <col min="90" max="91" width="2.140625" style="267" hidden="1" customWidth="1"/>
    <col min="92" max="92" width="2.140625" style="381" hidden="1" customWidth="1"/>
    <col min="93" max="95" width="2.140625" style="267" hidden="1" customWidth="1"/>
    <col min="96" max="98" width="2.140625" style="338" hidden="1" customWidth="1"/>
    <col min="99" max="101" width="2.140625" style="267" hidden="1" customWidth="1"/>
    <col min="102" max="107" width="2.140625" style="338" hidden="1" customWidth="1"/>
    <col min="108" max="108" width="4.7109375" style="338" hidden="1" customWidth="1"/>
    <col min="109" max="109" width="4" style="338" hidden="1" customWidth="1"/>
    <col min="110" max="110" width="4.42578125" style="338" hidden="1" customWidth="1"/>
    <col min="111" max="111" width="3.140625" style="338" hidden="1" customWidth="1"/>
    <col min="112" max="112" width="2.140625" style="338" hidden="1" customWidth="1"/>
    <col min="113" max="113" width="2.85546875" style="338" hidden="1" customWidth="1"/>
    <col min="114" max="119" width="2.140625" style="267" hidden="1" customWidth="1"/>
    <col min="120" max="124" width="3.5703125" style="338" hidden="1" customWidth="1"/>
    <col min="125" max="126" width="2.42578125" style="338" hidden="1" customWidth="1"/>
    <col min="127" max="128" width="4.28515625" style="338" hidden="1" customWidth="1"/>
    <col min="129" max="129" width="2.42578125" style="338" customWidth="1"/>
    <col min="130" max="130" width="4.5703125" style="338" customWidth="1"/>
    <col min="131" max="131" width="2.42578125" style="338" customWidth="1"/>
    <col min="132" max="137" width="2.42578125" style="338" hidden="1" customWidth="1"/>
    <col min="138" max="143" width="2.42578125" style="267" hidden="1" customWidth="1"/>
    <col min="144" max="144" width="1.28515625" style="363" customWidth="1"/>
    <col min="145" max="145" width="5.42578125" style="19" customWidth="1"/>
    <col min="146" max="146" width="1" style="363" hidden="1" customWidth="1"/>
    <col min="147" max="184" width="5.42578125" style="8" hidden="1" customWidth="1"/>
    <col min="185" max="187" width="2.7109375" style="8" hidden="1" customWidth="1"/>
    <col min="188" max="192" width="5.140625" style="8" hidden="1" customWidth="1"/>
    <col min="193" max="193" width="1" style="363" hidden="1" customWidth="1"/>
    <col min="194" max="194" width="2.5703125" style="17" hidden="1" customWidth="1"/>
    <col min="195" max="195" width="2.5703125" style="9" hidden="1" customWidth="1"/>
    <col min="196" max="197" width="2.5703125" style="6" hidden="1" customWidth="1"/>
    <col min="198" max="231" width="2.5703125" style="21" hidden="1" customWidth="1"/>
    <col min="232" max="234" width="2.7109375" style="21" hidden="1" customWidth="1"/>
    <col min="235" max="239" width="2.5703125" style="21" hidden="1" customWidth="1"/>
    <col min="240" max="240" width="1" style="363" hidden="1" customWidth="1"/>
    <col min="241" max="278" width="2.5703125" style="6" hidden="1" customWidth="1"/>
    <col min="279" max="281" width="2.7109375" style="6" hidden="1" customWidth="1"/>
    <col min="282" max="286" width="2.5703125" style="6" hidden="1" customWidth="1"/>
    <col min="287" max="287" width="1" style="363" hidden="1" customWidth="1"/>
    <col min="288" max="289" width="2.85546875" style="8" hidden="1" customWidth="1"/>
    <col min="290" max="290" width="1.140625" style="19" customWidth="1"/>
    <col min="291" max="291" width="4" style="216" customWidth="1"/>
    <col min="292" max="292" width="2.85546875" style="19" customWidth="1"/>
    <col min="293" max="293" width="1.140625" style="19" customWidth="1"/>
    <col min="294" max="294" width="4" style="19" customWidth="1"/>
    <col min="295" max="295" width="2.85546875" style="19" customWidth="1"/>
    <col min="296" max="296" width="0.85546875" style="19" customWidth="1"/>
    <col min="297" max="297" width="4" style="19" customWidth="1"/>
    <col min="298" max="298" width="2.85546875" style="19" customWidth="1"/>
    <col min="299" max="299" width="0.85546875" style="19" customWidth="1"/>
    <col min="300" max="300" width="4" style="19" customWidth="1"/>
    <col min="301" max="301" width="2.85546875" style="19" customWidth="1"/>
    <col min="302" max="302" width="0.85546875" style="19" customWidth="1"/>
    <col min="303" max="303" width="4" style="19" customWidth="1"/>
    <col min="304" max="304" width="2.85546875" style="19" customWidth="1"/>
    <col min="305" max="305" width="0.85546875" style="19" customWidth="1"/>
    <col min="306" max="306" width="4" style="19" customWidth="1"/>
    <col min="307" max="307" width="2.85546875" style="19" customWidth="1"/>
    <col min="308" max="308" width="0.85546875" style="19" customWidth="1"/>
    <col min="309" max="309" width="4" style="19" customWidth="1"/>
    <col min="310" max="310" width="2.85546875" style="19" customWidth="1"/>
    <col min="311" max="311" width="0.85546875" style="19" customWidth="1"/>
    <col min="312" max="312" width="6.42578125" style="22" customWidth="1"/>
    <col min="313" max="313" width="0.85546875" style="19" customWidth="1"/>
    <col min="314" max="318" width="3.28515625" style="19" customWidth="1"/>
    <col min="319" max="320" width="3.42578125" style="19" customWidth="1"/>
    <col min="321" max="325" width="3.42578125" style="19" hidden="1" customWidth="1"/>
    <col min="326" max="326" width="0.85546875" style="19" customWidth="1"/>
    <col min="327" max="332" width="2.140625" style="19" hidden="1" customWidth="1"/>
    <col min="333" max="339" width="1.85546875" style="19" hidden="1" customWidth="1"/>
    <col min="340" max="343" width="2.140625" style="19" hidden="1" customWidth="1"/>
    <col min="344" max="346" width="2" style="19" hidden="1" customWidth="1"/>
    <col min="347" max="347" width="1.5703125" style="371" customWidth="1"/>
    <col min="348" max="348" width="0.42578125" style="22" customWidth="1"/>
    <col min="349" max="349" width="7.28515625" style="19" customWidth="1"/>
    <col min="350" max="350" width="4.140625" style="318" customWidth="1"/>
    <col min="351" max="351" width="0.85546875" style="318" customWidth="1"/>
    <col min="352" max="352" width="4.140625" style="19" hidden="1" customWidth="1"/>
    <col min="353" max="353" width="4.140625" style="19" customWidth="1"/>
    <col min="354" max="354" width="20.85546875" style="415" customWidth="1"/>
    <col min="355" max="355" width="3.140625" style="19" hidden="1" customWidth="1"/>
    <col min="356" max="356" width="4.42578125" style="19" customWidth="1"/>
    <col min="357" max="357" width="3" style="415" customWidth="1"/>
    <col min="358" max="358" width="20.7109375" style="19" customWidth="1"/>
    <col min="359" max="359" width="3.140625" style="415" hidden="1" customWidth="1"/>
    <col min="360" max="365" width="4.42578125" style="19" customWidth="1"/>
    <col min="366" max="366" width="2.140625" style="19" customWidth="1"/>
    <col min="367" max="374" width="4.42578125" style="19" customWidth="1"/>
    <col min="375" max="375" width="2.42578125" style="19" customWidth="1"/>
    <col min="376" max="377" width="4.140625" style="66" hidden="1" customWidth="1"/>
    <col min="378" max="378" width="2.42578125" style="19" hidden="1" customWidth="1"/>
    <col min="379" max="393" width="0.42578125" style="19" hidden="1" customWidth="1"/>
    <col min="394" max="394" width="0.42578125" style="4" hidden="1" customWidth="1"/>
    <col min="395" max="395" width="0.42578125" style="138" hidden="1" customWidth="1"/>
    <col min="396" max="399" width="0.42578125" style="91" hidden="1" customWidth="1"/>
    <col min="400" max="400" width="0.42578125" style="118" hidden="1" customWidth="1"/>
    <col min="401" max="401" width="0.42578125" style="138" hidden="1" customWidth="1"/>
    <col min="402" max="402" width="0.42578125" style="118" hidden="1" customWidth="1"/>
    <col min="403" max="403" width="0.42578125" style="138" hidden="1" customWidth="1"/>
    <col min="404" max="404" width="0.42578125" style="118" hidden="1" customWidth="1"/>
    <col min="405" max="406" width="0.42578125" style="91" hidden="1" customWidth="1"/>
    <col min="407" max="407" width="0.42578125" style="118" hidden="1" customWidth="1"/>
    <col min="408" max="408" width="0.42578125" style="58" hidden="1" customWidth="1"/>
    <col min="409" max="409" width="0.42578125" style="91" hidden="1" customWidth="1"/>
    <col min="410" max="410" width="0.42578125" style="58" hidden="1" customWidth="1"/>
    <col min="411" max="414" width="0.42578125" style="118" hidden="1" customWidth="1"/>
    <col min="415" max="415" width="0.42578125" style="4" hidden="1" customWidth="1"/>
    <col min="416" max="448" width="0.42578125" style="19" hidden="1" customWidth="1"/>
    <col min="449" max="449" width="2.42578125" style="19" customWidth="1"/>
    <col min="450" max="456" width="4.42578125" style="19" customWidth="1"/>
    <col min="457" max="16384" width="9.140625" style="4"/>
  </cols>
  <sheetData>
    <row r="1" spans="1:456" s="47" customFormat="1" ht="2.25" customHeight="1" x14ac:dyDescent="0.25">
      <c r="A1" s="26"/>
      <c r="B1" s="26"/>
      <c r="C1" s="26"/>
      <c r="D1" s="26"/>
      <c r="E1" s="26"/>
      <c r="F1" s="253"/>
      <c r="G1" s="253"/>
      <c r="H1" s="253"/>
      <c r="I1" s="253"/>
      <c r="J1" s="253"/>
      <c r="K1" s="253"/>
      <c r="L1" s="253"/>
      <c r="M1" s="253"/>
      <c r="N1" s="253"/>
      <c r="O1" s="253"/>
      <c r="P1" s="253"/>
      <c r="Q1" s="253"/>
      <c r="R1" s="253"/>
      <c r="S1" s="253"/>
      <c r="T1" s="274"/>
      <c r="U1" s="253"/>
      <c r="V1" s="253"/>
      <c r="W1" s="274"/>
      <c r="X1" s="253"/>
      <c r="Y1" s="253"/>
      <c r="Z1" s="274"/>
      <c r="AA1" s="253"/>
      <c r="AB1" s="253"/>
      <c r="AC1" s="253"/>
      <c r="AD1" s="253"/>
      <c r="AE1" s="253"/>
      <c r="AF1" s="253"/>
      <c r="AG1" s="253"/>
      <c r="AH1" s="253"/>
      <c r="AI1" s="253"/>
      <c r="AJ1" s="253"/>
      <c r="AK1" s="253"/>
      <c r="AL1" s="253"/>
      <c r="AM1" s="253"/>
      <c r="AN1" s="253"/>
      <c r="AO1" s="253"/>
      <c r="AP1" s="253"/>
      <c r="AQ1" s="253"/>
      <c r="AR1" s="274"/>
      <c r="AS1" s="253"/>
      <c r="AT1" s="253"/>
      <c r="AU1" s="293"/>
      <c r="AV1" s="253"/>
      <c r="AW1" s="253"/>
      <c r="AX1" s="293"/>
      <c r="AY1" s="253"/>
      <c r="AZ1" s="253"/>
      <c r="BA1" s="274"/>
      <c r="BB1" s="253"/>
      <c r="BC1" s="253"/>
      <c r="BD1" s="274"/>
      <c r="BE1" s="253"/>
      <c r="BF1" s="253"/>
      <c r="BG1" s="274"/>
      <c r="BH1" s="253"/>
      <c r="BI1" s="253"/>
      <c r="BJ1" s="274"/>
      <c r="BK1" s="253"/>
      <c r="BL1" s="253"/>
      <c r="BM1" s="348"/>
      <c r="BN1" s="253"/>
      <c r="BO1" s="253"/>
      <c r="BP1" s="348"/>
      <c r="BQ1" s="253"/>
      <c r="BR1" s="253"/>
      <c r="BS1" s="274"/>
      <c r="BT1" s="253"/>
      <c r="BU1" s="253"/>
      <c r="BV1" s="274"/>
      <c r="BW1" s="253"/>
      <c r="BX1" s="253"/>
      <c r="BY1" s="274"/>
      <c r="BZ1" s="253"/>
      <c r="CA1" s="253"/>
      <c r="CB1" s="348"/>
      <c r="CC1" s="253"/>
      <c r="CD1" s="253"/>
      <c r="CE1" s="348"/>
      <c r="CF1" s="321"/>
      <c r="CG1" s="321"/>
      <c r="CH1" s="382"/>
      <c r="CI1" s="321"/>
      <c r="CJ1" s="321"/>
      <c r="CK1" s="382"/>
      <c r="CL1" s="253"/>
      <c r="CM1" s="253"/>
      <c r="CN1" s="376"/>
      <c r="CO1" s="253"/>
      <c r="CP1" s="253"/>
      <c r="CQ1" s="348"/>
      <c r="CR1" s="321"/>
      <c r="CS1" s="321"/>
      <c r="CT1" s="322"/>
      <c r="CU1" s="253"/>
      <c r="CV1" s="253"/>
      <c r="CW1" s="274"/>
      <c r="CX1" s="321"/>
      <c r="CY1" s="321"/>
      <c r="CZ1" s="322"/>
      <c r="DA1" s="321"/>
      <c r="DB1" s="321"/>
      <c r="DC1" s="322"/>
      <c r="DD1" s="321"/>
      <c r="DE1" s="321"/>
      <c r="DF1" s="322"/>
      <c r="DG1" s="321"/>
      <c r="DH1" s="321"/>
      <c r="DI1" s="322"/>
      <c r="DJ1" s="253"/>
      <c r="DK1" s="253"/>
      <c r="DL1" s="274"/>
      <c r="DM1" s="253"/>
      <c r="DN1" s="253"/>
      <c r="DO1" s="274"/>
      <c r="DP1" s="321"/>
      <c r="DQ1" s="321"/>
      <c r="DR1" s="322"/>
      <c r="DS1" s="321"/>
      <c r="DT1" s="321"/>
      <c r="DU1" s="322"/>
      <c r="DV1" s="321"/>
      <c r="DW1" s="321"/>
      <c r="DX1" s="322"/>
      <c r="DY1" s="321"/>
      <c r="DZ1" s="321"/>
      <c r="EA1" s="322"/>
      <c r="EB1" s="321"/>
      <c r="EC1" s="321"/>
      <c r="ED1" s="322"/>
      <c r="EE1" s="321"/>
      <c r="EF1" s="321"/>
      <c r="EG1" s="322"/>
      <c r="EH1" s="253"/>
      <c r="EI1" s="253"/>
      <c r="EJ1" s="274"/>
      <c r="EK1" s="253"/>
      <c r="EL1" s="253"/>
      <c r="EM1" s="274"/>
      <c r="EN1" s="244"/>
      <c r="EO1" s="77"/>
      <c r="EP1" s="244"/>
      <c r="EQ1" s="218"/>
      <c r="ER1" s="217"/>
      <c r="ES1" s="217"/>
      <c r="ET1" s="217"/>
      <c r="EU1" s="217"/>
      <c r="EV1" s="217"/>
      <c r="EW1" s="217"/>
      <c r="EX1" s="217"/>
      <c r="EY1" s="217"/>
      <c r="EZ1" s="217"/>
      <c r="FA1" s="217"/>
      <c r="FB1" s="217"/>
      <c r="FC1" s="217"/>
      <c r="FD1" s="217"/>
      <c r="FE1" s="217"/>
      <c r="FF1" s="217"/>
      <c r="FG1" s="217"/>
      <c r="FH1" s="217"/>
      <c r="FI1" s="217"/>
      <c r="FJ1" s="217"/>
      <c r="FK1" s="217"/>
      <c r="FL1" s="217"/>
      <c r="FM1" s="217"/>
      <c r="FN1" s="217"/>
      <c r="FO1" s="217"/>
      <c r="FP1" s="217"/>
      <c r="FQ1" s="217"/>
      <c r="FR1" s="217"/>
      <c r="FS1" s="217"/>
      <c r="FT1" s="217"/>
      <c r="FU1" s="217"/>
      <c r="FV1" s="217"/>
      <c r="FW1" s="217"/>
      <c r="FX1" s="217"/>
      <c r="FY1" s="217"/>
      <c r="FZ1" s="217"/>
      <c r="GA1" s="217"/>
      <c r="GB1" s="217"/>
      <c r="GC1" s="217"/>
      <c r="GD1" s="217"/>
      <c r="GE1" s="217"/>
      <c r="GF1" s="217"/>
      <c r="GG1" s="217"/>
      <c r="GH1" s="217"/>
      <c r="GI1" s="217"/>
      <c r="GJ1" s="217"/>
      <c r="GK1" s="244"/>
      <c r="GL1" s="219"/>
      <c r="GM1" s="220"/>
      <c r="GN1" s="220"/>
      <c r="GO1" s="220"/>
      <c r="GP1" s="220"/>
      <c r="GQ1" s="220"/>
      <c r="GR1" s="220"/>
      <c r="GS1" s="220"/>
      <c r="GT1" s="220"/>
      <c r="GU1" s="220"/>
      <c r="GV1" s="220"/>
      <c r="GW1" s="220"/>
      <c r="GX1" s="220"/>
      <c r="GY1" s="220"/>
      <c r="GZ1" s="220"/>
      <c r="HA1" s="220"/>
      <c r="HB1" s="220"/>
      <c r="HC1" s="220"/>
      <c r="HD1" s="220"/>
      <c r="HE1" s="220"/>
      <c r="HF1" s="220"/>
      <c r="HG1" s="220"/>
      <c r="HH1" s="220"/>
      <c r="HI1" s="220"/>
      <c r="HJ1" s="220"/>
      <c r="HK1" s="220"/>
      <c r="HL1" s="220"/>
      <c r="HM1" s="220"/>
      <c r="HN1" s="220"/>
      <c r="HO1" s="220"/>
      <c r="HP1" s="220"/>
      <c r="HQ1" s="220"/>
      <c r="HR1" s="220"/>
      <c r="HS1" s="220"/>
      <c r="HT1" s="220"/>
      <c r="HU1" s="220"/>
      <c r="HV1" s="220"/>
      <c r="HW1" s="220"/>
      <c r="HX1" s="220"/>
      <c r="HY1" s="220"/>
      <c r="HZ1" s="220"/>
      <c r="IA1" s="220"/>
      <c r="IB1" s="220"/>
      <c r="IC1" s="220"/>
      <c r="ID1" s="220"/>
      <c r="IE1" s="220"/>
      <c r="IF1" s="244"/>
      <c r="IG1" s="217">
        <f>COLUMN()</f>
        <v>241</v>
      </c>
      <c r="IH1" s="220"/>
      <c r="II1" s="220"/>
      <c r="IJ1" s="220"/>
      <c r="IK1" s="220"/>
      <c r="IL1" s="220"/>
      <c r="IM1" s="220"/>
      <c r="IN1" s="220"/>
      <c r="IO1" s="220"/>
      <c r="IP1" s="220"/>
      <c r="IQ1" s="220"/>
      <c r="IR1" s="220"/>
      <c r="IS1" s="220"/>
      <c r="IT1" s="220"/>
      <c r="IU1" s="220"/>
      <c r="IV1" s="220"/>
      <c r="IW1" s="220"/>
      <c r="IX1" s="220"/>
      <c r="IY1" s="220"/>
      <c r="IZ1" s="220"/>
      <c r="JA1" s="220"/>
      <c r="JB1" s="220"/>
      <c r="JC1" s="220"/>
      <c r="JD1" s="220"/>
      <c r="JE1" s="220"/>
      <c r="JF1" s="220"/>
      <c r="JG1" s="220"/>
      <c r="JH1" s="220"/>
      <c r="JI1" s="220"/>
      <c r="JJ1" s="220"/>
      <c r="JK1" s="220"/>
      <c r="JL1" s="220"/>
      <c r="JM1" s="220"/>
      <c r="JN1" s="220"/>
      <c r="JO1" s="220"/>
      <c r="JP1" s="220"/>
      <c r="JQ1" s="220"/>
      <c r="JR1" s="220"/>
      <c r="JS1" s="220"/>
      <c r="JT1" s="220"/>
      <c r="JU1" s="220"/>
      <c r="JV1" s="220"/>
      <c r="JW1" s="220"/>
      <c r="JX1" s="220"/>
      <c r="JY1" s="220"/>
      <c r="JZ1" s="220"/>
      <c r="KA1" s="244"/>
      <c r="KB1" s="76"/>
      <c r="KC1" s="76"/>
      <c r="KD1" s="244"/>
      <c r="KE1" s="26"/>
      <c r="KF1" s="26"/>
      <c r="KG1" s="244"/>
      <c r="KH1" s="26"/>
      <c r="KI1" s="244"/>
      <c r="KJ1" s="244"/>
      <c r="KK1" s="26"/>
      <c r="KL1" s="26"/>
      <c r="KM1" s="244"/>
      <c r="KN1" s="26"/>
      <c r="KO1" s="26"/>
      <c r="KP1" s="244"/>
      <c r="KQ1" s="244"/>
      <c r="KR1" s="26"/>
      <c r="KS1" s="244"/>
      <c r="KT1" s="26"/>
      <c r="KU1" s="26"/>
      <c r="KV1" s="244"/>
      <c r="KW1" s="26"/>
      <c r="KX1" s="26"/>
      <c r="KY1" s="244"/>
      <c r="KZ1" s="248"/>
      <c r="LA1" s="26"/>
      <c r="LB1" s="26"/>
      <c r="LC1" s="26"/>
      <c r="LD1" s="26"/>
      <c r="LE1" s="26"/>
      <c r="LF1" s="26"/>
      <c r="LG1" s="26"/>
      <c r="LH1" s="26"/>
      <c r="LI1" s="26"/>
      <c r="LJ1" s="26"/>
      <c r="LK1" s="26"/>
      <c r="LL1" s="26"/>
      <c r="LM1" s="26"/>
      <c r="LN1" s="244"/>
      <c r="LO1" s="26"/>
      <c r="LP1" s="26"/>
      <c r="LQ1" s="26"/>
      <c r="LR1" s="26"/>
      <c r="LS1" s="26"/>
      <c r="LT1" s="26"/>
      <c r="LU1" s="26"/>
      <c r="LV1" s="26"/>
      <c r="LW1" s="26"/>
      <c r="LX1" s="26"/>
      <c r="LY1" s="26"/>
      <c r="LZ1" s="26"/>
      <c r="MA1" s="26"/>
      <c r="MB1" s="26"/>
      <c r="MC1" s="26"/>
      <c r="MD1" s="26"/>
      <c r="ME1" s="26"/>
      <c r="MF1" s="26"/>
      <c r="MG1" s="26"/>
      <c r="MH1" s="26"/>
      <c r="MI1" s="364"/>
      <c r="MJ1" s="240"/>
      <c r="MK1" s="240"/>
      <c r="ML1" s="79"/>
      <c r="MM1" s="79"/>
      <c r="MN1" s="26"/>
      <c r="MO1" s="26"/>
      <c r="MP1" s="244"/>
      <c r="MQ1" s="26"/>
      <c r="MR1" s="26"/>
      <c r="MS1" s="244"/>
      <c r="MT1" s="26"/>
      <c r="MU1" s="244"/>
      <c r="MV1" s="26"/>
      <c r="MW1" s="26"/>
      <c r="MX1" s="26"/>
      <c r="MY1" s="26"/>
      <c r="MZ1" s="26"/>
      <c r="NA1" s="26"/>
      <c r="NB1" s="244"/>
      <c r="NC1" s="26"/>
      <c r="ND1" s="26"/>
      <c r="NE1" s="26"/>
      <c r="NF1" s="26"/>
      <c r="NG1" s="26"/>
      <c r="NH1" s="26"/>
      <c r="NI1" s="26"/>
      <c r="NJ1" s="26"/>
      <c r="NK1" s="244">
        <f>COLUMN()</f>
        <v>375</v>
      </c>
      <c r="NL1" s="453"/>
      <c r="NM1" s="453"/>
      <c r="NN1" s="244">
        <f>COLUMN()</f>
        <v>378</v>
      </c>
      <c r="NO1" s="16"/>
      <c r="NP1" s="16"/>
      <c r="NQ1" s="16"/>
      <c r="NR1" s="16"/>
      <c r="NS1" s="16"/>
      <c r="NT1" s="16"/>
      <c r="NU1" s="16"/>
      <c r="NV1" s="16"/>
      <c r="NW1" s="16"/>
      <c r="NX1" s="16"/>
      <c r="NY1" s="16"/>
      <c r="NZ1" s="16"/>
      <c r="OA1" s="16"/>
      <c r="OB1" s="16"/>
      <c r="OC1" s="16"/>
      <c r="OD1" s="87"/>
      <c r="OE1" s="137"/>
      <c r="OF1" s="88"/>
      <c r="OG1" s="88"/>
      <c r="OH1" s="88"/>
      <c r="OI1" s="88"/>
      <c r="OJ1" s="116"/>
      <c r="OK1" s="137"/>
      <c r="OL1" s="116"/>
      <c r="OM1" s="137"/>
      <c r="ON1" s="116"/>
      <c r="OO1" s="88"/>
      <c r="OP1" s="88"/>
      <c r="OQ1" s="116"/>
      <c r="OR1" s="88"/>
      <c r="OS1" s="88"/>
      <c r="OT1" s="88"/>
      <c r="OU1" s="116"/>
      <c r="OV1" s="116"/>
      <c r="OW1" s="116"/>
      <c r="OX1" s="116"/>
      <c r="OY1" s="87"/>
      <c r="OZ1" s="244">
        <f>COLUMN()</f>
        <v>416</v>
      </c>
      <c r="PA1" s="26"/>
      <c r="PB1" s="26"/>
      <c r="PC1" s="26"/>
      <c r="PD1" s="26"/>
      <c r="PE1" s="26"/>
      <c r="PF1" s="26"/>
      <c r="PG1" s="26"/>
      <c r="PH1" s="26"/>
      <c r="PI1" s="26"/>
      <c r="PJ1" s="26"/>
      <c r="PK1" s="26"/>
      <c r="PL1" s="26"/>
      <c r="PM1" s="26"/>
      <c r="PN1" s="26"/>
      <c r="PO1" s="26"/>
      <c r="PP1" s="26"/>
      <c r="PQ1" s="26"/>
      <c r="PR1" s="26"/>
      <c r="PS1" s="26"/>
      <c r="PT1" s="26"/>
      <c r="PU1" s="26"/>
      <c r="PV1" s="26"/>
      <c r="PW1" s="26"/>
      <c r="PX1" s="26"/>
      <c r="PY1" s="26"/>
      <c r="PZ1" s="26"/>
      <c r="QA1" s="26"/>
      <c r="QB1" s="26"/>
      <c r="QC1" s="26"/>
      <c r="QD1" s="26"/>
      <c r="QE1" s="26"/>
      <c r="QF1" s="26"/>
      <c r="QG1" s="244">
        <f>COLUMN()</f>
        <v>449</v>
      </c>
      <c r="QH1" s="26"/>
      <c r="QI1" s="26"/>
      <c r="QJ1" s="26"/>
      <c r="QK1" s="26"/>
      <c r="QL1" s="26"/>
      <c r="QM1" s="26"/>
      <c r="QN1" s="26"/>
    </row>
    <row r="2" spans="1:456" s="10" customFormat="1" ht="6" customHeight="1" x14ac:dyDescent="0.15">
      <c r="A2" s="79"/>
      <c r="B2" s="79" t="s">
        <v>212</v>
      </c>
      <c r="C2" s="79" t="s">
        <v>213</v>
      </c>
      <c r="D2" s="26"/>
      <c r="E2" s="26"/>
      <c r="F2" s="253"/>
      <c r="G2" s="253"/>
      <c r="H2" s="253"/>
      <c r="I2" s="291" t="s">
        <v>2</v>
      </c>
      <c r="J2" s="291" t="s">
        <v>2</v>
      </c>
      <c r="K2" s="291" t="s">
        <v>2</v>
      </c>
      <c r="L2" s="253"/>
      <c r="M2" s="253"/>
      <c r="N2" s="253"/>
      <c r="O2" s="291" t="s">
        <v>2</v>
      </c>
      <c r="P2" s="291" t="s">
        <v>2</v>
      </c>
      <c r="Q2" s="291" t="s">
        <v>2</v>
      </c>
      <c r="R2" s="253"/>
      <c r="S2" s="253"/>
      <c r="T2" s="253"/>
      <c r="U2" s="291" t="s">
        <v>2</v>
      </c>
      <c r="V2" s="291" t="s">
        <v>2</v>
      </c>
      <c r="W2" s="291" t="s">
        <v>2</v>
      </c>
      <c r="X2" s="253"/>
      <c r="Y2" s="253"/>
      <c r="Z2" s="253"/>
      <c r="AA2" s="291" t="s">
        <v>2</v>
      </c>
      <c r="AB2" s="291" t="s">
        <v>2</v>
      </c>
      <c r="AC2" s="291" t="s">
        <v>2</v>
      </c>
      <c r="AD2" s="253"/>
      <c r="AE2" s="253"/>
      <c r="AF2" s="253"/>
      <c r="AG2" s="291" t="s">
        <v>2</v>
      </c>
      <c r="AH2" s="291" t="s">
        <v>2</v>
      </c>
      <c r="AI2" s="291" t="s">
        <v>2</v>
      </c>
      <c r="AJ2" s="253"/>
      <c r="AK2" s="253"/>
      <c r="AL2" s="253"/>
      <c r="AM2" s="291" t="s">
        <v>2</v>
      </c>
      <c r="AN2" s="291" t="s">
        <v>2</v>
      </c>
      <c r="AO2" s="291" t="s">
        <v>2</v>
      </c>
      <c r="AP2" s="253"/>
      <c r="AQ2" s="253"/>
      <c r="AR2" s="253"/>
      <c r="AS2" s="291" t="s">
        <v>2</v>
      </c>
      <c r="AT2" s="291" t="s">
        <v>2</v>
      </c>
      <c r="AU2" s="291" t="s">
        <v>2</v>
      </c>
      <c r="AV2" s="253"/>
      <c r="AW2" s="253"/>
      <c r="AX2" s="253"/>
      <c r="AY2" s="65" t="s">
        <v>2</v>
      </c>
      <c r="AZ2" s="65" t="s">
        <v>2</v>
      </c>
      <c r="BA2" s="65" t="s">
        <v>2</v>
      </c>
      <c r="BB2" s="253"/>
      <c r="BC2" s="253"/>
      <c r="BD2" s="253"/>
      <c r="BE2" s="65" t="s">
        <v>2</v>
      </c>
      <c r="BF2" s="65" t="s">
        <v>2</v>
      </c>
      <c r="BG2" s="65" t="s">
        <v>2</v>
      </c>
      <c r="BH2" s="253"/>
      <c r="BI2" s="253"/>
      <c r="BJ2" s="253"/>
      <c r="BK2" s="253"/>
      <c r="BL2" s="253"/>
      <c r="BM2" s="253"/>
      <c r="BN2" s="253"/>
      <c r="BO2" s="253"/>
      <c r="BP2" s="253"/>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65" t="s">
        <v>2</v>
      </c>
      <c r="CP2" s="65" t="s">
        <v>2</v>
      </c>
      <c r="CQ2" s="65" t="s">
        <v>2</v>
      </c>
      <c r="CR2" s="253"/>
      <c r="CS2" s="253"/>
      <c r="CT2" s="253"/>
      <c r="CU2" s="65" t="s">
        <v>2</v>
      </c>
      <c r="CV2" s="65" t="s">
        <v>2</v>
      </c>
      <c r="CW2" s="65" t="s">
        <v>2</v>
      </c>
      <c r="CX2" s="253"/>
      <c r="CY2" s="253"/>
      <c r="CZ2" s="253"/>
      <c r="DA2" s="65" t="s">
        <v>2</v>
      </c>
      <c r="DB2" s="65" t="s">
        <v>2</v>
      </c>
      <c r="DC2" s="65" t="s">
        <v>2</v>
      </c>
      <c r="DD2" s="253"/>
      <c r="DE2" s="253"/>
      <c r="DF2" s="253"/>
      <c r="DG2" s="65" t="s">
        <v>2</v>
      </c>
      <c r="DH2" s="65" t="s">
        <v>2</v>
      </c>
      <c r="DI2" s="65" t="s">
        <v>2</v>
      </c>
      <c r="DJ2" s="253"/>
      <c r="DK2" s="253"/>
      <c r="DL2" s="253"/>
      <c r="DM2" s="65" t="s">
        <v>2</v>
      </c>
      <c r="DN2" s="65" t="s">
        <v>2</v>
      </c>
      <c r="DO2" s="65" t="s">
        <v>2</v>
      </c>
      <c r="DP2" s="253"/>
      <c r="DQ2" s="253"/>
      <c r="DR2" s="253"/>
      <c r="DS2" s="65" t="s">
        <v>2</v>
      </c>
      <c r="DT2" s="65" t="s">
        <v>2</v>
      </c>
      <c r="DU2" s="65" t="s">
        <v>2</v>
      </c>
      <c r="DV2" s="253"/>
      <c r="DW2" s="253"/>
      <c r="DX2" s="253"/>
      <c r="DY2" s="65" t="s">
        <v>2</v>
      </c>
      <c r="DZ2" s="65" t="s">
        <v>2</v>
      </c>
      <c r="EA2" s="65" t="s">
        <v>2</v>
      </c>
      <c r="EB2" s="253"/>
      <c r="EC2" s="253"/>
      <c r="ED2" s="253"/>
      <c r="EE2" s="65" t="s">
        <v>2</v>
      </c>
      <c r="EF2" s="65" t="s">
        <v>2</v>
      </c>
      <c r="EG2" s="65" t="s">
        <v>2</v>
      </c>
      <c r="EH2" s="253"/>
      <c r="EI2" s="253"/>
      <c r="EJ2" s="253"/>
      <c r="EK2" s="65" t="s">
        <v>2</v>
      </c>
      <c r="EL2" s="65" t="s">
        <v>2</v>
      </c>
      <c r="EM2" s="65" t="s">
        <v>2</v>
      </c>
      <c r="EN2" s="26"/>
      <c r="EO2" s="244"/>
      <c r="EP2" s="26"/>
      <c r="EQ2" s="221"/>
      <c r="ER2" s="221"/>
      <c r="ES2" s="221"/>
      <c r="ET2" s="221"/>
      <c r="EU2" s="221"/>
      <c r="EV2" s="221"/>
      <c r="EW2" s="221"/>
      <c r="EX2" s="221"/>
      <c r="EY2" s="221"/>
      <c r="EZ2" s="221"/>
      <c r="FA2" s="221"/>
      <c r="FB2" s="221"/>
      <c r="FC2" s="221"/>
      <c r="FD2" s="221"/>
      <c r="FE2" s="221"/>
      <c r="FF2" s="221"/>
      <c r="FG2" s="221"/>
      <c r="FH2" s="221"/>
      <c r="FI2" s="221"/>
      <c r="FJ2" s="221"/>
      <c r="FK2" s="221"/>
      <c r="FL2" s="221"/>
      <c r="FM2" s="221"/>
      <c r="FN2" s="221"/>
      <c r="FO2" s="221"/>
      <c r="FP2" s="221"/>
      <c r="FQ2" s="221"/>
      <c r="FR2" s="221"/>
      <c r="FS2" s="221"/>
      <c r="FT2" s="221"/>
      <c r="FU2" s="221"/>
      <c r="FV2" s="221"/>
      <c r="FW2" s="221"/>
      <c r="FX2" s="221"/>
      <c r="FY2" s="221"/>
      <c r="FZ2" s="221"/>
      <c r="GA2" s="221"/>
      <c r="GB2" s="221"/>
      <c r="GC2" s="221"/>
      <c r="GD2" s="221"/>
      <c r="GE2" s="221"/>
      <c r="GF2" s="221"/>
      <c r="GG2" s="221"/>
      <c r="GH2" s="221"/>
      <c r="GI2" s="221"/>
      <c r="GJ2" s="221"/>
      <c r="GK2" s="26"/>
      <c r="GL2" s="222"/>
      <c r="GM2" s="222"/>
      <c r="GN2" s="222"/>
      <c r="GO2" s="222"/>
      <c r="GP2" s="222"/>
      <c r="GQ2" s="222"/>
      <c r="GR2" s="222"/>
      <c r="GS2" s="222"/>
      <c r="GT2" s="222"/>
      <c r="GU2" s="222"/>
      <c r="GV2" s="222"/>
      <c r="GW2" s="222"/>
      <c r="GX2" s="222"/>
      <c r="GY2" s="222"/>
      <c r="GZ2" s="222"/>
      <c r="HA2" s="222"/>
      <c r="HB2" s="222"/>
      <c r="HC2" s="222"/>
      <c r="HD2" s="222"/>
      <c r="HE2" s="222"/>
      <c r="HF2" s="222"/>
      <c r="HG2" s="222"/>
      <c r="HH2" s="222"/>
      <c r="HI2" s="222"/>
      <c r="HJ2" s="222"/>
      <c r="HK2" s="222"/>
      <c r="HL2" s="222"/>
      <c r="HM2" s="222"/>
      <c r="HN2" s="222"/>
      <c r="HO2" s="222"/>
      <c r="HP2" s="222"/>
      <c r="HQ2" s="222"/>
      <c r="HR2" s="222"/>
      <c r="HS2" s="222"/>
      <c r="HT2" s="222"/>
      <c r="HU2" s="222"/>
      <c r="HV2" s="222"/>
      <c r="HW2" s="222"/>
      <c r="HX2" s="222"/>
      <c r="HY2" s="222"/>
      <c r="HZ2" s="222"/>
      <c r="IA2" s="222"/>
      <c r="IB2" s="222"/>
      <c r="IC2" s="222"/>
      <c r="ID2" s="222"/>
      <c r="IE2" s="222"/>
      <c r="IF2" s="26"/>
      <c r="IG2" s="223"/>
      <c r="IH2" s="223"/>
      <c r="II2" s="223"/>
      <c r="IJ2" s="223"/>
      <c r="IK2" s="223"/>
      <c r="IL2" s="223"/>
      <c r="IM2" s="223"/>
      <c r="IN2" s="223"/>
      <c r="IO2" s="223"/>
      <c r="IP2" s="223"/>
      <c r="IQ2" s="223"/>
      <c r="IR2" s="223"/>
      <c r="IS2" s="223"/>
      <c r="IT2" s="223"/>
      <c r="IU2" s="223"/>
      <c r="IV2" s="223"/>
      <c r="IW2" s="223"/>
      <c r="IX2" s="223"/>
      <c r="IY2" s="223"/>
      <c r="IZ2" s="223"/>
      <c r="JA2" s="223"/>
      <c r="JB2" s="223"/>
      <c r="JC2" s="223"/>
      <c r="JD2" s="223"/>
      <c r="JE2" s="223"/>
      <c r="JF2" s="223"/>
      <c r="JG2" s="223"/>
      <c r="JH2" s="223"/>
      <c r="JI2" s="223"/>
      <c r="JJ2" s="223"/>
      <c r="JK2" s="223"/>
      <c r="JL2" s="223"/>
      <c r="JM2" s="223"/>
      <c r="JN2" s="223"/>
      <c r="JO2" s="223"/>
      <c r="JP2" s="223"/>
      <c r="JQ2" s="223"/>
      <c r="JR2" s="223"/>
      <c r="JS2" s="223"/>
      <c r="JT2" s="223"/>
      <c r="JU2" s="223"/>
      <c r="JV2" s="223"/>
      <c r="JW2" s="223"/>
      <c r="JX2" s="223"/>
      <c r="JY2" s="223"/>
      <c r="JZ2" s="223"/>
      <c r="KA2" s="26"/>
      <c r="KB2" s="76"/>
      <c r="KC2" s="76"/>
      <c r="KD2" s="244">
        <f>COLUMN()</f>
        <v>290</v>
      </c>
      <c r="KE2" s="26"/>
      <c r="KF2" s="26"/>
      <c r="KG2" s="26"/>
      <c r="KH2" s="244"/>
      <c r="KI2" s="244"/>
      <c r="KJ2" s="244"/>
      <c r="KK2" s="26"/>
      <c r="KL2" s="26"/>
      <c r="KM2" s="240"/>
      <c r="KN2" s="26"/>
      <c r="KO2" s="26"/>
      <c r="KP2" s="244"/>
      <c r="KQ2" s="198" t="str">
        <f>IF(ISNUMBER(KR2),MF2,"")</f>
        <v/>
      </c>
      <c r="KR2" s="198" t="str">
        <f>IF(ISNUMBER(KS2),MG2,"")</f>
        <v/>
      </c>
      <c r="KS2" s="244"/>
      <c r="KT2" s="445" t="str">
        <f>IF(KU2&gt;0,$MK$2,"")</f>
        <v/>
      </c>
      <c r="KU2" s="445">
        <f>COUNT(KU3:KU12)</f>
        <v>0</v>
      </c>
      <c r="KV2" s="244"/>
      <c r="KW2" s="445" t="str">
        <f>IF(KX2&gt;0,ML2,"")</f>
        <v/>
      </c>
      <c r="KX2" s="445">
        <f>COUNT(KX3:KX12)</f>
        <v>0</v>
      </c>
      <c r="KY2" s="244"/>
      <c r="KZ2" s="284"/>
      <c r="LA2" s="26"/>
      <c r="LB2" s="26"/>
      <c r="LC2" s="26"/>
      <c r="LD2" s="26"/>
      <c r="LE2" s="26"/>
      <c r="LF2" s="26"/>
      <c r="LG2" s="26"/>
      <c r="LH2" s="26"/>
      <c r="LI2" s="26"/>
      <c r="LJ2" s="244"/>
      <c r="LK2" s="244"/>
      <c r="LL2" s="244"/>
      <c r="LM2" s="244"/>
      <c r="LN2" s="244"/>
      <c r="LO2" s="26"/>
      <c r="LP2" s="26"/>
      <c r="LQ2" s="26"/>
      <c r="LR2" s="26"/>
      <c r="LS2" s="26"/>
      <c r="LT2" s="26"/>
      <c r="LU2" s="26"/>
      <c r="LV2" s="26"/>
      <c r="LW2" s="26"/>
      <c r="LX2" s="26"/>
      <c r="LY2" s="26"/>
      <c r="LZ2" s="26"/>
      <c r="MA2" s="26"/>
      <c r="MB2" s="26"/>
      <c r="MC2" s="26"/>
      <c r="MD2" s="26"/>
      <c r="ME2" s="26"/>
      <c r="MF2" s="26"/>
      <c r="MG2" s="26"/>
      <c r="MH2" s="26"/>
      <c r="MI2" s="244"/>
      <c r="MJ2" s="244"/>
      <c r="MK2" s="445" t="s">
        <v>643</v>
      </c>
      <c r="ML2" s="445" t="s">
        <v>686</v>
      </c>
      <c r="MM2" s="445"/>
      <c r="MN2" s="26"/>
      <c r="MO2" s="26"/>
      <c r="MP2" s="411" t="s">
        <v>1101</v>
      </c>
      <c r="MQ2" s="26"/>
      <c r="MR2" s="238"/>
      <c r="MS2" s="411" t="s">
        <v>1100</v>
      </c>
      <c r="MT2" s="26"/>
      <c r="MU2" s="411"/>
      <c r="MV2" s="238"/>
      <c r="MW2" s="26"/>
      <c r="MX2" s="26"/>
      <c r="MY2" s="26"/>
      <c r="MZ2" s="26"/>
      <c r="NA2" s="26"/>
      <c r="NB2" s="26" t="s">
        <v>2</v>
      </c>
      <c r="NC2" s="26"/>
      <c r="ND2" s="26"/>
      <c r="NE2" s="26"/>
      <c r="NF2" s="26"/>
      <c r="NG2" s="26"/>
      <c r="NH2" s="26"/>
      <c r="NI2" s="26"/>
      <c r="NJ2" s="26"/>
      <c r="NK2" s="26" t="s">
        <v>2</v>
      </c>
      <c r="NL2" s="453"/>
      <c r="NM2" s="453"/>
      <c r="NN2" s="244"/>
      <c r="NO2" s="16"/>
      <c r="NP2" s="16"/>
      <c r="NQ2" s="16"/>
      <c r="NR2" s="16"/>
      <c r="NS2" s="16"/>
      <c r="NT2" s="16"/>
      <c r="NU2" s="16"/>
      <c r="NV2" s="16"/>
      <c r="NW2" s="16"/>
      <c r="NX2" s="16"/>
      <c r="NY2" s="16"/>
      <c r="NZ2" s="16"/>
      <c r="OA2" s="16"/>
      <c r="OB2" s="16"/>
      <c r="OC2" s="16"/>
      <c r="OD2" s="87"/>
      <c r="OE2" s="137"/>
      <c r="OF2" s="88"/>
      <c r="OG2" s="88"/>
      <c r="OH2" s="88"/>
      <c r="OI2" s="88"/>
      <c r="OJ2" s="116"/>
      <c r="OK2" s="137"/>
      <c r="OL2" s="116"/>
      <c r="OM2" s="137"/>
      <c r="ON2" s="116"/>
      <c r="OO2" s="88"/>
      <c r="OP2" s="88"/>
      <c r="OQ2" s="116"/>
      <c r="OR2" s="88"/>
      <c r="OS2" s="88"/>
      <c r="OT2" s="88"/>
      <c r="OU2" s="116"/>
      <c r="OV2" s="116"/>
      <c r="OW2" s="116"/>
      <c r="OX2" s="116"/>
      <c r="OY2" s="87"/>
      <c r="OZ2" s="244">
        <f>COLUMN()</f>
        <v>416</v>
      </c>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t="s">
        <v>2</v>
      </c>
      <c r="QH2" s="26"/>
      <c r="QI2" s="26"/>
      <c r="QJ2" s="26"/>
      <c r="QK2" s="26"/>
      <c r="QL2" s="26"/>
      <c r="QM2" s="26"/>
      <c r="QN2" s="26"/>
    </row>
    <row r="3" spans="1:456" s="10" customFormat="1" ht="6" customHeight="1" x14ac:dyDescent="0.15">
      <c r="A3" s="198">
        <f>ROW()</f>
        <v>3</v>
      </c>
      <c r="B3" s="64">
        <v>1</v>
      </c>
      <c r="C3" s="64">
        <v>2</v>
      </c>
      <c r="D3" s="79" t="s">
        <v>139</v>
      </c>
      <c r="E3" s="26"/>
      <c r="F3" s="65" t="s">
        <v>2</v>
      </c>
      <c r="G3" s="65" t="s">
        <v>2</v>
      </c>
      <c r="H3" s="65" t="s">
        <v>2</v>
      </c>
      <c r="I3" s="292"/>
      <c r="J3" s="253"/>
      <c r="K3" s="253"/>
      <c r="L3" s="65" t="s">
        <v>2</v>
      </c>
      <c r="M3" s="65" t="s">
        <v>2</v>
      </c>
      <c r="N3" s="65" t="s">
        <v>2</v>
      </c>
      <c r="O3" s="292"/>
      <c r="P3" s="253"/>
      <c r="Q3" s="253"/>
      <c r="R3" s="65" t="s">
        <v>2</v>
      </c>
      <c r="S3" s="65" t="s">
        <v>2</v>
      </c>
      <c r="T3" s="65" t="s">
        <v>2</v>
      </c>
      <c r="U3" s="292"/>
      <c r="V3" s="253"/>
      <c r="W3" s="253"/>
      <c r="X3" s="65" t="s">
        <v>2</v>
      </c>
      <c r="Y3" s="65" t="s">
        <v>2</v>
      </c>
      <c r="Z3" s="65" t="s">
        <v>2</v>
      </c>
      <c r="AA3" s="292"/>
      <c r="AB3" s="253"/>
      <c r="AC3" s="253"/>
      <c r="AD3" s="65" t="s">
        <v>2</v>
      </c>
      <c r="AE3" s="65" t="s">
        <v>2</v>
      </c>
      <c r="AF3" s="65" t="s">
        <v>2</v>
      </c>
      <c r="AG3" s="292"/>
      <c r="AH3" s="253"/>
      <c r="AI3" s="253"/>
      <c r="AJ3" s="65" t="s">
        <v>2</v>
      </c>
      <c r="AK3" s="65" t="s">
        <v>2</v>
      </c>
      <c r="AL3" s="65" t="s">
        <v>2</v>
      </c>
      <c r="AM3" s="292"/>
      <c r="AN3" s="253"/>
      <c r="AO3" s="253"/>
      <c r="AP3" s="291" t="s">
        <v>2</v>
      </c>
      <c r="AQ3" s="291" t="s">
        <v>2</v>
      </c>
      <c r="AR3" s="291" t="s">
        <v>2</v>
      </c>
      <c r="AS3" s="292"/>
      <c r="AT3" s="253"/>
      <c r="AU3" s="253"/>
      <c r="AV3" s="291" t="s">
        <v>2</v>
      </c>
      <c r="AW3" s="291" t="s">
        <v>2</v>
      </c>
      <c r="AX3" s="291" t="s">
        <v>2</v>
      </c>
      <c r="AY3" s="254"/>
      <c r="AZ3" s="253"/>
      <c r="BA3" s="253"/>
      <c r="BB3" s="65" t="s">
        <v>2</v>
      </c>
      <c r="BC3" s="65" t="s">
        <v>2</v>
      </c>
      <c r="BD3" s="65" t="s">
        <v>2</v>
      </c>
      <c r="BE3" s="254"/>
      <c r="BF3" s="253"/>
      <c r="BG3" s="253"/>
      <c r="BH3" s="65" t="s">
        <v>2</v>
      </c>
      <c r="BI3" s="65" t="s">
        <v>2</v>
      </c>
      <c r="BJ3" s="65" t="s">
        <v>2</v>
      </c>
      <c r="BK3" s="253"/>
      <c r="BL3" s="253"/>
      <c r="BM3" s="253"/>
      <c r="BN3" s="253"/>
      <c r="BO3" s="253"/>
      <c r="BP3" s="253"/>
      <c r="BQ3" s="254"/>
      <c r="BR3" s="254"/>
      <c r="BS3" s="254"/>
      <c r="BT3" s="254"/>
      <c r="BU3" s="254"/>
      <c r="BV3" s="254"/>
      <c r="BW3" s="254"/>
      <c r="BX3" s="254"/>
      <c r="BY3" s="254"/>
      <c r="BZ3" s="254"/>
      <c r="CA3" s="254"/>
      <c r="CB3" s="254"/>
      <c r="CC3" s="254"/>
      <c r="CD3" s="254"/>
      <c r="CE3" s="254"/>
      <c r="CF3" s="254"/>
      <c r="CG3" s="254"/>
      <c r="CH3" s="254"/>
      <c r="CI3" s="254"/>
      <c r="CJ3" s="254"/>
      <c r="CK3" s="254"/>
      <c r="CL3" s="254"/>
      <c r="CM3" s="254"/>
      <c r="CN3" s="254"/>
      <c r="CO3" s="254"/>
      <c r="CP3" s="253"/>
      <c r="CQ3" s="253"/>
      <c r="CR3" s="65" t="s">
        <v>2</v>
      </c>
      <c r="CS3" s="65" t="s">
        <v>2</v>
      </c>
      <c r="CT3" s="65" t="s">
        <v>2</v>
      </c>
      <c r="CU3" s="254"/>
      <c r="CV3" s="253"/>
      <c r="CW3" s="253"/>
      <c r="CX3" s="65" t="s">
        <v>2</v>
      </c>
      <c r="CY3" s="65" t="s">
        <v>2</v>
      </c>
      <c r="CZ3" s="65" t="s">
        <v>2</v>
      </c>
      <c r="DA3" s="254"/>
      <c r="DB3" s="253"/>
      <c r="DC3" s="253"/>
      <c r="DD3" s="65" t="s">
        <v>2</v>
      </c>
      <c r="DE3" s="65" t="s">
        <v>2</v>
      </c>
      <c r="DF3" s="65" t="s">
        <v>2</v>
      </c>
      <c r="DG3" s="254"/>
      <c r="DH3" s="253"/>
      <c r="DI3" s="253"/>
      <c r="DJ3" s="65" t="s">
        <v>2</v>
      </c>
      <c r="DK3" s="65" t="s">
        <v>2</v>
      </c>
      <c r="DL3" s="65" t="s">
        <v>2</v>
      </c>
      <c r="DM3" s="254"/>
      <c r="DN3" s="253"/>
      <c r="DO3" s="253"/>
      <c r="DP3" s="65" t="s">
        <v>2</v>
      </c>
      <c r="DQ3" s="65" t="s">
        <v>2</v>
      </c>
      <c r="DR3" s="65" t="s">
        <v>2</v>
      </c>
      <c r="DS3" s="254"/>
      <c r="DT3" s="253"/>
      <c r="DU3" s="253"/>
      <c r="DV3" s="65" t="s">
        <v>2</v>
      </c>
      <c r="DW3" s="65" t="s">
        <v>2</v>
      </c>
      <c r="DX3" s="65" t="s">
        <v>2</v>
      </c>
      <c r="DY3" s="254"/>
      <c r="DZ3" s="253"/>
      <c r="EA3" s="253"/>
      <c r="EB3" s="65" t="s">
        <v>2</v>
      </c>
      <c r="EC3" s="65" t="s">
        <v>2</v>
      </c>
      <c r="ED3" s="65" t="s">
        <v>2</v>
      </c>
      <c r="EE3" s="254"/>
      <c r="EF3" s="253"/>
      <c r="EG3" s="253"/>
      <c r="EH3" s="65" t="s">
        <v>2</v>
      </c>
      <c r="EI3" s="65" t="s">
        <v>2</v>
      </c>
      <c r="EJ3" s="65" t="s">
        <v>2</v>
      </c>
      <c r="EK3" s="254"/>
      <c r="EL3" s="253"/>
      <c r="EM3" s="253"/>
      <c r="EN3" s="244">
        <f>IF(EO11=29,2,IF(EO11=29,2,IF(EO11=29,2,EO9)))</f>
        <v>0</v>
      </c>
      <c r="EO3" s="244"/>
      <c r="EP3" s="444" t="s">
        <v>1247</v>
      </c>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444" t="s">
        <v>1247</v>
      </c>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444" t="s">
        <v>1247</v>
      </c>
      <c r="IG3" s="52"/>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444" t="s">
        <v>1247</v>
      </c>
      <c r="KB3" s="52"/>
      <c r="KC3" s="52"/>
      <c r="KD3" s="244"/>
      <c r="KE3" s="26">
        <f>MAX(MI15:MI520)</f>
        <v>46</v>
      </c>
      <c r="KF3" s="26"/>
      <c r="KG3" s="244"/>
      <c r="KH3" s="445" t="s">
        <v>659</v>
      </c>
      <c r="KI3" s="445" t="str">
        <f>INDEX($IG$15:$KA$523,MATCH($KZ$8,$C$15:$C$523,0),EO$11)</f>
        <v>m</v>
      </c>
      <c r="KJ3" s="26"/>
      <c r="KK3" s="445" t="str">
        <f>_xlfn.CONCAT("Total (",KI3,")")</f>
        <v>Total (m)</v>
      </c>
      <c r="KL3" s="445" t="s">
        <v>479</v>
      </c>
      <c r="KM3" s="445" t="s">
        <v>9</v>
      </c>
      <c r="KN3" s="244"/>
      <c r="KO3" s="244"/>
      <c r="KP3" s="244"/>
      <c r="KQ3" s="198"/>
      <c r="KR3" s="394" t="s">
        <v>772</v>
      </c>
      <c r="KS3" s="244"/>
      <c r="KT3" s="419" t="str">
        <f t="shared" ref="KT3:KT12" si="0">IF(ISNUMBER(KU3),MK3,"")</f>
        <v/>
      </c>
      <c r="KU3" s="459" t="str">
        <f t="shared" ref="KU3:KU12" si="1">IF(ISNUMBER(MATCH(MK3,KT$15:KT$113,0)),INDEX(KU$15:KU$113,MATCH(MK3,KT$15:KT$113,0),1),"")</f>
        <v>"10-5 3x</v>
      </c>
      <c r="KV3" s="419"/>
      <c r="KW3" s="419" t="str">
        <f t="shared" ref="KW3:KW12" si="2">IF(ISNUMBER(KX3),ML3,"")</f>
        <v/>
      </c>
      <c r="KX3" s="449" t="str">
        <f t="shared" ref="KX3:KX12" si="3">IF(ISNUMBER(MATCH(ML3,KW$15:KW$113,0)),INDEX(KX$15:KX$113,MATCH(ML3,KW$15:KW$113,0),1),"")</f>
        <v/>
      </c>
      <c r="KY3" s="26"/>
      <c r="KZ3" s="198"/>
      <c r="LA3" s="26"/>
      <c r="LB3" s="268" t="str">
        <f t="shared" ref="LB3:LJ3" si="4">IF(ISNUMBER(MATCH($KZ4,LA$15:LA$68,0)),"here","")</f>
        <v/>
      </c>
      <c r="LC3" s="268" t="str">
        <f t="shared" si="4"/>
        <v>here</v>
      </c>
      <c r="LD3" s="268" t="str">
        <f t="shared" si="4"/>
        <v/>
      </c>
      <c r="LE3" s="268" t="str">
        <f t="shared" si="4"/>
        <v/>
      </c>
      <c r="LF3" s="268" t="str">
        <f t="shared" si="4"/>
        <v/>
      </c>
      <c r="LG3" s="268" t="str">
        <f t="shared" si="4"/>
        <v/>
      </c>
      <c r="LH3" s="268" t="str">
        <f t="shared" si="4"/>
        <v/>
      </c>
      <c r="LI3" s="268" t="str">
        <f t="shared" si="4"/>
        <v/>
      </c>
      <c r="LJ3" s="268" t="str">
        <f t="shared" si="4"/>
        <v/>
      </c>
      <c r="LK3" s="268" t="str">
        <f>IF(ISNUMBER(MATCH($LB3,LO$15:LO$68,0)),"here","")</f>
        <v/>
      </c>
      <c r="LL3" s="268" t="str">
        <f>IF(ISNUMBER(MATCH($LB3,LP$15:LP$68,0)),"here","")</f>
        <v/>
      </c>
      <c r="LM3" s="268" t="str">
        <f>IF(ISNUMBER(MATCH($LB3,LQ$15:LQ$68,0)),"here","")</f>
        <v/>
      </c>
      <c r="LN3" s="244"/>
      <c r="LO3" s="249"/>
      <c r="LP3" s="249"/>
      <c r="LQ3" s="249"/>
      <c r="LR3" s="249"/>
      <c r="LS3" s="249"/>
      <c r="LT3" s="249"/>
      <c r="LU3" s="249"/>
      <c r="LV3" s="249"/>
      <c r="LW3" s="249"/>
      <c r="LX3" s="249"/>
      <c r="LY3" s="249"/>
      <c r="LZ3" s="249"/>
      <c r="MA3" s="249"/>
      <c r="MB3" s="249"/>
      <c r="MC3" s="249"/>
      <c r="MD3" s="249"/>
      <c r="ME3" s="249"/>
      <c r="MF3" s="249"/>
      <c r="MG3" s="249"/>
      <c r="MH3" s="249"/>
      <c r="MI3" s="244"/>
      <c r="MJ3" s="244"/>
      <c r="MK3" s="452" t="s">
        <v>1226</v>
      </c>
      <c r="ML3" s="452" t="s">
        <v>440</v>
      </c>
      <c r="MM3" s="452"/>
      <c r="MN3" s="26"/>
      <c r="MO3" s="26"/>
      <c r="MP3" s="411" t="s">
        <v>1102</v>
      </c>
      <c r="MQ3" s="26"/>
      <c r="MR3" s="238"/>
      <c r="MS3" s="411" t="s">
        <v>944</v>
      </c>
      <c r="MT3" s="26"/>
      <c r="MU3" s="26"/>
      <c r="MV3" s="238"/>
      <c r="MW3" s="26"/>
      <c r="MX3" s="26"/>
      <c r="MY3" s="26"/>
      <c r="MZ3" s="26"/>
      <c r="NA3" s="26"/>
      <c r="NB3" s="26" t="s">
        <v>2</v>
      </c>
      <c r="NC3" s="26"/>
      <c r="ND3" s="26"/>
      <c r="NE3" s="26"/>
      <c r="NF3" s="26"/>
      <c r="NG3" s="26"/>
      <c r="NH3" s="26"/>
      <c r="NI3" s="26"/>
      <c r="NJ3" s="26"/>
      <c r="NK3" s="26" t="s">
        <v>2</v>
      </c>
      <c r="NL3" s="453"/>
      <c r="NM3" s="453"/>
      <c r="NN3" s="26"/>
      <c r="NO3" s="70"/>
      <c r="NP3" s="70" t="s">
        <v>2</v>
      </c>
      <c r="NQ3" s="70" t="s">
        <v>261</v>
      </c>
      <c r="NR3" s="204">
        <v>365</v>
      </c>
      <c r="NS3" s="206" t="s">
        <v>297</v>
      </c>
      <c r="NT3" s="54" t="s">
        <v>296</v>
      </c>
      <c r="NU3" s="54"/>
      <c r="NV3" s="54"/>
      <c r="NW3" s="54"/>
      <c r="NX3" s="54"/>
      <c r="NY3" s="54"/>
      <c r="NZ3" s="54"/>
      <c r="OA3" s="54"/>
      <c r="OB3" s="54"/>
      <c r="OC3" s="54"/>
      <c r="OD3" s="86"/>
      <c r="OE3" s="174"/>
      <c r="OF3" s="175"/>
      <c r="OG3" s="176"/>
      <c r="OH3" s="88"/>
      <c r="OI3" s="88"/>
      <c r="OJ3" s="116"/>
      <c r="OK3" s="158"/>
      <c r="OL3" s="119"/>
      <c r="OM3" s="164"/>
      <c r="ON3" s="124"/>
      <c r="OO3" s="95"/>
      <c r="OP3" s="95"/>
      <c r="OQ3" s="129"/>
      <c r="OR3" s="94"/>
      <c r="OS3" s="96"/>
      <c r="OT3" s="94"/>
      <c r="OU3" s="139"/>
      <c r="OV3" s="140"/>
      <c r="OW3" s="139"/>
      <c r="OX3" s="139"/>
      <c r="OY3" s="86"/>
      <c r="OZ3" s="26"/>
      <c r="PA3" s="26"/>
      <c r="PB3" s="26"/>
      <c r="PC3" s="26"/>
      <c r="PD3" s="26"/>
      <c r="PE3" s="26"/>
      <c r="PF3" s="26"/>
      <c r="PG3" s="26"/>
      <c r="PH3" s="26"/>
      <c r="PI3" s="26"/>
      <c r="PJ3" s="26"/>
      <c r="PK3" s="26"/>
      <c r="PL3" s="26"/>
      <c r="PM3" s="26"/>
      <c r="PN3" s="26"/>
      <c r="PO3" s="26"/>
      <c r="PP3" s="26"/>
      <c r="PQ3" s="26"/>
      <c r="PR3" s="26"/>
      <c r="PS3" s="26"/>
      <c r="PT3" s="26"/>
      <c r="PU3" s="26"/>
      <c r="PV3" s="26"/>
      <c r="PW3" s="26"/>
      <c r="PX3" s="26"/>
      <c r="PY3" s="26"/>
      <c r="PZ3" s="26"/>
      <c r="QA3" s="26"/>
      <c r="QB3" s="26"/>
      <c r="QC3" s="26"/>
      <c r="QD3" s="26"/>
      <c r="QE3" s="26"/>
      <c r="QF3" s="311"/>
      <c r="QG3" s="26" t="s">
        <v>2</v>
      </c>
      <c r="QH3" s="26"/>
      <c r="QI3" s="26"/>
      <c r="QJ3" s="26"/>
      <c r="QK3" s="26"/>
      <c r="QL3" s="26"/>
      <c r="QM3" s="26"/>
      <c r="QN3" s="26"/>
    </row>
    <row r="4" spans="1:456" s="10" customFormat="1" ht="6" customHeight="1" x14ac:dyDescent="0.15">
      <c r="A4" s="398">
        <f t="shared" ref="A4:A9" si="5">IF(ISNUMBER(MATCH(C4,$EO$15:$EO$521,0)),ROW()-$A$3,0)</f>
        <v>0</v>
      </c>
      <c r="B4" s="398">
        <v>0</v>
      </c>
      <c r="C4" s="399" t="s">
        <v>139</v>
      </c>
      <c r="D4" s="239" t="s">
        <v>87</v>
      </c>
      <c r="E4" s="26"/>
      <c r="F4" s="275"/>
      <c r="G4" s="292"/>
      <c r="H4" s="292"/>
      <c r="I4" s="275"/>
      <c r="J4" s="292"/>
      <c r="K4" s="292"/>
      <c r="L4" s="275"/>
      <c r="M4" s="292"/>
      <c r="N4" s="292"/>
      <c r="O4" s="275"/>
      <c r="P4" s="292"/>
      <c r="Q4" s="292"/>
      <c r="R4" s="275"/>
      <c r="S4" s="275"/>
      <c r="T4" s="276"/>
      <c r="U4" s="275"/>
      <c r="V4" s="275"/>
      <c r="W4" s="253"/>
      <c r="X4" s="275" t="s">
        <v>272</v>
      </c>
      <c r="Y4" s="275"/>
      <c r="Z4" s="276"/>
      <c r="AA4" s="275"/>
      <c r="AB4" s="292"/>
      <c r="AC4" s="292">
        <v>0</v>
      </c>
      <c r="AD4" s="275"/>
      <c r="AE4" s="292"/>
      <c r="AF4" s="292"/>
      <c r="AG4" s="275"/>
      <c r="AH4" s="292"/>
      <c r="AI4" s="292"/>
      <c r="AJ4" s="275"/>
      <c r="AK4" s="292"/>
      <c r="AL4" s="292" t="s">
        <v>2</v>
      </c>
      <c r="AM4" s="275" t="s">
        <v>232</v>
      </c>
      <c r="AN4" s="292">
        <v>1.4999999999999999E-4</v>
      </c>
      <c r="AO4" s="292"/>
      <c r="AP4" s="292"/>
      <c r="AQ4" s="292"/>
      <c r="AR4" s="253"/>
      <c r="AS4" s="292"/>
      <c r="AT4" s="292"/>
      <c r="AU4" s="276"/>
      <c r="AV4" s="275"/>
      <c r="AW4" s="275"/>
      <c r="AX4" s="253"/>
      <c r="AY4" s="275"/>
      <c r="AZ4" s="275"/>
      <c r="BA4" s="276"/>
      <c r="BB4" s="275"/>
      <c r="BC4" s="275"/>
      <c r="BD4" s="253"/>
      <c r="BE4" s="275"/>
      <c r="BF4" s="275"/>
      <c r="BG4" s="276"/>
      <c r="BH4" s="275"/>
      <c r="BI4" s="275"/>
      <c r="BJ4" s="253"/>
      <c r="BK4" s="27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323"/>
      <c r="CS4" s="323"/>
      <c r="CT4" s="324"/>
      <c r="CU4" s="275"/>
      <c r="CV4" s="275"/>
      <c r="CW4" s="276"/>
      <c r="CX4" s="323"/>
      <c r="CY4" s="323"/>
      <c r="CZ4" s="324"/>
      <c r="DA4" s="323"/>
      <c r="DB4" s="323"/>
      <c r="DC4" s="324"/>
      <c r="DD4" s="323"/>
      <c r="DE4" s="323"/>
      <c r="DF4" s="324"/>
      <c r="DG4" s="323"/>
      <c r="DH4" s="323"/>
      <c r="DI4" s="324"/>
      <c r="DJ4" s="275"/>
      <c r="DK4" s="275"/>
      <c r="DL4" s="276"/>
      <c r="DM4" s="275"/>
      <c r="DN4" s="275"/>
      <c r="DO4" s="276"/>
      <c r="DP4" s="323"/>
      <c r="DQ4" s="323"/>
      <c r="DR4" s="324"/>
      <c r="DS4" s="323"/>
      <c r="DT4" s="323"/>
      <c r="DU4" s="324"/>
      <c r="DV4" s="323"/>
      <c r="DW4" s="323"/>
      <c r="DX4" s="324"/>
      <c r="DY4" s="323"/>
      <c r="DZ4" s="323"/>
      <c r="EA4" s="324"/>
      <c r="EB4" s="323"/>
      <c r="EC4" s="323"/>
      <c r="ED4" s="324"/>
      <c r="EE4" s="323"/>
      <c r="EF4" s="323"/>
      <c r="EG4" s="324"/>
      <c r="EH4" s="275"/>
      <c r="EI4" s="275"/>
      <c r="EJ4" s="276"/>
      <c r="EK4" s="275"/>
      <c r="EL4" s="275"/>
      <c r="EM4" s="276"/>
      <c r="EN4" s="26"/>
      <c r="EO4" s="438" t="s">
        <v>1248</v>
      </c>
      <c r="EP4" s="444" t="s">
        <v>1247</v>
      </c>
      <c r="EQ4" s="48"/>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444" t="s">
        <v>1247</v>
      </c>
      <c r="GL4" s="51"/>
      <c r="GM4" s="51"/>
      <c r="GN4" s="51"/>
      <c r="GO4" s="51"/>
      <c r="GP4" s="51"/>
      <c r="GQ4" s="51"/>
      <c r="GR4" s="51"/>
      <c r="GS4" s="51"/>
      <c r="GT4" s="51"/>
      <c r="GU4" s="51"/>
      <c r="GV4" s="51"/>
      <c r="GW4" s="51"/>
      <c r="GX4" s="51"/>
      <c r="GY4" s="51"/>
      <c r="GZ4" s="51"/>
      <c r="HA4" s="51"/>
      <c r="HB4" s="51"/>
      <c r="HC4" s="51"/>
      <c r="HD4" s="51"/>
      <c r="HE4" s="51"/>
      <c r="HF4" s="51"/>
      <c r="HG4" s="51"/>
      <c r="HH4" s="51"/>
      <c r="HI4" s="51"/>
      <c r="HJ4" s="51"/>
      <c r="HK4" s="51"/>
      <c r="HL4" s="51"/>
      <c r="HM4" s="51"/>
      <c r="HN4" s="51"/>
      <c r="HO4" s="51"/>
      <c r="HP4" s="51"/>
      <c r="HQ4" s="51"/>
      <c r="HR4" s="51"/>
      <c r="HS4" s="51"/>
      <c r="HT4" s="51"/>
      <c r="HU4" s="51"/>
      <c r="HV4" s="51"/>
      <c r="HW4" s="51"/>
      <c r="HX4" s="51"/>
      <c r="HY4" s="51"/>
      <c r="HZ4" s="51"/>
      <c r="IA4" s="51"/>
      <c r="IB4" s="51"/>
      <c r="IC4" s="51"/>
      <c r="ID4" s="51"/>
      <c r="IE4" s="51"/>
      <c r="IF4" s="444" t="s">
        <v>1247</v>
      </c>
      <c r="IG4" s="52"/>
      <c r="IH4" s="52"/>
      <c r="II4" s="52"/>
      <c r="IJ4" s="52"/>
      <c r="IK4" s="52"/>
      <c r="IL4" s="52"/>
      <c r="IM4" s="52"/>
      <c r="IN4" s="52"/>
      <c r="IO4" s="52"/>
      <c r="IP4" s="52"/>
      <c r="IQ4" s="52"/>
      <c r="IR4" s="52"/>
      <c r="IS4" s="52"/>
      <c r="IT4" s="52"/>
      <c r="IU4" s="52"/>
      <c r="IV4" s="52"/>
      <c r="IW4" s="52"/>
      <c r="IX4" s="52"/>
      <c r="IY4" s="52"/>
      <c r="IZ4" s="52"/>
      <c r="JA4" s="52"/>
      <c r="JB4" s="52"/>
      <c r="JC4" s="52"/>
      <c r="JD4" s="52"/>
      <c r="JE4" s="52"/>
      <c r="JF4" s="52"/>
      <c r="JG4" s="52"/>
      <c r="JH4" s="52"/>
      <c r="JI4" s="52"/>
      <c r="JJ4" s="52"/>
      <c r="JK4" s="52"/>
      <c r="JL4" s="52"/>
      <c r="JM4" s="52"/>
      <c r="JN4" s="52"/>
      <c r="JO4" s="52"/>
      <c r="JP4" s="52"/>
      <c r="JQ4" s="52"/>
      <c r="JR4" s="52"/>
      <c r="JS4" s="52"/>
      <c r="JT4" s="52"/>
      <c r="JU4" s="52"/>
      <c r="JV4" s="52"/>
      <c r="JW4" s="52"/>
      <c r="JX4" s="52"/>
      <c r="JY4" s="52"/>
      <c r="JZ4" s="52"/>
      <c r="KA4" s="444" t="s">
        <v>1247</v>
      </c>
      <c r="KB4" s="52"/>
      <c r="KC4" s="52"/>
      <c r="KD4" s="307" t="s">
        <v>1331</v>
      </c>
      <c r="KE4" s="286" t="s">
        <v>26</v>
      </c>
      <c r="KF4" s="287">
        <f>INDEX($IG$15:$KA$523,MATCH($KE4,$C$15:$C$523,0),EO$11)</f>
        <v>3</v>
      </c>
      <c r="KG4" s="307" t="s">
        <v>141</v>
      </c>
      <c r="KH4" s="286" t="str">
        <f>_xlfn.IFS(ISNUMBER(MATCH(C11,EO15:EO200,0)),C11,ISNUMBER(MATCH(B11,EO15:EO200,0)),B11)</f>
        <v>botm</v>
      </c>
      <c r="KI4" s="461">
        <f>INDEX(KF14:KF35,MATCH(KH4,KE14:KE35,0),1)</f>
        <v>-30.5</v>
      </c>
      <c r="KJ4" s="26"/>
      <c r="KK4" s="288">
        <f>IF(EN3=2,KI4,IF(ISNUMBER(KI4),_xlfn.IFS(EN3=0,KI4*KF4,EN3=1,KI4/KF4),"-"))</f>
        <v>-91.5</v>
      </c>
      <c r="KL4" s="310">
        <f t="shared" ref="KL4:KL9" si="6">IF(KF4=1,"-",IF($KI$3="ft",KK4*0.3048,KK4)/1000)</f>
        <v>-9.1499999999999998E-2</v>
      </c>
      <c r="KM4" s="289" t="str">
        <f>IF(KI$3="m","-",IF(KF4=1,"-",IF($KI$3="ft",KK4*0.3048,KK4)))</f>
        <v>-</v>
      </c>
      <c r="KN4" s="445">
        <f>IF(KF4=1,"-",KF4*KI4)</f>
        <v>-91.5</v>
      </c>
      <c r="KO4" s="362">
        <v>0</v>
      </c>
      <c r="KP4" s="244">
        <v>0</v>
      </c>
      <c r="KQ4" s="198"/>
      <c r="KR4" s="394" t="s">
        <v>773</v>
      </c>
      <c r="KS4" s="244"/>
      <c r="KT4" s="419" t="str">
        <f t="shared" si="0"/>
        <v/>
      </c>
      <c r="KU4" s="449" t="str">
        <f t="shared" si="1"/>
        <v/>
      </c>
      <c r="KV4" s="419"/>
      <c r="KW4" s="419" t="str">
        <f t="shared" si="2"/>
        <v/>
      </c>
      <c r="KX4" s="449" t="str">
        <f t="shared" si="3"/>
        <v/>
      </c>
      <c r="KY4" s="26"/>
      <c r="KZ4" s="319" t="s">
        <v>0</v>
      </c>
      <c r="LA4" s="26"/>
      <c r="LB4" s="249" t="s">
        <v>729</v>
      </c>
      <c r="LC4" s="249" t="s">
        <v>593</v>
      </c>
      <c r="LD4" s="249" t="s">
        <v>619</v>
      </c>
      <c r="LE4" s="249" t="s">
        <v>771</v>
      </c>
      <c r="LF4" s="249" t="s">
        <v>843</v>
      </c>
      <c r="LG4" s="372" t="s">
        <v>889</v>
      </c>
      <c r="LH4" s="249" t="s">
        <v>592</v>
      </c>
      <c r="LI4" s="249"/>
      <c r="LJ4" s="249"/>
      <c r="LK4" s="249"/>
      <c r="LL4" s="249"/>
      <c r="LM4" s="249"/>
      <c r="LN4" s="244"/>
      <c r="LO4" s="249"/>
      <c r="LP4" s="249"/>
      <c r="LQ4" s="249"/>
      <c r="LR4" s="249"/>
      <c r="LS4" s="249"/>
      <c r="LT4" s="249"/>
      <c r="LU4" s="249"/>
      <c r="LV4" s="249"/>
      <c r="LW4" s="249"/>
      <c r="LX4" s="249"/>
      <c r="LY4" s="249"/>
      <c r="LZ4" s="249"/>
      <c r="MA4" s="249"/>
      <c r="MB4" s="249"/>
      <c r="MC4" s="249"/>
      <c r="MD4" s="249"/>
      <c r="ME4" s="249"/>
      <c r="MF4" s="249"/>
      <c r="MG4" s="249"/>
      <c r="MH4" s="249"/>
      <c r="MI4" s="244"/>
      <c r="MJ4" s="244"/>
      <c r="MK4" s="452" t="s">
        <v>1227</v>
      </c>
      <c r="ML4" s="452" t="s">
        <v>441</v>
      </c>
      <c r="MM4" s="452"/>
      <c r="MN4" s="26"/>
      <c r="MO4" s="26"/>
      <c r="MP4" s="411" t="s">
        <v>1103</v>
      </c>
      <c r="MQ4" s="26"/>
      <c r="MR4" s="238"/>
      <c r="MS4" s="411"/>
      <c r="MT4" s="26"/>
      <c r="MU4" s="411"/>
      <c r="MV4" s="238"/>
      <c r="MW4" s="26"/>
      <c r="MX4" s="26"/>
      <c r="MY4" s="26"/>
      <c r="MZ4" s="26"/>
      <c r="NA4" s="26"/>
      <c r="NB4" s="26" t="s">
        <v>2</v>
      </c>
      <c r="NC4" s="26"/>
      <c r="ND4" s="26"/>
      <c r="NE4" s="26"/>
      <c r="NF4" s="26"/>
      <c r="NG4" s="26"/>
      <c r="NH4" s="26"/>
      <c r="NI4" s="26"/>
      <c r="NJ4" s="26"/>
      <c r="NK4" s="26" t="s">
        <v>2</v>
      </c>
      <c r="NL4" s="453"/>
      <c r="NM4" s="453"/>
      <c r="NN4" s="250"/>
      <c r="NO4" s="53">
        <v>1</v>
      </c>
      <c r="NP4" s="54" t="s">
        <v>262</v>
      </c>
      <c r="NQ4" s="53"/>
      <c r="NR4" s="204">
        <v>1</v>
      </c>
      <c r="NS4" s="207" t="s">
        <v>330</v>
      </c>
      <c r="NT4" s="54" t="s">
        <v>331</v>
      </c>
      <c r="NU4" s="54"/>
      <c r="NV4" s="54"/>
      <c r="NW4" s="54"/>
      <c r="NX4" s="54"/>
      <c r="NY4" s="54"/>
      <c r="NZ4" s="54"/>
      <c r="OA4" s="54"/>
      <c r="OB4" s="54"/>
      <c r="OC4" s="54"/>
      <c r="OD4" s="85"/>
      <c r="OE4" s="177"/>
      <c r="OF4" s="178"/>
      <c r="OG4" s="179"/>
      <c r="OH4" s="88"/>
      <c r="OI4" s="88"/>
      <c r="OJ4" s="116"/>
      <c r="OK4" s="158"/>
      <c r="OL4" s="119"/>
      <c r="OM4" s="164"/>
      <c r="ON4" s="124"/>
      <c r="OO4" s="93"/>
      <c r="OP4" s="93"/>
      <c r="OQ4" s="130" t="s">
        <v>321</v>
      </c>
      <c r="OR4" s="94"/>
      <c r="OS4" s="94"/>
      <c r="OT4" s="94"/>
      <c r="OU4" s="141">
        <v>2400</v>
      </c>
      <c r="OV4" s="141">
        <v>24</v>
      </c>
      <c r="OW4" s="141">
        <v>60</v>
      </c>
      <c r="OX4" s="141">
        <f>1/OW4</f>
        <v>1.6666666666666666E-2</v>
      </c>
      <c r="OY4" s="85"/>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311"/>
      <c r="QG4" s="26" t="s">
        <v>2</v>
      </c>
      <c r="QH4" s="26"/>
      <c r="QI4" s="26"/>
      <c r="QJ4" s="26"/>
      <c r="QK4" s="26"/>
      <c r="QL4" s="26"/>
      <c r="QM4" s="26"/>
      <c r="QN4" s="26"/>
    </row>
    <row r="5" spans="1:456" s="10" customFormat="1" ht="6" customHeight="1" x14ac:dyDescent="0.15">
      <c r="A5" s="398">
        <f t="shared" si="5"/>
        <v>0</v>
      </c>
      <c r="B5" s="398">
        <v>1</v>
      </c>
      <c r="C5" s="399" t="s">
        <v>112</v>
      </c>
      <c r="D5" s="239" t="s">
        <v>137</v>
      </c>
      <c r="E5" s="26"/>
      <c r="F5" s="275"/>
      <c r="G5" s="292"/>
      <c r="H5" s="292"/>
      <c r="I5" s="275"/>
      <c r="J5" s="292"/>
      <c r="K5" s="292"/>
      <c r="L5" s="275">
        <v>1</v>
      </c>
      <c r="M5" s="292"/>
      <c r="N5" s="292"/>
      <c r="O5" s="275"/>
      <c r="P5" s="292"/>
      <c r="Q5" s="292"/>
      <c r="R5" s="275"/>
      <c r="S5" s="275"/>
      <c r="T5" s="276"/>
      <c r="U5" s="275" t="str">
        <f>IF(EO11=6,"timprs","-")</f>
        <v>-</v>
      </c>
      <c r="V5" s="275"/>
      <c r="W5" s="253"/>
      <c r="X5" s="275" t="s">
        <v>273</v>
      </c>
      <c r="Y5" s="275"/>
      <c r="Z5" s="276"/>
      <c r="AA5" s="275"/>
      <c r="AB5" s="292"/>
      <c r="AC5" s="292">
        <v>16</v>
      </c>
      <c r="AD5" s="275"/>
      <c r="AE5" s="292"/>
      <c r="AF5" s="292"/>
      <c r="AG5" s="275"/>
      <c r="AH5" s="292"/>
      <c r="AI5" s="292"/>
      <c r="AJ5" s="275"/>
      <c r="AK5" s="292"/>
      <c r="AL5" s="292" t="s">
        <v>2</v>
      </c>
      <c r="AM5" s="275" t="s">
        <v>233</v>
      </c>
      <c r="AN5" s="292">
        <v>9.9999999999999995E-7</v>
      </c>
      <c r="AO5" s="292"/>
      <c r="AP5" s="292"/>
      <c r="AQ5" s="292"/>
      <c r="AR5" s="253"/>
      <c r="AS5" s="292"/>
      <c r="AT5" s="292"/>
      <c r="AU5" s="276"/>
      <c r="AV5" s="275"/>
      <c r="AW5" s="275"/>
      <c r="AX5" s="253"/>
      <c r="AY5" s="275"/>
      <c r="AZ5" s="275"/>
      <c r="BA5" s="276"/>
      <c r="BB5" s="275"/>
      <c r="BC5" s="275"/>
      <c r="BD5" s="253"/>
      <c r="BE5" s="275"/>
      <c r="BF5" s="275"/>
      <c r="BG5" s="276"/>
      <c r="BH5" s="275"/>
      <c r="BI5" s="275"/>
      <c r="BJ5" s="253"/>
      <c r="BK5" s="273"/>
      <c r="BL5" s="426">
        <v>1</v>
      </c>
      <c r="BM5" s="253" t="s">
        <v>403</v>
      </c>
      <c r="BN5" s="273"/>
      <c r="BO5" s="426">
        <v>1</v>
      </c>
      <c r="BP5" s="253" t="s">
        <v>403</v>
      </c>
      <c r="BQ5" s="275"/>
      <c r="BR5" s="275"/>
      <c r="BS5" s="253"/>
      <c r="BT5" s="275"/>
      <c r="BU5" s="275"/>
      <c r="BV5" s="276"/>
      <c r="BW5" s="275"/>
      <c r="BX5" s="275"/>
      <c r="BY5" s="253"/>
      <c r="BZ5" s="275"/>
      <c r="CA5" s="275"/>
      <c r="CB5" s="349"/>
      <c r="CC5" s="275"/>
      <c r="CD5" s="275"/>
      <c r="CE5" s="349"/>
      <c r="CF5" s="323"/>
      <c r="CG5" s="323"/>
      <c r="CH5" s="383"/>
      <c r="CI5" s="323"/>
      <c r="CJ5" s="323"/>
      <c r="CK5" s="383"/>
      <c r="CL5" s="275"/>
      <c r="CM5" s="275"/>
      <c r="CN5" s="377"/>
      <c r="CO5" s="273"/>
      <c r="CP5" s="426">
        <v>1</v>
      </c>
      <c r="CQ5" s="253" t="s">
        <v>403</v>
      </c>
      <c r="CR5" s="323"/>
      <c r="CS5" s="323"/>
      <c r="CT5" s="324"/>
      <c r="CU5" s="275"/>
      <c r="CV5" s="275"/>
      <c r="CW5" s="276"/>
      <c r="CX5" s="323"/>
      <c r="CY5" s="323"/>
      <c r="CZ5" s="324"/>
      <c r="DA5" s="323"/>
      <c r="DB5" s="323"/>
      <c r="DC5" s="324"/>
      <c r="DD5" s="323"/>
      <c r="DE5" s="323"/>
      <c r="DF5" s="324"/>
      <c r="DG5" s="323"/>
      <c r="DH5" s="323"/>
      <c r="DI5" s="324"/>
      <c r="DJ5" s="275"/>
      <c r="DK5" s="275"/>
      <c r="DL5" s="276"/>
      <c r="DM5" s="275"/>
      <c r="DN5" s="275"/>
      <c r="DO5" s="276"/>
      <c r="DP5" s="323"/>
      <c r="DQ5" s="323"/>
      <c r="DR5" s="324"/>
      <c r="DS5" s="323"/>
      <c r="DT5" s="323"/>
      <c r="DU5" s="324"/>
      <c r="DV5" s="323"/>
      <c r="DW5" s="323"/>
      <c r="DX5" s="324"/>
      <c r="DY5" s="323"/>
      <c r="DZ5" s="323"/>
      <c r="EA5" s="324"/>
      <c r="EB5" s="323"/>
      <c r="EC5" s="323"/>
      <c r="ED5" s="324"/>
      <c r="EE5" s="323"/>
      <c r="EF5" s="323"/>
      <c r="EG5" s="324"/>
      <c r="EH5" s="275"/>
      <c r="EI5" s="275"/>
      <c r="EJ5" s="276"/>
      <c r="EK5" s="275"/>
      <c r="EL5" s="275"/>
      <c r="EM5" s="276"/>
      <c r="EN5" s="26"/>
      <c r="EO5" s="438" t="str">
        <f>_xlfn.CONCAT(((IF(ISNUMBER(MATCH(EO11,$F$14:$KA$14,0)),INDEX($F$13:$KA$13,1,2+MATCH(EO11,$F$14:$KA$14,0)),"no"))),"-",MAX(KB14:KB523))</f>
        <v>31-31</v>
      </c>
      <c r="EP5" s="444" t="s">
        <v>1247</v>
      </c>
      <c r="EQ5" s="48"/>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444" t="s">
        <v>1247</v>
      </c>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c r="IF5" s="444" t="s">
        <v>1247</v>
      </c>
      <c r="IG5" s="51"/>
      <c r="IH5" s="51"/>
      <c r="II5" s="51"/>
      <c r="IJ5" s="51"/>
      <c r="IK5" s="51"/>
      <c r="IL5" s="51"/>
      <c r="IM5" s="51"/>
      <c r="IN5" s="51"/>
      <c r="IO5" s="51"/>
      <c r="IP5" s="51"/>
      <c r="IQ5" s="51"/>
      <c r="IR5" s="51"/>
      <c r="IS5" s="51"/>
      <c r="IT5" s="51"/>
      <c r="IU5" s="51"/>
      <c r="IV5" s="51"/>
      <c r="IW5" s="51"/>
      <c r="IX5" s="51"/>
      <c r="IY5" s="51"/>
      <c r="IZ5" s="51"/>
      <c r="JA5" s="51"/>
      <c r="JB5" s="51"/>
      <c r="JC5" s="51"/>
      <c r="JD5" s="51"/>
      <c r="JE5" s="51"/>
      <c r="JF5" s="51"/>
      <c r="JG5" s="51"/>
      <c r="JH5" s="51"/>
      <c r="JI5" s="51"/>
      <c r="JJ5" s="51"/>
      <c r="JK5" s="51"/>
      <c r="JL5" s="51"/>
      <c r="JM5" s="51"/>
      <c r="JN5" s="51"/>
      <c r="JO5" s="51"/>
      <c r="JP5" s="51"/>
      <c r="JQ5" s="51"/>
      <c r="JR5" s="52"/>
      <c r="JS5" s="52"/>
      <c r="JT5" s="52"/>
      <c r="JU5" s="52"/>
      <c r="JV5" s="52"/>
      <c r="JW5" s="52"/>
      <c r="JX5" s="52"/>
      <c r="JY5" s="52"/>
      <c r="JZ5" s="52"/>
      <c r="KA5" s="444" t="s">
        <v>1247</v>
      </c>
      <c r="KB5" s="52"/>
      <c r="KC5" s="52"/>
      <c r="KD5" s="307" t="s">
        <v>1332</v>
      </c>
      <c r="KE5" s="286" t="s">
        <v>28</v>
      </c>
      <c r="KF5" s="287">
        <f>INDEX($IG$15:$KA$523,MATCH($KE5,$C$15:$C$523,0),EO$11)</f>
        <v>1</v>
      </c>
      <c r="KG5" s="307" t="s">
        <v>723</v>
      </c>
      <c r="KH5" s="286" t="s">
        <v>4</v>
      </c>
      <c r="KI5" s="460">
        <f>IF(ISNUMBER(INDEX($IG$15:$KA$523,MATCH($KH6,$C$15:$C$523,0),EO$11)),INDEX($IG$15:$KA$523,MATCH($KH6,$C$15:$C$523,0),EO$11),1)</f>
        <v>100.6</v>
      </c>
      <c r="KJ5" s="26"/>
      <c r="KK5" s="288" t="str">
        <f>IF(KF5=1,"-",KF5*KI6)</f>
        <v>-</v>
      </c>
      <c r="KL5" s="310" t="str">
        <f t="shared" si="6"/>
        <v>-</v>
      </c>
      <c r="KM5" s="289" t="str">
        <f t="shared" ref="KM5:KM9" si="7">IF(KI$3="m","-",IF(KF5=1,"-",IF($KI$3="ft",KK5*0.3048,KK5)))</f>
        <v>-</v>
      </c>
      <c r="KN5" s="445" t="str">
        <f>IF(KF5=1,"-",KF5*KI6)</f>
        <v>-</v>
      </c>
      <c r="KO5" s="362">
        <f>MAX(KK5:KK6)</f>
        <v>3521</v>
      </c>
      <c r="KP5" s="244">
        <f>KO5/MAX($KO$4:$KO$12)</f>
        <v>0.70420000000000005</v>
      </c>
      <c r="KQ5" s="244"/>
      <c r="KR5" s="244"/>
      <c r="KS5" s="26"/>
      <c r="KT5" s="419" t="str">
        <f t="shared" si="0"/>
        <v/>
      </c>
      <c r="KU5" s="449" t="str">
        <f t="shared" si="1"/>
        <v/>
      </c>
      <c r="KV5" s="419"/>
      <c r="KW5" s="419" t="str">
        <f t="shared" si="2"/>
        <v/>
      </c>
      <c r="KX5" s="449" t="str">
        <f t="shared" si="3"/>
        <v/>
      </c>
      <c r="KY5" s="26"/>
      <c r="KZ5" s="247" t="s">
        <v>905</v>
      </c>
      <c r="LA5" s="26"/>
      <c r="LB5" s="301" t="s">
        <v>643</v>
      </c>
      <c r="LC5" s="249" t="s">
        <v>687</v>
      </c>
      <c r="LD5" s="249" t="s">
        <v>1256</v>
      </c>
      <c r="LE5" s="249" t="s">
        <v>770</v>
      </c>
      <c r="LF5" s="249"/>
      <c r="LG5" s="372" t="s">
        <v>890</v>
      </c>
      <c r="LH5" s="249" t="s">
        <v>654</v>
      </c>
      <c r="LI5" s="249"/>
      <c r="LJ5" s="249"/>
      <c r="LK5" s="249"/>
      <c r="LL5" s="249"/>
      <c r="LM5" s="249"/>
      <c r="LN5" s="244"/>
      <c r="LO5" s="249"/>
      <c r="LP5" s="249"/>
      <c r="LQ5" s="249"/>
      <c r="LR5" s="249"/>
      <c r="LS5" s="249"/>
      <c r="LT5" s="249"/>
      <c r="LU5" s="249"/>
      <c r="LV5" s="249"/>
      <c r="LW5" s="249"/>
      <c r="LX5" s="249"/>
      <c r="LY5" s="249"/>
      <c r="LZ5" s="249"/>
      <c r="MA5" s="249"/>
      <c r="MB5" s="249"/>
      <c r="MC5" s="249"/>
      <c r="MD5" s="249"/>
      <c r="ME5" s="249"/>
      <c r="MF5" s="249"/>
      <c r="MG5" s="249"/>
      <c r="MH5" s="249"/>
      <c r="MI5" s="244"/>
      <c r="MJ5" s="244"/>
      <c r="MK5" s="452" t="s">
        <v>1228</v>
      </c>
      <c r="ML5" s="452" t="s">
        <v>442</v>
      </c>
      <c r="MM5" s="452"/>
      <c r="MN5" s="26"/>
      <c r="MO5" s="26"/>
      <c r="MP5" s="411"/>
      <c r="MQ5" s="26"/>
      <c r="MR5" s="238"/>
      <c r="MS5" s="411" t="s">
        <v>945</v>
      </c>
      <c r="MT5" s="26"/>
      <c r="MU5" s="411"/>
      <c r="MV5" s="238"/>
      <c r="MW5" s="26"/>
      <c r="MX5" s="26"/>
      <c r="MY5" s="26"/>
      <c r="MZ5" s="26"/>
      <c r="NA5" s="26"/>
      <c r="NB5" s="26" t="s">
        <v>2</v>
      </c>
      <c r="NC5" s="26"/>
      <c r="ND5" s="26"/>
      <c r="NE5" s="26"/>
      <c r="NF5" s="26"/>
      <c r="NG5" s="26"/>
      <c r="NH5" s="26"/>
      <c r="NI5" s="26"/>
      <c r="NJ5" s="26"/>
      <c r="NK5" s="26" t="s">
        <v>2</v>
      </c>
      <c r="NL5" s="453"/>
      <c r="NM5" s="453"/>
      <c r="NN5" s="250"/>
      <c r="NO5" s="53">
        <v>2</v>
      </c>
      <c r="NP5" s="54" t="s">
        <v>269</v>
      </c>
      <c r="NQ5" s="53"/>
      <c r="NR5" s="204">
        <v>50</v>
      </c>
      <c r="NS5" s="208" t="s">
        <v>298</v>
      </c>
      <c r="NT5" s="54" t="s">
        <v>299</v>
      </c>
      <c r="NU5" s="54"/>
      <c r="NV5" s="54"/>
      <c r="NW5" s="54"/>
      <c r="NX5" s="54"/>
      <c r="NY5" s="54"/>
      <c r="NZ5" s="54"/>
      <c r="OA5" s="54"/>
      <c r="OB5" s="54"/>
      <c r="OC5" s="54"/>
      <c r="OD5" s="84"/>
      <c r="OE5" s="180" t="s">
        <v>326</v>
      </c>
      <c r="OF5" s="181" t="s">
        <v>325</v>
      </c>
      <c r="OG5" s="182" t="s">
        <v>325</v>
      </c>
      <c r="OH5" s="183" t="s">
        <v>54</v>
      </c>
      <c r="OI5" s="97" t="s">
        <v>324</v>
      </c>
      <c r="OJ5" s="170"/>
      <c r="OK5" s="159" t="s">
        <v>54</v>
      </c>
      <c r="OL5" s="120" t="s">
        <v>323</v>
      </c>
      <c r="OM5" s="159" t="s">
        <v>54</v>
      </c>
      <c r="ON5" s="120" t="s">
        <v>323</v>
      </c>
      <c r="OO5" s="98" t="e">
        <v>#REF!</v>
      </c>
      <c r="OP5" s="99">
        <f>COUNT(OP6:OP26)</f>
        <v>21</v>
      </c>
      <c r="OQ5" s="131" t="s">
        <v>322</v>
      </c>
      <c r="OR5" s="100">
        <v>0</v>
      </c>
      <c r="OS5" s="101" t="str">
        <f>IF(OR$5=0,OM5,OT5)</f>
        <v>Time</v>
      </c>
      <c r="OT5" s="101" t="s">
        <v>320</v>
      </c>
      <c r="OU5" s="142" t="s">
        <v>312</v>
      </c>
      <c r="OV5" s="142" t="s">
        <v>311</v>
      </c>
      <c r="OW5" s="142" t="s">
        <v>319</v>
      </c>
      <c r="OX5" s="142" t="s">
        <v>318</v>
      </c>
      <c r="OY5" s="84"/>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311"/>
      <c r="QG5" s="26" t="s">
        <v>2</v>
      </c>
      <c r="QH5" s="26"/>
      <c r="QI5" s="26"/>
      <c r="QJ5" s="26"/>
      <c r="QK5" s="26"/>
      <c r="QL5" s="26"/>
      <c r="QM5" s="26"/>
      <c r="QN5" s="26"/>
    </row>
    <row r="6" spans="1:456" s="10" customFormat="1" ht="6" customHeight="1" x14ac:dyDescent="0.15">
      <c r="A6" s="398">
        <f t="shared" si="5"/>
        <v>0</v>
      </c>
      <c r="B6" s="398">
        <v>2</v>
      </c>
      <c r="C6" s="399" t="s">
        <v>138</v>
      </c>
      <c r="D6" s="239" t="s">
        <v>151</v>
      </c>
      <c r="E6" s="26"/>
      <c r="F6" s="275"/>
      <c r="G6" s="293"/>
      <c r="H6" s="293"/>
      <c r="I6" s="254"/>
      <c r="J6" s="293"/>
      <c r="K6" s="293"/>
      <c r="L6" s="275">
        <v>730</v>
      </c>
      <c r="M6" s="293"/>
      <c r="N6" s="293"/>
      <c r="O6" s="254"/>
      <c r="P6" s="293"/>
      <c r="Q6" s="293"/>
      <c r="R6" s="275"/>
      <c r="S6" s="277"/>
      <c r="T6" s="276"/>
      <c r="U6" s="254" t="str">
        <f>IF(EO11=6,"linespace","-")</f>
        <v>-</v>
      </c>
      <c r="V6" s="277"/>
      <c r="W6" s="253"/>
      <c r="X6" s="275"/>
      <c r="Y6" s="277"/>
      <c r="Z6" s="276"/>
      <c r="AA6" s="254"/>
      <c r="AB6" s="293"/>
      <c r="AC6" s="293">
        <v>2</v>
      </c>
      <c r="AD6" s="275"/>
      <c r="AE6" s="293"/>
      <c r="AF6" s="293"/>
      <c r="AG6" s="254">
        <f>INDEX($AI$15:$AI$520,MATCH(AH37,$AH$15:$AH$520,0),1)*INDEX($AI$15:$AI$520,MATCH(AH28,$AH$15:$AH$520,0),1)</f>
        <v>1.7956000000000002E-10</v>
      </c>
      <c r="AH6" s="293"/>
      <c r="AI6" s="293"/>
      <c r="AJ6" s="275"/>
      <c r="AK6" s="293"/>
      <c r="AL6" s="293" t="s">
        <v>2</v>
      </c>
      <c r="AM6" s="254"/>
      <c r="AN6" s="293"/>
      <c r="AO6" s="293">
        <v>1</v>
      </c>
      <c r="AP6" s="292"/>
      <c r="AQ6" s="293"/>
      <c r="AR6" s="253"/>
      <c r="AS6" s="292"/>
      <c r="AT6" s="293"/>
      <c r="AU6" s="276"/>
      <c r="AV6" s="254"/>
      <c r="AW6" s="277"/>
      <c r="AX6" s="253"/>
      <c r="AY6" s="275"/>
      <c r="AZ6" s="277"/>
      <c r="BA6" s="276"/>
      <c r="BB6" s="254"/>
      <c r="BC6" s="277"/>
      <c r="BD6" s="253"/>
      <c r="BE6" s="275"/>
      <c r="BF6" s="277"/>
      <c r="BG6" s="276"/>
      <c r="BH6" s="254"/>
      <c r="BI6" s="277"/>
      <c r="BJ6" s="253"/>
      <c r="BK6" s="273"/>
      <c r="BL6" s="273"/>
      <c r="BM6" s="253" t="s">
        <v>454</v>
      </c>
      <c r="BN6" s="273"/>
      <c r="BO6" s="273"/>
      <c r="BP6" s="253" t="s">
        <v>454</v>
      </c>
      <c r="BQ6" s="275"/>
      <c r="BR6" s="275"/>
      <c r="BS6" s="253"/>
      <c r="BT6" s="275"/>
      <c r="BU6" s="275"/>
      <c r="BV6" s="276"/>
      <c r="BW6" s="275"/>
      <c r="BX6" s="275"/>
      <c r="BY6" s="253"/>
      <c r="BZ6" s="275"/>
      <c r="CA6" s="275"/>
      <c r="CB6" s="349"/>
      <c r="CC6" s="275"/>
      <c r="CD6" s="275"/>
      <c r="CE6" s="349"/>
      <c r="CF6" s="323"/>
      <c r="CG6" s="323"/>
      <c r="CH6" s="383"/>
      <c r="CI6" s="323"/>
      <c r="CJ6" s="323"/>
      <c r="CK6" s="383"/>
      <c r="CL6" s="275"/>
      <c r="CM6" s="275"/>
      <c r="CN6" s="377"/>
      <c r="CO6" s="273"/>
      <c r="CP6" s="273"/>
      <c r="CQ6" s="253" t="s">
        <v>454</v>
      </c>
      <c r="CR6" s="323"/>
      <c r="CS6" s="325"/>
      <c r="CT6" s="324"/>
      <c r="CU6" s="275"/>
      <c r="CV6" s="277"/>
      <c r="CW6" s="276"/>
      <c r="CX6" s="323"/>
      <c r="CY6" s="325"/>
      <c r="CZ6" s="324"/>
      <c r="DA6" s="323"/>
      <c r="DB6" s="325"/>
      <c r="DC6" s="324"/>
      <c r="DD6" s="323"/>
      <c r="DE6" s="325"/>
      <c r="DF6" s="324"/>
      <c r="DG6" s="323"/>
      <c r="DH6" s="325"/>
      <c r="DI6" s="324"/>
      <c r="DJ6" s="275"/>
      <c r="DK6" s="277"/>
      <c r="DL6" s="276"/>
      <c r="DM6" s="275"/>
      <c r="DN6" s="277"/>
      <c r="DO6" s="276"/>
      <c r="DP6" s="323"/>
      <c r="DQ6" s="325"/>
      <c r="DR6" s="324"/>
      <c r="DS6" s="323"/>
      <c r="DT6" s="325"/>
      <c r="DU6" s="324"/>
      <c r="DV6" s="323"/>
      <c r="DW6" s="325"/>
      <c r="DX6" s="324"/>
      <c r="DY6" s="323"/>
      <c r="DZ6" s="325"/>
      <c r="EA6" s="324"/>
      <c r="EB6" s="323"/>
      <c r="EC6" s="325"/>
      <c r="ED6" s="324"/>
      <c r="EE6" s="323"/>
      <c r="EF6" s="325"/>
      <c r="EG6" s="324"/>
      <c r="EH6" s="275"/>
      <c r="EI6" s="277"/>
      <c r="EJ6" s="276"/>
      <c r="EK6" s="275"/>
      <c r="EL6" s="277"/>
      <c r="EM6" s="276"/>
      <c r="EN6" s="244"/>
      <c r="EO6" s="438">
        <f>MAX(KB14:KB523)-(IF(ISNUMBER(MATCH(EO11,$F$14:$KA$14,0)),INDEX($F$13:$KA$13,1,2+MATCH(EO11,$F$14:$KA$14,0)),"no"))</f>
        <v>0</v>
      </c>
      <c r="EP6" s="444" t="s">
        <v>1247</v>
      </c>
      <c r="EQ6" s="49"/>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444" t="s">
        <v>1247</v>
      </c>
      <c r="GL6" s="49"/>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51"/>
      <c r="HV6" s="51"/>
      <c r="HW6" s="51"/>
      <c r="HX6" s="51"/>
      <c r="HY6" s="51"/>
      <c r="HZ6" s="51"/>
      <c r="IA6" s="51"/>
      <c r="IB6" s="51"/>
      <c r="IC6" s="51"/>
      <c r="ID6" s="51"/>
      <c r="IE6" s="51"/>
      <c r="IF6" s="444" t="s">
        <v>1247</v>
      </c>
      <c r="IG6" s="48"/>
      <c r="IH6" s="15"/>
      <c r="II6" s="15"/>
      <c r="IJ6" s="15"/>
      <c r="IK6" s="15"/>
      <c r="IL6" s="15"/>
      <c r="IM6" s="15"/>
      <c r="IN6" s="15"/>
      <c r="IO6" s="15"/>
      <c r="IP6" s="15"/>
      <c r="IQ6" s="15"/>
      <c r="IR6" s="15"/>
      <c r="IS6" s="15"/>
      <c r="IT6" s="15"/>
      <c r="IU6" s="15"/>
      <c r="IV6" s="15"/>
      <c r="IW6" s="15"/>
      <c r="IX6" s="15"/>
      <c r="IY6" s="15"/>
      <c r="IZ6" s="15"/>
      <c r="JA6" s="15"/>
      <c r="JB6" s="15"/>
      <c r="JC6" s="15"/>
      <c r="JD6" s="15"/>
      <c r="JE6" s="15"/>
      <c r="JF6" s="15"/>
      <c r="JG6" s="15"/>
      <c r="JH6" s="15"/>
      <c r="JI6" s="15"/>
      <c r="JJ6" s="15"/>
      <c r="JK6" s="15"/>
      <c r="JL6" s="15"/>
      <c r="JM6" s="15"/>
      <c r="JN6" s="15"/>
      <c r="JO6" s="15"/>
      <c r="JP6" s="15"/>
      <c r="JQ6" s="15"/>
      <c r="JR6" s="15"/>
      <c r="JS6" s="15"/>
      <c r="JT6" s="15"/>
      <c r="JU6" s="15"/>
      <c r="JV6" s="15"/>
      <c r="JW6" s="15"/>
      <c r="JX6" s="15"/>
      <c r="JY6" s="15"/>
      <c r="JZ6" s="15"/>
      <c r="KA6" s="444" t="s">
        <v>1247</v>
      </c>
      <c r="KB6" s="52"/>
      <c r="KC6" s="52"/>
      <c r="KD6" s="307" t="s">
        <v>178</v>
      </c>
      <c r="KE6" s="286" t="s">
        <v>27</v>
      </c>
      <c r="KF6" s="287">
        <f>INDEX($IG$15:$KA$523,MATCH($KE6,$C$15:$C$523,0),EO$11)</f>
        <v>35</v>
      </c>
      <c r="KG6" s="307" t="s">
        <v>1293</v>
      </c>
      <c r="KH6" s="286" t="s">
        <v>5</v>
      </c>
      <c r="KI6" s="461" t="str">
        <f>INDEX($IG$15:$KA$523,MATCH($KH5,$C$15:$C$523,0),EO$11)</f>
        <v>-</v>
      </c>
      <c r="KJ6" s="26"/>
      <c r="KK6" s="288">
        <f>IF(KF6=1,"-",KF6*KI5)</f>
        <v>3521</v>
      </c>
      <c r="KL6" s="310">
        <f t="shared" si="6"/>
        <v>3.5209999999999999</v>
      </c>
      <c r="KM6" s="289" t="str">
        <f t="shared" si="7"/>
        <v>-</v>
      </c>
      <c r="KN6" s="445">
        <f>IF(KF6=1,"-",KF6*KI5)</f>
        <v>3521</v>
      </c>
      <c r="KO6" s="362">
        <f>KO5</f>
        <v>3521</v>
      </c>
      <c r="KP6" s="244">
        <f t="shared" ref="KP6:KP12" si="8">KO6/MAX($KO$4:$KO$12)</f>
        <v>0.70420000000000005</v>
      </c>
      <c r="KQ6" s="244"/>
      <c r="KR6" s="244"/>
      <c r="KS6" s="26"/>
      <c r="KT6" s="419" t="str">
        <f t="shared" si="0"/>
        <v/>
      </c>
      <c r="KU6" s="449" t="str">
        <f t="shared" si="1"/>
        <v/>
      </c>
      <c r="KV6" s="419"/>
      <c r="KW6" s="419" t="str">
        <f t="shared" si="2"/>
        <v/>
      </c>
      <c r="KX6" s="449" t="str">
        <f t="shared" si="3"/>
        <v/>
      </c>
      <c r="KY6" s="26"/>
      <c r="KZ6" s="410" t="s">
        <v>67</v>
      </c>
      <c r="LA6" s="26"/>
      <c r="LB6" s="249" t="s">
        <v>652</v>
      </c>
      <c r="LC6" s="249" t="s">
        <v>662</v>
      </c>
      <c r="LD6" s="249" t="s">
        <v>620</v>
      </c>
      <c r="LE6" s="301" t="s">
        <v>720</v>
      </c>
      <c r="LF6" s="249"/>
      <c r="LG6" s="249"/>
      <c r="LH6" s="249"/>
      <c r="LI6" s="249"/>
      <c r="LJ6" s="249"/>
      <c r="LK6" s="249"/>
      <c r="LL6" s="249"/>
      <c r="LM6" s="249"/>
      <c r="LN6" s="244"/>
      <c r="LO6" s="249"/>
      <c r="LP6" s="249"/>
      <c r="LQ6" s="249"/>
      <c r="LR6" s="249"/>
      <c r="LS6" s="249"/>
      <c r="LT6" s="249"/>
      <c r="LU6" s="249"/>
      <c r="LV6" s="249"/>
      <c r="LW6" s="249"/>
      <c r="LX6" s="249"/>
      <c r="LY6" s="249"/>
      <c r="LZ6" s="249"/>
      <c r="MA6" s="249"/>
      <c r="MB6" s="249"/>
      <c r="MC6" s="249"/>
      <c r="MD6" s="249"/>
      <c r="ME6" s="249"/>
      <c r="MF6" s="249"/>
      <c r="MG6" s="249"/>
      <c r="MH6" s="249"/>
      <c r="MI6" s="244"/>
      <c r="MJ6" s="244"/>
      <c r="MK6" s="452" t="s">
        <v>1229</v>
      </c>
      <c r="ML6" s="452" t="s">
        <v>443</v>
      </c>
      <c r="MM6" s="452"/>
      <c r="MN6" s="26"/>
      <c r="MO6" s="26"/>
      <c r="MP6" s="411" t="s">
        <v>945</v>
      </c>
      <c r="MQ6" s="26"/>
      <c r="MR6" s="238"/>
      <c r="MS6" s="411"/>
      <c r="MT6" s="26"/>
      <c r="MU6" s="411"/>
      <c r="MV6" s="238"/>
      <c r="MW6" s="26"/>
      <c r="MX6" s="26"/>
      <c r="MY6" s="26"/>
      <c r="MZ6" s="26"/>
      <c r="NA6" s="26"/>
      <c r="NB6" s="26" t="s">
        <v>2</v>
      </c>
      <c r="NC6" s="26"/>
      <c r="ND6" s="26"/>
      <c r="NE6" s="26"/>
      <c r="NF6" s="26"/>
      <c r="NG6" s="26"/>
      <c r="NH6" s="26"/>
      <c r="NI6" s="26"/>
      <c r="NJ6" s="26"/>
      <c r="NK6" s="26" t="s">
        <v>2</v>
      </c>
      <c r="NL6" s="453"/>
      <c r="NM6" s="453"/>
      <c r="NN6" s="250"/>
      <c r="NO6" s="53">
        <v>3</v>
      </c>
      <c r="NP6" s="54" t="s">
        <v>270</v>
      </c>
      <c r="NQ6" s="53"/>
      <c r="NR6" s="205">
        <f>NR3*(NR7-1)/(NR5-1)</f>
        <v>3.7244897959183674</v>
      </c>
      <c r="NS6" s="209" t="s">
        <v>328</v>
      </c>
      <c r="NT6" s="54" t="s">
        <v>329</v>
      </c>
      <c r="NU6" s="54"/>
      <c r="NV6" s="54"/>
      <c r="NW6" s="54" t="s">
        <v>46</v>
      </c>
      <c r="NX6" s="54"/>
      <c r="NY6" s="54"/>
      <c r="NZ6" s="54"/>
      <c r="OA6" s="54"/>
      <c r="OB6" s="54"/>
      <c r="OC6" s="54"/>
      <c r="OD6" s="84"/>
      <c r="OE6" s="172">
        <v>2.2464000000000002E-4</v>
      </c>
      <c r="OF6" s="111">
        <v>840.8</v>
      </c>
      <c r="OG6" s="112">
        <v>840.76935049029453</v>
      </c>
      <c r="OH6" s="102">
        <v>9.9999997500000001E-6</v>
      </c>
      <c r="OI6" s="115">
        <v>840.94889999999998</v>
      </c>
      <c r="OJ6" s="131">
        <v>1</v>
      </c>
      <c r="OK6" s="160">
        <v>9.9999997500000001E-6</v>
      </c>
      <c r="OL6" s="121">
        <v>840.66240000000005</v>
      </c>
      <c r="OM6" s="165">
        <v>2.2000000000000001E-4</v>
      </c>
      <c r="ON6" s="125">
        <v>840.7</v>
      </c>
      <c r="OO6" s="83">
        <v>21</v>
      </c>
      <c r="OP6" s="103">
        <v>9.9999997500000001E-6</v>
      </c>
      <c r="OQ6" s="132">
        <v>840.66240000000005</v>
      </c>
      <c r="OR6" s="128">
        <f t="shared" ref="OR6:OR26" si="9">IF(OR$5=0,OM6,OT6)</f>
        <v>2.2000000000000001E-4</v>
      </c>
      <c r="OS6" s="109"/>
      <c r="OT6" s="128">
        <v>2.2464000000000002E-4</v>
      </c>
      <c r="OU6" s="143">
        <f t="shared" ref="OU6:OU37" si="10">IF(ISNUMBER(OR6),OR6,"")</f>
        <v>2.2000000000000001E-4</v>
      </c>
      <c r="OV6" s="143">
        <f t="shared" ref="OV6:OV37" si="11">IF(ISNUMBER(OU6),OU6*$OV$4,"")</f>
        <v>5.28E-3</v>
      </c>
      <c r="OW6" s="143">
        <f t="shared" ref="OW6:OW37" si="12">IF(ISNUMBER(OU6),OV6*$OW$4,"")</f>
        <v>0.31679999999999997</v>
      </c>
      <c r="OX6" s="143">
        <f t="shared" ref="OX6:OX37" si="13">IF(ISNUMBER($OU6),IF(OW6&lt;=$OU$4,OW6,OW6*$OX$4),"")</f>
        <v>0.31679999999999997</v>
      </c>
      <c r="OY6" s="84"/>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311"/>
      <c r="QG6" s="26" t="s">
        <v>2</v>
      </c>
      <c r="QH6" s="26"/>
      <c r="QI6" s="26"/>
      <c r="QJ6" s="26"/>
      <c r="QK6" s="26"/>
      <c r="QL6" s="26"/>
      <c r="QM6" s="26"/>
      <c r="QN6" s="26"/>
    </row>
    <row r="7" spans="1:456" s="10" customFormat="1" ht="6" customHeight="1" x14ac:dyDescent="0.15">
      <c r="A7" s="398">
        <f t="shared" si="5"/>
        <v>0</v>
      </c>
      <c r="B7" s="398">
        <v>3</v>
      </c>
      <c r="C7" s="399" t="s">
        <v>108</v>
      </c>
      <c r="D7" s="239" t="s">
        <v>1</v>
      </c>
      <c r="E7" s="26"/>
      <c r="F7" s="275"/>
      <c r="G7" s="292"/>
      <c r="H7" s="292"/>
      <c r="I7" s="275"/>
      <c r="J7" s="292"/>
      <c r="K7" s="292"/>
      <c r="L7" s="275">
        <v>200</v>
      </c>
      <c r="M7" s="292"/>
      <c r="N7" s="292"/>
      <c r="O7" s="275"/>
      <c r="P7" s="292"/>
      <c r="Q7" s="292"/>
      <c r="R7" s="275"/>
      <c r="S7" s="275"/>
      <c r="T7" s="253"/>
      <c r="U7" s="275"/>
      <c r="V7" s="275"/>
      <c r="W7" s="253"/>
      <c r="X7" s="275"/>
      <c r="Y7" s="275"/>
      <c r="Z7" s="253"/>
      <c r="AA7" s="275"/>
      <c r="AB7" s="292"/>
      <c r="AC7" s="292">
        <v>32</v>
      </c>
      <c r="AD7" s="275"/>
      <c r="AE7" s="292"/>
      <c r="AF7" s="292"/>
      <c r="AG7" s="275"/>
      <c r="AH7" s="292"/>
      <c r="AI7" s="292"/>
      <c r="AJ7" s="275" t="s">
        <v>604</v>
      </c>
      <c r="AK7" s="292"/>
      <c r="AL7" s="292" t="s">
        <v>2</v>
      </c>
      <c r="AM7" s="275"/>
      <c r="AN7" s="292"/>
      <c r="AO7" s="292" t="s">
        <v>2</v>
      </c>
      <c r="AP7" s="292"/>
      <c r="AQ7" s="292"/>
      <c r="AR7" s="253"/>
      <c r="AS7" s="292"/>
      <c r="AT7" s="292"/>
      <c r="AU7" s="253"/>
      <c r="AV7" s="275"/>
      <c r="AW7" s="275"/>
      <c r="AX7" s="253"/>
      <c r="AY7" s="275"/>
      <c r="AZ7" s="275"/>
      <c r="BA7" s="253"/>
      <c r="BB7" s="275"/>
      <c r="BC7" s="275"/>
      <c r="BD7" s="253"/>
      <c r="BE7" s="275"/>
      <c r="BF7" s="275"/>
      <c r="BG7" s="253"/>
      <c r="BH7" s="275"/>
      <c r="BI7" s="275"/>
      <c r="BJ7" s="253"/>
      <c r="BK7" s="273"/>
      <c r="BL7" s="273"/>
      <c r="BM7" s="253" t="s">
        <v>938</v>
      </c>
      <c r="BN7" s="273"/>
      <c r="BO7" s="273"/>
      <c r="BP7" s="253" t="s">
        <v>938</v>
      </c>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53" t="s">
        <v>938</v>
      </c>
      <c r="CR7" s="323"/>
      <c r="CS7" s="323"/>
      <c r="CT7" s="321"/>
      <c r="CU7" s="275"/>
      <c r="CV7" s="418" t="s">
        <v>1169</v>
      </c>
      <c r="CW7" s="253">
        <v>0</v>
      </c>
      <c r="CX7" s="323"/>
      <c r="CY7" s="323"/>
      <c r="CZ7" s="321"/>
      <c r="DA7" s="323"/>
      <c r="DB7" s="323"/>
      <c r="DC7" s="321"/>
      <c r="DD7" s="323"/>
      <c r="DE7" s="323"/>
      <c r="DF7" s="321"/>
      <c r="DG7" s="323"/>
      <c r="DH7" s="323"/>
      <c r="DI7" s="321"/>
      <c r="DJ7" s="275"/>
      <c r="DK7" s="275"/>
      <c r="DL7" s="253"/>
      <c r="DM7" s="275"/>
      <c r="DN7" s="275"/>
      <c r="DO7" s="253"/>
      <c r="DP7" s="323"/>
      <c r="DQ7" s="323"/>
      <c r="DR7" s="321"/>
      <c r="DS7" s="323"/>
      <c r="DT7" s="323"/>
      <c r="DU7" s="321"/>
      <c r="DV7" s="323"/>
      <c r="DW7" s="323"/>
      <c r="DX7" s="321"/>
      <c r="DY7" s="323"/>
      <c r="DZ7" s="323"/>
      <c r="EA7" s="321"/>
      <c r="EB7" s="323"/>
      <c r="EC7" s="323"/>
      <c r="ED7" s="321"/>
      <c r="EE7" s="323"/>
      <c r="EF7" s="323"/>
      <c r="EG7" s="321"/>
      <c r="EH7" s="275"/>
      <c r="EI7" s="275"/>
      <c r="EJ7" s="253"/>
      <c r="EK7" s="275"/>
      <c r="EL7" s="275"/>
      <c r="EM7" s="253"/>
      <c r="EN7" s="244"/>
      <c r="EO7" s="431" t="str">
        <f>_xlfn.CONCAT(INDEX($IG$15:$KA$523,MATCH($KZ8,$C$15:$C$523,0),EO$11),"/",INDEX($IG$15:$KA$523,MATCH($KZ9,$C$15:$C$523,0),EO$11))</f>
        <v>m/s</v>
      </c>
      <c r="EP7" s="444" t="s">
        <v>1247</v>
      </c>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444" t="s">
        <v>1247</v>
      </c>
      <c r="GL7" s="48"/>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444" t="s">
        <v>1247</v>
      </c>
      <c r="IG7" s="49"/>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25"/>
      <c r="JP7" s="52"/>
      <c r="JQ7" s="52"/>
      <c r="JR7" s="52"/>
      <c r="JS7" s="52"/>
      <c r="JT7" s="52"/>
      <c r="JU7" s="52"/>
      <c r="JV7" s="52"/>
      <c r="JW7" s="52"/>
      <c r="JX7" s="52"/>
      <c r="JY7" s="52"/>
      <c r="JZ7" s="52"/>
      <c r="KA7" s="444" t="s">
        <v>1247</v>
      </c>
      <c r="KB7" s="52"/>
      <c r="KC7" s="52"/>
      <c r="KD7" s="244"/>
      <c r="KE7" s="462" t="s">
        <v>905</v>
      </c>
      <c r="KF7" s="462" t="str">
        <f>IF(ISNUMBER(MATCH(KE7,KE$15:KE$113,0)),INDEX(KF$15:KF$113,MATCH(KE7,KE$15:KE$113,0),1),"")</f>
        <v/>
      </c>
      <c r="KG7" s="198"/>
      <c r="KH7" s="463" t="s">
        <v>1284</v>
      </c>
      <c r="KI7" s="463" t="str">
        <f>IF(ISNUMBER(MATCH(KH7,KE$15:KE$113,0)),INDEX(KF$15:KF$113,MATCH(KH7,KE$15:KE$113,0),1),"")</f>
        <v/>
      </c>
      <c r="KJ7" s="198"/>
      <c r="KK7" s="464" t="str">
        <f>IF(EN3=2,KI7,IF(ISNUMBER(KI7),_xlfn.IFS(EN3=0,KI7*KF7,EN3=1,KI7/KF7),"-"))</f>
        <v>-</v>
      </c>
      <c r="KL7" s="463" t="str">
        <f>IF(OR(KF7="",KF7=1),"-",IF($KI$3="ft",KK7*0.3048,KK7)/1000)</f>
        <v>-</v>
      </c>
      <c r="KM7" s="465" t="str">
        <f t="shared" si="7"/>
        <v>-</v>
      </c>
      <c r="KN7" s="465" t="str">
        <f>IF(OR(KF7="",KF7=1),"-",KF7*KI7)</f>
        <v>-</v>
      </c>
      <c r="KO7" s="362">
        <f>KO6</f>
        <v>3521</v>
      </c>
      <c r="KP7" s="244">
        <f t="shared" si="8"/>
        <v>0.70420000000000005</v>
      </c>
      <c r="KQ7" s="445" t="str">
        <f>IF(KR7&gt;0,$MK$2,"")</f>
        <v/>
      </c>
      <c r="KR7" s="445">
        <f>COUNT(KR8:KR12)</f>
        <v>0</v>
      </c>
      <c r="KS7" s="26"/>
      <c r="KT7" s="419" t="str">
        <f t="shared" si="0"/>
        <v/>
      </c>
      <c r="KU7" s="449" t="str">
        <f t="shared" si="1"/>
        <v/>
      </c>
      <c r="KV7" s="419"/>
      <c r="KW7" s="419" t="str">
        <f t="shared" si="2"/>
        <v/>
      </c>
      <c r="KX7" s="449" t="str">
        <f t="shared" si="3"/>
        <v/>
      </c>
      <c r="KY7" s="26"/>
      <c r="KZ7" s="410" t="s">
        <v>68</v>
      </c>
      <c r="LA7" s="26"/>
      <c r="LB7" s="249" t="s">
        <v>592</v>
      </c>
      <c r="LC7" s="249" t="s">
        <v>669</v>
      </c>
      <c r="LD7" s="249" t="s">
        <v>682</v>
      </c>
      <c r="LE7" s="301" t="s">
        <v>729</v>
      </c>
      <c r="LF7" s="249"/>
      <c r="LG7" s="249" t="s">
        <v>1269</v>
      </c>
      <c r="LH7" s="249"/>
      <c r="LI7" s="249"/>
      <c r="LJ7" s="249"/>
      <c r="LK7" s="249"/>
      <c r="LL7" s="249"/>
      <c r="LM7" s="249"/>
      <c r="LN7" s="244"/>
      <c r="LO7" s="249"/>
      <c r="LP7" s="249"/>
      <c r="LQ7" s="249"/>
      <c r="LR7" s="249"/>
      <c r="LS7" s="249"/>
      <c r="LT7" s="249"/>
      <c r="LU7" s="249"/>
      <c r="LV7" s="249"/>
      <c r="LW7" s="249"/>
      <c r="LX7" s="249"/>
      <c r="LY7" s="249"/>
      <c r="LZ7" s="249"/>
      <c r="MA7" s="249"/>
      <c r="MB7" s="249"/>
      <c r="MC7" s="249"/>
      <c r="MD7" s="249"/>
      <c r="ME7" s="249"/>
      <c r="MF7" s="249"/>
      <c r="MG7" s="249"/>
      <c r="MH7" s="249"/>
      <c r="MI7" s="244"/>
      <c r="MJ7" s="244"/>
      <c r="MK7" s="452" t="s">
        <v>1230</v>
      </c>
      <c r="ML7" s="452" t="s">
        <v>444</v>
      </c>
      <c r="MM7" s="452"/>
      <c r="MN7" s="26"/>
      <c r="MO7" s="26"/>
      <c r="MP7" s="411"/>
      <c r="MQ7" s="26"/>
      <c r="MR7" s="238"/>
      <c r="MS7" s="411" t="s">
        <v>946</v>
      </c>
      <c r="MT7" s="26"/>
      <c r="MU7" s="411"/>
      <c r="MV7" s="238"/>
      <c r="MW7" s="26"/>
      <c r="MX7" s="26"/>
      <c r="MY7" s="26"/>
      <c r="MZ7" s="26"/>
      <c r="NA7" s="26"/>
      <c r="NB7" s="26" t="s">
        <v>2</v>
      </c>
      <c r="NC7" s="26"/>
      <c r="ND7" s="26"/>
      <c r="NE7" s="26"/>
      <c r="NF7" s="26"/>
      <c r="NG7" s="26"/>
      <c r="NH7" s="26"/>
      <c r="NI7" s="26"/>
      <c r="NJ7" s="26"/>
      <c r="NK7" s="26" t="s">
        <v>2</v>
      </c>
      <c r="NL7" s="453"/>
      <c r="NM7" s="453"/>
      <c r="NN7" s="250"/>
      <c r="NO7" s="69" t="s">
        <v>263</v>
      </c>
      <c r="NP7" s="70" t="s">
        <v>2</v>
      </c>
      <c r="NQ7" s="70" t="s">
        <v>264</v>
      </c>
      <c r="NR7" s="24">
        <v>1.5</v>
      </c>
      <c r="NS7" s="208" t="s">
        <v>300</v>
      </c>
      <c r="NT7" s="54" t="s">
        <v>327</v>
      </c>
      <c r="NU7" s="54"/>
      <c r="NV7" s="54"/>
      <c r="NW7" s="54"/>
      <c r="NX7" s="54"/>
      <c r="NY7" s="54"/>
      <c r="NZ7" s="54"/>
      <c r="OA7" s="54"/>
      <c r="OB7" s="54"/>
      <c r="OC7" s="54"/>
      <c r="OD7" s="84"/>
      <c r="OE7" s="172">
        <v>4.6332000000000003E-4</v>
      </c>
      <c r="OF7" s="111">
        <v>840.8</v>
      </c>
      <c r="OG7" s="112">
        <v>840.73613382362782</v>
      </c>
      <c r="OH7" s="102">
        <v>3.8935667834999999E-3</v>
      </c>
      <c r="OI7" s="115">
        <v>840.9393</v>
      </c>
      <c r="OJ7" s="131">
        <v>2</v>
      </c>
      <c r="OK7" s="160">
        <v>3.8935667834999999E-3</v>
      </c>
      <c r="OL7" s="121">
        <v>840.61400000000003</v>
      </c>
      <c r="OM7" s="166">
        <v>4.6000000000000001E-4</v>
      </c>
      <c r="ON7" s="125">
        <v>840.6</v>
      </c>
      <c r="OO7" s="83">
        <v>20</v>
      </c>
      <c r="OP7" s="89">
        <v>3.8935667834999999E-3</v>
      </c>
      <c r="OQ7" s="132">
        <v>840.61400000000003</v>
      </c>
      <c r="OR7" s="128">
        <f t="shared" si="9"/>
        <v>4.6000000000000001E-4</v>
      </c>
      <c r="OS7" s="109"/>
      <c r="OT7" s="128">
        <v>4.6332000000000003E-4</v>
      </c>
      <c r="OU7" s="143">
        <f t="shared" si="10"/>
        <v>4.6000000000000001E-4</v>
      </c>
      <c r="OV7" s="143">
        <f t="shared" si="11"/>
        <v>1.1040000000000001E-2</v>
      </c>
      <c r="OW7" s="143">
        <f t="shared" si="12"/>
        <v>0.6624000000000001</v>
      </c>
      <c r="OX7" s="143">
        <f t="shared" si="13"/>
        <v>0.6624000000000001</v>
      </c>
      <c r="OY7" s="84"/>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311"/>
      <c r="QG7" s="26" t="s">
        <v>2</v>
      </c>
      <c r="QH7" s="26"/>
      <c r="QI7" s="26"/>
      <c r="QJ7" s="26"/>
      <c r="QK7" s="26"/>
      <c r="QL7" s="26"/>
      <c r="QM7" s="26"/>
      <c r="QN7" s="26"/>
    </row>
    <row r="8" spans="1:456" s="10" customFormat="1" ht="6" customHeight="1" x14ac:dyDescent="0.15">
      <c r="A8" s="398">
        <f t="shared" si="5"/>
        <v>0</v>
      </c>
      <c r="B8" s="398">
        <v>-1</v>
      </c>
      <c r="C8" s="399" t="s">
        <v>136</v>
      </c>
      <c r="D8" s="239" t="s">
        <v>20</v>
      </c>
      <c r="E8" s="26"/>
      <c r="F8" s="275"/>
      <c r="G8" s="292"/>
      <c r="H8" s="292"/>
      <c r="I8" s="275"/>
      <c r="J8" s="292"/>
      <c r="K8" s="292"/>
      <c r="L8" s="275">
        <f>L6-L7</f>
        <v>530</v>
      </c>
      <c r="M8" s="292"/>
      <c r="N8" s="292"/>
      <c r="O8" s="275"/>
      <c r="P8" s="292"/>
      <c r="Q8" s="292"/>
      <c r="R8" s="275"/>
      <c r="S8" s="253"/>
      <c r="T8" s="253"/>
      <c r="U8" s="275"/>
      <c r="V8" s="275"/>
      <c r="W8" s="253"/>
      <c r="X8" s="275"/>
      <c r="Y8" s="253"/>
      <c r="Z8" s="253">
        <v>-1</v>
      </c>
      <c r="AA8" s="275"/>
      <c r="AB8" s="292"/>
      <c r="AC8" s="292">
        <v>1</v>
      </c>
      <c r="AD8" s="275"/>
      <c r="AE8" s="292"/>
      <c r="AF8" s="292"/>
      <c r="AG8" s="275"/>
      <c r="AH8" s="292"/>
      <c r="AI8" s="292">
        <v>0</v>
      </c>
      <c r="AJ8" s="275" t="s">
        <v>214</v>
      </c>
      <c r="AK8" s="292"/>
      <c r="AL8" s="292" t="s">
        <v>2</v>
      </c>
      <c r="AM8" s="275"/>
      <c r="AN8" s="292"/>
      <c r="AO8" s="292">
        <v>0</v>
      </c>
      <c r="AP8" s="292"/>
      <c r="AQ8" s="292"/>
      <c r="AR8" s="253"/>
      <c r="AS8" s="292"/>
      <c r="AT8" s="253"/>
      <c r="AU8" s="253"/>
      <c r="AV8" s="275"/>
      <c r="AW8" s="275"/>
      <c r="AX8" s="253"/>
      <c r="AY8" s="275"/>
      <c r="AZ8" s="253"/>
      <c r="BA8" s="253"/>
      <c r="BB8" s="275"/>
      <c r="BC8" s="275"/>
      <c r="BD8" s="253"/>
      <c r="BE8" s="275">
        <v>1</v>
      </c>
      <c r="BF8" s="253">
        <v>7</v>
      </c>
      <c r="BG8" s="253">
        <v>9</v>
      </c>
      <c r="BH8" s="275"/>
      <c r="BI8" s="275"/>
      <c r="BJ8" s="253"/>
      <c r="BK8" s="273"/>
      <c r="BL8" s="426">
        <v>2</v>
      </c>
      <c r="BM8" s="253" t="s">
        <v>673</v>
      </c>
      <c r="BN8" s="273"/>
      <c r="BO8" s="426">
        <v>2</v>
      </c>
      <c r="BP8" s="253" t="s">
        <v>673</v>
      </c>
      <c r="BQ8" s="273"/>
      <c r="BR8" s="273"/>
      <c r="BS8" s="273"/>
      <c r="BT8" s="273"/>
      <c r="BU8" s="273"/>
      <c r="BV8" s="273"/>
      <c r="BW8" s="273"/>
      <c r="BX8" s="273"/>
      <c r="BY8" s="273"/>
      <c r="BZ8" s="273"/>
      <c r="CA8" s="273"/>
      <c r="CB8" s="273"/>
      <c r="CC8" s="273"/>
      <c r="CD8" s="273"/>
      <c r="CE8" s="273"/>
      <c r="CF8" s="273"/>
      <c r="CG8" s="273"/>
      <c r="CH8" s="273"/>
      <c r="CI8" s="273"/>
      <c r="CJ8" s="273"/>
      <c r="CK8" s="273"/>
      <c r="CL8" s="273"/>
      <c r="CM8" s="273"/>
      <c r="CN8" s="273"/>
      <c r="CO8" s="273"/>
      <c r="CP8" s="426">
        <v>2</v>
      </c>
      <c r="CQ8" s="253" t="s">
        <v>673</v>
      </c>
      <c r="CR8" s="323"/>
      <c r="CS8" s="321"/>
      <c r="CT8" s="321"/>
      <c r="CU8" s="275"/>
      <c r="CV8" s="418" t="s">
        <v>1169</v>
      </c>
      <c r="CW8" s="253" t="s">
        <v>1173</v>
      </c>
      <c r="CX8" s="323"/>
      <c r="CY8" s="321"/>
      <c r="CZ8" s="321"/>
      <c r="DA8" s="323"/>
      <c r="DB8" s="321"/>
      <c r="DC8" s="321"/>
      <c r="DD8" s="323"/>
      <c r="DE8" s="321"/>
      <c r="DF8" s="321"/>
      <c r="DG8" s="323"/>
      <c r="DH8" s="321"/>
      <c r="DI8" s="321"/>
      <c r="DJ8" s="275"/>
      <c r="DK8" s="253"/>
      <c r="DL8" s="253"/>
      <c r="DM8" s="275"/>
      <c r="DN8" s="253"/>
      <c r="DO8" s="253"/>
      <c r="DP8" s="323"/>
      <c r="DQ8" s="321"/>
      <c r="DR8" s="321"/>
      <c r="DS8" s="323"/>
      <c r="DT8" s="321"/>
      <c r="DU8" s="321"/>
      <c r="DV8" s="323"/>
      <c r="DW8" s="321"/>
      <c r="DX8" s="321"/>
      <c r="DY8" s="323"/>
      <c r="DZ8" s="321"/>
      <c r="EA8" s="321"/>
      <c r="EB8" s="323"/>
      <c r="EC8" s="321"/>
      <c r="ED8" s="321"/>
      <c r="EE8" s="323"/>
      <c r="EF8" s="321"/>
      <c r="EG8" s="321"/>
      <c r="EH8" s="275"/>
      <c r="EI8" s="253"/>
      <c r="EJ8" s="253"/>
      <c r="EK8" s="275"/>
      <c r="EL8" s="253"/>
      <c r="EM8" s="253"/>
      <c r="EN8" s="244"/>
      <c r="EO8" s="431"/>
      <c r="EP8" s="444" t="s">
        <v>1247</v>
      </c>
      <c r="EQ8" s="48"/>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444" t="s">
        <v>1247</v>
      </c>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c r="IF8" s="444" t="s">
        <v>1247</v>
      </c>
      <c r="IG8" s="52"/>
      <c r="IH8" s="52"/>
      <c r="II8" s="52"/>
      <c r="IJ8" s="52"/>
      <c r="IK8" s="52"/>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444" t="s">
        <v>1247</v>
      </c>
      <c r="KB8" s="52"/>
      <c r="KC8" s="52"/>
      <c r="KD8" s="244"/>
      <c r="KE8" s="462" t="s">
        <v>906</v>
      </c>
      <c r="KF8" s="462" t="str">
        <f>IF(ISNUMBER(MATCH(KE8,KE$15:KE$113,0)),INDEX(KF$15:KF$113,MATCH(KE8,KE$15:KE$113,0),1),"")</f>
        <v/>
      </c>
      <c r="KG8" s="198"/>
      <c r="KH8" s="466" t="s">
        <v>908</v>
      </c>
      <c r="KI8" s="463" t="str">
        <f>IF(ISNUMBER(MATCH(KH8,KE$15:KE$113,0)),INDEX(KF$15:KF$113,MATCH(KH8,KE$15:KE$113,0),1),"")</f>
        <v/>
      </c>
      <c r="KJ8" s="198"/>
      <c r="KK8" s="464" t="str">
        <f>IF(OR(KF8="",KF8=1),"-",KF8*KI9)</f>
        <v>-</v>
      </c>
      <c r="KL8" s="463" t="str">
        <f>IF(OR(KF8="",KF8=1),"-",IF($KI$3="ft",KK8*0.3048,KK8)/1000)</f>
        <v>-</v>
      </c>
      <c r="KM8" s="465" t="str">
        <f t="shared" si="7"/>
        <v>-</v>
      </c>
      <c r="KN8" s="465" t="str">
        <f>IF(OR(KF8="",KF8=1),"-",KF8*KI9)</f>
        <v>-</v>
      </c>
      <c r="KO8" s="467">
        <v>5000</v>
      </c>
      <c r="KP8" s="244">
        <f t="shared" si="8"/>
        <v>1</v>
      </c>
      <c r="KQ8" s="419" t="str">
        <f>IF(ISNUMBER(KR8),MI8,"")</f>
        <v/>
      </c>
      <c r="KR8" s="449" t="str">
        <f>IF(ISNUMBER(MATCH(MI8,KT$15:KT$113,0)),INDEX(KU$15:KU$113,MATCH(MI8,KT$15:KT$113,0),1),"")</f>
        <v/>
      </c>
      <c r="KS8" s="26"/>
      <c r="KT8" s="419" t="str">
        <f t="shared" si="0"/>
        <v/>
      </c>
      <c r="KU8" s="449" t="str">
        <f t="shared" si="1"/>
        <v/>
      </c>
      <c r="KV8" s="419"/>
      <c r="KW8" s="419" t="str">
        <f t="shared" si="2"/>
        <v/>
      </c>
      <c r="KX8" s="449" t="str">
        <f t="shared" si="3"/>
        <v>.05 3x</v>
      </c>
      <c r="KY8" s="26"/>
      <c r="KZ8" s="410" t="s">
        <v>57</v>
      </c>
      <c r="LA8" s="26"/>
      <c r="LB8" s="249" t="s">
        <v>653</v>
      </c>
      <c r="LC8" s="249" t="s">
        <v>210</v>
      </c>
      <c r="LD8" s="249" t="s">
        <v>714</v>
      </c>
      <c r="LE8" s="249" t="s">
        <v>782</v>
      </c>
      <c r="LF8" s="249"/>
      <c r="LG8" s="372" t="s">
        <v>1260</v>
      </c>
      <c r="LH8" s="249"/>
      <c r="LI8" s="249"/>
      <c r="LJ8" s="249"/>
      <c r="LK8" s="249"/>
      <c r="LL8" s="249"/>
      <c r="LM8" s="249"/>
      <c r="LN8" s="244"/>
      <c r="LO8" s="249"/>
      <c r="LP8" s="249"/>
      <c r="LQ8" s="249"/>
      <c r="LR8" s="249"/>
      <c r="LS8" s="249"/>
      <c r="LT8" s="249"/>
      <c r="LU8" s="249"/>
      <c r="LV8" s="249"/>
      <c r="LW8" s="249"/>
      <c r="LX8" s="249"/>
      <c r="LY8" s="249"/>
      <c r="LZ8" s="249"/>
      <c r="MA8" s="249"/>
      <c r="MB8" s="249"/>
      <c r="MC8" s="249"/>
      <c r="MD8" s="249"/>
      <c r="ME8" s="249"/>
      <c r="MF8" s="249"/>
      <c r="MG8" s="249"/>
      <c r="MH8" s="249"/>
      <c r="MI8" s="451" t="s">
        <v>1236</v>
      </c>
      <c r="MJ8" s="452"/>
      <c r="MK8" s="452" t="s">
        <v>1231</v>
      </c>
      <c r="ML8" s="452" t="s">
        <v>445</v>
      </c>
      <c r="MM8" s="452"/>
      <c r="MN8" s="26"/>
      <c r="MO8" s="26"/>
      <c r="MP8" s="411" t="s">
        <v>1104</v>
      </c>
      <c r="MQ8" s="26"/>
      <c r="MR8" s="238"/>
      <c r="MS8" s="411" t="s">
        <v>947</v>
      </c>
      <c r="MT8" s="26"/>
      <c r="MU8" s="411"/>
      <c r="MV8" s="238"/>
      <c r="MW8" s="26"/>
      <c r="MX8" s="26"/>
      <c r="MY8" s="26"/>
      <c r="MZ8" s="26"/>
      <c r="NA8" s="26"/>
      <c r="NB8" s="26" t="s">
        <v>2</v>
      </c>
      <c r="NC8" s="26"/>
      <c r="ND8" s="26"/>
      <c r="NE8" s="26"/>
      <c r="NF8" s="26"/>
      <c r="NG8" s="26"/>
      <c r="NH8" s="26"/>
      <c r="NI8" s="26"/>
      <c r="NJ8" s="26"/>
      <c r="NK8" s="26" t="s">
        <v>2</v>
      </c>
      <c r="NL8" s="453"/>
      <c r="NM8" s="453"/>
      <c r="NN8" s="250"/>
      <c r="NO8" s="53" t="s">
        <v>266</v>
      </c>
      <c r="NP8" s="54" t="s">
        <v>265</v>
      </c>
      <c r="NQ8" s="53"/>
      <c r="NR8" s="24">
        <v>1.1343000000000001</v>
      </c>
      <c r="NS8" s="210" t="s">
        <v>301</v>
      </c>
      <c r="NT8" s="173" t="s">
        <v>302</v>
      </c>
      <c r="NU8" s="54"/>
      <c r="NV8" s="54"/>
      <c r="NW8" s="54"/>
      <c r="NX8" s="54"/>
      <c r="NY8" s="54"/>
      <c r="NZ8" s="54"/>
      <c r="OA8" s="54"/>
      <c r="OB8" s="54"/>
      <c r="OC8" s="54"/>
      <c r="OD8" s="84"/>
      <c r="OE8" s="172">
        <v>6.8796000000000005E-4</v>
      </c>
      <c r="OF8" s="111">
        <v>840.8</v>
      </c>
      <c r="OG8" s="112">
        <v>840.6694671569611</v>
      </c>
      <c r="OH8" s="102">
        <v>9.7189173101999999E-3</v>
      </c>
      <c r="OI8" s="115">
        <v>840.91020000000003</v>
      </c>
      <c r="OJ8" s="131">
        <v>3</v>
      </c>
      <c r="OK8" s="160">
        <v>9.7189173101999999E-3</v>
      </c>
      <c r="OL8" s="121">
        <v>840.26919999999996</v>
      </c>
      <c r="OM8" s="166">
        <v>6.8999999999999997E-4</v>
      </c>
      <c r="ON8" s="125">
        <v>840.5</v>
      </c>
      <c r="OO8" s="83">
        <v>19</v>
      </c>
      <c r="OP8" s="92">
        <v>9.7189173101999999E-3</v>
      </c>
      <c r="OQ8" s="132">
        <v>840.26919999999996</v>
      </c>
      <c r="OR8" s="128">
        <f t="shared" si="9"/>
        <v>6.8999999999999997E-4</v>
      </c>
      <c r="OS8" s="109"/>
      <c r="OT8" s="128">
        <v>6.8796000000000005E-4</v>
      </c>
      <c r="OU8" s="143">
        <f t="shared" si="10"/>
        <v>6.8999999999999997E-4</v>
      </c>
      <c r="OV8" s="143">
        <f t="shared" si="11"/>
        <v>1.6559999999999998E-2</v>
      </c>
      <c r="OW8" s="143">
        <f t="shared" si="12"/>
        <v>0.99359999999999993</v>
      </c>
      <c r="OX8" s="143">
        <f t="shared" si="13"/>
        <v>0.99359999999999993</v>
      </c>
      <c r="OY8" s="84"/>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311"/>
      <c r="QG8" s="26" t="s">
        <v>2</v>
      </c>
      <c r="QH8" s="26"/>
      <c r="QI8" s="26"/>
      <c r="QJ8" s="26"/>
      <c r="QK8" s="26"/>
      <c r="QL8" s="26"/>
      <c r="QM8" s="26"/>
      <c r="QN8" s="26"/>
    </row>
    <row r="9" spans="1:456" s="10" customFormat="1" ht="6" customHeight="1" x14ac:dyDescent="0.15">
      <c r="A9" s="398">
        <f t="shared" si="5"/>
        <v>0</v>
      </c>
      <c r="B9" s="398"/>
      <c r="C9" s="399" t="s">
        <v>88</v>
      </c>
      <c r="D9" s="239" t="s">
        <v>18</v>
      </c>
      <c r="E9" s="26"/>
      <c r="F9" s="275"/>
      <c r="G9" s="292"/>
      <c r="H9" s="292"/>
      <c r="I9" s="275"/>
      <c r="J9" s="292"/>
      <c r="K9" s="292"/>
      <c r="L9" s="275" t="str">
        <f>IF(EO11=3,"tdirc.append((perlen[i],nstp[i],tsmult[i]))","-")</f>
        <v>-</v>
      </c>
      <c r="M9" s="292"/>
      <c r="N9" s="292"/>
      <c r="O9" s="275"/>
      <c r="P9" s="292"/>
      <c r="Q9" s="292"/>
      <c r="R9" s="275"/>
      <c r="S9" s="253"/>
      <c r="T9" s="259"/>
      <c r="U9" s="275" t="str">
        <f>IF(EO11=6,"0","-")</f>
        <v>-</v>
      </c>
      <c r="V9" s="275"/>
      <c r="W9" s="253"/>
      <c r="X9" s="275"/>
      <c r="Y9" s="253"/>
      <c r="Z9" s="259"/>
      <c r="AA9" s="275"/>
      <c r="AB9" s="292"/>
      <c r="AC9" s="292" t="s">
        <v>2</v>
      </c>
      <c r="AD9" s="275"/>
      <c r="AE9" s="292"/>
      <c r="AF9" s="292"/>
      <c r="AG9" s="275"/>
      <c r="AH9" s="292"/>
      <c r="AI9" s="292"/>
      <c r="AJ9" s="275"/>
      <c r="AK9" s="292"/>
      <c r="AL9" s="292" t="s">
        <v>2</v>
      </c>
      <c r="AM9" s="275"/>
      <c r="AN9" s="292"/>
      <c r="AO9" s="292">
        <v>0</v>
      </c>
      <c r="AP9" s="281" t="s">
        <v>678</v>
      </c>
      <c r="AQ9" s="292"/>
      <c r="AR9" s="253"/>
      <c r="AS9" s="292"/>
      <c r="AT9" s="253"/>
      <c r="AU9" s="259"/>
      <c r="AV9" s="275"/>
      <c r="AW9" s="275"/>
      <c r="AX9" s="253"/>
      <c r="AY9" s="275"/>
      <c r="AZ9" s="253"/>
      <c r="BA9" s="259"/>
      <c r="BB9" s="275"/>
      <c r="BC9" s="275"/>
      <c r="BD9" s="253"/>
      <c r="BE9" s="275"/>
      <c r="BF9" s="253"/>
      <c r="BG9" s="259"/>
      <c r="BH9" s="275"/>
      <c r="BI9" s="275"/>
      <c r="BJ9" s="253"/>
      <c r="BK9" s="273"/>
      <c r="BL9" s="273"/>
      <c r="BM9" s="253" t="s">
        <v>621</v>
      </c>
      <c r="BN9" s="273"/>
      <c r="BO9" s="273"/>
      <c r="BP9" s="253" t="s">
        <v>621</v>
      </c>
      <c r="BQ9" s="273"/>
      <c r="BR9" s="273"/>
      <c r="BS9" s="273"/>
      <c r="BT9" s="273"/>
      <c r="BU9" s="273"/>
      <c r="BV9" s="273"/>
      <c r="BW9" s="273"/>
      <c r="BX9" s="273"/>
      <c r="BY9" s="273"/>
      <c r="BZ9" s="273"/>
      <c r="CA9" s="273">
        <f>INDEX(CB15:CB130,MATCH(CB9,CA15:CA108,0),1)</f>
        <v>1.41E-2</v>
      </c>
      <c r="CB9" s="273" t="s">
        <v>809</v>
      </c>
      <c r="CC9" s="273"/>
      <c r="CD9" s="273">
        <f>INDEX(CE15:CE130,MATCH(CE9,CC15:CC108,0),1)</f>
        <v>1.41E-2</v>
      </c>
      <c r="CE9" s="273" t="s">
        <v>809</v>
      </c>
      <c r="CF9" s="273"/>
      <c r="CG9" s="273"/>
      <c r="CH9" s="273"/>
      <c r="CI9" s="273"/>
      <c r="CJ9" s="273"/>
      <c r="CK9" s="273"/>
      <c r="CL9" s="273"/>
      <c r="CM9" s="273"/>
      <c r="CN9" s="273"/>
      <c r="CO9" s="273"/>
      <c r="CP9" s="273"/>
      <c r="CQ9" s="253" t="s">
        <v>621</v>
      </c>
      <c r="CR9" s="323"/>
      <c r="CS9" s="321"/>
      <c r="CT9" s="326"/>
      <c r="CU9" s="275"/>
      <c r="CV9" s="418" t="s">
        <v>1169</v>
      </c>
      <c r="CW9" s="253" t="s">
        <v>1172</v>
      </c>
      <c r="CX9" s="323"/>
      <c r="CY9" s="321"/>
      <c r="CZ9" s="326"/>
      <c r="DA9" s="323"/>
      <c r="DB9" s="321"/>
      <c r="DC9" s="326"/>
      <c r="DD9" s="323"/>
      <c r="DE9" s="321"/>
      <c r="DF9" s="326"/>
      <c r="DG9" s="323"/>
      <c r="DH9" s="321"/>
      <c r="DI9" s="326"/>
      <c r="DJ9" s="275"/>
      <c r="DK9" s="253"/>
      <c r="DL9" s="259"/>
      <c r="DM9" s="275"/>
      <c r="DN9" s="253"/>
      <c r="DO9" s="259"/>
      <c r="DP9" s="323"/>
      <c r="DQ9" s="321"/>
      <c r="DR9" s="326"/>
      <c r="DS9" s="323"/>
      <c r="DT9" s="321"/>
      <c r="DU9" s="326"/>
      <c r="DV9" s="323"/>
      <c r="DW9" s="321"/>
      <c r="DX9" s="326"/>
      <c r="DY9" s="323"/>
      <c r="DZ9" s="321"/>
      <c r="EA9" s="326"/>
      <c r="EB9" s="323"/>
      <c r="EC9" s="321"/>
      <c r="ED9" s="326"/>
      <c r="EE9" s="323"/>
      <c r="EF9" s="321"/>
      <c r="EG9" s="326"/>
      <c r="EH9" s="275"/>
      <c r="EI9" s="253"/>
      <c r="EJ9" s="259"/>
      <c r="EK9" s="275"/>
      <c r="EL9" s="253"/>
      <c r="EM9" s="259"/>
      <c r="EN9" s="244"/>
      <c r="EO9" s="448">
        <v>0</v>
      </c>
      <c r="EP9" s="444" t="s">
        <v>1247</v>
      </c>
      <c r="EQ9" s="48"/>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444" t="s">
        <v>1247</v>
      </c>
      <c r="GL9" s="51"/>
      <c r="GM9" s="51"/>
      <c r="GN9" s="51"/>
      <c r="GO9" s="51"/>
      <c r="GP9" s="51"/>
      <c r="GQ9" s="51"/>
      <c r="GR9" s="51"/>
      <c r="GS9" s="51"/>
      <c r="GT9" s="51"/>
      <c r="GU9" s="51"/>
      <c r="GV9" s="51"/>
      <c r="GW9" s="51"/>
      <c r="GX9" s="51"/>
      <c r="GY9" s="51"/>
      <c r="GZ9" s="51"/>
      <c r="HA9" s="51"/>
      <c r="HB9" s="51"/>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51"/>
      <c r="IF9" s="444" t="s">
        <v>1247</v>
      </c>
      <c r="IG9" s="52"/>
      <c r="IH9" s="52"/>
      <c r="II9" s="52"/>
      <c r="IJ9" s="52"/>
      <c r="IK9" s="52"/>
      <c r="IL9" s="52"/>
      <c r="IM9" s="52"/>
      <c r="IN9" s="52"/>
      <c r="IO9" s="52"/>
      <c r="IP9" s="52"/>
      <c r="IQ9" s="52"/>
      <c r="IR9" s="52"/>
      <c r="IS9" s="52"/>
      <c r="IT9" s="52"/>
      <c r="IU9" s="52"/>
      <c r="IV9" s="52"/>
      <c r="IW9" s="52"/>
      <c r="IX9" s="52"/>
      <c r="IY9" s="52"/>
      <c r="IZ9" s="52"/>
      <c r="JA9" s="52"/>
      <c r="JB9" s="52"/>
      <c r="JC9" s="52"/>
      <c r="JD9" s="52"/>
      <c r="JE9" s="52"/>
      <c r="JF9" s="52"/>
      <c r="JG9" s="52"/>
      <c r="JH9" s="52"/>
      <c r="JI9" s="52"/>
      <c r="JJ9" s="52"/>
      <c r="JK9" s="52"/>
      <c r="JL9" s="52"/>
      <c r="JM9" s="52"/>
      <c r="JN9" s="52"/>
      <c r="JO9" s="52"/>
      <c r="JP9" s="52"/>
      <c r="JQ9" s="52"/>
      <c r="JR9" s="52"/>
      <c r="JS9" s="52"/>
      <c r="JT9" s="52"/>
      <c r="JU9" s="52"/>
      <c r="JV9" s="52"/>
      <c r="JW9" s="52"/>
      <c r="JX9" s="52"/>
      <c r="JY9" s="52"/>
      <c r="JZ9" s="52"/>
      <c r="KA9" s="444" t="s">
        <v>1247</v>
      </c>
      <c r="KB9" s="52"/>
      <c r="KC9" s="52"/>
      <c r="KD9" s="244"/>
      <c r="KE9" s="462" t="s">
        <v>907</v>
      </c>
      <c r="KF9" s="462" t="str">
        <f>IF(ISNUMBER(MATCH(KE9,KE$15:KE$113,0)),INDEX(KF$15:KF$113,MATCH(KE9,KE$15:KE$113,0),1),"")</f>
        <v/>
      </c>
      <c r="KG9" s="198"/>
      <c r="KH9" s="463" t="s">
        <v>909</v>
      </c>
      <c r="KI9" s="463" t="str">
        <f>IF(ISNUMBER(MATCH(KH9,KE$15:KE$113,0)),INDEX(KF$15:KF$113,MATCH(KH9,KE$15:KE$113,0),1),"")</f>
        <v/>
      </c>
      <c r="KJ9" s="465"/>
      <c r="KK9" s="464" t="str">
        <f>IF(OR(KF9="",KF9=1),"-",KF9*KI8)</f>
        <v>-</v>
      </c>
      <c r="KL9" s="463" t="str">
        <f>IF(OR(KF9="",KF9=1),"-",IF($KI$3="ft",KK9*0.3048,KK9)/1000)</f>
        <v>-</v>
      </c>
      <c r="KM9" s="465" t="str">
        <f t="shared" si="7"/>
        <v>-</v>
      </c>
      <c r="KN9" s="465" t="str">
        <f>IF(OR(KF9="",KF9=1),"-",KF9*KI8)</f>
        <v>-</v>
      </c>
      <c r="KO9" s="362">
        <v>0</v>
      </c>
      <c r="KP9" s="244">
        <f t="shared" si="8"/>
        <v>0</v>
      </c>
      <c r="KQ9" s="419" t="str">
        <f>IF(ISNUMBER(KR9),MI9,"")</f>
        <v/>
      </c>
      <c r="KR9" s="449" t="str">
        <f>IF(ISNUMBER(MATCH(MI9,KT$15:KT$113,0)),INDEX(KU$15:KU$113,MATCH(MI9,KT$15:KT$113,0),1),"")</f>
        <v/>
      </c>
      <c r="KS9" s="26"/>
      <c r="KT9" s="419" t="str">
        <f t="shared" si="0"/>
        <v/>
      </c>
      <c r="KU9" s="449" t="str">
        <f t="shared" si="1"/>
        <v/>
      </c>
      <c r="KV9" s="419"/>
      <c r="KW9" s="419" t="str">
        <f t="shared" si="2"/>
        <v/>
      </c>
      <c r="KX9" s="449" t="str">
        <f t="shared" si="3"/>
        <v/>
      </c>
      <c r="KY9" s="26"/>
      <c r="KZ9" s="410" t="s">
        <v>59</v>
      </c>
      <c r="LA9" s="26"/>
      <c r="LB9" s="249" t="s">
        <v>654</v>
      </c>
      <c r="LC9" s="249" t="s">
        <v>694</v>
      </c>
      <c r="LD9" s="249" t="s">
        <v>622</v>
      </c>
      <c r="LE9" s="249" t="s">
        <v>824</v>
      </c>
      <c r="LF9" s="249"/>
      <c r="LG9" s="372"/>
      <c r="LH9" s="372"/>
      <c r="LI9" s="249"/>
      <c r="LJ9" s="249"/>
      <c r="LK9" s="249"/>
      <c r="LL9" s="249"/>
      <c r="LM9" s="249"/>
      <c r="LN9" s="244"/>
      <c r="LO9" s="69" t="s">
        <v>2</v>
      </c>
      <c r="LP9" s="69">
        <f t="shared" ref="LP9:LZ9" si="14">MAX(LP15:LP520)</f>
        <v>41</v>
      </c>
      <c r="LQ9" s="69">
        <f t="shared" si="14"/>
        <v>30</v>
      </c>
      <c r="LR9" s="69">
        <f t="shared" si="14"/>
        <v>35</v>
      </c>
      <c r="LS9" s="69">
        <f t="shared" si="14"/>
        <v>22</v>
      </c>
      <c r="LT9" s="69">
        <f t="shared" si="14"/>
        <v>65</v>
      </c>
      <c r="LU9" s="69">
        <f t="shared" si="14"/>
        <v>60</v>
      </c>
      <c r="LV9" s="69">
        <f t="shared" si="14"/>
        <v>0</v>
      </c>
      <c r="LW9" s="69">
        <f t="shared" si="14"/>
        <v>0</v>
      </c>
      <c r="LX9" s="69">
        <f t="shared" si="14"/>
        <v>0</v>
      </c>
      <c r="LY9" s="69">
        <f t="shared" si="14"/>
        <v>0</v>
      </c>
      <c r="LZ9" s="69">
        <f t="shared" si="14"/>
        <v>0</v>
      </c>
      <c r="MA9" s="249"/>
      <c r="MB9" s="249"/>
      <c r="MC9" s="249"/>
      <c r="MD9" s="249"/>
      <c r="ME9" s="249"/>
      <c r="MF9" s="249"/>
      <c r="MG9" s="249"/>
      <c r="MH9" s="249"/>
      <c r="MI9" s="451" t="s">
        <v>1237</v>
      </c>
      <c r="MJ9" s="452"/>
      <c r="MK9" s="452" t="s">
        <v>1232</v>
      </c>
      <c r="ML9" s="452" t="s">
        <v>446</v>
      </c>
      <c r="MM9" s="452"/>
      <c r="MN9" s="26"/>
      <c r="MO9" s="26"/>
      <c r="MP9" s="411" t="s">
        <v>1105</v>
      </c>
      <c r="MQ9" s="26"/>
      <c r="MR9" s="238"/>
      <c r="MS9" s="411"/>
      <c r="MT9" s="26"/>
      <c r="MU9" s="411"/>
      <c r="MV9" s="238"/>
      <c r="MW9" s="411"/>
      <c r="MX9" s="26"/>
      <c r="MY9" s="26"/>
      <c r="MZ9" s="26"/>
      <c r="NA9" s="26"/>
      <c r="NB9" s="26" t="s">
        <v>2</v>
      </c>
      <c r="NC9" s="26"/>
      <c r="ND9" s="26"/>
      <c r="NE9" s="26"/>
      <c r="NF9" s="26"/>
      <c r="NG9" s="26"/>
      <c r="NH9" s="26"/>
      <c r="NI9" s="26"/>
      <c r="NJ9" s="26"/>
      <c r="NK9" s="26" t="s">
        <v>2</v>
      </c>
      <c r="NL9" s="453"/>
      <c r="NM9" s="453"/>
      <c r="NN9" s="250"/>
      <c r="NO9" s="70" t="s">
        <v>256</v>
      </c>
      <c r="NP9" s="70"/>
      <c r="NQ9" s="70"/>
      <c r="NR9" s="16"/>
      <c r="NS9" s="210" t="s">
        <v>303</v>
      </c>
      <c r="NT9" s="54" t="s">
        <v>307</v>
      </c>
      <c r="NU9" s="54"/>
      <c r="NV9" s="54"/>
      <c r="NW9" s="54"/>
      <c r="NX9" s="54"/>
      <c r="NY9" s="54"/>
      <c r="NZ9" s="54"/>
      <c r="OA9" s="54"/>
      <c r="OB9" s="54"/>
      <c r="OC9" s="54"/>
      <c r="OD9" s="84"/>
      <c r="OE9" s="172">
        <v>9.2664000000000006E-4</v>
      </c>
      <c r="OF9" s="111">
        <v>840.8</v>
      </c>
      <c r="OG9" s="112">
        <v>840.6361338236278</v>
      </c>
      <c r="OH9" s="102">
        <v>1.8456943333099999E-2</v>
      </c>
      <c r="OI9" s="115">
        <v>840.85440000000006</v>
      </c>
      <c r="OJ9" s="131">
        <v>4</v>
      </c>
      <c r="OK9" s="160">
        <v>1.8456943333099999E-2</v>
      </c>
      <c r="OL9" s="121">
        <v>840.04660000000001</v>
      </c>
      <c r="OM9" s="166">
        <v>9.3000000000000005E-4</v>
      </c>
      <c r="ON9" s="125">
        <v>840.5</v>
      </c>
      <c r="OO9" s="83">
        <v>18</v>
      </c>
      <c r="OP9" s="92">
        <v>1.8456943333099999E-2</v>
      </c>
      <c r="OQ9" s="132">
        <v>840.04660000000001</v>
      </c>
      <c r="OR9" s="128">
        <f t="shared" si="9"/>
        <v>9.3000000000000005E-4</v>
      </c>
      <c r="OS9" s="109"/>
      <c r="OT9" s="128">
        <v>9.2664000000000006E-4</v>
      </c>
      <c r="OU9" s="143">
        <f t="shared" si="10"/>
        <v>9.3000000000000005E-4</v>
      </c>
      <c r="OV9" s="143">
        <f t="shared" si="11"/>
        <v>2.232E-2</v>
      </c>
      <c r="OW9" s="143">
        <f t="shared" si="12"/>
        <v>1.3391999999999999</v>
      </c>
      <c r="OX9" s="143">
        <f t="shared" si="13"/>
        <v>1.3391999999999999</v>
      </c>
      <c r="OY9" s="84"/>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311"/>
      <c r="QG9" s="26" t="s">
        <v>2</v>
      </c>
      <c r="QH9" s="26"/>
      <c r="QI9" s="26"/>
      <c r="QJ9" s="26"/>
      <c r="QK9" s="26"/>
      <c r="QL9" s="26"/>
      <c r="QM9" s="26"/>
      <c r="QN9" s="26"/>
    </row>
    <row r="10" spans="1:456" s="10" customFormat="1" ht="6" customHeight="1" x14ac:dyDescent="0.2">
      <c r="A10" s="398">
        <f>MAX(A4:A9)</f>
        <v>0</v>
      </c>
      <c r="B10" s="398"/>
      <c r="C10" s="399" t="str">
        <f>IF(A10=0,"Flux",INDEX(C4:C9,A10,1))</f>
        <v>Flux</v>
      </c>
      <c r="D10" s="239" t="s">
        <v>21</v>
      </c>
      <c r="E10" s="26"/>
      <c r="F10" s="275"/>
      <c r="G10" s="253"/>
      <c r="H10" s="253"/>
      <c r="I10" s="278"/>
      <c r="J10" s="253"/>
      <c r="K10" s="253"/>
      <c r="L10" s="275" t="str">
        <f>IF(EO11=3,"[1,365.0]","-")</f>
        <v>-</v>
      </c>
      <c r="M10" s="253"/>
      <c r="N10" s="253"/>
      <c r="O10" s="278"/>
      <c r="P10" s="253"/>
      <c r="Q10" s="253"/>
      <c r="R10" s="275"/>
      <c r="S10" s="258"/>
      <c r="T10" s="260"/>
      <c r="U10" s="278" t="str">
        <f>IF(EO11=6,"nstp=100","-")</f>
        <v>-</v>
      </c>
      <c r="V10" s="253"/>
      <c r="W10" s="253"/>
      <c r="X10" s="275"/>
      <c r="Y10" s="258"/>
      <c r="Z10" s="260"/>
      <c r="AA10" s="278"/>
      <c r="AB10" s="253"/>
      <c r="AC10" s="253" t="s">
        <v>2</v>
      </c>
      <c r="AD10" s="275"/>
      <c r="AE10" s="253"/>
      <c r="AF10" s="253"/>
      <c r="AG10" s="278"/>
      <c r="AH10" s="253"/>
      <c r="AI10" s="253"/>
      <c r="AJ10" s="275"/>
      <c r="AK10" s="253"/>
      <c r="AL10" s="253"/>
      <c r="AM10" s="278"/>
      <c r="AN10" s="253"/>
      <c r="AO10" s="253" t="s">
        <v>2</v>
      </c>
      <c r="AP10" s="281" t="s">
        <v>677</v>
      </c>
      <c r="AQ10" s="253"/>
      <c r="AR10" s="253"/>
      <c r="AS10" s="292"/>
      <c r="AT10" s="258"/>
      <c r="AU10" s="260"/>
      <c r="AV10" s="278"/>
      <c r="AW10" s="253"/>
      <c r="AX10" s="253"/>
      <c r="AY10" s="275"/>
      <c r="AZ10" s="258"/>
      <c r="BA10" s="260"/>
      <c r="BB10" s="278"/>
      <c r="BC10" s="253"/>
      <c r="BD10" s="253"/>
      <c r="BE10" s="275"/>
      <c r="BF10" s="258"/>
      <c r="BG10" s="260"/>
      <c r="BH10" s="278"/>
      <c r="BI10" s="253"/>
      <c r="BJ10" s="253"/>
      <c r="BK10" s="273"/>
      <c r="BL10" s="426">
        <v>2</v>
      </c>
      <c r="BM10" s="253" t="s">
        <v>1245</v>
      </c>
      <c r="BN10" s="273"/>
      <c r="BO10" s="426">
        <v>1</v>
      </c>
      <c r="BP10" s="253" t="s">
        <v>1245</v>
      </c>
      <c r="BQ10" s="273"/>
      <c r="BR10" s="273"/>
      <c r="BS10" s="273"/>
      <c r="BT10" s="273"/>
      <c r="BU10" s="273"/>
      <c r="BV10" s="273"/>
      <c r="BW10" s="273"/>
      <c r="BX10" s="273"/>
      <c r="BY10" s="273"/>
      <c r="BZ10" s="273"/>
      <c r="CA10" s="273" t="e">
        <f>#REF!/CA9</f>
        <v>#REF!</v>
      </c>
      <c r="CB10" s="273"/>
      <c r="CC10" s="273"/>
      <c r="CD10" s="273" t="e">
        <f>#REF!/CD9</f>
        <v>#REF!</v>
      </c>
      <c r="CE10" s="273"/>
      <c r="CF10" s="273"/>
      <c r="CG10" s="273"/>
      <c r="CH10" s="273"/>
      <c r="CI10" s="273"/>
      <c r="CJ10" s="273"/>
      <c r="CK10" s="273"/>
      <c r="CL10" s="273"/>
      <c r="CM10" s="273"/>
      <c r="CN10" s="273"/>
      <c r="CO10" s="273"/>
      <c r="CP10" s="426">
        <v>2</v>
      </c>
      <c r="CQ10" s="253" t="s">
        <v>1245</v>
      </c>
      <c r="CR10" s="323"/>
      <c r="CS10" s="327"/>
      <c r="CT10" s="328"/>
      <c r="CU10" s="275"/>
      <c r="CV10" s="258"/>
      <c r="CW10" s="260"/>
      <c r="CX10" s="323"/>
      <c r="CY10" s="327"/>
      <c r="CZ10" s="328"/>
      <c r="DA10" s="323"/>
      <c r="DB10" s="327"/>
      <c r="DC10" s="328"/>
      <c r="DD10" s="323"/>
      <c r="DE10" s="327"/>
      <c r="DF10" s="328"/>
      <c r="DG10" s="323"/>
      <c r="DH10" s="327"/>
      <c r="DI10" s="328"/>
      <c r="DJ10" s="275"/>
      <c r="DK10" s="258"/>
      <c r="DL10" s="260"/>
      <c r="DM10" s="275"/>
      <c r="DN10" s="258"/>
      <c r="DO10" s="260"/>
      <c r="DP10" s="323"/>
      <c r="DQ10" s="327"/>
      <c r="DR10" s="328"/>
      <c r="DS10" s="323"/>
      <c r="DT10" s="327"/>
      <c r="DU10" s="328"/>
      <c r="DV10" s="323"/>
      <c r="DW10" s="327"/>
      <c r="DX10" s="328"/>
      <c r="DY10" s="323"/>
      <c r="DZ10" s="327"/>
      <c r="EA10" s="328"/>
      <c r="EB10" s="323"/>
      <c r="EC10" s="327"/>
      <c r="ED10" s="328"/>
      <c r="EE10" s="323"/>
      <c r="EF10" s="327"/>
      <c r="EG10" s="328"/>
      <c r="EH10" s="275"/>
      <c r="EI10" s="258"/>
      <c r="EJ10" s="260"/>
      <c r="EK10" s="275"/>
      <c r="EL10" s="258"/>
      <c r="EM10" s="260"/>
      <c r="EN10" s="244"/>
      <c r="EO10" s="448" t="s">
        <v>638</v>
      </c>
      <c r="EP10" s="444" t="s">
        <v>1247</v>
      </c>
      <c r="EQ10" s="48"/>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444" t="s">
        <v>1247</v>
      </c>
      <c r="GL10" s="48"/>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51"/>
      <c r="HZ10" s="51"/>
      <c r="IA10" s="51"/>
      <c r="IB10" s="51"/>
      <c r="IC10" s="51"/>
      <c r="ID10" s="51"/>
      <c r="IE10" s="51"/>
      <c r="IF10" s="444" t="s">
        <v>1247</v>
      </c>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444" t="s">
        <v>1247</v>
      </c>
      <c r="KB10" s="52"/>
      <c r="KC10" s="52"/>
      <c r="KD10" s="244"/>
      <c r="KE10" s="26"/>
      <c r="KF10" s="26"/>
      <c r="KG10" s="26"/>
      <c r="KH10" s="445" t="s">
        <v>642</v>
      </c>
      <c r="KI10" s="445" t="s">
        <v>9</v>
      </c>
      <c r="KJ10" s="26"/>
      <c r="KK10" s="445" t="s">
        <v>1294</v>
      </c>
      <c r="KL10" s="240"/>
      <c r="KM10" s="240"/>
      <c r="KN10" s="244"/>
      <c r="KO10" s="362">
        <f>KO8</f>
        <v>5000</v>
      </c>
      <c r="KP10" s="244">
        <f t="shared" si="8"/>
        <v>1</v>
      </c>
      <c r="KQ10" s="419" t="str">
        <f>IF(ISNUMBER(KR10),MI10,"")</f>
        <v/>
      </c>
      <c r="KR10" s="449" t="str">
        <f>IF(ISNUMBER(MATCH(MI10,KT$15:KT$113,0)),INDEX(KU$15:KU$113,MATCH(MI10,KT$15:KT$113,0),1),"")</f>
        <v/>
      </c>
      <c r="KS10" s="26"/>
      <c r="KT10" s="419" t="str">
        <f t="shared" si="0"/>
        <v/>
      </c>
      <c r="KU10" s="449" t="str">
        <f t="shared" si="1"/>
        <v/>
      </c>
      <c r="KV10" s="419"/>
      <c r="KW10" s="419" t="str">
        <f t="shared" si="2"/>
        <v/>
      </c>
      <c r="KX10" s="449" t="str">
        <f t="shared" si="3"/>
        <v/>
      </c>
      <c r="KY10" s="26"/>
      <c r="KZ10" s="410" t="s">
        <v>167</v>
      </c>
      <c r="LA10" s="26"/>
      <c r="LB10" s="249" t="s">
        <v>655</v>
      </c>
      <c r="LC10" s="249" t="s">
        <v>661</v>
      </c>
      <c r="LD10" s="249" t="s">
        <v>671</v>
      </c>
      <c r="LE10" s="249"/>
      <c r="LF10" s="249"/>
      <c r="LG10" s="249" t="s">
        <v>1262</v>
      </c>
      <c r="LH10" s="372"/>
      <c r="LI10" s="249"/>
      <c r="LJ10" s="249"/>
      <c r="LK10" s="249"/>
      <c r="LL10" s="249"/>
      <c r="LM10" s="249"/>
      <c r="LN10" s="244"/>
      <c r="LO10" s="198">
        <f>COUNTIF(LO15:LO520,"&lt;&gt;0")</f>
        <v>29</v>
      </c>
      <c r="LP10" s="198">
        <f t="shared" ref="LP10:LZ10" si="15">COUNTIF(LP15:LP520,"&lt;&gt;0")</f>
        <v>39</v>
      </c>
      <c r="LQ10" s="198">
        <f t="shared" si="15"/>
        <v>18</v>
      </c>
      <c r="LR10" s="198">
        <f t="shared" si="15"/>
        <v>26</v>
      </c>
      <c r="LS10" s="198">
        <f t="shared" si="15"/>
        <v>19</v>
      </c>
      <c r="LT10" s="198">
        <f t="shared" si="15"/>
        <v>33</v>
      </c>
      <c r="LU10" s="198">
        <f t="shared" si="15"/>
        <v>29</v>
      </c>
      <c r="LV10" s="198">
        <f t="shared" si="15"/>
        <v>0</v>
      </c>
      <c r="LW10" s="198">
        <f t="shared" si="15"/>
        <v>0</v>
      </c>
      <c r="LX10" s="198">
        <f t="shared" si="15"/>
        <v>0</v>
      </c>
      <c r="LY10" s="198">
        <f t="shared" si="15"/>
        <v>0</v>
      </c>
      <c r="LZ10" s="198">
        <f t="shared" si="15"/>
        <v>0</v>
      </c>
      <c r="MA10" s="249" t="s">
        <v>114</v>
      </c>
      <c r="MB10" s="249" t="s">
        <v>114</v>
      </c>
      <c r="MC10" s="249" t="s">
        <v>114</v>
      </c>
      <c r="MD10" s="249" t="s">
        <v>114</v>
      </c>
      <c r="ME10" s="249" t="s">
        <v>114</v>
      </c>
      <c r="MF10" s="249" t="s">
        <v>114</v>
      </c>
      <c r="MG10" s="249" t="s">
        <v>114</v>
      </c>
      <c r="MH10" s="249" t="s">
        <v>114</v>
      </c>
      <c r="MI10" s="451" t="s">
        <v>1238</v>
      </c>
      <c r="MJ10" s="452"/>
      <c r="MK10" s="452" t="s">
        <v>1233</v>
      </c>
      <c r="ML10" s="452" t="s">
        <v>447</v>
      </c>
      <c r="MM10" s="452"/>
      <c r="MN10" s="26"/>
      <c r="MO10" s="26"/>
      <c r="MP10" s="411" t="s">
        <v>1106</v>
      </c>
      <c r="MQ10" s="26"/>
      <c r="MR10" s="238"/>
      <c r="MS10" s="411" t="s">
        <v>948</v>
      </c>
      <c r="MT10" s="26"/>
      <c r="MU10" s="411"/>
      <c r="MV10" s="238"/>
      <c r="MW10" s="411"/>
      <c r="MX10" s="26"/>
      <c r="MY10" s="26"/>
      <c r="MZ10" s="26"/>
      <c r="NA10" s="26"/>
      <c r="NB10" s="26" t="s">
        <v>2</v>
      </c>
      <c r="NC10" s="26"/>
      <c r="ND10" s="26"/>
      <c r="NE10" s="26"/>
      <c r="NF10" s="26"/>
      <c r="NG10" s="26"/>
      <c r="NH10" s="26"/>
      <c r="NI10" s="26"/>
      <c r="NJ10" s="26"/>
      <c r="NK10" s="26" t="s">
        <v>2</v>
      </c>
      <c r="NL10" s="453"/>
      <c r="NM10" s="453"/>
      <c r="NN10" s="250"/>
      <c r="NO10" s="70" t="s">
        <v>605</v>
      </c>
      <c r="NP10" s="70"/>
      <c r="NQ10" s="70"/>
      <c r="NR10" s="16"/>
      <c r="NS10" s="210" t="s">
        <v>304</v>
      </c>
      <c r="NT10" s="54" t="s">
        <v>308</v>
      </c>
      <c r="NU10" s="54"/>
      <c r="NV10" s="54"/>
      <c r="NW10" s="54"/>
      <c r="NX10" s="54"/>
      <c r="NY10" s="54"/>
      <c r="NZ10" s="54"/>
      <c r="OA10" s="54"/>
      <c r="OB10" s="54"/>
      <c r="OC10" s="54"/>
      <c r="OD10" s="84"/>
      <c r="OE10" s="172">
        <v>1.1512800000000002E-3</v>
      </c>
      <c r="OF10" s="113">
        <v>840.8</v>
      </c>
      <c r="OG10" s="114">
        <v>840.6028004902945</v>
      </c>
      <c r="OH10" s="102">
        <v>3.15639823675E-2</v>
      </c>
      <c r="OI10" s="115">
        <v>840.79639999999995</v>
      </c>
      <c r="OJ10" s="131">
        <v>5</v>
      </c>
      <c r="OK10" s="160">
        <v>3.15639823675E-2</v>
      </c>
      <c r="OL10" s="121">
        <v>839.49189999999999</v>
      </c>
      <c r="OM10" s="166">
        <v>1.15E-3</v>
      </c>
      <c r="ON10" s="125">
        <v>840.4</v>
      </c>
      <c r="OO10" s="83">
        <v>17</v>
      </c>
      <c r="OP10" s="92">
        <v>3.15639823675E-2</v>
      </c>
      <c r="OQ10" s="132">
        <v>839.49189999999999</v>
      </c>
      <c r="OR10" s="128">
        <f t="shared" si="9"/>
        <v>1.15E-3</v>
      </c>
      <c r="OS10" s="109"/>
      <c r="OT10" s="128">
        <v>1.1512800000000002E-3</v>
      </c>
      <c r="OU10" s="143">
        <f t="shared" si="10"/>
        <v>1.15E-3</v>
      </c>
      <c r="OV10" s="143">
        <f t="shared" si="11"/>
        <v>2.76E-2</v>
      </c>
      <c r="OW10" s="143">
        <f t="shared" si="12"/>
        <v>1.6559999999999999</v>
      </c>
      <c r="OX10" s="143">
        <f t="shared" si="13"/>
        <v>1.6559999999999999</v>
      </c>
      <c r="OY10" s="84"/>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311"/>
      <c r="QG10" s="26" t="s">
        <v>2</v>
      </c>
      <c r="QH10" s="26"/>
      <c r="QI10" s="26"/>
      <c r="QJ10" s="26"/>
      <c r="QK10" s="26"/>
      <c r="QL10" s="26"/>
      <c r="QM10" s="26"/>
      <c r="QN10" s="26"/>
    </row>
    <row r="11" spans="1:456" s="10" customFormat="1" ht="6" customHeight="1" x14ac:dyDescent="0.15">
      <c r="A11" s="400"/>
      <c r="B11" s="401" t="s">
        <v>6</v>
      </c>
      <c r="C11" s="400" t="s">
        <v>3</v>
      </c>
      <c r="D11" s="239" t="s">
        <v>22</v>
      </c>
      <c r="E11" s="26"/>
      <c r="F11" s="275"/>
      <c r="G11" s="294"/>
      <c r="H11" s="294"/>
      <c r="I11" s="255"/>
      <c r="J11" s="294"/>
      <c r="K11" s="294"/>
      <c r="L11" s="275" t="str">
        <f>IF(EO11=3,"[(1,2,1.0),(365.0,730,1.0)]","-")</f>
        <v>-</v>
      </c>
      <c r="M11" s="294"/>
      <c r="N11" s="294"/>
      <c r="O11" s="255"/>
      <c r="P11" s="294"/>
      <c r="Q11" s="294"/>
      <c r="R11" s="275"/>
      <c r="S11" s="258"/>
      <c r="T11" s="258"/>
      <c r="U11" s="255" t="str">
        <f>IF(EO11=6,"29","-")</f>
        <v>-</v>
      </c>
      <c r="V11" s="256"/>
      <c r="W11" s="253"/>
      <c r="X11" s="275"/>
      <c r="Y11" s="258"/>
      <c r="Z11" s="258"/>
      <c r="AA11" s="255"/>
      <c r="AB11" s="294"/>
      <c r="AC11" s="294"/>
      <c r="AD11" s="275"/>
      <c r="AE11" s="294"/>
      <c r="AF11" s="294"/>
      <c r="AG11" s="255"/>
      <c r="AH11" s="294"/>
      <c r="AI11" s="294"/>
      <c r="AJ11" s="275"/>
      <c r="AK11" s="294"/>
      <c r="AL11" s="294">
        <v>1</v>
      </c>
      <c r="AM11" s="255"/>
      <c r="AN11" s="294"/>
      <c r="AO11" s="294" t="s">
        <v>2</v>
      </c>
      <c r="AP11" s="253"/>
      <c r="AQ11" s="294"/>
      <c r="AR11" s="253"/>
      <c r="AS11" s="292"/>
      <c r="AT11" s="258"/>
      <c r="AU11" s="258" t="s">
        <v>2</v>
      </c>
      <c r="AV11" s="255"/>
      <c r="AW11" s="256"/>
      <c r="AX11" s="253" t="s">
        <v>2</v>
      </c>
      <c r="AY11" s="275"/>
      <c r="AZ11" s="258"/>
      <c r="BA11" s="258"/>
      <c r="BB11" s="255"/>
      <c r="BC11" s="256"/>
      <c r="BD11" s="253"/>
      <c r="BE11" s="275"/>
      <c r="BF11" s="258"/>
      <c r="BG11" s="258"/>
      <c r="BH11" s="255"/>
      <c r="BI11" s="256"/>
      <c r="BJ11" s="253" t="s">
        <v>2</v>
      </c>
      <c r="BK11" s="273"/>
      <c r="BL11" s="273"/>
      <c r="BM11" s="253" t="s">
        <v>1243</v>
      </c>
      <c r="BN11" s="273"/>
      <c r="BO11" s="273"/>
      <c r="BP11" s="253" t="s">
        <v>1243</v>
      </c>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53" t="s">
        <v>1243</v>
      </c>
      <c r="CR11" s="323"/>
      <c r="CS11" s="327"/>
      <c r="CT11" s="327"/>
      <c r="CU11" s="275"/>
      <c r="CV11" s="258"/>
      <c r="CW11" s="258"/>
      <c r="CX11" s="323"/>
      <c r="CY11" s="327"/>
      <c r="CZ11" s="327"/>
      <c r="DA11" s="323"/>
      <c r="DB11" s="327"/>
      <c r="DC11" s="327"/>
      <c r="DD11" s="323"/>
      <c r="DE11" s="327"/>
      <c r="DF11" s="327"/>
      <c r="DG11" s="323"/>
      <c r="DH11" s="327"/>
      <c r="DI11" s="327"/>
      <c r="DJ11" s="275"/>
      <c r="DK11" s="258"/>
      <c r="DL11" s="258"/>
      <c r="DM11" s="275"/>
      <c r="DN11" s="258"/>
      <c r="DO11" s="258"/>
      <c r="DP11" s="323"/>
      <c r="DQ11" s="327"/>
      <c r="DR11" s="327"/>
      <c r="DS11" s="323"/>
      <c r="DT11" s="327"/>
      <c r="DU11" s="327"/>
      <c r="DV11" s="323"/>
      <c r="DW11" s="327"/>
      <c r="DX11" s="327"/>
      <c r="DY11" s="323"/>
      <c r="DZ11" s="327"/>
      <c r="EA11" s="327"/>
      <c r="EB11" s="323"/>
      <c r="EC11" s="327"/>
      <c r="ED11" s="327"/>
      <c r="EE11" s="323"/>
      <c r="EF11" s="327"/>
      <c r="EG11" s="327"/>
      <c r="EH11" s="275"/>
      <c r="EI11" s="258"/>
      <c r="EJ11" s="258"/>
      <c r="EK11" s="275"/>
      <c r="EL11" s="258"/>
      <c r="EM11" s="258"/>
      <c r="EN11" s="244"/>
      <c r="EO11" s="425">
        <v>42</v>
      </c>
      <c r="EP11" s="444" t="s">
        <v>1247</v>
      </c>
      <c r="EQ11" s="52"/>
      <c r="ER11" s="52"/>
      <c r="ES11" s="52"/>
      <c r="ET11" s="52"/>
      <c r="EU11" s="52"/>
      <c r="EV11" s="52"/>
      <c r="EW11" s="52"/>
      <c r="EX11" s="52"/>
      <c r="EY11" s="52"/>
      <c r="EZ11" s="52"/>
      <c r="FA11" s="52"/>
      <c r="FB11" s="52"/>
      <c r="FC11" s="52"/>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444" t="s">
        <v>1247</v>
      </c>
      <c r="GL11" s="52"/>
      <c r="GM11" s="52"/>
      <c r="GN11" s="52"/>
      <c r="GO11" s="52"/>
      <c r="GP11" s="52"/>
      <c r="GQ11" s="52"/>
      <c r="GR11" s="52"/>
      <c r="GS11" s="52"/>
      <c r="GT11" s="52"/>
      <c r="GU11" s="52"/>
      <c r="GV11" s="52"/>
      <c r="GW11" s="52"/>
      <c r="GX11" s="52"/>
      <c r="GY11" s="52"/>
      <c r="GZ11" s="52"/>
      <c r="HA11" s="52"/>
      <c r="HB11" s="52"/>
      <c r="HC11" s="52"/>
      <c r="HD11" s="52"/>
      <c r="HE11" s="52"/>
      <c r="HF11" s="52"/>
      <c r="HG11" s="52"/>
      <c r="HH11" s="52"/>
      <c r="HI11" s="52"/>
      <c r="HJ11" s="52"/>
      <c r="HK11" s="52"/>
      <c r="HL11" s="52"/>
      <c r="HM11" s="52"/>
      <c r="HN11" s="52"/>
      <c r="HO11" s="52"/>
      <c r="HP11" s="52"/>
      <c r="HQ11" s="52"/>
      <c r="HR11" s="52"/>
      <c r="HS11" s="52"/>
      <c r="HT11" s="52"/>
      <c r="HU11" s="52"/>
      <c r="HV11" s="52"/>
      <c r="HW11" s="52"/>
      <c r="HX11" s="52"/>
      <c r="HY11" s="52"/>
      <c r="HZ11" s="52"/>
      <c r="IA11" s="52"/>
      <c r="IB11" s="52"/>
      <c r="IC11" s="52"/>
      <c r="ID11" s="52"/>
      <c r="IE11" s="52"/>
      <c r="IF11" s="444" t="s">
        <v>1247</v>
      </c>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444" t="s">
        <v>1247</v>
      </c>
      <c r="KB11" s="52"/>
      <c r="KC11" s="52"/>
      <c r="KD11" s="244"/>
      <c r="KE11" s="26"/>
      <c r="KF11" s="26"/>
      <c r="KG11" s="26"/>
      <c r="KH11" s="289" t="str">
        <f>_xlfn.CONCAT(KF6*KF5*KF4," xyZ")</f>
        <v>105 xyZ</v>
      </c>
      <c r="KI11" s="288" t="str">
        <f>IF(KI3="m","-",IF(KF5=1,"-",IF($KI$3="ft",KI5*0.3048,KI5)))</f>
        <v>-</v>
      </c>
      <c r="KJ11" s="26"/>
      <c r="KK11" s="240"/>
      <c r="KL11" s="240"/>
      <c r="KM11" s="240"/>
      <c r="KN11" s="244"/>
      <c r="KO11" s="362">
        <f>KO5</f>
        <v>3521</v>
      </c>
      <c r="KP11" s="244">
        <f t="shared" si="8"/>
        <v>0.70420000000000005</v>
      </c>
      <c r="KQ11" s="419" t="str">
        <f>IF(ISNUMBER(KR11),MI11,"")</f>
        <v/>
      </c>
      <c r="KR11" s="449" t="str">
        <f>IF(ISNUMBER(MATCH(MI11,KT$15:KT$113,0)),INDEX(KU$15:KU$113,MATCH(MI11,KT$15:KT$113,0),1),"")</f>
        <v/>
      </c>
      <c r="KS11" s="26"/>
      <c r="KT11" s="419" t="str">
        <f t="shared" si="0"/>
        <v/>
      </c>
      <c r="KU11" s="449" t="str">
        <f t="shared" si="1"/>
        <v/>
      </c>
      <c r="KV11" s="419"/>
      <c r="KW11" s="419" t="str">
        <f t="shared" si="2"/>
        <v/>
      </c>
      <c r="KX11" s="449" t="str">
        <f t="shared" si="3"/>
        <v/>
      </c>
      <c r="KY11" s="26"/>
      <c r="KZ11" s="410" t="s">
        <v>450</v>
      </c>
      <c r="LA11" s="26"/>
      <c r="LB11" s="249" t="s">
        <v>656</v>
      </c>
      <c r="LC11" s="249" t="s">
        <v>768</v>
      </c>
      <c r="LD11" s="249" t="s">
        <v>686</v>
      </c>
      <c r="LE11" s="249" t="s">
        <v>649</v>
      </c>
      <c r="LF11" s="249"/>
      <c r="LG11" s="446" t="s">
        <v>1261</v>
      </c>
      <c r="LH11" s="359" t="s">
        <v>1264</v>
      </c>
      <c r="LI11" s="249"/>
      <c r="LJ11" s="249"/>
      <c r="LK11" s="249"/>
      <c r="LL11" s="249"/>
      <c r="LM11" s="249"/>
      <c r="LN11" s="244"/>
      <c r="LO11" s="249" t="s">
        <v>114</v>
      </c>
      <c r="LP11" s="249" t="s">
        <v>114</v>
      </c>
      <c r="LQ11" s="249" t="s">
        <v>114</v>
      </c>
      <c r="LR11" s="249" t="s">
        <v>114</v>
      </c>
      <c r="LS11" s="249" t="s">
        <v>114</v>
      </c>
      <c r="LT11" s="249" t="s">
        <v>114</v>
      </c>
      <c r="LU11" s="249" t="s">
        <v>114</v>
      </c>
      <c r="LV11" s="249" t="s">
        <v>114</v>
      </c>
      <c r="LW11" s="249" t="s">
        <v>114</v>
      </c>
      <c r="LX11" s="249" t="s">
        <v>114</v>
      </c>
      <c r="LY11" s="249" t="s">
        <v>114</v>
      </c>
      <c r="LZ11" s="249" t="s">
        <v>114</v>
      </c>
      <c r="MA11" s="249"/>
      <c r="MB11" s="249"/>
      <c r="MC11" s="249"/>
      <c r="MD11" s="249"/>
      <c r="ME11" s="249"/>
      <c r="MF11" s="249"/>
      <c r="MG11" s="249"/>
      <c r="MH11" s="249"/>
      <c r="MI11" s="451" t="s">
        <v>1239</v>
      </c>
      <c r="MJ11" s="452"/>
      <c r="MK11" s="452" t="s">
        <v>1234</v>
      </c>
      <c r="ML11" s="452" t="s">
        <v>448</v>
      </c>
      <c r="MM11" s="452"/>
      <c r="MN11" s="26"/>
      <c r="MO11" s="26"/>
      <c r="MP11" s="411"/>
      <c r="MQ11" s="26"/>
      <c r="MR11" s="238"/>
      <c r="MS11" s="411"/>
      <c r="MT11" s="26"/>
      <c r="MU11" s="411"/>
      <c r="MV11" s="238"/>
      <c r="MW11" s="411"/>
      <c r="MX11" s="26"/>
      <c r="MY11" s="26"/>
      <c r="MZ11" s="26"/>
      <c r="NA11" s="26"/>
      <c r="NB11" s="26" t="s">
        <v>2</v>
      </c>
      <c r="NC11" s="26"/>
      <c r="ND11" s="26"/>
      <c r="NE11" s="26"/>
      <c r="NF11" s="26"/>
      <c r="NG11" s="26"/>
      <c r="NH11" s="26"/>
      <c r="NI11" s="26"/>
      <c r="NJ11" s="26"/>
      <c r="NK11" s="26" t="s">
        <v>2</v>
      </c>
      <c r="NL11" s="453"/>
      <c r="NM11" s="453"/>
      <c r="NN11" s="250"/>
      <c r="NO11" s="70" t="s">
        <v>242</v>
      </c>
      <c r="NP11" s="70"/>
      <c r="NQ11" s="70"/>
      <c r="NR11" s="16"/>
      <c r="NS11" s="210" t="s">
        <v>305</v>
      </c>
      <c r="NT11" s="54" t="s">
        <v>309</v>
      </c>
      <c r="NU11" s="54"/>
      <c r="NV11" s="54"/>
      <c r="NW11" s="54"/>
      <c r="NX11" s="54"/>
      <c r="NY11" s="54"/>
      <c r="NZ11" s="54"/>
      <c r="OA11" s="54"/>
      <c r="OB11" s="54"/>
      <c r="OC11" s="54"/>
      <c r="OD11" s="84"/>
      <c r="OE11" s="172">
        <v>2.3025600000000004E-3</v>
      </c>
      <c r="OF11" s="111">
        <v>840.8</v>
      </c>
      <c r="OG11" s="112">
        <v>840.43613382362776</v>
      </c>
      <c r="OH11" s="102">
        <v>5.1224537193799997E-2</v>
      </c>
      <c r="OI11" s="115">
        <v>840.69539999999995</v>
      </c>
      <c r="OJ11" s="131">
        <v>6</v>
      </c>
      <c r="OK11" s="160">
        <v>5.1224537193799997E-2</v>
      </c>
      <c r="OL11" s="121">
        <v>839.07539999999995</v>
      </c>
      <c r="OM11" s="166">
        <v>2.3E-3</v>
      </c>
      <c r="ON11" s="125">
        <v>840.2</v>
      </c>
      <c r="OO11" s="83">
        <v>16</v>
      </c>
      <c r="OP11" s="92">
        <v>5.1224537193799997E-2</v>
      </c>
      <c r="OQ11" s="132">
        <v>839.07539999999995</v>
      </c>
      <c r="OR11" s="128">
        <f t="shared" si="9"/>
        <v>2.3E-3</v>
      </c>
      <c r="OS11" s="109"/>
      <c r="OT11" s="128">
        <v>2.3025600000000004E-3</v>
      </c>
      <c r="OU11" s="143">
        <f t="shared" si="10"/>
        <v>2.3E-3</v>
      </c>
      <c r="OV11" s="143">
        <f t="shared" si="11"/>
        <v>5.5199999999999999E-2</v>
      </c>
      <c r="OW11" s="143">
        <f t="shared" si="12"/>
        <v>3.3119999999999998</v>
      </c>
      <c r="OX11" s="143">
        <f t="shared" si="13"/>
        <v>3.3119999999999998</v>
      </c>
      <c r="OY11" s="84"/>
      <c r="OZ11" s="26"/>
      <c r="PA11" s="296" t="s">
        <v>114</v>
      </c>
      <c r="PB11" s="296" t="s">
        <v>114</v>
      </c>
      <c r="PC11" s="296" t="s">
        <v>114</v>
      </c>
      <c r="PD11" s="296" t="s">
        <v>114</v>
      </c>
      <c r="PE11" s="296" t="s">
        <v>114</v>
      </c>
      <c r="PF11" s="296" t="s">
        <v>114</v>
      </c>
      <c r="PG11" s="296" t="s">
        <v>114</v>
      </c>
      <c r="PH11" s="296" t="s">
        <v>114</v>
      </c>
      <c r="PI11" s="296" t="s">
        <v>114</v>
      </c>
      <c r="PJ11" s="296" t="s">
        <v>114</v>
      </c>
      <c r="PK11" s="296" t="s">
        <v>114</v>
      </c>
      <c r="PL11" s="296" t="s">
        <v>114</v>
      </c>
      <c r="PM11" s="296" t="s">
        <v>114</v>
      </c>
      <c r="PN11" s="296" t="s">
        <v>114</v>
      </c>
      <c r="PO11" s="296" t="s">
        <v>114</v>
      </c>
      <c r="PP11" s="296" t="s">
        <v>114</v>
      </c>
      <c r="PQ11" s="296" t="s">
        <v>114</v>
      </c>
      <c r="PR11" s="296" t="s">
        <v>114</v>
      </c>
      <c r="PS11" s="296" t="s">
        <v>114</v>
      </c>
      <c r="PT11" s="296" t="s">
        <v>114</v>
      </c>
      <c r="PU11" s="296" t="s">
        <v>114</v>
      </c>
      <c r="PV11" s="296" t="s">
        <v>114</v>
      </c>
      <c r="PW11" s="296" t="s">
        <v>114</v>
      </c>
      <c r="PX11" s="296" t="s">
        <v>114</v>
      </c>
      <c r="PY11" s="296" t="s">
        <v>114</v>
      </c>
      <c r="PZ11" s="296" t="s">
        <v>114</v>
      </c>
      <c r="QA11" s="296" t="s">
        <v>114</v>
      </c>
      <c r="QB11" s="296" t="s">
        <v>114</v>
      </c>
      <c r="QC11" s="296" t="s">
        <v>114</v>
      </c>
      <c r="QD11" s="296" t="s">
        <v>114</v>
      </c>
      <c r="QE11" s="296" t="s">
        <v>114</v>
      </c>
      <c r="QF11" s="303" t="s">
        <v>719</v>
      </c>
      <c r="QG11" s="26" t="s">
        <v>2</v>
      </c>
      <c r="QH11" s="26"/>
      <c r="QI11" s="26"/>
      <c r="QJ11" s="26"/>
      <c r="QK11" s="26"/>
      <c r="QL11" s="26"/>
      <c r="QM11" s="26"/>
      <c r="QN11" s="26"/>
    </row>
    <row r="12" spans="1:456" s="10" customFormat="1" ht="6.75" customHeight="1" x14ac:dyDescent="0.15">
      <c r="A12" s="79"/>
      <c r="B12" s="79"/>
      <c r="C12" s="79"/>
      <c r="D12" s="312"/>
      <c r="E12" s="26"/>
      <c r="F12" s="275"/>
      <c r="G12" s="253"/>
      <c r="H12" s="406" t="s">
        <v>719</v>
      </c>
      <c r="I12" s="257"/>
      <c r="J12" s="253"/>
      <c r="K12" s="406" t="s">
        <v>719</v>
      </c>
      <c r="L12" s="275"/>
      <c r="M12" s="253"/>
      <c r="N12" s="406" t="s">
        <v>719</v>
      </c>
      <c r="O12" s="257"/>
      <c r="P12" s="253"/>
      <c r="Q12" s="406" t="s">
        <v>719</v>
      </c>
      <c r="R12" s="406"/>
      <c r="S12" s="253"/>
      <c r="T12" s="406" t="s">
        <v>719</v>
      </c>
      <c r="U12" s="257"/>
      <c r="V12" s="253"/>
      <c r="W12" s="406" t="s">
        <v>719</v>
      </c>
      <c r="X12" s="275" t="s">
        <v>274</v>
      </c>
      <c r="Y12" s="253"/>
      <c r="Z12" s="406" t="s">
        <v>719</v>
      </c>
      <c r="AA12" s="257" t="s">
        <v>277</v>
      </c>
      <c r="AB12" s="253"/>
      <c r="AC12" s="406" t="s">
        <v>719</v>
      </c>
      <c r="AD12" s="275" t="s">
        <v>168</v>
      </c>
      <c r="AE12" s="253">
        <v>1</v>
      </c>
      <c r="AF12" s="253">
        <v>0.5</v>
      </c>
      <c r="AG12" s="257" t="s">
        <v>278</v>
      </c>
      <c r="AH12" s="253">
        <v>1</v>
      </c>
      <c r="AI12" s="253">
        <v>0.5</v>
      </c>
      <c r="AJ12" s="275"/>
      <c r="AK12" s="253"/>
      <c r="AL12" s="406" t="s">
        <v>719</v>
      </c>
      <c r="AM12" s="257"/>
      <c r="AN12" s="253"/>
      <c r="AO12" s="406" t="s">
        <v>719</v>
      </c>
      <c r="AP12" s="273"/>
      <c r="AQ12" s="253"/>
      <c r="AR12" s="406" t="s">
        <v>719</v>
      </c>
      <c r="AS12" s="292"/>
      <c r="AT12" s="253"/>
      <c r="AU12" s="406" t="s">
        <v>719</v>
      </c>
      <c r="AV12" s="257"/>
      <c r="AW12" s="253"/>
      <c r="AX12" s="406" t="s">
        <v>719</v>
      </c>
      <c r="AY12" s="275"/>
      <c r="AZ12" s="253"/>
      <c r="BA12" s="406" t="s">
        <v>719</v>
      </c>
      <c r="BB12" s="257"/>
      <c r="BC12" s="253"/>
      <c r="BD12" s="406" t="s">
        <v>719</v>
      </c>
      <c r="BE12" s="275"/>
      <c r="BF12" s="253"/>
      <c r="BG12" s="406" t="s">
        <v>719</v>
      </c>
      <c r="BH12" s="257"/>
      <c r="BI12" s="253"/>
      <c r="BJ12" s="406" t="s">
        <v>719</v>
      </c>
      <c r="BK12" s="273"/>
      <c r="BL12" s="273"/>
      <c r="BM12" s="428" t="s">
        <v>719</v>
      </c>
      <c r="BN12" s="273"/>
      <c r="BO12" s="273"/>
      <c r="BP12" s="428" t="s">
        <v>719</v>
      </c>
      <c r="BQ12" s="257"/>
      <c r="BR12" s="253"/>
      <c r="BS12" s="406" t="s">
        <v>719</v>
      </c>
      <c r="BT12" s="275"/>
      <c r="BU12" s="253"/>
      <c r="BV12" s="406" t="s">
        <v>719</v>
      </c>
      <c r="BW12" s="257"/>
      <c r="BX12" s="253"/>
      <c r="BY12" s="406" t="s">
        <v>719</v>
      </c>
      <c r="BZ12" s="275"/>
      <c r="CA12" s="253"/>
      <c r="CB12" s="406" t="s">
        <v>719</v>
      </c>
      <c r="CC12" s="275"/>
      <c r="CD12" s="253"/>
      <c r="CE12" s="406" t="s">
        <v>719</v>
      </c>
      <c r="CF12" s="323"/>
      <c r="CG12" s="321"/>
      <c r="CH12" s="406" t="s">
        <v>719</v>
      </c>
      <c r="CI12" s="275"/>
      <c r="CJ12" s="253"/>
      <c r="CK12" s="406" t="s">
        <v>719</v>
      </c>
      <c r="CL12" s="275"/>
      <c r="CM12" s="253"/>
      <c r="CN12" s="406" t="s">
        <v>719</v>
      </c>
      <c r="CO12" s="273"/>
      <c r="CP12" s="273"/>
      <c r="CQ12" s="428" t="s">
        <v>719</v>
      </c>
      <c r="CR12" s="323"/>
      <c r="CS12" s="321"/>
      <c r="CT12" s="406" t="s">
        <v>719</v>
      </c>
      <c r="CU12" s="275"/>
      <c r="CV12" s="253"/>
      <c r="CW12" s="406" t="s">
        <v>719</v>
      </c>
      <c r="CX12" s="323"/>
      <c r="CY12" s="321"/>
      <c r="CZ12" s="406" t="s">
        <v>719</v>
      </c>
      <c r="DA12" s="275"/>
      <c r="DB12" s="253"/>
      <c r="DC12" s="406" t="s">
        <v>719</v>
      </c>
      <c r="DD12" s="275"/>
      <c r="DE12" s="253"/>
      <c r="DF12" s="406" t="s">
        <v>719</v>
      </c>
      <c r="DG12" s="275"/>
      <c r="DH12" s="253"/>
      <c r="DI12" s="406" t="s">
        <v>719</v>
      </c>
      <c r="DJ12" s="275"/>
      <c r="DK12" s="253"/>
      <c r="DL12" s="406" t="s">
        <v>719</v>
      </c>
      <c r="DM12" s="275"/>
      <c r="DN12" s="253"/>
      <c r="DO12" s="406" t="s">
        <v>719</v>
      </c>
      <c r="DP12" s="275"/>
      <c r="DQ12" s="253"/>
      <c r="DR12" s="406" t="s">
        <v>719</v>
      </c>
      <c r="DS12" s="275"/>
      <c r="DT12" s="253"/>
      <c r="DU12" s="406" t="s">
        <v>719</v>
      </c>
      <c r="DV12" s="275"/>
      <c r="DW12" s="253"/>
      <c r="DX12" s="406" t="s">
        <v>719</v>
      </c>
      <c r="DY12" s="275"/>
      <c r="DZ12" s="253"/>
      <c r="EA12" s="406" t="s">
        <v>719</v>
      </c>
      <c r="EB12" s="275"/>
      <c r="EC12" s="253"/>
      <c r="ED12" s="406" t="s">
        <v>719</v>
      </c>
      <c r="EE12" s="275"/>
      <c r="EF12" s="253"/>
      <c r="EG12" s="406" t="s">
        <v>719</v>
      </c>
      <c r="EH12" s="275"/>
      <c r="EI12" s="253"/>
      <c r="EJ12" s="406" t="s">
        <v>719</v>
      </c>
      <c r="EK12" s="275"/>
      <c r="EL12" s="253"/>
      <c r="EM12" s="406" t="s">
        <v>719</v>
      </c>
      <c r="EN12" s="244"/>
      <c r="EO12" s="358"/>
      <c r="EP12" s="444" t="s">
        <v>1247</v>
      </c>
      <c r="EQ12" s="432" t="s">
        <v>114</v>
      </c>
      <c r="ER12" s="432" t="s">
        <v>114</v>
      </c>
      <c r="ES12" s="432" t="s">
        <v>114</v>
      </c>
      <c r="ET12" s="432" t="s">
        <v>114</v>
      </c>
      <c r="EU12" s="432" t="s">
        <v>114</v>
      </c>
      <c r="EV12" s="432" t="s">
        <v>114</v>
      </c>
      <c r="EW12" s="432" t="s">
        <v>114</v>
      </c>
      <c r="EX12" s="432" t="s">
        <v>114</v>
      </c>
      <c r="EY12" s="432" t="s">
        <v>114</v>
      </c>
      <c r="EZ12" s="432" t="s">
        <v>114</v>
      </c>
      <c r="FA12" s="432" t="s">
        <v>114</v>
      </c>
      <c r="FB12" s="432" t="s">
        <v>114</v>
      </c>
      <c r="FC12" s="432" t="s">
        <v>114</v>
      </c>
      <c r="FD12" s="432" t="s">
        <v>114</v>
      </c>
      <c r="FE12" s="432" t="s">
        <v>114</v>
      </c>
      <c r="FF12" s="432" t="s">
        <v>114</v>
      </c>
      <c r="FG12" s="432" t="s">
        <v>114</v>
      </c>
      <c r="FH12" s="432" t="s">
        <v>114</v>
      </c>
      <c r="FI12" s="432" t="s">
        <v>114</v>
      </c>
      <c r="FJ12" s="432" t="s">
        <v>114</v>
      </c>
      <c r="FK12" s="432" t="s">
        <v>114</v>
      </c>
      <c r="FL12" s="432" t="s">
        <v>114</v>
      </c>
      <c r="FM12" s="432" t="s">
        <v>114</v>
      </c>
      <c r="FN12" s="432" t="s">
        <v>114</v>
      </c>
      <c r="FO12" s="432" t="s">
        <v>114</v>
      </c>
      <c r="FP12" s="432" t="s">
        <v>114</v>
      </c>
      <c r="FQ12" s="432" t="s">
        <v>114</v>
      </c>
      <c r="FR12" s="432" t="s">
        <v>114</v>
      </c>
      <c r="FS12" s="432" t="s">
        <v>114</v>
      </c>
      <c r="FT12" s="432" t="s">
        <v>114</v>
      </c>
      <c r="FU12" s="432" t="s">
        <v>114</v>
      </c>
      <c r="FV12" s="432" t="s">
        <v>114</v>
      </c>
      <c r="FW12" s="432" t="s">
        <v>114</v>
      </c>
      <c r="FX12" s="432" t="s">
        <v>114</v>
      </c>
      <c r="FY12" s="432" t="s">
        <v>114</v>
      </c>
      <c r="FZ12" s="432" t="s">
        <v>114</v>
      </c>
      <c r="GA12" s="432" t="s">
        <v>114</v>
      </c>
      <c r="GB12" s="432" t="s">
        <v>114</v>
      </c>
      <c r="GC12" s="432" t="s">
        <v>114</v>
      </c>
      <c r="GD12" s="432" t="s">
        <v>114</v>
      </c>
      <c r="GE12" s="432" t="s">
        <v>114</v>
      </c>
      <c r="GF12" s="432" t="s">
        <v>114</v>
      </c>
      <c r="GG12" s="432" t="s">
        <v>114</v>
      </c>
      <c r="GH12" s="432" t="s">
        <v>114</v>
      </c>
      <c r="GI12" s="432" t="s">
        <v>114</v>
      </c>
      <c r="GJ12" s="432" t="s">
        <v>114</v>
      </c>
      <c r="GK12" s="444" t="s">
        <v>1247</v>
      </c>
      <c r="GL12" s="432" t="s">
        <v>114</v>
      </c>
      <c r="GM12" s="432" t="s">
        <v>114</v>
      </c>
      <c r="GN12" s="432" t="s">
        <v>114</v>
      </c>
      <c r="GO12" s="432" t="s">
        <v>114</v>
      </c>
      <c r="GP12" s="432" t="s">
        <v>114</v>
      </c>
      <c r="GQ12" s="432" t="s">
        <v>114</v>
      </c>
      <c r="GR12" s="432" t="s">
        <v>114</v>
      </c>
      <c r="GS12" s="432" t="s">
        <v>114</v>
      </c>
      <c r="GT12" s="432" t="s">
        <v>114</v>
      </c>
      <c r="GU12" s="432" t="s">
        <v>114</v>
      </c>
      <c r="GV12" s="432" t="s">
        <v>114</v>
      </c>
      <c r="GW12" s="432" t="s">
        <v>114</v>
      </c>
      <c r="GX12" s="432" t="s">
        <v>114</v>
      </c>
      <c r="GY12" s="432" t="s">
        <v>114</v>
      </c>
      <c r="GZ12" s="432" t="s">
        <v>114</v>
      </c>
      <c r="HA12" s="432" t="s">
        <v>114</v>
      </c>
      <c r="HB12" s="432" t="s">
        <v>114</v>
      </c>
      <c r="HC12" s="432" t="s">
        <v>114</v>
      </c>
      <c r="HD12" s="432" t="s">
        <v>114</v>
      </c>
      <c r="HE12" s="432" t="s">
        <v>114</v>
      </c>
      <c r="HF12" s="432" t="s">
        <v>114</v>
      </c>
      <c r="HG12" s="432" t="s">
        <v>114</v>
      </c>
      <c r="HH12" s="432" t="s">
        <v>114</v>
      </c>
      <c r="HI12" s="432" t="s">
        <v>114</v>
      </c>
      <c r="HJ12" s="432" t="s">
        <v>114</v>
      </c>
      <c r="HK12" s="432" t="s">
        <v>114</v>
      </c>
      <c r="HL12" s="432" t="s">
        <v>114</v>
      </c>
      <c r="HM12" s="432" t="s">
        <v>114</v>
      </c>
      <c r="HN12" s="432" t="s">
        <v>114</v>
      </c>
      <c r="HO12" s="432" t="s">
        <v>114</v>
      </c>
      <c r="HP12" s="432" t="s">
        <v>114</v>
      </c>
      <c r="HQ12" s="432" t="s">
        <v>114</v>
      </c>
      <c r="HR12" s="432" t="s">
        <v>114</v>
      </c>
      <c r="HS12" s="432" t="s">
        <v>114</v>
      </c>
      <c r="HT12" s="432" t="s">
        <v>114</v>
      </c>
      <c r="HU12" s="432" t="s">
        <v>114</v>
      </c>
      <c r="HV12" s="432" t="s">
        <v>114</v>
      </c>
      <c r="HW12" s="432" t="s">
        <v>114</v>
      </c>
      <c r="HX12" s="432" t="s">
        <v>114</v>
      </c>
      <c r="HY12" s="432" t="s">
        <v>114</v>
      </c>
      <c r="HZ12" s="432" t="s">
        <v>114</v>
      </c>
      <c r="IA12" s="432" t="s">
        <v>114</v>
      </c>
      <c r="IB12" s="432" t="s">
        <v>114</v>
      </c>
      <c r="IC12" s="432" t="s">
        <v>114</v>
      </c>
      <c r="ID12" s="432" t="s">
        <v>114</v>
      </c>
      <c r="IE12" s="432" t="s">
        <v>114</v>
      </c>
      <c r="IF12" s="444" t="s">
        <v>1247</v>
      </c>
      <c r="IG12" s="432" t="s">
        <v>114</v>
      </c>
      <c r="IH12" s="432" t="s">
        <v>114</v>
      </c>
      <c r="II12" s="432" t="s">
        <v>114</v>
      </c>
      <c r="IJ12" s="432" t="s">
        <v>114</v>
      </c>
      <c r="IK12" s="432" t="s">
        <v>114</v>
      </c>
      <c r="IL12" s="432" t="s">
        <v>114</v>
      </c>
      <c r="IM12" s="432" t="s">
        <v>114</v>
      </c>
      <c r="IN12" s="432" t="s">
        <v>114</v>
      </c>
      <c r="IO12" s="432" t="s">
        <v>114</v>
      </c>
      <c r="IP12" s="432" t="s">
        <v>114</v>
      </c>
      <c r="IQ12" s="432" t="s">
        <v>114</v>
      </c>
      <c r="IR12" s="432" t="s">
        <v>114</v>
      </c>
      <c r="IS12" s="432" t="s">
        <v>114</v>
      </c>
      <c r="IT12" s="432" t="s">
        <v>114</v>
      </c>
      <c r="IU12" s="432" t="s">
        <v>114</v>
      </c>
      <c r="IV12" s="432" t="s">
        <v>114</v>
      </c>
      <c r="IW12" s="432" t="s">
        <v>114</v>
      </c>
      <c r="IX12" s="432" t="s">
        <v>114</v>
      </c>
      <c r="IY12" s="432" t="s">
        <v>114</v>
      </c>
      <c r="IZ12" s="432" t="s">
        <v>114</v>
      </c>
      <c r="JA12" s="432" t="s">
        <v>114</v>
      </c>
      <c r="JB12" s="432" t="s">
        <v>114</v>
      </c>
      <c r="JC12" s="432" t="s">
        <v>114</v>
      </c>
      <c r="JD12" s="432" t="s">
        <v>114</v>
      </c>
      <c r="JE12" s="432" t="s">
        <v>114</v>
      </c>
      <c r="JF12" s="432" t="s">
        <v>114</v>
      </c>
      <c r="JG12" s="432" t="s">
        <v>114</v>
      </c>
      <c r="JH12" s="432" t="s">
        <v>114</v>
      </c>
      <c r="JI12" s="432" t="s">
        <v>114</v>
      </c>
      <c r="JJ12" s="432" t="s">
        <v>114</v>
      </c>
      <c r="JK12" s="432" t="s">
        <v>114</v>
      </c>
      <c r="JL12" s="432" t="s">
        <v>114</v>
      </c>
      <c r="JM12" s="432" t="s">
        <v>114</v>
      </c>
      <c r="JN12" s="432" t="s">
        <v>114</v>
      </c>
      <c r="JO12" s="432" t="s">
        <v>114</v>
      </c>
      <c r="JP12" s="432" t="s">
        <v>114</v>
      </c>
      <c r="JQ12" s="432" t="s">
        <v>114</v>
      </c>
      <c r="JR12" s="432" t="s">
        <v>114</v>
      </c>
      <c r="JS12" s="432" t="s">
        <v>114</v>
      </c>
      <c r="JT12" s="432" t="s">
        <v>114</v>
      </c>
      <c r="JU12" s="432" t="s">
        <v>114</v>
      </c>
      <c r="JV12" s="432" t="s">
        <v>114</v>
      </c>
      <c r="JW12" s="432" t="s">
        <v>114</v>
      </c>
      <c r="JX12" s="432" t="s">
        <v>114</v>
      </c>
      <c r="JY12" s="432" t="s">
        <v>114</v>
      </c>
      <c r="JZ12" s="432" t="s">
        <v>114</v>
      </c>
      <c r="KA12" s="444" t="s">
        <v>1247</v>
      </c>
      <c r="KB12" s="432" t="s">
        <v>114</v>
      </c>
      <c r="KC12" s="432" t="s">
        <v>114</v>
      </c>
      <c r="KD12" s="244"/>
      <c r="KE12" s="26"/>
      <c r="KF12" s="26"/>
      <c r="KG12" s="26"/>
      <c r="KH12" s="288" t="str">
        <f>_xlfn.CONCAT(KF6*KF5," xy")</f>
        <v>35 xy</v>
      </c>
      <c r="KI12" s="288" t="str">
        <f>IF(KI3="m","-",IF(KF4=1,"-",IF($KI$3="ft",KI4*0.3048,KI4)))</f>
        <v>-</v>
      </c>
      <c r="KJ12" s="26"/>
      <c r="KK12" s="240"/>
      <c r="KL12" s="240"/>
      <c r="KM12" s="240"/>
      <c r="KN12" s="244"/>
      <c r="KO12" s="362">
        <f>KO11</f>
        <v>3521</v>
      </c>
      <c r="KP12" s="244">
        <f t="shared" si="8"/>
        <v>0.70420000000000005</v>
      </c>
      <c r="KQ12" s="419" t="str">
        <f>IF(ISNUMBER(KR12),MI12,"")</f>
        <v/>
      </c>
      <c r="KR12" s="449" t="str">
        <f>IF(ISNUMBER(MATCH(MI12,KT$15:KT$113,0)),INDEX(KU$15:KU$113,MATCH(MI12,KT$15:KT$113,0),1),"")</f>
        <v/>
      </c>
      <c r="KS12" s="26"/>
      <c r="KT12" s="419" t="str">
        <f t="shared" si="0"/>
        <v/>
      </c>
      <c r="KU12" s="449" t="str">
        <f t="shared" si="1"/>
        <v/>
      </c>
      <c r="KV12" s="419"/>
      <c r="KW12" s="419" t="str">
        <f t="shared" si="2"/>
        <v/>
      </c>
      <c r="KX12" s="449" t="str">
        <f t="shared" si="3"/>
        <v/>
      </c>
      <c r="KY12" s="26"/>
      <c r="KZ12" s="238" t="s">
        <v>1298</v>
      </c>
      <c r="LA12" s="26"/>
      <c r="LB12" s="26"/>
      <c r="LC12" s="26"/>
      <c r="LD12" s="26"/>
      <c r="LE12" s="26"/>
      <c r="LF12" s="26"/>
      <c r="LG12" s="26"/>
      <c r="LH12" s="26"/>
      <c r="LI12" s="26"/>
      <c r="LJ12" s="26"/>
      <c r="LK12" s="26"/>
      <c r="LL12" s="26"/>
      <c r="LM12" s="26"/>
      <c r="LN12" s="244"/>
      <c r="LO12" s="300">
        <f>MAX(LO15:LO200)</f>
        <v>31</v>
      </c>
      <c r="LP12" s="300">
        <f>LP9+LO12+1</f>
        <v>73</v>
      </c>
      <c r="LQ12" s="300">
        <f>LQ9+LP12+1</f>
        <v>104</v>
      </c>
      <c r="LR12" s="300">
        <f t="shared" ref="LR12:LZ12" si="16">LR9+LQ12+1</f>
        <v>140</v>
      </c>
      <c r="LS12" s="300">
        <f t="shared" si="16"/>
        <v>163</v>
      </c>
      <c r="LT12" s="300">
        <f t="shared" si="16"/>
        <v>229</v>
      </c>
      <c r="LU12" s="300">
        <f t="shared" si="16"/>
        <v>290</v>
      </c>
      <c r="LV12" s="300">
        <f t="shared" si="16"/>
        <v>291</v>
      </c>
      <c r="LW12" s="300">
        <f t="shared" si="16"/>
        <v>292</v>
      </c>
      <c r="LX12" s="300">
        <f t="shared" si="16"/>
        <v>293</v>
      </c>
      <c r="LY12" s="300">
        <f t="shared" si="16"/>
        <v>294</v>
      </c>
      <c r="LZ12" s="300">
        <f t="shared" si="16"/>
        <v>295</v>
      </c>
      <c r="MA12" s="198">
        <f>_xlfn.MAXIFS(LO12:LZ12,LO10:LZ10,"&lt;&gt;0")</f>
        <v>290</v>
      </c>
      <c r="MB12" s="300"/>
      <c r="MC12" s="300"/>
      <c r="MD12" s="300"/>
      <c r="ME12" s="61"/>
      <c r="MF12" s="300"/>
      <c r="MG12" s="300"/>
      <c r="MH12" s="61"/>
      <c r="MI12" s="451" t="s">
        <v>1240</v>
      </c>
      <c r="MJ12" s="452"/>
      <c r="MK12" s="452" t="s">
        <v>1235</v>
      </c>
      <c r="ML12" s="452" t="s">
        <v>449</v>
      </c>
      <c r="MM12" s="452"/>
      <c r="MN12" s="26"/>
      <c r="MO12" s="26"/>
      <c r="MP12" s="411" t="s">
        <v>1107</v>
      </c>
      <c r="MQ12" s="26"/>
      <c r="MR12" s="238"/>
      <c r="MS12" s="411"/>
      <c r="MT12" s="26"/>
      <c r="MU12" s="411"/>
      <c r="MV12" s="238"/>
      <c r="MW12" s="411"/>
      <c r="MX12" s="26"/>
      <c r="MY12" s="26"/>
      <c r="MZ12" s="26"/>
      <c r="NA12" s="26"/>
      <c r="NB12" s="26" t="s">
        <v>2</v>
      </c>
      <c r="NC12" s="26"/>
      <c r="ND12" s="26"/>
      <c r="NE12" s="26"/>
      <c r="NF12" s="26"/>
      <c r="NG12" s="26"/>
      <c r="NH12" s="26"/>
      <c r="NI12" s="26"/>
      <c r="NJ12" s="26"/>
      <c r="NK12" s="26" t="s">
        <v>2</v>
      </c>
      <c r="NL12" s="453"/>
      <c r="NM12" s="453"/>
      <c r="NN12" s="26"/>
      <c r="NO12" s="70" t="s">
        <v>243</v>
      </c>
      <c r="NP12" s="70"/>
      <c r="NQ12" s="70"/>
      <c r="NR12" s="16"/>
      <c r="NS12" s="210" t="s">
        <v>306</v>
      </c>
      <c r="NT12" s="54" t="s">
        <v>310</v>
      </c>
      <c r="NU12" s="54"/>
      <c r="NV12" s="54"/>
      <c r="NW12" s="54"/>
      <c r="NX12" s="54"/>
      <c r="NY12" s="54"/>
      <c r="NZ12" s="54"/>
      <c r="OA12" s="54"/>
      <c r="OB12" s="54"/>
      <c r="OC12" s="54"/>
      <c r="OD12" s="84"/>
      <c r="OE12" s="172">
        <v>3.4678800000000004E-3</v>
      </c>
      <c r="OF12" s="111">
        <v>840.8</v>
      </c>
      <c r="OG12" s="112">
        <v>840.26946715696113</v>
      </c>
      <c r="OH12" s="102">
        <v>8.0715373158499998E-2</v>
      </c>
      <c r="OI12" s="115">
        <v>840.48310000000004</v>
      </c>
      <c r="OJ12" s="131">
        <v>7</v>
      </c>
      <c r="OK12" s="160">
        <v>8.0715373158499998E-2</v>
      </c>
      <c r="OL12" s="121">
        <v>838.12429999999995</v>
      </c>
      <c r="OM12" s="166">
        <v>3.47E-3</v>
      </c>
      <c r="ON12" s="125">
        <v>840</v>
      </c>
      <c r="OO12" s="83">
        <v>15</v>
      </c>
      <c r="OP12" s="92">
        <v>8.0715373158499998E-2</v>
      </c>
      <c r="OQ12" s="132">
        <v>838.12429999999995</v>
      </c>
      <c r="OR12" s="128">
        <f t="shared" si="9"/>
        <v>3.47E-3</v>
      </c>
      <c r="OS12" s="109"/>
      <c r="OT12" s="128">
        <v>3.4678800000000004E-3</v>
      </c>
      <c r="OU12" s="143">
        <f t="shared" si="10"/>
        <v>3.47E-3</v>
      </c>
      <c r="OV12" s="143">
        <f t="shared" si="11"/>
        <v>8.3279999999999993E-2</v>
      </c>
      <c r="OW12" s="143">
        <f t="shared" si="12"/>
        <v>4.9967999999999995</v>
      </c>
      <c r="OX12" s="143">
        <f t="shared" si="13"/>
        <v>4.9967999999999995</v>
      </c>
      <c r="OY12" s="84"/>
      <c r="OZ12" s="26"/>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303"/>
      <c r="QG12" s="26" t="s">
        <v>2</v>
      </c>
      <c r="QH12" s="26"/>
      <c r="QI12" s="26"/>
      <c r="QJ12" s="26"/>
      <c r="QK12" s="26"/>
      <c r="QL12" s="26"/>
      <c r="QM12" s="26"/>
      <c r="QN12" s="26"/>
    </row>
    <row r="13" spans="1:456" s="10" customFormat="1" ht="6.75" customHeight="1" x14ac:dyDescent="0.15">
      <c r="A13" s="79"/>
      <c r="B13" s="79"/>
      <c r="C13" s="250" t="s">
        <v>836</v>
      </c>
      <c r="D13" s="238">
        <f>MAX(B15:B520)</f>
        <v>365</v>
      </c>
      <c r="E13" s="26"/>
      <c r="F13" s="279" t="s">
        <v>625</v>
      </c>
      <c r="G13" s="279"/>
      <c r="H13" s="406">
        <f>COUNTA(G15:G521)</f>
        <v>105</v>
      </c>
      <c r="I13" s="279" t="s">
        <v>626</v>
      </c>
      <c r="J13" s="280"/>
      <c r="K13" s="406">
        <f>COUNTA(J15:J521)</f>
        <v>35</v>
      </c>
      <c r="L13" s="279" t="s">
        <v>627</v>
      </c>
      <c r="M13" s="280"/>
      <c r="N13" s="406">
        <f>COUNTA(M15:M521)</f>
        <v>65</v>
      </c>
      <c r="O13" s="279" t="s">
        <v>628</v>
      </c>
      <c r="P13" s="280"/>
      <c r="Q13" s="406">
        <f>COUNTA(P15:P521)</f>
        <v>62</v>
      </c>
      <c r="R13" s="279" t="s">
        <v>629</v>
      </c>
      <c r="S13" s="280"/>
      <c r="T13" s="406">
        <f>COUNTA(S15:S521)</f>
        <v>25</v>
      </c>
      <c r="U13" s="279" t="s">
        <v>134</v>
      </c>
      <c r="V13" s="280"/>
      <c r="W13" s="406">
        <f>COUNTA(V15:V521)</f>
        <v>21</v>
      </c>
      <c r="X13" s="279" t="s">
        <v>234</v>
      </c>
      <c r="Y13" s="280"/>
      <c r="Z13" s="406">
        <f>COUNTA(Y15:Y521)</f>
        <v>25</v>
      </c>
      <c r="AA13" s="279" t="s">
        <v>630</v>
      </c>
      <c r="AB13" s="280"/>
      <c r="AC13" s="406">
        <f>COUNTA(AB15:AB521)</f>
        <v>59</v>
      </c>
      <c r="AD13" s="279" t="s">
        <v>631</v>
      </c>
      <c r="AE13" s="280"/>
      <c r="AF13" s="406">
        <f>COUNTA(AE15:AE521)</f>
        <v>35</v>
      </c>
      <c r="AG13" s="279" t="s">
        <v>632</v>
      </c>
      <c r="AH13" s="280"/>
      <c r="AI13" s="406">
        <f>COUNTA(AH15:AH521)</f>
        <v>54</v>
      </c>
      <c r="AJ13" s="279" t="s">
        <v>633</v>
      </c>
      <c r="AK13" s="280"/>
      <c r="AL13" s="406">
        <f>COUNTA(AK15:AK521)</f>
        <v>35</v>
      </c>
      <c r="AM13" s="279" t="s">
        <v>634</v>
      </c>
      <c r="AN13" s="280"/>
      <c r="AO13" s="406">
        <f>COUNTA(AN15:AN521)</f>
        <v>54</v>
      </c>
      <c r="AP13" s="279" t="s">
        <v>376</v>
      </c>
      <c r="AQ13" s="280"/>
      <c r="AR13" s="406">
        <f>COUNTA(AQ15:AQ521)</f>
        <v>37</v>
      </c>
      <c r="AS13" s="279" t="s">
        <v>637</v>
      </c>
      <c r="AT13" s="280"/>
      <c r="AU13" s="406">
        <f>COUNTA(AT15:AT521)</f>
        <v>43</v>
      </c>
      <c r="AV13" s="279" t="s">
        <v>380</v>
      </c>
      <c r="AW13" s="280"/>
      <c r="AX13" s="406">
        <f>COUNTA(AW15:AW521)</f>
        <v>28</v>
      </c>
      <c r="AY13" s="279" t="s">
        <v>681</v>
      </c>
      <c r="AZ13" s="280"/>
      <c r="BA13" s="406">
        <f>COUNTA(AZ15:AZ521)</f>
        <v>50</v>
      </c>
      <c r="BB13" s="279" t="s">
        <v>799</v>
      </c>
      <c r="BC13" s="280"/>
      <c r="BD13" s="406">
        <f>COUNTA(BC15:BC521)</f>
        <v>36</v>
      </c>
      <c r="BE13" s="279" t="s">
        <v>732</v>
      </c>
      <c r="BF13" s="280"/>
      <c r="BG13" s="406">
        <f>COUNTA(BF15:BF521)</f>
        <v>44</v>
      </c>
      <c r="BH13" s="279" t="s">
        <v>733</v>
      </c>
      <c r="BI13" s="280"/>
      <c r="BJ13" s="406">
        <f>COUNTA(BI15:BI521)</f>
        <v>42</v>
      </c>
      <c r="BK13" s="279" t="s">
        <v>730</v>
      </c>
      <c r="BL13" s="280"/>
      <c r="BM13" s="428">
        <f>COUNTA(BL15:BL521)</f>
        <v>37</v>
      </c>
      <c r="BN13" s="279" t="s">
        <v>731</v>
      </c>
      <c r="BO13" s="280"/>
      <c r="BP13" s="428">
        <f>COUNTA(BO15:BO521)</f>
        <v>28</v>
      </c>
      <c r="BQ13" s="279" t="s">
        <v>416</v>
      </c>
      <c r="BR13" s="280"/>
      <c r="BS13" s="406">
        <f>COUNTA(BR15:BR521)</f>
        <v>28</v>
      </c>
      <c r="BT13" s="279" t="s">
        <v>438</v>
      </c>
      <c r="BU13" s="280"/>
      <c r="BV13" s="406">
        <f>COUNTA(BU15:BU521)</f>
        <v>35</v>
      </c>
      <c r="BW13" s="279" t="s">
        <v>473</v>
      </c>
      <c r="BX13" s="280"/>
      <c r="BY13" s="406">
        <f>COUNTA(BX15:BX521)</f>
        <v>41</v>
      </c>
      <c r="BZ13" s="279" t="s">
        <v>827</v>
      </c>
      <c r="CA13" s="280"/>
      <c r="CB13" s="406">
        <f>COUNTA(CA15:CA521)</f>
        <v>35</v>
      </c>
      <c r="CC13" s="279" t="s">
        <v>826</v>
      </c>
      <c r="CD13" s="280"/>
      <c r="CE13" s="406">
        <f>COUNTA(CD15:CD521)</f>
        <v>43</v>
      </c>
      <c r="CF13" s="279" t="s">
        <v>904</v>
      </c>
      <c r="CG13" s="406"/>
      <c r="CH13" s="406">
        <f>COUNTA(CG15:CG521)</f>
        <v>36</v>
      </c>
      <c r="CI13" s="279" t="s">
        <v>919</v>
      </c>
      <c r="CJ13" s="406"/>
      <c r="CK13" s="406">
        <f>COUNTA(CJ15:CJ521)</f>
        <v>35</v>
      </c>
      <c r="CL13" s="279" t="s">
        <v>920</v>
      </c>
      <c r="CM13" s="280"/>
      <c r="CN13" s="406">
        <f>COUNTA(CM15:CM521)</f>
        <v>37</v>
      </c>
      <c r="CO13" s="279" t="s">
        <v>939</v>
      </c>
      <c r="CP13" s="280"/>
      <c r="CQ13" s="428">
        <f>COUNTA(CP15:CP521)</f>
        <v>34</v>
      </c>
      <c r="CR13" s="279" t="s">
        <v>940</v>
      </c>
      <c r="CS13" s="321"/>
      <c r="CT13" s="406">
        <f>COUNTA(CS15:CS521)</f>
        <v>26</v>
      </c>
      <c r="CU13" s="279" t="s">
        <v>942</v>
      </c>
      <c r="CV13" s="280"/>
      <c r="CW13" s="406">
        <f>COUNTA(CV15:CV521)</f>
        <v>31</v>
      </c>
      <c r="CX13" s="279" t="s">
        <v>1183</v>
      </c>
      <c r="CY13" s="321"/>
      <c r="CZ13" s="406">
        <f>COUNTA(CY15:CY521)</f>
        <v>30</v>
      </c>
      <c r="DA13" s="279" t="s">
        <v>1193</v>
      </c>
      <c r="DB13" s="280"/>
      <c r="DC13" s="406">
        <f>COUNTA(DB15:DB521)</f>
        <v>21</v>
      </c>
      <c r="DD13" s="279" t="s">
        <v>1194</v>
      </c>
      <c r="DE13" s="280"/>
      <c r="DF13" s="406">
        <f>COUNTA(DE15:DE521)</f>
        <v>20</v>
      </c>
      <c r="DG13" s="280" t="s">
        <v>841</v>
      </c>
      <c r="DH13" s="406"/>
      <c r="DI13" s="406">
        <f>COUNTA(DH15:DH521)</f>
        <v>27</v>
      </c>
      <c r="DJ13" s="279" t="s">
        <v>500</v>
      </c>
      <c r="DK13" s="280"/>
      <c r="DL13" s="406">
        <f>COUNTA(DK15:DK521)</f>
        <v>88</v>
      </c>
      <c r="DM13" s="279" t="s">
        <v>639</v>
      </c>
      <c r="DN13" s="280"/>
      <c r="DO13" s="406">
        <f>COUNTA(DN15:DN521)</f>
        <v>57</v>
      </c>
      <c r="DP13" s="279" t="s">
        <v>1258</v>
      </c>
      <c r="DQ13" s="406"/>
      <c r="DR13" s="406">
        <f>COUNTA(DQ15:DQ521)</f>
        <v>40</v>
      </c>
      <c r="DS13" s="279" t="s">
        <v>1287</v>
      </c>
      <c r="DT13" s="395"/>
      <c r="DU13" s="406">
        <f>COUNTA(DT15:DT521)</f>
        <v>47</v>
      </c>
      <c r="DV13" s="280" t="s">
        <v>1333</v>
      </c>
      <c r="DW13" s="406"/>
      <c r="DX13" s="406">
        <f>COUNTA(DW15:DW521)</f>
        <v>27</v>
      </c>
      <c r="DY13" s="279" t="s">
        <v>1354</v>
      </c>
      <c r="DZ13" s="395"/>
      <c r="EA13" s="406">
        <f>COUNTA(DZ15:DZ521)</f>
        <v>31</v>
      </c>
      <c r="EB13" s="280" t="s">
        <v>154</v>
      </c>
      <c r="EC13" s="406"/>
      <c r="ED13" s="406">
        <f>COUNTA(EC15:EC521)</f>
        <v>0</v>
      </c>
      <c r="EE13" s="280" t="s">
        <v>154</v>
      </c>
      <c r="EF13" s="406"/>
      <c r="EG13" s="406">
        <f>COUNTA(EF15:EF521)</f>
        <v>0</v>
      </c>
      <c r="EH13" s="280" t="s">
        <v>154</v>
      </c>
      <c r="EI13" s="280"/>
      <c r="EJ13" s="406">
        <f>COUNTA(EI15:EI521)</f>
        <v>0</v>
      </c>
      <c r="EK13" s="280" t="s">
        <v>154</v>
      </c>
      <c r="EL13" s="280"/>
      <c r="EM13" s="406">
        <f>COUNTA(EL15:EL521)</f>
        <v>0</v>
      </c>
      <c r="EN13" s="362"/>
      <c r="EO13" s="424" t="str">
        <f>_xlfn.CONCAT(IF(ISNUMBER(MATCH(EO11,$F$14:$KA$14,0)),INDEX($F$13:$KA$13,1,MATCH(EO11,$F$14:$KA$14,0)),"no")," ")</f>
        <v xml:space="preserve">26_Jacob </v>
      </c>
      <c r="EP13" s="444" t="s">
        <v>1247</v>
      </c>
      <c r="EQ13" s="29">
        <f t="shared" ref="EQ13:FP13" si="17">COUNT(EQ15:EQ521)</f>
        <v>84</v>
      </c>
      <c r="ER13" s="29">
        <f t="shared" si="17"/>
        <v>28</v>
      </c>
      <c r="ES13" s="29">
        <f t="shared" si="17"/>
        <v>49</v>
      </c>
      <c r="ET13" s="29">
        <f t="shared" si="17"/>
        <v>49</v>
      </c>
      <c r="EU13" s="29">
        <f t="shared" si="17"/>
        <v>22</v>
      </c>
      <c r="EV13" s="29">
        <f t="shared" si="17"/>
        <v>18</v>
      </c>
      <c r="EW13" s="29">
        <f t="shared" si="17"/>
        <v>21</v>
      </c>
      <c r="EX13" s="29">
        <f t="shared" si="17"/>
        <v>50</v>
      </c>
      <c r="EY13" s="29">
        <f t="shared" si="17"/>
        <v>33</v>
      </c>
      <c r="EZ13" s="29">
        <f t="shared" si="17"/>
        <v>42</v>
      </c>
      <c r="FA13" s="29">
        <f t="shared" si="17"/>
        <v>29</v>
      </c>
      <c r="FB13" s="29">
        <f t="shared" si="17"/>
        <v>42</v>
      </c>
      <c r="FC13" s="29">
        <f t="shared" si="17"/>
        <v>34</v>
      </c>
      <c r="FD13" s="29">
        <f t="shared" si="17"/>
        <v>40</v>
      </c>
      <c r="FE13" s="29">
        <f t="shared" si="17"/>
        <v>25</v>
      </c>
      <c r="FF13" s="29">
        <f t="shared" si="17"/>
        <v>39</v>
      </c>
      <c r="FG13" s="29">
        <f t="shared" si="17"/>
        <v>33</v>
      </c>
      <c r="FH13" s="29">
        <f t="shared" si="17"/>
        <v>36</v>
      </c>
      <c r="FI13" s="29">
        <f t="shared" si="17"/>
        <v>39</v>
      </c>
      <c r="FJ13" s="29">
        <f t="shared" si="17"/>
        <v>36</v>
      </c>
      <c r="FK13" s="29">
        <f t="shared" si="17"/>
        <v>28</v>
      </c>
      <c r="FL13" s="29">
        <f t="shared" si="17"/>
        <v>25</v>
      </c>
      <c r="FM13" s="29">
        <f t="shared" si="17"/>
        <v>33</v>
      </c>
      <c r="FN13" s="29">
        <f t="shared" si="17"/>
        <v>38</v>
      </c>
      <c r="FO13" s="29">
        <f t="shared" si="17"/>
        <v>35</v>
      </c>
      <c r="FP13" s="29">
        <f t="shared" si="17"/>
        <v>42</v>
      </c>
      <c r="FQ13" s="29">
        <f t="shared" ref="FQ13:GD13" si="18">COUNT(FQ15:FQ521)</f>
        <v>35</v>
      </c>
      <c r="FR13" s="29">
        <f t="shared" si="18"/>
        <v>35</v>
      </c>
      <c r="FS13" s="29">
        <f t="shared" si="18"/>
        <v>37</v>
      </c>
      <c r="FT13" s="29">
        <f t="shared" si="18"/>
        <v>33</v>
      </c>
      <c r="FU13" s="29">
        <f t="shared" si="18"/>
        <v>24</v>
      </c>
      <c r="FV13" s="29">
        <f t="shared" si="18"/>
        <v>29</v>
      </c>
      <c r="FW13" s="29">
        <f t="shared" si="18"/>
        <v>27</v>
      </c>
      <c r="FX13" s="29">
        <f t="shared" si="18"/>
        <v>15</v>
      </c>
      <c r="FY13" s="29">
        <f t="shared" si="18"/>
        <v>20</v>
      </c>
      <c r="FZ13" s="29">
        <f t="shared" si="18"/>
        <v>24</v>
      </c>
      <c r="GA13" s="29">
        <f t="shared" si="18"/>
        <v>72</v>
      </c>
      <c r="GB13" s="29">
        <f t="shared" si="18"/>
        <v>53</v>
      </c>
      <c r="GC13" s="29">
        <f t="shared" si="18"/>
        <v>37</v>
      </c>
      <c r="GD13" s="29">
        <f t="shared" si="18"/>
        <v>47</v>
      </c>
      <c r="GE13" s="29">
        <f t="shared" ref="GE13:GF13" si="19">COUNT(GE15:GE521)</f>
        <v>27</v>
      </c>
      <c r="GF13" s="29">
        <f t="shared" si="19"/>
        <v>31</v>
      </c>
      <c r="GG13" s="29">
        <f t="shared" ref="GG13:GH13" si="20">COUNT(GG15:GG521)</f>
        <v>0</v>
      </c>
      <c r="GH13" s="29">
        <f t="shared" si="20"/>
        <v>0</v>
      </c>
      <c r="GI13" s="29">
        <f t="shared" ref="GI13:GJ13" si="21">COUNT(GI15:GI521)</f>
        <v>0</v>
      </c>
      <c r="GJ13" s="29">
        <f t="shared" si="21"/>
        <v>0</v>
      </c>
      <c r="GK13" s="444" t="s">
        <v>1247</v>
      </c>
      <c r="GL13" s="29"/>
      <c r="GM13" s="15"/>
      <c r="GN13" s="15"/>
      <c r="GO13" s="15"/>
      <c r="GP13" s="15"/>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444" t="s">
        <v>1247</v>
      </c>
      <c r="IG13" s="29"/>
      <c r="IH13" s="15"/>
      <c r="II13" s="15"/>
      <c r="IJ13" s="15"/>
      <c r="IK13" s="15"/>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444" t="s">
        <v>1247</v>
      </c>
      <c r="KB13" s="29"/>
      <c r="KC13" s="29"/>
      <c r="KD13" s="244"/>
      <c r="KE13" s="307"/>
      <c r="KF13" s="307"/>
      <c r="KG13" s="244"/>
      <c r="KH13" s="244"/>
      <c r="KI13" s="244"/>
      <c r="KJ13" s="244"/>
      <c r="KK13" s="244"/>
      <c r="KL13" s="244"/>
      <c r="KM13" s="244"/>
      <c r="KN13" s="244"/>
      <c r="KO13" s="244"/>
      <c r="KP13" s="244"/>
      <c r="KQ13" s="244"/>
      <c r="KR13" s="244"/>
      <c r="KS13" s="244"/>
      <c r="KT13" s="244"/>
      <c r="KU13" s="244"/>
      <c r="KV13" s="244"/>
      <c r="KW13" s="244"/>
      <c r="KX13" s="244"/>
      <c r="KY13" s="244"/>
      <c r="KZ13" s="238" t="s">
        <v>1295</v>
      </c>
      <c r="LA13" s="284"/>
      <c r="LB13" s="250" t="s">
        <v>837</v>
      </c>
      <c r="LC13" s="198" t="s">
        <v>806</v>
      </c>
      <c r="LD13" s="198" t="s">
        <v>806</v>
      </c>
      <c r="LE13" s="284"/>
      <c r="LF13" s="284"/>
      <c r="LG13" s="284"/>
      <c r="LH13" s="314" t="s">
        <v>838</v>
      </c>
      <c r="LI13" s="284"/>
      <c r="LJ13" s="284"/>
      <c r="LK13" s="284"/>
      <c r="LL13" s="284"/>
      <c r="LM13" s="284"/>
      <c r="LN13" s="284"/>
      <c r="LO13" s="62">
        <f t="shared" ref="LO13:LZ13" si="22">LB14</f>
        <v>1</v>
      </c>
      <c r="LP13" s="62">
        <f t="shared" si="22"/>
        <v>2</v>
      </c>
      <c r="LQ13" s="62">
        <f t="shared" si="22"/>
        <v>3</v>
      </c>
      <c r="LR13" s="62">
        <f t="shared" si="22"/>
        <v>4</v>
      </c>
      <c r="LS13" s="62">
        <f t="shared" si="22"/>
        <v>5</v>
      </c>
      <c r="LT13" s="62">
        <f t="shared" si="22"/>
        <v>6</v>
      </c>
      <c r="LU13" s="62">
        <f t="shared" si="22"/>
        <v>7</v>
      </c>
      <c r="LV13" s="62">
        <f t="shared" si="22"/>
        <v>8</v>
      </c>
      <c r="LW13" s="62">
        <f t="shared" si="22"/>
        <v>9</v>
      </c>
      <c r="LX13" s="62">
        <f t="shared" si="22"/>
        <v>10</v>
      </c>
      <c r="LY13" s="62">
        <f t="shared" si="22"/>
        <v>11</v>
      </c>
      <c r="LZ13" s="62">
        <f t="shared" si="22"/>
        <v>12</v>
      </c>
      <c r="MA13" s="62"/>
      <c r="MB13" s="62"/>
      <c r="MC13" s="62"/>
      <c r="MD13" s="62"/>
      <c r="ME13" s="62"/>
      <c r="MF13" s="62"/>
      <c r="MG13" s="62"/>
      <c r="MH13" s="62"/>
      <c r="MI13" s="366" t="s">
        <v>798</v>
      </c>
      <c r="MJ13" s="275"/>
      <c r="MK13" s="275"/>
      <c r="ML13" s="455"/>
      <c r="MM13" s="275"/>
      <c r="MN13" s="26" t="s">
        <v>2</v>
      </c>
      <c r="MO13" s="238" t="s">
        <v>1299</v>
      </c>
      <c r="MP13" s="450">
        <f>MAX(MN15:MN300)</f>
        <v>58</v>
      </c>
      <c r="MQ13" s="26"/>
      <c r="MR13" s="238" t="s">
        <v>1299</v>
      </c>
      <c r="MS13" s="26">
        <f>MAX(MQ15:MQ300)</f>
        <v>123</v>
      </c>
      <c r="MT13" s="26"/>
      <c r="MU13" s="411"/>
      <c r="MV13" s="238" t="str">
        <f t="shared" ref="MV13" si="23">IF(ISNUMBER(SEARCH("flopy",MW13))=TRUE,"new","")</f>
        <v/>
      </c>
      <c r="MW13" s="450">
        <f>MAX(MU15:MU300)</f>
        <v>9</v>
      </c>
      <c r="MX13" s="26"/>
      <c r="MY13" s="26"/>
      <c r="MZ13" s="26"/>
      <c r="NA13" s="26"/>
      <c r="NB13" s="26" t="s">
        <v>2</v>
      </c>
      <c r="NC13" s="26"/>
      <c r="ND13" s="26"/>
      <c r="NE13" s="26"/>
      <c r="NF13" s="26"/>
      <c r="NG13" s="26"/>
      <c r="NH13" s="26"/>
      <c r="NI13" s="26"/>
      <c r="NJ13" s="26"/>
      <c r="NK13" s="26" t="s">
        <v>2</v>
      </c>
      <c r="NL13" s="453" t="s">
        <v>1297</v>
      </c>
      <c r="NM13" s="453"/>
      <c r="NN13" s="26"/>
      <c r="NO13" s="70" t="s">
        <v>260</v>
      </c>
      <c r="NP13" s="70"/>
      <c r="NQ13" s="70"/>
      <c r="NR13" s="16"/>
      <c r="NS13" s="211"/>
      <c r="NT13" s="54"/>
      <c r="NU13" s="54"/>
      <c r="NV13" s="54"/>
      <c r="NW13" s="54"/>
      <c r="NX13" s="54"/>
      <c r="NY13" s="54"/>
      <c r="NZ13" s="54"/>
      <c r="OA13" s="54"/>
      <c r="OB13" s="54"/>
      <c r="OC13" s="54"/>
      <c r="OD13" s="84"/>
      <c r="OE13" s="172">
        <v>4.6191600000000006E-3</v>
      </c>
      <c r="OF13" s="111">
        <v>840.8</v>
      </c>
      <c r="OG13" s="112">
        <v>840.0694671569612</v>
      </c>
      <c r="OH13" s="102">
        <v>0.12495162338019999</v>
      </c>
      <c r="OI13" s="115">
        <v>840.16380000000004</v>
      </c>
      <c r="OJ13" s="131">
        <v>8</v>
      </c>
      <c r="OK13" s="160">
        <v>0.12495162338019999</v>
      </c>
      <c r="OL13" s="121">
        <v>837.60059999999999</v>
      </c>
      <c r="OM13" s="166">
        <v>4.62E-3</v>
      </c>
      <c r="ON13" s="125">
        <v>839.8</v>
      </c>
      <c r="OO13" s="83">
        <v>14</v>
      </c>
      <c r="OP13" s="92">
        <v>0.12495162338019999</v>
      </c>
      <c r="OQ13" s="132">
        <v>837.60059999999999</v>
      </c>
      <c r="OR13" s="128">
        <f t="shared" si="9"/>
        <v>4.62E-3</v>
      </c>
      <c r="OS13" s="109"/>
      <c r="OT13" s="128">
        <v>4.6191600000000006E-3</v>
      </c>
      <c r="OU13" s="143">
        <f t="shared" si="10"/>
        <v>4.62E-3</v>
      </c>
      <c r="OV13" s="143">
        <f t="shared" si="11"/>
        <v>0.11088000000000001</v>
      </c>
      <c r="OW13" s="143">
        <f t="shared" si="12"/>
        <v>6.6528</v>
      </c>
      <c r="OX13" s="143">
        <f t="shared" si="13"/>
        <v>6.6528</v>
      </c>
      <c r="OY13" s="84"/>
      <c r="OZ13" s="26"/>
      <c r="PA13" s="62">
        <v>1</v>
      </c>
      <c r="PB13" s="62">
        <f>PA13+1</f>
        <v>2</v>
      </c>
      <c r="PC13" s="62">
        <f t="shared" ref="PC13:PX13" si="24">PB13+1</f>
        <v>3</v>
      </c>
      <c r="PD13" s="62">
        <f t="shared" si="24"/>
        <v>4</v>
      </c>
      <c r="PE13" s="62">
        <f t="shared" si="24"/>
        <v>5</v>
      </c>
      <c r="PF13" s="62">
        <f t="shared" si="24"/>
        <v>6</v>
      </c>
      <c r="PG13" s="62">
        <f t="shared" si="24"/>
        <v>7</v>
      </c>
      <c r="PH13" s="62">
        <f t="shared" si="24"/>
        <v>8</v>
      </c>
      <c r="PI13" s="62">
        <f t="shared" si="24"/>
        <v>9</v>
      </c>
      <c r="PJ13" s="62">
        <f t="shared" si="24"/>
        <v>10</v>
      </c>
      <c r="PK13" s="62">
        <f t="shared" si="24"/>
        <v>11</v>
      </c>
      <c r="PL13" s="62">
        <f t="shared" si="24"/>
        <v>12</v>
      </c>
      <c r="PM13" s="62">
        <f t="shared" si="24"/>
        <v>13</v>
      </c>
      <c r="PN13" s="62">
        <f t="shared" si="24"/>
        <v>14</v>
      </c>
      <c r="PO13" s="62">
        <f t="shared" si="24"/>
        <v>15</v>
      </c>
      <c r="PP13" s="62">
        <f t="shared" si="24"/>
        <v>16</v>
      </c>
      <c r="PQ13" s="62">
        <f t="shared" si="24"/>
        <v>17</v>
      </c>
      <c r="PR13" s="62">
        <f t="shared" si="24"/>
        <v>18</v>
      </c>
      <c r="PS13" s="62">
        <f t="shared" si="24"/>
        <v>19</v>
      </c>
      <c r="PT13" s="62">
        <f t="shared" si="24"/>
        <v>20</v>
      </c>
      <c r="PU13" s="62">
        <f t="shared" si="24"/>
        <v>21</v>
      </c>
      <c r="PV13" s="62">
        <f t="shared" si="24"/>
        <v>22</v>
      </c>
      <c r="PW13" s="62">
        <f t="shared" si="24"/>
        <v>23</v>
      </c>
      <c r="PX13" s="62">
        <f t="shared" si="24"/>
        <v>24</v>
      </c>
      <c r="PY13" s="62">
        <f t="shared" ref="PY13:QE13" si="25">PX13+1</f>
        <v>25</v>
      </c>
      <c r="PZ13" s="62">
        <f t="shared" si="25"/>
        <v>26</v>
      </c>
      <c r="QA13" s="62">
        <f t="shared" si="25"/>
        <v>27</v>
      </c>
      <c r="QB13" s="62">
        <f t="shared" si="25"/>
        <v>28</v>
      </c>
      <c r="QC13" s="62">
        <f t="shared" si="25"/>
        <v>29</v>
      </c>
      <c r="QD13" s="62">
        <f t="shared" si="25"/>
        <v>30</v>
      </c>
      <c r="QE13" s="62">
        <f t="shared" si="25"/>
        <v>31</v>
      </c>
      <c r="QF13" s="238" t="s">
        <v>777</v>
      </c>
      <c r="QG13" s="26" t="s">
        <v>2</v>
      </c>
      <c r="QH13" s="26"/>
      <c r="QI13" s="26"/>
      <c r="QJ13" s="26"/>
      <c r="QK13" s="26"/>
      <c r="QL13" s="26"/>
      <c r="QM13" s="26"/>
      <c r="QN13" s="26"/>
    </row>
    <row r="14" spans="1:456" s="10" customFormat="1" ht="6" customHeight="1" x14ac:dyDescent="0.15">
      <c r="A14" s="238"/>
      <c r="B14" s="238"/>
      <c r="C14" s="312">
        <f>ROW()</f>
        <v>14</v>
      </c>
      <c r="D14" s="312">
        <f>MAX(E14:EM14)</f>
        <v>46</v>
      </c>
      <c r="E14" s="26"/>
      <c r="F14" s="308">
        <v>1</v>
      </c>
      <c r="G14" s="256"/>
      <c r="H14" s="256"/>
      <c r="I14" s="308">
        <f>F14+1</f>
        <v>2</v>
      </c>
      <c r="J14" s="256"/>
      <c r="K14" s="256"/>
      <c r="L14" s="308">
        <f>I14+1</f>
        <v>3</v>
      </c>
      <c r="M14" s="256"/>
      <c r="N14" s="256"/>
      <c r="O14" s="308">
        <f>L14+1</f>
        <v>4</v>
      </c>
      <c r="P14" s="256"/>
      <c r="Q14" s="256"/>
      <c r="R14" s="308">
        <f>O14+1</f>
        <v>5</v>
      </c>
      <c r="S14" s="256"/>
      <c r="T14" s="309"/>
      <c r="U14" s="308">
        <f>R14+1</f>
        <v>6</v>
      </c>
      <c r="V14" s="256"/>
      <c r="W14" s="309"/>
      <c r="X14" s="308">
        <f>U14+1</f>
        <v>7</v>
      </c>
      <c r="Y14" s="256"/>
      <c r="Z14" s="309"/>
      <c r="AA14" s="308">
        <f>X14+1</f>
        <v>8</v>
      </c>
      <c r="AB14" s="256"/>
      <c r="AC14" s="256"/>
      <c r="AD14" s="308">
        <f>AA14+1</f>
        <v>9</v>
      </c>
      <c r="AE14" s="256"/>
      <c r="AF14" s="256"/>
      <c r="AG14" s="308">
        <f>AD14+1</f>
        <v>10</v>
      </c>
      <c r="AH14" s="256"/>
      <c r="AI14" s="256"/>
      <c r="AJ14" s="308">
        <f>AG14+1</f>
        <v>11</v>
      </c>
      <c r="AK14" s="256"/>
      <c r="AL14" s="256"/>
      <c r="AM14" s="308">
        <f>AJ14+1</f>
        <v>12</v>
      </c>
      <c r="AN14" s="256"/>
      <c r="AO14" s="256"/>
      <c r="AP14" s="308">
        <f>AM14+1</f>
        <v>13</v>
      </c>
      <c r="AQ14" s="256"/>
      <c r="AR14" s="309"/>
      <c r="AS14" s="308">
        <f>AP14+1</f>
        <v>14</v>
      </c>
      <c r="AT14" s="256"/>
      <c r="AU14" s="309"/>
      <c r="AV14" s="308">
        <f>AS14+1</f>
        <v>15</v>
      </c>
      <c r="AW14" s="256"/>
      <c r="AX14" s="309"/>
      <c r="AY14" s="308">
        <f>AV14+1</f>
        <v>16</v>
      </c>
      <c r="AZ14" s="256"/>
      <c r="BA14" s="309"/>
      <c r="BB14" s="308">
        <f>AY14+1</f>
        <v>17</v>
      </c>
      <c r="BC14" s="256"/>
      <c r="BD14" s="309"/>
      <c r="BE14" s="308">
        <f>BB14+1</f>
        <v>18</v>
      </c>
      <c r="BF14" s="256"/>
      <c r="BG14" s="256"/>
      <c r="BH14" s="308">
        <f>BE14+1</f>
        <v>19</v>
      </c>
      <c r="BI14" s="256"/>
      <c r="BJ14" s="256"/>
      <c r="BK14" s="308">
        <f>BH14+1</f>
        <v>20</v>
      </c>
      <c r="BL14" s="256"/>
      <c r="BM14" s="256"/>
      <c r="BN14" s="308">
        <f>BK14+1</f>
        <v>21</v>
      </c>
      <c r="BO14" s="256"/>
      <c r="BP14" s="256"/>
      <c r="BQ14" s="308">
        <f>BN14+1</f>
        <v>22</v>
      </c>
      <c r="BR14" s="256"/>
      <c r="BS14" s="256"/>
      <c r="BT14" s="308">
        <f>BQ14+1</f>
        <v>23</v>
      </c>
      <c r="BU14" s="256"/>
      <c r="BV14" s="309"/>
      <c r="BW14" s="308">
        <f>BT14+1</f>
        <v>24</v>
      </c>
      <c r="BX14" s="256"/>
      <c r="BY14" s="309"/>
      <c r="BZ14" s="308">
        <f>BW14+1</f>
        <v>25</v>
      </c>
      <c r="CA14" s="256"/>
      <c r="CB14" s="309"/>
      <c r="CC14" s="308">
        <f>BZ14+1</f>
        <v>26</v>
      </c>
      <c r="CD14" s="256"/>
      <c r="CE14" s="350"/>
      <c r="CF14" s="308">
        <f>CC14+1</f>
        <v>27</v>
      </c>
      <c r="CG14" s="329"/>
      <c r="CH14" s="384"/>
      <c r="CI14" s="308">
        <f>CF14+1</f>
        <v>28</v>
      </c>
      <c r="CJ14" s="329"/>
      <c r="CK14" s="384"/>
      <c r="CL14" s="308">
        <f>CI14+1</f>
        <v>29</v>
      </c>
      <c r="CM14" s="256"/>
      <c r="CN14" s="378"/>
      <c r="CO14" s="308">
        <f>CL14+1</f>
        <v>30</v>
      </c>
      <c r="CP14" s="256"/>
      <c r="CQ14" s="256"/>
      <c r="CR14" s="308">
        <f>CO14+1</f>
        <v>31</v>
      </c>
      <c r="CS14" s="329"/>
      <c r="CT14" s="330"/>
      <c r="CU14" s="308">
        <f>CR14+1</f>
        <v>32</v>
      </c>
      <c r="CV14" s="256"/>
      <c r="CW14" s="309"/>
      <c r="CX14" s="308">
        <f>CU14+1</f>
        <v>33</v>
      </c>
      <c r="CY14" s="329"/>
      <c r="CZ14" s="330"/>
      <c r="DA14" s="308">
        <f>CX14+1</f>
        <v>34</v>
      </c>
      <c r="DB14" s="329"/>
      <c r="DC14" s="330"/>
      <c r="DD14" s="308">
        <f>DA14+1</f>
        <v>35</v>
      </c>
      <c r="DE14" s="329"/>
      <c r="DF14" s="330"/>
      <c r="DG14" s="308">
        <f>DD14+1</f>
        <v>36</v>
      </c>
      <c r="DH14" s="329"/>
      <c r="DI14" s="330"/>
      <c r="DJ14" s="308">
        <f>DG14+1</f>
        <v>37</v>
      </c>
      <c r="DK14" s="256"/>
      <c r="DL14" s="309"/>
      <c r="DM14" s="308">
        <f>DJ14+1</f>
        <v>38</v>
      </c>
      <c r="DN14" s="256"/>
      <c r="DO14" s="309"/>
      <c r="DP14" s="308">
        <f>DM14+1</f>
        <v>39</v>
      </c>
      <c r="DQ14" s="329"/>
      <c r="DR14" s="330"/>
      <c r="DS14" s="308">
        <f>DP14+1</f>
        <v>40</v>
      </c>
      <c r="DT14" s="230" t="s">
        <v>728</v>
      </c>
      <c r="DU14" s="231" t="s">
        <v>728</v>
      </c>
      <c r="DV14" s="308">
        <f>DS14+1</f>
        <v>41</v>
      </c>
      <c r="DW14" s="329"/>
      <c r="DX14" s="330"/>
      <c r="DY14" s="308">
        <f>DV14+1</f>
        <v>42</v>
      </c>
      <c r="DZ14" s="329"/>
      <c r="EA14" s="330"/>
      <c r="EB14" s="308">
        <f>DY14+1</f>
        <v>43</v>
      </c>
      <c r="EC14" s="329"/>
      <c r="ED14" s="330"/>
      <c r="EE14" s="308">
        <f>EB14+1</f>
        <v>44</v>
      </c>
      <c r="EF14" s="329"/>
      <c r="EG14" s="330"/>
      <c r="EH14" s="308">
        <f>EE14+1</f>
        <v>45</v>
      </c>
      <c r="EI14" s="256"/>
      <c r="EJ14" s="309"/>
      <c r="EK14" s="308">
        <f>EH14+1</f>
        <v>46</v>
      </c>
      <c r="EL14" s="256"/>
      <c r="EM14" s="309"/>
      <c r="EN14" s="244"/>
      <c r="EO14" s="373" t="s">
        <v>147</v>
      </c>
      <c r="EP14" s="444" t="s">
        <v>1247</v>
      </c>
      <c r="EQ14" s="213">
        <v>1</v>
      </c>
      <c r="ER14" s="213">
        <f>EQ14+1</f>
        <v>2</v>
      </c>
      <c r="ES14" s="213">
        <f t="shared" ref="ES14:GJ14" si="26">ER14+1</f>
        <v>3</v>
      </c>
      <c r="ET14" s="213">
        <f t="shared" si="26"/>
        <v>4</v>
      </c>
      <c r="EU14" s="213">
        <f t="shared" si="26"/>
        <v>5</v>
      </c>
      <c r="EV14" s="213">
        <f t="shared" si="26"/>
        <v>6</v>
      </c>
      <c r="EW14" s="213">
        <f t="shared" si="26"/>
        <v>7</v>
      </c>
      <c r="EX14" s="213">
        <f t="shared" si="26"/>
        <v>8</v>
      </c>
      <c r="EY14" s="213">
        <f t="shared" si="26"/>
        <v>9</v>
      </c>
      <c r="EZ14" s="213">
        <f t="shared" si="26"/>
        <v>10</v>
      </c>
      <c r="FA14" s="213">
        <f t="shared" si="26"/>
        <v>11</v>
      </c>
      <c r="FB14" s="213">
        <f t="shared" si="26"/>
        <v>12</v>
      </c>
      <c r="FC14" s="213">
        <f t="shared" si="26"/>
        <v>13</v>
      </c>
      <c r="FD14" s="213">
        <f t="shared" si="26"/>
        <v>14</v>
      </c>
      <c r="FE14" s="213">
        <f t="shared" si="26"/>
        <v>15</v>
      </c>
      <c r="FF14" s="213">
        <f t="shared" si="26"/>
        <v>16</v>
      </c>
      <c r="FG14" s="213">
        <f t="shared" si="26"/>
        <v>17</v>
      </c>
      <c r="FH14" s="213">
        <f t="shared" si="26"/>
        <v>18</v>
      </c>
      <c r="FI14" s="213">
        <f t="shared" si="26"/>
        <v>19</v>
      </c>
      <c r="FJ14" s="213">
        <f t="shared" si="26"/>
        <v>20</v>
      </c>
      <c r="FK14" s="213">
        <f t="shared" si="26"/>
        <v>21</v>
      </c>
      <c r="FL14" s="213">
        <f t="shared" si="26"/>
        <v>22</v>
      </c>
      <c r="FM14" s="213">
        <f t="shared" si="26"/>
        <v>23</v>
      </c>
      <c r="FN14" s="213">
        <f t="shared" si="26"/>
        <v>24</v>
      </c>
      <c r="FO14" s="213">
        <f t="shared" si="26"/>
        <v>25</v>
      </c>
      <c r="FP14" s="213">
        <f t="shared" si="26"/>
        <v>26</v>
      </c>
      <c r="FQ14" s="213">
        <f t="shared" si="26"/>
        <v>27</v>
      </c>
      <c r="FR14" s="213">
        <f t="shared" si="26"/>
        <v>28</v>
      </c>
      <c r="FS14" s="213">
        <f t="shared" si="26"/>
        <v>29</v>
      </c>
      <c r="FT14" s="213">
        <f t="shared" si="26"/>
        <v>30</v>
      </c>
      <c r="FU14" s="213">
        <f t="shared" si="26"/>
        <v>31</v>
      </c>
      <c r="FV14" s="213">
        <f t="shared" si="26"/>
        <v>32</v>
      </c>
      <c r="FW14" s="213">
        <f t="shared" si="26"/>
        <v>33</v>
      </c>
      <c r="FX14" s="213">
        <f t="shared" si="26"/>
        <v>34</v>
      </c>
      <c r="FY14" s="213">
        <f t="shared" si="26"/>
        <v>35</v>
      </c>
      <c r="FZ14" s="213">
        <f t="shared" si="26"/>
        <v>36</v>
      </c>
      <c r="GA14" s="213">
        <f t="shared" si="26"/>
        <v>37</v>
      </c>
      <c r="GB14" s="213">
        <f t="shared" si="26"/>
        <v>38</v>
      </c>
      <c r="GC14" s="213">
        <f t="shared" si="26"/>
        <v>39</v>
      </c>
      <c r="GD14" s="213">
        <f t="shared" si="26"/>
        <v>40</v>
      </c>
      <c r="GE14" s="213">
        <f t="shared" si="26"/>
        <v>41</v>
      </c>
      <c r="GF14" s="213">
        <f t="shared" si="26"/>
        <v>42</v>
      </c>
      <c r="GG14" s="213">
        <f t="shared" si="26"/>
        <v>43</v>
      </c>
      <c r="GH14" s="213">
        <f t="shared" si="26"/>
        <v>44</v>
      </c>
      <c r="GI14" s="213">
        <f t="shared" si="26"/>
        <v>45</v>
      </c>
      <c r="GJ14" s="213">
        <f t="shared" si="26"/>
        <v>46</v>
      </c>
      <c r="GK14" s="444" t="s">
        <v>1247</v>
      </c>
      <c r="GL14" s="213">
        <v>1</v>
      </c>
      <c r="GM14" s="213">
        <f t="shared" ref="GM14:HY14" si="27">IF(GL14+1&lt;=$D$14,GL14+1,"")</f>
        <v>2</v>
      </c>
      <c r="GN14" s="213">
        <f t="shared" si="27"/>
        <v>3</v>
      </c>
      <c r="GO14" s="213">
        <f t="shared" si="27"/>
        <v>4</v>
      </c>
      <c r="GP14" s="213">
        <f t="shared" si="27"/>
        <v>5</v>
      </c>
      <c r="GQ14" s="213">
        <f t="shared" si="27"/>
        <v>6</v>
      </c>
      <c r="GR14" s="213">
        <f t="shared" si="27"/>
        <v>7</v>
      </c>
      <c r="GS14" s="213">
        <f t="shared" si="27"/>
        <v>8</v>
      </c>
      <c r="GT14" s="213">
        <f t="shared" si="27"/>
        <v>9</v>
      </c>
      <c r="GU14" s="213">
        <f t="shared" si="27"/>
        <v>10</v>
      </c>
      <c r="GV14" s="213">
        <f t="shared" si="27"/>
        <v>11</v>
      </c>
      <c r="GW14" s="213">
        <f t="shared" si="27"/>
        <v>12</v>
      </c>
      <c r="GX14" s="213">
        <f t="shared" si="27"/>
        <v>13</v>
      </c>
      <c r="GY14" s="213">
        <f t="shared" si="27"/>
        <v>14</v>
      </c>
      <c r="GZ14" s="213">
        <f t="shared" si="27"/>
        <v>15</v>
      </c>
      <c r="HA14" s="213">
        <f t="shared" si="27"/>
        <v>16</v>
      </c>
      <c r="HB14" s="213">
        <f t="shared" si="27"/>
        <v>17</v>
      </c>
      <c r="HC14" s="213">
        <f t="shared" si="27"/>
        <v>18</v>
      </c>
      <c r="HD14" s="213">
        <f t="shared" si="27"/>
        <v>19</v>
      </c>
      <c r="HE14" s="213">
        <f t="shared" si="27"/>
        <v>20</v>
      </c>
      <c r="HF14" s="213">
        <f t="shared" si="27"/>
        <v>21</v>
      </c>
      <c r="HG14" s="213">
        <f t="shared" si="27"/>
        <v>22</v>
      </c>
      <c r="HH14" s="213">
        <f t="shared" si="27"/>
        <v>23</v>
      </c>
      <c r="HI14" s="213">
        <f t="shared" si="27"/>
        <v>24</v>
      </c>
      <c r="HJ14" s="213">
        <f t="shared" si="27"/>
        <v>25</v>
      </c>
      <c r="HK14" s="213">
        <f t="shared" si="27"/>
        <v>26</v>
      </c>
      <c r="HL14" s="213">
        <f t="shared" si="27"/>
        <v>27</v>
      </c>
      <c r="HM14" s="213">
        <f t="shared" si="27"/>
        <v>28</v>
      </c>
      <c r="HN14" s="213">
        <f t="shared" si="27"/>
        <v>29</v>
      </c>
      <c r="HO14" s="213">
        <f t="shared" si="27"/>
        <v>30</v>
      </c>
      <c r="HP14" s="213">
        <f t="shared" si="27"/>
        <v>31</v>
      </c>
      <c r="HQ14" s="213">
        <f t="shared" si="27"/>
        <v>32</v>
      </c>
      <c r="HR14" s="213">
        <f t="shared" si="27"/>
        <v>33</v>
      </c>
      <c r="HS14" s="213">
        <f t="shared" si="27"/>
        <v>34</v>
      </c>
      <c r="HT14" s="213">
        <f t="shared" si="27"/>
        <v>35</v>
      </c>
      <c r="HU14" s="213">
        <f t="shared" si="27"/>
        <v>36</v>
      </c>
      <c r="HV14" s="213">
        <f t="shared" si="27"/>
        <v>37</v>
      </c>
      <c r="HW14" s="213">
        <f t="shared" si="27"/>
        <v>38</v>
      </c>
      <c r="HX14" s="213">
        <f t="shared" si="27"/>
        <v>39</v>
      </c>
      <c r="HY14" s="213">
        <f t="shared" si="27"/>
        <v>40</v>
      </c>
      <c r="HZ14" s="213">
        <f t="shared" ref="HZ14" si="28">IF(HY14+1&lt;=$D$14,HY14+1,"")</f>
        <v>41</v>
      </c>
      <c r="IA14" s="213">
        <f t="shared" ref="IA14" si="29">IF(HZ14+1&lt;=$D$14,HZ14+1,"")</f>
        <v>42</v>
      </c>
      <c r="IB14" s="213">
        <f t="shared" ref="IB14" si="30">IF(IA14+1&lt;=$D$14,IA14+1,"")</f>
        <v>43</v>
      </c>
      <c r="IC14" s="213">
        <f t="shared" ref="IC14" si="31">IF(IB14+1&lt;=$D$14,IB14+1,"")</f>
        <v>44</v>
      </c>
      <c r="ID14" s="213">
        <f t="shared" ref="ID14" si="32">IF(IC14+1&lt;=$D$14,IC14+1,"")</f>
        <v>45</v>
      </c>
      <c r="IE14" s="213">
        <f t="shared" ref="IE14" si="33">IF(ID14+1&lt;=$D$14,ID14+1,"")</f>
        <v>46</v>
      </c>
      <c r="IF14" s="444" t="s">
        <v>1247</v>
      </c>
      <c r="IG14" s="213">
        <v>1</v>
      </c>
      <c r="IH14" s="213">
        <f>IG14+1</f>
        <v>2</v>
      </c>
      <c r="II14" s="213">
        <f t="shared" ref="II14:JT14" si="34">IH14+1</f>
        <v>3</v>
      </c>
      <c r="IJ14" s="213">
        <f t="shared" si="34"/>
        <v>4</v>
      </c>
      <c r="IK14" s="213">
        <f t="shared" si="34"/>
        <v>5</v>
      </c>
      <c r="IL14" s="213">
        <f t="shared" si="34"/>
        <v>6</v>
      </c>
      <c r="IM14" s="213">
        <f t="shared" si="34"/>
        <v>7</v>
      </c>
      <c r="IN14" s="213">
        <f t="shared" si="34"/>
        <v>8</v>
      </c>
      <c r="IO14" s="213">
        <f t="shared" si="34"/>
        <v>9</v>
      </c>
      <c r="IP14" s="213">
        <f t="shared" si="34"/>
        <v>10</v>
      </c>
      <c r="IQ14" s="213">
        <f t="shared" si="34"/>
        <v>11</v>
      </c>
      <c r="IR14" s="213">
        <f t="shared" si="34"/>
        <v>12</v>
      </c>
      <c r="IS14" s="213">
        <f t="shared" si="34"/>
        <v>13</v>
      </c>
      <c r="IT14" s="213">
        <f t="shared" si="34"/>
        <v>14</v>
      </c>
      <c r="IU14" s="213">
        <f t="shared" si="34"/>
        <v>15</v>
      </c>
      <c r="IV14" s="213">
        <f t="shared" si="34"/>
        <v>16</v>
      </c>
      <c r="IW14" s="213">
        <f t="shared" si="34"/>
        <v>17</v>
      </c>
      <c r="IX14" s="213">
        <f t="shared" si="34"/>
        <v>18</v>
      </c>
      <c r="IY14" s="213">
        <f t="shared" si="34"/>
        <v>19</v>
      </c>
      <c r="IZ14" s="213">
        <f t="shared" si="34"/>
        <v>20</v>
      </c>
      <c r="JA14" s="213">
        <f t="shared" si="34"/>
        <v>21</v>
      </c>
      <c r="JB14" s="213">
        <f t="shared" si="34"/>
        <v>22</v>
      </c>
      <c r="JC14" s="213">
        <f t="shared" si="34"/>
        <v>23</v>
      </c>
      <c r="JD14" s="213">
        <f t="shared" si="34"/>
        <v>24</v>
      </c>
      <c r="JE14" s="213">
        <f t="shared" si="34"/>
        <v>25</v>
      </c>
      <c r="JF14" s="213">
        <f t="shared" si="34"/>
        <v>26</v>
      </c>
      <c r="JG14" s="213">
        <f t="shared" si="34"/>
        <v>27</v>
      </c>
      <c r="JH14" s="213">
        <f t="shared" si="34"/>
        <v>28</v>
      </c>
      <c r="JI14" s="213">
        <f t="shared" si="34"/>
        <v>29</v>
      </c>
      <c r="JJ14" s="213">
        <f t="shared" si="34"/>
        <v>30</v>
      </c>
      <c r="JK14" s="213">
        <f t="shared" si="34"/>
        <v>31</v>
      </c>
      <c r="JL14" s="213">
        <f t="shared" si="34"/>
        <v>32</v>
      </c>
      <c r="JM14" s="213">
        <f t="shared" si="34"/>
        <v>33</v>
      </c>
      <c r="JN14" s="213">
        <f t="shared" si="34"/>
        <v>34</v>
      </c>
      <c r="JO14" s="213">
        <f t="shared" si="34"/>
        <v>35</v>
      </c>
      <c r="JP14" s="213">
        <f t="shared" si="34"/>
        <v>36</v>
      </c>
      <c r="JQ14" s="213">
        <f t="shared" si="34"/>
        <v>37</v>
      </c>
      <c r="JR14" s="213">
        <f t="shared" si="34"/>
        <v>38</v>
      </c>
      <c r="JS14" s="213">
        <f t="shared" si="34"/>
        <v>39</v>
      </c>
      <c r="JT14" s="213">
        <f t="shared" si="34"/>
        <v>40</v>
      </c>
      <c r="JU14" s="213">
        <f t="shared" ref="JU14" si="35">JT14+1</f>
        <v>41</v>
      </c>
      <c r="JV14" s="213">
        <f t="shared" ref="JV14" si="36">JU14+1</f>
        <v>42</v>
      </c>
      <c r="JW14" s="213">
        <f t="shared" ref="JW14" si="37">JV14+1</f>
        <v>43</v>
      </c>
      <c r="JX14" s="213">
        <f t="shared" ref="JX14" si="38">JW14+1</f>
        <v>44</v>
      </c>
      <c r="JY14" s="213">
        <f t="shared" ref="JY14" si="39">JX14+1</f>
        <v>45</v>
      </c>
      <c r="JZ14" s="213">
        <f t="shared" ref="JZ14" si="40">JY14+1</f>
        <v>46</v>
      </c>
      <c r="KA14" s="444" t="s">
        <v>1247</v>
      </c>
      <c r="KB14" s="360">
        <v>0</v>
      </c>
      <c r="KC14" s="360" t="s">
        <v>2</v>
      </c>
      <c r="KD14" s="373" t="s">
        <v>2</v>
      </c>
      <c r="KE14" s="396">
        <v>1</v>
      </c>
      <c r="KF14" s="397"/>
      <c r="KG14" s="69"/>
      <c r="KH14" s="396">
        <v>2</v>
      </c>
      <c r="KI14" s="397"/>
      <c r="KJ14" s="69"/>
      <c r="KK14" s="396">
        <v>3</v>
      </c>
      <c r="KL14" s="397"/>
      <c r="KM14" s="69"/>
      <c r="KN14" s="396">
        <v>4</v>
      </c>
      <c r="KO14" s="397"/>
      <c r="KP14" s="69"/>
      <c r="KQ14" s="396">
        <v>5</v>
      </c>
      <c r="KR14" s="397"/>
      <c r="KS14" s="69"/>
      <c r="KT14" s="396">
        <v>6</v>
      </c>
      <c r="KU14" s="397"/>
      <c r="KV14" s="69"/>
      <c r="KW14" s="396">
        <v>7</v>
      </c>
      <c r="KX14" s="397"/>
      <c r="KY14" s="69"/>
      <c r="KZ14" s="69"/>
      <c r="LA14" s="26"/>
      <c r="LB14" s="198">
        <v>1</v>
      </c>
      <c r="LC14" s="198">
        <f t="shared" ref="LC14:LM14" si="41">LB14+1</f>
        <v>2</v>
      </c>
      <c r="LD14" s="198">
        <f t="shared" si="41"/>
        <v>3</v>
      </c>
      <c r="LE14" s="198">
        <f t="shared" si="41"/>
        <v>4</v>
      </c>
      <c r="LF14" s="198">
        <f t="shared" si="41"/>
        <v>5</v>
      </c>
      <c r="LG14" s="198">
        <f t="shared" si="41"/>
        <v>6</v>
      </c>
      <c r="LH14" s="198">
        <f t="shared" si="41"/>
        <v>7</v>
      </c>
      <c r="LI14" s="198">
        <f t="shared" si="41"/>
        <v>8</v>
      </c>
      <c r="LJ14" s="198">
        <f t="shared" si="41"/>
        <v>9</v>
      </c>
      <c r="LK14" s="198">
        <f t="shared" si="41"/>
        <v>10</v>
      </c>
      <c r="LL14" s="198">
        <f t="shared" si="41"/>
        <v>11</v>
      </c>
      <c r="LM14" s="198">
        <f t="shared" si="41"/>
        <v>12</v>
      </c>
      <c r="LN14" s="64"/>
      <c r="LO14" s="69">
        <v>0</v>
      </c>
      <c r="LP14" s="69">
        <v>0</v>
      </c>
      <c r="LQ14" s="69">
        <v>0</v>
      </c>
      <c r="LR14" s="69">
        <v>0</v>
      </c>
      <c r="LS14" s="69">
        <v>0</v>
      </c>
      <c r="LT14" s="69">
        <v>0</v>
      </c>
      <c r="LU14" s="69">
        <v>0</v>
      </c>
      <c r="LV14" s="69">
        <v>0</v>
      </c>
      <c r="LW14" s="69">
        <v>0</v>
      </c>
      <c r="LX14" s="69">
        <v>0</v>
      </c>
      <c r="LY14" s="69">
        <v>0</v>
      </c>
      <c r="LZ14" s="69">
        <v>0</v>
      </c>
      <c r="MA14" s="69"/>
      <c r="MB14" s="69"/>
      <c r="MC14" s="69"/>
      <c r="MD14" s="69"/>
      <c r="ME14" s="69"/>
      <c r="MF14" s="69" t="s">
        <v>283</v>
      </c>
      <c r="MG14" s="69">
        <v>0</v>
      </c>
      <c r="MH14" s="69">
        <f>MAX(MG15:MG190)</f>
        <v>9</v>
      </c>
      <c r="MI14" s="365"/>
      <c r="MJ14" s="275"/>
      <c r="MK14" s="275"/>
      <c r="ML14" s="455"/>
      <c r="MM14" s="275"/>
      <c r="MN14" s="26" t="s">
        <v>2</v>
      </c>
      <c r="MO14" s="26"/>
      <c r="MP14" s="411" t="s">
        <v>945</v>
      </c>
      <c r="MQ14" s="26"/>
      <c r="MR14" s="238"/>
      <c r="MS14" s="411" t="s">
        <v>945</v>
      </c>
      <c r="MT14" s="26"/>
      <c r="MU14" s="411"/>
      <c r="MV14" s="411"/>
      <c r="MW14" s="411"/>
      <c r="MX14" s="411"/>
      <c r="MY14" s="411"/>
      <c r="MZ14" s="411"/>
      <c r="NA14" s="26"/>
      <c r="NB14" s="26" t="s">
        <v>2</v>
      </c>
      <c r="NC14" s="26"/>
      <c r="ND14" s="26"/>
      <c r="NE14" s="26"/>
      <c r="NF14" s="26"/>
      <c r="NG14" s="26"/>
      <c r="NH14" s="26"/>
      <c r="NI14" s="26"/>
      <c r="NJ14" s="26"/>
      <c r="NK14" s="26" t="s">
        <v>2</v>
      </c>
      <c r="NL14" s="453" t="s">
        <v>2</v>
      </c>
      <c r="NM14" s="307" t="s">
        <v>2</v>
      </c>
      <c r="NN14" s="26"/>
      <c r="NO14" s="70" t="s">
        <v>282</v>
      </c>
      <c r="NP14" s="70"/>
      <c r="NQ14" s="70"/>
      <c r="NR14" s="16"/>
      <c r="NS14" s="16"/>
      <c r="NT14" s="16"/>
      <c r="NU14" s="16"/>
      <c r="NV14" s="16"/>
      <c r="NW14" s="16"/>
      <c r="NX14" s="16"/>
      <c r="NY14" s="16"/>
      <c r="NZ14" s="16"/>
      <c r="OA14" s="16"/>
      <c r="OB14" s="16"/>
      <c r="OC14" s="16"/>
      <c r="OD14" s="84"/>
      <c r="OE14" s="172">
        <v>5.7704400000000008E-3</v>
      </c>
      <c r="OF14" s="111">
        <v>840.8</v>
      </c>
      <c r="OG14" s="112">
        <v>839.93613382362776</v>
      </c>
      <c r="OH14" s="102">
        <v>0.19130599498750001</v>
      </c>
      <c r="OI14" s="115">
        <v>839.77890000000002</v>
      </c>
      <c r="OJ14" s="131">
        <v>9</v>
      </c>
      <c r="OK14" s="160">
        <v>0.19130599498750001</v>
      </c>
      <c r="OL14" s="121">
        <v>836.06349999999998</v>
      </c>
      <c r="OM14" s="166">
        <v>5.77E-3</v>
      </c>
      <c r="ON14" s="125">
        <v>839.6</v>
      </c>
      <c r="OO14" s="83">
        <v>13</v>
      </c>
      <c r="OP14" s="92">
        <v>0.19130599498750001</v>
      </c>
      <c r="OQ14" s="132">
        <v>836.06349999999998</v>
      </c>
      <c r="OR14" s="128">
        <f t="shared" si="9"/>
        <v>5.77E-3</v>
      </c>
      <c r="OS14" s="109"/>
      <c r="OT14" s="128">
        <v>5.7704400000000008E-3</v>
      </c>
      <c r="OU14" s="143">
        <f t="shared" si="10"/>
        <v>5.77E-3</v>
      </c>
      <c r="OV14" s="143">
        <f t="shared" si="11"/>
        <v>0.13847999999999999</v>
      </c>
      <c r="OW14" s="143">
        <f t="shared" si="12"/>
        <v>8.3087999999999997</v>
      </c>
      <c r="OX14" s="143">
        <f t="shared" si="13"/>
        <v>8.3087999999999997</v>
      </c>
      <c r="OY14" s="84"/>
      <c r="OZ14" s="26"/>
      <c r="PA14" s="69">
        <f>GL14</f>
        <v>1</v>
      </c>
      <c r="PB14" s="69">
        <f t="shared" ref="PB14:QE14" si="42">IF(PA14="","",IF(PA14+1&lt;=$D$14,PA14+1,""))</f>
        <v>2</v>
      </c>
      <c r="PC14" s="69">
        <f t="shared" si="42"/>
        <v>3</v>
      </c>
      <c r="PD14" s="69">
        <f t="shared" si="42"/>
        <v>4</v>
      </c>
      <c r="PE14" s="69">
        <f t="shared" si="42"/>
        <v>5</v>
      </c>
      <c r="PF14" s="69">
        <f t="shared" si="42"/>
        <v>6</v>
      </c>
      <c r="PG14" s="69">
        <f t="shared" si="42"/>
        <v>7</v>
      </c>
      <c r="PH14" s="69">
        <f t="shared" si="42"/>
        <v>8</v>
      </c>
      <c r="PI14" s="69">
        <f t="shared" si="42"/>
        <v>9</v>
      </c>
      <c r="PJ14" s="69">
        <f t="shared" si="42"/>
        <v>10</v>
      </c>
      <c r="PK14" s="69">
        <f t="shared" si="42"/>
        <v>11</v>
      </c>
      <c r="PL14" s="69">
        <f t="shared" si="42"/>
        <v>12</v>
      </c>
      <c r="PM14" s="69">
        <f t="shared" si="42"/>
        <v>13</v>
      </c>
      <c r="PN14" s="69">
        <f t="shared" si="42"/>
        <v>14</v>
      </c>
      <c r="PO14" s="69">
        <f t="shared" si="42"/>
        <v>15</v>
      </c>
      <c r="PP14" s="69">
        <f t="shared" si="42"/>
        <v>16</v>
      </c>
      <c r="PQ14" s="69">
        <f t="shared" si="42"/>
        <v>17</v>
      </c>
      <c r="PR14" s="69">
        <f t="shared" si="42"/>
        <v>18</v>
      </c>
      <c r="PS14" s="69">
        <f t="shared" si="42"/>
        <v>19</v>
      </c>
      <c r="PT14" s="69">
        <f t="shared" si="42"/>
        <v>20</v>
      </c>
      <c r="PU14" s="69">
        <f t="shared" si="42"/>
        <v>21</v>
      </c>
      <c r="PV14" s="69">
        <f t="shared" si="42"/>
        <v>22</v>
      </c>
      <c r="PW14" s="69">
        <f t="shared" si="42"/>
        <v>23</v>
      </c>
      <c r="PX14" s="69">
        <f t="shared" si="42"/>
        <v>24</v>
      </c>
      <c r="PY14" s="69">
        <f t="shared" si="42"/>
        <v>25</v>
      </c>
      <c r="PZ14" s="69">
        <f t="shared" si="42"/>
        <v>26</v>
      </c>
      <c r="QA14" s="69">
        <f t="shared" si="42"/>
        <v>27</v>
      </c>
      <c r="QB14" s="69">
        <f t="shared" si="42"/>
        <v>28</v>
      </c>
      <c r="QC14" s="69">
        <f t="shared" si="42"/>
        <v>29</v>
      </c>
      <c r="QD14" s="69">
        <f t="shared" si="42"/>
        <v>30</v>
      </c>
      <c r="QE14" s="69">
        <f t="shared" si="42"/>
        <v>31</v>
      </c>
      <c r="QF14" s="304">
        <v>24</v>
      </c>
      <c r="QG14" s="26" t="s">
        <v>2</v>
      </c>
      <c r="QH14" s="26"/>
      <c r="QI14" s="26"/>
      <c r="QJ14" s="26"/>
      <c r="QK14" s="26"/>
      <c r="QL14" s="26"/>
      <c r="QM14" s="26"/>
      <c r="QN14" s="26"/>
    </row>
    <row r="15" spans="1:456" s="3" customFormat="1" ht="6" customHeight="1" x14ac:dyDescent="0.15">
      <c r="A15" s="282" t="s">
        <v>728</v>
      </c>
      <c r="B15" s="447">
        <f t="shared" ref="B15:B78" si="43">IF(C15="","",ROW()-$C$14)</f>
        <v>1</v>
      </c>
      <c r="C15" s="73" t="s">
        <v>843</v>
      </c>
      <c r="D15" s="339" t="s">
        <v>888</v>
      </c>
      <c r="E15" s="26"/>
      <c r="F15" s="229" t="s">
        <v>57</v>
      </c>
      <c r="G15" s="295" t="s">
        <v>67</v>
      </c>
      <c r="H15" s="295" t="s">
        <v>9</v>
      </c>
      <c r="I15" s="229"/>
      <c r="J15" s="295" t="s">
        <v>57</v>
      </c>
      <c r="K15" s="295" t="s">
        <v>70</v>
      </c>
      <c r="L15" s="229" t="s">
        <v>57</v>
      </c>
      <c r="M15" s="295" t="s">
        <v>67</v>
      </c>
      <c r="N15" s="295" t="s">
        <v>9</v>
      </c>
      <c r="O15" s="229" t="s">
        <v>57</v>
      </c>
      <c r="P15" s="295" t="s">
        <v>67</v>
      </c>
      <c r="Q15" s="295" t="s">
        <v>9</v>
      </c>
      <c r="R15" s="229"/>
      <c r="S15" s="295" t="s">
        <v>26</v>
      </c>
      <c r="T15" s="295">
        <v>1</v>
      </c>
      <c r="U15" s="229"/>
      <c r="V15" s="295" t="s">
        <v>57</v>
      </c>
      <c r="W15" s="295" t="s">
        <v>9</v>
      </c>
      <c r="X15" s="229"/>
      <c r="Y15" s="295" t="s">
        <v>57</v>
      </c>
      <c r="Z15" s="295" t="s">
        <v>70</v>
      </c>
      <c r="AA15" s="229"/>
      <c r="AB15" s="295" t="s">
        <v>26</v>
      </c>
      <c r="AC15" s="295">
        <v>1</v>
      </c>
      <c r="AD15" s="229"/>
      <c r="AE15" s="295" t="s">
        <v>26</v>
      </c>
      <c r="AF15" s="295">
        <v>8</v>
      </c>
      <c r="AG15" s="229"/>
      <c r="AH15" s="295" t="s">
        <v>26</v>
      </c>
      <c r="AI15" s="295">
        <v>27</v>
      </c>
      <c r="AJ15" s="229"/>
      <c r="AK15" s="295" t="s">
        <v>26</v>
      </c>
      <c r="AL15" s="295">
        <v>1</v>
      </c>
      <c r="AM15" s="229"/>
      <c r="AN15" s="295" t="s">
        <v>26</v>
      </c>
      <c r="AO15" s="295">
        <v>4</v>
      </c>
      <c r="AP15" s="243"/>
      <c r="AQ15" s="295" t="s">
        <v>26</v>
      </c>
      <c r="AR15" s="290">
        <v>5</v>
      </c>
      <c r="AS15" s="243"/>
      <c r="AT15" s="295" t="s">
        <v>26</v>
      </c>
      <c r="AU15" s="290">
        <v>2</v>
      </c>
      <c r="AV15" s="229"/>
      <c r="AW15" s="230" t="s">
        <v>8</v>
      </c>
      <c r="AX15" s="231">
        <v>20000</v>
      </c>
      <c r="AY15" s="229"/>
      <c r="AZ15" s="295" t="s">
        <v>57</v>
      </c>
      <c r="BA15" s="295" t="s">
        <v>9</v>
      </c>
      <c r="BB15" s="229"/>
      <c r="BC15" s="295" t="s">
        <v>57</v>
      </c>
      <c r="BD15" s="295" t="s">
        <v>9</v>
      </c>
      <c r="BE15" s="229"/>
      <c r="BF15" s="295" t="s">
        <v>57</v>
      </c>
      <c r="BG15" s="295" t="s">
        <v>9</v>
      </c>
      <c r="BH15" s="229"/>
      <c r="BI15" s="295" t="s">
        <v>57</v>
      </c>
      <c r="BJ15" s="295" t="s">
        <v>9</v>
      </c>
      <c r="BK15" s="243"/>
      <c r="BL15" s="295" t="s">
        <v>57</v>
      </c>
      <c r="BM15" s="429" t="s">
        <v>167</v>
      </c>
      <c r="BN15" s="243"/>
      <c r="BO15" s="295" t="s">
        <v>57</v>
      </c>
      <c r="BP15" s="429" t="s">
        <v>9</v>
      </c>
      <c r="BQ15" s="229"/>
      <c r="BR15" s="295" t="s">
        <v>57</v>
      </c>
      <c r="BS15" s="295" t="s">
        <v>167</v>
      </c>
      <c r="BT15" s="243"/>
      <c r="BU15" s="295" t="s">
        <v>57</v>
      </c>
      <c r="BV15" s="290" t="s">
        <v>9</v>
      </c>
      <c r="BW15" s="243"/>
      <c r="BX15" s="295" t="s">
        <v>1</v>
      </c>
      <c r="BY15" s="290">
        <v>24</v>
      </c>
      <c r="BZ15" s="229"/>
      <c r="CA15" s="230" t="s">
        <v>57</v>
      </c>
      <c r="CB15" s="231" t="s">
        <v>167</v>
      </c>
      <c r="CC15" s="229"/>
      <c r="CD15" s="230" t="s">
        <v>57</v>
      </c>
      <c r="CE15" s="231" t="s">
        <v>167</v>
      </c>
      <c r="CF15" s="229"/>
      <c r="CG15" s="230" t="s">
        <v>57</v>
      </c>
      <c r="CH15" s="354" t="s">
        <v>167</v>
      </c>
      <c r="CI15" s="229"/>
      <c r="CJ15" s="230" t="s">
        <v>57</v>
      </c>
      <c r="CK15" s="354" t="s">
        <v>9</v>
      </c>
      <c r="CL15" s="243"/>
      <c r="CM15" s="230" t="s">
        <v>57</v>
      </c>
      <c r="CN15" s="354" t="s">
        <v>167</v>
      </c>
      <c r="CO15" s="243"/>
      <c r="CP15" s="295" t="s">
        <v>57</v>
      </c>
      <c r="CQ15" s="429" t="s">
        <v>9</v>
      </c>
      <c r="CR15" s="229"/>
      <c r="CS15" s="230" t="s">
        <v>57</v>
      </c>
      <c r="CT15" s="231" t="s">
        <v>9</v>
      </c>
      <c r="CU15" s="229"/>
      <c r="CV15" s="230" t="s">
        <v>57</v>
      </c>
      <c r="CW15" s="231" t="s">
        <v>9</v>
      </c>
      <c r="CX15" s="229"/>
      <c r="CY15" s="230" t="s">
        <v>57</v>
      </c>
      <c r="CZ15" s="231" t="s">
        <v>9</v>
      </c>
      <c r="DA15" s="229"/>
      <c r="DB15" s="230" t="s">
        <v>57</v>
      </c>
      <c r="DC15" s="231" t="s">
        <v>167</v>
      </c>
      <c r="DD15" s="229"/>
      <c r="DE15" s="230" t="s">
        <v>57</v>
      </c>
      <c r="DF15" s="231" t="s">
        <v>76</v>
      </c>
      <c r="DG15" s="229"/>
      <c r="DH15" s="230" t="s">
        <v>57</v>
      </c>
      <c r="DI15" s="231" t="s">
        <v>70</v>
      </c>
      <c r="DJ15" s="229"/>
      <c r="DK15" s="230" t="s">
        <v>26</v>
      </c>
      <c r="DL15" s="231">
        <v>30</v>
      </c>
      <c r="DM15" s="229"/>
      <c r="DN15" s="230" t="s">
        <v>8</v>
      </c>
      <c r="DO15" s="231">
        <v>1000</v>
      </c>
      <c r="DP15" s="229"/>
      <c r="DQ15" s="230" t="s">
        <v>57</v>
      </c>
      <c r="DR15" s="231" t="s">
        <v>9</v>
      </c>
      <c r="DS15" s="229"/>
      <c r="DT15" s="230" t="s">
        <v>57</v>
      </c>
      <c r="DU15" s="231" t="s">
        <v>9</v>
      </c>
      <c r="DV15" s="229"/>
      <c r="DW15" s="230" t="s">
        <v>57</v>
      </c>
      <c r="DX15" s="231" t="s">
        <v>9</v>
      </c>
      <c r="DY15" s="229"/>
      <c r="DZ15" s="230" t="s">
        <v>57</v>
      </c>
      <c r="EA15" s="231" t="s">
        <v>9</v>
      </c>
      <c r="EB15" s="229"/>
      <c r="EC15" s="230"/>
      <c r="ED15" s="231"/>
      <c r="EE15" s="229"/>
      <c r="EF15" s="230"/>
      <c r="EG15" s="231"/>
      <c r="EH15" s="229"/>
      <c r="EI15" s="230"/>
      <c r="EJ15" s="231"/>
      <c r="EK15" s="229"/>
      <c r="EL15" s="230"/>
      <c r="EM15" s="231"/>
      <c r="EN15" s="244"/>
      <c r="EO15" s="269" t="str">
        <f t="shared" ref="EO15:EO78" si="44">IF($B15&lt;=MAX($KB$14:$KB$523),INDEX($GL$15:$IF$521,$KC15,EO$11),"")</f>
        <v>nlay</v>
      </c>
      <c r="EP15" s="444" t="s">
        <v>1247</v>
      </c>
      <c r="EQ15" s="360" t="str">
        <f>IF(ISNUMBER(MATCH($C15,$G$15:$G$521,0)),MATCH($C15,$G$15:$G$521,0),(((IF(ISNUMBER(MATCH($C15,$F$15:$F$521,0)),MATCH($C15,$F$15:$F$521,0),"")))))</f>
        <v/>
      </c>
      <c r="ER15" s="360" t="str">
        <f>IF(ISNUMBER(MATCH($C15,$J$15:$J$521,0)),MATCH($C15,$J$15:$J$521,0),(((IF(ISNUMBER(MATCH($C15,$I$15:$I$521,0)),MATCH($C15,$I$15:$I$521,0),"")))))</f>
        <v/>
      </c>
      <c r="ES15" s="360" t="str">
        <f>IF(ISNUMBER(MATCH($C15,$M$15:$M$521,0)),MATCH($C15,$M$15:$M$521,0),(((IF(ISNUMBER(MATCH($C15,$L$15:$L$521,0)),MATCH($C15,$L$15:$L$521,0),"")))))</f>
        <v/>
      </c>
      <c r="ET15" s="360" t="str">
        <f>IF(ISNUMBER(MATCH($C15,$P$15:$P$521,0)),MATCH($C15,$P$15:$P$521,0),(((IF(ISNUMBER(MATCH($C15,$O$15:$O$521,0)),MATCH($C15,$O$15:$O$521,0),"")))))</f>
        <v/>
      </c>
      <c r="EU15" s="360" t="str">
        <f>IF(ISNUMBER(MATCH($C15,$S$15:$S$521,0)),MATCH($C15,$S$15:$S$521,0),(((IF(ISNUMBER(MATCH($C15,$R$15:$R$521,0)),MATCH($C15,$R$15:$R$521,0),"")))))</f>
        <v/>
      </c>
      <c r="EV15" s="360" t="str">
        <f>IF(ISNUMBER(MATCH($C15,$V$15:$V$521,0)),MATCH($C15,$V$15:$V$521,0),(((IF(ISNUMBER(MATCH($C15,$U$15:$U$521,0)),MATCH($C15,$U$15:$U$521,0),"")))))</f>
        <v/>
      </c>
      <c r="EW15" s="360" t="str">
        <f>IF(ISNUMBER(MATCH($C15,$Y$15:$Y$521,0)),MATCH($C15,$Y$15:$Y$521,0),(((IF(ISNUMBER(MATCH($C15,$X$15:$X$521,0)),MATCH($C15,$X$15:$X$521,0),"")))))</f>
        <v/>
      </c>
      <c r="EX15" s="360" t="str">
        <f>IF(ISNUMBER(MATCH($C15,$AB$15:$AB$521,0)),MATCH($C15,$AB$15:$AB$521,0),(((IF(ISNUMBER(MATCH($C15,$AA$15:$AA$521,0)),MATCH($C15,$AA$15:$AA$521,0),"")))))</f>
        <v/>
      </c>
      <c r="EY15" s="360" t="str">
        <f>IF(ISNUMBER(MATCH($C15,$AE$15:$AE$521,0)),MATCH($C15,$AE$15:$AE$521,0),(((IF(ISNUMBER(MATCH($C15,$AD$15:$AD$521,0)),MATCH($C15,$AD$15:$AD$521,0),"")))))</f>
        <v/>
      </c>
      <c r="EZ15" s="360" t="str">
        <f>IF(ISNUMBER(MATCH($C15,$AH$15:$AH$521,0)),MATCH($C15,$AH$15:$AH$521,0),(((IF(ISNUMBER(MATCH($C15,$AG$15:$AG$521,0)),MATCH($C15,$AG$15:$AG$521,0),"")))))</f>
        <v/>
      </c>
      <c r="FA15" s="360" t="str">
        <f>IF(ISNUMBER(MATCH($C15,$AK$15:$AK$521,0)),MATCH($C15,$AK$15:$AK$521,0),(((IF(ISNUMBER(MATCH($C15,$AJ$15:$AJ$521,0)),MATCH($C15,$AJ$15:$AJ$521,0),"")))))</f>
        <v/>
      </c>
      <c r="FB15" s="360" t="str">
        <f>IF(ISNUMBER(MATCH($C15,$AN$15:$AN$521,0)),MATCH($C15,$AN$15:$AN$521,0),(((IF(ISNUMBER(MATCH($C15,$AM$15:$AM$521,0)),MATCH($C15,$AM$15:$AM$521,0),"")))))</f>
        <v/>
      </c>
      <c r="FC15" s="360" t="str">
        <f>IF(ISNUMBER(MATCH($C15,$AQ$15:$AQ$521,0)),MATCH($C15,$AQ$15:$AQ$521,0),(((IF(ISNUMBER(MATCH($C15,$AP$15:$AP$521,0)),MATCH($C15,$AP$15:$AP$521,0),"")))))</f>
        <v/>
      </c>
      <c r="FD15" s="360" t="str">
        <f>IF(ISNUMBER(MATCH($C15,$AT$15:$AT$521,0)),MATCH($C15,$AT$15:$AT$521,0),(((IF(ISNUMBER(MATCH($C15,$AS$15:$AS$521,0)),MATCH($C15,$AS$15:$AS$521,0),"")))))</f>
        <v/>
      </c>
      <c r="FE15" s="360" t="str">
        <f>IF(ISNUMBER(MATCH($C15,$AW$15:$AW$521,0)),MATCH($C15,$AW$15:$AW$521,0),(((IF(ISNUMBER(MATCH($C15,$AV$15:$AV$521,0)),MATCH($C15,$AV$15:$AV$521,0),"")))))</f>
        <v/>
      </c>
      <c r="FF15" s="360" t="str">
        <f>IF(ISNUMBER(MATCH($C15,$AZ$15:$AZ$521,0)),MATCH($C15,$AZ$15:$AZ$521,0),(((IF(ISNUMBER(MATCH($C15,$AY$15:$AY$521,0)),MATCH($C15,$AY$15:$AY$521,0),"")))))</f>
        <v/>
      </c>
      <c r="FG15" s="360" t="str">
        <f>IF(ISNUMBER(MATCH($C15,$BC$15:$BC$521,0)),MATCH($C15,$BC$15:$BC$521,0),(((IF(ISNUMBER(MATCH($C15,$BB$15:$BB$521,0)),MATCH($C15,$BB$15:$BB$521,0),"")))))</f>
        <v/>
      </c>
      <c r="FH15" s="360" t="str">
        <f>IF(ISNUMBER(MATCH($C15,$BF$15:$BF$521,0)),MATCH($C15,$BF$15:$BF$521,0),(((IF(ISNUMBER(MATCH($C15,$BE$15:$BE$521,0)),MATCH($C15,$BE$15:$BE$521,0),"")))))</f>
        <v/>
      </c>
      <c r="FI15" s="360" t="str">
        <f>IF(ISNUMBER(MATCH($C15,$BI$15:$BI$521,0)),MATCH($C15,$BI$15:$BI$521,0),(((IF(ISNUMBER(MATCH($C15,$BH$15:$BH$521,0)),MATCH($C15,$BH$15:$BH$521,0),"")))))</f>
        <v/>
      </c>
      <c r="FJ15" s="360" t="str">
        <f>IF(ISNUMBER(MATCH($C15,$BL$15:$BL$521,0)),MATCH($C15,$BL$15:$BL$521,0),(((IF(ISNUMBER(MATCH($C15,$BK$15:$BK$521,0)),MATCH($C15,$BK$15:$BK$521,0),"")))))</f>
        <v/>
      </c>
      <c r="FK15" s="360" t="str">
        <f>IF(ISNUMBER(MATCH($C15,$BO$15:$BO$521,0)),MATCH($C15,$BO$15:$BO$521,0),(((IF(ISNUMBER(MATCH($C15,$BN$15:$BN$521,0)),MATCH($C15,$BN$15:$BN$521,0),"")))))</f>
        <v/>
      </c>
      <c r="FL15" s="360" t="str">
        <f>IF(ISNUMBER(MATCH($C15,$BR$15:$BR$521,0)),MATCH($C15,$BR$15:$BR$521,0),(((IF(ISNUMBER(MATCH($C15,$BQ$15:$BQ$521,0)),MATCH($C15,$BQ$15:$BQ$521,0),"")))))</f>
        <v/>
      </c>
      <c r="FM15" s="360" t="str">
        <f>IF(ISNUMBER(MATCH($C15,$BU$15:$BU$521,0)),MATCH($C15,$BU$15:$BU$521,0),(((IF(ISNUMBER(MATCH($C15,$BT$15:$BT$521,0)),MATCH($C15,$BT$15:$BT$521,0),"")))))</f>
        <v/>
      </c>
      <c r="FN15" s="360" t="str">
        <f>IF(ISNUMBER(MATCH($C15,$BX$15:$BX$521,0)),MATCH($C15,$BX$15:$BX$521,0),(((IF(ISNUMBER(MATCH($C15,$BW$15:$BW$521,0)),MATCH($C15,$BW$15:$BW$521,0),"")))))</f>
        <v/>
      </c>
      <c r="FO15" s="360" t="str">
        <f>IF(ISNUMBER(MATCH($C15,$CA$15:$CA$521,0)),MATCH($C15,$CA$15:$CA$521,0),(((IF(ISNUMBER(MATCH($C15,$BZ$15:$BZ$521,0)),MATCH($C15,$BZ$15:$BZ$521,0),"")))))</f>
        <v/>
      </c>
      <c r="FP15" s="360" t="str">
        <f>IF(ISNUMBER(MATCH($C15,$CD$15:$CD$521,0)),MATCH($C15,$CD$15:$CD$521,0),(((IF(ISNUMBER(MATCH($C15,$CC$15:$CC$521,0)),MATCH($C15,$CC$15:$CC$521,0),"")))))</f>
        <v/>
      </c>
      <c r="FQ15" s="360" t="str">
        <f>IF(ISNUMBER(MATCH($C15,$CG$15:$CG$521,0)),MATCH($C15,$CG$15:$CG$521,0),(((IF(ISNUMBER(MATCH($C15,$CF$15:$CF$521,0)),MATCH($C15,$CF$15:$CF$521,0),"")))))</f>
        <v/>
      </c>
      <c r="FR15" s="360" t="str">
        <f>IF(ISNUMBER(MATCH($C15,$CJ$15:$CJ$521,0)),MATCH($C15,$CJ$15:$CJ$521,0),(((IF(ISNUMBER(MATCH($C15,$CI$15:$CI$521,0)),MATCH($C15,$CI$15:$CI$521,0),"")))))</f>
        <v/>
      </c>
      <c r="FS15" s="360" t="str">
        <f>IF(ISNUMBER(MATCH($C15,$CM$15:$CM$521,0)),MATCH($C15,$CM$15:$CM$521,0),(((IF(ISNUMBER(MATCH($C15,$CL$15:$CL$521,0)),MATCH($C15,$CL$15:$CL$521,0),"")))))</f>
        <v/>
      </c>
      <c r="FT15" s="360" t="str">
        <f t="shared" ref="FT15:FT78" si="45">IF(ISNUMBER(MATCH($C15,$CP$15:$CP$521,0)),MATCH($C15,$CP$15:$CP$521,0),(((IF(ISNUMBER(MATCH($C15,$CO$15:$CO$521,0)),MATCH($C15,$CO$15:$CO$521,0),"")))))</f>
        <v/>
      </c>
      <c r="FU15" s="360" t="str">
        <f>IF(ISNUMBER(MATCH($C15,$CS$15:$CS$521,0)),MATCH($C15,$CS$15:$CS$521,0),(((IF(ISNUMBER(MATCH($C15,$CR$15:$CR$521,0)),MATCH($C15,$CR$15:$CR$521,0),"")))))</f>
        <v/>
      </c>
      <c r="FV15" s="360" t="str">
        <f>IF(ISNUMBER(MATCH($C15,$CV$15:$CV$521,0)),MATCH($C15,$CV$15:$CV$521,0),(((IF(ISNUMBER(MATCH($C15,$CU$15:$CU$521,0)),MATCH($C15,$CU$15:$CU$521,0),"")))))</f>
        <v/>
      </c>
      <c r="FW15" s="360" t="str">
        <f>IF(ISNUMBER(MATCH($C15,$CY$15:$CY$521,0)),MATCH($C15,$CY$15:$CY$521,0),(((IF(ISNUMBER(MATCH($C15,$CX$15:$CX$521,0)),MATCH($C15,$CX$15:$CX$521,0),"")))))</f>
        <v/>
      </c>
      <c r="FX15" s="360" t="str">
        <f>IF(ISNUMBER(MATCH($C15,$DB$15:$DB$521,0)),MATCH($C15,$DB$15:$DB$521,0),(((IF(ISNUMBER(MATCH($C15,$DA$15:$DA$521,0)),MATCH($C15,$DA$15:$DA$521,0),"")))))</f>
        <v/>
      </c>
      <c r="FY15" s="360">
        <f>IF(ISNUMBER(MATCH($C15,$DE$15:$DE$521,0)),MATCH($C15,$DE$15:$DE$521,0),(((IF(ISNUMBER(MATCH($C15,$DD$15:$DD$521,0)),MATCH($C15,$DD$15:$DD$521,0),"")))))</f>
        <v>25</v>
      </c>
      <c r="FZ15" s="360">
        <f>IF(ISNUMBER(MATCH($C15,$DH$15:$DH$521,0)),MATCH($C15,$DH$15:$DH$521,0),(((IF(ISNUMBER(MATCH($C15,$DG$15:$DG$521,0)),MATCH($C15,$DG$15:$DG$521,0),"")))))</f>
        <v>29</v>
      </c>
      <c r="GA15" s="360" t="str">
        <f>IF(ISNUMBER(MATCH($C15,$DK$15:$DK$521,0)),MATCH($C15,$DK$15:$DK$521,0),(((IF(ISNUMBER(MATCH($C15,$DJ$15:$DJ$521,0)),MATCH($C15,$DJ$15:$DJ$521,0),"")))))</f>
        <v/>
      </c>
      <c r="GB15" s="360" t="str">
        <f>IF(ISNUMBER(MATCH($C15,$DN$15:$DN$521,0)),MATCH($C15,$DN$15:$DN$521,0),(((IF(ISNUMBER(MATCH($C15,$DM$15:$DM$521,0)),MATCH($C15,$DM$15:$DM$521,0),"")))))</f>
        <v/>
      </c>
      <c r="GC15" s="360" t="str">
        <f>IF(ISNUMBER(MATCH($C15,$DQ$15:$DQ$521,0)),MATCH($C15,$DQ$15:$DQ$521,0),(((IF(ISNUMBER(MATCH($C15,$DP$15:$DP$521,0)),MATCH($C15,$DP$15:$DP$521,0),"")))))</f>
        <v/>
      </c>
      <c r="GD15" s="360" t="str">
        <f>IF(ISNUMBER(MATCH($C15,$DT$15:$DT$521,0)),MATCH($C15,$DT$15:$DT$521,0),(((IF(ISNUMBER(MATCH($C15,$DS$15:$DS$521,0)),MATCH($C15,$DS$15:$DS$521,0),"")))))</f>
        <v/>
      </c>
      <c r="GE15" s="360" t="str">
        <f>IF(ISNUMBER(MATCH($C15,$DW$15:$DW$521,0)),MATCH($C15,$DW$15:$DW$521,0),(((IF(ISNUMBER(MATCH($C15,$DV$15:$DV$521,0)),MATCH($C15,$DV$15:$DV$521,0),"")))))</f>
        <v/>
      </c>
      <c r="GF15" s="360" t="str">
        <f>IF(ISNUMBER(MATCH($C15,$DZ$15:$DZ$521,0)),MATCH($C15,$DZ$15:$DZ$521,0),(((IF(ISNUMBER(MATCH($C15,$DY$15:$DY$521,0)),MATCH($C15,$DY$15:$DY$521,0),"")))))</f>
        <v/>
      </c>
      <c r="GG15" s="360" t="str">
        <f>IF(ISNUMBER(MATCH($C15,$EC$15:$EC$521,0)),MATCH($C15,$EC$15:$EC$521,0),(((IF(ISNUMBER(MATCH($C15,$EB$15:$EB$521,0)),MATCH($C15,$EB$15:$EB$521,0),"")))))</f>
        <v/>
      </c>
      <c r="GH15" s="360" t="str">
        <f>IF(ISNUMBER(MATCH($C15,$EF$15:$EF$521,0)),MATCH($C15,$EF$15:$EF$521,0),(((IF(ISNUMBER(MATCH($C15,$EE$15:$EE$521,0)),MATCH($C15,$EE$15:$EE$521,0),"")))))</f>
        <v/>
      </c>
      <c r="GI15" s="360" t="str">
        <f>IF(ISNUMBER(MATCH($C15,$EI$15:$EI$521,0)),MATCH($C15,$EI$15:$EI$521,0),(((IF(ISNUMBER(MATCH($C15,$EH$15:$EH$521,0)),MATCH($C15,$EH$15:$EH$521,0),"")))))</f>
        <v/>
      </c>
      <c r="GJ15" s="360" t="str">
        <f>IF(ISNUMBER(MATCH($C15,$EL$15:$EL$521,0)),MATCH($C15,$EL$15:$EL$521,0),(((IF(ISNUMBER(MATCH($C15,$EK$15:$EK$521,0)),MATCH($C15,$EK$15:$EK$521,0),"")))))</f>
        <v/>
      </c>
      <c r="GK15" s="444" t="s">
        <v>1247</v>
      </c>
      <c r="GL15" s="361" t="str">
        <f t="shared" ref="GL15:GL78" si="46">IF(ISTEXT(INDEX($F$15:$H$521,EQ15,1)),INDEX($F$15:$H$521,EQ15,1),IF(ISNUMBER(EQ15),INDEX($F$15:$H$521,EQ15,2),"-"))</f>
        <v>-</v>
      </c>
      <c r="GM15" s="361" t="str">
        <f t="shared" ref="GM15:GM78" si="47">IF(ISTEXT(INDEX($I$15:$K$521,ER15,1)),INDEX($I$15:$K$521,ER15,1),IF(ISNUMBER(ER15),INDEX($I$15:$K$521,ER15,2),"-"))</f>
        <v>-</v>
      </c>
      <c r="GN15" s="361" t="str">
        <f t="shared" ref="GN15:GN78" si="48">IF(ISTEXT(INDEX($L$15:$N$521,ES15,1)),INDEX($L$15:$N$521,ES15,1),IF(ISNUMBER(ES15),INDEX($L$15:$N$521,ES15,2),"-"))</f>
        <v>-</v>
      </c>
      <c r="GO15" s="361" t="str">
        <f t="shared" ref="GO15:GO78" si="49">IF(ISTEXT(INDEX($O$15:$Q$521,ET15,1)),INDEX($O$15:$Q$521,ET15,1),IF(ISNUMBER(ET15),INDEX($O$15:$Q$521,ET15,2),"-"))</f>
        <v>-</v>
      </c>
      <c r="GP15" s="361" t="str">
        <f t="shared" ref="GP15:GP78" si="50">IF(ISTEXT(INDEX($R$15:$T$521,EU15,1)),INDEX($R$15:$T$521,EU15,1),IF(ISNUMBER(EU15),INDEX($R$15:$T$521,EU15,2),"-"))</f>
        <v>-</v>
      </c>
      <c r="GQ15" s="361" t="str">
        <f t="shared" ref="GQ15:GQ78" si="51">IF(ISTEXT(INDEX($U$15:$W$521,EV15,1)),INDEX($U$15:$W$521,EV15,1),IF(ISNUMBER(EV15),INDEX($U$15:$W$521,EV15,2),"-"))</f>
        <v>-</v>
      </c>
      <c r="GR15" s="361" t="str">
        <f t="shared" ref="GR15:GR78" si="52">IF(ISTEXT(INDEX($X$15:$Z$521,EW15,1)),INDEX($X$15:$Z$521,EW15,1),IF(ISNUMBER(EW15),INDEX($X$15:$Z$521,EW15,2),"-"))</f>
        <v>-</v>
      </c>
      <c r="GS15" s="361" t="str">
        <f t="shared" ref="GS15:GS78" si="53">IF(ISTEXT(INDEX($AA$15:$AC$521,EX15,1)),INDEX($AA$15:$AC$521,EX15,1),IF(ISNUMBER(EX15),INDEX($AA$15:$AC$521,EX15,2),"-"))</f>
        <v>-</v>
      </c>
      <c r="GT15" s="361" t="str">
        <f t="shared" ref="GT15:GT78" si="54">IF(ISTEXT(INDEX($AD$15:$AF$521,EY15,1)),INDEX($AD$15:$AF$521,EY15,1),IF(ISNUMBER(EY15),INDEX($AD$15:$AF$521,EY15,2),"-"))</f>
        <v>-</v>
      </c>
      <c r="GU15" s="361" t="str">
        <f t="shared" ref="GU15:GU78" si="55">IF(ISTEXT(INDEX($AG$15:$AI$521,EZ15,1)),INDEX($AG$15:$AI$521,EZ15,1),IF(ISNUMBER(EZ15),INDEX($AG$15:$AI$521,EZ15,2),"-"))</f>
        <v>-</v>
      </c>
      <c r="GV15" s="361" t="str">
        <f t="shared" ref="GV15:GV78" si="56">IF(ISTEXT(INDEX($AJ$15:$AL$521,FA15,1)),INDEX($AJ$15:$AL$521,FA15,1),IF(ISNUMBER(FA15),INDEX($AJ$15:$AL$521,FA15,2),"-"))</f>
        <v>-</v>
      </c>
      <c r="GW15" s="361" t="str">
        <f t="shared" ref="GW15:GW78" si="57">IF(ISTEXT(INDEX($AM$15:$AO$521,FB15,1)),INDEX($AM$15:$AO$521,FB15,1),IF(ISNUMBER(FB15),INDEX($AM$15:$AO$521,FB15,2),"-"))</f>
        <v>-</v>
      </c>
      <c r="GX15" s="361" t="str">
        <f t="shared" ref="GX15:GX78" si="58">IF(ISTEXT(INDEX($AP$15:$AR$521,FC15,1)),INDEX($AP$15:$AR$521,FC15,1),IF(ISNUMBER(FC15),INDEX($AP$15:$AR$521,FC15,2),"-"))</f>
        <v>-</v>
      </c>
      <c r="GY15" s="361" t="str">
        <f t="shared" ref="GY15:GY78" si="59">IF(ISTEXT(INDEX($AS$15:$AU$521,FD15,1)),INDEX($AS$15:$AU$521,FD15,1),IF(ISNUMBER(FD15),INDEX($AS$15:$AU$521,FD15,2),"-"))</f>
        <v>-</v>
      </c>
      <c r="GZ15" s="361" t="str">
        <f t="shared" ref="GZ15:GZ78" si="60">IF(ISTEXT(INDEX($AV$15:$AX$521,FE15,1)),INDEX($AV$15:$AX$521,FE15,1),IF(ISNUMBER(FE15),INDEX($AV$15:$AX$521,FE15,2),"-"))</f>
        <v>-</v>
      </c>
      <c r="HA15" s="361" t="str">
        <f t="shared" ref="HA15:HA78" si="61">IF(ISTEXT(INDEX($AY$15:$BA$521,FF15,1)),INDEX($AY$15:$BA$521,FF15,1),IF(ISNUMBER(FF15),INDEX($AY$15:$BA$521,FF15,2),"-"))</f>
        <v>-</v>
      </c>
      <c r="HB15" s="361" t="str">
        <f t="shared" ref="HB15:HB78" si="62">IF(ISTEXT(INDEX($BB$15:$BD$521,FG15,1)),INDEX($BB$15:$BD$521,FG15,1),IF(ISNUMBER(FG15),INDEX($BB$15:$BD$521,FG15,2),"-"))</f>
        <v>-</v>
      </c>
      <c r="HC15" s="361" t="str">
        <f t="shared" ref="HC15:HC78" si="63">IF(ISTEXT(INDEX($BE$15:$BG$521,FH15,1)),INDEX($BE$15:$BG$521,FH15,1),IF(ISNUMBER(FH15),INDEX($BE$15:$BG$521,FH15,2),"-"))</f>
        <v>-</v>
      </c>
      <c r="HD15" s="361" t="str">
        <f t="shared" ref="HD15:HD78" si="64">IF(ISTEXT(INDEX($BH$15:$BJ$521,FI15,1)),INDEX($BH$15:$BJ$521,FI15,1),IF(ISNUMBER(FI15),INDEX($BH$15:$BJ$521,FI15,2),"-"))</f>
        <v>-</v>
      </c>
      <c r="HE15" s="361" t="str">
        <f t="shared" ref="HE15:HE78" si="65">IF(ISTEXT(INDEX($BK$15:$BM$521,FJ15,1)),INDEX($BK$15:$BM$521,FJ15,1),IF(ISNUMBER(FJ15),INDEX($BK$15:$BM$521,FJ15,2),"-"))</f>
        <v>-</v>
      </c>
      <c r="HF15" s="361" t="str">
        <f t="shared" ref="HF15:HF78" si="66">IF(ISTEXT(INDEX($BN$15:$BP$521,FK15,1)),INDEX($BN$15:$BP$521,FK15,1),IF(ISNUMBER(FK15),INDEX($BN$15:$BP$521,FK15,2),"-"))</f>
        <v>-</v>
      </c>
      <c r="HG15" s="361" t="str">
        <f t="shared" ref="HG15:HG78" si="67">IF(ISTEXT(INDEX($BQ$15:$BS$521,FL15,1)),INDEX($BQ$15:$BS$521,FL15,1),IF(ISNUMBER(FL15),INDEX($BQ$15:$BS$521,FL15,2),"-"))</f>
        <v>-</v>
      </c>
      <c r="HH15" s="361" t="str">
        <f t="shared" ref="HH15:HH78" si="68">IF(ISTEXT(INDEX($BT$15:$BV$521,FM15,1)),INDEX($BT$15:$BV$521,FM15,1),IF(ISNUMBER(FM15),INDEX($BT$15:$BV$521,FM15,2),"-"))</f>
        <v>-</v>
      </c>
      <c r="HI15" s="361" t="str">
        <f t="shared" ref="HI15:HI78" si="69">IF(ISTEXT(INDEX($BW$15:$BY$521,FN15,1)),INDEX($BW$15:$BY$521,FN15,1),IF(ISNUMBER(FN15),INDEX($BW$15:$BY$521,FN15,2),"-"))</f>
        <v>-</v>
      </c>
      <c r="HJ15" s="361" t="str">
        <f t="shared" ref="HJ15:HJ78" si="70">IF(ISTEXT(INDEX($BZ$15:$CB$521,FO15,1)),INDEX($BZ$15:$CB$521,FO15,1),IF(ISNUMBER(FO15),INDEX($BZ$15:$CB$521,FO15,2),"-"))</f>
        <v>-</v>
      </c>
      <c r="HK15" s="361" t="str">
        <f t="shared" ref="HK15:HK78" si="71">IF(ISTEXT(INDEX($CC$15:$CE$521,FP15,1)),INDEX($CC$15:$CE$521,FP15,1),IF(ISNUMBER(FP15),INDEX($CC$15:$CE$521,FP15,2),"-"))</f>
        <v>-</v>
      </c>
      <c r="HL15" s="361" t="str">
        <f t="shared" ref="HL15:HL78" si="72">IF(ISTEXT(INDEX($CF$15:$CH$521,FQ15,1)),INDEX($CF$15:$CH$521,FQ15,1),IF(ISNUMBER(FQ15),INDEX($CF$15:$CH$521,FQ15,2),"-"))</f>
        <v>-</v>
      </c>
      <c r="HM15" s="361" t="str">
        <f t="shared" ref="HM15:HM78" si="73">IF(ISTEXT(INDEX($CI$15:$CK$521,FR15,1)),INDEX($CI$15:$CK$521,FR15,1),IF(ISNUMBER(FR15),INDEX($CI$15:$CK$521,FR15,2),"-"))</f>
        <v>-</v>
      </c>
      <c r="HN15" s="361" t="str">
        <f t="shared" ref="HN15:HN78" si="74">IF(ISTEXT(INDEX($CL$15:$CN$521,FS15,1)),INDEX($CL$15:$CN$521,FS15,1),IF(ISNUMBER(FS15),INDEX($CL$15:$CN$521,FS15,2),"-"))</f>
        <v>-</v>
      </c>
      <c r="HO15" s="361" t="str">
        <f t="shared" ref="HO15:HO78" si="75">IF(ISTEXT(INDEX($CO$15:$CQ$521,FT15,1)),INDEX($CO$15:$CQ$521,FT15,1),IF(ISNUMBER(FT15),INDEX($CO$15:$CQ$521,FT15,2),"-"))</f>
        <v>-</v>
      </c>
      <c r="HP15" s="361" t="str">
        <f t="shared" ref="HP15:HP78" si="76">IF(ISTEXT(INDEX($CR$15:$CT$521,FU15,1)),INDEX($CR$15:$CT$521,FU15,1),IF(ISNUMBER(FU15),INDEX($CR$15:$CT$521,FU15,2),"-"))</f>
        <v>-</v>
      </c>
      <c r="HQ15" s="361" t="str">
        <f t="shared" ref="HQ15:HQ78" si="77">IF(ISTEXT(INDEX($CU$15:$CW$521,FV15,1)),INDEX($CU$15:$CW$521,FV15,1),IF(ISNUMBER(FV15),INDEX($CU$15:$CW$521,FV15,2),"-"))</f>
        <v>-</v>
      </c>
      <c r="HR15" s="361" t="str">
        <f t="shared" ref="HR15:HR78" si="78">IF(ISTEXT(INDEX($CX$15:$CZ$521,FW15,1)),INDEX($CX$15:$CZ$521,FW15,1),IF(ISNUMBER(FW15),INDEX($CX$15:$CZ$521,FW15,2),"-"))</f>
        <v>-</v>
      </c>
      <c r="HS15" s="361" t="str">
        <f t="shared" ref="HS15:HS78" si="79">IF(ISTEXT(INDEX($DA$15:$DC$521,FX15,1)),INDEX($DA$15:$DC$521,FX15,1),IF(ISNUMBER(FX15),INDEX($DA$15:$DC$521,FX15,2),"-"))</f>
        <v>-</v>
      </c>
      <c r="HT15" s="361" t="str">
        <f t="shared" ref="HT15:HT78" si="80">IF(ISTEXT(INDEX($DD$15:$DF$521,FY15,1)),INDEX($DD$15:$DF$521,FY15,1),IF(ISNUMBER(FY15),INDEX($DD$15:$DF$521,FY15,2),"-"))</f>
        <v>MST</v>
      </c>
      <c r="HU15" s="361" t="str">
        <f t="shared" ref="HU15:HU78" si="81">IF(ISTEXT(INDEX($DG$15:$DI$521,FZ15,1)),INDEX($DG$15:$DI$521,FZ15,1),IF(ISNUMBER(FZ15),INDEX($DG$15:$DI$521,FZ15,2),"-"))</f>
        <v>MST</v>
      </c>
      <c r="HV15" s="361" t="str">
        <f t="shared" ref="HV15:HV78" si="82">IF(ISTEXT(INDEX($DJ$15:$DL$521,GA15,1)),INDEX($DJ$15:$DL$521,GA15,1),IF(ISNUMBER(GA15),INDEX($DJ$15:$DL$521,GA15,2),"-"))</f>
        <v>-</v>
      </c>
      <c r="HW15" s="361" t="str">
        <f t="shared" ref="HW15:HW78" si="83">IF(ISTEXT(INDEX($DM$15:$DO$521,GB15,1)),INDEX($DM$15:$DO$521,GB15,1),IF(ISNUMBER(GB15),INDEX($DM$15:$DO$521,GB15,2),"-"))</f>
        <v>-</v>
      </c>
      <c r="HX15" s="361" t="str">
        <f t="shared" ref="HX15:HX78" si="84">IF(ISTEXT(INDEX($DP$15:$DR$521,GC15,1)),INDEX($DP$15:$DR$521,GC15,1),IF(ISNUMBER(GC15),INDEX($DP$15:$DR$521,GC15,2),"-"))</f>
        <v>-</v>
      </c>
      <c r="HY15" s="361" t="str">
        <f t="shared" ref="HY15:HY78" si="85">IF(ISTEXT(INDEX($DS$15:$DU$521,GD15,1)),INDEX($DS$15:$DU$521,GD15,1),IF(ISNUMBER(GD15),INDEX($DS$15:$DU$521,GD15,2),"-"))</f>
        <v>-</v>
      </c>
      <c r="HZ15" s="361" t="str">
        <f t="shared" ref="HZ15:HZ78" si="86">IF(ISTEXT(INDEX($DV$15:$DX$521,GE15,1)),INDEX($DV$15:$DX$521,GE15,1),IF(ISNUMBER(GE15),INDEX($DV$15:$DX$521,GE15,2),"-"))</f>
        <v>-</v>
      </c>
      <c r="IA15" s="361" t="str">
        <f t="shared" ref="IA15:IA78" si="87">IF(ISTEXT(INDEX($DY$15:$EA$521,GF15,1)),INDEX($DY$15:$EA$521,GF15,1),IF(ISNUMBER(GF15),INDEX($DY$15:$EA$521,GF15,2),"-"))</f>
        <v>-</v>
      </c>
      <c r="IB15" s="361" t="str">
        <f t="shared" ref="IB15:IB78" si="88">IF(ISTEXT(INDEX($EB$15:$ED$521,GG15,1)),INDEX($EB$15:$ED$521,GG15,1),IF(ISNUMBER(GG15),INDEX($EB$15:$ED$521,GG15,2),"-"))</f>
        <v>-</v>
      </c>
      <c r="IC15" s="361" t="str">
        <f t="shared" ref="IC15:IC78" si="89">IF(ISTEXT(INDEX($EE$15:$EG$521,GH15,1)),INDEX($EE$15:$EG$521,GH15,1),IF(ISNUMBER(GH15),INDEX($EE$15:$EG$521,GH15,2),"-"))</f>
        <v>-</v>
      </c>
      <c r="ID15" s="361" t="str">
        <f t="shared" ref="ID15:ID78" si="90">IF(ISTEXT(INDEX($EH$15:$EJ$521,GI15,1)),INDEX($EH$15:$EJ$521,GI15,1),IF(ISNUMBER(GI15),INDEX($EH$15:$EJ$521,GI15,2),"-"))</f>
        <v>-</v>
      </c>
      <c r="IE15" s="361" t="str">
        <f t="shared" ref="IE15:IE78" si="91">IF(ISTEXT(INDEX($EK$15:$EM$521,GJ15,1)),INDEX($EK$15:$EM$521,GJ15,1),IF(ISNUMBER(GJ15),INDEX($EK$15:$EM$521,GJ15,2),"-"))</f>
        <v>-</v>
      </c>
      <c r="IF15" s="444" t="s">
        <v>1247</v>
      </c>
      <c r="IG15" s="56" t="str">
        <f>IF(ISNUMBER($EQ15),INDEX($G$15:$H$521,$EQ15,2),"-")</f>
        <v>-</v>
      </c>
      <c r="IH15" s="56" t="str">
        <f>IF(ISNUMBER($ER15),INDEX($J$15:$K$521,$ER15,2),"-")</f>
        <v>-</v>
      </c>
      <c r="II15" s="56" t="str">
        <f>IF(ISNUMBER($ES15),INDEX($M$15:$N$521,$ES15,2),"-")</f>
        <v>-</v>
      </c>
      <c r="IJ15" s="56" t="str">
        <f>IF(ISNUMBER($ET15),INDEX($P$15:$Q$521,$ET15,2),"-")</f>
        <v>-</v>
      </c>
      <c r="IK15" s="56" t="str">
        <f t="shared" ref="IK15:IK78" si="92">IF(ISNUMBER(EU15),INDEX($S$15:$T$521,EU15,2),"-")</f>
        <v>-</v>
      </c>
      <c r="IL15" s="56" t="str">
        <f t="shared" ref="IL15:IL78" si="93">IF(ISNUMBER(EV15),INDEX($V$15:$W$521,EV15,2),"-")</f>
        <v>-</v>
      </c>
      <c r="IM15" s="56" t="str">
        <f t="shared" ref="IM15:IM78" si="94">IF(ISNUMBER(EW15),INDEX($Y$15:$Z$521,EW15,2),"-")</f>
        <v>-</v>
      </c>
      <c r="IN15" s="56" t="str">
        <f t="shared" ref="IN15:IN78" si="95">IF(ISNUMBER(EX15),INDEX($AB$15:$AC$521,EX15,2),"-")</f>
        <v>-</v>
      </c>
      <c r="IO15" s="56" t="str">
        <f t="shared" ref="IO15:IO78" si="96">IF(ISNUMBER(EY15),INDEX($AE$15:$AF$521,EY15,2),"-")</f>
        <v>-</v>
      </c>
      <c r="IP15" s="56" t="str">
        <f t="shared" ref="IP15:IP78" si="97">IF(ISNUMBER(EZ15),INDEX($AH$15:$AI$521,EZ15,2),"-")</f>
        <v>-</v>
      </c>
      <c r="IQ15" s="56" t="str">
        <f t="shared" ref="IQ15:IQ78" si="98">IF(ISNUMBER(FA15),INDEX($AK$15:$AL$521,FA15,2),"-")</f>
        <v>-</v>
      </c>
      <c r="IR15" s="56" t="str">
        <f t="shared" ref="IR15:IR78" si="99">IF(ISNUMBER(FB15),INDEX($AN$15:$AO$521,FB15,2),"-")</f>
        <v>-</v>
      </c>
      <c r="IS15" s="56" t="str">
        <f t="shared" ref="IS15:IS78" si="100">IF(ISNUMBER(FC15),INDEX($AQ$15:$AR$521,FC15,2),"-")</f>
        <v>-</v>
      </c>
      <c r="IT15" s="56" t="str">
        <f t="shared" ref="IT15:IT78" si="101">IF(ISNUMBER(FD15),INDEX($AT$15:$AU$521,FD15,2),"-")</f>
        <v>-</v>
      </c>
      <c r="IU15" s="56" t="str">
        <f t="shared" ref="IU15:IU78" si="102">IF(ISNUMBER(FE15),INDEX($AW$15:$AX$521,FE15,2),"-")</f>
        <v>-</v>
      </c>
      <c r="IV15" s="56" t="str">
        <f t="shared" ref="IV15:IV78" si="103">IF(ISNUMBER(FF15),INDEX($AZ$15:$BA$521,FF15,2),"-")</f>
        <v>-</v>
      </c>
      <c r="IW15" s="56" t="str">
        <f t="shared" ref="IW15:IW78" si="104">IF(ISNUMBER(FG15),INDEX($BC$15:$BD$521,FG15,2),"-")</f>
        <v>-</v>
      </c>
      <c r="IX15" s="56" t="str">
        <f t="shared" ref="IX15:IX78" si="105">IF(ISNUMBER(FH15),INDEX($BF$15:$BG$521,FH15,2),"-")</f>
        <v>-</v>
      </c>
      <c r="IY15" s="56" t="str">
        <f t="shared" ref="IY15:IY78" si="106">IF(ISNUMBER(FI15),INDEX($BI$15:$BJ$521,FI15,2),"-")</f>
        <v>-</v>
      </c>
      <c r="IZ15" s="56" t="str">
        <f t="shared" ref="IZ15:IZ78" si="107">IF(ISNUMBER(FJ15),INDEX($BL$15:$BM$521,FJ15,2),"-")</f>
        <v>-</v>
      </c>
      <c r="JA15" s="56" t="str">
        <f t="shared" ref="JA15:JA78" si="108">IF(ISNUMBER(FK15),INDEX($BO$15:$BP$521,FK15,2),"-")</f>
        <v>-</v>
      </c>
      <c r="JB15" s="56" t="str">
        <f t="shared" ref="JB15:JB78" si="109">IF(ISNUMBER(FL15),INDEX($BR$15:$BS$521,FL15,2),"-")</f>
        <v>-</v>
      </c>
      <c r="JC15" s="56" t="str">
        <f t="shared" ref="JC15:JC78" si="110">IF(ISNUMBER(FM15),INDEX($BU$15:$BV$521,FM15,2),"-")</f>
        <v>-</v>
      </c>
      <c r="JD15" s="56" t="str">
        <f t="shared" ref="JD15:JD78" si="111">IF(ISNUMBER(FN15),INDEX($BX$15:$BY$521,FN15,2),"-")</f>
        <v>-</v>
      </c>
      <c r="JE15" s="56" t="str">
        <f t="shared" ref="JE15:JE78" si="112">IF(ISNUMBER(FO15),INDEX($CA$15:$CB$521,FO15,2),"-")</f>
        <v>-</v>
      </c>
      <c r="JF15" s="56" t="str">
        <f t="shared" ref="JF15:JF78" si="113">IF(ISNUMBER(FP15),INDEX($CD$15:$CE$521,FP15,2),"-")</f>
        <v>-</v>
      </c>
      <c r="JG15" s="56" t="str">
        <f t="shared" ref="JG15:JG78" si="114">IF(ISNUMBER(FQ15),INDEX($CG$15:$CH$521,FQ15,2),"-")</f>
        <v>-</v>
      </c>
      <c r="JH15" s="56" t="str">
        <f t="shared" ref="JH15:JH78" si="115">IF(ISNUMBER(FR15),INDEX($CJ$15:$CK$521,FR15,2),"-")</f>
        <v>-</v>
      </c>
      <c r="JI15" s="56" t="str">
        <f t="shared" ref="JI15:JI78" si="116">IF(ISNUMBER(FS15),INDEX($CM$15:$CN$521,FS15,2),"-")</f>
        <v>-</v>
      </c>
      <c r="JJ15" s="56" t="str">
        <f t="shared" ref="JJ15:JJ78" si="117">IF(ISNUMBER(FT15),INDEX($CP$15:$CQ$521,FT15,2),"-")</f>
        <v>-</v>
      </c>
      <c r="JK15" s="56" t="str">
        <f t="shared" ref="JK15:JK78" si="118">IF(ISNUMBER(FU15),INDEX($CS$15:$CT$521,FU15,2),"-")</f>
        <v>-</v>
      </c>
      <c r="JL15" s="56" t="str">
        <f t="shared" ref="JL15:JL78" si="119">IF(ISNUMBER(FV15),INDEX($CV$15:$CW$521,FV15,2),"-")</f>
        <v>-</v>
      </c>
      <c r="JM15" s="56" t="str">
        <f t="shared" ref="JM15:JM78" si="120">IF(ISNUMBER(FW15),INDEX($CY$15:$CZ$521,FW15,2),"-")</f>
        <v>-</v>
      </c>
      <c r="JN15" s="56" t="str">
        <f t="shared" ref="JN15:JN78" si="121">IF(ISNUMBER(FX15),INDEX($DB$15:$DC$521,FX15,2),"-")</f>
        <v>-</v>
      </c>
      <c r="JO15" s="56" t="str">
        <f t="shared" ref="JO15:JO78" si="122">IF(ISNUMBER(FY15),INDEX($DE$15:$DF$521,FY15,2),"-")</f>
        <v>---------------</v>
      </c>
      <c r="JP15" s="56" t="str">
        <f t="shared" ref="JP15:JP78" si="123">IF(ISNUMBER(FZ15),INDEX($DH$15:$DI$521,FZ15,2),"-")</f>
        <v>---------------</v>
      </c>
      <c r="JQ15" s="56" t="str">
        <f t="shared" ref="JQ15:JQ78" si="124">IF(ISNUMBER(GA15),INDEX($DK$15:$DL$521,GA15,2),"-")</f>
        <v>-</v>
      </c>
      <c r="JR15" s="56" t="str">
        <f t="shared" ref="JR15:JR78" si="125">IF(ISNUMBER(GB15),INDEX($DN$15:$DO$521,GB15,2),"-")</f>
        <v>-</v>
      </c>
      <c r="JS15" s="56" t="str">
        <f t="shared" ref="JS15:JS78" si="126">IF(ISNUMBER(GC15),INDEX($DQ$15:$DR$521,GC15,2),"-")</f>
        <v>-</v>
      </c>
      <c r="JT15" s="56" t="str">
        <f t="shared" ref="JT15:JT78" si="127">IF(ISNUMBER(GD15),INDEX($DT$15:$DU$521,GD15,2),"-")</f>
        <v>-</v>
      </c>
      <c r="JU15" s="56" t="str">
        <f t="shared" ref="JU15:JU78" si="128">IF(ISNUMBER(GE15),INDEX($DW$15:$DX$521,GE15,2),"-")</f>
        <v>-</v>
      </c>
      <c r="JV15" s="56" t="str">
        <f t="shared" ref="JV15:JV78" si="129">IF(ISNUMBER(GF15),INDEX($DZ$15:$EA$521,GF15,2),"-")</f>
        <v>-</v>
      </c>
      <c r="JW15" s="56" t="str">
        <f t="shared" ref="JW15:JW78" si="130">IF(ISNUMBER(GG15),INDEX($EC$15:$ED$521,GG15,2),"-")</f>
        <v>-</v>
      </c>
      <c r="JX15" s="56" t="str">
        <f t="shared" ref="JX15:JX78" si="131">IF(ISNUMBER(GH15),INDEX($EF$15:$EG$521,GH15,2),"-")</f>
        <v>-</v>
      </c>
      <c r="JY15" s="56" t="str">
        <f t="shared" ref="JY15:JY78" si="132">IF(ISNUMBER(GI15),INDEX($EI$15:$EJ$521,GI15,2),"-")</f>
        <v>-</v>
      </c>
      <c r="JZ15" s="56" t="str">
        <f t="shared" ref="JZ15:JZ78" si="133">IF(ISNUMBER(GJ15),INDEX($EL$15:$EM$521,GJ15,2),"-")</f>
        <v>-</v>
      </c>
      <c r="KA15" s="444" t="s">
        <v>1247</v>
      </c>
      <c r="KB15" s="360">
        <f>IF(ISNUMBER(INDEX($EQ$15:$GK$521,$B15,EO$11)),MAX(KB$14:KB14)+1,0)</f>
        <v>0</v>
      </c>
      <c r="KC15" s="360">
        <f>IF($B15&lt;=MAX($KB$14:$KB$523),MATCH(B15,$KB$15:$KB$523,0),"")</f>
        <v>19</v>
      </c>
      <c r="KD15" s="373" t="s">
        <v>2</v>
      </c>
      <c r="KE15" s="391" t="str">
        <f t="shared" ref="KE15:KE46" si="134">IF(IF(ISNUMBER(MATCH(INDEX($LB15:$LN15,1,KE$14),$EO$15:$EO$520,0)),1,"")=1,INDEX($LB15:$LN15,1,KE$14),"")</f>
        <v>TDIS</v>
      </c>
      <c r="KF15" s="302" t="str">
        <f t="shared" ref="KF15:KF46" si="135">IF(KE15="","",IF(ISNUMBER(MATCH(KE15,$C$15:$C$523,0)),INDEX($IG$15:$KA$523,MATCH(KE15,$C$15:$C$523,0),$EO$11),"-"))</f>
        <v>---------------</v>
      </c>
      <c r="KG15" s="69"/>
      <c r="KH15" s="391" t="str">
        <f t="shared" ref="KH15:KH46" si="136">IF(IF(ISNUMBER(MATCH(INDEX($LB15:$LN15,1,KH$14),$EO$15:$EO$520,0)),1,"")=1,INDEX($LB15:$LN15,1,KH$14),"")</f>
        <v/>
      </c>
      <c r="KI15" s="302" t="str">
        <f t="shared" ref="KI15:KI46" si="137">IF(KH15="","",IF(ISNUMBER(MATCH(KH15,$C$15:$C$523,0)),INDEX($IG$15:$KA$523,MATCH(KH15,$C$15:$C$523,0),$EO$11),"-"))</f>
        <v/>
      </c>
      <c r="KJ15" s="69"/>
      <c r="KK15" s="391" t="str">
        <f t="shared" ref="KK15:KK46" si="138">IF(IF(ISNUMBER(MATCH(INDEX($LB15:$LN15,1,KK$14),$EO$15:$EO$520,0)),1,"")=1,INDEX($LB15:$LN15,1,KK$14),"")</f>
        <v/>
      </c>
      <c r="KL15" s="302" t="str">
        <f t="shared" ref="KL15:KL46" si="139">IF(KK15="","",IF(ISNUMBER(MATCH(KK15,$C$15:$C$523,0)),INDEX($IG$15:$KA$523,MATCH(KK15,$C$15:$C$523,0),$EO$11),"-"))</f>
        <v/>
      </c>
      <c r="KM15" s="69"/>
      <c r="KN15" s="391" t="str">
        <f t="shared" ref="KN15:KN46" si="140">IF(IF(ISNUMBER(MATCH(INDEX($LB15:$LN15,1,KN$14),$EO$15:$EO$520,0)),1,"")=1,INDEX($LB15:$LN15,1,KN$14),"")</f>
        <v/>
      </c>
      <c r="KO15" s="302" t="str">
        <f t="shared" ref="KO15:KO46" si="141">IF(KN15="","",IF(ISNUMBER(MATCH(KN15,$C$15:$C$523,0)),INDEX($IG$15:$KA$523,MATCH(KN15,$C$15:$C$523,0),$EO$11),"-"))</f>
        <v/>
      </c>
      <c r="KP15" s="69"/>
      <c r="KQ15" s="391" t="str">
        <f t="shared" ref="KQ15:KQ46" si="142">IF(IF(ISNUMBER(MATCH(INDEX($LB15:$LN15,1,KQ$14),$EO$15:$EO$520,0)),1,"")=1,INDEX($LB15:$LN15,1,KQ$14),"")</f>
        <v/>
      </c>
      <c r="KR15" s="302" t="str">
        <f t="shared" ref="KR15:KR78" si="143">IF(KQ15="","",IF(ISNUMBER(MATCH(KQ15,$C$15:$C$523,0)),INDEX($IG$15:$KA$523,MATCH(KQ15,$C$15:$C$523,0),$EO$11),"-"))</f>
        <v/>
      </c>
      <c r="KS15" s="69"/>
      <c r="KT15" s="391" t="str">
        <f t="shared" ref="KT15:KT46" si="144">IF(IF(ISNUMBER(MATCH(INDEX($LB15:$LN15,1,KT$14),$EO$15:$EO$520,0)),1,"")=1,INDEX($LB15:$LN15,1,KT$14),"")</f>
        <v/>
      </c>
      <c r="KU15" s="302" t="str">
        <f t="shared" ref="KU15:KU78" si="145">IF(KT15="","",IF(ISNUMBER(MATCH(KT15,$C$15:$C$523,0)),INDEX($IG$15:$KA$523,MATCH(KT15,$C$15:$C$523,0),$EO$11),"-"))</f>
        <v/>
      </c>
      <c r="KV15" s="69"/>
      <c r="KW15" s="391" t="str">
        <f t="shared" ref="KW15:KW46" si="146">IF(IF(ISNUMBER(MATCH(INDEX($LB15:$LN15,1,KW$14),$EO$15:$EO$520,0)),1,"")=1,INDEX($LB15:$LN15,1,KW$14),"")</f>
        <v>IMS</v>
      </c>
      <c r="KX15" s="302" t="str">
        <f t="shared" ref="KX15:KX78" si="147">IF(KW15="","",IF(ISNUMBER(MATCH(KW15,$C$15:$C$523,0)),INDEX($IG$15:$KA$523,MATCH(KW15,$C$15:$C$523,0),$EO$11),"-"))</f>
        <v>---------------</v>
      </c>
      <c r="KY15" s="69"/>
      <c r="KZ15" s="283" t="str">
        <f t="shared" ref="KZ15:KZ78" si="148">IF(ISNUMBER(MH15),INDEX($EO$15:$EO$520,MATCH(MH15,$MG$15:$MG$520,0),1),"")</f>
        <v>icelltype_str</v>
      </c>
      <c r="LA15" s="26"/>
      <c r="LB15" s="249" t="s">
        <v>1256</v>
      </c>
      <c r="LC15" s="249" t="s">
        <v>662</v>
      </c>
      <c r="LD15" s="249" t="s">
        <v>669</v>
      </c>
      <c r="LE15" s="249" t="s">
        <v>210</v>
      </c>
      <c r="LF15" s="249" t="s">
        <v>665</v>
      </c>
      <c r="LG15" s="249" t="s">
        <v>797</v>
      </c>
      <c r="LH15" s="249" t="s">
        <v>620</v>
      </c>
      <c r="LI15" s="249"/>
      <c r="LJ15" s="249"/>
      <c r="LK15" s="249"/>
      <c r="LL15" s="249"/>
      <c r="LM15" s="249"/>
      <c r="LN15" s="63"/>
      <c r="LO15" s="251">
        <f t="shared" ref="LO15:LO78" si="149">IF(LB15&lt;&gt;"",ROW()-$C$14,0)</f>
        <v>1</v>
      </c>
      <c r="LP15" s="251">
        <f t="shared" ref="LP15:LP78" si="150">IF(LC15&lt;&gt;"",ROW()-$C$14,0)</f>
        <v>1</v>
      </c>
      <c r="LQ15" s="251">
        <f t="shared" ref="LQ15:LQ78" si="151">IF(LD15&lt;&gt;"",ROW()-$C$14,0)</f>
        <v>1</v>
      </c>
      <c r="LR15" s="251">
        <f t="shared" ref="LR15:LR78" si="152">IF(LE15&lt;&gt;"",ROW()-$C$14,0)</f>
        <v>1</v>
      </c>
      <c r="LS15" s="251">
        <f t="shared" ref="LS15:LS78" si="153">IF(LF15&lt;&gt;"",ROW()-$C$14,0)</f>
        <v>1</v>
      </c>
      <c r="LT15" s="251">
        <f t="shared" ref="LT15:LT78" si="154">IF(LG15&lt;&gt;"",ROW()-$C$14,0)</f>
        <v>1</v>
      </c>
      <c r="LU15" s="251">
        <f t="shared" ref="LU15:LU78" si="155">IF(LH15&lt;&gt;"",ROW()-$C$14,0)</f>
        <v>1</v>
      </c>
      <c r="LV15" s="251">
        <f t="shared" ref="LV15:LV78" si="156">IF(LI15&lt;&gt;"",ROW()-$C$14,0)</f>
        <v>0</v>
      </c>
      <c r="LW15" s="251">
        <f t="shared" ref="LW15:LW78" si="157">IF(LJ15&lt;&gt;"",ROW()-$C$14,0)</f>
        <v>0</v>
      </c>
      <c r="LX15" s="251">
        <f t="shared" ref="LX15:LX78" si="158">IF(LK15&lt;&gt;"",ROW()-$C$14,0)</f>
        <v>0</v>
      </c>
      <c r="LY15" s="251">
        <f t="shared" ref="LY15:LY78" si="159">IF(LL15&lt;&gt;"",ROW()-$C$14,0)</f>
        <v>0</v>
      </c>
      <c r="LZ15" s="251">
        <f t="shared" ref="LZ15:LZ78" si="160">IF(LM15&lt;&gt;"",ROW()-$C$14,0)</f>
        <v>0</v>
      </c>
      <c r="MA15" s="63">
        <f t="shared" ref="MA15:MA78" si="161">IF(B15&gt;$MA$12,"",_xlfn.IFS(B15&lt;=LO$12,$LO$13,B15&lt;=LP$12,$LP$13,B15&lt;=LQ$12,$LQ$13,B15&lt;=LR$12,$LR$13,B15&lt;=LS$12,$LS$13,B15&lt;=LT$12,$LT$13,B15&lt;=LU$12,$LU$13,B15&lt;=LV$12,$LV$13,B15&lt;=LW$12,$LW$13,B15&lt;=LX$12,$LX$13,B15&lt;=LY$12,$LY$13,B15&lt;=LZ$12,$LZ$13))</f>
        <v>1</v>
      </c>
      <c r="MB15" s="63">
        <f t="shared" ref="MB15:MB78" si="162">IF(MA15="","",IF(MA14=MA15,0,1))</f>
        <v>1</v>
      </c>
      <c r="MC15" s="63">
        <f>IF(LZ15="","",IF(MA15=1,1,MC14+1))</f>
        <v>1</v>
      </c>
      <c r="MD15" s="63">
        <f>IF(MA15="","",IF(MB15=1,1,MD14+1))</f>
        <v>1</v>
      </c>
      <c r="ME15" s="63" t="str">
        <f t="shared" ref="ME15:ME78" si="163">IF(ISNUMBER(MA15),INDEX($LB$15:$LH$101,MD15,MA15),"")</f>
        <v>TDIS</v>
      </c>
      <c r="MF15" s="315">
        <f t="shared" ref="MF15:MF78" si="164">IF(ISNUMBER(MD15),MATCH(EO15,$ME$15:$ME$520,0),"")</f>
        <v>15</v>
      </c>
      <c r="MG15" s="315">
        <f>IF(ISNUMBER(MATCH(EO15,$ME$15:$ME$520,0)),0,MAX(MG$14:MG14)+1)</f>
        <v>0</v>
      </c>
      <c r="MH15" s="315">
        <f t="shared" ref="MH15:MH78" si="165">IF(B15&lt;=$MH$14,B15,"")</f>
        <v>1</v>
      </c>
      <c r="MI15" s="367">
        <f t="shared" ref="MI15:MI46" si="166">IF(OR(MK15="",MK15=0),"",B15)</f>
        <v>1</v>
      </c>
      <c r="MJ15" s="341"/>
      <c r="MK15" s="342" t="str">
        <f t="shared" ref="MK15:MK46" si="167">IF(ISNUMBER(MATCH($B15,$F$14:$EN$14,0)),INDEX($F$13:$EN$13,1,MATCH($B15,$F$14:$EN$14,0)),"")</f>
        <v>37_p1</v>
      </c>
      <c r="ML15" s="456" t="s">
        <v>624</v>
      </c>
      <c r="MM15" s="343"/>
      <c r="MN15" s="26">
        <v>0</v>
      </c>
      <c r="MO15" s="26"/>
      <c r="MP15" s="411"/>
      <c r="MQ15" s="26">
        <v>0</v>
      </c>
      <c r="MR15" s="238"/>
      <c r="MS15" s="411"/>
      <c r="MT15" s="26"/>
      <c r="MU15" s="26">
        <v>0</v>
      </c>
      <c r="MV15" s="238"/>
      <c r="MW15" s="411"/>
      <c r="MX15" s="26"/>
      <c r="MY15" s="26"/>
      <c r="MZ15" s="26"/>
      <c r="NA15" s="26"/>
      <c r="NB15" s="26" t="s">
        <v>2</v>
      </c>
      <c r="NC15" s="26"/>
      <c r="ND15" s="26"/>
      <c r="NE15" s="26"/>
      <c r="NF15" s="26"/>
      <c r="NG15" s="26"/>
      <c r="NH15" s="26"/>
      <c r="NI15" s="26"/>
      <c r="NJ15" s="26"/>
      <c r="NK15" s="26" t="s">
        <v>2</v>
      </c>
      <c r="NL15" s="453" t="s">
        <v>20</v>
      </c>
      <c r="NM15" s="307" t="s">
        <v>2</v>
      </c>
      <c r="NN15" s="26"/>
      <c r="NO15" s="203"/>
      <c r="NP15" s="203"/>
      <c r="NQ15" s="203"/>
      <c r="NR15" s="18"/>
      <c r="NS15" s="144" t="s">
        <v>317</v>
      </c>
      <c r="NT15" s="144" t="s">
        <v>316</v>
      </c>
      <c r="NU15" s="144" t="s">
        <v>315</v>
      </c>
      <c r="NV15" s="144" t="s">
        <v>314</v>
      </c>
      <c r="NW15" s="144" t="s">
        <v>313</v>
      </c>
      <c r="NX15" s="155"/>
      <c r="NY15" s="144" t="s">
        <v>317</v>
      </c>
      <c r="NZ15" s="144" t="s">
        <v>316</v>
      </c>
      <c r="OA15" s="144" t="s">
        <v>315</v>
      </c>
      <c r="OB15" s="144" t="s">
        <v>314</v>
      </c>
      <c r="OC15" s="144" t="s">
        <v>313</v>
      </c>
      <c r="OD15" s="84"/>
      <c r="OE15" s="172">
        <v>6.9217200000000019E-3</v>
      </c>
      <c r="OF15" s="111">
        <v>840.8</v>
      </c>
      <c r="OG15" s="112">
        <v>839.76946715696113</v>
      </c>
      <c r="OH15" s="102">
        <v>0.29083755612369999</v>
      </c>
      <c r="OI15" s="115">
        <v>839.47140000000002</v>
      </c>
      <c r="OJ15" s="131">
        <v>10</v>
      </c>
      <c r="OK15" s="160">
        <v>0.29083755612369999</v>
      </c>
      <c r="OL15" s="121">
        <v>835.24509999999998</v>
      </c>
      <c r="OM15" s="166">
        <v>6.9199999999999999E-3</v>
      </c>
      <c r="ON15" s="125">
        <v>839.4</v>
      </c>
      <c r="OO15" s="83">
        <v>12</v>
      </c>
      <c r="OP15" s="104">
        <v>0.29083755612369999</v>
      </c>
      <c r="OQ15" s="133">
        <v>835.24509999999998</v>
      </c>
      <c r="OR15" s="128">
        <f t="shared" si="9"/>
        <v>6.9199999999999999E-3</v>
      </c>
      <c r="OS15" s="109"/>
      <c r="OT15" s="128">
        <v>6.9217200000000019E-3</v>
      </c>
      <c r="OU15" s="143">
        <f t="shared" si="10"/>
        <v>6.9199999999999999E-3</v>
      </c>
      <c r="OV15" s="143">
        <f t="shared" si="11"/>
        <v>0.16608000000000001</v>
      </c>
      <c r="OW15" s="143">
        <f t="shared" si="12"/>
        <v>9.9648000000000003</v>
      </c>
      <c r="OX15" s="143">
        <f t="shared" si="13"/>
        <v>9.9648000000000003</v>
      </c>
      <c r="OY15" s="84"/>
      <c r="OZ15" s="26"/>
      <c r="PA15" s="251" t="str">
        <f t="shared" ref="PA15:PA78" si="168">IF(AND(ISNUMBER(PA$14),ISNUMBER(MATCH($ME15,GL$15:GL$520,0))),$ME15,"")</f>
        <v/>
      </c>
      <c r="PB15" s="251" t="str">
        <f t="shared" ref="PB15:PB78" si="169">IF(AND(ISNUMBER(PB$14),ISNUMBER(MATCH($ME15,GM$15:GM$520,0))),$ME15,"")</f>
        <v/>
      </c>
      <c r="PC15" s="251" t="str">
        <f t="shared" ref="PC15:PC78" si="170">IF(AND(ISNUMBER(PC$14),ISNUMBER(MATCH($ME15,GN$15:GN$520,0))),$ME15,"")</f>
        <v/>
      </c>
      <c r="PD15" s="251" t="str">
        <f t="shared" ref="PD15:PD78" si="171">IF(AND(ISNUMBER(PD$14),ISNUMBER(MATCH($ME15,GO$15:GO$520,0))),$ME15,"")</f>
        <v/>
      </c>
      <c r="PE15" s="251" t="str">
        <f t="shared" ref="PE15:PE78" si="172">IF(AND(ISNUMBER(PE$14),ISNUMBER(MATCH($ME15,GP$15:GP$520,0))),$ME15,"")</f>
        <v/>
      </c>
      <c r="PF15" s="251" t="str">
        <f t="shared" ref="PF15:PF78" si="173">IF(AND(ISNUMBER(PF$14),ISNUMBER(MATCH($ME15,GQ$15:GQ$520,0))),$ME15,"")</f>
        <v/>
      </c>
      <c r="PG15" s="251" t="str">
        <f t="shared" ref="PG15:PG78" si="174">IF(AND(ISNUMBER(PG$14),ISNUMBER(MATCH($ME15,GR$15:GR$520,0))),$ME15,"")</f>
        <v/>
      </c>
      <c r="PH15" s="251" t="str">
        <f t="shared" ref="PH15:PH78" si="175">IF(AND(ISNUMBER(PH$14),ISNUMBER(MATCH($ME15,GS$15:GS$520,0))),$ME15,"")</f>
        <v/>
      </c>
      <c r="PI15" s="251" t="str">
        <f t="shared" ref="PI15:PI78" si="176">IF(AND(ISNUMBER(PI$14),ISNUMBER(MATCH($ME15,GT$15:GT$520,0))),$ME15,"")</f>
        <v/>
      </c>
      <c r="PJ15" s="251" t="str">
        <f t="shared" ref="PJ15:PJ78" si="177">IF(AND(ISNUMBER(PJ$14),ISNUMBER(MATCH($ME15,GU$15:GU$520,0))),$ME15,"")</f>
        <v/>
      </c>
      <c r="PK15" s="251" t="str">
        <f t="shared" ref="PK15:PK78" si="178">IF(AND(ISNUMBER(PK$14),ISNUMBER(MATCH($ME15,GV$15:GV$520,0))),$ME15,"")</f>
        <v/>
      </c>
      <c r="PL15" s="251" t="str">
        <f t="shared" ref="PL15:PL78" si="179">IF(AND(ISNUMBER(PL$14),ISNUMBER(MATCH($ME15,GW$15:GW$520,0))),$ME15,"")</f>
        <v/>
      </c>
      <c r="PM15" s="251" t="str">
        <f t="shared" ref="PM15:PM78" si="180">IF(AND(ISNUMBER(PM$14),ISNUMBER(MATCH($ME15,GX$15:GX$520,0))),$ME15,"")</f>
        <v>TDIS</v>
      </c>
      <c r="PN15" s="251" t="str">
        <f t="shared" ref="PN15:PN78" si="181">IF(AND(ISNUMBER(PN$14),ISNUMBER(MATCH($ME15,GY$15:GY$520,0))),$ME15,"")</f>
        <v>TDIS</v>
      </c>
      <c r="PO15" s="251" t="str">
        <f t="shared" ref="PO15:PO78" si="182">IF(AND(ISNUMBER(PO$14),ISNUMBER(MATCH($ME15,GZ$15:GZ$520,0))),$ME15,"")</f>
        <v>TDIS</v>
      </c>
      <c r="PP15" s="251" t="str">
        <f t="shared" ref="PP15:PP78" si="183">IF(AND(ISNUMBER(PP$14),ISNUMBER(MATCH($ME15,HA$15:HA$520,0))),$ME15,"")</f>
        <v>TDIS</v>
      </c>
      <c r="PQ15" s="251" t="str">
        <f t="shared" ref="PQ15:PQ78" si="184">IF(AND(ISNUMBER(PQ$14),ISNUMBER(MATCH($ME15,HB$15:HB$520,0))),$ME15,"")</f>
        <v>TDIS</v>
      </c>
      <c r="PR15" s="251" t="str">
        <f t="shared" ref="PR15:PR78" si="185">IF(AND(ISNUMBER(PR$14),ISNUMBER(MATCH($ME15,HC$15:HC$520,0))),$ME15,"")</f>
        <v>TDIS</v>
      </c>
      <c r="PS15" s="251" t="str">
        <f t="shared" ref="PS15:PS78" si="186">IF(AND(ISNUMBER(PS$14),ISNUMBER(MATCH($ME15,HD$15:HD$520,0))),$ME15,"")</f>
        <v>TDIS</v>
      </c>
      <c r="PT15" s="251" t="str">
        <f t="shared" ref="PT15:PT78" si="187">IF(AND(ISNUMBER(PT$14),ISNUMBER(MATCH($ME15,HE$15:HE$520,0))),$ME15,"")</f>
        <v>TDIS</v>
      </c>
      <c r="PU15" s="251" t="str">
        <f t="shared" ref="PU15:PU78" si="188">IF(AND(ISNUMBER(PU$14),ISNUMBER(MATCH($ME15,HF$15:HF$520,0))),$ME15,"")</f>
        <v>TDIS</v>
      </c>
      <c r="PV15" s="251" t="str">
        <f t="shared" ref="PV15:PV78" si="189">IF(AND(ISNUMBER(PV$14),ISNUMBER(MATCH($ME15,HG$15:HG$520,0))),$ME15,"")</f>
        <v>TDIS</v>
      </c>
      <c r="PW15" s="251" t="str">
        <f t="shared" ref="PW15:PW78" si="190">IF(AND(ISNUMBER(PW$14),ISNUMBER(MATCH($ME15,HH$15:HH$520,0))),$ME15,"")</f>
        <v>TDIS</v>
      </c>
      <c r="PX15" s="251" t="str">
        <f t="shared" ref="PX15:PX78" si="191">IF(AND(ISNUMBER(PX$14),ISNUMBER(MATCH($ME15,HI$15:HI$520,0))),$ME15,"")</f>
        <v/>
      </c>
      <c r="PY15" s="251" t="str">
        <f t="shared" ref="PY15:PY78" si="192">IF(AND(ISNUMBER(PY$14),ISNUMBER(MATCH($ME15,HJ$15:HJ$520,0))),$ME15,"")</f>
        <v/>
      </c>
      <c r="PZ15" s="251" t="str">
        <f t="shared" ref="PZ15:PZ78" si="193">IF(AND(ISNUMBER(PZ$14),ISNUMBER(MATCH($ME15,HK$15:HK$520,0))),$ME15,"")</f>
        <v/>
      </c>
      <c r="QA15" s="251" t="str">
        <f t="shared" ref="QA15:QA78" si="194">IF(AND(ISNUMBER(QA$14),ISNUMBER(MATCH($ME15,HL$15:HL$520,0))),$ME15,"")</f>
        <v>TDIS</v>
      </c>
      <c r="QB15" s="251" t="str">
        <f t="shared" ref="QB15:QB78" si="195">IF(AND(ISNUMBER(QB$14),ISNUMBER(MATCH($ME15,HM$15:HM$520,0))),$ME15,"")</f>
        <v>TDIS</v>
      </c>
      <c r="QC15" s="251" t="str">
        <f t="shared" ref="QC15:QC78" si="196">IF(AND(ISNUMBER(QC$14),ISNUMBER(MATCH($ME15,HN$15:HN$520,0))),$ME15,"")</f>
        <v>TDIS</v>
      </c>
      <c r="QD15" s="251" t="str">
        <f t="shared" ref="QD15:QD78" si="197">IF(AND(ISNUMBER(QD$14),ISNUMBER(MATCH($ME15,HO$15:HO$520,0))),$ME15,"")</f>
        <v>TDIS</v>
      </c>
      <c r="QE15" s="251" t="str">
        <f t="shared" ref="QE15:QE78" si="198">IF(AND(ISNUMBER(QE$14),ISNUMBER(MATCH($ME15,HP$15:HP$520,0))),$ME15,"")</f>
        <v>TDIS</v>
      </c>
      <c r="QF15" s="63">
        <f t="shared" ref="QF15:QF78" si="199">COUNTIF(PA15:QB15,"="&amp;ME15)</f>
        <v>13</v>
      </c>
      <c r="QG15" s="26" t="s">
        <v>2</v>
      </c>
      <c r="QH15" s="26"/>
      <c r="QI15" s="26"/>
      <c r="QJ15" s="26"/>
      <c r="QK15" s="26"/>
      <c r="QL15" s="26"/>
      <c r="QM15" s="26"/>
      <c r="QN15" s="26"/>
    </row>
    <row r="16" spans="1:456" s="3" customFormat="1" ht="6" customHeight="1" x14ac:dyDescent="0.15">
      <c r="A16" s="282" t="s">
        <v>729</v>
      </c>
      <c r="B16" s="447">
        <f t="shared" si="43"/>
        <v>2</v>
      </c>
      <c r="C16" s="73" t="s">
        <v>49</v>
      </c>
      <c r="D16" s="339" t="s">
        <v>887</v>
      </c>
      <c r="E16" s="59"/>
      <c r="F16" s="229" t="s">
        <v>59</v>
      </c>
      <c r="G16" s="295" t="s">
        <v>68</v>
      </c>
      <c r="H16" s="295" t="s">
        <v>86</v>
      </c>
      <c r="I16" s="229"/>
      <c r="J16" s="295" t="s">
        <v>59</v>
      </c>
      <c r="K16" s="295" t="s">
        <v>92</v>
      </c>
      <c r="L16" s="229" t="s">
        <v>59</v>
      </c>
      <c r="M16" s="295" t="s">
        <v>68</v>
      </c>
      <c r="N16" s="295" t="s">
        <v>86</v>
      </c>
      <c r="O16" s="229" t="s">
        <v>59</v>
      </c>
      <c r="P16" s="295" t="s">
        <v>68</v>
      </c>
      <c r="Q16" s="295" t="s">
        <v>86</v>
      </c>
      <c r="R16" s="229"/>
      <c r="S16" s="295" t="s">
        <v>28</v>
      </c>
      <c r="T16" s="295">
        <v>31</v>
      </c>
      <c r="U16" s="229"/>
      <c r="V16" s="295" t="s">
        <v>59</v>
      </c>
      <c r="W16" s="295" t="s">
        <v>86</v>
      </c>
      <c r="X16" s="229"/>
      <c r="Y16" s="295" t="s">
        <v>59</v>
      </c>
      <c r="Z16" s="295" t="s">
        <v>92</v>
      </c>
      <c r="AA16" s="229"/>
      <c r="AB16" s="295" t="s">
        <v>28</v>
      </c>
      <c r="AC16" s="295">
        <v>31</v>
      </c>
      <c r="AD16" s="229"/>
      <c r="AE16" s="295" t="s">
        <v>28</v>
      </c>
      <c r="AF16" s="295">
        <v>15</v>
      </c>
      <c r="AG16" s="229"/>
      <c r="AH16" s="295" t="s">
        <v>28</v>
      </c>
      <c r="AI16" s="295">
        <v>1</v>
      </c>
      <c r="AJ16" s="229"/>
      <c r="AK16" s="295" t="s">
        <v>28</v>
      </c>
      <c r="AL16" s="295">
        <v>18</v>
      </c>
      <c r="AM16" s="229"/>
      <c r="AN16" s="295" t="s">
        <v>28</v>
      </c>
      <c r="AO16" s="295">
        <v>61</v>
      </c>
      <c r="AP16" s="243"/>
      <c r="AQ16" s="295" t="s">
        <v>27</v>
      </c>
      <c r="AR16" s="290">
        <v>15</v>
      </c>
      <c r="AS16" s="243"/>
      <c r="AT16" s="295" t="s">
        <v>28</v>
      </c>
      <c r="AU16" s="290">
        <v>10</v>
      </c>
      <c r="AV16" s="229"/>
      <c r="AW16" s="230" t="s">
        <v>29</v>
      </c>
      <c r="AX16" s="231">
        <v>10000</v>
      </c>
      <c r="AY16" s="229"/>
      <c r="AZ16" s="295" t="s">
        <v>59</v>
      </c>
      <c r="BA16" s="295" t="s">
        <v>86</v>
      </c>
      <c r="BB16" s="229"/>
      <c r="BC16" s="295" t="s">
        <v>59</v>
      </c>
      <c r="BD16" s="295" t="s">
        <v>86</v>
      </c>
      <c r="BE16" s="229"/>
      <c r="BF16" s="295" t="s">
        <v>59</v>
      </c>
      <c r="BG16" s="295" t="s">
        <v>86</v>
      </c>
      <c r="BH16" s="229"/>
      <c r="BI16" s="295" t="s">
        <v>59</v>
      </c>
      <c r="BJ16" s="295" t="s">
        <v>86</v>
      </c>
      <c r="BK16" s="243"/>
      <c r="BL16" s="295" t="s">
        <v>59</v>
      </c>
      <c r="BM16" s="429" t="s">
        <v>450</v>
      </c>
      <c r="BN16" s="243"/>
      <c r="BO16" s="295" t="s">
        <v>59</v>
      </c>
      <c r="BP16" s="429" t="s">
        <v>450</v>
      </c>
      <c r="BQ16" s="229"/>
      <c r="BR16" s="295" t="s">
        <v>59</v>
      </c>
      <c r="BS16" s="295" t="s">
        <v>92</v>
      </c>
      <c r="BT16" s="243"/>
      <c r="BU16" s="295" t="s">
        <v>59</v>
      </c>
      <c r="BV16" s="290" t="s">
        <v>92</v>
      </c>
      <c r="BW16" s="243"/>
      <c r="BX16" s="295" t="s">
        <v>26</v>
      </c>
      <c r="BY16" s="290">
        <v>2</v>
      </c>
      <c r="BZ16" s="229"/>
      <c r="CA16" s="230" t="s">
        <v>59</v>
      </c>
      <c r="CB16" s="231" t="s">
        <v>450</v>
      </c>
      <c r="CC16" s="229"/>
      <c r="CD16" s="230" t="s">
        <v>59</v>
      </c>
      <c r="CE16" s="231" t="s">
        <v>450</v>
      </c>
      <c r="CF16" s="229"/>
      <c r="CG16" s="230" t="s">
        <v>59</v>
      </c>
      <c r="CH16" s="354" t="s">
        <v>450</v>
      </c>
      <c r="CI16" s="229"/>
      <c r="CJ16" s="230" t="s">
        <v>59</v>
      </c>
      <c r="CK16" s="354" t="s">
        <v>450</v>
      </c>
      <c r="CL16" s="243"/>
      <c r="CM16" s="230" t="s">
        <v>59</v>
      </c>
      <c r="CN16" s="354" t="s">
        <v>450</v>
      </c>
      <c r="CO16" s="243"/>
      <c r="CP16" s="295" t="s">
        <v>59</v>
      </c>
      <c r="CQ16" s="429" t="s">
        <v>450</v>
      </c>
      <c r="CR16" s="229"/>
      <c r="CS16" s="230" t="s">
        <v>59</v>
      </c>
      <c r="CT16" s="231" t="s">
        <v>450</v>
      </c>
      <c r="CU16" s="229"/>
      <c r="CV16" s="230" t="s">
        <v>59</v>
      </c>
      <c r="CW16" s="231" t="s">
        <v>450</v>
      </c>
      <c r="CX16" s="229"/>
      <c r="CY16" s="230" t="s">
        <v>59</v>
      </c>
      <c r="CZ16" s="231" t="s">
        <v>450</v>
      </c>
      <c r="DA16" s="229"/>
      <c r="DB16" s="230" t="s">
        <v>59</v>
      </c>
      <c r="DC16" s="231" t="s">
        <v>450</v>
      </c>
      <c r="DD16" s="229"/>
      <c r="DE16" s="230" t="s">
        <v>59</v>
      </c>
      <c r="DF16" s="231" t="s">
        <v>106</v>
      </c>
      <c r="DG16" s="229"/>
      <c r="DH16" s="230" t="s">
        <v>59</v>
      </c>
      <c r="DI16" s="231" t="s">
        <v>847</v>
      </c>
      <c r="DJ16" s="229"/>
      <c r="DK16" s="230" t="s">
        <v>28</v>
      </c>
      <c r="DL16" s="231">
        <v>1</v>
      </c>
      <c r="DM16" s="229"/>
      <c r="DN16" s="230" t="s">
        <v>335</v>
      </c>
      <c r="DO16" s="231">
        <v>10</v>
      </c>
      <c r="DP16" s="229"/>
      <c r="DQ16" s="230" t="s">
        <v>59</v>
      </c>
      <c r="DR16" s="231" t="s">
        <v>450</v>
      </c>
      <c r="DS16" s="229"/>
      <c r="DT16" s="230" t="s">
        <v>59</v>
      </c>
      <c r="DU16" s="231" t="s">
        <v>450</v>
      </c>
      <c r="DV16" s="229"/>
      <c r="DW16" s="230" t="s">
        <v>59</v>
      </c>
      <c r="DX16" s="231" t="s">
        <v>450</v>
      </c>
      <c r="DY16" s="229"/>
      <c r="DZ16" s="230" t="s">
        <v>59</v>
      </c>
      <c r="EA16" s="231" t="s">
        <v>847</v>
      </c>
      <c r="EB16" s="229"/>
      <c r="EC16" s="230"/>
      <c r="ED16" s="231"/>
      <c r="EE16" s="229"/>
      <c r="EF16" s="230"/>
      <c r="EG16" s="231"/>
      <c r="EH16" s="229"/>
      <c r="EI16" s="230"/>
      <c r="EJ16" s="231"/>
      <c r="EK16" s="229"/>
      <c r="EL16" s="230"/>
      <c r="EM16" s="231"/>
      <c r="EN16" s="244"/>
      <c r="EO16" s="269" t="str">
        <f t="shared" si="44"/>
        <v>ncol</v>
      </c>
      <c r="EP16" s="444" t="s">
        <v>1247</v>
      </c>
      <c r="EQ16" s="360" t="str">
        <f t="shared" ref="EQ16:EQ79" si="200">IF(ISNUMBER(MATCH($C16,$G$15:$G$521,0)),MATCH($C16,$G$15:$G$521,0),(((IF(ISNUMBER(MATCH($C16,$F$15:$F$521,0)),MATCH($C16,$F$15:$F$521,0),"")))))</f>
        <v/>
      </c>
      <c r="ER16" s="360">
        <f t="shared" ref="ER16:ER79" si="201">IF(ISNUMBER(MATCH($C16,$J$15:$J$521,0)),MATCH($C16,$J$15:$J$521,0),(((IF(ISNUMBER(MATCH($C16,$I$15:$I$521,0)),MATCH($C16,$I$15:$I$521,0),"")))))</f>
        <v>16</v>
      </c>
      <c r="ES16" s="360" t="str">
        <f t="shared" ref="ES16:ES79" si="202">IF(ISNUMBER(MATCH($C16,$M$15:$M$521,0)),MATCH($C16,$M$15:$M$521,0),(((IF(ISNUMBER(MATCH($C16,$L$15:$L$521,0)),MATCH($C16,$L$15:$L$521,0),"")))))</f>
        <v/>
      </c>
      <c r="ET16" s="360" t="str">
        <f t="shared" ref="ET16:ET79" si="203">IF(ISNUMBER(MATCH($C16,$P$15:$P$521,0)),MATCH($C16,$P$15:$P$521,0),(((IF(ISNUMBER(MATCH($C16,$O$15:$O$521,0)),MATCH($C16,$O$15:$O$521,0),"")))))</f>
        <v/>
      </c>
      <c r="EU16" s="360" t="str">
        <f t="shared" ref="EU16:EU79" si="204">IF(ISNUMBER(MATCH($C16,$S$15:$S$521,0)),MATCH($C16,$S$15:$S$521,0),(((IF(ISNUMBER(MATCH($C16,$R$15:$R$521,0)),MATCH($C16,$R$15:$R$521,0),"")))))</f>
        <v/>
      </c>
      <c r="EV16" s="360" t="str">
        <f t="shared" ref="EV16:EV79" si="205">IF(ISNUMBER(MATCH($C16,$V$15:$V$521,0)),MATCH($C16,$V$15:$V$521,0),(((IF(ISNUMBER(MATCH($C16,$U$15:$U$521,0)),MATCH($C16,$U$15:$U$521,0),"")))))</f>
        <v/>
      </c>
      <c r="EW16" s="360" t="str">
        <f t="shared" ref="EW16:EW79" si="206">IF(ISNUMBER(MATCH($C16,$Y$15:$Y$521,0)),MATCH($C16,$Y$15:$Y$521,0),(((IF(ISNUMBER(MATCH($C16,$X$15:$X$521,0)),MATCH($C16,$X$15:$X$521,0),"")))))</f>
        <v/>
      </c>
      <c r="EX16" s="360" t="str">
        <f t="shared" ref="EX16:EX79" si="207">IF(ISNUMBER(MATCH($C16,$AB$15:$AB$521,0)),MATCH($C16,$AB$15:$AB$521,0),(((IF(ISNUMBER(MATCH($C16,$AA$15:$AA$521,0)),MATCH($C16,$AA$15:$AA$521,0),"")))))</f>
        <v/>
      </c>
      <c r="EY16" s="360" t="str">
        <f t="shared" ref="EY16:EY79" si="208">IF(ISNUMBER(MATCH($C16,$AE$15:$AE$521,0)),MATCH($C16,$AE$15:$AE$521,0),(((IF(ISNUMBER(MATCH($C16,$AD$15:$AD$521,0)),MATCH($C16,$AD$15:$AD$521,0),"")))))</f>
        <v/>
      </c>
      <c r="EZ16" s="360" t="str">
        <f t="shared" ref="EZ16:EZ79" si="209">IF(ISNUMBER(MATCH($C16,$AH$15:$AH$521,0)),MATCH($C16,$AH$15:$AH$521,0),(((IF(ISNUMBER(MATCH($C16,$AG$15:$AG$521,0)),MATCH($C16,$AG$15:$AG$521,0),"")))))</f>
        <v/>
      </c>
      <c r="FA16" s="360" t="str">
        <f t="shared" ref="FA16:FA79" si="210">IF(ISNUMBER(MATCH($C16,$AK$15:$AK$521,0)),MATCH($C16,$AK$15:$AK$521,0),(((IF(ISNUMBER(MATCH($C16,$AJ$15:$AJ$521,0)),MATCH($C16,$AJ$15:$AJ$521,0),"")))))</f>
        <v/>
      </c>
      <c r="FB16" s="360" t="str">
        <f t="shared" ref="FB16:FB79" si="211">IF(ISNUMBER(MATCH($C16,$AN$15:$AN$521,0)),MATCH($C16,$AN$15:$AN$521,0),(((IF(ISNUMBER(MATCH($C16,$AM$15:$AM$521,0)),MATCH($C16,$AM$15:$AM$521,0),"")))))</f>
        <v/>
      </c>
      <c r="FC16" s="360" t="str">
        <f t="shared" ref="FC16:FC79" si="212">IF(ISNUMBER(MATCH($C16,$AQ$15:$AQ$521,0)),MATCH($C16,$AQ$15:$AQ$521,0),(((IF(ISNUMBER(MATCH($C16,$AP$15:$AP$521,0)),MATCH($C16,$AP$15:$AP$521,0),"")))))</f>
        <v/>
      </c>
      <c r="FD16" s="360" t="str">
        <f t="shared" ref="FD16:FD79" si="213">IF(ISNUMBER(MATCH($C16,$AT$15:$AT$521,0)),MATCH($C16,$AT$15:$AT$521,0),(((IF(ISNUMBER(MATCH($C16,$AS$15:$AS$521,0)),MATCH($C16,$AS$15:$AS$521,0),"")))))</f>
        <v/>
      </c>
      <c r="FE16" s="360" t="str">
        <f t="shared" ref="FE16:FE79" si="214">IF(ISNUMBER(MATCH($C16,$AW$15:$AW$521,0)),MATCH($C16,$AW$15:$AW$521,0),(((IF(ISNUMBER(MATCH($C16,$AV$15:$AV$521,0)),MATCH($C16,$AV$15:$AV$521,0),"")))))</f>
        <v/>
      </c>
      <c r="FF16" s="360" t="str">
        <f t="shared" ref="FF16:FF79" si="215">IF(ISNUMBER(MATCH($C16,$AZ$15:$AZ$521,0)),MATCH($C16,$AZ$15:$AZ$521,0),(((IF(ISNUMBER(MATCH($C16,$AY$15:$AY$521,0)),MATCH($C16,$AY$15:$AY$521,0),"")))))</f>
        <v/>
      </c>
      <c r="FG16" s="360" t="str">
        <f t="shared" ref="FG16:FG79" si="216">IF(ISNUMBER(MATCH($C16,$BC$15:$BC$521,0)),MATCH($C16,$BC$15:$BC$521,0),(((IF(ISNUMBER(MATCH($C16,$BB$15:$BB$521,0)),MATCH($C16,$BB$15:$BB$521,0),"")))))</f>
        <v/>
      </c>
      <c r="FH16" s="360" t="str">
        <f t="shared" ref="FH16:FH79" si="217">IF(ISNUMBER(MATCH($C16,$BF$15:$BF$521,0)),MATCH($C16,$BF$15:$BF$521,0),(((IF(ISNUMBER(MATCH($C16,$BE$15:$BE$521,0)),MATCH($C16,$BE$15:$BE$521,0),"")))))</f>
        <v/>
      </c>
      <c r="FI16" s="360" t="str">
        <f t="shared" ref="FI16:FI79" si="218">IF(ISNUMBER(MATCH($C16,$BI$15:$BI$521,0)),MATCH($C16,$BI$15:$BI$521,0),(((IF(ISNUMBER(MATCH($C16,$BH$15:$BH$521,0)),MATCH($C16,$BH$15:$BH$521,0),"")))))</f>
        <v/>
      </c>
      <c r="FJ16" s="360" t="str">
        <f t="shared" ref="FJ16:FJ79" si="219">IF(ISNUMBER(MATCH($C16,$BL$15:$BL$521,0)),MATCH($C16,$BL$15:$BL$521,0),(((IF(ISNUMBER(MATCH($C16,$BK$15:$BK$521,0)),MATCH($C16,$BK$15:$BK$521,0),"")))))</f>
        <v/>
      </c>
      <c r="FK16" s="360" t="str">
        <f t="shared" ref="FK16:FK79" si="220">IF(ISNUMBER(MATCH($C16,$BO$15:$BO$521,0)),MATCH($C16,$BO$15:$BO$521,0),(((IF(ISNUMBER(MATCH($C16,$BN$15:$BN$521,0)),MATCH($C16,$BN$15:$BN$521,0),"")))))</f>
        <v/>
      </c>
      <c r="FL16" s="360" t="str">
        <f t="shared" ref="FL16:FL79" si="221">IF(ISNUMBER(MATCH($C16,$BR$15:$BR$521,0)),MATCH($C16,$BR$15:$BR$521,0),(((IF(ISNUMBER(MATCH($C16,$BQ$15:$BQ$521,0)),MATCH($C16,$BQ$15:$BQ$521,0),"")))))</f>
        <v/>
      </c>
      <c r="FM16" s="360" t="str">
        <f t="shared" ref="FM16:FM79" si="222">IF(ISNUMBER(MATCH($C16,$BU$15:$BU$521,0)),MATCH($C16,$BU$15:$BU$521,0),(((IF(ISNUMBER(MATCH($C16,$BT$15:$BT$521,0)),MATCH($C16,$BT$15:$BT$521,0),"")))))</f>
        <v/>
      </c>
      <c r="FN16" s="360" t="str">
        <f t="shared" ref="FN16:FN79" si="223">IF(ISNUMBER(MATCH($C16,$BX$15:$BX$521,0)),MATCH($C16,$BX$15:$BX$521,0),(((IF(ISNUMBER(MATCH($C16,$BW$15:$BW$521,0)),MATCH($C16,$BW$15:$BW$521,0),"")))))</f>
        <v/>
      </c>
      <c r="FO16" s="360" t="str">
        <f t="shared" ref="FO16:FO79" si="224">IF(ISNUMBER(MATCH($C16,$CA$15:$CA$521,0)),MATCH($C16,$CA$15:$CA$521,0),(((IF(ISNUMBER(MATCH($C16,$BZ$15:$BZ$521,0)),MATCH($C16,$BZ$15:$BZ$521,0),"")))))</f>
        <v/>
      </c>
      <c r="FP16" s="360" t="str">
        <f t="shared" ref="FP16:FP79" si="225">IF(ISNUMBER(MATCH($C16,$CD$15:$CD$521,0)),MATCH($C16,$CD$15:$CD$521,0),(((IF(ISNUMBER(MATCH($C16,$CC$15:$CC$521,0)),MATCH($C16,$CC$15:$CC$521,0),"")))))</f>
        <v/>
      </c>
      <c r="FQ16" s="360" t="str">
        <f t="shared" ref="FQ16:FQ79" si="226">IF(ISNUMBER(MATCH($C16,$CG$15:$CG$521,0)),MATCH($C16,$CG$15:$CG$521,0),(((IF(ISNUMBER(MATCH($C16,$CF$15:$CF$521,0)),MATCH($C16,$CF$15:$CF$521,0),"")))))</f>
        <v/>
      </c>
      <c r="FR16" s="360" t="str">
        <f t="shared" ref="FR16:FR79" si="227">IF(ISNUMBER(MATCH($C16,$CJ$15:$CJ$521,0)),MATCH($C16,$CJ$15:$CJ$521,0),(((IF(ISNUMBER(MATCH($C16,$CI$15:$CI$521,0)),MATCH($C16,$CI$15:$CI$521,0),"")))))</f>
        <v/>
      </c>
      <c r="FS16" s="360" t="str">
        <f t="shared" ref="FS16:FS79" si="228">IF(ISNUMBER(MATCH($C16,$CM$15:$CM$521,0)),MATCH($C16,$CM$15:$CM$521,0),(((IF(ISNUMBER(MATCH($C16,$CL$15:$CL$521,0)),MATCH($C16,$CL$15:$CL$521,0),"")))))</f>
        <v/>
      </c>
      <c r="FT16" s="360" t="str">
        <f t="shared" si="45"/>
        <v/>
      </c>
      <c r="FU16" s="360" t="str">
        <f t="shared" ref="FU16:FU79" si="229">IF(ISNUMBER(MATCH($C16,$CS$15:$CS$521,0)),MATCH($C16,$CS$15:$CS$521,0),(((IF(ISNUMBER(MATCH($C16,$CR$15:$CR$521,0)),MATCH($C16,$CR$15:$CR$521,0),"")))))</f>
        <v/>
      </c>
      <c r="FV16" s="360" t="str">
        <f t="shared" ref="FV16:FV79" si="230">IF(ISNUMBER(MATCH($C16,$CV$15:$CV$521,0)),MATCH($C16,$CV$15:$CV$521,0),(((IF(ISNUMBER(MATCH($C16,$CU$15:$CU$521,0)),MATCH($C16,$CU$15:$CU$521,0),"")))))</f>
        <v/>
      </c>
      <c r="FW16" s="360" t="str">
        <f t="shared" ref="FW16:FW79" si="231">IF(ISNUMBER(MATCH($C16,$CY$15:$CY$521,0)),MATCH($C16,$CY$15:$CY$521,0),(((IF(ISNUMBER(MATCH($C16,$CX$15:$CX$521,0)),MATCH($C16,$CX$15:$CX$521,0),"")))))</f>
        <v/>
      </c>
      <c r="FX16" s="360">
        <f t="shared" ref="FX16:FX79" si="232">IF(ISNUMBER(MATCH($C16,$DB$15:$DB$521,0)),MATCH($C16,$DB$15:$DB$521,0),(((IF(ISNUMBER(MATCH($C16,$DA$15:$DA$521,0)),MATCH($C16,$DA$15:$DA$521,0),"")))))</f>
        <v>11</v>
      </c>
      <c r="FY16" s="360">
        <f t="shared" ref="FY16:FY79" si="233">IF(ISNUMBER(MATCH($C16,$DE$15:$DE$521,0)),MATCH($C16,$DE$15:$DE$521,0),(((IF(ISNUMBER(MATCH($C16,$DD$15:$DD$521,0)),MATCH($C16,$DD$15:$DD$521,0),"")))))</f>
        <v>14</v>
      </c>
      <c r="FZ16" s="360">
        <f t="shared" ref="FZ16:FZ79" si="234">IF(ISNUMBER(MATCH($C16,$DH$15:$DH$521,0)),MATCH($C16,$DH$15:$DH$521,0),(((IF(ISNUMBER(MATCH($C16,$DG$15:$DG$521,0)),MATCH($C16,$DG$15:$DG$521,0),"")))))</f>
        <v>20</v>
      </c>
      <c r="GA16" s="360" t="str">
        <f t="shared" ref="GA16:GA79" si="235">IF(ISNUMBER(MATCH($C16,$DK$15:$DK$521,0)),MATCH($C16,$DK$15:$DK$521,0),(((IF(ISNUMBER(MATCH($C16,$DJ$15:$DJ$521,0)),MATCH($C16,$DJ$15:$DJ$521,0),"")))))</f>
        <v/>
      </c>
      <c r="GB16" s="360" t="str">
        <f t="shared" ref="GB16:GB79" si="236">IF(ISNUMBER(MATCH($C16,$DN$15:$DN$521,0)),MATCH($C16,$DN$15:$DN$521,0),(((IF(ISNUMBER(MATCH($C16,$DM$15:$DM$521,0)),MATCH($C16,$DM$15:$DM$521,0),"")))))</f>
        <v/>
      </c>
      <c r="GC16" s="360" t="str">
        <f t="shared" ref="GC16:GC79" si="237">IF(ISNUMBER(MATCH($C16,$DQ$15:$DQ$521,0)),MATCH($C16,$DQ$15:$DQ$521,0),(((IF(ISNUMBER(MATCH($C16,$DP$15:$DP$521,0)),MATCH($C16,$DP$15:$DP$521,0),"")))))</f>
        <v/>
      </c>
      <c r="GD16" s="360" t="str">
        <f t="shared" ref="GD16:GD79" si="238">IF(ISNUMBER(MATCH($C16,$DT$15:$DT$521,0)),MATCH($C16,$DT$15:$DT$521,0),(((IF(ISNUMBER(MATCH($C16,$DS$15:$DS$521,0)),MATCH($C16,$DS$15:$DS$521,0),"")))))</f>
        <v/>
      </c>
      <c r="GE16" s="360" t="str">
        <f t="shared" ref="GE16:GE79" si="239">IF(ISNUMBER(MATCH($C16,$DW$15:$DW$521,0)),MATCH($C16,$DW$15:$DW$521,0),(((IF(ISNUMBER(MATCH($C16,$DV$15:$DV$521,0)),MATCH($C16,$DV$15:$DV$521,0),"")))))</f>
        <v/>
      </c>
      <c r="GF16" s="360" t="str">
        <f t="shared" ref="GF16:GF79" si="240">IF(ISNUMBER(MATCH($C16,$DZ$15:$DZ$521,0)),MATCH($C16,$DZ$15:$DZ$521,0),(((IF(ISNUMBER(MATCH($C16,$DY$15:$DY$521,0)),MATCH($C16,$DY$15:$DY$521,0),"")))))</f>
        <v/>
      </c>
      <c r="GG16" s="360" t="str">
        <f t="shared" ref="GG16:GG79" si="241">IF(ISNUMBER(MATCH($C16,$EC$15:$EC$521,0)),MATCH($C16,$EC$15:$EC$521,0),(((IF(ISNUMBER(MATCH($C16,$EB$15:$EB$521,0)),MATCH($C16,$EB$15:$EB$521,0),"")))))</f>
        <v/>
      </c>
      <c r="GH16" s="360" t="str">
        <f t="shared" ref="GH16:GH79" si="242">IF(ISNUMBER(MATCH($C16,$EF$15:$EF$521,0)),MATCH($C16,$EF$15:$EF$521,0),(((IF(ISNUMBER(MATCH($C16,$EE$15:$EE$521,0)),MATCH($C16,$EE$15:$EE$521,0),"")))))</f>
        <v/>
      </c>
      <c r="GI16" s="360" t="str">
        <f t="shared" ref="GI16:GI79" si="243">IF(ISNUMBER(MATCH($C16,$EI$15:$EI$521,0)),MATCH($C16,$EI$15:$EI$521,0),(((IF(ISNUMBER(MATCH($C16,$EH$15:$EH$521,0)),MATCH($C16,$EH$15:$EH$521,0),"")))))</f>
        <v/>
      </c>
      <c r="GJ16" s="360" t="str">
        <f t="shared" ref="GJ16:GJ79" si="244">IF(ISNUMBER(MATCH($C16,$EL$15:$EL$521,0)),MATCH($C16,$EL$15:$EL$521,0),(((IF(ISNUMBER(MATCH($C16,$EK$15:$EK$521,0)),MATCH($C16,$EK$15:$EK$521,0),"")))))</f>
        <v/>
      </c>
      <c r="GK16" s="444" t="s">
        <v>1247</v>
      </c>
      <c r="GL16" s="361" t="str">
        <f t="shared" si="46"/>
        <v>-</v>
      </c>
      <c r="GM16" s="361" t="str">
        <f t="shared" si="47"/>
        <v>prsity</v>
      </c>
      <c r="GN16" s="361" t="str">
        <f t="shared" si="48"/>
        <v>-</v>
      </c>
      <c r="GO16" s="361" t="str">
        <f t="shared" si="49"/>
        <v>-</v>
      </c>
      <c r="GP16" s="361" t="str">
        <f t="shared" si="50"/>
        <v>-</v>
      </c>
      <c r="GQ16" s="361" t="str">
        <f t="shared" si="51"/>
        <v>-</v>
      </c>
      <c r="GR16" s="361" t="str">
        <f t="shared" si="52"/>
        <v>-</v>
      </c>
      <c r="GS16" s="361" t="str">
        <f t="shared" si="53"/>
        <v>-</v>
      </c>
      <c r="GT16" s="361" t="str">
        <f t="shared" si="54"/>
        <v>-</v>
      </c>
      <c r="GU16" s="361" t="str">
        <f t="shared" si="55"/>
        <v>-</v>
      </c>
      <c r="GV16" s="361" t="str">
        <f t="shared" si="56"/>
        <v>-</v>
      </c>
      <c r="GW16" s="361" t="str">
        <f t="shared" si="57"/>
        <v>-</v>
      </c>
      <c r="GX16" s="361" t="str">
        <f t="shared" si="58"/>
        <v>-</v>
      </c>
      <c r="GY16" s="361" t="str">
        <f t="shared" si="59"/>
        <v>-</v>
      </c>
      <c r="GZ16" s="361" t="str">
        <f t="shared" si="60"/>
        <v>-</v>
      </c>
      <c r="HA16" s="361" t="str">
        <f t="shared" si="61"/>
        <v>-</v>
      </c>
      <c r="HB16" s="361" t="str">
        <f t="shared" si="62"/>
        <v>-</v>
      </c>
      <c r="HC16" s="361" t="str">
        <f t="shared" si="63"/>
        <v>-</v>
      </c>
      <c r="HD16" s="361" t="str">
        <f t="shared" si="64"/>
        <v>-</v>
      </c>
      <c r="HE16" s="361" t="str">
        <f t="shared" si="65"/>
        <v>-</v>
      </c>
      <c r="HF16" s="361" t="str">
        <f t="shared" si="66"/>
        <v>-</v>
      </c>
      <c r="HG16" s="361" t="str">
        <f t="shared" si="67"/>
        <v>-</v>
      </c>
      <c r="HH16" s="361" t="str">
        <f t="shared" si="68"/>
        <v>-</v>
      </c>
      <c r="HI16" s="361" t="str">
        <f t="shared" si="69"/>
        <v>-</v>
      </c>
      <c r="HJ16" s="361" t="str">
        <f t="shared" si="70"/>
        <v>-</v>
      </c>
      <c r="HK16" s="361" t="str">
        <f t="shared" si="71"/>
        <v>-</v>
      </c>
      <c r="HL16" s="361" t="str">
        <f t="shared" si="72"/>
        <v>-</v>
      </c>
      <c r="HM16" s="361" t="str">
        <f t="shared" si="73"/>
        <v>-</v>
      </c>
      <c r="HN16" s="361" t="str">
        <f t="shared" si="74"/>
        <v>-</v>
      </c>
      <c r="HO16" s="361" t="str">
        <f t="shared" si="75"/>
        <v>-</v>
      </c>
      <c r="HP16" s="361" t="str">
        <f t="shared" si="76"/>
        <v>-</v>
      </c>
      <c r="HQ16" s="361" t="str">
        <f t="shared" si="77"/>
        <v>-</v>
      </c>
      <c r="HR16" s="361" t="str">
        <f t="shared" si="78"/>
        <v>-</v>
      </c>
      <c r="HS16" s="361" t="str">
        <f t="shared" si="79"/>
        <v>porosity</v>
      </c>
      <c r="HT16" s="361" t="str">
        <f t="shared" si="80"/>
        <v>porosity</v>
      </c>
      <c r="HU16" s="361" t="str">
        <f t="shared" si="81"/>
        <v>porosity</v>
      </c>
      <c r="HV16" s="361" t="str">
        <f t="shared" si="82"/>
        <v>-</v>
      </c>
      <c r="HW16" s="361" t="str">
        <f t="shared" si="83"/>
        <v>-</v>
      </c>
      <c r="HX16" s="361" t="str">
        <f t="shared" si="84"/>
        <v>-</v>
      </c>
      <c r="HY16" s="361" t="str">
        <f t="shared" si="85"/>
        <v>-</v>
      </c>
      <c r="HZ16" s="361" t="str">
        <f t="shared" si="86"/>
        <v>-</v>
      </c>
      <c r="IA16" s="361" t="str">
        <f t="shared" si="87"/>
        <v>-</v>
      </c>
      <c r="IB16" s="361" t="str">
        <f t="shared" si="88"/>
        <v>-</v>
      </c>
      <c r="IC16" s="361" t="str">
        <f t="shared" si="89"/>
        <v>-</v>
      </c>
      <c r="ID16" s="361" t="str">
        <f t="shared" si="90"/>
        <v>-</v>
      </c>
      <c r="IE16" s="361" t="str">
        <f t="shared" si="91"/>
        <v>-</v>
      </c>
      <c r="IF16" s="444" t="s">
        <v>1247</v>
      </c>
      <c r="IG16" s="56" t="str">
        <f t="shared" ref="IG16:IG79" si="245">IF(ISNUMBER($EQ16),INDEX($G$15:$H$521,$EQ16,2),"-")</f>
        <v>-</v>
      </c>
      <c r="IH16" s="56">
        <f t="shared" ref="IH16:IH79" si="246">IF(ISNUMBER($ER16),INDEX($J$15:$K$521,$ER16,2),"-")</f>
        <v>0.37</v>
      </c>
      <c r="II16" s="56" t="str">
        <f t="shared" ref="II16:II79" si="247">IF(ISNUMBER($ES16),INDEX($M$15:$N$521,$ES16,2),"-")</f>
        <v>-</v>
      </c>
      <c r="IJ16" s="56" t="str">
        <f t="shared" ref="IJ16:IJ79" si="248">IF(ISNUMBER($ET16),INDEX($P$15:$Q$521,$ET16,2),"-")</f>
        <v>-</v>
      </c>
      <c r="IK16" s="56" t="str">
        <f t="shared" si="92"/>
        <v>-</v>
      </c>
      <c r="IL16" s="56" t="str">
        <f t="shared" si="93"/>
        <v>-</v>
      </c>
      <c r="IM16" s="56" t="str">
        <f t="shared" si="94"/>
        <v>-</v>
      </c>
      <c r="IN16" s="56" t="str">
        <f t="shared" si="95"/>
        <v>-</v>
      </c>
      <c r="IO16" s="56" t="str">
        <f t="shared" si="96"/>
        <v>-</v>
      </c>
      <c r="IP16" s="56" t="str">
        <f t="shared" si="97"/>
        <v>-</v>
      </c>
      <c r="IQ16" s="56" t="str">
        <f t="shared" si="98"/>
        <v>-</v>
      </c>
      <c r="IR16" s="56" t="str">
        <f t="shared" si="99"/>
        <v>-</v>
      </c>
      <c r="IS16" s="56" t="str">
        <f t="shared" si="100"/>
        <v>-</v>
      </c>
      <c r="IT16" s="56" t="str">
        <f t="shared" si="101"/>
        <v>-</v>
      </c>
      <c r="IU16" s="56" t="str">
        <f t="shared" si="102"/>
        <v>-</v>
      </c>
      <c r="IV16" s="56" t="str">
        <f t="shared" si="103"/>
        <v>-</v>
      </c>
      <c r="IW16" s="56" t="str">
        <f t="shared" si="104"/>
        <v>-</v>
      </c>
      <c r="IX16" s="56" t="str">
        <f t="shared" si="105"/>
        <v>-</v>
      </c>
      <c r="IY16" s="56" t="str">
        <f t="shared" si="106"/>
        <v>-</v>
      </c>
      <c r="IZ16" s="56" t="str">
        <f t="shared" si="107"/>
        <v>-</v>
      </c>
      <c r="JA16" s="56" t="str">
        <f t="shared" si="108"/>
        <v>-</v>
      </c>
      <c r="JB16" s="56" t="str">
        <f t="shared" si="109"/>
        <v>-</v>
      </c>
      <c r="JC16" s="56" t="str">
        <f t="shared" si="110"/>
        <v>-</v>
      </c>
      <c r="JD16" s="56" t="str">
        <f t="shared" si="111"/>
        <v>-</v>
      </c>
      <c r="JE16" s="56" t="str">
        <f t="shared" si="112"/>
        <v>-</v>
      </c>
      <c r="JF16" s="56" t="str">
        <f t="shared" si="113"/>
        <v>-</v>
      </c>
      <c r="JG16" s="56" t="str">
        <f t="shared" si="114"/>
        <v>-</v>
      </c>
      <c r="JH16" s="56" t="str">
        <f t="shared" si="115"/>
        <v>-</v>
      </c>
      <c r="JI16" s="56" t="str">
        <f t="shared" si="116"/>
        <v>-</v>
      </c>
      <c r="JJ16" s="56" t="str">
        <f t="shared" si="117"/>
        <v>-</v>
      </c>
      <c r="JK16" s="56" t="str">
        <f t="shared" si="118"/>
        <v>-</v>
      </c>
      <c r="JL16" s="56" t="str">
        <f t="shared" si="119"/>
        <v>-</v>
      </c>
      <c r="JM16" s="56" t="str">
        <f t="shared" si="120"/>
        <v>-</v>
      </c>
      <c r="JN16" s="56">
        <f t="shared" si="121"/>
        <v>0.1</v>
      </c>
      <c r="JO16" s="56">
        <f t="shared" si="122"/>
        <v>0.1</v>
      </c>
      <c r="JP16" s="56">
        <f t="shared" si="123"/>
        <v>0.1</v>
      </c>
      <c r="JQ16" s="56" t="str">
        <f t="shared" si="124"/>
        <v>-</v>
      </c>
      <c r="JR16" s="56" t="str">
        <f t="shared" si="125"/>
        <v>-</v>
      </c>
      <c r="JS16" s="56" t="str">
        <f t="shared" si="126"/>
        <v>-</v>
      </c>
      <c r="JT16" s="56" t="str">
        <f t="shared" si="127"/>
        <v>-</v>
      </c>
      <c r="JU16" s="56" t="str">
        <f t="shared" si="128"/>
        <v>-</v>
      </c>
      <c r="JV16" s="56" t="str">
        <f t="shared" si="129"/>
        <v>-</v>
      </c>
      <c r="JW16" s="56" t="str">
        <f t="shared" si="130"/>
        <v>-</v>
      </c>
      <c r="JX16" s="56" t="str">
        <f t="shared" si="131"/>
        <v>-</v>
      </c>
      <c r="JY16" s="56" t="str">
        <f t="shared" si="132"/>
        <v>-</v>
      </c>
      <c r="JZ16" s="56" t="str">
        <f t="shared" si="133"/>
        <v>-</v>
      </c>
      <c r="KA16" s="444" t="s">
        <v>1247</v>
      </c>
      <c r="KB16" s="360">
        <f>IF(ISNUMBER(INDEX($EQ$15:$GK$521,$B16,EO$11)),MAX(KB$14:KB15)+1,0)</f>
        <v>0</v>
      </c>
      <c r="KC16" s="360">
        <f t="shared" ref="KC16:KC79" si="249">IF($B16&lt;=MAX($KB$14:$KB$523),MATCH(B16,$KB$15:$KB$523,0),"")</f>
        <v>20</v>
      </c>
      <c r="KD16" s="373" t="s">
        <v>2</v>
      </c>
      <c r="KE16" s="391" t="str">
        <f t="shared" si="134"/>
        <v>mt_Lunit</v>
      </c>
      <c r="KF16" s="302" t="str">
        <f t="shared" si="135"/>
        <v>s</v>
      </c>
      <c r="KG16" s="69"/>
      <c r="KH16" s="391" t="str">
        <f t="shared" si="136"/>
        <v/>
      </c>
      <c r="KI16" s="302" t="str">
        <f t="shared" si="137"/>
        <v/>
      </c>
      <c r="KJ16" s="69"/>
      <c r="KK16" s="391" t="str">
        <f t="shared" si="138"/>
        <v/>
      </c>
      <c r="KL16" s="302" t="str">
        <f t="shared" si="139"/>
        <v/>
      </c>
      <c r="KM16" s="69"/>
      <c r="KN16" s="391" t="str">
        <f t="shared" si="140"/>
        <v/>
      </c>
      <c r="KO16" s="427" t="str">
        <f t="shared" si="141"/>
        <v/>
      </c>
      <c r="KP16" s="69"/>
      <c r="KQ16" s="391" t="str">
        <f t="shared" si="142"/>
        <v/>
      </c>
      <c r="KR16" s="302" t="str">
        <f t="shared" si="143"/>
        <v/>
      </c>
      <c r="KS16" s="69"/>
      <c r="KT16" s="391" t="str">
        <f t="shared" si="144"/>
        <v/>
      </c>
      <c r="KU16" s="302" t="str">
        <f t="shared" si="145"/>
        <v/>
      </c>
      <c r="KV16" s="69"/>
      <c r="KW16" s="391" t="str">
        <f t="shared" si="146"/>
        <v>nouter</v>
      </c>
      <c r="KX16" s="302">
        <f t="shared" si="147"/>
        <v>500</v>
      </c>
      <c r="KY16" s="69"/>
      <c r="KZ16" s="283" t="str">
        <f t="shared" si="148"/>
        <v>delr0</v>
      </c>
      <c r="LA16" s="26"/>
      <c r="LB16" s="246" t="s">
        <v>666</v>
      </c>
      <c r="LC16" s="305" t="s">
        <v>670</v>
      </c>
      <c r="LD16" s="305" t="s">
        <v>668</v>
      </c>
      <c r="LE16" s="246" t="s">
        <v>373</v>
      </c>
      <c r="LF16" s="305" t="s">
        <v>663</v>
      </c>
      <c r="LG16" s="305" t="s">
        <v>817</v>
      </c>
      <c r="LH16" s="246" t="s">
        <v>15</v>
      </c>
      <c r="LI16" s="252"/>
      <c r="LJ16" s="252"/>
      <c r="LK16" s="252"/>
      <c r="LL16" s="252"/>
      <c r="LM16" s="252"/>
      <c r="LN16" s="63"/>
      <c r="LO16" s="251">
        <f t="shared" si="149"/>
        <v>2</v>
      </c>
      <c r="LP16" s="251">
        <f t="shared" si="150"/>
        <v>2</v>
      </c>
      <c r="LQ16" s="251">
        <f t="shared" si="151"/>
        <v>2</v>
      </c>
      <c r="LR16" s="251">
        <f t="shared" si="152"/>
        <v>2</v>
      </c>
      <c r="LS16" s="251">
        <f t="shared" si="153"/>
        <v>2</v>
      </c>
      <c r="LT16" s="251">
        <f t="shared" si="154"/>
        <v>2</v>
      </c>
      <c r="LU16" s="251">
        <f t="shared" si="155"/>
        <v>2</v>
      </c>
      <c r="LV16" s="251">
        <f t="shared" si="156"/>
        <v>0</v>
      </c>
      <c r="LW16" s="251">
        <f t="shared" si="157"/>
        <v>0</v>
      </c>
      <c r="LX16" s="251">
        <f t="shared" si="158"/>
        <v>0</v>
      </c>
      <c r="LY16" s="251">
        <f t="shared" si="159"/>
        <v>0</v>
      </c>
      <c r="LZ16" s="251">
        <f t="shared" si="160"/>
        <v>0</v>
      </c>
      <c r="MA16" s="63">
        <f t="shared" si="161"/>
        <v>1</v>
      </c>
      <c r="MB16" s="63">
        <f t="shared" si="162"/>
        <v>0</v>
      </c>
      <c r="MC16" s="63">
        <f>MC15+1</f>
        <v>2</v>
      </c>
      <c r="MD16" s="63">
        <f t="shared" ref="MD16:MD79" si="250">IF(MA16="","",IF(MB16=1,1,MD15+1))</f>
        <v>2</v>
      </c>
      <c r="ME16" s="63" t="str">
        <f t="shared" si="163"/>
        <v>mt_Lunit</v>
      </c>
      <c r="MF16" s="315">
        <f t="shared" si="164"/>
        <v>14</v>
      </c>
      <c r="MG16" s="315">
        <f>IF(ISNUMBER(MATCH(EO16,$ME$15:$ME$520,0)),0,MAX(MG$14:MG15)+1)</f>
        <v>0</v>
      </c>
      <c r="MH16" s="315">
        <f t="shared" si="165"/>
        <v>2</v>
      </c>
      <c r="MI16" s="367">
        <f t="shared" si="166"/>
        <v>2</v>
      </c>
      <c r="MJ16" s="341"/>
      <c r="MK16" s="342" t="str">
        <f t="shared" si="167"/>
        <v>38_p2</v>
      </c>
      <c r="ML16" s="456" t="s">
        <v>624</v>
      </c>
      <c r="MM16" s="343"/>
      <c r="MN16" s="26">
        <f>IF(IF(ISNUMBER(SEARCH("flopy",MP16))=TRUE,1,0)=1,MAX(MN$15:MN15)+1,"")</f>
        <v>1</v>
      </c>
      <c r="MO16" s="238" t="s">
        <v>635</v>
      </c>
      <c r="MP16" s="411" t="s">
        <v>1108</v>
      </c>
      <c r="MQ16" s="26">
        <f>IF(IF(ISNUMBER(SEARCH("flopy",MS16))=TRUE,1,0)=1,MAX(MQ$15:MQ15)+1,"")</f>
        <v>1</v>
      </c>
      <c r="MR16" s="238">
        <v>2005</v>
      </c>
      <c r="MS16" s="411" t="s">
        <v>949</v>
      </c>
      <c r="MT16" s="59"/>
      <c r="MU16" s="26">
        <f>IF(IF(ISNUMBER(SEARCH("flopy",MW16))=TRUE,1,0)=1,MAX(MU$15:MU15)+1,"")</f>
        <v>1</v>
      </c>
      <c r="MV16" s="238" t="s">
        <v>1223</v>
      </c>
      <c r="MW16" s="411" t="s">
        <v>1220</v>
      </c>
      <c r="MX16" s="26"/>
      <c r="MY16" s="26"/>
      <c r="MZ16" s="26"/>
      <c r="NA16" s="59"/>
      <c r="NB16" s="26" t="s">
        <v>2</v>
      </c>
      <c r="NC16" s="59"/>
      <c r="ND16" s="59"/>
      <c r="NE16" s="59"/>
      <c r="NF16" s="59"/>
      <c r="NG16" s="59"/>
      <c r="NH16" s="59"/>
      <c r="NI16" s="59"/>
      <c r="NJ16" s="59"/>
      <c r="NK16" s="26" t="s">
        <v>2</v>
      </c>
      <c r="NL16" s="453" t="s">
        <v>18</v>
      </c>
      <c r="NM16" s="307" t="s">
        <v>2</v>
      </c>
      <c r="NN16" s="59"/>
      <c r="NO16" s="203"/>
      <c r="NP16" s="203"/>
      <c r="NQ16" s="203"/>
      <c r="NR16" s="18"/>
      <c r="NS16" s="145">
        <v>0</v>
      </c>
      <c r="NT16" s="145">
        <f>NS17</f>
        <v>0</v>
      </c>
      <c r="NU16" s="146">
        <v>1</v>
      </c>
      <c r="NV16" s="146">
        <v>1</v>
      </c>
      <c r="NW16" s="147" t="s">
        <v>178</v>
      </c>
      <c r="NX16" s="155"/>
      <c r="NY16" s="145">
        <v>0</v>
      </c>
      <c r="NZ16" s="145">
        <f>NY17</f>
        <v>0</v>
      </c>
      <c r="OA16" s="146">
        <v>1</v>
      </c>
      <c r="OB16" s="146">
        <v>1</v>
      </c>
      <c r="OC16" s="147" t="s">
        <v>178</v>
      </c>
      <c r="OD16" s="84"/>
      <c r="OE16" s="172">
        <v>9.2383200000000013E-3</v>
      </c>
      <c r="OF16" s="111">
        <v>840.8</v>
      </c>
      <c r="OG16" s="112">
        <v>839.53613382362778</v>
      </c>
      <c r="OH16" s="102">
        <v>0.4401349127293</v>
      </c>
      <c r="OI16" s="115">
        <v>838.81479999999999</v>
      </c>
      <c r="OJ16" s="131">
        <v>11</v>
      </c>
      <c r="OK16" s="160">
        <v>0.4401349127293</v>
      </c>
      <c r="OL16" s="121">
        <v>834.70169999999996</v>
      </c>
      <c r="OM16" s="166">
        <v>9.2399999999999999E-3</v>
      </c>
      <c r="ON16" s="125">
        <v>839.1</v>
      </c>
      <c r="OO16" s="83">
        <v>11</v>
      </c>
      <c r="OP16" s="92">
        <v>0.4401349127293</v>
      </c>
      <c r="OQ16" s="132">
        <v>834.70169999999996</v>
      </c>
      <c r="OR16" s="128">
        <f t="shared" si="9"/>
        <v>9.2399999999999999E-3</v>
      </c>
      <c r="OS16" s="109"/>
      <c r="OT16" s="128">
        <v>9.2383200000000013E-3</v>
      </c>
      <c r="OU16" s="143">
        <f t="shared" si="10"/>
        <v>9.2399999999999999E-3</v>
      </c>
      <c r="OV16" s="143">
        <f t="shared" si="11"/>
        <v>0.22176000000000001</v>
      </c>
      <c r="OW16" s="143">
        <f t="shared" si="12"/>
        <v>13.3056</v>
      </c>
      <c r="OX16" s="143">
        <f t="shared" si="13"/>
        <v>13.3056</v>
      </c>
      <c r="OY16" s="84"/>
      <c r="OZ16" s="59"/>
      <c r="PA16" s="251" t="str">
        <f t="shared" si="168"/>
        <v>mt_Lunit</v>
      </c>
      <c r="PB16" s="251" t="str">
        <f t="shared" si="169"/>
        <v>mt_Lunit</v>
      </c>
      <c r="PC16" s="251" t="str">
        <f t="shared" si="170"/>
        <v>mt_Lunit</v>
      </c>
      <c r="PD16" s="251" t="str">
        <f t="shared" si="171"/>
        <v>mt_Lunit</v>
      </c>
      <c r="PE16" s="251" t="str">
        <f t="shared" si="172"/>
        <v/>
      </c>
      <c r="PF16" s="251" t="str">
        <f t="shared" si="173"/>
        <v>mt_Lunit</v>
      </c>
      <c r="PG16" s="251" t="str">
        <f t="shared" si="174"/>
        <v>mt_Lunit</v>
      </c>
      <c r="PH16" s="251" t="str">
        <f t="shared" si="175"/>
        <v>mt_Lunit</v>
      </c>
      <c r="PI16" s="251" t="str">
        <f t="shared" si="176"/>
        <v/>
      </c>
      <c r="PJ16" s="251" t="str">
        <f t="shared" si="177"/>
        <v>mt_Lunit</v>
      </c>
      <c r="PK16" s="251" t="str">
        <f t="shared" si="178"/>
        <v>mt_Lunit</v>
      </c>
      <c r="PL16" s="251" t="str">
        <f t="shared" si="179"/>
        <v>mt_Lunit</v>
      </c>
      <c r="PM16" s="251" t="str">
        <f t="shared" si="180"/>
        <v>mt_Lunit</v>
      </c>
      <c r="PN16" s="251" t="str">
        <f t="shared" si="181"/>
        <v>mt_Lunit</v>
      </c>
      <c r="PO16" s="251" t="str">
        <f t="shared" si="182"/>
        <v>mt_Lunit</v>
      </c>
      <c r="PP16" s="251" t="str">
        <f t="shared" si="183"/>
        <v>mt_Lunit</v>
      </c>
      <c r="PQ16" s="251" t="str">
        <f t="shared" si="184"/>
        <v>mt_Lunit</v>
      </c>
      <c r="PR16" s="251" t="str">
        <f t="shared" si="185"/>
        <v>mt_Lunit</v>
      </c>
      <c r="PS16" s="251" t="str">
        <f t="shared" si="186"/>
        <v>mt_Lunit</v>
      </c>
      <c r="PT16" s="251" t="str">
        <f t="shared" si="187"/>
        <v>mt_Lunit</v>
      </c>
      <c r="PU16" s="251" t="str">
        <f t="shared" si="188"/>
        <v>mt_Lunit</v>
      </c>
      <c r="PV16" s="251" t="str">
        <f t="shared" si="189"/>
        <v>mt_Lunit</v>
      </c>
      <c r="PW16" s="251" t="str">
        <f t="shared" si="190"/>
        <v>mt_Lunit</v>
      </c>
      <c r="PX16" s="251" t="str">
        <f t="shared" si="191"/>
        <v>mt_Lunit</v>
      </c>
      <c r="PY16" s="251" t="str">
        <f t="shared" si="192"/>
        <v>mt_Lunit</v>
      </c>
      <c r="PZ16" s="251" t="str">
        <f t="shared" si="193"/>
        <v>mt_Lunit</v>
      </c>
      <c r="QA16" s="251" t="str">
        <f t="shared" si="194"/>
        <v>mt_Lunit</v>
      </c>
      <c r="QB16" s="251" t="str">
        <f t="shared" si="195"/>
        <v>mt_Lunit</v>
      </c>
      <c r="QC16" s="251" t="str">
        <f t="shared" si="196"/>
        <v>mt_Lunit</v>
      </c>
      <c r="QD16" s="251" t="str">
        <f t="shared" si="197"/>
        <v>mt_Lunit</v>
      </c>
      <c r="QE16" s="251" t="str">
        <f t="shared" si="198"/>
        <v>mt_Lunit</v>
      </c>
      <c r="QF16" s="63">
        <f t="shared" si="199"/>
        <v>26</v>
      </c>
      <c r="QG16" s="26" t="s">
        <v>2</v>
      </c>
      <c r="QH16" s="59"/>
      <c r="QI16" s="59"/>
      <c r="QJ16" s="59"/>
      <c r="QK16" s="59"/>
      <c r="QL16" s="59"/>
      <c r="QM16" s="59"/>
      <c r="QN16" s="59"/>
    </row>
    <row r="17" spans="1:456" s="3" customFormat="1" ht="6" customHeight="1" x14ac:dyDescent="0.15">
      <c r="A17" s="54" t="s">
        <v>619</v>
      </c>
      <c r="B17" s="447">
        <f t="shared" si="43"/>
        <v>3</v>
      </c>
      <c r="C17" s="73" t="s">
        <v>24</v>
      </c>
      <c r="D17" s="339" t="s">
        <v>884</v>
      </c>
      <c r="E17" s="59"/>
      <c r="F17" s="229"/>
      <c r="G17" s="295" t="s">
        <v>24</v>
      </c>
      <c r="H17" s="295" t="s">
        <v>93</v>
      </c>
      <c r="I17" s="229"/>
      <c r="J17" s="295" t="s">
        <v>1</v>
      </c>
      <c r="K17" s="295">
        <v>2</v>
      </c>
      <c r="L17" s="229"/>
      <c r="M17" s="295" t="s">
        <v>26</v>
      </c>
      <c r="N17" s="295">
        <v>1</v>
      </c>
      <c r="O17" s="229"/>
      <c r="P17" s="295" t="s">
        <v>40</v>
      </c>
      <c r="Q17" s="295">
        <f>Q14</f>
        <v>0</v>
      </c>
      <c r="R17" s="229"/>
      <c r="S17" s="295" t="s">
        <v>27</v>
      </c>
      <c r="T17" s="295">
        <v>31</v>
      </c>
      <c r="U17" s="229"/>
      <c r="V17" s="295" t="s">
        <v>1</v>
      </c>
      <c r="W17" s="295">
        <v>3</v>
      </c>
      <c r="X17" s="229"/>
      <c r="Y17" s="295" t="s">
        <v>132</v>
      </c>
      <c r="Z17" s="295">
        <f>180+60*58</f>
        <v>3660</v>
      </c>
      <c r="AA17" s="229"/>
      <c r="AB17" s="295" t="s">
        <v>27</v>
      </c>
      <c r="AC17" s="295">
        <v>31</v>
      </c>
      <c r="AD17" s="229"/>
      <c r="AE17" s="295" t="s">
        <v>27</v>
      </c>
      <c r="AF17" s="295">
        <v>21</v>
      </c>
      <c r="AG17" s="229"/>
      <c r="AH17" s="295" t="s">
        <v>27</v>
      </c>
      <c r="AI17" s="295">
        <v>50</v>
      </c>
      <c r="AJ17" s="229"/>
      <c r="AK17" s="295" t="s">
        <v>27</v>
      </c>
      <c r="AL17" s="295">
        <v>14</v>
      </c>
      <c r="AM17" s="229"/>
      <c r="AN17" s="295" t="s">
        <v>27</v>
      </c>
      <c r="AO17" s="295">
        <v>28</v>
      </c>
      <c r="AP17" s="243"/>
      <c r="AQ17" s="295" t="s">
        <v>28</v>
      </c>
      <c r="AR17" s="290">
        <v>15</v>
      </c>
      <c r="AS17" s="243"/>
      <c r="AT17" s="295" t="s">
        <v>27</v>
      </c>
      <c r="AU17" s="290">
        <v>15</v>
      </c>
      <c r="AV17" s="229"/>
      <c r="AW17" s="230" t="s">
        <v>1</v>
      </c>
      <c r="AX17" s="231">
        <v>1</v>
      </c>
      <c r="AY17" s="229"/>
      <c r="AZ17" s="295" t="s">
        <v>1</v>
      </c>
      <c r="BA17" s="295">
        <v>4</v>
      </c>
      <c r="BB17" s="229"/>
      <c r="BC17" s="295" t="s">
        <v>1</v>
      </c>
      <c r="BD17" s="295">
        <v>3</v>
      </c>
      <c r="BE17" s="229"/>
      <c r="BF17" s="295" t="s">
        <v>1</v>
      </c>
      <c r="BG17" s="295">
        <v>1</v>
      </c>
      <c r="BH17" s="229"/>
      <c r="BI17" s="295" t="s">
        <v>1</v>
      </c>
      <c r="BJ17" s="295">
        <v>1</v>
      </c>
      <c r="BK17" s="243"/>
      <c r="BL17" s="295" t="s">
        <v>937</v>
      </c>
      <c r="BM17" s="429" t="str">
        <f>INDEX(BM$5:BM$7,BL5,1)</f>
        <v>newton</v>
      </c>
      <c r="BN17" s="243"/>
      <c r="BO17" s="295" t="s">
        <v>937</v>
      </c>
      <c r="BP17" s="429" t="str">
        <f>INDEX(BP$5:BP$7,BO5,1)</f>
        <v>newton</v>
      </c>
      <c r="BQ17" s="229"/>
      <c r="BR17" s="295" t="s">
        <v>26</v>
      </c>
      <c r="BS17" s="295">
        <v>1</v>
      </c>
      <c r="BT17" s="243"/>
      <c r="BU17" s="295" t="s">
        <v>26</v>
      </c>
      <c r="BV17" s="290">
        <v>1</v>
      </c>
      <c r="BW17" s="243"/>
      <c r="BX17" s="295" t="s">
        <v>27</v>
      </c>
      <c r="BY17" s="290">
        <v>10</v>
      </c>
      <c r="BZ17" s="229"/>
      <c r="CA17" s="230" t="s">
        <v>4</v>
      </c>
      <c r="CB17" s="231">
        <v>500</v>
      </c>
      <c r="CC17" s="229"/>
      <c r="CD17" s="355" t="s">
        <v>4</v>
      </c>
      <c r="CE17" s="356">
        <v>500</v>
      </c>
      <c r="CF17" s="229"/>
      <c r="CG17" s="230" t="s">
        <v>26</v>
      </c>
      <c r="CH17" s="354">
        <v>2</v>
      </c>
      <c r="CI17" s="229"/>
      <c r="CJ17" s="230" t="s">
        <v>26</v>
      </c>
      <c r="CK17" s="354">
        <v>2</v>
      </c>
      <c r="CL17" s="243"/>
      <c r="CM17" s="230" t="s">
        <v>905</v>
      </c>
      <c r="CN17" s="354">
        <v>21</v>
      </c>
      <c r="CO17" s="243"/>
      <c r="CP17" s="295" t="s">
        <v>937</v>
      </c>
      <c r="CQ17" s="429" t="str">
        <f>INDEX(CQ$5:CQ$7,CP5,1)</f>
        <v>newton</v>
      </c>
      <c r="CR17" s="229"/>
      <c r="CS17" s="230" t="s">
        <v>1</v>
      </c>
      <c r="CT17" s="231">
        <v>1</v>
      </c>
      <c r="CU17" s="229"/>
      <c r="CV17" s="230" t="s">
        <v>1</v>
      </c>
      <c r="CW17" s="231">
        <v>1</v>
      </c>
      <c r="CX17" s="229"/>
      <c r="CY17" s="230" t="s">
        <v>1</v>
      </c>
      <c r="CZ17" s="231">
        <v>1</v>
      </c>
      <c r="DA17" s="229"/>
      <c r="DB17" s="230" t="s">
        <v>1</v>
      </c>
      <c r="DC17" s="231">
        <v>1</v>
      </c>
      <c r="DD17" s="229"/>
      <c r="DE17" s="230"/>
      <c r="DF17" s="231"/>
      <c r="DG17" s="229"/>
      <c r="DH17" s="230" t="s">
        <v>1</v>
      </c>
      <c r="DI17" s="231">
        <v>1</v>
      </c>
      <c r="DJ17" s="229"/>
      <c r="DK17" s="230" t="s">
        <v>27</v>
      </c>
      <c r="DL17" s="231">
        <v>100</v>
      </c>
      <c r="DM17" s="229"/>
      <c r="DN17" s="230" t="s">
        <v>28</v>
      </c>
      <c r="DO17" s="231">
        <v>1</v>
      </c>
      <c r="DP17" s="229" t="s">
        <v>26</v>
      </c>
      <c r="DQ17" s="230" t="s">
        <v>1249</v>
      </c>
      <c r="DR17" s="231">
        <v>3</v>
      </c>
      <c r="DS17" s="229"/>
      <c r="DT17" s="230" t="s">
        <v>1</v>
      </c>
      <c r="DU17" s="231">
        <v>1</v>
      </c>
      <c r="DV17" s="229"/>
      <c r="DW17" s="230" t="s">
        <v>1</v>
      </c>
      <c r="DX17" s="231">
        <v>1</v>
      </c>
      <c r="DY17" s="229"/>
      <c r="DZ17" s="230" t="s">
        <v>1</v>
      </c>
      <c r="EA17" s="231">
        <v>2</v>
      </c>
      <c r="EB17" s="229"/>
      <c r="EC17" s="230"/>
      <c r="ED17" s="231"/>
      <c r="EE17" s="229"/>
      <c r="EF17" s="230"/>
      <c r="EG17" s="231"/>
      <c r="EH17" s="229"/>
      <c r="EI17" s="230"/>
      <c r="EJ17" s="231"/>
      <c r="EK17" s="229"/>
      <c r="EL17" s="230"/>
      <c r="EM17" s="231"/>
      <c r="EN17" s="244"/>
      <c r="EO17" s="269" t="str">
        <f t="shared" si="44"/>
        <v>nrow</v>
      </c>
      <c r="EP17" s="444" t="s">
        <v>1247</v>
      </c>
      <c r="EQ17" s="360">
        <f t="shared" si="200"/>
        <v>3</v>
      </c>
      <c r="ER17" s="360">
        <f t="shared" si="201"/>
        <v>19</v>
      </c>
      <c r="ES17" s="360" t="str">
        <f t="shared" si="202"/>
        <v/>
      </c>
      <c r="ET17" s="360" t="str">
        <f t="shared" si="203"/>
        <v/>
      </c>
      <c r="EU17" s="360" t="str">
        <f t="shared" si="204"/>
        <v/>
      </c>
      <c r="EV17" s="360" t="str">
        <f t="shared" si="205"/>
        <v/>
      </c>
      <c r="EW17" s="360" t="str">
        <f t="shared" si="206"/>
        <v/>
      </c>
      <c r="EX17" s="360" t="str">
        <f t="shared" si="207"/>
        <v/>
      </c>
      <c r="EY17" s="360" t="str">
        <f t="shared" si="208"/>
        <v/>
      </c>
      <c r="EZ17" s="360" t="str">
        <f t="shared" si="209"/>
        <v/>
      </c>
      <c r="FA17" s="360" t="str">
        <f t="shared" si="210"/>
        <v/>
      </c>
      <c r="FB17" s="360" t="str">
        <f t="shared" si="211"/>
        <v/>
      </c>
      <c r="FC17" s="360" t="str">
        <f t="shared" si="212"/>
        <v/>
      </c>
      <c r="FD17" s="360" t="str">
        <f t="shared" si="213"/>
        <v/>
      </c>
      <c r="FE17" s="360" t="str">
        <f t="shared" si="214"/>
        <v/>
      </c>
      <c r="FF17" s="360" t="str">
        <f t="shared" si="215"/>
        <v/>
      </c>
      <c r="FG17" s="360" t="str">
        <f t="shared" si="216"/>
        <v/>
      </c>
      <c r="FH17" s="360" t="str">
        <f t="shared" si="217"/>
        <v/>
      </c>
      <c r="FI17" s="360" t="str">
        <f t="shared" si="218"/>
        <v/>
      </c>
      <c r="FJ17" s="360" t="str">
        <f t="shared" si="219"/>
        <v/>
      </c>
      <c r="FK17" s="360" t="str">
        <f t="shared" si="220"/>
        <v/>
      </c>
      <c r="FL17" s="360" t="str">
        <f t="shared" si="221"/>
        <v/>
      </c>
      <c r="FM17" s="360" t="str">
        <f t="shared" si="222"/>
        <v/>
      </c>
      <c r="FN17" s="360" t="str">
        <f t="shared" si="223"/>
        <v/>
      </c>
      <c r="FO17" s="360" t="str">
        <f t="shared" si="224"/>
        <v/>
      </c>
      <c r="FP17" s="360" t="str">
        <f t="shared" si="225"/>
        <v/>
      </c>
      <c r="FQ17" s="360" t="str">
        <f t="shared" si="226"/>
        <v/>
      </c>
      <c r="FR17" s="360" t="str">
        <f t="shared" si="227"/>
        <v/>
      </c>
      <c r="FS17" s="360" t="str">
        <f t="shared" si="228"/>
        <v/>
      </c>
      <c r="FT17" s="360" t="str">
        <f t="shared" si="45"/>
        <v/>
      </c>
      <c r="FU17" s="360" t="str">
        <f t="shared" si="229"/>
        <v/>
      </c>
      <c r="FV17" s="360" t="str">
        <f t="shared" si="230"/>
        <v/>
      </c>
      <c r="FW17" s="360" t="str">
        <f t="shared" si="231"/>
        <v/>
      </c>
      <c r="FX17" s="360" t="str">
        <f t="shared" si="232"/>
        <v/>
      </c>
      <c r="FY17" s="360" t="str">
        <f t="shared" si="233"/>
        <v/>
      </c>
      <c r="FZ17" s="360">
        <f t="shared" si="234"/>
        <v>21</v>
      </c>
      <c r="GA17" s="360" t="str">
        <f t="shared" si="235"/>
        <v/>
      </c>
      <c r="GB17" s="360" t="str">
        <f t="shared" si="236"/>
        <v/>
      </c>
      <c r="GC17" s="360" t="str">
        <f t="shared" si="237"/>
        <v/>
      </c>
      <c r="GD17" s="360" t="str">
        <f t="shared" si="238"/>
        <v/>
      </c>
      <c r="GE17" s="360" t="str">
        <f t="shared" si="239"/>
        <v/>
      </c>
      <c r="GF17" s="360" t="str">
        <f t="shared" si="240"/>
        <v/>
      </c>
      <c r="GG17" s="360" t="str">
        <f t="shared" si="241"/>
        <v/>
      </c>
      <c r="GH17" s="360" t="str">
        <f t="shared" si="242"/>
        <v/>
      </c>
      <c r="GI17" s="360" t="str">
        <f t="shared" si="243"/>
        <v/>
      </c>
      <c r="GJ17" s="360" t="str">
        <f t="shared" si="244"/>
        <v/>
      </c>
      <c r="GK17" s="444" t="s">
        <v>1247</v>
      </c>
      <c r="GL17" s="361" t="str">
        <f t="shared" si="46"/>
        <v>dispersivity</v>
      </c>
      <c r="GM17" s="361" t="str">
        <f t="shared" si="47"/>
        <v>dispersivity</v>
      </c>
      <c r="GN17" s="361" t="str">
        <f t="shared" si="48"/>
        <v>-</v>
      </c>
      <c r="GO17" s="361" t="str">
        <f t="shared" si="49"/>
        <v>-</v>
      </c>
      <c r="GP17" s="361" t="str">
        <f t="shared" si="50"/>
        <v>-</v>
      </c>
      <c r="GQ17" s="361" t="str">
        <f t="shared" si="51"/>
        <v>-</v>
      </c>
      <c r="GR17" s="361" t="str">
        <f t="shared" si="52"/>
        <v>-</v>
      </c>
      <c r="GS17" s="361" t="str">
        <f t="shared" si="53"/>
        <v>-</v>
      </c>
      <c r="GT17" s="361" t="str">
        <f t="shared" si="54"/>
        <v>-</v>
      </c>
      <c r="GU17" s="361" t="str">
        <f t="shared" si="55"/>
        <v>-</v>
      </c>
      <c r="GV17" s="361" t="str">
        <f t="shared" si="56"/>
        <v>-</v>
      </c>
      <c r="GW17" s="361" t="str">
        <f t="shared" si="57"/>
        <v>-</v>
      </c>
      <c r="GX17" s="361" t="str">
        <f t="shared" si="58"/>
        <v>-</v>
      </c>
      <c r="GY17" s="361" t="str">
        <f t="shared" si="59"/>
        <v>-</v>
      </c>
      <c r="GZ17" s="361" t="str">
        <f t="shared" si="60"/>
        <v>-</v>
      </c>
      <c r="HA17" s="361" t="str">
        <f t="shared" si="61"/>
        <v>-</v>
      </c>
      <c r="HB17" s="361" t="str">
        <f t="shared" si="62"/>
        <v>-</v>
      </c>
      <c r="HC17" s="361" t="str">
        <f t="shared" si="63"/>
        <v>-</v>
      </c>
      <c r="HD17" s="361" t="str">
        <f t="shared" si="64"/>
        <v>-</v>
      </c>
      <c r="HE17" s="361" t="str">
        <f t="shared" si="65"/>
        <v>-</v>
      </c>
      <c r="HF17" s="361" t="str">
        <f t="shared" si="66"/>
        <v>-</v>
      </c>
      <c r="HG17" s="361" t="str">
        <f t="shared" si="67"/>
        <v>-</v>
      </c>
      <c r="HH17" s="361" t="str">
        <f t="shared" si="68"/>
        <v>-</v>
      </c>
      <c r="HI17" s="361" t="str">
        <f t="shared" si="69"/>
        <v>-</v>
      </c>
      <c r="HJ17" s="361" t="str">
        <f t="shared" si="70"/>
        <v>-</v>
      </c>
      <c r="HK17" s="361" t="str">
        <f t="shared" si="71"/>
        <v>-</v>
      </c>
      <c r="HL17" s="361" t="str">
        <f t="shared" si="72"/>
        <v>-</v>
      </c>
      <c r="HM17" s="361" t="str">
        <f t="shared" si="73"/>
        <v>-</v>
      </c>
      <c r="HN17" s="361" t="str">
        <f t="shared" si="74"/>
        <v>-</v>
      </c>
      <c r="HO17" s="361" t="str">
        <f t="shared" si="75"/>
        <v>-</v>
      </c>
      <c r="HP17" s="361" t="str">
        <f t="shared" si="76"/>
        <v>-</v>
      </c>
      <c r="HQ17" s="361" t="str">
        <f t="shared" si="77"/>
        <v>-</v>
      </c>
      <c r="HR17" s="361" t="str">
        <f t="shared" si="78"/>
        <v>-</v>
      </c>
      <c r="HS17" s="361" t="str">
        <f t="shared" si="79"/>
        <v>-</v>
      </c>
      <c r="HT17" s="361" t="str">
        <f t="shared" si="80"/>
        <v>-</v>
      </c>
      <c r="HU17" s="361" t="str">
        <f t="shared" si="81"/>
        <v>dispersivity</v>
      </c>
      <c r="HV17" s="361" t="str">
        <f t="shared" si="82"/>
        <v>-</v>
      </c>
      <c r="HW17" s="361" t="str">
        <f t="shared" si="83"/>
        <v>-</v>
      </c>
      <c r="HX17" s="361" t="str">
        <f t="shared" si="84"/>
        <v>-</v>
      </c>
      <c r="HY17" s="361" t="str">
        <f t="shared" si="85"/>
        <v>-</v>
      </c>
      <c r="HZ17" s="361" t="str">
        <f t="shared" si="86"/>
        <v>-</v>
      </c>
      <c r="IA17" s="361" t="str">
        <f t="shared" si="87"/>
        <v>-</v>
      </c>
      <c r="IB17" s="361" t="str">
        <f t="shared" si="88"/>
        <v>-</v>
      </c>
      <c r="IC17" s="361" t="str">
        <f t="shared" si="89"/>
        <v>-</v>
      </c>
      <c r="ID17" s="361" t="str">
        <f t="shared" si="90"/>
        <v>-</v>
      </c>
      <c r="IE17" s="361" t="str">
        <f t="shared" si="91"/>
        <v>-</v>
      </c>
      <c r="IF17" s="444" t="s">
        <v>1247</v>
      </c>
      <c r="IG17" s="56" t="str">
        <f t="shared" si="245"/>
        <v>0,10,10,10</v>
      </c>
      <c r="IH17" s="56">
        <f t="shared" si="246"/>
        <v>1</v>
      </c>
      <c r="II17" s="56" t="str">
        <f t="shared" si="247"/>
        <v>-</v>
      </c>
      <c r="IJ17" s="56" t="str">
        <f t="shared" si="248"/>
        <v>-</v>
      </c>
      <c r="IK17" s="56" t="str">
        <f t="shared" si="92"/>
        <v>-</v>
      </c>
      <c r="IL17" s="56" t="str">
        <f t="shared" si="93"/>
        <v>-</v>
      </c>
      <c r="IM17" s="56" t="str">
        <f t="shared" si="94"/>
        <v>-</v>
      </c>
      <c r="IN17" s="56" t="str">
        <f t="shared" si="95"/>
        <v>-</v>
      </c>
      <c r="IO17" s="56" t="str">
        <f t="shared" si="96"/>
        <v>-</v>
      </c>
      <c r="IP17" s="56" t="str">
        <f t="shared" si="97"/>
        <v>-</v>
      </c>
      <c r="IQ17" s="56" t="str">
        <f t="shared" si="98"/>
        <v>-</v>
      </c>
      <c r="IR17" s="56" t="str">
        <f t="shared" si="99"/>
        <v>-</v>
      </c>
      <c r="IS17" s="56" t="str">
        <f t="shared" si="100"/>
        <v>-</v>
      </c>
      <c r="IT17" s="56" t="str">
        <f t="shared" si="101"/>
        <v>-</v>
      </c>
      <c r="IU17" s="56" t="str">
        <f t="shared" si="102"/>
        <v>-</v>
      </c>
      <c r="IV17" s="56" t="str">
        <f t="shared" si="103"/>
        <v>-</v>
      </c>
      <c r="IW17" s="56" t="str">
        <f t="shared" si="104"/>
        <v>-</v>
      </c>
      <c r="IX17" s="56" t="str">
        <f t="shared" si="105"/>
        <v>-</v>
      </c>
      <c r="IY17" s="56" t="str">
        <f t="shared" si="106"/>
        <v>-</v>
      </c>
      <c r="IZ17" s="56" t="str">
        <f t="shared" si="107"/>
        <v>-</v>
      </c>
      <c r="JA17" s="56" t="str">
        <f t="shared" si="108"/>
        <v>-</v>
      </c>
      <c r="JB17" s="56" t="str">
        <f t="shared" si="109"/>
        <v>-</v>
      </c>
      <c r="JC17" s="56" t="str">
        <f t="shared" si="110"/>
        <v>-</v>
      </c>
      <c r="JD17" s="56" t="str">
        <f t="shared" si="111"/>
        <v>-</v>
      </c>
      <c r="JE17" s="56" t="str">
        <f t="shared" si="112"/>
        <v>-</v>
      </c>
      <c r="JF17" s="56" t="str">
        <f t="shared" si="113"/>
        <v>-</v>
      </c>
      <c r="JG17" s="56" t="str">
        <f t="shared" si="114"/>
        <v>-</v>
      </c>
      <c r="JH17" s="56" t="str">
        <f t="shared" si="115"/>
        <v>-</v>
      </c>
      <c r="JI17" s="56" t="str">
        <f t="shared" si="116"/>
        <v>-</v>
      </c>
      <c r="JJ17" s="56" t="str">
        <f t="shared" si="117"/>
        <v>-</v>
      </c>
      <c r="JK17" s="56" t="str">
        <f t="shared" si="118"/>
        <v>-</v>
      </c>
      <c r="JL17" s="56" t="str">
        <f t="shared" si="119"/>
        <v>-</v>
      </c>
      <c r="JM17" s="56" t="str">
        <f t="shared" si="120"/>
        <v>-</v>
      </c>
      <c r="JN17" s="56" t="str">
        <f t="shared" si="121"/>
        <v>-</v>
      </c>
      <c r="JO17" s="56" t="str">
        <f t="shared" si="122"/>
        <v>-</v>
      </c>
      <c r="JP17" s="56" t="str">
        <f t="shared" si="123"/>
        <v>|4</v>
      </c>
      <c r="JQ17" s="56" t="str">
        <f t="shared" si="124"/>
        <v>-</v>
      </c>
      <c r="JR17" s="56" t="str">
        <f t="shared" si="125"/>
        <v>-</v>
      </c>
      <c r="JS17" s="56" t="str">
        <f t="shared" si="126"/>
        <v>-</v>
      </c>
      <c r="JT17" s="56" t="str">
        <f t="shared" si="127"/>
        <v>-</v>
      </c>
      <c r="JU17" s="56" t="str">
        <f t="shared" si="128"/>
        <v>-</v>
      </c>
      <c r="JV17" s="56" t="str">
        <f t="shared" si="129"/>
        <v>-</v>
      </c>
      <c r="JW17" s="56" t="str">
        <f t="shared" si="130"/>
        <v>-</v>
      </c>
      <c r="JX17" s="56" t="str">
        <f t="shared" si="131"/>
        <v>-</v>
      </c>
      <c r="JY17" s="56" t="str">
        <f t="shared" si="132"/>
        <v>-</v>
      </c>
      <c r="JZ17" s="56" t="str">
        <f t="shared" si="133"/>
        <v>-</v>
      </c>
      <c r="KA17" s="444" t="s">
        <v>1247</v>
      </c>
      <c r="KB17" s="360">
        <f>IF(ISNUMBER(INDEX($EQ$15:$GK$521,$B17,EO$11)),MAX(KB$14:KB16)+1,0)</f>
        <v>0</v>
      </c>
      <c r="KC17" s="360">
        <f t="shared" si="249"/>
        <v>21</v>
      </c>
      <c r="KD17" s="373" t="s">
        <v>2</v>
      </c>
      <c r="KE17" s="391" t="str">
        <f t="shared" si="134"/>
        <v>nper</v>
      </c>
      <c r="KF17" s="302">
        <f t="shared" si="135"/>
        <v>2</v>
      </c>
      <c r="KG17" s="69"/>
      <c r="KH17" s="391" t="str">
        <f t="shared" si="136"/>
        <v/>
      </c>
      <c r="KI17" s="302" t="str">
        <f t="shared" si="137"/>
        <v/>
      </c>
      <c r="KJ17" s="69"/>
      <c r="KK17" s="391" t="str">
        <f t="shared" si="138"/>
        <v/>
      </c>
      <c r="KL17" s="302" t="str">
        <f t="shared" si="139"/>
        <v/>
      </c>
      <c r="KM17" s="69"/>
      <c r="KN17" s="391" t="str">
        <f t="shared" si="140"/>
        <v/>
      </c>
      <c r="KO17" s="302" t="str">
        <f t="shared" si="141"/>
        <v/>
      </c>
      <c r="KP17" s="69"/>
      <c r="KQ17" s="391" t="str">
        <f t="shared" si="142"/>
        <v/>
      </c>
      <c r="KR17" s="302" t="str">
        <f t="shared" si="143"/>
        <v/>
      </c>
      <c r="KS17" s="69"/>
      <c r="KT17" s="391" t="str">
        <f t="shared" si="144"/>
        <v/>
      </c>
      <c r="KU17" s="302" t="str">
        <f t="shared" si="145"/>
        <v/>
      </c>
      <c r="KV17" s="69"/>
      <c r="KW17" s="391" t="str">
        <f t="shared" si="146"/>
        <v>ninner</v>
      </c>
      <c r="KX17" s="302">
        <f t="shared" si="147"/>
        <v>300</v>
      </c>
      <c r="KY17" s="69"/>
      <c r="KZ17" s="283" t="str">
        <f t="shared" si="148"/>
        <v>delrmax</v>
      </c>
      <c r="LA17" s="26"/>
      <c r="LB17" s="246" t="s">
        <v>1</v>
      </c>
      <c r="LC17" s="246" t="s">
        <v>767</v>
      </c>
      <c r="LD17" s="246" t="s">
        <v>690</v>
      </c>
      <c r="LE17" s="246" t="s">
        <v>691</v>
      </c>
      <c r="LF17" s="246" t="s">
        <v>693</v>
      </c>
      <c r="LG17" s="246" t="s">
        <v>819</v>
      </c>
      <c r="LH17" s="246" t="s">
        <v>16</v>
      </c>
      <c r="LI17" s="252"/>
      <c r="LJ17" s="252"/>
      <c r="LK17" s="252"/>
      <c r="LL17" s="252"/>
      <c r="LM17" s="252"/>
      <c r="LN17" s="63"/>
      <c r="LO17" s="251">
        <f t="shared" si="149"/>
        <v>3</v>
      </c>
      <c r="LP17" s="251">
        <f t="shared" si="150"/>
        <v>3</v>
      </c>
      <c r="LQ17" s="251">
        <f t="shared" si="151"/>
        <v>3</v>
      </c>
      <c r="LR17" s="251">
        <f t="shared" si="152"/>
        <v>3</v>
      </c>
      <c r="LS17" s="251">
        <f t="shared" si="153"/>
        <v>3</v>
      </c>
      <c r="LT17" s="251">
        <f t="shared" si="154"/>
        <v>3</v>
      </c>
      <c r="LU17" s="251">
        <f t="shared" si="155"/>
        <v>3</v>
      </c>
      <c r="LV17" s="251">
        <f t="shared" si="156"/>
        <v>0</v>
      </c>
      <c r="LW17" s="251">
        <f t="shared" si="157"/>
        <v>0</v>
      </c>
      <c r="LX17" s="251">
        <f t="shared" si="158"/>
        <v>0</v>
      </c>
      <c r="LY17" s="251">
        <f t="shared" si="159"/>
        <v>0</v>
      </c>
      <c r="LZ17" s="251">
        <f t="shared" si="160"/>
        <v>0</v>
      </c>
      <c r="MA17" s="63">
        <f t="shared" si="161"/>
        <v>1</v>
      </c>
      <c r="MB17" s="63">
        <f t="shared" si="162"/>
        <v>0</v>
      </c>
      <c r="MC17" s="63">
        <f t="shared" ref="MC17:MC80" si="251">MC16+1</f>
        <v>3</v>
      </c>
      <c r="MD17" s="63">
        <f t="shared" si="250"/>
        <v>3</v>
      </c>
      <c r="ME17" s="63" t="str">
        <f t="shared" si="163"/>
        <v>nper</v>
      </c>
      <c r="MF17" s="315">
        <f t="shared" si="164"/>
        <v>13</v>
      </c>
      <c r="MG17" s="315">
        <f>IF(ISNUMBER(MATCH(EO17,$ME$15:$ME$520,0)),0,MAX(MG$14:MG16)+1)</f>
        <v>0</v>
      </c>
      <c r="MH17" s="315">
        <f t="shared" si="165"/>
        <v>3</v>
      </c>
      <c r="MI17" s="367">
        <f t="shared" si="166"/>
        <v>3</v>
      </c>
      <c r="MJ17" s="341"/>
      <c r="MK17" s="342" t="str">
        <f t="shared" si="167"/>
        <v>39_p3</v>
      </c>
      <c r="ML17" s="456" t="s">
        <v>624</v>
      </c>
      <c r="MM17" s="343"/>
      <c r="MN17" s="26">
        <f>IF(IF(ISNUMBER(SEARCH("flopy",MP17))=TRUE,1,0)=1,MAX(MN$15:MN16)+1,"")</f>
        <v>2</v>
      </c>
      <c r="MO17" s="238"/>
      <c r="MP17" s="411" t="s">
        <v>1109</v>
      </c>
      <c r="MQ17" s="26">
        <f>IF(IF(ISNUMBER(SEARCH("flopy",MS17))=TRUE,1,0)=1,MAX(MQ$15:MQ16)+1,"")</f>
        <v>2</v>
      </c>
      <c r="MR17" s="238"/>
      <c r="MS17" s="411" t="s">
        <v>950</v>
      </c>
      <c r="MT17" s="59"/>
      <c r="MU17" s="26">
        <f>IF(IF(ISNUMBER(SEARCH("flopy",MW17))=TRUE,1,0)=1,MAX(MU$15:MU16)+1,"")</f>
        <v>2</v>
      </c>
      <c r="MV17" s="238" t="str">
        <f>MV16</f>
        <v>old</v>
      </c>
      <c r="MW17" s="411" t="s">
        <v>1221</v>
      </c>
      <c r="MX17" s="59"/>
      <c r="MY17" s="59"/>
      <c r="MZ17" s="59"/>
      <c r="NA17" s="59"/>
      <c r="NB17" s="26" t="s">
        <v>2</v>
      </c>
      <c r="NC17" s="59"/>
      <c r="ND17" s="59"/>
      <c r="NE17" s="59"/>
      <c r="NF17" s="59"/>
      <c r="NG17" s="59"/>
      <c r="NH17" s="59"/>
      <c r="NI17" s="59"/>
      <c r="NJ17" s="59"/>
      <c r="NK17" s="26" t="s">
        <v>2</v>
      </c>
      <c r="NL17" s="453" t="s">
        <v>21</v>
      </c>
      <c r="NM17" s="307" t="s">
        <v>2</v>
      </c>
      <c r="NN17" s="59"/>
      <c r="NO17" s="203"/>
      <c r="NP17" s="203"/>
      <c r="NQ17" s="203"/>
      <c r="NR17" s="18"/>
      <c r="NS17" s="148">
        <v>0</v>
      </c>
      <c r="NT17" s="149">
        <v>1</v>
      </c>
      <c r="NU17" s="80">
        <v>12</v>
      </c>
      <c r="NV17" s="146">
        <v>1.5</v>
      </c>
      <c r="NW17" s="147"/>
      <c r="NX17" s="155"/>
      <c r="NY17" s="148">
        <v>0</v>
      </c>
      <c r="NZ17" s="156">
        <f>NT17*24</f>
        <v>24</v>
      </c>
      <c r="OA17" s="80">
        <v>10</v>
      </c>
      <c r="OB17" s="146">
        <v>1.5</v>
      </c>
      <c r="OC17" s="147"/>
      <c r="OD17" s="84"/>
      <c r="OE17" s="172">
        <v>1.1540880000000002E-2</v>
      </c>
      <c r="OF17" s="111">
        <v>840.8</v>
      </c>
      <c r="OG17" s="112">
        <v>839.30280049029443</v>
      </c>
      <c r="OH17" s="102">
        <v>0.66408097743990002</v>
      </c>
      <c r="OI17" s="115">
        <v>838.13260000000002</v>
      </c>
      <c r="OJ17" s="131">
        <v>12</v>
      </c>
      <c r="OK17" s="160">
        <v>0.66408097743990002</v>
      </c>
      <c r="OL17" s="121">
        <v>833.87289999999996</v>
      </c>
      <c r="OM17" s="166">
        <v>1.154E-2</v>
      </c>
      <c r="ON17" s="125">
        <v>838.8</v>
      </c>
      <c r="OO17" s="83">
        <v>10</v>
      </c>
      <c r="OP17" s="92">
        <v>0.66408097743990002</v>
      </c>
      <c r="OQ17" s="132">
        <v>833.87289999999996</v>
      </c>
      <c r="OR17" s="128">
        <f t="shared" si="9"/>
        <v>1.154E-2</v>
      </c>
      <c r="OS17" s="109"/>
      <c r="OT17" s="128">
        <v>1.1540880000000002E-2</v>
      </c>
      <c r="OU17" s="143">
        <f t="shared" si="10"/>
        <v>1.154E-2</v>
      </c>
      <c r="OV17" s="143">
        <f t="shared" si="11"/>
        <v>0.27695999999999998</v>
      </c>
      <c r="OW17" s="143">
        <f t="shared" si="12"/>
        <v>16.617599999999999</v>
      </c>
      <c r="OX17" s="143">
        <f t="shared" si="13"/>
        <v>16.617599999999999</v>
      </c>
      <c r="OY17" s="84"/>
      <c r="OZ17" s="59"/>
      <c r="PA17" s="251" t="str">
        <f t="shared" si="168"/>
        <v>nper</v>
      </c>
      <c r="PB17" s="251" t="str">
        <f t="shared" si="169"/>
        <v>nper</v>
      </c>
      <c r="PC17" s="251" t="str">
        <f t="shared" si="170"/>
        <v>nper</v>
      </c>
      <c r="PD17" s="251" t="str">
        <f t="shared" si="171"/>
        <v>nper</v>
      </c>
      <c r="PE17" s="251" t="str">
        <f t="shared" si="172"/>
        <v/>
      </c>
      <c r="PF17" s="251" t="str">
        <f t="shared" si="173"/>
        <v>nper</v>
      </c>
      <c r="PG17" s="251" t="str">
        <f t="shared" si="174"/>
        <v>nper</v>
      </c>
      <c r="PH17" s="251" t="str">
        <f t="shared" si="175"/>
        <v>nper</v>
      </c>
      <c r="PI17" s="251" t="str">
        <f t="shared" si="176"/>
        <v>nper</v>
      </c>
      <c r="PJ17" s="251" t="str">
        <f t="shared" si="177"/>
        <v>nper</v>
      </c>
      <c r="PK17" s="251" t="str">
        <f t="shared" si="178"/>
        <v/>
      </c>
      <c r="PL17" s="251" t="str">
        <f t="shared" si="179"/>
        <v>nper</v>
      </c>
      <c r="PM17" s="251" t="str">
        <f t="shared" si="180"/>
        <v>nper</v>
      </c>
      <c r="PN17" s="251" t="str">
        <f t="shared" si="181"/>
        <v>nper</v>
      </c>
      <c r="PO17" s="251" t="str">
        <f t="shared" si="182"/>
        <v>nper</v>
      </c>
      <c r="PP17" s="251" t="str">
        <f t="shared" si="183"/>
        <v>nper</v>
      </c>
      <c r="PQ17" s="251" t="str">
        <f t="shared" si="184"/>
        <v>nper</v>
      </c>
      <c r="PR17" s="251" t="str">
        <f t="shared" si="185"/>
        <v>nper</v>
      </c>
      <c r="PS17" s="251" t="str">
        <f t="shared" si="186"/>
        <v>nper</v>
      </c>
      <c r="PT17" s="251" t="str">
        <f t="shared" si="187"/>
        <v>nper</v>
      </c>
      <c r="PU17" s="251" t="str">
        <f t="shared" si="188"/>
        <v>nper</v>
      </c>
      <c r="PV17" s="251" t="str">
        <f t="shared" si="189"/>
        <v/>
      </c>
      <c r="PW17" s="251" t="str">
        <f t="shared" si="190"/>
        <v>nper</v>
      </c>
      <c r="PX17" s="251" t="str">
        <f t="shared" si="191"/>
        <v>nper</v>
      </c>
      <c r="PY17" s="251" t="str">
        <f t="shared" si="192"/>
        <v>nper</v>
      </c>
      <c r="PZ17" s="251" t="str">
        <f t="shared" si="193"/>
        <v>nper</v>
      </c>
      <c r="QA17" s="251" t="str">
        <f t="shared" si="194"/>
        <v/>
      </c>
      <c r="QB17" s="251" t="str">
        <f t="shared" si="195"/>
        <v/>
      </c>
      <c r="QC17" s="251" t="str">
        <f t="shared" si="196"/>
        <v/>
      </c>
      <c r="QD17" s="251" t="str">
        <f t="shared" si="197"/>
        <v>nper</v>
      </c>
      <c r="QE17" s="251" t="str">
        <f t="shared" si="198"/>
        <v>nper</v>
      </c>
      <c r="QF17" s="63">
        <f t="shared" si="199"/>
        <v>23</v>
      </c>
      <c r="QG17" s="26" t="s">
        <v>2</v>
      </c>
      <c r="QH17" s="59"/>
      <c r="QI17" s="59"/>
      <c r="QJ17" s="59"/>
      <c r="QK17" s="59"/>
      <c r="QL17" s="59"/>
      <c r="QM17" s="59"/>
      <c r="QN17" s="59"/>
    </row>
    <row r="18" spans="1:456" s="3" customFormat="1" ht="6" customHeight="1" x14ac:dyDescent="0.15">
      <c r="A18" s="54" t="s">
        <v>1256</v>
      </c>
      <c r="B18" s="447">
        <f t="shared" si="43"/>
        <v>4</v>
      </c>
      <c r="C18" s="73" t="s">
        <v>58</v>
      </c>
      <c r="D18" s="339" t="s">
        <v>885</v>
      </c>
      <c r="E18" s="59"/>
      <c r="F18" s="229"/>
      <c r="G18" s="295" t="s">
        <v>58</v>
      </c>
      <c r="H18" s="295" t="s">
        <v>94</v>
      </c>
      <c r="I18" s="229"/>
      <c r="J18" s="295" t="s">
        <v>26</v>
      </c>
      <c r="K18" s="295">
        <v>1</v>
      </c>
      <c r="L18" s="229"/>
      <c r="M18" s="295" t="s">
        <v>28</v>
      </c>
      <c r="N18" s="295">
        <v>31</v>
      </c>
      <c r="O18" s="229"/>
      <c r="P18" s="295" t="s">
        <v>26</v>
      </c>
      <c r="Q18" s="295">
        <v>1</v>
      </c>
      <c r="R18" s="229"/>
      <c r="S18" s="295" t="s">
        <v>4</v>
      </c>
      <c r="T18" s="295">
        <v>10</v>
      </c>
      <c r="U18" s="229"/>
      <c r="V18" s="295" t="s">
        <v>33</v>
      </c>
      <c r="W18" s="295">
        <v>100</v>
      </c>
      <c r="X18" s="229"/>
      <c r="Y18" s="295" t="s">
        <v>236</v>
      </c>
      <c r="Z18" s="295" t="s">
        <v>237</v>
      </c>
      <c r="AA18" s="229"/>
      <c r="AB18" s="295" t="s">
        <v>4</v>
      </c>
      <c r="AC18" s="295">
        <v>900</v>
      </c>
      <c r="AD18" s="229"/>
      <c r="AE18" s="295" t="s">
        <v>4</v>
      </c>
      <c r="AF18" s="295">
        <v>10</v>
      </c>
      <c r="AG18" s="229"/>
      <c r="AH18" s="295" t="s">
        <v>4</v>
      </c>
      <c r="AI18" s="295">
        <v>5</v>
      </c>
      <c r="AJ18" s="229"/>
      <c r="AK18" s="295" t="s">
        <v>4</v>
      </c>
      <c r="AL18" s="295">
        <v>100</v>
      </c>
      <c r="AM18" s="229"/>
      <c r="AN18" s="295" t="s">
        <v>4</v>
      </c>
      <c r="AO18" s="295">
        <v>40</v>
      </c>
      <c r="AP18" s="243"/>
      <c r="AQ18" s="295" t="s">
        <v>4</v>
      </c>
      <c r="AR18" s="290">
        <v>5000</v>
      </c>
      <c r="AS18" s="243"/>
      <c r="AT18" s="295" t="s">
        <v>4</v>
      </c>
      <c r="AU18" s="290">
        <v>500</v>
      </c>
      <c r="AV18" s="229"/>
      <c r="AW18" s="230" t="s">
        <v>26</v>
      </c>
      <c r="AX18" s="231">
        <v>200</v>
      </c>
      <c r="AY18" s="229"/>
      <c r="AZ18" s="295" t="s">
        <v>26</v>
      </c>
      <c r="BA18" s="295">
        <v>3</v>
      </c>
      <c r="BB18" s="229"/>
      <c r="BC18" s="295" t="s">
        <v>26</v>
      </c>
      <c r="BD18" s="295">
        <v>1</v>
      </c>
      <c r="BE18" s="229"/>
      <c r="BF18" s="295" t="s">
        <v>26</v>
      </c>
      <c r="BG18" s="295">
        <v>1</v>
      </c>
      <c r="BH18" s="229"/>
      <c r="BI18" s="295" t="s">
        <v>26</v>
      </c>
      <c r="BJ18" s="295">
        <v>1</v>
      </c>
      <c r="BK18" s="243"/>
      <c r="BL18" s="295" t="s">
        <v>456</v>
      </c>
      <c r="BM18" s="429" t="str">
        <f>INDEX(BM$8:BM$9,BL8,1)</f>
        <v>CG</v>
      </c>
      <c r="BN18" s="243"/>
      <c r="BO18" s="295" t="s">
        <v>456</v>
      </c>
      <c r="BP18" s="429" t="str">
        <f>INDEX(BP$8:BP$9,BO8,1)</f>
        <v>CG</v>
      </c>
      <c r="BQ18" s="229"/>
      <c r="BR18" s="295"/>
      <c r="BS18" s="295"/>
      <c r="BT18" s="243"/>
      <c r="BU18" s="295"/>
      <c r="BV18" s="290"/>
      <c r="BW18" s="243"/>
      <c r="BX18" s="295"/>
      <c r="BY18" s="290"/>
      <c r="BZ18" s="229"/>
      <c r="CA18" s="230"/>
      <c r="CB18" s="231"/>
      <c r="CC18" s="229"/>
      <c r="CD18" s="355"/>
      <c r="CE18" s="356"/>
      <c r="CF18" s="229"/>
      <c r="CG18" s="230"/>
      <c r="CH18" s="354"/>
      <c r="CI18" s="229"/>
      <c r="CJ18" s="230"/>
      <c r="CK18" s="354"/>
      <c r="CL18" s="243"/>
      <c r="CM18" s="230"/>
      <c r="CN18" s="354"/>
      <c r="CO18" s="243"/>
      <c r="CP18" s="295" t="s">
        <v>456</v>
      </c>
      <c r="CQ18" s="429" t="str">
        <f>INDEX(CQ$8:CQ$9,CP8,1)</f>
        <v>CG</v>
      </c>
      <c r="CR18" s="229"/>
      <c r="CS18" s="230" t="s">
        <v>26</v>
      </c>
      <c r="CT18" s="231">
        <v>2</v>
      </c>
      <c r="CU18" s="229"/>
      <c r="CV18" s="230" t="s">
        <v>26</v>
      </c>
      <c r="CW18" s="231">
        <v>1</v>
      </c>
      <c r="CX18" s="229"/>
      <c r="CY18" s="230" t="s">
        <v>26</v>
      </c>
      <c r="CZ18" s="231">
        <v>10</v>
      </c>
      <c r="DA18" s="229"/>
      <c r="DB18" s="230" t="s">
        <v>26</v>
      </c>
      <c r="DC18" s="231">
        <v>3</v>
      </c>
      <c r="DD18" s="229"/>
      <c r="DE18" s="230" t="s">
        <v>26</v>
      </c>
      <c r="DF18" s="231">
        <v>1</v>
      </c>
      <c r="DG18" s="229"/>
      <c r="DH18" s="230" t="s">
        <v>26</v>
      </c>
      <c r="DI18" s="231">
        <v>1</v>
      </c>
      <c r="DJ18" s="229"/>
      <c r="DK18" s="230" t="s">
        <v>4</v>
      </c>
      <c r="DL18" s="231">
        <v>10</v>
      </c>
      <c r="DM18" s="229"/>
      <c r="DN18" s="230" t="s">
        <v>27</v>
      </c>
      <c r="DO18" s="231">
        <v>100</v>
      </c>
      <c r="DP18" s="229" t="s">
        <v>28</v>
      </c>
      <c r="DQ18" s="230" t="s">
        <v>1250</v>
      </c>
      <c r="DR18" s="231">
        <v>15</v>
      </c>
      <c r="DS18" s="229"/>
      <c r="DT18" s="332" t="s">
        <v>905</v>
      </c>
      <c r="DU18" s="231">
        <v>25</v>
      </c>
      <c r="DV18" s="229"/>
      <c r="DW18" s="230" t="s">
        <v>26</v>
      </c>
      <c r="DX18" s="231">
        <v>190</v>
      </c>
      <c r="DY18" s="229"/>
      <c r="DZ18" s="230" t="s">
        <v>26</v>
      </c>
      <c r="EA18" s="231">
        <v>3</v>
      </c>
      <c r="EB18" s="229"/>
      <c r="EC18" s="230"/>
      <c r="ED18" s="231"/>
      <c r="EE18" s="229"/>
      <c r="EF18" s="230"/>
      <c r="EG18" s="231"/>
      <c r="EH18" s="229"/>
      <c r="EI18" s="230"/>
      <c r="EJ18" s="231"/>
      <c r="EK18" s="229"/>
      <c r="EL18" s="230"/>
      <c r="EM18" s="231"/>
      <c r="EN18" s="244"/>
      <c r="EO18" s="269" t="str">
        <f t="shared" si="44"/>
        <v>delc</v>
      </c>
      <c r="EP18" s="444" t="s">
        <v>1247</v>
      </c>
      <c r="EQ18" s="360">
        <f t="shared" si="200"/>
        <v>4</v>
      </c>
      <c r="ER18" s="360" t="str">
        <f t="shared" si="201"/>
        <v/>
      </c>
      <c r="ES18" s="360" t="str">
        <f t="shared" si="202"/>
        <v/>
      </c>
      <c r="ET18" s="360" t="str">
        <f t="shared" si="203"/>
        <v/>
      </c>
      <c r="EU18" s="360" t="str">
        <f t="shared" si="204"/>
        <v/>
      </c>
      <c r="EV18" s="360" t="str">
        <f t="shared" si="205"/>
        <v/>
      </c>
      <c r="EW18" s="360" t="str">
        <f t="shared" si="206"/>
        <v/>
      </c>
      <c r="EX18" s="360" t="str">
        <f t="shared" si="207"/>
        <v/>
      </c>
      <c r="EY18" s="360" t="str">
        <f t="shared" si="208"/>
        <v/>
      </c>
      <c r="EZ18" s="360" t="str">
        <f t="shared" si="209"/>
        <v/>
      </c>
      <c r="FA18" s="360" t="str">
        <f t="shared" si="210"/>
        <v/>
      </c>
      <c r="FB18" s="360" t="str">
        <f t="shared" si="211"/>
        <v/>
      </c>
      <c r="FC18" s="360" t="str">
        <f t="shared" si="212"/>
        <v/>
      </c>
      <c r="FD18" s="360" t="str">
        <f t="shared" si="213"/>
        <v/>
      </c>
      <c r="FE18" s="360" t="str">
        <f t="shared" si="214"/>
        <v/>
      </c>
      <c r="FF18" s="360" t="str">
        <f t="shared" si="215"/>
        <v/>
      </c>
      <c r="FG18" s="360" t="str">
        <f t="shared" si="216"/>
        <v/>
      </c>
      <c r="FH18" s="360" t="str">
        <f t="shared" si="217"/>
        <v/>
      </c>
      <c r="FI18" s="360" t="str">
        <f t="shared" si="218"/>
        <v/>
      </c>
      <c r="FJ18" s="360" t="str">
        <f t="shared" si="219"/>
        <v/>
      </c>
      <c r="FK18" s="360" t="str">
        <f t="shared" si="220"/>
        <v/>
      </c>
      <c r="FL18" s="360" t="str">
        <f t="shared" si="221"/>
        <v/>
      </c>
      <c r="FM18" s="360" t="str">
        <f t="shared" si="222"/>
        <v/>
      </c>
      <c r="FN18" s="360" t="str">
        <f t="shared" si="223"/>
        <v/>
      </c>
      <c r="FO18" s="360" t="str">
        <f t="shared" si="224"/>
        <v/>
      </c>
      <c r="FP18" s="360" t="str">
        <f t="shared" si="225"/>
        <v/>
      </c>
      <c r="FQ18" s="360" t="str">
        <f t="shared" si="226"/>
        <v/>
      </c>
      <c r="FR18" s="360" t="str">
        <f t="shared" si="227"/>
        <v/>
      </c>
      <c r="FS18" s="360" t="str">
        <f t="shared" si="228"/>
        <v/>
      </c>
      <c r="FT18" s="360" t="str">
        <f t="shared" si="45"/>
        <v/>
      </c>
      <c r="FU18" s="360" t="str">
        <f t="shared" si="229"/>
        <v/>
      </c>
      <c r="FV18" s="360" t="str">
        <f t="shared" si="230"/>
        <v/>
      </c>
      <c r="FW18" s="360" t="str">
        <f t="shared" si="231"/>
        <v/>
      </c>
      <c r="FX18" s="360" t="str">
        <f t="shared" si="232"/>
        <v/>
      </c>
      <c r="FY18" s="360" t="str">
        <f t="shared" si="233"/>
        <v/>
      </c>
      <c r="FZ18" s="360">
        <f t="shared" si="234"/>
        <v>22</v>
      </c>
      <c r="GA18" s="360" t="str">
        <f t="shared" si="235"/>
        <v/>
      </c>
      <c r="GB18" s="360" t="str">
        <f t="shared" si="236"/>
        <v/>
      </c>
      <c r="GC18" s="360" t="str">
        <f t="shared" si="237"/>
        <v/>
      </c>
      <c r="GD18" s="360" t="str">
        <f t="shared" si="238"/>
        <v/>
      </c>
      <c r="GE18" s="360" t="str">
        <f t="shared" si="239"/>
        <v/>
      </c>
      <c r="GF18" s="360" t="str">
        <f t="shared" si="240"/>
        <v/>
      </c>
      <c r="GG18" s="360" t="str">
        <f t="shared" si="241"/>
        <v/>
      </c>
      <c r="GH18" s="360" t="str">
        <f t="shared" si="242"/>
        <v/>
      </c>
      <c r="GI18" s="360" t="str">
        <f t="shared" si="243"/>
        <v/>
      </c>
      <c r="GJ18" s="360" t="str">
        <f t="shared" si="244"/>
        <v/>
      </c>
      <c r="GK18" s="444" t="s">
        <v>1247</v>
      </c>
      <c r="GL18" s="361" t="str">
        <f t="shared" si="46"/>
        <v>retardation</v>
      </c>
      <c r="GM18" s="361" t="str">
        <f t="shared" si="47"/>
        <v>-</v>
      </c>
      <c r="GN18" s="361" t="str">
        <f t="shared" si="48"/>
        <v>-</v>
      </c>
      <c r="GO18" s="361" t="str">
        <f t="shared" si="49"/>
        <v>-</v>
      </c>
      <c r="GP18" s="361" t="str">
        <f t="shared" si="50"/>
        <v>-</v>
      </c>
      <c r="GQ18" s="361" t="str">
        <f t="shared" si="51"/>
        <v>-</v>
      </c>
      <c r="GR18" s="361" t="str">
        <f t="shared" si="52"/>
        <v>-</v>
      </c>
      <c r="GS18" s="361" t="str">
        <f t="shared" si="53"/>
        <v>-</v>
      </c>
      <c r="GT18" s="361" t="str">
        <f t="shared" si="54"/>
        <v>-</v>
      </c>
      <c r="GU18" s="361" t="str">
        <f t="shared" si="55"/>
        <v>-</v>
      </c>
      <c r="GV18" s="361" t="str">
        <f t="shared" si="56"/>
        <v>-</v>
      </c>
      <c r="GW18" s="361" t="str">
        <f t="shared" si="57"/>
        <v>-</v>
      </c>
      <c r="GX18" s="361" t="str">
        <f t="shared" si="58"/>
        <v>-</v>
      </c>
      <c r="GY18" s="361" t="str">
        <f t="shared" si="59"/>
        <v>-</v>
      </c>
      <c r="GZ18" s="361" t="str">
        <f t="shared" si="60"/>
        <v>-</v>
      </c>
      <c r="HA18" s="361" t="str">
        <f t="shared" si="61"/>
        <v>-</v>
      </c>
      <c r="HB18" s="361" t="str">
        <f t="shared" si="62"/>
        <v>-</v>
      </c>
      <c r="HC18" s="361" t="str">
        <f t="shared" si="63"/>
        <v>-</v>
      </c>
      <c r="HD18" s="361" t="str">
        <f t="shared" si="64"/>
        <v>-</v>
      </c>
      <c r="HE18" s="361" t="str">
        <f t="shared" si="65"/>
        <v>-</v>
      </c>
      <c r="HF18" s="361" t="str">
        <f t="shared" si="66"/>
        <v>-</v>
      </c>
      <c r="HG18" s="361" t="str">
        <f t="shared" si="67"/>
        <v>-</v>
      </c>
      <c r="HH18" s="361" t="str">
        <f t="shared" si="68"/>
        <v>-</v>
      </c>
      <c r="HI18" s="361" t="str">
        <f t="shared" si="69"/>
        <v>-</v>
      </c>
      <c r="HJ18" s="361" t="str">
        <f t="shared" si="70"/>
        <v>-</v>
      </c>
      <c r="HK18" s="361" t="str">
        <f t="shared" si="71"/>
        <v>-</v>
      </c>
      <c r="HL18" s="361" t="str">
        <f t="shared" si="72"/>
        <v>-</v>
      </c>
      <c r="HM18" s="361" t="str">
        <f t="shared" si="73"/>
        <v>-</v>
      </c>
      <c r="HN18" s="361" t="str">
        <f t="shared" si="74"/>
        <v>-</v>
      </c>
      <c r="HO18" s="361" t="str">
        <f t="shared" si="75"/>
        <v>-</v>
      </c>
      <c r="HP18" s="361" t="str">
        <f t="shared" si="76"/>
        <v>-</v>
      </c>
      <c r="HQ18" s="361" t="str">
        <f t="shared" si="77"/>
        <v>-</v>
      </c>
      <c r="HR18" s="361" t="str">
        <f t="shared" si="78"/>
        <v>-</v>
      </c>
      <c r="HS18" s="361" t="str">
        <f t="shared" si="79"/>
        <v>-</v>
      </c>
      <c r="HT18" s="361" t="str">
        <f t="shared" si="80"/>
        <v>-</v>
      </c>
      <c r="HU18" s="361" t="str">
        <f t="shared" si="81"/>
        <v>retardation</v>
      </c>
      <c r="HV18" s="361" t="str">
        <f t="shared" si="82"/>
        <v>-</v>
      </c>
      <c r="HW18" s="361" t="str">
        <f t="shared" si="83"/>
        <v>-</v>
      </c>
      <c r="HX18" s="361" t="str">
        <f t="shared" si="84"/>
        <v>-</v>
      </c>
      <c r="HY18" s="361" t="str">
        <f t="shared" si="85"/>
        <v>-</v>
      </c>
      <c r="HZ18" s="361" t="str">
        <f t="shared" si="86"/>
        <v>-</v>
      </c>
      <c r="IA18" s="361" t="str">
        <f t="shared" si="87"/>
        <v>-</v>
      </c>
      <c r="IB18" s="361" t="str">
        <f t="shared" si="88"/>
        <v>-</v>
      </c>
      <c r="IC18" s="361" t="str">
        <f t="shared" si="89"/>
        <v>-</v>
      </c>
      <c r="ID18" s="361" t="str">
        <f t="shared" si="90"/>
        <v>-</v>
      </c>
      <c r="IE18" s="361" t="str">
        <f t="shared" si="91"/>
        <v>-</v>
      </c>
      <c r="IF18" s="444" t="s">
        <v>1247</v>
      </c>
      <c r="IG18" s="56" t="str">
        <f t="shared" si="245"/>
        <v>1,1,5,5</v>
      </c>
      <c r="IH18" s="56" t="str">
        <f t="shared" si="246"/>
        <v>-</v>
      </c>
      <c r="II18" s="56" t="str">
        <f t="shared" si="247"/>
        <v>-</v>
      </c>
      <c r="IJ18" s="56" t="str">
        <f t="shared" si="248"/>
        <v>-</v>
      </c>
      <c r="IK18" s="56" t="str">
        <f t="shared" si="92"/>
        <v>-</v>
      </c>
      <c r="IL18" s="56" t="str">
        <f t="shared" si="93"/>
        <v>-</v>
      </c>
      <c r="IM18" s="56" t="str">
        <f t="shared" si="94"/>
        <v>-</v>
      </c>
      <c r="IN18" s="56" t="str">
        <f t="shared" si="95"/>
        <v>-</v>
      </c>
      <c r="IO18" s="56" t="str">
        <f t="shared" si="96"/>
        <v>-</v>
      </c>
      <c r="IP18" s="56" t="str">
        <f t="shared" si="97"/>
        <v>-</v>
      </c>
      <c r="IQ18" s="56" t="str">
        <f t="shared" si="98"/>
        <v>-</v>
      </c>
      <c r="IR18" s="56" t="str">
        <f t="shared" si="99"/>
        <v>-</v>
      </c>
      <c r="IS18" s="56" t="str">
        <f t="shared" si="100"/>
        <v>-</v>
      </c>
      <c r="IT18" s="56" t="str">
        <f t="shared" si="101"/>
        <v>-</v>
      </c>
      <c r="IU18" s="56" t="str">
        <f t="shared" si="102"/>
        <v>-</v>
      </c>
      <c r="IV18" s="56" t="str">
        <f t="shared" si="103"/>
        <v>-</v>
      </c>
      <c r="IW18" s="56" t="str">
        <f t="shared" si="104"/>
        <v>-</v>
      </c>
      <c r="IX18" s="56" t="str">
        <f t="shared" si="105"/>
        <v>-</v>
      </c>
      <c r="IY18" s="56" t="str">
        <f t="shared" si="106"/>
        <v>-</v>
      </c>
      <c r="IZ18" s="56" t="str">
        <f t="shared" si="107"/>
        <v>-</v>
      </c>
      <c r="JA18" s="56" t="str">
        <f t="shared" si="108"/>
        <v>-</v>
      </c>
      <c r="JB18" s="56" t="str">
        <f t="shared" si="109"/>
        <v>-</v>
      </c>
      <c r="JC18" s="56" t="str">
        <f t="shared" si="110"/>
        <v>-</v>
      </c>
      <c r="JD18" s="56" t="str">
        <f t="shared" si="111"/>
        <v>-</v>
      </c>
      <c r="JE18" s="56" t="str">
        <f t="shared" si="112"/>
        <v>-</v>
      </c>
      <c r="JF18" s="56" t="str">
        <f t="shared" si="113"/>
        <v>-</v>
      </c>
      <c r="JG18" s="56" t="str">
        <f t="shared" si="114"/>
        <v>-</v>
      </c>
      <c r="JH18" s="56" t="str">
        <f t="shared" si="115"/>
        <v>-</v>
      </c>
      <c r="JI18" s="56" t="str">
        <f t="shared" si="116"/>
        <v>-</v>
      </c>
      <c r="JJ18" s="56" t="str">
        <f t="shared" si="117"/>
        <v>-</v>
      </c>
      <c r="JK18" s="56" t="str">
        <f t="shared" si="118"/>
        <v>-</v>
      </c>
      <c r="JL18" s="56" t="str">
        <f t="shared" si="119"/>
        <v>-</v>
      </c>
      <c r="JM18" s="56" t="str">
        <f t="shared" si="120"/>
        <v>-</v>
      </c>
      <c r="JN18" s="56" t="str">
        <f t="shared" si="121"/>
        <v>-</v>
      </c>
      <c r="JO18" s="56" t="str">
        <f t="shared" si="122"/>
        <v>-</v>
      </c>
      <c r="JP18" s="56" t="str">
        <f t="shared" si="123"/>
        <v>|4</v>
      </c>
      <c r="JQ18" s="56" t="str">
        <f t="shared" si="124"/>
        <v>-</v>
      </c>
      <c r="JR18" s="56" t="str">
        <f t="shared" si="125"/>
        <v>-</v>
      </c>
      <c r="JS18" s="56" t="str">
        <f t="shared" si="126"/>
        <v>-</v>
      </c>
      <c r="JT18" s="56" t="str">
        <f t="shared" si="127"/>
        <v>-</v>
      </c>
      <c r="JU18" s="56" t="str">
        <f t="shared" si="128"/>
        <v>-</v>
      </c>
      <c r="JV18" s="56" t="str">
        <f t="shared" si="129"/>
        <v>-</v>
      </c>
      <c r="JW18" s="56" t="str">
        <f t="shared" si="130"/>
        <v>-</v>
      </c>
      <c r="JX18" s="56" t="str">
        <f t="shared" si="131"/>
        <v>-</v>
      </c>
      <c r="JY18" s="56" t="str">
        <f t="shared" si="132"/>
        <v>-</v>
      </c>
      <c r="JZ18" s="56" t="str">
        <f t="shared" si="133"/>
        <v>-</v>
      </c>
      <c r="KA18" s="444" t="s">
        <v>1247</v>
      </c>
      <c r="KB18" s="360">
        <f>IF(ISNUMBER(INDEX($EQ$15:$GK$521,$B18,EO$11)),MAX(KB$14:KB17)+1,0)</f>
        <v>0</v>
      </c>
      <c r="KC18" s="360">
        <f t="shared" si="249"/>
        <v>23</v>
      </c>
      <c r="KD18" s="373" t="s">
        <v>2</v>
      </c>
      <c r="KE18" s="391" t="str">
        <f t="shared" si="134"/>
        <v/>
      </c>
      <c r="KF18" s="302" t="str">
        <f t="shared" si="135"/>
        <v/>
      </c>
      <c r="KG18" s="69"/>
      <c r="KH18" s="391" t="str">
        <f t="shared" si="136"/>
        <v/>
      </c>
      <c r="KI18" s="302" t="str">
        <f t="shared" si="137"/>
        <v/>
      </c>
      <c r="KJ18" s="69"/>
      <c r="KK18" s="391" t="str">
        <f t="shared" si="138"/>
        <v/>
      </c>
      <c r="KL18" s="302" t="str">
        <f t="shared" si="139"/>
        <v/>
      </c>
      <c r="KM18" s="69"/>
      <c r="KN18" s="391" t="str">
        <f t="shared" si="140"/>
        <v>IC</v>
      </c>
      <c r="KO18" s="302" t="str">
        <f t="shared" si="141"/>
        <v>---------------</v>
      </c>
      <c r="KP18" s="69"/>
      <c r="KQ18" s="391" t="str">
        <f t="shared" si="142"/>
        <v/>
      </c>
      <c r="KR18" s="302" t="str">
        <f t="shared" si="143"/>
        <v/>
      </c>
      <c r="KS18" s="69"/>
      <c r="KT18" s="391" t="str">
        <f t="shared" si="144"/>
        <v/>
      </c>
      <c r="KU18" s="302" t="str">
        <f t="shared" si="145"/>
        <v/>
      </c>
      <c r="KV18" s="69"/>
      <c r="KW18" s="391" t="str">
        <f t="shared" si="146"/>
        <v>hclose</v>
      </c>
      <c r="KX18" s="302">
        <f t="shared" si="147"/>
        <v>1.0000000000000001E-9</v>
      </c>
      <c r="KY18" s="69"/>
      <c r="KZ18" s="283" t="str">
        <f t="shared" si="148"/>
        <v>sgm</v>
      </c>
      <c r="LA18" s="26"/>
      <c r="LB18" s="246" t="s">
        <v>0</v>
      </c>
      <c r="LC18" s="249" t="s">
        <v>593</v>
      </c>
      <c r="LD18" s="249" t="s">
        <v>687</v>
      </c>
      <c r="LE18" s="249" t="s">
        <v>622</v>
      </c>
      <c r="LF18" s="246" t="s">
        <v>943</v>
      </c>
      <c r="LG18" s="246" t="s">
        <v>897</v>
      </c>
      <c r="LH18" s="246" t="s">
        <v>12</v>
      </c>
      <c r="LI18" s="252"/>
      <c r="LJ18" s="252"/>
      <c r="LK18" s="252"/>
      <c r="LL18" s="252"/>
      <c r="LM18" s="252"/>
      <c r="LN18" s="63"/>
      <c r="LO18" s="251">
        <f t="shared" si="149"/>
        <v>4</v>
      </c>
      <c r="LP18" s="251">
        <f t="shared" si="150"/>
        <v>4</v>
      </c>
      <c r="LQ18" s="251">
        <f t="shared" si="151"/>
        <v>4</v>
      </c>
      <c r="LR18" s="251">
        <f t="shared" si="152"/>
        <v>4</v>
      </c>
      <c r="LS18" s="251">
        <f t="shared" si="153"/>
        <v>4</v>
      </c>
      <c r="LT18" s="251">
        <f t="shared" si="154"/>
        <v>4</v>
      </c>
      <c r="LU18" s="251">
        <f t="shared" si="155"/>
        <v>4</v>
      </c>
      <c r="LV18" s="251">
        <f t="shared" si="156"/>
        <v>0</v>
      </c>
      <c r="LW18" s="251">
        <f t="shared" si="157"/>
        <v>0</v>
      </c>
      <c r="LX18" s="251">
        <f t="shared" si="158"/>
        <v>0</v>
      </c>
      <c r="LY18" s="251">
        <f t="shared" si="159"/>
        <v>0</v>
      </c>
      <c r="LZ18" s="251">
        <f t="shared" si="160"/>
        <v>0</v>
      </c>
      <c r="MA18" s="63">
        <f t="shared" si="161"/>
        <v>1</v>
      </c>
      <c r="MB18" s="63">
        <f t="shared" si="162"/>
        <v>0</v>
      </c>
      <c r="MC18" s="63">
        <f t="shared" si="251"/>
        <v>4</v>
      </c>
      <c r="MD18" s="63">
        <f t="shared" si="250"/>
        <v>4</v>
      </c>
      <c r="ME18" s="63" t="str">
        <f t="shared" si="163"/>
        <v>perlen</v>
      </c>
      <c r="MF18" s="315">
        <f t="shared" si="164"/>
        <v>17</v>
      </c>
      <c r="MG18" s="315">
        <f>IF(ISNUMBER(MATCH(EO18,$ME$15:$ME$520,0)),0,MAX(MG$14:MG17)+1)</f>
        <v>0</v>
      </c>
      <c r="MH18" s="315">
        <f t="shared" si="165"/>
        <v>4</v>
      </c>
      <c r="MI18" s="367">
        <f t="shared" si="166"/>
        <v>4</v>
      </c>
      <c r="MJ18" s="341"/>
      <c r="MK18" s="342" t="str">
        <f t="shared" si="167"/>
        <v>40_p4</v>
      </c>
      <c r="ML18" s="456" t="s">
        <v>624</v>
      </c>
      <c r="MM18" s="343"/>
      <c r="MN18" s="26">
        <f>IF(IF(ISNUMBER(SEARCH("flopy",MP18))=TRUE,1,0)=1,MAX(MN$15:MN17)+1,"")</f>
        <v>3</v>
      </c>
      <c r="MO18" s="238"/>
      <c r="MP18" s="411" t="s">
        <v>1110</v>
      </c>
      <c r="MQ18" s="26">
        <f>IF(IF(ISNUMBER(SEARCH("flopy",MS18))=TRUE,1,0)=1,MAX(MQ$15:MQ17)+1,"")</f>
        <v>3</v>
      </c>
      <c r="MR18" s="238"/>
      <c r="MS18" s="411" t="s">
        <v>951</v>
      </c>
      <c r="MT18" s="59"/>
      <c r="MU18" s="26" t="str">
        <f>IF(IF(ISNUMBER(SEARCH("flopy",MW18))=TRUE,1,0)=1,MAX(MU$15:MU17)+1,"")</f>
        <v/>
      </c>
      <c r="MV18" s="238" t="str">
        <f>MV17</f>
        <v>old</v>
      </c>
      <c r="MW18" s="411" t="s">
        <v>1222</v>
      </c>
      <c r="MX18" s="59"/>
      <c r="MY18" s="59"/>
      <c r="MZ18" s="59"/>
      <c r="NA18" s="59"/>
      <c r="NB18" s="26" t="s">
        <v>2</v>
      </c>
      <c r="NC18" s="59"/>
      <c r="ND18" s="59"/>
      <c r="NE18" s="59"/>
      <c r="NF18" s="59"/>
      <c r="NG18" s="59"/>
      <c r="NH18" s="59"/>
      <c r="NI18" s="59"/>
      <c r="NJ18" s="59"/>
      <c r="NK18" s="26" t="s">
        <v>2</v>
      </c>
      <c r="NL18" s="453" t="s">
        <v>22</v>
      </c>
      <c r="NM18" s="307" t="s">
        <v>2</v>
      </c>
      <c r="NN18" s="59"/>
      <c r="NO18" s="203"/>
      <c r="NP18" s="203"/>
      <c r="NQ18" s="203"/>
      <c r="NR18" s="18"/>
      <c r="NS18" s="150">
        <f>NT17</f>
        <v>1</v>
      </c>
      <c r="NT18" s="150">
        <f>NS19-NS18</f>
        <v>2</v>
      </c>
      <c r="NU18" s="80">
        <v>8</v>
      </c>
      <c r="NV18" s="146">
        <v>1.5</v>
      </c>
      <c r="NW18" s="151">
        <v>0.33333333333333331</v>
      </c>
      <c r="NX18" s="155"/>
      <c r="NY18" s="150">
        <f>NS18*24</f>
        <v>24</v>
      </c>
      <c r="NZ18" s="150">
        <f>NT18*24</f>
        <v>48</v>
      </c>
      <c r="OA18" s="80">
        <v>10</v>
      </c>
      <c r="OB18" s="146">
        <v>1.5</v>
      </c>
      <c r="OC18" s="147"/>
      <c r="OD18" s="84"/>
      <c r="OE18" s="172">
        <v>1.3857480000000002E-2</v>
      </c>
      <c r="OF18" s="111">
        <v>840.8</v>
      </c>
      <c r="OG18" s="112">
        <v>839.1694671569611</v>
      </c>
      <c r="OH18" s="102">
        <v>1</v>
      </c>
      <c r="OI18" s="115">
        <v>835.25869999999998</v>
      </c>
      <c r="OJ18" s="169">
        <v>13</v>
      </c>
      <c r="OK18" s="161">
        <v>1</v>
      </c>
      <c r="OL18" s="122">
        <v>834.17139999999995</v>
      </c>
      <c r="OM18" s="167">
        <v>1.3860000000000001E-2</v>
      </c>
      <c r="ON18" s="126">
        <v>838.7</v>
      </c>
      <c r="OO18" s="83">
        <v>9</v>
      </c>
      <c r="OP18" s="92">
        <v>1</v>
      </c>
      <c r="OQ18" s="132">
        <v>834.17139999999995</v>
      </c>
      <c r="OR18" s="128">
        <f t="shared" si="9"/>
        <v>1.3860000000000001E-2</v>
      </c>
      <c r="OS18" s="109"/>
      <c r="OT18" s="128">
        <v>1.3857480000000002E-2</v>
      </c>
      <c r="OU18" s="143">
        <f t="shared" si="10"/>
        <v>1.3860000000000001E-2</v>
      </c>
      <c r="OV18" s="143">
        <f t="shared" si="11"/>
        <v>0.33264000000000005</v>
      </c>
      <c r="OW18" s="143">
        <f t="shared" si="12"/>
        <v>19.958400000000005</v>
      </c>
      <c r="OX18" s="143">
        <f t="shared" si="13"/>
        <v>19.958400000000005</v>
      </c>
      <c r="OY18" s="84"/>
      <c r="OZ18" s="59"/>
      <c r="PA18" s="251" t="str">
        <f t="shared" si="168"/>
        <v>perlen</v>
      </c>
      <c r="PB18" s="251" t="str">
        <f t="shared" si="169"/>
        <v>perlen</v>
      </c>
      <c r="PC18" s="251" t="str">
        <f t="shared" si="170"/>
        <v>perlen</v>
      </c>
      <c r="PD18" s="251" t="str">
        <f t="shared" si="171"/>
        <v>perlen</v>
      </c>
      <c r="PE18" s="251" t="str">
        <f t="shared" si="172"/>
        <v/>
      </c>
      <c r="PF18" s="251" t="str">
        <f t="shared" si="173"/>
        <v/>
      </c>
      <c r="PG18" s="251" t="str">
        <f t="shared" si="174"/>
        <v/>
      </c>
      <c r="PH18" s="251" t="str">
        <f t="shared" si="175"/>
        <v>perlen</v>
      </c>
      <c r="PI18" s="251" t="str">
        <f t="shared" si="176"/>
        <v>perlen</v>
      </c>
      <c r="PJ18" s="251" t="str">
        <f t="shared" si="177"/>
        <v>perlen</v>
      </c>
      <c r="PK18" s="251" t="str">
        <f t="shared" si="178"/>
        <v/>
      </c>
      <c r="PL18" s="251" t="str">
        <f t="shared" si="179"/>
        <v>perlen</v>
      </c>
      <c r="PM18" s="251" t="str">
        <f t="shared" si="180"/>
        <v>perlen</v>
      </c>
      <c r="PN18" s="251" t="str">
        <f t="shared" si="181"/>
        <v/>
      </c>
      <c r="PO18" s="251" t="str">
        <f t="shared" si="182"/>
        <v/>
      </c>
      <c r="PP18" s="251" t="str">
        <f t="shared" si="183"/>
        <v/>
      </c>
      <c r="PQ18" s="251" t="str">
        <f t="shared" si="184"/>
        <v>perlen</v>
      </c>
      <c r="PR18" s="251" t="str">
        <f t="shared" si="185"/>
        <v>perlen</v>
      </c>
      <c r="PS18" s="251" t="str">
        <f t="shared" si="186"/>
        <v>perlen</v>
      </c>
      <c r="PT18" s="251" t="str">
        <f t="shared" si="187"/>
        <v/>
      </c>
      <c r="PU18" s="251" t="str">
        <f t="shared" si="188"/>
        <v/>
      </c>
      <c r="PV18" s="251" t="str">
        <f t="shared" si="189"/>
        <v/>
      </c>
      <c r="PW18" s="251" t="str">
        <f t="shared" si="190"/>
        <v/>
      </c>
      <c r="PX18" s="251" t="str">
        <f t="shared" si="191"/>
        <v/>
      </c>
      <c r="PY18" s="251" t="str">
        <f t="shared" si="192"/>
        <v/>
      </c>
      <c r="PZ18" s="251" t="str">
        <f t="shared" si="193"/>
        <v/>
      </c>
      <c r="QA18" s="251" t="str">
        <f t="shared" si="194"/>
        <v/>
      </c>
      <c r="QB18" s="251" t="str">
        <f t="shared" si="195"/>
        <v/>
      </c>
      <c r="QC18" s="251" t="str">
        <f t="shared" si="196"/>
        <v/>
      </c>
      <c r="QD18" s="251" t="str">
        <f t="shared" si="197"/>
        <v/>
      </c>
      <c r="QE18" s="251" t="str">
        <f t="shared" si="198"/>
        <v>perlen</v>
      </c>
      <c r="QF18" s="63">
        <f t="shared" si="199"/>
        <v>12</v>
      </c>
      <c r="QG18" s="26" t="s">
        <v>2</v>
      </c>
      <c r="QH18" s="59"/>
      <c r="QI18" s="59"/>
      <c r="QJ18" s="59"/>
      <c r="QK18" s="59"/>
      <c r="QL18" s="59"/>
      <c r="QM18" s="59"/>
      <c r="QN18" s="59"/>
    </row>
    <row r="19" spans="1:456" s="3" customFormat="1" ht="6" customHeight="1" x14ac:dyDescent="0.15">
      <c r="A19" s="54" t="s">
        <v>655</v>
      </c>
      <c r="B19" s="447">
        <f t="shared" si="43"/>
        <v>5</v>
      </c>
      <c r="C19" s="73" t="s">
        <v>845</v>
      </c>
      <c r="D19" s="339" t="s">
        <v>886</v>
      </c>
      <c r="E19" s="59"/>
      <c r="F19" s="229"/>
      <c r="G19" s="295" t="s">
        <v>60</v>
      </c>
      <c r="H19" s="295" t="s">
        <v>95</v>
      </c>
      <c r="I19" s="229"/>
      <c r="J19" s="295" t="s">
        <v>28</v>
      </c>
      <c r="K19" s="295">
        <v>1</v>
      </c>
      <c r="L19" s="229"/>
      <c r="M19" s="295" t="s">
        <v>27</v>
      </c>
      <c r="N19" s="295">
        <v>46</v>
      </c>
      <c r="O19" s="229"/>
      <c r="P19" s="295" t="s">
        <v>28</v>
      </c>
      <c r="Q19" s="295">
        <v>100</v>
      </c>
      <c r="R19" s="229"/>
      <c r="S19" s="295" t="s">
        <v>5</v>
      </c>
      <c r="T19" s="295">
        <v>10</v>
      </c>
      <c r="U19" s="229"/>
      <c r="V19" s="295" t="s">
        <v>130</v>
      </c>
      <c r="W19" s="295" t="s">
        <v>143</v>
      </c>
      <c r="X19" s="229"/>
      <c r="Y19" s="295" t="s">
        <v>1</v>
      </c>
      <c r="Z19" s="295" t="s">
        <v>238</v>
      </c>
      <c r="AA19" s="229"/>
      <c r="AB19" s="295" t="s">
        <v>5</v>
      </c>
      <c r="AC19" s="295">
        <v>900</v>
      </c>
      <c r="AD19" s="229"/>
      <c r="AE19" s="295" t="s">
        <v>5</v>
      </c>
      <c r="AF19" s="295">
        <v>10</v>
      </c>
      <c r="AG19" s="229"/>
      <c r="AH19" s="295" t="s">
        <v>5</v>
      </c>
      <c r="AI19" s="295">
        <v>1</v>
      </c>
      <c r="AJ19" s="229"/>
      <c r="AK19" s="295" t="s">
        <v>5</v>
      </c>
      <c r="AL19" s="295">
        <v>100</v>
      </c>
      <c r="AM19" s="229"/>
      <c r="AN19" s="295" t="s">
        <v>5</v>
      </c>
      <c r="AO19" s="295">
        <v>45</v>
      </c>
      <c r="AP19" s="243"/>
      <c r="AQ19" s="295" t="s">
        <v>5</v>
      </c>
      <c r="AR19" s="290">
        <v>5000</v>
      </c>
      <c r="AS19" s="243"/>
      <c r="AT19" s="295" t="s">
        <v>5</v>
      </c>
      <c r="AU19" s="290">
        <v>500</v>
      </c>
      <c r="AV19" s="229"/>
      <c r="AW19" s="230" t="s">
        <v>28</v>
      </c>
      <c r="AX19" s="231">
        <v>1</v>
      </c>
      <c r="AY19" s="229"/>
      <c r="AZ19" s="295" t="s">
        <v>27</v>
      </c>
      <c r="BA19" s="295">
        <v>10</v>
      </c>
      <c r="BB19" s="229"/>
      <c r="BC19" s="295" t="s">
        <v>27</v>
      </c>
      <c r="BD19" s="295">
        <v>10</v>
      </c>
      <c r="BE19" s="229"/>
      <c r="BF19" s="295" t="s">
        <v>29</v>
      </c>
      <c r="BG19" s="295">
        <v>0</v>
      </c>
      <c r="BH19" s="229"/>
      <c r="BI19" s="295" t="s">
        <v>29</v>
      </c>
      <c r="BJ19" s="295">
        <v>0</v>
      </c>
      <c r="BK19" s="243"/>
      <c r="BL19" s="295" t="s">
        <v>774</v>
      </c>
      <c r="BM19" s="429" t="str">
        <f>INDEX(BM$10:BM$11,BL10,1)</f>
        <v>complex</v>
      </c>
      <c r="BN19" s="243"/>
      <c r="BO19" s="295" t="s">
        <v>774</v>
      </c>
      <c r="BP19" s="429" t="str">
        <f>INDEX(BP$10:BP$11,BO10,1)</f>
        <v>symple</v>
      </c>
      <c r="BQ19" s="229"/>
      <c r="BR19" s="295" t="s">
        <v>28</v>
      </c>
      <c r="BS19" s="295">
        <v>15</v>
      </c>
      <c r="BT19" s="243"/>
      <c r="BU19" s="295" t="s">
        <v>28</v>
      </c>
      <c r="BV19" s="290">
        <v>65</v>
      </c>
      <c r="BW19" s="243"/>
      <c r="BX19" s="295" t="s">
        <v>4</v>
      </c>
      <c r="BY19" s="290">
        <v>5000</v>
      </c>
      <c r="BZ19" s="229"/>
      <c r="CA19" s="230" t="s">
        <v>1</v>
      </c>
      <c r="CB19" s="231">
        <v>1</v>
      </c>
      <c r="CC19" s="229"/>
      <c r="CD19" s="230" t="s">
        <v>1</v>
      </c>
      <c r="CE19" s="231">
        <v>1</v>
      </c>
      <c r="CF19" s="229"/>
      <c r="CG19" s="230" t="s">
        <v>28</v>
      </c>
      <c r="CH19" s="354">
        <v>101</v>
      </c>
      <c r="CI19" s="229"/>
      <c r="CJ19" s="230" t="s">
        <v>28</v>
      </c>
      <c r="CK19" s="354">
        <v>101</v>
      </c>
      <c r="CL19" s="243"/>
      <c r="CM19" s="230" t="s">
        <v>906</v>
      </c>
      <c r="CN19" s="354">
        <v>1</v>
      </c>
      <c r="CO19" s="243"/>
      <c r="CP19" s="295" t="s">
        <v>774</v>
      </c>
      <c r="CQ19" s="429" t="str">
        <f>INDEX(CQ$10:CQ$11,CP10,1)</f>
        <v>complex</v>
      </c>
      <c r="CR19" s="229"/>
      <c r="CS19" s="230" t="s">
        <v>29</v>
      </c>
      <c r="CT19" s="231">
        <v>0</v>
      </c>
      <c r="CU19" s="229"/>
      <c r="CV19" s="230" t="s">
        <v>28</v>
      </c>
      <c r="CW19" s="231">
        <v>51</v>
      </c>
      <c r="CX19" s="229"/>
      <c r="CY19" s="230" t="s">
        <v>28</v>
      </c>
      <c r="CZ19" s="231">
        <v>10</v>
      </c>
      <c r="DA19" s="229"/>
      <c r="DB19" s="230" t="s">
        <v>28</v>
      </c>
      <c r="DC19" s="231">
        <v>21</v>
      </c>
      <c r="DD19" s="229"/>
      <c r="DE19" s="230" t="s">
        <v>28</v>
      </c>
      <c r="DF19" s="231">
        <v>1</v>
      </c>
      <c r="DG19" s="229"/>
      <c r="DH19" s="230" t="s">
        <v>28</v>
      </c>
      <c r="DI19" s="231">
        <v>1</v>
      </c>
      <c r="DJ19" s="229"/>
      <c r="DK19" s="230" t="s">
        <v>5</v>
      </c>
      <c r="DL19" s="237">
        <v>1</v>
      </c>
      <c r="DM19" s="229"/>
      <c r="DN19" s="230" t="s">
        <v>26</v>
      </c>
      <c r="DO19" s="231">
        <v>1</v>
      </c>
      <c r="DP19" s="229" t="s">
        <v>27</v>
      </c>
      <c r="DQ19" s="230" t="s">
        <v>1251</v>
      </c>
      <c r="DR19" s="231">
        <v>15</v>
      </c>
      <c r="DS19" s="229"/>
      <c r="DT19" s="332"/>
      <c r="DU19" s="231">
        <v>183</v>
      </c>
      <c r="DV19" s="229"/>
      <c r="DW19" s="230" t="s">
        <v>27</v>
      </c>
      <c r="DX19" s="231">
        <v>100</v>
      </c>
      <c r="DY19" s="229"/>
      <c r="DZ19" s="230" t="s">
        <v>27</v>
      </c>
      <c r="EA19" s="231">
        <v>35</v>
      </c>
      <c r="EB19" s="229"/>
      <c r="EC19" s="230"/>
      <c r="ED19" s="231"/>
      <c r="EE19" s="229"/>
      <c r="EF19" s="230"/>
      <c r="EG19" s="231"/>
      <c r="EH19" s="229"/>
      <c r="EI19" s="230"/>
      <c r="EJ19" s="237"/>
      <c r="EK19" s="229"/>
      <c r="EL19" s="230"/>
      <c r="EM19" s="231"/>
      <c r="EN19" s="244"/>
      <c r="EO19" s="269" t="str">
        <f t="shared" si="44"/>
        <v>botm</v>
      </c>
      <c r="EP19" s="444" t="s">
        <v>1247</v>
      </c>
      <c r="EQ19" s="360" t="str">
        <f t="shared" si="200"/>
        <v/>
      </c>
      <c r="ER19" s="360" t="str">
        <f t="shared" si="201"/>
        <v/>
      </c>
      <c r="ES19" s="360" t="str">
        <f t="shared" si="202"/>
        <v/>
      </c>
      <c r="ET19" s="360" t="str">
        <f t="shared" si="203"/>
        <v/>
      </c>
      <c r="EU19" s="360" t="str">
        <f t="shared" si="204"/>
        <v/>
      </c>
      <c r="EV19" s="360" t="str">
        <f t="shared" si="205"/>
        <v/>
      </c>
      <c r="EW19" s="360" t="str">
        <f t="shared" si="206"/>
        <v/>
      </c>
      <c r="EX19" s="360" t="str">
        <f t="shared" si="207"/>
        <v/>
      </c>
      <c r="EY19" s="360" t="str">
        <f t="shared" si="208"/>
        <v/>
      </c>
      <c r="EZ19" s="360" t="str">
        <f t="shared" si="209"/>
        <v/>
      </c>
      <c r="FA19" s="360" t="str">
        <f t="shared" si="210"/>
        <v/>
      </c>
      <c r="FB19" s="360" t="str">
        <f t="shared" si="211"/>
        <v/>
      </c>
      <c r="FC19" s="360" t="str">
        <f t="shared" si="212"/>
        <v/>
      </c>
      <c r="FD19" s="360" t="str">
        <f t="shared" si="213"/>
        <v/>
      </c>
      <c r="FE19" s="360" t="str">
        <f t="shared" si="214"/>
        <v/>
      </c>
      <c r="FF19" s="360" t="str">
        <f t="shared" si="215"/>
        <v/>
      </c>
      <c r="FG19" s="360" t="str">
        <f t="shared" si="216"/>
        <v/>
      </c>
      <c r="FH19" s="360" t="str">
        <f t="shared" si="217"/>
        <v/>
      </c>
      <c r="FI19" s="360" t="str">
        <f t="shared" si="218"/>
        <v/>
      </c>
      <c r="FJ19" s="360" t="str">
        <f t="shared" si="219"/>
        <v/>
      </c>
      <c r="FK19" s="360" t="str">
        <f t="shared" si="220"/>
        <v/>
      </c>
      <c r="FL19" s="360" t="str">
        <f t="shared" si="221"/>
        <v/>
      </c>
      <c r="FM19" s="360" t="str">
        <f t="shared" si="222"/>
        <v/>
      </c>
      <c r="FN19" s="360" t="str">
        <f t="shared" si="223"/>
        <v/>
      </c>
      <c r="FO19" s="360" t="str">
        <f t="shared" si="224"/>
        <v/>
      </c>
      <c r="FP19" s="360" t="str">
        <f t="shared" si="225"/>
        <v/>
      </c>
      <c r="FQ19" s="360" t="str">
        <f t="shared" si="226"/>
        <v/>
      </c>
      <c r="FR19" s="360" t="str">
        <f t="shared" si="227"/>
        <v/>
      </c>
      <c r="FS19" s="360" t="str">
        <f t="shared" si="228"/>
        <v/>
      </c>
      <c r="FT19" s="360" t="str">
        <f t="shared" si="45"/>
        <v/>
      </c>
      <c r="FU19" s="360" t="str">
        <f t="shared" si="229"/>
        <v/>
      </c>
      <c r="FV19" s="360" t="str">
        <f t="shared" si="230"/>
        <v/>
      </c>
      <c r="FW19" s="360" t="str">
        <f t="shared" si="231"/>
        <v/>
      </c>
      <c r="FX19" s="360" t="str">
        <f t="shared" si="232"/>
        <v/>
      </c>
      <c r="FY19" s="360" t="str">
        <f t="shared" si="233"/>
        <v/>
      </c>
      <c r="FZ19" s="360">
        <f t="shared" si="234"/>
        <v>23</v>
      </c>
      <c r="GA19" s="360" t="str">
        <f t="shared" si="235"/>
        <v/>
      </c>
      <c r="GB19" s="360" t="str">
        <f t="shared" si="236"/>
        <v/>
      </c>
      <c r="GC19" s="360" t="str">
        <f t="shared" si="237"/>
        <v/>
      </c>
      <c r="GD19" s="360" t="str">
        <f t="shared" si="238"/>
        <v/>
      </c>
      <c r="GE19" s="360" t="str">
        <f t="shared" si="239"/>
        <v/>
      </c>
      <c r="GF19" s="360" t="str">
        <f t="shared" si="240"/>
        <v/>
      </c>
      <c r="GG19" s="360" t="str">
        <f t="shared" si="241"/>
        <v/>
      </c>
      <c r="GH19" s="360" t="str">
        <f t="shared" si="242"/>
        <v/>
      </c>
      <c r="GI19" s="360" t="str">
        <f t="shared" si="243"/>
        <v/>
      </c>
      <c r="GJ19" s="360" t="str">
        <f t="shared" si="244"/>
        <v/>
      </c>
      <c r="GK19" s="444" t="s">
        <v>1247</v>
      </c>
      <c r="GL19" s="361" t="str">
        <f t="shared" si="46"/>
        <v>-</v>
      </c>
      <c r="GM19" s="361" t="str">
        <f t="shared" si="47"/>
        <v>-</v>
      </c>
      <c r="GN19" s="361" t="str">
        <f t="shared" si="48"/>
        <v>-</v>
      </c>
      <c r="GO19" s="361" t="str">
        <f t="shared" si="49"/>
        <v>-</v>
      </c>
      <c r="GP19" s="361" t="str">
        <f t="shared" si="50"/>
        <v>-</v>
      </c>
      <c r="GQ19" s="361" t="str">
        <f t="shared" si="51"/>
        <v>-</v>
      </c>
      <c r="GR19" s="361" t="str">
        <f t="shared" si="52"/>
        <v>-</v>
      </c>
      <c r="GS19" s="361" t="str">
        <f t="shared" si="53"/>
        <v>-</v>
      </c>
      <c r="GT19" s="361" t="str">
        <f t="shared" si="54"/>
        <v>-</v>
      </c>
      <c r="GU19" s="361" t="str">
        <f t="shared" si="55"/>
        <v>-</v>
      </c>
      <c r="GV19" s="361" t="str">
        <f t="shared" si="56"/>
        <v>-</v>
      </c>
      <c r="GW19" s="361" t="str">
        <f t="shared" si="57"/>
        <v>-</v>
      </c>
      <c r="GX19" s="361" t="str">
        <f t="shared" si="58"/>
        <v>-</v>
      </c>
      <c r="GY19" s="361" t="str">
        <f t="shared" si="59"/>
        <v>-</v>
      </c>
      <c r="GZ19" s="361" t="str">
        <f t="shared" si="60"/>
        <v>-</v>
      </c>
      <c r="HA19" s="361" t="str">
        <f t="shared" si="61"/>
        <v>-</v>
      </c>
      <c r="HB19" s="361" t="str">
        <f t="shared" si="62"/>
        <v>-</v>
      </c>
      <c r="HC19" s="361" t="str">
        <f t="shared" si="63"/>
        <v>-</v>
      </c>
      <c r="HD19" s="361" t="str">
        <f t="shared" si="64"/>
        <v>-</v>
      </c>
      <c r="HE19" s="361" t="str">
        <f t="shared" si="65"/>
        <v>-</v>
      </c>
      <c r="HF19" s="361" t="str">
        <f t="shared" si="66"/>
        <v>-</v>
      </c>
      <c r="HG19" s="361" t="str">
        <f t="shared" si="67"/>
        <v>-</v>
      </c>
      <c r="HH19" s="361" t="str">
        <f t="shared" si="68"/>
        <v>-</v>
      </c>
      <c r="HI19" s="361" t="str">
        <f t="shared" si="69"/>
        <v>-</v>
      </c>
      <c r="HJ19" s="361" t="str">
        <f t="shared" si="70"/>
        <v>-</v>
      </c>
      <c r="HK19" s="361" t="str">
        <f t="shared" si="71"/>
        <v>-</v>
      </c>
      <c r="HL19" s="361" t="str">
        <f t="shared" si="72"/>
        <v>-</v>
      </c>
      <c r="HM19" s="361" t="str">
        <f t="shared" si="73"/>
        <v>-</v>
      </c>
      <c r="HN19" s="361" t="str">
        <f t="shared" si="74"/>
        <v>-</v>
      </c>
      <c r="HO19" s="361" t="str">
        <f t="shared" si="75"/>
        <v>-</v>
      </c>
      <c r="HP19" s="361" t="str">
        <f t="shared" si="76"/>
        <v>-</v>
      </c>
      <c r="HQ19" s="361" t="str">
        <f t="shared" si="77"/>
        <v>-</v>
      </c>
      <c r="HR19" s="361" t="str">
        <f t="shared" si="78"/>
        <v>-</v>
      </c>
      <c r="HS19" s="361" t="str">
        <f t="shared" si="79"/>
        <v>-</v>
      </c>
      <c r="HT19" s="361" t="str">
        <f t="shared" si="80"/>
        <v>-</v>
      </c>
      <c r="HU19" s="361" t="str">
        <f t="shared" si="81"/>
        <v>decay_rate</v>
      </c>
      <c r="HV19" s="361" t="str">
        <f t="shared" si="82"/>
        <v>-</v>
      </c>
      <c r="HW19" s="361" t="str">
        <f t="shared" si="83"/>
        <v>-</v>
      </c>
      <c r="HX19" s="361" t="str">
        <f t="shared" si="84"/>
        <v>-</v>
      </c>
      <c r="HY19" s="361" t="str">
        <f t="shared" si="85"/>
        <v>-</v>
      </c>
      <c r="HZ19" s="361" t="str">
        <f t="shared" si="86"/>
        <v>-</v>
      </c>
      <c r="IA19" s="361" t="str">
        <f t="shared" si="87"/>
        <v>-</v>
      </c>
      <c r="IB19" s="361" t="str">
        <f t="shared" si="88"/>
        <v>-</v>
      </c>
      <c r="IC19" s="361" t="str">
        <f t="shared" si="89"/>
        <v>-</v>
      </c>
      <c r="ID19" s="361" t="str">
        <f t="shared" si="90"/>
        <v>-</v>
      </c>
      <c r="IE19" s="361" t="str">
        <f t="shared" si="91"/>
        <v>-</v>
      </c>
      <c r="IF19" s="444" t="s">
        <v>1247</v>
      </c>
      <c r="IG19" s="56" t="str">
        <f t="shared" si="245"/>
        <v>-</v>
      </c>
      <c r="IH19" s="56" t="str">
        <f t="shared" si="246"/>
        <v>-</v>
      </c>
      <c r="II19" s="56" t="str">
        <f t="shared" si="247"/>
        <v>-</v>
      </c>
      <c r="IJ19" s="56" t="str">
        <f t="shared" si="248"/>
        <v>-</v>
      </c>
      <c r="IK19" s="56" t="str">
        <f t="shared" si="92"/>
        <v>-</v>
      </c>
      <c r="IL19" s="56" t="str">
        <f t="shared" si="93"/>
        <v>-</v>
      </c>
      <c r="IM19" s="56" t="str">
        <f t="shared" si="94"/>
        <v>-</v>
      </c>
      <c r="IN19" s="56" t="str">
        <f t="shared" si="95"/>
        <v>-</v>
      </c>
      <c r="IO19" s="56" t="str">
        <f t="shared" si="96"/>
        <v>-</v>
      </c>
      <c r="IP19" s="56" t="str">
        <f t="shared" si="97"/>
        <v>-</v>
      </c>
      <c r="IQ19" s="56" t="str">
        <f t="shared" si="98"/>
        <v>-</v>
      </c>
      <c r="IR19" s="56" t="str">
        <f t="shared" si="99"/>
        <v>-</v>
      </c>
      <c r="IS19" s="56" t="str">
        <f t="shared" si="100"/>
        <v>-</v>
      </c>
      <c r="IT19" s="56" t="str">
        <f t="shared" si="101"/>
        <v>-</v>
      </c>
      <c r="IU19" s="56" t="str">
        <f t="shared" si="102"/>
        <v>-</v>
      </c>
      <c r="IV19" s="56" t="str">
        <f t="shared" si="103"/>
        <v>-</v>
      </c>
      <c r="IW19" s="56" t="str">
        <f t="shared" si="104"/>
        <v>-</v>
      </c>
      <c r="IX19" s="56" t="str">
        <f t="shared" si="105"/>
        <v>-</v>
      </c>
      <c r="IY19" s="56" t="str">
        <f t="shared" si="106"/>
        <v>-</v>
      </c>
      <c r="IZ19" s="56" t="str">
        <f t="shared" si="107"/>
        <v>-</v>
      </c>
      <c r="JA19" s="56" t="str">
        <f t="shared" si="108"/>
        <v>-</v>
      </c>
      <c r="JB19" s="56" t="str">
        <f t="shared" si="109"/>
        <v>-</v>
      </c>
      <c r="JC19" s="56" t="str">
        <f t="shared" si="110"/>
        <v>-</v>
      </c>
      <c r="JD19" s="56" t="str">
        <f t="shared" si="111"/>
        <v>-</v>
      </c>
      <c r="JE19" s="56" t="str">
        <f t="shared" si="112"/>
        <v>-</v>
      </c>
      <c r="JF19" s="56" t="str">
        <f t="shared" si="113"/>
        <v>-</v>
      </c>
      <c r="JG19" s="56" t="str">
        <f t="shared" si="114"/>
        <v>-</v>
      </c>
      <c r="JH19" s="56" t="str">
        <f t="shared" si="115"/>
        <v>-</v>
      </c>
      <c r="JI19" s="56" t="str">
        <f t="shared" si="116"/>
        <v>-</v>
      </c>
      <c r="JJ19" s="56" t="str">
        <f t="shared" si="117"/>
        <v>-</v>
      </c>
      <c r="JK19" s="56" t="str">
        <f t="shared" si="118"/>
        <v>-</v>
      </c>
      <c r="JL19" s="56" t="str">
        <f t="shared" si="119"/>
        <v>-</v>
      </c>
      <c r="JM19" s="56" t="str">
        <f t="shared" si="120"/>
        <v>-</v>
      </c>
      <c r="JN19" s="56" t="str">
        <f t="shared" si="121"/>
        <v>-</v>
      </c>
      <c r="JO19" s="56" t="str">
        <f t="shared" si="122"/>
        <v>-</v>
      </c>
      <c r="JP19" s="56" t="str">
        <f t="shared" si="123"/>
        <v>|4</v>
      </c>
      <c r="JQ19" s="56" t="str">
        <f t="shared" si="124"/>
        <v>-</v>
      </c>
      <c r="JR19" s="56" t="str">
        <f t="shared" si="125"/>
        <v>-</v>
      </c>
      <c r="JS19" s="56" t="str">
        <f t="shared" si="126"/>
        <v>-</v>
      </c>
      <c r="JT19" s="56" t="str">
        <f t="shared" si="127"/>
        <v>-</v>
      </c>
      <c r="JU19" s="56" t="str">
        <f t="shared" si="128"/>
        <v>-</v>
      </c>
      <c r="JV19" s="56" t="str">
        <f t="shared" si="129"/>
        <v>-</v>
      </c>
      <c r="JW19" s="56" t="str">
        <f t="shared" si="130"/>
        <v>-</v>
      </c>
      <c r="JX19" s="56" t="str">
        <f t="shared" si="131"/>
        <v>-</v>
      </c>
      <c r="JY19" s="56" t="str">
        <f t="shared" si="132"/>
        <v>-</v>
      </c>
      <c r="JZ19" s="56" t="str">
        <f t="shared" si="133"/>
        <v>-</v>
      </c>
      <c r="KA19" s="444" t="s">
        <v>1247</v>
      </c>
      <c r="KB19" s="360">
        <f>IF(ISNUMBER(INDEX($EQ$15:$GK$521,$B19,EO$11)),MAX(KB$14:KB18)+1,0)</f>
        <v>0</v>
      </c>
      <c r="KC19" s="360">
        <f t="shared" si="249"/>
        <v>25</v>
      </c>
      <c r="KD19" s="373" t="s">
        <v>2</v>
      </c>
      <c r="KE19" s="391" t="str">
        <f t="shared" si="134"/>
        <v/>
      </c>
      <c r="KF19" s="302" t="str">
        <f t="shared" si="135"/>
        <v/>
      </c>
      <c r="KG19" s="69"/>
      <c r="KH19" s="391" t="str">
        <f t="shared" si="136"/>
        <v/>
      </c>
      <c r="KI19" s="302" t="str">
        <f t="shared" si="137"/>
        <v/>
      </c>
      <c r="KJ19" s="69"/>
      <c r="KK19" s="391" t="str">
        <f t="shared" si="138"/>
        <v/>
      </c>
      <c r="KL19" s="302" t="str">
        <f t="shared" si="139"/>
        <v/>
      </c>
      <c r="KM19" s="69"/>
      <c r="KN19" s="391" t="str">
        <f t="shared" si="140"/>
        <v>ic_strt</v>
      </c>
      <c r="KO19" s="302">
        <f t="shared" si="141"/>
        <v>-10.7</v>
      </c>
      <c r="KP19" s="69"/>
      <c r="KQ19" s="391" t="str">
        <f t="shared" si="142"/>
        <v/>
      </c>
      <c r="KR19" s="302" t="str">
        <f t="shared" si="143"/>
        <v/>
      </c>
      <c r="KS19" s="69"/>
      <c r="KT19" s="391" t="str">
        <f t="shared" si="144"/>
        <v/>
      </c>
      <c r="KU19" s="302" t="str">
        <f t="shared" si="145"/>
        <v/>
      </c>
      <c r="KV19" s="69"/>
      <c r="KW19" s="391" t="str">
        <f t="shared" si="146"/>
        <v>rclose</v>
      </c>
      <c r="KX19" s="302">
        <f t="shared" si="147"/>
        <v>9.9999999999999995E-7</v>
      </c>
      <c r="KY19" s="69"/>
      <c r="KZ19" s="283" t="str">
        <f t="shared" si="148"/>
        <v>sgs</v>
      </c>
      <c r="LA19" s="26"/>
      <c r="LB19" s="246" t="s">
        <v>33</v>
      </c>
      <c r="LC19" s="305" t="s">
        <v>651</v>
      </c>
      <c r="LD19" s="305" t="s">
        <v>688</v>
      </c>
      <c r="LE19" s="246" t="s">
        <v>896</v>
      </c>
      <c r="LF19" s="246" t="s">
        <v>79</v>
      </c>
      <c r="LG19" s="246" t="s">
        <v>820</v>
      </c>
      <c r="LH19" s="246" t="s">
        <v>13</v>
      </c>
      <c r="LI19" s="252"/>
      <c r="LJ19" s="252"/>
      <c r="LK19" s="252"/>
      <c r="LL19" s="252"/>
      <c r="LM19" s="252"/>
      <c r="LN19" s="63"/>
      <c r="LO19" s="251">
        <f t="shared" si="149"/>
        <v>5</v>
      </c>
      <c r="LP19" s="251">
        <f t="shared" si="150"/>
        <v>5</v>
      </c>
      <c r="LQ19" s="251">
        <f t="shared" si="151"/>
        <v>5</v>
      </c>
      <c r="LR19" s="251">
        <f t="shared" si="152"/>
        <v>5</v>
      </c>
      <c r="LS19" s="251">
        <f t="shared" si="153"/>
        <v>5</v>
      </c>
      <c r="LT19" s="251">
        <f t="shared" si="154"/>
        <v>5</v>
      </c>
      <c r="LU19" s="251">
        <f t="shared" si="155"/>
        <v>5</v>
      </c>
      <c r="LV19" s="251">
        <f t="shared" si="156"/>
        <v>0</v>
      </c>
      <c r="LW19" s="251">
        <f t="shared" si="157"/>
        <v>0</v>
      </c>
      <c r="LX19" s="251">
        <f t="shared" si="158"/>
        <v>0</v>
      </c>
      <c r="LY19" s="251">
        <f t="shared" si="159"/>
        <v>0</v>
      </c>
      <c r="LZ19" s="251">
        <f t="shared" si="160"/>
        <v>0</v>
      </c>
      <c r="MA19" s="63">
        <f t="shared" si="161"/>
        <v>1</v>
      </c>
      <c r="MB19" s="63">
        <f t="shared" si="162"/>
        <v>0</v>
      </c>
      <c r="MC19" s="63">
        <f t="shared" si="251"/>
        <v>5</v>
      </c>
      <c r="MD19" s="63">
        <f t="shared" si="250"/>
        <v>5</v>
      </c>
      <c r="ME19" s="63" t="str">
        <f t="shared" si="163"/>
        <v>nstp</v>
      </c>
      <c r="MF19" s="315">
        <f t="shared" si="164"/>
        <v>20</v>
      </c>
      <c r="MG19" s="315">
        <f>IF(ISNUMBER(MATCH(EO19,$ME$15:$ME$520,0)),0,MAX(MG$14:MG18)+1)</f>
        <v>0</v>
      </c>
      <c r="MH19" s="315">
        <f t="shared" si="165"/>
        <v>5</v>
      </c>
      <c r="MI19" s="367">
        <f t="shared" si="166"/>
        <v>5</v>
      </c>
      <c r="MJ19" s="341"/>
      <c r="MK19" s="342" t="str">
        <f t="shared" si="167"/>
        <v>41_p5</v>
      </c>
      <c r="ML19" s="456" t="s">
        <v>624</v>
      </c>
      <c r="MM19" s="343"/>
      <c r="MN19" s="26">
        <f>IF(IF(ISNUMBER(SEARCH("flopy",MP19))=TRUE,1,0)=1,MAX(MN$15:MN18)+1,"")</f>
        <v>4</v>
      </c>
      <c r="MO19" s="238"/>
      <c r="MP19" s="411" t="s">
        <v>1111</v>
      </c>
      <c r="MQ19" s="26">
        <f>IF(IF(ISNUMBER(SEARCH("flopy",MS19))=TRUE,1,0)=1,MAX(MQ$15:MQ18)+1,"")</f>
        <v>4</v>
      </c>
      <c r="MR19" s="238"/>
      <c r="MS19" s="411" t="s">
        <v>952</v>
      </c>
      <c r="MT19" s="59"/>
      <c r="MU19" s="26" t="str">
        <f>IF(IF(ISNUMBER(SEARCH("flopy",MW19))=TRUE,1,0)=1,MAX(MU$15:MU18)+1,"")</f>
        <v/>
      </c>
      <c r="MV19" s="238"/>
      <c r="MW19" s="411"/>
      <c r="MX19" s="59"/>
      <c r="MY19" s="59"/>
      <c r="MZ19" s="59"/>
      <c r="NA19" s="59"/>
      <c r="NB19" s="26" t="s">
        <v>2</v>
      </c>
      <c r="NC19" s="59"/>
      <c r="ND19" s="59"/>
      <c r="NE19" s="59"/>
      <c r="NF19" s="59"/>
      <c r="NG19" s="59"/>
      <c r="NH19" s="59"/>
      <c r="NI19" s="59"/>
      <c r="NJ19" s="59"/>
      <c r="NK19" s="26" t="s">
        <v>2</v>
      </c>
      <c r="NL19" s="453"/>
      <c r="NM19" s="307" t="s">
        <v>2</v>
      </c>
      <c r="NN19" s="59"/>
      <c r="NO19" s="203"/>
      <c r="NP19" s="203"/>
      <c r="NQ19" s="203"/>
      <c r="NR19" s="18"/>
      <c r="NS19" s="152">
        <v>3</v>
      </c>
      <c r="NT19" s="147"/>
      <c r="NU19" s="153">
        <f>SUM(NU16:NU18)</f>
        <v>21</v>
      </c>
      <c r="NV19" s="147"/>
      <c r="NW19" s="154" t="s">
        <v>312</v>
      </c>
      <c r="NX19" s="155"/>
      <c r="NY19" s="157">
        <f>NS19*24</f>
        <v>72</v>
      </c>
      <c r="NZ19" s="147"/>
      <c r="OA19" s="153">
        <f>SUM(OA16:OA18)</f>
        <v>21</v>
      </c>
      <c r="OB19" s="147"/>
      <c r="OC19" s="154" t="s">
        <v>311</v>
      </c>
      <c r="OD19" s="84"/>
      <c r="OE19" s="172">
        <v>2.0779200000000001E-2</v>
      </c>
      <c r="OF19" s="111">
        <v>840.8</v>
      </c>
      <c r="OG19" s="112">
        <v>838.80280049029443</v>
      </c>
      <c r="OH19" s="102">
        <v>1.0406024456023999</v>
      </c>
      <c r="OI19" s="115">
        <v>835.86429999999996</v>
      </c>
      <c r="OJ19" s="131">
        <v>14</v>
      </c>
      <c r="OK19" s="160">
        <v>1.0406024456023999</v>
      </c>
      <c r="OL19" s="121">
        <v>835.4049</v>
      </c>
      <c r="OM19" s="166">
        <v>2.078E-2</v>
      </c>
      <c r="ON19" s="125">
        <v>838.2</v>
      </c>
      <c r="OO19" s="83">
        <v>8</v>
      </c>
      <c r="OP19" s="92">
        <v>1.0406024456023999</v>
      </c>
      <c r="OQ19" s="132">
        <v>835.4049</v>
      </c>
      <c r="OR19" s="128">
        <f t="shared" si="9"/>
        <v>2.078E-2</v>
      </c>
      <c r="OS19" s="109"/>
      <c r="OT19" s="128">
        <v>2.0779200000000001E-2</v>
      </c>
      <c r="OU19" s="143">
        <f t="shared" si="10"/>
        <v>2.078E-2</v>
      </c>
      <c r="OV19" s="143">
        <f t="shared" si="11"/>
        <v>0.49872</v>
      </c>
      <c r="OW19" s="143">
        <f t="shared" si="12"/>
        <v>29.923200000000001</v>
      </c>
      <c r="OX19" s="143">
        <f t="shared" si="13"/>
        <v>29.923200000000001</v>
      </c>
      <c r="OY19" s="84"/>
      <c r="OZ19" s="59"/>
      <c r="PA19" s="251" t="str">
        <f t="shared" si="168"/>
        <v>nstp</v>
      </c>
      <c r="PB19" s="251" t="str">
        <f t="shared" si="169"/>
        <v/>
      </c>
      <c r="PC19" s="251" t="str">
        <f t="shared" si="170"/>
        <v>nstp</v>
      </c>
      <c r="PD19" s="251" t="str">
        <f t="shared" si="171"/>
        <v>nstp</v>
      </c>
      <c r="PE19" s="251" t="str">
        <f t="shared" si="172"/>
        <v/>
      </c>
      <c r="PF19" s="251" t="str">
        <f t="shared" si="173"/>
        <v>nstp</v>
      </c>
      <c r="PG19" s="251" t="str">
        <f t="shared" si="174"/>
        <v>nstp</v>
      </c>
      <c r="PH19" s="251" t="str">
        <f t="shared" si="175"/>
        <v>nstp</v>
      </c>
      <c r="PI19" s="251" t="str">
        <f t="shared" si="176"/>
        <v>nstp</v>
      </c>
      <c r="PJ19" s="251" t="str">
        <f t="shared" si="177"/>
        <v>nstp</v>
      </c>
      <c r="PK19" s="251" t="str">
        <f t="shared" si="178"/>
        <v/>
      </c>
      <c r="PL19" s="251" t="str">
        <f t="shared" si="179"/>
        <v>nstp</v>
      </c>
      <c r="PM19" s="251" t="str">
        <f t="shared" si="180"/>
        <v>nstp</v>
      </c>
      <c r="PN19" s="251" t="str">
        <f t="shared" si="181"/>
        <v/>
      </c>
      <c r="PO19" s="251" t="str">
        <f t="shared" si="182"/>
        <v/>
      </c>
      <c r="PP19" s="251" t="str">
        <f t="shared" si="183"/>
        <v/>
      </c>
      <c r="PQ19" s="251" t="str">
        <f t="shared" si="184"/>
        <v>nstp</v>
      </c>
      <c r="PR19" s="251" t="str">
        <f t="shared" si="185"/>
        <v/>
      </c>
      <c r="PS19" s="251" t="str">
        <f t="shared" si="186"/>
        <v>nstp</v>
      </c>
      <c r="PT19" s="251" t="str">
        <f t="shared" si="187"/>
        <v/>
      </c>
      <c r="PU19" s="251" t="str">
        <f t="shared" si="188"/>
        <v/>
      </c>
      <c r="PV19" s="251" t="str">
        <f t="shared" si="189"/>
        <v/>
      </c>
      <c r="PW19" s="251" t="str">
        <f t="shared" si="190"/>
        <v>nstp</v>
      </c>
      <c r="PX19" s="251" t="str">
        <f t="shared" si="191"/>
        <v/>
      </c>
      <c r="PY19" s="251" t="str">
        <f t="shared" si="192"/>
        <v/>
      </c>
      <c r="PZ19" s="251" t="str">
        <f t="shared" si="193"/>
        <v/>
      </c>
      <c r="QA19" s="251" t="str">
        <f t="shared" si="194"/>
        <v/>
      </c>
      <c r="QB19" s="251" t="str">
        <f t="shared" si="195"/>
        <v/>
      </c>
      <c r="QC19" s="251" t="str">
        <f t="shared" si="196"/>
        <v/>
      </c>
      <c r="QD19" s="251" t="str">
        <f t="shared" si="197"/>
        <v/>
      </c>
      <c r="QE19" s="251" t="str">
        <f t="shared" si="198"/>
        <v>nstp</v>
      </c>
      <c r="QF19" s="63">
        <f t="shared" si="199"/>
        <v>13</v>
      </c>
      <c r="QG19" s="26" t="s">
        <v>2</v>
      </c>
      <c r="QH19" s="59"/>
      <c r="QI19" s="59"/>
      <c r="QJ19" s="59"/>
      <c r="QK19" s="59"/>
      <c r="QL19" s="59"/>
      <c r="QM19" s="59"/>
      <c r="QN19" s="59"/>
    </row>
    <row r="20" spans="1:456" s="3" customFormat="1" ht="6" customHeight="1" x14ac:dyDescent="0.15">
      <c r="A20" s="54" t="s">
        <v>620</v>
      </c>
      <c r="B20" s="447">
        <f t="shared" si="43"/>
        <v>6</v>
      </c>
      <c r="C20" s="72" t="s">
        <v>661</v>
      </c>
      <c r="D20" s="339" t="s">
        <v>848</v>
      </c>
      <c r="E20" s="59"/>
      <c r="F20" s="229"/>
      <c r="G20" s="295" t="s">
        <v>1</v>
      </c>
      <c r="H20" s="295">
        <v>1</v>
      </c>
      <c r="I20" s="229"/>
      <c r="J20" s="295" t="s">
        <v>27</v>
      </c>
      <c r="K20" s="295">
        <v>101</v>
      </c>
      <c r="L20" s="229"/>
      <c r="M20" s="295" t="s">
        <v>4</v>
      </c>
      <c r="N20" s="295">
        <v>10</v>
      </c>
      <c r="O20" s="229"/>
      <c r="P20" s="295" t="s">
        <v>27</v>
      </c>
      <c r="Q20" s="295">
        <v>100</v>
      </c>
      <c r="R20" s="229"/>
      <c r="S20" s="295" t="s">
        <v>3</v>
      </c>
      <c r="T20" s="295">
        <v>1</v>
      </c>
      <c r="U20" s="229" t="s">
        <v>11</v>
      </c>
      <c r="V20" s="295" t="s">
        <v>131</v>
      </c>
      <c r="W20" s="295">
        <v>1</v>
      </c>
      <c r="X20" s="229"/>
      <c r="Y20" s="295" t="s">
        <v>239</v>
      </c>
      <c r="Z20" s="295">
        <v>100</v>
      </c>
      <c r="AA20" s="229" t="s">
        <v>3</v>
      </c>
      <c r="AB20" s="295" t="s">
        <v>78</v>
      </c>
      <c r="AC20" s="295">
        <v>20</v>
      </c>
      <c r="AD20" s="229"/>
      <c r="AE20" s="295" t="s">
        <v>3</v>
      </c>
      <c r="AF20" s="295">
        <v>10</v>
      </c>
      <c r="AG20" s="229" t="s">
        <v>3</v>
      </c>
      <c r="AH20" s="295" t="s">
        <v>78</v>
      </c>
      <c r="AI20" s="295">
        <v>0.25</v>
      </c>
      <c r="AJ20" s="229"/>
      <c r="AK20" s="295" t="s">
        <v>3</v>
      </c>
      <c r="AL20" s="295">
        <v>10</v>
      </c>
      <c r="AM20" s="229"/>
      <c r="AN20" s="295" t="s">
        <v>3</v>
      </c>
      <c r="AO20" s="295">
        <v>25</v>
      </c>
      <c r="AP20" s="243"/>
      <c r="AQ20" s="295" t="s">
        <v>29</v>
      </c>
      <c r="AR20" s="290">
        <v>200</v>
      </c>
      <c r="AS20" s="243"/>
      <c r="AT20" s="295" t="s">
        <v>29</v>
      </c>
      <c r="AU20" s="290">
        <v>150</v>
      </c>
      <c r="AV20" s="229"/>
      <c r="AW20" s="230" t="s">
        <v>27</v>
      </c>
      <c r="AX20" s="231">
        <v>100</v>
      </c>
      <c r="AY20" s="229"/>
      <c r="AZ20" s="295" t="s">
        <v>28</v>
      </c>
      <c r="BA20" s="295">
        <v>15</v>
      </c>
      <c r="BB20" s="229"/>
      <c r="BC20" s="295" t="s">
        <v>28</v>
      </c>
      <c r="BD20" s="295">
        <v>3</v>
      </c>
      <c r="BE20" s="229"/>
      <c r="BF20" s="295" t="s">
        <v>6</v>
      </c>
      <c r="BG20" s="295">
        <v>-100</v>
      </c>
      <c r="BH20" s="229"/>
      <c r="BI20" s="295"/>
      <c r="BJ20" s="295"/>
      <c r="BK20" s="243"/>
      <c r="BL20" s="295" t="s">
        <v>404</v>
      </c>
      <c r="BM20" s="429" t="s">
        <v>1246</v>
      </c>
      <c r="BN20" s="243"/>
      <c r="BO20" s="295"/>
      <c r="BP20" s="429"/>
      <c r="BQ20" s="229"/>
      <c r="BR20" s="295" t="s">
        <v>27</v>
      </c>
      <c r="BS20" s="295">
        <v>10</v>
      </c>
      <c r="BT20" s="243"/>
      <c r="BU20" s="295" t="s">
        <v>27</v>
      </c>
      <c r="BV20" s="290">
        <v>15</v>
      </c>
      <c r="BW20" s="243"/>
      <c r="BX20" s="295" t="s">
        <v>5</v>
      </c>
      <c r="BY20" s="290">
        <v>5000</v>
      </c>
      <c r="BZ20" s="229"/>
      <c r="CA20" s="230" t="s">
        <v>26</v>
      </c>
      <c r="CB20" s="231">
        <v>5</v>
      </c>
      <c r="CC20" s="229"/>
      <c r="CD20" s="230" t="s">
        <v>26</v>
      </c>
      <c r="CE20" s="231">
        <v>5</v>
      </c>
      <c r="CF20" s="229"/>
      <c r="CG20" s="230" t="s">
        <v>27</v>
      </c>
      <c r="CH20" s="354">
        <v>101</v>
      </c>
      <c r="CI20" s="229"/>
      <c r="CJ20" s="230" t="s">
        <v>27</v>
      </c>
      <c r="CK20" s="354">
        <v>101</v>
      </c>
      <c r="CL20" s="243"/>
      <c r="CM20" s="230" t="s">
        <v>907</v>
      </c>
      <c r="CN20" s="354">
        <v>200</v>
      </c>
      <c r="CO20" s="243"/>
      <c r="CP20" s="295" t="s">
        <v>404</v>
      </c>
      <c r="CQ20" s="429" t="b">
        <v>1</v>
      </c>
      <c r="CR20" s="229" t="s">
        <v>3</v>
      </c>
      <c r="CS20" s="230" t="s">
        <v>370</v>
      </c>
      <c r="CT20" s="231">
        <v>-30</v>
      </c>
      <c r="CU20" s="229"/>
      <c r="CV20" s="230" t="s">
        <v>27</v>
      </c>
      <c r="CW20" s="231">
        <v>51</v>
      </c>
      <c r="CX20" s="229"/>
      <c r="CY20" s="230" t="s">
        <v>27</v>
      </c>
      <c r="CZ20" s="231">
        <v>51</v>
      </c>
      <c r="DA20" s="229"/>
      <c r="DB20" s="230" t="s">
        <v>27</v>
      </c>
      <c r="DC20" s="231">
        <v>20</v>
      </c>
      <c r="DD20" s="229"/>
      <c r="DE20" s="230" t="s">
        <v>27</v>
      </c>
      <c r="DF20" s="231">
        <v>1</v>
      </c>
      <c r="DG20" s="229"/>
      <c r="DH20" s="230" t="s">
        <v>27</v>
      </c>
      <c r="DI20" s="231">
        <v>122</v>
      </c>
      <c r="DJ20" s="229"/>
      <c r="DK20" s="230" t="s">
        <v>29</v>
      </c>
      <c r="DL20" s="231">
        <v>510</v>
      </c>
      <c r="DM20" s="229"/>
      <c r="DN20" s="230" t="s">
        <v>4</v>
      </c>
      <c r="DO20" s="231">
        <v>10</v>
      </c>
      <c r="DP20" s="229" t="s">
        <v>4</v>
      </c>
      <c r="DQ20" s="230" t="s">
        <v>1252</v>
      </c>
      <c r="DR20" s="231">
        <v>102.94</v>
      </c>
      <c r="DS20" s="229"/>
      <c r="DT20" s="332"/>
      <c r="DU20" s="231">
        <v>147</v>
      </c>
      <c r="DV20" s="229"/>
      <c r="DW20" s="230" t="s">
        <v>28</v>
      </c>
      <c r="DX20" s="231">
        <v>1</v>
      </c>
      <c r="DY20" s="229"/>
      <c r="DZ20" s="230" t="s">
        <v>28</v>
      </c>
      <c r="EA20" s="231">
        <v>1</v>
      </c>
      <c r="EB20" s="229"/>
      <c r="EC20" s="230"/>
      <c r="ED20" s="231"/>
      <c r="EE20" s="229"/>
      <c r="EF20" s="230"/>
      <c r="EG20" s="231"/>
      <c r="EH20" s="229"/>
      <c r="EI20" s="230"/>
      <c r="EJ20" s="231"/>
      <c r="EK20" s="229"/>
      <c r="EL20" s="230"/>
      <c r="EM20" s="231"/>
      <c r="EN20" s="244"/>
      <c r="EO20" s="269" t="str">
        <f t="shared" si="44"/>
        <v>top</v>
      </c>
      <c r="EP20" s="444" t="s">
        <v>1247</v>
      </c>
      <c r="EQ20" s="360" t="str">
        <f t="shared" si="200"/>
        <v/>
      </c>
      <c r="ER20" s="360" t="str">
        <f t="shared" si="201"/>
        <v/>
      </c>
      <c r="ES20" s="360" t="str">
        <f t="shared" si="202"/>
        <v/>
      </c>
      <c r="ET20" s="360" t="str">
        <f t="shared" si="203"/>
        <v/>
      </c>
      <c r="EU20" s="360" t="str">
        <f t="shared" si="204"/>
        <v/>
      </c>
      <c r="EV20" s="360" t="str">
        <f t="shared" si="205"/>
        <v/>
      </c>
      <c r="EW20" s="360" t="str">
        <f t="shared" si="206"/>
        <v/>
      </c>
      <c r="EX20" s="360" t="str">
        <f t="shared" si="207"/>
        <v/>
      </c>
      <c r="EY20" s="360" t="str">
        <f t="shared" si="208"/>
        <v/>
      </c>
      <c r="EZ20" s="360" t="str">
        <f t="shared" si="209"/>
        <v/>
      </c>
      <c r="FA20" s="360" t="str">
        <f t="shared" si="210"/>
        <v/>
      </c>
      <c r="FB20" s="360" t="str">
        <f t="shared" si="211"/>
        <v/>
      </c>
      <c r="FC20" s="360">
        <f t="shared" si="212"/>
        <v>43</v>
      </c>
      <c r="FD20" s="360">
        <f t="shared" si="213"/>
        <v>43</v>
      </c>
      <c r="FE20" s="360">
        <f t="shared" si="214"/>
        <v>43</v>
      </c>
      <c r="FF20" s="360">
        <f t="shared" si="215"/>
        <v>43</v>
      </c>
      <c r="FG20" s="360">
        <f t="shared" si="216"/>
        <v>43</v>
      </c>
      <c r="FH20" s="360" t="str">
        <f t="shared" si="217"/>
        <v/>
      </c>
      <c r="FI20" s="360" t="str">
        <f t="shared" si="218"/>
        <v/>
      </c>
      <c r="FJ20" s="360" t="str">
        <f t="shared" si="219"/>
        <v/>
      </c>
      <c r="FK20" s="360" t="str">
        <f t="shared" si="220"/>
        <v/>
      </c>
      <c r="FL20" s="360" t="str">
        <f t="shared" si="221"/>
        <v/>
      </c>
      <c r="FM20" s="360" t="str">
        <f t="shared" si="222"/>
        <v/>
      </c>
      <c r="FN20" s="360" t="str">
        <f t="shared" si="223"/>
        <v/>
      </c>
      <c r="FO20" s="360" t="str">
        <f t="shared" si="224"/>
        <v/>
      </c>
      <c r="FP20" s="360" t="str">
        <f t="shared" si="225"/>
        <v/>
      </c>
      <c r="FQ20" s="360" t="str">
        <f t="shared" si="226"/>
        <v/>
      </c>
      <c r="FR20" s="360" t="str">
        <f t="shared" si="227"/>
        <v/>
      </c>
      <c r="FS20" s="360" t="str">
        <f t="shared" si="228"/>
        <v/>
      </c>
      <c r="FT20" s="360" t="str">
        <f t="shared" si="45"/>
        <v/>
      </c>
      <c r="FU20" s="360" t="str">
        <f t="shared" si="229"/>
        <v/>
      </c>
      <c r="FV20" s="360">
        <f t="shared" si="230"/>
        <v>35</v>
      </c>
      <c r="FW20" s="360">
        <f t="shared" si="231"/>
        <v>26</v>
      </c>
      <c r="FX20" s="360" t="str">
        <f t="shared" si="232"/>
        <v/>
      </c>
      <c r="FY20" s="360" t="str">
        <f t="shared" si="233"/>
        <v/>
      </c>
      <c r="FZ20" s="360">
        <f t="shared" si="234"/>
        <v>27</v>
      </c>
      <c r="GA20" s="360" t="str">
        <f t="shared" si="235"/>
        <v/>
      </c>
      <c r="GB20" s="360" t="str">
        <f t="shared" si="236"/>
        <v/>
      </c>
      <c r="GC20" s="360" t="str">
        <f t="shared" si="237"/>
        <v/>
      </c>
      <c r="GD20" s="360" t="str">
        <f t="shared" si="238"/>
        <v/>
      </c>
      <c r="GE20" s="360" t="str">
        <f t="shared" si="239"/>
        <v/>
      </c>
      <c r="GF20" s="360" t="str">
        <f t="shared" si="240"/>
        <v/>
      </c>
      <c r="GG20" s="360" t="str">
        <f t="shared" si="241"/>
        <v/>
      </c>
      <c r="GH20" s="360" t="str">
        <f t="shared" si="242"/>
        <v/>
      </c>
      <c r="GI20" s="360" t="str">
        <f t="shared" si="243"/>
        <v/>
      </c>
      <c r="GJ20" s="360" t="str">
        <f t="shared" si="244"/>
        <v/>
      </c>
      <c r="GK20" s="444" t="s">
        <v>1247</v>
      </c>
      <c r="GL20" s="361" t="str">
        <f t="shared" si="46"/>
        <v>-</v>
      </c>
      <c r="GM20" s="361" t="str">
        <f t="shared" si="47"/>
        <v>-</v>
      </c>
      <c r="GN20" s="361" t="str">
        <f t="shared" si="48"/>
        <v>-</v>
      </c>
      <c r="GO20" s="361" t="str">
        <f t="shared" si="49"/>
        <v>-</v>
      </c>
      <c r="GP20" s="361" t="str">
        <f t="shared" si="50"/>
        <v>-</v>
      </c>
      <c r="GQ20" s="361" t="str">
        <f t="shared" si="51"/>
        <v>-</v>
      </c>
      <c r="GR20" s="361" t="str">
        <f t="shared" si="52"/>
        <v>-</v>
      </c>
      <c r="GS20" s="361" t="str">
        <f t="shared" si="53"/>
        <v>-</v>
      </c>
      <c r="GT20" s="361" t="str">
        <f t="shared" si="54"/>
        <v>-</v>
      </c>
      <c r="GU20" s="361" t="str">
        <f t="shared" si="55"/>
        <v>-</v>
      </c>
      <c r="GV20" s="361" t="str">
        <f t="shared" si="56"/>
        <v>-</v>
      </c>
      <c r="GW20" s="361" t="str">
        <f t="shared" si="57"/>
        <v>-</v>
      </c>
      <c r="GX20" s="361" t="str">
        <f t="shared" si="58"/>
        <v>WEL</v>
      </c>
      <c r="GY20" s="361" t="str">
        <f t="shared" si="59"/>
        <v>WEL</v>
      </c>
      <c r="GZ20" s="361" t="str">
        <f t="shared" si="60"/>
        <v>WEL</v>
      </c>
      <c r="HA20" s="361" t="str">
        <f t="shared" si="61"/>
        <v>WEL</v>
      </c>
      <c r="HB20" s="361" t="str">
        <f t="shared" si="62"/>
        <v>WEL</v>
      </c>
      <c r="HC20" s="361" t="str">
        <f t="shared" si="63"/>
        <v>-</v>
      </c>
      <c r="HD20" s="361" t="str">
        <f t="shared" si="64"/>
        <v>-</v>
      </c>
      <c r="HE20" s="361" t="str">
        <f t="shared" si="65"/>
        <v>-</v>
      </c>
      <c r="HF20" s="361" t="str">
        <f t="shared" si="66"/>
        <v>-</v>
      </c>
      <c r="HG20" s="361" t="str">
        <f t="shared" si="67"/>
        <v>-</v>
      </c>
      <c r="HH20" s="361" t="str">
        <f t="shared" si="68"/>
        <v>-</v>
      </c>
      <c r="HI20" s="361" t="str">
        <f t="shared" si="69"/>
        <v>-</v>
      </c>
      <c r="HJ20" s="361" t="str">
        <f t="shared" si="70"/>
        <v>-</v>
      </c>
      <c r="HK20" s="361" t="str">
        <f t="shared" si="71"/>
        <v>-</v>
      </c>
      <c r="HL20" s="361" t="str">
        <f t="shared" si="72"/>
        <v>-</v>
      </c>
      <c r="HM20" s="361" t="str">
        <f t="shared" si="73"/>
        <v>-</v>
      </c>
      <c r="HN20" s="361" t="str">
        <f t="shared" si="74"/>
        <v>-</v>
      </c>
      <c r="HO20" s="361" t="str">
        <f t="shared" si="75"/>
        <v>-</v>
      </c>
      <c r="HP20" s="361" t="str">
        <f t="shared" si="76"/>
        <v>-</v>
      </c>
      <c r="HQ20" s="361" t="str">
        <f t="shared" si="77"/>
        <v>WEL</v>
      </c>
      <c r="HR20" s="361" t="str">
        <f t="shared" si="78"/>
        <v>Wel</v>
      </c>
      <c r="HS20" s="361" t="str">
        <f t="shared" si="79"/>
        <v>-</v>
      </c>
      <c r="HT20" s="361" t="str">
        <f t="shared" si="80"/>
        <v>-</v>
      </c>
      <c r="HU20" s="361" t="str">
        <f t="shared" si="81"/>
        <v>Wel</v>
      </c>
      <c r="HV20" s="361" t="str">
        <f t="shared" si="82"/>
        <v>-</v>
      </c>
      <c r="HW20" s="361" t="str">
        <f t="shared" si="83"/>
        <v>-</v>
      </c>
      <c r="HX20" s="361" t="str">
        <f t="shared" si="84"/>
        <v>-</v>
      </c>
      <c r="HY20" s="361" t="str">
        <f t="shared" si="85"/>
        <v>-</v>
      </c>
      <c r="HZ20" s="361" t="str">
        <f t="shared" si="86"/>
        <v>-</v>
      </c>
      <c r="IA20" s="361" t="str">
        <f t="shared" si="87"/>
        <v>-</v>
      </c>
      <c r="IB20" s="361" t="str">
        <f t="shared" si="88"/>
        <v>-</v>
      </c>
      <c r="IC20" s="361" t="str">
        <f t="shared" si="89"/>
        <v>-</v>
      </c>
      <c r="ID20" s="361" t="str">
        <f t="shared" si="90"/>
        <v>-</v>
      </c>
      <c r="IE20" s="361" t="str">
        <f t="shared" si="91"/>
        <v>-</v>
      </c>
      <c r="IF20" s="444" t="s">
        <v>1247</v>
      </c>
      <c r="IG20" s="56" t="str">
        <f t="shared" si="245"/>
        <v>-</v>
      </c>
      <c r="IH20" s="56" t="str">
        <f t="shared" si="246"/>
        <v>-</v>
      </c>
      <c r="II20" s="56" t="str">
        <f t="shared" si="247"/>
        <v>-</v>
      </c>
      <c r="IJ20" s="56" t="str">
        <f t="shared" si="248"/>
        <v>-</v>
      </c>
      <c r="IK20" s="56" t="str">
        <f t="shared" si="92"/>
        <v>-</v>
      </c>
      <c r="IL20" s="56" t="str">
        <f t="shared" si="93"/>
        <v>-</v>
      </c>
      <c r="IM20" s="56" t="str">
        <f t="shared" si="94"/>
        <v>-</v>
      </c>
      <c r="IN20" s="56" t="str">
        <f t="shared" si="95"/>
        <v>-</v>
      </c>
      <c r="IO20" s="56" t="str">
        <f t="shared" si="96"/>
        <v>-</v>
      </c>
      <c r="IP20" s="56" t="str">
        <f t="shared" si="97"/>
        <v>-</v>
      </c>
      <c r="IQ20" s="56" t="str">
        <f t="shared" si="98"/>
        <v>-</v>
      </c>
      <c r="IR20" s="56" t="str">
        <f t="shared" si="99"/>
        <v>-</v>
      </c>
      <c r="IS20" s="56" t="str">
        <f t="shared" si="100"/>
        <v>---------</v>
      </c>
      <c r="IT20" s="56" t="str">
        <f t="shared" si="101"/>
        <v>---------</v>
      </c>
      <c r="IU20" s="56" t="str">
        <f t="shared" si="102"/>
        <v>---------</v>
      </c>
      <c r="IV20" s="56" t="str">
        <f t="shared" si="103"/>
        <v>---------</v>
      </c>
      <c r="IW20" s="56">
        <f t="shared" si="104"/>
        <v>0</v>
      </c>
      <c r="IX20" s="56" t="str">
        <f t="shared" si="105"/>
        <v>-</v>
      </c>
      <c r="IY20" s="56" t="str">
        <f t="shared" si="106"/>
        <v>-</v>
      </c>
      <c r="IZ20" s="56" t="str">
        <f t="shared" si="107"/>
        <v>-</v>
      </c>
      <c r="JA20" s="56" t="str">
        <f t="shared" si="108"/>
        <v>-</v>
      </c>
      <c r="JB20" s="56" t="str">
        <f t="shared" si="109"/>
        <v>-</v>
      </c>
      <c r="JC20" s="56" t="str">
        <f t="shared" si="110"/>
        <v>-</v>
      </c>
      <c r="JD20" s="56" t="str">
        <f t="shared" si="111"/>
        <v>-</v>
      </c>
      <c r="JE20" s="56" t="str">
        <f t="shared" si="112"/>
        <v>-</v>
      </c>
      <c r="JF20" s="56" t="str">
        <f t="shared" si="113"/>
        <v>-</v>
      </c>
      <c r="JG20" s="56" t="str">
        <f t="shared" si="114"/>
        <v>-</v>
      </c>
      <c r="JH20" s="56" t="str">
        <f t="shared" si="115"/>
        <v>-</v>
      </c>
      <c r="JI20" s="56" t="str">
        <f t="shared" si="116"/>
        <v>-</v>
      </c>
      <c r="JJ20" s="56" t="str">
        <f t="shared" si="117"/>
        <v>-</v>
      </c>
      <c r="JK20" s="56" t="str">
        <f t="shared" si="118"/>
        <v>-</v>
      </c>
      <c r="JL20" s="56" t="str">
        <f t="shared" si="119"/>
        <v>---------------</v>
      </c>
      <c r="JM20" s="56" t="str">
        <f t="shared" si="120"/>
        <v>---------------</v>
      </c>
      <c r="JN20" s="56" t="str">
        <f t="shared" si="121"/>
        <v>-</v>
      </c>
      <c r="JO20" s="56" t="str">
        <f t="shared" si="122"/>
        <v>-</v>
      </c>
      <c r="JP20" s="56" t="str">
        <f t="shared" si="123"/>
        <v>---------------</v>
      </c>
      <c r="JQ20" s="56" t="str">
        <f t="shared" si="124"/>
        <v>-</v>
      </c>
      <c r="JR20" s="56" t="str">
        <f t="shared" si="125"/>
        <v>-</v>
      </c>
      <c r="JS20" s="56" t="str">
        <f t="shared" si="126"/>
        <v>-</v>
      </c>
      <c r="JT20" s="56" t="str">
        <f t="shared" si="127"/>
        <v>-</v>
      </c>
      <c r="JU20" s="56" t="str">
        <f t="shared" si="128"/>
        <v>-</v>
      </c>
      <c r="JV20" s="56" t="str">
        <f t="shared" si="129"/>
        <v>-</v>
      </c>
      <c r="JW20" s="56" t="str">
        <f t="shared" si="130"/>
        <v>-</v>
      </c>
      <c r="JX20" s="56" t="str">
        <f t="shared" si="131"/>
        <v>-</v>
      </c>
      <c r="JY20" s="56" t="str">
        <f t="shared" si="132"/>
        <v>-</v>
      </c>
      <c r="JZ20" s="56" t="str">
        <f t="shared" si="133"/>
        <v>-</v>
      </c>
      <c r="KA20" s="444" t="s">
        <v>1247</v>
      </c>
      <c r="KB20" s="360">
        <f>IF(ISNUMBER(INDEX($EQ$15:$GK$521,$B20,EO$11)),MAX(KB$14:KB19)+1,0)</f>
        <v>0</v>
      </c>
      <c r="KC20" s="360">
        <f t="shared" si="249"/>
        <v>26</v>
      </c>
      <c r="KD20" s="373" t="s">
        <v>2</v>
      </c>
      <c r="KE20" s="391" t="str">
        <f t="shared" si="134"/>
        <v/>
      </c>
      <c r="KF20" s="302" t="str">
        <f t="shared" si="135"/>
        <v/>
      </c>
      <c r="KG20" s="69"/>
      <c r="KH20" s="391" t="str">
        <f t="shared" si="136"/>
        <v/>
      </c>
      <c r="KI20" s="302" t="str">
        <f t="shared" si="137"/>
        <v/>
      </c>
      <c r="KJ20" s="69"/>
      <c r="KK20" s="391" t="str">
        <f t="shared" si="138"/>
        <v/>
      </c>
      <c r="KL20" s="302" t="str">
        <f t="shared" si="139"/>
        <v/>
      </c>
      <c r="KM20" s="69"/>
      <c r="KN20" s="391" t="str">
        <f t="shared" si="140"/>
        <v/>
      </c>
      <c r="KO20" s="302" t="str">
        <f t="shared" si="141"/>
        <v/>
      </c>
      <c r="KP20" s="69"/>
      <c r="KQ20" s="391" t="str">
        <f t="shared" si="142"/>
        <v/>
      </c>
      <c r="KR20" s="302" t="str">
        <f t="shared" si="143"/>
        <v/>
      </c>
      <c r="KS20" s="69"/>
      <c r="KT20" s="391" t="str">
        <f t="shared" si="144"/>
        <v/>
      </c>
      <c r="KU20" s="302" t="str">
        <f t="shared" si="145"/>
        <v/>
      </c>
      <c r="KV20" s="69"/>
      <c r="KW20" s="391" t="str">
        <f t="shared" si="146"/>
        <v>relax</v>
      </c>
      <c r="KX20" s="302">
        <f t="shared" si="147"/>
        <v>1</v>
      </c>
      <c r="KY20" s="69"/>
      <c r="KZ20" s="283" t="str">
        <f t="shared" si="148"/>
        <v>cg_ske_str</v>
      </c>
      <c r="LA20" s="26"/>
      <c r="LB20" s="246" t="s">
        <v>82</v>
      </c>
      <c r="LC20" s="246" t="s">
        <v>409</v>
      </c>
      <c r="LD20" s="246" t="s">
        <v>692</v>
      </c>
      <c r="LE20" s="249" t="s">
        <v>671</v>
      </c>
      <c r="LF20" s="246" t="s">
        <v>80</v>
      </c>
      <c r="LG20" s="246" t="s">
        <v>821</v>
      </c>
      <c r="LH20" s="246" t="s">
        <v>14</v>
      </c>
      <c r="LI20" s="252"/>
      <c r="LJ20" s="252"/>
      <c r="LK20" s="252"/>
      <c r="LL20" s="252"/>
      <c r="LM20" s="252"/>
      <c r="LN20" s="63"/>
      <c r="LO20" s="251">
        <f t="shared" si="149"/>
        <v>6</v>
      </c>
      <c r="LP20" s="251">
        <f t="shared" si="150"/>
        <v>6</v>
      </c>
      <c r="LQ20" s="251">
        <f t="shared" si="151"/>
        <v>6</v>
      </c>
      <c r="LR20" s="251">
        <f t="shared" si="152"/>
        <v>6</v>
      </c>
      <c r="LS20" s="251">
        <f t="shared" si="153"/>
        <v>6</v>
      </c>
      <c r="LT20" s="251">
        <f t="shared" si="154"/>
        <v>6</v>
      </c>
      <c r="LU20" s="251">
        <f t="shared" si="155"/>
        <v>6</v>
      </c>
      <c r="LV20" s="251">
        <f t="shared" si="156"/>
        <v>0</v>
      </c>
      <c r="LW20" s="251">
        <f t="shared" si="157"/>
        <v>0</v>
      </c>
      <c r="LX20" s="251">
        <f t="shared" si="158"/>
        <v>0</v>
      </c>
      <c r="LY20" s="251">
        <f t="shared" si="159"/>
        <v>0</v>
      </c>
      <c r="LZ20" s="251">
        <f t="shared" si="160"/>
        <v>0</v>
      </c>
      <c r="MA20" s="63">
        <f t="shared" si="161"/>
        <v>1</v>
      </c>
      <c r="MB20" s="63">
        <f t="shared" si="162"/>
        <v>0</v>
      </c>
      <c r="MC20" s="63">
        <f t="shared" si="251"/>
        <v>6</v>
      </c>
      <c r="MD20" s="63">
        <f t="shared" si="250"/>
        <v>6</v>
      </c>
      <c r="ME20" s="63" t="str">
        <f t="shared" si="163"/>
        <v>tsmult</v>
      </c>
      <c r="MF20" s="315">
        <f t="shared" si="164"/>
        <v>19</v>
      </c>
      <c r="MG20" s="315">
        <f>IF(ISNUMBER(MATCH(EO20,$ME$15:$ME$520,0)),0,MAX(MG$14:MG19)+1)</f>
        <v>0</v>
      </c>
      <c r="MH20" s="315">
        <f t="shared" si="165"/>
        <v>6</v>
      </c>
      <c r="MI20" s="433">
        <f t="shared" si="166"/>
        <v>6</v>
      </c>
      <c r="MJ20" s="434"/>
      <c r="MK20" s="296" t="str">
        <f t="shared" si="167"/>
        <v>Madson_6</v>
      </c>
      <c r="ML20" s="300" t="s">
        <v>2</v>
      </c>
      <c r="MM20" s="435"/>
      <c r="MN20" s="26">
        <f>IF(IF(ISNUMBER(SEARCH("flopy",MP20))=TRUE,1,0)=1,MAX(MN$15:MN19)+1,"")</f>
        <v>5</v>
      </c>
      <c r="MO20" s="238"/>
      <c r="MP20" s="411" t="s">
        <v>1112</v>
      </c>
      <c r="MQ20" s="26">
        <f>IF(IF(ISNUMBER(SEARCH("flopy",MS20))=TRUE,1,0)=1,MAX(MQ$15:MQ19)+1,"")</f>
        <v>5</v>
      </c>
      <c r="MR20" s="238"/>
      <c r="MS20" s="411" t="s">
        <v>953</v>
      </c>
      <c r="MT20" s="59"/>
      <c r="MU20" s="26">
        <f>IF(IF(ISNUMBER(SEARCH("flopy",MW20))=TRUE,1,0)=1,MAX(MU$15:MU19)+1,"")</f>
        <v>3</v>
      </c>
      <c r="MV20" s="238" t="s">
        <v>1223</v>
      </c>
      <c r="MW20" s="411" t="s">
        <v>1189</v>
      </c>
      <c r="MX20" s="59"/>
      <c r="MY20" s="59"/>
      <c r="MZ20" s="59"/>
      <c r="NA20" s="59"/>
      <c r="NB20" s="26" t="s">
        <v>2</v>
      </c>
      <c r="NC20" s="59"/>
      <c r="ND20" s="59"/>
      <c r="NE20" s="59"/>
      <c r="NF20" s="59"/>
      <c r="NG20" s="59"/>
      <c r="NH20" s="59"/>
      <c r="NI20" s="59"/>
      <c r="NJ20" s="59"/>
      <c r="NK20" s="26" t="s">
        <v>2</v>
      </c>
      <c r="NL20" s="453" t="s">
        <v>32</v>
      </c>
      <c r="NM20" s="307" t="s">
        <v>2</v>
      </c>
      <c r="NN20" s="59"/>
      <c r="NO20" s="203"/>
      <c r="NP20" s="203"/>
      <c r="NQ20" s="203"/>
      <c r="NR20" s="18"/>
      <c r="NS20" s="155"/>
      <c r="NT20" s="155"/>
      <c r="NU20" s="155"/>
      <c r="NV20" s="155"/>
      <c r="NW20" s="155"/>
      <c r="NX20" s="155"/>
      <c r="NY20" s="155"/>
      <c r="NZ20" s="155"/>
      <c r="OA20" s="155"/>
      <c r="OB20" s="155"/>
      <c r="OC20" s="155"/>
      <c r="OD20" s="84"/>
      <c r="OE20" s="172">
        <v>3.0017520000000002E-2</v>
      </c>
      <c r="OF20" s="111">
        <v>840.8</v>
      </c>
      <c r="OG20" s="112">
        <v>838.50280049029448</v>
      </c>
      <c r="OH20" s="102">
        <v>1.1015062332153001</v>
      </c>
      <c r="OI20" s="115">
        <v>836.6422</v>
      </c>
      <c r="OJ20" s="131">
        <v>15</v>
      </c>
      <c r="OK20" s="160">
        <v>1.1015062332153001</v>
      </c>
      <c r="OL20" s="121">
        <v>836.57399999999996</v>
      </c>
      <c r="OM20" s="166">
        <v>3.0020000000000002E-2</v>
      </c>
      <c r="ON20" s="125">
        <v>837.8</v>
      </c>
      <c r="OO20" s="83">
        <v>7</v>
      </c>
      <c r="OP20" s="92">
        <v>1.1015062332153001</v>
      </c>
      <c r="OQ20" s="132">
        <v>836.57399999999996</v>
      </c>
      <c r="OR20" s="128">
        <f t="shared" si="9"/>
        <v>3.0020000000000002E-2</v>
      </c>
      <c r="OS20" s="109"/>
      <c r="OT20" s="128">
        <v>3.0017520000000002E-2</v>
      </c>
      <c r="OU20" s="143">
        <f t="shared" si="10"/>
        <v>3.0020000000000002E-2</v>
      </c>
      <c r="OV20" s="143">
        <f t="shared" si="11"/>
        <v>0.72048000000000001</v>
      </c>
      <c r="OW20" s="143">
        <f t="shared" si="12"/>
        <v>43.2288</v>
      </c>
      <c r="OX20" s="143">
        <f t="shared" si="13"/>
        <v>43.2288</v>
      </c>
      <c r="OY20" s="84"/>
      <c r="OZ20" s="59"/>
      <c r="PA20" s="251" t="str">
        <f t="shared" si="168"/>
        <v>tsmult</v>
      </c>
      <c r="PB20" s="251" t="str">
        <f t="shared" si="169"/>
        <v/>
      </c>
      <c r="PC20" s="251" t="str">
        <f t="shared" si="170"/>
        <v>tsmult</v>
      </c>
      <c r="PD20" s="251" t="str">
        <f t="shared" si="171"/>
        <v>tsmult</v>
      </c>
      <c r="PE20" s="251" t="str">
        <f t="shared" si="172"/>
        <v/>
      </c>
      <c r="PF20" s="251" t="str">
        <f t="shared" si="173"/>
        <v/>
      </c>
      <c r="PG20" s="251" t="str">
        <f t="shared" si="174"/>
        <v/>
      </c>
      <c r="PH20" s="251" t="str">
        <f t="shared" si="175"/>
        <v>tsmult</v>
      </c>
      <c r="PI20" s="251" t="str">
        <f t="shared" si="176"/>
        <v>tsmult</v>
      </c>
      <c r="PJ20" s="251" t="str">
        <f t="shared" si="177"/>
        <v>tsmult</v>
      </c>
      <c r="PK20" s="251" t="str">
        <f t="shared" si="178"/>
        <v/>
      </c>
      <c r="PL20" s="251" t="str">
        <f t="shared" si="179"/>
        <v/>
      </c>
      <c r="PM20" s="251" t="str">
        <f t="shared" si="180"/>
        <v>tsmult</v>
      </c>
      <c r="PN20" s="251" t="str">
        <f t="shared" si="181"/>
        <v/>
      </c>
      <c r="PO20" s="251" t="str">
        <f t="shared" si="182"/>
        <v/>
      </c>
      <c r="PP20" s="251" t="str">
        <f t="shared" si="183"/>
        <v/>
      </c>
      <c r="PQ20" s="251" t="str">
        <f t="shared" si="184"/>
        <v>tsmult</v>
      </c>
      <c r="PR20" s="251" t="str">
        <f t="shared" si="185"/>
        <v>tsmult</v>
      </c>
      <c r="PS20" s="251" t="str">
        <f t="shared" si="186"/>
        <v>tsmult</v>
      </c>
      <c r="PT20" s="251" t="str">
        <f t="shared" si="187"/>
        <v/>
      </c>
      <c r="PU20" s="251" t="str">
        <f t="shared" si="188"/>
        <v/>
      </c>
      <c r="PV20" s="251" t="str">
        <f t="shared" si="189"/>
        <v/>
      </c>
      <c r="PW20" s="251" t="str">
        <f t="shared" si="190"/>
        <v/>
      </c>
      <c r="PX20" s="251" t="str">
        <f t="shared" si="191"/>
        <v/>
      </c>
      <c r="PY20" s="251" t="str">
        <f t="shared" si="192"/>
        <v/>
      </c>
      <c r="PZ20" s="251" t="str">
        <f t="shared" si="193"/>
        <v/>
      </c>
      <c r="QA20" s="251" t="str">
        <f t="shared" si="194"/>
        <v/>
      </c>
      <c r="QB20" s="251" t="str">
        <f t="shared" si="195"/>
        <v/>
      </c>
      <c r="QC20" s="251" t="str">
        <f t="shared" si="196"/>
        <v/>
      </c>
      <c r="QD20" s="251" t="str">
        <f t="shared" si="197"/>
        <v/>
      </c>
      <c r="QE20" s="251" t="str">
        <f t="shared" si="198"/>
        <v>tsmult</v>
      </c>
      <c r="QF20" s="63">
        <f t="shared" si="199"/>
        <v>10</v>
      </c>
      <c r="QG20" s="26" t="s">
        <v>2</v>
      </c>
      <c r="QH20" s="59"/>
      <c r="QI20" s="59"/>
      <c r="QJ20" s="59"/>
      <c r="QK20" s="59"/>
      <c r="QL20" s="59"/>
      <c r="QM20" s="59"/>
      <c r="QN20" s="59"/>
    </row>
    <row r="21" spans="1:456" s="3" customFormat="1" ht="6" customHeight="1" x14ac:dyDescent="0.15">
      <c r="A21" s="54" t="s">
        <v>643</v>
      </c>
      <c r="B21" s="447">
        <f t="shared" si="43"/>
        <v>7</v>
      </c>
      <c r="C21" s="72" t="s">
        <v>663</v>
      </c>
      <c r="D21" s="339" t="s">
        <v>848</v>
      </c>
      <c r="E21" s="59"/>
      <c r="F21" s="229"/>
      <c r="G21" s="295" t="s">
        <v>26</v>
      </c>
      <c r="H21" s="295">
        <v>1</v>
      </c>
      <c r="I21" s="229"/>
      <c r="J21" s="295" t="s">
        <v>44</v>
      </c>
      <c r="K21" s="295">
        <v>160</v>
      </c>
      <c r="L21" s="229"/>
      <c r="M21" s="295" t="s">
        <v>5</v>
      </c>
      <c r="N21" s="295">
        <v>10</v>
      </c>
      <c r="O21" s="229"/>
      <c r="P21" s="295" t="s">
        <v>4</v>
      </c>
      <c r="Q21" s="295">
        <v>10</v>
      </c>
      <c r="R21" s="229"/>
      <c r="S21" s="295" t="s">
        <v>30</v>
      </c>
      <c r="T21" s="295">
        <v>0.3</v>
      </c>
      <c r="U21" s="229"/>
      <c r="V21" s="295" t="s">
        <v>30</v>
      </c>
      <c r="W21" s="295">
        <v>0.3</v>
      </c>
      <c r="X21" s="229"/>
      <c r="Y21" s="295" t="s">
        <v>130</v>
      </c>
      <c r="Z21" s="295" t="s">
        <v>276</v>
      </c>
      <c r="AA21" s="229"/>
      <c r="AB21" s="295" t="s">
        <v>29</v>
      </c>
      <c r="AC21" s="295">
        <v>0</v>
      </c>
      <c r="AD21" s="229"/>
      <c r="AE21" s="295" t="s">
        <v>8</v>
      </c>
      <c r="AF21" s="295" t="s">
        <v>61</v>
      </c>
      <c r="AG21" s="229"/>
      <c r="AH21" s="295" t="s">
        <v>29</v>
      </c>
      <c r="AI21" s="295">
        <v>6.75</v>
      </c>
      <c r="AJ21" s="229"/>
      <c r="AK21" s="295" t="s">
        <v>30</v>
      </c>
      <c r="AL21" s="295">
        <v>0.3</v>
      </c>
      <c r="AM21" s="229"/>
      <c r="AN21" s="295" t="s">
        <v>203</v>
      </c>
      <c r="AO21" s="295">
        <v>5100</v>
      </c>
      <c r="AP21" s="243"/>
      <c r="AQ21" s="295" t="s">
        <v>373</v>
      </c>
      <c r="AR21" s="290">
        <v>2.9999999999999997E-8</v>
      </c>
      <c r="AS21" s="243" t="s">
        <v>6</v>
      </c>
      <c r="AT21" s="295" t="s">
        <v>370</v>
      </c>
      <c r="AU21" s="290">
        <v>-50</v>
      </c>
      <c r="AV21" s="229" t="s">
        <v>6</v>
      </c>
      <c r="AW21" s="230" t="s">
        <v>377</v>
      </c>
      <c r="AX21" s="231">
        <v>0</v>
      </c>
      <c r="AY21" s="229"/>
      <c r="AZ21" s="295" t="s">
        <v>4</v>
      </c>
      <c r="BA21" s="295">
        <v>500</v>
      </c>
      <c r="BB21" s="229"/>
      <c r="BC21" s="295" t="s">
        <v>4</v>
      </c>
      <c r="BD21" s="295">
        <v>1000</v>
      </c>
      <c r="BE21" s="229"/>
      <c r="BF21" s="295" t="s">
        <v>896</v>
      </c>
      <c r="BG21" s="295">
        <v>0</v>
      </c>
      <c r="BH21" s="229"/>
      <c r="BI21" s="295" t="s">
        <v>896</v>
      </c>
      <c r="BJ21" s="295">
        <v>0</v>
      </c>
      <c r="BK21" s="243"/>
      <c r="BL21" s="295" t="s">
        <v>405</v>
      </c>
      <c r="BM21" s="429">
        <v>0.5</v>
      </c>
      <c r="BN21" s="243"/>
      <c r="BO21" s="295"/>
      <c r="BP21" s="429"/>
      <c r="BQ21" s="229"/>
      <c r="BR21" s="295" t="s">
        <v>4</v>
      </c>
      <c r="BS21" s="295">
        <v>5000</v>
      </c>
      <c r="BT21" s="243"/>
      <c r="BU21" s="295" t="s">
        <v>4</v>
      </c>
      <c r="BV21" s="290">
        <v>15</v>
      </c>
      <c r="BW21" s="243"/>
      <c r="BX21" s="295" t="s">
        <v>896</v>
      </c>
      <c r="BY21" s="290" t="s">
        <v>417</v>
      </c>
      <c r="BZ21" s="229"/>
      <c r="CA21" s="230" t="s">
        <v>28</v>
      </c>
      <c r="CB21" s="231">
        <v>17</v>
      </c>
      <c r="CC21" s="229"/>
      <c r="CD21" s="230" t="s">
        <v>28</v>
      </c>
      <c r="CE21" s="231">
        <v>27</v>
      </c>
      <c r="CF21" s="229"/>
      <c r="CG21" s="230" t="s">
        <v>4</v>
      </c>
      <c r="CH21" s="354">
        <v>142</v>
      </c>
      <c r="CI21" s="229"/>
      <c r="CJ21" s="230" t="s">
        <v>4</v>
      </c>
      <c r="CK21" s="354">
        <v>142</v>
      </c>
      <c r="CL21" s="243"/>
      <c r="CM21" s="230" t="s">
        <v>4</v>
      </c>
      <c r="CN21" s="379">
        <v>500</v>
      </c>
      <c r="CO21" s="243"/>
      <c r="CP21" s="295" t="s">
        <v>405</v>
      </c>
      <c r="CQ21" s="429">
        <v>1</v>
      </c>
      <c r="CR21" s="229" t="s">
        <v>896</v>
      </c>
      <c r="CS21" s="230" t="s">
        <v>53</v>
      </c>
      <c r="CT21" s="231">
        <v>0</v>
      </c>
      <c r="CU21" s="229"/>
      <c r="CV21" s="230" t="s">
        <v>4</v>
      </c>
      <c r="CW21" s="231">
        <v>10</v>
      </c>
      <c r="CX21" s="229"/>
      <c r="CY21" s="230" t="s">
        <v>4</v>
      </c>
      <c r="CZ21" s="231">
        <v>100</v>
      </c>
      <c r="DA21" s="229"/>
      <c r="DB21" s="230" t="s">
        <v>4</v>
      </c>
      <c r="DC21" s="231">
        <v>500</v>
      </c>
      <c r="DD21" s="229"/>
      <c r="DE21" s="230"/>
      <c r="DF21" s="231"/>
      <c r="DG21" s="229"/>
      <c r="DH21" s="230" t="s">
        <v>840</v>
      </c>
      <c r="DI21" s="231">
        <v>12</v>
      </c>
      <c r="DJ21" s="229" t="s">
        <v>3</v>
      </c>
      <c r="DK21" s="230" t="s">
        <v>6</v>
      </c>
      <c r="DL21" s="231">
        <v>250</v>
      </c>
      <c r="DM21" s="229"/>
      <c r="DN21" s="230" t="s">
        <v>5</v>
      </c>
      <c r="DO21" s="231">
        <v>10</v>
      </c>
      <c r="DP21" s="229" t="s">
        <v>5</v>
      </c>
      <c r="DQ21" s="230" t="s">
        <v>1253</v>
      </c>
      <c r="DR21" s="231">
        <v>68.63</v>
      </c>
      <c r="DS21" s="229" t="s">
        <v>26</v>
      </c>
      <c r="DT21" s="230" t="s">
        <v>1275</v>
      </c>
      <c r="DU21" s="231">
        <v>9</v>
      </c>
      <c r="DV21" s="229"/>
      <c r="DW21" s="230" t="s">
        <v>4</v>
      </c>
      <c r="DX21" s="231">
        <v>0.06</v>
      </c>
      <c r="DY21" s="229"/>
      <c r="DZ21" s="230" t="s">
        <v>1335</v>
      </c>
      <c r="EA21" s="231">
        <v>0.5</v>
      </c>
      <c r="EB21" s="229"/>
      <c r="EC21" s="230"/>
      <c r="ED21" s="231"/>
      <c r="EE21" s="229"/>
      <c r="EF21" s="230"/>
      <c r="EG21" s="231"/>
      <c r="EH21" s="229"/>
      <c r="EI21" s="230"/>
      <c r="EJ21" s="231"/>
      <c r="EK21" s="229"/>
      <c r="EL21" s="230"/>
      <c r="EM21" s="231"/>
      <c r="EN21" s="244"/>
      <c r="EO21" s="269" t="str">
        <f t="shared" si="44"/>
        <v>ka11</v>
      </c>
      <c r="EP21" s="444" t="s">
        <v>1247</v>
      </c>
      <c r="EQ21" s="360">
        <f t="shared" si="200"/>
        <v>89</v>
      </c>
      <c r="ER21" s="360" t="str">
        <f t="shared" si="201"/>
        <v/>
      </c>
      <c r="ES21" s="360" t="str">
        <f t="shared" si="202"/>
        <v/>
      </c>
      <c r="ET21" s="360" t="str">
        <f t="shared" si="203"/>
        <v/>
      </c>
      <c r="EU21" s="360" t="str">
        <f t="shared" si="204"/>
        <v/>
      </c>
      <c r="EV21" s="360" t="str">
        <f t="shared" si="205"/>
        <v/>
      </c>
      <c r="EW21" s="360" t="str">
        <f t="shared" si="206"/>
        <v/>
      </c>
      <c r="EX21" s="360" t="str">
        <f t="shared" si="207"/>
        <v/>
      </c>
      <c r="EY21" s="360" t="str">
        <f t="shared" si="208"/>
        <v/>
      </c>
      <c r="EZ21" s="360" t="str">
        <f t="shared" si="209"/>
        <v/>
      </c>
      <c r="FA21" s="360">
        <f t="shared" si="210"/>
        <v>31</v>
      </c>
      <c r="FB21" s="360" t="str">
        <f t="shared" si="211"/>
        <v/>
      </c>
      <c r="FC21" s="360">
        <f t="shared" si="212"/>
        <v>24</v>
      </c>
      <c r="FD21" s="360">
        <f t="shared" si="213"/>
        <v>26</v>
      </c>
      <c r="FE21" s="360" t="str">
        <f t="shared" si="214"/>
        <v/>
      </c>
      <c r="FF21" s="360">
        <f t="shared" si="215"/>
        <v>50</v>
      </c>
      <c r="FG21" s="360">
        <f t="shared" si="216"/>
        <v>29</v>
      </c>
      <c r="FH21" s="360" t="str">
        <f t="shared" si="217"/>
        <v/>
      </c>
      <c r="FI21" s="360" t="str">
        <f t="shared" si="218"/>
        <v/>
      </c>
      <c r="FJ21" s="360" t="str">
        <f t="shared" si="219"/>
        <v/>
      </c>
      <c r="FK21" s="360" t="str">
        <f t="shared" si="220"/>
        <v/>
      </c>
      <c r="FL21" s="360" t="str">
        <f t="shared" si="221"/>
        <v/>
      </c>
      <c r="FM21" s="360" t="str">
        <f t="shared" si="222"/>
        <v/>
      </c>
      <c r="FN21" s="360" t="str">
        <f t="shared" si="223"/>
        <v/>
      </c>
      <c r="FO21" s="360" t="str">
        <f t="shared" si="224"/>
        <v/>
      </c>
      <c r="FP21" s="360" t="str">
        <f t="shared" si="225"/>
        <v/>
      </c>
      <c r="FQ21" s="360" t="str">
        <f t="shared" si="226"/>
        <v/>
      </c>
      <c r="FR21" s="360" t="str">
        <f t="shared" si="227"/>
        <v/>
      </c>
      <c r="FS21" s="360" t="str">
        <f t="shared" si="228"/>
        <v/>
      </c>
      <c r="FT21" s="360" t="str">
        <f t="shared" si="45"/>
        <v/>
      </c>
      <c r="FU21" s="360" t="str">
        <f t="shared" si="229"/>
        <v/>
      </c>
      <c r="FV21" s="360" t="str">
        <f t="shared" si="230"/>
        <v/>
      </c>
      <c r="FW21" s="360" t="str">
        <f t="shared" si="231"/>
        <v/>
      </c>
      <c r="FX21" s="360" t="str">
        <f t="shared" si="232"/>
        <v/>
      </c>
      <c r="FY21" s="360" t="str">
        <f t="shared" si="233"/>
        <v/>
      </c>
      <c r="FZ21" s="360">
        <f t="shared" si="234"/>
        <v>14</v>
      </c>
      <c r="GA21" s="360" t="str">
        <f t="shared" si="235"/>
        <v/>
      </c>
      <c r="GB21" s="360" t="str">
        <f t="shared" si="236"/>
        <v/>
      </c>
      <c r="GC21" s="360" t="str">
        <f t="shared" si="237"/>
        <v/>
      </c>
      <c r="GD21" s="360" t="str">
        <f t="shared" si="238"/>
        <v/>
      </c>
      <c r="GE21" s="360" t="str">
        <f t="shared" si="239"/>
        <v/>
      </c>
      <c r="GF21" s="360" t="str">
        <f t="shared" si="240"/>
        <v/>
      </c>
      <c r="GG21" s="360" t="str">
        <f t="shared" si="241"/>
        <v/>
      </c>
      <c r="GH21" s="360" t="str">
        <f t="shared" si="242"/>
        <v/>
      </c>
      <c r="GI21" s="360" t="str">
        <f t="shared" si="243"/>
        <v/>
      </c>
      <c r="GJ21" s="360" t="str">
        <f t="shared" si="244"/>
        <v/>
      </c>
      <c r="GK21" s="444" t="s">
        <v>1247</v>
      </c>
      <c r="GL21" s="361" t="str">
        <f t="shared" si="46"/>
        <v>wel_spd</v>
      </c>
      <c r="GM21" s="361" t="str">
        <f t="shared" si="47"/>
        <v>-</v>
      </c>
      <c r="GN21" s="361" t="str">
        <f t="shared" si="48"/>
        <v>-</v>
      </c>
      <c r="GO21" s="361" t="str">
        <f t="shared" si="49"/>
        <v>-</v>
      </c>
      <c r="GP21" s="361" t="str">
        <f t="shared" si="50"/>
        <v>-</v>
      </c>
      <c r="GQ21" s="361" t="str">
        <f t="shared" si="51"/>
        <v>-</v>
      </c>
      <c r="GR21" s="361" t="str">
        <f t="shared" si="52"/>
        <v>-</v>
      </c>
      <c r="GS21" s="361" t="str">
        <f t="shared" si="53"/>
        <v>-</v>
      </c>
      <c r="GT21" s="361" t="str">
        <f t="shared" si="54"/>
        <v>-</v>
      </c>
      <c r="GU21" s="361" t="str">
        <f t="shared" si="55"/>
        <v>-</v>
      </c>
      <c r="GV21" s="361" t="str">
        <f t="shared" si="56"/>
        <v>wel_spd</v>
      </c>
      <c r="GW21" s="361" t="str">
        <f t="shared" si="57"/>
        <v>-</v>
      </c>
      <c r="GX21" s="361" t="str">
        <f t="shared" si="58"/>
        <v>wel_spd</v>
      </c>
      <c r="GY21" s="361" t="str">
        <f t="shared" si="59"/>
        <v>wel_spd</v>
      </c>
      <c r="GZ21" s="361" t="str">
        <f t="shared" si="60"/>
        <v>-</v>
      </c>
      <c r="HA21" s="361" t="str">
        <f t="shared" si="61"/>
        <v>wel_spd</v>
      </c>
      <c r="HB21" s="361" t="str">
        <f t="shared" si="62"/>
        <v>wel_spd</v>
      </c>
      <c r="HC21" s="361" t="str">
        <f t="shared" si="63"/>
        <v>-</v>
      </c>
      <c r="HD21" s="361" t="str">
        <f t="shared" si="64"/>
        <v>-</v>
      </c>
      <c r="HE21" s="361" t="str">
        <f t="shared" si="65"/>
        <v>-</v>
      </c>
      <c r="HF21" s="361" t="str">
        <f t="shared" si="66"/>
        <v>-</v>
      </c>
      <c r="HG21" s="361" t="str">
        <f t="shared" si="67"/>
        <v>-</v>
      </c>
      <c r="HH21" s="361" t="str">
        <f t="shared" si="68"/>
        <v>-</v>
      </c>
      <c r="HI21" s="361" t="str">
        <f t="shared" si="69"/>
        <v>-</v>
      </c>
      <c r="HJ21" s="361" t="str">
        <f t="shared" si="70"/>
        <v>-</v>
      </c>
      <c r="HK21" s="361" t="str">
        <f t="shared" si="71"/>
        <v>-</v>
      </c>
      <c r="HL21" s="361" t="str">
        <f t="shared" si="72"/>
        <v>-</v>
      </c>
      <c r="HM21" s="361" t="str">
        <f t="shared" si="73"/>
        <v>-</v>
      </c>
      <c r="HN21" s="361" t="str">
        <f t="shared" si="74"/>
        <v>-</v>
      </c>
      <c r="HO21" s="361" t="str">
        <f t="shared" si="75"/>
        <v>-</v>
      </c>
      <c r="HP21" s="361" t="str">
        <f t="shared" si="76"/>
        <v>-</v>
      </c>
      <c r="HQ21" s="361" t="str">
        <f t="shared" si="77"/>
        <v>-</v>
      </c>
      <c r="HR21" s="361" t="str">
        <f t="shared" si="78"/>
        <v>-</v>
      </c>
      <c r="HS21" s="361" t="str">
        <f t="shared" si="79"/>
        <v>-</v>
      </c>
      <c r="HT21" s="361" t="str">
        <f t="shared" si="80"/>
        <v>-</v>
      </c>
      <c r="HU21" s="361" t="str">
        <f t="shared" si="81"/>
        <v>wel_spd</v>
      </c>
      <c r="HV21" s="361" t="str">
        <f t="shared" si="82"/>
        <v>-</v>
      </c>
      <c r="HW21" s="361" t="str">
        <f t="shared" si="83"/>
        <v>-</v>
      </c>
      <c r="HX21" s="361" t="str">
        <f t="shared" si="84"/>
        <v>-</v>
      </c>
      <c r="HY21" s="361" t="str">
        <f t="shared" si="85"/>
        <v>-</v>
      </c>
      <c r="HZ21" s="361" t="str">
        <f t="shared" si="86"/>
        <v>-</v>
      </c>
      <c r="IA21" s="361" t="str">
        <f t="shared" si="87"/>
        <v>-</v>
      </c>
      <c r="IB21" s="361" t="str">
        <f t="shared" si="88"/>
        <v>-</v>
      </c>
      <c r="IC21" s="361" t="str">
        <f t="shared" si="89"/>
        <v>-</v>
      </c>
      <c r="ID21" s="361" t="str">
        <f t="shared" si="90"/>
        <v>-</v>
      </c>
      <c r="IE21" s="361" t="str">
        <f t="shared" si="91"/>
        <v>-</v>
      </c>
      <c r="IF21" s="444" t="s">
        <v>1247</v>
      </c>
      <c r="IG21" s="56" t="str">
        <f t="shared" si="245"/>
        <v>-</v>
      </c>
      <c r="IH21" s="56" t="str">
        <f t="shared" si="246"/>
        <v>-</v>
      </c>
      <c r="II21" s="56" t="str">
        <f t="shared" si="247"/>
        <v>-</v>
      </c>
      <c r="IJ21" s="56" t="str">
        <f t="shared" si="248"/>
        <v>-</v>
      </c>
      <c r="IK21" s="56" t="str">
        <f t="shared" si="92"/>
        <v>-</v>
      </c>
      <c r="IL21" s="56" t="str">
        <f t="shared" si="93"/>
        <v>-</v>
      </c>
      <c r="IM21" s="56" t="str">
        <f t="shared" si="94"/>
        <v>-</v>
      </c>
      <c r="IN21" s="56" t="str">
        <f t="shared" si="95"/>
        <v>-</v>
      </c>
      <c r="IO21" s="56" t="str">
        <f t="shared" si="96"/>
        <v>-</v>
      </c>
      <c r="IP21" s="56" t="str">
        <f t="shared" si="97"/>
        <v>-</v>
      </c>
      <c r="IQ21" s="56" t="str">
        <f t="shared" si="98"/>
        <v>2*+-</v>
      </c>
      <c r="IR21" s="56" t="str">
        <f t="shared" si="99"/>
        <v>-</v>
      </c>
      <c r="IS21" s="56" t="str">
        <f t="shared" si="100"/>
        <v>_spd</v>
      </c>
      <c r="IT21" s="56" t="str">
        <f t="shared" si="101"/>
        <v xml:space="preserve"> -35k</v>
      </c>
      <c r="IU21" s="56" t="str">
        <f t="shared" si="102"/>
        <v>-</v>
      </c>
      <c r="IV21" s="56" t="str">
        <f t="shared" si="103"/>
        <v>06.csv</v>
      </c>
      <c r="IW21" s="56" t="str">
        <f t="shared" si="104"/>
        <v>yes</v>
      </c>
      <c r="IX21" s="56" t="str">
        <f t="shared" si="105"/>
        <v>-</v>
      </c>
      <c r="IY21" s="56" t="str">
        <f t="shared" si="106"/>
        <v>-</v>
      </c>
      <c r="IZ21" s="56" t="str">
        <f t="shared" si="107"/>
        <v>-</v>
      </c>
      <c r="JA21" s="56" t="str">
        <f t="shared" si="108"/>
        <v>-</v>
      </c>
      <c r="JB21" s="56" t="str">
        <f t="shared" si="109"/>
        <v>-</v>
      </c>
      <c r="JC21" s="56" t="str">
        <f t="shared" si="110"/>
        <v>-</v>
      </c>
      <c r="JD21" s="56" t="str">
        <f t="shared" si="111"/>
        <v>-</v>
      </c>
      <c r="JE21" s="56" t="str">
        <f t="shared" si="112"/>
        <v>-</v>
      </c>
      <c r="JF21" s="56" t="str">
        <f t="shared" si="113"/>
        <v>-</v>
      </c>
      <c r="JG21" s="56" t="str">
        <f t="shared" si="114"/>
        <v>-</v>
      </c>
      <c r="JH21" s="56" t="str">
        <f t="shared" si="115"/>
        <v>-</v>
      </c>
      <c r="JI21" s="56" t="str">
        <f t="shared" si="116"/>
        <v>-</v>
      </c>
      <c r="JJ21" s="56" t="str">
        <f t="shared" si="117"/>
        <v>-</v>
      </c>
      <c r="JK21" s="56" t="str">
        <f t="shared" si="118"/>
        <v>-</v>
      </c>
      <c r="JL21" s="56" t="str">
        <f t="shared" si="119"/>
        <v>-</v>
      </c>
      <c r="JM21" s="56" t="str">
        <f t="shared" si="120"/>
        <v>-</v>
      </c>
      <c r="JN21" s="56" t="str">
        <f t="shared" si="121"/>
        <v>-</v>
      </c>
      <c r="JO21" s="56" t="str">
        <f t="shared" si="122"/>
        <v>-</v>
      </c>
      <c r="JP21" s="56" t="str">
        <f t="shared" si="123"/>
        <v>[ .. ]</v>
      </c>
      <c r="JQ21" s="56" t="str">
        <f t="shared" si="124"/>
        <v>-</v>
      </c>
      <c r="JR21" s="56" t="str">
        <f t="shared" si="125"/>
        <v>-</v>
      </c>
      <c r="JS21" s="56" t="str">
        <f t="shared" si="126"/>
        <v>-</v>
      </c>
      <c r="JT21" s="56" t="str">
        <f t="shared" si="127"/>
        <v>-</v>
      </c>
      <c r="JU21" s="56" t="str">
        <f t="shared" si="128"/>
        <v>-</v>
      </c>
      <c r="JV21" s="56" t="str">
        <f t="shared" si="129"/>
        <v>-</v>
      </c>
      <c r="JW21" s="56" t="str">
        <f t="shared" si="130"/>
        <v>-</v>
      </c>
      <c r="JX21" s="56" t="str">
        <f t="shared" si="131"/>
        <v>-</v>
      </c>
      <c r="JY21" s="56" t="str">
        <f t="shared" si="132"/>
        <v>-</v>
      </c>
      <c r="JZ21" s="56" t="str">
        <f t="shared" si="133"/>
        <v>-</v>
      </c>
      <c r="KA21" s="444" t="s">
        <v>1247</v>
      </c>
      <c r="KB21" s="360">
        <f>IF(ISNUMBER(INDEX($EQ$15:$GK$521,$B21,EO$11)),MAX(KB$14:KB20)+1,0)</f>
        <v>0</v>
      </c>
      <c r="KC21" s="360">
        <f t="shared" si="249"/>
        <v>35</v>
      </c>
      <c r="KD21" s="373" t="s">
        <v>2</v>
      </c>
      <c r="KE21" s="391" t="str">
        <f t="shared" si="134"/>
        <v>tdis</v>
      </c>
      <c r="KF21" s="302" t="str">
        <f t="shared" si="135"/>
        <v>---------------</v>
      </c>
      <c r="KG21" s="69"/>
      <c r="KH21" s="391" t="str">
        <f t="shared" si="136"/>
        <v/>
      </c>
      <c r="KI21" s="302" t="str">
        <f t="shared" si="137"/>
        <v/>
      </c>
      <c r="KJ21" s="69"/>
      <c r="KK21" s="391" t="str">
        <f t="shared" si="138"/>
        <v/>
      </c>
      <c r="KL21" s="302" t="str">
        <f t="shared" si="139"/>
        <v/>
      </c>
      <c r="KM21" s="69"/>
      <c r="KN21" s="391" t="str">
        <f t="shared" si="140"/>
        <v/>
      </c>
      <c r="KO21" s="302" t="str">
        <f t="shared" si="141"/>
        <v/>
      </c>
      <c r="KP21" s="69"/>
      <c r="KQ21" s="391" t="str">
        <f t="shared" si="142"/>
        <v/>
      </c>
      <c r="KR21" s="302" t="str">
        <f t="shared" si="143"/>
        <v/>
      </c>
      <c r="KS21" s="69"/>
      <c r="KT21" s="391" t="str">
        <f t="shared" si="144"/>
        <v/>
      </c>
      <c r="KU21" s="302" t="str">
        <f t="shared" si="145"/>
        <v/>
      </c>
      <c r="KV21" s="69"/>
      <c r="KW21" s="391" t="str">
        <f t="shared" si="146"/>
        <v/>
      </c>
      <c r="KX21" s="302" t="str">
        <f t="shared" si="147"/>
        <v/>
      </c>
      <c r="KY21" s="69"/>
      <c r="KZ21" s="283" t="str">
        <f t="shared" si="148"/>
        <v>cg_theta_str</v>
      </c>
      <c r="LA21" s="26"/>
      <c r="LB21" s="246" t="s">
        <v>402</v>
      </c>
      <c r="LC21" s="246" t="s">
        <v>800</v>
      </c>
      <c r="LD21" s="246" t="s">
        <v>689</v>
      </c>
      <c r="LE21" s="246" t="s">
        <v>724</v>
      </c>
      <c r="LF21" s="246" t="s">
        <v>1224</v>
      </c>
      <c r="LG21" s="246" t="s">
        <v>822</v>
      </c>
      <c r="LH21" s="246" t="s">
        <v>774</v>
      </c>
      <c r="LI21" s="252"/>
      <c r="LJ21" s="252"/>
      <c r="LK21" s="252"/>
      <c r="LL21" s="252"/>
      <c r="LM21" s="252"/>
      <c r="LN21" s="63"/>
      <c r="LO21" s="251">
        <f t="shared" si="149"/>
        <v>7</v>
      </c>
      <c r="LP21" s="251">
        <f t="shared" si="150"/>
        <v>7</v>
      </c>
      <c r="LQ21" s="251">
        <f t="shared" si="151"/>
        <v>7</v>
      </c>
      <c r="LR21" s="251">
        <f t="shared" si="152"/>
        <v>7</v>
      </c>
      <c r="LS21" s="251">
        <f t="shared" si="153"/>
        <v>7</v>
      </c>
      <c r="LT21" s="251">
        <f t="shared" si="154"/>
        <v>7</v>
      </c>
      <c r="LU21" s="251">
        <f t="shared" si="155"/>
        <v>7</v>
      </c>
      <c r="LV21" s="251">
        <f t="shared" si="156"/>
        <v>0</v>
      </c>
      <c r="LW21" s="251">
        <f t="shared" si="157"/>
        <v>0</v>
      </c>
      <c r="LX21" s="251">
        <f t="shared" si="158"/>
        <v>0</v>
      </c>
      <c r="LY21" s="251">
        <f t="shared" si="159"/>
        <v>0</v>
      </c>
      <c r="LZ21" s="251">
        <f t="shared" si="160"/>
        <v>0</v>
      </c>
      <c r="MA21" s="63">
        <f t="shared" si="161"/>
        <v>1</v>
      </c>
      <c r="MB21" s="63">
        <f t="shared" si="162"/>
        <v>0</v>
      </c>
      <c r="MC21" s="63">
        <f t="shared" si="251"/>
        <v>7</v>
      </c>
      <c r="MD21" s="63">
        <f t="shared" si="250"/>
        <v>7</v>
      </c>
      <c r="ME21" s="63" t="str">
        <f t="shared" si="163"/>
        <v>tdis</v>
      </c>
      <c r="MF21" s="315">
        <f t="shared" si="164"/>
        <v>214</v>
      </c>
      <c r="MG21" s="315">
        <f>IF(ISNUMBER(MATCH(EO21,$ME$15:$ME$520,0)),0,MAX(MG$14:MG20)+1)</f>
        <v>0</v>
      </c>
      <c r="MH21" s="315">
        <f t="shared" si="165"/>
        <v>7</v>
      </c>
      <c r="MI21" s="433">
        <f t="shared" si="166"/>
        <v>7</v>
      </c>
      <c r="MJ21" s="434"/>
      <c r="MK21" s="296" t="str">
        <f t="shared" si="167"/>
        <v>Madson_8</v>
      </c>
      <c r="ML21" s="300" t="s">
        <v>2</v>
      </c>
      <c r="MM21" s="435"/>
      <c r="MN21" s="26" t="str">
        <f>IF(IF(ISNUMBER(SEARCH("flopy",MP21))=TRUE,1,0)=1,MAX(MN$15:MN20)+1,"")</f>
        <v/>
      </c>
      <c r="MO21" s="238"/>
      <c r="MP21" s="411"/>
      <c r="MQ21" s="26">
        <f>IF(IF(ISNUMBER(SEARCH("flopy",MS21))=TRUE,1,0)=1,MAX(MQ$15:MQ20)+1,"")</f>
        <v>6</v>
      </c>
      <c r="MR21" s="238"/>
      <c r="MS21" s="411" t="s">
        <v>954</v>
      </c>
      <c r="MT21" s="59"/>
      <c r="MU21" s="26">
        <f>IF(IF(ISNUMBER(SEARCH("flopy",MW21))=TRUE,1,0)=1,MAX(MU$15:MU20)+1,"")</f>
        <v>4</v>
      </c>
      <c r="MV21" s="238" t="str">
        <f>MV20</f>
        <v>old</v>
      </c>
      <c r="MW21" s="411" t="s">
        <v>1192</v>
      </c>
      <c r="MX21" s="59"/>
      <c r="MY21" s="59"/>
      <c r="MZ21" s="59"/>
      <c r="NA21" s="59"/>
      <c r="NB21" s="26" t="s">
        <v>2</v>
      </c>
      <c r="NC21" s="59"/>
      <c r="ND21" s="59"/>
      <c r="NE21" s="59"/>
      <c r="NF21" s="59"/>
      <c r="NG21" s="59"/>
      <c r="NH21" s="59"/>
      <c r="NI21" s="59"/>
      <c r="NJ21" s="59"/>
      <c r="NK21" s="26" t="s">
        <v>2</v>
      </c>
      <c r="NL21" s="453" t="s">
        <v>502</v>
      </c>
      <c r="NM21" s="307" t="s">
        <v>2</v>
      </c>
      <c r="NN21" s="59"/>
      <c r="NO21" s="203"/>
      <c r="NP21" s="203"/>
      <c r="NQ21" s="203"/>
      <c r="NR21" s="18"/>
      <c r="NS21" s="155"/>
      <c r="NT21" s="155"/>
      <c r="NU21" s="155"/>
      <c r="NV21" s="155"/>
      <c r="NW21" s="155"/>
      <c r="NX21" s="155"/>
      <c r="NY21" s="155"/>
      <c r="NZ21" s="155"/>
      <c r="OA21" s="155"/>
      <c r="OB21" s="155"/>
      <c r="OC21" s="155"/>
      <c r="OD21" s="84"/>
      <c r="OE21" s="172">
        <v>3.6953280000000005E-2</v>
      </c>
      <c r="OF21" s="111">
        <v>840.8</v>
      </c>
      <c r="OG21" s="112">
        <v>838.33613382362785</v>
      </c>
      <c r="OH21" s="102">
        <v>1.1928617954253999</v>
      </c>
      <c r="OI21" s="115">
        <v>837.38379999999995</v>
      </c>
      <c r="OJ21" s="131">
        <v>16</v>
      </c>
      <c r="OK21" s="160">
        <v>1.1928617954253999</v>
      </c>
      <c r="OL21" s="121">
        <v>837.50810000000001</v>
      </c>
      <c r="OM21" s="166">
        <v>3.6949999999999997E-2</v>
      </c>
      <c r="ON21" s="125">
        <v>837.6</v>
      </c>
      <c r="OO21" s="83">
        <v>6</v>
      </c>
      <c r="OP21" s="92">
        <v>1.1928617954253999</v>
      </c>
      <c r="OQ21" s="132">
        <v>837.50810000000001</v>
      </c>
      <c r="OR21" s="128">
        <f t="shared" si="9"/>
        <v>3.6949999999999997E-2</v>
      </c>
      <c r="OS21" s="109"/>
      <c r="OT21" s="128">
        <v>3.6953280000000005E-2</v>
      </c>
      <c r="OU21" s="143">
        <f t="shared" si="10"/>
        <v>3.6949999999999997E-2</v>
      </c>
      <c r="OV21" s="143">
        <f t="shared" si="11"/>
        <v>0.88679999999999992</v>
      </c>
      <c r="OW21" s="143">
        <f t="shared" si="12"/>
        <v>53.207999999999998</v>
      </c>
      <c r="OX21" s="143">
        <f t="shared" si="13"/>
        <v>53.207999999999998</v>
      </c>
      <c r="OY21" s="84"/>
      <c r="OZ21" s="59"/>
      <c r="PA21" s="251" t="str">
        <f t="shared" si="168"/>
        <v/>
      </c>
      <c r="PB21" s="251" t="str">
        <f t="shared" si="169"/>
        <v/>
      </c>
      <c r="PC21" s="251" t="str">
        <f t="shared" si="170"/>
        <v/>
      </c>
      <c r="PD21" s="251" t="str">
        <f t="shared" si="171"/>
        <v/>
      </c>
      <c r="PE21" s="251" t="str">
        <f t="shared" si="172"/>
        <v/>
      </c>
      <c r="PF21" s="251" t="str">
        <f t="shared" si="173"/>
        <v/>
      </c>
      <c r="PG21" s="251" t="str">
        <f t="shared" si="174"/>
        <v/>
      </c>
      <c r="PH21" s="251" t="str">
        <f t="shared" si="175"/>
        <v/>
      </c>
      <c r="PI21" s="251" t="str">
        <f t="shared" si="176"/>
        <v/>
      </c>
      <c r="PJ21" s="251" t="str">
        <f t="shared" si="177"/>
        <v/>
      </c>
      <c r="PK21" s="251" t="str">
        <f t="shared" si="178"/>
        <v/>
      </c>
      <c r="PL21" s="251" t="str">
        <f t="shared" si="179"/>
        <v/>
      </c>
      <c r="PM21" s="251" t="str">
        <f t="shared" si="180"/>
        <v>tdis</v>
      </c>
      <c r="PN21" s="251" t="str">
        <f t="shared" si="181"/>
        <v>tdis</v>
      </c>
      <c r="PO21" s="251" t="str">
        <f t="shared" si="182"/>
        <v>tdis</v>
      </c>
      <c r="PP21" s="251" t="str">
        <f t="shared" si="183"/>
        <v>tdis</v>
      </c>
      <c r="PQ21" s="251" t="str">
        <f t="shared" si="184"/>
        <v>tdis</v>
      </c>
      <c r="PR21" s="251" t="str">
        <f t="shared" si="185"/>
        <v>tdis</v>
      </c>
      <c r="PS21" s="251" t="str">
        <f t="shared" si="186"/>
        <v>tdis</v>
      </c>
      <c r="PT21" s="251" t="str">
        <f t="shared" si="187"/>
        <v>tdis</v>
      </c>
      <c r="PU21" s="251" t="str">
        <f t="shared" si="188"/>
        <v>tdis</v>
      </c>
      <c r="PV21" s="251" t="str">
        <f t="shared" si="189"/>
        <v>tdis</v>
      </c>
      <c r="PW21" s="251" t="str">
        <f t="shared" si="190"/>
        <v>tdis</v>
      </c>
      <c r="PX21" s="251" t="str">
        <f t="shared" si="191"/>
        <v/>
      </c>
      <c r="PY21" s="251" t="str">
        <f t="shared" si="192"/>
        <v/>
      </c>
      <c r="PZ21" s="251" t="str">
        <f t="shared" si="193"/>
        <v/>
      </c>
      <c r="QA21" s="251" t="str">
        <f t="shared" si="194"/>
        <v>tdis</v>
      </c>
      <c r="QB21" s="251" t="str">
        <f t="shared" si="195"/>
        <v>tdis</v>
      </c>
      <c r="QC21" s="251" t="str">
        <f t="shared" si="196"/>
        <v>tdis</v>
      </c>
      <c r="QD21" s="251" t="str">
        <f t="shared" si="197"/>
        <v>tdis</v>
      </c>
      <c r="QE21" s="251" t="str">
        <f t="shared" si="198"/>
        <v>tdis</v>
      </c>
      <c r="QF21" s="63">
        <f t="shared" si="199"/>
        <v>13</v>
      </c>
      <c r="QG21" s="26" t="s">
        <v>2</v>
      </c>
      <c r="QH21" s="59"/>
      <c r="QI21" s="59"/>
      <c r="QJ21" s="59"/>
      <c r="QK21" s="59"/>
      <c r="QL21" s="59"/>
      <c r="QM21" s="59"/>
      <c r="QN21" s="59"/>
    </row>
    <row r="22" spans="1:456" s="3" customFormat="1" ht="6" customHeight="1" x14ac:dyDescent="0.15">
      <c r="A22" s="54" t="s">
        <v>622</v>
      </c>
      <c r="B22" s="447">
        <f t="shared" si="43"/>
        <v>8</v>
      </c>
      <c r="C22" s="72" t="s">
        <v>693</v>
      </c>
      <c r="D22" s="339" t="s">
        <v>848</v>
      </c>
      <c r="E22" s="59"/>
      <c r="F22" s="229"/>
      <c r="G22" s="295" t="s">
        <v>27</v>
      </c>
      <c r="H22" s="295">
        <v>101</v>
      </c>
      <c r="I22" s="229"/>
      <c r="J22" s="295" t="s">
        <v>45</v>
      </c>
      <c r="K22" s="295">
        <v>1340</v>
      </c>
      <c r="L22" s="229"/>
      <c r="M22" s="295" t="s">
        <v>78</v>
      </c>
      <c r="N22" s="295">
        <v>10</v>
      </c>
      <c r="O22" s="229"/>
      <c r="P22" s="295" t="s">
        <v>5</v>
      </c>
      <c r="Q22" s="295">
        <v>10</v>
      </c>
      <c r="R22" s="229"/>
      <c r="S22" s="295" t="s">
        <v>103</v>
      </c>
      <c r="T22" s="295">
        <v>10</v>
      </c>
      <c r="U22" s="229"/>
      <c r="V22" s="295" t="s">
        <v>3</v>
      </c>
      <c r="W22" s="295">
        <v>1</v>
      </c>
      <c r="X22" s="229"/>
      <c r="Y22" s="295" t="s">
        <v>240</v>
      </c>
      <c r="Z22" s="295" t="s">
        <v>275</v>
      </c>
      <c r="AA22" s="229"/>
      <c r="AB22" s="295" t="s">
        <v>30</v>
      </c>
      <c r="AC22" s="295">
        <v>0.35</v>
      </c>
      <c r="AD22" s="229"/>
      <c r="AE22" s="295" t="s">
        <v>35</v>
      </c>
      <c r="AF22" s="295">
        <f>1/3</f>
        <v>0.33333333333333331</v>
      </c>
      <c r="AG22" s="229"/>
      <c r="AH22" s="295" t="s">
        <v>30</v>
      </c>
      <c r="AI22" s="295">
        <v>0.35</v>
      </c>
      <c r="AJ22" s="229"/>
      <c r="AK22" s="295" t="s">
        <v>103</v>
      </c>
      <c r="AL22" s="295">
        <v>20</v>
      </c>
      <c r="AM22" s="229"/>
      <c r="AN22" s="295" t="s">
        <v>204</v>
      </c>
      <c r="AO22" s="295">
        <v>9100</v>
      </c>
      <c r="AP22" s="243"/>
      <c r="AQ22" s="295" t="s">
        <v>1</v>
      </c>
      <c r="AR22" s="290">
        <v>1</v>
      </c>
      <c r="AS22" s="243" t="s">
        <v>11</v>
      </c>
      <c r="AT22" s="295" t="s">
        <v>372</v>
      </c>
      <c r="AU22" s="290">
        <v>10</v>
      </c>
      <c r="AV22" s="229"/>
      <c r="AW22" s="230" t="s">
        <v>4</v>
      </c>
      <c r="AX22" s="231">
        <v>200</v>
      </c>
      <c r="AY22" s="229"/>
      <c r="AZ22" s="295" t="s">
        <v>5</v>
      </c>
      <c r="BA22" s="295">
        <v>500</v>
      </c>
      <c r="BB22" s="229"/>
      <c r="BC22" s="295" t="s">
        <v>5</v>
      </c>
      <c r="BD22" s="295">
        <v>1000</v>
      </c>
      <c r="BE22" s="229"/>
      <c r="BF22" s="295" t="s">
        <v>39</v>
      </c>
      <c r="BG22" s="295">
        <v>0</v>
      </c>
      <c r="BH22" s="229"/>
      <c r="BI22" s="295" t="s">
        <v>39</v>
      </c>
      <c r="BJ22" s="295">
        <v>0</v>
      </c>
      <c r="BK22" s="243"/>
      <c r="BL22" s="295" t="s">
        <v>406</v>
      </c>
      <c r="BM22" s="429">
        <v>1</v>
      </c>
      <c r="BN22" s="243"/>
      <c r="BO22" s="295"/>
      <c r="BP22" s="429"/>
      <c r="BQ22" s="229"/>
      <c r="BR22" s="295" t="s">
        <v>5</v>
      </c>
      <c r="BS22" s="295">
        <v>5000</v>
      </c>
      <c r="BT22" s="243"/>
      <c r="BU22" s="295" t="s">
        <v>5</v>
      </c>
      <c r="BV22" s="290">
        <v>609.61</v>
      </c>
      <c r="BW22" s="243" t="s">
        <v>11</v>
      </c>
      <c r="BX22" s="295" t="s">
        <v>411</v>
      </c>
      <c r="BY22" s="290">
        <v>2E-3</v>
      </c>
      <c r="BZ22" s="229"/>
      <c r="CA22" s="230" t="s">
        <v>27</v>
      </c>
      <c r="CB22" s="231">
        <v>17</v>
      </c>
      <c r="CC22" s="229"/>
      <c r="CD22" s="230" t="s">
        <v>27</v>
      </c>
      <c r="CE22" s="231">
        <v>17</v>
      </c>
      <c r="CF22" s="229"/>
      <c r="CG22" s="230" t="s">
        <v>5</v>
      </c>
      <c r="CH22" s="354">
        <v>142</v>
      </c>
      <c r="CI22" s="229"/>
      <c r="CJ22" s="230" t="s">
        <v>5</v>
      </c>
      <c r="CK22" s="354">
        <v>142</v>
      </c>
      <c r="CL22" s="243"/>
      <c r="CM22" s="230" t="s">
        <v>5</v>
      </c>
      <c r="CN22" s="379">
        <v>500</v>
      </c>
      <c r="CO22" s="243"/>
      <c r="CP22" s="295" t="s">
        <v>406</v>
      </c>
      <c r="CQ22" s="429">
        <v>1</v>
      </c>
      <c r="CR22" s="229"/>
      <c r="CS22" s="230" t="s">
        <v>39</v>
      </c>
      <c r="CT22" s="231">
        <v>0</v>
      </c>
      <c r="CU22" s="229"/>
      <c r="CV22" s="230" t="s">
        <v>5</v>
      </c>
      <c r="CW22" s="231">
        <v>10</v>
      </c>
      <c r="CX22" s="229"/>
      <c r="CY22" s="230" t="s">
        <v>5</v>
      </c>
      <c r="CZ22" s="231">
        <v>100</v>
      </c>
      <c r="DA22" s="229"/>
      <c r="DB22" s="230" t="s">
        <v>5</v>
      </c>
      <c r="DC22" s="231">
        <v>500</v>
      </c>
      <c r="DD22" s="229"/>
      <c r="DE22" s="230" t="s">
        <v>4</v>
      </c>
      <c r="DF22" s="231">
        <v>1</v>
      </c>
      <c r="DG22" s="229"/>
      <c r="DH22" s="230" t="s">
        <v>4</v>
      </c>
      <c r="DI22" s="231">
        <v>0.1</v>
      </c>
      <c r="DJ22" s="229"/>
      <c r="DK22" s="230" t="s">
        <v>592</v>
      </c>
      <c r="DL22" s="231" t="s">
        <v>2</v>
      </c>
      <c r="DM22" s="229"/>
      <c r="DN22" s="230" t="s">
        <v>336</v>
      </c>
      <c r="DO22" s="231">
        <v>1000</v>
      </c>
      <c r="DP22" s="229"/>
      <c r="DQ22" s="230" t="s">
        <v>245</v>
      </c>
      <c r="DR22" s="231">
        <v>5</v>
      </c>
      <c r="DS22" s="229" t="s">
        <v>28</v>
      </c>
      <c r="DT22" s="230" t="s">
        <v>1276</v>
      </c>
      <c r="DU22" s="231">
        <v>61</v>
      </c>
      <c r="DV22" s="229"/>
      <c r="DW22" s="230" t="s">
        <v>5</v>
      </c>
      <c r="DX22" s="231">
        <v>1</v>
      </c>
      <c r="DY22" s="229"/>
      <c r="DZ22" s="230" t="s">
        <v>1336</v>
      </c>
      <c r="EA22" s="231">
        <v>100</v>
      </c>
      <c r="EB22" s="229"/>
      <c r="EC22" s="230"/>
      <c r="ED22" s="231"/>
      <c r="EE22" s="229"/>
      <c r="EF22" s="230"/>
      <c r="EG22" s="231"/>
      <c r="EH22" s="229"/>
      <c r="EI22" s="230"/>
      <c r="EJ22" s="231"/>
      <c r="EK22" s="229"/>
      <c r="EL22" s="230"/>
      <c r="EM22" s="231"/>
      <c r="EN22" s="244"/>
      <c r="EO22" s="269" t="str">
        <f t="shared" si="44"/>
        <v>sy11</v>
      </c>
      <c r="EP22" s="444" t="s">
        <v>1247</v>
      </c>
      <c r="EQ22" s="360" t="str">
        <f t="shared" si="200"/>
        <v/>
      </c>
      <c r="ER22" s="360" t="str">
        <f t="shared" si="201"/>
        <v/>
      </c>
      <c r="ES22" s="360" t="str">
        <f t="shared" si="202"/>
        <v/>
      </c>
      <c r="ET22" s="360" t="str">
        <f t="shared" si="203"/>
        <v/>
      </c>
      <c r="EU22" s="360" t="str">
        <f t="shared" si="204"/>
        <v/>
      </c>
      <c r="EV22" s="360" t="str">
        <f t="shared" si="205"/>
        <v/>
      </c>
      <c r="EW22" s="360" t="str">
        <f t="shared" si="206"/>
        <v/>
      </c>
      <c r="EX22" s="360" t="str">
        <f t="shared" si="207"/>
        <v/>
      </c>
      <c r="EY22" s="360" t="str">
        <f t="shared" si="208"/>
        <v/>
      </c>
      <c r="EZ22" s="360" t="str">
        <f t="shared" si="209"/>
        <v/>
      </c>
      <c r="FA22" s="360" t="str">
        <f t="shared" si="210"/>
        <v/>
      </c>
      <c r="FB22" s="360" t="str">
        <f t="shared" si="211"/>
        <v/>
      </c>
      <c r="FC22" s="360" t="str">
        <f t="shared" si="212"/>
        <v/>
      </c>
      <c r="FD22" s="360" t="str">
        <f t="shared" si="213"/>
        <v/>
      </c>
      <c r="FE22" s="360" t="str">
        <f t="shared" si="214"/>
        <v/>
      </c>
      <c r="FF22" s="360">
        <f t="shared" si="215"/>
        <v>49</v>
      </c>
      <c r="FG22" s="360">
        <f t="shared" si="216"/>
        <v>30</v>
      </c>
      <c r="FH22" s="360" t="str">
        <f t="shared" si="217"/>
        <v/>
      </c>
      <c r="FI22" s="360" t="str">
        <f t="shared" si="218"/>
        <v/>
      </c>
      <c r="FJ22" s="360" t="str">
        <f t="shared" si="219"/>
        <v/>
      </c>
      <c r="FK22" s="360" t="str">
        <f t="shared" si="220"/>
        <v/>
      </c>
      <c r="FL22" s="360" t="str">
        <f t="shared" si="221"/>
        <v/>
      </c>
      <c r="FM22" s="360" t="str">
        <f t="shared" si="222"/>
        <v/>
      </c>
      <c r="FN22" s="360" t="str">
        <f t="shared" si="223"/>
        <v/>
      </c>
      <c r="FO22" s="360" t="str">
        <f t="shared" si="224"/>
        <v/>
      </c>
      <c r="FP22" s="360" t="str">
        <f t="shared" si="225"/>
        <v/>
      </c>
      <c r="FQ22" s="360" t="str">
        <f t="shared" si="226"/>
        <v/>
      </c>
      <c r="FR22" s="360" t="str">
        <f t="shared" si="227"/>
        <v/>
      </c>
      <c r="FS22" s="360" t="str">
        <f t="shared" si="228"/>
        <v/>
      </c>
      <c r="FT22" s="360" t="str">
        <f t="shared" si="45"/>
        <v/>
      </c>
      <c r="FU22" s="360" t="str">
        <f t="shared" si="229"/>
        <v/>
      </c>
      <c r="FV22" s="360" t="str">
        <f t="shared" si="230"/>
        <v/>
      </c>
      <c r="FW22" s="360" t="str">
        <f t="shared" si="231"/>
        <v/>
      </c>
      <c r="FX22" s="360" t="str">
        <f t="shared" si="232"/>
        <v/>
      </c>
      <c r="FY22" s="360" t="str">
        <f t="shared" si="233"/>
        <v/>
      </c>
      <c r="FZ22" s="360" t="str">
        <f t="shared" si="234"/>
        <v/>
      </c>
      <c r="GA22" s="360" t="str">
        <f t="shared" si="235"/>
        <v/>
      </c>
      <c r="GB22" s="360" t="str">
        <f t="shared" si="236"/>
        <v/>
      </c>
      <c r="GC22" s="360" t="str">
        <f t="shared" si="237"/>
        <v/>
      </c>
      <c r="GD22" s="360" t="str">
        <f t="shared" si="238"/>
        <v/>
      </c>
      <c r="GE22" s="360" t="str">
        <f t="shared" si="239"/>
        <v/>
      </c>
      <c r="GF22" s="360" t="str">
        <f t="shared" si="240"/>
        <v/>
      </c>
      <c r="GG22" s="360" t="str">
        <f t="shared" si="241"/>
        <v/>
      </c>
      <c r="GH22" s="360" t="str">
        <f t="shared" si="242"/>
        <v/>
      </c>
      <c r="GI22" s="360" t="str">
        <f t="shared" si="243"/>
        <v/>
      </c>
      <c r="GJ22" s="360" t="str">
        <f t="shared" si="244"/>
        <v/>
      </c>
      <c r="GK22" s="444" t="s">
        <v>1247</v>
      </c>
      <c r="GL22" s="361" t="str">
        <f t="shared" si="46"/>
        <v>-</v>
      </c>
      <c r="GM22" s="361" t="str">
        <f t="shared" si="47"/>
        <v>-</v>
      </c>
      <c r="GN22" s="361" t="str">
        <f t="shared" si="48"/>
        <v>-</v>
      </c>
      <c r="GO22" s="361" t="str">
        <f t="shared" si="49"/>
        <v>-</v>
      </c>
      <c r="GP22" s="361" t="str">
        <f t="shared" si="50"/>
        <v>-</v>
      </c>
      <c r="GQ22" s="361" t="str">
        <f t="shared" si="51"/>
        <v>-</v>
      </c>
      <c r="GR22" s="361" t="str">
        <f t="shared" si="52"/>
        <v>-</v>
      </c>
      <c r="GS22" s="361" t="str">
        <f t="shared" si="53"/>
        <v>-</v>
      </c>
      <c r="GT22" s="361" t="str">
        <f t="shared" si="54"/>
        <v>-</v>
      </c>
      <c r="GU22" s="361" t="str">
        <f t="shared" si="55"/>
        <v>-</v>
      </c>
      <c r="GV22" s="361" t="str">
        <f t="shared" si="56"/>
        <v>-</v>
      </c>
      <c r="GW22" s="361" t="str">
        <f t="shared" si="57"/>
        <v>-</v>
      </c>
      <c r="GX22" s="361" t="str">
        <f t="shared" si="58"/>
        <v>-</v>
      </c>
      <c r="GY22" s="361" t="str">
        <f t="shared" si="59"/>
        <v>-</v>
      </c>
      <c r="GZ22" s="361" t="str">
        <f t="shared" si="60"/>
        <v>-</v>
      </c>
      <c r="HA22" s="361" t="str">
        <f t="shared" si="61"/>
        <v>wel_ts</v>
      </c>
      <c r="HB22" s="361" t="str">
        <f t="shared" si="62"/>
        <v>wel_ts</v>
      </c>
      <c r="HC22" s="361" t="str">
        <f t="shared" si="63"/>
        <v>-</v>
      </c>
      <c r="HD22" s="361" t="str">
        <f t="shared" si="64"/>
        <v>-</v>
      </c>
      <c r="HE22" s="361" t="str">
        <f t="shared" si="65"/>
        <v>-</v>
      </c>
      <c r="HF22" s="361" t="str">
        <f t="shared" si="66"/>
        <v>-</v>
      </c>
      <c r="HG22" s="361" t="str">
        <f t="shared" si="67"/>
        <v>-</v>
      </c>
      <c r="HH22" s="361" t="str">
        <f t="shared" si="68"/>
        <v>-</v>
      </c>
      <c r="HI22" s="361" t="str">
        <f t="shared" si="69"/>
        <v>-</v>
      </c>
      <c r="HJ22" s="361" t="str">
        <f t="shared" si="70"/>
        <v>-</v>
      </c>
      <c r="HK22" s="361" t="str">
        <f t="shared" si="71"/>
        <v>-</v>
      </c>
      <c r="HL22" s="361" t="str">
        <f t="shared" si="72"/>
        <v>-</v>
      </c>
      <c r="HM22" s="361" t="str">
        <f t="shared" si="73"/>
        <v>-</v>
      </c>
      <c r="HN22" s="361" t="str">
        <f t="shared" si="74"/>
        <v>-</v>
      </c>
      <c r="HO22" s="361" t="str">
        <f t="shared" si="75"/>
        <v>-</v>
      </c>
      <c r="HP22" s="361" t="str">
        <f t="shared" si="76"/>
        <v>-</v>
      </c>
      <c r="HQ22" s="361" t="str">
        <f t="shared" si="77"/>
        <v>-</v>
      </c>
      <c r="HR22" s="361" t="str">
        <f t="shared" si="78"/>
        <v>-</v>
      </c>
      <c r="HS22" s="361" t="str">
        <f t="shared" si="79"/>
        <v>-</v>
      </c>
      <c r="HT22" s="361" t="str">
        <f t="shared" si="80"/>
        <v>-</v>
      </c>
      <c r="HU22" s="361" t="str">
        <f t="shared" si="81"/>
        <v>-</v>
      </c>
      <c r="HV22" s="361" t="str">
        <f t="shared" si="82"/>
        <v>-</v>
      </c>
      <c r="HW22" s="361" t="str">
        <f t="shared" si="83"/>
        <v>-</v>
      </c>
      <c r="HX22" s="361" t="str">
        <f t="shared" si="84"/>
        <v>-</v>
      </c>
      <c r="HY22" s="361" t="str">
        <f t="shared" si="85"/>
        <v>-</v>
      </c>
      <c r="HZ22" s="361" t="str">
        <f t="shared" si="86"/>
        <v>-</v>
      </c>
      <c r="IA22" s="361" t="str">
        <f t="shared" si="87"/>
        <v>-</v>
      </c>
      <c r="IB22" s="361" t="str">
        <f t="shared" si="88"/>
        <v>-</v>
      </c>
      <c r="IC22" s="361" t="str">
        <f t="shared" si="89"/>
        <v>-</v>
      </c>
      <c r="ID22" s="361" t="str">
        <f t="shared" si="90"/>
        <v>-</v>
      </c>
      <c r="IE22" s="361" t="str">
        <f t="shared" si="91"/>
        <v>-</v>
      </c>
      <c r="IF22" s="444" t="s">
        <v>1247</v>
      </c>
      <c r="IG22" s="56" t="str">
        <f t="shared" si="245"/>
        <v>-</v>
      </c>
      <c r="IH22" s="56" t="str">
        <f t="shared" si="246"/>
        <v>-</v>
      </c>
      <c r="II22" s="56" t="str">
        <f t="shared" si="247"/>
        <v>-</v>
      </c>
      <c r="IJ22" s="56" t="str">
        <f t="shared" si="248"/>
        <v>-</v>
      </c>
      <c r="IK22" s="56" t="str">
        <f t="shared" si="92"/>
        <v>-</v>
      </c>
      <c r="IL22" s="56" t="str">
        <f t="shared" si="93"/>
        <v>-</v>
      </c>
      <c r="IM22" s="56" t="str">
        <f t="shared" si="94"/>
        <v>-</v>
      </c>
      <c r="IN22" s="56" t="str">
        <f t="shared" si="95"/>
        <v>-</v>
      </c>
      <c r="IO22" s="56" t="str">
        <f t="shared" si="96"/>
        <v>-</v>
      </c>
      <c r="IP22" s="56" t="str">
        <f t="shared" si="97"/>
        <v>-</v>
      </c>
      <c r="IQ22" s="56" t="str">
        <f t="shared" si="98"/>
        <v>-</v>
      </c>
      <c r="IR22" s="56" t="str">
        <f t="shared" si="99"/>
        <v>-</v>
      </c>
      <c r="IS22" s="56" t="str">
        <f t="shared" si="100"/>
        <v>-</v>
      </c>
      <c r="IT22" s="56" t="str">
        <f t="shared" si="101"/>
        <v>-</v>
      </c>
      <c r="IU22" s="56" t="str">
        <f t="shared" si="102"/>
        <v>-</v>
      </c>
      <c r="IV22" s="56" t="str">
        <f t="shared" si="103"/>
        <v>a</v>
      </c>
      <c r="IW22" s="56" t="str">
        <f t="shared" si="104"/>
        <v>yes</v>
      </c>
      <c r="IX22" s="56" t="str">
        <f t="shared" si="105"/>
        <v>-</v>
      </c>
      <c r="IY22" s="56" t="str">
        <f t="shared" si="106"/>
        <v>-</v>
      </c>
      <c r="IZ22" s="56" t="str">
        <f t="shared" si="107"/>
        <v>-</v>
      </c>
      <c r="JA22" s="56" t="str">
        <f t="shared" si="108"/>
        <v>-</v>
      </c>
      <c r="JB22" s="56" t="str">
        <f t="shared" si="109"/>
        <v>-</v>
      </c>
      <c r="JC22" s="56" t="str">
        <f t="shared" si="110"/>
        <v>-</v>
      </c>
      <c r="JD22" s="56" t="str">
        <f t="shared" si="111"/>
        <v>-</v>
      </c>
      <c r="JE22" s="56" t="str">
        <f t="shared" si="112"/>
        <v>-</v>
      </c>
      <c r="JF22" s="56" t="str">
        <f t="shared" si="113"/>
        <v>-</v>
      </c>
      <c r="JG22" s="56" t="str">
        <f t="shared" si="114"/>
        <v>-</v>
      </c>
      <c r="JH22" s="56" t="str">
        <f t="shared" si="115"/>
        <v>-</v>
      </c>
      <c r="JI22" s="56" t="str">
        <f t="shared" si="116"/>
        <v>-</v>
      </c>
      <c r="JJ22" s="56" t="str">
        <f t="shared" si="117"/>
        <v>-</v>
      </c>
      <c r="JK22" s="56" t="str">
        <f t="shared" si="118"/>
        <v>-</v>
      </c>
      <c r="JL22" s="56" t="str">
        <f t="shared" si="119"/>
        <v>-</v>
      </c>
      <c r="JM22" s="56" t="str">
        <f t="shared" si="120"/>
        <v>-</v>
      </c>
      <c r="JN22" s="56" t="str">
        <f t="shared" si="121"/>
        <v>-</v>
      </c>
      <c r="JO22" s="56" t="str">
        <f t="shared" si="122"/>
        <v>-</v>
      </c>
      <c r="JP22" s="56" t="str">
        <f t="shared" si="123"/>
        <v>-</v>
      </c>
      <c r="JQ22" s="56" t="str">
        <f t="shared" si="124"/>
        <v>-</v>
      </c>
      <c r="JR22" s="56" t="str">
        <f t="shared" si="125"/>
        <v>-</v>
      </c>
      <c r="JS22" s="56" t="str">
        <f t="shared" si="126"/>
        <v>-</v>
      </c>
      <c r="JT22" s="56" t="str">
        <f t="shared" si="127"/>
        <v>-</v>
      </c>
      <c r="JU22" s="56" t="str">
        <f t="shared" si="128"/>
        <v>-</v>
      </c>
      <c r="JV22" s="56" t="str">
        <f t="shared" si="129"/>
        <v>-</v>
      </c>
      <c r="JW22" s="56" t="str">
        <f t="shared" si="130"/>
        <v>-</v>
      </c>
      <c r="JX22" s="56" t="str">
        <f t="shared" si="131"/>
        <v>-</v>
      </c>
      <c r="JY22" s="56" t="str">
        <f t="shared" si="132"/>
        <v>-</v>
      </c>
      <c r="JZ22" s="56" t="str">
        <f t="shared" si="133"/>
        <v>-</v>
      </c>
      <c r="KA22" s="444" t="s">
        <v>1247</v>
      </c>
      <c r="KB22" s="360">
        <f>IF(ISNUMBER(INDEX($EQ$15:$GK$521,$B22,EO$11)),MAX(KB$14:KB21)+1,0)</f>
        <v>0</v>
      </c>
      <c r="KC22" s="360">
        <f t="shared" si="249"/>
        <v>62</v>
      </c>
      <c r="KD22" s="373" t="s">
        <v>2</v>
      </c>
      <c r="KE22" s="391" t="str">
        <f t="shared" si="134"/>
        <v/>
      </c>
      <c r="KF22" s="302" t="str">
        <f t="shared" si="135"/>
        <v/>
      </c>
      <c r="KG22" s="69"/>
      <c r="KH22" s="391" t="str">
        <f t="shared" si="136"/>
        <v/>
      </c>
      <c r="KI22" s="302" t="str">
        <f t="shared" si="137"/>
        <v/>
      </c>
      <c r="KJ22" s="69"/>
      <c r="KK22" s="391" t="str">
        <f t="shared" si="138"/>
        <v/>
      </c>
      <c r="KL22" s="302" t="str">
        <f t="shared" si="139"/>
        <v/>
      </c>
      <c r="KM22" s="69"/>
      <c r="KN22" s="391" t="str">
        <f t="shared" si="140"/>
        <v/>
      </c>
      <c r="KO22" s="302" t="str">
        <f t="shared" si="141"/>
        <v/>
      </c>
      <c r="KP22" s="69"/>
      <c r="KQ22" s="391" t="str">
        <f t="shared" si="142"/>
        <v/>
      </c>
      <c r="KR22" s="302" t="str">
        <f t="shared" si="143"/>
        <v/>
      </c>
      <c r="KS22" s="69"/>
      <c r="KT22" s="391" t="str">
        <f t="shared" si="144"/>
        <v/>
      </c>
      <c r="KU22" s="302" t="str">
        <f t="shared" si="145"/>
        <v/>
      </c>
      <c r="KV22" s="69"/>
      <c r="KW22" s="391" t="str">
        <f t="shared" si="146"/>
        <v/>
      </c>
      <c r="KX22" s="302" t="str">
        <f t="shared" si="147"/>
        <v/>
      </c>
      <c r="KY22" s="69"/>
      <c r="KZ22" s="283" t="str">
        <f t="shared" si="148"/>
        <v>locw201</v>
      </c>
      <c r="LA22" s="26"/>
      <c r="LB22" s="246"/>
      <c r="LC22" s="305" t="s">
        <v>763</v>
      </c>
      <c r="LD22" s="246"/>
      <c r="LE22" s="246"/>
      <c r="LF22" s="246"/>
      <c r="LG22" s="246" t="s">
        <v>835</v>
      </c>
      <c r="LH22" s="246" t="s">
        <v>456</v>
      </c>
      <c r="LI22" s="246"/>
      <c r="LJ22" s="246"/>
      <c r="LK22" s="246"/>
      <c r="LL22" s="246"/>
      <c r="LM22" s="246"/>
      <c r="LN22" s="63"/>
      <c r="LO22" s="251">
        <f t="shared" si="149"/>
        <v>0</v>
      </c>
      <c r="LP22" s="251">
        <f t="shared" si="150"/>
        <v>8</v>
      </c>
      <c r="LQ22" s="251">
        <f t="shared" si="151"/>
        <v>0</v>
      </c>
      <c r="LR22" s="251">
        <f t="shared" si="152"/>
        <v>0</v>
      </c>
      <c r="LS22" s="251">
        <f t="shared" si="153"/>
        <v>0</v>
      </c>
      <c r="LT22" s="251">
        <f t="shared" si="154"/>
        <v>8</v>
      </c>
      <c r="LU22" s="251">
        <f t="shared" si="155"/>
        <v>8</v>
      </c>
      <c r="LV22" s="251">
        <f t="shared" si="156"/>
        <v>0</v>
      </c>
      <c r="LW22" s="251">
        <f t="shared" si="157"/>
        <v>0</v>
      </c>
      <c r="LX22" s="251">
        <f t="shared" si="158"/>
        <v>0</v>
      </c>
      <c r="LY22" s="251">
        <f t="shared" si="159"/>
        <v>0</v>
      </c>
      <c r="LZ22" s="251">
        <f t="shared" si="160"/>
        <v>0</v>
      </c>
      <c r="MA22" s="63">
        <f t="shared" si="161"/>
        <v>1</v>
      </c>
      <c r="MB22" s="63">
        <f t="shared" si="162"/>
        <v>0</v>
      </c>
      <c r="MC22" s="63">
        <f t="shared" si="251"/>
        <v>8</v>
      </c>
      <c r="MD22" s="63">
        <f t="shared" si="250"/>
        <v>8</v>
      </c>
      <c r="ME22" s="63">
        <f t="shared" si="163"/>
        <v>0</v>
      </c>
      <c r="MF22" s="315">
        <f t="shared" si="164"/>
        <v>285</v>
      </c>
      <c r="MG22" s="315">
        <f>IF(ISNUMBER(MATCH(EO22,$ME$15:$ME$520,0)),0,MAX(MG$14:MG21)+1)</f>
        <v>0</v>
      </c>
      <c r="MH22" s="315">
        <f t="shared" si="165"/>
        <v>8</v>
      </c>
      <c r="MI22" s="367">
        <f t="shared" si="166"/>
        <v>8</v>
      </c>
      <c r="MJ22" s="341"/>
      <c r="MK22" s="342" t="str">
        <f t="shared" si="167"/>
        <v>42_p6</v>
      </c>
      <c r="ML22" s="456" t="s">
        <v>624</v>
      </c>
      <c r="MM22" s="343"/>
      <c r="MN22" s="26" t="str">
        <f>IF(IF(ISNUMBER(SEARCH("flopy",MP22))=TRUE,1,0)=1,MAX(MN$15:MN21)+1,"")</f>
        <v/>
      </c>
      <c r="MO22" s="238"/>
      <c r="MP22" s="411" t="s">
        <v>1113</v>
      </c>
      <c r="MQ22" s="26">
        <f>IF(IF(ISNUMBER(SEARCH("flopy",MS22))=TRUE,1,0)=1,MAX(MQ$15:MQ21)+1,"")</f>
        <v>7</v>
      </c>
      <c r="MR22" s="238"/>
      <c r="MS22" s="411" t="s">
        <v>955</v>
      </c>
      <c r="MT22" s="59"/>
      <c r="MU22" s="26" t="str">
        <f>IF(IF(ISNUMBER(SEARCH("flopy",MW22))=TRUE,1,0)=1,MAX(MU$15:MU21)+1,"")</f>
        <v/>
      </c>
      <c r="MV22" s="238" t="str">
        <f t="shared" ref="MV22:MV68" si="252">IF(ISNUMBER(SEARCH("flopy",MW22))=TRUE,"new","")</f>
        <v/>
      </c>
      <c r="MW22" s="411"/>
      <c r="MX22" s="59"/>
      <c r="MY22" s="59"/>
      <c r="MZ22" s="59"/>
      <c r="NA22" s="59"/>
      <c r="NB22" s="26" t="s">
        <v>2</v>
      </c>
      <c r="NC22" s="59"/>
      <c r="ND22" s="59"/>
      <c r="NE22" s="59"/>
      <c r="NF22" s="59"/>
      <c r="NG22" s="59"/>
      <c r="NH22" s="59"/>
      <c r="NI22" s="59"/>
      <c r="NJ22" s="59"/>
      <c r="NK22" s="26" t="s">
        <v>2</v>
      </c>
      <c r="NL22" s="453" t="s">
        <v>131</v>
      </c>
      <c r="NM22" s="307" t="s">
        <v>2</v>
      </c>
      <c r="NN22" s="59"/>
      <c r="NO22" s="203"/>
      <c r="NP22" s="203"/>
      <c r="NQ22" s="203"/>
      <c r="NR22" s="18"/>
      <c r="NS22" s="155"/>
      <c r="NT22" s="155"/>
      <c r="NU22" s="155"/>
      <c r="NV22" s="155"/>
      <c r="NW22" s="155"/>
      <c r="NX22" s="155"/>
      <c r="NY22" s="155"/>
      <c r="NZ22" s="155"/>
      <c r="OA22" s="155"/>
      <c r="OB22" s="155"/>
      <c r="OC22" s="155"/>
      <c r="OD22" s="84"/>
      <c r="OE22" s="172">
        <v>5.0796720000000004E-2</v>
      </c>
      <c r="OF22" s="111">
        <v>840.8</v>
      </c>
      <c r="OG22" s="112">
        <v>838.1028004902945</v>
      </c>
      <c r="OH22" s="102">
        <v>1.3298952579498</v>
      </c>
      <c r="OI22" s="115">
        <v>838.19190000000003</v>
      </c>
      <c r="OJ22" s="131">
        <v>17</v>
      </c>
      <c r="OK22" s="160">
        <v>1.3298952579498</v>
      </c>
      <c r="OL22" s="121">
        <v>838.21299999999997</v>
      </c>
      <c r="OM22" s="166">
        <v>5.0799999999999998E-2</v>
      </c>
      <c r="ON22" s="125">
        <v>837.3</v>
      </c>
      <c r="OO22" s="83">
        <v>5</v>
      </c>
      <c r="OP22" s="92">
        <v>1.3298952579498</v>
      </c>
      <c r="OQ22" s="132">
        <v>838.21299999999997</v>
      </c>
      <c r="OR22" s="128">
        <f t="shared" si="9"/>
        <v>5.0799999999999998E-2</v>
      </c>
      <c r="OS22" s="109"/>
      <c r="OT22" s="128">
        <v>5.0796720000000004E-2</v>
      </c>
      <c r="OU22" s="143">
        <f t="shared" si="10"/>
        <v>5.0799999999999998E-2</v>
      </c>
      <c r="OV22" s="143">
        <f t="shared" si="11"/>
        <v>1.2191999999999998</v>
      </c>
      <c r="OW22" s="143">
        <f t="shared" si="12"/>
        <v>73.151999999999987</v>
      </c>
      <c r="OX22" s="143">
        <f t="shared" si="13"/>
        <v>73.151999999999987</v>
      </c>
      <c r="OY22" s="84"/>
      <c r="OZ22" s="59"/>
      <c r="PA22" s="251" t="str">
        <f t="shared" si="168"/>
        <v/>
      </c>
      <c r="PB22" s="251" t="str">
        <f t="shared" si="169"/>
        <v/>
      </c>
      <c r="PC22" s="251" t="str">
        <f t="shared" si="170"/>
        <v/>
      </c>
      <c r="PD22" s="251" t="str">
        <f t="shared" si="171"/>
        <v/>
      </c>
      <c r="PE22" s="251" t="str">
        <f t="shared" si="172"/>
        <v/>
      </c>
      <c r="PF22" s="251" t="str">
        <f t="shared" si="173"/>
        <v/>
      </c>
      <c r="PG22" s="251" t="str">
        <f t="shared" si="174"/>
        <v/>
      </c>
      <c r="PH22" s="251" t="str">
        <f t="shared" si="175"/>
        <v/>
      </c>
      <c r="PI22" s="251" t="str">
        <f t="shared" si="176"/>
        <v/>
      </c>
      <c r="PJ22" s="251" t="str">
        <f t="shared" si="177"/>
        <v/>
      </c>
      <c r="PK22" s="251" t="str">
        <f t="shared" si="178"/>
        <v/>
      </c>
      <c r="PL22" s="251" t="str">
        <f t="shared" si="179"/>
        <v/>
      </c>
      <c r="PM22" s="251" t="str">
        <f t="shared" si="180"/>
        <v/>
      </c>
      <c r="PN22" s="251" t="str">
        <f t="shared" si="181"/>
        <v/>
      </c>
      <c r="PO22" s="251" t="str">
        <f t="shared" si="182"/>
        <v/>
      </c>
      <c r="PP22" s="251" t="str">
        <f t="shared" si="183"/>
        <v/>
      </c>
      <c r="PQ22" s="251" t="str">
        <f t="shared" si="184"/>
        <v/>
      </c>
      <c r="PR22" s="251" t="str">
        <f t="shared" si="185"/>
        <v/>
      </c>
      <c r="PS22" s="251" t="str">
        <f t="shared" si="186"/>
        <v/>
      </c>
      <c r="PT22" s="251" t="str">
        <f t="shared" si="187"/>
        <v/>
      </c>
      <c r="PU22" s="251" t="str">
        <f t="shared" si="188"/>
        <v/>
      </c>
      <c r="PV22" s="251" t="str">
        <f t="shared" si="189"/>
        <v/>
      </c>
      <c r="PW22" s="251" t="str">
        <f t="shared" si="190"/>
        <v/>
      </c>
      <c r="PX22" s="251" t="str">
        <f t="shared" si="191"/>
        <v/>
      </c>
      <c r="PY22" s="251" t="str">
        <f t="shared" si="192"/>
        <v/>
      </c>
      <c r="PZ22" s="251" t="str">
        <f t="shared" si="193"/>
        <v/>
      </c>
      <c r="QA22" s="251" t="str">
        <f t="shared" si="194"/>
        <v/>
      </c>
      <c r="QB22" s="251" t="str">
        <f t="shared" si="195"/>
        <v/>
      </c>
      <c r="QC22" s="251" t="str">
        <f t="shared" si="196"/>
        <v/>
      </c>
      <c r="QD22" s="251" t="str">
        <f t="shared" si="197"/>
        <v/>
      </c>
      <c r="QE22" s="251" t="str">
        <f t="shared" si="198"/>
        <v/>
      </c>
      <c r="QF22" s="63">
        <f t="shared" si="199"/>
        <v>0</v>
      </c>
      <c r="QG22" s="26" t="s">
        <v>2</v>
      </c>
      <c r="QH22" s="59"/>
      <c r="QI22" s="59"/>
      <c r="QJ22" s="59"/>
      <c r="QK22" s="59"/>
      <c r="QL22" s="59"/>
      <c r="QM22" s="59"/>
      <c r="QN22" s="59"/>
    </row>
    <row r="23" spans="1:456" s="3" customFormat="1" ht="6" customHeight="1" x14ac:dyDescent="0.15">
      <c r="A23" s="54" t="s">
        <v>671</v>
      </c>
      <c r="B23" s="447">
        <f t="shared" si="43"/>
        <v>9</v>
      </c>
      <c r="C23" s="72" t="s">
        <v>943</v>
      </c>
      <c r="D23" s="339" t="s">
        <v>848</v>
      </c>
      <c r="E23" s="59"/>
      <c r="F23" s="229"/>
      <c r="G23" s="295" t="s">
        <v>28</v>
      </c>
      <c r="H23" s="295">
        <v>1</v>
      </c>
      <c r="I23" s="229"/>
      <c r="J23" s="295" t="s">
        <v>46</v>
      </c>
      <c r="K23" s="295">
        <v>1</v>
      </c>
      <c r="L23" s="229"/>
      <c r="M23" s="295" t="s">
        <v>29</v>
      </c>
      <c r="N23" s="295">
        <v>0</v>
      </c>
      <c r="O23" s="229"/>
      <c r="P23" s="295" t="s">
        <v>78</v>
      </c>
      <c r="Q23" s="295">
        <v>1</v>
      </c>
      <c r="R23" s="229"/>
      <c r="S23" s="295" t="s">
        <v>10</v>
      </c>
      <c r="T23" s="295">
        <v>1</v>
      </c>
      <c r="U23" s="229"/>
      <c r="V23" s="295" t="s">
        <v>5</v>
      </c>
      <c r="W23" s="295">
        <v>1</v>
      </c>
      <c r="X23" s="229"/>
      <c r="Y23" s="295" t="s">
        <v>26</v>
      </c>
      <c r="Z23" s="295">
        <v>1</v>
      </c>
      <c r="AA23" s="229"/>
      <c r="AB23" s="295" t="s">
        <v>245</v>
      </c>
      <c r="AC23" s="295">
        <v>2.5</v>
      </c>
      <c r="AD23" s="229"/>
      <c r="AE23" s="295" t="s">
        <v>30</v>
      </c>
      <c r="AF23" s="295">
        <v>0.2</v>
      </c>
      <c r="AG23" s="229"/>
      <c r="AH23" s="295" t="s">
        <v>279</v>
      </c>
      <c r="AI23" s="295">
        <v>5.0000000000000001E-4</v>
      </c>
      <c r="AJ23" s="229"/>
      <c r="AK23" s="295" t="s">
        <v>10</v>
      </c>
      <c r="AL23" s="295">
        <v>0.2</v>
      </c>
      <c r="AM23" s="229"/>
      <c r="AN23" s="295" t="s">
        <v>29</v>
      </c>
      <c r="AO23" s="295">
        <v>780</v>
      </c>
      <c r="AP23" s="243"/>
      <c r="AQ23" s="295" t="s">
        <v>0</v>
      </c>
      <c r="AR23" s="290">
        <v>86400</v>
      </c>
      <c r="AS23" s="243"/>
      <c r="AT23" s="295" t="s">
        <v>31</v>
      </c>
      <c r="AU23" s="290">
        <v>0.1</v>
      </c>
      <c r="AV23" s="229" t="s">
        <v>3</v>
      </c>
      <c r="AW23" s="230" t="s">
        <v>78</v>
      </c>
      <c r="AX23" s="231">
        <v>50</v>
      </c>
      <c r="AY23" s="229"/>
      <c r="AZ23" s="295" t="s">
        <v>29</v>
      </c>
      <c r="BA23" s="295">
        <v>50</v>
      </c>
      <c r="BB23" s="229"/>
      <c r="BC23" s="295" t="s">
        <v>29</v>
      </c>
      <c r="BD23" s="295">
        <v>50</v>
      </c>
      <c r="BE23" s="229"/>
      <c r="BF23" s="295" t="s">
        <v>11</v>
      </c>
      <c r="BG23" s="295">
        <v>1</v>
      </c>
      <c r="BH23" s="229"/>
      <c r="BI23" s="295" t="s">
        <v>11</v>
      </c>
      <c r="BJ23" s="295">
        <v>1</v>
      </c>
      <c r="BK23" s="243"/>
      <c r="BL23" s="295" t="s">
        <v>407</v>
      </c>
      <c r="BM23" s="429">
        <v>1</v>
      </c>
      <c r="BN23" s="243"/>
      <c r="BO23" s="295"/>
      <c r="BP23" s="429"/>
      <c r="BQ23" s="229"/>
      <c r="BR23" s="295" t="s">
        <v>896</v>
      </c>
      <c r="BS23" s="295">
        <v>1050</v>
      </c>
      <c r="BT23" s="243"/>
      <c r="BU23" s="295" t="s">
        <v>29</v>
      </c>
      <c r="BV23" s="290" t="s">
        <v>417</v>
      </c>
      <c r="BW23" s="243" t="s">
        <v>63</v>
      </c>
      <c r="BX23" s="295" t="s">
        <v>412</v>
      </c>
      <c r="BY23" s="290" t="s">
        <v>417</v>
      </c>
      <c r="BZ23" s="229"/>
      <c r="CA23" s="230" t="s">
        <v>29</v>
      </c>
      <c r="CB23" s="231">
        <v>500</v>
      </c>
      <c r="CC23" s="229"/>
      <c r="CD23" s="230" t="s">
        <v>29</v>
      </c>
      <c r="CE23" s="231">
        <v>200</v>
      </c>
      <c r="CF23" s="229"/>
      <c r="CG23" s="230" t="s">
        <v>29</v>
      </c>
      <c r="CH23" s="354">
        <v>-50</v>
      </c>
      <c r="CI23" s="229"/>
      <c r="CJ23" s="230" t="s">
        <v>29</v>
      </c>
      <c r="CK23" s="354">
        <v>-50</v>
      </c>
      <c r="CL23" s="243"/>
      <c r="CM23" s="230" t="s">
        <v>26</v>
      </c>
      <c r="CN23" s="354">
        <v>41</v>
      </c>
      <c r="CO23" s="243"/>
      <c r="CP23" s="295" t="s">
        <v>407</v>
      </c>
      <c r="CQ23" s="429">
        <v>0</v>
      </c>
      <c r="CR23" s="229"/>
      <c r="CS23" s="230" t="s">
        <v>11</v>
      </c>
      <c r="CT23" s="231">
        <v>10</v>
      </c>
      <c r="CU23" s="229"/>
      <c r="CV23" s="230" t="s">
        <v>29</v>
      </c>
      <c r="CW23" s="231">
        <v>0</v>
      </c>
      <c r="CX23" s="229"/>
      <c r="CY23" s="230" t="s">
        <v>29</v>
      </c>
      <c r="CZ23" s="231">
        <v>0</v>
      </c>
      <c r="DA23" s="229"/>
      <c r="DB23" s="230" t="s">
        <v>29</v>
      </c>
      <c r="DC23" s="231">
        <v>400</v>
      </c>
      <c r="DD23" s="229"/>
      <c r="DE23" s="230" t="s">
        <v>5</v>
      </c>
      <c r="DF23" s="231">
        <v>1</v>
      </c>
      <c r="DG23" s="229"/>
      <c r="DH23" s="230" t="s">
        <v>5</v>
      </c>
      <c r="DI23" s="231">
        <v>0.1</v>
      </c>
      <c r="DJ23" s="229"/>
      <c r="DK23" s="230" t="s">
        <v>32</v>
      </c>
      <c r="DL23" s="231">
        <v>1</v>
      </c>
      <c r="DM23" s="229"/>
      <c r="DN23" s="230" t="s">
        <v>337</v>
      </c>
      <c r="DO23" s="270">
        <v>10</v>
      </c>
      <c r="DP23" s="229"/>
      <c r="DQ23" s="230" t="s">
        <v>246</v>
      </c>
      <c r="DR23" s="354">
        <v>5</v>
      </c>
      <c r="DS23" s="229" t="s">
        <v>27</v>
      </c>
      <c r="DT23" s="230" t="s">
        <v>1277</v>
      </c>
      <c r="DU23" s="231">
        <v>49</v>
      </c>
      <c r="DV23" s="229"/>
      <c r="DW23" s="230" t="s">
        <v>3</v>
      </c>
      <c r="DX23" s="231">
        <v>0.03</v>
      </c>
      <c r="DY23" s="229"/>
      <c r="DZ23" s="230" t="s">
        <v>5</v>
      </c>
      <c r="EA23" s="231">
        <v>100.6</v>
      </c>
      <c r="EB23" s="229"/>
      <c r="EC23" s="230"/>
      <c r="ED23" s="231"/>
      <c r="EE23" s="229"/>
      <c r="EF23" s="230"/>
      <c r="EG23" s="231"/>
      <c r="EH23" s="229"/>
      <c r="EI23" s="230"/>
      <c r="EJ23" s="231"/>
      <c r="EK23" s="229"/>
      <c r="EL23" s="230"/>
      <c r="EM23" s="270"/>
      <c r="EN23" s="244"/>
      <c r="EO23" s="269" t="str">
        <f t="shared" si="44"/>
        <v>nper</v>
      </c>
      <c r="EP23" s="444" t="s">
        <v>1247</v>
      </c>
      <c r="EQ23" s="360" t="str">
        <f t="shared" si="200"/>
        <v/>
      </c>
      <c r="ER23" s="360" t="str">
        <f t="shared" si="201"/>
        <v/>
      </c>
      <c r="ES23" s="360" t="str">
        <f t="shared" si="202"/>
        <v/>
      </c>
      <c r="ET23" s="360" t="str">
        <f t="shared" si="203"/>
        <v/>
      </c>
      <c r="EU23" s="360" t="str">
        <f t="shared" si="204"/>
        <v/>
      </c>
      <c r="EV23" s="360" t="str">
        <f t="shared" si="205"/>
        <v/>
      </c>
      <c r="EW23" s="360" t="str">
        <f t="shared" si="206"/>
        <v/>
      </c>
      <c r="EX23" s="360" t="str">
        <f t="shared" si="207"/>
        <v/>
      </c>
      <c r="EY23" s="360" t="str">
        <f t="shared" si="208"/>
        <v/>
      </c>
      <c r="EZ23" s="360" t="str">
        <f t="shared" si="209"/>
        <v/>
      </c>
      <c r="FA23" s="360" t="str">
        <f t="shared" si="210"/>
        <v/>
      </c>
      <c r="FB23" s="360" t="str">
        <f t="shared" si="211"/>
        <v/>
      </c>
      <c r="FC23" s="360" t="str">
        <f t="shared" si="212"/>
        <v/>
      </c>
      <c r="FD23" s="360" t="str">
        <f t="shared" si="213"/>
        <v/>
      </c>
      <c r="FE23" s="360" t="str">
        <f t="shared" si="214"/>
        <v/>
      </c>
      <c r="FF23" s="360" t="str">
        <f t="shared" si="215"/>
        <v/>
      </c>
      <c r="FG23" s="360" t="str">
        <f t="shared" si="216"/>
        <v/>
      </c>
      <c r="FH23" s="360" t="str">
        <f t="shared" si="217"/>
        <v/>
      </c>
      <c r="FI23" s="360" t="str">
        <f t="shared" si="218"/>
        <v/>
      </c>
      <c r="FJ23" s="360" t="str">
        <f t="shared" si="219"/>
        <v/>
      </c>
      <c r="FK23" s="360" t="str">
        <f t="shared" si="220"/>
        <v/>
      </c>
      <c r="FL23" s="360" t="str">
        <f t="shared" si="221"/>
        <v/>
      </c>
      <c r="FM23" s="360" t="str">
        <f t="shared" si="222"/>
        <v/>
      </c>
      <c r="FN23" s="360" t="str">
        <f t="shared" si="223"/>
        <v/>
      </c>
      <c r="FO23" s="360" t="str">
        <f t="shared" si="224"/>
        <v/>
      </c>
      <c r="FP23" s="360" t="str">
        <f t="shared" si="225"/>
        <v/>
      </c>
      <c r="FQ23" s="360" t="str">
        <f t="shared" si="226"/>
        <v/>
      </c>
      <c r="FR23" s="360" t="str">
        <f t="shared" si="227"/>
        <v/>
      </c>
      <c r="FS23" s="360" t="str">
        <f t="shared" si="228"/>
        <v/>
      </c>
      <c r="FT23" s="360" t="str">
        <f t="shared" si="45"/>
        <v/>
      </c>
      <c r="FU23" s="360" t="str">
        <f t="shared" si="229"/>
        <v/>
      </c>
      <c r="FV23" s="360">
        <f t="shared" si="230"/>
        <v>29</v>
      </c>
      <c r="FW23" s="360">
        <f t="shared" si="231"/>
        <v>16</v>
      </c>
      <c r="FX23" s="360" t="str">
        <f t="shared" si="232"/>
        <v/>
      </c>
      <c r="FY23" s="360" t="str">
        <f t="shared" si="233"/>
        <v/>
      </c>
      <c r="FZ23" s="360" t="str">
        <f t="shared" si="234"/>
        <v/>
      </c>
      <c r="GA23" s="360" t="str">
        <f t="shared" si="235"/>
        <v/>
      </c>
      <c r="GB23" s="360" t="str">
        <f t="shared" si="236"/>
        <v/>
      </c>
      <c r="GC23" s="360" t="str">
        <f t="shared" si="237"/>
        <v/>
      </c>
      <c r="GD23" s="360" t="str">
        <f t="shared" si="238"/>
        <v/>
      </c>
      <c r="GE23" s="360" t="str">
        <f t="shared" si="239"/>
        <v/>
      </c>
      <c r="GF23" s="360" t="str">
        <f t="shared" si="240"/>
        <v/>
      </c>
      <c r="GG23" s="360" t="str">
        <f t="shared" si="241"/>
        <v/>
      </c>
      <c r="GH23" s="360" t="str">
        <f t="shared" si="242"/>
        <v/>
      </c>
      <c r="GI23" s="360" t="str">
        <f t="shared" si="243"/>
        <v/>
      </c>
      <c r="GJ23" s="360" t="str">
        <f t="shared" si="244"/>
        <v/>
      </c>
      <c r="GK23" s="444" t="s">
        <v>1247</v>
      </c>
      <c r="GL23" s="361" t="str">
        <f t="shared" si="46"/>
        <v>-</v>
      </c>
      <c r="GM23" s="361" t="str">
        <f t="shared" si="47"/>
        <v>-</v>
      </c>
      <c r="GN23" s="361" t="str">
        <f t="shared" si="48"/>
        <v>-</v>
      </c>
      <c r="GO23" s="361" t="str">
        <f t="shared" si="49"/>
        <v>-</v>
      </c>
      <c r="GP23" s="361" t="str">
        <f t="shared" si="50"/>
        <v>-</v>
      </c>
      <c r="GQ23" s="361" t="str">
        <f t="shared" si="51"/>
        <v>-</v>
      </c>
      <c r="GR23" s="361" t="str">
        <f t="shared" si="52"/>
        <v>-</v>
      </c>
      <c r="GS23" s="361" t="str">
        <f t="shared" si="53"/>
        <v>-</v>
      </c>
      <c r="GT23" s="361" t="str">
        <f t="shared" si="54"/>
        <v>-</v>
      </c>
      <c r="GU23" s="361" t="str">
        <f t="shared" si="55"/>
        <v>-</v>
      </c>
      <c r="GV23" s="361" t="str">
        <f t="shared" si="56"/>
        <v>-</v>
      </c>
      <c r="GW23" s="361" t="str">
        <f t="shared" si="57"/>
        <v>-</v>
      </c>
      <c r="GX23" s="361" t="str">
        <f t="shared" si="58"/>
        <v>-</v>
      </c>
      <c r="GY23" s="361" t="str">
        <f t="shared" si="59"/>
        <v>-</v>
      </c>
      <c r="GZ23" s="361" t="str">
        <f t="shared" si="60"/>
        <v>-</v>
      </c>
      <c r="HA23" s="361" t="str">
        <f t="shared" si="61"/>
        <v>-</v>
      </c>
      <c r="HB23" s="361" t="str">
        <f t="shared" si="62"/>
        <v>-</v>
      </c>
      <c r="HC23" s="361" t="str">
        <f t="shared" si="63"/>
        <v>-</v>
      </c>
      <c r="HD23" s="361" t="str">
        <f t="shared" si="64"/>
        <v>-</v>
      </c>
      <c r="HE23" s="361" t="str">
        <f t="shared" si="65"/>
        <v>-</v>
      </c>
      <c r="HF23" s="361" t="str">
        <f t="shared" si="66"/>
        <v>-</v>
      </c>
      <c r="HG23" s="361" t="str">
        <f t="shared" si="67"/>
        <v>-</v>
      </c>
      <c r="HH23" s="361" t="str">
        <f t="shared" si="68"/>
        <v>-</v>
      </c>
      <c r="HI23" s="361" t="str">
        <f t="shared" si="69"/>
        <v>-</v>
      </c>
      <c r="HJ23" s="361" t="str">
        <f t="shared" si="70"/>
        <v>-</v>
      </c>
      <c r="HK23" s="361" t="str">
        <f t="shared" si="71"/>
        <v>-</v>
      </c>
      <c r="HL23" s="361" t="str">
        <f t="shared" si="72"/>
        <v>-</v>
      </c>
      <c r="HM23" s="361" t="str">
        <f t="shared" si="73"/>
        <v>-</v>
      </c>
      <c r="HN23" s="361" t="str">
        <f t="shared" si="74"/>
        <v>-</v>
      </c>
      <c r="HO23" s="361" t="str">
        <f t="shared" si="75"/>
        <v>-</v>
      </c>
      <c r="HP23" s="361" t="str">
        <f t="shared" si="76"/>
        <v>-</v>
      </c>
      <c r="HQ23" s="361" t="str">
        <f t="shared" si="77"/>
        <v>wel_rate</v>
      </c>
      <c r="HR23" s="361" t="str">
        <f t="shared" si="78"/>
        <v>wel_rate</v>
      </c>
      <c r="HS23" s="361" t="str">
        <f t="shared" si="79"/>
        <v>-</v>
      </c>
      <c r="HT23" s="361" t="str">
        <f t="shared" si="80"/>
        <v>-</v>
      </c>
      <c r="HU23" s="361" t="str">
        <f t="shared" si="81"/>
        <v>-</v>
      </c>
      <c r="HV23" s="361" t="str">
        <f t="shared" si="82"/>
        <v>-</v>
      </c>
      <c r="HW23" s="361" t="str">
        <f t="shared" si="83"/>
        <v>-</v>
      </c>
      <c r="HX23" s="361" t="str">
        <f t="shared" si="84"/>
        <v>-</v>
      </c>
      <c r="HY23" s="361" t="str">
        <f t="shared" si="85"/>
        <v>-</v>
      </c>
      <c r="HZ23" s="361" t="str">
        <f t="shared" si="86"/>
        <v>-</v>
      </c>
      <c r="IA23" s="361" t="str">
        <f t="shared" si="87"/>
        <v>-</v>
      </c>
      <c r="IB23" s="361" t="str">
        <f t="shared" si="88"/>
        <v>-</v>
      </c>
      <c r="IC23" s="361" t="str">
        <f t="shared" si="89"/>
        <v>-</v>
      </c>
      <c r="ID23" s="361" t="str">
        <f t="shared" si="90"/>
        <v>-</v>
      </c>
      <c r="IE23" s="361" t="str">
        <f t="shared" si="91"/>
        <v>-</v>
      </c>
      <c r="IF23" s="444" t="s">
        <v>1247</v>
      </c>
      <c r="IG23" s="56" t="str">
        <f t="shared" si="245"/>
        <v>-</v>
      </c>
      <c r="IH23" s="56" t="str">
        <f t="shared" si="246"/>
        <v>-</v>
      </c>
      <c r="II23" s="56" t="str">
        <f t="shared" si="247"/>
        <v>-</v>
      </c>
      <c r="IJ23" s="56" t="str">
        <f t="shared" si="248"/>
        <v>-</v>
      </c>
      <c r="IK23" s="56" t="str">
        <f t="shared" si="92"/>
        <v>-</v>
      </c>
      <c r="IL23" s="56" t="str">
        <f t="shared" si="93"/>
        <v>-</v>
      </c>
      <c r="IM23" s="56" t="str">
        <f t="shared" si="94"/>
        <v>-</v>
      </c>
      <c r="IN23" s="56" t="str">
        <f t="shared" si="95"/>
        <v>-</v>
      </c>
      <c r="IO23" s="56" t="str">
        <f t="shared" si="96"/>
        <v>-</v>
      </c>
      <c r="IP23" s="56" t="str">
        <f t="shared" si="97"/>
        <v>-</v>
      </c>
      <c r="IQ23" s="56" t="str">
        <f t="shared" si="98"/>
        <v>-</v>
      </c>
      <c r="IR23" s="56" t="str">
        <f t="shared" si="99"/>
        <v>-</v>
      </c>
      <c r="IS23" s="56" t="str">
        <f t="shared" si="100"/>
        <v>-</v>
      </c>
      <c r="IT23" s="56" t="str">
        <f t="shared" si="101"/>
        <v>-</v>
      </c>
      <c r="IU23" s="56" t="str">
        <f t="shared" si="102"/>
        <v>-</v>
      </c>
      <c r="IV23" s="56" t="str">
        <f t="shared" si="103"/>
        <v>-</v>
      </c>
      <c r="IW23" s="56" t="str">
        <f t="shared" si="104"/>
        <v>-</v>
      </c>
      <c r="IX23" s="56" t="str">
        <f t="shared" si="105"/>
        <v>-</v>
      </c>
      <c r="IY23" s="56" t="str">
        <f t="shared" si="106"/>
        <v>-</v>
      </c>
      <c r="IZ23" s="56" t="str">
        <f t="shared" si="107"/>
        <v>-</v>
      </c>
      <c r="JA23" s="56" t="str">
        <f t="shared" si="108"/>
        <v>-</v>
      </c>
      <c r="JB23" s="56" t="str">
        <f t="shared" si="109"/>
        <v>-</v>
      </c>
      <c r="JC23" s="56" t="str">
        <f t="shared" si="110"/>
        <v>-</v>
      </c>
      <c r="JD23" s="56" t="str">
        <f t="shared" si="111"/>
        <v>-</v>
      </c>
      <c r="JE23" s="56" t="str">
        <f t="shared" si="112"/>
        <v>-</v>
      </c>
      <c r="JF23" s="56" t="str">
        <f t="shared" si="113"/>
        <v>-</v>
      </c>
      <c r="JG23" s="56" t="str">
        <f t="shared" si="114"/>
        <v>-</v>
      </c>
      <c r="JH23" s="56" t="str">
        <f t="shared" si="115"/>
        <v>-</v>
      </c>
      <c r="JI23" s="56" t="str">
        <f t="shared" si="116"/>
        <v>-</v>
      </c>
      <c r="JJ23" s="56" t="str">
        <f t="shared" si="117"/>
        <v>-</v>
      </c>
      <c r="JK23" s="56" t="str">
        <f t="shared" si="118"/>
        <v>-</v>
      </c>
      <c r="JL23" s="56">
        <f t="shared" si="119"/>
        <v>-1</v>
      </c>
      <c r="JM23" s="56">
        <f t="shared" si="120"/>
        <v>0.01</v>
      </c>
      <c r="JN23" s="56" t="str">
        <f t="shared" si="121"/>
        <v>-</v>
      </c>
      <c r="JO23" s="56" t="str">
        <f t="shared" si="122"/>
        <v>-</v>
      </c>
      <c r="JP23" s="56" t="str">
        <f t="shared" si="123"/>
        <v>-</v>
      </c>
      <c r="JQ23" s="56" t="str">
        <f t="shared" si="124"/>
        <v>-</v>
      </c>
      <c r="JR23" s="56" t="str">
        <f t="shared" si="125"/>
        <v>-</v>
      </c>
      <c r="JS23" s="56" t="str">
        <f t="shared" si="126"/>
        <v>-</v>
      </c>
      <c r="JT23" s="56" t="str">
        <f t="shared" si="127"/>
        <v>-</v>
      </c>
      <c r="JU23" s="56" t="str">
        <f t="shared" si="128"/>
        <v>-</v>
      </c>
      <c r="JV23" s="56" t="str">
        <f t="shared" si="129"/>
        <v>-</v>
      </c>
      <c r="JW23" s="56" t="str">
        <f t="shared" si="130"/>
        <v>-</v>
      </c>
      <c r="JX23" s="56" t="str">
        <f t="shared" si="131"/>
        <v>-</v>
      </c>
      <c r="JY23" s="56" t="str">
        <f t="shared" si="132"/>
        <v>-</v>
      </c>
      <c r="JZ23" s="56" t="str">
        <f t="shared" si="133"/>
        <v>-</v>
      </c>
      <c r="KA23" s="444" t="s">
        <v>1247</v>
      </c>
      <c r="KB23" s="360">
        <f>IF(ISNUMBER(INDEX($EQ$15:$GK$521,$B23,EO$11)),MAX(KB$14:KB22)+1,0)</f>
        <v>0</v>
      </c>
      <c r="KC23" s="360">
        <f t="shared" si="249"/>
        <v>67</v>
      </c>
      <c r="KD23" s="373" t="s">
        <v>2</v>
      </c>
      <c r="KE23" s="391" t="str">
        <f t="shared" si="134"/>
        <v/>
      </c>
      <c r="KF23" s="302" t="str">
        <f t="shared" si="135"/>
        <v/>
      </c>
      <c r="KG23" s="69"/>
      <c r="KH23" s="391" t="str">
        <f t="shared" si="136"/>
        <v/>
      </c>
      <c r="KI23" s="302" t="str">
        <f t="shared" si="137"/>
        <v/>
      </c>
      <c r="KJ23" s="69"/>
      <c r="KK23" s="391" t="str">
        <f t="shared" si="138"/>
        <v/>
      </c>
      <c r="KL23" s="302" t="str">
        <f t="shared" si="139"/>
        <v/>
      </c>
      <c r="KM23" s="69"/>
      <c r="KN23" s="391" t="str">
        <f t="shared" si="140"/>
        <v/>
      </c>
      <c r="KO23" s="302" t="str">
        <f t="shared" si="141"/>
        <v/>
      </c>
      <c r="KP23" s="69"/>
      <c r="KQ23" s="391" t="str">
        <f t="shared" si="142"/>
        <v/>
      </c>
      <c r="KR23" s="302" t="str">
        <f t="shared" si="143"/>
        <v/>
      </c>
      <c r="KS23" s="69"/>
      <c r="KT23" s="391" t="str">
        <f t="shared" si="144"/>
        <v/>
      </c>
      <c r="KU23" s="302" t="str">
        <f t="shared" si="145"/>
        <v/>
      </c>
      <c r="KV23" s="69"/>
      <c r="KW23" s="391" t="str">
        <f t="shared" si="146"/>
        <v/>
      </c>
      <c r="KX23" s="302" t="str">
        <f t="shared" si="147"/>
        <v/>
      </c>
      <c r="KY23" s="69"/>
      <c r="KZ23" s="283" t="str">
        <f t="shared" si="148"/>
        <v>linaccel</v>
      </c>
      <c r="LA23" s="26"/>
      <c r="LB23" s="246" t="s">
        <v>839</v>
      </c>
      <c r="LC23" s="305" t="s">
        <v>762</v>
      </c>
      <c r="LD23" s="246"/>
      <c r="LE23" s="246"/>
      <c r="LF23" s="246"/>
      <c r="LG23" s="246" t="s">
        <v>832</v>
      </c>
      <c r="LH23" s="246"/>
      <c r="LI23" s="246"/>
      <c r="LJ23" s="246"/>
      <c r="LK23" s="246"/>
      <c r="LL23" s="246"/>
      <c r="LM23" s="246"/>
      <c r="LN23" s="63"/>
      <c r="LO23" s="251">
        <f t="shared" si="149"/>
        <v>9</v>
      </c>
      <c r="LP23" s="251">
        <f t="shared" si="150"/>
        <v>9</v>
      </c>
      <c r="LQ23" s="251">
        <f t="shared" si="151"/>
        <v>0</v>
      </c>
      <c r="LR23" s="251">
        <f t="shared" si="152"/>
        <v>0</v>
      </c>
      <c r="LS23" s="251">
        <f t="shared" si="153"/>
        <v>0</v>
      </c>
      <c r="LT23" s="251">
        <f t="shared" si="154"/>
        <v>9</v>
      </c>
      <c r="LU23" s="251">
        <f t="shared" si="155"/>
        <v>0</v>
      </c>
      <c r="LV23" s="251">
        <f t="shared" si="156"/>
        <v>0</v>
      </c>
      <c r="LW23" s="251">
        <f t="shared" si="157"/>
        <v>0</v>
      </c>
      <c r="LX23" s="251">
        <f t="shared" si="158"/>
        <v>0</v>
      </c>
      <c r="LY23" s="251">
        <f t="shared" si="159"/>
        <v>0</v>
      </c>
      <c r="LZ23" s="251">
        <f t="shared" si="160"/>
        <v>0</v>
      </c>
      <c r="MA23" s="63">
        <f t="shared" si="161"/>
        <v>1</v>
      </c>
      <c r="MB23" s="63">
        <f t="shared" si="162"/>
        <v>0</v>
      </c>
      <c r="MC23" s="63">
        <f t="shared" si="251"/>
        <v>9</v>
      </c>
      <c r="MD23" s="63">
        <f t="shared" si="250"/>
        <v>9</v>
      </c>
      <c r="ME23" s="63" t="str">
        <f t="shared" si="163"/>
        <v>test</v>
      </c>
      <c r="MF23" s="315">
        <f t="shared" si="164"/>
        <v>3</v>
      </c>
      <c r="MG23" s="315">
        <f>IF(ISNUMBER(MATCH(EO23,$ME$15:$ME$520,0)),0,MAX(MG$14:MG22)+1)</f>
        <v>0</v>
      </c>
      <c r="MH23" s="315">
        <f t="shared" si="165"/>
        <v>9</v>
      </c>
      <c r="MI23" s="367">
        <f t="shared" si="166"/>
        <v>9</v>
      </c>
      <c r="MJ23" s="341"/>
      <c r="MK23" s="342" t="str">
        <f t="shared" si="167"/>
        <v>43_p7</v>
      </c>
      <c r="ML23" s="456" t="s">
        <v>624</v>
      </c>
      <c r="MM23" s="343"/>
      <c r="MN23" s="26" t="str">
        <f>IF(IF(ISNUMBER(SEARCH("flopy",MP23))=TRUE,1,0)=1,MAX(MN$15:MN22)+1,"")</f>
        <v/>
      </c>
      <c r="MO23" s="238"/>
      <c r="MP23" s="411"/>
      <c r="MQ23" s="26">
        <f>IF(IF(ISNUMBER(SEARCH("flopy",MS23))=TRUE,1,0)=1,MAX(MQ$15:MQ22)+1,"")</f>
        <v>8</v>
      </c>
      <c r="MR23" s="238"/>
      <c r="MS23" s="411" t="s">
        <v>956</v>
      </c>
      <c r="MT23" s="59"/>
      <c r="MU23" s="26">
        <f>IF(IF(ISNUMBER(SEARCH("flopy",MW23))=TRUE,1,0)=1,MAX(MU$15:MU22)+1,"")</f>
        <v>5</v>
      </c>
      <c r="MV23" s="238" t="str">
        <f t="shared" si="252"/>
        <v>new</v>
      </c>
      <c r="MW23" s="411" t="s">
        <v>1218</v>
      </c>
      <c r="MX23" s="59"/>
      <c r="MY23" s="59"/>
      <c r="MZ23" s="59"/>
      <c r="NA23" s="59"/>
      <c r="NB23" s="26" t="s">
        <v>2</v>
      </c>
      <c r="NC23" s="59"/>
      <c r="ND23" s="59"/>
      <c r="NE23" s="59"/>
      <c r="NF23" s="59"/>
      <c r="NG23" s="59"/>
      <c r="NH23" s="59"/>
      <c r="NI23" s="59"/>
      <c r="NJ23" s="59"/>
      <c r="NK23" s="26" t="s">
        <v>2</v>
      </c>
      <c r="NL23" s="453" t="s">
        <v>190</v>
      </c>
      <c r="NM23" s="307" t="s">
        <v>2</v>
      </c>
      <c r="NN23" s="59"/>
      <c r="NO23" s="203"/>
      <c r="NP23" s="203"/>
      <c r="NQ23" s="203"/>
      <c r="NR23" s="18"/>
      <c r="NS23" s="155"/>
      <c r="NT23" s="155"/>
      <c r="NU23" s="155"/>
      <c r="NV23" s="155"/>
      <c r="NW23" s="155"/>
      <c r="NX23" s="155"/>
      <c r="NY23" s="155"/>
      <c r="NZ23" s="155"/>
      <c r="OA23" s="155"/>
      <c r="OB23" s="155"/>
      <c r="OC23" s="155"/>
      <c r="OD23" s="84"/>
      <c r="OE23" s="172">
        <v>6.4654200000000009E-2</v>
      </c>
      <c r="OF23" s="111">
        <v>840.8</v>
      </c>
      <c r="OG23" s="112">
        <v>837.93613382362776</v>
      </c>
      <c r="OH23" s="102">
        <v>1.5354454517364999</v>
      </c>
      <c r="OI23" s="115">
        <v>838.91690000000006</v>
      </c>
      <c r="OJ23" s="131">
        <v>18</v>
      </c>
      <c r="OK23" s="160">
        <v>1.5354454517364999</v>
      </c>
      <c r="OL23" s="121">
        <v>838.74630000000002</v>
      </c>
      <c r="OM23" s="166">
        <v>6.4649999999999999E-2</v>
      </c>
      <c r="ON23" s="125">
        <v>837.1</v>
      </c>
      <c r="OO23" s="83">
        <v>4</v>
      </c>
      <c r="OP23" s="92">
        <v>1.5354454517364999</v>
      </c>
      <c r="OQ23" s="132">
        <v>838.74630000000002</v>
      </c>
      <c r="OR23" s="128">
        <f t="shared" si="9"/>
        <v>6.4649999999999999E-2</v>
      </c>
      <c r="OS23" s="109"/>
      <c r="OT23" s="128">
        <v>6.4654200000000009E-2</v>
      </c>
      <c r="OU23" s="143">
        <f t="shared" si="10"/>
        <v>6.4649999999999999E-2</v>
      </c>
      <c r="OV23" s="143">
        <f t="shared" si="11"/>
        <v>1.5516000000000001</v>
      </c>
      <c r="OW23" s="143">
        <f t="shared" si="12"/>
        <v>93.096000000000004</v>
      </c>
      <c r="OX23" s="143">
        <f t="shared" si="13"/>
        <v>93.096000000000004</v>
      </c>
      <c r="OY23" s="84"/>
      <c r="OZ23" s="59"/>
      <c r="PA23" s="251" t="str">
        <f t="shared" si="168"/>
        <v/>
      </c>
      <c r="PB23" s="251" t="str">
        <f t="shared" si="169"/>
        <v/>
      </c>
      <c r="PC23" s="251" t="str">
        <f t="shared" si="170"/>
        <v/>
      </c>
      <c r="PD23" s="251" t="str">
        <f t="shared" si="171"/>
        <v/>
      </c>
      <c r="PE23" s="251" t="str">
        <f t="shared" si="172"/>
        <v/>
      </c>
      <c r="PF23" s="251" t="str">
        <f t="shared" si="173"/>
        <v/>
      </c>
      <c r="PG23" s="251" t="str">
        <f t="shared" si="174"/>
        <v/>
      </c>
      <c r="PH23" s="251" t="str">
        <f t="shared" si="175"/>
        <v/>
      </c>
      <c r="PI23" s="251" t="str">
        <f t="shared" si="176"/>
        <v/>
      </c>
      <c r="PJ23" s="251" t="str">
        <f t="shared" si="177"/>
        <v/>
      </c>
      <c r="PK23" s="251" t="str">
        <f t="shared" si="178"/>
        <v/>
      </c>
      <c r="PL23" s="251" t="str">
        <f t="shared" si="179"/>
        <v/>
      </c>
      <c r="PM23" s="251" t="str">
        <f t="shared" si="180"/>
        <v/>
      </c>
      <c r="PN23" s="251" t="str">
        <f t="shared" si="181"/>
        <v/>
      </c>
      <c r="PO23" s="251" t="str">
        <f t="shared" si="182"/>
        <v/>
      </c>
      <c r="PP23" s="251" t="str">
        <f t="shared" si="183"/>
        <v/>
      </c>
      <c r="PQ23" s="251" t="str">
        <f t="shared" si="184"/>
        <v/>
      </c>
      <c r="PR23" s="251" t="str">
        <f t="shared" si="185"/>
        <v/>
      </c>
      <c r="PS23" s="251" t="str">
        <f t="shared" si="186"/>
        <v/>
      </c>
      <c r="PT23" s="251" t="str">
        <f t="shared" si="187"/>
        <v/>
      </c>
      <c r="PU23" s="251" t="str">
        <f t="shared" si="188"/>
        <v/>
      </c>
      <c r="PV23" s="251" t="str">
        <f t="shared" si="189"/>
        <v/>
      </c>
      <c r="PW23" s="251" t="str">
        <f t="shared" si="190"/>
        <v/>
      </c>
      <c r="PX23" s="251" t="str">
        <f t="shared" si="191"/>
        <v/>
      </c>
      <c r="PY23" s="251" t="str">
        <f t="shared" si="192"/>
        <v/>
      </c>
      <c r="PZ23" s="251" t="str">
        <f t="shared" si="193"/>
        <v>test</v>
      </c>
      <c r="QA23" s="251" t="str">
        <f t="shared" si="194"/>
        <v/>
      </c>
      <c r="QB23" s="251" t="str">
        <f t="shared" si="195"/>
        <v/>
      </c>
      <c r="QC23" s="251" t="str">
        <f t="shared" si="196"/>
        <v/>
      </c>
      <c r="QD23" s="251" t="str">
        <f t="shared" si="197"/>
        <v/>
      </c>
      <c r="QE23" s="251" t="str">
        <f t="shared" si="198"/>
        <v/>
      </c>
      <c r="QF23" s="63">
        <f t="shared" si="199"/>
        <v>1</v>
      </c>
      <c r="QG23" s="26" t="s">
        <v>2</v>
      </c>
      <c r="QH23" s="59"/>
      <c r="QI23" s="59"/>
      <c r="QJ23" s="59"/>
      <c r="QK23" s="59"/>
      <c r="QL23" s="59"/>
      <c r="QM23" s="59"/>
      <c r="QN23" s="59"/>
    </row>
    <row r="24" spans="1:456" s="3" customFormat="1" ht="6" customHeight="1" x14ac:dyDescent="0.15">
      <c r="A24" s="54" t="s">
        <v>669</v>
      </c>
      <c r="B24" s="447">
        <f t="shared" si="43"/>
        <v>10</v>
      </c>
      <c r="C24" s="72" t="s">
        <v>79</v>
      </c>
      <c r="D24" s="339" t="s">
        <v>848</v>
      </c>
      <c r="E24" s="59"/>
      <c r="F24" s="229"/>
      <c r="G24" s="295" t="s">
        <v>44</v>
      </c>
      <c r="H24" s="295">
        <v>2</v>
      </c>
      <c r="I24" s="229"/>
      <c r="J24" s="295" t="s">
        <v>4</v>
      </c>
      <c r="K24" s="295">
        <v>0.16</v>
      </c>
      <c r="L24" s="229"/>
      <c r="M24" s="295" t="s">
        <v>30</v>
      </c>
      <c r="N24" s="295">
        <v>0.3</v>
      </c>
      <c r="O24" s="229"/>
      <c r="P24" s="295" t="s">
        <v>29</v>
      </c>
      <c r="Q24" s="295">
        <v>0</v>
      </c>
      <c r="R24" s="229"/>
      <c r="S24" s="295" t="s">
        <v>152</v>
      </c>
      <c r="T24" s="295">
        <v>100</v>
      </c>
      <c r="U24" s="229"/>
      <c r="V24" s="295" t="s">
        <v>4</v>
      </c>
      <c r="W24" s="295">
        <v>1</v>
      </c>
      <c r="X24" s="229"/>
      <c r="Y24" s="295" t="s">
        <v>28</v>
      </c>
      <c r="Z24" s="295">
        <v>20</v>
      </c>
      <c r="AA24" s="229"/>
      <c r="AB24" s="295" t="s">
        <v>246</v>
      </c>
      <c r="AC24" s="295">
        <v>7.5</v>
      </c>
      <c r="AD24" s="229"/>
      <c r="AE24" s="295" t="s">
        <v>36</v>
      </c>
      <c r="AF24" s="295" t="s">
        <v>62</v>
      </c>
      <c r="AG24" s="229"/>
      <c r="AH24" s="295" t="s">
        <v>279</v>
      </c>
      <c r="AI24" s="295">
        <v>0.01</v>
      </c>
      <c r="AJ24" s="229"/>
      <c r="AK24" s="295" t="s">
        <v>132</v>
      </c>
      <c r="AL24" s="295">
        <v>1</v>
      </c>
      <c r="AM24" s="229"/>
      <c r="AN24" s="295" t="s">
        <v>205</v>
      </c>
      <c r="AO24" s="295">
        <v>100</v>
      </c>
      <c r="AP24" s="243"/>
      <c r="AQ24" s="295" t="s">
        <v>33</v>
      </c>
      <c r="AR24" s="290">
        <v>1</v>
      </c>
      <c r="AS24" s="243"/>
      <c r="AT24" s="295" t="s">
        <v>373</v>
      </c>
      <c r="AU24" s="290">
        <v>4.0000000000000001E-3</v>
      </c>
      <c r="AV24" s="229"/>
      <c r="AW24" s="230" t="s">
        <v>131</v>
      </c>
      <c r="AX24" s="231">
        <v>1</v>
      </c>
      <c r="AY24" s="229"/>
      <c r="AZ24" s="295" t="s">
        <v>6</v>
      </c>
      <c r="BA24" s="295">
        <v>-100</v>
      </c>
      <c r="BB24" s="229" t="s">
        <v>3</v>
      </c>
      <c r="BC24" s="295" t="s">
        <v>370</v>
      </c>
      <c r="BD24" s="295">
        <v>-200</v>
      </c>
      <c r="BE24" s="229"/>
      <c r="BF24" s="295" t="s">
        <v>0</v>
      </c>
      <c r="BG24" s="295" t="s">
        <v>393</v>
      </c>
      <c r="BH24" s="229"/>
      <c r="BI24" s="295" t="s">
        <v>0</v>
      </c>
      <c r="BJ24" s="295" t="s">
        <v>393</v>
      </c>
      <c r="BK24" s="243"/>
      <c r="BL24" s="295" t="s">
        <v>408</v>
      </c>
      <c r="BM24" s="429">
        <v>0.5</v>
      </c>
      <c r="BN24" s="243"/>
      <c r="BO24" s="295"/>
      <c r="BP24" s="429"/>
      <c r="BQ24" s="229" t="s">
        <v>11</v>
      </c>
      <c r="BR24" s="295" t="s">
        <v>411</v>
      </c>
      <c r="BS24" s="295">
        <v>2E-3</v>
      </c>
      <c r="BT24" s="243"/>
      <c r="BU24" s="295" t="s">
        <v>6</v>
      </c>
      <c r="BV24" s="290">
        <v>0</v>
      </c>
      <c r="BW24" s="243"/>
      <c r="BX24" s="295" t="s">
        <v>819</v>
      </c>
      <c r="BY24" s="290">
        <v>2.0000000000000001E-9</v>
      </c>
      <c r="BZ24" s="229" t="s">
        <v>6</v>
      </c>
      <c r="CA24" s="230" t="s">
        <v>370</v>
      </c>
      <c r="CB24" s="231">
        <v>50</v>
      </c>
      <c r="CC24" s="357" t="s">
        <v>6</v>
      </c>
      <c r="CD24" s="355" t="s">
        <v>370</v>
      </c>
      <c r="CE24" s="356">
        <v>50</v>
      </c>
      <c r="CF24" s="229" t="s">
        <v>6</v>
      </c>
      <c r="CG24" s="230" t="s">
        <v>370</v>
      </c>
      <c r="CH24" s="354">
        <v>-350</v>
      </c>
      <c r="CI24" s="229" t="s">
        <v>6</v>
      </c>
      <c r="CJ24" s="230" t="s">
        <v>370</v>
      </c>
      <c r="CK24" s="354">
        <v>-300</v>
      </c>
      <c r="CL24" s="243"/>
      <c r="CM24" s="230" t="s">
        <v>28</v>
      </c>
      <c r="CN24" s="354">
        <v>16</v>
      </c>
      <c r="CO24" s="243"/>
      <c r="CP24" s="295" t="s">
        <v>408</v>
      </c>
      <c r="CQ24" s="429">
        <v>2</v>
      </c>
      <c r="CR24" s="229" t="s">
        <v>780</v>
      </c>
      <c r="CS24" s="230" t="s">
        <v>31</v>
      </c>
      <c r="CT24" s="231">
        <v>0.2</v>
      </c>
      <c r="CU24" s="229"/>
      <c r="CV24" s="230" t="s">
        <v>6</v>
      </c>
      <c r="CW24" s="231">
        <v>-10</v>
      </c>
      <c r="CX24" s="229" t="s">
        <v>896</v>
      </c>
      <c r="CY24" s="230" t="s">
        <v>53</v>
      </c>
      <c r="CZ24" s="231">
        <v>0</v>
      </c>
      <c r="DA24" s="229" t="s">
        <v>6</v>
      </c>
      <c r="DB24" s="230" t="s">
        <v>370</v>
      </c>
      <c r="DC24" s="231">
        <v>150</v>
      </c>
      <c r="DD24" s="229"/>
      <c r="DE24" s="230" t="s">
        <v>3</v>
      </c>
      <c r="DF24" s="231">
        <v>1</v>
      </c>
      <c r="DG24" s="229"/>
      <c r="DH24" s="230" t="s">
        <v>29</v>
      </c>
      <c r="DI24" s="231">
        <v>1</v>
      </c>
      <c r="DJ24" s="229"/>
      <c r="DK24" s="230" t="s">
        <v>502</v>
      </c>
      <c r="DL24" s="231">
        <v>53</v>
      </c>
      <c r="DM24" s="229"/>
      <c r="DN24" s="230" t="s">
        <v>338</v>
      </c>
      <c r="DO24" s="231">
        <v>1E-4</v>
      </c>
      <c r="DP24" s="229"/>
      <c r="DQ24" s="230" t="s">
        <v>1254</v>
      </c>
      <c r="DR24" s="408">
        <v>20.6</v>
      </c>
      <c r="DS24" s="229"/>
      <c r="DT24" s="332" t="s">
        <v>908</v>
      </c>
      <c r="DU24" s="231">
        <v>35</v>
      </c>
      <c r="DV24" s="229"/>
      <c r="DW24" s="230" t="s">
        <v>29</v>
      </c>
      <c r="DX24" s="231">
        <v>0</v>
      </c>
      <c r="DY24" s="229"/>
      <c r="DZ24" s="230" t="s">
        <v>29</v>
      </c>
      <c r="EA24" s="231">
        <v>0</v>
      </c>
      <c r="EB24" s="229"/>
      <c r="EC24" s="230"/>
      <c r="ED24" s="231"/>
      <c r="EE24" s="229"/>
      <c r="EF24" s="230"/>
      <c r="EG24" s="231"/>
      <c r="EH24" s="229"/>
      <c r="EI24" s="230"/>
      <c r="EJ24" s="231"/>
      <c r="EK24" s="229"/>
      <c r="EL24" s="230"/>
      <c r="EM24" s="231"/>
      <c r="EN24" s="244"/>
      <c r="EO24" s="269" t="str">
        <f t="shared" si="44"/>
        <v>ic_strt</v>
      </c>
      <c r="EP24" s="444" t="s">
        <v>1247</v>
      </c>
      <c r="EQ24" s="360">
        <f t="shared" si="200"/>
        <v>69</v>
      </c>
      <c r="ER24" s="360" t="str">
        <f t="shared" si="201"/>
        <v/>
      </c>
      <c r="ES24" s="360">
        <f t="shared" si="202"/>
        <v>14</v>
      </c>
      <c r="ET24" s="360">
        <f t="shared" si="203"/>
        <v>14</v>
      </c>
      <c r="EU24" s="360" t="str">
        <f t="shared" si="204"/>
        <v/>
      </c>
      <c r="EV24" s="360" t="str">
        <f t="shared" si="205"/>
        <v/>
      </c>
      <c r="EW24" s="360" t="str">
        <f t="shared" si="206"/>
        <v/>
      </c>
      <c r="EX24" s="360">
        <f t="shared" si="207"/>
        <v>12</v>
      </c>
      <c r="EY24" s="360" t="str">
        <f t="shared" si="208"/>
        <v/>
      </c>
      <c r="EZ24" s="360" t="str">
        <f t="shared" si="209"/>
        <v/>
      </c>
      <c r="FA24" s="360" t="str">
        <f t="shared" si="210"/>
        <v/>
      </c>
      <c r="FB24" s="360" t="str">
        <f t="shared" si="211"/>
        <v/>
      </c>
      <c r="FC24" s="360" t="str">
        <f t="shared" si="212"/>
        <v/>
      </c>
      <c r="FD24" s="360" t="str">
        <f t="shared" si="213"/>
        <v/>
      </c>
      <c r="FE24" s="360" t="str">
        <f t="shared" si="214"/>
        <v/>
      </c>
      <c r="FF24" s="360" t="str">
        <f t="shared" si="215"/>
        <v/>
      </c>
      <c r="FG24" s="360" t="str">
        <f t="shared" si="216"/>
        <v/>
      </c>
      <c r="FH24" s="360" t="str">
        <f t="shared" si="217"/>
        <v/>
      </c>
      <c r="FI24" s="360" t="str">
        <f t="shared" si="218"/>
        <v/>
      </c>
      <c r="FJ24" s="360" t="str">
        <f t="shared" si="219"/>
        <v/>
      </c>
      <c r="FK24" s="360" t="str">
        <f t="shared" si="220"/>
        <v/>
      </c>
      <c r="FL24" s="360" t="str">
        <f t="shared" si="221"/>
        <v/>
      </c>
      <c r="FM24" s="360" t="str">
        <f t="shared" si="222"/>
        <v/>
      </c>
      <c r="FN24" s="360" t="str">
        <f t="shared" si="223"/>
        <v/>
      </c>
      <c r="FO24" s="360" t="str">
        <f t="shared" si="224"/>
        <v/>
      </c>
      <c r="FP24" s="360" t="str">
        <f t="shared" si="225"/>
        <v/>
      </c>
      <c r="FQ24" s="360" t="str">
        <f t="shared" si="226"/>
        <v/>
      </c>
      <c r="FR24" s="360" t="str">
        <f t="shared" si="227"/>
        <v/>
      </c>
      <c r="FS24" s="360" t="str">
        <f t="shared" si="228"/>
        <v/>
      </c>
      <c r="FT24" s="360" t="str">
        <f t="shared" si="45"/>
        <v/>
      </c>
      <c r="FU24" s="360" t="str">
        <f t="shared" si="229"/>
        <v/>
      </c>
      <c r="FV24" s="360" t="str">
        <f t="shared" si="230"/>
        <v/>
      </c>
      <c r="FW24" s="360" t="str">
        <f t="shared" si="231"/>
        <v/>
      </c>
      <c r="FX24" s="360" t="str">
        <f t="shared" si="232"/>
        <v/>
      </c>
      <c r="FY24" s="360" t="str">
        <f t="shared" si="233"/>
        <v/>
      </c>
      <c r="FZ24" s="360" t="str">
        <f t="shared" si="234"/>
        <v/>
      </c>
      <c r="GA24" s="360" t="str">
        <f t="shared" si="235"/>
        <v/>
      </c>
      <c r="GB24" s="360" t="str">
        <f t="shared" si="236"/>
        <v/>
      </c>
      <c r="GC24" s="360" t="str">
        <f t="shared" si="237"/>
        <v/>
      </c>
      <c r="GD24" s="360" t="str">
        <f t="shared" si="238"/>
        <v/>
      </c>
      <c r="GE24" s="360" t="str">
        <f t="shared" si="239"/>
        <v/>
      </c>
      <c r="GF24" s="360" t="str">
        <f t="shared" si="240"/>
        <v/>
      </c>
      <c r="GG24" s="360" t="str">
        <f t="shared" si="241"/>
        <v/>
      </c>
      <c r="GH24" s="360" t="str">
        <f t="shared" si="242"/>
        <v/>
      </c>
      <c r="GI24" s="360" t="str">
        <f t="shared" si="243"/>
        <v/>
      </c>
      <c r="GJ24" s="360" t="str">
        <f t="shared" si="244"/>
        <v/>
      </c>
      <c r="GK24" s="444" t="s">
        <v>1247</v>
      </c>
      <c r="GL24" s="361" t="str">
        <f t="shared" si="46"/>
        <v>qwell</v>
      </c>
      <c r="GM24" s="361" t="str">
        <f t="shared" si="47"/>
        <v>-</v>
      </c>
      <c r="GN24" s="361" t="str">
        <f t="shared" si="48"/>
        <v>qwell</v>
      </c>
      <c r="GO24" s="361" t="str">
        <f t="shared" si="49"/>
        <v>qwell</v>
      </c>
      <c r="GP24" s="361" t="str">
        <f t="shared" si="50"/>
        <v>-</v>
      </c>
      <c r="GQ24" s="361" t="str">
        <f t="shared" si="51"/>
        <v>-</v>
      </c>
      <c r="GR24" s="361" t="str">
        <f t="shared" si="52"/>
        <v>-</v>
      </c>
      <c r="GS24" s="361" t="str">
        <f t="shared" si="53"/>
        <v>qwell</v>
      </c>
      <c r="GT24" s="361" t="str">
        <f t="shared" si="54"/>
        <v>-</v>
      </c>
      <c r="GU24" s="361" t="str">
        <f t="shared" si="55"/>
        <v>-</v>
      </c>
      <c r="GV24" s="361" t="str">
        <f t="shared" si="56"/>
        <v>-</v>
      </c>
      <c r="GW24" s="361" t="str">
        <f t="shared" si="57"/>
        <v>-</v>
      </c>
      <c r="GX24" s="361" t="str">
        <f t="shared" si="58"/>
        <v>-</v>
      </c>
      <c r="GY24" s="361" t="str">
        <f t="shared" si="59"/>
        <v>-</v>
      </c>
      <c r="GZ24" s="361" t="str">
        <f t="shared" si="60"/>
        <v>-</v>
      </c>
      <c r="HA24" s="361" t="str">
        <f t="shared" si="61"/>
        <v>-</v>
      </c>
      <c r="HB24" s="361" t="str">
        <f t="shared" si="62"/>
        <v>-</v>
      </c>
      <c r="HC24" s="361" t="str">
        <f t="shared" si="63"/>
        <v>-</v>
      </c>
      <c r="HD24" s="361" t="str">
        <f t="shared" si="64"/>
        <v>-</v>
      </c>
      <c r="HE24" s="361" t="str">
        <f t="shared" si="65"/>
        <v>-</v>
      </c>
      <c r="HF24" s="361" t="str">
        <f t="shared" si="66"/>
        <v>-</v>
      </c>
      <c r="HG24" s="361" t="str">
        <f t="shared" si="67"/>
        <v>-</v>
      </c>
      <c r="HH24" s="361" t="str">
        <f t="shared" si="68"/>
        <v>-</v>
      </c>
      <c r="HI24" s="361" t="str">
        <f t="shared" si="69"/>
        <v>-</v>
      </c>
      <c r="HJ24" s="361" t="str">
        <f t="shared" si="70"/>
        <v>-</v>
      </c>
      <c r="HK24" s="361" t="str">
        <f t="shared" si="71"/>
        <v>-</v>
      </c>
      <c r="HL24" s="361" t="str">
        <f t="shared" si="72"/>
        <v>-</v>
      </c>
      <c r="HM24" s="361" t="str">
        <f t="shared" si="73"/>
        <v>-</v>
      </c>
      <c r="HN24" s="361" t="str">
        <f t="shared" si="74"/>
        <v>-</v>
      </c>
      <c r="HO24" s="361" t="str">
        <f t="shared" si="75"/>
        <v>-</v>
      </c>
      <c r="HP24" s="361" t="str">
        <f t="shared" si="76"/>
        <v>-</v>
      </c>
      <c r="HQ24" s="361" t="str">
        <f t="shared" si="77"/>
        <v>-</v>
      </c>
      <c r="HR24" s="361" t="str">
        <f t="shared" si="78"/>
        <v>-</v>
      </c>
      <c r="HS24" s="361" t="str">
        <f t="shared" si="79"/>
        <v>-</v>
      </c>
      <c r="HT24" s="361" t="str">
        <f t="shared" si="80"/>
        <v>-</v>
      </c>
      <c r="HU24" s="361" t="str">
        <f t="shared" si="81"/>
        <v>-</v>
      </c>
      <c r="HV24" s="361" t="str">
        <f t="shared" si="82"/>
        <v>-</v>
      </c>
      <c r="HW24" s="361" t="str">
        <f t="shared" si="83"/>
        <v>-</v>
      </c>
      <c r="HX24" s="361" t="str">
        <f t="shared" si="84"/>
        <v>-</v>
      </c>
      <c r="HY24" s="361" t="str">
        <f t="shared" si="85"/>
        <v>-</v>
      </c>
      <c r="HZ24" s="361" t="str">
        <f t="shared" si="86"/>
        <v>-</v>
      </c>
      <c r="IA24" s="361" t="str">
        <f t="shared" si="87"/>
        <v>-</v>
      </c>
      <c r="IB24" s="361" t="str">
        <f t="shared" si="88"/>
        <v>-</v>
      </c>
      <c r="IC24" s="361" t="str">
        <f t="shared" si="89"/>
        <v>-</v>
      </c>
      <c r="ID24" s="361" t="str">
        <f t="shared" si="90"/>
        <v>-</v>
      </c>
      <c r="IE24" s="361" t="str">
        <f t="shared" si="91"/>
        <v>-</v>
      </c>
      <c r="IF24" s="444" t="s">
        <v>1247</v>
      </c>
      <c r="IG24" s="56" t="str">
        <f t="shared" si="245"/>
        <v>-</v>
      </c>
      <c r="IH24" s="56" t="str">
        <f t="shared" si="246"/>
        <v>-</v>
      </c>
      <c r="II24" s="56">
        <f t="shared" si="247"/>
        <v>1</v>
      </c>
      <c r="IJ24" s="56">
        <f t="shared" si="248"/>
        <v>0.01</v>
      </c>
      <c r="IK24" s="56" t="str">
        <f t="shared" si="92"/>
        <v>-</v>
      </c>
      <c r="IL24" s="56" t="str">
        <f t="shared" si="93"/>
        <v>-</v>
      </c>
      <c r="IM24" s="56" t="str">
        <f t="shared" si="94"/>
        <v>-</v>
      </c>
      <c r="IN24" s="56">
        <f t="shared" si="95"/>
        <v>1</v>
      </c>
      <c r="IO24" s="56" t="str">
        <f t="shared" si="96"/>
        <v>-</v>
      </c>
      <c r="IP24" s="56" t="str">
        <f t="shared" si="97"/>
        <v>-</v>
      </c>
      <c r="IQ24" s="56" t="str">
        <f t="shared" si="98"/>
        <v>-</v>
      </c>
      <c r="IR24" s="56" t="str">
        <f t="shared" si="99"/>
        <v>-</v>
      </c>
      <c r="IS24" s="56" t="str">
        <f t="shared" si="100"/>
        <v>-</v>
      </c>
      <c r="IT24" s="56" t="str">
        <f t="shared" si="101"/>
        <v>-</v>
      </c>
      <c r="IU24" s="56" t="str">
        <f t="shared" si="102"/>
        <v>-</v>
      </c>
      <c r="IV24" s="56" t="str">
        <f t="shared" si="103"/>
        <v>-</v>
      </c>
      <c r="IW24" s="56" t="str">
        <f t="shared" si="104"/>
        <v>-</v>
      </c>
      <c r="IX24" s="56" t="str">
        <f t="shared" si="105"/>
        <v>-</v>
      </c>
      <c r="IY24" s="56" t="str">
        <f t="shared" si="106"/>
        <v>-</v>
      </c>
      <c r="IZ24" s="56" t="str">
        <f t="shared" si="107"/>
        <v>-</v>
      </c>
      <c r="JA24" s="56" t="str">
        <f t="shared" si="108"/>
        <v>-</v>
      </c>
      <c r="JB24" s="56" t="str">
        <f t="shared" si="109"/>
        <v>-</v>
      </c>
      <c r="JC24" s="56" t="str">
        <f t="shared" si="110"/>
        <v>-</v>
      </c>
      <c r="JD24" s="56" t="str">
        <f t="shared" si="111"/>
        <v>-</v>
      </c>
      <c r="JE24" s="56" t="str">
        <f t="shared" si="112"/>
        <v>-</v>
      </c>
      <c r="JF24" s="56" t="str">
        <f t="shared" si="113"/>
        <v>-</v>
      </c>
      <c r="JG24" s="56" t="str">
        <f t="shared" si="114"/>
        <v>-</v>
      </c>
      <c r="JH24" s="56" t="str">
        <f t="shared" si="115"/>
        <v>-</v>
      </c>
      <c r="JI24" s="56" t="str">
        <f t="shared" si="116"/>
        <v>-</v>
      </c>
      <c r="JJ24" s="56" t="str">
        <f t="shared" si="117"/>
        <v>-</v>
      </c>
      <c r="JK24" s="56" t="str">
        <f t="shared" si="118"/>
        <v>-</v>
      </c>
      <c r="JL24" s="56" t="str">
        <f t="shared" si="119"/>
        <v>-</v>
      </c>
      <c r="JM24" s="56" t="str">
        <f t="shared" si="120"/>
        <v>-</v>
      </c>
      <c r="JN24" s="56" t="str">
        <f t="shared" si="121"/>
        <v>-</v>
      </c>
      <c r="JO24" s="56" t="str">
        <f t="shared" si="122"/>
        <v>-</v>
      </c>
      <c r="JP24" s="56" t="str">
        <f t="shared" si="123"/>
        <v>-</v>
      </c>
      <c r="JQ24" s="56" t="str">
        <f t="shared" si="124"/>
        <v>-</v>
      </c>
      <c r="JR24" s="56" t="str">
        <f t="shared" si="125"/>
        <v>-</v>
      </c>
      <c r="JS24" s="56" t="str">
        <f t="shared" si="126"/>
        <v>-</v>
      </c>
      <c r="JT24" s="56" t="str">
        <f t="shared" si="127"/>
        <v>-</v>
      </c>
      <c r="JU24" s="56" t="str">
        <f t="shared" si="128"/>
        <v>-</v>
      </c>
      <c r="JV24" s="56" t="str">
        <f t="shared" si="129"/>
        <v>-</v>
      </c>
      <c r="JW24" s="56" t="str">
        <f t="shared" si="130"/>
        <v>-</v>
      </c>
      <c r="JX24" s="56" t="str">
        <f t="shared" si="131"/>
        <v>-</v>
      </c>
      <c r="JY24" s="56" t="str">
        <f t="shared" si="132"/>
        <v>-</v>
      </c>
      <c r="JZ24" s="56" t="str">
        <f t="shared" si="133"/>
        <v>-</v>
      </c>
      <c r="KA24" s="444" t="s">
        <v>1247</v>
      </c>
      <c r="KB24" s="360">
        <f>IF(ISNUMBER(INDEX($EQ$15:$GK$521,$B24,EO$11)),MAX(KB$14:KB23)+1,0)</f>
        <v>0</v>
      </c>
      <c r="KC24" s="360">
        <f t="shared" si="249"/>
        <v>84</v>
      </c>
      <c r="KD24" s="373" t="s">
        <v>2</v>
      </c>
      <c r="KE24" s="391" t="str">
        <f t="shared" si="134"/>
        <v/>
      </c>
      <c r="KF24" s="302" t="str">
        <f t="shared" si="135"/>
        <v/>
      </c>
      <c r="KG24" s="69"/>
      <c r="KH24" s="391" t="str">
        <f t="shared" si="136"/>
        <v/>
      </c>
      <c r="KI24" s="302" t="str">
        <f t="shared" si="137"/>
        <v/>
      </c>
      <c r="KJ24" s="69"/>
      <c r="KK24" s="391" t="str">
        <f t="shared" si="138"/>
        <v/>
      </c>
      <c r="KL24" s="302" t="str">
        <f t="shared" si="139"/>
        <v/>
      </c>
      <c r="KM24" s="69"/>
      <c r="KN24" s="391" t="str">
        <f t="shared" si="140"/>
        <v/>
      </c>
      <c r="KO24" s="302" t="str">
        <f t="shared" si="141"/>
        <v/>
      </c>
      <c r="KP24" s="69"/>
      <c r="KQ24" s="391" t="str">
        <f t="shared" si="142"/>
        <v/>
      </c>
      <c r="KR24" s="302" t="str">
        <f t="shared" si="143"/>
        <v/>
      </c>
      <c r="KS24" s="69"/>
      <c r="KT24" s="391" t="str">
        <f t="shared" si="144"/>
        <v/>
      </c>
      <c r="KU24" s="302" t="str">
        <f t="shared" si="145"/>
        <v/>
      </c>
      <c r="KV24" s="69"/>
      <c r="KW24" s="391" t="str">
        <f t="shared" si="146"/>
        <v/>
      </c>
      <c r="KX24" s="302" t="str">
        <f t="shared" si="147"/>
        <v/>
      </c>
      <c r="KY24" s="69"/>
      <c r="KZ24" s="283" t="str">
        <f t="shared" si="148"/>
        <v/>
      </c>
      <c r="LA24" s="26"/>
      <c r="LB24" s="249" t="s">
        <v>655</v>
      </c>
      <c r="LC24" s="246"/>
      <c r="LD24" s="246"/>
      <c r="LE24" s="246"/>
      <c r="LF24" s="246"/>
      <c r="LG24" s="246" t="s">
        <v>818</v>
      </c>
      <c r="LH24" s="246"/>
      <c r="LI24" s="246"/>
      <c r="LJ24" s="246"/>
      <c r="LK24" s="246"/>
      <c r="LL24" s="246"/>
      <c r="LM24" s="246"/>
      <c r="LN24" s="63"/>
      <c r="LO24" s="251">
        <f t="shared" si="149"/>
        <v>10</v>
      </c>
      <c r="LP24" s="251">
        <f t="shared" si="150"/>
        <v>0</v>
      </c>
      <c r="LQ24" s="251">
        <f t="shared" si="151"/>
        <v>0</v>
      </c>
      <c r="LR24" s="251">
        <f t="shared" si="152"/>
        <v>0</v>
      </c>
      <c r="LS24" s="251">
        <f t="shared" si="153"/>
        <v>0</v>
      </c>
      <c r="LT24" s="251">
        <f t="shared" si="154"/>
        <v>10</v>
      </c>
      <c r="LU24" s="251">
        <f t="shared" si="155"/>
        <v>0</v>
      </c>
      <c r="LV24" s="251">
        <f t="shared" si="156"/>
        <v>0</v>
      </c>
      <c r="LW24" s="251">
        <f t="shared" si="157"/>
        <v>0</v>
      </c>
      <c r="LX24" s="251">
        <f t="shared" si="158"/>
        <v>0</v>
      </c>
      <c r="LY24" s="251">
        <f t="shared" si="159"/>
        <v>0</v>
      </c>
      <c r="LZ24" s="251">
        <f t="shared" si="160"/>
        <v>0</v>
      </c>
      <c r="MA24" s="63">
        <f t="shared" si="161"/>
        <v>1</v>
      </c>
      <c r="MB24" s="63">
        <f t="shared" si="162"/>
        <v>0</v>
      </c>
      <c r="MC24" s="63">
        <f t="shared" si="251"/>
        <v>10</v>
      </c>
      <c r="MD24" s="63">
        <f t="shared" si="250"/>
        <v>10</v>
      </c>
      <c r="ME24" s="63" t="str">
        <f t="shared" si="163"/>
        <v>DISV</v>
      </c>
      <c r="MF24" s="315">
        <f t="shared" si="164"/>
        <v>109</v>
      </c>
      <c r="MG24" s="315">
        <f>IF(ISNUMBER(MATCH(EO24,$ME$15:$ME$520,0)),0,MAX(MG$14:MG23)+1)</f>
        <v>0</v>
      </c>
      <c r="MH24" s="315" t="str">
        <f t="shared" si="165"/>
        <v/>
      </c>
      <c r="MI24" s="367">
        <f t="shared" si="166"/>
        <v>10</v>
      </c>
      <c r="MJ24" s="341"/>
      <c r="MK24" s="342" t="str">
        <f t="shared" si="167"/>
        <v>44_p8</v>
      </c>
      <c r="ML24" s="456" t="s">
        <v>624</v>
      </c>
      <c r="MM24" s="343"/>
      <c r="MN24" s="26" t="str">
        <f>IF(IF(ISNUMBER(SEARCH("flopy",MP24))=TRUE,1,0)=1,MAX(MN$15:MN23)+1,"")</f>
        <v/>
      </c>
      <c r="MO24" s="238"/>
      <c r="MP24" s="411" t="s">
        <v>945</v>
      </c>
      <c r="MQ24" s="26">
        <f>IF(IF(ISNUMBER(SEARCH("flopy",MS24))=TRUE,1,0)=1,MAX(MQ$15:MQ23)+1,"")</f>
        <v>9</v>
      </c>
      <c r="MR24" s="238"/>
      <c r="MS24" s="411" t="s">
        <v>957</v>
      </c>
      <c r="MT24" s="59"/>
      <c r="MU24" s="26">
        <f>IF(IF(ISNUMBER(SEARCH("flopy",MW24))=TRUE,1,0)=1,MAX(MU$15:MU23)+1,"")</f>
        <v>6</v>
      </c>
      <c r="MV24" s="238" t="str">
        <f t="shared" si="252"/>
        <v>new</v>
      </c>
      <c r="MW24" s="411" t="s">
        <v>1219</v>
      </c>
      <c r="MX24" s="59"/>
      <c r="MY24" s="59"/>
      <c r="MZ24" s="59"/>
      <c r="NA24" s="59"/>
      <c r="NB24" s="26" t="s">
        <v>2</v>
      </c>
      <c r="NC24" s="59"/>
      <c r="ND24" s="59"/>
      <c r="NE24" s="59"/>
      <c r="NF24" s="59"/>
      <c r="NG24" s="59"/>
      <c r="NH24" s="59"/>
      <c r="NI24" s="59"/>
      <c r="NJ24" s="59"/>
      <c r="NK24" s="26" t="s">
        <v>2</v>
      </c>
      <c r="NL24" s="453" t="s">
        <v>345</v>
      </c>
      <c r="NM24" s="307" t="s">
        <v>2</v>
      </c>
      <c r="NN24" s="59"/>
      <c r="NO24" s="203"/>
      <c r="NP24" s="203"/>
      <c r="NQ24" s="203"/>
      <c r="NR24" s="18"/>
      <c r="NS24" s="155"/>
      <c r="NT24" s="155"/>
      <c r="NU24" s="155"/>
      <c r="NV24" s="155"/>
      <c r="NW24" s="155"/>
      <c r="NX24" s="155"/>
      <c r="NY24" s="155"/>
      <c r="NZ24" s="155"/>
      <c r="OA24" s="155"/>
      <c r="OB24" s="155"/>
      <c r="OC24" s="155"/>
      <c r="OD24" s="84"/>
      <c r="OE24" s="172">
        <v>7.1589960000000008E-2</v>
      </c>
      <c r="OF24" s="111">
        <v>840.8</v>
      </c>
      <c r="OG24" s="112">
        <v>837.86946715696115</v>
      </c>
      <c r="OH24" s="102">
        <v>1.8437706232071001</v>
      </c>
      <c r="OI24" s="115">
        <v>839.47979999999995</v>
      </c>
      <c r="OJ24" s="131">
        <v>19</v>
      </c>
      <c r="OK24" s="160">
        <v>1.8437706232071001</v>
      </c>
      <c r="OL24" s="121">
        <v>839.20690000000002</v>
      </c>
      <c r="OM24" s="166">
        <v>7.1590000000000001E-2</v>
      </c>
      <c r="ON24" s="125">
        <v>837</v>
      </c>
      <c r="OO24" s="83">
        <v>3</v>
      </c>
      <c r="OP24" s="92">
        <v>1.8437706232071001</v>
      </c>
      <c r="OQ24" s="132">
        <v>839.20690000000002</v>
      </c>
      <c r="OR24" s="128">
        <f t="shared" si="9"/>
        <v>7.1590000000000001E-2</v>
      </c>
      <c r="OS24" s="109"/>
      <c r="OT24" s="128">
        <v>7.1589960000000008E-2</v>
      </c>
      <c r="OU24" s="143">
        <f t="shared" si="10"/>
        <v>7.1590000000000001E-2</v>
      </c>
      <c r="OV24" s="143">
        <f t="shared" si="11"/>
        <v>1.7181600000000001</v>
      </c>
      <c r="OW24" s="143">
        <f t="shared" si="12"/>
        <v>103.0896</v>
      </c>
      <c r="OX24" s="143">
        <f t="shared" si="13"/>
        <v>103.0896</v>
      </c>
      <c r="OY24" s="84"/>
      <c r="OZ24" s="59"/>
      <c r="PA24" s="251" t="str">
        <f t="shared" si="168"/>
        <v/>
      </c>
      <c r="PB24" s="251" t="str">
        <f t="shared" si="169"/>
        <v/>
      </c>
      <c r="PC24" s="251" t="str">
        <f t="shared" si="170"/>
        <v/>
      </c>
      <c r="PD24" s="251" t="str">
        <f t="shared" si="171"/>
        <v/>
      </c>
      <c r="PE24" s="251" t="str">
        <f t="shared" si="172"/>
        <v/>
      </c>
      <c r="PF24" s="251" t="str">
        <f t="shared" si="173"/>
        <v/>
      </c>
      <c r="PG24" s="251" t="str">
        <f t="shared" si="174"/>
        <v/>
      </c>
      <c r="PH24" s="251" t="str">
        <f t="shared" si="175"/>
        <v/>
      </c>
      <c r="PI24" s="251" t="str">
        <f t="shared" si="176"/>
        <v/>
      </c>
      <c r="PJ24" s="251" t="str">
        <f t="shared" si="177"/>
        <v/>
      </c>
      <c r="PK24" s="251" t="str">
        <f t="shared" si="178"/>
        <v/>
      </c>
      <c r="PL24" s="251" t="str">
        <f t="shared" si="179"/>
        <v/>
      </c>
      <c r="PM24" s="251" t="str">
        <f t="shared" si="180"/>
        <v/>
      </c>
      <c r="PN24" s="251" t="str">
        <f t="shared" si="181"/>
        <v/>
      </c>
      <c r="PO24" s="251" t="str">
        <f t="shared" si="182"/>
        <v/>
      </c>
      <c r="PP24" s="251" t="str">
        <f t="shared" si="183"/>
        <v/>
      </c>
      <c r="PQ24" s="251" t="str">
        <f t="shared" si="184"/>
        <v/>
      </c>
      <c r="PR24" s="251" t="str">
        <f t="shared" si="185"/>
        <v>DISV</v>
      </c>
      <c r="PS24" s="251" t="str">
        <f t="shared" si="186"/>
        <v/>
      </c>
      <c r="PT24" s="251" t="str">
        <f t="shared" si="187"/>
        <v/>
      </c>
      <c r="PU24" s="251" t="str">
        <f t="shared" si="188"/>
        <v/>
      </c>
      <c r="PV24" s="251" t="str">
        <f t="shared" si="189"/>
        <v/>
      </c>
      <c r="PW24" s="251" t="str">
        <f t="shared" si="190"/>
        <v/>
      </c>
      <c r="PX24" s="251" t="str">
        <f t="shared" si="191"/>
        <v/>
      </c>
      <c r="PY24" s="251" t="str">
        <f t="shared" si="192"/>
        <v/>
      </c>
      <c r="PZ24" s="251" t="str">
        <f t="shared" si="193"/>
        <v/>
      </c>
      <c r="QA24" s="251" t="str">
        <f t="shared" si="194"/>
        <v/>
      </c>
      <c r="QB24" s="251" t="str">
        <f t="shared" si="195"/>
        <v/>
      </c>
      <c r="QC24" s="251" t="str">
        <f t="shared" si="196"/>
        <v/>
      </c>
      <c r="QD24" s="251" t="str">
        <f t="shared" si="197"/>
        <v/>
      </c>
      <c r="QE24" s="251" t="str">
        <f t="shared" si="198"/>
        <v>DISV</v>
      </c>
      <c r="QF24" s="63">
        <f t="shared" si="199"/>
        <v>1</v>
      </c>
      <c r="QG24" s="26" t="s">
        <v>2</v>
      </c>
      <c r="QH24" s="59"/>
      <c r="QI24" s="59"/>
      <c r="QJ24" s="59"/>
      <c r="QK24" s="59"/>
      <c r="QL24" s="59"/>
      <c r="QM24" s="59"/>
      <c r="QN24" s="59"/>
    </row>
    <row r="25" spans="1:456" s="3" customFormat="1" ht="6" customHeight="1" x14ac:dyDescent="0.15">
      <c r="A25" s="54" t="s">
        <v>665</v>
      </c>
      <c r="B25" s="447">
        <f t="shared" si="43"/>
        <v>11</v>
      </c>
      <c r="C25" s="72" t="s">
        <v>80</v>
      </c>
      <c r="D25" s="339" t="s">
        <v>848</v>
      </c>
      <c r="E25" s="59"/>
      <c r="F25" s="229"/>
      <c r="G25" s="295" t="s">
        <v>45</v>
      </c>
      <c r="H25" s="295">
        <v>3</v>
      </c>
      <c r="I25" s="229"/>
      <c r="J25" s="295" t="s">
        <v>5</v>
      </c>
      <c r="K25" s="295">
        <v>0.16</v>
      </c>
      <c r="L25" s="229"/>
      <c r="M25" s="295" t="s">
        <v>0</v>
      </c>
      <c r="N25" s="295">
        <v>365</v>
      </c>
      <c r="O25" s="229"/>
      <c r="P25" s="295" t="s">
        <v>30</v>
      </c>
      <c r="Q25" s="295">
        <v>0.14000000000000001</v>
      </c>
      <c r="R25" s="229"/>
      <c r="S25" s="295" t="s">
        <v>153</v>
      </c>
      <c r="T25" s="295">
        <v>1</v>
      </c>
      <c r="U25" s="229"/>
      <c r="V25" s="295" t="s">
        <v>40</v>
      </c>
      <c r="W25" s="295">
        <f>W14</f>
        <v>0</v>
      </c>
      <c r="X25" s="229"/>
      <c r="Y25" s="295" t="s">
        <v>27</v>
      </c>
      <c r="Z25" s="295">
        <v>40</v>
      </c>
      <c r="AA25" s="229"/>
      <c r="AB25" s="295" t="s">
        <v>11</v>
      </c>
      <c r="AC25" s="295">
        <f>0.005*86400</f>
        <v>432</v>
      </c>
      <c r="AD25" s="229"/>
      <c r="AE25" s="295" t="s">
        <v>103</v>
      </c>
      <c r="AF25" s="295">
        <v>10</v>
      </c>
      <c r="AG25" s="229"/>
      <c r="AH25" s="295" t="s">
        <v>604</v>
      </c>
      <c r="AI25" s="295" t="s">
        <v>286</v>
      </c>
      <c r="AJ25" s="229"/>
      <c r="AK25" s="295" t="s">
        <v>149</v>
      </c>
      <c r="AL25" s="295" t="str">
        <f>_xlfn.CONCAT(365*86400,",",365*86400)</f>
        <v>31536000,31536000</v>
      </c>
      <c r="AM25" s="229" t="s">
        <v>11</v>
      </c>
      <c r="AN25" s="295" t="s">
        <v>173</v>
      </c>
      <c r="AO25" s="295" t="s">
        <v>293</v>
      </c>
      <c r="AP25" s="243"/>
      <c r="AQ25" s="295" t="s">
        <v>82</v>
      </c>
      <c r="AR25" s="290">
        <v>1</v>
      </c>
      <c r="AS25" s="243"/>
      <c r="AT25" s="295" t="s">
        <v>15</v>
      </c>
      <c r="AU25" s="290">
        <v>500</v>
      </c>
      <c r="AV25" s="229"/>
      <c r="AW25" s="230" t="s">
        <v>4</v>
      </c>
      <c r="AX25" s="231" t="s">
        <v>378</v>
      </c>
      <c r="AY25" s="229"/>
      <c r="AZ25" s="295" t="s">
        <v>896</v>
      </c>
      <c r="BA25" s="295">
        <v>50</v>
      </c>
      <c r="BB25" s="229"/>
      <c r="BC25" s="295" t="s">
        <v>896</v>
      </c>
      <c r="BD25" s="295">
        <v>0</v>
      </c>
      <c r="BE25" s="229" t="s">
        <v>402</v>
      </c>
      <c r="BF25" s="295" t="s">
        <v>33</v>
      </c>
      <c r="BG25" s="295" t="s">
        <v>394</v>
      </c>
      <c r="BH25" s="229"/>
      <c r="BI25" s="295" t="s">
        <v>33</v>
      </c>
      <c r="BJ25" s="295" t="s">
        <v>394</v>
      </c>
      <c r="BK25" s="243"/>
      <c r="BL25" s="295"/>
      <c r="BM25" s="429"/>
      <c r="BN25" s="243"/>
      <c r="BO25" s="295"/>
      <c r="BP25" s="429"/>
      <c r="BQ25" s="229" t="s">
        <v>779</v>
      </c>
      <c r="BR25" s="295" t="s">
        <v>412</v>
      </c>
      <c r="BS25" s="295">
        <v>4.0000000000000002E-4</v>
      </c>
      <c r="BT25" s="243"/>
      <c r="BU25" s="295" t="s">
        <v>896</v>
      </c>
      <c r="BV25" s="290" t="s">
        <v>417</v>
      </c>
      <c r="BW25" s="243" t="s">
        <v>440</v>
      </c>
      <c r="BX25" s="295" t="s">
        <v>111</v>
      </c>
      <c r="BY25" s="290">
        <v>9.9999999999999995E-7</v>
      </c>
      <c r="BZ25" s="229"/>
      <c r="CA25" s="230" t="s">
        <v>896</v>
      </c>
      <c r="CB25" s="231">
        <v>115</v>
      </c>
      <c r="CC25" s="229"/>
      <c r="CD25" s="230" t="s">
        <v>896</v>
      </c>
      <c r="CE25" s="231">
        <v>115</v>
      </c>
      <c r="CF25" s="229" t="s">
        <v>896</v>
      </c>
      <c r="CG25" s="230" t="s">
        <v>53</v>
      </c>
      <c r="CH25" s="354" t="s">
        <v>900</v>
      </c>
      <c r="CI25" s="229" t="s">
        <v>896</v>
      </c>
      <c r="CJ25" s="230" t="s">
        <v>891</v>
      </c>
      <c r="CK25" s="354" t="s">
        <v>1241</v>
      </c>
      <c r="CL25" s="243"/>
      <c r="CM25" s="230" t="s">
        <v>27</v>
      </c>
      <c r="CN25" s="354">
        <v>27</v>
      </c>
      <c r="CO25" s="243"/>
      <c r="CP25" s="295" t="s">
        <v>403</v>
      </c>
      <c r="CQ25" s="429" t="s">
        <v>936</v>
      </c>
      <c r="CR25" s="229"/>
      <c r="CS25" s="230" t="s">
        <v>373</v>
      </c>
      <c r="CT25" s="270">
        <v>4.0000000000000001E-3</v>
      </c>
      <c r="CU25" s="229" t="s">
        <v>896</v>
      </c>
      <c r="CV25" s="230" t="s">
        <v>53</v>
      </c>
      <c r="CW25" s="270">
        <v>0</v>
      </c>
      <c r="CX25" s="229"/>
      <c r="CY25" s="230" t="s">
        <v>39</v>
      </c>
      <c r="CZ25" s="231">
        <v>0</v>
      </c>
      <c r="DA25" s="229"/>
      <c r="DB25" s="230" t="s">
        <v>49</v>
      </c>
      <c r="DC25" s="270">
        <v>0.1</v>
      </c>
      <c r="DD25" s="229"/>
      <c r="DE25" s="230"/>
      <c r="DF25" s="231"/>
      <c r="DG25" s="229"/>
      <c r="DH25" s="230" t="s">
        <v>6</v>
      </c>
      <c r="DI25" s="270">
        <v>0</v>
      </c>
      <c r="DJ25" s="229"/>
      <c r="DK25" s="230" t="s">
        <v>131</v>
      </c>
      <c r="DL25" s="231" t="s">
        <v>131</v>
      </c>
      <c r="DM25" s="229"/>
      <c r="DN25" s="230" t="s">
        <v>339</v>
      </c>
      <c r="DO25" s="231">
        <v>5</v>
      </c>
      <c r="DP25" s="229"/>
      <c r="DQ25" s="230" t="s">
        <v>1255</v>
      </c>
      <c r="DR25" s="408">
        <v>13.7</v>
      </c>
      <c r="DS25" s="229"/>
      <c r="DT25" s="332" t="s">
        <v>909</v>
      </c>
      <c r="DU25" s="231">
        <v>25</v>
      </c>
      <c r="DV25" s="229" t="s">
        <v>896</v>
      </c>
      <c r="DW25" s="230" t="s">
        <v>53</v>
      </c>
      <c r="DX25" s="270">
        <v>0</v>
      </c>
      <c r="DY25" s="229" t="s">
        <v>6</v>
      </c>
      <c r="DZ25" s="230" t="s">
        <v>370</v>
      </c>
      <c r="EA25" s="408">
        <v>-30.5</v>
      </c>
      <c r="EB25" s="229"/>
      <c r="EC25" s="230"/>
      <c r="ED25" s="270"/>
      <c r="EE25" s="229"/>
      <c r="EF25" s="230"/>
      <c r="EG25" s="270"/>
      <c r="EH25" s="229"/>
      <c r="EI25" s="230"/>
      <c r="EJ25" s="231"/>
      <c r="EK25" s="229"/>
      <c r="EL25" s="230"/>
      <c r="EM25" s="231"/>
      <c r="EN25" s="244"/>
      <c r="EO25" s="269" t="str">
        <f t="shared" si="44"/>
        <v>IMS</v>
      </c>
      <c r="EP25" s="444" t="s">
        <v>1247</v>
      </c>
      <c r="EQ25" s="360">
        <f t="shared" si="200"/>
        <v>70</v>
      </c>
      <c r="ER25" s="360" t="str">
        <f t="shared" si="201"/>
        <v/>
      </c>
      <c r="ES25" s="360">
        <f t="shared" si="202"/>
        <v>15</v>
      </c>
      <c r="ET25" s="360">
        <f t="shared" si="203"/>
        <v>15</v>
      </c>
      <c r="EU25" s="360" t="str">
        <f t="shared" si="204"/>
        <v/>
      </c>
      <c r="EV25" s="360" t="str">
        <f t="shared" si="205"/>
        <v/>
      </c>
      <c r="EW25" s="360" t="str">
        <f t="shared" si="206"/>
        <v/>
      </c>
      <c r="EX25" s="360">
        <f t="shared" si="207"/>
        <v>13</v>
      </c>
      <c r="EY25" s="360" t="str">
        <f t="shared" si="208"/>
        <v/>
      </c>
      <c r="EZ25" s="360" t="str">
        <f t="shared" si="209"/>
        <v/>
      </c>
      <c r="FA25" s="360" t="str">
        <f t="shared" si="210"/>
        <v/>
      </c>
      <c r="FB25" s="360" t="str">
        <f t="shared" si="211"/>
        <v/>
      </c>
      <c r="FC25" s="360" t="str">
        <f t="shared" si="212"/>
        <v/>
      </c>
      <c r="FD25" s="360" t="str">
        <f t="shared" si="213"/>
        <v/>
      </c>
      <c r="FE25" s="360" t="str">
        <f t="shared" si="214"/>
        <v/>
      </c>
      <c r="FF25" s="360" t="str">
        <f t="shared" si="215"/>
        <v/>
      </c>
      <c r="FG25" s="360" t="str">
        <f t="shared" si="216"/>
        <v/>
      </c>
      <c r="FH25" s="360" t="str">
        <f t="shared" si="217"/>
        <v/>
      </c>
      <c r="FI25" s="360" t="str">
        <f t="shared" si="218"/>
        <v/>
      </c>
      <c r="FJ25" s="360" t="str">
        <f t="shared" si="219"/>
        <v/>
      </c>
      <c r="FK25" s="360" t="str">
        <f t="shared" si="220"/>
        <v/>
      </c>
      <c r="FL25" s="360" t="str">
        <f t="shared" si="221"/>
        <v/>
      </c>
      <c r="FM25" s="360" t="str">
        <f t="shared" si="222"/>
        <v/>
      </c>
      <c r="FN25" s="360" t="str">
        <f t="shared" si="223"/>
        <v/>
      </c>
      <c r="FO25" s="360" t="str">
        <f t="shared" si="224"/>
        <v/>
      </c>
      <c r="FP25" s="360" t="str">
        <f t="shared" si="225"/>
        <v/>
      </c>
      <c r="FQ25" s="360" t="str">
        <f t="shared" si="226"/>
        <v/>
      </c>
      <c r="FR25" s="360" t="str">
        <f t="shared" si="227"/>
        <v/>
      </c>
      <c r="FS25" s="360" t="str">
        <f t="shared" si="228"/>
        <v/>
      </c>
      <c r="FT25" s="360" t="str">
        <f t="shared" si="45"/>
        <v/>
      </c>
      <c r="FU25" s="360" t="str">
        <f t="shared" si="229"/>
        <v/>
      </c>
      <c r="FV25" s="360" t="str">
        <f t="shared" si="230"/>
        <v/>
      </c>
      <c r="FW25" s="360" t="str">
        <f t="shared" si="231"/>
        <v/>
      </c>
      <c r="FX25" s="360" t="str">
        <f t="shared" si="232"/>
        <v/>
      </c>
      <c r="FY25" s="360" t="str">
        <f t="shared" si="233"/>
        <v/>
      </c>
      <c r="FZ25" s="360" t="str">
        <f t="shared" si="234"/>
        <v/>
      </c>
      <c r="GA25" s="360" t="str">
        <f t="shared" si="235"/>
        <v/>
      </c>
      <c r="GB25" s="360" t="str">
        <f t="shared" si="236"/>
        <v/>
      </c>
      <c r="GC25" s="360" t="str">
        <f t="shared" si="237"/>
        <v/>
      </c>
      <c r="GD25" s="360" t="str">
        <f t="shared" si="238"/>
        <v/>
      </c>
      <c r="GE25" s="360" t="str">
        <f t="shared" si="239"/>
        <v/>
      </c>
      <c r="GF25" s="360" t="str">
        <f t="shared" si="240"/>
        <v/>
      </c>
      <c r="GG25" s="360" t="str">
        <f t="shared" si="241"/>
        <v/>
      </c>
      <c r="GH25" s="360" t="str">
        <f t="shared" si="242"/>
        <v/>
      </c>
      <c r="GI25" s="360" t="str">
        <f t="shared" si="243"/>
        <v/>
      </c>
      <c r="GJ25" s="360" t="str">
        <f t="shared" si="244"/>
        <v/>
      </c>
      <c r="GK25" s="444" t="s">
        <v>1247</v>
      </c>
      <c r="GL25" s="361" t="str">
        <f t="shared" si="46"/>
        <v>cwell</v>
      </c>
      <c r="GM25" s="361" t="str">
        <f t="shared" si="47"/>
        <v>-</v>
      </c>
      <c r="GN25" s="361" t="str">
        <f t="shared" si="48"/>
        <v>cwell</v>
      </c>
      <c r="GO25" s="361" t="str">
        <f t="shared" si="49"/>
        <v>cwell</v>
      </c>
      <c r="GP25" s="361" t="str">
        <f t="shared" si="50"/>
        <v>-</v>
      </c>
      <c r="GQ25" s="361" t="str">
        <f t="shared" si="51"/>
        <v>-</v>
      </c>
      <c r="GR25" s="361" t="str">
        <f t="shared" si="52"/>
        <v>-</v>
      </c>
      <c r="GS25" s="361" t="str">
        <f t="shared" si="53"/>
        <v>cwell</v>
      </c>
      <c r="GT25" s="361" t="str">
        <f t="shared" si="54"/>
        <v>-</v>
      </c>
      <c r="GU25" s="361" t="str">
        <f t="shared" si="55"/>
        <v>-</v>
      </c>
      <c r="GV25" s="361" t="str">
        <f t="shared" si="56"/>
        <v>-</v>
      </c>
      <c r="GW25" s="361" t="str">
        <f t="shared" si="57"/>
        <v>-</v>
      </c>
      <c r="GX25" s="361" t="str">
        <f t="shared" si="58"/>
        <v>-</v>
      </c>
      <c r="GY25" s="361" t="str">
        <f t="shared" si="59"/>
        <v>-</v>
      </c>
      <c r="GZ25" s="361" t="str">
        <f t="shared" si="60"/>
        <v>-</v>
      </c>
      <c r="HA25" s="361" t="str">
        <f t="shared" si="61"/>
        <v>-</v>
      </c>
      <c r="HB25" s="361" t="str">
        <f t="shared" si="62"/>
        <v>-</v>
      </c>
      <c r="HC25" s="361" t="str">
        <f t="shared" si="63"/>
        <v>-</v>
      </c>
      <c r="HD25" s="361" t="str">
        <f t="shared" si="64"/>
        <v>-</v>
      </c>
      <c r="HE25" s="361" t="str">
        <f t="shared" si="65"/>
        <v>-</v>
      </c>
      <c r="HF25" s="361" t="str">
        <f t="shared" si="66"/>
        <v>-</v>
      </c>
      <c r="HG25" s="361" t="str">
        <f t="shared" si="67"/>
        <v>-</v>
      </c>
      <c r="HH25" s="361" t="str">
        <f t="shared" si="68"/>
        <v>-</v>
      </c>
      <c r="HI25" s="361" t="str">
        <f t="shared" si="69"/>
        <v>-</v>
      </c>
      <c r="HJ25" s="361" t="str">
        <f t="shared" si="70"/>
        <v>-</v>
      </c>
      <c r="HK25" s="361" t="str">
        <f t="shared" si="71"/>
        <v>-</v>
      </c>
      <c r="HL25" s="361" t="str">
        <f t="shared" si="72"/>
        <v>-</v>
      </c>
      <c r="HM25" s="361" t="str">
        <f t="shared" si="73"/>
        <v>-</v>
      </c>
      <c r="HN25" s="361" t="str">
        <f t="shared" si="74"/>
        <v>-</v>
      </c>
      <c r="HO25" s="361" t="str">
        <f t="shared" si="75"/>
        <v>-</v>
      </c>
      <c r="HP25" s="361" t="str">
        <f t="shared" si="76"/>
        <v>-</v>
      </c>
      <c r="HQ25" s="361" t="str">
        <f t="shared" si="77"/>
        <v>-</v>
      </c>
      <c r="HR25" s="361" t="str">
        <f t="shared" si="78"/>
        <v>-</v>
      </c>
      <c r="HS25" s="361" t="str">
        <f t="shared" si="79"/>
        <v>-</v>
      </c>
      <c r="HT25" s="361" t="str">
        <f t="shared" si="80"/>
        <v>-</v>
      </c>
      <c r="HU25" s="361" t="str">
        <f t="shared" si="81"/>
        <v>-</v>
      </c>
      <c r="HV25" s="361" t="str">
        <f t="shared" si="82"/>
        <v>-</v>
      </c>
      <c r="HW25" s="361" t="str">
        <f t="shared" si="83"/>
        <v>-</v>
      </c>
      <c r="HX25" s="361" t="str">
        <f t="shared" si="84"/>
        <v>-</v>
      </c>
      <c r="HY25" s="361" t="str">
        <f t="shared" si="85"/>
        <v>-</v>
      </c>
      <c r="HZ25" s="361" t="str">
        <f t="shared" si="86"/>
        <v>-</v>
      </c>
      <c r="IA25" s="361" t="str">
        <f t="shared" si="87"/>
        <v>-</v>
      </c>
      <c r="IB25" s="361" t="str">
        <f t="shared" si="88"/>
        <v>-</v>
      </c>
      <c r="IC25" s="361" t="str">
        <f t="shared" si="89"/>
        <v>-</v>
      </c>
      <c r="ID25" s="361" t="str">
        <f t="shared" si="90"/>
        <v>-</v>
      </c>
      <c r="IE25" s="361" t="str">
        <f t="shared" si="91"/>
        <v>-</v>
      </c>
      <c r="IF25" s="444" t="s">
        <v>1247</v>
      </c>
      <c r="IG25" s="56" t="str">
        <f t="shared" si="245"/>
        <v>-</v>
      </c>
      <c r="IH25" s="56" t="str">
        <f t="shared" si="246"/>
        <v>-</v>
      </c>
      <c r="II25" s="56">
        <f t="shared" si="247"/>
        <v>1000</v>
      </c>
      <c r="IJ25" s="56">
        <f t="shared" si="248"/>
        <v>1000</v>
      </c>
      <c r="IK25" s="56" t="str">
        <f t="shared" si="92"/>
        <v>-</v>
      </c>
      <c r="IL25" s="56" t="str">
        <f t="shared" si="93"/>
        <v>-</v>
      </c>
      <c r="IM25" s="56" t="str">
        <f t="shared" si="94"/>
        <v>-</v>
      </c>
      <c r="IN25" s="56">
        <f t="shared" si="95"/>
        <v>100</v>
      </c>
      <c r="IO25" s="56" t="str">
        <f t="shared" si="96"/>
        <v>-</v>
      </c>
      <c r="IP25" s="56" t="str">
        <f t="shared" si="97"/>
        <v>-</v>
      </c>
      <c r="IQ25" s="56" t="str">
        <f t="shared" si="98"/>
        <v>-</v>
      </c>
      <c r="IR25" s="56" t="str">
        <f t="shared" si="99"/>
        <v>-</v>
      </c>
      <c r="IS25" s="56" t="str">
        <f t="shared" si="100"/>
        <v>-</v>
      </c>
      <c r="IT25" s="56" t="str">
        <f t="shared" si="101"/>
        <v>-</v>
      </c>
      <c r="IU25" s="56" t="str">
        <f t="shared" si="102"/>
        <v>-</v>
      </c>
      <c r="IV25" s="56" t="str">
        <f t="shared" si="103"/>
        <v>-</v>
      </c>
      <c r="IW25" s="56" t="str">
        <f t="shared" si="104"/>
        <v>-</v>
      </c>
      <c r="IX25" s="56" t="str">
        <f t="shared" si="105"/>
        <v>-</v>
      </c>
      <c r="IY25" s="56" t="str">
        <f t="shared" si="106"/>
        <v>-</v>
      </c>
      <c r="IZ25" s="56" t="str">
        <f t="shared" si="107"/>
        <v>-</v>
      </c>
      <c r="JA25" s="56" t="str">
        <f t="shared" si="108"/>
        <v>-</v>
      </c>
      <c r="JB25" s="56" t="str">
        <f t="shared" si="109"/>
        <v>-</v>
      </c>
      <c r="JC25" s="56" t="str">
        <f t="shared" si="110"/>
        <v>-</v>
      </c>
      <c r="JD25" s="56" t="str">
        <f t="shared" si="111"/>
        <v>-</v>
      </c>
      <c r="JE25" s="56" t="str">
        <f t="shared" si="112"/>
        <v>-</v>
      </c>
      <c r="JF25" s="56" t="str">
        <f t="shared" si="113"/>
        <v>-</v>
      </c>
      <c r="JG25" s="56" t="str">
        <f t="shared" si="114"/>
        <v>-</v>
      </c>
      <c r="JH25" s="56" t="str">
        <f t="shared" si="115"/>
        <v>-</v>
      </c>
      <c r="JI25" s="56" t="str">
        <f t="shared" si="116"/>
        <v>-</v>
      </c>
      <c r="JJ25" s="56" t="str">
        <f t="shared" si="117"/>
        <v>-</v>
      </c>
      <c r="JK25" s="56" t="str">
        <f t="shared" si="118"/>
        <v>-</v>
      </c>
      <c r="JL25" s="56" t="str">
        <f t="shared" si="119"/>
        <v>-</v>
      </c>
      <c r="JM25" s="56" t="str">
        <f t="shared" si="120"/>
        <v>-</v>
      </c>
      <c r="JN25" s="56" t="str">
        <f t="shared" si="121"/>
        <v>-</v>
      </c>
      <c r="JO25" s="56" t="str">
        <f t="shared" si="122"/>
        <v>-</v>
      </c>
      <c r="JP25" s="56" t="str">
        <f t="shared" si="123"/>
        <v>-</v>
      </c>
      <c r="JQ25" s="56" t="str">
        <f t="shared" si="124"/>
        <v>-</v>
      </c>
      <c r="JR25" s="56" t="str">
        <f t="shared" si="125"/>
        <v>-</v>
      </c>
      <c r="JS25" s="56" t="str">
        <f t="shared" si="126"/>
        <v>-</v>
      </c>
      <c r="JT25" s="56" t="str">
        <f t="shared" si="127"/>
        <v>-</v>
      </c>
      <c r="JU25" s="56" t="str">
        <f t="shared" si="128"/>
        <v>-</v>
      </c>
      <c r="JV25" s="56" t="str">
        <f t="shared" si="129"/>
        <v>-</v>
      </c>
      <c r="JW25" s="56" t="str">
        <f t="shared" si="130"/>
        <v>-</v>
      </c>
      <c r="JX25" s="56" t="str">
        <f t="shared" si="131"/>
        <v>-</v>
      </c>
      <c r="JY25" s="56" t="str">
        <f t="shared" si="132"/>
        <v>-</v>
      </c>
      <c r="JZ25" s="56" t="str">
        <f t="shared" si="133"/>
        <v>-</v>
      </c>
      <c r="KA25" s="444" t="s">
        <v>1247</v>
      </c>
      <c r="KB25" s="360">
        <f>IF(ISNUMBER(INDEX($EQ$15:$GK$521,$B25,EO$11)),MAX(KB$14:KB24)+1,0)</f>
        <v>0</v>
      </c>
      <c r="KC25" s="360">
        <f t="shared" si="249"/>
        <v>88</v>
      </c>
      <c r="KD25" s="373" t="s">
        <v>2</v>
      </c>
      <c r="KE25" s="391" t="str">
        <f t="shared" si="134"/>
        <v>DIS</v>
      </c>
      <c r="KF25" s="302" t="str">
        <f t="shared" si="135"/>
        <v>---------------</v>
      </c>
      <c r="KG25" s="69"/>
      <c r="KH25" s="391" t="str">
        <f t="shared" si="136"/>
        <v/>
      </c>
      <c r="KI25" s="302" t="str">
        <f t="shared" si="137"/>
        <v/>
      </c>
      <c r="KJ25" s="69"/>
      <c r="KK25" s="391" t="str">
        <f t="shared" si="138"/>
        <v/>
      </c>
      <c r="KL25" s="302" t="str">
        <f t="shared" si="139"/>
        <v/>
      </c>
      <c r="KM25" s="69"/>
      <c r="KN25" s="391" t="str">
        <f t="shared" si="140"/>
        <v/>
      </c>
      <c r="KO25" s="302" t="str">
        <f t="shared" si="141"/>
        <v/>
      </c>
      <c r="KP25" s="69"/>
      <c r="KQ25" s="391" t="str">
        <f t="shared" si="142"/>
        <v/>
      </c>
      <c r="KR25" s="302" t="str">
        <f t="shared" si="143"/>
        <v/>
      </c>
      <c r="KS25" s="69"/>
      <c r="KT25" s="391" t="str">
        <f t="shared" si="144"/>
        <v/>
      </c>
      <c r="KU25" s="302" t="str">
        <f t="shared" si="145"/>
        <v/>
      </c>
      <c r="KV25" s="69"/>
      <c r="KW25" s="391" t="str">
        <f t="shared" si="146"/>
        <v>A_TCAL</v>
      </c>
      <c r="KX25" s="302" t="str">
        <f t="shared" si="147"/>
        <v>---------------</v>
      </c>
      <c r="KY25" s="69"/>
      <c r="KZ25" s="283" t="str">
        <f t="shared" si="148"/>
        <v/>
      </c>
      <c r="LA25" s="26"/>
      <c r="LB25" s="249" t="s">
        <v>619</v>
      </c>
      <c r="LC25" s="249" t="s">
        <v>643</v>
      </c>
      <c r="LD25" s="249" t="s">
        <v>686</v>
      </c>
      <c r="LE25" s="249" t="s">
        <v>694</v>
      </c>
      <c r="LF25" s="249" t="s">
        <v>782</v>
      </c>
      <c r="LG25" s="249" t="s">
        <v>824</v>
      </c>
      <c r="LH25" s="249" t="s">
        <v>790</v>
      </c>
      <c r="LI25" s="246"/>
      <c r="LJ25" s="246"/>
      <c r="LK25" s="246"/>
      <c r="LL25" s="246"/>
      <c r="LM25" s="246"/>
      <c r="LN25" s="63"/>
      <c r="LO25" s="251">
        <f t="shared" si="149"/>
        <v>11</v>
      </c>
      <c r="LP25" s="251">
        <f t="shared" si="150"/>
        <v>11</v>
      </c>
      <c r="LQ25" s="251">
        <f t="shared" si="151"/>
        <v>11</v>
      </c>
      <c r="LR25" s="251">
        <f t="shared" si="152"/>
        <v>11</v>
      </c>
      <c r="LS25" s="251">
        <f t="shared" si="153"/>
        <v>11</v>
      </c>
      <c r="LT25" s="251">
        <f t="shared" si="154"/>
        <v>11</v>
      </c>
      <c r="LU25" s="251">
        <f t="shared" si="155"/>
        <v>11</v>
      </c>
      <c r="LV25" s="251">
        <f t="shared" si="156"/>
        <v>0</v>
      </c>
      <c r="LW25" s="251">
        <f t="shared" si="157"/>
        <v>0</v>
      </c>
      <c r="LX25" s="251">
        <f t="shared" si="158"/>
        <v>0</v>
      </c>
      <c r="LY25" s="251">
        <f t="shared" si="159"/>
        <v>0</v>
      </c>
      <c r="LZ25" s="251">
        <f t="shared" si="160"/>
        <v>0</v>
      </c>
      <c r="MA25" s="63">
        <f t="shared" si="161"/>
        <v>1</v>
      </c>
      <c r="MB25" s="63">
        <f t="shared" si="162"/>
        <v>0</v>
      </c>
      <c r="MC25" s="63">
        <f t="shared" si="251"/>
        <v>11</v>
      </c>
      <c r="MD25" s="63">
        <f t="shared" si="250"/>
        <v>11</v>
      </c>
      <c r="ME25" s="63" t="str">
        <f t="shared" si="163"/>
        <v>DIS</v>
      </c>
      <c r="MF25" s="315">
        <f t="shared" si="164"/>
        <v>230</v>
      </c>
      <c r="MG25" s="315">
        <f>IF(ISNUMBER(MATCH(EO25,$ME$15:$ME$520,0)),0,MAX(MG$14:MG24)+1)</f>
        <v>0</v>
      </c>
      <c r="MH25" s="315" t="str">
        <f t="shared" si="165"/>
        <v/>
      </c>
      <c r="MI25" s="367">
        <f t="shared" si="166"/>
        <v>11</v>
      </c>
      <c r="MJ25" s="341"/>
      <c r="MK25" s="342" t="str">
        <f t="shared" si="167"/>
        <v>45_p9</v>
      </c>
      <c r="ML25" s="456" t="s">
        <v>624</v>
      </c>
      <c r="MM25" s="343"/>
      <c r="MN25" s="26" t="str">
        <f>IF(IF(ISNUMBER(SEARCH("flopy",MP25))=TRUE,1,0)=1,MAX(MN$15:MN24)+1,"")</f>
        <v/>
      </c>
      <c r="MO25" s="238"/>
      <c r="MP25" s="411"/>
      <c r="MQ25" s="26">
        <f>IF(IF(ISNUMBER(SEARCH("flopy",MS25))=TRUE,1,0)=1,MAX(MQ$15:MQ24)+1,"")</f>
        <v>10</v>
      </c>
      <c r="MR25" s="238"/>
      <c r="MS25" s="411" t="s">
        <v>958</v>
      </c>
      <c r="MT25" s="59"/>
      <c r="MU25" s="26">
        <f>IF(IF(ISNUMBER(SEARCH("flopy",MW25))=TRUE,1,0)=1,MAX(MU$15:MU24)+1,"")</f>
        <v>7</v>
      </c>
      <c r="MV25" s="238" t="str">
        <f t="shared" si="252"/>
        <v>new</v>
      </c>
      <c r="MW25" s="423" t="s">
        <v>1213</v>
      </c>
      <c r="MX25" s="59"/>
      <c r="MY25" s="59"/>
      <c r="MZ25" s="59"/>
      <c r="NA25" s="59"/>
      <c r="NB25" s="26" t="s">
        <v>2</v>
      </c>
      <c r="NC25" s="59"/>
      <c r="ND25" s="59"/>
      <c r="NE25" s="59"/>
      <c r="NF25" s="59"/>
      <c r="NG25" s="59"/>
      <c r="NH25" s="59"/>
      <c r="NI25" s="59"/>
      <c r="NJ25" s="59"/>
      <c r="NK25" s="26" t="s">
        <v>2</v>
      </c>
      <c r="NL25" s="453" t="s">
        <v>348</v>
      </c>
      <c r="NM25" s="307" t="s">
        <v>2</v>
      </c>
      <c r="NN25" s="59"/>
      <c r="NO25" s="203"/>
      <c r="NP25" s="203"/>
      <c r="NQ25" s="203"/>
      <c r="NR25" s="18"/>
      <c r="NS25" s="155"/>
      <c r="NT25" s="155"/>
      <c r="NU25" s="155"/>
      <c r="NV25" s="155"/>
      <c r="NW25" s="155"/>
      <c r="NX25" s="155"/>
      <c r="NY25" s="155"/>
      <c r="NZ25" s="155"/>
      <c r="OA25" s="155"/>
      <c r="OB25" s="155"/>
      <c r="OC25" s="155"/>
      <c r="OD25" s="84"/>
      <c r="OE25" s="172">
        <v>8.5447440000000013E-2</v>
      </c>
      <c r="OF25" s="111">
        <v>840.8</v>
      </c>
      <c r="OG25" s="112">
        <v>837.73613382362782</v>
      </c>
      <c r="OH25" s="102">
        <v>2.3062584400177002</v>
      </c>
      <c r="OI25" s="115">
        <v>839.87149999999997</v>
      </c>
      <c r="OJ25" s="131">
        <v>20</v>
      </c>
      <c r="OK25" s="160">
        <v>2.3062584400177002</v>
      </c>
      <c r="OL25" s="121">
        <v>839.60969999999998</v>
      </c>
      <c r="OM25" s="166">
        <v>8.5449999999999998E-2</v>
      </c>
      <c r="ON25" s="125">
        <v>836.9</v>
      </c>
      <c r="OO25" s="83">
        <v>2</v>
      </c>
      <c r="OP25" s="92">
        <v>2.3062584400177002</v>
      </c>
      <c r="OQ25" s="132">
        <v>839.60969999999998</v>
      </c>
      <c r="OR25" s="128">
        <f t="shared" si="9"/>
        <v>8.5449999999999998E-2</v>
      </c>
      <c r="OS25" s="109"/>
      <c r="OT25" s="128">
        <v>8.5447440000000013E-2</v>
      </c>
      <c r="OU25" s="143">
        <f t="shared" si="10"/>
        <v>8.5449999999999998E-2</v>
      </c>
      <c r="OV25" s="143">
        <f t="shared" si="11"/>
        <v>2.0507999999999997</v>
      </c>
      <c r="OW25" s="143">
        <f t="shared" si="12"/>
        <v>123.04799999999999</v>
      </c>
      <c r="OX25" s="143">
        <f t="shared" si="13"/>
        <v>123.04799999999999</v>
      </c>
      <c r="OY25" s="84"/>
      <c r="OZ25" s="59"/>
      <c r="PA25" s="251" t="str">
        <f t="shared" si="168"/>
        <v/>
      </c>
      <c r="PB25" s="251" t="str">
        <f t="shared" si="169"/>
        <v/>
      </c>
      <c r="PC25" s="251" t="str">
        <f t="shared" si="170"/>
        <v/>
      </c>
      <c r="PD25" s="251" t="str">
        <f t="shared" si="171"/>
        <v/>
      </c>
      <c r="PE25" s="251" t="str">
        <f t="shared" si="172"/>
        <v/>
      </c>
      <c r="PF25" s="251" t="str">
        <f t="shared" si="173"/>
        <v/>
      </c>
      <c r="PG25" s="251" t="str">
        <f t="shared" si="174"/>
        <v/>
      </c>
      <c r="PH25" s="251" t="str">
        <f t="shared" si="175"/>
        <v/>
      </c>
      <c r="PI25" s="251" t="str">
        <f t="shared" si="176"/>
        <v/>
      </c>
      <c r="PJ25" s="251" t="str">
        <f t="shared" si="177"/>
        <v/>
      </c>
      <c r="PK25" s="251" t="str">
        <f t="shared" si="178"/>
        <v/>
      </c>
      <c r="PL25" s="251" t="str">
        <f t="shared" si="179"/>
        <v/>
      </c>
      <c r="PM25" s="251" t="str">
        <f t="shared" si="180"/>
        <v>DIS</v>
      </c>
      <c r="PN25" s="251" t="str">
        <f t="shared" si="181"/>
        <v>DIS</v>
      </c>
      <c r="PO25" s="251" t="str">
        <f t="shared" si="182"/>
        <v>DIS</v>
      </c>
      <c r="PP25" s="251" t="str">
        <f t="shared" si="183"/>
        <v>DIS</v>
      </c>
      <c r="PQ25" s="251" t="str">
        <f t="shared" si="184"/>
        <v>DIS</v>
      </c>
      <c r="PR25" s="251" t="str">
        <f t="shared" si="185"/>
        <v/>
      </c>
      <c r="PS25" s="251" t="str">
        <f t="shared" si="186"/>
        <v>DIS</v>
      </c>
      <c r="PT25" s="251" t="str">
        <f t="shared" si="187"/>
        <v>DIS</v>
      </c>
      <c r="PU25" s="251" t="str">
        <f t="shared" si="188"/>
        <v>DIS</v>
      </c>
      <c r="PV25" s="251" t="str">
        <f t="shared" si="189"/>
        <v>DIS</v>
      </c>
      <c r="PW25" s="251" t="str">
        <f t="shared" si="190"/>
        <v>DIS</v>
      </c>
      <c r="PX25" s="251" t="str">
        <f t="shared" si="191"/>
        <v/>
      </c>
      <c r="PY25" s="251" t="str">
        <f t="shared" si="192"/>
        <v/>
      </c>
      <c r="PZ25" s="251" t="str">
        <f t="shared" si="193"/>
        <v/>
      </c>
      <c r="QA25" s="251" t="str">
        <f t="shared" si="194"/>
        <v>DIS</v>
      </c>
      <c r="QB25" s="251" t="str">
        <f t="shared" si="195"/>
        <v>DIS</v>
      </c>
      <c r="QC25" s="251" t="str">
        <f t="shared" si="196"/>
        <v>DIS</v>
      </c>
      <c r="QD25" s="251" t="str">
        <f t="shared" si="197"/>
        <v>DIS</v>
      </c>
      <c r="QE25" s="251" t="str">
        <f t="shared" si="198"/>
        <v>DIS</v>
      </c>
      <c r="QF25" s="63">
        <f t="shared" si="199"/>
        <v>12</v>
      </c>
      <c r="QG25" s="26" t="s">
        <v>2</v>
      </c>
      <c r="QH25" s="59"/>
      <c r="QI25" s="59"/>
      <c r="QJ25" s="59"/>
      <c r="QK25" s="59"/>
      <c r="QL25" s="59"/>
      <c r="QM25" s="59"/>
      <c r="QN25" s="59"/>
    </row>
    <row r="26" spans="1:456" s="3" customFormat="1" ht="6" customHeight="1" x14ac:dyDescent="0.15">
      <c r="A26" s="54" t="s">
        <v>210</v>
      </c>
      <c r="B26" s="447">
        <f t="shared" si="43"/>
        <v>12</v>
      </c>
      <c r="C26" s="73" t="s">
        <v>41</v>
      </c>
      <c r="D26" s="339" t="s">
        <v>547</v>
      </c>
      <c r="E26" s="59"/>
      <c r="F26" s="229"/>
      <c r="G26" s="295" t="s">
        <v>46</v>
      </c>
      <c r="H26" s="295">
        <v>4</v>
      </c>
      <c r="I26" s="229"/>
      <c r="J26" s="295" t="s">
        <v>29</v>
      </c>
      <c r="K26" s="295">
        <v>1</v>
      </c>
      <c r="L26" s="229"/>
      <c r="M26" s="295" t="s">
        <v>1</v>
      </c>
      <c r="N26" s="295">
        <f>N13</f>
        <v>65</v>
      </c>
      <c r="O26" s="229"/>
      <c r="P26" s="295" t="s">
        <v>0</v>
      </c>
      <c r="Q26" s="295">
        <v>365</v>
      </c>
      <c r="R26" s="229"/>
      <c r="S26" s="295" t="s">
        <v>132</v>
      </c>
      <c r="T26" s="295">
        <v>27</v>
      </c>
      <c r="U26" s="229"/>
      <c r="V26" s="295" t="s">
        <v>132</v>
      </c>
      <c r="W26" s="295" t="s">
        <v>129</v>
      </c>
      <c r="X26" s="229"/>
      <c r="Y26" s="295" t="s">
        <v>4</v>
      </c>
      <c r="Z26" s="295">
        <v>0.25</v>
      </c>
      <c r="AA26" s="229"/>
      <c r="AB26" s="295" t="s">
        <v>79</v>
      </c>
      <c r="AC26" s="295">
        <v>1</v>
      </c>
      <c r="AD26" s="229"/>
      <c r="AE26" s="295" t="s">
        <v>10</v>
      </c>
      <c r="AF26" s="295">
        <v>0.3</v>
      </c>
      <c r="AG26" s="229"/>
      <c r="AH26" s="295" t="s">
        <v>103</v>
      </c>
      <c r="AI26" s="295">
        <v>0.5</v>
      </c>
      <c r="AJ26" s="229"/>
      <c r="AK26" s="295" t="s">
        <v>32</v>
      </c>
      <c r="AL26" s="295">
        <v>0</v>
      </c>
      <c r="AM26" s="229" t="s">
        <v>63</v>
      </c>
      <c r="AN26" s="295" t="s">
        <v>174</v>
      </c>
      <c r="AO26" s="295" t="s">
        <v>294</v>
      </c>
      <c r="AP26" s="243"/>
      <c r="AQ26" s="295" t="s">
        <v>402</v>
      </c>
      <c r="AR26" s="290" t="s">
        <v>641</v>
      </c>
      <c r="AS26" s="243"/>
      <c r="AT26" s="295" t="s">
        <v>16</v>
      </c>
      <c r="AU26" s="290">
        <v>100</v>
      </c>
      <c r="AV26" s="229"/>
      <c r="AW26" s="230" t="s">
        <v>6</v>
      </c>
      <c r="AX26" s="231" t="s">
        <v>379</v>
      </c>
      <c r="AY26" s="229"/>
      <c r="AZ26" s="295" t="s">
        <v>39</v>
      </c>
      <c r="BA26" s="295" t="s">
        <v>684</v>
      </c>
      <c r="BB26" s="229" t="s">
        <v>39</v>
      </c>
      <c r="BC26" s="295" t="s">
        <v>371</v>
      </c>
      <c r="BD26" s="295" t="s">
        <v>389</v>
      </c>
      <c r="BE26" s="229"/>
      <c r="BF26" s="295" t="s">
        <v>82</v>
      </c>
      <c r="BG26" s="295" t="s">
        <v>392</v>
      </c>
      <c r="BH26" s="229"/>
      <c r="BI26" s="295" t="s">
        <v>82</v>
      </c>
      <c r="BJ26" s="295" t="s">
        <v>392</v>
      </c>
      <c r="BK26" s="243"/>
      <c r="BL26" s="295"/>
      <c r="BM26" s="429"/>
      <c r="BN26" s="243"/>
      <c r="BO26" s="295"/>
      <c r="BP26" s="429"/>
      <c r="BQ26" s="229" t="s">
        <v>440</v>
      </c>
      <c r="BR26" s="295" t="s">
        <v>111</v>
      </c>
      <c r="BS26" s="295">
        <v>9.9999999999999995E-7</v>
      </c>
      <c r="BT26" s="243"/>
      <c r="BU26" s="295" t="s">
        <v>11</v>
      </c>
      <c r="BV26" s="290">
        <v>3.0479999999999999E-3</v>
      </c>
      <c r="BW26" s="243" t="s">
        <v>445</v>
      </c>
      <c r="BX26" s="295" t="s">
        <v>413</v>
      </c>
      <c r="BY26" s="290">
        <v>0.2</v>
      </c>
      <c r="BZ26" s="229" t="s">
        <v>1226</v>
      </c>
      <c r="CA26" s="230" t="s">
        <v>11</v>
      </c>
      <c r="CB26" s="231">
        <v>30</v>
      </c>
      <c r="CC26" s="229" t="s">
        <v>1226</v>
      </c>
      <c r="CD26" s="230" t="s">
        <v>11</v>
      </c>
      <c r="CE26" s="270">
        <v>30</v>
      </c>
      <c r="CF26" s="229" t="s">
        <v>1226</v>
      </c>
      <c r="CG26" s="230" t="s">
        <v>11</v>
      </c>
      <c r="CH26" s="354">
        <v>1</v>
      </c>
      <c r="CI26" s="229" t="s">
        <v>1226</v>
      </c>
      <c r="CJ26" s="230" t="s">
        <v>11</v>
      </c>
      <c r="CK26" s="354">
        <v>1</v>
      </c>
      <c r="CL26" s="243"/>
      <c r="CM26" s="230" t="s">
        <v>908</v>
      </c>
      <c r="CN26" s="354">
        <v>50</v>
      </c>
      <c r="CO26" s="243"/>
      <c r="CP26" s="295"/>
      <c r="CQ26" s="429"/>
      <c r="CR26" s="229"/>
      <c r="CS26" s="230" t="s">
        <v>0</v>
      </c>
      <c r="CT26" s="231" t="s">
        <v>393</v>
      </c>
      <c r="CU26" s="229"/>
      <c r="CV26" s="230" t="s">
        <v>39</v>
      </c>
      <c r="CW26" s="231">
        <v>0</v>
      </c>
      <c r="CX26" s="229"/>
      <c r="CY26" s="230" t="s">
        <v>11</v>
      </c>
      <c r="CZ26" s="231">
        <v>1</v>
      </c>
      <c r="DA26" s="229"/>
      <c r="DB26" s="230" t="s">
        <v>776</v>
      </c>
      <c r="DC26" s="231">
        <v>5.0000000000000001E-3</v>
      </c>
      <c r="DD26" s="229"/>
      <c r="DE26" s="230"/>
      <c r="DF26" s="231"/>
      <c r="DG26" s="229" t="s">
        <v>842</v>
      </c>
      <c r="DH26" s="230" t="s">
        <v>118</v>
      </c>
      <c r="DI26" s="231">
        <v>0.1</v>
      </c>
      <c r="DJ26" s="229"/>
      <c r="DK26" s="230" t="s">
        <v>190</v>
      </c>
      <c r="DL26" s="231" t="s">
        <v>131</v>
      </c>
      <c r="DM26" s="229"/>
      <c r="DN26" s="230" t="s">
        <v>334</v>
      </c>
      <c r="DO26" s="231">
        <v>5000</v>
      </c>
      <c r="DP26" s="229" t="s">
        <v>1226</v>
      </c>
      <c r="DQ26" s="230" t="s">
        <v>11</v>
      </c>
      <c r="DR26" s="407">
        <v>1</v>
      </c>
      <c r="DS26" s="229"/>
      <c r="DT26" s="332" t="s">
        <v>1284</v>
      </c>
      <c r="DU26" s="231">
        <v>5</v>
      </c>
      <c r="DV26" s="229"/>
      <c r="DW26" s="230" t="s">
        <v>39</v>
      </c>
      <c r="DX26" s="231">
        <v>0</v>
      </c>
      <c r="DY26" s="229" t="s">
        <v>896</v>
      </c>
      <c r="DZ26" s="230" t="s">
        <v>53</v>
      </c>
      <c r="EA26" s="231">
        <v>-10.7</v>
      </c>
      <c r="EB26" s="229"/>
      <c r="EC26" s="230"/>
      <c r="ED26" s="231"/>
      <c r="EE26" s="229"/>
      <c r="EF26" s="230"/>
      <c r="EG26" s="231"/>
      <c r="EH26" s="229"/>
      <c r="EI26" s="230"/>
      <c r="EJ26" s="231"/>
      <c r="EK26" s="229"/>
      <c r="EL26" s="230"/>
      <c r="EM26" s="231"/>
      <c r="EN26" s="244"/>
      <c r="EO26" s="269" t="str">
        <f t="shared" si="44"/>
        <v>nouter</v>
      </c>
      <c r="EP26" s="444" t="s">
        <v>1247</v>
      </c>
      <c r="EQ26" s="360">
        <f t="shared" si="200"/>
        <v>41</v>
      </c>
      <c r="ER26" s="360" t="str">
        <f t="shared" si="201"/>
        <v/>
      </c>
      <c r="ES26" s="360" t="str">
        <f t="shared" si="202"/>
        <v/>
      </c>
      <c r="ET26" s="360" t="str">
        <f t="shared" si="203"/>
        <v/>
      </c>
      <c r="EU26" s="360" t="str">
        <f t="shared" si="204"/>
        <v/>
      </c>
      <c r="EV26" s="360" t="str">
        <f t="shared" si="205"/>
        <v/>
      </c>
      <c r="EW26" s="360" t="str">
        <f t="shared" si="206"/>
        <v/>
      </c>
      <c r="EX26" s="360" t="str">
        <f t="shared" si="207"/>
        <v/>
      </c>
      <c r="EY26" s="360" t="str">
        <f t="shared" si="208"/>
        <v/>
      </c>
      <c r="EZ26" s="360" t="str">
        <f t="shared" si="209"/>
        <v/>
      </c>
      <c r="FA26" s="360" t="str">
        <f t="shared" si="210"/>
        <v/>
      </c>
      <c r="FB26" s="360">
        <f t="shared" si="211"/>
        <v>20</v>
      </c>
      <c r="FC26" s="360" t="str">
        <f t="shared" si="212"/>
        <v/>
      </c>
      <c r="FD26" s="360" t="str">
        <f t="shared" si="213"/>
        <v/>
      </c>
      <c r="FE26" s="360" t="str">
        <f t="shared" si="214"/>
        <v/>
      </c>
      <c r="FF26" s="360" t="str">
        <f t="shared" si="215"/>
        <v/>
      </c>
      <c r="FG26" s="360" t="str">
        <f t="shared" si="216"/>
        <v/>
      </c>
      <c r="FH26" s="360" t="str">
        <f t="shared" si="217"/>
        <v/>
      </c>
      <c r="FI26" s="360" t="str">
        <f t="shared" si="218"/>
        <v/>
      </c>
      <c r="FJ26" s="360" t="str">
        <f t="shared" si="219"/>
        <v/>
      </c>
      <c r="FK26" s="360" t="str">
        <f t="shared" si="220"/>
        <v/>
      </c>
      <c r="FL26" s="360" t="str">
        <f t="shared" si="221"/>
        <v/>
      </c>
      <c r="FM26" s="360" t="str">
        <f t="shared" si="222"/>
        <v/>
      </c>
      <c r="FN26" s="360" t="str">
        <f t="shared" si="223"/>
        <v/>
      </c>
      <c r="FO26" s="360" t="str">
        <f t="shared" si="224"/>
        <v/>
      </c>
      <c r="FP26" s="360" t="str">
        <f t="shared" si="225"/>
        <v/>
      </c>
      <c r="FQ26" s="360" t="str">
        <f t="shared" si="226"/>
        <v/>
      </c>
      <c r="FR26" s="360" t="str">
        <f t="shared" si="227"/>
        <v/>
      </c>
      <c r="FS26" s="360" t="str">
        <f t="shared" si="228"/>
        <v/>
      </c>
      <c r="FT26" s="360" t="str">
        <f t="shared" si="45"/>
        <v/>
      </c>
      <c r="FU26" s="360" t="str">
        <f t="shared" si="229"/>
        <v/>
      </c>
      <c r="FV26" s="360" t="str">
        <f t="shared" si="230"/>
        <v/>
      </c>
      <c r="FW26" s="360" t="str">
        <f t="shared" si="231"/>
        <v/>
      </c>
      <c r="FX26" s="360" t="str">
        <f t="shared" si="232"/>
        <v/>
      </c>
      <c r="FY26" s="360" t="str">
        <f t="shared" si="233"/>
        <v/>
      </c>
      <c r="FZ26" s="360" t="str">
        <f t="shared" si="234"/>
        <v/>
      </c>
      <c r="GA26" s="360" t="str">
        <f t="shared" si="235"/>
        <v/>
      </c>
      <c r="GB26" s="360" t="str">
        <f t="shared" si="236"/>
        <v/>
      </c>
      <c r="GC26" s="360" t="str">
        <f t="shared" si="237"/>
        <v/>
      </c>
      <c r="GD26" s="360" t="str">
        <f t="shared" si="238"/>
        <v/>
      </c>
      <c r="GE26" s="360" t="str">
        <f t="shared" si="239"/>
        <v/>
      </c>
      <c r="GF26" s="360" t="str">
        <f t="shared" si="240"/>
        <v/>
      </c>
      <c r="GG26" s="360" t="str">
        <f t="shared" si="241"/>
        <v/>
      </c>
      <c r="GH26" s="360" t="str">
        <f t="shared" si="242"/>
        <v/>
      </c>
      <c r="GI26" s="360" t="str">
        <f t="shared" si="243"/>
        <v/>
      </c>
      <c r="GJ26" s="360" t="str">
        <f t="shared" si="244"/>
        <v/>
      </c>
      <c r="GK26" s="444" t="s">
        <v>1247</v>
      </c>
      <c r="GL26" s="361" t="str">
        <f t="shared" si="46"/>
        <v>rhob</v>
      </c>
      <c r="GM26" s="361" t="str">
        <f t="shared" si="47"/>
        <v>-</v>
      </c>
      <c r="GN26" s="361" t="str">
        <f t="shared" si="48"/>
        <v>-</v>
      </c>
      <c r="GO26" s="361" t="str">
        <f t="shared" si="49"/>
        <v>-</v>
      </c>
      <c r="GP26" s="361" t="str">
        <f t="shared" si="50"/>
        <v>-</v>
      </c>
      <c r="GQ26" s="361" t="str">
        <f t="shared" si="51"/>
        <v>-</v>
      </c>
      <c r="GR26" s="361" t="str">
        <f t="shared" si="52"/>
        <v>-</v>
      </c>
      <c r="GS26" s="361" t="str">
        <f t="shared" si="53"/>
        <v>-</v>
      </c>
      <c r="GT26" s="361" t="str">
        <f t="shared" si="54"/>
        <v>-</v>
      </c>
      <c r="GU26" s="361" t="str">
        <f t="shared" si="55"/>
        <v>-</v>
      </c>
      <c r="GV26" s="361" t="str">
        <f t="shared" si="56"/>
        <v>-</v>
      </c>
      <c r="GW26" s="361" t="str">
        <f t="shared" si="57"/>
        <v>rhob</v>
      </c>
      <c r="GX26" s="361" t="str">
        <f t="shared" si="58"/>
        <v>-</v>
      </c>
      <c r="GY26" s="361" t="str">
        <f t="shared" si="59"/>
        <v>-</v>
      </c>
      <c r="GZ26" s="361" t="str">
        <f t="shared" si="60"/>
        <v>-</v>
      </c>
      <c r="HA26" s="361" t="str">
        <f t="shared" si="61"/>
        <v>-</v>
      </c>
      <c r="HB26" s="361" t="str">
        <f t="shared" si="62"/>
        <v>-</v>
      </c>
      <c r="HC26" s="361" t="str">
        <f t="shared" si="63"/>
        <v>-</v>
      </c>
      <c r="HD26" s="361" t="str">
        <f t="shared" si="64"/>
        <v>-</v>
      </c>
      <c r="HE26" s="361" t="str">
        <f t="shared" si="65"/>
        <v>-</v>
      </c>
      <c r="HF26" s="361" t="str">
        <f t="shared" si="66"/>
        <v>-</v>
      </c>
      <c r="HG26" s="361" t="str">
        <f t="shared" si="67"/>
        <v>-</v>
      </c>
      <c r="HH26" s="361" t="str">
        <f t="shared" si="68"/>
        <v>-</v>
      </c>
      <c r="HI26" s="361" t="str">
        <f t="shared" si="69"/>
        <v>-</v>
      </c>
      <c r="HJ26" s="361" t="str">
        <f t="shared" si="70"/>
        <v>-</v>
      </c>
      <c r="HK26" s="361" t="str">
        <f t="shared" si="71"/>
        <v>-</v>
      </c>
      <c r="HL26" s="361" t="str">
        <f t="shared" si="72"/>
        <v>-</v>
      </c>
      <c r="HM26" s="361" t="str">
        <f t="shared" si="73"/>
        <v>-</v>
      </c>
      <c r="HN26" s="361" t="str">
        <f t="shared" si="74"/>
        <v>-</v>
      </c>
      <c r="HO26" s="361" t="str">
        <f t="shared" si="75"/>
        <v>-</v>
      </c>
      <c r="HP26" s="361" t="str">
        <f t="shared" si="76"/>
        <v>-</v>
      </c>
      <c r="HQ26" s="361" t="str">
        <f t="shared" si="77"/>
        <v>-</v>
      </c>
      <c r="HR26" s="361" t="str">
        <f t="shared" si="78"/>
        <v>-</v>
      </c>
      <c r="HS26" s="361" t="str">
        <f t="shared" si="79"/>
        <v>-</v>
      </c>
      <c r="HT26" s="361" t="str">
        <f t="shared" si="80"/>
        <v>-</v>
      </c>
      <c r="HU26" s="361" t="str">
        <f t="shared" si="81"/>
        <v>-</v>
      </c>
      <c r="HV26" s="361" t="str">
        <f t="shared" si="82"/>
        <v>-</v>
      </c>
      <c r="HW26" s="361" t="str">
        <f t="shared" si="83"/>
        <v>-</v>
      </c>
      <c r="HX26" s="361" t="str">
        <f t="shared" si="84"/>
        <v>-</v>
      </c>
      <c r="HY26" s="361" t="str">
        <f t="shared" si="85"/>
        <v>-</v>
      </c>
      <c r="HZ26" s="361" t="str">
        <f t="shared" si="86"/>
        <v>-</v>
      </c>
      <c r="IA26" s="361" t="str">
        <f t="shared" si="87"/>
        <v>-</v>
      </c>
      <c r="IB26" s="361" t="str">
        <f t="shared" si="88"/>
        <v>-</v>
      </c>
      <c r="IC26" s="361" t="str">
        <f t="shared" si="89"/>
        <v>-</v>
      </c>
      <c r="ID26" s="361" t="str">
        <f t="shared" si="90"/>
        <v>-</v>
      </c>
      <c r="IE26" s="361" t="str">
        <f t="shared" si="91"/>
        <v>-</v>
      </c>
      <c r="IF26" s="444" t="s">
        <v>1247</v>
      </c>
      <c r="IG26" s="56">
        <f t="shared" si="245"/>
        <v>0.25</v>
      </c>
      <c r="IH26" s="56" t="str">
        <f t="shared" si="246"/>
        <v>-</v>
      </c>
      <c r="II26" s="56" t="str">
        <f t="shared" si="247"/>
        <v>-</v>
      </c>
      <c r="IJ26" s="56" t="str">
        <f t="shared" si="248"/>
        <v>-</v>
      </c>
      <c r="IK26" s="56" t="str">
        <f t="shared" si="92"/>
        <v>-</v>
      </c>
      <c r="IL26" s="56" t="str">
        <f t="shared" si="93"/>
        <v>-</v>
      </c>
      <c r="IM26" s="56" t="str">
        <f t="shared" si="94"/>
        <v>-</v>
      </c>
      <c r="IN26" s="56" t="str">
        <f t="shared" si="95"/>
        <v>-</v>
      </c>
      <c r="IO26" s="56" t="str">
        <f t="shared" si="96"/>
        <v>-</v>
      </c>
      <c r="IP26" s="56" t="str">
        <f t="shared" si="97"/>
        <v>-</v>
      </c>
      <c r="IQ26" s="56" t="str">
        <f t="shared" si="98"/>
        <v>-</v>
      </c>
      <c r="IR26" s="56">
        <f t="shared" si="99"/>
        <v>0.17599999999999999</v>
      </c>
      <c r="IS26" s="56" t="str">
        <f t="shared" si="100"/>
        <v>-</v>
      </c>
      <c r="IT26" s="56" t="str">
        <f t="shared" si="101"/>
        <v>-</v>
      </c>
      <c r="IU26" s="56" t="str">
        <f t="shared" si="102"/>
        <v>-</v>
      </c>
      <c r="IV26" s="56" t="str">
        <f t="shared" si="103"/>
        <v>-</v>
      </c>
      <c r="IW26" s="56" t="str">
        <f t="shared" si="104"/>
        <v>-</v>
      </c>
      <c r="IX26" s="56" t="str">
        <f t="shared" si="105"/>
        <v>-</v>
      </c>
      <c r="IY26" s="56" t="str">
        <f t="shared" si="106"/>
        <v>-</v>
      </c>
      <c r="IZ26" s="56" t="str">
        <f t="shared" si="107"/>
        <v>-</v>
      </c>
      <c r="JA26" s="56" t="str">
        <f t="shared" si="108"/>
        <v>-</v>
      </c>
      <c r="JB26" s="56" t="str">
        <f t="shared" si="109"/>
        <v>-</v>
      </c>
      <c r="JC26" s="56" t="str">
        <f t="shared" si="110"/>
        <v>-</v>
      </c>
      <c r="JD26" s="56" t="str">
        <f t="shared" si="111"/>
        <v>-</v>
      </c>
      <c r="JE26" s="56" t="str">
        <f t="shared" si="112"/>
        <v>-</v>
      </c>
      <c r="JF26" s="56" t="str">
        <f t="shared" si="113"/>
        <v>-</v>
      </c>
      <c r="JG26" s="56" t="str">
        <f t="shared" si="114"/>
        <v>-</v>
      </c>
      <c r="JH26" s="56" t="str">
        <f t="shared" si="115"/>
        <v>-</v>
      </c>
      <c r="JI26" s="56" t="str">
        <f t="shared" si="116"/>
        <v>-</v>
      </c>
      <c r="JJ26" s="56" t="str">
        <f t="shared" si="117"/>
        <v>-</v>
      </c>
      <c r="JK26" s="56" t="str">
        <f t="shared" si="118"/>
        <v>-</v>
      </c>
      <c r="JL26" s="56" t="str">
        <f t="shared" si="119"/>
        <v>-</v>
      </c>
      <c r="JM26" s="56" t="str">
        <f t="shared" si="120"/>
        <v>-</v>
      </c>
      <c r="JN26" s="56" t="str">
        <f t="shared" si="121"/>
        <v>-</v>
      </c>
      <c r="JO26" s="56" t="str">
        <f t="shared" si="122"/>
        <v>-</v>
      </c>
      <c r="JP26" s="56" t="str">
        <f t="shared" si="123"/>
        <v>-</v>
      </c>
      <c r="JQ26" s="56" t="str">
        <f t="shared" si="124"/>
        <v>-</v>
      </c>
      <c r="JR26" s="56" t="str">
        <f t="shared" si="125"/>
        <v>-</v>
      </c>
      <c r="JS26" s="56" t="str">
        <f t="shared" si="126"/>
        <v>-</v>
      </c>
      <c r="JT26" s="56" t="str">
        <f t="shared" si="127"/>
        <v>-</v>
      </c>
      <c r="JU26" s="56" t="str">
        <f t="shared" si="128"/>
        <v>-</v>
      </c>
      <c r="JV26" s="56" t="str">
        <f t="shared" si="129"/>
        <v>-</v>
      </c>
      <c r="JW26" s="56" t="str">
        <f t="shared" si="130"/>
        <v>-</v>
      </c>
      <c r="JX26" s="56" t="str">
        <f t="shared" si="131"/>
        <v>-</v>
      </c>
      <c r="JY26" s="56" t="str">
        <f t="shared" si="132"/>
        <v>-</v>
      </c>
      <c r="JZ26" s="56" t="str">
        <f t="shared" si="133"/>
        <v>-</v>
      </c>
      <c r="KA26" s="444" t="s">
        <v>1247</v>
      </c>
      <c r="KB26" s="360">
        <f>IF(ISNUMBER(INDEX($EQ$15:$GK$521,$B26,EO$11)),MAX(KB$14:KB25)+1,0)</f>
        <v>0</v>
      </c>
      <c r="KC26" s="360">
        <f t="shared" si="249"/>
        <v>89</v>
      </c>
      <c r="KD26" s="373" t="s">
        <v>2</v>
      </c>
      <c r="KE26" s="391" t="str">
        <f t="shared" si="134"/>
        <v>mt_Tunit</v>
      </c>
      <c r="KF26" s="302" t="str">
        <f t="shared" si="135"/>
        <v>m</v>
      </c>
      <c r="KG26" s="69"/>
      <c r="KH26" s="391" t="str">
        <f t="shared" si="136"/>
        <v/>
      </c>
      <c r="KI26" s="302" t="str">
        <f t="shared" si="137"/>
        <v/>
      </c>
      <c r="KJ26" s="69"/>
      <c r="KK26" s="391" t="str">
        <f t="shared" si="138"/>
        <v/>
      </c>
      <c r="KL26" s="302" t="str">
        <f t="shared" si="139"/>
        <v/>
      </c>
      <c r="KM26" s="69"/>
      <c r="KN26" s="391" t="str">
        <f t="shared" si="140"/>
        <v/>
      </c>
      <c r="KO26" s="302" t="str">
        <f t="shared" si="141"/>
        <v/>
      </c>
      <c r="KP26" s="69"/>
      <c r="KQ26" s="391" t="str">
        <f t="shared" si="142"/>
        <v/>
      </c>
      <c r="KR26" s="302" t="str">
        <f t="shared" si="143"/>
        <v/>
      </c>
      <c r="KS26" s="69"/>
      <c r="KT26" s="391" t="str">
        <f t="shared" si="144"/>
        <v/>
      </c>
      <c r="KU26" s="302" t="str">
        <f t="shared" si="145"/>
        <v/>
      </c>
      <c r="KV26" s="69"/>
      <c r="KW26" s="391" t="str">
        <f t="shared" si="146"/>
        <v/>
      </c>
      <c r="KX26" s="302" t="str">
        <f t="shared" si="147"/>
        <v/>
      </c>
      <c r="KY26" s="69"/>
      <c r="KZ26" s="283" t="str">
        <f t="shared" si="148"/>
        <v/>
      </c>
      <c r="LA26" s="26"/>
      <c r="LB26" s="246" t="s">
        <v>667</v>
      </c>
      <c r="LC26" s="246" t="s">
        <v>646</v>
      </c>
      <c r="LD26" s="246" t="s">
        <v>710</v>
      </c>
      <c r="LE26" s="246" t="s">
        <v>704</v>
      </c>
      <c r="LF26" s="305" t="s">
        <v>1267</v>
      </c>
      <c r="LG26" s="305" t="s">
        <v>830</v>
      </c>
      <c r="LH26" s="246" t="s">
        <v>420</v>
      </c>
      <c r="LI26" s="246"/>
      <c r="LJ26" s="246"/>
      <c r="LK26" s="246"/>
      <c r="LL26" s="246"/>
      <c r="LM26" s="246"/>
      <c r="LN26" s="63"/>
      <c r="LO26" s="251">
        <f t="shared" si="149"/>
        <v>12</v>
      </c>
      <c r="LP26" s="251">
        <f t="shared" si="150"/>
        <v>12</v>
      </c>
      <c r="LQ26" s="251">
        <f t="shared" si="151"/>
        <v>12</v>
      </c>
      <c r="LR26" s="251">
        <f t="shared" si="152"/>
        <v>12</v>
      </c>
      <c r="LS26" s="251">
        <f t="shared" si="153"/>
        <v>12</v>
      </c>
      <c r="LT26" s="251">
        <f t="shared" si="154"/>
        <v>12</v>
      </c>
      <c r="LU26" s="251">
        <f t="shared" si="155"/>
        <v>12</v>
      </c>
      <c r="LV26" s="251">
        <f t="shared" si="156"/>
        <v>0</v>
      </c>
      <c r="LW26" s="251">
        <f t="shared" si="157"/>
        <v>0</v>
      </c>
      <c r="LX26" s="251">
        <f t="shared" si="158"/>
        <v>0</v>
      </c>
      <c r="LY26" s="251">
        <f t="shared" si="159"/>
        <v>0</v>
      </c>
      <c r="LZ26" s="251">
        <f t="shared" si="160"/>
        <v>0</v>
      </c>
      <c r="MA26" s="63">
        <f t="shared" si="161"/>
        <v>1</v>
      </c>
      <c r="MB26" s="63">
        <f t="shared" si="162"/>
        <v>0</v>
      </c>
      <c r="MC26" s="63">
        <f t="shared" si="251"/>
        <v>12</v>
      </c>
      <c r="MD26" s="63">
        <f t="shared" si="250"/>
        <v>12</v>
      </c>
      <c r="ME26" s="63" t="str">
        <f t="shared" si="163"/>
        <v>mt_Tunit</v>
      </c>
      <c r="MF26" s="315">
        <f t="shared" si="164"/>
        <v>231</v>
      </c>
      <c r="MG26" s="315">
        <f>IF(ISNUMBER(MATCH(EO26,$ME$15:$ME$520,0)),0,MAX(MG$14:MG25)+1)</f>
        <v>0</v>
      </c>
      <c r="MH26" s="315" t="str">
        <f t="shared" si="165"/>
        <v/>
      </c>
      <c r="MI26" s="367">
        <f t="shared" si="166"/>
        <v>12</v>
      </c>
      <c r="MJ26" s="341"/>
      <c r="MK26" s="342" t="str">
        <f t="shared" si="167"/>
        <v>46_p10</v>
      </c>
      <c r="ML26" s="456" t="s">
        <v>624</v>
      </c>
      <c r="MM26" s="343"/>
      <c r="MN26" s="26">
        <f>IF(IF(ISNUMBER(SEARCH("flopy",MP26))=TRUE,1,0)=1,MAX(MN$15:MN25)+1,"")</f>
        <v>6</v>
      </c>
      <c r="MO26" s="238"/>
      <c r="MP26" s="411" t="s">
        <v>1114</v>
      </c>
      <c r="MQ26" s="26">
        <f>IF(IF(ISNUMBER(SEARCH("flopy",MS26))=TRUE,1,0)=1,MAX(MQ$15:MQ25)+1,"")</f>
        <v>11</v>
      </c>
      <c r="MR26" s="238"/>
      <c r="MS26" s="411" t="s">
        <v>959</v>
      </c>
      <c r="MT26" s="59"/>
      <c r="MU26" s="26">
        <f>IF(IF(ISNUMBER(SEARCH("flopy",MW26))=TRUE,1,0)=1,MAX(MU$15:MU25)+1,"")</f>
        <v>8</v>
      </c>
      <c r="MV26" s="238" t="str">
        <f t="shared" si="252"/>
        <v>new</v>
      </c>
      <c r="MW26" s="423" t="s">
        <v>1214</v>
      </c>
      <c r="MX26" s="59"/>
      <c r="MY26" s="59"/>
      <c r="MZ26" s="59"/>
      <c r="NA26" s="59"/>
      <c r="NB26" s="26" t="s">
        <v>2</v>
      </c>
      <c r="NC26" s="59"/>
      <c r="ND26" s="59"/>
      <c r="NE26" s="59"/>
      <c r="NF26" s="59"/>
      <c r="NG26" s="59"/>
      <c r="NH26" s="59"/>
      <c r="NI26" s="59"/>
      <c r="NJ26" s="59"/>
      <c r="NK26" s="26" t="s">
        <v>2</v>
      </c>
      <c r="NL26" s="453" t="s">
        <v>607</v>
      </c>
      <c r="NM26" s="307" t="s">
        <v>2</v>
      </c>
      <c r="NN26" s="59"/>
      <c r="NO26" s="203"/>
      <c r="NP26" s="203"/>
      <c r="NQ26" s="203"/>
      <c r="NR26" s="18"/>
      <c r="NS26" s="155"/>
      <c r="NT26" s="155"/>
      <c r="NU26" s="155"/>
      <c r="NV26" s="155"/>
      <c r="NW26" s="155"/>
      <c r="NX26" s="155"/>
      <c r="NY26" s="155"/>
      <c r="NZ26" s="155"/>
      <c r="OA26" s="155"/>
      <c r="OB26" s="155"/>
      <c r="OC26" s="155"/>
      <c r="OD26" s="84"/>
      <c r="OE26" s="172">
        <v>9.9290880000000026E-2</v>
      </c>
      <c r="OF26" s="111">
        <v>840.8</v>
      </c>
      <c r="OG26" s="112">
        <v>837.6361338236278</v>
      </c>
      <c r="OH26" s="102">
        <v>2.9999902248382999</v>
      </c>
      <c r="OI26" s="115">
        <v>840.1558</v>
      </c>
      <c r="OJ26" s="131">
        <v>21</v>
      </c>
      <c r="OK26" s="160">
        <v>2.9999902248382999</v>
      </c>
      <c r="OL26" s="121">
        <v>839.96529999999996</v>
      </c>
      <c r="OM26" s="166">
        <v>9.9290000000000003E-2</v>
      </c>
      <c r="ON26" s="125">
        <v>836.7</v>
      </c>
      <c r="OO26" s="83">
        <v>1</v>
      </c>
      <c r="OP26" s="92">
        <v>2.9999902248382999</v>
      </c>
      <c r="OQ26" s="132">
        <v>839.96529999999996</v>
      </c>
      <c r="OR26" s="128">
        <f t="shared" si="9"/>
        <v>9.9290000000000003E-2</v>
      </c>
      <c r="OS26" s="109"/>
      <c r="OT26" s="128">
        <v>9.9290880000000026E-2</v>
      </c>
      <c r="OU26" s="143">
        <f t="shared" si="10"/>
        <v>9.9290000000000003E-2</v>
      </c>
      <c r="OV26" s="143">
        <f t="shared" si="11"/>
        <v>2.3829600000000002</v>
      </c>
      <c r="OW26" s="143">
        <f t="shared" si="12"/>
        <v>142.97760000000002</v>
      </c>
      <c r="OX26" s="143">
        <f t="shared" si="13"/>
        <v>142.97760000000002</v>
      </c>
      <c r="OY26" s="84"/>
      <c r="OZ26" s="59"/>
      <c r="PA26" s="251" t="str">
        <f t="shared" si="168"/>
        <v>mt_Tunit</v>
      </c>
      <c r="PB26" s="251" t="str">
        <f t="shared" si="169"/>
        <v>mt_Tunit</v>
      </c>
      <c r="PC26" s="251" t="str">
        <f t="shared" si="170"/>
        <v>mt_Tunit</v>
      </c>
      <c r="PD26" s="251" t="str">
        <f t="shared" si="171"/>
        <v>mt_Tunit</v>
      </c>
      <c r="PE26" s="251" t="str">
        <f t="shared" si="172"/>
        <v/>
      </c>
      <c r="PF26" s="251" t="str">
        <f t="shared" si="173"/>
        <v>mt_Tunit</v>
      </c>
      <c r="PG26" s="251" t="str">
        <f t="shared" si="174"/>
        <v>mt_Tunit</v>
      </c>
      <c r="PH26" s="251" t="str">
        <f t="shared" si="175"/>
        <v>mt_Tunit</v>
      </c>
      <c r="PI26" s="251" t="str">
        <f t="shared" si="176"/>
        <v/>
      </c>
      <c r="PJ26" s="251" t="str">
        <f t="shared" si="177"/>
        <v>mt_Tunit</v>
      </c>
      <c r="PK26" s="251" t="str">
        <f t="shared" si="178"/>
        <v>mt_Tunit</v>
      </c>
      <c r="PL26" s="251" t="str">
        <f t="shared" si="179"/>
        <v>mt_Tunit</v>
      </c>
      <c r="PM26" s="251" t="str">
        <f t="shared" si="180"/>
        <v>mt_Tunit</v>
      </c>
      <c r="PN26" s="251" t="str">
        <f t="shared" si="181"/>
        <v>mt_Tunit</v>
      </c>
      <c r="PO26" s="251" t="str">
        <f t="shared" si="182"/>
        <v>mt_Tunit</v>
      </c>
      <c r="PP26" s="251" t="str">
        <f t="shared" si="183"/>
        <v>mt_Tunit</v>
      </c>
      <c r="PQ26" s="251" t="str">
        <f t="shared" si="184"/>
        <v>mt_Tunit</v>
      </c>
      <c r="PR26" s="251" t="str">
        <f t="shared" si="185"/>
        <v>mt_Tunit</v>
      </c>
      <c r="PS26" s="251" t="str">
        <f t="shared" si="186"/>
        <v>mt_Tunit</v>
      </c>
      <c r="PT26" s="251" t="str">
        <f t="shared" si="187"/>
        <v>mt_Tunit</v>
      </c>
      <c r="PU26" s="251" t="str">
        <f t="shared" si="188"/>
        <v>mt_Tunit</v>
      </c>
      <c r="PV26" s="251" t="str">
        <f t="shared" si="189"/>
        <v>mt_Tunit</v>
      </c>
      <c r="PW26" s="251" t="str">
        <f t="shared" si="190"/>
        <v>mt_Tunit</v>
      </c>
      <c r="PX26" s="251" t="str">
        <f t="shared" si="191"/>
        <v>mt_Tunit</v>
      </c>
      <c r="PY26" s="251" t="str">
        <f t="shared" si="192"/>
        <v>mt_Tunit</v>
      </c>
      <c r="PZ26" s="251" t="str">
        <f t="shared" si="193"/>
        <v>mt_Tunit</v>
      </c>
      <c r="QA26" s="251" t="str">
        <f t="shared" si="194"/>
        <v>mt_Tunit</v>
      </c>
      <c r="QB26" s="251" t="str">
        <f t="shared" si="195"/>
        <v>mt_Tunit</v>
      </c>
      <c r="QC26" s="251" t="str">
        <f t="shared" si="196"/>
        <v>mt_Tunit</v>
      </c>
      <c r="QD26" s="251" t="str">
        <f t="shared" si="197"/>
        <v>mt_Tunit</v>
      </c>
      <c r="QE26" s="251" t="str">
        <f t="shared" si="198"/>
        <v>mt_Tunit</v>
      </c>
      <c r="QF26" s="63">
        <f t="shared" si="199"/>
        <v>26</v>
      </c>
      <c r="QG26" s="26" t="s">
        <v>2</v>
      </c>
      <c r="QH26" s="59"/>
      <c r="QI26" s="59"/>
      <c r="QJ26" s="59"/>
      <c r="QK26" s="59"/>
      <c r="QL26" s="59"/>
      <c r="QM26" s="59"/>
      <c r="QN26" s="59"/>
    </row>
    <row r="27" spans="1:456" s="3" customFormat="1" ht="6" customHeight="1" x14ac:dyDescent="0.15">
      <c r="A27" s="54" t="s">
        <v>686</v>
      </c>
      <c r="B27" s="447">
        <f t="shared" si="43"/>
        <v>13</v>
      </c>
      <c r="C27" s="73" t="s">
        <v>71</v>
      </c>
      <c r="D27" s="339" t="s">
        <v>123</v>
      </c>
      <c r="E27" s="59"/>
      <c r="F27" s="229"/>
      <c r="G27" s="295" t="s">
        <v>3</v>
      </c>
      <c r="H27" s="295" t="s">
        <v>2</v>
      </c>
      <c r="I27" s="229"/>
      <c r="J27" s="295" t="s">
        <v>6</v>
      </c>
      <c r="K27" s="295">
        <v>0</v>
      </c>
      <c r="L27" s="229"/>
      <c r="M27" s="295" t="s">
        <v>11</v>
      </c>
      <c r="N27" s="295">
        <v>1</v>
      </c>
      <c r="O27" s="229"/>
      <c r="P27" s="295" t="s">
        <v>11</v>
      </c>
      <c r="Q27" s="295">
        <v>1</v>
      </c>
      <c r="R27" s="229"/>
      <c r="S27" s="295" t="s">
        <v>149</v>
      </c>
      <c r="T27" s="295">
        <v>27</v>
      </c>
      <c r="U27" s="229"/>
      <c r="V27" s="295" t="s">
        <v>26</v>
      </c>
      <c r="W27" s="295">
        <v>1</v>
      </c>
      <c r="X27" s="229"/>
      <c r="Y27" s="295" t="s">
        <v>5</v>
      </c>
      <c r="Z27" s="295">
        <v>1</v>
      </c>
      <c r="AA27" s="229"/>
      <c r="AB27" s="295" t="s">
        <v>80</v>
      </c>
      <c r="AC27" s="295">
        <v>100</v>
      </c>
      <c r="AD27" s="229"/>
      <c r="AE27" s="295" t="s">
        <v>169</v>
      </c>
      <c r="AF27" s="295">
        <v>0.3</v>
      </c>
      <c r="AG27" s="229"/>
      <c r="AH27" s="295" t="s">
        <v>280</v>
      </c>
      <c r="AI27" s="295" t="s">
        <v>283</v>
      </c>
      <c r="AJ27" s="229" t="s">
        <v>11</v>
      </c>
      <c r="AK27" s="295" t="s">
        <v>173</v>
      </c>
      <c r="AL27" s="295">
        <v>1.474E-4</v>
      </c>
      <c r="AM27" s="229" t="s">
        <v>201</v>
      </c>
      <c r="AN27" s="295" t="s">
        <v>190</v>
      </c>
      <c r="AO27" s="295">
        <v>0.1</v>
      </c>
      <c r="AP27" s="243"/>
      <c r="AQ27" s="295" t="s">
        <v>15</v>
      </c>
      <c r="AR27" s="290">
        <v>50</v>
      </c>
      <c r="AS27" s="243"/>
      <c r="AT27" s="295" t="s">
        <v>12</v>
      </c>
      <c r="AU27" s="290">
        <v>9.9999999999999995E-7</v>
      </c>
      <c r="AV27" s="229"/>
      <c r="AW27" s="230" t="s">
        <v>16</v>
      </c>
      <c r="AX27" s="231">
        <v>100</v>
      </c>
      <c r="AY27" s="229" t="s">
        <v>11</v>
      </c>
      <c r="AZ27" s="295" t="s">
        <v>372</v>
      </c>
      <c r="BA27" s="295" t="s">
        <v>683</v>
      </c>
      <c r="BB27" s="229" t="s">
        <v>11</v>
      </c>
      <c r="BC27" s="295" t="s">
        <v>372</v>
      </c>
      <c r="BD27" s="295" t="s">
        <v>390</v>
      </c>
      <c r="BE27" s="229"/>
      <c r="BF27" s="295" t="s">
        <v>608</v>
      </c>
      <c r="BG27" s="295" t="s">
        <v>546</v>
      </c>
      <c r="BH27" s="229"/>
      <c r="BI27" s="295" t="s">
        <v>402</v>
      </c>
      <c r="BJ27" s="295" t="s">
        <v>546</v>
      </c>
      <c r="BK27" s="243"/>
      <c r="BL27" s="295" t="s">
        <v>1</v>
      </c>
      <c r="BM27" s="429">
        <v>4</v>
      </c>
      <c r="BN27" s="243"/>
      <c r="BO27" s="295" t="s">
        <v>1</v>
      </c>
      <c r="BP27" s="429">
        <v>1</v>
      </c>
      <c r="BQ27" s="229" t="s">
        <v>445</v>
      </c>
      <c r="BR27" s="295" t="s">
        <v>413</v>
      </c>
      <c r="BS27" s="295">
        <v>0.2</v>
      </c>
      <c r="BT27" s="243" t="s">
        <v>440</v>
      </c>
      <c r="BU27" s="295" t="s">
        <v>111</v>
      </c>
      <c r="BV27" s="290">
        <v>9.9999999999999995E-8</v>
      </c>
      <c r="BW27" s="243" t="s">
        <v>446</v>
      </c>
      <c r="BX27" s="295" t="s">
        <v>414</v>
      </c>
      <c r="BY27" s="290">
        <v>0.1</v>
      </c>
      <c r="BZ27" s="229" t="s">
        <v>1236</v>
      </c>
      <c r="CA27" s="230" t="s">
        <v>382</v>
      </c>
      <c r="CB27" s="231">
        <v>1180</v>
      </c>
      <c r="CC27" s="229" t="s">
        <v>1236</v>
      </c>
      <c r="CD27" s="230" t="s">
        <v>1176</v>
      </c>
      <c r="CE27" s="231">
        <v>30</v>
      </c>
      <c r="CF27" s="229" t="s">
        <v>1236</v>
      </c>
      <c r="CG27" s="230" t="s">
        <v>31</v>
      </c>
      <c r="CH27" s="354">
        <v>9.9999999999999998E-17</v>
      </c>
      <c r="CI27" s="229" t="s">
        <v>1236</v>
      </c>
      <c r="CJ27" s="230" t="s">
        <v>31</v>
      </c>
      <c r="CK27" s="354">
        <v>9.9999999999999998E-17</v>
      </c>
      <c r="CL27" s="243"/>
      <c r="CM27" s="230" t="s">
        <v>909</v>
      </c>
      <c r="CN27" s="354">
        <v>1</v>
      </c>
      <c r="CO27" s="243"/>
      <c r="CP27" s="295" t="s">
        <v>1</v>
      </c>
      <c r="CQ27" s="429">
        <v>1</v>
      </c>
      <c r="CR27" s="229"/>
      <c r="CS27" s="230" t="s">
        <v>33</v>
      </c>
      <c r="CT27" s="231" t="s">
        <v>394</v>
      </c>
      <c r="CU27" s="229"/>
      <c r="CV27" s="230" t="s">
        <v>11</v>
      </c>
      <c r="CW27" s="231">
        <v>1</v>
      </c>
      <c r="CX27" s="229"/>
      <c r="CY27" s="230" t="s">
        <v>779</v>
      </c>
      <c r="CZ27" s="270">
        <v>0.1</v>
      </c>
      <c r="DA27" s="229" t="s">
        <v>11</v>
      </c>
      <c r="DB27" s="230" t="s">
        <v>1177</v>
      </c>
      <c r="DC27" s="231">
        <v>100</v>
      </c>
      <c r="DD27" s="229"/>
      <c r="DE27" s="230"/>
      <c r="DF27" s="231"/>
      <c r="DG27" s="229" t="s">
        <v>11</v>
      </c>
      <c r="DH27" s="230" t="s">
        <v>48</v>
      </c>
      <c r="DI27" s="231">
        <v>0.01</v>
      </c>
      <c r="DJ27" s="229"/>
      <c r="DK27" s="230" t="s">
        <v>345</v>
      </c>
      <c r="DL27" s="231">
        <v>-2E+20</v>
      </c>
      <c r="DM27" s="229"/>
      <c r="DN27" s="230" t="s">
        <v>340</v>
      </c>
      <c r="DO27" s="237">
        <v>9.9999999999999995E-7</v>
      </c>
      <c r="DP27" s="229" t="s">
        <v>1236</v>
      </c>
      <c r="DQ27" s="230" t="s">
        <v>31</v>
      </c>
      <c r="DR27" s="407">
        <v>1</v>
      </c>
      <c r="DS27" s="229" t="s">
        <v>4</v>
      </c>
      <c r="DT27" s="230" t="s">
        <v>1278</v>
      </c>
      <c r="DU27" s="354">
        <v>105</v>
      </c>
      <c r="DV27" s="229" t="s">
        <v>1226</v>
      </c>
      <c r="DW27" s="230" t="s">
        <v>48</v>
      </c>
      <c r="DX27" s="231">
        <v>1</v>
      </c>
      <c r="DY27" s="229"/>
      <c r="DZ27" s="230" t="s">
        <v>371</v>
      </c>
      <c r="EA27" s="231" t="s">
        <v>1338</v>
      </c>
      <c r="EB27" s="229"/>
      <c r="EC27" s="230"/>
      <c r="ED27" s="231"/>
      <c r="EE27" s="229"/>
      <c r="EF27" s="230"/>
      <c r="EG27" s="231"/>
      <c r="EH27" s="229"/>
      <c r="EI27" s="230"/>
      <c r="EJ27" s="231"/>
      <c r="EK27" s="229"/>
      <c r="EL27" s="230"/>
      <c r="EM27" s="237"/>
      <c r="EN27" s="244"/>
      <c r="EO27" s="269" t="str">
        <f t="shared" si="44"/>
        <v>ninner</v>
      </c>
      <c r="EP27" s="444" t="s">
        <v>1247</v>
      </c>
      <c r="EQ27" s="360">
        <f t="shared" si="200"/>
        <v>63</v>
      </c>
      <c r="ER27" s="360">
        <f t="shared" si="201"/>
        <v>27</v>
      </c>
      <c r="ES27" s="360" t="str">
        <f t="shared" si="202"/>
        <v/>
      </c>
      <c r="ET27" s="360" t="str">
        <f t="shared" si="203"/>
        <v/>
      </c>
      <c r="EU27" s="360" t="str">
        <f t="shared" si="204"/>
        <v/>
      </c>
      <c r="EV27" s="360" t="str">
        <f t="shared" si="205"/>
        <v/>
      </c>
      <c r="EW27" s="360" t="str">
        <f t="shared" si="206"/>
        <v/>
      </c>
      <c r="EX27" s="360" t="str">
        <f t="shared" si="207"/>
        <v/>
      </c>
      <c r="EY27" s="360" t="str">
        <f t="shared" si="208"/>
        <v/>
      </c>
      <c r="EZ27" s="360" t="str">
        <f t="shared" si="209"/>
        <v/>
      </c>
      <c r="FA27" s="360" t="str">
        <f t="shared" si="210"/>
        <v/>
      </c>
      <c r="FB27" s="360" t="str">
        <f t="shared" si="211"/>
        <v/>
      </c>
      <c r="FC27" s="360" t="str">
        <f t="shared" si="212"/>
        <v/>
      </c>
      <c r="FD27" s="360" t="str">
        <f t="shared" si="213"/>
        <v/>
      </c>
      <c r="FE27" s="360" t="str">
        <f t="shared" si="214"/>
        <v/>
      </c>
      <c r="FF27" s="360" t="str">
        <f t="shared" si="215"/>
        <v/>
      </c>
      <c r="FG27" s="360" t="str">
        <f t="shared" si="216"/>
        <v/>
      </c>
      <c r="FH27" s="360" t="str">
        <f t="shared" si="217"/>
        <v/>
      </c>
      <c r="FI27" s="360" t="str">
        <f t="shared" si="218"/>
        <v/>
      </c>
      <c r="FJ27" s="360" t="str">
        <f t="shared" si="219"/>
        <v/>
      </c>
      <c r="FK27" s="360" t="str">
        <f t="shared" si="220"/>
        <v/>
      </c>
      <c r="FL27" s="360" t="str">
        <f t="shared" si="221"/>
        <v/>
      </c>
      <c r="FM27" s="360" t="str">
        <f t="shared" si="222"/>
        <v/>
      </c>
      <c r="FN27" s="360" t="str">
        <f t="shared" si="223"/>
        <v/>
      </c>
      <c r="FO27" s="360" t="str">
        <f t="shared" si="224"/>
        <v/>
      </c>
      <c r="FP27" s="360" t="str">
        <f t="shared" si="225"/>
        <v/>
      </c>
      <c r="FQ27" s="360" t="str">
        <f t="shared" si="226"/>
        <v/>
      </c>
      <c r="FR27" s="360" t="str">
        <f t="shared" si="227"/>
        <v/>
      </c>
      <c r="FS27" s="360" t="str">
        <f t="shared" si="228"/>
        <v/>
      </c>
      <c r="FT27" s="360" t="str">
        <f t="shared" si="45"/>
        <v/>
      </c>
      <c r="FU27" s="360" t="str">
        <f t="shared" si="229"/>
        <v/>
      </c>
      <c r="FV27" s="360" t="str">
        <f t="shared" si="230"/>
        <v/>
      </c>
      <c r="FW27" s="360" t="str">
        <f t="shared" si="231"/>
        <v/>
      </c>
      <c r="FX27" s="360" t="str">
        <f t="shared" si="232"/>
        <v/>
      </c>
      <c r="FY27" s="360" t="str">
        <f t="shared" si="233"/>
        <v/>
      </c>
      <c r="FZ27" s="360" t="str">
        <f t="shared" si="234"/>
        <v/>
      </c>
      <c r="GA27" s="360" t="str">
        <f t="shared" si="235"/>
        <v/>
      </c>
      <c r="GB27" s="360" t="str">
        <f t="shared" si="236"/>
        <v/>
      </c>
      <c r="GC27" s="360" t="str">
        <f t="shared" si="237"/>
        <v/>
      </c>
      <c r="GD27" s="360" t="str">
        <f t="shared" si="238"/>
        <v/>
      </c>
      <c r="GE27" s="360" t="str">
        <f t="shared" si="239"/>
        <v/>
      </c>
      <c r="GF27" s="360" t="str">
        <f t="shared" si="240"/>
        <v/>
      </c>
      <c r="GG27" s="360" t="str">
        <f t="shared" si="241"/>
        <v/>
      </c>
      <c r="GH27" s="360" t="str">
        <f t="shared" si="242"/>
        <v/>
      </c>
      <c r="GI27" s="360" t="str">
        <f t="shared" si="243"/>
        <v/>
      </c>
      <c r="GJ27" s="360" t="str">
        <f t="shared" si="244"/>
        <v/>
      </c>
      <c r="GK27" s="444" t="s">
        <v>1247</v>
      </c>
      <c r="GL27" s="361" t="str">
        <f t="shared" si="46"/>
        <v>freundlich</v>
      </c>
      <c r="GM27" s="361" t="str">
        <f t="shared" si="47"/>
        <v>freundlich</v>
      </c>
      <c r="GN27" s="361" t="str">
        <f t="shared" si="48"/>
        <v>-</v>
      </c>
      <c r="GO27" s="361" t="str">
        <f t="shared" si="49"/>
        <v>-</v>
      </c>
      <c r="GP27" s="361" t="str">
        <f t="shared" si="50"/>
        <v>-</v>
      </c>
      <c r="GQ27" s="361" t="str">
        <f t="shared" si="51"/>
        <v>-</v>
      </c>
      <c r="GR27" s="361" t="str">
        <f t="shared" si="52"/>
        <v>-</v>
      </c>
      <c r="GS27" s="361" t="str">
        <f t="shared" si="53"/>
        <v>-</v>
      </c>
      <c r="GT27" s="361" t="str">
        <f t="shared" si="54"/>
        <v>-</v>
      </c>
      <c r="GU27" s="361" t="str">
        <f t="shared" si="55"/>
        <v>-</v>
      </c>
      <c r="GV27" s="361" t="str">
        <f t="shared" si="56"/>
        <v>-</v>
      </c>
      <c r="GW27" s="361" t="str">
        <f t="shared" si="57"/>
        <v>-</v>
      </c>
      <c r="GX27" s="361" t="str">
        <f t="shared" si="58"/>
        <v>-</v>
      </c>
      <c r="GY27" s="361" t="str">
        <f t="shared" si="59"/>
        <v>-</v>
      </c>
      <c r="GZ27" s="361" t="str">
        <f t="shared" si="60"/>
        <v>-</v>
      </c>
      <c r="HA27" s="361" t="str">
        <f t="shared" si="61"/>
        <v>-</v>
      </c>
      <c r="HB27" s="361" t="str">
        <f t="shared" si="62"/>
        <v>-</v>
      </c>
      <c r="HC27" s="361" t="str">
        <f t="shared" si="63"/>
        <v>-</v>
      </c>
      <c r="HD27" s="361" t="str">
        <f t="shared" si="64"/>
        <v>-</v>
      </c>
      <c r="HE27" s="361" t="str">
        <f t="shared" si="65"/>
        <v>-</v>
      </c>
      <c r="HF27" s="361" t="str">
        <f t="shared" si="66"/>
        <v>-</v>
      </c>
      <c r="HG27" s="361" t="str">
        <f t="shared" si="67"/>
        <v>-</v>
      </c>
      <c r="HH27" s="361" t="str">
        <f t="shared" si="68"/>
        <v>-</v>
      </c>
      <c r="HI27" s="361" t="str">
        <f t="shared" si="69"/>
        <v>-</v>
      </c>
      <c r="HJ27" s="361" t="str">
        <f t="shared" si="70"/>
        <v>-</v>
      </c>
      <c r="HK27" s="361" t="str">
        <f t="shared" si="71"/>
        <v>-</v>
      </c>
      <c r="HL27" s="361" t="str">
        <f t="shared" si="72"/>
        <v>-</v>
      </c>
      <c r="HM27" s="361" t="str">
        <f t="shared" si="73"/>
        <v>-</v>
      </c>
      <c r="HN27" s="361" t="str">
        <f t="shared" si="74"/>
        <v>-</v>
      </c>
      <c r="HO27" s="361" t="str">
        <f t="shared" si="75"/>
        <v>-</v>
      </c>
      <c r="HP27" s="361" t="str">
        <f t="shared" si="76"/>
        <v>-</v>
      </c>
      <c r="HQ27" s="361" t="str">
        <f t="shared" si="77"/>
        <v>-</v>
      </c>
      <c r="HR27" s="361" t="str">
        <f t="shared" si="78"/>
        <v>-</v>
      </c>
      <c r="HS27" s="361" t="str">
        <f t="shared" si="79"/>
        <v>-</v>
      </c>
      <c r="HT27" s="361" t="str">
        <f t="shared" si="80"/>
        <v>-</v>
      </c>
      <c r="HU27" s="361" t="str">
        <f t="shared" si="81"/>
        <v>-</v>
      </c>
      <c r="HV27" s="361" t="str">
        <f t="shared" si="82"/>
        <v>-</v>
      </c>
      <c r="HW27" s="361" t="str">
        <f t="shared" si="83"/>
        <v>-</v>
      </c>
      <c r="HX27" s="361" t="str">
        <f t="shared" si="84"/>
        <v>-</v>
      </c>
      <c r="HY27" s="361" t="str">
        <f t="shared" si="85"/>
        <v>-</v>
      </c>
      <c r="HZ27" s="361" t="str">
        <f t="shared" si="86"/>
        <v>-</v>
      </c>
      <c r="IA27" s="361" t="str">
        <f t="shared" si="87"/>
        <v>-</v>
      </c>
      <c r="IB27" s="361" t="str">
        <f t="shared" si="88"/>
        <v>-</v>
      </c>
      <c r="IC27" s="361" t="str">
        <f t="shared" si="89"/>
        <v>-</v>
      </c>
      <c r="ID27" s="361" t="str">
        <f t="shared" si="90"/>
        <v>-</v>
      </c>
      <c r="IE27" s="361" t="str">
        <f t="shared" si="91"/>
        <v>-</v>
      </c>
      <c r="IF27" s="444" t="s">
        <v>1247</v>
      </c>
      <c r="IG27" s="56" t="str">
        <f t="shared" si="245"/>
        <v>-</v>
      </c>
      <c r="IH27" s="56">
        <f t="shared" si="246"/>
        <v>0.3</v>
      </c>
      <c r="II27" s="56" t="str">
        <f t="shared" si="247"/>
        <v>-</v>
      </c>
      <c r="IJ27" s="56" t="str">
        <f t="shared" si="248"/>
        <v>-</v>
      </c>
      <c r="IK27" s="56" t="str">
        <f t="shared" si="92"/>
        <v>-</v>
      </c>
      <c r="IL27" s="56" t="str">
        <f t="shared" si="93"/>
        <v>-</v>
      </c>
      <c r="IM27" s="56" t="str">
        <f t="shared" si="94"/>
        <v>-</v>
      </c>
      <c r="IN27" s="56" t="str">
        <f t="shared" si="95"/>
        <v>-</v>
      </c>
      <c r="IO27" s="56" t="str">
        <f t="shared" si="96"/>
        <v>-</v>
      </c>
      <c r="IP27" s="56" t="str">
        <f t="shared" si="97"/>
        <v>-</v>
      </c>
      <c r="IQ27" s="56" t="str">
        <f t="shared" si="98"/>
        <v>-</v>
      </c>
      <c r="IR27" s="56" t="str">
        <f t="shared" si="99"/>
        <v>-</v>
      </c>
      <c r="IS27" s="56" t="str">
        <f t="shared" si="100"/>
        <v>-</v>
      </c>
      <c r="IT27" s="56" t="str">
        <f t="shared" si="101"/>
        <v>-</v>
      </c>
      <c r="IU27" s="56" t="str">
        <f t="shared" si="102"/>
        <v>-</v>
      </c>
      <c r="IV27" s="56" t="str">
        <f t="shared" si="103"/>
        <v>-</v>
      </c>
      <c r="IW27" s="56" t="str">
        <f t="shared" si="104"/>
        <v>-</v>
      </c>
      <c r="IX27" s="56" t="str">
        <f t="shared" si="105"/>
        <v>-</v>
      </c>
      <c r="IY27" s="56" t="str">
        <f t="shared" si="106"/>
        <v>-</v>
      </c>
      <c r="IZ27" s="56" t="str">
        <f t="shared" si="107"/>
        <v>-</v>
      </c>
      <c r="JA27" s="56" t="str">
        <f t="shared" si="108"/>
        <v>-</v>
      </c>
      <c r="JB27" s="56" t="str">
        <f t="shared" si="109"/>
        <v>-</v>
      </c>
      <c r="JC27" s="56" t="str">
        <f t="shared" si="110"/>
        <v>-</v>
      </c>
      <c r="JD27" s="56" t="str">
        <f t="shared" si="111"/>
        <v>-</v>
      </c>
      <c r="JE27" s="56" t="str">
        <f t="shared" si="112"/>
        <v>-</v>
      </c>
      <c r="JF27" s="56" t="str">
        <f t="shared" si="113"/>
        <v>-</v>
      </c>
      <c r="JG27" s="56" t="str">
        <f t="shared" si="114"/>
        <v>-</v>
      </c>
      <c r="JH27" s="56" t="str">
        <f t="shared" si="115"/>
        <v>-</v>
      </c>
      <c r="JI27" s="56" t="str">
        <f t="shared" si="116"/>
        <v>-</v>
      </c>
      <c r="JJ27" s="56" t="str">
        <f t="shared" si="117"/>
        <v>-</v>
      </c>
      <c r="JK27" s="56" t="str">
        <f t="shared" si="118"/>
        <v>-</v>
      </c>
      <c r="JL27" s="56" t="str">
        <f t="shared" si="119"/>
        <v>-</v>
      </c>
      <c r="JM27" s="56" t="str">
        <f t="shared" si="120"/>
        <v>-</v>
      </c>
      <c r="JN27" s="56" t="str">
        <f t="shared" si="121"/>
        <v>-</v>
      </c>
      <c r="JO27" s="56" t="str">
        <f t="shared" si="122"/>
        <v>-</v>
      </c>
      <c r="JP27" s="56" t="str">
        <f t="shared" si="123"/>
        <v>-</v>
      </c>
      <c r="JQ27" s="56" t="str">
        <f t="shared" si="124"/>
        <v>-</v>
      </c>
      <c r="JR27" s="56" t="str">
        <f t="shared" si="125"/>
        <v>-</v>
      </c>
      <c r="JS27" s="56" t="str">
        <f t="shared" si="126"/>
        <v>-</v>
      </c>
      <c r="JT27" s="56" t="str">
        <f t="shared" si="127"/>
        <v>-</v>
      </c>
      <c r="JU27" s="56" t="str">
        <f t="shared" si="128"/>
        <v>-</v>
      </c>
      <c r="JV27" s="56" t="str">
        <f t="shared" si="129"/>
        <v>-</v>
      </c>
      <c r="JW27" s="56" t="str">
        <f t="shared" si="130"/>
        <v>-</v>
      </c>
      <c r="JX27" s="56" t="str">
        <f t="shared" si="131"/>
        <v>-</v>
      </c>
      <c r="JY27" s="56" t="str">
        <f t="shared" si="132"/>
        <v>-</v>
      </c>
      <c r="JZ27" s="56" t="str">
        <f t="shared" si="133"/>
        <v>-</v>
      </c>
      <c r="KA27" s="444" t="s">
        <v>1247</v>
      </c>
      <c r="KB27" s="360">
        <f>IF(ISNUMBER(INDEX($EQ$15:$GK$521,$B27,EO$11)),MAX(KB$14:KB26)+1,0)</f>
        <v>0</v>
      </c>
      <c r="KC27" s="360">
        <f t="shared" si="249"/>
        <v>90</v>
      </c>
      <c r="KD27" s="373" t="s">
        <v>2</v>
      </c>
      <c r="KE27" s="391" t="str">
        <f t="shared" si="134"/>
        <v>nrow</v>
      </c>
      <c r="KF27" s="302">
        <f t="shared" si="135"/>
        <v>1</v>
      </c>
      <c r="KG27" s="69"/>
      <c r="KH27" s="391" t="str">
        <f t="shared" si="136"/>
        <v/>
      </c>
      <c r="KI27" s="302" t="str">
        <f t="shared" si="137"/>
        <v/>
      </c>
      <c r="KJ27" s="69"/>
      <c r="KK27" s="391" t="str">
        <f t="shared" si="138"/>
        <v/>
      </c>
      <c r="KL27" s="302" t="str">
        <f t="shared" si="139"/>
        <v/>
      </c>
      <c r="KM27" s="69"/>
      <c r="KN27" s="391" t="str">
        <f t="shared" si="140"/>
        <v/>
      </c>
      <c r="KO27" s="302" t="str">
        <f t="shared" si="141"/>
        <v/>
      </c>
      <c r="KP27" s="69"/>
      <c r="KQ27" s="391" t="str">
        <f t="shared" si="142"/>
        <v/>
      </c>
      <c r="KR27" s="302" t="str">
        <f t="shared" si="143"/>
        <v/>
      </c>
      <c r="KS27" s="69"/>
      <c r="KT27" s="391" t="str">
        <f t="shared" si="144"/>
        <v/>
      </c>
      <c r="KU27" s="302" t="str">
        <f t="shared" si="145"/>
        <v/>
      </c>
      <c r="KV27" s="69"/>
      <c r="KW27" s="391" t="str">
        <f t="shared" si="146"/>
        <v/>
      </c>
      <c r="KX27" s="302" t="str">
        <f t="shared" si="147"/>
        <v/>
      </c>
      <c r="KY27" s="69"/>
      <c r="KZ27" s="283" t="str">
        <f t="shared" si="148"/>
        <v/>
      </c>
      <c r="LA27" s="26"/>
      <c r="LB27" s="246" t="s">
        <v>28</v>
      </c>
      <c r="LC27" s="246" t="s">
        <v>39</v>
      </c>
      <c r="LD27" s="246" t="s">
        <v>711</v>
      </c>
      <c r="LE27" s="246" t="s">
        <v>807</v>
      </c>
      <c r="LF27" s="305" t="s">
        <v>1266</v>
      </c>
      <c r="LG27" s="246" t="s">
        <v>828</v>
      </c>
      <c r="LH27" s="246" t="s">
        <v>419</v>
      </c>
      <c r="LI27" s="246"/>
      <c r="LJ27" s="246"/>
      <c r="LK27" s="246"/>
      <c r="LL27" s="246"/>
      <c r="LM27" s="246"/>
      <c r="LN27" s="63"/>
      <c r="LO27" s="251">
        <f t="shared" si="149"/>
        <v>13</v>
      </c>
      <c r="LP27" s="251">
        <f t="shared" si="150"/>
        <v>13</v>
      </c>
      <c r="LQ27" s="251">
        <f t="shared" si="151"/>
        <v>13</v>
      </c>
      <c r="LR27" s="251">
        <f t="shared" si="152"/>
        <v>13</v>
      </c>
      <c r="LS27" s="251">
        <f t="shared" si="153"/>
        <v>13</v>
      </c>
      <c r="LT27" s="251">
        <f t="shared" si="154"/>
        <v>13</v>
      </c>
      <c r="LU27" s="251">
        <f t="shared" si="155"/>
        <v>13</v>
      </c>
      <c r="LV27" s="251">
        <f t="shared" si="156"/>
        <v>0</v>
      </c>
      <c r="LW27" s="251">
        <f t="shared" si="157"/>
        <v>0</v>
      </c>
      <c r="LX27" s="251">
        <f t="shared" si="158"/>
        <v>0</v>
      </c>
      <c r="LY27" s="251">
        <f t="shared" si="159"/>
        <v>0</v>
      </c>
      <c r="LZ27" s="251">
        <f t="shared" si="160"/>
        <v>0</v>
      </c>
      <c r="MA27" s="63">
        <f t="shared" si="161"/>
        <v>1</v>
      </c>
      <c r="MB27" s="63">
        <f t="shared" si="162"/>
        <v>0</v>
      </c>
      <c r="MC27" s="63">
        <f t="shared" si="251"/>
        <v>13</v>
      </c>
      <c r="MD27" s="63">
        <f t="shared" si="250"/>
        <v>13</v>
      </c>
      <c r="ME27" s="63" t="str">
        <f t="shared" si="163"/>
        <v>nrow</v>
      </c>
      <c r="MF27" s="315">
        <f t="shared" si="164"/>
        <v>232</v>
      </c>
      <c r="MG27" s="315">
        <f>IF(ISNUMBER(MATCH(EO27,$ME$15:$ME$520,0)),0,MAX(MG$14:MG26)+1)</f>
        <v>0</v>
      </c>
      <c r="MH27" s="315" t="str">
        <f t="shared" si="165"/>
        <v/>
      </c>
      <c r="MI27" s="368">
        <f t="shared" si="166"/>
        <v>13</v>
      </c>
      <c r="MJ27" s="67"/>
      <c r="MK27" s="243" t="str">
        <f t="shared" si="167"/>
        <v>01_TWRI</v>
      </c>
      <c r="ML27" s="457" t="s">
        <v>635</v>
      </c>
      <c r="MM27" s="316"/>
      <c r="MN27" s="26">
        <f>IF(IF(ISNUMBER(SEARCH("flopy",MP27))=TRUE,1,0)=1,MAX(MN$15:MN26)+1,"")</f>
        <v>7</v>
      </c>
      <c r="MO27" s="238"/>
      <c r="MP27" s="411" t="s">
        <v>1115</v>
      </c>
      <c r="MQ27" s="26">
        <f>IF(IF(ISNUMBER(SEARCH("flopy",MS27))=TRUE,1,0)=1,MAX(MQ$15:MQ26)+1,"")</f>
        <v>12</v>
      </c>
      <c r="MR27" s="238"/>
      <c r="MS27" s="411" t="s">
        <v>960</v>
      </c>
      <c r="MT27" s="59"/>
      <c r="MU27" s="26">
        <f>IF(IF(ISNUMBER(SEARCH("flopy",MW27))=TRUE,1,0)=1,MAX(MU$15:MU26)+1,"")</f>
        <v>9</v>
      </c>
      <c r="MV27" s="238" t="str">
        <f t="shared" si="252"/>
        <v>new</v>
      </c>
      <c r="MW27" s="423" t="s">
        <v>1215</v>
      </c>
      <c r="MX27" s="59"/>
      <c r="MY27" s="59"/>
      <c r="MZ27" s="59"/>
      <c r="NA27" s="59"/>
      <c r="NB27" s="26" t="s">
        <v>2</v>
      </c>
      <c r="NC27" s="59"/>
      <c r="ND27" s="59"/>
      <c r="NE27" s="59"/>
      <c r="NF27" s="59"/>
      <c r="NG27" s="59"/>
      <c r="NH27" s="59"/>
      <c r="NI27" s="59"/>
      <c r="NJ27" s="59"/>
      <c r="NK27" s="26" t="s">
        <v>2</v>
      </c>
      <c r="NL27" s="453" t="s">
        <v>197</v>
      </c>
      <c r="NM27" s="307" t="s">
        <v>2</v>
      </c>
      <c r="NN27" s="59"/>
      <c r="NO27" s="203"/>
      <c r="NP27" s="203"/>
      <c r="NQ27" s="203"/>
      <c r="NR27" s="18"/>
      <c r="NS27" s="155"/>
      <c r="NT27" s="155"/>
      <c r="NU27" s="155"/>
      <c r="NV27" s="155"/>
      <c r="NW27" s="155"/>
      <c r="NX27" s="155"/>
      <c r="NY27" s="155"/>
      <c r="NZ27" s="155"/>
      <c r="OA27" s="155"/>
      <c r="OB27" s="155"/>
      <c r="OC27" s="155"/>
      <c r="OD27" s="82"/>
      <c r="OE27" s="172">
        <v>0.12353796000000003</v>
      </c>
      <c r="OF27" s="111">
        <v>840.8</v>
      </c>
      <c r="OG27" s="112">
        <v>837.5694671569612</v>
      </c>
      <c r="OH27" s="102">
        <v>2.9999902248382999</v>
      </c>
      <c r="OI27" s="115">
        <v>840.1558</v>
      </c>
      <c r="OJ27" s="131">
        <v>22</v>
      </c>
      <c r="OK27" s="162">
        <v>0.12354</v>
      </c>
      <c r="OL27" s="123">
        <v>836.7</v>
      </c>
      <c r="OM27" s="166"/>
      <c r="ON27" s="125"/>
      <c r="OO27" s="105"/>
      <c r="OP27" s="106" t="s">
        <v>290</v>
      </c>
      <c r="OQ27" s="134" t="s">
        <v>290</v>
      </c>
      <c r="OR27" s="128">
        <f t="shared" ref="OR27:OR57" si="253">IF(OR$5=0,OK27,OT27)</f>
        <v>0.12354</v>
      </c>
      <c r="OS27" s="109"/>
      <c r="OT27" s="128">
        <v>0.12353796000000003</v>
      </c>
      <c r="OU27" s="143">
        <f t="shared" si="10"/>
        <v>0.12354</v>
      </c>
      <c r="OV27" s="143">
        <f t="shared" si="11"/>
        <v>2.96496</v>
      </c>
      <c r="OW27" s="143">
        <f t="shared" si="12"/>
        <v>177.89760000000001</v>
      </c>
      <c r="OX27" s="143">
        <f t="shared" si="13"/>
        <v>177.89760000000001</v>
      </c>
      <c r="OY27" s="82"/>
      <c r="OZ27" s="59"/>
      <c r="PA27" s="251" t="str">
        <f t="shared" si="168"/>
        <v>nrow</v>
      </c>
      <c r="PB27" s="251" t="str">
        <f t="shared" si="169"/>
        <v>nrow</v>
      </c>
      <c r="PC27" s="251" t="str">
        <f t="shared" si="170"/>
        <v>nrow</v>
      </c>
      <c r="PD27" s="251" t="str">
        <f t="shared" si="171"/>
        <v>nrow</v>
      </c>
      <c r="PE27" s="251" t="str">
        <f t="shared" si="172"/>
        <v>nrow</v>
      </c>
      <c r="PF27" s="251" t="str">
        <f t="shared" si="173"/>
        <v>nrow</v>
      </c>
      <c r="PG27" s="251" t="str">
        <f t="shared" si="174"/>
        <v>nrow</v>
      </c>
      <c r="PH27" s="251" t="str">
        <f t="shared" si="175"/>
        <v>nrow</v>
      </c>
      <c r="PI27" s="251" t="str">
        <f t="shared" si="176"/>
        <v>nrow</v>
      </c>
      <c r="PJ27" s="251" t="str">
        <f t="shared" si="177"/>
        <v>nrow</v>
      </c>
      <c r="PK27" s="251" t="str">
        <f t="shared" si="178"/>
        <v>nrow</v>
      </c>
      <c r="PL27" s="251" t="str">
        <f t="shared" si="179"/>
        <v>nrow</v>
      </c>
      <c r="PM27" s="251" t="str">
        <f t="shared" si="180"/>
        <v>nrow</v>
      </c>
      <c r="PN27" s="251" t="str">
        <f t="shared" si="181"/>
        <v>nrow</v>
      </c>
      <c r="PO27" s="251" t="str">
        <f t="shared" si="182"/>
        <v>nrow</v>
      </c>
      <c r="PP27" s="251" t="str">
        <f t="shared" si="183"/>
        <v>nrow</v>
      </c>
      <c r="PQ27" s="251" t="str">
        <f t="shared" si="184"/>
        <v>nrow</v>
      </c>
      <c r="PR27" s="251" t="str">
        <f t="shared" si="185"/>
        <v>nrow</v>
      </c>
      <c r="PS27" s="251" t="str">
        <f t="shared" si="186"/>
        <v>nrow</v>
      </c>
      <c r="PT27" s="251" t="str">
        <f t="shared" si="187"/>
        <v>nrow</v>
      </c>
      <c r="PU27" s="251" t="str">
        <f t="shared" si="188"/>
        <v>nrow</v>
      </c>
      <c r="PV27" s="251" t="str">
        <f t="shared" si="189"/>
        <v>nrow</v>
      </c>
      <c r="PW27" s="251" t="str">
        <f t="shared" si="190"/>
        <v>nrow</v>
      </c>
      <c r="PX27" s="251" t="str">
        <f t="shared" si="191"/>
        <v/>
      </c>
      <c r="PY27" s="251" t="str">
        <f t="shared" si="192"/>
        <v>nrow</v>
      </c>
      <c r="PZ27" s="251" t="str">
        <f t="shared" si="193"/>
        <v>nrow</v>
      </c>
      <c r="QA27" s="251" t="str">
        <f t="shared" si="194"/>
        <v>nrow</v>
      </c>
      <c r="QB27" s="251" t="str">
        <f t="shared" si="195"/>
        <v>nrow</v>
      </c>
      <c r="QC27" s="251" t="str">
        <f t="shared" si="196"/>
        <v>nrow</v>
      </c>
      <c r="QD27" s="251" t="str">
        <f t="shared" si="197"/>
        <v>nrow</v>
      </c>
      <c r="QE27" s="251" t="str">
        <f t="shared" si="198"/>
        <v>nrow</v>
      </c>
      <c r="QF27" s="63">
        <f t="shared" si="199"/>
        <v>27</v>
      </c>
      <c r="QG27" s="26" t="s">
        <v>2</v>
      </c>
      <c r="QH27" s="59"/>
      <c r="QI27" s="59"/>
      <c r="QJ27" s="59"/>
      <c r="QK27" s="59"/>
      <c r="QL27" s="59"/>
      <c r="QM27" s="59"/>
      <c r="QN27" s="59"/>
    </row>
    <row r="28" spans="1:456" s="3" customFormat="1" ht="6" customHeight="1" x14ac:dyDescent="0.15">
      <c r="A28" s="54" t="s">
        <v>687</v>
      </c>
      <c r="B28" s="447">
        <f t="shared" si="43"/>
        <v>14</v>
      </c>
      <c r="C28" s="73" t="s">
        <v>98</v>
      </c>
      <c r="D28" s="339" t="s">
        <v>76</v>
      </c>
      <c r="E28" s="59"/>
      <c r="F28" s="229"/>
      <c r="G28" s="295" t="s">
        <v>4</v>
      </c>
      <c r="H28" s="295">
        <v>10</v>
      </c>
      <c r="I28" s="229" t="s">
        <v>35</v>
      </c>
      <c r="J28" s="295" t="s">
        <v>47</v>
      </c>
      <c r="K28" s="295">
        <v>0.1</v>
      </c>
      <c r="L28" s="229"/>
      <c r="M28" s="295" t="s">
        <v>79</v>
      </c>
      <c r="N28" s="295">
        <v>1</v>
      </c>
      <c r="O28" s="229"/>
      <c r="P28" s="295" t="s">
        <v>79</v>
      </c>
      <c r="Q28" s="295">
        <v>0.01</v>
      </c>
      <c r="R28" s="229"/>
      <c r="S28" s="295" t="s">
        <v>131</v>
      </c>
      <c r="T28" s="295">
        <v>1</v>
      </c>
      <c r="U28" s="229"/>
      <c r="V28" s="295" t="s">
        <v>28</v>
      </c>
      <c r="W28" s="295">
        <v>20</v>
      </c>
      <c r="X28" s="229"/>
      <c r="Y28" s="295" t="s">
        <v>3</v>
      </c>
      <c r="Z28" s="295">
        <v>0.25</v>
      </c>
      <c r="AA28" s="229"/>
      <c r="AB28" s="295" t="s">
        <v>103</v>
      </c>
      <c r="AC28" s="295">
        <v>100</v>
      </c>
      <c r="AD28" s="229"/>
      <c r="AE28" s="295" t="s">
        <v>152</v>
      </c>
      <c r="AF28" s="295">
        <v>0.5</v>
      </c>
      <c r="AG28" s="229"/>
      <c r="AH28" s="295" t="s">
        <v>43</v>
      </c>
      <c r="AI28" s="295">
        <v>1.34E-5</v>
      </c>
      <c r="AJ28" s="229" t="s">
        <v>63</v>
      </c>
      <c r="AK28" s="295" t="s">
        <v>174</v>
      </c>
      <c r="AL28" s="295">
        <v>1.4740000000000001E-7</v>
      </c>
      <c r="AM28" s="229"/>
      <c r="AN28" s="295" t="s">
        <v>172</v>
      </c>
      <c r="AO28" s="295">
        <v>5</v>
      </c>
      <c r="AP28" s="243"/>
      <c r="AQ28" s="295" t="s">
        <v>16</v>
      </c>
      <c r="AR28" s="290">
        <v>100</v>
      </c>
      <c r="AS28" s="243"/>
      <c r="AT28" s="295" t="s">
        <v>13</v>
      </c>
      <c r="AU28" s="290">
        <v>1E-3</v>
      </c>
      <c r="AV28" s="229"/>
      <c r="AW28" s="230" t="s">
        <v>57</v>
      </c>
      <c r="AX28" s="231" t="s">
        <v>167</v>
      </c>
      <c r="AY28" s="229" t="s">
        <v>31</v>
      </c>
      <c r="AZ28" s="295" t="s">
        <v>382</v>
      </c>
      <c r="BA28" s="295" t="s">
        <v>685</v>
      </c>
      <c r="BB28" s="229"/>
      <c r="BC28" s="295" t="s">
        <v>111</v>
      </c>
      <c r="BD28" s="295">
        <v>0.01</v>
      </c>
      <c r="BE28" s="229"/>
      <c r="BF28" s="295" t="s">
        <v>26</v>
      </c>
      <c r="BG28" s="295">
        <v>1</v>
      </c>
      <c r="BH28" s="229"/>
      <c r="BI28" s="295" t="s">
        <v>26</v>
      </c>
      <c r="BJ28" s="295">
        <v>1</v>
      </c>
      <c r="BK28" s="243"/>
      <c r="BL28" s="295" t="s">
        <v>26</v>
      </c>
      <c r="BM28" s="429">
        <v>14</v>
      </c>
      <c r="BN28" s="243"/>
      <c r="BO28" s="295" t="s">
        <v>26</v>
      </c>
      <c r="BP28" s="429">
        <v>1</v>
      </c>
      <c r="BQ28" s="229" t="s">
        <v>446</v>
      </c>
      <c r="BR28" s="295" t="s">
        <v>414</v>
      </c>
      <c r="BS28" s="295">
        <v>0.1</v>
      </c>
      <c r="BT28" s="243" t="s">
        <v>445</v>
      </c>
      <c r="BU28" s="295" t="s">
        <v>110</v>
      </c>
      <c r="BV28" s="290">
        <v>0.25</v>
      </c>
      <c r="BW28" s="243" t="s">
        <v>384</v>
      </c>
      <c r="BX28" s="295" t="s">
        <v>597</v>
      </c>
      <c r="BY28" s="290">
        <v>9.5000000000000004E-8</v>
      </c>
      <c r="BZ28" s="229" t="s">
        <v>440</v>
      </c>
      <c r="CA28" s="230" t="s">
        <v>111</v>
      </c>
      <c r="CB28" s="231">
        <v>2.9999999999999997E-4</v>
      </c>
      <c r="CC28" s="229" t="s">
        <v>440</v>
      </c>
      <c r="CD28" s="230" t="s">
        <v>111</v>
      </c>
      <c r="CE28" s="231">
        <v>2.9999999999999997E-4</v>
      </c>
      <c r="CF28" s="229" t="s">
        <v>440</v>
      </c>
      <c r="CG28" s="230" t="s">
        <v>111</v>
      </c>
      <c r="CH28" s="354">
        <v>1E-4</v>
      </c>
      <c r="CI28" s="229" t="s">
        <v>440</v>
      </c>
      <c r="CJ28" s="230" t="s">
        <v>111</v>
      </c>
      <c r="CK28" s="354">
        <v>1E-4</v>
      </c>
      <c r="CL28" s="243"/>
      <c r="CM28" s="230" t="s">
        <v>29</v>
      </c>
      <c r="CN28" s="354">
        <v>10</v>
      </c>
      <c r="CO28" s="243"/>
      <c r="CP28" s="295" t="s">
        <v>26</v>
      </c>
      <c r="CQ28" s="429">
        <v>1</v>
      </c>
      <c r="CR28" s="229"/>
      <c r="CS28" s="230" t="s">
        <v>82</v>
      </c>
      <c r="CT28" s="231" t="s">
        <v>393</v>
      </c>
      <c r="CU28" s="229"/>
      <c r="CV28" s="230" t="s">
        <v>781</v>
      </c>
      <c r="CW28" s="231">
        <v>0.01</v>
      </c>
      <c r="CX28" s="229" t="s">
        <v>780</v>
      </c>
      <c r="CY28" s="230" t="s">
        <v>1176</v>
      </c>
      <c r="CZ28" s="231">
        <v>1</v>
      </c>
      <c r="DA28" s="229" t="s">
        <v>1176</v>
      </c>
      <c r="DB28" s="230" t="s">
        <v>1178</v>
      </c>
      <c r="DC28" s="231">
        <v>100</v>
      </c>
      <c r="DD28" s="229"/>
      <c r="DE28" s="230" t="s">
        <v>49</v>
      </c>
      <c r="DF28" s="231">
        <v>0.1</v>
      </c>
      <c r="DG28" s="229"/>
      <c r="DH28" s="230" t="s">
        <v>663</v>
      </c>
      <c r="DI28" s="231" t="s">
        <v>846</v>
      </c>
      <c r="DJ28" s="229"/>
      <c r="DK28" s="230" t="s">
        <v>348</v>
      </c>
      <c r="DL28" s="231">
        <v>-1</v>
      </c>
      <c r="DM28" s="229"/>
      <c r="DN28" s="230" t="s">
        <v>341</v>
      </c>
      <c r="DO28" s="237">
        <v>2</v>
      </c>
      <c r="DP28" s="229"/>
      <c r="DQ28" s="230" t="s">
        <v>1252</v>
      </c>
      <c r="DR28" s="231">
        <f>1544.1/DR19</f>
        <v>102.94</v>
      </c>
      <c r="DS28" s="229" t="s">
        <v>5</v>
      </c>
      <c r="DT28" s="230" t="s">
        <v>1279</v>
      </c>
      <c r="DU28" s="231">
        <v>75</v>
      </c>
      <c r="DV28" s="229"/>
      <c r="DW28" s="230" t="s">
        <v>15</v>
      </c>
      <c r="DX28" s="231">
        <v>50</v>
      </c>
      <c r="DY28" s="229" t="s">
        <v>1226</v>
      </c>
      <c r="DZ28" s="230" t="s">
        <v>372</v>
      </c>
      <c r="EA28" s="231" t="s">
        <v>1353</v>
      </c>
      <c r="EB28" s="229"/>
      <c r="EC28" s="230"/>
      <c r="ED28" s="231"/>
      <c r="EE28" s="229"/>
      <c r="EF28" s="230"/>
      <c r="EG28" s="231"/>
      <c r="EH28" s="229"/>
      <c r="EI28" s="230"/>
      <c r="EJ28" s="231"/>
      <c r="EK28" s="229"/>
      <c r="EL28" s="230"/>
      <c r="EM28" s="237"/>
      <c r="EN28" s="244"/>
      <c r="EO28" s="269" t="str">
        <f t="shared" si="44"/>
        <v>hclose</v>
      </c>
      <c r="EP28" s="444" t="s">
        <v>1247</v>
      </c>
      <c r="EQ28" s="360">
        <f t="shared" si="200"/>
        <v>64</v>
      </c>
      <c r="ER28" s="360">
        <f t="shared" si="201"/>
        <v>28</v>
      </c>
      <c r="ES28" s="360" t="str">
        <f t="shared" si="202"/>
        <v/>
      </c>
      <c r="ET28" s="360" t="str">
        <f t="shared" si="203"/>
        <v/>
      </c>
      <c r="EU28" s="360" t="str">
        <f t="shared" si="204"/>
        <v/>
      </c>
      <c r="EV28" s="360" t="str">
        <f t="shared" si="205"/>
        <v/>
      </c>
      <c r="EW28" s="360" t="str">
        <f t="shared" si="206"/>
        <v/>
      </c>
      <c r="EX28" s="360" t="str">
        <f t="shared" si="207"/>
        <v/>
      </c>
      <c r="EY28" s="360" t="str">
        <f t="shared" si="208"/>
        <v/>
      </c>
      <c r="EZ28" s="360" t="str">
        <f t="shared" si="209"/>
        <v/>
      </c>
      <c r="FA28" s="360" t="str">
        <f t="shared" si="210"/>
        <v/>
      </c>
      <c r="FB28" s="360" t="str">
        <f t="shared" si="211"/>
        <v/>
      </c>
      <c r="FC28" s="360" t="str">
        <f t="shared" si="212"/>
        <v/>
      </c>
      <c r="FD28" s="360" t="str">
        <f t="shared" si="213"/>
        <v/>
      </c>
      <c r="FE28" s="360" t="str">
        <f t="shared" si="214"/>
        <v/>
      </c>
      <c r="FF28" s="360" t="str">
        <f t="shared" si="215"/>
        <v/>
      </c>
      <c r="FG28" s="360" t="str">
        <f t="shared" si="216"/>
        <v/>
      </c>
      <c r="FH28" s="360" t="str">
        <f t="shared" si="217"/>
        <v/>
      </c>
      <c r="FI28" s="360" t="str">
        <f t="shared" si="218"/>
        <v/>
      </c>
      <c r="FJ28" s="360" t="str">
        <f t="shared" si="219"/>
        <v/>
      </c>
      <c r="FK28" s="360" t="str">
        <f t="shared" si="220"/>
        <v/>
      </c>
      <c r="FL28" s="360" t="str">
        <f t="shared" si="221"/>
        <v/>
      </c>
      <c r="FM28" s="360" t="str">
        <f t="shared" si="222"/>
        <v/>
      </c>
      <c r="FN28" s="360" t="str">
        <f t="shared" si="223"/>
        <v/>
      </c>
      <c r="FO28" s="360" t="str">
        <f t="shared" si="224"/>
        <v/>
      </c>
      <c r="FP28" s="360" t="str">
        <f t="shared" si="225"/>
        <v/>
      </c>
      <c r="FQ28" s="360" t="str">
        <f t="shared" si="226"/>
        <v/>
      </c>
      <c r="FR28" s="360" t="str">
        <f t="shared" si="227"/>
        <v/>
      </c>
      <c r="FS28" s="360" t="str">
        <f t="shared" si="228"/>
        <v/>
      </c>
      <c r="FT28" s="360" t="str">
        <f t="shared" si="45"/>
        <v/>
      </c>
      <c r="FU28" s="360" t="str">
        <f t="shared" si="229"/>
        <v/>
      </c>
      <c r="FV28" s="360" t="str">
        <f t="shared" si="230"/>
        <v/>
      </c>
      <c r="FW28" s="360" t="str">
        <f t="shared" si="231"/>
        <v/>
      </c>
      <c r="FX28" s="360" t="str">
        <f t="shared" si="232"/>
        <v/>
      </c>
      <c r="FY28" s="360" t="str">
        <f t="shared" si="233"/>
        <v/>
      </c>
      <c r="FZ28" s="360" t="str">
        <f t="shared" si="234"/>
        <v/>
      </c>
      <c r="GA28" s="360" t="str">
        <f t="shared" si="235"/>
        <v/>
      </c>
      <c r="GB28" s="360" t="str">
        <f t="shared" si="236"/>
        <v/>
      </c>
      <c r="GC28" s="360" t="str">
        <f t="shared" si="237"/>
        <v/>
      </c>
      <c r="GD28" s="360" t="str">
        <f t="shared" si="238"/>
        <v/>
      </c>
      <c r="GE28" s="360" t="str">
        <f t="shared" si="239"/>
        <v/>
      </c>
      <c r="GF28" s="360" t="str">
        <f t="shared" si="240"/>
        <v/>
      </c>
      <c r="GG28" s="360" t="str">
        <f t="shared" si="241"/>
        <v/>
      </c>
      <c r="GH28" s="360" t="str">
        <f t="shared" si="242"/>
        <v/>
      </c>
      <c r="GI28" s="360" t="str">
        <f t="shared" si="243"/>
        <v/>
      </c>
      <c r="GJ28" s="360" t="str">
        <f t="shared" si="244"/>
        <v/>
      </c>
      <c r="GK28" s="444" t="s">
        <v>1247</v>
      </c>
      <c r="GL28" s="361" t="str">
        <f t="shared" si="46"/>
        <v>f.expoent</v>
      </c>
      <c r="GM28" s="361" t="str">
        <f t="shared" si="47"/>
        <v>f.expoent</v>
      </c>
      <c r="GN28" s="361" t="str">
        <f t="shared" si="48"/>
        <v>-</v>
      </c>
      <c r="GO28" s="361" t="str">
        <f t="shared" si="49"/>
        <v>-</v>
      </c>
      <c r="GP28" s="361" t="str">
        <f t="shared" si="50"/>
        <v>-</v>
      </c>
      <c r="GQ28" s="361" t="str">
        <f t="shared" si="51"/>
        <v>-</v>
      </c>
      <c r="GR28" s="361" t="str">
        <f t="shared" si="52"/>
        <v>-</v>
      </c>
      <c r="GS28" s="361" t="str">
        <f t="shared" si="53"/>
        <v>-</v>
      </c>
      <c r="GT28" s="361" t="str">
        <f t="shared" si="54"/>
        <v>-</v>
      </c>
      <c r="GU28" s="361" t="str">
        <f t="shared" si="55"/>
        <v>-</v>
      </c>
      <c r="GV28" s="361" t="str">
        <f t="shared" si="56"/>
        <v>-</v>
      </c>
      <c r="GW28" s="361" t="str">
        <f t="shared" si="57"/>
        <v>-</v>
      </c>
      <c r="GX28" s="361" t="str">
        <f t="shared" si="58"/>
        <v>-</v>
      </c>
      <c r="GY28" s="361" t="str">
        <f t="shared" si="59"/>
        <v>-</v>
      </c>
      <c r="GZ28" s="361" t="str">
        <f t="shared" si="60"/>
        <v>-</v>
      </c>
      <c r="HA28" s="361" t="str">
        <f t="shared" si="61"/>
        <v>-</v>
      </c>
      <c r="HB28" s="361" t="str">
        <f t="shared" si="62"/>
        <v>-</v>
      </c>
      <c r="HC28" s="361" t="str">
        <f t="shared" si="63"/>
        <v>-</v>
      </c>
      <c r="HD28" s="361" t="str">
        <f t="shared" si="64"/>
        <v>-</v>
      </c>
      <c r="HE28" s="361" t="str">
        <f t="shared" si="65"/>
        <v>-</v>
      </c>
      <c r="HF28" s="361" t="str">
        <f t="shared" si="66"/>
        <v>-</v>
      </c>
      <c r="HG28" s="361" t="str">
        <f t="shared" si="67"/>
        <v>-</v>
      </c>
      <c r="HH28" s="361" t="str">
        <f t="shared" si="68"/>
        <v>-</v>
      </c>
      <c r="HI28" s="361" t="str">
        <f t="shared" si="69"/>
        <v>-</v>
      </c>
      <c r="HJ28" s="361" t="str">
        <f t="shared" si="70"/>
        <v>-</v>
      </c>
      <c r="HK28" s="361" t="str">
        <f t="shared" si="71"/>
        <v>-</v>
      </c>
      <c r="HL28" s="361" t="str">
        <f t="shared" si="72"/>
        <v>-</v>
      </c>
      <c r="HM28" s="361" t="str">
        <f t="shared" si="73"/>
        <v>-</v>
      </c>
      <c r="HN28" s="361" t="str">
        <f t="shared" si="74"/>
        <v>-</v>
      </c>
      <c r="HO28" s="361" t="str">
        <f t="shared" si="75"/>
        <v>-</v>
      </c>
      <c r="HP28" s="361" t="str">
        <f t="shared" si="76"/>
        <v>-</v>
      </c>
      <c r="HQ28" s="361" t="str">
        <f t="shared" si="77"/>
        <v>-</v>
      </c>
      <c r="HR28" s="361" t="str">
        <f t="shared" si="78"/>
        <v>-</v>
      </c>
      <c r="HS28" s="361" t="str">
        <f t="shared" si="79"/>
        <v>-</v>
      </c>
      <c r="HT28" s="361" t="str">
        <f t="shared" si="80"/>
        <v>-</v>
      </c>
      <c r="HU28" s="361" t="str">
        <f t="shared" si="81"/>
        <v>-</v>
      </c>
      <c r="HV28" s="361" t="str">
        <f t="shared" si="82"/>
        <v>-</v>
      </c>
      <c r="HW28" s="361" t="str">
        <f t="shared" si="83"/>
        <v>-</v>
      </c>
      <c r="HX28" s="361" t="str">
        <f t="shared" si="84"/>
        <v>-</v>
      </c>
      <c r="HY28" s="361" t="str">
        <f t="shared" si="85"/>
        <v>-</v>
      </c>
      <c r="HZ28" s="361" t="str">
        <f t="shared" si="86"/>
        <v>-</v>
      </c>
      <c r="IA28" s="361" t="str">
        <f t="shared" si="87"/>
        <v>-</v>
      </c>
      <c r="IB28" s="361" t="str">
        <f t="shared" si="88"/>
        <v>-</v>
      </c>
      <c r="IC28" s="361" t="str">
        <f t="shared" si="89"/>
        <v>-</v>
      </c>
      <c r="ID28" s="361" t="str">
        <f t="shared" si="90"/>
        <v>-</v>
      </c>
      <c r="IE28" s="361" t="str">
        <f t="shared" si="91"/>
        <v>-</v>
      </c>
      <c r="IF28" s="444" t="s">
        <v>1247</v>
      </c>
      <c r="IG28" s="56" t="str">
        <f t="shared" si="245"/>
        <v>-</v>
      </c>
      <c r="IH28" s="56" t="str">
        <f t="shared" si="246"/>
        <v>0.30.7</v>
      </c>
      <c r="II28" s="56" t="str">
        <f t="shared" si="247"/>
        <v>-</v>
      </c>
      <c r="IJ28" s="56" t="str">
        <f t="shared" si="248"/>
        <v>-</v>
      </c>
      <c r="IK28" s="56" t="str">
        <f t="shared" si="92"/>
        <v>-</v>
      </c>
      <c r="IL28" s="56" t="str">
        <f t="shared" si="93"/>
        <v>-</v>
      </c>
      <c r="IM28" s="56" t="str">
        <f t="shared" si="94"/>
        <v>-</v>
      </c>
      <c r="IN28" s="56" t="str">
        <f t="shared" si="95"/>
        <v>-</v>
      </c>
      <c r="IO28" s="56" t="str">
        <f t="shared" si="96"/>
        <v>-</v>
      </c>
      <c r="IP28" s="56" t="str">
        <f t="shared" si="97"/>
        <v>-</v>
      </c>
      <c r="IQ28" s="56" t="str">
        <f t="shared" si="98"/>
        <v>-</v>
      </c>
      <c r="IR28" s="56" t="str">
        <f t="shared" si="99"/>
        <v>-</v>
      </c>
      <c r="IS28" s="56" t="str">
        <f t="shared" si="100"/>
        <v>-</v>
      </c>
      <c r="IT28" s="56" t="str">
        <f t="shared" si="101"/>
        <v>-</v>
      </c>
      <c r="IU28" s="56" t="str">
        <f t="shared" si="102"/>
        <v>-</v>
      </c>
      <c r="IV28" s="56" t="str">
        <f t="shared" si="103"/>
        <v>-</v>
      </c>
      <c r="IW28" s="56" t="str">
        <f t="shared" si="104"/>
        <v>-</v>
      </c>
      <c r="IX28" s="56" t="str">
        <f t="shared" si="105"/>
        <v>-</v>
      </c>
      <c r="IY28" s="56" t="str">
        <f t="shared" si="106"/>
        <v>-</v>
      </c>
      <c r="IZ28" s="56" t="str">
        <f t="shared" si="107"/>
        <v>-</v>
      </c>
      <c r="JA28" s="56" t="str">
        <f t="shared" si="108"/>
        <v>-</v>
      </c>
      <c r="JB28" s="56" t="str">
        <f t="shared" si="109"/>
        <v>-</v>
      </c>
      <c r="JC28" s="56" t="str">
        <f t="shared" si="110"/>
        <v>-</v>
      </c>
      <c r="JD28" s="56" t="str">
        <f t="shared" si="111"/>
        <v>-</v>
      </c>
      <c r="JE28" s="56" t="str">
        <f t="shared" si="112"/>
        <v>-</v>
      </c>
      <c r="JF28" s="56" t="str">
        <f t="shared" si="113"/>
        <v>-</v>
      </c>
      <c r="JG28" s="56" t="str">
        <f t="shared" si="114"/>
        <v>-</v>
      </c>
      <c r="JH28" s="56" t="str">
        <f t="shared" si="115"/>
        <v>-</v>
      </c>
      <c r="JI28" s="56" t="str">
        <f t="shared" si="116"/>
        <v>-</v>
      </c>
      <c r="JJ28" s="56" t="str">
        <f t="shared" si="117"/>
        <v>-</v>
      </c>
      <c r="JK28" s="56" t="str">
        <f t="shared" si="118"/>
        <v>-</v>
      </c>
      <c r="JL28" s="56" t="str">
        <f t="shared" si="119"/>
        <v>-</v>
      </c>
      <c r="JM28" s="56" t="str">
        <f t="shared" si="120"/>
        <v>-</v>
      </c>
      <c r="JN28" s="56" t="str">
        <f t="shared" si="121"/>
        <v>-</v>
      </c>
      <c r="JO28" s="56" t="str">
        <f t="shared" si="122"/>
        <v>-</v>
      </c>
      <c r="JP28" s="56" t="str">
        <f t="shared" si="123"/>
        <v>-</v>
      </c>
      <c r="JQ28" s="56" t="str">
        <f t="shared" si="124"/>
        <v>-</v>
      </c>
      <c r="JR28" s="56" t="str">
        <f t="shared" si="125"/>
        <v>-</v>
      </c>
      <c r="JS28" s="56" t="str">
        <f t="shared" si="126"/>
        <v>-</v>
      </c>
      <c r="JT28" s="56" t="str">
        <f t="shared" si="127"/>
        <v>-</v>
      </c>
      <c r="JU28" s="56" t="str">
        <f t="shared" si="128"/>
        <v>-</v>
      </c>
      <c r="JV28" s="56" t="str">
        <f t="shared" si="129"/>
        <v>-</v>
      </c>
      <c r="JW28" s="56" t="str">
        <f t="shared" si="130"/>
        <v>-</v>
      </c>
      <c r="JX28" s="56" t="str">
        <f t="shared" si="131"/>
        <v>-</v>
      </c>
      <c r="JY28" s="56" t="str">
        <f t="shared" si="132"/>
        <v>-</v>
      </c>
      <c r="JZ28" s="56" t="str">
        <f t="shared" si="133"/>
        <v>-</v>
      </c>
      <c r="KA28" s="444" t="s">
        <v>1247</v>
      </c>
      <c r="KB28" s="360">
        <f>IF(ISNUMBER(INDEX($EQ$15:$GK$521,$B28,EO$11)),MAX(KB$14:KB27)+1,0)</f>
        <v>0</v>
      </c>
      <c r="KC28" s="360">
        <f t="shared" si="249"/>
        <v>91</v>
      </c>
      <c r="KD28" s="373" t="s">
        <v>2</v>
      </c>
      <c r="KE28" s="391" t="str">
        <f t="shared" si="134"/>
        <v>ncol</v>
      </c>
      <c r="KF28" s="302">
        <f t="shared" si="135"/>
        <v>35</v>
      </c>
      <c r="KG28" s="69"/>
      <c r="KH28" s="391" t="str">
        <f t="shared" si="136"/>
        <v/>
      </c>
      <c r="KI28" s="302" t="str">
        <f t="shared" si="137"/>
        <v/>
      </c>
      <c r="KJ28" s="69"/>
      <c r="KK28" s="391" t="str">
        <f t="shared" si="138"/>
        <v/>
      </c>
      <c r="KL28" s="302" t="str">
        <f t="shared" si="139"/>
        <v/>
      </c>
      <c r="KM28" s="69"/>
      <c r="KN28" s="391" t="str">
        <f t="shared" si="140"/>
        <v/>
      </c>
      <c r="KO28" s="302" t="str">
        <f t="shared" si="141"/>
        <v/>
      </c>
      <c r="KP28" s="69"/>
      <c r="KQ28" s="391" t="str">
        <f t="shared" si="142"/>
        <v/>
      </c>
      <c r="KR28" s="302" t="str">
        <f t="shared" si="143"/>
        <v/>
      </c>
      <c r="KS28" s="69"/>
      <c r="KT28" s="391" t="str">
        <f t="shared" si="144"/>
        <v/>
      </c>
      <c r="KU28" s="302" t="str">
        <f t="shared" si="145"/>
        <v/>
      </c>
      <c r="KV28" s="69"/>
      <c r="KW28" s="391" t="str">
        <f t="shared" si="146"/>
        <v/>
      </c>
      <c r="KX28" s="302" t="str">
        <f t="shared" si="147"/>
        <v/>
      </c>
      <c r="KY28" s="69"/>
      <c r="KZ28" s="283" t="str">
        <f t="shared" si="148"/>
        <v/>
      </c>
      <c r="LA28" s="26"/>
      <c r="LB28" s="246" t="s">
        <v>27</v>
      </c>
      <c r="LC28" s="246" t="s">
        <v>727</v>
      </c>
      <c r="LD28" s="54"/>
      <c r="LE28" s="246" t="s">
        <v>808</v>
      </c>
      <c r="LF28" s="54" t="s">
        <v>418</v>
      </c>
      <c r="LG28" s="246" t="s">
        <v>831</v>
      </c>
      <c r="LH28" s="246" t="s">
        <v>423</v>
      </c>
      <c r="LI28" s="246"/>
      <c r="LJ28" s="246"/>
      <c r="LK28" s="246"/>
      <c r="LL28" s="246"/>
      <c r="LM28" s="246"/>
      <c r="LN28" s="63"/>
      <c r="LO28" s="251">
        <f t="shared" si="149"/>
        <v>14</v>
      </c>
      <c r="LP28" s="251">
        <f t="shared" si="150"/>
        <v>14</v>
      </c>
      <c r="LQ28" s="251">
        <f t="shared" si="151"/>
        <v>0</v>
      </c>
      <c r="LR28" s="251">
        <f t="shared" si="152"/>
        <v>14</v>
      </c>
      <c r="LS28" s="251">
        <f t="shared" si="153"/>
        <v>14</v>
      </c>
      <c r="LT28" s="251">
        <f t="shared" si="154"/>
        <v>14</v>
      </c>
      <c r="LU28" s="251">
        <f t="shared" si="155"/>
        <v>14</v>
      </c>
      <c r="LV28" s="251">
        <f t="shared" si="156"/>
        <v>0</v>
      </c>
      <c r="LW28" s="251">
        <f t="shared" si="157"/>
        <v>0</v>
      </c>
      <c r="LX28" s="251">
        <f t="shared" si="158"/>
        <v>0</v>
      </c>
      <c r="LY28" s="251">
        <f t="shared" si="159"/>
        <v>0</v>
      </c>
      <c r="LZ28" s="251">
        <f t="shared" si="160"/>
        <v>0</v>
      </c>
      <c r="MA28" s="63">
        <f t="shared" si="161"/>
        <v>1</v>
      </c>
      <c r="MB28" s="63">
        <f t="shared" si="162"/>
        <v>0</v>
      </c>
      <c r="MC28" s="63">
        <f t="shared" si="251"/>
        <v>14</v>
      </c>
      <c r="MD28" s="63">
        <f t="shared" si="250"/>
        <v>14</v>
      </c>
      <c r="ME28" s="63" t="str">
        <f t="shared" si="163"/>
        <v>ncol</v>
      </c>
      <c r="MF28" s="315">
        <f t="shared" si="164"/>
        <v>233</v>
      </c>
      <c r="MG28" s="315">
        <f>IF(ISNUMBER(MATCH(EO28,$ME$15:$ME$520,0)),0,MAX(MG$14:MG27)+1)</f>
        <v>0</v>
      </c>
      <c r="MH28" s="315" t="str">
        <f t="shared" si="165"/>
        <v/>
      </c>
      <c r="MI28" s="368">
        <f t="shared" si="166"/>
        <v>14</v>
      </c>
      <c r="MJ28" s="67"/>
      <c r="MK28" s="243" t="str">
        <f t="shared" si="167"/>
        <v>02_BCF2SS</v>
      </c>
      <c r="ML28" s="457" t="s">
        <v>635</v>
      </c>
      <c r="MM28" s="316"/>
      <c r="MN28" s="26">
        <f>IF(IF(ISNUMBER(SEARCH("flopy",MP28))=TRUE,1,0)=1,MAX(MN$15:MN27)+1,"")</f>
        <v>8</v>
      </c>
      <c r="MO28" s="238"/>
      <c r="MP28" s="411" t="s">
        <v>1116</v>
      </c>
      <c r="MQ28" s="26">
        <f>IF(IF(ISNUMBER(SEARCH("flopy",MS28))=TRUE,1,0)=1,MAX(MQ$15:MQ27)+1,"")</f>
        <v>13</v>
      </c>
      <c r="MR28" s="238"/>
      <c r="MS28" s="411" t="s">
        <v>961</v>
      </c>
      <c r="MT28" s="59"/>
      <c r="MU28" s="26" t="str">
        <f>IF(IF(ISNUMBER(SEARCH("flopy",MW28))=TRUE,1,0)=1,MAX(MU$15:MU27)+1,"")</f>
        <v/>
      </c>
      <c r="MV28" s="238" t="str">
        <f t="shared" si="252"/>
        <v/>
      </c>
      <c r="MW28" s="411"/>
      <c r="MX28" s="59"/>
      <c r="MY28" s="59"/>
      <c r="MZ28" s="59"/>
      <c r="NA28" s="59"/>
      <c r="NB28" s="26" t="s">
        <v>2</v>
      </c>
      <c r="NC28" s="59"/>
      <c r="ND28" s="59"/>
      <c r="NE28" s="59"/>
      <c r="NF28" s="59"/>
      <c r="NG28" s="59"/>
      <c r="NH28" s="59"/>
      <c r="NI28" s="59"/>
      <c r="NJ28" s="59"/>
      <c r="NK28" s="26" t="s">
        <v>2</v>
      </c>
      <c r="NL28" s="453" t="s">
        <v>365</v>
      </c>
      <c r="NM28" s="307" t="s">
        <v>2</v>
      </c>
      <c r="NN28" s="59"/>
      <c r="NO28" s="203"/>
      <c r="NP28" s="203"/>
      <c r="NQ28" s="203"/>
      <c r="NR28" s="18"/>
      <c r="NS28" s="155"/>
      <c r="NT28" s="155"/>
      <c r="NU28" s="155"/>
      <c r="NV28" s="155"/>
      <c r="NW28" s="155"/>
      <c r="NX28" s="155"/>
      <c r="NY28" s="155"/>
      <c r="NZ28" s="155"/>
      <c r="OA28" s="155"/>
      <c r="OB28" s="155"/>
      <c r="OC28" s="155"/>
      <c r="OD28" s="82"/>
      <c r="OE28" s="172">
        <v>0.13392756000000006</v>
      </c>
      <c r="OF28" s="111">
        <v>840.8</v>
      </c>
      <c r="OG28" s="112">
        <v>837.46946715696117</v>
      </c>
      <c r="OH28" s="102">
        <v>2.9999902248382999</v>
      </c>
      <c r="OI28" s="115">
        <v>840.1558</v>
      </c>
      <c r="OJ28" s="131">
        <v>23</v>
      </c>
      <c r="OK28" s="162">
        <v>0.13392999999999999</v>
      </c>
      <c r="OL28" s="123">
        <v>836.5</v>
      </c>
      <c r="OM28" s="168"/>
      <c r="ON28" s="127"/>
      <c r="OO28" s="107"/>
      <c r="OP28" s="107"/>
      <c r="OQ28" s="135"/>
      <c r="OR28" s="128">
        <f t="shared" si="253"/>
        <v>0.13392999999999999</v>
      </c>
      <c r="OS28" s="109"/>
      <c r="OT28" s="128">
        <v>0.13392756000000006</v>
      </c>
      <c r="OU28" s="143">
        <f t="shared" si="10"/>
        <v>0.13392999999999999</v>
      </c>
      <c r="OV28" s="143">
        <f t="shared" si="11"/>
        <v>3.2143199999999998</v>
      </c>
      <c r="OW28" s="143">
        <f t="shared" si="12"/>
        <v>192.85919999999999</v>
      </c>
      <c r="OX28" s="143">
        <f t="shared" si="13"/>
        <v>192.85919999999999</v>
      </c>
      <c r="OY28" s="82"/>
      <c r="OZ28" s="59"/>
      <c r="PA28" s="251" t="str">
        <f t="shared" si="168"/>
        <v>ncol</v>
      </c>
      <c r="PB28" s="251" t="str">
        <f t="shared" si="169"/>
        <v>ncol</v>
      </c>
      <c r="PC28" s="251" t="str">
        <f t="shared" si="170"/>
        <v>ncol</v>
      </c>
      <c r="PD28" s="251" t="str">
        <f t="shared" si="171"/>
        <v>ncol</v>
      </c>
      <c r="PE28" s="251" t="str">
        <f t="shared" si="172"/>
        <v>ncol</v>
      </c>
      <c r="PF28" s="251" t="str">
        <f t="shared" si="173"/>
        <v>ncol</v>
      </c>
      <c r="PG28" s="251" t="str">
        <f t="shared" si="174"/>
        <v>ncol</v>
      </c>
      <c r="PH28" s="251" t="str">
        <f t="shared" si="175"/>
        <v>ncol</v>
      </c>
      <c r="PI28" s="251" t="str">
        <f t="shared" si="176"/>
        <v>ncol</v>
      </c>
      <c r="PJ28" s="251" t="str">
        <f t="shared" si="177"/>
        <v>ncol</v>
      </c>
      <c r="PK28" s="251" t="str">
        <f t="shared" si="178"/>
        <v>ncol</v>
      </c>
      <c r="PL28" s="251" t="str">
        <f t="shared" si="179"/>
        <v>ncol</v>
      </c>
      <c r="PM28" s="251" t="str">
        <f t="shared" si="180"/>
        <v>ncol</v>
      </c>
      <c r="PN28" s="251" t="str">
        <f t="shared" si="181"/>
        <v>ncol</v>
      </c>
      <c r="PO28" s="251" t="str">
        <f t="shared" si="182"/>
        <v>ncol</v>
      </c>
      <c r="PP28" s="251" t="str">
        <f t="shared" si="183"/>
        <v>ncol</v>
      </c>
      <c r="PQ28" s="251" t="str">
        <f t="shared" si="184"/>
        <v>ncol</v>
      </c>
      <c r="PR28" s="251" t="str">
        <f t="shared" si="185"/>
        <v>ncol</v>
      </c>
      <c r="PS28" s="251" t="str">
        <f t="shared" si="186"/>
        <v>ncol</v>
      </c>
      <c r="PT28" s="251" t="str">
        <f t="shared" si="187"/>
        <v>ncol</v>
      </c>
      <c r="PU28" s="251" t="str">
        <f t="shared" si="188"/>
        <v>ncol</v>
      </c>
      <c r="PV28" s="251" t="str">
        <f t="shared" si="189"/>
        <v>ncol</v>
      </c>
      <c r="PW28" s="251" t="str">
        <f t="shared" si="190"/>
        <v>ncol</v>
      </c>
      <c r="PX28" s="251" t="str">
        <f t="shared" si="191"/>
        <v>ncol</v>
      </c>
      <c r="PY28" s="251" t="str">
        <f t="shared" si="192"/>
        <v>ncol</v>
      </c>
      <c r="PZ28" s="251" t="str">
        <f t="shared" si="193"/>
        <v>ncol</v>
      </c>
      <c r="QA28" s="251" t="str">
        <f t="shared" si="194"/>
        <v>ncol</v>
      </c>
      <c r="QB28" s="251" t="str">
        <f t="shared" si="195"/>
        <v>ncol</v>
      </c>
      <c r="QC28" s="251" t="str">
        <f t="shared" si="196"/>
        <v>ncol</v>
      </c>
      <c r="QD28" s="251" t="str">
        <f t="shared" si="197"/>
        <v>ncol</v>
      </c>
      <c r="QE28" s="251" t="str">
        <f t="shared" si="198"/>
        <v>ncol</v>
      </c>
      <c r="QF28" s="63">
        <f t="shared" si="199"/>
        <v>28</v>
      </c>
      <c r="QG28" s="26" t="s">
        <v>2</v>
      </c>
      <c r="QH28" s="59"/>
      <c r="QI28" s="59"/>
      <c r="QJ28" s="59"/>
      <c r="QK28" s="59"/>
      <c r="QL28" s="59"/>
      <c r="QM28" s="59"/>
      <c r="QN28" s="59"/>
    </row>
    <row r="29" spans="1:456" s="3" customFormat="1" ht="6" customHeight="1" x14ac:dyDescent="0.15">
      <c r="A29" s="54" t="s">
        <v>694</v>
      </c>
      <c r="B29" s="447">
        <f t="shared" si="43"/>
        <v>15</v>
      </c>
      <c r="C29" s="73" t="s">
        <v>97</v>
      </c>
      <c r="D29" s="339" t="s">
        <v>77</v>
      </c>
      <c r="E29" s="59"/>
      <c r="F29" s="229"/>
      <c r="G29" s="295" t="s">
        <v>5</v>
      </c>
      <c r="H29" s="295">
        <v>1</v>
      </c>
      <c r="I29" s="229" t="s">
        <v>11</v>
      </c>
      <c r="J29" s="295" t="s">
        <v>48</v>
      </c>
      <c r="K29" s="295">
        <v>0.01</v>
      </c>
      <c r="L29" s="229"/>
      <c r="M29" s="295" t="s">
        <v>80</v>
      </c>
      <c r="N29" s="295">
        <v>1000</v>
      </c>
      <c r="O29" s="229"/>
      <c r="P29" s="295" t="s">
        <v>80</v>
      </c>
      <c r="Q29" s="295">
        <v>1000</v>
      </c>
      <c r="R29" s="229"/>
      <c r="S29" s="295" t="s">
        <v>32</v>
      </c>
      <c r="T29" s="295">
        <v>0</v>
      </c>
      <c r="U29" s="229"/>
      <c r="V29" s="295" t="s">
        <v>27</v>
      </c>
      <c r="W29" s="295">
        <v>40</v>
      </c>
      <c r="X29" s="229"/>
      <c r="Y29" s="295" t="s">
        <v>32</v>
      </c>
      <c r="Z29" s="295">
        <v>0</v>
      </c>
      <c r="AA29" s="229"/>
      <c r="AB29" s="295" t="s">
        <v>10</v>
      </c>
      <c r="AC29" s="295">
        <v>1</v>
      </c>
      <c r="AD29" s="229"/>
      <c r="AE29" s="295" t="s">
        <v>153</v>
      </c>
      <c r="AF29" s="295">
        <v>100</v>
      </c>
      <c r="AG29" s="229"/>
      <c r="AH29" s="295" t="s">
        <v>0</v>
      </c>
      <c r="AI29" s="295">
        <v>20</v>
      </c>
      <c r="AJ29" s="229"/>
      <c r="AK29" s="295" t="s">
        <v>131</v>
      </c>
      <c r="AL29" s="295" t="s">
        <v>170</v>
      </c>
      <c r="AM29" s="229"/>
      <c r="AN29" s="295" t="s">
        <v>206</v>
      </c>
      <c r="AO29" s="295">
        <v>0</v>
      </c>
      <c r="AP29" s="243"/>
      <c r="AQ29" s="295" t="s">
        <v>12</v>
      </c>
      <c r="AR29" s="290">
        <v>1.0000000000000001E-9</v>
      </c>
      <c r="AS29" s="243"/>
      <c r="AT29" s="295" t="s">
        <v>14</v>
      </c>
      <c r="AU29" s="290">
        <v>0.97</v>
      </c>
      <c r="AV29" s="229"/>
      <c r="AW29" s="230" t="s">
        <v>59</v>
      </c>
      <c r="AX29" s="231" t="s">
        <v>86</v>
      </c>
      <c r="AY29" s="229"/>
      <c r="AZ29" s="295" t="s">
        <v>111</v>
      </c>
      <c r="BA29" s="295">
        <v>9.9999999999999995E-7</v>
      </c>
      <c r="BB29" s="229"/>
      <c r="BC29" s="295" t="s">
        <v>110</v>
      </c>
      <c r="BD29" s="295" t="s">
        <v>283</v>
      </c>
      <c r="BE29" s="229"/>
      <c r="BF29" s="295" t="s">
        <v>28</v>
      </c>
      <c r="BG29" s="295">
        <v>7</v>
      </c>
      <c r="BH29" s="229"/>
      <c r="BI29" s="295" t="s">
        <v>28</v>
      </c>
      <c r="BJ29" s="295">
        <v>7</v>
      </c>
      <c r="BK29" s="243"/>
      <c r="BL29" s="295" t="s">
        <v>28</v>
      </c>
      <c r="BM29" s="429">
        <v>40</v>
      </c>
      <c r="BN29" s="243"/>
      <c r="BO29" s="295" t="s">
        <v>28</v>
      </c>
      <c r="BP29" s="429">
        <v>80</v>
      </c>
      <c r="BQ29" s="229"/>
      <c r="BR29" s="295" t="s">
        <v>384</v>
      </c>
      <c r="BS29" s="295">
        <v>9.5000000000000004E-8</v>
      </c>
      <c r="BT29" s="243"/>
      <c r="BU29" s="295"/>
      <c r="BV29" s="290"/>
      <c r="BW29" s="243" t="s">
        <v>385</v>
      </c>
      <c r="BX29" s="295" t="s">
        <v>415</v>
      </c>
      <c r="BY29" s="290">
        <v>15</v>
      </c>
      <c r="BZ29" s="229" t="s">
        <v>445</v>
      </c>
      <c r="CA29" s="230" t="s">
        <v>110</v>
      </c>
      <c r="CB29" s="231">
        <v>0.2</v>
      </c>
      <c r="CC29" s="229" t="s">
        <v>445</v>
      </c>
      <c r="CD29" s="230" t="s">
        <v>110</v>
      </c>
      <c r="CE29" s="231">
        <v>0.2</v>
      </c>
      <c r="CF29" s="229"/>
      <c r="CG29" s="230" t="s">
        <v>892</v>
      </c>
      <c r="CH29" s="354">
        <v>0.15</v>
      </c>
      <c r="CI29" s="229"/>
      <c r="CJ29" s="230" t="s">
        <v>892</v>
      </c>
      <c r="CK29" s="354">
        <v>0.15</v>
      </c>
      <c r="CL29" s="243" t="s">
        <v>6</v>
      </c>
      <c r="CM29" s="230" t="s">
        <v>910</v>
      </c>
      <c r="CN29" s="354">
        <v>-205</v>
      </c>
      <c r="CO29" s="243"/>
      <c r="CP29" s="295" t="s">
        <v>28</v>
      </c>
      <c r="CQ29" s="429">
        <v>51</v>
      </c>
      <c r="CR29" s="229"/>
      <c r="CS29" s="230" t="s">
        <v>15</v>
      </c>
      <c r="CT29" s="407">
        <v>50</v>
      </c>
      <c r="CU29" s="229"/>
      <c r="CV29" s="230"/>
      <c r="CW29" s="237"/>
      <c r="CX29" s="229"/>
      <c r="CY29" s="230"/>
      <c r="CZ29" s="231"/>
      <c r="DA29" s="229"/>
      <c r="DB29" s="230" t="s">
        <v>1179</v>
      </c>
      <c r="DC29" s="354">
        <v>-150000</v>
      </c>
      <c r="DD29" s="229"/>
      <c r="DE29" s="230" t="s">
        <v>1201</v>
      </c>
      <c r="DF29" s="231" t="s">
        <v>1197</v>
      </c>
      <c r="DG29" s="229" t="s">
        <v>0</v>
      </c>
      <c r="DH29" s="230" t="s">
        <v>122</v>
      </c>
      <c r="DI29" s="237">
        <v>120</v>
      </c>
      <c r="DJ29" s="229"/>
      <c r="DK29" s="230" t="s">
        <v>111</v>
      </c>
      <c r="DL29" s="231">
        <v>1.0000000000000001E-5</v>
      </c>
      <c r="DM29" s="229"/>
      <c r="DN29" s="230" t="s">
        <v>342</v>
      </c>
      <c r="DO29" s="231">
        <v>1</v>
      </c>
      <c r="DP29" s="229"/>
      <c r="DQ29" s="230" t="s">
        <v>1253</v>
      </c>
      <c r="DR29" s="231">
        <f>1029.4/DR18</f>
        <v>68.626666666666679</v>
      </c>
      <c r="DS29" s="229" t="s">
        <v>3</v>
      </c>
      <c r="DT29" s="230" t="s">
        <v>1280</v>
      </c>
      <c r="DU29" s="231">
        <v>15</v>
      </c>
      <c r="DV29" s="229"/>
      <c r="DW29" s="230" t="s">
        <v>16</v>
      </c>
      <c r="DX29" s="237">
        <v>100</v>
      </c>
      <c r="DY29" s="229" t="s">
        <v>445</v>
      </c>
      <c r="DZ29" s="230" t="s">
        <v>1340</v>
      </c>
      <c r="EA29" s="237" t="s">
        <v>1352</v>
      </c>
      <c r="EB29" s="229"/>
      <c r="EC29" s="230"/>
      <c r="ED29" s="237"/>
      <c r="EE29" s="229"/>
      <c r="EF29" s="230"/>
      <c r="EG29" s="237"/>
      <c r="EH29" s="229"/>
      <c r="EI29" s="230"/>
      <c r="EJ29" s="231"/>
      <c r="EK29" s="229"/>
      <c r="EL29" s="230"/>
      <c r="EM29" s="231"/>
      <c r="EN29" s="244"/>
      <c r="EO29" s="269" t="str">
        <f t="shared" si="44"/>
        <v>rclose</v>
      </c>
      <c r="EP29" s="444" t="s">
        <v>1247</v>
      </c>
      <c r="EQ29" s="360">
        <f t="shared" si="200"/>
        <v>65</v>
      </c>
      <c r="ER29" s="360">
        <f t="shared" si="201"/>
        <v>29</v>
      </c>
      <c r="ES29" s="360" t="str">
        <f t="shared" si="202"/>
        <v/>
      </c>
      <c r="ET29" s="360" t="str">
        <f t="shared" si="203"/>
        <v/>
      </c>
      <c r="EU29" s="360" t="str">
        <f t="shared" si="204"/>
        <v/>
      </c>
      <c r="EV29" s="360" t="str">
        <f t="shared" si="205"/>
        <v/>
      </c>
      <c r="EW29" s="360" t="str">
        <f t="shared" si="206"/>
        <v/>
      </c>
      <c r="EX29" s="360" t="str">
        <f t="shared" si="207"/>
        <v/>
      </c>
      <c r="EY29" s="360" t="str">
        <f t="shared" si="208"/>
        <v/>
      </c>
      <c r="EZ29" s="360" t="str">
        <f t="shared" si="209"/>
        <v/>
      </c>
      <c r="FA29" s="360" t="str">
        <f t="shared" si="210"/>
        <v/>
      </c>
      <c r="FB29" s="360" t="str">
        <f t="shared" si="211"/>
        <v/>
      </c>
      <c r="FC29" s="360" t="str">
        <f t="shared" si="212"/>
        <v/>
      </c>
      <c r="FD29" s="360" t="str">
        <f t="shared" si="213"/>
        <v/>
      </c>
      <c r="FE29" s="360" t="str">
        <f t="shared" si="214"/>
        <v/>
      </c>
      <c r="FF29" s="360" t="str">
        <f t="shared" si="215"/>
        <v/>
      </c>
      <c r="FG29" s="360" t="str">
        <f t="shared" si="216"/>
        <v/>
      </c>
      <c r="FH29" s="360" t="str">
        <f t="shared" si="217"/>
        <v/>
      </c>
      <c r="FI29" s="360" t="str">
        <f t="shared" si="218"/>
        <v/>
      </c>
      <c r="FJ29" s="360" t="str">
        <f t="shared" si="219"/>
        <v/>
      </c>
      <c r="FK29" s="360" t="str">
        <f t="shared" si="220"/>
        <v/>
      </c>
      <c r="FL29" s="360" t="str">
        <f t="shared" si="221"/>
        <v/>
      </c>
      <c r="FM29" s="360" t="str">
        <f t="shared" si="222"/>
        <v/>
      </c>
      <c r="FN29" s="360" t="str">
        <f t="shared" si="223"/>
        <v/>
      </c>
      <c r="FO29" s="360" t="str">
        <f t="shared" si="224"/>
        <v/>
      </c>
      <c r="FP29" s="360" t="str">
        <f t="shared" si="225"/>
        <v/>
      </c>
      <c r="FQ29" s="360" t="str">
        <f t="shared" si="226"/>
        <v/>
      </c>
      <c r="FR29" s="360" t="str">
        <f t="shared" si="227"/>
        <v/>
      </c>
      <c r="FS29" s="360" t="str">
        <f t="shared" si="228"/>
        <v/>
      </c>
      <c r="FT29" s="360" t="str">
        <f t="shared" si="45"/>
        <v/>
      </c>
      <c r="FU29" s="360" t="str">
        <f t="shared" si="229"/>
        <v/>
      </c>
      <c r="FV29" s="360" t="str">
        <f t="shared" si="230"/>
        <v/>
      </c>
      <c r="FW29" s="360" t="str">
        <f t="shared" si="231"/>
        <v/>
      </c>
      <c r="FX29" s="360" t="str">
        <f t="shared" si="232"/>
        <v/>
      </c>
      <c r="FY29" s="360" t="str">
        <f t="shared" si="233"/>
        <v/>
      </c>
      <c r="FZ29" s="360" t="str">
        <f t="shared" si="234"/>
        <v/>
      </c>
      <c r="GA29" s="360" t="str">
        <f t="shared" si="235"/>
        <v/>
      </c>
      <c r="GB29" s="360" t="str">
        <f t="shared" si="236"/>
        <v/>
      </c>
      <c r="GC29" s="360" t="str">
        <f t="shared" si="237"/>
        <v/>
      </c>
      <c r="GD29" s="360" t="str">
        <f t="shared" si="238"/>
        <v/>
      </c>
      <c r="GE29" s="360" t="str">
        <f t="shared" si="239"/>
        <v/>
      </c>
      <c r="GF29" s="360" t="str">
        <f t="shared" si="240"/>
        <v/>
      </c>
      <c r="GG29" s="360" t="str">
        <f t="shared" si="241"/>
        <v/>
      </c>
      <c r="GH29" s="360" t="str">
        <f t="shared" si="242"/>
        <v/>
      </c>
      <c r="GI29" s="360" t="str">
        <f t="shared" si="243"/>
        <v/>
      </c>
      <c r="GJ29" s="360" t="str">
        <f t="shared" si="244"/>
        <v/>
      </c>
      <c r="GK29" s="444" t="s">
        <v>1247</v>
      </c>
      <c r="GL29" s="361" t="str">
        <f t="shared" si="46"/>
        <v>β_1º_Masstrans.</v>
      </c>
      <c r="GM29" s="361" t="str">
        <f t="shared" si="47"/>
        <v>β_1º_Masstrans.</v>
      </c>
      <c r="GN29" s="361" t="str">
        <f t="shared" si="48"/>
        <v>-</v>
      </c>
      <c r="GO29" s="361" t="str">
        <f t="shared" si="49"/>
        <v>-</v>
      </c>
      <c r="GP29" s="361" t="str">
        <f t="shared" si="50"/>
        <v>-</v>
      </c>
      <c r="GQ29" s="361" t="str">
        <f t="shared" si="51"/>
        <v>-</v>
      </c>
      <c r="GR29" s="361" t="str">
        <f t="shared" si="52"/>
        <v>-</v>
      </c>
      <c r="GS29" s="361" t="str">
        <f t="shared" si="53"/>
        <v>-</v>
      </c>
      <c r="GT29" s="361" t="str">
        <f t="shared" si="54"/>
        <v>-</v>
      </c>
      <c r="GU29" s="361" t="str">
        <f t="shared" si="55"/>
        <v>-</v>
      </c>
      <c r="GV29" s="361" t="str">
        <f t="shared" si="56"/>
        <v>-</v>
      </c>
      <c r="GW29" s="361" t="str">
        <f t="shared" si="57"/>
        <v>-</v>
      </c>
      <c r="GX29" s="361" t="str">
        <f t="shared" si="58"/>
        <v>-</v>
      </c>
      <c r="GY29" s="361" t="str">
        <f t="shared" si="59"/>
        <v>-</v>
      </c>
      <c r="GZ29" s="361" t="str">
        <f t="shared" si="60"/>
        <v>-</v>
      </c>
      <c r="HA29" s="361" t="str">
        <f t="shared" si="61"/>
        <v>-</v>
      </c>
      <c r="HB29" s="361" t="str">
        <f t="shared" si="62"/>
        <v>-</v>
      </c>
      <c r="HC29" s="361" t="str">
        <f t="shared" si="63"/>
        <v>-</v>
      </c>
      <c r="HD29" s="361" t="str">
        <f t="shared" si="64"/>
        <v>-</v>
      </c>
      <c r="HE29" s="361" t="str">
        <f t="shared" si="65"/>
        <v>-</v>
      </c>
      <c r="HF29" s="361" t="str">
        <f t="shared" si="66"/>
        <v>-</v>
      </c>
      <c r="HG29" s="361" t="str">
        <f t="shared" si="67"/>
        <v>-</v>
      </c>
      <c r="HH29" s="361" t="str">
        <f t="shared" si="68"/>
        <v>-</v>
      </c>
      <c r="HI29" s="361" t="str">
        <f t="shared" si="69"/>
        <v>-</v>
      </c>
      <c r="HJ29" s="361" t="str">
        <f t="shared" si="70"/>
        <v>-</v>
      </c>
      <c r="HK29" s="361" t="str">
        <f t="shared" si="71"/>
        <v>-</v>
      </c>
      <c r="HL29" s="361" t="str">
        <f t="shared" si="72"/>
        <v>-</v>
      </c>
      <c r="HM29" s="361" t="str">
        <f t="shared" si="73"/>
        <v>-</v>
      </c>
      <c r="HN29" s="361" t="str">
        <f t="shared" si="74"/>
        <v>-</v>
      </c>
      <c r="HO29" s="361" t="str">
        <f t="shared" si="75"/>
        <v>-</v>
      </c>
      <c r="HP29" s="361" t="str">
        <f t="shared" si="76"/>
        <v>-</v>
      </c>
      <c r="HQ29" s="361" t="str">
        <f t="shared" si="77"/>
        <v>-</v>
      </c>
      <c r="HR29" s="361" t="str">
        <f t="shared" si="78"/>
        <v>-</v>
      </c>
      <c r="HS29" s="361" t="str">
        <f t="shared" si="79"/>
        <v>-</v>
      </c>
      <c r="HT29" s="361" t="str">
        <f t="shared" si="80"/>
        <v>-</v>
      </c>
      <c r="HU29" s="361" t="str">
        <f t="shared" si="81"/>
        <v>-</v>
      </c>
      <c r="HV29" s="361" t="str">
        <f t="shared" si="82"/>
        <v>-</v>
      </c>
      <c r="HW29" s="361" t="str">
        <f t="shared" si="83"/>
        <v>-</v>
      </c>
      <c r="HX29" s="361" t="str">
        <f t="shared" si="84"/>
        <v>-</v>
      </c>
      <c r="HY29" s="361" t="str">
        <f t="shared" si="85"/>
        <v>-</v>
      </c>
      <c r="HZ29" s="361" t="str">
        <f t="shared" si="86"/>
        <v>-</v>
      </c>
      <c r="IA29" s="361" t="str">
        <f t="shared" si="87"/>
        <v>-</v>
      </c>
      <c r="IB29" s="361" t="str">
        <f t="shared" si="88"/>
        <v>-</v>
      </c>
      <c r="IC29" s="361" t="str">
        <f t="shared" si="89"/>
        <v>-</v>
      </c>
      <c r="ID29" s="361" t="str">
        <f t="shared" si="90"/>
        <v>-</v>
      </c>
      <c r="IE29" s="361" t="str">
        <f t="shared" si="91"/>
        <v>-</v>
      </c>
      <c r="IF29" s="444" t="s">
        <v>1247</v>
      </c>
      <c r="IG29" s="56" t="str">
        <f t="shared" si="245"/>
        <v>-</v>
      </c>
      <c r="IH29" s="56" t="str">
        <f t="shared" si="246"/>
        <v>0,0.002,0.01100</v>
      </c>
      <c r="II29" s="56" t="str">
        <f t="shared" si="247"/>
        <v>-</v>
      </c>
      <c r="IJ29" s="56" t="str">
        <f t="shared" si="248"/>
        <v>-</v>
      </c>
      <c r="IK29" s="56" t="str">
        <f t="shared" si="92"/>
        <v>-</v>
      </c>
      <c r="IL29" s="56" t="str">
        <f t="shared" si="93"/>
        <v>-</v>
      </c>
      <c r="IM29" s="56" t="str">
        <f t="shared" si="94"/>
        <v>-</v>
      </c>
      <c r="IN29" s="56" t="str">
        <f t="shared" si="95"/>
        <v>-</v>
      </c>
      <c r="IO29" s="56" t="str">
        <f t="shared" si="96"/>
        <v>-</v>
      </c>
      <c r="IP29" s="56" t="str">
        <f t="shared" si="97"/>
        <v>-</v>
      </c>
      <c r="IQ29" s="56" t="str">
        <f t="shared" si="98"/>
        <v>-</v>
      </c>
      <c r="IR29" s="56" t="str">
        <f t="shared" si="99"/>
        <v>-</v>
      </c>
      <c r="IS29" s="56" t="str">
        <f t="shared" si="100"/>
        <v>-</v>
      </c>
      <c r="IT29" s="56" t="str">
        <f t="shared" si="101"/>
        <v>-</v>
      </c>
      <c r="IU29" s="56" t="str">
        <f t="shared" si="102"/>
        <v>-</v>
      </c>
      <c r="IV29" s="56" t="str">
        <f t="shared" si="103"/>
        <v>-</v>
      </c>
      <c r="IW29" s="56" t="str">
        <f t="shared" si="104"/>
        <v>-</v>
      </c>
      <c r="IX29" s="56" t="str">
        <f t="shared" si="105"/>
        <v>-</v>
      </c>
      <c r="IY29" s="56" t="str">
        <f t="shared" si="106"/>
        <v>-</v>
      </c>
      <c r="IZ29" s="56" t="str">
        <f t="shared" si="107"/>
        <v>-</v>
      </c>
      <c r="JA29" s="56" t="str">
        <f t="shared" si="108"/>
        <v>-</v>
      </c>
      <c r="JB29" s="56" t="str">
        <f t="shared" si="109"/>
        <v>-</v>
      </c>
      <c r="JC29" s="56" t="str">
        <f t="shared" si="110"/>
        <v>-</v>
      </c>
      <c r="JD29" s="56" t="str">
        <f t="shared" si="111"/>
        <v>-</v>
      </c>
      <c r="JE29" s="56" t="str">
        <f t="shared" si="112"/>
        <v>-</v>
      </c>
      <c r="JF29" s="56" t="str">
        <f t="shared" si="113"/>
        <v>-</v>
      </c>
      <c r="JG29" s="56" t="str">
        <f t="shared" si="114"/>
        <v>-</v>
      </c>
      <c r="JH29" s="56" t="str">
        <f t="shared" si="115"/>
        <v>-</v>
      </c>
      <c r="JI29" s="56" t="str">
        <f t="shared" si="116"/>
        <v>-</v>
      </c>
      <c r="JJ29" s="56" t="str">
        <f t="shared" si="117"/>
        <v>-</v>
      </c>
      <c r="JK29" s="56" t="str">
        <f t="shared" si="118"/>
        <v>-</v>
      </c>
      <c r="JL29" s="56" t="str">
        <f t="shared" si="119"/>
        <v>-</v>
      </c>
      <c r="JM29" s="56" t="str">
        <f t="shared" si="120"/>
        <v>-</v>
      </c>
      <c r="JN29" s="56" t="str">
        <f t="shared" si="121"/>
        <v>-</v>
      </c>
      <c r="JO29" s="56" t="str">
        <f t="shared" si="122"/>
        <v>-</v>
      </c>
      <c r="JP29" s="56" t="str">
        <f t="shared" si="123"/>
        <v>-</v>
      </c>
      <c r="JQ29" s="56" t="str">
        <f t="shared" si="124"/>
        <v>-</v>
      </c>
      <c r="JR29" s="56" t="str">
        <f t="shared" si="125"/>
        <v>-</v>
      </c>
      <c r="JS29" s="56" t="str">
        <f t="shared" si="126"/>
        <v>-</v>
      </c>
      <c r="JT29" s="56" t="str">
        <f t="shared" si="127"/>
        <v>-</v>
      </c>
      <c r="JU29" s="56" t="str">
        <f t="shared" si="128"/>
        <v>-</v>
      </c>
      <c r="JV29" s="56" t="str">
        <f t="shared" si="129"/>
        <v>-</v>
      </c>
      <c r="JW29" s="56" t="str">
        <f t="shared" si="130"/>
        <v>-</v>
      </c>
      <c r="JX29" s="56" t="str">
        <f t="shared" si="131"/>
        <v>-</v>
      </c>
      <c r="JY29" s="56" t="str">
        <f t="shared" si="132"/>
        <v>-</v>
      </c>
      <c r="JZ29" s="56" t="str">
        <f t="shared" si="133"/>
        <v>-</v>
      </c>
      <c r="KA29" s="444" t="s">
        <v>1247</v>
      </c>
      <c r="KB29" s="360">
        <f>IF(ISNUMBER(INDEX($EQ$15:$GK$521,$B29,EO$11)),MAX(KB$14:KB28)+1,0)</f>
        <v>0</v>
      </c>
      <c r="KC29" s="360">
        <f t="shared" si="249"/>
        <v>92</v>
      </c>
      <c r="KD29" s="373" t="s">
        <v>2</v>
      </c>
      <c r="KE29" s="391" t="str">
        <f t="shared" si="134"/>
        <v>nlay</v>
      </c>
      <c r="KF29" s="302">
        <f t="shared" si="135"/>
        <v>3</v>
      </c>
      <c r="KG29" s="69"/>
      <c r="KH29" s="391" t="str">
        <f t="shared" si="136"/>
        <v/>
      </c>
      <c r="KI29" s="302" t="str">
        <f t="shared" si="137"/>
        <v/>
      </c>
      <c r="KJ29" s="69"/>
      <c r="KK29" s="391" t="str">
        <f t="shared" si="138"/>
        <v/>
      </c>
      <c r="KL29" s="302" t="str">
        <f t="shared" si="139"/>
        <v/>
      </c>
      <c r="KM29" s="69"/>
      <c r="KN29" s="391" t="str">
        <f t="shared" si="140"/>
        <v/>
      </c>
      <c r="KO29" s="302" t="str">
        <f t="shared" si="141"/>
        <v/>
      </c>
      <c r="KP29" s="69"/>
      <c r="KQ29" s="391" t="str">
        <f t="shared" si="142"/>
        <v/>
      </c>
      <c r="KR29" s="302" t="str">
        <f t="shared" si="143"/>
        <v/>
      </c>
      <c r="KS29" s="69"/>
      <c r="KT29" s="391" t="str">
        <f t="shared" si="144"/>
        <v/>
      </c>
      <c r="KU29" s="302" t="str">
        <f t="shared" si="145"/>
        <v/>
      </c>
      <c r="KV29" s="69"/>
      <c r="KW29" s="391" t="str">
        <f t="shared" si="146"/>
        <v/>
      </c>
      <c r="KX29" s="302" t="str">
        <f t="shared" si="147"/>
        <v/>
      </c>
      <c r="KY29" s="69"/>
      <c r="KZ29" s="283" t="str">
        <f t="shared" si="148"/>
        <v/>
      </c>
      <c r="LA29" s="26"/>
      <c r="LB29" s="246" t="s">
        <v>26</v>
      </c>
      <c r="LC29" s="246" t="s">
        <v>1273</v>
      </c>
      <c r="LD29" s="249" t="s">
        <v>654</v>
      </c>
      <c r="LE29" s="246" t="s">
        <v>809</v>
      </c>
      <c r="LF29" s="54" t="s">
        <v>784</v>
      </c>
      <c r="LG29" s="246" t="s">
        <v>829</v>
      </c>
      <c r="LH29" s="246" t="s">
        <v>424</v>
      </c>
      <c r="LI29" s="246"/>
      <c r="LJ29" s="246"/>
      <c r="LK29" s="246"/>
      <c r="LL29" s="246"/>
      <c r="LM29" s="246"/>
      <c r="LN29" s="63"/>
      <c r="LO29" s="251">
        <f t="shared" si="149"/>
        <v>15</v>
      </c>
      <c r="LP29" s="251">
        <f t="shared" si="150"/>
        <v>15</v>
      </c>
      <c r="LQ29" s="251">
        <f t="shared" si="151"/>
        <v>15</v>
      </c>
      <c r="LR29" s="251">
        <f t="shared" si="152"/>
        <v>15</v>
      </c>
      <c r="LS29" s="251">
        <f t="shared" si="153"/>
        <v>15</v>
      </c>
      <c r="LT29" s="251">
        <f t="shared" si="154"/>
        <v>15</v>
      </c>
      <c r="LU29" s="251">
        <f t="shared" si="155"/>
        <v>15</v>
      </c>
      <c r="LV29" s="251">
        <f t="shared" si="156"/>
        <v>0</v>
      </c>
      <c r="LW29" s="251">
        <f t="shared" si="157"/>
        <v>0</v>
      </c>
      <c r="LX29" s="251">
        <f t="shared" si="158"/>
        <v>0</v>
      </c>
      <c r="LY29" s="251">
        <f t="shared" si="159"/>
        <v>0</v>
      </c>
      <c r="LZ29" s="251">
        <f t="shared" si="160"/>
        <v>0</v>
      </c>
      <c r="MA29" s="63">
        <f t="shared" si="161"/>
        <v>1</v>
      </c>
      <c r="MB29" s="63">
        <f t="shared" si="162"/>
        <v>0</v>
      </c>
      <c r="MC29" s="63">
        <f t="shared" si="251"/>
        <v>15</v>
      </c>
      <c r="MD29" s="63">
        <f t="shared" si="250"/>
        <v>15</v>
      </c>
      <c r="ME29" s="63" t="str">
        <f t="shared" si="163"/>
        <v>nlay</v>
      </c>
      <c r="MF29" s="315">
        <f t="shared" si="164"/>
        <v>234</v>
      </c>
      <c r="MG29" s="315">
        <f>IF(ISNUMBER(MATCH(EO29,$ME$15:$ME$520,0)),0,MAX(MG$14:MG28)+1)</f>
        <v>0</v>
      </c>
      <c r="MH29" s="315" t="str">
        <f t="shared" si="165"/>
        <v/>
      </c>
      <c r="MI29" s="368">
        <f t="shared" si="166"/>
        <v>15</v>
      </c>
      <c r="MJ29" s="67"/>
      <c r="MK29" s="243" t="str">
        <f t="shared" si="167"/>
        <v>03_Toth</v>
      </c>
      <c r="ML29" s="457" t="s">
        <v>635</v>
      </c>
      <c r="MM29" s="316"/>
      <c r="MN29" s="26">
        <f>IF(IF(ISNUMBER(SEARCH("flopy",MP29))=TRUE,1,0)=1,MAX(MN$15:MN28)+1,"")</f>
        <v>9</v>
      </c>
      <c r="MO29" s="238"/>
      <c r="MP29" s="411" t="s">
        <v>1117</v>
      </c>
      <c r="MQ29" s="26">
        <f>IF(IF(ISNUMBER(SEARCH("flopy",MS29))=TRUE,1,0)=1,MAX(MQ$15:MQ28)+1,"")</f>
        <v>14</v>
      </c>
      <c r="MR29" s="238"/>
      <c r="MS29" s="411" t="s">
        <v>962</v>
      </c>
      <c r="MT29" s="59"/>
      <c r="MU29" s="26" t="str">
        <f>IF(IF(ISNUMBER(SEARCH("flopy",MW29))=TRUE,1,0)=1,MAX(MU$15:MU28)+1,"")</f>
        <v/>
      </c>
      <c r="MV29" s="238" t="str">
        <f t="shared" si="252"/>
        <v/>
      </c>
      <c r="MW29" s="411"/>
      <c r="MX29" s="59"/>
      <c r="MY29" s="59"/>
      <c r="MZ29" s="59"/>
      <c r="NA29" s="59"/>
      <c r="NB29" s="26" t="s">
        <v>2</v>
      </c>
      <c r="NC29" s="59"/>
      <c r="ND29" s="59"/>
      <c r="NE29" s="59"/>
      <c r="NF29" s="59"/>
      <c r="NG29" s="59"/>
      <c r="NH29" s="59"/>
      <c r="NI29" s="59"/>
      <c r="NJ29" s="59"/>
      <c r="NK29" s="26" t="s">
        <v>2</v>
      </c>
      <c r="NL29" s="453" t="s">
        <v>503</v>
      </c>
      <c r="NM29" s="307" t="s">
        <v>2</v>
      </c>
      <c r="NN29" s="59"/>
      <c r="NO29" s="203"/>
      <c r="NP29" s="203"/>
      <c r="NQ29" s="203"/>
      <c r="NR29" s="18"/>
      <c r="NS29" s="155"/>
      <c r="NT29" s="155"/>
      <c r="NU29" s="155"/>
      <c r="NV29" s="155"/>
      <c r="NW29" s="155"/>
      <c r="NX29" s="155"/>
      <c r="NY29" s="155"/>
      <c r="NZ29" s="155"/>
      <c r="OA29" s="155"/>
      <c r="OB29" s="155"/>
      <c r="OC29" s="155"/>
      <c r="OD29" s="82"/>
      <c r="OE29" s="172">
        <v>0.16164252000000007</v>
      </c>
      <c r="OF29" s="111">
        <v>840.8</v>
      </c>
      <c r="OG29" s="112">
        <v>837.33613382362785</v>
      </c>
      <c r="OH29" s="102">
        <v>2.9999902248382999</v>
      </c>
      <c r="OI29" s="115">
        <v>840.1558</v>
      </c>
      <c r="OJ29" s="131">
        <v>24</v>
      </c>
      <c r="OK29" s="162">
        <v>0.16164000000000001</v>
      </c>
      <c r="OL29" s="123">
        <v>836.4</v>
      </c>
      <c r="OM29" s="168"/>
      <c r="ON29" s="127"/>
      <c r="OO29" s="107"/>
      <c r="OP29" s="107"/>
      <c r="OQ29" s="135"/>
      <c r="OR29" s="128">
        <f t="shared" si="253"/>
        <v>0.16164000000000001</v>
      </c>
      <c r="OS29" s="109"/>
      <c r="OT29" s="128">
        <v>0.16164252000000007</v>
      </c>
      <c r="OU29" s="143">
        <f t="shared" si="10"/>
        <v>0.16164000000000001</v>
      </c>
      <c r="OV29" s="143">
        <f t="shared" si="11"/>
        <v>3.8793600000000001</v>
      </c>
      <c r="OW29" s="143">
        <f t="shared" si="12"/>
        <v>232.76160000000002</v>
      </c>
      <c r="OX29" s="143">
        <f t="shared" si="13"/>
        <v>232.76160000000002</v>
      </c>
      <c r="OY29" s="82"/>
      <c r="OZ29" s="59"/>
      <c r="PA29" s="251" t="str">
        <f t="shared" si="168"/>
        <v>nlay</v>
      </c>
      <c r="PB29" s="251" t="str">
        <f t="shared" si="169"/>
        <v>nlay</v>
      </c>
      <c r="PC29" s="251" t="str">
        <f t="shared" si="170"/>
        <v>nlay</v>
      </c>
      <c r="PD29" s="251" t="str">
        <f t="shared" si="171"/>
        <v>nlay</v>
      </c>
      <c r="PE29" s="251" t="str">
        <f t="shared" si="172"/>
        <v>nlay</v>
      </c>
      <c r="PF29" s="251" t="str">
        <f t="shared" si="173"/>
        <v>nlay</v>
      </c>
      <c r="PG29" s="251" t="str">
        <f t="shared" si="174"/>
        <v>nlay</v>
      </c>
      <c r="PH29" s="251" t="str">
        <f t="shared" si="175"/>
        <v>nlay</v>
      </c>
      <c r="PI29" s="251" t="str">
        <f t="shared" si="176"/>
        <v>nlay</v>
      </c>
      <c r="PJ29" s="251" t="str">
        <f t="shared" si="177"/>
        <v>nlay</v>
      </c>
      <c r="PK29" s="251" t="str">
        <f t="shared" si="178"/>
        <v>nlay</v>
      </c>
      <c r="PL29" s="251" t="str">
        <f t="shared" si="179"/>
        <v>nlay</v>
      </c>
      <c r="PM29" s="251" t="str">
        <f t="shared" si="180"/>
        <v>nlay</v>
      </c>
      <c r="PN29" s="251" t="str">
        <f t="shared" si="181"/>
        <v>nlay</v>
      </c>
      <c r="PO29" s="251" t="str">
        <f t="shared" si="182"/>
        <v>nlay</v>
      </c>
      <c r="PP29" s="251" t="str">
        <f t="shared" si="183"/>
        <v>nlay</v>
      </c>
      <c r="PQ29" s="251" t="str">
        <f t="shared" si="184"/>
        <v>nlay</v>
      </c>
      <c r="PR29" s="251" t="str">
        <f t="shared" si="185"/>
        <v>nlay</v>
      </c>
      <c r="PS29" s="251" t="str">
        <f t="shared" si="186"/>
        <v>nlay</v>
      </c>
      <c r="PT29" s="251" t="str">
        <f t="shared" si="187"/>
        <v>nlay</v>
      </c>
      <c r="PU29" s="251" t="str">
        <f t="shared" si="188"/>
        <v>nlay</v>
      </c>
      <c r="PV29" s="251" t="str">
        <f t="shared" si="189"/>
        <v>nlay</v>
      </c>
      <c r="PW29" s="251" t="str">
        <f t="shared" si="190"/>
        <v>nlay</v>
      </c>
      <c r="PX29" s="251" t="str">
        <f t="shared" si="191"/>
        <v>nlay</v>
      </c>
      <c r="PY29" s="251" t="str">
        <f t="shared" si="192"/>
        <v>nlay</v>
      </c>
      <c r="PZ29" s="251" t="str">
        <f t="shared" si="193"/>
        <v>nlay</v>
      </c>
      <c r="QA29" s="251" t="str">
        <f t="shared" si="194"/>
        <v>nlay</v>
      </c>
      <c r="QB29" s="251" t="str">
        <f t="shared" si="195"/>
        <v>nlay</v>
      </c>
      <c r="QC29" s="251" t="str">
        <f t="shared" si="196"/>
        <v>nlay</v>
      </c>
      <c r="QD29" s="251" t="str">
        <f t="shared" si="197"/>
        <v>nlay</v>
      </c>
      <c r="QE29" s="251" t="str">
        <f t="shared" si="198"/>
        <v>nlay</v>
      </c>
      <c r="QF29" s="63">
        <f t="shared" si="199"/>
        <v>28</v>
      </c>
      <c r="QG29" s="26" t="s">
        <v>2</v>
      </c>
      <c r="QH29" s="59"/>
      <c r="QI29" s="59"/>
      <c r="QJ29" s="59"/>
      <c r="QK29" s="59"/>
      <c r="QL29" s="59"/>
      <c r="QM29" s="59"/>
      <c r="QN29" s="59"/>
    </row>
    <row r="30" spans="1:456" s="3" customFormat="1" ht="6" customHeight="1" x14ac:dyDescent="0.15">
      <c r="A30" s="54" t="s">
        <v>824</v>
      </c>
      <c r="B30" s="447">
        <f t="shared" si="43"/>
        <v>16</v>
      </c>
      <c r="C30" s="73" t="s">
        <v>101</v>
      </c>
      <c r="D30" s="339" t="s">
        <v>124</v>
      </c>
      <c r="E30" s="26"/>
      <c r="F30" s="229"/>
      <c r="G30" s="295" t="s">
        <v>29</v>
      </c>
      <c r="H30" s="295">
        <v>0</v>
      </c>
      <c r="I30" s="229" t="s">
        <v>30</v>
      </c>
      <c r="J30" s="295" t="s">
        <v>49</v>
      </c>
      <c r="K30" s="295">
        <v>0.37</v>
      </c>
      <c r="L30" s="229"/>
      <c r="M30" s="295" t="s">
        <v>96</v>
      </c>
      <c r="N30" s="295">
        <v>10</v>
      </c>
      <c r="O30" s="229"/>
      <c r="P30" s="295" t="s">
        <v>103</v>
      </c>
      <c r="Q30" s="295">
        <v>2</v>
      </c>
      <c r="R30" s="229"/>
      <c r="S30" s="295" t="s">
        <v>19</v>
      </c>
      <c r="T30" s="295">
        <v>1.0000000000000001E-5</v>
      </c>
      <c r="U30" s="229"/>
      <c r="V30" s="295" t="s">
        <v>133</v>
      </c>
      <c r="W30" s="295">
        <v>-1</v>
      </c>
      <c r="X30" s="229" t="s">
        <v>11</v>
      </c>
      <c r="Y30" s="295" t="s">
        <v>241</v>
      </c>
      <c r="Z30" s="295">
        <v>7.1880000000000002E-4</v>
      </c>
      <c r="AA30" s="229"/>
      <c r="AB30" s="295" t="s">
        <v>0</v>
      </c>
      <c r="AC30" s="295" t="s">
        <v>267</v>
      </c>
      <c r="AD30" s="229" t="s">
        <v>0</v>
      </c>
      <c r="AE30" s="295" t="s">
        <v>132</v>
      </c>
      <c r="AF30" s="295">
        <v>100</v>
      </c>
      <c r="AG30" s="229" t="s">
        <v>11</v>
      </c>
      <c r="AH30" s="295" t="s">
        <v>173</v>
      </c>
      <c r="AI30" s="295">
        <f>0.0005/100*86400</f>
        <v>0.43200000000000005</v>
      </c>
      <c r="AJ30" s="229"/>
      <c r="AK30" s="295" t="s">
        <v>183</v>
      </c>
      <c r="AL30" s="295" t="s">
        <v>174</v>
      </c>
      <c r="AM30" s="229"/>
      <c r="AN30" s="295" t="s">
        <v>30</v>
      </c>
      <c r="AO30" s="295">
        <v>0.3</v>
      </c>
      <c r="AP30" s="243"/>
      <c r="AQ30" s="295" t="s">
        <v>13</v>
      </c>
      <c r="AR30" s="290">
        <v>9.9999999999999995E-7</v>
      </c>
      <c r="AS30" s="243" t="s">
        <v>604</v>
      </c>
      <c r="AT30" s="295" t="s">
        <v>608</v>
      </c>
      <c r="AU30" s="290" t="s">
        <v>374</v>
      </c>
      <c r="AV30" s="229" t="s">
        <v>604</v>
      </c>
      <c r="AW30" s="230" t="s">
        <v>608</v>
      </c>
      <c r="AX30" s="231" t="s">
        <v>381</v>
      </c>
      <c r="AY30" s="229"/>
      <c r="AZ30" s="295" t="s">
        <v>110</v>
      </c>
      <c r="BA30" s="295">
        <v>0.2</v>
      </c>
      <c r="BB30" s="229"/>
      <c r="BC30" s="295" t="s">
        <v>710</v>
      </c>
      <c r="BD30" s="295">
        <v>0</v>
      </c>
      <c r="BE30" s="229"/>
      <c r="BF30" s="295" t="s">
        <v>27</v>
      </c>
      <c r="BG30" s="295">
        <v>7</v>
      </c>
      <c r="BH30" s="229"/>
      <c r="BI30" s="295" t="s">
        <v>27</v>
      </c>
      <c r="BJ30" s="295">
        <v>7</v>
      </c>
      <c r="BK30" s="243"/>
      <c r="BL30" s="295" t="s">
        <v>27</v>
      </c>
      <c r="BM30" s="429">
        <v>40</v>
      </c>
      <c r="BN30" s="243"/>
      <c r="BO30" s="295" t="s">
        <v>27</v>
      </c>
      <c r="BP30" s="429">
        <v>80</v>
      </c>
      <c r="BQ30" s="229" t="s">
        <v>385</v>
      </c>
      <c r="BR30" s="295" t="s">
        <v>415</v>
      </c>
      <c r="BS30" s="295">
        <v>15</v>
      </c>
      <c r="BT30" s="243"/>
      <c r="BU30" s="295" t="s">
        <v>418</v>
      </c>
      <c r="BV30" s="290">
        <v>65</v>
      </c>
      <c r="BW30" s="243"/>
      <c r="BX30" s="295" t="s">
        <v>451</v>
      </c>
      <c r="BY30" s="290">
        <v>100</v>
      </c>
      <c r="BZ30" s="229"/>
      <c r="CA30" s="230" t="s">
        <v>409</v>
      </c>
      <c r="CB30" s="231">
        <v>160</v>
      </c>
      <c r="CC30" s="229"/>
      <c r="CD30" s="230" t="s">
        <v>409</v>
      </c>
      <c r="CE30" s="354">
        <v>160</v>
      </c>
      <c r="CF30" s="229"/>
      <c r="CG30" s="230" t="s">
        <v>15</v>
      </c>
      <c r="CH30" s="354">
        <v>500</v>
      </c>
      <c r="CI30" s="229"/>
      <c r="CJ30" s="230" t="s">
        <v>895</v>
      </c>
      <c r="CK30" s="354">
        <v>0</v>
      </c>
      <c r="CL30" s="243" t="s">
        <v>896</v>
      </c>
      <c r="CM30" s="230" t="s">
        <v>53</v>
      </c>
      <c r="CN30" s="354">
        <v>10</v>
      </c>
      <c r="CO30" s="243"/>
      <c r="CP30" s="295" t="s">
        <v>27</v>
      </c>
      <c r="CQ30" s="429">
        <v>51</v>
      </c>
      <c r="CR30" s="229"/>
      <c r="CS30" s="230" t="s">
        <v>16</v>
      </c>
      <c r="CT30" s="231">
        <v>100</v>
      </c>
      <c r="CU30" s="229"/>
      <c r="CV30" s="230" t="s">
        <v>0</v>
      </c>
      <c r="CW30" s="237" t="s">
        <v>393</v>
      </c>
      <c r="CX30" s="229" t="s">
        <v>943</v>
      </c>
      <c r="CY30" s="230" t="s">
        <v>1174</v>
      </c>
      <c r="CZ30" s="231">
        <v>0.01</v>
      </c>
      <c r="DA30" s="229"/>
      <c r="DB30" s="230" t="s">
        <v>1180</v>
      </c>
      <c r="DC30" s="231">
        <v>320</v>
      </c>
      <c r="DD30" s="229"/>
      <c r="DE30" s="230" t="s">
        <v>1202</v>
      </c>
      <c r="DF30" s="231" t="s">
        <v>1198</v>
      </c>
      <c r="DG30" s="229"/>
      <c r="DH30" s="230" t="s">
        <v>33</v>
      </c>
      <c r="DI30" s="231">
        <v>1</v>
      </c>
      <c r="DJ30" s="229"/>
      <c r="DK30" s="230" t="s">
        <v>110</v>
      </c>
      <c r="DL30" s="237">
        <v>0.15</v>
      </c>
      <c r="DM30" s="229"/>
      <c r="DN30" s="230" t="s">
        <v>343</v>
      </c>
      <c r="DO30" s="231">
        <v>1</v>
      </c>
      <c r="DP30" s="229"/>
      <c r="DQ30" s="230" t="s">
        <v>0</v>
      </c>
      <c r="DR30" s="231">
        <v>1</v>
      </c>
      <c r="DS30" s="229" t="s">
        <v>906</v>
      </c>
      <c r="DT30" s="230" t="s">
        <v>906</v>
      </c>
      <c r="DU30" s="231">
        <v>90</v>
      </c>
      <c r="DV30" s="229"/>
      <c r="DW30" s="230" t="s">
        <v>12</v>
      </c>
      <c r="DX30" s="231">
        <v>1.0000000000000001E-9</v>
      </c>
      <c r="DY30" s="229"/>
      <c r="DZ30" s="230" t="s">
        <v>1342</v>
      </c>
      <c r="EA30" s="231">
        <v>1.7</v>
      </c>
      <c r="EB30" s="229"/>
      <c r="EC30" s="230"/>
      <c r="ED30" s="231"/>
      <c r="EE30" s="229"/>
      <c r="EF30" s="230"/>
      <c r="EG30" s="231"/>
      <c r="EH30" s="229"/>
      <c r="EI30" s="230"/>
      <c r="EJ30" s="237"/>
      <c r="EK30" s="229"/>
      <c r="EL30" s="230"/>
      <c r="EM30" s="231"/>
      <c r="EN30" s="244"/>
      <c r="EO30" s="269" t="str">
        <f t="shared" si="44"/>
        <v>relax</v>
      </c>
      <c r="EP30" s="444" t="s">
        <v>1247</v>
      </c>
      <c r="EQ30" s="360">
        <f t="shared" si="200"/>
        <v>66</v>
      </c>
      <c r="ER30" s="360">
        <f t="shared" si="201"/>
        <v>30</v>
      </c>
      <c r="ES30" s="360" t="str">
        <f t="shared" si="202"/>
        <v/>
      </c>
      <c r="ET30" s="360" t="str">
        <f t="shared" si="203"/>
        <v/>
      </c>
      <c r="EU30" s="360" t="str">
        <f t="shared" si="204"/>
        <v/>
      </c>
      <c r="EV30" s="360" t="str">
        <f t="shared" si="205"/>
        <v/>
      </c>
      <c r="EW30" s="360" t="str">
        <f t="shared" si="206"/>
        <v/>
      </c>
      <c r="EX30" s="360" t="str">
        <f t="shared" si="207"/>
        <v/>
      </c>
      <c r="EY30" s="360" t="str">
        <f t="shared" si="208"/>
        <v/>
      </c>
      <c r="EZ30" s="360" t="str">
        <f t="shared" si="209"/>
        <v/>
      </c>
      <c r="FA30" s="360" t="str">
        <f t="shared" si="210"/>
        <v/>
      </c>
      <c r="FB30" s="360" t="str">
        <f t="shared" si="211"/>
        <v/>
      </c>
      <c r="FC30" s="360" t="str">
        <f t="shared" si="212"/>
        <v/>
      </c>
      <c r="FD30" s="360" t="str">
        <f t="shared" si="213"/>
        <v/>
      </c>
      <c r="FE30" s="360" t="str">
        <f t="shared" si="214"/>
        <v/>
      </c>
      <c r="FF30" s="360" t="str">
        <f t="shared" si="215"/>
        <v/>
      </c>
      <c r="FG30" s="360" t="str">
        <f t="shared" si="216"/>
        <v/>
      </c>
      <c r="FH30" s="360" t="str">
        <f t="shared" si="217"/>
        <v/>
      </c>
      <c r="FI30" s="360" t="str">
        <f t="shared" si="218"/>
        <v/>
      </c>
      <c r="FJ30" s="360" t="str">
        <f t="shared" si="219"/>
        <v/>
      </c>
      <c r="FK30" s="360" t="str">
        <f t="shared" si="220"/>
        <v/>
      </c>
      <c r="FL30" s="360" t="str">
        <f t="shared" si="221"/>
        <v/>
      </c>
      <c r="FM30" s="360" t="str">
        <f t="shared" si="222"/>
        <v/>
      </c>
      <c r="FN30" s="360" t="str">
        <f t="shared" si="223"/>
        <v/>
      </c>
      <c r="FO30" s="360" t="str">
        <f t="shared" si="224"/>
        <v/>
      </c>
      <c r="FP30" s="360" t="str">
        <f t="shared" si="225"/>
        <v/>
      </c>
      <c r="FQ30" s="360" t="str">
        <f t="shared" si="226"/>
        <v/>
      </c>
      <c r="FR30" s="360" t="str">
        <f t="shared" si="227"/>
        <v/>
      </c>
      <c r="FS30" s="360" t="str">
        <f t="shared" si="228"/>
        <v/>
      </c>
      <c r="FT30" s="360" t="str">
        <f t="shared" si="45"/>
        <v/>
      </c>
      <c r="FU30" s="360" t="str">
        <f t="shared" si="229"/>
        <v/>
      </c>
      <c r="FV30" s="360" t="str">
        <f t="shared" si="230"/>
        <v/>
      </c>
      <c r="FW30" s="360" t="str">
        <f t="shared" si="231"/>
        <v/>
      </c>
      <c r="FX30" s="360" t="str">
        <f t="shared" si="232"/>
        <v/>
      </c>
      <c r="FY30" s="360" t="str">
        <f t="shared" si="233"/>
        <v/>
      </c>
      <c r="FZ30" s="360" t="str">
        <f t="shared" si="234"/>
        <v/>
      </c>
      <c r="GA30" s="360" t="str">
        <f t="shared" si="235"/>
        <v/>
      </c>
      <c r="GB30" s="360" t="str">
        <f t="shared" si="236"/>
        <v/>
      </c>
      <c r="GC30" s="360" t="str">
        <f t="shared" si="237"/>
        <v/>
      </c>
      <c r="GD30" s="360" t="str">
        <f t="shared" si="238"/>
        <v/>
      </c>
      <c r="GE30" s="360" t="str">
        <f t="shared" si="239"/>
        <v/>
      </c>
      <c r="GF30" s="360" t="str">
        <f t="shared" si="240"/>
        <v/>
      </c>
      <c r="GG30" s="360" t="str">
        <f t="shared" si="241"/>
        <v/>
      </c>
      <c r="GH30" s="360" t="str">
        <f t="shared" si="242"/>
        <v/>
      </c>
      <c r="GI30" s="360" t="str">
        <f t="shared" si="243"/>
        <v/>
      </c>
      <c r="GJ30" s="360" t="str">
        <f t="shared" si="244"/>
        <v/>
      </c>
      <c r="GK30" s="444" t="s">
        <v>1247</v>
      </c>
      <c r="GL30" s="361" t="str">
        <f t="shared" si="46"/>
        <v>langmuircte</v>
      </c>
      <c r="GM30" s="361" t="str">
        <f t="shared" si="47"/>
        <v>langmuircte</v>
      </c>
      <c r="GN30" s="361" t="str">
        <f t="shared" si="48"/>
        <v>-</v>
      </c>
      <c r="GO30" s="361" t="str">
        <f t="shared" si="49"/>
        <v>-</v>
      </c>
      <c r="GP30" s="361" t="str">
        <f t="shared" si="50"/>
        <v>-</v>
      </c>
      <c r="GQ30" s="361" t="str">
        <f t="shared" si="51"/>
        <v>-</v>
      </c>
      <c r="GR30" s="361" t="str">
        <f t="shared" si="52"/>
        <v>-</v>
      </c>
      <c r="GS30" s="361" t="str">
        <f t="shared" si="53"/>
        <v>-</v>
      </c>
      <c r="GT30" s="361" t="str">
        <f t="shared" si="54"/>
        <v>-</v>
      </c>
      <c r="GU30" s="361" t="str">
        <f t="shared" si="55"/>
        <v>-</v>
      </c>
      <c r="GV30" s="361" t="str">
        <f t="shared" si="56"/>
        <v>-</v>
      </c>
      <c r="GW30" s="361" t="str">
        <f t="shared" si="57"/>
        <v>-</v>
      </c>
      <c r="GX30" s="361" t="str">
        <f t="shared" si="58"/>
        <v>-</v>
      </c>
      <c r="GY30" s="361" t="str">
        <f t="shared" si="59"/>
        <v>-</v>
      </c>
      <c r="GZ30" s="361" t="str">
        <f t="shared" si="60"/>
        <v>-</v>
      </c>
      <c r="HA30" s="361" t="str">
        <f t="shared" si="61"/>
        <v>-</v>
      </c>
      <c r="HB30" s="361" t="str">
        <f t="shared" si="62"/>
        <v>-</v>
      </c>
      <c r="HC30" s="361" t="str">
        <f t="shared" si="63"/>
        <v>-</v>
      </c>
      <c r="HD30" s="361" t="str">
        <f t="shared" si="64"/>
        <v>-</v>
      </c>
      <c r="HE30" s="361" t="str">
        <f t="shared" si="65"/>
        <v>-</v>
      </c>
      <c r="HF30" s="361" t="str">
        <f t="shared" si="66"/>
        <v>-</v>
      </c>
      <c r="HG30" s="361" t="str">
        <f t="shared" si="67"/>
        <v>-</v>
      </c>
      <c r="HH30" s="361" t="str">
        <f t="shared" si="68"/>
        <v>-</v>
      </c>
      <c r="HI30" s="361" t="str">
        <f t="shared" si="69"/>
        <v>-</v>
      </c>
      <c r="HJ30" s="361" t="str">
        <f t="shared" si="70"/>
        <v>-</v>
      </c>
      <c r="HK30" s="361" t="str">
        <f t="shared" si="71"/>
        <v>-</v>
      </c>
      <c r="HL30" s="361" t="str">
        <f t="shared" si="72"/>
        <v>-</v>
      </c>
      <c r="HM30" s="361" t="str">
        <f t="shared" si="73"/>
        <v>-</v>
      </c>
      <c r="HN30" s="361" t="str">
        <f t="shared" si="74"/>
        <v>-</v>
      </c>
      <c r="HO30" s="361" t="str">
        <f t="shared" si="75"/>
        <v>-</v>
      </c>
      <c r="HP30" s="361" t="str">
        <f t="shared" si="76"/>
        <v>-</v>
      </c>
      <c r="HQ30" s="361" t="str">
        <f t="shared" si="77"/>
        <v>-</v>
      </c>
      <c r="HR30" s="361" t="str">
        <f t="shared" si="78"/>
        <v>-</v>
      </c>
      <c r="HS30" s="361" t="str">
        <f t="shared" si="79"/>
        <v>-</v>
      </c>
      <c r="HT30" s="361" t="str">
        <f t="shared" si="80"/>
        <v>-</v>
      </c>
      <c r="HU30" s="361" t="str">
        <f t="shared" si="81"/>
        <v>-</v>
      </c>
      <c r="HV30" s="361" t="str">
        <f t="shared" si="82"/>
        <v>-</v>
      </c>
      <c r="HW30" s="361" t="str">
        <f t="shared" si="83"/>
        <v>-</v>
      </c>
      <c r="HX30" s="361" t="str">
        <f t="shared" si="84"/>
        <v>-</v>
      </c>
      <c r="HY30" s="361" t="str">
        <f t="shared" si="85"/>
        <v>-</v>
      </c>
      <c r="HZ30" s="361" t="str">
        <f t="shared" si="86"/>
        <v>-</v>
      </c>
      <c r="IA30" s="361" t="str">
        <f t="shared" si="87"/>
        <v>-</v>
      </c>
      <c r="IB30" s="361" t="str">
        <f t="shared" si="88"/>
        <v>-</v>
      </c>
      <c r="IC30" s="361" t="str">
        <f t="shared" si="89"/>
        <v>-</v>
      </c>
      <c r="ID30" s="361" t="str">
        <f t="shared" si="90"/>
        <v>-</v>
      </c>
      <c r="IE30" s="361" t="str">
        <f t="shared" si="91"/>
        <v>-</v>
      </c>
      <c r="IF30" s="444" t="s">
        <v>1247</v>
      </c>
      <c r="IG30" s="56" t="str">
        <f t="shared" si="245"/>
        <v>-</v>
      </c>
      <c r="IH30" s="56">
        <f t="shared" si="246"/>
        <v>100</v>
      </c>
      <c r="II30" s="56" t="str">
        <f t="shared" si="247"/>
        <v>-</v>
      </c>
      <c r="IJ30" s="56" t="str">
        <f t="shared" si="248"/>
        <v>-</v>
      </c>
      <c r="IK30" s="56" t="str">
        <f t="shared" si="92"/>
        <v>-</v>
      </c>
      <c r="IL30" s="56" t="str">
        <f t="shared" si="93"/>
        <v>-</v>
      </c>
      <c r="IM30" s="56" t="str">
        <f t="shared" si="94"/>
        <v>-</v>
      </c>
      <c r="IN30" s="56" t="str">
        <f t="shared" si="95"/>
        <v>-</v>
      </c>
      <c r="IO30" s="56" t="str">
        <f t="shared" si="96"/>
        <v>-</v>
      </c>
      <c r="IP30" s="56" t="str">
        <f t="shared" si="97"/>
        <v>-</v>
      </c>
      <c r="IQ30" s="56" t="str">
        <f t="shared" si="98"/>
        <v>-</v>
      </c>
      <c r="IR30" s="56" t="str">
        <f t="shared" si="99"/>
        <v>-</v>
      </c>
      <c r="IS30" s="56" t="str">
        <f t="shared" si="100"/>
        <v>-</v>
      </c>
      <c r="IT30" s="56" t="str">
        <f t="shared" si="101"/>
        <v>-</v>
      </c>
      <c r="IU30" s="56" t="str">
        <f t="shared" si="102"/>
        <v>-</v>
      </c>
      <c r="IV30" s="56" t="str">
        <f t="shared" si="103"/>
        <v>-</v>
      </c>
      <c r="IW30" s="56" t="str">
        <f t="shared" si="104"/>
        <v>-</v>
      </c>
      <c r="IX30" s="56" t="str">
        <f t="shared" si="105"/>
        <v>-</v>
      </c>
      <c r="IY30" s="56" t="str">
        <f t="shared" si="106"/>
        <v>-</v>
      </c>
      <c r="IZ30" s="56" t="str">
        <f t="shared" si="107"/>
        <v>-</v>
      </c>
      <c r="JA30" s="56" t="str">
        <f t="shared" si="108"/>
        <v>-</v>
      </c>
      <c r="JB30" s="56" t="str">
        <f t="shared" si="109"/>
        <v>-</v>
      </c>
      <c r="JC30" s="56" t="str">
        <f t="shared" si="110"/>
        <v>-</v>
      </c>
      <c r="JD30" s="56" t="str">
        <f t="shared" si="111"/>
        <v>-</v>
      </c>
      <c r="JE30" s="56" t="str">
        <f t="shared" si="112"/>
        <v>-</v>
      </c>
      <c r="JF30" s="56" t="str">
        <f t="shared" si="113"/>
        <v>-</v>
      </c>
      <c r="JG30" s="56" t="str">
        <f t="shared" si="114"/>
        <v>-</v>
      </c>
      <c r="JH30" s="56" t="str">
        <f t="shared" si="115"/>
        <v>-</v>
      </c>
      <c r="JI30" s="56" t="str">
        <f t="shared" si="116"/>
        <v>-</v>
      </c>
      <c r="JJ30" s="56" t="str">
        <f t="shared" si="117"/>
        <v>-</v>
      </c>
      <c r="JK30" s="56" t="str">
        <f t="shared" si="118"/>
        <v>-</v>
      </c>
      <c r="JL30" s="56" t="str">
        <f t="shared" si="119"/>
        <v>-</v>
      </c>
      <c r="JM30" s="56" t="str">
        <f t="shared" si="120"/>
        <v>-</v>
      </c>
      <c r="JN30" s="56" t="str">
        <f t="shared" si="121"/>
        <v>-</v>
      </c>
      <c r="JO30" s="56" t="str">
        <f t="shared" si="122"/>
        <v>-</v>
      </c>
      <c r="JP30" s="56" t="str">
        <f t="shared" si="123"/>
        <v>-</v>
      </c>
      <c r="JQ30" s="56" t="str">
        <f t="shared" si="124"/>
        <v>-</v>
      </c>
      <c r="JR30" s="56" t="str">
        <f t="shared" si="125"/>
        <v>-</v>
      </c>
      <c r="JS30" s="56" t="str">
        <f t="shared" si="126"/>
        <v>-</v>
      </c>
      <c r="JT30" s="56" t="str">
        <f t="shared" si="127"/>
        <v>-</v>
      </c>
      <c r="JU30" s="56" t="str">
        <f t="shared" si="128"/>
        <v>-</v>
      </c>
      <c r="JV30" s="56" t="str">
        <f t="shared" si="129"/>
        <v>-</v>
      </c>
      <c r="JW30" s="56" t="str">
        <f t="shared" si="130"/>
        <v>-</v>
      </c>
      <c r="JX30" s="56" t="str">
        <f t="shared" si="131"/>
        <v>-</v>
      </c>
      <c r="JY30" s="56" t="str">
        <f t="shared" si="132"/>
        <v>-</v>
      </c>
      <c r="JZ30" s="56" t="str">
        <f t="shared" si="133"/>
        <v>-</v>
      </c>
      <c r="KA30" s="444" t="s">
        <v>1247</v>
      </c>
      <c r="KB30" s="360">
        <f>IF(ISNUMBER(INDEX($EQ$15:$GK$521,$B30,EO$11)),MAX(KB$14:KB29)+1,0)</f>
        <v>0</v>
      </c>
      <c r="KC30" s="360">
        <f t="shared" si="249"/>
        <v>93</v>
      </c>
      <c r="KD30" s="373" t="s">
        <v>2</v>
      </c>
      <c r="KE30" s="391" t="str">
        <f t="shared" si="134"/>
        <v/>
      </c>
      <c r="KF30" s="302" t="str">
        <f t="shared" si="135"/>
        <v/>
      </c>
      <c r="KG30" s="69"/>
      <c r="KH30" s="391" t="str">
        <f t="shared" si="136"/>
        <v/>
      </c>
      <c r="KI30" s="302" t="str">
        <f t="shared" si="137"/>
        <v/>
      </c>
      <c r="KJ30" s="69"/>
      <c r="KK30" s="391" t="str">
        <f t="shared" si="138"/>
        <v/>
      </c>
      <c r="KL30" s="302" t="str">
        <f t="shared" si="139"/>
        <v/>
      </c>
      <c r="KM30" s="69"/>
      <c r="KN30" s="391" t="str">
        <f t="shared" si="140"/>
        <v/>
      </c>
      <c r="KO30" s="302" t="str">
        <f t="shared" si="141"/>
        <v/>
      </c>
      <c r="KP30" s="69"/>
      <c r="KQ30" s="391" t="str">
        <f t="shared" si="142"/>
        <v/>
      </c>
      <c r="KR30" s="302" t="str">
        <f t="shared" si="143"/>
        <v/>
      </c>
      <c r="KS30" s="69"/>
      <c r="KT30" s="391" t="str">
        <f t="shared" si="144"/>
        <v/>
      </c>
      <c r="KU30" s="302" t="str">
        <f t="shared" si="145"/>
        <v/>
      </c>
      <c r="KV30" s="69"/>
      <c r="KW30" s="391" t="str">
        <f t="shared" si="146"/>
        <v/>
      </c>
      <c r="KX30" s="302" t="str">
        <f t="shared" si="147"/>
        <v/>
      </c>
      <c r="KY30" s="69"/>
      <c r="KZ30" s="283" t="str">
        <f t="shared" si="148"/>
        <v/>
      </c>
      <c r="LA30" s="26"/>
      <c r="LB30" s="246" t="s">
        <v>4</v>
      </c>
      <c r="LC30" s="246" t="s">
        <v>404</v>
      </c>
      <c r="LD30" s="249" t="s">
        <v>729</v>
      </c>
      <c r="LE30" s="246" t="s">
        <v>810</v>
      </c>
      <c r="LF30" s="54" t="s">
        <v>419</v>
      </c>
      <c r="LG30" s="249"/>
      <c r="LH30" s="246" t="s">
        <v>421</v>
      </c>
      <c r="LI30" s="305"/>
      <c r="LJ30" s="305"/>
      <c r="LK30" s="305"/>
      <c r="LL30" s="305"/>
      <c r="LM30" s="305"/>
      <c r="LN30" s="63"/>
      <c r="LO30" s="251">
        <f t="shared" si="149"/>
        <v>16</v>
      </c>
      <c r="LP30" s="251">
        <f t="shared" si="150"/>
        <v>16</v>
      </c>
      <c r="LQ30" s="251">
        <f t="shared" si="151"/>
        <v>16</v>
      </c>
      <c r="LR30" s="251">
        <f t="shared" si="152"/>
        <v>16</v>
      </c>
      <c r="LS30" s="251">
        <f t="shared" si="153"/>
        <v>16</v>
      </c>
      <c r="LT30" s="251">
        <f t="shared" si="154"/>
        <v>0</v>
      </c>
      <c r="LU30" s="251">
        <f t="shared" si="155"/>
        <v>16</v>
      </c>
      <c r="LV30" s="251">
        <f t="shared" si="156"/>
        <v>0</v>
      </c>
      <c r="LW30" s="251">
        <f t="shared" si="157"/>
        <v>0</v>
      </c>
      <c r="LX30" s="251">
        <f t="shared" si="158"/>
        <v>0</v>
      </c>
      <c r="LY30" s="251">
        <f t="shared" si="159"/>
        <v>0</v>
      </c>
      <c r="LZ30" s="251">
        <f t="shared" si="160"/>
        <v>0</v>
      </c>
      <c r="MA30" s="63">
        <f t="shared" si="161"/>
        <v>1</v>
      </c>
      <c r="MB30" s="63">
        <f t="shared" si="162"/>
        <v>0</v>
      </c>
      <c r="MC30" s="63">
        <f t="shared" si="251"/>
        <v>16</v>
      </c>
      <c r="MD30" s="63">
        <f t="shared" si="250"/>
        <v>16</v>
      </c>
      <c r="ME30" s="63" t="str">
        <f t="shared" si="163"/>
        <v>delr</v>
      </c>
      <c r="MF30" s="315">
        <f t="shared" si="164"/>
        <v>235</v>
      </c>
      <c r="MG30" s="315">
        <f>IF(ISNUMBER(MATCH(EO30,$ME$15:$ME$520,0)),0,MAX(MG$14:MG29)+1)</f>
        <v>0</v>
      </c>
      <c r="MH30" s="315" t="str">
        <f t="shared" si="165"/>
        <v/>
      </c>
      <c r="MI30" s="368">
        <f t="shared" si="166"/>
        <v>16</v>
      </c>
      <c r="MJ30" s="67"/>
      <c r="MK30" s="243" t="str">
        <f t="shared" si="167"/>
        <v>04_Tidal</v>
      </c>
      <c r="ML30" s="457" t="s">
        <v>635</v>
      </c>
      <c r="MM30" s="316"/>
      <c r="MN30" s="26">
        <f>IF(IF(ISNUMBER(SEARCH("flopy",MP30))=TRUE,1,0)=1,MAX(MN$15:MN29)+1,"")</f>
        <v>10</v>
      </c>
      <c r="MO30" s="238"/>
      <c r="MP30" s="411" t="s">
        <v>1118</v>
      </c>
      <c r="MQ30" s="26">
        <f>IF(IF(ISNUMBER(SEARCH("flopy",MS30))=TRUE,1,0)=1,MAX(MQ$15:MQ29)+1,"")</f>
        <v>15</v>
      </c>
      <c r="MR30" s="238"/>
      <c r="MS30" s="411" t="s">
        <v>963</v>
      </c>
      <c r="MT30" s="26"/>
      <c r="MU30" s="26" t="str">
        <f>IF(IF(ISNUMBER(SEARCH("flopy",MW30))=TRUE,1,0)=1,MAX(MU$15:MU29)+1,"")</f>
        <v/>
      </c>
      <c r="MV30" s="238" t="str">
        <f t="shared" si="252"/>
        <v/>
      </c>
      <c r="MW30" s="411"/>
      <c r="MX30" s="26"/>
      <c r="MY30" s="26"/>
      <c r="MZ30" s="26"/>
      <c r="NA30" s="26"/>
      <c r="NB30" s="26" t="s">
        <v>2</v>
      </c>
      <c r="NC30" s="26"/>
      <c r="ND30" s="26"/>
      <c r="NE30" s="26"/>
      <c r="NF30" s="26"/>
      <c r="NG30" s="26"/>
      <c r="NH30" s="26"/>
      <c r="NI30" s="26"/>
      <c r="NJ30" s="26"/>
      <c r="NK30" s="26" t="s">
        <v>2</v>
      </c>
      <c r="NL30" s="453" t="s">
        <v>504</v>
      </c>
      <c r="NM30" s="307" t="s">
        <v>2</v>
      </c>
      <c r="NN30" s="26"/>
      <c r="NO30" s="203"/>
      <c r="NP30" s="203"/>
      <c r="NQ30" s="203"/>
      <c r="NR30" s="18"/>
      <c r="NS30" s="155"/>
      <c r="NT30" s="155"/>
      <c r="NU30" s="155"/>
      <c r="NV30" s="155"/>
      <c r="NW30" s="155"/>
      <c r="NX30" s="155"/>
      <c r="NY30" s="155"/>
      <c r="NZ30" s="155"/>
      <c r="OA30" s="155"/>
      <c r="OB30" s="155"/>
      <c r="OC30" s="155"/>
      <c r="OD30" s="82"/>
      <c r="OE30" s="172">
        <v>0.18935748000000005</v>
      </c>
      <c r="OF30" s="111">
        <v>840.8</v>
      </c>
      <c r="OG30" s="112">
        <v>837.23613382362782</v>
      </c>
      <c r="OH30" s="102">
        <v>2.9999902248382999</v>
      </c>
      <c r="OI30" s="115">
        <v>840.1558</v>
      </c>
      <c r="OJ30" s="131">
        <v>25</v>
      </c>
      <c r="OK30" s="162">
        <v>0.18936</v>
      </c>
      <c r="OL30" s="123">
        <v>836.2</v>
      </c>
      <c r="OM30" s="168"/>
      <c r="ON30" s="127"/>
      <c r="OO30" s="107"/>
      <c r="OP30" s="107"/>
      <c r="OQ30" s="135"/>
      <c r="OR30" s="128">
        <f t="shared" si="253"/>
        <v>0.18936</v>
      </c>
      <c r="OS30" s="109"/>
      <c r="OT30" s="128">
        <v>0.18935748000000005</v>
      </c>
      <c r="OU30" s="143">
        <f t="shared" si="10"/>
        <v>0.18936</v>
      </c>
      <c r="OV30" s="143">
        <f t="shared" si="11"/>
        <v>4.5446400000000002</v>
      </c>
      <c r="OW30" s="143">
        <f t="shared" si="12"/>
        <v>272.67840000000001</v>
      </c>
      <c r="OX30" s="143">
        <f t="shared" si="13"/>
        <v>272.67840000000001</v>
      </c>
      <c r="OY30" s="82"/>
      <c r="OZ30" s="26"/>
      <c r="PA30" s="251" t="str">
        <f t="shared" si="168"/>
        <v>delr</v>
      </c>
      <c r="PB30" s="251" t="str">
        <f t="shared" si="169"/>
        <v>delr</v>
      </c>
      <c r="PC30" s="251" t="str">
        <f t="shared" si="170"/>
        <v>delr</v>
      </c>
      <c r="PD30" s="251" t="str">
        <f t="shared" si="171"/>
        <v>delr</v>
      </c>
      <c r="PE30" s="251" t="str">
        <f t="shared" si="172"/>
        <v>delr</v>
      </c>
      <c r="PF30" s="251" t="str">
        <f t="shared" si="173"/>
        <v>delr</v>
      </c>
      <c r="PG30" s="251" t="str">
        <f t="shared" si="174"/>
        <v>delr</v>
      </c>
      <c r="PH30" s="251" t="str">
        <f t="shared" si="175"/>
        <v>delr</v>
      </c>
      <c r="PI30" s="251" t="str">
        <f t="shared" si="176"/>
        <v>delr</v>
      </c>
      <c r="PJ30" s="251" t="str">
        <f t="shared" si="177"/>
        <v>delr</v>
      </c>
      <c r="PK30" s="251" t="str">
        <f t="shared" si="178"/>
        <v>delr</v>
      </c>
      <c r="PL30" s="251" t="str">
        <f t="shared" si="179"/>
        <v>delr</v>
      </c>
      <c r="PM30" s="251" t="str">
        <f t="shared" si="180"/>
        <v>delr</v>
      </c>
      <c r="PN30" s="251" t="str">
        <f t="shared" si="181"/>
        <v>delr</v>
      </c>
      <c r="PO30" s="251" t="str">
        <f t="shared" si="182"/>
        <v>delr</v>
      </c>
      <c r="PP30" s="251" t="str">
        <f t="shared" si="183"/>
        <v>delr</v>
      </c>
      <c r="PQ30" s="251" t="str">
        <f t="shared" si="184"/>
        <v>delr</v>
      </c>
      <c r="PR30" s="251" t="str">
        <f t="shared" si="185"/>
        <v>delr</v>
      </c>
      <c r="PS30" s="251" t="str">
        <f t="shared" si="186"/>
        <v>delr</v>
      </c>
      <c r="PT30" s="251" t="str">
        <f t="shared" si="187"/>
        <v>delr</v>
      </c>
      <c r="PU30" s="251" t="str">
        <f t="shared" si="188"/>
        <v>delr</v>
      </c>
      <c r="PV30" s="251" t="str">
        <f t="shared" si="189"/>
        <v>delr</v>
      </c>
      <c r="PW30" s="251" t="str">
        <f t="shared" si="190"/>
        <v>delr</v>
      </c>
      <c r="PX30" s="251" t="str">
        <f t="shared" si="191"/>
        <v>delr</v>
      </c>
      <c r="PY30" s="251" t="str">
        <f t="shared" si="192"/>
        <v>delr</v>
      </c>
      <c r="PZ30" s="251" t="str">
        <f t="shared" si="193"/>
        <v>delr</v>
      </c>
      <c r="QA30" s="251" t="str">
        <f t="shared" si="194"/>
        <v>delr</v>
      </c>
      <c r="QB30" s="251" t="str">
        <f t="shared" si="195"/>
        <v>delr</v>
      </c>
      <c r="QC30" s="251" t="str">
        <f t="shared" si="196"/>
        <v>delr</v>
      </c>
      <c r="QD30" s="251" t="str">
        <f t="shared" si="197"/>
        <v>delr</v>
      </c>
      <c r="QE30" s="251" t="str">
        <f t="shared" si="198"/>
        <v>delr</v>
      </c>
      <c r="QF30" s="63">
        <f t="shared" si="199"/>
        <v>28</v>
      </c>
      <c r="QG30" s="26" t="s">
        <v>2</v>
      </c>
      <c r="QH30" s="26"/>
      <c r="QI30" s="26"/>
      <c r="QJ30" s="26"/>
      <c r="QK30" s="26"/>
      <c r="QL30" s="26"/>
      <c r="QM30" s="26"/>
      <c r="QN30" s="26"/>
    </row>
    <row r="31" spans="1:456" s="3" customFormat="1" ht="6" customHeight="1" x14ac:dyDescent="0.15">
      <c r="A31" s="54" t="s">
        <v>782</v>
      </c>
      <c r="B31" s="447">
        <f t="shared" si="43"/>
        <v>17</v>
      </c>
      <c r="C31" s="73" t="s">
        <v>102</v>
      </c>
      <c r="D31" s="339" t="s">
        <v>75</v>
      </c>
      <c r="E31" s="59"/>
      <c r="F31" s="229"/>
      <c r="G31" s="295" t="s">
        <v>6</v>
      </c>
      <c r="H31" s="295">
        <v>-1</v>
      </c>
      <c r="I31" s="229"/>
      <c r="J31" s="295" t="s">
        <v>50</v>
      </c>
      <c r="K31" s="295">
        <v>1.587</v>
      </c>
      <c r="L31" s="229"/>
      <c r="M31" s="295" t="s">
        <v>10</v>
      </c>
      <c r="N31" s="295">
        <v>0.3</v>
      </c>
      <c r="O31" s="229"/>
      <c r="P31" s="295" t="s">
        <v>10</v>
      </c>
      <c r="Q31" s="295">
        <v>0.1</v>
      </c>
      <c r="R31" s="229"/>
      <c r="S31" s="295" t="s">
        <v>17</v>
      </c>
      <c r="T31" s="295">
        <v>1</v>
      </c>
      <c r="U31" s="229"/>
      <c r="V31" s="295" t="s">
        <v>103</v>
      </c>
      <c r="W31" s="295">
        <v>0.1</v>
      </c>
      <c r="X31" s="229"/>
      <c r="Y31" s="295" t="s">
        <v>30</v>
      </c>
      <c r="Z31" s="295">
        <v>0.3</v>
      </c>
      <c r="AA31" s="229"/>
      <c r="AB31" s="295" t="s">
        <v>1</v>
      </c>
      <c r="AC31" s="295">
        <v>2</v>
      </c>
      <c r="AD31" s="229"/>
      <c r="AE31" s="295" t="s">
        <v>149</v>
      </c>
      <c r="AF31" s="295">
        <v>100</v>
      </c>
      <c r="AG31" s="229" t="s">
        <v>63</v>
      </c>
      <c r="AH31" s="295" t="s">
        <v>174</v>
      </c>
      <c r="AI31" s="295">
        <f>0.01/100*86400</f>
        <v>8.64</v>
      </c>
      <c r="AJ31" s="229"/>
      <c r="AK31" s="295" t="s">
        <v>87</v>
      </c>
      <c r="AL31" s="295">
        <v>1</v>
      </c>
      <c r="AM31" s="229"/>
      <c r="AN31" s="295" t="s">
        <v>103</v>
      </c>
      <c r="AO31" s="295">
        <v>10</v>
      </c>
      <c r="AP31" s="243"/>
      <c r="AQ31" s="295" t="s">
        <v>57</v>
      </c>
      <c r="AR31" s="290" t="s">
        <v>167</v>
      </c>
      <c r="AS31" s="243"/>
      <c r="AT31" s="295" t="s">
        <v>57</v>
      </c>
      <c r="AU31" s="290" t="s">
        <v>167</v>
      </c>
      <c r="AV31" s="229"/>
      <c r="AW31" s="230"/>
      <c r="AX31" s="231"/>
      <c r="AY31" s="229"/>
      <c r="AZ31" s="295" t="s">
        <v>15</v>
      </c>
      <c r="BA31" s="295">
        <v>50</v>
      </c>
      <c r="BB31" s="229"/>
      <c r="BC31" s="295" t="s">
        <v>711</v>
      </c>
      <c r="BD31" s="295" t="s">
        <v>712</v>
      </c>
      <c r="BE31" s="229"/>
      <c r="BF31" s="295" t="s">
        <v>4</v>
      </c>
      <c r="BG31" s="295">
        <v>33</v>
      </c>
      <c r="BH31" s="229"/>
      <c r="BI31" s="295" t="s">
        <v>4</v>
      </c>
      <c r="BJ31" s="295">
        <v>100</v>
      </c>
      <c r="BK31" s="243"/>
      <c r="BL31" s="295" t="s">
        <v>4</v>
      </c>
      <c r="BM31" s="429">
        <v>125</v>
      </c>
      <c r="BN31" s="243"/>
      <c r="BO31" s="295" t="s">
        <v>4</v>
      </c>
      <c r="BP31" s="429">
        <v>100</v>
      </c>
      <c r="BQ31" s="229"/>
      <c r="BR31" s="295" t="s">
        <v>15</v>
      </c>
      <c r="BS31" s="295">
        <v>100</v>
      </c>
      <c r="BT31" s="243"/>
      <c r="BU31" s="295" t="s">
        <v>419</v>
      </c>
      <c r="BV31" s="290">
        <v>1E-3</v>
      </c>
      <c r="BW31" s="243"/>
      <c r="BX31" s="295" t="s">
        <v>16</v>
      </c>
      <c r="BY31" s="290">
        <v>50</v>
      </c>
      <c r="BZ31" s="229"/>
      <c r="CA31" s="230" t="s">
        <v>800</v>
      </c>
      <c r="CB31" s="231">
        <v>140</v>
      </c>
      <c r="CC31" s="229"/>
      <c r="CD31" s="230" t="s">
        <v>800</v>
      </c>
      <c r="CE31" s="354">
        <v>140</v>
      </c>
      <c r="CF31" s="229"/>
      <c r="CG31" s="230" t="s">
        <v>16</v>
      </c>
      <c r="CH31" s="354">
        <v>100</v>
      </c>
      <c r="CI31" s="229"/>
      <c r="CJ31" s="230" t="s">
        <v>926</v>
      </c>
      <c r="CK31" s="354" t="s">
        <v>927</v>
      </c>
      <c r="CL31" s="243" t="s">
        <v>1226</v>
      </c>
      <c r="CM31" s="230" t="s">
        <v>11</v>
      </c>
      <c r="CN31" s="354">
        <v>250</v>
      </c>
      <c r="CO31" s="243" t="s">
        <v>8</v>
      </c>
      <c r="CP31" s="295" t="s">
        <v>934</v>
      </c>
      <c r="CQ31" s="429">
        <v>100</v>
      </c>
      <c r="CR31" s="229"/>
      <c r="CS31" s="230" t="s">
        <v>12</v>
      </c>
      <c r="CT31" s="388">
        <v>1.0000000000000001E-9</v>
      </c>
      <c r="CU31" s="229"/>
      <c r="CV31" s="230" t="s">
        <v>33</v>
      </c>
      <c r="CW31" s="231" t="s">
        <v>394</v>
      </c>
      <c r="CX31" s="229"/>
      <c r="CY31" s="230" t="s">
        <v>0</v>
      </c>
      <c r="CZ31" s="231" t="s">
        <v>393</v>
      </c>
      <c r="DA31" s="229"/>
      <c r="DB31" s="230" t="s">
        <v>1181</v>
      </c>
      <c r="DC31" s="237">
        <v>317</v>
      </c>
      <c r="DD31" s="229"/>
      <c r="DE31" s="230" t="s">
        <v>1203</v>
      </c>
      <c r="DF31" s="231" t="s">
        <v>1204</v>
      </c>
      <c r="DG31" s="229"/>
      <c r="DH31" s="230" t="s">
        <v>82</v>
      </c>
      <c r="DI31" s="237">
        <v>1</v>
      </c>
      <c r="DJ31" s="229"/>
      <c r="DK31" s="230" t="s">
        <v>593</v>
      </c>
      <c r="DL31" s="237" t="s">
        <v>2</v>
      </c>
      <c r="DM31" s="229"/>
      <c r="DN31" s="230" t="s">
        <v>344</v>
      </c>
      <c r="DO31" s="237" t="s">
        <v>352</v>
      </c>
      <c r="DP31" s="229"/>
      <c r="DQ31" s="230" t="s">
        <v>1</v>
      </c>
      <c r="DR31" s="231">
        <v>1</v>
      </c>
      <c r="DS31" s="229" t="s">
        <v>907</v>
      </c>
      <c r="DT31" s="230" t="s">
        <v>907</v>
      </c>
      <c r="DU31" s="231">
        <v>78</v>
      </c>
      <c r="DV31" s="229"/>
      <c r="DW31" s="230" t="s">
        <v>13</v>
      </c>
      <c r="DX31" s="237">
        <v>9.9999999999999995E-7</v>
      </c>
      <c r="DY31" s="229"/>
      <c r="DZ31" s="230" t="s">
        <v>1343</v>
      </c>
      <c r="EA31" s="231">
        <v>2</v>
      </c>
      <c r="EB31" s="229"/>
      <c r="EC31" s="230"/>
      <c r="ED31" s="237"/>
      <c r="EE31" s="229"/>
      <c r="EF31" s="230"/>
      <c r="EG31" s="237"/>
      <c r="EH31" s="229"/>
      <c r="EI31" s="230"/>
      <c r="EJ31" s="237"/>
      <c r="EK31" s="229"/>
      <c r="EL31" s="230"/>
      <c r="EM31" s="237"/>
      <c r="EN31" s="244"/>
      <c r="EO31" s="269" t="str">
        <f t="shared" si="44"/>
        <v>mt_tunit</v>
      </c>
      <c r="EP31" s="444" t="s">
        <v>1247</v>
      </c>
      <c r="EQ31" s="360">
        <f t="shared" si="200"/>
        <v>67</v>
      </c>
      <c r="ER31" s="360">
        <f t="shared" si="201"/>
        <v>31</v>
      </c>
      <c r="ES31" s="360" t="str">
        <f t="shared" si="202"/>
        <v/>
      </c>
      <c r="ET31" s="360" t="str">
        <f t="shared" si="203"/>
        <v/>
      </c>
      <c r="EU31" s="360" t="str">
        <f t="shared" si="204"/>
        <v/>
      </c>
      <c r="EV31" s="360" t="str">
        <f t="shared" si="205"/>
        <v/>
      </c>
      <c r="EW31" s="360" t="str">
        <f t="shared" si="206"/>
        <v/>
      </c>
      <c r="EX31" s="360" t="str">
        <f t="shared" si="207"/>
        <v/>
      </c>
      <c r="EY31" s="360" t="str">
        <f t="shared" si="208"/>
        <v/>
      </c>
      <c r="EZ31" s="360" t="str">
        <f t="shared" si="209"/>
        <v/>
      </c>
      <c r="FA31" s="360" t="str">
        <f t="shared" si="210"/>
        <v/>
      </c>
      <c r="FB31" s="360" t="str">
        <f t="shared" si="211"/>
        <v/>
      </c>
      <c r="FC31" s="360" t="str">
        <f t="shared" si="212"/>
        <v/>
      </c>
      <c r="FD31" s="360" t="str">
        <f t="shared" si="213"/>
        <v/>
      </c>
      <c r="FE31" s="360" t="str">
        <f t="shared" si="214"/>
        <v/>
      </c>
      <c r="FF31" s="360" t="str">
        <f t="shared" si="215"/>
        <v/>
      </c>
      <c r="FG31" s="360" t="str">
        <f t="shared" si="216"/>
        <v/>
      </c>
      <c r="FH31" s="360" t="str">
        <f t="shared" si="217"/>
        <v/>
      </c>
      <c r="FI31" s="360" t="str">
        <f t="shared" si="218"/>
        <v/>
      </c>
      <c r="FJ31" s="360" t="str">
        <f t="shared" si="219"/>
        <v/>
      </c>
      <c r="FK31" s="360" t="str">
        <f t="shared" si="220"/>
        <v/>
      </c>
      <c r="FL31" s="360" t="str">
        <f t="shared" si="221"/>
        <v/>
      </c>
      <c r="FM31" s="360" t="str">
        <f t="shared" si="222"/>
        <v/>
      </c>
      <c r="FN31" s="360" t="str">
        <f t="shared" si="223"/>
        <v/>
      </c>
      <c r="FO31" s="360" t="str">
        <f t="shared" si="224"/>
        <v/>
      </c>
      <c r="FP31" s="360" t="str">
        <f t="shared" si="225"/>
        <v/>
      </c>
      <c r="FQ31" s="360" t="str">
        <f t="shared" si="226"/>
        <v/>
      </c>
      <c r="FR31" s="360" t="str">
        <f t="shared" si="227"/>
        <v/>
      </c>
      <c r="FS31" s="360" t="str">
        <f t="shared" si="228"/>
        <v/>
      </c>
      <c r="FT31" s="360" t="str">
        <f t="shared" si="45"/>
        <v/>
      </c>
      <c r="FU31" s="360" t="str">
        <f t="shared" si="229"/>
        <v/>
      </c>
      <c r="FV31" s="360" t="str">
        <f t="shared" si="230"/>
        <v/>
      </c>
      <c r="FW31" s="360" t="str">
        <f t="shared" si="231"/>
        <v/>
      </c>
      <c r="FX31" s="360" t="str">
        <f t="shared" si="232"/>
        <v/>
      </c>
      <c r="FY31" s="360" t="str">
        <f t="shared" si="233"/>
        <v/>
      </c>
      <c r="FZ31" s="360" t="str">
        <f t="shared" si="234"/>
        <v/>
      </c>
      <c r="GA31" s="360" t="str">
        <f t="shared" si="235"/>
        <v/>
      </c>
      <c r="GB31" s="360" t="str">
        <f t="shared" si="236"/>
        <v/>
      </c>
      <c r="GC31" s="360" t="str">
        <f t="shared" si="237"/>
        <v/>
      </c>
      <c r="GD31" s="360" t="str">
        <f t="shared" si="238"/>
        <v/>
      </c>
      <c r="GE31" s="360" t="str">
        <f t="shared" si="239"/>
        <v/>
      </c>
      <c r="GF31" s="360" t="str">
        <f t="shared" si="240"/>
        <v/>
      </c>
      <c r="GG31" s="360" t="str">
        <f t="shared" si="241"/>
        <v/>
      </c>
      <c r="GH31" s="360" t="str">
        <f t="shared" si="242"/>
        <v/>
      </c>
      <c r="GI31" s="360" t="str">
        <f t="shared" si="243"/>
        <v/>
      </c>
      <c r="GJ31" s="360" t="str">
        <f t="shared" si="244"/>
        <v/>
      </c>
      <c r="GK31" s="444" t="s">
        <v>1247</v>
      </c>
      <c r="GL31" s="361" t="str">
        <f t="shared" si="46"/>
        <v>l.sorptioncap.</v>
      </c>
      <c r="GM31" s="361" t="str">
        <f t="shared" si="47"/>
        <v>l.sorptioncap.</v>
      </c>
      <c r="GN31" s="361" t="str">
        <f t="shared" si="48"/>
        <v>-</v>
      </c>
      <c r="GO31" s="361" t="str">
        <f t="shared" si="49"/>
        <v>-</v>
      </c>
      <c r="GP31" s="361" t="str">
        <f t="shared" si="50"/>
        <v>-</v>
      </c>
      <c r="GQ31" s="361" t="str">
        <f t="shared" si="51"/>
        <v>-</v>
      </c>
      <c r="GR31" s="361" t="str">
        <f t="shared" si="52"/>
        <v>-</v>
      </c>
      <c r="GS31" s="361" t="str">
        <f t="shared" si="53"/>
        <v>-</v>
      </c>
      <c r="GT31" s="361" t="str">
        <f t="shared" si="54"/>
        <v>-</v>
      </c>
      <c r="GU31" s="361" t="str">
        <f t="shared" si="55"/>
        <v>-</v>
      </c>
      <c r="GV31" s="361" t="str">
        <f t="shared" si="56"/>
        <v>-</v>
      </c>
      <c r="GW31" s="361" t="str">
        <f t="shared" si="57"/>
        <v>-</v>
      </c>
      <c r="GX31" s="361" t="str">
        <f t="shared" si="58"/>
        <v>-</v>
      </c>
      <c r="GY31" s="361" t="str">
        <f t="shared" si="59"/>
        <v>-</v>
      </c>
      <c r="GZ31" s="361" t="str">
        <f t="shared" si="60"/>
        <v>-</v>
      </c>
      <c r="HA31" s="361" t="str">
        <f t="shared" si="61"/>
        <v>-</v>
      </c>
      <c r="HB31" s="361" t="str">
        <f t="shared" si="62"/>
        <v>-</v>
      </c>
      <c r="HC31" s="361" t="str">
        <f t="shared" si="63"/>
        <v>-</v>
      </c>
      <c r="HD31" s="361" t="str">
        <f t="shared" si="64"/>
        <v>-</v>
      </c>
      <c r="HE31" s="361" t="str">
        <f t="shared" si="65"/>
        <v>-</v>
      </c>
      <c r="HF31" s="361" t="str">
        <f t="shared" si="66"/>
        <v>-</v>
      </c>
      <c r="HG31" s="361" t="str">
        <f t="shared" si="67"/>
        <v>-</v>
      </c>
      <c r="HH31" s="361" t="str">
        <f t="shared" si="68"/>
        <v>-</v>
      </c>
      <c r="HI31" s="361" t="str">
        <f t="shared" si="69"/>
        <v>-</v>
      </c>
      <c r="HJ31" s="361" t="str">
        <f t="shared" si="70"/>
        <v>-</v>
      </c>
      <c r="HK31" s="361" t="str">
        <f t="shared" si="71"/>
        <v>-</v>
      </c>
      <c r="HL31" s="361" t="str">
        <f t="shared" si="72"/>
        <v>-</v>
      </c>
      <c r="HM31" s="361" t="str">
        <f t="shared" si="73"/>
        <v>-</v>
      </c>
      <c r="HN31" s="361" t="str">
        <f t="shared" si="74"/>
        <v>-</v>
      </c>
      <c r="HO31" s="361" t="str">
        <f t="shared" si="75"/>
        <v>-</v>
      </c>
      <c r="HP31" s="361" t="str">
        <f t="shared" si="76"/>
        <v>-</v>
      </c>
      <c r="HQ31" s="361" t="str">
        <f t="shared" si="77"/>
        <v>-</v>
      </c>
      <c r="HR31" s="361" t="str">
        <f t="shared" si="78"/>
        <v>-</v>
      </c>
      <c r="HS31" s="361" t="str">
        <f t="shared" si="79"/>
        <v>-</v>
      </c>
      <c r="HT31" s="361" t="str">
        <f t="shared" si="80"/>
        <v>-</v>
      </c>
      <c r="HU31" s="361" t="str">
        <f t="shared" si="81"/>
        <v>-</v>
      </c>
      <c r="HV31" s="361" t="str">
        <f t="shared" si="82"/>
        <v>-</v>
      </c>
      <c r="HW31" s="361" t="str">
        <f t="shared" si="83"/>
        <v>-</v>
      </c>
      <c r="HX31" s="361" t="str">
        <f t="shared" si="84"/>
        <v>-</v>
      </c>
      <c r="HY31" s="361" t="str">
        <f t="shared" si="85"/>
        <v>-</v>
      </c>
      <c r="HZ31" s="361" t="str">
        <f t="shared" si="86"/>
        <v>-</v>
      </c>
      <c r="IA31" s="361" t="str">
        <f t="shared" si="87"/>
        <v>-</v>
      </c>
      <c r="IB31" s="361" t="str">
        <f t="shared" si="88"/>
        <v>-</v>
      </c>
      <c r="IC31" s="361" t="str">
        <f t="shared" si="89"/>
        <v>-</v>
      </c>
      <c r="ID31" s="361" t="str">
        <f t="shared" si="90"/>
        <v>-</v>
      </c>
      <c r="IE31" s="361" t="str">
        <f t="shared" si="91"/>
        <v>-</v>
      </c>
      <c r="IF31" s="444" t="s">
        <v>1247</v>
      </c>
      <c r="IG31" s="56" t="str">
        <f t="shared" si="245"/>
        <v>-</v>
      </c>
      <c r="IH31" s="56">
        <f t="shared" si="246"/>
        <v>3.0000000000000001E-3</v>
      </c>
      <c r="II31" s="56" t="str">
        <f t="shared" si="247"/>
        <v>-</v>
      </c>
      <c r="IJ31" s="56" t="str">
        <f t="shared" si="248"/>
        <v>-</v>
      </c>
      <c r="IK31" s="56" t="str">
        <f t="shared" si="92"/>
        <v>-</v>
      </c>
      <c r="IL31" s="56" t="str">
        <f t="shared" si="93"/>
        <v>-</v>
      </c>
      <c r="IM31" s="56" t="str">
        <f t="shared" si="94"/>
        <v>-</v>
      </c>
      <c r="IN31" s="56" t="str">
        <f t="shared" si="95"/>
        <v>-</v>
      </c>
      <c r="IO31" s="56" t="str">
        <f t="shared" si="96"/>
        <v>-</v>
      </c>
      <c r="IP31" s="56" t="str">
        <f t="shared" si="97"/>
        <v>-</v>
      </c>
      <c r="IQ31" s="56" t="str">
        <f t="shared" si="98"/>
        <v>-</v>
      </c>
      <c r="IR31" s="56" t="str">
        <f t="shared" si="99"/>
        <v>-</v>
      </c>
      <c r="IS31" s="56" t="str">
        <f t="shared" si="100"/>
        <v>-</v>
      </c>
      <c r="IT31" s="56" t="str">
        <f t="shared" si="101"/>
        <v>-</v>
      </c>
      <c r="IU31" s="56" t="str">
        <f t="shared" si="102"/>
        <v>-</v>
      </c>
      <c r="IV31" s="56" t="str">
        <f t="shared" si="103"/>
        <v>-</v>
      </c>
      <c r="IW31" s="56" t="str">
        <f t="shared" si="104"/>
        <v>-</v>
      </c>
      <c r="IX31" s="56" t="str">
        <f t="shared" si="105"/>
        <v>-</v>
      </c>
      <c r="IY31" s="56" t="str">
        <f t="shared" si="106"/>
        <v>-</v>
      </c>
      <c r="IZ31" s="56" t="str">
        <f t="shared" si="107"/>
        <v>-</v>
      </c>
      <c r="JA31" s="56" t="str">
        <f t="shared" si="108"/>
        <v>-</v>
      </c>
      <c r="JB31" s="56" t="str">
        <f t="shared" si="109"/>
        <v>-</v>
      </c>
      <c r="JC31" s="56" t="str">
        <f t="shared" si="110"/>
        <v>-</v>
      </c>
      <c r="JD31" s="56" t="str">
        <f t="shared" si="111"/>
        <v>-</v>
      </c>
      <c r="JE31" s="56" t="str">
        <f t="shared" si="112"/>
        <v>-</v>
      </c>
      <c r="JF31" s="56" t="str">
        <f t="shared" si="113"/>
        <v>-</v>
      </c>
      <c r="JG31" s="56" t="str">
        <f t="shared" si="114"/>
        <v>-</v>
      </c>
      <c r="JH31" s="56" t="str">
        <f t="shared" si="115"/>
        <v>-</v>
      </c>
      <c r="JI31" s="56" t="str">
        <f t="shared" si="116"/>
        <v>-</v>
      </c>
      <c r="JJ31" s="56" t="str">
        <f t="shared" si="117"/>
        <v>-</v>
      </c>
      <c r="JK31" s="56" t="str">
        <f t="shared" si="118"/>
        <v>-</v>
      </c>
      <c r="JL31" s="56" t="str">
        <f t="shared" si="119"/>
        <v>-</v>
      </c>
      <c r="JM31" s="56" t="str">
        <f t="shared" si="120"/>
        <v>-</v>
      </c>
      <c r="JN31" s="56" t="str">
        <f t="shared" si="121"/>
        <v>-</v>
      </c>
      <c r="JO31" s="56" t="str">
        <f t="shared" si="122"/>
        <v>-</v>
      </c>
      <c r="JP31" s="56" t="str">
        <f t="shared" si="123"/>
        <v>-</v>
      </c>
      <c r="JQ31" s="56" t="str">
        <f t="shared" si="124"/>
        <v>-</v>
      </c>
      <c r="JR31" s="56" t="str">
        <f t="shared" si="125"/>
        <v>-</v>
      </c>
      <c r="JS31" s="56" t="str">
        <f t="shared" si="126"/>
        <v>-</v>
      </c>
      <c r="JT31" s="56" t="str">
        <f t="shared" si="127"/>
        <v>-</v>
      </c>
      <c r="JU31" s="56" t="str">
        <f t="shared" si="128"/>
        <v>-</v>
      </c>
      <c r="JV31" s="56" t="str">
        <f t="shared" si="129"/>
        <v>-</v>
      </c>
      <c r="JW31" s="56" t="str">
        <f t="shared" si="130"/>
        <v>-</v>
      </c>
      <c r="JX31" s="56" t="str">
        <f t="shared" si="131"/>
        <v>-</v>
      </c>
      <c r="JY31" s="56" t="str">
        <f t="shared" si="132"/>
        <v>-</v>
      </c>
      <c r="JZ31" s="56" t="str">
        <f t="shared" si="133"/>
        <v>-</v>
      </c>
      <c r="KA31" s="444" t="s">
        <v>1247</v>
      </c>
      <c r="KB31" s="360">
        <f>IF(ISNUMBER(INDEX($EQ$15:$GK$521,$B31,EO$11)),MAX(KB$14:KB30)+1,0)</f>
        <v>0</v>
      </c>
      <c r="KC31" s="360">
        <f t="shared" si="249"/>
        <v>103</v>
      </c>
      <c r="KD31" s="373" t="s">
        <v>2</v>
      </c>
      <c r="KE31" s="391" t="str">
        <f t="shared" si="134"/>
        <v>delc</v>
      </c>
      <c r="KF31" s="302">
        <f t="shared" si="135"/>
        <v>100.6</v>
      </c>
      <c r="KG31" s="69"/>
      <c r="KH31" s="391" t="str">
        <f t="shared" si="136"/>
        <v/>
      </c>
      <c r="KI31" s="302" t="str">
        <f t="shared" si="137"/>
        <v/>
      </c>
      <c r="KJ31" s="69"/>
      <c r="KK31" s="391" t="str">
        <f t="shared" si="138"/>
        <v/>
      </c>
      <c r="KL31" s="302" t="str">
        <f t="shared" si="139"/>
        <v/>
      </c>
      <c r="KM31" s="69"/>
      <c r="KN31" s="391" t="str">
        <f t="shared" si="140"/>
        <v/>
      </c>
      <c r="KO31" s="302" t="str">
        <f t="shared" si="141"/>
        <v/>
      </c>
      <c r="KP31" s="69"/>
      <c r="KQ31" s="391" t="str">
        <f t="shared" si="142"/>
        <v/>
      </c>
      <c r="KR31" s="302" t="str">
        <f t="shared" si="143"/>
        <v/>
      </c>
      <c r="KS31" s="69"/>
      <c r="KT31" s="391" t="str">
        <f t="shared" si="144"/>
        <v/>
      </c>
      <c r="KU31" s="302" t="str">
        <f t="shared" si="145"/>
        <v/>
      </c>
      <c r="KV31" s="69"/>
      <c r="KW31" s="391" t="str">
        <f t="shared" si="146"/>
        <v/>
      </c>
      <c r="KX31" s="302" t="str">
        <f t="shared" si="147"/>
        <v/>
      </c>
      <c r="KY31" s="69"/>
      <c r="KZ31" s="283" t="str">
        <f t="shared" si="148"/>
        <v/>
      </c>
      <c r="LA31" s="26"/>
      <c r="LB31" s="246" t="s">
        <v>5</v>
      </c>
      <c r="LC31" s="246" t="s">
        <v>408</v>
      </c>
      <c r="LD31" s="246" t="s">
        <v>937</v>
      </c>
      <c r="LE31" s="246" t="s">
        <v>811</v>
      </c>
      <c r="LF31" s="54" t="s">
        <v>805</v>
      </c>
      <c r="LG31" s="246"/>
      <c r="LH31" s="246" t="s">
        <v>422</v>
      </c>
      <c r="LI31" s="305"/>
      <c r="LJ31" s="305"/>
      <c r="LK31" s="305"/>
      <c r="LL31" s="305"/>
      <c r="LM31" s="305"/>
      <c r="LN31" s="63"/>
      <c r="LO31" s="251">
        <f t="shared" si="149"/>
        <v>17</v>
      </c>
      <c r="LP31" s="251">
        <f t="shared" si="150"/>
        <v>17</v>
      </c>
      <c r="LQ31" s="251">
        <f t="shared" si="151"/>
        <v>17</v>
      </c>
      <c r="LR31" s="251">
        <f t="shared" si="152"/>
        <v>17</v>
      </c>
      <c r="LS31" s="251">
        <f t="shared" si="153"/>
        <v>17</v>
      </c>
      <c r="LT31" s="251">
        <f t="shared" si="154"/>
        <v>0</v>
      </c>
      <c r="LU31" s="251">
        <f t="shared" si="155"/>
        <v>17</v>
      </c>
      <c r="LV31" s="251">
        <f t="shared" si="156"/>
        <v>0</v>
      </c>
      <c r="LW31" s="251">
        <f t="shared" si="157"/>
        <v>0</v>
      </c>
      <c r="LX31" s="251">
        <f t="shared" si="158"/>
        <v>0</v>
      </c>
      <c r="LY31" s="251">
        <f t="shared" si="159"/>
        <v>0</v>
      </c>
      <c r="LZ31" s="251">
        <f t="shared" si="160"/>
        <v>0</v>
      </c>
      <c r="MA31" s="63">
        <f t="shared" si="161"/>
        <v>1</v>
      </c>
      <c r="MB31" s="63">
        <f t="shared" si="162"/>
        <v>0</v>
      </c>
      <c r="MC31" s="63">
        <f t="shared" si="251"/>
        <v>17</v>
      </c>
      <c r="MD31" s="63">
        <f t="shared" si="250"/>
        <v>17</v>
      </c>
      <c r="ME31" s="63" t="str">
        <f t="shared" si="163"/>
        <v>delc</v>
      </c>
      <c r="MF31" s="315">
        <f t="shared" si="164"/>
        <v>12</v>
      </c>
      <c r="MG31" s="315">
        <f>IF(ISNUMBER(MATCH(EO31,$ME$15:$ME$520,0)),0,MAX(MG$14:MG30)+1)</f>
        <v>0</v>
      </c>
      <c r="MH31" s="315" t="str">
        <f t="shared" si="165"/>
        <v/>
      </c>
      <c r="MI31" s="368">
        <f t="shared" si="166"/>
        <v>17</v>
      </c>
      <c r="MJ31" s="67"/>
      <c r="MK31" s="243" t="str">
        <f t="shared" si="167"/>
        <v>05_FHB</v>
      </c>
      <c r="ML31" s="457" t="s">
        <v>635</v>
      </c>
      <c r="MM31" s="316"/>
      <c r="MN31" s="26">
        <f>IF(IF(ISNUMBER(SEARCH("flopy",MP31))=TRUE,1,0)=1,MAX(MN$15:MN30)+1,"")</f>
        <v>11</v>
      </c>
      <c r="MO31" s="238"/>
      <c r="MP31" s="411" t="s">
        <v>1119</v>
      </c>
      <c r="MQ31" s="26">
        <f>IF(IF(ISNUMBER(SEARCH("flopy",MS31))=TRUE,1,0)=1,MAX(MQ$15:MQ30)+1,"")</f>
        <v>16</v>
      </c>
      <c r="MR31" s="238"/>
      <c r="MS31" s="411" t="s">
        <v>964</v>
      </c>
      <c r="MT31" s="59"/>
      <c r="MU31" s="26" t="str">
        <f>IF(IF(ISNUMBER(SEARCH("flopy",MW31))=TRUE,1,0)=1,MAX(MU$15:MU30)+1,"")</f>
        <v/>
      </c>
      <c r="MV31" s="238" t="str">
        <f t="shared" si="252"/>
        <v/>
      </c>
      <c r="MW31" s="411"/>
      <c r="MX31" s="59"/>
      <c r="MY31" s="59"/>
      <c r="MZ31" s="59"/>
      <c r="NA31" s="59"/>
      <c r="NB31" s="26" t="s">
        <v>2</v>
      </c>
      <c r="NC31" s="59"/>
      <c r="ND31" s="59"/>
      <c r="NE31" s="59"/>
      <c r="NF31" s="59"/>
      <c r="NG31" s="59"/>
      <c r="NH31" s="59"/>
      <c r="NI31" s="59"/>
      <c r="NJ31" s="59"/>
      <c r="NK31" s="26" t="s">
        <v>2</v>
      </c>
      <c r="NL31" s="453"/>
      <c r="NM31" s="307" t="s">
        <v>2</v>
      </c>
      <c r="NN31" s="59"/>
      <c r="NO31" s="203"/>
      <c r="NP31" s="203"/>
      <c r="NQ31" s="203"/>
      <c r="NR31" s="18"/>
      <c r="NS31" s="155"/>
      <c r="NT31" s="155"/>
      <c r="NU31" s="155"/>
      <c r="NV31" s="155"/>
      <c r="NW31" s="155"/>
      <c r="NX31" s="155"/>
      <c r="NY31" s="155"/>
      <c r="NZ31" s="155"/>
      <c r="OA31" s="155"/>
      <c r="OB31" s="155"/>
      <c r="OC31" s="155"/>
      <c r="OD31" s="82"/>
      <c r="OE31" s="172">
        <v>0.20321496000000008</v>
      </c>
      <c r="OF31" s="111">
        <v>840.8</v>
      </c>
      <c r="OG31" s="112">
        <v>837.20280049029452</v>
      </c>
      <c r="OH31" s="102">
        <v>2.9999902248382999</v>
      </c>
      <c r="OI31" s="115">
        <v>840.1558</v>
      </c>
      <c r="OJ31" s="131">
        <v>26</v>
      </c>
      <c r="OK31" s="162">
        <v>0.20321</v>
      </c>
      <c r="OL31" s="123">
        <v>836.2</v>
      </c>
      <c r="OM31" s="168"/>
      <c r="ON31" s="127"/>
      <c r="OO31" s="107"/>
      <c r="OP31" s="107"/>
      <c r="OQ31" s="135"/>
      <c r="OR31" s="128">
        <f t="shared" si="253"/>
        <v>0.20321</v>
      </c>
      <c r="OS31" s="109"/>
      <c r="OT31" s="128">
        <v>0.20321496000000008</v>
      </c>
      <c r="OU31" s="143">
        <f t="shared" si="10"/>
        <v>0.20321</v>
      </c>
      <c r="OV31" s="143">
        <f t="shared" si="11"/>
        <v>4.87704</v>
      </c>
      <c r="OW31" s="143">
        <f t="shared" si="12"/>
        <v>292.62240000000003</v>
      </c>
      <c r="OX31" s="143">
        <f t="shared" si="13"/>
        <v>292.62240000000003</v>
      </c>
      <c r="OY31" s="82"/>
      <c r="OZ31" s="59"/>
      <c r="PA31" s="251" t="str">
        <f t="shared" si="168"/>
        <v>delc</v>
      </c>
      <c r="PB31" s="251" t="str">
        <f t="shared" si="169"/>
        <v>delc</v>
      </c>
      <c r="PC31" s="251" t="str">
        <f t="shared" si="170"/>
        <v>delc</v>
      </c>
      <c r="PD31" s="251" t="str">
        <f t="shared" si="171"/>
        <v>delc</v>
      </c>
      <c r="PE31" s="251" t="str">
        <f t="shared" si="172"/>
        <v>delc</v>
      </c>
      <c r="PF31" s="251" t="str">
        <f t="shared" si="173"/>
        <v>delc</v>
      </c>
      <c r="PG31" s="251" t="str">
        <f t="shared" si="174"/>
        <v>delc</v>
      </c>
      <c r="PH31" s="251" t="str">
        <f t="shared" si="175"/>
        <v>delc</v>
      </c>
      <c r="PI31" s="251" t="str">
        <f t="shared" si="176"/>
        <v>delc</v>
      </c>
      <c r="PJ31" s="251" t="str">
        <f t="shared" si="177"/>
        <v>delc</v>
      </c>
      <c r="PK31" s="251" t="str">
        <f t="shared" si="178"/>
        <v>delc</v>
      </c>
      <c r="PL31" s="251" t="str">
        <f t="shared" si="179"/>
        <v>delc</v>
      </c>
      <c r="PM31" s="251" t="str">
        <f t="shared" si="180"/>
        <v>delc</v>
      </c>
      <c r="PN31" s="251" t="str">
        <f t="shared" si="181"/>
        <v>delc</v>
      </c>
      <c r="PO31" s="251" t="str">
        <f t="shared" si="182"/>
        <v/>
      </c>
      <c r="PP31" s="251" t="str">
        <f t="shared" si="183"/>
        <v>delc</v>
      </c>
      <c r="PQ31" s="251" t="str">
        <f t="shared" si="184"/>
        <v>delc</v>
      </c>
      <c r="PR31" s="251" t="str">
        <f t="shared" si="185"/>
        <v>delc</v>
      </c>
      <c r="PS31" s="251" t="str">
        <f t="shared" si="186"/>
        <v>delc</v>
      </c>
      <c r="PT31" s="251" t="str">
        <f t="shared" si="187"/>
        <v>delc</v>
      </c>
      <c r="PU31" s="251" t="str">
        <f t="shared" si="188"/>
        <v>delc</v>
      </c>
      <c r="PV31" s="251" t="str">
        <f t="shared" si="189"/>
        <v>delc</v>
      </c>
      <c r="PW31" s="251" t="str">
        <f t="shared" si="190"/>
        <v>delc</v>
      </c>
      <c r="PX31" s="251" t="str">
        <f t="shared" si="191"/>
        <v>delc</v>
      </c>
      <c r="PY31" s="251" t="str">
        <f t="shared" si="192"/>
        <v/>
      </c>
      <c r="PZ31" s="251" t="str">
        <f t="shared" si="193"/>
        <v/>
      </c>
      <c r="QA31" s="251" t="str">
        <f t="shared" si="194"/>
        <v>delc</v>
      </c>
      <c r="QB31" s="251" t="str">
        <f t="shared" si="195"/>
        <v>delc</v>
      </c>
      <c r="QC31" s="251" t="str">
        <f t="shared" si="196"/>
        <v>delc</v>
      </c>
      <c r="QD31" s="251" t="str">
        <f t="shared" si="197"/>
        <v>delc</v>
      </c>
      <c r="QE31" s="251" t="str">
        <f t="shared" si="198"/>
        <v>delc</v>
      </c>
      <c r="QF31" s="63">
        <f t="shared" si="199"/>
        <v>25</v>
      </c>
      <c r="QG31" s="26" t="s">
        <v>2</v>
      </c>
      <c r="QH31" s="59"/>
      <c r="QI31" s="59"/>
      <c r="QJ31" s="59"/>
      <c r="QK31" s="59"/>
      <c r="QL31" s="59"/>
      <c r="QM31" s="59"/>
      <c r="QN31" s="59"/>
    </row>
    <row r="32" spans="1:456" s="3" customFormat="1" ht="6" customHeight="1" x14ac:dyDescent="0.15">
      <c r="A32" s="54" t="s">
        <v>797</v>
      </c>
      <c r="B32" s="447">
        <f t="shared" si="43"/>
        <v>18</v>
      </c>
      <c r="C32" s="73" t="s">
        <v>25</v>
      </c>
      <c r="D32" s="339" t="s">
        <v>211</v>
      </c>
      <c r="E32" s="59"/>
      <c r="F32" s="229"/>
      <c r="G32" s="295" t="s">
        <v>30</v>
      </c>
      <c r="H32" s="295">
        <v>0.25</v>
      </c>
      <c r="I32" s="229"/>
      <c r="J32" s="295" t="s">
        <v>25</v>
      </c>
      <c r="K32" s="295">
        <v>0.93300000000000005</v>
      </c>
      <c r="L32" s="229"/>
      <c r="M32" s="295" t="s">
        <v>0</v>
      </c>
      <c r="N32" s="295" t="s">
        <v>216</v>
      </c>
      <c r="O32" s="229"/>
      <c r="P32" s="295" t="s">
        <v>43</v>
      </c>
      <c r="Q32" s="295">
        <v>1.0000000000000001E-9</v>
      </c>
      <c r="R32" s="229"/>
      <c r="S32" s="295" t="s">
        <v>20</v>
      </c>
      <c r="T32" s="295">
        <v>0</v>
      </c>
      <c r="U32" s="229"/>
      <c r="V32" s="295" t="s">
        <v>31</v>
      </c>
      <c r="W32" s="295" t="s">
        <v>2</v>
      </c>
      <c r="X32" s="229"/>
      <c r="Y32" s="295" t="s">
        <v>40</v>
      </c>
      <c r="Z32" s="295">
        <f>$Z$8</f>
        <v>-1</v>
      </c>
      <c r="AA32" s="229"/>
      <c r="AB32" s="295" t="s">
        <v>33</v>
      </c>
      <c r="AC32" s="295" t="s">
        <v>268</v>
      </c>
      <c r="AD32" s="229"/>
      <c r="AE32" s="295" t="s">
        <v>131</v>
      </c>
      <c r="AF32" s="295">
        <v>0.5</v>
      </c>
      <c r="AG32" s="229"/>
      <c r="AH32" s="295" t="s">
        <v>11</v>
      </c>
      <c r="AI32" s="295" t="s">
        <v>170</v>
      </c>
      <c r="AJ32" s="229"/>
      <c r="AK32" s="295" t="s">
        <v>88</v>
      </c>
      <c r="AL32" s="295">
        <v>2</v>
      </c>
      <c r="AM32" s="229"/>
      <c r="AN32" s="295" t="s">
        <v>10</v>
      </c>
      <c r="AO32" s="295">
        <v>0.2</v>
      </c>
      <c r="AP32" s="243"/>
      <c r="AQ32" s="295" t="s">
        <v>59</v>
      </c>
      <c r="AR32" s="290" t="s">
        <v>92</v>
      </c>
      <c r="AS32" s="243"/>
      <c r="AT32" s="295" t="s">
        <v>59</v>
      </c>
      <c r="AU32" s="290" t="s">
        <v>86</v>
      </c>
      <c r="AV32" s="229"/>
      <c r="AW32" s="230"/>
      <c r="AX32" s="231"/>
      <c r="AY32" s="229"/>
      <c r="AZ32" s="295" t="s">
        <v>16</v>
      </c>
      <c r="BA32" s="295">
        <v>100</v>
      </c>
      <c r="BB32" s="229"/>
      <c r="BC32" s="295" t="s">
        <v>0</v>
      </c>
      <c r="BD32" s="295" t="s">
        <v>718</v>
      </c>
      <c r="BE32" s="229"/>
      <c r="BF32" s="295" t="s">
        <v>5</v>
      </c>
      <c r="BG32" s="295">
        <f>BG31</f>
        <v>33</v>
      </c>
      <c r="BH32" s="229"/>
      <c r="BI32" s="295" t="s">
        <v>5</v>
      </c>
      <c r="BJ32" s="295">
        <v>100</v>
      </c>
      <c r="BK32" s="243"/>
      <c r="BL32" s="295" t="s">
        <v>5</v>
      </c>
      <c r="BM32" s="429">
        <v>125</v>
      </c>
      <c r="BN32" s="243"/>
      <c r="BO32" s="295" t="s">
        <v>5</v>
      </c>
      <c r="BP32" s="429">
        <v>100</v>
      </c>
      <c r="BQ32" s="229"/>
      <c r="BR32" s="295" t="s">
        <v>16</v>
      </c>
      <c r="BS32" s="295">
        <v>50</v>
      </c>
      <c r="BT32" s="243"/>
      <c r="BU32" s="295" t="s">
        <v>420</v>
      </c>
      <c r="BV32" s="290">
        <v>3.8580000000000003E-2</v>
      </c>
      <c r="BW32" s="243"/>
      <c r="BX32" s="295" t="s">
        <v>12</v>
      </c>
      <c r="BY32" s="290">
        <v>9.9999999999999995E-7</v>
      </c>
      <c r="BZ32" s="229"/>
      <c r="CA32" s="230" t="s">
        <v>373</v>
      </c>
      <c r="CB32" s="231">
        <v>1.1599999999999999E-2</v>
      </c>
      <c r="CC32" s="229"/>
      <c r="CD32" s="230" t="s">
        <v>373</v>
      </c>
      <c r="CE32" s="231">
        <v>1.1599999999999999E-2</v>
      </c>
      <c r="CF32" s="229"/>
      <c r="CG32" s="230" t="s">
        <v>12</v>
      </c>
      <c r="CH32" s="354">
        <v>1.0000000000000001E-9</v>
      </c>
      <c r="CI32" s="229"/>
      <c r="CJ32" s="230" t="s">
        <v>15</v>
      </c>
      <c r="CK32" s="354">
        <v>500</v>
      </c>
      <c r="CL32" s="243" t="s">
        <v>1236</v>
      </c>
      <c r="CM32" s="230" t="s">
        <v>31</v>
      </c>
      <c r="CN32" s="354">
        <v>50</v>
      </c>
      <c r="CO32" s="243" t="s">
        <v>335</v>
      </c>
      <c r="CP32" s="295" t="s">
        <v>935</v>
      </c>
      <c r="CQ32" s="429">
        <v>100</v>
      </c>
      <c r="CR32" s="229"/>
      <c r="CS32" s="230" t="s">
        <v>13</v>
      </c>
      <c r="CT32" s="388">
        <v>9.9999999999999995E-7</v>
      </c>
      <c r="CU32" s="229"/>
      <c r="CV32" s="230" t="s">
        <v>82</v>
      </c>
      <c r="CW32" s="231" t="s">
        <v>393</v>
      </c>
      <c r="CX32" s="229"/>
      <c r="CY32" s="230" t="s">
        <v>33</v>
      </c>
      <c r="CZ32" s="237" t="s">
        <v>394</v>
      </c>
      <c r="DA32" s="229"/>
      <c r="DB32" s="230" t="s">
        <v>1182</v>
      </c>
      <c r="DC32" s="237">
        <v>100000</v>
      </c>
      <c r="DD32" s="229"/>
      <c r="DE32" s="230" t="s">
        <v>1205</v>
      </c>
      <c r="DF32" s="231" t="s">
        <v>1206</v>
      </c>
      <c r="DG32" s="229"/>
      <c r="DH32" s="230" t="s">
        <v>51</v>
      </c>
      <c r="DI32" s="237">
        <v>1</v>
      </c>
      <c r="DJ32" s="229"/>
      <c r="DK32" s="230" t="s">
        <v>607</v>
      </c>
      <c r="DL32" s="231" t="s">
        <v>55</v>
      </c>
      <c r="DM32" s="229"/>
      <c r="DN32" s="230" t="s">
        <v>6</v>
      </c>
      <c r="DO32" s="231">
        <v>0</v>
      </c>
      <c r="DP32" s="229"/>
      <c r="DQ32" s="230" t="s">
        <v>33</v>
      </c>
      <c r="DR32" s="231">
        <v>1</v>
      </c>
      <c r="DS32" s="229"/>
      <c r="DT32" s="230"/>
      <c r="DU32" s="231"/>
      <c r="DV32" s="229"/>
      <c r="DW32" s="230" t="s">
        <v>0</v>
      </c>
      <c r="DX32" s="237" t="s">
        <v>393</v>
      </c>
      <c r="DY32" s="229"/>
      <c r="DZ32" s="230" t="s">
        <v>1344</v>
      </c>
      <c r="EA32" s="237" t="s">
        <v>1345</v>
      </c>
      <c r="EB32" s="229"/>
      <c r="EC32" s="230"/>
      <c r="ED32" s="237"/>
      <c r="EE32" s="229"/>
      <c r="EF32" s="230"/>
      <c r="EG32" s="237"/>
      <c r="EH32" s="229"/>
      <c r="EI32" s="230"/>
      <c r="EJ32" s="231"/>
      <c r="EK32" s="229"/>
      <c r="EL32" s="230"/>
      <c r="EM32" s="231"/>
      <c r="EN32" s="244"/>
      <c r="EO32" s="269" t="str">
        <f t="shared" si="44"/>
        <v>mt_lunit</v>
      </c>
      <c r="EP32" s="444" t="s">
        <v>1247</v>
      </c>
      <c r="EQ32" s="360">
        <f t="shared" si="200"/>
        <v>23</v>
      </c>
      <c r="ER32" s="360">
        <f t="shared" si="201"/>
        <v>18</v>
      </c>
      <c r="ES32" s="360" t="str">
        <f t="shared" si="202"/>
        <v/>
      </c>
      <c r="ET32" s="360" t="str">
        <f t="shared" si="203"/>
        <v/>
      </c>
      <c r="EU32" s="360" t="str">
        <f t="shared" si="204"/>
        <v/>
      </c>
      <c r="EV32" s="360" t="str">
        <f t="shared" si="205"/>
        <v/>
      </c>
      <c r="EW32" s="360" t="str">
        <f t="shared" si="206"/>
        <v/>
      </c>
      <c r="EX32" s="360" t="str">
        <f t="shared" si="207"/>
        <v/>
      </c>
      <c r="EY32" s="360" t="str">
        <f t="shared" si="208"/>
        <v/>
      </c>
      <c r="EZ32" s="360" t="str">
        <f t="shared" si="209"/>
        <v/>
      </c>
      <c r="FA32" s="360" t="str">
        <f t="shared" si="210"/>
        <v/>
      </c>
      <c r="FB32" s="360" t="str">
        <f t="shared" si="211"/>
        <v/>
      </c>
      <c r="FC32" s="360" t="str">
        <f t="shared" si="212"/>
        <v/>
      </c>
      <c r="FD32" s="360" t="str">
        <f t="shared" si="213"/>
        <v/>
      </c>
      <c r="FE32" s="360" t="str">
        <f t="shared" si="214"/>
        <v/>
      </c>
      <c r="FF32" s="360" t="str">
        <f t="shared" si="215"/>
        <v/>
      </c>
      <c r="FG32" s="360" t="str">
        <f t="shared" si="216"/>
        <v/>
      </c>
      <c r="FH32" s="360" t="str">
        <f t="shared" si="217"/>
        <v/>
      </c>
      <c r="FI32" s="360" t="str">
        <f t="shared" si="218"/>
        <v/>
      </c>
      <c r="FJ32" s="360" t="str">
        <f t="shared" si="219"/>
        <v/>
      </c>
      <c r="FK32" s="360" t="str">
        <f t="shared" si="220"/>
        <v/>
      </c>
      <c r="FL32" s="360" t="str">
        <f t="shared" si="221"/>
        <v/>
      </c>
      <c r="FM32" s="360" t="str">
        <f t="shared" si="222"/>
        <v/>
      </c>
      <c r="FN32" s="360" t="str">
        <f t="shared" si="223"/>
        <v/>
      </c>
      <c r="FO32" s="360" t="str">
        <f t="shared" si="224"/>
        <v/>
      </c>
      <c r="FP32" s="360" t="str">
        <f t="shared" si="225"/>
        <v/>
      </c>
      <c r="FQ32" s="360" t="str">
        <f t="shared" si="226"/>
        <v/>
      </c>
      <c r="FR32" s="360" t="str">
        <f t="shared" si="227"/>
        <v/>
      </c>
      <c r="FS32" s="360" t="str">
        <f t="shared" si="228"/>
        <v/>
      </c>
      <c r="FT32" s="360" t="str">
        <f t="shared" si="45"/>
        <v/>
      </c>
      <c r="FU32" s="360" t="str">
        <f t="shared" si="229"/>
        <v/>
      </c>
      <c r="FV32" s="360" t="str">
        <f t="shared" si="230"/>
        <v/>
      </c>
      <c r="FW32" s="360" t="str">
        <f t="shared" si="231"/>
        <v/>
      </c>
      <c r="FX32" s="360" t="str">
        <f t="shared" si="232"/>
        <v/>
      </c>
      <c r="FY32" s="360" t="str">
        <f t="shared" si="233"/>
        <v/>
      </c>
      <c r="FZ32" s="360" t="str">
        <f t="shared" si="234"/>
        <v/>
      </c>
      <c r="GA32" s="360" t="str">
        <f t="shared" si="235"/>
        <v/>
      </c>
      <c r="GB32" s="360" t="str">
        <f t="shared" si="236"/>
        <v/>
      </c>
      <c r="GC32" s="360" t="str">
        <f t="shared" si="237"/>
        <v/>
      </c>
      <c r="GD32" s="360" t="str">
        <f t="shared" si="238"/>
        <v/>
      </c>
      <c r="GE32" s="360" t="str">
        <f t="shared" si="239"/>
        <v/>
      </c>
      <c r="GF32" s="360" t="str">
        <f t="shared" si="240"/>
        <v/>
      </c>
      <c r="GG32" s="360" t="str">
        <f t="shared" si="241"/>
        <v/>
      </c>
      <c r="GH32" s="360" t="str">
        <f t="shared" si="242"/>
        <v/>
      </c>
      <c r="GI32" s="360" t="str">
        <f t="shared" si="243"/>
        <v/>
      </c>
      <c r="GJ32" s="360" t="str">
        <f t="shared" si="244"/>
        <v/>
      </c>
      <c r="GK32" s="444" t="s">
        <v>1247</v>
      </c>
      <c r="GL32" s="361" t="str">
        <f t="shared" si="46"/>
        <v>distribution_coefficient</v>
      </c>
      <c r="GM32" s="361" t="str">
        <f t="shared" si="47"/>
        <v>distribution_coefficient</v>
      </c>
      <c r="GN32" s="361" t="str">
        <f t="shared" si="48"/>
        <v>-</v>
      </c>
      <c r="GO32" s="361" t="str">
        <f t="shared" si="49"/>
        <v>-</v>
      </c>
      <c r="GP32" s="361" t="str">
        <f t="shared" si="50"/>
        <v>-</v>
      </c>
      <c r="GQ32" s="361" t="str">
        <f t="shared" si="51"/>
        <v>-</v>
      </c>
      <c r="GR32" s="361" t="str">
        <f t="shared" si="52"/>
        <v>-</v>
      </c>
      <c r="GS32" s="361" t="str">
        <f t="shared" si="53"/>
        <v>-</v>
      </c>
      <c r="GT32" s="361" t="str">
        <f t="shared" si="54"/>
        <v>-</v>
      </c>
      <c r="GU32" s="361" t="str">
        <f t="shared" si="55"/>
        <v>-</v>
      </c>
      <c r="GV32" s="361" t="str">
        <f t="shared" si="56"/>
        <v>-</v>
      </c>
      <c r="GW32" s="361" t="str">
        <f t="shared" si="57"/>
        <v>-</v>
      </c>
      <c r="GX32" s="361" t="str">
        <f t="shared" si="58"/>
        <v>-</v>
      </c>
      <c r="GY32" s="361" t="str">
        <f t="shared" si="59"/>
        <v>-</v>
      </c>
      <c r="GZ32" s="361" t="str">
        <f t="shared" si="60"/>
        <v>-</v>
      </c>
      <c r="HA32" s="361" t="str">
        <f t="shared" si="61"/>
        <v>-</v>
      </c>
      <c r="HB32" s="361" t="str">
        <f t="shared" si="62"/>
        <v>-</v>
      </c>
      <c r="HC32" s="361" t="str">
        <f t="shared" si="63"/>
        <v>-</v>
      </c>
      <c r="HD32" s="361" t="str">
        <f t="shared" si="64"/>
        <v>-</v>
      </c>
      <c r="HE32" s="361" t="str">
        <f t="shared" si="65"/>
        <v>-</v>
      </c>
      <c r="HF32" s="361" t="str">
        <f t="shared" si="66"/>
        <v>-</v>
      </c>
      <c r="HG32" s="361" t="str">
        <f t="shared" si="67"/>
        <v>-</v>
      </c>
      <c r="HH32" s="361" t="str">
        <f t="shared" si="68"/>
        <v>-</v>
      </c>
      <c r="HI32" s="361" t="str">
        <f t="shared" si="69"/>
        <v>-</v>
      </c>
      <c r="HJ32" s="361" t="str">
        <f t="shared" si="70"/>
        <v>-</v>
      </c>
      <c r="HK32" s="361" t="str">
        <f t="shared" si="71"/>
        <v>-</v>
      </c>
      <c r="HL32" s="361" t="str">
        <f t="shared" si="72"/>
        <v>-</v>
      </c>
      <c r="HM32" s="361" t="str">
        <f t="shared" si="73"/>
        <v>-</v>
      </c>
      <c r="HN32" s="361" t="str">
        <f t="shared" si="74"/>
        <v>-</v>
      </c>
      <c r="HO32" s="361" t="str">
        <f t="shared" si="75"/>
        <v>-</v>
      </c>
      <c r="HP32" s="361" t="str">
        <f t="shared" si="76"/>
        <v>-</v>
      </c>
      <c r="HQ32" s="361" t="str">
        <f t="shared" si="77"/>
        <v>-</v>
      </c>
      <c r="HR32" s="361" t="str">
        <f t="shared" si="78"/>
        <v>-</v>
      </c>
      <c r="HS32" s="361" t="str">
        <f t="shared" si="79"/>
        <v>-</v>
      </c>
      <c r="HT32" s="361" t="str">
        <f t="shared" si="80"/>
        <v>-</v>
      </c>
      <c r="HU32" s="361" t="str">
        <f t="shared" si="81"/>
        <v>-</v>
      </c>
      <c r="HV32" s="361" t="str">
        <f t="shared" si="82"/>
        <v>-</v>
      </c>
      <c r="HW32" s="361" t="str">
        <f t="shared" si="83"/>
        <v>-</v>
      </c>
      <c r="HX32" s="361" t="str">
        <f t="shared" si="84"/>
        <v>-</v>
      </c>
      <c r="HY32" s="361" t="str">
        <f t="shared" si="85"/>
        <v>-</v>
      </c>
      <c r="HZ32" s="361" t="str">
        <f t="shared" si="86"/>
        <v>-</v>
      </c>
      <c r="IA32" s="361" t="str">
        <f t="shared" si="87"/>
        <v>-</v>
      </c>
      <c r="IB32" s="361" t="str">
        <f t="shared" si="88"/>
        <v>-</v>
      </c>
      <c r="IC32" s="361" t="str">
        <f t="shared" si="89"/>
        <v>-</v>
      </c>
      <c r="ID32" s="361" t="str">
        <f t="shared" si="90"/>
        <v>-</v>
      </c>
      <c r="IE32" s="361" t="str">
        <f t="shared" si="91"/>
        <v>-</v>
      </c>
      <c r="IF32" s="444" t="s">
        <v>1247</v>
      </c>
      <c r="IG32" s="56" t="str">
        <f t="shared" si="245"/>
        <v>-</v>
      </c>
      <c r="IH32" s="56">
        <f t="shared" si="246"/>
        <v>0.93300000000000005</v>
      </c>
      <c r="II32" s="56" t="str">
        <f t="shared" si="247"/>
        <v>-</v>
      </c>
      <c r="IJ32" s="56" t="str">
        <f t="shared" si="248"/>
        <v>-</v>
      </c>
      <c r="IK32" s="56" t="str">
        <f t="shared" si="92"/>
        <v>-</v>
      </c>
      <c r="IL32" s="56" t="str">
        <f t="shared" si="93"/>
        <v>-</v>
      </c>
      <c r="IM32" s="56" t="str">
        <f t="shared" si="94"/>
        <v>-</v>
      </c>
      <c r="IN32" s="56" t="str">
        <f t="shared" si="95"/>
        <v>-</v>
      </c>
      <c r="IO32" s="56" t="str">
        <f t="shared" si="96"/>
        <v>-</v>
      </c>
      <c r="IP32" s="56" t="str">
        <f t="shared" si="97"/>
        <v>-</v>
      </c>
      <c r="IQ32" s="56" t="str">
        <f t="shared" si="98"/>
        <v>-</v>
      </c>
      <c r="IR32" s="56" t="str">
        <f t="shared" si="99"/>
        <v>-</v>
      </c>
      <c r="IS32" s="56" t="str">
        <f t="shared" si="100"/>
        <v>-</v>
      </c>
      <c r="IT32" s="56" t="str">
        <f t="shared" si="101"/>
        <v>-</v>
      </c>
      <c r="IU32" s="56" t="str">
        <f t="shared" si="102"/>
        <v>-</v>
      </c>
      <c r="IV32" s="56" t="str">
        <f t="shared" si="103"/>
        <v>-</v>
      </c>
      <c r="IW32" s="56" t="str">
        <f t="shared" si="104"/>
        <v>-</v>
      </c>
      <c r="IX32" s="56" t="str">
        <f t="shared" si="105"/>
        <v>-</v>
      </c>
      <c r="IY32" s="56" t="str">
        <f t="shared" si="106"/>
        <v>-</v>
      </c>
      <c r="IZ32" s="56" t="str">
        <f t="shared" si="107"/>
        <v>-</v>
      </c>
      <c r="JA32" s="56" t="str">
        <f t="shared" si="108"/>
        <v>-</v>
      </c>
      <c r="JB32" s="56" t="str">
        <f t="shared" si="109"/>
        <v>-</v>
      </c>
      <c r="JC32" s="56" t="str">
        <f t="shared" si="110"/>
        <v>-</v>
      </c>
      <c r="JD32" s="56" t="str">
        <f t="shared" si="111"/>
        <v>-</v>
      </c>
      <c r="JE32" s="56" t="str">
        <f t="shared" si="112"/>
        <v>-</v>
      </c>
      <c r="JF32" s="56" t="str">
        <f t="shared" si="113"/>
        <v>-</v>
      </c>
      <c r="JG32" s="56" t="str">
        <f t="shared" si="114"/>
        <v>-</v>
      </c>
      <c r="JH32" s="56" t="str">
        <f t="shared" si="115"/>
        <v>-</v>
      </c>
      <c r="JI32" s="56" t="str">
        <f t="shared" si="116"/>
        <v>-</v>
      </c>
      <c r="JJ32" s="56" t="str">
        <f t="shared" si="117"/>
        <v>-</v>
      </c>
      <c r="JK32" s="56" t="str">
        <f t="shared" si="118"/>
        <v>-</v>
      </c>
      <c r="JL32" s="56" t="str">
        <f t="shared" si="119"/>
        <v>-</v>
      </c>
      <c r="JM32" s="56" t="str">
        <f t="shared" si="120"/>
        <v>-</v>
      </c>
      <c r="JN32" s="56" t="str">
        <f t="shared" si="121"/>
        <v>-</v>
      </c>
      <c r="JO32" s="56" t="str">
        <f t="shared" si="122"/>
        <v>-</v>
      </c>
      <c r="JP32" s="56" t="str">
        <f t="shared" si="123"/>
        <v>-</v>
      </c>
      <c r="JQ32" s="56" t="str">
        <f t="shared" si="124"/>
        <v>-</v>
      </c>
      <c r="JR32" s="56" t="str">
        <f t="shared" si="125"/>
        <v>-</v>
      </c>
      <c r="JS32" s="56" t="str">
        <f t="shared" si="126"/>
        <v>-</v>
      </c>
      <c r="JT32" s="56" t="str">
        <f t="shared" si="127"/>
        <v>-</v>
      </c>
      <c r="JU32" s="56" t="str">
        <f t="shared" si="128"/>
        <v>-</v>
      </c>
      <c r="JV32" s="56" t="str">
        <f t="shared" si="129"/>
        <v>-</v>
      </c>
      <c r="JW32" s="56" t="str">
        <f t="shared" si="130"/>
        <v>-</v>
      </c>
      <c r="JX32" s="56" t="str">
        <f t="shared" si="131"/>
        <v>-</v>
      </c>
      <c r="JY32" s="56" t="str">
        <f t="shared" si="132"/>
        <v>-</v>
      </c>
      <c r="JZ32" s="56" t="str">
        <f t="shared" si="133"/>
        <v>-</v>
      </c>
      <c r="KA32" s="444" t="s">
        <v>1247</v>
      </c>
      <c r="KB32" s="360">
        <f>IF(ISNUMBER(INDEX($EQ$15:$GK$521,$B32,EO$11)),MAX(KB$14:KB31)+1,0)</f>
        <v>0</v>
      </c>
      <c r="KC32" s="360">
        <f t="shared" si="249"/>
        <v>104</v>
      </c>
      <c r="KD32" s="373" t="s">
        <v>2</v>
      </c>
      <c r="KE32" s="391" t="str">
        <f t="shared" si="134"/>
        <v/>
      </c>
      <c r="KF32" s="302" t="str">
        <f t="shared" si="135"/>
        <v/>
      </c>
      <c r="KG32" s="69"/>
      <c r="KH32" s="391" t="str">
        <f t="shared" si="136"/>
        <v/>
      </c>
      <c r="KI32" s="302" t="str">
        <f t="shared" si="137"/>
        <v/>
      </c>
      <c r="KJ32" s="69"/>
      <c r="KK32" s="391" t="str">
        <f t="shared" si="138"/>
        <v/>
      </c>
      <c r="KL32" s="302" t="str">
        <f t="shared" si="139"/>
        <v/>
      </c>
      <c r="KM32" s="69"/>
      <c r="KN32" s="391" t="str">
        <f t="shared" si="140"/>
        <v/>
      </c>
      <c r="KO32" s="302" t="str">
        <f t="shared" si="141"/>
        <v/>
      </c>
      <c r="KP32" s="69"/>
      <c r="KQ32" s="391" t="str">
        <f t="shared" si="142"/>
        <v/>
      </c>
      <c r="KR32" s="302" t="str">
        <f t="shared" si="143"/>
        <v/>
      </c>
      <c r="KS32" s="69"/>
      <c r="KT32" s="391" t="str">
        <f t="shared" si="144"/>
        <v/>
      </c>
      <c r="KU32" s="302" t="str">
        <f t="shared" si="145"/>
        <v/>
      </c>
      <c r="KV32" s="69"/>
      <c r="KW32" s="391" t="str">
        <f t="shared" si="146"/>
        <v/>
      </c>
      <c r="KX32" s="302" t="str">
        <f t="shared" si="147"/>
        <v/>
      </c>
      <c r="KY32" s="69"/>
      <c r="KZ32" s="283" t="str">
        <f t="shared" si="148"/>
        <v/>
      </c>
      <c r="LA32" s="26"/>
      <c r="LB32" s="246" t="s">
        <v>3</v>
      </c>
      <c r="LC32" s="246" t="s">
        <v>405</v>
      </c>
      <c r="LD32" s="54"/>
      <c r="LE32" s="246" t="s">
        <v>812</v>
      </c>
      <c r="LF32" s="54" t="s">
        <v>785</v>
      </c>
      <c r="LG32" s="246"/>
      <c r="LH32" s="246" t="s">
        <v>425</v>
      </c>
      <c r="LI32" s="305"/>
      <c r="LJ32" s="305"/>
      <c r="LK32" s="305"/>
      <c r="LL32" s="305"/>
      <c r="LM32" s="305"/>
      <c r="LN32" s="63"/>
      <c r="LO32" s="251">
        <f t="shared" si="149"/>
        <v>18</v>
      </c>
      <c r="LP32" s="251">
        <f t="shared" si="150"/>
        <v>18</v>
      </c>
      <c r="LQ32" s="251">
        <f t="shared" si="151"/>
        <v>0</v>
      </c>
      <c r="LR32" s="251">
        <f t="shared" si="152"/>
        <v>18</v>
      </c>
      <c r="LS32" s="251">
        <f t="shared" si="153"/>
        <v>18</v>
      </c>
      <c r="LT32" s="251">
        <f t="shared" si="154"/>
        <v>0</v>
      </c>
      <c r="LU32" s="251">
        <f t="shared" si="155"/>
        <v>18</v>
      </c>
      <c r="LV32" s="251">
        <f t="shared" si="156"/>
        <v>0</v>
      </c>
      <c r="LW32" s="251">
        <f t="shared" si="157"/>
        <v>0</v>
      </c>
      <c r="LX32" s="251">
        <f t="shared" si="158"/>
        <v>0</v>
      </c>
      <c r="LY32" s="251">
        <f t="shared" si="159"/>
        <v>0</v>
      </c>
      <c r="LZ32" s="251">
        <f t="shared" si="160"/>
        <v>0</v>
      </c>
      <c r="MA32" s="63">
        <f t="shared" si="161"/>
        <v>1</v>
      </c>
      <c r="MB32" s="63">
        <f t="shared" si="162"/>
        <v>0</v>
      </c>
      <c r="MC32" s="63">
        <f t="shared" si="251"/>
        <v>18</v>
      </c>
      <c r="MD32" s="63">
        <f t="shared" si="250"/>
        <v>18</v>
      </c>
      <c r="ME32" s="63" t="str">
        <f t="shared" si="163"/>
        <v>delv</v>
      </c>
      <c r="MF32" s="315">
        <f t="shared" si="164"/>
        <v>2</v>
      </c>
      <c r="MG32" s="315">
        <f>IF(ISNUMBER(MATCH(EO32,$ME$15:$ME$520,0)),0,MAX(MG$14:MG31)+1)</f>
        <v>0</v>
      </c>
      <c r="MH32" s="315" t="str">
        <f t="shared" si="165"/>
        <v/>
      </c>
      <c r="MI32" s="368">
        <f t="shared" si="166"/>
        <v>18</v>
      </c>
      <c r="MJ32" s="67"/>
      <c r="MK32" s="243" t="str">
        <f t="shared" si="167"/>
        <v>06_DISV_XT3D</v>
      </c>
      <c r="ML32" s="457" t="s">
        <v>635</v>
      </c>
      <c r="MM32" s="316"/>
      <c r="MN32" s="26">
        <f>IF(IF(ISNUMBER(SEARCH("flopy",MP32))=TRUE,1,0)=1,MAX(MN$15:MN31)+1,"")</f>
        <v>12</v>
      </c>
      <c r="MO32" s="238"/>
      <c r="MP32" s="411" t="s">
        <v>1120</v>
      </c>
      <c r="MQ32" s="26">
        <f>IF(IF(ISNUMBER(SEARCH("flopy",MS32))=TRUE,1,0)=1,MAX(MQ$15:MQ31)+1,"")</f>
        <v>17</v>
      </c>
      <c r="MR32" s="238"/>
      <c r="MS32" s="411" t="s">
        <v>965</v>
      </c>
      <c r="MT32" s="59"/>
      <c r="MU32" s="26" t="str">
        <f>IF(IF(ISNUMBER(SEARCH("flopy",MW32))=TRUE,1,0)=1,MAX(MU$15:MU31)+1,"")</f>
        <v/>
      </c>
      <c r="MV32" s="238" t="str">
        <f t="shared" si="252"/>
        <v/>
      </c>
      <c r="MW32" s="411"/>
      <c r="MX32" s="59"/>
      <c r="MY32" s="59"/>
      <c r="MZ32" s="59"/>
      <c r="NA32" s="59"/>
      <c r="NB32" s="26" t="s">
        <v>2</v>
      </c>
      <c r="NC32" s="59"/>
      <c r="ND32" s="59"/>
      <c r="NE32" s="59"/>
      <c r="NF32" s="59"/>
      <c r="NG32" s="59"/>
      <c r="NH32" s="59"/>
      <c r="NI32" s="59"/>
      <c r="NJ32" s="59"/>
      <c r="NK32" s="26" t="s">
        <v>2</v>
      </c>
      <c r="NL32" s="453" t="s">
        <v>197</v>
      </c>
      <c r="NM32" s="307" t="s">
        <v>2</v>
      </c>
      <c r="NN32" s="59"/>
      <c r="NO32" s="203"/>
      <c r="NP32" s="203"/>
      <c r="NQ32" s="203"/>
      <c r="NR32" s="18"/>
      <c r="NS32" s="155"/>
      <c r="NT32" s="155"/>
      <c r="NU32" s="155"/>
      <c r="NV32" s="155"/>
      <c r="NW32" s="155"/>
      <c r="NX32" s="155"/>
      <c r="NY32" s="155"/>
      <c r="NZ32" s="155"/>
      <c r="OA32" s="155"/>
      <c r="OB32" s="155"/>
      <c r="OC32" s="155"/>
      <c r="OD32" s="82"/>
      <c r="OE32" s="172">
        <v>0.23091588000000007</v>
      </c>
      <c r="OF32" s="111">
        <v>840.8</v>
      </c>
      <c r="OG32" s="112">
        <v>837.1361338236278</v>
      </c>
      <c r="OH32" s="102">
        <v>2.9999902248382999</v>
      </c>
      <c r="OI32" s="115">
        <v>840.1558</v>
      </c>
      <c r="OJ32" s="131">
        <v>27</v>
      </c>
      <c r="OK32" s="162">
        <v>0.23091999999999999</v>
      </c>
      <c r="OL32" s="123">
        <v>836.1</v>
      </c>
      <c r="OM32" s="168"/>
      <c r="ON32" s="127"/>
      <c r="OO32" s="107"/>
      <c r="OP32" s="107"/>
      <c r="OQ32" s="135"/>
      <c r="OR32" s="128">
        <f t="shared" si="253"/>
        <v>0.23091999999999999</v>
      </c>
      <c r="OS32" s="109"/>
      <c r="OT32" s="128">
        <v>0.23091588000000007</v>
      </c>
      <c r="OU32" s="143">
        <f t="shared" si="10"/>
        <v>0.23091999999999999</v>
      </c>
      <c r="OV32" s="143">
        <f t="shared" si="11"/>
        <v>5.5420799999999995</v>
      </c>
      <c r="OW32" s="143">
        <f t="shared" si="12"/>
        <v>332.52479999999997</v>
      </c>
      <c r="OX32" s="143">
        <f t="shared" si="13"/>
        <v>332.52479999999997</v>
      </c>
      <c r="OY32" s="82"/>
      <c r="OZ32" s="59"/>
      <c r="PA32" s="251" t="str">
        <f t="shared" si="168"/>
        <v>delv</v>
      </c>
      <c r="PB32" s="251" t="str">
        <f t="shared" si="169"/>
        <v>delv</v>
      </c>
      <c r="PC32" s="251" t="str">
        <f t="shared" si="170"/>
        <v>delv</v>
      </c>
      <c r="PD32" s="251" t="str">
        <f t="shared" si="171"/>
        <v>delv</v>
      </c>
      <c r="PE32" s="251" t="str">
        <f t="shared" si="172"/>
        <v>delv</v>
      </c>
      <c r="PF32" s="251" t="str">
        <f t="shared" si="173"/>
        <v>delv</v>
      </c>
      <c r="PG32" s="251" t="str">
        <f t="shared" si="174"/>
        <v>delv</v>
      </c>
      <c r="PH32" s="251" t="str">
        <f t="shared" si="175"/>
        <v>delv</v>
      </c>
      <c r="PI32" s="251" t="str">
        <f t="shared" si="176"/>
        <v>delv</v>
      </c>
      <c r="PJ32" s="251" t="str">
        <f t="shared" si="177"/>
        <v>delv</v>
      </c>
      <c r="PK32" s="251" t="str">
        <f t="shared" si="178"/>
        <v>delv</v>
      </c>
      <c r="PL32" s="251" t="str">
        <f t="shared" si="179"/>
        <v>delv</v>
      </c>
      <c r="PM32" s="251" t="str">
        <f t="shared" si="180"/>
        <v/>
      </c>
      <c r="PN32" s="251" t="str">
        <f t="shared" si="181"/>
        <v/>
      </c>
      <c r="PO32" s="251" t="str">
        <f t="shared" si="182"/>
        <v>delv</v>
      </c>
      <c r="PP32" s="251" t="str">
        <f t="shared" si="183"/>
        <v/>
      </c>
      <c r="PQ32" s="251" t="str">
        <f t="shared" si="184"/>
        <v>delv</v>
      </c>
      <c r="PR32" s="251" t="str">
        <f t="shared" si="185"/>
        <v/>
      </c>
      <c r="PS32" s="251" t="str">
        <f t="shared" si="186"/>
        <v/>
      </c>
      <c r="PT32" s="251" t="str">
        <f t="shared" si="187"/>
        <v/>
      </c>
      <c r="PU32" s="251" t="str">
        <f t="shared" si="188"/>
        <v/>
      </c>
      <c r="PV32" s="251" t="str">
        <f t="shared" si="189"/>
        <v/>
      </c>
      <c r="PW32" s="251" t="str">
        <f t="shared" si="190"/>
        <v/>
      </c>
      <c r="PX32" s="251" t="str">
        <f t="shared" si="191"/>
        <v>delv</v>
      </c>
      <c r="PY32" s="251" t="str">
        <f t="shared" si="192"/>
        <v/>
      </c>
      <c r="PZ32" s="251" t="str">
        <f t="shared" si="193"/>
        <v/>
      </c>
      <c r="QA32" s="251" t="str">
        <f t="shared" si="194"/>
        <v/>
      </c>
      <c r="QB32" s="251" t="str">
        <f t="shared" si="195"/>
        <v/>
      </c>
      <c r="QC32" s="251" t="str">
        <f t="shared" si="196"/>
        <v/>
      </c>
      <c r="QD32" s="251" t="str">
        <f t="shared" si="197"/>
        <v>delv</v>
      </c>
      <c r="QE32" s="251" t="str">
        <f t="shared" si="198"/>
        <v>delv</v>
      </c>
      <c r="QF32" s="63">
        <f t="shared" si="199"/>
        <v>15</v>
      </c>
      <c r="QG32" s="26" t="s">
        <v>2</v>
      </c>
      <c r="QH32" s="59"/>
      <c r="QI32" s="59"/>
      <c r="QJ32" s="59"/>
      <c r="QK32" s="59"/>
      <c r="QL32" s="59"/>
      <c r="QM32" s="59"/>
      <c r="QN32" s="59"/>
    </row>
    <row r="33" spans="1:456" s="3" customFormat="1" ht="6" customHeight="1" x14ac:dyDescent="0.15">
      <c r="A33" s="54"/>
      <c r="B33" s="447">
        <f t="shared" si="43"/>
        <v>19</v>
      </c>
      <c r="C33" s="74" t="s">
        <v>26</v>
      </c>
      <c r="D33" s="339" t="s">
        <v>851</v>
      </c>
      <c r="E33" s="59"/>
      <c r="F33" s="229"/>
      <c r="G33" s="295" t="s">
        <v>0</v>
      </c>
      <c r="H33" s="295">
        <v>2000</v>
      </c>
      <c r="I33" s="229"/>
      <c r="J33" s="295" t="s">
        <v>24</v>
      </c>
      <c r="K33" s="295">
        <v>1</v>
      </c>
      <c r="L33" s="229"/>
      <c r="M33" s="295" t="s">
        <v>33</v>
      </c>
      <c r="N33" s="295" t="s">
        <v>218</v>
      </c>
      <c r="O33" s="229"/>
      <c r="P33" s="295" t="s">
        <v>0</v>
      </c>
      <c r="Q33" s="295">
        <v>1000</v>
      </c>
      <c r="R33" s="229"/>
      <c r="S33" s="295" t="s">
        <v>18</v>
      </c>
      <c r="T33" s="295">
        <v>16</v>
      </c>
      <c r="U33" s="229"/>
      <c r="V33" s="295" t="s">
        <v>132</v>
      </c>
      <c r="W33" s="295" t="s">
        <v>129</v>
      </c>
      <c r="X33" s="229"/>
      <c r="Y33" s="295" t="s">
        <v>103</v>
      </c>
      <c r="Z33" s="295">
        <v>0.2</v>
      </c>
      <c r="AA33" s="229"/>
      <c r="AB33" s="295" t="s">
        <v>82</v>
      </c>
      <c r="AC33" s="295" t="s">
        <v>271</v>
      </c>
      <c r="AD33" s="229"/>
      <c r="AE33" s="295" t="s">
        <v>32</v>
      </c>
      <c r="AF33" s="295">
        <v>0</v>
      </c>
      <c r="AG33" s="229"/>
      <c r="AH33" s="295" t="s">
        <v>254</v>
      </c>
      <c r="AI33" s="295">
        <v>1</v>
      </c>
      <c r="AJ33" s="229"/>
      <c r="AK33" s="295" t="s">
        <v>19</v>
      </c>
      <c r="AL33" s="295">
        <v>1.0000000000000001E-5</v>
      </c>
      <c r="AM33" s="229"/>
      <c r="AN33" s="295" t="s">
        <v>169</v>
      </c>
      <c r="AO33" s="295">
        <v>0.2</v>
      </c>
      <c r="AP33" s="243"/>
      <c r="AQ33" s="295" t="s">
        <v>6</v>
      </c>
      <c r="AR33" s="290">
        <v>-200</v>
      </c>
      <c r="AS33" s="243"/>
      <c r="AT33" s="295" t="s">
        <v>404</v>
      </c>
      <c r="AU33" s="290" t="s">
        <v>644</v>
      </c>
      <c r="AV33" s="229"/>
      <c r="AW33" s="230"/>
      <c r="AX33" s="231"/>
      <c r="AY33" s="229"/>
      <c r="AZ33" s="295" t="s">
        <v>12</v>
      </c>
      <c r="BA33" s="295">
        <v>1.0000000000000001E-9</v>
      </c>
      <c r="BB33" s="229"/>
      <c r="BC33" s="295" t="s">
        <v>33</v>
      </c>
      <c r="BD33" s="295" t="s">
        <v>391</v>
      </c>
      <c r="BE33" s="229"/>
      <c r="BF33" s="295" t="s">
        <v>395</v>
      </c>
      <c r="BG33" s="295" t="s">
        <v>396</v>
      </c>
      <c r="BH33" s="229"/>
      <c r="BI33" s="295" t="s">
        <v>395</v>
      </c>
      <c r="BJ33" s="295">
        <v>0</v>
      </c>
      <c r="BK33" s="243"/>
      <c r="BL33" s="295" t="s">
        <v>29</v>
      </c>
      <c r="BM33" s="429">
        <v>80</v>
      </c>
      <c r="BN33" s="243"/>
      <c r="BO33" s="295" t="s">
        <v>29</v>
      </c>
      <c r="BP33" s="429">
        <v>200</v>
      </c>
      <c r="BQ33" s="229"/>
      <c r="BR33" s="295" t="s">
        <v>12</v>
      </c>
      <c r="BS33" s="295">
        <v>9.9999999999999995E-7</v>
      </c>
      <c r="BT33" s="243"/>
      <c r="BU33" s="295" t="s">
        <v>421</v>
      </c>
      <c r="BV33" s="290">
        <v>509.7</v>
      </c>
      <c r="BW33" s="243"/>
      <c r="BX33" s="295" t="s">
        <v>13</v>
      </c>
      <c r="BY33" s="290">
        <v>9.9999999999999995E-7</v>
      </c>
      <c r="BZ33" s="229"/>
      <c r="CA33" s="230"/>
      <c r="CB33" s="231"/>
      <c r="CC33" s="229" t="s">
        <v>809</v>
      </c>
      <c r="CD33" s="230" t="s">
        <v>801</v>
      </c>
      <c r="CE33" s="231">
        <v>1.41E-2</v>
      </c>
      <c r="CF33" s="229"/>
      <c r="CG33" s="230" t="s">
        <v>13</v>
      </c>
      <c r="CH33" s="354">
        <v>1E-4</v>
      </c>
      <c r="CI33" s="229"/>
      <c r="CJ33" s="230" t="s">
        <v>16</v>
      </c>
      <c r="CK33" s="354">
        <v>100</v>
      </c>
      <c r="CL33" s="243"/>
      <c r="CM33" s="230" t="s">
        <v>373</v>
      </c>
      <c r="CN33" s="354">
        <v>4.5659999999999997E-3</v>
      </c>
      <c r="CO33" s="243"/>
      <c r="CP33" s="295" t="s">
        <v>29</v>
      </c>
      <c r="CQ33" s="429">
        <v>25</v>
      </c>
      <c r="CR33" s="229"/>
      <c r="CS33" s="230"/>
      <c r="CT33" s="231"/>
      <c r="CU33" s="229"/>
      <c r="CV33" s="230" t="s">
        <v>15</v>
      </c>
      <c r="CW33" s="408">
        <v>50</v>
      </c>
      <c r="CX33" s="229"/>
      <c r="CY33" s="230" t="s">
        <v>82</v>
      </c>
      <c r="CZ33" s="231" t="s">
        <v>393</v>
      </c>
      <c r="DA33" s="229"/>
      <c r="DB33" s="230" t="s">
        <v>33</v>
      </c>
      <c r="DC33" s="231">
        <v>1</v>
      </c>
      <c r="DD33" s="229"/>
      <c r="DE33" s="230" t="s">
        <v>1207</v>
      </c>
      <c r="DF33" s="231" t="s">
        <v>1199</v>
      </c>
      <c r="DG33" s="229"/>
      <c r="DH33" s="230"/>
      <c r="DI33" s="231"/>
      <c r="DJ33" s="229"/>
      <c r="DK33" s="230" t="s">
        <v>501</v>
      </c>
      <c r="DL33" s="231" t="s">
        <v>2</v>
      </c>
      <c r="DM33" s="229"/>
      <c r="DN33" s="230" t="s">
        <v>313</v>
      </c>
      <c r="DO33" s="237" t="s">
        <v>353</v>
      </c>
      <c r="DP33" s="229"/>
      <c r="DQ33" s="230" t="s">
        <v>82</v>
      </c>
      <c r="DR33" s="231">
        <v>1</v>
      </c>
      <c r="DS33" s="229" t="s">
        <v>29</v>
      </c>
      <c r="DT33" s="230" t="s">
        <v>1281</v>
      </c>
      <c r="DU33" s="231" t="s">
        <v>1286</v>
      </c>
      <c r="DV33" s="229"/>
      <c r="DW33" s="230" t="s">
        <v>33</v>
      </c>
      <c r="DX33" s="231" t="s">
        <v>394</v>
      </c>
      <c r="DY33" s="229"/>
      <c r="DZ33" s="230" t="s">
        <v>1346</v>
      </c>
      <c r="EA33" s="231" t="s">
        <v>1347</v>
      </c>
      <c r="EB33" s="229"/>
      <c r="EC33" s="230"/>
      <c r="ED33" s="231"/>
      <c r="EE33" s="229"/>
      <c r="EF33" s="230"/>
      <c r="EG33" s="231"/>
      <c r="EH33" s="229"/>
      <c r="EI33" s="230"/>
      <c r="EJ33" s="231"/>
      <c r="EK33" s="229"/>
      <c r="EL33" s="230"/>
      <c r="EM33" s="237"/>
      <c r="EN33" s="244"/>
      <c r="EO33" s="269" t="str">
        <f t="shared" si="44"/>
        <v>TDIS</v>
      </c>
      <c r="EP33" s="444" t="s">
        <v>1247</v>
      </c>
      <c r="EQ33" s="360">
        <f t="shared" si="200"/>
        <v>7</v>
      </c>
      <c r="ER33" s="360">
        <f t="shared" si="201"/>
        <v>4</v>
      </c>
      <c r="ES33" s="360">
        <f t="shared" si="202"/>
        <v>3</v>
      </c>
      <c r="ET33" s="360">
        <f t="shared" si="203"/>
        <v>4</v>
      </c>
      <c r="EU33" s="360">
        <f t="shared" si="204"/>
        <v>1</v>
      </c>
      <c r="EV33" s="360">
        <f t="shared" si="205"/>
        <v>13</v>
      </c>
      <c r="EW33" s="360">
        <f t="shared" si="206"/>
        <v>9</v>
      </c>
      <c r="EX33" s="360">
        <f t="shared" si="207"/>
        <v>1</v>
      </c>
      <c r="EY33" s="360">
        <f t="shared" si="208"/>
        <v>1</v>
      </c>
      <c r="EZ33" s="360">
        <f t="shared" si="209"/>
        <v>1</v>
      </c>
      <c r="FA33" s="360">
        <f t="shared" si="210"/>
        <v>1</v>
      </c>
      <c r="FB33" s="360">
        <f t="shared" si="211"/>
        <v>1</v>
      </c>
      <c r="FC33" s="360">
        <f t="shared" si="212"/>
        <v>1</v>
      </c>
      <c r="FD33" s="360">
        <f t="shared" si="213"/>
        <v>1</v>
      </c>
      <c r="FE33" s="360">
        <f t="shared" si="214"/>
        <v>4</v>
      </c>
      <c r="FF33" s="360">
        <f t="shared" si="215"/>
        <v>4</v>
      </c>
      <c r="FG33" s="360">
        <f t="shared" si="216"/>
        <v>4</v>
      </c>
      <c r="FH33" s="360">
        <f t="shared" si="217"/>
        <v>4</v>
      </c>
      <c r="FI33" s="360">
        <f t="shared" si="218"/>
        <v>4</v>
      </c>
      <c r="FJ33" s="360">
        <f t="shared" si="219"/>
        <v>14</v>
      </c>
      <c r="FK33" s="360">
        <f t="shared" si="220"/>
        <v>14</v>
      </c>
      <c r="FL33" s="360">
        <f t="shared" si="221"/>
        <v>3</v>
      </c>
      <c r="FM33" s="360">
        <f t="shared" si="222"/>
        <v>3</v>
      </c>
      <c r="FN33" s="360">
        <f t="shared" si="223"/>
        <v>2</v>
      </c>
      <c r="FO33" s="360">
        <f t="shared" si="224"/>
        <v>6</v>
      </c>
      <c r="FP33" s="360">
        <f t="shared" si="225"/>
        <v>6</v>
      </c>
      <c r="FQ33" s="360">
        <f t="shared" si="226"/>
        <v>3</v>
      </c>
      <c r="FR33" s="360">
        <f t="shared" si="227"/>
        <v>3</v>
      </c>
      <c r="FS33" s="360">
        <f t="shared" si="228"/>
        <v>9</v>
      </c>
      <c r="FT33" s="360">
        <f t="shared" si="45"/>
        <v>14</v>
      </c>
      <c r="FU33" s="360">
        <f t="shared" si="229"/>
        <v>4</v>
      </c>
      <c r="FV33" s="360">
        <f t="shared" si="230"/>
        <v>4</v>
      </c>
      <c r="FW33" s="360">
        <f t="shared" si="231"/>
        <v>4</v>
      </c>
      <c r="FX33" s="360">
        <f t="shared" si="232"/>
        <v>4</v>
      </c>
      <c r="FY33" s="360">
        <f t="shared" si="233"/>
        <v>4</v>
      </c>
      <c r="FZ33" s="360">
        <f t="shared" si="234"/>
        <v>4</v>
      </c>
      <c r="GA33" s="360">
        <f t="shared" si="235"/>
        <v>1</v>
      </c>
      <c r="GB33" s="360">
        <f t="shared" si="236"/>
        <v>5</v>
      </c>
      <c r="GC33" s="360">
        <f t="shared" si="237"/>
        <v>3</v>
      </c>
      <c r="GD33" s="360">
        <f t="shared" si="238"/>
        <v>7</v>
      </c>
      <c r="GE33" s="360">
        <f t="shared" si="239"/>
        <v>4</v>
      </c>
      <c r="GF33" s="360">
        <f t="shared" si="240"/>
        <v>4</v>
      </c>
      <c r="GG33" s="360" t="str">
        <f t="shared" si="241"/>
        <v/>
      </c>
      <c r="GH33" s="360" t="str">
        <f t="shared" si="242"/>
        <v/>
      </c>
      <c r="GI33" s="360" t="str">
        <f t="shared" si="243"/>
        <v/>
      </c>
      <c r="GJ33" s="360" t="str">
        <f t="shared" si="244"/>
        <v/>
      </c>
      <c r="GK33" s="444" t="s">
        <v>1247</v>
      </c>
      <c r="GL33" s="361" t="str">
        <f t="shared" si="46"/>
        <v>nlay</v>
      </c>
      <c r="GM33" s="361" t="str">
        <f t="shared" si="47"/>
        <v>nlay</v>
      </c>
      <c r="GN33" s="361" t="str">
        <f t="shared" si="48"/>
        <v>nlay</v>
      </c>
      <c r="GO33" s="361" t="str">
        <f t="shared" si="49"/>
        <v>nlay</v>
      </c>
      <c r="GP33" s="361" t="str">
        <f t="shared" si="50"/>
        <v>nlay</v>
      </c>
      <c r="GQ33" s="361" t="str">
        <f t="shared" si="51"/>
        <v>nlay</v>
      </c>
      <c r="GR33" s="361" t="str">
        <f t="shared" si="52"/>
        <v>nlay</v>
      </c>
      <c r="GS33" s="361" t="str">
        <f t="shared" si="53"/>
        <v>nlay</v>
      </c>
      <c r="GT33" s="361" t="str">
        <f t="shared" si="54"/>
        <v>nlay</v>
      </c>
      <c r="GU33" s="361" t="str">
        <f t="shared" si="55"/>
        <v>nlay</v>
      </c>
      <c r="GV33" s="361" t="str">
        <f t="shared" si="56"/>
        <v>nlay</v>
      </c>
      <c r="GW33" s="361" t="str">
        <f t="shared" si="57"/>
        <v>nlay</v>
      </c>
      <c r="GX33" s="361" t="str">
        <f t="shared" si="58"/>
        <v>nlay</v>
      </c>
      <c r="GY33" s="361" t="str">
        <f t="shared" si="59"/>
        <v>nlay</v>
      </c>
      <c r="GZ33" s="361" t="str">
        <f t="shared" si="60"/>
        <v>nlay</v>
      </c>
      <c r="HA33" s="361" t="str">
        <f t="shared" si="61"/>
        <v>nlay</v>
      </c>
      <c r="HB33" s="361" t="str">
        <f t="shared" si="62"/>
        <v>nlay</v>
      </c>
      <c r="HC33" s="361" t="str">
        <f t="shared" si="63"/>
        <v>nlay</v>
      </c>
      <c r="HD33" s="361" t="str">
        <f t="shared" si="64"/>
        <v>nlay</v>
      </c>
      <c r="HE33" s="361" t="str">
        <f t="shared" si="65"/>
        <v>nlay</v>
      </c>
      <c r="HF33" s="361" t="str">
        <f t="shared" si="66"/>
        <v>nlay</v>
      </c>
      <c r="HG33" s="361" t="str">
        <f t="shared" si="67"/>
        <v>nlay</v>
      </c>
      <c r="HH33" s="361" t="str">
        <f t="shared" si="68"/>
        <v>nlay</v>
      </c>
      <c r="HI33" s="361" t="str">
        <f t="shared" si="69"/>
        <v>nlay</v>
      </c>
      <c r="HJ33" s="361" t="str">
        <f t="shared" si="70"/>
        <v>nlay</v>
      </c>
      <c r="HK33" s="361" t="str">
        <f t="shared" si="71"/>
        <v>nlay</v>
      </c>
      <c r="HL33" s="361" t="str">
        <f t="shared" si="72"/>
        <v>nlay</v>
      </c>
      <c r="HM33" s="361" t="str">
        <f t="shared" si="73"/>
        <v>nlay</v>
      </c>
      <c r="HN33" s="361" t="str">
        <f t="shared" si="74"/>
        <v>nlay</v>
      </c>
      <c r="HO33" s="361" t="str">
        <f t="shared" si="75"/>
        <v>nlay</v>
      </c>
      <c r="HP33" s="361" t="str">
        <f t="shared" si="76"/>
        <v>nlay</v>
      </c>
      <c r="HQ33" s="361" t="str">
        <f t="shared" si="77"/>
        <v>nlay</v>
      </c>
      <c r="HR33" s="361" t="str">
        <f t="shared" si="78"/>
        <v>nlay</v>
      </c>
      <c r="HS33" s="361" t="str">
        <f t="shared" si="79"/>
        <v>nlay</v>
      </c>
      <c r="HT33" s="361" t="str">
        <f t="shared" si="80"/>
        <v>nlay</v>
      </c>
      <c r="HU33" s="361" t="str">
        <f t="shared" si="81"/>
        <v>nlay</v>
      </c>
      <c r="HV33" s="361" t="str">
        <f t="shared" si="82"/>
        <v>nlay</v>
      </c>
      <c r="HW33" s="361" t="str">
        <f t="shared" si="83"/>
        <v>nlay</v>
      </c>
      <c r="HX33" s="361" t="str">
        <f t="shared" si="84"/>
        <v>nlay</v>
      </c>
      <c r="HY33" s="361" t="str">
        <f t="shared" si="85"/>
        <v>nlay</v>
      </c>
      <c r="HZ33" s="361" t="str">
        <f t="shared" si="86"/>
        <v>nlay</v>
      </c>
      <c r="IA33" s="361" t="str">
        <f t="shared" si="87"/>
        <v>nlay</v>
      </c>
      <c r="IB33" s="361" t="str">
        <f t="shared" si="88"/>
        <v>-</v>
      </c>
      <c r="IC33" s="361" t="str">
        <f t="shared" si="89"/>
        <v>-</v>
      </c>
      <c r="ID33" s="361" t="str">
        <f t="shared" si="90"/>
        <v>-</v>
      </c>
      <c r="IE33" s="361" t="str">
        <f t="shared" si="91"/>
        <v>-</v>
      </c>
      <c r="IF33" s="444" t="s">
        <v>1247</v>
      </c>
      <c r="IG33" s="56">
        <f t="shared" si="245"/>
        <v>1</v>
      </c>
      <c r="IH33" s="56">
        <f t="shared" si="246"/>
        <v>1</v>
      </c>
      <c r="II33" s="56">
        <f t="shared" si="247"/>
        <v>1</v>
      </c>
      <c r="IJ33" s="56">
        <f t="shared" si="248"/>
        <v>1</v>
      </c>
      <c r="IK33" s="56">
        <f t="shared" si="92"/>
        <v>1</v>
      </c>
      <c r="IL33" s="56">
        <f t="shared" si="93"/>
        <v>1</v>
      </c>
      <c r="IM33" s="56">
        <f t="shared" si="94"/>
        <v>1</v>
      </c>
      <c r="IN33" s="56">
        <f t="shared" si="95"/>
        <v>1</v>
      </c>
      <c r="IO33" s="56">
        <f t="shared" si="96"/>
        <v>8</v>
      </c>
      <c r="IP33" s="56">
        <f t="shared" si="97"/>
        <v>27</v>
      </c>
      <c r="IQ33" s="56">
        <f t="shared" si="98"/>
        <v>1</v>
      </c>
      <c r="IR33" s="56">
        <f t="shared" si="99"/>
        <v>4</v>
      </c>
      <c r="IS33" s="56">
        <f t="shared" si="100"/>
        <v>5</v>
      </c>
      <c r="IT33" s="56">
        <f t="shared" si="101"/>
        <v>2</v>
      </c>
      <c r="IU33" s="56">
        <f t="shared" si="102"/>
        <v>200</v>
      </c>
      <c r="IV33" s="56">
        <f t="shared" si="103"/>
        <v>3</v>
      </c>
      <c r="IW33" s="56">
        <f t="shared" si="104"/>
        <v>1</v>
      </c>
      <c r="IX33" s="56">
        <f t="shared" si="105"/>
        <v>1</v>
      </c>
      <c r="IY33" s="56">
        <f t="shared" si="106"/>
        <v>1</v>
      </c>
      <c r="IZ33" s="56">
        <f t="shared" si="107"/>
        <v>14</v>
      </c>
      <c r="JA33" s="56">
        <f t="shared" si="108"/>
        <v>1</v>
      </c>
      <c r="JB33" s="56">
        <f t="shared" si="109"/>
        <v>1</v>
      </c>
      <c r="JC33" s="56">
        <f t="shared" si="110"/>
        <v>1</v>
      </c>
      <c r="JD33" s="56">
        <f t="shared" si="111"/>
        <v>2</v>
      </c>
      <c r="JE33" s="56">
        <f t="shared" si="112"/>
        <v>5</v>
      </c>
      <c r="JF33" s="56">
        <f t="shared" si="113"/>
        <v>5</v>
      </c>
      <c r="JG33" s="56">
        <f t="shared" si="114"/>
        <v>2</v>
      </c>
      <c r="JH33" s="56">
        <f t="shared" si="115"/>
        <v>2</v>
      </c>
      <c r="JI33" s="56">
        <f t="shared" si="116"/>
        <v>41</v>
      </c>
      <c r="JJ33" s="56">
        <f t="shared" si="117"/>
        <v>1</v>
      </c>
      <c r="JK33" s="56">
        <f t="shared" si="118"/>
        <v>2</v>
      </c>
      <c r="JL33" s="56">
        <f t="shared" si="119"/>
        <v>1</v>
      </c>
      <c r="JM33" s="56">
        <f t="shared" si="120"/>
        <v>10</v>
      </c>
      <c r="JN33" s="56">
        <f t="shared" si="121"/>
        <v>3</v>
      </c>
      <c r="JO33" s="56">
        <f t="shared" si="122"/>
        <v>1</v>
      </c>
      <c r="JP33" s="56">
        <f t="shared" si="123"/>
        <v>1</v>
      </c>
      <c r="JQ33" s="56">
        <f t="shared" si="124"/>
        <v>30</v>
      </c>
      <c r="JR33" s="56">
        <f t="shared" si="125"/>
        <v>1</v>
      </c>
      <c r="JS33" s="56">
        <f t="shared" si="126"/>
        <v>3</v>
      </c>
      <c r="JT33" s="56">
        <f t="shared" si="127"/>
        <v>9</v>
      </c>
      <c r="JU33" s="56">
        <f t="shared" si="128"/>
        <v>190</v>
      </c>
      <c r="JV33" s="56">
        <f t="shared" si="129"/>
        <v>3</v>
      </c>
      <c r="JW33" s="56" t="str">
        <f t="shared" si="130"/>
        <v>-</v>
      </c>
      <c r="JX33" s="56" t="str">
        <f t="shared" si="131"/>
        <v>-</v>
      </c>
      <c r="JY33" s="56" t="str">
        <f t="shared" si="132"/>
        <v>-</v>
      </c>
      <c r="JZ33" s="56" t="str">
        <f t="shared" si="133"/>
        <v>-</v>
      </c>
      <c r="KA33" s="444" t="s">
        <v>1247</v>
      </c>
      <c r="KB33" s="360">
        <f>IF(ISNUMBER(INDEX($EQ$15:$GK$521,$B33,EO$11)),MAX(KB$14:KB32)+1,0)</f>
        <v>1</v>
      </c>
      <c r="KC33" s="360">
        <f t="shared" si="249"/>
        <v>119</v>
      </c>
      <c r="KD33" s="373" t="s">
        <v>2</v>
      </c>
      <c r="KE33" s="391" t="str">
        <f t="shared" si="134"/>
        <v>top</v>
      </c>
      <c r="KF33" s="302">
        <f t="shared" si="135"/>
        <v>0</v>
      </c>
      <c r="KG33" s="69"/>
      <c r="KH33" s="391" t="str">
        <f t="shared" si="136"/>
        <v/>
      </c>
      <c r="KI33" s="302" t="str">
        <f t="shared" si="137"/>
        <v/>
      </c>
      <c r="KJ33" s="69"/>
      <c r="KK33" s="391" t="str">
        <f t="shared" si="138"/>
        <v/>
      </c>
      <c r="KL33" s="302" t="str">
        <f t="shared" si="139"/>
        <v/>
      </c>
      <c r="KM33" s="69"/>
      <c r="KN33" s="391" t="str">
        <f t="shared" si="140"/>
        <v/>
      </c>
      <c r="KO33" s="302" t="str">
        <f t="shared" si="141"/>
        <v/>
      </c>
      <c r="KP33" s="69"/>
      <c r="KQ33" s="391" t="str">
        <f t="shared" si="142"/>
        <v/>
      </c>
      <c r="KR33" s="302" t="str">
        <f t="shared" si="143"/>
        <v/>
      </c>
      <c r="KS33" s="69"/>
      <c r="KT33" s="391" t="str">
        <f t="shared" si="144"/>
        <v/>
      </c>
      <c r="KU33" s="302" t="str">
        <f t="shared" si="145"/>
        <v/>
      </c>
      <c r="KV33" s="69"/>
      <c r="KW33" s="391" t="str">
        <f t="shared" si="146"/>
        <v/>
      </c>
      <c r="KX33" s="302" t="str">
        <f t="shared" si="147"/>
        <v/>
      </c>
      <c r="KY33" s="69"/>
      <c r="KZ33" s="283" t="str">
        <f t="shared" si="148"/>
        <v/>
      </c>
      <c r="LA33" s="26"/>
      <c r="LB33" s="246" t="s">
        <v>29</v>
      </c>
      <c r="LC33" s="246" t="s">
        <v>406</v>
      </c>
      <c r="LD33" s="54"/>
      <c r="LE33" s="246" t="s">
        <v>813</v>
      </c>
      <c r="LF33" s="246" t="s">
        <v>420</v>
      </c>
      <c r="LG33" s="246"/>
      <c r="LH33" s="246" t="s">
        <v>426</v>
      </c>
      <c r="LI33" s="305"/>
      <c r="LJ33" s="305"/>
      <c r="LK33" s="305"/>
      <c r="LL33" s="305"/>
      <c r="LM33" s="305"/>
      <c r="LN33" s="63"/>
      <c r="LO33" s="251">
        <f t="shared" si="149"/>
        <v>19</v>
      </c>
      <c r="LP33" s="251">
        <f t="shared" si="150"/>
        <v>19</v>
      </c>
      <c r="LQ33" s="251">
        <f t="shared" si="151"/>
        <v>0</v>
      </c>
      <c r="LR33" s="251">
        <f t="shared" si="152"/>
        <v>19</v>
      </c>
      <c r="LS33" s="251">
        <f t="shared" si="153"/>
        <v>19</v>
      </c>
      <c r="LT33" s="251">
        <f t="shared" si="154"/>
        <v>0</v>
      </c>
      <c r="LU33" s="251">
        <f t="shared" si="155"/>
        <v>19</v>
      </c>
      <c r="LV33" s="251">
        <f t="shared" si="156"/>
        <v>0</v>
      </c>
      <c r="LW33" s="251">
        <f t="shared" si="157"/>
        <v>0</v>
      </c>
      <c r="LX33" s="251">
        <f t="shared" si="158"/>
        <v>0</v>
      </c>
      <c r="LY33" s="251">
        <f t="shared" si="159"/>
        <v>0</v>
      </c>
      <c r="LZ33" s="251">
        <f t="shared" si="160"/>
        <v>0</v>
      </c>
      <c r="MA33" s="63">
        <f t="shared" si="161"/>
        <v>1</v>
      </c>
      <c r="MB33" s="63">
        <f t="shared" si="162"/>
        <v>0</v>
      </c>
      <c r="MC33" s="63">
        <f t="shared" si="251"/>
        <v>19</v>
      </c>
      <c r="MD33" s="63">
        <f t="shared" si="250"/>
        <v>19</v>
      </c>
      <c r="ME33" s="63" t="str">
        <f t="shared" si="163"/>
        <v>top</v>
      </c>
      <c r="MF33" s="315">
        <f t="shared" si="164"/>
        <v>1</v>
      </c>
      <c r="MG33" s="315">
        <f>IF(ISNUMBER(MATCH(EO33,$ME$15:$ME$520,0)),0,MAX(MG$14:MG32)+1)</f>
        <v>0</v>
      </c>
      <c r="MH33" s="315" t="str">
        <f t="shared" si="165"/>
        <v/>
      </c>
      <c r="MI33" s="368">
        <f t="shared" si="166"/>
        <v>19</v>
      </c>
      <c r="MJ33" s="67"/>
      <c r="MK33" s="243" t="str">
        <f t="shared" si="167"/>
        <v>07_DISV_XT3D_GWF</v>
      </c>
      <c r="ML33" s="457" t="s">
        <v>635</v>
      </c>
      <c r="MM33" s="316"/>
      <c r="MN33" s="26">
        <f>IF(IF(ISNUMBER(SEARCH("flopy",MP33))=TRUE,1,0)=1,MAX(MN$15:MN32)+1,"")</f>
        <v>13</v>
      </c>
      <c r="MO33" s="238"/>
      <c r="MP33" s="411" t="s">
        <v>1121</v>
      </c>
      <c r="MQ33" s="26">
        <f>IF(IF(ISNUMBER(SEARCH("flopy",MS33))=TRUE,1,0)=1,MAX(MQ$15:MQ32)+1,"")</f>
        <v>18</v>
      </c>
      <c r="MR33" s="238"/>
      <c r="MS33" s="411" t="s">
        <v>966</v>
      </c>
      <c r="MT33" s="59"/>
      <c r="MU33" s="26" t="str">
        <f>IF(IF(ISNUMBER(SEARCH("flopy",MW33))=TRUE,1,0)=1,MAX(MU$15:MU32)+1,"")</f>
        <v/>
      </c>
      <c r="MV33" s="238" t="str">
        <f t="shared" si="252"/>
        <v/>
      </c>
      <c r="MW33" s="411"/>
      <c r="MX33" s="59"/>
      <c r="MY33" s="59"/>
      <c r="MZ33" s="59"/>
      <c r="NA33" s="59"/>
      <c r="NB33" s="26" t="s">
        <v>2</v>
      </c>
      <c r="NC33" s="59"/>
      <c r="ND33" s="59"/>
      <c r="NE33" s="59"/>
      <c r="NF33" s="59"/>
      <c r="NG33" s="59"/>
      <c r="NH33" s="59"/>
      <c r="NI33" s="59"/>
      <c r="NJ33" s="59"/>
      <c r="NK33" s="26" t="s">
        <v>2</v>
      </c>
      <c r="NL33" s="453" t="s">
        <v>365</v>
      </c>
      <c r="NM33" s="307" t="s">
        <v>2</v>
      </c>
      <c r="NN33" s="59"/>
      <c r="NO33" s="203"/>
      <c r="NP33" s="203"/>
      <c r="NQ33" s="203"/>
      <c r="NR33" s="18"/>
      <c r="NS33" s="155"/>
      <c r="NT33" s="155"/>
      <c r="NU33" s="155"/>
      <c r="NV33" s="155"/>
      <c r="NW33" s="155"/>
      <c r="NX33" s="155"/>
      <c r="NY33" s="155"/>
      <c r="NZ33" s="155"/>
      <c r="OA33" s="155"/>
      <c r="OB33" s="155"/>
      <c r="OC33" s="155"/>
      <c r="OD33" s="82"/>
      <c r="OE33" s="172">
        <v>0.30020328000000007</v>
      </c>
      <c r="OF33" s="111">
        <v>840.8</v>
      </c>
      <c r="OG33" s="112">
        <v>836.96946715696117</v>
      </c>
      <c r="OH33" s="102">
        <v>2.9999902248382999</v>
      </c>
      <c r="OI33" s="115">
        <v>840.1558</v>
      </c>
      <c r="OJ33" s="131">
        <v>28</v>
      </c>
      <c r="OK33" s="162">
        <v>0.30020000000000002</v>
      </c>
      <c r="OL33" s="123">
        <v>835.9</v>
      </c>
      <c r="OM33" s="168"/>
      <c r="ON33" s="127"/>
      <c r="OO33" s="107"/>
      <c r="OP33" s="107"/>
      <c r="OQ33" s="135"/>
      <c r="OR33" s="128">
        <f t="shared" si="253"/>
        <v>0.30020000000000002</v>
      </c>
      <c r="OS33" s="109"/>
      <c r="OT33" s="128">
        <v>0.30020328000000007</v>
      </c>
      <c r="OU33" s="143">
        <f t="shared" si="10"/>
        <v>0.30020000000000002</v>
      </c>
      <c r="OV33" s="143">
        <f t="shared" si="11"/>
        <v>7.2048000000000005</v>
      </c>
      <c r="OW33" s="143">
        <f t="shared" si="12"/>
        <v>432.28800000000001</v>
      </c>
      <c r="OX33" s="143">
        <f t="shared" si="13"/>
        <v>432.28800000000001</v>
      </c>
      <c r="OY33" s="82"/>
      <c r="OZ33" s="59"/>
      <c r="PA33" s="251" t="str">
        <f t="shared" si="168"/>
        <v>top</v>
      </c>
      <c r="PB33" s="251" t="str">
        <f t="shared" si="169"/>
        <v>top</v>
      </c>
      <c r="PC33" s="251" t="str">
        <f t="shared" si="170"/>
        <v>top</v>
      </c>
      <c r="PD33" s="251" t="str">
        <f t="shared" si="171"/>
        <v>top</v>
      </c>
      <c r="PE33" s="251" t="str">
        <f t="shared" si="172"/>
        <v/>
      </c>
      <c r="PF33" s="251" t="str">
        <f t="shared" si="173"/>
        <v>top</v>
      </c>
      <c r="PG33" s="251" t="str">
        <f t="shared" si="174"/>
        <v/>
      </c>
      <c r="PH33" s="251" t="str">
        <f t="shared" si="175"/>
        <v>top</v>
      </c>
      <c r="PI33" s="251" t="str">
        <f t="shared" si="176"/>
        <v/>
      </c>
      <c r="PJ33" s="251" t="str">
        <f t="shared" si="177"/>
        <v>top</v>
      </c>
      <c r="PK33" s="251" t="str">
        <f t="shared" si="178"/>
        <v/>
      </c>
      <c r="PL33" s="251" t="str">
        <f t="shared" si="179"/>
        <v>top</v>
      </c>
      <c r="PM33" s="251" t="str">
        <f t="shared" si="180"/>
        <v>top</v>
      </c>
      <c r="PN33" s="251" t="str">
        <f t="shared" si="181"/>
        <v>top</v>
      </c>
      <c r="PO33" s="251" t="str">
        <f t="shared" si="182"/>
        <v>top</v>
      </c>
      <c r="PP33" s="251" t="str">
        <f t="shared" si="183"/>
        <v>top</v>
      </c>
      <c r="PQ33" s="251" t="str">
        <f t="shared" si="184"/>
        <v>top</v>
      </c>
      <c r="PR33" s="251" t="str">
        <f t="shared" si="185"/>
        <v>top</v>
      </c>
      <c r="PS33" s="251" t="str">
        <f t="shared" si="186"/>
        <v>top</v>
      </c>
      <c r="PT33" s="251" t="str">
        <f t="shared" si="187"/>
        <v>top</v>
      </c>
      <c r="PU33" s="251" t="str">
        <f t="shared" si="188"/>
        <v>top</v>
      </c>
      <c r="PV33" s="251" t="str">
        <f t="shared" si="189"/>
        <v/>
      </c>
      <c r="PW33" s="251" t="str">
        <f t="shared" si="190"/>
        <v>top</v>
      </c>
      <c r="PX33" s="251" t="str">
        <f t="shared" si="191"/>
        <v/>
      </c>
      <c r="PY33" s="251" t="str">
        <f t="shared" si="192"/>
        <v>top</v>
      </c>
      <c r="PZ33" s="251" t="str">
        <f t="shared" si="193"/>
        <v>top</v>
      </c>
      <c r="QA33" s="251" t="str">
        <f t="shared" si="194"/>
        <v>top</v>
      </c>
      <c r="QB33" s="251" t="str">
        <f t="shared" si="195"/>
        <v>top</v>
      </c>
      <c r="QC33" s="251" t="str">
        <f t="shared" si="196"/>
        <v>top</v>
      </c>
      <c r="QD33" s="251" t="str">
        <f t="shared" si="197"/>
        <v>top</v>
      </c>
      <c r="QE33" s="251" t="str">
        <f t="shared" si="198"/>
        <v>top</v>
      </c>
      <c r="QF33" s="63">
        <f t="shared" si="199"/>
        <v>22</v>
      </c>
      <c r="QG33" s="26" t="s">
        <v>2</v>
      </c>
      <c r="QH33" s="59"/>
      <c r="QI33" s="59"/>
      <c r="QJ33" s="59"/>
      <c r="QK33" s="59"/>
      <c r="QL33" s="59"/>
      <c r="QM33" s="59"/>
      <c r="QN33" s="59"/>
    </row>
    <row r="34" spans="1:456" s="3" customFormat="1" ht="6" customHeight="1" x14ac:dyDescent="0.15">
      <c r="A34" s="54"/>
      <c r="B34" s="447">
        <f t="shared" si="43"/>
        <v>20</v>
      </c>
      <c r="C34" s="74" t="s">
        <v>27</v>
      </c>
      <c r="D34" s="339" t="s">
        <v>851</v>
      </c>
      <c r="E34" s="59"/>
      <c r="F34" s="229"/>
      <c r="G34" s="295" t="s">
        <v>44</v>
      </c>
      <c r="H34" s="295" t="s">
        <v>2</v>
      </c>
      <c r="I34" s="229"/>
      <c r="J34" s="295" t="s">
        <v>51</v>
      </c>
      <c r="K34" s="295">
        <v>0.05</v>
      </c>
      <c r="L34" s="229"/>
      <c r="M34" s="295" t="s">
        <v>82</v>
      </c>
      <c r="N34" s="295" t="s">
        <v>220</v>
      </c>
      <c r="O34" s="229"/>
      <c r="P34" s="295" t="s">
        <v>1</v>
      </c>
      <c r="Q34" s="295" t="s">
        <v>81</v>
      </c>
      <c r="R34" s="229"/>
      <c r="S34" s="295" t="s">
        <v>21</v>
      </c>
      <c r="T34" s="295">
        <v>2</v>
      </c>
      <c r="U34" s="229"/>
      <c r="V34" s="295" t="s">
        <v>140</v>
      </c>
      <c r="W34" s="295" t="s">
        <v>2</v>
      </c>
      <c r="X34" s="229"/>
      <c r="Y34" s="295" t="s">
        <v>169</v>
      </c>
      <c r="Z34" s="295">
        <f>0.001/Z33</f>
        <v>5.0000000000000001E-3</v>
      </c>
      <c r="AA34" s="229"/>
      <c r="AB34" s="295" t="s">
        <v>11</v>
      </c>
      <c r="AC34" s="295">
        <f>0.005*86400</f>
        <v>432</v>
      </c>
      <c r="AD34" s="229"/>
      <c r="AE34" s="295" t="s">
        <v>19</v>
      </c>
      <c r="AF34" s="295">
        <v>1.0000000000000001E-5</v>
      </c>
      <c r="AG34" s="229"/>
      <c r="AH34" s="295" t="s">
        <v>172</v>
      </c>
      <c r="AI34" s="295">
        <f>10/100/365</f>
        <v>2.7397260273972606E-4</v>
      </c>
      <c r="AJ34" s="229"/>
      <c r="AK34" s="295" t="s">
        <v>17</v>
      </c>
      <c r="AL34" s="295">
        <v>0</v>
      </c>
      <c r="AM34" s="229"/>
      <c r="AN34" s="295" t="s">
        <v>41</v>
      </c>
      <c r="AO34" s="295">
        <v>0.17599999999999999</v>
      </c>
      <c r="AP34" s="243"/>
      <c r="AQ34" s="295" t="s">
        <v>646</v>
      </c>
      <c r="AR34" s="290" t="s">
        <v>648</v>
      </c>
      <c r="AS34" s="243"/>
      <c r="AT34" s="295" t="s">
        <v>405</v>
      </c>
      <c r="AU34" s="290">
        <v>1</v>
      </c>
      <c r="AV34" s="229"/>
      <c r="AW34" s="230"/>
      <c r="AX34" s="231"/>
      <c r="AY34" s="229"/>
      <c r="AZ34" s="295" t="s">
        <v>13</v>
      </c>
      <c r="BA34" s="295">
        <v>9.9999999999999995E-7</v>
      </c>
      <c r="BB34" s="229"/>
      <c r="BC34" s="295" t="s">
        <v>82</v>
      </c>
      <c r="BD34" s="295" t="s">
        <v>717</v>
      </c>
      <c r="BE34" s="229"/>
      <c r="BF34" s="295" t="s">
        <v>397</v>
      </c>
      <c r="BG34" s="295" t="s">
        <v>401</v>
      </c>
      <c r="BH34" s="229" t="s">
        <v>6</v>
      </c>
      <c r="BI34" s="295" t="s">
        <v>397</v>
      </c>
      <c r="BJ34" s="295">
        <v>-100</v>
      </c>
      <c r="BK34" s="243" t="s">
        <v>1226</v>
      </c>
      <c r="BL34" s="295" t="s">
        <v>11</v>
      </c>
      <c r="BM34" s="429">
        <v>5</v>
      </c>
      <c r="BN34" s="243" t="s">
        <v>1226</v>
      </c>
      <c r="BO34" s="295" t="s">
        <v>11</v>
      </c>
      <c r="BP34" s="429">
        <v>1</v>
      </c>
      <c r="BQ34" s="229"/>
      <c r="BR34" s="295" t="s">
        <v>13</v>
      </c>
      <c r="BS34" s="295">
        <v>9.9999999999999995E-7</v>
      </c>
      <c r="BT34" s="243"/>
      <c r="BU34" s="295" t="s">
        <v>422</v>
      </c>
      <c r="BV34" s="290">
        <v>141.58000000000001</v>
      </c>
      <c r="BW34" s="243"/>
      <c r="BX34" s="295" t="s">
        <v>452</v>
      </c>
      <c r="BY34" s="290">
        <v>1E-4</v>
      </c>
      <c r="BZ34" s="229"/>
      <c r="CA34" s="230" t="s">
        <v>15</v>
      </c>
      <c r="CB34" s="231">
        <v>500</v>
      </c>
      <c r="CC34" s="229" t="s">
        <v>810</v>
      </c>
      <c r="CD34" s="230" t="s">
        <v>802</v>
      </c>
      <c r="CE34" s="354">
        <v>15</v>
      </c>
      <c r="CF34" s="229"/>
      <c r="CG34" s="230" t="s">
        <v>895</v>
      </c>
      <c r="CH34" s="354">
        <v>-1767</v>
      </c>
      <c r="CI34" s="229"/>
      <c r="CJ34" s="230" t="s">
        <v>12</v>
      </c>
      <c r="CK34" s="354">
        <v>1.0000000000000001E-9</v>
      </c>
      <c r="CL34" s="243"/>
      <c r="CM34" s="230" t="s">
        <v>409</v>
      </c>
      <c r="CN34" s="354">
        <v>0</v>
      </c>
      <c r="CO34" s="243" t="s">
        <v>1226</v>
      </c>
      <c r="CP34" s="295" t="s">
        <v>11</v>
      </c>
      <c r="CQ34" s="429">
        <v>1</v>
      </c>
      <c r="CR34" s="229"/>
      <c r="CS34" s="230" t="s">
        <v>721</v>
      </c>
      <c r="CT34" s="231" t="s">
        <v>713</v>
      </c>
      <c r="CU34" s="229"/>
      <c r="CV34" s="230" t="s">
        <v>16</v>
      </c>
      <c r="CW34" s="231">
        <v>100</v>
      </c>
      <c r="CX34" s="229"/>
      <c r="CY34" s="230" t="s">
        <v>15</v>
      </c>
      <c r="CZ34" s="354">
        <v>50</v>
      </c>
      <c r="DA34" s="229"/>
      <c r="DB34" s="230" t="s">
        <v>0</v>
      </c>
      <c r="DC34" s="231">
        <v>1</v>
      </c>
      <c r="DD34" s="229"/>
      <c r="DE34" s="230" t="s">
        <v>1208</v>
      </c>
      <c r="DF34" s="231" t="s">
        <v>1200</v>
      </c>
      <c r="DG34" s="229"/>
      <c r="DH34" s="230" t="s">
        <v>49</v>
      </c>
      <c r="DI34" s="231">
        <v>0.1</v>
      </c>
      <c r="DJ34" s="229"/>
      <c r="DK34" s="230" t="s">
        <v>197</v>
      </c>
      <c r="DL34" s="231">
        <v>85</v>
      </c>
      <c r="DM34" s="229"/>
      <c r="DN34" s="230" t="s">
        <v>33</v>
      </c>
      <c r="DO34" s="231" t="s">
        <v>354</v>
      </c>
      <c r="DP34" s="229"/>
      <c r="DQ34" s="230" t="s">
        <v>15</v>
      </c>
      <c r="DR34" s="354">
        <v>100</v>
      </c>
      <c r="DS34" s="229" t="s">
        <v>6</v>
      </c>
      <c r="DT34" s="230" t="s">
        <v>370</v>
      </c>
      <c r="DU34" s="237" t="s">
        <v>1285</v>
      </c>
      <c r="DV34" s="229"/>
      <c r="DW34" s="230" t="s">
        <v>82</v>
      </c>
      <c r="DX34" s="231" t="s">
        <v>393</v>
      </c>
      <c r="DY34" s="229"/>
      <c r="DZ34" s="230" t="s">
        <v>1348</v>
      </c>
      <c r="EA34" s="231">
        <v>11</v>
      </c>
      <c r="EB34" s="229"/>
      <c r="EC34" s="230"/>
      <c r="ED34" s="231"/>
      <c r="EE34" s="229"/>
      <c r="EF34" s="230"/>
      <c r="EG34" s="231"/>
      <c r="EH34" s="229"/>
      <c r="EI34" s="230"/>
      <c r="EJ34" s="231"/>
      <c r="EK34" s="229"/>
      <c r="EL34" s="230"/>
      <c r="EM34" s="231"/>
      <c r="EN34" s="244"/>
      <c r="EO34" s="269" t="str">
        <f t="shared" si="44"/>
        <v>icelltype_str</v>
      </c>
      <c r="EP34" s="444" t="s">
        <v>1247</v>
      </c>
      <c r="EQ34" s="360">
        <f t="shared" si="200"/>
        <v>8</v>
      </c>
      <c r="ER34" s="360">
        <f t="shared" si="201"/>
        <v>6</v>
      </c>
      <c r="ES34" s="360">
        <f t="shared" si="202"/>
        <v>5</v>
      </c>
      <c r="ET34" s="360">
        <f t="shared" si="203"/>
        <v>6</v>
      </c>
      <c r="EU34" s="360">
        <f t="shared" si="204"/>
        <v>3</v>
      </c>
      <c r="EV34" s="360">
        <f t="shared" si="205"/>
        <v>15</v>
      </c>
      <c r="EW34" s="360">
        <f t="shared" si="206"/>
        <v>11</v>
      </c>
      <c r="EX34" s="360">
        <f t="shared" si="207"/>
        <v>3</v>
      </c>
      <c r="EY34" s="360">
        <f t="shared" si="208"/>
        <v>3</v>
      </c>
      <c r="EZ34" s="360">
        <f t="shared" si="209"/>
        <v>3</v>
      </c>
      <c r="FA34" s="360">
        <f t="shared" si="210"/>
        <v>3</v>
      </c>
      <c r="FB34" s="360">
        <f t="shared" si="211"/>
        <v>3</v>
      </c>
      <c r="FC34" s="360">
        <f t="shared" si="212"/>
        <v>2</v>
      </c>
      <c r="FD34" s="360">
        <f t="shared" si="213"/>
        <v>3</v>
      </c>
      <c r="FE34" s="360">
        <f t="shared" si="214"/>
        <v>6</v>
      </c>
      <c r="FF34" s="360">
        <f t="shared" si="215"/>
        <v>5</v>
      </c>
      <c r="FG34" s="360">
        <f t="shared" si="216"/>
        <v>5</v>
      </c>
      <c r="FH34" s="360">
        <f t="shared" si="217"/>
        <v>16</v>
      </c>
      <c r="FI34" s="360">
        <f t="shared" si="218"/>
        <v>16</v>
      </c>
      <c r="FJ34" s="360">
        <f t="shared" si="219"/>
        <v>16</v>
      </c>
      <c r="FK34" s="360">
        <f t="shared" si="220"/>
        <v>16</v>
      </c>
      <c r="FL34" s="360">
        <f t="shared" si="221"/>
        <v>6</v>
      </c>
      <c r="FM34" s="360">
        <f t="shared" si="222"/>
        <v>6</v>
      </c>
      <c r="FN34" s="360">
        <f t="shared" si="223"/>
        <v>3</v>
      </c>
      <c r="FO34" s="360">
        <f t="shared" si="224"/>
        <v>8</v>
      </c>
      <c r="FP34" s="360">
        <f t="shared" si="225"/>
        <v>8</v>
      </c>
      <c r="FQ34" s="360">
        <f t="shared" si="226"/>
        <v>6</v>
      </c>
      <c r="FR34" s="360">
        <f t="shared" si="227"/>
        <v>6</v>
      </c>
      <c r="FS34" s="360">
        <f t="shared" si="228"/>
        <v>11</v>
      </c>
      <c r="FT34" s="360">
        <f t="shared" si="45"/>
        <v>16</v>
      </c>
      <c r="FU34" s="360">
        <f t="shared" si="229"/>
        <v>24</v>
      </c>
      <c r="FV34" s="360">
        <f t="shared" si="230"/>
        <v>6</v>
      </c>
      <c r="FW34" s="360">
        <f t="shared" si="231"/>
        <v>6</v>
      </c>
      <c r="FX34" s="360">
        <f t="shared" si="232"/>
        <v>6</v>
      </c>
      <c r="FY34" s="360">
        <f t="shared" si="233"/>
        <v>6</v>
      </c>
      <c r="FZ34" s="360">
        <f t="shared" si="234"/>
        <v>6</v>
      </c>
      <c r="GA34" s="360">
        <f t="shared" si="235"/>
        <v>3</v>
      </c>
      <c r="GB34" s="360">
        <f t="shared" si="236"/>
        <v>4</v>
      </c>
      <c r="GC34" s="360">
        <f t="shared" si="237"/>
        <v>5</v>
      </c>
      <c r="GD34" s="360">
        <f t="shared" si="238"/>
        <v>9</v>
      </c>
      <c r="GE34" s="360">
        <f t="shared" si="239"/>
        <v>5</v>
      </c>
      <c r="GF34" s="360">
        <f t="shared" si="240"/>
        <v>5</v>
      </c>
      <c r="GG34" s="360" t="str">
        <f t="shared" si="241"/>
        <v/>
      </c>
      <c r="GH34" s="360" t="str">
        <f t="shared" si="242"/>
        <v/>
      </c>
      <c r="GI34" s="360" t="str">
        <f t="shared" si="243"/>
        <v/>
      </c>
      <c r="GJ34" s="360" t="str">
        <f t="shared" si="244"/>
        <v/>
      </c>
      <c r="GK34" s="444" t="s">
        <v>1247</v>
      </c>
      <c r="GL34" s="361" t="str">
        <f t="shared" si="46"/>
        <v>ncol</v>
      </c>
      <c r="GM34" s="361" t="str">
        <f t="shared" si="47"/>
        <v>ncol</v>
      </c>
      <c r="GN34" s="361" t="str">
        <f t="shared" si="48"/>
        <v>ncol</v>
      </c>
      <c r="GO34" s="361" t="str">
        <f t="shared" si="49"/>
        <v>ncol</v>
      </c>
      <c r="GP34" s="361" t="str">
        <f t="shared" si="50"/>
        <v>ncol</v>
      </c>
      <c r="GQ34" s="361" t="str">
        <f t="shared" si="51"/>
        <v>ncol</v>
      </c>
      <c r="GR34" s="361" t="str">
        <f t="shared" si="52"/>
        <v>ncol</v>
      </c>
      <c r="GS34" s="361" t="str">
        <f t="shared" si="53"/>
        <v>ncol</v>
      </c>
      <c r="GT34" s="361" t="str">
        <f t="shared" si="54"/>
        <v>ncol</v>
      </c>
      <c r="GU34" s="361" t="str">
        <f t="shared" si="55"/>
        <v>ncol</v>
      </c>
      <c r="GV34" s="361" t="str">
        <f t="shared" si="56"/>
        <v>ncol</v>
      </c>
      <c r="GW34" s="361" t="str">
        <f t="shared" si="57"/>
        <v>ncol</v>
      </c>
      <c r="GX34" s="361" t="str">
        <f t="shared" si="58"/>
        <v>ncol</v>
      </c>
      <c r="GY34" s="361" t="str">
        <f t="shared" si="59"/>
        <v>ncol</v>
      </c>
      <c r="GZ34" s="361" t="str">
        <f t="shared" si="60"/>
        <v>ncol</v>
      </c>
      <c r="HA34" s="361" t="str">
        <f t="shared" si="61"/>
        <v>ncol</v>
      </c>
      <c r="HB34" s="361" t="str">
        <f t="shared" si="62"/>
        <v>ncol</v>
      </c>
      <c r="HC34" s="361" t="str">
        <f t="shared" si="63"/>
        <v>ncol</v>
      </c>
      <c r="HD34" s="361" t="str">
        <f t="shared" si="64"/>
        <v>ncol</v>
      </c>
      <c r="HE34" s="361" t="str">
        <f t="shared" si="65"/>
        <v>ncol</v>
      </c>
      <c r="HF34" s="361" t="str">
        <f t="shared" si="66"/>
        <v>ncol</v>
      </c>
      <c r="HG34" s="361" t="str">
        <f t="shared" si="67"/>
        <v>ncol</v>
      </c>
      <c r="HH34" s="361" t="str">
        <f t="shared" si="68"/>
        <v>ncol</v>
      </c>
      <c r="HI34" s="361" t="str">
        <f t="shared" si="69"/>
        <v>ncol</v>
      </c>
      <c r="HJ34" s="361" t="str">
        <f t="shared" si="70"/>
        <v>ncol</v>
      </c>
      <c r="HK34" s="361" t="str">
        <f t="shared" si="71"/>
        <v>ncol</v>
      </c>
      <c r="HL34" s="361" t="str">
        <f t="shared" si="72"/>
        <v>ncol</v>
      </c>
      <c r="HM34" s="361" t="str">
        <f t="shared" si="73"/>
        <v>ncol</v>
      </c>
      <c r="HN34" s="361" t="str">
        <f t="shared" si="74"/>
        <v>ncol</v>
      </c>
      <c r="HO34" s="361" t="str">
        <f t="shared" si="75"/>
        <v>ncol</v>
      </c>
      <c r="HP34" s="361" t="str">
        <f t="shared" si="76"/>
        <v>ncol</v>
      </c>
      <c r="HQ34" s="361" t="str">
        <f t="shared" si="77"/>
        <v>ncol</v>
      </c>
      <c r="HR34" s="361" t="str">
        <f t="shared" si="78"/>
        <v>ncol</v>
      </c>
      <c r="HS34" s="361" t="str">
        <f t="shared" si="79"/>
        <v>ncol</v>
      </c>
      <c r="HT34" s="361" t="str">
        <f t="shared" si="80"/>
        <v>ncol</v>
      </c>
      <c r="HU34" s="361" t="str">
        <f t="shared" si="81"/>
        <v>ncol</v>
      </c>
      <c r="HV34" s="361" t="str">
        <f t="shared" si="82"/>
        <v>ncol</v>
      </c>
      <c r="HW34" s="361" t="str">
        <f t="shared" si="83"/>
        <v>ncol</v>
      </c>
      <c r="HX34" s="361" t="str">
        <f t="shared" si="84"/>
        <v>ncol</v>
      </c>
      <c r="HY34" s="361" t="str">
        <f t="shared" si="85"/>
        <v>ncol</v>
      </c>
      <c r="HZ34" s="361" t="str">
        <f t="shared" si="86"/>
        <v>ncol</v>
      </c>
      <c r="IA34" s="361" t="str">
        <f t="shared" si="87"/>
        <v>ncol</v>
      </c>
      <c r="IB34" s="361" t="str">
        <f t="shared" si="88"/>
        <v>-</v>
      </c>
      <c r="IC34" s="361" t="str">
        <f t="shared" si="89"/>
        <v>-</v>
      </c>
      <c r="ID34" s="361" t="str">
        <f t="shared" si="90"/>
        <v>-</v>
      </c>
      <c r="IE34" s="361" t="str">
        <f t="shared" si="91"/>
        <v>-</v>
      </c>
      <c r="IF34" s="444" t="s">
        <v>1247</v>
      </c>
      <c r="IG34" s="56">
        <f t="shared" si="245"/>
        <v>101</v>
      </c>
      <c r="IH34" s="56">
        <f t="shared" si="246"/>
        <v>101</v>
      </c>
      <c r="II34" s="56">
        <f t="shared" si="247"/>
        <v>46</v>
      </c>
      <c r="IJ34" s="56">
        <f t="shared" si="248"/>
        <v>100</v>
      </c>
      <c r="IK34" s="56">
        <f t="shared" si="92"/>
        <v>31</v>
      </c>
      <c r="IL34" s="56">
        <f t="shared" si="93"/>
        <v>40</v>
      </c>
      <c r="IM34" s="56">
        <f t="shared" si="94"/>
        <v>40</v>
      </c>
      <c r="IN34" s="56">
        <f t="shared" si="95"/>
        <v>31</v>
      </c>
      <c r="IO34" s="56">
        <f t="shared" si="96"/>
        <v>21</v>
      </c>
      <c r="IP34" s="56">
        <f t="shared" si="97"/>
        <v>50</v>
      </c>
      <c r="IQ34" s="56">
        <f t="shared" si="98"/>
        <v>14</v>
      </c>
      <c r="IR34" s="56">
        <f t="shared" si="99"/>
        <v>28</v>
      </c>
      <c r="IS34" s="56">
        <f t="shared" si="100"/>
        <v>15</v>
      </c>
      <c r="IT34" s="56">
        <f t="shared" si="101"/>
        <v>15</v>
      </c>
      <c r="IU34" s="56">
        <f t="shared" si="102"/>
        <v>100</v>
      </c>
      <c r="IV34" s="56">
        <f t="shared" si="103"/>
        <v>10</v>
      </c>
      <c r="IW34" s="56">
        <f t="shared" si="104"/>
        <v>10</v>
      </c>
      <c r="IX34" s="56">
        <f t="shared" si="105"/>
        <v>7</v>
      </c>
      <c r="IY34" s="56">
        <f t="shared" si="106"/>
        <v>7</v>
      </c>
      <c r="IZ34" s="56">
        <f t="shared" si="107"/>
        <v>40</v>
      </c>
      <c r="JA34" s="56">
        <f t="shared" si="108"/>
        <v>80</v>
      </c>
      <c r="JB34" s="56">
        <f t="shared" si="109"/>
        <v>10</v>
      </c>
      <c r="JC34" s="56">
        <f t="shared" si="110"/>
        <v>15</v>
      </c>
      <c r="JD34" s="56">
        <f t="shared" si="111"/>
        <v>10</v>
      </c>
      <c r="JE34" s="56">
        <f t="shared" si="112"/>
        <v>17</v>
      </c>
      <c r="JF34" s="56">
        <f t="shared" si="113"/>
        <v>17</v>
      </c>
      <c r="JG34" s="56">
        <f t="shared" si="114"/>
        <v>101</v>
      </c>
      <c r="JH34" s="56">
        <f t="shared" si="115"/>
        <v>101</v>
      </c>
      <c r="JI34" s="56">
        <f t="shared" si="116"/>
        <v>27</v>
      </c>
      <c r="JJ34" s="56">
        <f t="shared" si="117"/>
        <v>51</v>
      </c>
      <c r="JK34" s="56">
        <f t="shared" si="118"/>
        <v>10</v>
      </c>
      <c r="JL34" s="56">
        <f t="shared" si="119"/>
        <v>51</v>
      </c>
      <c r="JM34" s="56">
        <f t="shared" si="120"/>
        <v>51</v>
      </c>
      <c r="JN34" s="56">
        <f t="shared" si="121"/>
        <v>20</v>
      </c>
      <c r="JO34" s="56">
        <f t="shared" si="122"/>
        <v>1</v>
      </c>
      <c r="JP34" s="56">
        <f t="shared" si="123"/>
        <v>122</v>
      </c>
      <c r="JQ34" s="56">
        <f t="shared" si="124"/>
        <v>100</v>
      </c>
      <c r="JR34" s="56">
        <f t="shared" si="125"/>
        <v>100</v>
      </c>
      <c r="JS34" s="56">
        <f t="shared" si="126"/>
        <v>15</v>
      </c>
      <c r="JT34" s="56">
        <f t="shared" si="127"/>
        <v>49</v>
      </c>
      <c r="JU34" s="56">
        <f t="shared" si="128"/>
        <v>100</v>
      </c>
      <c r="JV34" s="56">
        <f t="shared" si="129"/>
        <v>35</v>
      </c>
      <c r="JW34" s="56" t="str">
        <f t="shared" si="130"/>
        <v>-</v>
      </c>
      <c r="JX34" s="56" t="str">
        <f t="shared" si="131"/>
        <v>-</v>
      </c>
      <c r="JY34" s="56" t="str">
        <f t="shared" si="132"/>
        <v>-</v>
      </c>
      <c r="JZ34" s="56" t="str">
        <f t="shared" si="133"/>
        <v>-</v>
      </c>
      <c r="KA34" s="444" t="s">
        <v>1247</v>
      </c>
      <c r="KB34" s="360">
        <f>IF(ISNUMBER(INDEX($EQ$15:$GK$521,$B34,EO$11)),MAX(KB$14:KB33)+1,0)</f>
        <v>2</v>
      </c>
      <c r="KC34" s="360">
        <f t="shared" si="249"/>
        <v>177</v>
      </c>
      <c r="KD34" s="373" t="s">
        <v>2</v>
      </c>
      <c r="KE34" s="391" t="str">
        <f t="shared" si="134"/>
        <v>botm</v>
      </c>
      <c r="KF34" s="302">
        <f t="shared" si="135"/>
        <v>-30.5</v>
      </c>
      <c r="KG34" s="69"/>
      <c r="KH34" s="391" t="str">
        <f t="shared" si="136"/>
        <v/>
      </c>
      <c r="KI34" s="302" t="str">
        <f t="shared" si="137"/>
        <v/>
      </c>
      <c r="KJ34" s="69"/>
      <c r="KK34" s="391" t="str">
        <f t="shared" si="138"/>
        <v/>
      </c>
      <c r="KL34" s="302" t="str">
        <f t="shared" si="139"/>
        <v/>
      </c>
      <c r="KM34" s="69"/>
      <c r="KN34" s="391" t="str">
        <f t="shared" si="140"/>
        <v/>
      </c>
      <c r="KO34" s="302" t="str">
        <f t="shared" si="141"/>
        <v/>
      </c>
      <c r="KP34" s="69"/>
      <c r="KQ34" s="391" t="str">
        <f t="shared" si="142"/>
        <v/>
      </c>
      <c r="KR34" s="302" t="str">
        <f t="shared" si="143"/>
        <v/>
      </c>
      <c r="KS34" s="69"/>
      <c r="KT34" s="391" t="str">
        <f t="shared" si="144"/>
        <v/>
      </c>
      <c r="KU34" s="302" t="str">
        <f t="shared" si="145"/>
        <v/>
      </c>
      <c r="KV34" s="69"/>
      <c r="KW34" s="391" t="str">
        <f t="shared" si="146"/>
        <v/>
      </c>
      <c r="KX34" s="302" t="str">
        <f t="shared" si="147"/>
        <v/>
      </c>
      <c r="KY34" s="69"/>
      <c r="KZ34" s="283" t="str">
        <f t="shared" si="148"/>
        <v/>
      </c>
      <c r="LA34" s="26"/>
      <c r="LB34" s="246" t="s">
        <v>6</v>
      </c>
      <c r="LC34" s="246" t="s">
        <v>407</v>
      </c>
      <c r="LD34" s="246"/>
      <c r="LE34" s="54"/>
      <c r="LF34" s="54" t="s">
        <v>786</v>
      </c>
      <c r="LG34" s="246"/>
      <c r="LH34" s="246" t="s">
        <v>923</v>
      </c>
      <c r="LI34" s="305"/>
      <c r="LJ34" s="305"/>
      <c r="LK34" s="305"/>
      <c r="LL34" s="305"/>
      <c r="LM34" s="305"/>
      <c r="LN34" s="63"/>
      <c r="LO34" s="251">
        <f t="shared" si="149"/>
        <v>20</v>
      </c>
      <c r="LP34" s="251">
        <f t="shared" si="150"/>
        <v>20</v>
      </c>
      <c r="LQ34" s="251">
        <f t="shared" si="151"/>
        <v>0</v>
      </c>
      <c r="LR34" s="251">
        <f t="shared" si="152"/>
        <v>0</v>
      </c>
      <c r="LS34" s="251">
        <f t="shared" si="153"/>
        <v>20</v>
      </c>
      <c r="LT34" s="251">
        <f t="shared" si="154"/>
        <v>0</v>
      </c>
      <c r="LU34" s="251">
        <f t="shared" si="155"/>
        <v>20</v>
      </c>
      <c r="LV34" s="251">
        <f t="shared" si="156"/>
        <v>0</v>
      </c>
      <c r="LW34" s="251">
        <f t="shared" si="157"/>
        <v>0</v>
      </c>
      <c r="LX34" s="251">
        <f t="shared" si="158"/>
        <v>0</v>
      </c>
      <c r="LY34" s="251">
        <f t="shared" si="159"/>
        <v>0</v>
      </c>
      <c r="LZ34" s="251">
        <f t="shared" si="160"/>
        <v>0</v>
      </c>
      <c r="MA34" s="63">
        <f t="shared" si="161"/>
        <v>1</v>
      </c>
      <c r="MB34" s="63">
        <f t="shared" si="162"/>
        <v>0</v>
      </c>
      <c r="MC34" s="63">
        <f t="shared" si="251"/>
        <v>20</v>
      </c>
      <c r="MD34" s="63">
        <f t="shared" si="250"/>
        <v>20</v>
      </c>
      <c r="ME34" s="63" t="str">
        <f t="shared" si="163"/>
        <v>botm</v>
      </c>
      <c r="MF34" s="315" t="e">
        <f t="shared" si="164"/>
        <v>#N/A</v>
      </c>
      <c r="MG34" s="315">
        <f>IF(ISNUMBER(MATCH(EO34,$ME$15:$ME$520,0)),0,MAX(MG$14:MG33)+1)</f>
        <v>1</v>
      </c>
      <c r="MH34" s="315" t="str">
        <f t="shared" si="165"/>
        <v/>
      </c>
      <c r="MI34" s="368">
        <f t="shared" si="166"/>
        <v>20</v>
      </c>
      <c r="MJ34" s="67"/>
      <c r="MK34" s="243" t="str">
        <f t="shared" si="167"/>
        <v>08_nwt-p02</v>
      </c>
      <c r="ML34" s="457" t="s">
        <v>635</v>
      </c>
      <c r="MM34" s="316"/>
      <c r="MN34" s="26">
        <f>IF(IF(ISNUMBER(SEARCH("flopy",MP34))=TRUE,1,0)=1,MAX(MN$15:MN33)+1,"")</f>
        <v>14</v>
      </c>
      <c r="MO34" s="238"/>
      <c r="MP34" s="411" t="s">
        <v>1122</v>
      </c>
      <c r="MQ34" s="26">
        <f>IF(IF(ISNUMBER(SEARCH("flopy",MS34))=TRUE,1,0)=1,MAX(MQ$15:MQ33)+1,"")</f>
        <v>19</v>
      </c>
      <c r="MR34" s="238"/>
      <c r="MS34" s="411" t="s">
        <v>967</v>
      </c>
      <c r="MT34" s="59"/>
      <c r="MU34" s="26" t="str">
        <f>IF(IF(ISNUMBER(SEARCH("flopy",MW34))=TRUE,1,0)=1,MAX(MU$15:MU33)+1,"")</f>
        <v/>
      </c>
      <c r="MV34" s="238" t="str">
        <f t="shared" si="252"/>
        <v/>
      </c>
      <c r="MW34" s="411"/>
      <c r="MX34" s="59"/>
      <c r="MY34" s="59"/>
      <c r="MZ34" s="59"/>
      <c r="NA34" s="59"/>
      <c r="NB34" s="26" t="s">
        <v>2</v>
      </c>
      <c r="NC34" s="59"/>
      <c r="ND34" s="59"/>
      <c r="NE34" s="59"/>
      <c r="NF34" s="59"/>
      <c r="NG34" s="59"/>
      <c r="NH34" s="59"/>
      <c r="NI34" s="59"/>
      <c r="NJ34" s="59"/>
      <c r="NK34" s="26" t="s">
        <v>2</v>
      </c>
      <c r="NL34" s="453" t="s">
        <v>366</v>
      </c>
      <c r="NM34" s="307" t="s">
        <v>2</v>
      </c>
      <c r="NN34" s="59"/>
      <c r="NO34" s="203"/>
      <c r="NP34" s="203"/>
      <c r="NQ34" s="203"/>
      <c r="NR34" s="18"/>
      <c r="NS34" s="155"/>
      <c r="NT34" s="155"/>
      <c r="NU34" s="155"/>
      <c r="NV34" s="155"/>
      <c r="NW34" s="155"/>
      <c r="NX34" s="155"/>
      <c r="NY34" s="155"/>
      <c r="NZ34" s="155"/>
      <c r="OA34" s="155"/>
      <c r="OB34" s="155"/>
      <c r="OC34" s="155"/>
      <c r="OD34" s="82"/>
      <c r="OE34" s="172">
        <v>0.41103504000000013</v>
      </c>
      <c r="OF34" s="111">
        <v>840.8</v>
      </c>
      <c r="OG34" s="112">
        <v>836.76946715696113</v>
      </c>
      <c r="OH34" s="102">
        <v>2.9999902248382999</v>
      </c>
      <c r="OI34" s="115">
        <v>840.1558</v>
      </c>
      <c r="OJ34" s="131">
        <v>29</v>
      </c>
      <c r="OK34" s="162">
        <v>0.41104000000000002</v>
      </c>
      <c r="OL34" s="123">
        <v>835.7</v>
      </c>
      <c r="OM34" s="168"/>
      <c r="ON34" s="127"/>
      <c r="OO34" s="107"/>
      <c r="OP34" s="107"/>
      <c r="OQ34" s="135"/>
      <c r="OR34" s="128">
        <f t="shared" si="253"/>
        <v>0.41104000000000002</v>
      </c>
      <c r="OS34" s="109"/>
      <c r="OT34" s="128">
        <v>0.41103504000000013</v>
      </c>
      <c r="OU34" s="143">
        <f t="shared" si="10"/>
        <v>0.41104000000000002</v>
      </c>
      <c r="OV34" s="143">
        <f t="shared" si="11"/>
        <v>9.86496</v>
      </c>
      <c r="OW34" s="143">
        <f t="shared" si="12"/>
        <v>591.89760000000001</v>
      </c>
      <c r="OX34" s="143">
        <f t="shared" si="13"/>
        <v>591.89760000000001</v>
      </c>
      <c r="OY34" s="82"/>
      <c r="OZ34" s="59"/>
      <c r="PA34" s="251" t="str">
        <f t="shared" si="168"/>
        <v>botm</v>
      </c>
      <c r="PB34" s="251" t="str">
        <f t="shared" si="169"/>
        <v>botm</v>
      </c>
      <c r="PC34" s="251" t="str">
        <f t="shared" si="170"/>
        <v>botm</v>
      </c>
      <c r="PD34" s="251" t="str">
        <f t="shared" si="171"/>
        <v>botm</v>
      </c>
      <c r="PE34" s="251" t="str">
        <f t="shared" si="172"/>
        <v/>
      </c>
      <c r="PF34" s="251" t="str">
        <f t="shared" si="173"/>
        <v>botm</v>
      </c>
      <c r="PG34" s="251" t="str">
        <f t="shared" si="174"/>
        <v/>
      </c>
      <c r="PH34" s="251" t="str">
        <f t="shared" si="175"/>
        <v>botm</v>
      </c>
      <c r="PI34" s="251" t="str">
        <f t="shared" si="176"/>
        <v/>
      </c>
      <c r="PJ34" s="251" t="str">
        <f t="shared" si="177"/>
        <v>botm</v>
      </c>
      <c r="PK34" s="251" t="str">
        <f t="shared" si="178"/>
        <v/>
      </c>
      <c r="PL34" s="251" t="str">
        <f t="shared" si="179"/>
        <v/>
      </c>
      <c r="PM34" s="251" t="str">
        <f t="shared" si="180"/>
        <v>botm</v>
      </c>
      <c r="PN34" s="251" t="str">
        <f t="shared" si="181"/>
        <v>botm</v>
      </c>
      <c r="PO34" s="251" t="str">
        <f t="shared" si="182"/>
        <v>botm</v>
      </c>
      <c r="PP34" s="251" t="str">
        <f t="shared" si="183"/>
        <v>botm</v>
      </c>
      <c r="PQ34" s="251" t="str">
        <f t="shared" si="184"/>
        <v/>
      </c>
      <c r="PR34" s="251" t="str">
        <f t="shared" si="185"/>
        <v>botm</v>
      </c>
      <c r="PS34" s="251" t="str">
        <f t="shared" si="186"/>
        <v>botm</v>
      </c>
      <c r="PT34" s="251" t="str">
        <f t="shared" si="187"/>
        <v>botm</v>
      </c>
      <c r="PU34" s="251" t="str">
        <f t="shared" si="188"/>
        <v>botm</v>
      </c>
      <c r="PV34" s="251" t="str">
        <f t="shared" si="189"/>
        <v>botm</v>
      </c>
      <c r="PW34" s="251" t="str">
        <f t="shared" si="190"/>
        <v>botm</v>
      </c>
      <c r="PX34" s="251" t="str">
        <f t="shared" si="191"/>
        <v/>
      </c>
      <c r="PY34" s="251" t="str">
        <f t="shared" si="192"/>
        <v>botm</v>
      </c>
      <c r="PZ34" s="251" t="str">
        <f t="shared" si="193"/>
        <v>botm</v>
      </c>
      <c r="QA34" s="251" t="str">
        <f t="shared" si="194"/>
        <v>botm</v>
      </c>
      <c r="QB34" s="251" t="str">
        <f t="shared" si="195"/>
        <v>botm</v>
      </c>
      <c r="QC34" s="251" t="str">
        <f t="shared" si="196"/>
        <v>botm</v>
      </c>
      <c r="QD34" s="251" t="str">
        <f t="shared" si="197"/>
        <v/>
      </c>
      <c r="QE34" s="251" t="str">
        <f t="shared" si="198"/>
        <v/>
      </c>
      <c r="QF34" s="63">
        <f t="shared" si="199"/>
        <v>21</v>
      </c>
      <c r="QG34" s="26" t="s">
        <v>2</v>
      </c>
      <c r="QH34" s="59"/>
      <c r="QI34" s="59"/>
      <c r="QJ34" s="59"/>
      <c r="QK34" s="59"/>
      <c r="QL34" s="59"/>
      <c r="QM34" s="59"/>
      <c r="QN34" s="59"/>
    </row>
    <row r="35" spans="1:456" s="3" customFormat="1" ht="6" customHeight="1" x14ac:dyDescent="0.15">
      <c r="A35" s="54"/>
      <c r="B35" s="447">
        <f t="shared" si="43"/>
        <v>21</v>
      </c>
      <c r="C35" s="74" t="s">
        <v>28</v>
      </c>
      <c r="D35" s="339" t="s">
        <v>851</v>
      </c>
      <c r="E35" s="59"/>
      <c r="F35" s="229"/>
      <c r="G35" s="295" t="s">
        <v>45</v>
      </c>
      <c r="H35" s="295" t="s">
        <v>2</v>
      </c>
      <c r="I35" s="229"/>
      <c r="J35" s="295" t="s">
        <v>0</v>
      </c>
      <c r="K35" s="295" t="s">
        <v>221</v>
      </c>
      <c r="L35" s="229"/>
      <c r="M35" s="295" t="s">
        <v>52</v>
      </c>
      <c r="N35" s="295">
        <v>0</v>
      </c>
      <c r="O35" s="229"/>
      <c r="P35" s="295" t="s">
        <v>33</v>
      </c>
      <c r="Q35" s="295">
        <v>100</v>
      </c>
      <c r="R35" s="229"/>
      <c r="S35" s="295" t="s">
        <v>22</v>
      </c>
      <c r="T35" s="295">
        <v>32</v>
      </c>
      <c r="U35" s="229"/>
      <c r="V35" s="295" t="s">
        <v>142</v>
      </c>
      <c r="W35" s="295" t="s">
        <v>2</v>
      </c>
      <c r="X35" s="229"/>
      <c r="Y35" s="295" t="s">
        <v>149</v>
      </c>
      <c r="Z35" s="295" t="str">
        <f>_xlfn.CONCAT(60*3,"   ",60*58)</f>
        <v>180   3480</v>
      </c>
      <c r="AA35" s="229"/>
      <c r="AB35" s="295" t="s">
        <v>52</v>
      </c>
      <c r="AC35" s="295">
        <v>0</v>
      </c>
      <c r="AD35" s="229"/>
      <c r="AE35" s="295" t="s">
        <v>17</v>
      </c>
      <c r="AF35" s="295">
        <v>1</v>
      </c>
      <c r="AG35" s="229"/>
      <c r="AH35" s="295" t="s">
        <v>10</v>
      </c>
      <c r="AI35" s="295">
        <v>0.01</v>
      </c>
      <c r="AJ35" s="229"/>
      <c r="AK35" s="295" t="s">
        <v>20</v>
      </c>
      <c r="AL35" s="295">
        <v>0</v>
      </c>
      <c r="AM35" s="229"/>
      <c r="AN35" s="295" t="s">
        <v>200</v>
      </c>
      <c r="AO35" s="295">
        <v>0.17599999999999999</v>
      </c>
      <c r="AP35" s="243"/>
      <c r="AQ35" s="295" t="s">
        <v>11</v>
      </c>
      <c r="AR35" s="290" t="s">
        <v>650</v>
      </c>
      <c r="AS35" s="243"/>
      <c r="AT35" s="295" t="s">
        <v>406</v>
      </c>
      <c r="AU35" s="290">
        <v>1</v>
      </c>
      <c r="AV35" s="229"/>
      <c r="AW35" s="230"/>
      <c r="AX35" s="231"/>
      <c r="AY35" s="229"/>
      <c r="AZ35" s="295" t="s">
        <v>608</v>
      </c>
      <c r="BA35" s="295" t="s">
        <v>388</v>
      </c>
      <c r="BB35" s="229" t="s">
        <v>402</v>
      </c>
      <c r="BC35" s="295" t="s">
        <v>715</v>
      </c>
      <c r="BD35" s="295" t="s">
        <v>716</v>
      </c>
      <c r="BE35" s="229"/>
      <c r="BF35" s="295" t="s">
        <v>254</v>
      </c>
      <c r="BG35" s="295" t="s">
        <v>723</v>
      </c>
      <c r="BH35" s="229"/>
      <c r="BI35" s="295" t="s">
        <v>736</v>
      </c>
      <c r="BJ35" s="295" t="s">
        <v>764</v>
      </c>
      <c r="BK35" s="243" t="s">
        <v>1236</v>
      </c>
      <c r="BL35" s="295" t="s">
        <v>31</v>
      </c>
      <c r="BM35" s="429">
        <v>0.25</v>
      </c>
      <c r="BN35" s="243"/>
      <c r="BO35" s="295"/>
      <c r="BP35" s="429"/>
      <c r="BQ35" s="229"/>
      <c r="BR35" s="295" t="s">
        <v>6</v>
      </c>
      <c r="BS35" s="295" t="s">
        <v>154</v>
      </c>
      <c r="BT35" s="243"/>
      <c r="BU35" s="295" t="s">
        <v>423</v>
      </c>
      <c r="BV35" s="290" t="s">
        <v>783</v>
      </c>
      <c r="BW35" s="243"/>
      <c r="BX35" s="295" t="s">
        <v>453</v>
      </c>
      <c r="BY35" s="290">
        <v>2000</v>
      </c>
      <c r="BZ35" s="229"/>
      <c r="CA35" s="230" t="s">
        <v>16</v>
      </c>
      <c r="CB35" s="231">
        <v>100</v>
      </c>
      <c r="CC35" s="229" t="s">
        <v>897</v>
      </c>
      <c r="CD35" s="230" t="s">
        <v>898</v>
      </c>
      <c r="CE35" s="231">
        <v>130</v>
      </c>
      <c r="CF35" s="229"/>
      <c r="CG35" s="230" t="s">
        <v>901</v>
      </c>
      <c r="CH35" s="354">
        <v>1</v>
      </c>
      <c r="CI35" s="229"/>
      <c r="CJ35" s="230" t="s">
        <v>13</v>
      </c>
      <c r="CK35" s="354">
        <v>1E-4</v>
      </c>
      <c r="CL35" s="243"/>
      <c r="CM35" s="230" t="s">
        <v>911</v>
      </c>
      <c r="CN35" s="354" t="s">
        <v>912</v>
      </c>
      <c r="CO35" s="243"/>
      <c r="CP35" s="295" t="s">
        <v>409</v>
      </c>
      <c r="CQ35" s="429">
        <v>7.5</v>
      </c>
      <c r="CR35" s="229"/>
      <c r="CS35" s="409"/>
      <c r="CT35" s="237"/>
      <c r="CU35" s="229"/>
      <c r="CV35" s="230" t="s">
        <v>12</v>
      </c>
      <c r="CW35" s="388">
        <v>1.0000000000000001E-9</v>
      </c>
      <c r="CX35" s="229"/>
      <c r="CY35" s="230" t="s">
        <v>16</v>
      </c>
      <c r="CZ35" s="354">
        <v>100</v>
      </c>
      <c r="DA35" s="229"/>
      <c r="DB35" s="230" t="s">
        <v>82</v>
      </c>
      <c r="DC35" s="231">
        <v>1</v>
      </c>
      <c r="DD35" s="229"/>
      <c r="DE35" s="230" t="s">
        <v>1195</v>
      </c>
      <c r="DF35" s="231" t="s">
        <v>1196</v>
      </c>
      <c r="DG35" s="229"/>
      <c r="DH35" s="230" t="s">
        <v>24</v>
      </c>
      <c r="DI35" s="231" t="s">
        <v>844</v>
      </c>
      <c r="DJ35" s="229"/>
      <c r="DK35" s="230" t="s">
        <v>365</v>
      </c>
      <c r="DL35" s="231">
        <v>57</v>
      </c>
      <c r="DM35" s="229"/>
      <c r="DN35" s="230" t="s">
        <v>1</v>
      </c>
      <c r="DO35" s="231">
        <v>2</v>
      </c>
      <c r="DP35" s="229"/>
      <c r="DQ35" s="230" t="s">
        <v>16</v>
      </c>
      <c r="DR35" s="354">
        <v>300</v>
      </c>
      <c r="DS35" s="229"/>
      <c r="DT35" s="230" t="s">
        <v>39</v>
      </c>
      <c r="DU35" s="231">
        <v>0</v>
      </c>
      <c r="DV35" s="229"/>
      <c r="DW35" s="230"/>
      <c r="DX35" s="231"/>
      <c r="DY35" s="229"/>
      <c r="DZ35" s="230" t="s">
        <v>15</v>
      </c>
      <c r="EA35" s="231">
        <v>500</v>
      </c>
      <c r="EB35" s="229"/>
      <c r="EC35" s="230"/>
      <c r="ED35" s="231"/>
      <c r="EE35" s="229"/>
      <c r="EF35" s="230"/>
      <c r="EG35" s="231"/>
      <c r="EH35" s="229"/>
      <c r="EI35" s="230"/>
      <c r="EJ35" s="231"/>
      <c r="EK35" s="229"/>
      <c r="EL35" s="230"/>
      <c r="EM35" s="231"/>
      <c r="EN35" s="244"/>
      <c r="EO35" s="269" t="str">
        <f t="shared" si="44"/>
        <v>IC</v>
      </c>
      <c r="EP35" s="444" t="s">
        <v>1247</v>
      </c>
      <c r="EQ35" s="360">
        <f t="shared" si="200"/>
        <v>9</v>
      </c>
      <c r="ER35" s="360">
        <f t="shared" si="201"/>
        <v>5</v>
      </c>
      <c r="ES35" s="360">
        <f t="shared" si="202"/>
        <v>4</v>
      </c>
      <c r="ET35" s="360">
        <f t="shared" si="203"/>
        <v>5</v>
      </c>
      <c r="EU35" s="360">
        <f t="shared" si="204"/>
        <v>2</v>
      </c>
      <c r="EV35" s="360">
        <f t="shared" si="205"/>
        <v>14</v>
      </c>
      <c r="EW35" s="360">
        <f t="shared" si="206"/>
        <v>10</v>
      </c>
      <c r="EX35" s="360">
        <f t="shared" si="207"/>
        <v>2</v>
      </c>
      <c r="EY35" s="360">
        <f t="shared" si="208"/>
        <v>2</v>
      </c>
      <c r="EZ35" s="360">
        <f t="shared" si="209"/>
        <v>2</v>
      </c>
      <c r="FA35" s="360">
        <f t="shared" si="210"/>
        <v>2</v>
      </c>
      <c r="FB35" s="360">
        <f t="shared" si="211"/>
        <v>2</v>
      </c>
      <c r="FC35" s="360">
        <f t="shared" si="212"/>
        <v>3</v>
      </c>
      <c r="FD35" s="360">
        <f t="shared" si="213"/>
        <v>2</v>
      </c>
      <c r="FE35" s="360">
        <f t="shared" si="214"/>
        <v>5</v>
      </c>
      <c r="FF35" s="360">
        <f t="shared" si="215"/>
        <v>6</v>
      </c>
      <c r="FG35" s="360">
        <f t="shared" si="216"/>
        <v>6</v>
      </c>
      <c r="FH35" s="360">
        <f t="shared" si="217"/>
        <v>15</v>
      </c>
      <c r="FI35" s="360">
        <f t="shared" si="218"/>
        <v>15</v>
      </c>
      <c r="FJ35" s="360">
        <f t="shared" si="219"/>
        <v>15</v>
      </c>
      <c r="FK35" s="360">
        <f t="shared" si="220"/>
        <v>15</v>
      </c>
      <c r="FL35" s="360">
        <f t="shared" si="221"/>
        <v>5</v>
      </c>
      <c r="FM35" s="360">
        <f t="shared" si="222"/>
        <v>5</v>
      </c>
      <c r="FN35" s="360" t="str">
        <f t="shared" si="223"/>
        <v/>
      </c>
      <c r="FO35" s="360">
        <f t="shared" si="224"/>
        <v>7</v>
      </c>
      <c r="FP35" s="360">
        <f t="shared" si="225"/>
        <v>7</v>
      </c>
      <c r="FQ35" s="360">
        <f t="shared" si="226"/>
        <v>5</v>
      </c>
      <c r="FR35" s="360">
        <f t="shared" si="227"/>
        <v>5</v>
      </c>
      <c r="FS35" s="360">
        <f t="shared" si="228"/>
        <v>10</v>
      </c>
      <c r="FT35" s="360">
        <f t="shared" si="45"/>
        <v>15</v>
      </c>
      <c r="FU35" s="360">
        <f t="shared" si="229"/>
        <v>23</v>
      </c>
      <c r="FV35" s="360">
        <f t="shared" si="230"/>
        <v>5</v>
      </c>
      <c r="FW35" s="360">
        <f t="shared" si="231"/>
        <v>5</v>
      </c>
      <c r="FX35" s="360">
        <f t="shared" si="232"/>
        <v>5</v>
      </c>
      <c r="FY35" s="360">
        <f t="shared" si="233"/>
        <v>5</v>
      </c>
      <c r="FZ35" s="360">
        <f t="shared" si="234"/>
        <v>5</v>
      </c>
      <c r="GA35" s="360">
        <f t="shared" si="235"/>
        <v>2</v>
      </c>
      <c r="GB35" s="360">
        <f t="shared" si="236"/>
        <v>3</v>
      </c>
      <c r="GC35" s="360">
        <f t="shared" si="237"/>
        <v>4</v>
      </c>
      <c r="GD35" s="360">
        <f t="shared" si="238"/>
        <v>8</v>
      </c>
      <c r="GE35" s="360">
        <f t="shared" si="239"/>
        <v>6</v>
      </c>
      <c r="GF35" s="360">
        <f t="shared" si="240"/>
        <v>6</v>
      </c>
      <c r="GG35" s="360" t="str">
        <f t="shared" si="241"/>
        <v/>
      </c>
      <c r="GH35" s="360" t="str">
        <f t="shared" si="242"/>
        <v/>
      </c>
      <c r="GI35" s="360" t="str">
        <f t="shared" si="243"/>
        <v/>
      </c>
      <c r="GJ35" s="360" t="str">
        <f t="shared" si="244"/>
        <v/>
      </c>
      <c r="GK35" s="444" t="s">
        <v>1247</v>
      </c>
      <c r="GL35" s="361" t="str">
        <f t="shared" si="46"/>
        <v>nrow</v>
      </c>
      <c r="GM35" s="361" t="str">
        <f t="shared" si="47"/>
        <v>nrow</v>
      </c>
      <c r="GN35" s="361" t="str">
        <f t="shared" si="48"/>
        <v>nrow</v>
      </c>
      <c r="GO35" s="361" t="str">
        <f t="shared" si="49"/>
        <v>nrow</v>
      </c>
      <c r="GP35" s="361" t="str">
        <f t="shared" si="50"/>
        <v>nrow</v>
      </c>
      <c r="GQ35" s="361" t="str">
        <f t="shared" si="51"/>
        <v>nrow</v>
      </c>
      <c r="GR35" s="361" t="str">
        <f t="shared" si="52"/>
        <v>nrow</v>
      </c>
      <c r="GS35" s="361" t="str">
        <f t="shared" si="53"/>
        <v>nrow</v>
      </c>
      <c r="GT35" s="361" t="str">
        <f t="shared" si="54"/>
        <v>nrow</v>
      </c>
      <c r="GU35" s="361" t="str">
        <f t="shared" si="55"/>
        <v>nrow</v>
      </c>
      <c r="GV35" s="361" t="str">
        <f t="shared" si="56"/>
        <v>nrow</v>
      </c>
      <c r="GW35" s="361" t="str">
        <f t="shared" si="57"/>
        <v>nrow</v>
      </c>
      <c r="GX35" s="361" t="str">
        <f t="shared" si="58"/>
        <v>nrow</v>
      </c>
      <c r="GY35" s="361" t="str">
        <f t="shared" si="59"/>
        <v>nrow</v>
      </c>
      <c r="GZ35" s="361" t="str">
        <f t="shared" si="60"/>
        <v>nrow</v>
      </c>
      <c r="HA35" s="361" t="str">
        <f t="shared" si="61"/>
        <v>nrow</v>
      </c>
      <c r="HB35" s="361" t="str">
        <f t="shared" si="62"/>
        <v>nrow</v>
      </c>
      <c r="HC35" s="361" t="str">
        <f t="shared" si="63"/>
        <v>nrow</v>
      </c>
      <c r="HD35" s="361" t="str">
        <f t="shared" si="64"/>
        <v>nrow</v>
      </c>
      <c r="HE35" s="361" t="str">
        <f t="shared" si="65"/>
        <v>nrow</v>
      </c>
      <c r="HF35" s="361" t="str">
        <f t="shared" si="66"/>
        <v>nrow</v>
      </c>
      <c r="HG35" s="361" t="str">
        <f t="shared" si="67"/>
        <v>nrow</v>
      </c>
      <c r="HH35" s="361" t="str">
        <f t="shared" si="68"/>
        <v>nrow</v>
      </c>
      <c r="HI35" s="361" t="str">
        <f t="shared" si="69"/>
        <v>-</v>
      </c>
      <c r="HJ35" s="361" t="str">
        <f t="shared" si="70"/>
        <v>nrow</v>
      </c>
      <c r="HK35" s="361" t="str">
        <f t="shared" si="71"/>
        <v>nrow</v>
      </c>
      <c r="HL35" s="361" t="str">
        <f t="shared" si="72"/>
        <v>nrow</v>
      </c>
      <c r="HM35" s="361" t="str">
        <f t="shared" si="73"/>
        <v>nrow</v>
      </c>
      <c r="HN35" s="361" t="str">
        <f t="shared" si="74"/>
        <v>nrow</v>
      </c>
      <c r="HO35" s="361" t="str">
        <f t="shared" si="75"/>
        <v>nrow</v>
      </c>
      <c r="HP35" s="361" t="str">
        <f t="shared" si="76"/>
        <v>nrow</v>
      </c>
      <c r="HQ35" s="361" t="str">
        <f t="shared" si="77"/>
        <v>nrow</v>
      </c>
      <c r="HR35" s="361" t="str">
        <f t="shared" si="78"/>
        <v>nrow</v>
      </c>
      <c r="HS35" s="361" t="str">
        <f t="shared" si="79"/>
        <v>nrow</v>
      </c>
      <c r="HT35" s="361" t="str">
        <f t="shared" si="80"/>
        <v>nrow</v>
      </c>
      <c r="HU35" s="361" t="str">
        <f t="shared" si="81"/>
        <v>nrow</v>
      </c>
      <c r="HV35" s="361" t="str">
        <f t="shared" si="82"/>
        <v>nrow</v>
      </c>
      <c r="HW35" s="361" t="str">
        <f t="shared" si="83"/>
        <v>nrow</v>
      </c>
      <c r="HX35" s="361" t="str">
        <f t="shared" si="84"/>
        <v>nrow</v>
      </c>
      <c r="HY35" s="361" t="str">
        <f t="shared" si="85"/>
        <v>nrow</v>
      </c>
      <c r="HZ35" s="361" t="str">
        <f t="shared" si="86"/>
        <v>nrow</v>
      </c>
      <c r="IA35" s="361" t="str">
        <f t="shared" si="87"/>
        <v>nrow</v>
      </c>
      <c r="IB35" s="361" t="str">
        <f t="shared" si="88"/>
        <v>-</v>
      </c>
      <c r="IC35" s="361" t="str">
        <f t="shared" si="89"/>
        <v>-</v>
      </c>
      <c r="ID35" s="361" t="str">
        <f t="shared" si="90"/>
        <v>-</v>
      </c>
      <c r="IE35" s="361" t="str">
        <f t="shared" si="91"/>
        <v>-</v>
      </c>
      <c r="IF35" s="444" t="s">
        <v>1247</v>
      </c>
      <c r="IG35" s="56">
        <f t="shared" si="245"/>
        <v>1</v>
      </c>
      <c r="IH35" s="56">
        <f t="shared" si="246"/>
        <v>1</v>
      </c>
      <c r="II35" s="56">
        <f t="shared" si="247"/>
        <v>31</v>
      </c>
      <c r="IJ35" s="56">
        <f t="shared" si="248"/>
        <v>100</v>
      </c>
      <c r="IK35" s="56">
        <f t="shared" si="92"/>
        <v>31</v>
      </c>
      <c r="IL35" s="56">
        <f t="shared" si="93"/>
        <v>20</v>
      </c>
      <c r="IM35" s="56">
        <f t="shared" si="94"/>
        <v>20</v>
      </c>
      <c r="IN35" s="56">
        <f t="shared" si="95"/>
        <v>31</v>
      </c>
      <c r="IO35" s="56">
        <f t="shared" si="96"/>
        <v>15</v>
      </c>
      <c r="IP35" s="56">
        <f t="shared" si="97"/>
        <v>1</v>
      </c>
      <c r="IQ35" s="56">
        <f t="shared" si="98"/>
        <v>18</v>
      </c>
      <c r="IR35" s="56">
        <f t="shared" si="99"/>
        <v>61</v>
      </c>
      <c r="IS35" s="56">
        <f t="shared" si="100"/>
        <v>15</v>
      </c>
      <c r="IT35" s="56">
        <f t="shared" si="101"/>
        <v>10</v>
      </c>
      <c r="IU35" s="56">
        <f t="shared" si="102"/>
        <v>1</v>
      </c>
      <c r="IV35" s="56">
        <f t="shared" si="103"/>
        <v>15</v>
      </c>
      <c r="IW35" s="56">
        <f t="shared" si="104"/>
        <v>3</v>
      </c>
      <c r="IX35" s="56">
        <f t="shared" si="105"/>
        <v>7</v>
      </c>
      <c r="IY35" s="56">
        <f t="shared" si="106"/>
        <v>7</v>
      </c>
      <c r="IZ35" s="56">
        <f t="shared" si="107"/>
        <v>40</v>
      </c>
      <c r="JA35" s="56">
        <f t="shared" si="108"/>
        <v>80</v>
      </c>
      <c r="JB35" s="56">
        <f t="shared" si="109"/>
        <v>15</v>
      </c>
      <c r="JC35" s="56">
        <f t="shared" si="110"/>
        <v>65</v>
      </c>
      <c r="JD35" s="56" t="str">
        <f t="shared" si="111"/>
        <v>-</v>
      </c>
      <c r="JE35" s="56">
        <f t="shared" si="112"/>
        <v>17</v>
      </c>
      <c r="JF35" s="56">
        <f t="shared" si="113"/>
        <v>27</v>
      </c>
      <c r="JG35" s="56">
        <f t="shared" si="114"/>
        <v>101</v>
      </c>
      <c r="JH35" s="56">
        <f t="shared" si="115"/>
        <v>101</v>
      </c>
      <c r="JI35" s="56">
        <f t="shared" si="116"/>
        <v>16</v>
      </c>
      <c r="JJ35" s="56">
        <f t="shared" si="117"/>
        <v>51</v>
      </c>
      <c r="JK35" s="56">
        <f t="shared" si="118"/>
        <v>10</v>
      </c>
      <c r="JL35" s="56">
        <f t="shared" si="119"/>
        <v>51</v>
      </c>
      <c r="JM35" s="56">
        <f t="shared" si="120"/>
        <v>10</v>
      </c>
      <c r="JN35" s="56">
        <f t="shared" si="121"/>
        <v>21</v>
      </c>
      <c r="JO35" s="56">
        <f t="shared" si="122"/>
        <v>1</v>
      </c>
      <c r="JP35" s="56">
        <f t="shared" si="123"/>
        <v>1</v>
      </c>
      <c r="JQ35" s="56">
        <f t="shared" si="124"/>
        <v>1</v>
      </c>
      <c r="JR35" s="56">
        <f t="shared" si="125"/>
        <v>1</v>
      </c>
      <c r="JS35" s="56">
        <f t="shared" si="126"/>
        <v>15</v>
      </c>
      <c r="JT35" s="56">
        <f t="shared" si="127"/>
        <v>61</v>
      </c>
      <c r="JU35" s="56">
        <f t="shared" si="128"/>
        <v>1</v>
      </c>
      <c r="JV35" s="56">
        <f t="shared" si="129"/>
        <v>1</v>
      </c>
      <c r="JW35" s="56" t="str">
        <f t="shared" si="130"/>
        <v>-</v>
      </c>
      <c r="JX35" s="56" t="str">
        <f t="shared" si="131"/>
        <v>-</v>
      </c>
      <c r="JY35" s="56" t="str">
        <f t="shared" si="132"/>
        <v>-</v>
      </c>
      <c r="JZ35" s="56" t="str">
        <f t="shared" si="133"/>
        <v>-</v>
      </c>
      <c r="KA35" s="444" t="s">
        <v>1247</v>
      </c>
      <c r="KB35" s="360">
        <f>IF(ISNUMBER(INDEX($EQ$15:$GK$521,$B35,EO$11)),MAX(KB$14:KB34)+1,0)</f>
        <v>3</v>
      </c>
      <c r="KC35" s="360">
        <f t="shared" si="249"/>
        <v>232</v>
      </c>
      <c r="KD35" s="373" t="s">
        <v>2</v>
      </c>
      <c r="KE35" s="391" t="str">
        <f t="shared" si="134"/>
        <v/>
      </c>
      <c r="KF35" s="302" t="str">
        <f t="shared" si="135"/>
        <v/>
      </c>
      <c r="KG35" s="69"/>
      <c r="KH35" s="391" t="str">
        <f t="shared" si="136"/>
        <v/>
      </c>
      <c r="KI35" s="302" t="str">
        <f t="shared" si="137"/>
        <v/>
      </c>
      <c r="KJ35" s="69"/>
      <c r="KK35" s="391" t="str">
        <f t="shared" si="138"/>
        <v/>
      </c>
      <c r="KL35" s="302" t="str">
        <f t="shared" si="139"/>
        <v/>
      </c>
      <c r="KM35" s="69"/>
      <c r="KN35" s="391" t="str">
        <f t="shared" si="140"/>
        <v/>
      </c>
      <c r="KO35" s="302" t="str">
        <f t="shared" si="141"/>
        <v/>
      </c>
      <c r="KP35" s="69"/>
      <c r="KQ35" s="391" t="str">
        <f t="shared" si="142"/>
        <v/>
      </c>
      <c r="KR35" s="302" t="str">
        <f t="shared" si="143"/>
        <v/>
      </c>
      <c r="KS35" s="69"/>
      <c r="KT35" s="391" t="str">
        <f t="shared" si="144"/>
        <v/>
      </c>
      <c r="KU35" s="302" t="str">
        <f t="shared" si="145"/>
        <v/>
      </c>
      <c r="KV35" s="69"/>
      <c r="KW35" s="391" t="str">
        <f t="shared" si="146"/>
        <v/>
      </c>
      <c r="KX35" s="302" t="str">
        <f t="shared" si="147"/>
        <v/>
      </c>
      <c r="KY35" s="69"/>
      <c r="KZ35" s="283" t="str">
        <f t="shared" si="148"/>
        <v/>
      </c>
      <c r="LA35" s="26"/>
      <c r="LB35" s="246" t="s">
        <v>254</v>
      </c>
      <c r="LC35" s="246" t="s">
        <v>674</v>
      </c>
      <c r="LD35" s="54"/>
      <c r="LE35" s="54"/>
      <c r="LF35" s="54" t="s">
        <v>787</v>
      </c>
      <c r="LG35" s="246"/>
      <c r="LH35" s="246"/>
      <c r="LI35" s="305"/>
      <c r="LJ35" s="305"/>
      <c r="LK35" s="305"/>
      <c r="LL35" s="305"/>
      <c r="LM35" s="305"/>
      <c r="LN35" s="63"/>
      <c r="LO35" s="251">
        <f t="shared" si="149"/>
        <v>21</v>
      </c>
      <c r="LP35" s="251">
        <f t="shared" si="150"/>
        <v>21</v>
      </c>
      <c r="LQ35" s="251">
        <f t="shared" si="151"/>
        <v>0</v>
      </c>
      <c r="LR35" s="251">
        <f t="shared" si="152"/>
        <v>0</v>
      </c>
      <c r="LS35" s="251">
        <f t="shared" si="153"/>
        <v>21</v>
      </c>
      <c r="LT35" s="251">
        <f t="shared" si="154"/>
        <v>0</v>
      </c>
      <c r="LU35" s="251">
        <f t="shared" si="155"/>
        <v>0</v>
      </c>
      <c r="LV35" s="251">
        <f t="shared" si="156"/>
        <v>0</v>
      </c>
      <c r="LW35" s="251">
        <f t="shared" si="157"/>
        <v>0</v>
      </c>
      <c r="LX35" s="251">
        <f t="shared" si="158"/>
        <v>0</v>
      </c>
      <c r="LY35" s="251">
        <f t="shared" si="159"/>
        <v>0</v>
      </c>
      <c r="LZ35" s="251">
        <f t="shared" si="160"/>
        <v>0</v>
      </c>
      <c r="MA35" s="63">
        <f t="shared" si="161"/>
        <v>1</v>
      </c>
      <c r="MB35" s="63">
        <f t="shared" si="162"/>
        <v>0</v>
      </c>
      <c r="MC35" s="63">
        <f t="shared" si="251"/>
        <v>21</v>
      </c>
      <c r="MD35" s="63">
        <f t="shared" si="250"/>
        <v>21</v>
      </c>
      <c r="ME35" s="63" t="str">
        <f t="shared" si="163"/>
        <v>idomain</v>
      </c>
      <c r="MF35" s="315">
        <f t="shared" si="164"/>
        <v>108</v>
      </c>
      <c r="MG35" s="315">
        <f>IF(ISNUMBER(MATCH(EO35,$ME$15:$ME$520,0)),0,MAX(MG$14:MG34)+1)</f>
        <v>0</v>
      </c>
      <c r="MH35" s="315" t="str">
        <f t="shared" si="165"/>
        <v/>
      </c>
      <c r="MI35" s="368">
        <f t="shared" si="166"/>
        <v>21</v>
      </c>
      <c r="MJ35" s="67"/>
      <c r="MK35" s="243" t="str">
        <f t="shared" si="167"/>
        <v>09_nwt-p03_Capa</v>
      </c>
      <c r="ML35" s="457" t="s">
        <v>635</v>
      </c>
      <c r="MM35" s="316"/>
      <c r="MN35" s="26">
        <f>IF(IF(ISNUMBER(SEARCH("flopy",MP35))=TRUE,1,0)=1,MAX(MN$15:MN34)+1,"")</f>
        <v>15</v>
      </c>
      <c r="MO35" s="238"/>
      <c r="MP35" s="411" t="s">
        <v>1123</v>
      </c>
      <c r="MQ35" s="26">
        <f>IF(IF(ISNUMBER(SEARCH("flopy",MS35))=TRUE,1,0)=1,MAX(MQ$15:MQ34)+1,"")</f>
        <v>20</v>
      </c>
      <c r="MR35" s="238"/>
      <c r="MS35" s="411" t="s">
        <v>968</v>
      </c>
      <c r="MT35" s="59"/>
      <c r="MU35" s="26" t="str">
        <f>IF(IF(ISNUMBER(SEARCH("flopy",MW35))=TRUE,1,0)=1,MAX(MU$15:MU34)+1,"")</f>
        <v/>
      </c>
      <c r="MV35" s="238" t="str">
        <f t="shared" si="252"/>
        <v/>
      </c>
      <c r="MW35" s="411"/>
      <c r="MX35" s="59"/>
      <c r="MY35" s="59"/>
      <c r="MZ35" s="59"/>
      <c r="NA35" s="59"/>
      <c r="NB35" s="26" t="s">
        <v>2</v>
      </c>
      <c r="NC35" s="59"/>
      <c r="ND35" s="59"/>
      <c r="NE35" s="59"/>
      <c r="NF35" s="59"/>
      <c r="NG35" s="59"/>
      <c r="NH35" s="59"/>
      <c r="NI35" s="59"/>
      <c r="NJ35" s="59"/>
      <c r="NK35" s="26" t="s">
        <v>2</v>
      </c>
      <c r="NL35" s="453" t="s">
        <v>367</v>
      </c>
      <c r="NM35" s="307" t="s">
        <v>2</v>
      </c>
      <c r="NN35" s="59"/>
      <c r="NO35" s="203"/>
      <c r="NP35" s="203"/>
      <c r="NQ35" s="203"/>
      <c r="NR35" s="18"/>
      <c r="NS35" s="155"/>
      <c r="NT35" s="155"/>
      <c r="NU35" s="155"/>
      <c r="NV35" s="155"/>
      <c r="NW35" s="155"/>
      <c r="NX35" s="155"/>
      <c r="NY35" s="155"/>
      <c r="NZ35" s="155"/>
      <c r="OA35" s="155"/>
      <c r="OB35" s="155"/>
      <c r="OC35" s="155"/>
      <c r="OD35" s="82"/>
      <c r="OE35" s="172">
        <v>0.52188084000000012</v>
      </c>
      <c r="OF35" s="111">
        <v>840.8</v>
      </c>
      <c r="OG35" s="112">
        <v>836.6028004902945</v>
      </c>
      <c r="OH35" s="102">
        <v>2.9999902248382999</v>
      </c>
      <c r="OI35" s="115">
        <v>840.1558</v>
      </c>
      <c r="OJ35" s="131">
        <v>30</v>
      </c>
      <c r="OK35" s="162">
        <v>0.52188000000000001</v>
      </c>
      <c r="OL35" s="123">
        <v>835.4</v>
      </c>
      <c r="OM35" s="168"/>
      <c r="ON35" s="127"/>
      <c r="OO35" s="107"/>
      <c r="OP35" s="107"/>
      <c r="OQ35" s="135"/>
      <c r="OR35" s="128">
        <f t="shared" si="253"/>
        <v>0.52188000000000001</v>
      </c>
      <c r="OS35" s="109"/>
      <c r="OT35" s="128">
        <v>0.52188084000000012</v>
      </c>
      <c r="OU35" s="143">
        <f t="shared" si="10"/>
        <v>0.52188000000000001</v>
      </c>
      <c r="OV35" s="143">
        <f t="shared" si="11"/>
        <v>12.525120000000001</v>
      </c>
      <c r="OW35" s="143">
        <f t="shared" si="12"/>
        <v>751.50720000000001</v>
      </c>
      <c r="OX35" s="143">
        <f t="shared" si="13"/>
        <v>751.50720000000001</v>
      </c>
      <c r="OY35" s="82"/>
      <c r="OZ35" s="59"/>
      <c r="PA35" s="251" t="str">
        <f t="shared" si="168"/>
        <v/>
      </c>
      <c r="PB35" s="251" t="str">
        <f t="shared" si="169"/>
        <v/>
      </c>
      <c r="PC35" s="251" t="str">
        <f t="shared" si="170"/>
        <v/>
      </c>
      <c r="PD35" s="251" t="str">
        <f t="shared" si="171"/>
        <v/>
      </c>
      <c r="PE35" s="251" t="str">
        <f t="shared" si="172"/>
        <v/>
      </c>
      <c r="PF35" s="251" t="str">
        <f t="shared" si="173"/>
        <v/>
      </c>
      <c r="PG35" s="251" t="str">
        <f t="shared" si="174"/>
        <v/>
      </c>
      <c r="PH35" s="251" t="str">
        <f t="shared" si="175"/>
        <v>idomain</v>
      </c>
      <c r="PI35" s="251" t="str">
        <f t="shared" si="176"/>
        <v/>
      </c>
      <c r="PJ35" s="251" t="str">
        <f t="shared" si="177"/>
        <v>idomain</v>
      </c>
      <c r="PK35" s="251" t="str">
        <f t="shared" si="178"/>
        <v/>
      </c>
      <c r="PL35" s="251" t="str">
        <f t="shared" si="179"/>
        <v/>
      </c>
      <c r="PM35" s="251" t="str">
        <f t="shared" si="180"/>
        <v/>
      </c>
      <c r="PN35" s="251" t="str">
        <f t="shared" si="181"/>
        <v/>
      </c>
      <c r="PO35" s="251" t="str">
        <f t="shared" si="182"/>
        <v/>
      </c>
      <c r="PP35" s="251" t="str">
        <f t="shared" si="183"/>
        <v/>
      </c>
      <c r="PQ35" s="251" t="str">
        <f t="shared" si="184"/>
        <v/>
      </c>
      <c r="PR35" s="251" t="str">
        <f t="shared" si="185"/>
        <v>idomain</v>
      </c>
      <c r="PS35" s="251" t="str">
        <f t="shared" si="186"/>
        <v>idomain</v>
      </c>
      <c r="PT35" s="251" t="str">
        <f t="shared" si="187"/>
        <v/>
      </c>
      <c r="PU35" s="251" t="str">
        <f t="shared" si="188"/>
        <v/>
      </c>
      <c r="PV35" s="251" t="str">
        <f t="shared" si="189"/>
        <v/>
      </c>
      <c r="PW35" s="251" t="str">
        <f t="shared" si="190"/>
        <v/>
      </c>
      <c r="PX35" s="251" t="str">
        <f t="shared" si="191"/>
        <v/>
      </c>
      <c r="PY35" s="251" t="str">
        <f t="shared" si="192"/>
        <v/>
      </c>
      <c r="PZ35" s="251" t="str">
        <f t="shared" si="193"/>
        <v/>
      </c>
      <c r="QA35" s="251" t="str">
        <f t="shared" si="194"/>
        <v/>
      </c>
      <c r="QB35" s="251" t="str">
        <f t="shared" si="195"/>
        <v/>
      </c>
      <c r="QC35" s="251" t="str">
        <f t="shared" si="196"/>
        <v/>
      </c>
      <c r="QD35" s="251" t="str">
        <f t="shared" si="197"/>
        <v/>
      </c>
      <c r="QE35" s="251" t="str">
        <f t="shared" si="198"/>
        <v/>
      </c>
      <c r="QF35" s="63">
        <f t="shared" si="199"/>
        <v>4</v>
      </c>
      <c r="QG35" s="26" t="s">
        <v>2</v>
      </c>
      <c r="QH35" s="59"/>
      <c r="QI35" s="59"/>
      <c r="QJ35" s="59"/>
      <c r="QK35" s="59"/>
      <c r="QL35" s="59"/>
      <c r="QM35" s="59"/>
      <c r="QN35" s="59"/>
    </row>
    <row r="36" spans="1:456" s="3" customFormat="1" ht="6" customHeight="1" x14ac:dyDescent="0.15">
      <c r="A36" s="54"/>
      <c r="B36" s="447">
        <f t="shared" si="43"/>
        <v>22</v>
      </c>
      <c r="C36" s="74" t="s">
        <v>4</v>
      </c>
      <c r="D36" s="339" t="s">
        <v>851</v>
      </c>
      <c r="E36" s="59"/>
      <c r="F36" s="229"/>
      <c r="G36" s="295" t="s">
        <v>50</v>
      </c>
      <c r="H36" s="295" t="s">
        <v>2</v>
      </c>
      <c r="I36" s="229"/>
      <c r="J36" s="295" t="s">
        <v>896</v>
      </c>
      <c r="K36" s="295">
        <v>320</v>
      </c>
      <c r="L36" s="229"/>
      <c r="M36" s="295" t="s">
        <v>34</v>
      </c>
      <c r="N36" s="295">
        <v>0.3</v>
      </c>
      <c r="O36" s="229"/>
      <c r="P36" s="295" t="s">
        <v>82</v>
      </c>
      <c r="Q36" s="295">
        <v>1</v>
      </c>
      <c r="R36" s="229"/>
      <c r="S36" s="295" t="s">
        <v>109</v>
      </c>
      <c r="T36" s="295">
        <v>1E-3</v>
      </c>
      <c r="U36" s="229"/>
      <c r="V36" s="295"/>
      <c r="W36" s="295"/>
      <c r="X36" s="229"/>
      <c r="Y36" s="295" t="s">
        <v>35</v>
      </c>
      <c r="Z36" s="295">
        <v>0.01</v>
      </c>
      <c r="AA36" s="229"/>
      <c r="AB36" s="295" t="s">
        <v>153</v>
      </c>
      <c r="AC36" s="295">
        <v>0</v>
      </c>
      <c r="AD36" s="229"/>
      <c r="AE36" s="295" t="s">
        <v>20</v>
      </c>
      <c r="AF36" s="295">
        <v>0</v>
      </c>
      <c r="AG36" s="229"/>
      <c r="AH36" s="295" t="s">
        <v>169</v>
      </c>
      <c r="AI36" s="295">
        <v>0.01</v>
      </c>
      <c r="AJ36" s="229"/>
      <c r="AK36" s="295" t="s">
        <v>18</v>
      </c>
      <c r="AL36" s="295">
        <v>16</v>
      </c>
      <c r="AM36" s="229"/>
      <c r="AN36" s="295" t="s">
        <v>0</v>
      </c>
      <c r="AO36" s="295">
        <v>1000</v>
      </c>
      <c r="AP36" s="243"/>
      <c r="AQ36" s="295" t="s">
        <v>31</v>
      </c>
      <c r="AR36" s="290" t="s">
        <v>650</v>
      </c>
      <c r="AS36" s="243"/>
      <c r="AT36" s="295" t="s">
        <v>407</v>
      </c>
      <c r="AU36" s="290">
        <v>0</v>
      </c>
      <c r="AV36" s="229"/>
      <c r="AW36" s="230"/>
      <c r="AX36" s="231"/>
      <c r="AY36" s="229"/>
      <c r="AZ36" s="295" t="s">
        <v>646</v>
      </c>
      <c r="BA36" s="295" t="s">
        <v>648</v>
      </c>
      <c r="BB36" s="229"/>
      <c r="BC36" s="295" t="s">
        <v>15</v>
      </c>
      <c r="BD36" s="295">
        <v>50</v>
      </c>
      <c r="BE36" s="229"/>
      <c r="BF36" s="295" t="s">
        <v>26</v>
      </c>
      <c r="BG36" s="295">
        <v>1</v>
      </c>
      <c r="BH36" s="229"/>
      <c r="BI36" s="295" t="s">
        <v>766</v>
      </c>
      <c r="BJ36" s="295" t="s">
        <v>765</v>
      </c>
      <c r="BK36" s="243" t="s">
        <v>440</v>
      </c>
      <c r="BL36" s="295" t="s">
        <v>111</v>
      </c>
      <c r="BM36" s="429">
        <v>2.0000000000000001E-4</v>
      </c>
      <c r="BN36" s="243"/>
      <c r="BO36" s="295"/>
      <c r="BP36" s="429"/>
      <c r="BQ36" s="229"/>
      <c r="BR36" s="295"/>
      <c r="BS36" s="295"/>
      <c r="BT36" s="243"/>
      <c r="BU36" s="295" t="s">
        <v>424</v>
      </c>
      <c r="BV36" s="290" t="s">
        <v>567</v>
      </c>
      <c r="BW36" s="243"/>
      <c r="BX36" s="295" t="s">
        <v>454</v>
      </c>
      <c r="BY36" s="290" t="s">
        <v>455</v>
      </c>
      <c r="BZ36" s="229"/>
      <c r="CA36" s="230" t="s">
        <v>12</v>
      </c>
      <c r="CB36" s="231">
        <v>1.0000000000000001E-9</v>
      </c>
      <c r="CC36" s="229" t="s">
        <v>820</v>
      </c>
      <c r="CD36" s="230" t="s">
        <v>803</v>
      </c>
      <c r="CE36" s="270">
        <v>1.03E-2</v>
      </c>
      <c r="CF36" s="229"/>
      <c r="CG36" s="230" t="s">
        <v>902</v>
      </c>
      <c r="CH36" s="354" t="s">
        <v>795</v>
      </c>
      <c r="CI36" s="229"/>
      <c r="CJ36" s="230"/>
      <c r="CK36" s="354"/>
      <c r="CL36" s="243"/>
      <c r="CM36" s="230" t="s">
        <v>913</v>
      </c>
      <c r="CN36" s="354" t="s">
        <v>914</v>
      </c>
      <c r="CO36" s="243"/>
      <c r="CP36" s="295" t="s">
        <v>800</v>
      </c>
      <c r="CQ36" s="429">
        <v>2.5</v>
      </c>
      <c r="CR36" s="229"/>
      <c r="CS36" s="409"/>
      <c r="CT36" s="237"/>
      <c r="CU36" s="229"/>
      <c r="CV36" s="230" t="s">
        <v>13</v>
      </c>
      <c r="CW36" s="231">
        <v>9.9999999999999995E-7</v>
      </c>
      <c r="CX36" s="229"/>
      <c r="CY36" s="230" t="s">
        <v>12</v>
      </c>
      <c r="CZ36" s="231">
        <v>1.0000000000000001E-9</v>
      </c>
      <c r="DA36" s="229"/>
      <c r="DB36" s="230"/>
      <c r="DC36" s="231"/>
      <c r="DD36" s="229"/>
      <c r="DE36" s="230" t="s">
        <v>1211</v>
      </c>
      <c r="DF36" s="231" t="s">
        <v>283</v>
      </c>
      <c r="DG36" s="229"/>
      <c r="DH36" s="230" t="s">
        <v>58</v>
      </c>
      <c r="DI36" s="231" t="s">
        <v>844</v>
      </c>
      <c r="DJ36" s="229"/>
      <c r="DK36" s="230" t="s">
        <v>503</v>
      </c>
      <c r="DL36" s="231">
        <v>1</v>
      </c>
      <c r="DM36" s="229"/>
      <c r="DN36" s="230" t="s">
        <v>82</v>
      </c>
      <c r="DO36" s="231">
        <v>1</v>
      </c>
      <c r="DP36" s="229"/>
      <c r="DQ36" s="230" t="s">
        <v>12</v>
      </c>
      <c r="DR36" s="388">
        <v>9.9999999999999995E-8</v>
      </c>
      <c r="DS36" s="229"/>
      <c r="DT36" s="230" t="s">
        <v>373</v>
      </c>
      <c r="DU36" s="388">
        <v>1.1098E-9</v>
      </c>
      <c r="DV36" s="229"/>
      <c r="DW36" s="230"/>
      <c r="DX36" s="231"/>
      <c r="DY36" s="229"/>
      <c r="DZ36" s="230" t="s">
        <v>16</v>
      </c>
      <c r="EA36" s="231">
        <v>300</v>
      </c>
      <c r="EB36" s="229"/>
      <c r="EC36" s="230"/>
      <c r="ED36" s="231"/>
      <c r="EE36" s="229"/>
      <c r="EF36" s="230"/>
      <c r="EG36" s="231"/>
      <c r="EH36" s="229"/>
      <c r="EI36" s="230"/>
      <c r="EJ36" s="231"/>
      <c r="EK36" s="229"/>
      <c r="EL36" s="230"/>
      <c r="EM36" s="231"/>
      <c r="EN36" s="244"/>
      <c r="EO36" s="269" t="str">
        <f t="shared" si="44"/>
        <v>DIS</v>
      </c>
      <c r="EP36" s="444" t="s">
        <v>1247</v>
      </c>
      <c r="EQ36" s="360">
        <f t="shared" si="200"/>
        <v>14</v>
      </c>
      <c r="ER36" s="360">
        <f t="shared" si="201"/>
        <v>10</v>
      </c>
      <c r="ES36" s="360">
        <f t="shared" si="202"/>
        <v>6</v>
      </c>
      <c r="ET36" s="360">
        <f t="shared" si="203"/>
        <v>7</v>
      </c>
      <c r="EU36" s="360">
        <f t="shared" si="204"/>
        <v>4</v>
      </c>
      <c r="EV36" s="360">
        <f t="shared" si="205"/>
        <v>10</v>
      </c>
      <c r="EW36" s="360">
        <f t="shared" si="206"/>
        <v>12</v>
      </c>
      <c r="EX36" s="360">
        <f t="shared" si="207"/>
        <v>4</v>
      </c>
      <c r="EY36" s="360">
        <f t="shared" si="208"/>
        <v>4</v>
      </c>
      <c r="EZ36" s="360">
        <f t="shared" si="209"/>
        <v>4</v>
      </c>
      <c r="FA36" s="360">
        <f t="shared" si="210"/>
        <v>4</v>
      </c>
      <c r="FB36" s="360">
        <f t="shared" si="211"/>
        <v>4</v>
      </c>
      <c r="FC36" s="360">
        <f t="shared" si="212"/>
        <v>4</v>
      </c>
      <c r="FD36" s="360">
        <f t="shared" si="213"/>
        <v>4</v>
      </c>
      <c r="FE36" s="360">
        <f t="shared" si="214"/>
        <v>8</v>
      </c>
      <c r="FF36" s="360">
        <f t="shared" si="215"/>
        <v>7</v>
      </c>
      <c r="FG36" s="360">
        <f t="shared" si="216"/>
        <v>7</v>
      </c>
      <c r="FH36" s="360">
        <f t="shared" si="217"/>
        <v>17</v>
      </c>
      <c r="FI36" s="360">
        <f t="shared" si="218"/>
        <v>17</v>
      </c>
      <c r="FJ36" s="360">
        <f t="shared" si="219"/>
        <v>17</v>
      </c>
      <c r="FK36" s="360">
        <f t="shared" si="220"/>
        <v>17</v>
      </c>
      <c r="FL36" s="360">
        <f t="shared" si="221"/>
        <v>7</v>
      </c>
      <c r="FM36" s="360">
        <f t="shared" si="222"/>
        <v>7</v>
      </c>
      <c r="FN36" s="360">
        <f t="shared" si="223"/>
        <v>5</v>
      </c>
      <c r="FO36" s="360">
        <f t="shared" si="224"/>
        <v>3</v>
      </c>
      <c r="FP36" s="360">
        <f t="shared" si="225"/>
        <v>3</v>
      </c>
      <c r="FQ36" s="360">
        <f t="shared" si="226"/>
        <v>7</v>
      </c>
      <c r="FR36" s="360">
        <f t="shared" si="227"/>
        <v>7</v>
      </c>
      <c r="FS36" s="360">
        <f t="shared" si="228"/>
        <v>7</v>
      </c>
      <c r="FT36" s="360">
        <f t="shared" si="45"/>
        <v>37</v>
      </c>
      <c r="FU36" s="360">
        <f t="shared" si="229"/>
        <v>25</v>
      </c>
      <c r="FV36" s="360">
        <f t="shared" si="230"/>
        <v>7</v>
      </c>
      <c r="FW36" s="360">
        <f t="shared" si="231"/>
        <v>7</v>
      </c>
      <c r="FX36" s="360">
        <f t="shared" si="232"/>
        <v>7</v>
      </c>
      <c r="FY36" s="360">
        <f t="shared" si="233"/>
        <v>8</v>
      </c>
      <c r="FZ36" s="360">
        <f t="shared" si="234"/>
        <v>8</v>
      </c>
      <c r="GA36" s="360">
        <f t="shared" si="235"/>
        <v>4</v>
      </c>
      <c r="GB36" s="360">
        <f t="shared" si="236"/>
        <v>6</v>
      </c>
      <c r="GC36" s="360">
        <f t="shared" si="237"/>
        <v>6</v>
      </c>
      <c r="GD36" s="360">
        <f t="shared" si="238"/>
        <v>13</v>
      </c>
      <c r="GE36" s="360">
        <f t="shared" si="239"/>
        <v>7</v>
      </c>
      <c r="GF36" s="360" t="str">
        <f t="shared" si="240"/>
        <v/>
      </c>
      <c r="GG36" s="360" t="str">
        <f t="shared" si="241"/>
        <v/>
      </c>
      <c r="GH36" s="360" t="str">
        <f t="shared" si="242"/>
        <v/>
      </c>
      <c r="GI36" s="360" t="str">
        <f t="shared" si="243"/>
        <v/>
      </c>
      <c r="GJ36" s="360" t="str">
        <f t="shared" si="244"/>
        <v/>
      </c>
      <c r="GK36" s="444" t="s">
        <v>1247</v>
      </c>
      <c r="GL36" s="361" t="str">
        <f t="shared" si="46"/>
        <v>delr</v>
      </c>
      <c r="GM36" s="361" t="str">
        <f t="shared" si="47"/>
        <v>delr</v>
      </c>
      <c r="GN36" s="361" t="str">
        <f t="shared" si="48"/>
        <v>delr</v>
      </c>
      <c r="GO36" s="361" t="str">
        <f t="shared" si="49"/>
        <v>delr</v>
      </c>
      <c r="GP36" s="361" t="str">
        <f t="shared" si="50"/>
        <v>delr</v>
      </c>
      <c r="GQ36" s="361" t="str">
        <f t="shared" si="51"/>
        <v>delr</v>
      </c>
      <c r="GR36" s="361" t="str">
        <f t="shared" si="52"/>
        <v>delr</v>
      </c>
      <c r="GS36" s="361" t="str">
        <f t="shared" si="53"/>
        <v>delr</v>
      </c>
      <c r="GT36" s="361" t="str">
        <f t="shared" si="54"/>
        <v>delr</v>
      </c>
      <c r="GU36" s="361" t="str">
        <f t="shared" si="55"/>
        <v>delr</v>
      </c>
      <c r="GV36" s="361" t="str">
        <f t="shared" si="56"/>
        <v>delr</v>
      </c>
      <c r="GW36" s="361" t="str">
        <f t="shared" si="57"/>
        <v>delr</v>
      </c>
      <c r="GX36" s="361" t="str">
        <f t="shared" si="58"/>
        <v>delr</v>
      </c>
      <c r="GY36" s="361" t="str">
        <f t="shared" si="59"/>
        <v>delr</v>
      </c>
      <c r="GZ36" s="361" t="str">
        <f t="shared" si="60"/>
        <v>delr</v>
      </c>
      <c r="HA36" s="361" t="str">
        <f t="shared" si="61"/>
        <v>delr</v>
      </c>
      <c r="HB36" s="361" t="str">
        <f t="shared" si="62"/>
        <v>delr</v>
      </c>
      <c r="HC36" s="361" t="str">
        <f t="shared" si="63"/>
        <v>delr</v>
      </c>
      <c r="HD36" s="361" t="str">
        <f t="shared" si="64"/>
        <v>delr</v>
      </c>
      <c r="HE36" s="361" t="str">
        <f t="shared" si="65"/>
        <v>delr</v>
      </c>
      <c r="HF36" s="361" t="str">
        <f t="shared" si="66"/>
        <v>delr</v>
      </c>
      <c r="HG36" s="361" t="str">
        <f t="shared" si="67"/>
        <v>delr</v>
      </c>
      <c r="HH36" s="361" t="str">
        <f t="shared" si="68"/>
        <v>delr</v>
      </c>
      <c r="HI36" s="361" t="str">
        <f t="shared" si="69"/>
        <v>delr</v>
      </c>
      <c r="HJ36" s="361" t="str">
        <f t="shared" si="70"/>
        <v>delr</v>
      </c>
      <c r="HK36" s="361" t="str">
        <f t="shared" si="71"/>
        <v>delr</v>
      </c>
      <c r="HL36" s="361" t="str">
        <f t="shared" si="72"/>
        <v>delr</v>
      </c>
      <c r="HM36" s="361" t="str">
        <f t="shared" si="73"/>
        <v>delr</v>
      </c>
      <c r="HN36" s="361" t="str">
        <f t="shared" si="74"/>
        <v>delr</v>
      </c>
      <c r="HO36" s="361" t="str">
        <f t="shared" si="75"/>
        <v>delr</v>
      </c>
      <c r="HP36" s="361" t="str">
        <f t="shared" si="76"/>
        <v>delr</v>
      </c>
      <c r="HQ36" s="361" t="str">
        <f t="shared" si="77"/>
        <v>delr</v>
      </c>
      <c r="HR36" s="361" t="str">
        <f t="shared" si="78"/>
        <v>delr</v>
      </c>
      <c r="HS36" s="361" t="str">
        <f t="shared" si="79"/>
        <v>delr</v>
      </c>
      <c r="HT36" s="361" t="str">
        <f t="shared" si="80"/>
        <v>delr</v>
      </c>
      <c r="HU36" s="361" t="str">
        <f t="shared" si="81"/>
        <v>delr</v>
      </c>
      <c r="HV36" s="361" t="str">
        <f t="shared" si="82"/>
        <v>delr</v>
      </c>
      <c r="HW36" s="361" t="str">
        <f t="shared" si="83"/>
        <v>delr</v>
      </c>
      <c r="HX36" s="361" t="str">
        <f t="shared" si="84"/>
        <v>delr</v>
      </c>
      <c r="HY36" s="361" t="str">
        <f t="shared" si="85"/>
        <v>delr</v>
      </c>
      <c r="HZ36" s="361" t="str">
        <f t="shared" si="86"/>
        <v>delr</v>
      </c>
      <c r="IA36" s="361" t="str">
        <f t="shared" si="87"/>
        <v>-</v>
      </c>
      <c r="IB36" s="361" t="str">
        <f t="shared" si="88"/>
        <v>-</v>
      </c>
      <c r="IC36" s="361" t="str">
        <f t="shared" si="89"/>
        <v>-</v>
      </c>
      <c r="ID36" s="361" t="str">
        <f t="shared" si="90"/>
        <v>-</v>
      </c>
      <c r="IE36" s="361" t="str">
        <f t="shared" si="91"/>
        <v>-</v>
      </c>
      <c r="IF36" s="444" t="s">
        <v>1247</v>
      </c>
      <c r="IG36" s="56">
        <f t="shared" si="245"/>
        <v>10</v>
      </c>
      <c r="IH36" s="56">
        <f t="shared" si="246"/>
        <v>0.16</v>
      </c>
      <c r="II36" s="56">
        <f t="shared" si="247"/>
        <v>10</v>
      </c>
      <c r="IJ36" s="56">
        <f t="shared" si="248"/>
        <v>10</v>
      </c>
      <c r="IK36" s="56">
        <f t="shared" si="92"/>
        <v>10</v>
      </c>
      <c r="IL36" s="56">
        <f t="shared" si="93"/>
        <v>1</v>
      </c>
      <c r="IM36" s="56">
        <f t="shared" si="94"/>
        <v>0.25</v>
      </c>
      <c r="IN36" s="56">
        <f t="shared" si="95"/>
        <v>900</v>
      </c>
      <c r="IO36" s="56">
        <f t="shared" si="96"/>
        <v>10</v>
      </c>
      <c r="IP36" s="56">
        <f t="shared" si="97"/>
        <v>5</v>
      </c>
      <c r="IQ36" s="56">
        <f t="shared" si="98"/>
        <v>100</v>
      </c>
      <c r="IR36" s="56">
        <f t="shared" si="99"/>
        <v>40</v>
      </c>
      <c r="IS36" s="56">
        <f t="shared" si="100"/>
        <v>5000</v>
      </c>
      <c r="IT36" s="56">
        <f t="shared" si="101"/>
        <v>500</v>
      </c>
      <c r="IU36" s="56">
        <f t="shared" si="102"/>
        <v>200</v>
      </c>
      <c r="IV36" s="56">
        <f t="shared" si="103"/>
        <v>500</v>
      </c>
      <c r="IW36" s="56">
        <f t="shared" si="104"/>
        <v>1000</v>
      </c>
      <c r="IX36" s="56">
        <f t="shared" si="105"/>
        <v>33</v>
      </c>
      <c r="IY36" s="56">
        <f t="shared" si="106"/>
        <v>100</v>
      </c>
      <c r="IZ36" s="56">
        <f t="shared" si="107"/>
        <v>125</v>
      </c>
      <c r="JA36" s="56">
        <f t="shared" si="108"/>
        <v>100</v>
      </c>
      <c r="JB36" s="56">
        <f t="shared" si="109"/>
        <v>5000</v>
      </c>
      <c r="JC36" s="56">
        <f t="shared" si="110"/>
        <v>15</v>
      </c>
      <c r="JD36" s="56">
        <f t="shared" si="111"/>
        <v>5000</v>
      </c>
      <c r="JE36" s="56">
        <f t="shared" si="112"/>
        <v>500</v>
      </c>
      <c r="JF36" s="56">
        <f t="shared" si="113"/>
        <v>500</v>
      </c>
      <c r="JG36" s="56">
        <f t="shared" si="114"/>
        <v>142</v>
      </c>
      <c r="JH36" s="56">
        <f t="shared" si="115"/>
        <v>142</v>
      </c>
      <c r="JI36" s="56">
        <f t="shared" si="116"/>
        <v>500</v>
      </c>
      <c r="JJ36" s="56">
        <f t="shared" si="117"/>
        <v>1.9607843137254901</v>
      </c>
      <c r="JK36" s="56">
        <f t="shared" si="118"/>
        <v>10</v>
      </c>
      <c r="JL36" s="56">
        <f t="shared" si="119"/>
        <v>10</v>
      </c>
      <c r="JM36" s="56">
        <f t="shared" si="120"/>
        <v>100</v>
      </c>
      <c r="JN36" s="56">
        <f t="shared" si="121"/>
        <v>500</v>
      </c>
      <c r="JO36" s="56">
        <f t="shared" si="122"/>
        <v>1</v>
      </c>
      <c r="JP36" s="56">
        <f t="shared" si="123"/>
        <v>0.1</v>
      </c>
      <c r="JQ36" s="56">
        <f t="shared" si="124"/>
        <v>10</v>
      </c>
      <c r="JR36" s="56">
        <f t="shared" si="125"/>
        <v>10</v>
      </c>
      <c r="JS36" s="56">
        <f t="shared" si="126"/>
        <v>102.94</v>
      </c>
      <c r="JT36" s="56">
        <f t="shared" si="127"/>
        <v>105</v>
      </c>
      <c r="JU36" s="56">
        <f t="shared" si="128"/>
        <v>0.06</v>
      </c>
      <c r="JV36" s="56" t="str">
        <f t="shared" si="129"/>
        <v>-</v>
      </c>
      <c r="JW36" s="56" t="str">
        <f t="shared" si="130"/>
        <v>-</v>
      </c>
      <c r="JX36" s="56" t="str">
        <f t="shared" si="131"/>
        <v>-</v>
      </c>
      <c r="JY36" s="56" t="str">
        <f t="shared" si="132"/>
        <v>-</v>
      </c>
      <c r="JZ36" s="56" t="str">
        <f t="shared" si="133"/>
        <v>-</v>
      </c>
      <c r="KA36" s="444" t="s">
        <v>1247</v>
      </c>
      <c r="KB36" s="360">
        <f>IF(ISNUMBER(INDEX($EQ$15:$GK$521,$B36,EO$11)),MAX(KB$14:KB35)+1,0)</f>
        <v>0</v>
      </c>
      <c r="KC36" s="360">
        <f t="shared" si="249"/>
        <v>235</v>
      </c>
      <c r="KD36" s="373" t="s">
        <v>2</v>
      </c>
      <c r="KE36" s="391" t="str">
        <f t="shared" si="134"/>
        <v/>
      </c>
      <c r="KF36" s="302" t="str">
        <f t="shared" si="135"/>
        <v/>
      </c>
      <c r="KG36" s="69"/>
      <c r="KH36" s="391" t="str">
        <f t="shared" si="136"/>
        <v/>
      </c>
      <c r="KI36" s="302" t="str">
        <f t="shared" si="137"/>
        <v/>
      </c>
      <c r="KJ36" s="69"/>
      <c r="KK36" s="391" t="str">
        <f t="shared" si="138"/>
        <v/>
      </c>
      <c r="KL36" s="302" t="str">
        <f t="shared" si="139"/>
        <v/>
      </c>
      <c r="KM36" s="69"/>
      <c r="KN36" s="391" t="str">
        <f t="shared" si="140"/>
        <v/>
      </c>
      <c r="KO36" s="302" t="str">
        <f t="shared" si="141"/>
        <v/>
      </c>
      <c r="KP36" s="69"/>
      <c r="KQ36" s="391" t="str">
        <f t="shared" si="142"/>
        <v/>
      </c>
      <c r="KR36" s="302" t="str">
        <f t="shared" si="143"/>
        <v/>
      </c>
      <c r="KS36" s="69"/>
      <c r="KT36" s="391" t="str">
        <f t="shared" si="144"/>
        <v/>
      </c>
      <c r="KU36" s="302" t="str">
        <f t="shared" si="145"/>
        <v/>
      </c>
      <c r="KV36" s="69"/>
      <c r="KW36" s="391" t="str">
        <f t="shared" si="146"/>
        <v/>
      </c>
      <c r="KX36" s="302" t="str">
        <f t="shared" si="147"/>
        <v/>
      </c>
      <c r="KY36" s="69"/>
      <c r="KZ36" s="283" t="str">
        <f t="shared" si="148"/>
        <v/>
      </c>
      <c r="LA36" s="26"/>
      <c r="LB36" s="246" t="s">
        <v>766</v>
      </c>
      <c r="LC36" s="305"/>
      <c r="LD36" s="305"/>
      <c r="LE36" s="54"/>
      <c r="LF36" s="54" t="s">
        <v>788</v>
      </c>
      <c r="LG36" s="249" t="s">
        <v>1269</v>
      </c>
      <c r="LH36" s="246"/>
      <c r="LI36" s="305"/>
      <c r="LJ36" s="305"/>
      <c r="LK36" s="305"/>
      <c r="LL36" s="305"/>
      <c r="LM36" s="305"/>
      <c r="LN36" s="63"/>
      <c r="LO36" s="251">
        <f t="shared" si="149"/>
        <v>22</v>
      </c>
      <c r="LP36" s="251">
        <f t="shared" si="150"/>
        <v>0</v>
      </c>
      <c r="LQ36" s="251">
        <f t="shared" si="151"/>
        <v>0</v>
      </c>
      <c r="LR36" s="251">
        <f t="shared" si="152"/>
        <v>0</v>
      </c>
      <c r="LS36" s="251">
        <f t="shared" si="153"/>
        <v>22</v>
      </c>
      <c r="LT36" s="251">
        <f t="shared" si="154"/>
        <v>22</v>
      </c>
      <c r="LU36" s="251">
        <f t="shared" si="155"/>
        <v>0</v>
      </c>
      <c r="LV36" s="251">
        <f t="shared" si="156"/>
        <v>0</v>
      </c>
      <c r="LW36" s="251">
        <f t="shared" si="157"/>
        <v>0</v>
      </c>
      <c r="LX36" s="251">
        <f t="shared" si="158"/>
        <v>0</v>
      </c>
      <c r="LY36" s="251">
        <f t="shared" si="159"/>
        <v>0</v>
      </c>
      <c r="LZ36" s="251">
        <f t="shared" si="160"/>
        <v>0</v>
      </c>
      <c r="MA36" s="63">
        <f t="shared" si="161"/>
        <v>1</v>
      </c>
      <c r="MB36" s="63">
        <f t="shared" si="162"/>
        <v>0</v>
      </c>
      <c r="MC36" s="63">
        <f t="shared" si="251"/>
        <v>22</v>
      </c>
      <c r="MD36" s="63">
        <f t="shared" si="250"/>
        <v>22</v>
      </c>
      <c r="ME36" s="63" t="str">
        <f t="shared" si="163"/>
        <v>Idomain_inner</v>
      </c>
      <c r="MF36" s="315">
        <f t="shared" si="164"/>
        <v>11</v>
      </c>
      <c r="MG36" s="315">
        <f>IF(ISNUMBER(MATCH(EO36,$ME$15:$ME$520,0)),0,MAX(MG$14:MG35)+1)</f>
        <v>0</v>
      </c>
      <c r="MH36" s="315" t="str">
        <f t="shared" si="165"/>
        <v/>
      </c>
      <c r="MI36" s="368">
        <f t="shared" si="166"/>
        <v>22</v>
      </c>
      <c r="MJ36" s="67"/>
      <c r="MK36" s="243" t="str">
        <f t="shared" si="167"/>
        <v>11_sfr-p01</v>
      </c>
      <c r="ML36" s="457" t="s">
        <v>635</v>
      </c>
      <c r="MM36" s="316"/>
      <c r="MN36" s="26">
        <f>IF(IF(ISNUMBER(SEARCH("flopy",MP36))=TRUE,1,0)=1,MAX(MN$15:MN35)+1,"")</f>
        <v>16</v>
      </c>
      <c r="MO36" s="238"/>
      <c r="MP36" s="411" t="s">
        <v>1124</v>
      </c>
      <c r="MQ36" s="26">
        <f>IF(IF(ISNUMBER(SEARCH("flopy",MS36))=TRUE,1,0)=1,MAX(MQ$15:MQ35)+1,"")</f>
        <v>21</v>
      </c>
      <c r="MR36" s="238"/>
      <c r="MS36" s="411" t="s">
        <v>969</v>
      </c>
      <c r="MT36" s="59"/>
      <c r="MU36" s="26" t="str">
        <f>IF(IF(ISNUMBER(SEARCH("flopy",MW36))=TRUE,1,0)=1,MAX(MU$15:MU35)+1,"")</f>
        <v/>
      </c>
      <c r="MV36" s="238" t="str">
        <f t="shared" si="252"/>
        <v/>
      </c>
      <c r="MW36" s="411"/>
      <c r="MX36" s="59"/>
      <c r="MY36" s="59"/>
      <c r="MZ36" s="59"/>
      <c r="NA36" s="59"/>
      <c r="NB36" s="26" t="s">
        <v>2</v>
      </c>
      <c r="NC36" s="59"/>
      <c r="ND36" s="59"/>
      <c r="NE36" s="59"/>
      <c r="NF36" s="59"/>
      <c r="NG36" s="59"/>
      <c r="NH36" s="59"/>
      <c r="NI36" s="59"/>
      <c r="NJ36" s="59"/>
      <c r="NK36" s="26" t="s">
        <v>2</v>
      </c>
      <c r="NL36" s="453" t="s">
        <v>73</v>
      </c>
      <c r="NM36" s="307" t="s">
        <v>2</v>
      </c>
      <c r="NN36" s="59"/>
      <c r="NO36" s="203"/>
      <c r="NP36" s="203"/>
      <c r="NQ36" s="203"/>
      <c r="NR36" s="18"/>
      <c r="NS36" s="155"/>
      <c r="NT36" s="155"/>
      <c r="NU36" s="155"/>
      <c r="NV36" s="155"/>
      <c r="NW36" s="155"/>
      <c r="NX36" s="155"/>
      <c r="NY36" s="155"/>
      <c r="NZ36" s="155"/>
      <c r="OA36" s="155"/>
      <c r="OB36" s="155"/>
      <c r="OC36" s="155"/>
      <c r="OD36" s="82"/>
      <c r="OE36" s="172">
        <v>0.57729672000000021</v>
      </c>
      <c r="OF36" s="111">
        <v>840.8</v>
      </c>
      <c r="OG36" s="112">
        <v>836.53613382362778</v>
      </c>
      <c r="OH36" s="102">
        <v>2.9999902248382999</v>
      </c>
      <c r="OI36" s="115">
        <v>840.1558</v>
      </c>
      <c r="OJ36" s="131">
        <v>31</v>
      </c>
      <c r="OK36" s="162">
        <v>0.57730000000000004</v>
      </c>
      <c r="OL36" s="123">
        <v>835.4</v>
      </c>
      <c r="OM36" s="168"/>
      <c r="ON36" s="127"/>
      <c r="OO36" s="107"/>
      <c r="OP36" s="107"/>
      <c r="OQ36" s="135"/>
      <c r="OR36" s="128">
        <f t="shared" si="253"/>
        <v>0.57730000000000004</v>
      </c>
      <c r="OS36" s="109"/>
      <c r="OT36" s="128">
        <v>0.57729672000000021</v>
      </c>
      <c r="OU36" s="143">
        <f t="shared" si="10"/>
        <v>0.57730000000000004</v>
      </c>
      <c r="OV36" s="143">
        <f t="shared" si="11"/>
        <v>13.8552</v>
      </c>
      <c r="OW36" s="143">
        <f t="shared" si="12"/>
        <v>831.31200000000001</v>
      </c>
      <c r="OX36" s="143">
        <f t="shared" si="13"/>
        <v>831.31200000000001</v>
      </c>
      <c r="OY36" s="82"/>
      <c r="OZ36" s="59"/>
      <c r="PA36" s="251" t="str">
        <f t="shared" si="168"/>
        <v/>
      </c>
      <c r="PB36" s="251" t="str">
        <f t="shared" si="169"/>
        <v/>
      </c>
      <c r="PC36" s="251" t="str">
        <f t="shared" si="170"/>
        <v/>
      </c>
      <c r="PD36" s="251" t="str">
        <f t="shared" si="171"/>
        <v/>
      </c>
      <c r="PE36" s="251" t="str">
        <f t="shared" si="172"/>
        <v/>
      </c>
      <c r="PF36" s="251" t="str">
        <f t="shared" si="173"/>
        <v/>
      </c>
      <c r="PG36" s="251" t="str">
        <f t="shared" si="174"/>
        <v/>
      </c>
      <c r="PH36" s="251" t="str">
        <f t="shared" si="175"/>
        <v/>
      </c>
      <c r="PI36" s="251" t="str">
        <f t="shared" si="176"/>
        <v/>
      </c>
      <c r="PJ36" s="251" t="str">
        <f t="shared" si="177"/>
        <v/>
      </c>
      <c r="PK36" s="251" t="str">
        <f t="shared" si="178"/>
        <v/>
      </c>
      <c r="PL36" s="251" t="str">
        <f t="shared" si="179"/>
        <v/>
      </c>
      <c r="PM36" s="251" t="str">
        <f t="shared" si="180"/>
        <v/>
      </c>
      <c r="PN36" s="251" t="str">
        <f t="shared" si="181"/>
        <v/>
      </c>
      <c r="PO36" s="251" t="str">
        <f t="shared" si="182"/>
        <v/>
      </c>
      <c r="PP36" s="251" t="str">
        <f t="shared" si="183"/>
        <v/>
      </c>
      <c r="PQ36" s="251" t="str">
        <f t="shared" si="184"/>
        <v/>
      </c>
      <c r="PR36" s="251" t="str">
        <f t="shared" si="185"/>
        <v/>
      </c>
      <c r="PS36" s="251" t="str">
        <f t="shared" si="186"/>
        <v>Idomain_inner</v>
      </c>
      <c r="PT36" s="251" t="str">
        <f t="shared" si="187"/>
        <v/>
      </c>
      <c r="PU36" s="251" t="str">
        <f t="shared" si="188"/>
        <v/>
      </c>
      <c r="PV36" s="251" t="str">
        <f t="shared" si="189"/>
        <v/>
      </c>
      <c r="PW36" s="251" t="str">
        <f t="shared" si="190"/>
        <v/>
      </c>
      <c r="PX36" s="251" t="str">
        <f t="shared" si="191"/>
        <v/>
      </c>
      <c r="PY36" s="251" t="str">
        <f t="shared" si="192"/>
        <v/>
      </c>
      <c r="PZ36" s="251" t="str">
        <f t="shared" si="193"/>
        <v/>
      </c>
      <c r="QA36" s="251" t="str">
        <f t="shared" si="194"/>
        <v/>
      </c>
      <c r="QB36" s="251" t="str">
        <f t="shared" si="195"/>
        <v/>
      </c>
      <c r="QC36" s="251" t="str">
        <f t="shared" si="196"/>
        <v/>
      </c>
      <c r="QD36" s="251" t="str">
        <f t="shared" si="197"/>
        <v/>
      </c>
      <c r="QE36" s="251" t="str">
        <f t="shared" si="198"/>
        <v/>
      </c>
      <c r="QF36" s="63">
        <f t="shared" si="199"/>
        <v>1</v>
      </c>
      <c r="QG36" s="26" t="s">
        <v>2</v>
      </c>
      <c r="QH36" s="59"/>
      <c r="QI36" s="59"/>
      <c r="QJ36" s="59"/>
      <c r="QK36" s="59"/>
      <c r="QL36" s="59"/>
      <c r="QM36" s="59"/>
      <c r="QN36" s="59"/>
    </row>
    <row r="37" spans="1:456" s="3" customFormat="1" ht="6" customHeight="1" x14ac:dyDescent="0.15">
      <c r="A37" s="54"/>
      <c r="B37" s="447">
        <f t="shared" si="43"/>
        <v>23</v>
      </c>
      <c r="C37" s="74" t="s">
        <v>5</v>
      </c>
      <c r="D37" s="339" t="s">
        <v>851</v>
      </c>
      <c r="E37" s="59"/>
      <c r="F37" s="229"/>
      <c r="G37" s="295" t="s">
        <v>25</v>
      </c>
      <c r="H37" s="295" t="s">
        <v>2</v>
      </c>
      <c r="I37" s="229"/>
      <c r="J37" s="295" t="s">
        <v>39</v>
      </c>
      <c r="K37" s="295">
        <v>1</v>
      </c>
      <c r="L37" s="229"/>
      <c r="M37" s="295" t="s">
        <v>83</v>
      </c>
      <c r="N37" s="295" t="s">
        <v>84</v>
      </c>
      <c r="O37" s="229"/>
      <c r="P37" s="295" t="s">
        <v>52</v>
      </c>
      <c r="Q37" s="295">
        <v>0</v>
      </c>
      <c r="R37" s="229"/>
      <c r="S37" s="295" t="s">
        <v>23</v>
      </c>
      <c r="T37" s="295" t="s">
        <v>17</v>
      </c>
      <c r="U37" s="229"/>
      <c r="V37" s="295"/>
      <c r="W37" s="295"/>
      <c r="X37" s="229"/>
      <c r="Y37" s="295" t="s">
        <v>133</v>
      </c>
      <c r="Z37" s="295">
        <v>-1</v>
      </c>
      <c r="AA37" s="229"/>
      <c r="AB37" s="295" t="s">
        <v>34</v>
      </c>
      <c r="AC37" s="295" t="s">
        <v>332</v>
      </c>
      <c r="AD37" s="229"/>
      <c r="AE37" s="295" t="s">
        <v>18</v>
      </c>
      <c r="AF37" s="295">
        <v>16</v>
      </c>
      <c r="AG37" s="229"/>
      <c r="AH37" s="295" t="s">
        <v>43</v>
      </c>
      <c r="AI37" s="295">
        <f>0.0000134/100/100*86400</f>
        <v>1.1577600000000001E-4</v>
      </c>
      <c r="AJ37" s="229"/>
      <c r="AK37" s="295" t="s">
        <v>21</v>
      </c>
      <c r="AL37" s="295">
        <v>0</v>
      </c>
      <c r="AM37" s="229"/>
      <c r="AN37" s="295" t="s">
        <v>33</v>
      </c>
      <c r="AO37" s="295">
        <v>500</v>
      </c>
      <c r="AP37" s="243"/>
      <c r="AQ37" s="295" t="s">
        <v>651</v>
      </c>
      <c r="AR37" s="290" t="s">
        <v>660</v>
      </c>
      <c r="AS37" s="243"/>
      <c r="AT37" s="295" t="s">
        <v>408</v>
      </c>
      <c r="AU37" s="290" t="s">
        <v>645</v>
      </c>
      <c r="AV37" s="229"/>
      <c r="AW37" s="230"/>
      <c r="AX37" s="231"/>
      <c r="AY37" s="229"/>
      <c r="AZ37" s="295" t="s">
        <v>704</v>
      </c>
      <c r="BA37" s="295" t="s">
        <v>644</v>
      </c>
      <c r="BB37" s="229"/>
      <c r="BC37" s="295" t="s">
        <v>16</v>
      </c>
      <c r="BD37" s="295">
        <v>100</v>
      </c>
      <c r="BE37" s="229"/>
      <c r="BF37" s="295" t="s">
        <v>28</v>
      </c>
      <c r="BG37" s="295" t="s">
        <v>27</v>
      </c>
      <c r="BH37" s="229"/>
      <c r="BI37" s="295" t="s">
        <v>763</v>
      </c>
      <c r="BJ37" s="295" t="s">
        <v>177</v>
      </c>
      <c r="BK37" s="243" t="s">
        <v>445</v>
      </c>
      <c r="BL37" s="295" t="s">
        <v>110</v>
      </c>
      <c r="BM37" s="429">
        <v>0.2</v>
      </c>
      <c r="BN37" s="243"/>
      <c r="BO37" s="295"/>
      <c r="BP37" s="429"/>
      <c r="BQ37" s="229"/>
      <c r="BR37" s="295"/>
      <c r="BS37" s="295"/>
      <c r="BT37" s="243"/>
      <c r="BU37" s="295" t="s">
        <v>425</v>
      </c>
      <c r="BV37" s="290">
        <v>4894.3</v>
      </c>
      <c r="BW37" s="243"/>
      <c r="BX37" s="295" t="s">
        <v>456</v>
      </c>
      <c r="BY37" s="290" t="s">
        <v>457</v>
      </c>
      <c r="BZ37" s="229"/>
      <c r="CA37" s="230" t="s">
        <v>13</v>
      </c>
      <c r="CB37" s="231">
        <v>9.9999999999999995E-7</v>
      </c>
      <c r="CC37" s="229" t="s">
        <v>819</v>
      </c>
      <c r="CD37" s="230" t="s">
        <v>804</v>
      </c>
      <c r="CE37" s="231">
        <v>0.1</v>
      </c>
      <c r="CF37" s="229"/>
      <c r="CG37" s="230" t="s">
        <v>903</v>
      </c>
      <c r="CH37" s="354" t="s">
        <v>795</v>
      </c>
      <c r="CI37" s="229"/>
      <c r="CJ37" s="230"/>
      <c r="CK37" s="354"/>
      <c r="CL37" s="243"/>
      <c r="CM37" s="230" t="s">
        <v>892</v>
      </c>
      <c r="CN37" s="354">
        <v>0.1333</v>
      </c>
      <c r="CO37" s="243"/>
      <c r="CP37" s="295" t="s">
        <v>15</v>
      </c>
      <c r="CQ37" s="429">
        <v>500</v>
      </c>
      <c r="CR37" s="229"/>
      <c r="CS37" s="409" t="s">
        <v>28</v>
      </c>
      <c r="CT37" s="354">
        <v>10</v>
      </c>
      <c r="CU37" s="229"/>
      <c r="CV37" s="230" t="s">
        <v>456</v>
      </c>
      <c r="CW37" s="231" t="s">
        <v>673</v>
      </c>
      <c r="CX37" s="229"/>
      <c r="CY37" s="230" t="s">
        <v>13</v>
      </c>
      <c r="CZ37" s="231">
        <v>9.9999999999999995E-7</v>
      </c>
      <c r="DA37" s="229"/>
      <c r="DB37" s="230"/>
      <c r="DC37" s="231"/>
      <c r="DD37" s="229"/>
      <c r="DE37" s="230" t="s">
        <v>1216</v>
      </c>
      <c r="DF37" s="231" t="s">
        <v>1217</v>
      </c>
      <c r="DG37" s="229"/>
      <c r="DH37" s="230" t="s">
        <v>845</v>
      </c>
      <c r="DI37" s="231" t="s">
        <v>844</v>
      </c>
      <c r="DJ37" s="229"/>
      <c r="DK37" s="230" t="s">
        <v>504</v>
      </c>
      <c r="DL37" s="231">
        <v>1</v>
      </c>
      <c r="DM37" s="229"/>
      <c r="DN37" s="230" t="s">
        <v>0</v>
      </c>
      <c r="DO37" s="237" t="s">
        <v>355</v>
      </c>
      <c r="DP37" s="229"/>
      <c r="DQ37" s="230" t="s">
        <v>13</v>
      </c>
      <c r="DR37" s="388">
        <v>9.9999999999999995E-7</v>
      </c>
      <c r="DS37" s="229" t="s">
        <v>1226</v>
      </c>
      <c r="DT37" s="230" t="s">
        <v>372</v>
      </c>
      <c r="DU37" s="388">
        <v>1E-3</v>
      </c>
      <c r="DV37" s="229"/>
      <c r="DW37" s="230" t="s">
        <v>622</v>
      </c>
      <c r="DX37" s="231" t="s">
        <v>728</v>
      </c>
      <c r="DY37" s="229"/>
      <c r="DZ37" s="230" t="s">
        <v>12</v>
      </c>
      <c r="EA37" s="469">
        <v>1.0000000000000001E-9</v>
      </c>
      <c r="EB37" s="229"/>
      <c r="EC37" s="230"/>
      <c r="ED37" s="231"/>
      <c r="EE37" s="229"/>
      <c r="EF37" s="230"/>
      <c r="EG37" s="231"/>
      <c r="EH37" s="229"/>
      <c r="EI37" s="230"/>
      <c r="EJ37" s="231"/>
      <c r="EK37" s="229"/>
      <c r="EL37" s="230"/>
      <c r="EM37" s="237"/>
      <c r="EN37" s="244"/>
      <c r="EO37" s="269" t="str">
        <f t="shared" si="44"/>
        <v>A_TCAL</v>
      </c>
      <c r="EP37" s="444" t="s">
        <v>1247</v>
      </c>
      <c r="EQ37" s="360">
        <f t="shared" si="200"/>
        <v>15</v>
      </c>
      <c r="ER37" s="360">
        <f t="shared" si="201"/>
        <v>11</v>
      </c>
      <c r="ES37" s="360">
        <f t="shared" si="202"/>
        <v>7</v>
      </c>
      <c r="ET37" s="360">
        <f t="shared" si="203"/>
        <v>8</v>
      </c>
      <c r="EU37" s="360">
        <f t="shared" si="204"/>
        <v>5</v>
      </c>
      <c r="EV37" s="360">
        <f t="shared" si="205"/>
        <v>9</v>
      </c>
      <c r="EW37" s="360">
        <f t="shared" si="206"/>
        <v>13</v>
      </c>
      <c r="EX37" s="360">
        <f t="shared" si="207"/>
        <v>5</v>
      </c>
      <c r="EY37" s="360">
        <f t="shared" si="208"/>
        <v>5</v>
      </c>
      <c r="EZ37" s="360">
        <f t="shared" si="209"/>
        <v>5</v>
      </c>
      <c r="FA37" s="360">
        <f t="shared" si="210"/>
        <v>5</v>
      </c>
      <c r="FB37" s="360">
        <f t="shared" si="211"/>
        <v>5</v>
      </c>
      <c r="FC37" s="360">
        <f t="shared" si="212"/>
        <v>5</v>
      </c>
      <c r="FD37" s="360">
        <f t="shared" si="213"/>
        <v>5</v>
      </c>
      <c r="FE37" s="360" t="str">
        <f t="shared" si="214"/>
        <v/>
      </c>
      <c r="FF37" s="360">
        <f t="shared" si="215"/>
        <v>8</v>
      </c>
      <c r="FG37" s="360">
        <f t="shared" si="216"/>
        <v>8</v>
      </c>
      <c r="FH37" s="360">
        <f t="shared" si="217"/>
        <v>18</v>
      </c>
      <c r="FI37" s="360">
        <f t="shared" si="218"/>
        <v>18</v>
      </c>
      <c r="FJ37" s="360">
        <f t="shared" si="219"/>
        <v>18</v>
      </c>
      <c r="FK37" s="360">
        <f t="shared" si="220"/>
        <v>18</v>
      </c>
      <c r="FL37" s="360">
        <f t="shared" si="221"/>
        <v>8</v>
      </c>
      <c r="FM37" s="360">
        <f t="shared" si="222"/>
        <v>8</v>
      </c>
      <c r="FN37" s="360">
        <f t="shared" si="223"/>
        <v>6</v>
      </c>
      <c r="FO37" s="360" t="str">
        <f t="shared" si="224"/>
        <v/>
      </c>
      <c r="FP37" s="360" t="str">
        <f t="shared" si="225"/>
        <v/>
      </c>
      <c r="FQ37" s="360">
        <f t="shared" si="226"/>
        <v>8</v>
      </c>
      <c r="FR37" s="360">
        <f t="shared" si="227"/>
        <v>8</v>
      </c>
      <c r="FS37" s="360">
        <f t="shared" si="228"/>
        <v>8</v>
      </c>
      <c r="FT37" s="360">
        <f t="shared" si="45"/>
        <v>36</v>
      </c>
      <c r="FU37" s="360">
        <f t="shared" si="229"/>
        <v>26</v>
      </c>
      <c r="FV37" s="360">
        <f t="shared" si="230"/>
        <v>8</v>
      </c>
      <c r="FW37" s="360">
        <f t="shared" si="231"/>
        <v>8</v>
      </c>
      <c r="FX37" s="360">
        <f t="shared" si="232"/>
        <v>8</v>
      </c>
      <c r="FY37" s="360">
        <f t="shared" si="233"/>
        <v>9</v>
      </c>
      <c r="FZ37" s="360">
        <f t="shared" si="234"/>
        <v>9</v>
      </c>
      <c r="GA37" s="360">
        <f t="shared" si="235"/>
        <v>5</v>
      </c>
      <c r="GB37" s="360">
        <f t="shared" si="236"/>
        <v>7</v>
      </c>
      <c r="GC37" s="360">
        <f t="shared" si="237"/>
        <v>7</v>
      </c>
      <c r="GD37" s="360">
        <f t="shared" si="238"/>
        <v>14</v>
      </c>
      <c r="GE37" s="360">
        <f t="shared" si="239"/>
        <v>8</v>
      </c>
      <c r="GF37" s="360">
        <f t="shared" si="240"/>
        <v>9</v>
      </c>
      <c r="GG37" s="360" t="str">
        <f t="shared" si="241"/>
        <v/>
      </c>
      <c r="GH37" s="360" t="str">
        <f t="shared" si="242"/>
        <v/>
      </c>
      <c r="GI37" s="360" t="str">
        <f t="shared" si="243"/>
        <v/>
      </c>
      <c r="GJ37" s="360" t="str">
        <f t="shared" si="244"/>
        <v/>
      </c>
      <c r="GK37" s="444" t="s">
        <v>1247</v>
      </c>
      <c r="GL37" s="361" t="str">
        <f t="shared" si="46"/>
        <v>delc</v>
      </c>
      <c r="GM37" s="361" t="str">
        <f t="shared" si="47"/>
        <v>delc</v>
      </c>
      <c r="GN37" s="361" t="str">
        <f t="shared" si="48"/>
        <v>delc</v>
      </c>
      <c r="GO37" s="361" t="str">
        <f t="shared" si="49"/>
        <v>delc</v>
      </c>
      <c r="GP37" s="361" t="str">
        <f t="shared" si="50"/>
        <v>delc</v>
      </c>
      <c r="GQ37" s="361" t="str">
        <f t="shared" si="51"/>
        <v>delc</v>
      </c>
      <c r="GR37" s="361" t="str">
        <f t="shared" si="52"/>
        <v>delc</v>
      </c>
      <c r="GS37" s="361" t="str">
        <f t="shared" si="53"/>
        <v>delc</v>
      </c>
      <c r="GT37" s="361" t="str">
        <f t="shared" si="54"/>
        <v>delc</v>
      </c>
      <c r="GU37" s="361" t="str">
        <f t="shared" si="55"/>
        <v>delc</v>
      </c>
      <c r="GV37" s="361" t="str">
        <f t="shared" si="56"/>
        <v>delc</v>
      </c>
      <c r="GW37" s="361" t="str">
        <f t="shared" si="57"/>
        <v>delc</v>
      </c>
      <c r="GX37" s="361" t="str">
        <f t="shared" si="58"/>
        <v>delc</v>
      </c>
      <c r="GY37" s="361" t="str">
        <f t="shared" si="59"/>
        <v>delc</v>
      </c>
      <c r="GZ37" s="361" t="str">
        <f t="shared" si="60"/>
        <v>-</v>
      </c>
      <c r="HA37" s="361" t="str">
        <f t="shared" si="61"/>
        <v>delc</v>
      </c>
      <c r="HB37" s="361" t="str">
        <f t="shared" si="62"/>
        <v>delc</v>
      </c>
      <c r="HC37" s="361" t="str">
        <f t="shared" si="63"/>
        <v>delc</v>
      </c>
      <c r="HD37" s="361" t="str">
        <f t="shared" si="64"/>
        <v>delc</v>
      </c>
      <c r="HE37" s="361" t="str">
        <f t="shared" si="65"/>
        <v>delc</v>
      </c>
      <c r="HF37" s="361" t="str">
        <f t="shared" si="66"/>
        <v>delc</v>
      </c>
      <c r="HG37" s="361" t="str">
        <f t="shared" si="67"/>
        <v>delc</v>
      </c>
      <c r="HH37" s="361" t="str">
        <f t="shared" si="68"/>
        <v>delc</v>
      </c>
      <c r="HI37" s="361" t="str">
        <f t="shared" si="69"/>
        <v>delc</v>
      </c>
      <c r="HJ37" s="361" t="str">
        <f t="shared" si="70"/>
        <v>-</v>
      </c>
      <c r="HK37" s="361" t="str">
        <f t="shared" si="71"/>
        <v>-</v>
      </c>
      <c r="HL37" s="361" t="str">
        <f t="shared" si="72"/>
        <v>delc</v>
      </c>
      <c r="HM37" s="361" t="str">
        <f t="shared" si="73"/>
        <v>delc</v>
      </c>
      <c r="HN37" s="361" t="str">
        <f t="shared" si="74"/>
        <v>delc</v>
      </c>
      <c r="HO37" s="361" t="str">
        <f t="shared" si="75"/>
        <v>delc</v>
      </c>
      <c r="HP37" s="361" t="str">
        <f t="shared" si="76"/>
        <v>delc</v>
      </c>
      <c r="HQ37" s="361" t="str">
        <f t="shared" si="77"/>
        <v>delc</v>
      </c>
      <c r="HR37" s="361" t="str">
        <f t="shared" si="78"/>
        <v>delc</v>
      </c>
      <c r="HS37" s="361" t="str">
        <f t="shared" si="79"/>
        <v>delc</v>
      </c>
      <c r="HT37" s="361" t="str">
        <f t="shared" si="80"/>
        <v>delc</v>
      </c>
      <c r="HU37" s="361" t="str">
        <f t="shared" si="81"/>
        <v>delc</v>
      </c>
      <c r="HV37" s="361" t="str">
        <f t="shared" si="82"/>
        <v>delc</v>
      </c>
      <c r="HW37" s="361" t="str">
        <f t="shared" si="83"/>
        <v>delc</v>
      </c>
      <c r="HX37" s="361" t="str">
        <f t="shared" si="84"/>
        <v>delc</v>
      </c>
      <c r="HY37" s="361" t="str">
        <f t="shared" si="85"/>
        <v>delc</v>
      </c>
      <c r="HZ37" s="361" t="str">
        <f t="shared" si="86"/>
        <v>delc</v>
      </c>
      <c r="IA37" s="361" t="str">
        <f t="shared" si="87"/>
        <v>delc</v>
      </c>
      <c r="IB37" s="361" t="str">
        <f t="shared" si="88"/>
        <v>-</v>
      </c>
      <c r="IC37" s="361" t="str">
        <f t="shared" si="89"/>
        <v>-</v>
      </c>
      <c r="ID37" s="361" t="str">
        <f t="shared" si="90"/>
        <v>-</v>
      </c>
      <c r="IE37" s="361" t="str">
        <f t="shared" si="91"/>
        <v>-</v>
      </c>
      <c r="IF37" s="444" t="s">
        <v>1247</v>
      </c>
      <c r="IG37" s="56">
        <f t="shared" si="245"/>
        <v>1</v>
      </c>
      <c r="IH37" s="56">
        <f t="shared" si="246"/>
        <v>0.16</v>
      </c>
      <c r="II37" s="56">
        <f t="shared" si="247"/>
        <v>10</v>
      </c>
      <c r="IJ37" s="56">
        <f t="shared" si="248"/>
        <v>10</v>
      </c>
      <c r="IK37" s="56">
        <f t="shared" si="92"/>
        <v>10</v>
      </c>
      <c r="IL37" s="56">
        <f t="shared" si="93"/>
        <v>1</v>
      </c>
      <c r="IM37" s="56">
        <f t="shared" si="94"/>
        <v>1</v>
      </c>
      <c r="IN37" s="56">
        <f t="shared" si="95"/>
        <v>900</v>
      </c>
      <c r="IO37" s="56">
        <f t="shared" si="96"/>
        <v>10</v>
      </c>
      <c r="IP37" s="56">
        <f t="shared" si="97"/>
        <v>1</v>
      </c>
      <c r="IQ37" s="56">
        <f t="shared" si="98"/>
        <v>100</v>
      </c>
      <c r="IR37" s="56">
        <f t="shared" si="99"/>
        <v>45</v>
      </c>
      <c r="IS37" s="56">
        <f t="shared" si="100"/>
        <v>5000</v>
      </c>
      <c r="IT37" s="56">
        <f t="shared" si="101"/>
        <v>500</v>
      </c>
      <c r="IU37" s="56" t="str">
        <f t="shared" si="102"/>
        <v>-</v>
      </c>
      <c r="IV37" s="56">
        <f t="shared" si="103"/>
        <v>500</v>
      </c>
      <c r="IW37" s="56">
        <f t="shared" si="104"/>
        <v>1000</v>
      </c>
      <c r="IX37" s="56">
        <f t="shared" si="105"/>
        <v>33</v>
      </c>
      <c r="IY37" s="56">
        <f t="shared" si="106"/>
        <v>100</v>
      </c>
      <c r="IZ37" s="56">
        <f t="shared" si="107"/>
        <v>125</v>
      </c>
      <c r="JA37" s="56">
        <f t="shared" si="108"/>
        <v>100</v>
      </c>
      <c r="JB37" s="56">
        <f t="shared" si="109"/>
        <v>5000</v>
      </c>
      <c r="JC37" s="56">
        <f t="shared" si="110"/>
        <v>609.61</v>
      </c>
      <c r="JD37" s="56">
        <f t="shared" si="111"/>
        <v>5000</v>
      </c>
      <c r="JE37" s="56" t="str">
        <f t="shared" si="112"/>
        <v>-</v>
      </c>
      <c r="JF37" s="56" t="str">
        <f t="shared" si="113"/>
        <v>-</v>
      </c>
      <c r="JG37" s="56">
        <f t="shared" si="114"/>
        <v>142</v>
      </c>
      <c r="JH37" s="56">
        <f t="shared" si="115"/>
        <v>142</v>
      </c>
      <c r="JI37" s="56">
        <f t="shared" si="116"/>
        <v>500</v>
      </c>
      <c r="JJ37" s="56">
        <f t="shared" si="117"/>
        <v>1.9607843137254901</v>
      </c>
      <c r="JK37" s="56">
        <f t="shared" si="118"/>
        <v>10</v>
      </c>
      <c r="JL37" s="56">
        <f t="shared" si="119"/>
        <v>10</v>
      </c>
      <c r="JM37" s="56">
        <f t="shared" si="120"/>
        <v>100</v>
      </c>
      <c r="JN37" s="56">
        <f t="shared" si="121"/>
        <v>500</v>
      </c>
      <c r="JO37" s="56">
        <f t="shared" si="122"/>
        <v>1</v>
      </c>
      <c r="JP37" s="56">
        <f t="shared" si="123"/>
        <v>0.1</v>
      </c>
      <c r="JQ37" s="56">
        <f t="shared" si="124"/>
        <v>1</v>
      </c>
      <c r="JR37" s="56">
        <f t="shared" si="125"/>
        <v>10</v>
      </c>
      <c r="JS37" s="56">
        <f t="shared" si="126"/>
        <v>68.63</v>
      </c>
      <c r="JT37" s="56">
        <f t="shared" si="127"/>
        <v>75</v>
      </c>
      <c r="JU37" s="56">
        <f t="shared" si="128"/>
        <v>1</v>
      </c>
      <c r="JV37" s="56">
        <f t="shared" si="129"/>
        <v>100.6</v>
      </c>
      <c r="JW37" s="56" t="str">
        <f t="shared" si="130"/>
        <v>-</v>
      </c>
      <c r="JX37" s="56" t="str">
        <f t="shared" si="131"/>
        <v>-</v>
      </c>
      <c r="JY37" s="56" t="str">
        <f t="shared" si="132"/>
        <v>-</v>
      </c>
      <c r="JZ37" s="56" t="str">
        <f t="shared" si="133"/>
        <v>-</v>
      </c>
      <c r="KA37" s="444" t="s">
        <v>1247</v>
      </c>
      <c r="KB37" s="360">
        <f>IF(ISNUMBER(INDEX($EQ$15:$GK$521,$B37,EO$11)),MAX(KB$14:KB36)+1,0)</f>
        <v>4</v>
      </c>
      <c r="KC37" s="360">
        <f t="shared" si="249"/>
        <v>282</v>
      </c>
      <c r="KD37" s="373" t="s">
        <v>2</v>
      </c>
      <c r="KE37" s="391" t="str">
        <f t="shared" si="134"/>
        <v/>
      </c>
      <c r="KF37" s="302" t="str">
        <f t="shared" si="135"/>
        <v/>
      </c>
      <c r="KG37" s="69"/>
      <c r="KH37" s="391" t="str">
        <f t="shared" si="136"/>
        <v/>
      </c>
      <c r="KI37" s="302" t="str">
        <f t="shared" si="137"/>
        <v/>
      </c>
      <c r="KJ37" s="69"/>
      <c r="KK37" s="391" t="str">
        <f t="shared" si="138"/>
        <v/>
      </c>
      <c r="KL37" s="302" t="str">
        <f t="shared" si="139"/>
        <v/>
      </c>
      <c r="KM37" s="69"/>
      <c r="KN37" s="391" t="str">
        <f t="shared" si="140"/>
        <v/>
      </c>
      <c r="KO37" s="302" t="str">
        <f t="shared" si="141"/>
        <v/>
      </c>
      <c r="KP37" s="69"/>
      <c r="KQ37" s="391" t="str">
        <f t="shared" si="142"/>
        <v/>
      </c>
      <c r="KR37" s="302" t="str">
        <f t="shared" si="143"/>
        <v/>
      </c>
      <c r="KS37" s="69"/>
      <c r="KT37" s="391" t="str">
        <f t="shared" si="144"/>
        <v/>
      </c>
      <c r="KU37" s="302" t="str">
        <f t="shared" si="145"/>
        <v/>
      </c>
      <c r="KV37" s="69"/>
      <c r="KW37" s="391" t="str">
        <f t="shared" si="146"/>
        <v/>
      </c>
      <c r="KX37" s="302" t="str">
        <f t="shared" si="147"/>
        <v/>
      </c>
      <c r="KY37" s="69"/>
      <c r="KZ37" s="283" t="str">
        <f t="shared" si="148"/>
        <v/>
      </c>
      <c r="LA37" s="26"/>
      <c r="LB37" s="246" t="s">
        <v>8</v>
      </c>
      <c r="LC37" s="246" t="s">
        <v>1169</v>
      </c>
      <c r="LD37" s="246"/>
      <c r="LE37" s="246"/>
      <c r="LF37" s="246"/>
      <c r="LG37" s="246" t="s">
        <v>1270</v>
      </c>
      <c r="LH37" s="246"/>
      <c r="LI37" s="305"/>
      <c r="LJ37" s="305"/>
      <c r="LK37" s="305"/>
      <c r="LL37" s="305"/>
      <c r="LM37" s="305"/>
      <c r="LN37" s="63"/>
      <c r="LO37" s="251">
        <f t="shared" si="149"/>
        <v>23</v>
      </c>
      <c r="LP37" s="251">
        <f t="shared" si="150"/>
        <v>23</v>
      </c>
      <c r="LQ37" s="251">
        <f t="shared" si="151"/>
        <v>0</v>
      </c>
      <c r="LR37" s="251">
        <f t="shared" si="152"/>
        <v>0</v>
      </c>
      <c r="LS37" s="251">
        <f t="shared" si="153"/>
        <v>0</v>
      </c>
      <c r="LT37" s="251">
        <f t="shared" si="154"/>
        <v>23</v>
      </c>
      <c r="LU37" s="251">
        <f t="shared" si="155"/>
        <v>0</v>
      </c>
      <c r="LV37" s="251">
        <f t="shared" si="156"/>
        <v>0</v>
      </c>
      <c r="LW37" s="251">
        <f t="shared" si="157"/>
        <v>0</v>
      </c>
      <c r="LX37" s="251">
        <f t="shared" si="158"/>
        <v>0</v>
      </c>
      <c r="LY37" s="251">
        <f t="shared" si="159"/>
        <v>0</v>
      </c>
      <c r="LZ37" s="251">
        <f t="shared" si="160"/>
        <v>0</v>
      </c>
      <c r="MA37" s="63">
        <f t="shared" si="161"/>
        <v>1</v>
      </c>
      <c r="MB37" s="63">
        <f t="shared" si="162"/>
        <v>0</v>
      </c>
      <c r="MC37" s="63">
        <f t="shared" si="251"/>
        <v>23</v>
      </c>
      <c r="MD37" s="63">
        <f t="shared" si="250"/>
        <v>23</v>
      </c>
      <c r="ME37" s="63" t="str">
        <f t="shared" si="163"/>
        <v>Lx</v>
      </c>
      <c r="MF37" s="315">
        <f t="shared" si="164"/>
        <v>240</v>
      </c>
      <c r="MG37" s="315">
        <f>IF(ISNUMBER(MATCH(EO37,$ME$15:$ME$520,0)),0,MAX(MG$14:MG36)+1)</f>
        <v>0</v>
      </c>
      <c r="MH37" s="315" t="str">
        <f t="shared" si="165"/>
        <v/>
      </c>
      <c r="MI37" s="368">
        <f t="shared" si="166"/>
        <v>23</v>
      </c>
      <c r="MJ37" s="67"/>
      <c r="MK37" s="243" t="str">
        <f t="shared" si="167"/>
        <v>12_sfr-pindersauer</v>
      </c>
      <c r="ML37" s="457" t="s">
        <v>635</v>
      </c>
      <c r="MM37" s="316"/>
      <c r="MN37" s="26">
        <f>IF(IF(ISNUMBER(SEARCH("flopy",MP37))=TRUE,1,0)=1,MAX(MN$15:MN36)+1,"")</f>
        <v>17</v>
      </c>
      <c r="MO37" s="238"/>
      <c r="MP37" s="411" t="s">
        <v>1125</v>
      </c>
      <c r="MQ37" s="26">
        <f>IF(IF(ISNUMBER(SEARCH("flopy",MS37))=TRUE,1,0)=1,MAX(MQ$15:MQ36)+1,"")</f>
        <v>22</v>
      </c>
      <c r="MR37" s="238"/>
      <c r="MS37" s="411" t="s">
        <v>970</v>
      </c>
      <c r="MT37" s="59"/>
      <c r="MU37" s="26" t="str">
        <f>IF(IF(ISNUMBER(SEARCH("flopy",MW37))=TRUE,1,0)=1,MAX(MU$15:MU36)+1,"")</f>
        <v/>
      </c>
      <c r="MV37" s="238" t="str">
        <f t="shared" si="252"/>
        <v/>
      </c>
      <c r="MW37" s="411"/>
      <c r="MX37" s="59"/>
      <c r="MY37" s="59"/>
      <c r="MZ37" s="59"/>
      <c r="NA37" s="59"/>
      <c r="NB37" s="26" t="s">
        <v>2</v>
      </c>
      <c r="NC37" s="59"/>
      <c r="ND37" s="59"/>
      <c r="NE37" s="59"/>
      <c r="NF37" s="59"/>
      <c r="NG37" s="59"/>
      <c r="NH37" s="59"/>
      <c r="NI37" s="59"/>
      <c r="NJ37" s="59"/>
      <c r="NK37" s="26" t="s">
        <v>2</v>
      </c>
      <c r="NL37" s="453" t="s">
        <v>369</v>
      </c>
      <c r="NM37" s="307" t="s">
        <v>2</v>
      </c>
      <c r="NN37" s="59"/>
      <c r="NO37" s="203"/>
      <c r="NP37" s="203"/>
      <c r="NQ37" s="203"/>
      <c r="NR37" s="18"/>
      <c r="NS37" s="155"/>
      <c r="NT37" s="155"/>
      <c r="NU37" s="155"/>
      <c r="NV37" s="155"/>
      <c r="NW37" s="155"/>
      <c r="NX37" s="155"/>
      <c r="NY37" s="155"/>
      <c r="NZ37" s="155"/>
      <c r="OA37" s="155"/>
      <c r="OB37" s="155"/>
      <c r="OC37" s="155"/>
      <c r="OD37" s="81"/>
      <c r="OE37" s="172">
        <v>0.6881425200000002</v>
      </c>
      <c r="OF37" s="111">
        <v>840.8</v>
      </c>
      <c r="OG37" s="112">
        <v>836.36946715696115</v>
      </c>
      <c r="OH37" s="102">
        <v>2.9999902248382999</v>
      </c>
      <c r="OI37" s="115">
        <v>840.1558</v>
      </c>
      <c r="OJ37" s="131">
        <v>32</v>
      </c>
      <c r="OK37" s="162">
        <v>0.68813999999999997</v>
      </c>
      <c r="OL37" s="123">
        <v>835.2</v>
      </c>
      <c r="OM37" s="168"/>
      <c r="ON37" s="127"/>
      <c r="OO37" s="107"/>
      <c r="OP37" s="107"/>
      <c r="OQ37" s="135"/>
      <c r="OR37" s="128">
        <f t="shared" si="253"/>
        <v>0.68813999999999997</v>
      </c>
      <c r="OS37" s="109"/>
      <c r="OT37" s="128">
        <v>0.6881425200000002</v>
      </c>
      <c r="OU37" s="143">
        <f t="shared" si="10"/>
        <v>0.68813999999999997</v>
      </c>
      <c r="OV37" s="143">
        <f t="shared" si="11"/>
        <v>16.515360000000001</v>
      </c>
      <c r="OW37" s="143">
        <f t="shared" si="12"/>
        <v>990.92160000000013</v>
      </c>
      <c r="OX37" s="143">
        <f t="shared" si="13"/>
        <v>990.92160000000013</v>
      </c>
      <c r="OY37" s="81"/>
      <c r="OZ37" s="59"/>
      <c r="PA37" s="251" t="str">
        <f t="shared" si="168"/>
        <v>Lx</v>
      </c>
      <c r="PB37" s="251" t="str">
        <f t="shared" si="169"/>
        <v/>
      </c>
      <c r="PC37" s="251" t="str">
        <f t="shared" si="170"/>
        <v/>
      </c>
      <c r="PD37" s="251" t="str">
        <f t="shared" si="171"/>
        <v/>
      </c>
      <c r="PE37" s="251" t="str">
        <f t="shared" si="172"/>
        <v/>
      </c>
      <c r="PF37" s="251" t="str">
        <f t="shared" si="173"/>
        <v/>
      </c>
      <c r="PG37" s="251" t="str">
        <f t="shared" si="174"/>
        <v/>
      </c>
      <c r="PH37" s="251" t="str">
        <f t="shared" si="175"/>
        <v/>
      </c>
      <c r="PI37" s="251" t="str">
        <f t="shared" si="176"/>
        <v>Lx</v>
      </c>
      <c r="PJ37" s="251" t="str">
        <f t="shared" si="177"/>
        <v/>
      </c>
      <c r="PK37" s="251" t="str">
        <f t="shared" si="178"/>
        <v/>
      </c>
      <c r="PL37" s="251" t="str">
        <f t="shared" si="179"/>
        <v/>
      </c>
      <c r="PM37" s="251" t="str">
        <f t="shared" si="180"/>
        <v/>
      </c>
      <c r="PN37" s="251" t="str">
        <f t="shared" si="181"/>
        <v/>
      </c>
      <c r="PO37" s="251" t="str">
        <f t="shared" si="182"/>
        <v>Lx</v>
      </c>
      <c r="PP37" s="251" t="str">
        <f t="shared" si="183"/>
        <v/>
      </c>
      <c r="PQ37" s="251" t="str">
        <f t="shared" si="184"/>
        <v/>
      </c>
      <c r="PR37" s="251" t="str">
        <f t="shared" si="185"/>
        <v/>
      </c>
      <c r="PS37" s="251" t="str">
        <f t="shared" si="186"/>
        <v/>
      </c>
      <c r="PT37" s="251" t="str">
        <f t="shared" si="187"/>
        <v/>
      </c>
      <c r="PU37" s="251" t="str">
        <f t="shared" si="188"/>
        <v/>
      </c>
      <c r="PV37" s="251" t="str">
        <f t="shared" si="189"/>
        <v/>
      </c>
      <c r="PW37" s="251" t="str">
        <f t="shared" si="190"/>
        <v/>
      </c>
      <c r="PX37" s="251" t="str">
        <f t="shared" si="191"/>
        <v/>
      </c>
      <c r="PY37" s="251" t="str">
        <f t="shared" si="192"/>
        <v/>
      </c>
      <c r="PZ37" s="251" t="str">
        <f t="shared" si="193"/>
        <v/>
      </c>
      <c r="QA37" s="251" t="str">
        <f t="shared" si="194"/>
        <v/>
      </c>
      <c r="QB37" s="251" t="str">
        <f t="shared" si="195"/>
        <v/>
      </c>
      <c r="QC37" s="251" t="str">
        <f t="shared" si="196"/>
        <v/>
      </c>
      <c r="QD37" s="251" t="str">
        <f t="shared" si="197"/>
        <v>Lx</v>
      </c>
      <c r="QE37" s="251" t="str">
        <f t="shared" si="198"/>
        <v/>
      </c>
      <c r="QF37" s="63">
        <f t="shared" si="199"/>
        <v>3</v>
      </c>
      <c r="QG37" s="26" t="s">
        <v>2</v>
      </c>
      <c r="QH37" s="59"/>
      <c r="QI37" s="59"/>
      <c r="QJ37" s="59"/>
      <c r="QK37" s="59"/>
      <c r="QL37" s="59"/>
      <c r="QM37" s="59"/>
      <c r="QN37" s="59"/>
    </row>
    <row r="38" spans="1:456" s="3" customFormat="1" ht="6" customHeight="1" x14ac:dyDescent="0.15">
      <c r="A38" s="54"/>
      <c r="B38" s="447">
        <f t="shared" si="43"/>
        <v>24</v>
      </c>
      <c r="C38" s="73" t="s">
        <v>3</v>
      </c>
      <c r="D38" s="339" t="s">
        <v>851</v>
      </c>
      <c r="E38" s="59"/>
      <c r="F38" s="229"/>
      <c r="G38" s="295" t="s">
        <v>96</v>
      </c>
      <c r="H38" s="295" t="s">
        <v>2</v>
      </c>
      <c r="I38" s="229"/>
      <c r="J38" s="295" t="s">
        <v>3</v>
      </c>
      <c r="K38" s="295">
        <v>1</v>
      </c>
      <c r="L38" s="229"/>
      <c r="M38" s="295" t="s">
        <v>43</v>
      </c>
      <c r="N38" s="295">
        <v>0</v>
      </c>
      <c r="O38" s="229"/>
      <c r="P38" s="295" t="s">
        <v>34</v>
      </c>
      <c r="Q38" s="295">
        <v>0.3</v>
      </c>
      <c r="R38" s="229"/>
      <c r="S38" s="295" t="s">
        <v>66</v>
      </c>
      <c r="T38" s="295" t="s">
        <v>18</v>
      </c>
      <c r="U38" s="229"/>
      <c r="V38" s="295"/>
      <c r="W38" s="295"/>
      <c r="X38" s="229"/>
      <c r="Y38" s="295" t="s">
        <v>10</v>
      </c>
      <c r="Z38" s="295">
        <v>0.1</v>
      </c>
      <c r="AA38" s="229"/>
      <c r="AB38" s="295" t="s">
        <v>43</v>
      </c>
      <c r="AC38" s="295">
        <v>0</v>
      </c>
      <c r="AD38" s="229"/>
      <c r="AE38" s="295" t="s">
        <v>21</v>
      </c>
      <c r="AF38" s="295">
        <v>2</v>
      </c>
      <c r="AG38" s="229"/>
      <c r="AH38" s="295" t="s">
        <v>83</v>
      </c>
      <c r="AI38" s="295">
        <f>INDEX($AI$15:$AI$520,MATCH(AH35,$AH$15:$AH$520,0),1)*INDEX($AI$15:$AI$520,MATCH(AH26,$AH$15:$AH$520,0),1)</f>
        <v>5.0000000000000001E-3</v>
      </c>
      <c r="AJ38" s="229"/>
      <c r="AK38" s="295" t="s">
        <v>22</v>
      </c>
      <c r="AL38" s="295">
        <v>32</v>
      </c>
      <c r="AM38" s="229"/>
      <c r="AN38" s="295" t="s">
        <v>151</v>
      </c>
      <c r="AO38" s="295">
        <v>1</v>
      </c>
      <c r="AP38" s="243"/>
      <c r="AQ38" s="295" t="s">
        <v>663</v>
      </c>
      <c r="AR38" s="290" t="s">
        <v>660</v>
      </c>
      <c r="AS38" s="243"/>
      <c r="AT38" s="295" t="s">
        <v>674</v>
      </c>
      <c r="AU38" s="290" t="s">
        <v>676</v>
      </c>
      <c r="AV38" s="229"/>
      <c r="AW38" s="230"/>
      <c r="AX38" s="231"/>
      <c r="AY38" s="229"/>
      <c r="AZ38" s="295" t="s">
        <v>807</v>
      </c>
      <c r="BA38" s="295">
        <v>3</v>
      </c>
      <c r="BB38" s="229"/>
      <c r="BC38" s="295" t="s">
        <v>12</v>
      </c>
      <c r="BD38" s="295">
        <v>1.0000000000000001E-9</v>
      </c>
      <c r="BE38" s="229"/>
      <c r="BF38" s="295" t="s">
        <v>4</v>
      </c>
      <c r="BG38" s="295" t="s">
        <v>399</v>
      </c>
      <c r="BH38" s="229"/>
      <c r="BI38" s="295" t="s">
        <v>762</v>
      </c>
      <c r="BJ38" s="295" t="s">
        <v>7</v>
      </c>
      <c r="BK38" s="243"/>
      <c r="BL38" s="295" t="s">
        <v>409</v>
      </c>
      <c r="BM38" s="429">
        <v>25</v>
      </c>
      <c r="BN38" s="243"/>
      <c r="BO38" s="295" t="s">
        <v>409</v>
      </c>
      <c r="BP38" s="429">
        <v>24</v>
      </c>
      <c r="BQ38" s="229"/>
      <c r="BR38" s="295"/>
      <c r="BS38" s="295"/>
      <c r="BT38" s="243"/>
      <c r="BU38" s="295" t="s">
        <v>426</v>
      </c>
      <c r="BV38" s="290">
        <v>3.4900000000000003E-4</v>
      </c>
      <c r="BW38" s="243"/>
      <c r="BX38" s="295" t="s">
        <v>458</v>
      </c>
      <c r="BY38" s="290">
        <v>0.7</v>
      </c>
      <c r="BZ38" s="229"/>
      <c r="CA38" s="230" t="s">
        <v>456</v>
      </c>
      <c r="CB38" s="231" t="s">
        <v>673</v>
      </c>
      <c r="CC38" s="229"/>
      <c r="CD38" s="230" t="s">
        <v>15</v>
      </c>
      <c r="CE38" s="231">
        <v>500</v>
      </c>
      <c r="CF38" s="229"/>
      <c r="CG38" s="230" t="s">
        <v>894</v>
      </c>
      <c r="CH38" s="354">
        <v>-1767</v>
      </c>
      <c r="CI38" s="229"/>
      <c r="CJ38" s="230"/>
      <c r="CK38" s="354"/>
      <c r="CL38" s="243"/>
      <c r="CM38" s="230" t="s">
        <v>915</v>
      </c>
      <c r="CN38" s="354">
        <v>-65</v>
      </c>
      <c r="CO38" s="243"/>
      <c r="CP38" s="295" t="s">
        <v>16</v>
      </c>
      <c r="CQ38" s="429">
        <v>500</v>
      </c>
      <c r="CR38" s="229"/>
      <c r="CS38" s="409" t="s">
        <v>27</v>
      </c>
      <c r="CT38" s="354">
        <v>10</v>
      </c>
      <c r="CU38" s="229"/>
      <c r="CV38" s="230"/>
      <c r="CW38" s="408"/>
      <c r="CX38" s="229" t="s">
        <v>6</v>
      </c>
      <c r="CY38" s="230" t="s">
        <v>370</v>
      </c>
      <c r="CZ38" s="231">
        <v>-500</v>
      </c>
      <c r="DA38" s="229"/>
      <c r="DB38" s="230"/>
      <c r="DC38" s="231"/>
      <c r="DD38" s="229"/>
      <c r="DE38" s="230"/>
      <c r="DF38" s="231"/>
      <c r="DG38" s="229"/>
      <c r="DH38" s="230"/>
      <c r="DI38" s="231"/>
      <c r="DJ38" s="229"/>
      <c r="DK38" s="230" t="s">
        <v>12</v>
      </c>
      <c r="DL38" s="231">
        <v>1.0000000000000001E-5</v>
      </c>
      <c r="DM38" s="229"/>
      <c r="DN38" s="230" t="s">
        <v>345</v>
      </c>
      <c r="DO38" s="231">
        <v>-1E+30</v>
      </c>
      <c r="DP38" s="229"/>
      <c r="DQ38" s="230" t="s">
        <v>14</v>
      </c>
      <c r="DR38" s="407">
        <v>0.97</v>
      </c>
      <c r="DS38" s="229"/>
      <c r="DT38" s="230" t="s">
        <v>15</v>
      </c>
      <c r="DU38" s="354">
        <v>50</v>
      </c>
      <c r="DV38" s="229"/>
      <c r="DW38" s="230" t="s">
        <v>619</v>
      </c>
      <c r="DX38" s="231" t="s">
        <v>728</v>
      </c>
      <c r="DY38" s="229"/>
      <c r="DZ38" s="230" t="s">
        <v>13</v>
      </c>
      <c r="EA38" s="469">
        <v>9.9999999999999995E-7</v>
      </c>
      <c r="EB38" s="229"/>
      <c r="EC38" s="230"/>
      <c r="ED38" s="231"/>
      <c r="EE38" s="229"/>
      <c r="EF38" s="230"/>
      <c r="EG38" s="231"/>
      <c r="EH38" s="229"/>
      <c r="EI38" s="230"/>
      <c r="EJ38" s="231"/>
      <c r="EK38" s="229"/>
      <c r="EL38" s="230"/>
      <c r="EM38" s="231"/>
      <c r="EN38" s="244"/>
      <c r="EO38" s="269" t="str">
        <f t="shared" si="44"/>
        <v>delr0</v>
      </c>
      <c r="EP38" s="444" t="s">
        <v>1247</v>
      </c>
      <c r="EQ38" s="360">
        <f t="shared" si="200"/>
        <v>13</v>
      </c>
      <c r="ER38" s="360">
        <f t="shared" si="201"/>
        <v>24</v>
      </c>
      <c r="ES38" s="360">
        <f t="shared" si="202"/>
        <v>56</v>
      </c>
      <c r="ET38" s="360">
        <f t="shared" si="203"/>
        <v>38</v>
      </c>
      <c r="EU38" s="360">
        <f t="shared" si="204"/>
        <v>6</v>
      </c>
      <c r="EV38" s="360">
        <f t="shared" si="205"/>
        <v>8</v>
      </c>
      <c r="EW38" s="360">
        <f t="shared" si="206"/>
        <v>14</v>
      </c>
      <c r="EX38" s="360">
        <f t="shared" si="207"/>
        <v>6</v>
      </c>
      <c r="EY38" s="360">
        <f t="shared" si="208"/>
        <v>6</v>
      </c>
      <c r="EZ38" s="360">
        <f t="shared" si="209"/>
        <v>6</v>
      </c>
      <c r="FA38" s="360">
        <f t="shared" si="210"/>
        <v>6</v>
      </c>
      <c r="FB38" s="360">
        <f t="shared" si="211"/>
        <v>6</v>
      </c>
      <c r="FC38" s="360" t="str">
        <f t="shared" si="212"/>
        <v/>
      </c>
      <c r="FD38" s="360" t="str">
        <f t="shared" si="213"/>
        <v/>
      </c>
      <c r="FE38" s="360">
        <f t="shared" si="214"/>
        <v>9</v>
      </c>
      <c r="FF38" s="360" t="str">
        <f t="shared" si="215"/>
        <v/>
      </c>
      <c r="FG38" s="360">
        <f t="shared" si="216"/>
        <v>10</v>
      </c>
      <c r="FH38" s="360" t="str">
        <f t="shared" si="217"/>
        <v/>
      </c>
      <c r="FI38" s="360" t="str">
        <f t="shared" si="218"/>
        <v/>
      </c>
      <c r="FJ38" s="360" t="str">
        <f t="shared" si="219"/>
        <v/>
      </c>
      <c r="FK38" s="360" t="str">
        <f t="shared" si="220"/>
        <v/>
      </c>
      <c r="FL38" s="360" t="str">
        <f t="shared" si="221"/>
        <v/>
      </c>
      <c r="FM38" s="360" t="str">
        <f t="shared" si="222"/>
        <v/>
      </c>
      <c r="FN38" s="360">
        <f t="shared" si="223"/>
        <v>48</v>
      </c>
      <c r="FO38" s="360" t="str">
        <f t="shared" si="224"/>
        <v/>
      </c>
      <c r="FP38" s="360" t="str">
        <f t="shared" si="225"/>
        <v/>
      </c>
      <c r="FQ38" s="360" t="str">
        <f t="shared" si="226"/>
        <v/>
      </c>
      <c r="FR38" s="360" t="str">
        <f t="shared" si="227"/>
        <v/>
      </c>
      <c r="FS38" s="360" t="str">
        <f t="shared" si="228"/>
        <v/>
      </c>
      <c r="FT38" s="360">
        <f t="shared" si="45"/>
        <v>35</v>
      </c>
      <c r="FU38" s="360">
        <f t="shared" si="229"/>
        <v>6</v>
      </c>
      <c r="FV38" s="360" t="str">
        <f t="shared" si="230"/>
        <v/>
      </c>
      <c r="FW38" s="360" t="str">
        <f t="shared" si="231"/>
        <v/>
      </c>
      <c r="FX38" s="360" t="str">
        <f t="shared" si="232"/>
        <v/>
      </c>
      <c r="FY38" s="360">
        <f t="shared" si="233"/>
        <v>10</v>
      </c>
      <c r="FZ38" s="360" t="str">
        <f t="shared" si="234"/>
        <v/>
      </c>
      <c r="GA38" s="360">
        <f t="shared" si="235"/>
        <v>7</v>
      </c>
      <c r="GB38" s="360" t="str">
        <f t="shared" si="236"/>
        <v/>
      </c>
      <c r="GC38" s="360">
        <f t="shared" si="237"/>
        <v>25</v>
      </c>
      <c r="GD38" s="360">
        <f t="shared" si="238"/>
        <v>15</v>
      </c>
      <c r="GE38" s="360">
        <f t="shared" si="239"/>
        <v>9</v>
      </c>
      <c r="GF38" s="360" t="str">
        <f t="shared" si="240"/>
        <v/>
      </c>
      <c r="GG38" s="360" t="str">
        <f t="shared" si="241"/>
        <v/>
      </c>
      <c r="GH38" s="360" t="str">
        <f t="shared" si="242"/>
        <v/>
      </c>
      <c r="GI38" s="360" t="str">
        <f t="shared" si="243"/>
        <v/>
      </c>
      <c r="GJ38" s="360" t="str">
        <f t="shared" si="244"/>
        <v/>
      </c>
      <c r="GK38" s="444" t="s">
        <v>1247</v>
      </c>
      <c r="GL38" s="361" t="str">
        <f t="shared" si="46"/>
        <v>delv</v>
      </c>
      <c r="GM38" s="361" t="str">
        <f t="shared" si="47"/>
        <v>delv</v>
      </c>
      <c r="GN38" s="361" t="str">
        <f t="shared" si="48"/>
        <v>delv</v>
      </c>
      <c r="GO38" s="361" t="str">
        <f t="shared" si="49"/>
        <v>delv</v>
      </c>
      <c r="GP38" s="361" t="str">
        <f t="shared" si="50"/>
        <v>delv</v>
      </c>
      <c r="GQ38" s="361" t="str">
        <f t="shared" si="51"/>
        <v>delv</v>
      </c>
      <c r="GR38" s="361" t="str">
        <f t="shared" si="52"/>
        <v>delv</v>
      </c>
      <c r="GS38" s="361" t="str">
        <f t="shared" si="53"/>
        <v>delv</v>
      </c>
      <c r="GT38" s="361" t="str">
        <f t="shared" si="54"/>
        <v>delv</v>
      </c>
      <c r="GU38" s="361" t="str">
        <f t="shared" si="55"/>
        <v>delv</v>
      </c>
      <c r="GV38" s="361" t="str">
        <f t="shared" si="56"/>
        <v>delv</v>
      </c>
      <c r="GW38" s="361" t="str">
        <f t="shared" si="57"/>
        <v>delv</v>
      </c>
      <c r="GX38" s="361" t="str">
        <f t="shared" si="58"/>
        <v>-</v>
      </c>
      <c r="GY38" s="361" t="str">
        <f t="shared" si="59"/>
        <v>-</v>
      </c>
      <c r="GZ38" s="361" t="str">
        <f t="shared" si="60"/>
        <v>delv</v>
      </c>
      <c r="HA38" s="361" t="str">
        <f t="shared" si="61"/>
        <v>-</v>
      </c>
      <c r="HB38" s="361" t="str">
        <f t="shared" si="62"/>
        <v>delv</v>
      </c>
      <c r="HC38" s="361" t="str">
        <f t="shared" si="63"/>
        <v>-</v>
      </c>
      <c r="HD38" s="361" t="str">
        <f t="shared" si="64"/>
        <v>-</v>
      </c>
      <c r="HE38" s="361" t="str">
        <f t="shared" si="65"/>
        <v>-</v>
      </c>
      <c r="HF38" s="361" t="str">
        <f t="shared" si="66"/>
        <v>-</v>
      </c>
      <c r="HG38" s="361" t="str">
        <f t="shared" si="67"/>
        <v>-</v>
      </c>
      <c r="HH38" s="361" t="str">
        <f t="shared" si="68"/>
        <v>-</v>
      </c>
      <c r="HI38" s="361" t="str">
        <f t="shared" si="69"/>
        <v>delv</v>
      </c>
      <c r="HJ38" s="361" t="str">
        <f t="shared" si="70"/>
        <v>-</v>
      </c>
      <c r="HK38" s="361" t="str">
        <f t="shared" si="71"/>
        <v>-</v>
      </c>
      <c r="HL38" s="361" t="str">
        <f t="shared" si="72"/>
        <v>-</v>
      </c>
      <c r="HM38" s="361" t="str">
        <f t="shared" si="73"/>
        <v>-</v>
      </c>
      <c r="HN38" s="361" t="str">
        <f t="shared" si="74"/>
        <v>-</v>
      </c>
      <c r="HO38" s="361" t="str">
        <f t="shared" si="75"/>
        <v>delv</v>
      </c>
      <c r="HP38" s="361" t="str">
        <f t="shared" si="76"/>
        <v>delv</v>
      </c>
      <c r="HQ38" s="361" t="str">
        <f t="shared" si="77"/>
        <v>-</v>
      </c>
      <c r="HR38" s="361" t="str">
        <f t="shared" si="78"/>
        <v>-</v>
      </c>
      <c r="HS38" s="361" t="str">
        <f t="shared" si="79"/>
        <v>-</v>
      </c>
      <c r="HT38" s="361" t="str">
        <f t="shared" si="80"/>
        <v>delv</v>
      </c>
      <c r="HU38" s="361" t="str">
        <f t="shared" si="81"/>
        <v>-</v>
      </c>
      <c r="HV38" s="361" t="str">
        <f t="shared" si="82"/>
        <v>delv</v>
      </c>
      <c r="HW38" s="361" t="str">
        <f t="shared" si="83"/>
        <v>-</v>
      </c>
      <c r="HX38" s="361" t="str">
        <f t="shared" si="84"/>
        <v>delv</v>
      </c>
      <c r="HY38" s="361" t="str">
        <f t="shared" si="85"/>
        <v>delv</v>
      </c>
      <c r="HZ38" s="361" t="str">
        <f t="shared" si="86"/>
        <v>delv</v>
      </c>
      <c r="IA38" s="361" t="str">
        <f t="shared" si="87"/>
        <v>-</v>
      </c>
      <c r="IB38" s="361" t="str">
        <f t="shared" si="88"/>
        <v>-</v>
      </c>
      <c r="IC38" s="361" t="str">
        <f t="shared" si="89"/>
        <v>-</v>
      </c>
      <c r="ID38" s="361" t="str">
        <f t="shared" si="90"/>
        <v>-</v>
      </c>
      <c r="IE38" s="361" t="str">
        <f t="shared" si="91"/>
        <v>-</v>
      </c>
      <c r="IF38" s="444" t="s">
        <v>1247</v>
      </c>
      <c r="IG38" s="56" t="str">
        <f t="shared" si="245"/>
        <v>-</v>
      </c>
      <c r="IH38" s="56">
        <f t="shared" si="246"/>
        <v>1</v>
      </c>
      <c r="II38" s="56">
        <f t="shared" si="247"/>
        <v>10</v>
      </c>
      <c r="IJ38" s="56">
        <f t="shared" si="248"/>
        <v>1</v>
      </c>
      <c r="IK38" s="56">
        <f t="shared" si="92"/>
        <v>1</v>
      </c>
      <c r="IL38" s="56">
        <f t="shared" si="93"/>
        <v>1</v>
      </c>
      <c r="IM38" s="56">
        <f t="shared" si="94"/>
        <v>0.25</v>
      </c>
      <c r="IN38" s="56">
        <f t="shared" si="95"/>
        <v>20</v>
      </c>
      <c r="IO38" s="56">
        <f t="shared" si="96"/>
        <v>10</v>
      </c>
      <c r="IP38" s="56">
        <f t="shared" si="97"/>
        <v>0.25</v>
      </c>
      <c r="IQ38" s="56">
        <f t="shared" si="98"/>
        <v>10</v>
      </c>
      <c r="IR38" s="56">
        <f t="shared" si="99"/>
        <v>25</v>
      </c>
      <c r="IS38" s="56" t="str">
        <f t="shared" si="100"/>
        <v>-</v>
      </c>
      <c r="IT38" s="56" t="str">
        <f t="shared" si="101"/>
        <v>-</v>
      </c>
      <c r="IU38" s="56">
        <f t="shared" si="102"/>
        <v>50</v>
      </c>
      <c r="IV38" s="56" t="str">
        <f t="shared" si="103"/>
        <v>-</v>
      </c>
      <c r="IW38" s="56">
        <f t="shared" si="104"/>
        <v>-200</v>
      </c>
      <c r="IX38" s="56" t="str">
        <f t="shared" si="105"/>
        <v>-</v>
      </c>
      <c r="IY38" s="56" t="str">
        <f t="shared" si="106"/>
        <v>-</v>
      </c>
      <c r="IZ38" s="56" t="str">
        <f t="shared" si="107"/>
        <v>-</v>
      </c>
      <c r="JA38" s="56" t="str">
        <f t="shared" si="108"/>
        <v>-</v>
      </c>
      <c r="JB38" s="56" t="str">
        <f t="shared" si="109"/>
        <v>-</v>
      </c>
      <c r="JC38" s="56" t="str">
        <f t="shared" si="110"/>
        <v>-</v>
      </c>
      <c r="JD38" s="56">
        <f t="shared" si="111"/>
        <v>300</v>
      </c>
      <c r="JE38" s="56" t="str">
        <f t="shared" si="112"/>
        <v>-</v>
      </c>
      <c r="JF38" s="56" t="str">
        <f t="shared" si="113"/>
        <v>-</v>
      </c>
      <c r="JG38" s="56" t="str">
        <f t="shared" si="114"/>
        <v>-</v>
      </c>
      <c r="JH38" s="56" t="str">
        <f t="shared" si="115"/>
        <v>-</v>
      </c>
      <c r="JI38" s="56" t="str">
        <f t="shared" si="116"/>
        <v>-</v>
      </c>
      <c r="JJ38" s="56">
        <f t="shared" si="117"/>
        <v>2</v>
      </c>
      <c r="JK38" s="56">
        <f t="shared" si="118"/>
        <v>-30</v>
      </c>
      <c r="JL38" s="56" t="str">
        <f t="shared" si="119"/>
        <v>-</v>
      </c>
      <c r="JM38" s="56" t="str">
        <f t="shared" si="120"/>
        <v>-</v>
      </c>
      <c r="JN38" s="56" t="str">
        <f t="shared" si="121"/>
        <v>-</v>
      </c>
      <c r="JO38" s="56">
        <f t="shared" si="122"/>
        <v>1</v>
      </c>
      <c r="JP38" s="56" t="str">
        <f t="shared" si="123"/>
        <v>-</v>
      </c>
      <c r="JQ38" s="56">
        <f t="shared" si="124"/>
        <v>250</v>
      </c>
      <c r="JR38" s="56" t="str">
        <f t="shared" si="125"/>
        <v>-</v>
      </c>
      <c r="JS38" s="56">
        <f t="shared" si="126"/>
        <v>15</v>
      </c>
      <c r="JT38" s="56">
        <f t="shared" si="127"/>
        <v>15</v>
      </c>
      <c r="JU38" s="56">
        <f t="shared" si="128"/>
        <v>0.03</v>
      </c>
      <c r="JV38" s="56" t="str">
        <f t="shared" si="129"/>
        <v>-</v>
      </c>
      <c r="JW38" s="56" t="str">
        <f t="shared" si="130"/>
        <v>-</v>
      </c>
      <c r="JX38" s="56" t="str">
        <f t="shared" si="131"/>
        <v>-</v>
      </c>
      <c r="JY38" s="56" t="str">
        <f t="shared" si="132"/>
        <v>-</v>
      </c>
      <c r="JZ38" s="56" t="str">
        <f t="shared" si="133"/>
        <v>-</v>
      </c>
      <c r="KA38" s="444" t="s">
        <v>1247</v>
      </c>
      <c r="KB38" s="360">
        <f>IF(ISNUMBER(INDEX($EQ$15:$GK$521,$B38,EO$11)),MAX(KB$14:KB37)+1,0)</f>
        <v>0</v>
      </c>
      <c r="KC38" s="360">
        <f t="shared" si="249"/>
        <v>358</v>
      </c>
      <c r="KD38" s="373" t="s">
        <v>2</v>
      </c>
      <c r="KE38" s="391" t="str">
        <f t="shared" si="134"/>
        <v/>
      </c>
      <c r="KF38" s="302" t="str">
        <f t="shared" si="135"/>
        <v/>
      </c>
      <c r="KG38" s="69"/>
      <c r="KH38" s="391" t="str">
        <f t="shared" si="136"/>
        <v/>
      </c>
      <c r="KI38" s="302" t="str">
        <f t="shared" si="137"/>
        <v/>
      </c>
      <c r="KJ38" s="69"/>
      <c r="KK38" s="391" t="str">
        <f t="shared" si="138"/>
        <v/>
      </c>
      <c r="KL38" s="302" t="str">
        <f t="shared" si="139"/>
        <v/>
      </c>
      <c r="KM38" s="69"/>
      <c r="KN38" s="391" t="str">
        <f t="shared" si="140"/>
        <v/>
      </c>
      <c r="KO38" s="302" t="str">
        <f t="shared" si="141"/>
        <v/>
      </c>
      <c r="KP38" s="69"/>
      <c r="KQ38" s="391" t="str">
        <f t="shared" si="142"/>
        <v/>
      </c>
      <c r="KR38" s="302" t="str">
        <f t="shared" si="143"/>
        <v/>
      </c>
      <c r="KS38" s="69"/>
      <c r="KT38" s="391" t="str">
        <f t="shared" si="144"/>
        <v/>
      </c>
      <c r="KU38" s="302" t="str">
        <f t="shared" si="145"/>
        <v/>
      </c>
      <c r="KV38" s="69"/>
      <c r="KW38" s="391" t="str">
        <f t="shared" si="146"/>
        <v/>
      </c>
      <c r="KX38" s="302" t="str">
        <f t="shared" si="147"/>
        <v/>
      </c>
      <c r="KY38" s="69"/>
      <c r="KZ38" s="283" t="str">
        <f t="shared" si="148"/>
        <v/>
      </c>
      <c r="LA38" s="26"/>
      <c r="LB38" s="246" t="s">
        <v>335</v>
      </c>
      <c r="LC38" s="246" t="s">
        <v>1170</v>
      </c>
      <c r="LD38" s="246"/>
      <c r="LE38" s="246"/>
      <c r="LF38" s="246"/>
      <c r="LG38" s="246"/>
      <c r="LH38" s="246"/>
      <c r="LI38" s="305"/>
      <c r="LJ38" s="305"/>
      <c r="LK38" s="305"/>
      <c r="LL38" s="305"/>
      <c r="LM38" s="305"/>
      <c r="LN38" s="63"/>
      <c r="LO38" s="251">
        <f t="shared" si="149"/>
        <v>24</v>
      </c>
      <c r="LP38" s="251">
        <f t="shared" si="150"/>
        <v>24</v>
      </c>
      <c r="LQ38" s="251">
        <f t="shared" si="151"/>
        <v>0</v>
      </c>
      <c r="LR38" s="251">
        <f t="shared" si="152"/>
        <v>0</v>
      </c>
      <c r="LS38" s="251">
        <f t="shared" si="153"/>
        <v>0</v>
      </c>
      <c r="LT38" s="251">
        <f t="shared" si="154"/>
        <v>0</v>
      </c>
      <c r="LU38" s="251">
        <f t="shared" si="155"/>
        <v>0</v>
      </c>
      <c r="LV38" s="251">
        <f t="shared" si="156"/>
        <v>0</v>
      </c>
      <c r="LW38" s="251">
        <f t="shared" si="157"/>
        <v>0</v>
      </c>
      <c r="LX38" s="251">
        <f t="shared" si="158"/>
        <v>0</v>
      </c>
      <c r="LY38" s="251">
        <f t="shared" si="159"/>
        <v>0</v>
      </c>
      <c r="LZ38" s="251">
        <f t="shared" si="160"/>
        <v>0</v>
      </c>
      <c r="MA38" s="63">
        <f t="shared" si="161"/>
        <v>1</v>
      </c>
      <c r="MB38" s="63">
        <f t="shared" si="162"/>
        <v>0</v>
      </c>
      <c r="MC38" s="63">
        <f t="shared" si="251"/>
        <v>24</v>
      </c>
      <c r="MD38" s="63">
        <f t="shared" si="250"/>
        <v>24</v>
      </c>
      <c r="ME38" s="63" t="str">
        <f t="shared" si="163"/>
        <v>Ly</v>
      </c>
      <c r="MF38" s="315" t="e">
        <f t="shared" si="164"/>
        <v>#N/A</v>
      </c>
      <c r="MG38" s="315">
        <f>IF(ISNUMBER(MATCH(EO38,$ME$15:$ME$520,0)),0,MAX(MG$14:MG37)+1)</f>
        <v>2</v>
      </c>
      <c r="MH38" s="315" t="str">
        <f t="shared" si="165"/>
        <v/>
      </c>
      <c r="MI38" s="368">
        <f t="shared" si="166"/>
        <v>24</v>
      </c>
      <c r="MJ38" s="67"/>
      <c r="MK38" s="243" t="str">
        <f t="shared" si="167"/>
        <v>13_sfr-p01b</v>
      </c>
      <c r="ML38" s="457" t="s">
        <v>635</v>
      </c>
      <c r="MM38" s="316"/>
      <c r="MN38" s="26">
        <f>IF(IF(ISNUMBER(SEARCH("flopy",MP38))=TRUE,1,0)=1,MAX(MN$15:MN37)+1,"")</f>
        <v>18</v>
      </c>
      <c r="MO38" s="238"/>
      <c r="MP38" s="411" t="s">
        <v>1126</v>
      </c>
      <c r="MQ38" s="26">
        <f>IF(IF(ISNUMBER(SEARCH("flopy",MS38))=TRUE,1,0)=1,MAX(MQ$15:MQ37)+1,"")</f>
        <v>23</v>
      </c>
      <c r="MR38" s="238"/>
      <c r="MS38" s="411" t="s">
        <v>971</v>
      </c>
      <c r="MT38" s="59"/>
      <c r="MU38" s="26" t="str">
        <f>IF(IF(ISNUMBER(SEARCH("flopy",MW38))=TRUE,1,0)=1,MAX(MU$15:MU37)+1,"")</f>
        <v/>
      </c>
      <c r="MV38" s="238" t="str">
        <f t="shared" si="252"/>
        <v/>
      </c>
      <c r="MW38" s="411"/>
      <c r="MX38" s="59"/>
      <c r="MY38" s="59"/>
      <c r="MZ38" s="59"/>
      <c r="NA38" s="59"/>
      <c r="NB38" s="26" t="s">
        <v>2</v>
      </c>
      <c r="NC38" s="59"/>
      <c r="ND38" s="59"/>
      <c r="NE38" s="59"/>
      <c r="NF38" s="59"/>
      <c r="NG38" s="59"/>
      <c r="NH38" s="59"/>
      <c r="NI38" s="59"/>
      <c r="NJ38" s="59"/>
      <c r="NK38" s="26" t="s">
        <v>2</v>
      </c>
      <c r="NL38" s="453" t="s">
        <v>40</v>
      </c>
      <c r="NM38" s="307" t="s">
        <v>2</v>
      </c>
      <c r="NN38" s="59"/>
      <c r="NO38" s="203"/>
      <c r="NP38" s="203"/>
      <c r="NQ38" s="203"/>
      <c r="NR38" s="18"/>
      <c r="NS38" s="155"/>
      <c r="NT38" s="155"/>
      <c r="NU38" s="155"/>
      <c r="NV38" s="155"/>
      <c r="NW38" s="155"/>
      <c r="NX38" s="155"/>
      <c r="NY38" s="155"/>
      <c r="NZ38" s="155"/>
      <c r="OA38" s="155"/>
      <c r="OB38" s="155"/>
      <c r="OC38" s="155"/>
      <c r="OD38" s="81"/>
      <c r="OE38" s="172">
        <v>0.74357244000000033</v>
      </c>
      <c r="OF38" s="111">
        <v>840.8</v>
      </c>
      <c r="OG38" s="112">
        <v>836.33613382362785</v>
      </c>
      <c r="OH38" s="102">
        <v>2.9999902248382999</v>
      </c>
      <c r="OI38" s="115">
        <v>840.1558</v>
      </c>
      <c r="OJ38" s="131">
        <v>33</v>
      </c>
      <c r="OK38" s="162">
        <v>0.74356999999999995</v>
      </c>
      <c r="OL38" s="123">
        <v>835.1</v>
      </c>
      <c r="OM38" s="168"/>
      <c r="ON38" s="127"/>
      <c r="OO38" s="107"/>
      <c r="OP38" s="107"/>
      <c r="OQ38" s="135"/>
      <c r="OR38" s="128">
        <f t="shared" si="253"/>
        <v>0.74356999999999995</v>
      </c>
      <c r="OS38" s="109"/>
      <c r="OT38" s="128">
        <v>0.74357244000000033</v>
      </c>
      <c r="OU38" s="143">
        <f t="shared" ref="OU38:OU60" si="254">IF(ISNUMBER(OR38),OR38,"")</f>
        <v>0.74356999999999995</v>
      </c>
      <c r="OV38" s="143">
        <f t="shared" ref="OV38:OV69" si="255">IF(ISNUMBER(OU38),OU38*$OV$4,"")</f>
        <v>17.845679999999998</v>
      </c>
      <c r="OW38" s="143">
        <f t="shared" ref="OW38:OW69" si="256">IF(ISNUMBER(OU38),OV38*$OW$4,"")</f>
        <v>1070.7407999999998</v>
      </c>
      <c r="OX38" s="143">
        <f t="shared" ref="OX38:OX69" si="257">IF(ISNUMBER($OU38),IF(OW38&lt;=$OU$4,OW38,OW38*$OX$4),"")</f>
        <v>1070.7407999999998</v>
      </c>
      <c r="OY38" s="81"/>
      <c r="OZ38" s="59"/>
      <c r="PA38" s="251" t="str">
        <f t="shared" si="168"/>
        <v/>
      </c>
      <c r="PB38" s="251" t="str">
        <f t="shared" si="169"/>
        <v/>
      </c>
      <c r="PC38" s="251" t="str">
        <f t="shared" si="170"/>
        <v/>
      </c>
      <c r="PD38" s="251" t="str">
        <f t="shared" si="171"/>
        <v/>
      </c>
      <c r="PE38" s="251" t="str">
        <f t="shared" si="172"/>
        <v/>
      </c>
      <c r="PF38" s="251" t="str">
        <f t="shared" si="173"/>
        <v/>
      </c>
      <c r="PG38" s="251" t="str">
        <f t="shared" si="174"/>
        <v/>
      </c>
      <c r="PH38" s="251" t="str">
        <f t="shared" si="175"/>
        <v/>
      </c>
      <c r="PI38" s="251" t="str">
        <f t="shared" si="176"/>
        <v/>
      </c>
      <c r="PJ38" s="251" t="str">
        <f t="shared" si="177"/>
        <v/>
      </c>
      <c r="PK38" s="251" t="str">
        <f t="shared" si="178"/>
        <v/>
      </c>
      <c r="PL38" s="251" t="str">
        <f t="shared" si="179"/>
        <v/>
      </c>
      <c r="PM38" s="251" t="str">
        <f t="shared" si="180"/>
        <v/>
      </c>
      <c r="PN38" s="251" t="str">
        <f t="shared" si="181"/>
        <v/>
      </c>
      <c r="PO38" s="251" t="str">
        <f t="shared" si="182"/>
        <v/>
      </c>
      <c r="PP38" s="251" t="str">
        <f t="shared" si="183"/>
        <v/>
      </c>
      <c r="PQ38" s="251" t="str">
        <f t="shared" si="184"/>
        <v/>
      </c>
      <c r="PR38" s="251" t="str">
        <f t="shared" si="185"/>
        <v/>
      </c>
      <c r="PS38" s="251" t="str">
        <f t="shared" si="186"/>
        <v/>
      </c>
      <c r="PT38" s="251" t="str">
        <f t="shared" si="187"/>
        <v/>
      </c>
      <c r="PU38" s="251" t="str">
        <f t="shared" si="188"/>
        <v/>
      </c>
      <c r="PV38" s="251" t="str">
        <f t="shared" si="189"/>
        <v/>
      </c>
      <c r="PW38" s="251" t="str">
        <f t="shared" si="190"/>
        <v/>
      </c>
      <c r="PX38" s="251" t="str">
        <f t="shared" si="191"/>
        <v/>
      </c>
      <c r="PY38" s="251" t="str">
        <f t="shared" si="192"/>
        <v/>
      </c>
      <c r="PZ38" s="251" t="str">
        <f t="shared" si="193"/>
        <v/>
      </c>
      <c r="QA38" s="251" t="str">
        <f t="shared" si="194"/>
        <v/>
      </c>
      <c r="QB38" s="251" t="str">
        <f t="shared" si="195"/>
        <v/>
      </c>
      <c r="QC38" s="251" t="str">
        <f t="shared" si="196"/>
        <v/>
      </c>
      <c r="QD38" s="251" t="str">
        <f t="shared" si="197"/>
        <v>Ly</v>
      </c>
      <c r="QE38" s="251" t="str">
        <f t="shared" si="198"/>
        <v/>
      </c>
      <c r="QF38" s="63">
        <f t="shared" si="199"/>
        <v>0</v>
      </c>
      <c r="QG38" s="26" t="s">
        <v>2</v>
      </c>
      <c r="QH38" s="59"/>
      <c r="QI38" s="59"/>
      <c r="QJ38" s="59"/>
      <c r="QK38" s="59"/>
      <c r="QL38" s="59"/>
      <c r="QM38" s="59"/>
      <c r="QN38" s="59"/>
    </row>
    <row r="39" spans="1:456" s="3" customFormat="1" ht="6" customHeight="1" x14ac:dyDescent="0.15">
      <c r="A39" s="68"/>
      <c r="B39" s="447">
        <f t="shared" si="43"/>
        <v>25</v>
      </c>
      <c r="C39" s="73" t="s">
        <v>6</v>
      </c>
      <c r="D39" s="339" t="s">
        <v>851</v>
      </c>
      <c r="E39" s="59"/>
      <c r="F39" s="229"/>
      <c r="G39" s="295" t="s">
        <v>11</v>
      </c>
      <c r="H39" s="295">
        <v>1</v>
      </c>
      <c r="I39" s="229"/>
      <c r="J39" s="295" t="s">
        <v>51</v>
      </c>
      <c r="K39" s="295">
        <v>0.05</v>
      </c>
      <c r="L39" s="229"/>
      <c r="M39" s="295" t="s">
        <v>6</v>
      </c>
      <c r="N39" s="295">
        <f>-N22</f>
        <v>-10</v>
      </c>
      <c r="O39" s="229"/>
      <c r="P39" s="295" t="s">
        <v>83</v>
      </c>
      <c r="Q39" s="295" t="s">
        <v>147</v>
      </c>
      <c r="R39" s="229"/>
      <c r="S39" s="295" t="s">
        <v>151</v>
      </c>
      <c r="T39" s="295" t="s">
        <v>154</v>
      </c>
      <c r="U39" s="229"/>
      <c r="V39" s="295"/>
      <c r="W39" s="295"/>
      <c r="X39" s="229"/>
      <c r="Y39" s="295" t="s">
        <v>33</v>
      </c>
      <c r="Z39" s="295">
        <v>100</v>
      </c>
      <c r="AA39" s="229"/>
      <c r="AB39" s="295" t="s">
        <v>83</v>
      </c>
      <c r="AC39" s="295" t="s">
        <v>84</v>
      </c>
      <c r="AD39" s="229"/>
      <c r="AE39" s="295" t="s">
        <v>22</v>
      </c>
      <c r="AF39" s="295">
        <v>32</v>
      </c>
      <c r="AG39" s="229"/>
      <c r="AH39" s="295" t="s">
        <v>281</v>
      </c>
      <c r="AI39" s="295">
        <f>INDEX($AI$15:$AI$520,MATCH(AH36,$AH$15:$AH$520,0),1)*INDEX($AI$15:$AI$520,MATCH(AH26,$AH$15:$AH$520,0),1)</f>
        <v>5.0000000000000001E-3</v>
      </c>
      <c r="AJ39" s="229"/>
      <c r="AK39" s="295" t="s">
        <v>109</v>
      </c>
      <c r="AL39" s="295">
        <v>1E-3</v>
      </c>
      <c r="AM39" s="229"/>
      <c r="AN39" s="295" t="s">
        <v>207</v>
      </c>
      <c r="AO39" s="295">
        <v>1</v>
      </c>
      <c r="AP39" s="243"/>
      <c r="AQ39" s="295" t="s">
        <v>670</v>
      </c>
      <c r="AR39" s="290" t="s">
        <v>660</v>
      </c>
      <c r="AS39" s="243"/>
      <c r="AT39" s="295" t="s">
        <v>675</v>
      </c>
      <c r="AU39" s="290" t="s">
        <v>283</v>
      </c>
      <c r="AV39" s="229"/>
      <c r="AW39" s="230"/>
      <c r="AX39" s="231"/>
      <c r="AY39" s="229"/>
      <c r="AZ39" s="295" t="s">
        <v>383</v>
      </c>
      <c r="BA39" s="295">
        <v>50</v>
      </c>
      <c r="BB39" s="229"/>
      <c r="BC39" s="295" t="s">
        <v>13</v>
      </c>
      <c r="BD39" s="295">
        <v>9.9999999999999995E-7</v>
      </c>
      <c r="BE39" s="229"/>
      <c r="BF39" s="295" t="s">
        <v>5</v>
      </c>
      <c r="BG39" s="295" t="s">
        <v>400</v>
      </c>
      <c r="BH39" s="229"/>
      <c r="BI39" s="295" t="s">
        <v>738</v>
      </c>
      <c r="BJ39" s="295">
        <v>3</v>
      </c>
      <c r="BK39" s="243" t="s">
        <v>373</v>
      </c>
      <c r="BL39" s="295" t="s">
        <v>172</v>
      </c>
      <c r="BM39" s="429">
        <v>0.05</v>
      </c>
      <c r="BN39" s="243" t="s">
        <v>373</v>
      </c>
      <c r="BO39" s="295" t="s">
        <v>172</v>
      </c>
      <c r="BP39" s="429">
        <v>1E-3</v>
      </c>
      <c r="BQ39" s="229"/>
      <c r="BR39" s="295"/>
      <c r="BS39" s="295"/>
      <c r="BT39" s="243"/>
      <c r="BU39" s="295" t="s">
        <v>436</v>
      </c>
      <c r="BV39" s="290">
        <v>1</v>
      </c>
      <c r="BW39" s="243"/>
      <c r="BX39" s="295" t="s">
        <v>459</v>
      </c>
      <c r="BY39" s="290">
        <v>0.08</v>
      </c>
      <c r="BZ39" s="229"/>
      <c r="CA39" s="230"/>
      <c r="CB39" s="231"/>
      <c r="CC39" s="229"/>
      <c r="CD39" s="230" t="s">
        <v>16</v>
      </c>
      <c r="CE39" s="231">
        <v>100</v>
      </c>
      <c r="CF39" s="229"/>
      <c r="CG39" s="230" t="s">
        <v>710</v>
      </c>
      <c r="CH39" s="354">
        <v>0</v>
      </c>
      <c r="CI39" s="229"/>
      <c r="CJ39" s="230" t="s">
        <v>894</v>
      </c>
      <c r="CK39" s="354" t="s">
        <v>932</v>
      </c>
      <c r="CL39" s="243"/>
      <c r="CM39" s="230" t="s">
        <v>916</v>
      </c>
      <c r="CN39" s="388">
        <v>1000000000</v>
      </c>
      <c r="CO39" s="243"/>
      <c r="CP39" s="295" t="s">
        <v>12</v>
      </c>
      <c r="CQ39" s="429">
        <v>1.0000000000000001E-9</v>
      </c>
      <c r="CR39" s="229"/>
      <c r="CS39" s="409" t="s">
        <v>4</v>
      </c>
      <c r="CT39" s="354">
        <v>10</v>
      </c>
      <c r="CU39" s="229"/>
      <c r="CV39" s="230"/>
      <c r="CW39" s="230"/>
      <c r="CX39" s="229" t="s">
        <v>1169</v>
      </c>
      <c r="CY39" s="230" t="s">
        <v>1175</v>
      </c>
      <c r="CZ39" s="231">
        <v>45</v>
      </c>
      <c r="DA39" s="229"/>
      <c r="DB39" s="230"/>
      <c r="DC39" s="231"/>
      <c r="DD39" s="229"/>
      <c r="DE39" s="230" t="s">
        <v>843</v>
      </c>
      <c r="DF39" s="231" t="s">
        <v>728</v>
      </c>
      <c r="DG39" s="229"/>
      <c r="DH39" s="230" t="s">
        <v>619</v>
      </c>
      <c r="DI39" s="231" t="s">
        <v>728</v>
      </c>
      <c r="DJ39" s="229"/>
      <c r="DK39" s="230" t="s">
        <v>13</v>
      </c>
      <c r="DL39" s="231">
        <v>1.0000000000000001E-5</v>
      </c>
      <c r="DM39" s="229"/>
      <c r="DN39" s="230" t="s">
        <v>346</v>
      </c>
      <c r="DO39" s="237">
        <v>0</v>
      </c>
      <c r="DP39" s="229"/>
      <c r="DQ39" s="230" t="s">
        <v>3</v>
      </c>
      <c r="DR39" s="231">
        <v>15</v>
      </c>
      <c r="DS39" s="229"/>
      <c r="DT39" s="230" t="s">
        <v>16</v>
      </c>
      <c r="DU39" s="354">
        <v>100</v>
      </c>
      <c r="DV39" s="229"/>
      <c r="DW39" s="230" t="s">
        <v>1256</v>
      </c>
      <c r="DX39" s="231" t="s">
        <v>728</v>
      </c>
      <c r="DY39" s="229"/>
      <c r="DZ39" s="230" t="s">
        <v>1349</v>
      </c>
      <c r="EA39" s="231" t="s">
        <v>673</v>
      </c>
      <c r="EB39" s="229"/>
      <c r="EC39" s="230"/>
      <c r="ED39" s="231"/>
      <c r="EE39" s="229"/>
      <c r="EF39" s="230"/>
      <c r="EG39" s="231"/>
      <c r="EH39" s="229"/>
      <c r="EI39" s="230"/>
      <c r="EJ39" s="231"/>
      <c r="EK39" s="229"/>
      <c r="EL39" s="230"/>
      <c r="EM39" s="237"/>
      <c r="EN39" s="244"/>
      <c r="EO39" s="269" t="str">
        <f t="shared" si="44"/>
        <v>delrmax</v>
      </c>
      <c r="EP39" s="444" t="s">
        <v>1247</v>
      </c>
      <c r="EQ39" s="360">
        <f t="shared" si="200"/>
        <v>17</v>
      </c>
      <c r="ER39" s="360">
        <f t="shared" si="201"/>
        <v>13</v>
      </c>
      <c r="ES39" s="360">
        <f t="shared" si="202"/>
        <v>25</v>
      </c>
      <c r="ET39" s="360">
        <f t="shared" si="203"/>
        <v>27</v>
      </c>
      <c r="EU39" s="360" t="str">
        <f t="shared" si="204"/>
        <v/>
      </c>
      <c r="EV39" s="360">
        <f t="shared" si="205"/>
        <v>21</v>
      </c>
      <c r="EW39" s="360" t="str">
        <f t="shared" si="206"/>
        <v/>
      </c>
      <c r="EX39" s="360">
        <f t="shared" si="207"/>
        <v>26</v>
      </c>
      <c r="EY39" s="360" t="str">
        <f t="shared" si="208"/>
        <v/>
      </c>
      <c r="EZ39" s="360">
        <f t="shared" si="209"/>
        <v>32</v>
      </c>
      <c r="FA39" s="360" t="str">
        <f t="shared" si="210"/>
        <v/>
      </c>
      <c r="FB39" s="360" t="str">
        <f t="shared" si="211"/>
        <v/>
      </c>
      <c r="FC39" s="360">
        <f t="shared" si="212"/>
        <v>19</v>
      </c>
      <c r="FD39" s="360">
        <f t="shared" si="213"/>
        <v>7</v>
      </c>
      <c r="FE39" s="360">
        <f t="shared" si="214"/>
        <v>12</v>
      </c>
      <c r="FF39" s="360">
        <f t="shared" si="215"/>
        <v>10</v>
      </c>
      <c r="FG39" s="360" t="str">
        <f t="shared" si="216"/>
        <v/>
      </c>
      <c r="FH39" s="360">
        <f t="shared" si="217"/>
        <v>6</v>
      </c>
      <c r="FI39" s="360">
        <f t="shared" si="218"/>
        <v>20</v>
      </c>
      <c r="FJ39" s="360">
        <f t="shared" si="219"/>
        <v>32</v>
      </c>
      <c r="FK39" s="360">
        <f t="shared" si="220"/>
        <v>31</v>
      </c>
      <c r="FL39" s="360">
        <f t="shared" si="221"/>
        <v>21</v>
      </c>
      <c r="FM39" s="360">
        <f t="shared" si="222"/>
        <v>10</v>
      </c>
      <c r="FN39" s="360" t="str">
        <f t="shared" si="223"/>
        <v/>
      </c>
      <c r="FO39" s="360">
        <f t="shared" si="224"/>
        <v>10</v>
      </c>
      <c r="FP39" s="360">
        <f t="shared" si="225"/>
        <v>10</v>
      </c>
      <c r="FQ39" s="360">
        <f t="shared" si="226"/>
        <v>10</v>
      </c>
      <c r="FR39" s="360">
        <f t="shared" si="227"/>
        <v>10</v>
      </c>
      <c r="FS39" s="360">
        <f t="shared" si="228"/>
        <v>15</v>
      </c>
      <c r="FT39" s="360" t="str">
        <f t="shared" si="45"/>
        <v/>
      </c>
      <c r="FU39" s="360" t="str">
        <f t="shared" si="229"/>
        <v/>
      </c>
      <c r="FV39" s="360">
        <f t="shared" si="230"/>
        <v>10</v>
      </c>
      <c r="FW39" s="360">
        <f t="shared" si="231"/>
        <v>24</v>
      </c>
      <c r="FX39" s="360">
        <f t="shared" si="232"/>
        <v>10</v>
      </c>
      <c r="FY39" s="360" t="str">
        <f t="shared" si="233"/>
        <v/>
      </c>
      <c r="FZ39" s="360">
        <f t="shared" si="234"/>
        <v>11</v>
      </c>
      <c r="GA39" s="360">
        <f t="shared" si="235"/>
        <v>7</v>
      </c>
      <c r="GB39" s="360">
        <f t="shared" si="236"/>
        <v>18</v>
      </c>
      <c r="GC39" s="360" t="str">
        <f t="shared" si="237"/>
        <v/>
      </c>
      <c r="GD39" s="360">
        <f t="shared" si="238"/>
        <v>20</v>
      </c>
      <c r="GE39" s="360" t="str">
        <f t="shared" si="239"/>
        <v/>
      </c>
      <c r="GF39" s="360">
        <f t="shared" si="240"/>
        <v>11</v>
      </c>
      <c r="GG39" s="360" t="str">
        <f t="shared" si="241"/>
        <v/>
      </c>
      <c r="GH39" s="360" t="str">
        <f t="shared" si="242"/>
        <v/>
      </c>
      <c r="GI39" s="360" t="str">
        <f t="shared" si="243"/>
        <v/>
      </c>
      <c r="GJ39" s="360" t="str">
        <f t="shared" si="244"/>
        <v/>
      </c>
      <c r="GK39" s="444" t="s">
        <v>1247</v>
      </c>
      <c r="GL39" s="361" t="str">
        <f t="shared" si="46"/>
        <v>botm</v>
      </c>
      <c r="GM39" s="361" t="str">
        <f t="shared" si="47"/>
        <v>botm</v>
      </c>
      <c r="GN39" s="361" t="str">
        <f t="shared" si="48"/>
        <v>botm</v>
      </c>
      <c r="GO39" s="361" t="str">
        <f t="shared" si="49"/>
        <v>botm</v>
      </c>
      <c r="GP39" s="361" t="str">
        <f t="shared" si="50"/>
        <v>-</v>
      </c>
      <c r="GQ39" s="361" t="str">
        <f t="shared" si="51"/>
        <v>Botm</v>
      </c>
      <c r="GR39" s="361" t="str">
        <f t="shared" si="52"/>
        <v>-</v>
      </c>
      <c r="GS39" s="361" t="str">
        <f t="shared" si="53"/>
        <v>botm</v>
      </c>
      <c r="GT39" s="361" t="str">
        <f t="shared" si="54"/>
        <v>-</v>
      </c>
      <c r="GU39" s="361" t="str">
        <f t="shared" si="55"/>
        <v>botm</v>
      </c>
      <c r="GV39" s="361" t="str">
        <f t="shared" si="56"/>
        <v>-</v>
      </c>
      <c r="GW39" s="361" t="str">
        <f t="shared" si="57"/>
        <v>-</v>
      </c>
      <c r="GX39" s="361" t="str">
        <f t="shared" si="58"/>
        <v>botm</v>
      </c>
      <c r="GY39" s="361" t="str">
        <f t="shared" si="59"/>
        <v>botm</v>
      </c>
      <c r="GZ39" s="361" t="str">
        <f t="shared" si="60"/>
        <v>botm</v>
      </c>
      <c r="HA39" s="361" t="str">
        <f t="shared" si="61"/>
        <v>botm</v>
      </c>
      <c r="HB39" s="361" t="str">
        <f t="shared" si="62"/>
        <v>-</v>
      </c>
      <c r="HC39" s="361" t="str">
        <f t="shared" si="63"/>
        <v>botm</v>
      </c>
      <c r="HD39" s="361" t="str">
        <f t="shared" si="64"/>
        <v>botm</v>
      </c>
      <c r="HE39" s="361" t="str">
        <f t="shared" si="65"/>
        <v>botm</v>
      </c>
      <c r="HF39" s="361" t="str">
        <f t="shared" si="66"/>
        <v>botm</v>
      </c>
      <c r="HG39" s="361" t="str">
        <f t="shared" si="67"/>
        <v>botm</v>
      </c>
      <c r="HH39" s="361" t="str">
        <f t="shared" si="68"/>
        <v>botm</v>
      </c>
      <c r="HI39" s="361" t="str">
        <f t="shared" si="69"/>
        <v>-</v>
      </c>
      <c r="HJ39" s="361" t="str">
        <f t="shared" si="70"/>
        <v>botm</v>
      </c>
      <c r="HK39" s="361" t="str">
        <f t="shared" si="71"/>
        <v>botm</v>
      </c>
      <c r="HL39" s="361" t="str">
        <f t="shared" si="72"/>
        <v>botm</v>
      </c>
      <c r="HM39" s="361" t="str">
        <f t="shared" si="73"/>
        <v>botm</v>
      </c>
      <c r="HN39" s="361" t="str">
        <f t="shared" si="74"/>
        <v>botm</v>
      </c>
      <c r="HO39" s="361" t="str">
        <f t="shared" si="75"/>
        <v>-</v>
      </c>
      <c r="HP39" s="361" t="str">
        <f t="shared" si="76"/>
        <v>-</v>
      </c>
      <c r="HQ39" s="361" t="str">
        <f t="shared" si="77"/>
        <v>botm</v>
      </c>
      <c r="HR39" s="361" t="str">
        <f t="shared" si="78"/>
        <v>botm</v>
      </c>
      <c r="HS39" s="361" t="str">
        <f t="shared" si="79"/>
        <v>botm</v>
      </c>
      <c r="HT39" s="361" t="str">
        <f t="shared" si="80"/>
        <v>-</v>
      </c>
      <c r="HU39" s="361" t="str">
        <f t="shared" si="81"/>
        <v>botm</v>
      </c>
      <c r="HV39" s="361" t="str">
        <f t="shared" si="82"/>
        <v>delv</v>
      </c>
      <c r="HW39" s="361" t="str">
        <f t="shared" si="83"/>
        <v>botm</v>
      </c>
      <c r="HX39" s="361" t="str">
        <f t="shared" si="84"/>
        <v>-</v>
      </c>
      <c r="HY39" s="361" t="str">
        <f t="shared" si="85"/>
        <v>botm</v>
      </c>
      <c r="HZ39" s="361" t="str">
        <f t="shared" si="86"/>
        <v>-</v>
      </c>
      <c r="IA39" s="361" t="str">
        <f t="shared" si="87"/>
        <v>botm</v>
      </c>
      <c r="IB39" s="361" t="str">
        <f t="shared" si="88"/>
        <v>-</v>
      </c>
      <c r="IC39" s="361" t="str">
        <f t="shared" si="89"/>
        <v>-</v>
      </c>
      <c r="ID39" s="361" t="str">
        <f t="shared" si="90"/>
        <v>-</v>
      </c>
      <c r="IE39" s="361" t="str">
        <f t="shared" si="91"/>
        <v>-</v>
      </c>
      <c r="IF39" s="444" t="s">
        <v>1247</v>
      </c>
      <c r="IG39" s="56">
        <f t="shared" si="245"/>
        <v>-1</v>
      </c>
      <c r="IH39" s="56">
        <f t="shared" si="246"/>
        <v>0</v>
      </c>
      <c r="II39" s="56">
        <f t="shared" si="247"/>
        <v>-10</v>
      </c>
      <c r="IJ39" s="56" t="str">
        <f t="shared" si="248"/>
        <v>_</v>
      </c>
      <c r="IK39" s="56" t="str">
        <f t="shared" si="92"/>
        <v>-</v>
      </c>
      <c r="IL39" s="56" t="str">
        <f t="shared" si="93"/>
        <v>-</v>
      </c>
      <c r="IM39" s="56" t="str">
        <f t="shared" si="94"/>
        <v>-</v>
      </c>
      <c r="IN39" s="56" t="str">
        <f t="shared" si="95"/>
        <v>[top-delz]</v>
      </c>
      <c r="IO39" s="56" t="str">
        <f t="shared" si="96"/>
        <v>-</v>
      </c>
      <c r="IP39" s="56" t="str">
        <f t="shared" si="97"/>
        <v>6..0.25</v>
      </c>
      <c r="IQ39" s="56" t="str">
        <f t="shared" si="98"/>
        <v>-</v>
      </c>
      <c r="IR39" s="56" t="str">
        <f t="shared" si="99"/>
        <v>-</v>
      </c>
      <c r="IS39" s="56">
        <f t="shared" si="100"/>
        <v>-200</v>
      </c>
      <c r="IT39" s="56">
        <f t="shared" si="101"/>
        <v>-50</v>
      </c>
      <c r="IU39" s="56" t="str">
        <f t="shared" si="102"/>
        <v>[top-(k+1)</v>
      </c>
      <c r="IV39" s="56">
        <f t="shared" si="103"/>
        <v>-100</v>
      </c>
      <c r="IW39" s="56" t="str">
        <f t="shared" si="104"/>
        <v>-</v>
      </c>
      <c r="IX39" s="56">
        <f t="shared" si="105"/>
        <v>-100</v>
      </c>
      <c r="IY39" s="56">
        <f t="shared" si="106"/>
        <v>-100</v>
      </c>
      <c r="IZ39" s="56">
        <f t="shared" si="107"/>
        <v>40</v>
      </c>
      <c r="JA39" s="56">
        <f t="shared" si="108"/>
        <v>50</v>
      </c>
      <c r="JB39" s="56" t="str">
        <f t="shared" si="109"/>
        <v>see</v>
      </c>
      <c r="JC39" s="56">
        <f t="shared" si="110"/>
        <v>0</v>
      </c>
      <c r="JD39" s="56" t="str">
        <f t="shared" si="111"/>
        <v>-</v>
      </c>
      <c r="JE39" s="56">
        <f t="shared" si="112"/>
        <v>50</v>
      </c>
      <c r="JF39" s="56">
        <f t="shared" si="113"/>
        <v>50</v>
      </c>
      <c r="JG39" s="56">
        <f t="shared" si="114"/>
        <v>-350</v>
      </c>
      <c r="JH39" s="56">
        <f t="shared" si="115"/>
        <v>-300</v>
      </c>
      <c r="JI39" s="56">
        <f t="shared" si="116"/>
        <v>-205</v>
      </c>
      <c r="JJ39" s="56" t="str">
        <f t="shared" si="117"/>
        <v>-</v>
      </c>
      <c r="JK39" s="56" t="str">
        <f t="shared" si="118"/>
        <v>-</v>
      </c>
      <c r="JL39" s="56">
        <f t="shared" si="119"/>
        <v>-10</v>
      </c>
      <c r="JM39" s="56">
        <f t="shared" si="120"/>
        <v>-500</v>
      </c>
      <c r="JN39" s="56">
        <f t="shared" si="121"/>
        <v>150</v>
      </c>
      <c r="JO39" s="56" t="str">
        <f t="shared" si="122"/>
        <v>-</v>
      </c>
      <c r="JP39" s="56">
        <f t="shared" si="123"/>
        <v>0</v>
      </c>
      <c r="JQ39" s="56">
        <f t="shared" si="124"/>
        <v>250</v>
      </c>
      <c r="JR39" s="56">
        <f t="shared" si="125"/>
        <v>0</v>
      </c>
      <c r="JS39" s="56" t="str">
        <f t="shared" si="126"/>
        <v>-</v>
      </c>
      <c r="JT39" s="56" t="str">
        <f t="shared" si="127"/>
        <v>25x</v>
      </c>
      <c r="JU39" s="56" t="str">
        <f t="shared" si="128"/>
        <v>-</v>
      </c>
      <c r="JV39" s="56">
        <f t="shared" si="129"/>
        <v>-30.5</v>
      </c>
      <c r="JW39" s="56" t="str">
        <f t="shared" si="130"/>
        <v>-</v>
      </c>
      <c r="JX39" s="56" t="str">
        <f t="shared" si="131"/>
        <v>-</v>
      </c>
      <c r="JY39" s="56" t="str">
        <f t="shared" si="132"/>
        <v>-</v>
      </c>
      <c r="JZ39" s="56" t="str">
        <f t="shared" si="133"/>
        <v>-</v>
      </c>
      <c r="KA39" s="444" t="s">
        <v>1247</v>
      </c>
      <c r="KB39" s="360">
        <f>IF(ISNUMBER(INDEX($EQ$15:$GK$521,$B39,EO$11)),MAX(KB$14:KB38)+1,0)</f>
        <v>5</v>
      </c>
      <c r="KC39" s="360">
        <f t="shared" si="249"/>
        <v>359</v>
      </c>
      <c r="KD39" s="373" t="s">
        <v>2</v>
      </c>
      <c r="KE39" s="391" t="str">
        <f t="shared" si="134"/>
        <v/>
      </c>
      <c r="KF39" s="302" t="str">
        <f t="shared" si="135"/>
        <v/>
      </c>
      <c r="KG39" s="69"/>
      <c r="KH39" s="391" t="str">
        <f t="shared" si="136"/>
        <v/>
      </c>
      <c r="KI39" s="302" t="str">
        <f t="shared" si="137"/>
        <v/>
      </c>
      <c r="KJ39" s="69"/>
      <c r="KK39" s="391" t="str">
        <f t="shared" si="138"/>
        <v/>
      </c>
      <c r="KL39" s="302" t="str">
        <f t="shared" si="139"/>
        <v/>
      </c>
      <c r="KM39" s="69"/>
      <c r="KN39" s="391" t="str">
        <f t="shared" si="140"/>
        <v/>
      </c>
      <c r="KO39" s="302" t="str">
        <f t="shared" si="141"/>
        <v/>
      </c>
      <c r="KP39" s="69"/>
      <c r="KQ39" s="391" t="str">
        <f t="shared" si="142"/>
        <v/>
      </c>
      <c r="KR39" s="302" t="str">
        <f t="shared" si="143"/>
        <v/>
      </c>
      <c r="KS39" s="69"/>
      <c r="KT39" s="391" t="str">
        <f t="shared" si="144"/>
        <v/>
      </c>
      <c r="KU39" s="302" t="str">
        <f t="shared" si="145"/>
        <v/>
      </c>
      <c r="KV39" s="69"/>
      <c r="KW39" s="391" t="str">
        <f t="shared" si="146"/>
        <v/>
      </c>
      <c r="KX39" s="302" t="str">
        <f t="shared" si="147"/>
        <v/>
      </c>
      <c r="KY39" s="69"/>
      <c r="KZ39" s="283" t="str">
        <f t="shared" si="148"/>
        <v/>
      </c>
      <c r="LA39" s="26"/>
      <c r="LB39" s="246"/>
      <c r="LC39" s="246" t="s">
        <v>1171</v>
      </c>
      <c r="LD39" s="246"/>
      <c r="LE39" s="246"/>
      <c r="LF39" s="246"/>
      <c r="LG39" s="246"/>
      <c r="LH39" s="246"/>
      <c r="LI39" s="305"/>
      <c r="LJ39" s="305"/>
      <c r="LK39" s="305"/>
      <c r="LL39" s="305"/>
      <c r="LM39" s="305"/>
      <c r="LN39" s="63"/>
      <c r="LO39" s="251">
        <f t="shared" si="149"/>
        <v>0</v>
      </c>
      <c r="LP39" s="251">
        <f t="shared" si="150"/>
        <v>25</v>
      </c>
      <c r="LQ39" s="251">
        <f t="shared" si="151"/>
        <v>0</v>
      </c>
      <c r="LR39" s="251">
        <f t="shared" si="152"/>
        <v>0</v>
      </c>
      <c r="LS39" s="251">
        <f t="shared" si="153"/>
        <v>0</v>
      </c>
      <c r="LT39" s="251">
        <f t="shared" si="154"/>
        <v>0</v>
      </c>
      <c r="LU39" s="251">
        <f t="shared" si="155"/>
        <v>0</v>
      </c>
      <c r="LV39" s="251">
        <f t="shared" si="156"/>
        <v>0</v>
      </c>
      <c r="LW39" s="251">
        <f t="shared" si="157"/>
        <v>0</v>
      </c>
      <c r="LX39" s="251">
        <f t="shared" si="158"/>
        <v>0</v>
      </c>
      <c r="LY39" s="251">
        <f t="shared" si="159"/>
        <v>0</v>
      </c>
      <c r="LZ39" s="251">
        <f t="shared" si="160"/>
        <v>0</v>
      </c>
      <c r="MA39" s="63">
        <f t="shared" si="161"/>
        <v>1</v>
      </c>
      <c r="MB39" s="63">
        <f t="shared" si="162"/>
        <v>0</v>
      </c>
      <c r="MC39" s="63">
        <f t="shared" si="251"/>
        <v>25</v>
      </c>
      <c r="MD39" s="63">
        <f t="shared" si="250"/>
        <v>25</v>
      </c>
      <c r="ME39" s="63">
        <f t="shared" si="163"/>
        <v>0</v>
      </c>
      <c r="MF39" s="315" t="e">
        <f t="shared" si="164"/>
        <v>#N/A</v>
      </c>
      <c r="MG39" s="315">
        <f>IF(ISNUMBER(MATCH(EO39,$ME$15:$ME$520,0)),0,MAX(MG$14:MG38)+1)</f>
        <v>3</v>
      </c>
      <c r="MH39" s="315" t="str">
        <f t="shared" si="165"/>
        <v/>
      </c>
      <c r="MI39" s="470">
        <f t="shared" si="166"/>
        <v>25</v>
      </c>
      <c r="MJ39" s="471"/>
      <c r="MK39" s="472" t="str">
        <f t="shared" si="167"/>
        <v>14_Lake_i</v>
      </c>
      <c r="ML39" s="473" t="s">
        <v>635</v>
      </c>
      <c r="MM39" s="316"/>
      <c r="MN39" s="26">
        <f>IF(IF(ISNUMBER(SEARCH("flopy",MP39))=TRUE,1,0)=1,MAX(MN$15:MN38)+1,"")</f>
        <v>19</v>
      </c>
      <c r="MO39" s="238"/>
      <c r="MP39" s="411" t="s">
        <v>1127</v>
      </c>
      <c r="MQ39" s="26">
        <f>IF(IF(ISNUMBER(SEARCH("flopy",MS39))=TRUE,1,0)=1,MAX(MQ$15:MQ38)+1,"")</f>
        <v>24</v>
      </c>
      <c r="MR39" s="238"/>
      <c r="MS39" s="411" t="s">
        <v>972</v>
      </c>
      <c r="MT39" s="59"/>
      <c r="MU39" s="26" t="str">
        <f>IF(IF(ISNUMBER(SEARCH("flopy",MW39))=TRUE,1,0)=1,MAX(MU$15:MU38)+1,"")</f>
        <v/>
      </c>
      <c r="MV39" s="238" t="str">
        <f t="shared" si="252"/>
        <v/>
      </c>
      <c r="MW39" s="411"/>
      <c r="MX39" s="59"/>
      <c r="MY39" s="59"/>
      <c r="MZ39" s="59"/>
      <c r="NA39" s="59"/>
      <c r="NB39" s="26" t="s">
        <v>2</v>
      </c>
      <c r="NC39" s="59"/>
      <c r="ND39" s="59"/>
      <c r="NE39" s="59"/>
      <c r="NF39" s="59"/>
      <c r="NG39" s="59"/>
      <c r="NH39" s="59"/>
      <c r="NI39" s="59"/>
      <c r="NJ39" s="59"/>
      <c r="NK39" s="26" t="s">
        <v>2</v>
      </c>
      <c r="NL39" s="453" t="s">
        <v>139</v>
      </c>
      <c r="NM39" s="307" t="s">
        <v>2</v>
      </c>
      <c r="NN39" s="59"/>
      <c r="NO39" s="203"/>
      <c r="NP39" s="203"/>
      <c r="NQ39" s="203"/>
      <c r="NR39" s="18"/>
      <c r="NS39" s="18"/>
      <c r="NT39" s="18"/>
      <c r="NU39" s="18"/>
      <c r="NV39" s="18"/>
      <c r="NW39" s="18"/>
      <c r="NX39" s="18"/>
      <c r="NY39" s="18"/>
      <c r="NZ39" s="18"/>
      <c r="OA39" s="18"/>
      <c r="OB39" s="18"/>
      <c r="OC39" s="18"/>
      <c r="OD39" s="81"/>
      <c r="OE39" s="172">
        <v>0.85440420000000039</v>
      </c>
      <c r="OF39" s="111">
        <v>840.8</v>
      </c>
      <c r="OG39" s="112">
        <v>836.20280049029452</v>
      </c>
      <c r="OH39" s="102">
        <v>2.9999902248382999</v>
      </c>
      <c r="OI39" s="115">
        <v>840.1558</v>
      </c>
      <c r="OJ39" s="131">
        <v>34</v>
      </c>
      <c r="OK39" s="162">
        <v>0.85440000000000005</v>
      </c>
      <c r="OL39" s="123">
        <v>834.9</v>
      </c>
      <c r="OM39" s="168"/>
      <c r="ON39" s="127"/>
      <c r="OO39" s="107"/>
      <c r="OP39" s="107"/>
      <c r="OQ39" s="135"/>
      <c r="OR39" s="128">
        <f t="shared" si="253"/>
        <v>0.85440000000000005</v>
      </c>
      <c r="OS39" s="109"/>
      <c r="OT39" s="128">
        <v>0.85440420000000039</v>
      </c>
      <c r="OU39" s="143">
        <f t="shared" si="254"/>
        <v>0.85440000000000005</v>
      </c>
      <c r="OV39" s="143">
        <f t="shared" si="255"/>
        <v>20.505600000000001</v>
      </c>
      <c r="OW39" s="143">
        <f t="shared" si="256"/>
        <v>1230.336</v>
      </c>
      <c r="OX39" s="143">
        <f t="shared" si="257"/>
        <v>1230.336</v>
      </c>
      <c r="OY39" s="81"/>
      <c r="OZ39" s="59"/>
      <c r="PA39" s="251" t="str">
        <f t="shared" si="168"/>
        <v/>
      </c>
      <c r="PB39" s="251" t="str">
        <f t="shared" si="169"/>
        <v/>
      </c>
      <c r="PC39" s="251" t="str">
        <f t="shared" si="170"/>
        <v/>
      </c>
      <c r="PD39" s="251" t="str">
        <f t="shared" si="171"/>
        <v/>
      </c>
      <c r="PE39" s="251" t="str">
        <f t="shared" si="172"/>
        <v/>
      </c>
      <c r="PF39" s="251" t="str">
        <f t="shared" si="173"/>
        <v/>
      </c>
      <c r="PG39" s="251" t="str">
        <f t="shared" si="174"/>
        <v/>
      </c>
      <c r="PH39" s="251" t="str">
        <f t="shared" si="175"/>
        <v/>
      </c>
      <c r="PI39" s="251" t="str">
        <f t="shared" si="176"/>
        <v/>
      </c>
      <c r="PJ39" s="251" t="str">
        <f t="shared" si="177"/>
        <v/>
      </c>
      <c r="PK39" s="251" t="str">
        <f t="shared" si="178"/>
        <v/>
      </c>
      <c r="PL39" s="251" t="str">
        <f t="shared" si="179"/>
        <v/>
      </c>
      <c r="PM39" s="251" t="str">
        <f t="shared" si="180"/>
        <v/>
      </c>
      <c r="PN39" s="251" t="str">
        <f t="shared" si="181"/>
        <v/>
      </c>
      <c r="PO39" s="251" t="str">
        <f t="shared" si="182"/>
        <v/>
      </c>
      <c r="PP39" s="251" t="str">
        <f t="shared" si="183"/>
        <v/>
      </c>
      <c r="PQ39" s="251" t="str">
        <f t="shared" si="184"/>
        <v/>
      </c>
      <c r="PR39" s="251" t="str">
        <f t="shared" si="185"/>
        <v/>
      </c>
      <c r="PS39" s="251" t="str">
        <f t="shared" si="186"/>
        <v/>
      </c>
      <c r="PT39" s="251" t="str">
        <f t="shared" si="187"/>
        <v/>
      </c>
      <c r="PU39" s="251" t="str">
        <f t="shared" si="188"/>
        <v/>
      </c>
      <c r="PV39" s="251" t="str">
        <f t="shared" si="189"/>
        <v/>
      </c>
      <c r="PW39" s="251" t="str">
        <f t="shared" si="190"/>
        <v/>
      </c>
      <c r="PX39" s="251" t="str">
        <f t="shared" si="191"/>
        <v/>
      </c>
      <c r="PY39" s="251" t="str">
        <f t="shared" si="192"/>
        <v/>
      </c>
      <c r="PZ39" s="251" t="str">
        <f t="shared" si="193"/>
        <v/>
      </c>
      <c r="QA39" s="251" t="str">
        <f t="shared" si="194"/>
        <v/>
      </c>
      <c r="QB39" s="251" t="str">
        <f t="shared" si="195"/>
        <v/>
      </c>
      <c r="QC39" s="251" t="str">
        <f t="shared" si="196"/>
        <v/>
      </c>
      <c r="QD39" s="251" t="str">
        <f t="shared" si="197"/>
        <v/>
      </c>
      <c r="QE39" s="251" t="str">
        <f t="shared" si="198"/>
        <v/>
      </c>
      <c r="QF39" s="63">
        <f t="shared" si="199"/>
        <v>0</v>
      </c>
      <c r="QG39" s="26" t="s">
        <v>2</v>
      </c>
      <c r="QH39" s="59"/>
      <c r="QI39" s="59"/>
      <c r="QJ39" s="59"/>
      <c r="QK39" s="59"/>
      <c r="QL39" s="59"/>
      <c r="QM39" s="59"/>
      <c r="QN39" s="59"/>
    </row>
    <row r="40" spans="1:456" s="3" customFormat="1" ht="6" customHeight="1" x14ac:dyDescent="0.15">
      <c r="A40" s="68"/>
      <c r="B40" s="447">
        <f t="shared" si="43"/>
        <v>26</v>
      </c>
      <c r="C40" s="73" t="s">
        <v>29</v>
      </c>
      <c r="D40" s="339" t="s">
        <v>851</v>
      </c>
      <c r="E40" s="59"/>
      <c r="F40" s="229"/>
      <c r="G40" s="295" t="s">
        <v>172</v>
      </c>
      <c r="H40" s="295" t="s">
        <v>2</v>
      </c>
      <c r="I40" s="229"/>
      <c r="J40" s="295" t="s">
        <v>50</v>
      </c>
      <c r="K40" s="295"/>
      <c r="L40" s="229"/>
      <c r="M40" s="295" t="s">
        <v>31</v>
      </c>
      <c r="N40" s="295" t="s">
        <v>11</v>
      </c>
      <c r="O40" s="229"/>
      <c r="P40" s="295" t="s">
        <v>104</v>
      </c>
      <c r="Q40" s="295" t="b">
        <v>0</v>
      </c>
      <c r="R40" s="229"/>
      <c r="S40" s="295"/>
      <c r="T40" s="295">
        <v>555</v>
      </c>
      <c r="U40" s="229"/>
      <c r="V40" s="295"/>
      <c r="W40" s="295"/>
      <c r="X40" s="229"/>
      <c r="Y40" s="295"/>
      <c r="Z40" s="295"/>
      <c r="AA40" s="229"/>
      <c r="AB40" s="295" t="s">
        <v>6</v>
      </c>
      <c r="AC40" s="295" t="s">
        <v>247</v>
      </c>
      <c r="AD40" s="229"/>
      <c r="AE40" s="295" t="s">
        <v>109</v>
      </c>
      <c r="AF40" s="295">
        <v>1E-3</v>
      </c>
      <c r="AG40" s="229"/>
      <c r="AH40" s="295" t="s">
        <v>0</v>
      </c>
      <c r="AI40" s="295" t="str">
        <f>_xlfn.CONCAT(5*365,"",15*365)</f>
        <v>18255475</v>
      </c>
      <c r="AJ40" s="229"/>
      <c r="AK40" s="295" t="s">
        <v>23</v>
      </c>
      <c r="AL40" s="295" t="s">
        <v>17</v>
      </c>
      <c r="AM40" s="229"/>
      <c r="AN40" s="295" t="s">
        <v>42</v>
      </c>
      <c r="AO40" s="295">
        <v>0</v>
      </c>
      <c r="AP40" s="243"/>
      <c r="AQ40" s="295" t="s">
        <v>896</v>
      </c>
      <c r="AR40" s="290">
        <v>0</v>
      </c>
      <c r="AS40" s="243"/>
      <c r="AT40" s="295" t="s">
        <v>663</v>
      </c>
      <c r="AU40" s="290" t="s">
        <v>679</v>
      </c>
      <c r="AV40" s="229"/>
      <c r="AW40" s="230"/>
      <c r="AX40" s="231"/>
      <c r="AY40" s="229"/>
      <c r="AZ40" s="295" t="s">
        <v>384</v>
      </c>
      <c r="BA40" s="295">
        <v>4.0000000000000002E-4</v>
      </c>
      <c r="BB40" s="229"/>
      <c r="BC40" s="295" t="s">
        <v>710</v>
      </c>
      <c r="BD40" s="295">
        <v>0</v>
      </c>
      <c r="BE40" s="229"/>
      <c r="BF40" s="295" t="s">
        <v>254</v>
      </c>
      <c r="BG40" s="295" t="s">
        <v>398</v>
      </c>
      <c r="BH40" s="229"/>
      <c r="BI40" s="295" t="s">
        <v>739</v>
      </c>
      <c r="BJ40" s="295">
        <v>9</v>
      </c>
      <c r="BK40" s="243"/>
      <c r="BL40" s="295"/>
      <c r="BM40" s="429"/>
      <c r="BN40" s="243"/>
      <c r="BO40" s="295"/>
      <c r="BP40" s="429"/>
      <c r="BQ40" s="229"/>
      <c r="BR40" s="295"/>
      <c r="BS40" s="295"/>
      <c r="BT40" s="243"/>
      <c r="BU40" s="295" t="s">
        <v>33</v>
      </c>
      <c r="BV40" s="290">
        <v>288</v>
      </c>
      <c r="BW40" s="243"/>
      <c r="BX40" s="295" t="s">
        <v>460</v>
      </c>
      <c r="BY40" s="290">
        <v>0.05</v>
      </c>
      <c r="BZ40" s="229"/>
      <c r="CA40" s="230"/>
      <c r="CB40" s="231"/>
      <c r="CC40" s="229"/>
      <c r="CD40" s="230" t="s">
        <v>12</v>
      </c>
      <c r="CE40" s="388">
        <v>1.0000000000000001E-9</v>
      </c>
      <c r="CF40" s="229"/>
      <c r="CG40" s="230" t="s">
        <v>923</v>
      </c>
      <c r="CH40" s="354">
        <v>7163</v>
      </c>
      <c r="CI40" s="229"/>
      <c r="CJ40" s="230" t="s">
        <v>923</v>
      </c>
      <c r="CK40" s="354">
        <v>7163</v>
      </c>
      <c r="CL40" s="243"/>
      <c r="CM40" s="230" t="s">
        <v>15</v>
      </c>
      <c r="CN40" s="354">
        <v>500</v>
      </c>
      <c r="CO40" s="243"/>
      <c r="CP40" s="295" t="s">
        <v>13</v>
      </c>
      <c r="CQ40" s="429">
        <v>9.9999999999999995E-7</v>
      </c>
      <c r="CR40" s="229"/>
      <c r="CS40" s="409" t="s">
        <v>5</v>
      </c>
      <c r="CT40" s="354">
        <v>10</v>
      </c>
      <c r="CU40" s="229"/>
      <c r="CV40" s="230"/>
      <c r="CW40" s="237"/>
      <c r="CX40" s="229"/>
      <c r="CY40" s="230" t="s">
        <v>661</v>
      </c>
      <c r="CZ40" s="231" t="s">
        <v>728</v>
      </c>
      <c r="DA40" s="229"/>
      <c r="DB40" s="230"/>
      <c r="DC40" s="231"/>
      <c r="DD40" s="229"/>
      <c r="DE40" s="230" t="s">
        <v>1187</v>
      </c>
      <c r="DF40" s="231" t="s">
        <v>728</v>
      </c>
      <c r="DG40" s="229"/>
      <c r="DH40" s="230" t="s">
        <v>1256</v>
      </c>
      <c r="DI40" s="231" t="s">
        <v>728</v>
      </c>
      <c r="DJ40" s="229"/>
      <c r="DK40" s="230" t="s">
        <v>14</v>
      </c>
      <c r="DL40" s="231">
        <v>1</v>
      </c>
      <c r="DM40" s="229"/>
      <c r="DN40" s="230" t="s">
        <v>32</v>
      </c>
      <c r="DO40" s="231">
        <v>1</v>
      </c>
      <c r="DP40" s="229"/>
      <c r="DQ40" s="230"/>
      <c r="DR40" s="231"/>
      <c r="DS40" s="229"/>
      <c r="DT40" s="230" t="s">
        <v>12</v>
      </c>
      <c r="DU40" s="388">
        <v>9.9999999999999995E-7</v>
      </c>
      <c r="DV40" s="229"/>
      <c r="DW40" s="230" t="s">
        <v>620</v>
      </c>
      <c r="DX40" s="231" t="s">
        <v>728</v>
      </c>
      <c r="DY40" s="229"/>
      <c r="DZ40" s="230" t="s">
        <v>14</v>
      </c>
      <c r="EA40" s="231">
        <v>1</v>
      </c>
      <c r="EB40" s="229"/>
      <c r="EC40" s="230"/>
      <c r="ED40" s="231"/>
      <c r="EE40" s="229"/>
      <c r="EF40" s="230"/>
      <c r="EG40" s="231"/>
      <c r="EH40" s="229"/>
      <c r="EI40" s="230"/>
      <c r="EJ40" s="231"/>
      <c r="EK40" s="229"/>
      <c r="EL40" s="230"/>
      <c r="EM40" s="231"/>
      <c r="EN40" s="244"/>
      <c r="EO40" s="269" t="str">
        <f t="shared" si="44"/>
        <v>sgm</v>
      </c>
      <c r="EP40" s="444" t="s">
        <v>1247</v>
      </c>
      <c r="EQ40" s="360">
        <f t="shared" si="200"/>
        <v>16</v>
      </c>
      <c r="ER40" s="360">
        <f t="shared" si="201"/>
        <v>12</v>
      </c>
      <c r="ES40" s="360">
        <f t="shared" si="202"/>
        <v>9</v>
      </c>
      <c r="ET40" s="360">
        <f t="shared" si="203"/>
        <v>10</v>
      </c>
      <c r="EU40" s="360" t="str">
        <f t="shared" si="204"/>
        <v/>
      </c>
      <c r="EV40" s="360">
        <f t="shared" si="205"/>
        <v>20</v>
      </c>
      <c r="EW40" s="360" t="str">
        <f t="shared" si="206"/>
        <v/>
      </c>
      <c r="EX40" s="360">
        <f t="shared" si="207"/>
        <v>7</v>
      </c>
      <c r="EY40" s="360" t="str">
        <f t="shared" si="208"/>
        <v/>
      </c>
      <c r="EZ40" s="360">
        <f t="shared" si="209"/>
        <v>7</v>
      </c>
      <c r="FA40" s="360" t="str">
        <f t="shared" si="210"/>
        <v/>
      </c>
      <c r="FB40" s="360">
        <f t="shared" si="211"/>
        <v>9</v>
      </c>
      <c r="FC40" s="360">
        <f t="shared" si="212"/>
        <v>6</v>
      </c>
      <c r="FD40" s="360">
        <f t="shared" si="213"/>
        <v>6</v>
      </c>
      <c r="FE40" s="360">
        <f t="shared" si="214"/>
        <v>2</v>
      </c>
      <c r="FF40" s="360">
        <f t="shared" si="215"/>
        <v>9</v>
      </c>
      <c r="FG40" s="360">
        <f t="shared" si="216"/>
        <v>9</v>
      </c>
      <c r="FH40" s="360">
        <f t="shared" si="217"/>
        <v>5</v>
      </c>
      <c r="FI40" s="360">
        <f t="shared" si="218"/>
        <v>5</v>
      </c>
      <c r="FJ40" s="360">
        <f t="shared" si="219"/>
        <v>19</v>
      </c>
      <c r="FK40" s="360">
        <f t="shared" si="220"/>
        <v>19</v>
      </c>
      <c r="FL40" s="360" t="str">
        <f t="shared" si="221"/>
        <v/>
      </c>
      <c r="FM40" s="360">
        <f t="shared" si="222"/>
        <v>9</v>
      </c>
      <c r="FN40" s="360" t="str">
        <f t="shared" si="223"/>
        <v/>
      </c>
      <c r="FO40" s="360">
        <f t="shared" si="224"/>
        <v>9</v>
      </c>
      <c r="FP40" s="360">
        <f t="shared" si="225"/>
        <v>9</v>
      </c>
      <c r="FQ40" s="360">
        <f t="shared" si="226"/>
        <v>9</v>
      </c>
      <c r="FR40" s="360">
        <f t="shared" si="227"/>
        <v>9</v>
      </c>
      <c r="FS40" s="360">
        <f t="shared" si="228"/>
        <v>14</v>
      </c>
      <c r="FT40" s="360">
        <f t="shared" si="45"/>
        <v>19</v>
      </c>
      <c r="FU40" s="360">
        <f t="shared" si="229"/>
        <v>5</v>
      </c>
      <c r="FV40" s="360">
        <f t="shared" si="230"/>
        <v>9</v>
      </c>
      <c r="FW40" s="360">
        <f t="shared" si="231"/>
        <v>9</v>
      </c>
      <c r="FX40" s="360">
        <f t="shared" si="232"/>
        <v>9</v>
      </c>
      <c r="FY40" s="360" t="str">
        <f t="shared" si="233"/>
        <v/>
      </c>
      <c r="FZ40" s="360">
        <f t="shared" si="234"/>
        <v>10</v>
      </c>
      <c r="GA40" s="360">
        <f t="shared" si="235"/>
        <v>6</v>
      </c>
      <c r="GB40" s="360" t="str">
        <f t="shared" si="236"/>
        <v/>
      </c>
      <c r="GC40" s="360" t="str">
        <f t="shared" si="237"/>
        <v/>
      </c>
      <c r="GD40" s="360">
        <f t="shared" si="238"/>
        <v>19</v>
      </c>
      <c r="GE40" s="360">
        <f t="shared" si="239"/>
        <v>10</v>
      </c>
      <c r="GF40" s="360">
        <f t="shared" si="240"/>
        <v>10</v>
      </c>
      <c r="GG40" s="360" t="str">
        <f t="shared" si="241"/>
        <v/>
      </c>
      <c r="GH40" s="360" t="str">
        <f t="shared" si="242"/>
        <v/>
      </c>
      <c r="GI40" s="360" t="str">
        <f t="shared" si="243"/>
        <v/>
      </c>
      <c r="GJ40" s="360" t="str">
        <f t="shared" si="244"/>
        <v/>
      </c>
      <c r="GK40" s="444" t="s">
        <v>1247</v>
      </c>
      <c r="GL40" s="361" t="str">
        <f t="shared" si="46"/>
        <v>top</v>
      </c>
      <c r="GM40" s="361" t="str">
        <f t="shared" si="47"/>
        <v>top</v>
      </c>
      <c r="GN40" s="361" t="str">
        <f t="shared" si="48"/>
        <v>top</v>
      </c>
      <c r="GO40" s="361" t="str">
        <f t="shared" si="49"/>
        <v>top</v>
      </c>
      <c r="GP40" s="361" t="str">
        <f t="shared" si="50"/>
        <v>-</v>
      </c>
      <c r="GQ40" s="361" t="str">
        <f t="shared" si="51"/>
        <v>Top</v>
      </c>
      <c r="GR40" s="361" t="str">
        <f t="shared" si="52"/>
        <v>-</v>
      </c>
      <c r="GS40" s="361" t="str">
        <f t="shared" si="53"/>
        <v>top</v>
      </c>
      <c r="GT40" s="361" t="str">
        <f t="shared" si="54"/>
        <v>-</v>
      </c>
      <c r="GU40" s="361" t="str">
        <f t="shared" si="55"/>
        <v>top</v>
      </c>
      <c r="GV40" s="361" t="str">
        <f t="shared" si="56"/>
        <v>-</v>
      </c>
      <c r="GW40" s="361" t="str">
        <f t="shared" si="57"/>
        <v>top</v>
      </c>
      <c r="GX40" s="361" t="str">
        <f t="shared" si="58"/>
        <v>top</v>
      </c>
      <c r="GY40" s="361" t="str">
        <f t="shared" si="59"/>
        <v>top</v>
      </c>
      <c r="GZ40" s="361" t="str">
        <f t="shared" si="60"/>
        <v>top</v>
      </c>
      <c r="HA40" s="361" t="str">
        <f t="shared" si="61"/>
        <v>top</v>
      </c>
      <c r="HB40" s="361" t="str">
        <f t="shared" si="62"/>
        <v>top</v>
      </c>
      <c r="HC40" s="361" t="str">
        <f t="shared" si="63"/>
        <v>top</v>
      </c>
      <c r="HD40" s="361" t="str">
        <f t="shared" si="64"/>
        <v>top</v>
      </c>
      <c r="HE40" s="361" t="str">
        <f t="shared" si="65"/>
        <v>top</v>
      </c>
      <c r="HF40" s="361" t="str">
        <f t="shared" si="66"/>
        <v>top</v>
      </c>
      <c r="HG40" s="361" t="str">
        <f t="shared" si="67"/>
        <v>-</v>
      </c>
      <c r="HH40" s="361" t="str">
        <f t="shared" si="68"/>
        <v>top</v>
      </c>
      <c r="HI40" s="361" t="str">
        <f t="shared" si="69"/>
        <v>-</v>
      </c>
      <c r="HJ40" s="361" t="str">
        <f t="shared" si="70"/>
        <v>top</v>
      </c>
      <c r="HK40" s="361" t="str">
        <f t="shared" si="71"/>
        <v>top</v>
      </c>
      <c r="HL40" s="361" t="str">
        <f t="shared" si="72"/>
        <v>top</v>
      </c>
      <c r="HM40" s="361" t="str">
        <f t="shared" si="73"/>
        <v>top</v>
      </c>
      <c r="HN40" s="361" t="str">
        <f t="shared" si="74"/>
        <v>top</v>
      </c>
      <c r="HO40" s="361" t="str">
        <f t="shared" si="75"/>
        <v>top</v>
      </c>
      <c r="HP40" s="361" t="str">
        <f t="shared" si="76"/>
        <v>top</v>
      </c>
      <c r="HQ40" s="361" t="str">
        <f t="shared" si="77"/>
        <v>top</v>
      </c>
      <c r="HR40" s="361" t="str">
        <f t="shared" si="78"/>
        <v>top</v>
      </c>
      <c r="HS40" s="361" t="str">
        <f t="shared" si="79"/>
        <v>top</v>
      </c>
      <c r="HT40" s="361" t="str">
        <f t="shared" si="80"/>
        <v>-</v>
      </c>
      <c r="HU40" s="361" t="str">
        <f t="shared" si="81"/>
        <v>top</v>
      </c>
      <c r="HV40" s="361" t="str">
        <f t="shared" si="82"/>
        <v>top</v>
      </c>
      <c r="HW40" s="361" t="str">
        <f t="shared" si="83"/>
        <v>-</v>
      </c>
      <c r="HX40" s="361" t="str">
        <f t="shared" si="84"/>
        <v>-</v>
      </c>
      <c r="HY40" s="361" t="str">
        <f t="shared" si="85"/>
        <v>top</v>
      </c>
      <c r="HZ40" s="361" t="str">
        <f t="shared" si="86"/>
        <v>top</v>
      </c>
      <c r="IA40" s="361" t="str">
        <f t="shared" si="87"/>
        <v>top</v>
      </c>
      <c r="IB40" s="361" t="str">
        <f t="shared" si="88"/>
        <v>-</v>
      </c>
      <c r="IC40" s="361" t="str">
        <f t="shared" si="89"/>
        <v>-</v>
      </c>
      <c r="ID40" s="361" t="str">
        <f t="shared" si="90"/>
        <v>-</v>
      </c>
      <c r="IE40" s="361" t="str">
        <f t="shared" si="91"/>
        <v>-</v>
      </c>
      <c r="IF40" s="444" t="s">
        <v>1247</v>
      </c>
      <c r="IG40" s="56">
        <f t="shared" si="245"/>
        <v>0</v>
      </c>
      <c r="IH40" s="56">
        <f t="shared" si="246"/>
        <v>1</v>
      </c>
      <c r="II40" s="56">
        <f t="shared" si="247"/>
        <v>0</v>
      </c>
      <c r="IJ40" s="56">
        <f t="shared" si="248"/>
        <v>0</v>
      </c>
      <c r="IK40" s="56" t="str">
        <f t="shared" si="92"/>
        <v>-</v>
      </c>
      <c r="IL40" s="56" t="str">
        <f t="shared" si="93"/>
        <v>-</v>
      </c>
      <c r="IM40" s="56" t="str">
        <f t="shared" si="94"/>
        <v>-</v>
      </c>
      <c r="IN40" s="56">
        <f t="shared" si="95"/>
        <v>0</v>
      </c>
      <c r="IO40" s="56" t="str">
        <f t="shared" si="96"/>
        <v>-</v>
      </c>
      <c r="IP40" s="56">
        <f t="shared" si="97"/>
        <v>6.75</v>
      </c>
      <c r="IQ40" s="56" t="str">
        <f t="shared" si="98"/>
        <v>-</v>
      </c>
      <c r="IR40" s="56">
        <f t="shared" si="99"/>
        <v>780</v>
      </c>
      <c r="IS40" s="56">
        <f t="shared" si="100"/>
        <v>200</v>
      </c>
      <c r="IT40" s="56">
        <f t="shared" si="101"/>
        <v>150</v>
      </c>
      <c r="IU40" s="56">
        <f t="shared" si="102"/>
        <v>10000</v>
      </c>
      <c r="IV40" s="56">
        <f t="shared" si="103"/>
        <v>50</v>
      </c>
      <c r="IW40" s="56">
        <f t="shared" si="104"/>
        <v>50</v>
      </c>
      <c r="IX40" s="56">
        <f t="shared" si="105"/>
        <v>0</v>
      </c>
      <c r="IY40" s="56">
        <f t="shared" si="106"/>
        <v>0</v>
      </c>
      <c r="IZ40" s="56">
        <f t="shared" si="107"/>
        <v>80</v>
      </c>
      <c r="JA40" s="56">
        <f t="shared" si="108"/>
        <v>200</v>
      </c>
      <c r="JB40" s="56" t="str">
        <f t="shared" si="109"/>
        <v>-</v>
      </c>
      <c r="JC40" s="56" t="str">
        <f t="shared" si="110"/>
        <v>"varies"</v>
      </c>
      <c r="JD40" s="56" t="str">
        <f t="shared" si="111"/>
        <v>-</v>
      </c>
      <c r="JE40" s="56">
        <f t="shared" si="112"/>
        <v>500</v>
      </c>
      <c r="JF40" s="56">
        <f t="shared" si="113"/>
        <v>200</v>
      </c>
      <c r="JG40" s="56">
        <f t="shared" si="114"/>
        <v>-50</v>
      </c>
      <c r="JH40" s="56">
        <f t="shared" si="115"/>
        <v>-50</v>
      </c>
      <c r="JI40" s="56">
        <f t="shared" si="116"/>
        <v>10</v>
      </c>
      <c r="JJ40" s="56">
        <f t="shared" si="117"/>
        <v>25</v>
      </c>
      <c r="JK40" s="56">
        <f t="shared" si="118"/>
        <v>0</v>
      </c>
      <c r="JL40" s="56">
        <f t="shared" si="119"/>
        <v>0</v>
      </c>
      <c r="JM40" s="56">
        <f t="shared" si="120"/>
        <v>0</v>
      </c>
      <c r="JN40" s="56">
        <f t="shared" si="121"/>
        <v>400</v>
      </c>
      <c r="JO40" s="56" t="str">
        <f t="shared" si="122"/>
        <v>-</v>
      </c>
      <c r="JP40" s="56">
        <f t="shared" si="123"/>
        <v>1</v>
      </c>
      <c r="JQ40" s="56">
        <f t="shared" si="124"/>
        <v>510</v>
      </c>
      <c r="JR40" s="56" t="str">
        <f t="shared" si="125"/>
        <v>-</v>
      </c>
      <c r="JS40" s="56" t="str">
        <f t="shared" si="126"/>
        <v>-</v>
      </c>
      <c r="JT40" s="56" t="str">
        <f t="shared" si="127"/>
        <v>var</v>
      </c>
      <c r="JU40" s="56">
        <f t="shared" si="128"/>
        <v>0</v>
      </c>
      <c r="JV40" s="56">
        <f t="shared" si="129"/>
        <v>0</v>
      </c>
      <c r="JW40" s="56" t="str">
        <f t="shared" si="130"/>
        <v>-</v>
      </c>
      <c r="JX40" s="56" t="str">
        <f t="shared" si="131"/>
        <v>-</v>
      </c>
      <c r="JY40" s="56" t="str">
        <f t="shared" si="132"/>
        <v>-</v>
      </c>
      <c r="JZ40" s="56" t="str">
        <f t="shared" si="133"/>
        <v>-</v>
      </c>
      <c r="KA40" s="444" t="s">
        <v>1247</v>
      </c>
      <c r="KB40" s="360">
        <f>IF(ISNUMBER(INDEX($EQ$15:$GK$521,$B40,EO$11)),MAX(KB$14:KB39)+1,0)</f>
        <v>6</v>
      </c>
      <c r="KC40" s="360">
        <f t="shared" si="249"/>
        <v>360</v>
      </c>
      <c r="KD40" s="373" t="s">
        <v>2</v>
      </c>
      <c r="KE40" s="391" t="str">
        <f t="shared" si="134"/>
        <v/>
      </c>
      <c r="KF40" s="302" t="str">
        <f t="shared" si="135"/>
        <v/>
      </c>
      <c r="KG40" s="69"/>
      <c r="KH40" s="391" t="str">
        <f t="shared" si="136"/>
        <v/>
      </c>
      <c r="KI40" s="302" t="str">
        <f t="shared" si="137"/>
        <v/>
      </c>
      <c r="KJ40" s="69"/>
      <c r="KK40" s="391" t="str">
        <f t="shared" si="138"/>
        <v/>
      </c>
      <c r="KL40" s="302" t="str">
        <f t="shared" si="139"/>
        <v/>
      </c>
      <c r="KM40" s="69"/>
      <c r="KN40" s="391" t="str">
        <f t="shared" si="140"/>
        <v/>
      </c>
      <c r="KO40" s="302" t="str">
        <f t="shared" si="141"/>
        <v/>
      </c>
      <c r="KP40" s="69"/>
      <c r="KQ40" s="391" t="str">
        <f t="shared" si="142"/>
        <v/>
      </c>
      <c r="KR40" s="302" t="str">
        <f t="shared" si="143"/>
        <v/>
      </c>
      <c r="KS40" s="69"/>
      <c r="KT40" s="391" t="str">
        <f t="shared" si="144"/>
        <v/>
      </c>
      <c r="KU40" s="302" t="str">
        <f t="shared" si="145"/>
        <v/>
      </c>
      <c r="KV40" s="69"/>
      <c r="KW40" s="391" t="str">
        <f t="shared" si="146"/>
        <v/>
      </c>
      <c r="KX40" s="302" t="str">
        <f t="shared" si="147"/>
        <v/>
      </c>
      <c r="KY40" s="69"/>
      <c r="KZ40" s="283" t="str">
        <f t="shared" si="148"/>
        <v/>
      </c>
      <c r="LA40" s="26"/>
      <c r="LB40" s="246" t="s">
        <v>905</v>
      </c>
      <c r="LC40" s="249" t="s">
        <v>889</v>
      </c>
      <c r="LD40" s="249" t="s">
        <v>843</v>
      </c>
      <c r="LE40" s="249" t="s">
        <v>1187</v>
      </c>
      <c r="LF40" s="249"/>
      <c r="LG40" s="249"/>
      <c r="LH40" s="246"/>
      <c r="LI40" s="305"/>
      <c r="LJ40" s="305"/>
      <c r="LK40" s="305"/>
      <c r="LL40" s="305"/>
      <c r="LM40" s="305"/>
      <c r="LN40" s="63"/>
      <c r="LO40" s="251">
        <f t="shared" si="149"/>
        <v>26</v>
      </c>
      <c r="LP40" s="251">
        <f t="shared" si="150"/>
        <v>26</v>
      </c>
      <c r="LQ40" s="251">
        <f t="shared" si="151"/>
        <v>26</v>
      </c>
      <c r="LR40" s="251">
        <f t="shared" si="152"/>
        <v>26</v>
      </c>
      <c r="LS40" s="251">
        <f t="shared" si="153"/>
        <v>0</v>
      </c>
      <c r="LT40" s="251">
        <f t="shared" si="154"/>
        <v>0</v>
      </c>
      <c r="LU40" s="251">
        <f t="shared" si="155"/>
        <v>0</v>
      </c>
      <c r="LV40" s="251">
        <f t="shared" si="156"/>
        <v>0</v>
      </c>
      <c r="LW40" s="251">
        <f t="shared" si="157"/>
        <v>0</v>
      </c>
      <c r="LX40" s="251">
        <f t="shared" si="158"/>
        <v>0</v>
      </c>
      <c r="LY40" s="251">
        <f t="shared" si="159"/>
        <v>0</v>
      </c>
      <c r="LZ40" s="251">
        <f t="shared" si="160"/>
        <v>0</v>
      </c>
      <c r="MA40" s="63">
        <f t="shared" si="161"/>
        <v>1</v>
      </c>
      <c r="MB40" s="63">
        <f t="shared" si="162"/>
        <v>0</v>
      </c>
      <c r="MC40" s="63">
        <f t="shared" si="251"/>
        <v>26</v>
      </c>
      <c r="MD40" s="63">
        <f t="shared" si="250"/>
        <v>26</v>
      </c>
      <c r="ME40" s="63" t="str">
        <f t="shared" si="163"/>
        <v>nlay_r</v>
      </c>
      <c r="MF40" s="315" t="e">
        <f t="shared" si="164"/>
        <v>#N/A</v>
      </c>
      <c r="MG40" s="315">
        <f>IF(ISNUMBER(MATCH(EO40,$ME$15:$ME$520,0)),0,MAX(MG$14:MG39)+1)</f>
        <v>4</v>
      </c>
      <c r="MH40" s="315" t="str">
        <f t="shared" si="165"/>
        <v/>
      </c>
      <c r="MI40" s="470">
        <f t="shared" si="166"/>
        <v>26</v>
      </c>
      <c r="MJ40" s="471"/>
      <c r="MK40" s="472" t="str">
        <f t="shared" si="167"/>
        <v>15_Lake_ii</v>
      </c>
      <c r="ML40" s="473" t="s">
        <v>635</v>
      </c>
      <c r="MM40" s="316"/>
      <c r="MN40" s="26">
        <f>IF(IF(ISNUMBER(SEARCH("flopy",MP40))=TRUE,1,0)=1,MAX(MN$15:MN39)+1,"")</f>
        <v>20</v>
      </c>
      <c r="MO40" s="238"/>
      <c r="MP40" s="411" t="s">
        <v>1128</v>
      </c>
      <c r="MQ40" s="26">
        <f>IF(IF(ISNUMBER(SEARCH("flopy",MS40))=TRUE,1,0)=1,MAX(MQ$15:MQ39)+1,"")</f>
        <v>25</v>
      </c>
      <c r="MR40" s="238"/>
      <c r="MS40" s="411" t="s">
        <v>973</v>
      </c>
      <c r="MT40" s="59"/>
      <c r="MU40" s="26" t="str">
        <f>IF(IF(ISNUMBER(SEARCH("flopy",MW40))=TRUE,1,0)=1,MAX(MU$15:MU39)+1,"")</f>
        <v/>
      </c>
      <c r="MV40" s="238" t="str">
        <f t="shared" si="252"/>
        <v/>
      </c>
      <c r="MW40" s="411"/>
      <c r="MX40" s="59"/>
      <c r="MY40" s="59"/>
      <c r="MZ40" s="59"/>
      <c r="NA40" s="59"/>
      <c r="NB40" s="26" t="s">
        <v>2</v>
      </c>
      <c r="NC40" s="59"/>
      <c r="ND40" s="59"/>
      <c r="NE40" s="59"/>
      <c r="NF40" s="59"/>
      <c r="NG40" s="59"/>
      <c r="NH40" s="59"/>
      <c r="NI40" s="59"/>
      <c r="NJ40" s="59"/>
      <c r="NK40" s="26" t="s">
        <v>2</v>
      </c>
      <c r="NL40" s="453" t="s">
        <v>112</v>
      </c>
      <c r="NM40" s="307" t="s">
        <v>2</v>
      </c>
      <c r="NN40" s="59"/>
      <c r="NO40" s="203"/>
      <c r="NP40" s="203"/>
      <c r="NQ40" s="203"/>
      <c r="NR40" s="18"/>
      <c r="NS40" s="18"/>
      <c r="NT40" s="18"/>
      <c r="NU40" s="18"/>
      <c r="NV40" s="18"/>
      <c r="NW40" s="18"/>
      <c r="NX40" s="18"/>
      <c r="NY40" s="18"/>
      <c r="NZ40" s="18"/>
      <c r="OA40" s="18"/>
      <c r="OB40" s="18"/>
      <c r="OC40" s="18"/>
      <c r="OD40" s="81"/>
      <c r="OE40" s="172">
        <v>0.96525000000000039</v>
      </c>
      <c r="OF40" s="111">
        <v>840.8</v>
      </c>
      <c r="OG40" s="112">
        <v>836.1028004902945</v>
      </c>
      <c r="OH40" s="102">
        <v>2.9999902248382999</v>
      </c>
      <c r="OI40" s="115">
        <v>840.1558</v>
      </c>
      <c r="OJ40" s="131">
        <v>35</v>
      </c>
      <c r="OK40" s="162">
        <v>0.96525000000000005</v>
      </c>
      <c r="OL40" s="123">
        <v>834.8</v>
      </c>
      <c r="OM40" s="168"/>
      <c r="ON40" s="127"/>
      <c r="OO40" s="107"/>
      <c r="OP40" s="107"/>
      <c r="OQ40" s="135"/>
      <c r="OR40" s="128">
        <f t="shared" si="253"/>
        <v>0.96525000000000005</v>
      </c>
      <c r="OS40" s="109"/>
      <c r="OT40" s="128">
        <v>0.96525000000000039</v>
      </c>
      <c r="OU40" s="143">
        <f t="shared" si="254"/>
        <v>0.96525000000000005</v>
      </c>
      <c r="OV40" s="143">
        <f t="shared" si="255"/>
        <v>23.166</v>
      </c>
      <c r="OW40" s="143">
        <f t="shared" si="256"/>
        <v>1389.96</v>
      </c>
      <c r="OX40" s="143">
        <f t="shared" si="257"/>
        <v>1389.96</v>
      </c>
      <c r="OY40" s="81"/>
      <c r="OZ40" s="59"/>
      <c r="PA40" s="251" t="str">
        <f t="shared" si="168"/>
        <v/>
      </c>
      <c r="PB40" s="251" t="str">
        <f t="shared" si="169"/>
        <v/>
      </c>
      <c r="PC40" s="251" t="str">
        <f t="shared" si="170"/>
        <v/>
      </c>
      <c r="PD40" s="251" t="str">
        <f t="shared" si="171"/>
        <v/>
      </c>
      <c r="PE40" s="251" t="str">
        <f t="shared" si="172"/>
        <v/>
      </c>
      <c r="PF40" s="251" t="str">
        <f t="shared" si="173"/>
        <v/>
      </c>
      <c r="PG40" s="251" t="str">
        <f t="shared" si="174"/>
        <v/>
      </c>
      <c r="PH40" s="251" t="str">
        <f t="shared" si="175"/>
        <v/>
      </c>
      <c r="PI40" s="251" t="str">
        <f t="shared" si="176"/>
        <v/>
      </c>
      <c r="PJ40" s="251" t="str">
        <f t="shared" si="177"/>
        <v/>
      </c>
      <c r="PK40" s="251" t="str">
        <f t="shared" si="178"/>
        <v/>
      </c>
      <c r="PL40" s="251" t="str">
        <f t="shared" si="179"/>
        <v/>
      </c>
      <c r="PM40" s="251" t="str">
        <f t="shared" si="180"/>
        <v/>
      </c>
      <c r="PN40" s="251" t="str">
        <f t="shared" si="181"/>
        <v/>
      </c>
      <c r="PO40" s="251" t="str">
        <f t="shared" si="182"/>
        <v/>
      </c>
      <c r="PP40" s="251" t="str">
        <f t="shared" si="183"/>
        <v/>
      </c>
      <c r="PQ40" s="251" t="str">
        <f t="shared" si="184"/>
        <v/>
      </c>
      <c r="PR40" s="251" t="str">
        <f t="shared" si="185"/>
        <v/>
      </c>
      <c r="PS40" s="251" t="str">
        <f t="shared" si="186"/>
        <v/>
      </c>
      <c r="PT40" s="251" t="str">
        <f t="shared" si="187"/>
        <v/>
      </c>
      <c r="PU40" s="251" t="str">
        <f t="shared" si="188"/>
        <v/>
      </c>
      <c r="PV40" s="251" t="str">
        <f t="shared" si="189"/>
        <v/>
      </c>
      <c r="PW40" s="251" t="str">
        <f t="shared" si="190"/>
        <v/>
      </c>
      <c r="PX40" s="251" t="str">
        <f t="shared" si="191"/>
        <v/>
      </c>
      <c r="PY40" s="251" t="str">
        <f t="shared" si="192"/>
        <v/>
      </c>
      <c r="PZ40" s="251" t="str">
        <f t="shared" si="193"/>
        <v/>
      </c>
      <c r="QA40" s="251" t="str">
        <f t="shared" si="194"/>
        <v/>
      </c>
      <c r="QB40" s="251" t="str">
        <f t="shared" si="195"/>
        <v/>
      </c>
      <c r="QC40" s="251" t="str">
        <f t="shared" si="196"/>
        <v>nlay_r</v>
      </c>
      <c r="QD40" s="251" t="str">
        <f t="shared" si="197"/>
        <v/>
      </c>
      <c r="QE40" s="251" t="str">
        <f t="shared" si="198"/>
        <v/>
      </c>
      <c r="QF40" s="63">
        <f t="shared" si="199"/>
        <v>0</v>
      </c>
      <c r="QG40" s="26" t="s">
        <v>2</v>
      </c>
      <c r="QH40" s="59"/>
      <c r="QI40" s="59"/>
      <c r="QJ40" s="59"/>
      <c r="QK40" s="59"/>
      <c r="QL40" s="59"/>
      <c r="QM40" s="59"/>
      <c r="QN40" s="59"/>
    </row>
    <row r="41" spans="1:456" s="3" customFormat="1" ht="6" customHeight="1" x14ac:dyDescent="0.15">
      <c r="A41" s="68"/>
      <c r="B41" s="447">
        <f t="shared" si="43"/>
        <v>27</v>
      </c>
      <c r="C41" s="73" t="s">
        <v>8</v>
      </c>
      <c r="D41" s="339" t="s">
        <v>917</v>
      </c>
      <c r="E41" s="59"/>
      <c r="F41" s="229"/>
      <c r="G41" s="295" t="s">
        <v>52</v>
      </c>
      <c r="H41" s="295" t="s">
        <v>2</v>
      </c>
      <c r="I41" s="229"/>
      <c r="J41" s="295" t="s">
        <v>71</v>
      </c>
      <c r="K41" s="295">
        <v>0.3</v>
      </c>
      <c r="L41" s="229"/>
      <c r="M41" s="295" t="s">
        <v>39</v>
      </c>
      <c r="N41" s="295">
        <v>0</v>
      </c>
      <c r="O41" s="229"/>
      <c r="P41" s="295" t="s">
        <v>6</v>
      </c>
      <c r="Q41" s="295" t="s">
        <v>147</v>
      </c>
      <c r="R41" s="229"/>
      <c r="S41" s="295"/>
      <c r="T41" s="295"/>
      <c r="U41" s="229"/>
      <c r="V41" s="295"/>
      <c r="W41" s="295"/>
      <c r="X41" s="229"/>
      <c r="Y41" s="295"/>
      <c r="Z41" s="295"/>
      <c r="AA41" s="229"/>
      <c r="AB41" s="295" t="s">
        <v>31</v>
      </c>
      <c r="AC41" s="295" t="s">
        <v>11</v>
      </c>
      <c r="AD41" s="229"/>
      <c r="AE41" s="295" t="s">
        <v>23</v>
      </c>
      <c r="AF41" s="295" t="s">
        <v>17</v>
      </c>
      <c r="AG41" s="229"/>
      <c r="AH41" s="295" t="s">
        <v>1</v>
      </c>
      <c r="AI41" s="295">
        <v>2</v>
      </c>
      <c r="AJ41" s="229"/>
      <c r="AK41" s="295" t="s">
        <v>66</v>
      </c>
      <c r="AL41" s="295" t="s">
        <v>18</v>
      </c>
      <c r="AM41" s="229"/>
      <c r="AN41" s="295" t="s">
        <v>15</v>
      </c>
      <c r="AO41" s="295">
        <v>100</v>
      </c>
      <c r="AP41" s="243"/>
      <c r="AQ41" s="295"/>
      <c r="AR41" s="290"/>
      <c r="AS41" s="243"/>
      <c r="AT41" s="295" t="s">
        <v>39</v>
      </c>
      <c r="AU41" s="290" t="s">
        <v>680</v>
      </c>
      <c r="AV41" s="229"/>
      <c r="AW41" s="230"/>
      <c r="AX41" s="231"/>
      <c r="AY41" s="229"/>
      <c r="AZ41" s="295" t="s">
        <v>385</v>
      </c>
      <c r="BA41" s="295">
        <v>10</v>
      </c>
      <c r="BB41" s="229"/>
      <c r="BC41" s="295"/>
      <c r="BD41" s="295"/>
      <c r="BE41" s="229"/>
      <c r="BF41" s="295" t="s">
        <v>15</v>
      </c>
      <c r="BG41" s="295">
        <v>50</v>
      </c>
      <c r="BH41" s="229"/>
      <c r="BI41" s="295" t="s">
        <v>740</v>
      </c>
      <c r="BJ41" s="295">
        <v>9</v>
      </c>
      <c r="BK41" s="243"/>
      <c r="BL41" s="295" t="s">
        <v>15</v>
      </c>
      <c r="BM41" s="429">
        <v>500</v>
      </c>
      <c r="BN41" s="243"/>
      <c r="BO41" s="295" t="s">
        <v>15</v>
      </c>
      <c r="BP41" s="429">
        <v>500</v>
      </c>
      <c r="BQ41" s="229"/>
      <c r="BR41" s="295"/>
      <c r="BS41" s="295"/>
      <c r="BT41" s="243" t="s">
        <v>46</v>
      </c>
      <c r="BU41" s="295" t="s">
        <v>437</v>
      </c>
      <c r="BV41" s="290">
        <v>300</v>
      </c>
      <c r="BW41" s="243"/>
      <c r="BX41" s="295" t="s">
        <v>461</v>
      </c>
      <c r="BY41" s="290">
        <v>0</v>
      </c>
      <c r="BZ41" s="229"/>
      <c r="CA41" s="230"/>
      <c r="CB41" s="231"/>
      <c r="CC41" s="229"/>
      <c r="CD41" s="230" t="s">
        <v>13</v>
      </c>
      <c r="CE41" s="231">
        <v>9.9999999999999995E-7</v>
      </c>
      <c r="CF41" s="229"/>
      <c r="CG41" s="230" t="s">
        <v>929</v>
      </c>
      <c r="CH41" s="354" t="s">
        <v>928</v>
      </c>
      <c r="CI41" s="229"/>
      <c r="CJ41" s="230" t="s">
        <v>929</v>
      </c>
      <c r="CK41" s="354" t="s">
        <v>930</v>
      </c>
      <c r="CL41" s="243"/>
      <c r="CM41" s="230" t="s">
        <v>16</v>
      </c>
      <c r="CN41" s="354">
        <v>100</v>
      </c>
      <c r="CO41" s="243"/>
      <c r="CP41" s="295"/>
      <c r="CQ41" s="429"/>
      <c r="CR41" s="229"/>
      <c r="CS41" s="230"/>
      <c r="CT41" s="231"/>
      <c r="CU41" s="229"/>
      <c r="CV41" s="230"/>
      <c r="CW41" s="237"/>
      <c r="CX41" s="229"/>
      <c r="CY41" s="230" t="s">
        <v>619</v>
      </c>
      <c r="CZ41" s="231" t="s">
        <v>728</v>
      </c>
      <c r="DA41" s="229"/>
      <c r="DB41" s="230"/>
      <c r="DC41" s="231"/>
      <c r="DD41" s="229"/>
      <c r="DE41" s="230"/>
      <c r="DF41" s="231"/>
      <c r="DG41" s="229"/>
      <c r="DH41" s="230" t="s">
        <v>661</v>
      </c>
      <c r="DI41" s="231" t="s">
        <v>728</v>
      </c>
      <c r="DJ41" s="229"/>
      <c r="DK41" s="230" t="s">
        <v>505</v>
      </c>
      <c r="DL41" s="231">
        <v>0</v>
      </c>
      <c r="DM41" s="229"/>
      <c r="DN41" s="230" t="s">
        <v>347</v>
      </c>
      <c r="DO41" s="231">
        <v>0</v>
      </c>
      <c r="DP41" s="229"/>
      <c r="DQ41" s="230" t="s">
        <v>619</v>
      </c>
      <c r="DR41" s="231" t="s">
        <v>728</v>
      </c>
      <c r="DS41" s="229"/>
      <c r="DT41" s="230" t="s">
        <v>13</v>
      </c>
      <c r="DU41" s="354">
        <v>100</v>
      </c>
      <c r="DV41" s="229"/>
      <c r="DW41" s="230" t="s">
        <v>643</v>
      </c>
      <c r="DX41" s="231" t="s">
        <v>728</v>
      </c>
      <c r="DY41" s="229"/>
      <c r="DZ41" s="230"/>
      <c r="EA41" s="231"/>
      <c r="EB41" s="229"/>
      <c r="EC41" s="230"/>
      <c r="ED41" s="231"/>
      <c r="EE41" s="229"/>
      <c r="EF41" s="230"/>
      <c r="EG41" s="231"/>
      <c r="EH41" s="229"/>
      <c r="EI41" s="230"/>
      <c r="EJ41" s="231"/>
      <c r="EK41" s="229"/>
      <c r="EL41" s="230"/>
      <c r="EM41" s="231"/>
      <c r="EN41" s="244"/>
      <c r="EO41" s="269" t="str">
        <f t="shared" si="44"/>
        <v>sgs</v>
      </c>
      <c r="EP41" s="444" t="s">
        <v>1247</v>
      </c>
      <c r="EQ41" s="360">
        <f t="shared" si="200"/>
        <v>33</v>
      </c>
      <c r="ER41" s="360" t="str">
        <f t="shared" si="201"/>
        <v/>
      </c>
      <c r="ES41" s="360" t="str">
        <f t="shared" si="202"/>
        <v/>
      </c>
      <c r="ET41" s="360" t="str">
        <f t="shared" si="203"/>
        <v/>
      </c>
      <c r="EU41" s="360" t="str">
        <f t="shared" si="204"/>
        <v/>
      </c>
      <c r="EV41" s="360" t="str">
        <f t="shared" si="205"/>
        <v/>
      </c>
      <c r="EW41" s="360" t="str">
        <f t="shared" si="206"/>
        <v/>
      </c>
      <c r="EX41" s="360" t="str">
        <f t="shared" si="207"/>
        <v/>
      </c>
      <c r="EY41" s="360">
        <f t="shared" si="208"/>
        <v>7</v>
      </c>
      <c r="EZ41" s="360" t="str">
        <f t="shared" si="209"/>
        <v/>
      </c>
      <c r="FA41" s="360" t="str">
        <f t="shared" si="210"/>
        <v/>
      </c>
      <c r="FB41" s="360" t="str">
        <f t="shared" si="211"/>
        <v/>
      </c>
      <c r="FC41" s="360" t="str">
        <f t="shared" si="212"/>
        <v/>
      </c>
      <c r="FD41" s="360" t="str">
        <f t="shared" si="213"/>
        <v/>
      </c>
      <c r="FE41" s="360">
        <f t="shared" si="214"/>
        <v>1</v>
      </c>
      <c r="FF41" s="360" t="str">
        <f t="shared" si="215"/>
        <v/>
      </c>
      <c r="FG41" s="360" t="str">
        <f t="shared" si="216"/>
        <v/>
      </c>
      <c r="FH41" s="360" t="str">
        <f t="shared" si="217"/>
        <v/>
      </c>
      <c r="FI41" s="360" t="str">
        <f t="shared" si="218"/>
        <v/>
      </c>
      <c r="FJ41" s="360" t="str">
        <f t="shared" si="219"/>
        <v/>
      </c>
      <c r="FK41" s="360" t="str">
        <f t="shared" si="220"/>
        <v/>
      </c>
      <c r="FL41" s="360" t="str">
        <f t="shared" si="221"/>
        <v/>
      </c>
      <c r="FM41" s="360" t="str">
        <f t="shared" si="222"/>
        <v/>
      </c>
      <c r="FN41" s="360" t="str">
        <f t="shared" si="223"/>
        <v/>
      </c>
      <c r="FO41" s="360" t="str">
        <f t="shared" si="224"/>
        <v/>
      </c>
      <c r="FP41" s="360" t="str">
        <f t="shared" si="225"/>
        <v/>
      </c>
      <c r="FQ41" s="360" t="str">
        <f t="shared" si="226"/>
        <v/>
      </c>
      <c r="FR41" s="360" t="str">
        <f t="shared" si="227"/>
        <v/>
      </c>
      <c r="FS41" s="360" t="str">
        <f t="shared" si="228"/>
        <v/>
      </c>
      <c r="FT41" s="360">
        <f t="shared" si="45"/>
        <v>17</v>
      </c>
      <c r="FU41" s="360" t="str">
        <f t="shared" si="229"/>
        <v/>
      </c>
      <c r="FV41" s="360" t="str">
        <f t="shared" si="230"/>
        <v/>
      </c>
      <c r="FW41" s="360" t="str">
        <f t="shared" si="231"/>
        <v/>
      </c>
      <c r="FX41" s="360" t="str">
        <f t="shared" si="232"/>
        <v/>
      </c>
      <c r="FY41" s="360" t="str">
        <f t="shared" si="233"/>
        <v/>
      </c>
      <c r="FZ41" s="360" t="str">
        <f t="shared" si="234"/>
        <v/>
      </c>
      <c r="GA41" s="360" t="str">
        <f t="shared" si="235"/>
        <v/>
      </c>
      <c r="GB41" s="360">
        <f t="shared" si="236"/>
        <v>1</v>
      </c>
      <c r="GC41" s="360" t="str">
        <f t="shared" si="237"/>
        <v/>
      </c>
      <c r="GD41" s="360" t="str">
        <f t="shared" si="238"/>
        <v/>
      </c>
      <c r="GE41" s="360" t="str">
        <f t="shared" si="239"/>
        <v/>
      </c>
      <c r="GF41" s="360" t="str">
        <f t="shared" si="240"/>
        <v/>
      </c>
      <c r="GG41" s="360" t="str">
        <f t="shared" si="241"/>
        <v/>
      </c>
      <c r="GH41" s="360" t="str">
        <f t="shared" si="242"/>
        <v/>
      </c>
      <c r="GI41" s="360" t="str">
        <f t="shared" si="243"/>
        <v/>
      </c>
      <c r="GJ41" s="360" t="str">
        <f t="shared" si="244"/>
        <v/>
      </c>
      <c r="GK41" s="444" t="s">
        <v>1247</v>
      </c>
      <c r="GL41" s="361" t="str">
        <f t="shared" si="46"/>
        <v>Lx</v>
      </c>
      <c r="GM41" s="361" t="str">
        <f t="shared" si="47"/>
        <v>-</v>
      </c>
      <c r="GN41" s="361" t="str">
        <f t="shared" si="48"/>
        <v>-</v>
      </c>
      <c r="GO41" s="361" t="str">
        <f t="shared" si="49"/>
        <v>-</v>
      </c>
      <c r="GP41" s="361" t="str">
        <f t="shared" si="50"/>
        <v>-</v>
      </c>
      <c r="GQ41" s="361" t="str">
        <f t="shared" si="51"/>
        <v>-</v>
      </c>
      <c r="GR41" s="361" t="str">
        <f t="shared" si="52"/>
        <v>-</v>
      </c>
      <c r="GS41" s="361" t="str">
        <f t="shared" si="53"/>
        <v>-</v>
      </c>
      <c r="GT41" s="361" t="str">
        <f t="shared" si="54"/>
        <v>Lx</v>
      </c>
      <c r="GU41" s="361" t="str">
        <f t="shared" si="55"/>
        <v>-</v>
      </c>
      <c r="GV41" s="361" t="str">
        <f t="shared" si="56"/>
        <v>-</v>
      </c>
      <c r="GW41" s="361" t="str">
        <f t="shared" si="57"/>
        <v>-</v>
      </c>
      <c r="GX41" s="361" t="str">
        <f t="shared" si="58"/>
        <v>-</v>
      </c>
      <c r="GY41" s="361" t="str">
        <f t="shared" si="59"/>
        <v>-</v>
      </c>
      <c r="GZ41" s="361" t="str">
        <f t="shared" si="60"/>
        <v>Lx</v>
      </c>
      <c r="HA41" s="361" t="str">
        <f t="shared" si="61"/>
        <v>-</v>
      </c>
      <c r="HB41" s="361" t="str">
        <f t="shared" si="62"/>
        <v>-</v>
      </c>
      <c r="HC41" s="361" t="str">
        <f t="shared" si="63"/>
        <v>-</v>
      </c>
      <c r="HD41" s="361" t="str">
        <f t="shared" si="64"/>
        <v>-</v>
      </c>
      <c r="HE41" s="361" t="str">
        <f t="shared" si="65"/>
        <v>-</v>
      </c>
      <c r="HF41" s="361" t="str">
        <f t="shared" si="66"/>
        <v>-</v>
      </c>
      <c r="HG41" s="361" t="str">
        <f t="shared" si="67"/>
        <v>-</v>
      </c>
      <c r="HH41" s="361" t="str">
        <f t="shared" si="68"/>
        <v>-</v>
      </c>
      <c r="HI41" s="361" t="str">
        <f t="shared" si="69"/>
        <v>-</v>
      </c>
      <c r="HJ41" s="361" t="str">
        <f t="shared" si="70"/>
        <v>-</v>
      </c>
      <c r="HK41" s="361" t="str">
        <f t="shared" si="71"/>
        <v>-</v>
      </c>
      <c r="HL41" s="361" t="str">
        <f t="shared" si="72"/>
        <v>-</v>
      </c>
      <c r="HM41" s="361" t="str">
        <f t="shared" si="73"/>
        <v>-</v>
      </c>
      <c r="HN41" s="361" t="str">
        <f t="shared" si="74"/>
        <v>-</v>
      </c>
      <c r="HO41" s="361" t="str">
        <f t="shared" si="75"/>
        <v>Lx</v>
      </c>
      <c r="HP41" s="361" t="str">
        <f t="shared" si="76"/>
        <v>-</v>
      </c>
      <c r="HQ41" s="361" t="str">
        <f t="shared" si="77"/>
        <v>-</v>
      </c>
      <c r="HR41" s="361" t="str">
        <f t="shared" si="78"/>
        <v>-</v>
      </c>
      <c r="HS41" s="361" t="str">
        <f t="shared" si="79"/>
        <v>-</v>
      </c>
      <c r="HT41" s="361" t="str">
        <f t="shared" si="80"/>
        <v>-</v>
      </c>
      <c r="HU41" s="361" t="str">
        <f t="shared" si="81"/>
        <v>-</v>
      </c>
      <c r="HV41" s="361" t="str">
        <f t="shared" si="82"/>
        <v>-</v>
      </c>
      <c r="HW41" s="361" t="str">
        <f t="shared" si="83"/>
        <v>Lx</v>
      </c>
      <c r="HX41" s="361" t="str">
        <f t="shared" si="84"/>
        <v>-</v>
      </c>
      <c r="HY41" s="361" t="str">
        <f t="shared" si="85"/>
        <v>-</v>
      </c>
      <c r="HZ41" s="361" t="str">
        <f t="shared" si="86"/>
        <v>-</v>
      </c>
      <c r="IA41" s="361" t="str">
        <f t="shared" si="87"/>
        <v>-</v>
      </c>
      <c r="IB41" s="361" t="str">
        <f t="shared" si="88"/>
        <v>-</v>
      </c>
      <c r="IC41" s="361" t="str">
        <f t="shared" si="89"/>
        <v>-</v>
      </c>
      <c r="ID41" s="361" t="str">
        <f t="shared" si="90"/>
        <v>-</v>
      </c>
      <c r="IE41" s="361" t="str">
        <f t="shared" si="91"/>
        <v>-</v>
      </c>
      <c r="IF41" s="444" t="s">
        <v>1247</v>
      </c>
      <c r="IG41" s="56" t="str">
        <f t="shared" si="245"/>
        <v>(ncol-1)*delr</v>
      </c>
      <c r="IH41" s="56" t="str">
        <f t="shared" si="246"/>
        <v>-</v>
      </c>
      <c r="II41" s="56" t="str">
        <f t="shared" si="247"/>
        <v>-</v>
      </c>
      <c r="IJ41" s="56" t="str">
        <f t="shared" si="248"/>
        <v>-</v>
      </c>
      <c r="IK41" s="56" t="str">
        <f t="shared" si="92"/>
        <v>-</v>
      </c>
      <c r="IL41" s="56" t="str">
        <f t="shared" si="93"/>
        <v>-</v>
      </c>
      <c r="IM41" s="56" t="str">
        <f t="shared" si="94"/>
        <v>-</v>
      </c>
      <c r="IN41" s="56" t="str">
        <f t="shared" si="95"/>
        <v>-</v>
      </c>
      <c r="IO41" s="56" t="str">
        <f t="shared" si="96"/>
        <v>(ncol-1)*delr</v>
      </c>
      <c r="IP41" s="56" t="str">
        <f t="shared" si="97"/>
        <v>-</v>
      </c>
      <c r="IQ41" s="56" t="str">
        <f t="shared" si="98"/>
        <v>-</v>
      </c>
      <c r="IR41" s="56" t="str">
        <f t="shared" si="99"/>
        <v>-</v>
      </c>
      <c r="IS41" s="56" t="str">
        <f t="shared" si="100"/>
        <v>-</v>
      </c>
      <c r="IT41" s="56" t="str">
        <f t="shared" si="101"/>
        <v>-</v>
      </c>
      <c r="IU41" s="56">
        <f t="shared" si="102"/>
        <v>20000</v>
      </c>
      <c r="IV41" s="56" t="str">
        <f t="shared" si="103"/>
        <v>-</v>
      </c>
      <c r="IW41" s="56" t="str">
        <f t="shared" si="104"/>
        <v>-</v>
      </c>
      <c r="IX41" s="56" t="str">
        <f t="shared" si="105"/>
        <v>-</v>
      </c>
      <c r="IY41" s="56" t="str">
        <f t="shared" si="106"/>
        <v>-</v>
      </c>
      <c r="IZ41" s="56" t="str">
        <f t="shared" si="107"/>
        <v>-</v>
      </c>
      <c r="JA41" s="56" t="str">
        <f t="shared" si="108"/>
        <v>-</v>
      </c>
      <c r="JB41" s="56" t="str">
        <f t="shared" si="109"/>
        <v>-</v>
      </c>
      <c r="JC41" s="56" t="str">
        <f t="shared" si="110"/>
        <v>-</v>
      </c>
      <c r="JD41" s="56" t="str">
        <f t="shared" si="111"/>
        <v>-</v>
      </c>
      <c r="JE41" s="56" t="str">
        <f t="shared" si="112"/>
        <v>-</v>
      </c>
      <c r="JF41" s="56" t="str">
        <f t="shared" si="113"/>
        <v>-</v>
      </c>
      <c r="JG41" s="56" t="str">
        <f t="shared" si="114"/>
        <v>-</v>
      </c>
      <c r="JH41" s="56" t="str">
        <f t="shared" si="115"/>
        <v>-</v>
      </c>
      <c r="JI41" s="56" t="str">
        <f t="shared" si="116"/>
        <v>-</v>
      </c>
      <c r="JJ41" s="56">
        <f t="shared" si="117"/>
        <v>100</v>
      </c>
      <c r="JK41" s="56" t="str">
        <f t="shared" si="118"/>
        <v>-</v>
      </c>
      <c r="JL41" s="56" t="str">
        <f t="shared" si="119"/>
        <v>-</v>
      </c>
      <c r="JM41" s="56" t="str">
        <f t="shared" si="120"/>
        <v>-</v>
      </c>
      <c r="JN41" s="56" t="str">
        <f t="shared" si="121"/>
        <v>-</v>
      </c>
      <c r="JO41" s="56" t="str">
        <f t="shared" si="122"/>
        <v>-</v>
      </c>
      <c r="JP41" s="56" t="str">
        <f t="shared" si="123"/>
        <v>-</v>
      </c>
      <c r="JQ41" s="56" t="str">
        <f t="shared" si="124"/>
        <v>-</v>
      </c>
      <c r="JR41" s="56">
        <f t="shared" si="125"/>
        <v>1000</v>
      </c>
      <c r="JS41" s="56" t="str">
        <f t="shared" si="126"/>
        <v>-</v>
      </c>
      <c r="JT41" s="56" t="str">
        <f t="shared" si="127"/>
        <v>-</v>
      </c>
      <c r="JU41" s="56" t="str">
        <f t="shared" si="128"/>
        <v>-</v>
      </c>
      <c r="JV41" s="56" t="str">
        <f t="shared" si="129"/>
        <v>-</v>
      </c>
      <c r="JW41" s="56" t="str">
        <f t="shared" si="130"/>
        <v>-</v>
      </c>
      <c r="JX41" s="56" t="str">
        <f t="shared" si="131"/>
        <v>-</v>
      </c>
      <c r="JY41" s="56" t="str">
        <f t="shared" si="132"/>
        <v>-</v>
      </c>
      <c r="JZ41" s="56" t="str">
        <f t="shared" si="133"/>
        <v>-</v>
      </c>
      <c r="KA41" s="444" t="s">
        <v>1247</v>
      </c>
      <c r="KB41" s="360">
        <f>IF(ISNUMBER(INDEX($EQ$15:$GK$521,$B41,EO$11)),MAX(KB$14:KB40)+1,0)</f>
        <v>0</v>
      </c>
      <c r="KC41" s="360">
        <f t="shared" si="249"/>
        <v>361</v>
      </c>
      <c r="KD41" s="373" t="s">
        <v>2</v>
      </c>
      <c r="KE41" s="391" t="str">
        <f t="shared" si="134"/>
        <v/>
      </c>
      <c r="KF41" s="302" t="str">
        <f t="shared" si="135"/>
        <v/>
      </c>
      <c r="KG41" s="69"/>
      <c r="KH41" s="391" t="str">
        <f t="shared" si="136"/>
        <v/>
      </c>
      <c r="KI41" s="302" t="str">
        <f t="shared" si="137"/>
        <v/>
      </c>
      <c r="KJ41" s="69"/>
      <c r="KK41" s="391" t="str">
        <f t="shared" si="138"/>
        <v/>
      </c>
      <c r="KL41" s="302" t="str">
        <f t="shared" si="139"/>
        <v/>
      </c>
      <c r="KM41" s="69"/>
      <c r="KN41" s="391" t="str">
        <f t="shared" si="140"/>
        <v/>
      </c>
      <c r="KO41" s="302" t="str">
        <f t="shared" si="141"/>
        <v/>
      </c>
      <c r="KP41" s="69"/>
      <c r="KQ41" s="391" t="str">
        <f t="shared" si="142"/>
        <v/>
      </c>
      <c r="KR41" s="302" t="str">
        <f t="shared" si="143"/>
        <v/>
      </c>
      <c r="KS41" s="69"/>
      <c r="KT41" s="391" t="str">
        <f t="shared" si="144"/>
        <v/>
      </c>
      <c r="KU41" s="302" t="str">
        <f t="shared" si="145"/>
        <v/>
      </c>
      <c r="KV41" s="69"/>
      <c r="KW41" s="391" t="str">
        <f t="shared" si="146"/>
        <v/>
      </c>
      <c r="KX41" s="302" t="str">
        <f t="shared" si="147"/>
        <v/>
      </c>
      <c r="KY41" s="69"/>
      <c r="KZ41" s="283" t="str">
        <f t="shared" si="148"/>
        <v/>
      </c>
      <c r="LA41" s="26"/>
      <c r="LB41" s="246" t="s">
        <v>906</v>
      </c>
      <c r="LC41" s="305" t="s">
        <v>894</v>
      </c>
      <c r="LD41" s="246" t="s">
        <v>49</v>
      </c>
      <c r="LE41" s="246" t="s">
        <v>1201</v>
      </c>
      <c r="LF41" s="246"/>
      <c r="LG41" s="246"/>
      <c r="LH41" s="246"/>
      <c r="LI41" s="305"/>
      <c r="LJ41" s="305"/>
      <c r="LK41" s="305"/>
      <c r="LL41" s="305"/>
      <c r="LM41" s="305"/>
      <c r="LN41" s="63"/>
      <c r="LO41" s="251">
        <f t="shared" si="149"/>
        <v>27</v>
      </c>
      <c r="LP41" s="251">
        <f t="shared" si="150"/>
        <v>27</v>
      </c>
      <c r="LQ41" s="251">
        <f t="shared" si="151"/>
        <v>27</v>
      </c>
      <c r="LR41" s="251">
        <f t="shared" si="152"/>
        <v>27</v>
      </c>
      <c r="LS41" s="251">
        <f t="shared" si="153"/>
        <v>0</v>
      </c>
      <c r="LT41" s="251">
        <f t="shared" si="154"/>
        <v>0</v>
      </c>
      <c r="LU41" s="251">
        <f t="shared" si="155"/>
        <v>0</v>
      </c>
      <c r="LV41" s="251">
        <f t="shared" si="156"/>
        <v>0</v>
      </c>
      <c r="LW41" s="251">
        <f t="shared" si="157"/>
        <v>0</v>
      </c>
      <c r="LX41" s="251">
        <f t="shared" si="158"/>
        <v>0</v>
      </c>
      <c r="LY41" s="251">
        <f t="shared" si="159"/>
        <v>0</v>
      </c>
      <c r="LZ41" s="251">
        <f t="shared" si="160"/>
        <v>0</v>
      </c>
      <c r="MA41" s="63">
        <f t="shared" si="161"/>
        <v>1</v>
      </c>
      <c r="MB41" s="63">
        <f t="shared" si="162"/>
        <v>0</v>
      </c>
      <c r="MC41" s="63">
        <f t="shared" si="251"/>
        <v>27</v>
      </c>
      <c r="MD41" s="63">
        <f t="shared" si="250"/>
        <v>27</v>
      </c>
      <c r="ME41" s="63" t="str">
        <f t="shared" si="163"/>
        <v>nrow_r</v>
      </c>
      <c r="MF41" s="315" t="e">
        <f t="shared" si="164"/>
        <v>#N/A</v>
      </c>
      <c r="MG41" s="315">
        <f>IF(ISNUMBER(MATCH(EO41,$ME$15:$ME$520,0)),0,MAX(MG$14:MG40)+1)</f>
        <v>5</v>
      </c>
      <c r="MH41" s="315" t="str">
        <f t="shared" si="165"/>
        <v/>
      </c>
      <c r="MI41" s="470">
        <f t="shared" si="166"/>
        <v>27</v>
      </c>
      <c r="MJ41" s="471"/>
      <c r="MK41" s="472" t="str">
        <f t="shared" si="167"/>
        <v>16_MAW_i</v>
      </c>
      <c r="ML41" s="473" t="s">
        <v>635</v>
      </c>
      <c r="MM41" s="316"/>
      <c r="MN41" s="26">
        <f>IF(IF(ISNUMBER(SEARCH("flopy",MP41))=TRUE,1,0)=1,MAX(MN$15:MN40)+1,"")</f>
        <v>21</v>
      </c>
      <c r="MO41" s="238"/>
      <c r="MP41" s="411" t="s">
        <v>1129</v>
      </c>
      <c r="MQ41" s="26">
        <f>IF(IF(ISNUMBER(SEARCH("flopy",MS41))=TRUE,1,0)=1,MAX(MQ$15:MQ40)+1,"")</f>
        <v>26</v>
      </c>
      <c r="MR41" s="238" t="s">
        <v>1184</v>
      </c>
      <c r="MS41" s="411" t="s">
        <v>974</v>
      </c>
      <c r="MT41" s="59"/>
      <c r="MU41" s="26" t="str">
        <f>IF(IF(ISNUMBER(SEARCH("flopy",MW41))=TRUE,1,0)=1,MAX(MU$15:MU40)+1,"")</f>
        <v/>
      </c>
      <c r="MV41" s="238" t="str">
        <f t="shared" si="252"/>
        <v/>
      </c>
      <c r="MW41" s="411"/>
      <c r="MX41" s="59"/>
      <c r="MY41" s="59"/>
      <c r="MZ41" s="59"/>
      <c r="NA41" s="59"/>
      <c r="NB41" s="26" t="s">
        <v>2</v>
      </c>
      <c r="NC41" s="59"/>
      <c r="ND41" s="59"/>
      <c r="NE41" s="59"/>
      <c r="NF41" s="59"/>
      <c r="NG41" s="59"/>
      <c r="NH41" s="59"/>
      <c r="NI41" s="59"/>
      <c r="NJ41" s="59"/>
      <c r="NK41" s="26" t="s">
        <v>2</v>
      </c>
      <c r="NL41" s="453" t="s">
        <v>138</v>
      </c>
      <c r="NM41" s="307" t="s">
        <v>2</v>
      </c>
      <c r="NN41" s="59"/>
      <c r="NO41" s="203"/>
      <c r="NP41" s="203"/>
      <c r="NQ41" s="203"/>
      <c r="NR41" s="18"/>
      <c r="NS41" s="18"/>
      <c r="NT41" s="18"/>
      <c r="NU41" s="18"/>
      <c r="NV41" s="18"/>
      <c r="NW41" s="18"/>
      <c r="NX41" s="18"/>
      <c r="NY41" s="18"/>
      <c r="NZ41" s="18"/>
      <c r="OA41" s="18"/>
      <c r="OB41" s="18"/>
      <c r="OC41" s="18"/>
      <c r="OD41" s="81"/>
      <c r="OE41" s="172">
        <v>0.99758412000000041</v>
      </c>
      <c r="OF41" s="111">
        <v>840.8</v>
      </c>
      <c r="OG41" s="112">
        <v>836.0695838236278</v>
      </c>
      <c r="OH41" s="102">
        <v>2.9999902248382999</v>
      </c>
      <c r="OI41" s="115">
        <v>840.1558</v>
      </c>
      <c r="OJ41" s="131">
        <v>36</v>
      </c>
      <c r="OK41" s="162">
        <v>0.99758000000000002</v>
      </c>
      <c r="OL41" s="123">
        <v>834.8</v>
      </c>
      <c r="OM41" s="168"/>
      <c r="ON41" s="127"/>
      <c r="OO41" s="107"/>
      <c r="OP41" s="107"/>
      <c r="OQ41" s="135"/>
      <c r="OR41" s="128">
        <f t="shared" si="253"/>
        <v>0.99758000000000002</v>
      </c>
      <c r="OS41" s="109"/>
      <c r="OT41" s="128">
        <v>0.99758412000000041</v>
      </c>
      <c r="OU41" s="143">
        <f t="shared" si="254"/>
        <v>0.99758000000000002</v>
      </c>
      <c r="OV41" s="143">
        <f t="shared" si="255"/>
        <v>23.94192</v>
      </c>
      <c r="OW41" s="143">
        <f t="shared" si="256"/>
        <v>1436.5152</v>
      </c>
      <c r="OX41" s="143">
        <f t="shared" si="257"/>
        <v>1436.5152</v>
      </c>
      <c r="OY41" s="81"/>
      <c r="OZ41" s="59"/>
      <c r="PA41" s="251" t="str">
        <f t="shared" si="168"/>
        <v/>
      </c>
      <c r="PB41" s="251" t="str">
        <f t="shared" si="169"/>
        <v/>
      </c>
      <c r="PC41" s="251" t="str">
        <f t="shared" si="170"/>
        <v/>
      </c>
      <c r="PD41" s="251" t="str">
        <f t="shared" si="171"/>
        <v/>
      </c>
      <c r="PE41" s="251" t="str">
        <f t="shared" si="172"/>
        <v/>
      </c>
      <c r="PF41" s="251" t="str">
        <f t="shared" si="173"/>
        <v/>
      </c>
      <c r="PG41" s="251" t="str">
        <f t="shared" si="174"/>
        <v/>
      </c>
      <c r="PH41" s="251" t="str">
        <f t="shared" si="175"/>
        <v/>
      </c>
      <c r="PI41" s="251" t="str">
        <f t="shared" si="176"/>
        <v/>
      </c>
      <c r="PJ41" s="251" t="str">
        <f t="shared" si="177"/>
        <v/>
      </c>
      <c r="PK41" s="251" t="str">
        <f t="shared" si="178"/>
        <v/>
      </c>
      <c r="PL41" s="251" t="str">
        <f t="shared" si="179"/>
        <v/>
      </c>
      <c r="PM41" s="251" t="str">
        <f t="shared" si="180"/>
        <v/>
      </c>
      <c r="PN41" s="251" t="str">
        <f t="shared" si="181"/>
        <v/>
      </c>
      <c r="PO41" s="251" t="str">
        <f t="shared" si="182"/>
        <v/>
      </c>
      <c r="PP41" s="251" t="str">
        <f t="shared" si="183"/>
        <v/>
      </c>
      <c r="PQ41" s="251" t="str">
        <f t="shared" si="184"/>
        <v/>
      </c>
      <c r="PR41" s="251" t="str">
        <f t="shared" si="185"/>
        <v/>
      </c>
      <c r="PS41" s="251" t="str">
        <f t="shared" si="186"/>
        <v/>
      </c>
      <c r="PT41" s="251" t="str">
        <f t="shared" si="187"/>
        <v/>
      </c>
      <c r="PU41" s="251" t="str">
        <f t="shared" si="188"/>
        <v/>
      </c>
      <c r="PV41" s="251" t="str">
        <f t="shared" si="189"/>
        <v/>
      </c>
      <c r="PW41" s="251" t="str">
        <f t="shared" si="190"/>
        <v/>
      </c>
      <c r="PX41" s="251" t="str">
        <f t="shared" si="191"/>
        <v/>
      </c>
      <c r="PY41" s="251" t="str">
        <f t="shared" si="192"/>
        <v/>
      </c>
      <c r="PZ41" s="251" t="str">
        <f t="shared" si="193"/>
        <v/>
      </c>
      <c r="QA41" s="251" t="str">
        <f t="shared" si="194"/>
        <v/>
      </c>
      <c r="QB41" s="251" t="str">
        <f t="shared" si="195"/>
        <v/>
      </c>
      <c r="QC41" s="251" t="str">
        <f t="shared" si="196"/>
        <v>nrow_r</v>
      </c>
      <c r="QD41" s="251" t="str">
        <f t="shared" si="197"/>
        <v/>
      </c>
      <c r="QE41" s="251" t="str">
        <f t="shared" si="198"/>
        <v/>
      </c>
      <c r="QF41" s="63">
        <f t="shared" si="199"/>
        <v>0</v>
      </c>
      <c r="QG41" s="26" t="s">
        <v>2</v>
      </c>
      <c r="QH41" s="59"/>
      <c r="QI41" s="59"/>
      <c r="QJ41" s="59"/>
      <c r="QK41" s="59"/>
      <c r="QL41" s="59"/>
      <c r="QM41" s="59"/>
      <c r="QN41" s="59"/>
    </row>
    <row r="42" spans="1:456" s="3" customFormat="1" ht="6" customHeight="1" x14ac:dyDescent="0.15">
      <c r="A42" s="68"/>
      <c r="B42" s="447">
        <f t="shared" si="43"/>
        <v>28</v>
      </c>
      <c r="C42" s="73" t="s">
        <v>335</v>
      </c>
      <c r="D42" s="339" t="s">
        <v>917</v>
      </c>
      <c r="E42" s="59"/>
      <c r="F42" s="229"/>
      <c r="G42" s="295" t="s">
        <v>0</v>
      </c>
      <c r="H42" s="295" t="s">
        <v>2</v>
      </c>
      <c r="I42" s="229"/>
      <c r="J42" s="295" t="s">
        <v>98</v>
      </c>
      <c r="K42" s="295" t="s">
        <v>99</v>
      </c>
      <c r="L42" s="229"/>
      <c r="M42" s="295" t="s">
        <v>35</v>
      </c>
      <c r="N42" s="295">
        <f>1/3</f>
        <v>0.33333333333333331</v>
      </c>
      <c r="O42" s="229"/>
      <c r="P42" s="295" t="s">
        <v>31</v>
      </c>
      <c r="Q42" s="295" t="s">
        <v>11</v>
      </c>
      <c r="R42" s="229"/>
      <c r="S42" s="295"/>
      <c r="T42" s="295"/>
      <c r="U42" s="229"/>
      <c r="V42" s="295"/>
      <c r="W42" s="295"/>
      <c r="X42" s="229"/>
      <c r="Y42" s="295"/>
      <c r="Z42" s="295"/>
      <c r="AA42" s="229"/>
      <c r="AB42" s="295" t="s">
        <v>39</v>
      </c>
      <c r="AC42" s="295">
        <v>0</v>
      </c>
      <c r="AD42" s="229"/>
      <c r="AE42" s="295" t="s">
        <v>66</v>
      </c>
      <c r="AF42" s="295" t="s">
        <v>18</v>
      </c>
      <c r="AG42" s="229"/>
      <c r="AH42" s="295" t="s">
        <v>33</v>
      </c>
      <c r="AI42" s="295" t="s">
        <v>287</v>
      </c>
      <c r="AJ42" s="229"/>
      <c r="AK42" s="295" t="s">
        <v>137</v>
      </c>
      <c r="AL42" s="295">
        <f>AL14</f>
        <v>0</v>
      </c>
      <c r="AM42" s="229"/>
      <c r="AN42" s="295" t="s">
        <v>16</v>
      </c>
      <c r="AO42" s="295">
        <v>300</v>
      </c>
      <c r="AP42" s="243"/>
      <c r="AQ42" s="295"/>
      <c r="AR42" s="290"/>
      <c r="AS42" s="243"/>
      <c r="AT42" s="295" t="s">
        <v>646</v>
      </c>
      <c r="AU42" s="290" t="s">
        <v>283</v>
      </c>
      <c r="AV42" s="229"/>
      <c r="AW42" s="230"/>
      <c r="AX42" s="231"/>
      <c r="AY42" s="229"/>
      <c r="AZ42" s="295" t="s">
        <v>386</v>
      </c>
      <c r="BA42" s="295" t="s">
        <v>705</v>
      </c>
      <c r="BB42" s="229"/>
      <c r="BC42" s="295"/>
      <c r="BD42" s="295"/>
      <c r="BE42" s="229"/>
      <c r="BF42" s="295" t="s">
        <v>16</v>
      </c>
      <c r="BG42" s="295">
        <v>100</v>
      </c>
      <c r="BH42" s="229"/>
      <c r="BI42" s="295" t="s">
        <v>741</v>
      </c>
      <c r="BJ42" s="295" t="s">
        <v>742</v>
      </c>
      <c r="BK42" s="243"/>
      <c r="BL42" s="295" t="s">
        <v>16</v>
      </c>
      <c r="BM42" s="429">
        <v>100</v>
      </c>
      <c r="BN42" s="243"/>
      <c r="BO42" s="295" t="s">
        <v>16</v>
      </c>
      <c r="BP42" s="429">
        <v>500</v>
      </c>
      <c r="BQ42" s="229"/>
      <c r="BR42" s="295" t="s">
        <v>619</v>
      </c>
      <c r="BS42" s="295" t="s">
        <v>728</v>
      </c>
      <c r="BT42" s="243"/>
      <c r="BU42" s="295" t="s">
        <v>619</v>
      </c>
      <c r="BV42" s="290" t="s">
        <v>728</v>
      </c>
      <c r="BW42" s="243"/>
      <c r="BX42" s="295" t="s">
        <v>462</v>
      </c>
      <c r="BY42" s="290">
        <v>20</v>
      </c>
      <c r="BZ42" s="229"/>
      <c r="CA42" s="230"/>
      <c r="CB42" s="231"/>
      <c r="CC42" s="229"/>
      <c r="CD42" s="230" t="s">
        <v>789</v>
      </c>
      <c r="CE42" s="351" t="s">
        <v>825</v>
      </c>
      <c r="CF42" s="229"/>
      <c r="CG42" s="230" t="s">
        <v>925</v>
      </c>
      <c r="CH42" s="354" t="s">
        <v>927</v>
      </c>
      <c r="CI42" s="229"/>
      <c r="CJ42" s="230" t="s">
        <v>931</v>
      </c>
      <c r="CK42" s="354" t="b">
        <v>1</v>
      </c>
      <c r="CL42" s="243"/>
      <c r="CM42" s="230" t="s">
        <v>12</v>
      </c>
      <c r="CN42" s="354">
        <v>1.0000000000000001E-9</v>
      </c>
      <c r="CO42" s="243"/>
      <c r="CP42" s="295"/>
      <c r="CQ42" s="429"/>
      <c r="CR42" s="229"/>
      <c r="CS42" s="230"/>
      <c r="CT42" s="231"/>
      <c r="CU42" s="229"/>
      <c r="CV42" s="230"/>
      <c r="CW42" s="237"/>
      <c r="CX42" s="229"/>
      <c r="CY42" s="230" t="s">
        <v>1256</v>
      </c>
      <c r="CZ42" s="231" t="s">
        <v>728</v>
      </c>
      <c r="DA42" s="229"/>
      <c r="DB42" s="230"/>
      <c r="DC42" s="231"/>
      <c r="DD42" s="229"/>
      <c r="DE42" s="230"/>
      <c r="DF42" s="231"/>
      <c r="DG42" s="229"/>
      <c r="DH42" s="230" t="s">
        <v>643</v>
      </c>
      <c r="DI42" s="231" t="s">
        <v>728</v>
      </c>
      <c r="DJ42" s="229"/>
      <c r="DK42" s="230" t="s">
        <v>506</v>
      </c>
      <c r="DL42" s="237">
        <v>0</v>
      </c>
      <c r="DM42" s="229"/>
      <c r="DN42" s="230" t="s">
        <v>348</v>
      </c>
      <c r="DO42" s="231">
        <v>1</v>
      </c>
      <c r="DP42" s="229"/>
      <c r="DQ42" s="230" t="s">
        <v>1256</v>
      </c>
      <c r="DR42" s="231" t="s">
        <v>728</v>
      </c>
      <c r="DS42" s="229"/>
      <c r="DT42" s="230"/>
      <c r="DU42" s="407"/>
      <c r="DV42" s="229"/>
      <c r="DW42" s="230" t="s">
        <v>1269</v>
      </c>
      <c r="DX42" s="231" t="s">
        <v>728</v>
      </c>
      <c r="DY42" s="229"/>
      <c r="DZ42" s="230"/>
      <c r="EA42" s="231"/>
      <c r="EB42" s="229"/>
      <c r="EC42" s="230"/>
      <c r="ED42" s="231"/>
      <c r="EE42" s="229"/>
      <c r="EF42" s="230"/>
      <c r="EG42" s="231"/>
      <c r="EH42" s="229"/>
      <c r="EI42" s="230"/>
      <c r="EJ42" s="237"/>
      <c r="EK42" s="229"/>
      <c r="EL42" s="230"/>
      <c r="EM42" s="231"/>
      <c r="EN42" s="244"/>
      <c r="EO42" s="269" t="str">
        <f t="shared" si="44"/>
        <v>cg_ske_str</v>
      </c>
      <c r="EP42" s="444" t="s">
        <v>1247</v>
      </c>
      <c r="EQ42" s="360" t="str">
        <f t="shared" si="200"/>
        <v/>
      </c>
      <c r="ER42" s="360" t="str">
        <f t="shared" si="201"/>
        <v/>
      </c>
      <c r="ES42" s="360" t="str">
        <f t="shared" si="202"/>
        <v/>
      </c>
      <c r="ET42" s="360" t="str">
        <f t="shared" si="203"/>
        <v/>
      </c>
      <c r="EU42" s="360" t="str">
        <f t="shared" si="204"/>
        <v/>
      </c>
      <c r="EV42" s="360" t="str">
        <f t="shared" si="205"/>
        <v/>
      </c>
      <c r="EW42" s="360" t="str">
        <f t="shared" si="206"/>
        <v/>
      </c>
      <c r="EX42" s="360" t="str">
        <f t="shared" si="207"/>
        <v/>
      </c>
      <c r="EY42" s="360" t="str">
        <f t="shared" si="208"/>
        <v/>
      </c>
      <c r="EZ42" s="360" t="str">
        <f t="shared" si="209"/>
        <v/>
      </c>
      <c r="FA42" s="360" t="str">
        <f t="shared" si="210"/>
        <v/>
      </c>
      <c r="FB42" s="360" t="str">
        <f t="shared" si="211"/>
        <v/>
      </c>
      <c r="FC42" s="360" t="str">
        <f t="shared" si="212"/>
        <v/>
      </c>
      <c r="FD42" s="360" t="str">
        <f t="shared" si="213"/>
        <v/>
      </c>
      <c r="FE42" s="360" t="str">
        <f t="shared" si="214"/>
        <v/>
      </c>
      <c r="FF42" s="360" t="str">
        <f t="shared" si="215"/>
        <v/>
      </c>
      <c r="FG42" s="360" t="str">
        <f t="shared" si="216"/>
        <v/>
      </c>
      <c r="FH42" s="360" t="str">
        <f t="shared" si="217"/>
        <v/>
      </c>
      <c r="FI42" s="360" t="str">
        <f t="shared" si="218"/>
        <v/>
      </c>
      <c r="FJ42" s="360" t="str">
        <f t="shared" si="219"/>
        <v/>
      </c>
      <c r="FK42" s="360" t="str">
        <f t="shared" si="220"/>
        <v/>
      </c>
      <c r="FL42" s="360" t="str">
        <f t="shared" si="221"/>
        <v/>
      </c>
      <c r="FM42" s="360" t="str">
        <f t="shared" si="222"/>
        <v/>
      </c>
      <c r="FN42" s="360" t="str">
        <f t="shared" si="223"/>
        <v/>
      </c>
      <c r="FO42" s="360" t="str">
        <f t="shared" si="224"/>
        <v/>
      </c>
      <c r="FP42" s="360" t="str">
        <f t="shared" si="225"/>
        <v/>
      </c>
      <c r="FQ42" s="360" t="str">
        <f t="shared" si="226"/>
        <v/>
      </c>
      <c r="FR42" s="360" t="str">
        <f t="shared" si="227"/>
        <v/>
      </c>
      <c r="FS42" s="360" t="str">
        <f t="shared" si="228"/>
        <v/>
      </c>
      <c r="FT42" s="360">
        <f t="shared" si="45"/>
        <v>18</v>
      </c>
      <c r="FU42" s="360" t="str">
        <f t="shared" si="229"/>
        <v/>
      </c>
      <c r="FV42" s="360" t="str">
        <f t="shared" si="230"/>
        <v/>
      </c>
      <c r="FW42" s="360" t="str">
        <f t="shared" si="231"/>
        <v/>
      </c>
      <c r="FX42" s="360" t="str">
        <f t="shared" si="232"/>
        <v/>
      </c>
      <c r="FY42" s="360" t="str">
        <f t="shared" si="233"/>
        <v/>
      </c>
      <c r="FZ42" s="360" t="str">
        <f t="shared" si="234"/>
        <v/>
      </c>
      <c r="GA42" s="360" t="str">
        <f t="shared" si="235"/>
        <v/>
      </c>
      <c r="GB42" s="360">
        <f t="shared" si="236"/>
        <v>2</v>
      </c>
      <c r="GC42" s="360" t="str">
        <f t="shared" si="237"/>
        <v/>
      </c>
      <c r="GD42" s="360" t="str">
        <f t="shared" si="238"/>
        <v/>
      </c>
      <c r="GE42" s="360" t="str">
        <f t="shared" si="239"/>
        <v/>
      </c>
      <c r="GF42" s="360" t="str">
        <f t="shared" si="240"/>
        <v/>
      </c>
      <c r="GG42" s="360" t="str">
        <f t="shared" si="241"/>
        <v/>
      </c>
      <c r="GH42" s="360" t="str">
        <f t="shared" si="242"/>
        <v/>
      </c>
      <c r="GI42" s="360" t="str">
        <f t="shared" si="243"/>
        <v/>
      </c>
      <c r="GJ42" s="360" t="str">
        <f t="shared" si="244"/>
        <v/>
      </c>
      <c r="GK42" s="444" t="s">
        <v>1247</v>
      </c>
      <c r="GL42" s="361" t="str">
        <f t="shared" si="46"/>
        <v>-</v>
      </c>
      <c r="GM42" s="361" t="str">
        <f t="shared" si="47"/>
        <v>-</v>
      </c>
      <c r="GN42" s="361" t="str">
        <f t="shared" si="48"/>
        <v>-</v>
      </c>
      <c r="GO42" s="361" t="str">
        <f t="shared" si="49"/>
        <v>-</v>
      </c>
      <c r="GP42" s="361" t="str">
        <f t="shared" si="50"/>
        <v>-</v>
      </c>
      <c r="GQ42" s="361" t="str">
        <f t="shared" si="51"/>
        <v>-</v>
      </c>
      <c r="GR42" s="361" t="str">
        <f t="shared" si="52"/>
        <v>-</v>
      </c>
      <c r="GS42" s="361" t="str">
        <f t="shared" si="53"/>
        <v>-</v>
      </c>
      <c r="GT42" s="361" t="str">
        <f t="shared" si="54"/>
        <v>-</v>
      </c>
      <c r="GU42" s="361" t="str">
        <f t="shared" si="55"/>
        <v>-</v>
      </c>
      <c r="GV42" s="361" t="str">
        <f t="shared" si="56"/>
        <v>-</v>
      </c>
      <c r="GW42" s="361" t="str">
        <f t="shared" si="57"/>
        <v>-</v>
      </c>
      <c r="GX42" s="361" t="str">
        <f t="shared" si="58"/>
        <v>-</v>
      </c>
      <c r="GY42" s="361" t="str">
        <f t="shared" si="59"/>
        <v>-</v>
      </c>
      <c r="GZ42" s="361" t="str">
        <f t="shared" si="60"/>
        <v>-</v>
      </c>
      <c r="HA42" s="361" t="str">
        <f t="shared" si="61"/>
        <v>-</v>
      </c>
      <c r="HB42" s="361" t="str">
        <f t="shared" si="62"/>
        <v>-</v>
      </c>
      <c r="HC42" s="361" t="str">
        <f t="shared" si="63"/>
        <v>-</v>
      </c>
      <c r="HD42" s="361" t="str">
        <f t="shared" si="64"/>
        <v>-</v>
      </c>
      <c r="HE42" s="361" t="str">
        <f t="shared" si="65"/>
        <v>-</v>
      </c>
      <c r="HF42" s="361" t="str">
        <f t="shared" si="66"/>
        <v>-</v>
      </c>
      <c r="HG42" s="361" t="str">
        <f t="shared" si="67"/>
        <v>-</v>
      </c>
      <c r="HH42" s="361" t="str">
        <f t="shared" si="68"/>
        <v>-</v>
      </c>
      <c r="HI42" s="361" t="str">
        <f t="shared" si="69"/>
        <v>-</v>
      </c>
      <c r="HJ42" s="361" t="str">
        <f t="shared" si="70"/>
        <v>-</v>
      </c>
      <c r="HK42" s="361" t="str">
        <f t="shared" si="71"/>
        <v>-</v>
      </c>
      <c r="HL42" s="361" t="str">
        <f t="shared" si="72"/>
        <v>-</v>
      </c>
      <c r="HM42" s="361" t="str">
        <f t="shared" si="73"/>
        <v>-</v>
      </c>
      <c r="HN42" s="361" t="str">
        <f t="shared" si="74"/>
        <v>-</v>
      </c>
      <c r="HO42" s="361" t="str">
        <f t="shared" si="75"/>
        <v>Ly</v>
      </c>
      <c r="HP42" s="361" t="str">
        <f t="shared" si="76"/>
        <v>-</v>
      </c>
      <c r="HQ42" s="361" t="str">
        <f t="shared" si="77"/>
        <v>-</v>
      </c>
      <c r="HR42" s="361" t="str">
        <f t="shared" si="78"/>
        <v>-</v>
      </c>
      <c r="HS42" s="361" t="str">
        <f t="shared" si="79"/>
        <v>-</v>
      </c>
      <c r="HT42" s="361" t="str">
        <f t="shared" si="80"/>
        <v>-</v>
      </c>
      <c r="HU42" s="361" t="str">
        <f t="shared" si="81"/>
        <v>-</v>
      </c>
      <c r="HV42" s="361" t="str">
        <f t="shared" si="82"/>
        <v>-</v>
      </c>
      <c r="HW42" s="361" t="str">
        <f t="shared" si="83"/>
        <v>Ly</v>
      </c>
      <c r="HX42" s="361" t="str">
        <f t="shared" si="84"/>
        <v>-</v>
      </c>
      <c r="HY42" s="361" t="str">
        <f t="shared" si="85"/>
        <v>-</v>
      </c>
      <c r="HZ42" s="361" t="str">
        <f t="shared" si="86"/>
        <v>-</v>
      </c>
      <c r="IA42" s="361" t="str">
        <f t="shared" si="87"/>
        <v>-</v>
      </c>
      <c r="IB42" s="361" t="str">
        <f t="shared" si="88"/>
        <v>-</v>
      </c>
      <c r="IC42" s="361" t="str">
        <f t="shared" si="89"/>
        <v>-</v>
      </c>
      <c r="ID42" s="361" t="str">
        <f t="shared" si="90"/>
        <v>-</v>
      </c>
      <c r="IE42" s="361" t="str">
        <f t="shared" si="91"/>
        <v>-</v>
      </c>
      <c r="IF42" s="444" t="s">
        <v>1247</v>
      </c>
      <c r="IG42" s="56" t="str">
        <f t="shared" si="245"/>
        <v>-</v>
      </c>
      <c r="IH42" s="56" t="str">
        <f t="shared" si="246"/>
        <v>-</v>
      </c>
      <c r="II42" s="56" t="str">
        <f t="shared" si="247"/>
        <v>-</v>
      </c>
      <c r="IJ42" s="56" t="str">
        <f t="shared" si="248"/>
        <v>-</v>
      </c>
      <c r="IK42" s="56" t="str">
        <f t="shared" si="92"/>
        <v>-</v>
      </c>
      <c r="IL42" s="56" t="str">
        <f t="shared" si="93"/>
        <v>-</v>
      </c>
      <c r="IM42" s="56" t="str">
        <f t="shared" si="94"/>
        <v>-</v>
      </c>
      <c r="IN42" s="56" t="str">
        <f t="shared" si="95"/>
        <v>-</v>
      </c>
      <c r="IO42" s="56" t="str">
        <f t="shared" si="96"/>
        <v>-</v>
      </c>
      <c r="IP42" s="56" t="str">
        <f t="shared" si="97"/>
        <v>-</v>
      </c>
      <c r="IQ42" s="56" t="str">
        <f t="shared" si="98"/>
        <v>-</v>
      </c>
      <c r="IR42" s="56" t="str">
        <f t="shared" si="99"/>
        <v>-</v>
      </c>
      <c r="IS42" s="56" t="str">
        <f t="shared" si="100"/>
        <v>-</v>
      </c>
      <c r="IT42" s="56" t="str">
        <f t="shared" si="101"/>
        <v>-</v>
      </c>
      <c r="IU42" s="56" t="str">
        <f t="shared" si="102"/>
        <v>-</v>
      </c>
      <c r="IV42" s="56" t="str">
        <f t="shared" si="103"/>
        <v>-</v>
      </c>
      <c r="IW42" s="56" t="str">
        <f t="shared" si="104"/>
        <v>-</v>
      </c>
      <c r="IX42" s="56" t="str">
        <f t="shared" si="105"/>
        <v>-</v>
      </c>
      <c r="IY42" s="56" t="str">
        <f t="shared" si="106"/>
        <v>-</v>
      </c>
      <c r="IZ42" s="56" t="str">
        <f t="shared" si="107"/>
        <v>-</v>
      </c>
      <c r="JA42" s="56" t="str">
        <f t="shared" si="108"/>
        <v>-</v>
      </c>
      <c r="JB42" s="56" t="str">
        <f t="shared" si="109"/>
        <v>-</v>
      </c>
      <c r="JC42" s="56" t="str">
        <f t="shared" si="110"/>
        <v>-</v>
      </c>
      <c r="JD42" s="56" t="str">
        <f t="shared" si="111"/>
        <v>-</v>
      </c>
      <c r="JE42" s="56" t="str">
        <f t="shared" si="112"/>
        <v>-</v>
      </c>
      <c r="JF42" s="56" t="str">
        <f t="shared" si="113"/>
        <v>-</v>
      </c>
      <c r="JG42" s="56" t="str">
        <f t="shared" si="114"/>
        <v>-</v>
      </c>
      <c r="JH42" s="56" t="str">
        <f t="shared" si="115"/>
        <v>-</v>
      </c>
      <c r="JI42" s="56" t="str">
        <f t="shared" si="116"/>
        <v>-</v>
      </c>
      <c r="JJ42" s="56">
        <f t="shared" si="117"/>
        <v>100</v>
      </c>
      <c r="JK42" s="56" t="str">
        <f t="shared" si="118"/>
        <v>-</v>
      </c>
      <c r="JL42" s="56" t="str">
        <f t="shared" si="119"/>
        <v>-</v>
      </c>
      <c r="JM42" s="56" t="str">
        <f t="shared" si="120"/>
        <v>-</v>
      </c>
      <c r="JN42" s="56" t="str">
        <f t="shared" si="121"/>
        <v>-</v>
      </c>
      <c r="JO42" s="56" t="str">
        <f t="shared" si="122"/>
        <v>-</v>
      </c>
      <c r="JP42" s="56" t="str">
        <f t="shared" si="123"/>
        <v>-</v>
      </c>
      <c r="JQ42" s="56" t="str">
        <f t="shared" si="124"/>
        <v>-</v>
      </c>
      <c r="JR42" s="56">
        <f t="shared" si="125"/>
        <v>10</v>
      </c>
      <c r="JS42" s="56" t="str">
        <f t="shared" si="126"/>
        <v>-</v>
      </c>
      <c r="JT42" s="56" t="str">
        <f t="shared" si="127"/>
        <v>-</v>
      </c>
      <c r="JU42" s="56" t="str">
        <f t="shared" si="128"/>
        <v>-</v>
      </c>
      <c r="JV42" s="56" t="str">
        <f t="shared" si="129"/>
        <v>-</v>
      </c>
      <c r="JW42" s="56" t="str">
        <f t="shared" si="130"/>
        <v>-</v>
      </c>
      <c r="JX42" s="56" t="str">
        <f t="shared" si="131"/>
        <v>-</v>
      </c>
      <c r="JY42" s="56" t="str">
        <f t="shared" si="132"/>
        <v>-</v>
      </c>
      <c r="JZ42" s="56" t="str">
        <f t="shared" si="133"/>
        <v>-</v>
      </c>
      <c r="KA42" s="444" t="s">
        <v>1247</v>
      </c>
      <c r="KB42" s="360">
        <f>IF(ISNUMBER(INDEX($EQ$15:$GK$521,$B42,EO$11)),MAX(KB$14:KB41)+1,0)</f>
        <v>0</v>
      </c>
      <c r="KC42" s="360">
        <f t="shared" si="249"/>
        <v>362</v>
      </c>
      <c r="KD42" s="373" t="s">
        <v>2</v>
      </c>
      <c r="KE42" s="391" t="str">
        <f t="shared" si="134"/>
        <v/>
      </c>
      <c r="KF42" s="302" t="str">
        <f t="shared" si="135"/>
        <v/>
      </c>
      <c r="KG42" s="69"/>
      <c r="KH42" s="391" t="str">
        <f t="shared" si="136"/>
        <v/>
      </c>
      <c r="KI42" s="302" t="str">
        <f t="shared" si="137"/>
        <v/>
      </c>
      <c r="KJ42" s="69"/>
      <c r="KK42" s="391" t="str">
        <f t="shared" si="138"/>
        <v/>
      </c>
      <c r="KL42" s="302" t="str">
        <f t="shared" si="139"/>
        <v/>
      </c>
      <c r="KM42" s="69"/>
      <c r="KN42" s="391" t="str">
        <f t="shared" si="140"/>
        <v/>
      </c>
      <c r="KO42" s="302" t="str">
        <f t="shared" si="141"/>
        <v/>
      </c>
      <c r="KP42" s="69"/>
      <c r="KQ42" s="391" t="str">
        <f t="shared" si="142"/>
        <v/>
      </c>
      <c r="KR42" s="302" t="str">
        <f t="shared" si="143"/>
        <v/>
      </c>
      <c r="KS42" s="69"/>
      <c r="KT42" s="391" t="str">
        <f t="shared" si="144"/>
        <v/>
      </c>
      <c r="KU42" s="302" t="str">
        <f t="shared" si="145"/>
        <v/>
      </c>
      <c r="KV42" s="69"/>
      <c r="KW42" s="391" t="str">
        <f t="shared" si="146"/>
        <v/>
      </c>
      <c r="KX42" s="302" t="str">
        <f t="shared" si="147"/>
        <v/>
      </c>
      <c r="KY42" s="69"/>
      <c r="KZ42" s="283" t="str">
        <f t="shared" si="148"/>
        <v/>
      </c>
      <c r="LA42" s="26"/>
      <c r="LB42" s="246" t="s">
        <v>907</v>
      </c>
      <c r="LC42" s="246" t="s">
        <v>892</v>
      </c>
      <c r="LD42" s="246" t="s">
        <v>24</v>
      </c>
      <c r="LE42" s="246" t="s">
        <v>1202</v>
      </c>
      <c r="LF42" s="246"/>
      <c r="LG42" s="246"/>
      <c r="LH42" s="246"/>
      <c r="LI42" s="305"/>
      <c r="LJ42" s="305"/>
      <c r="LK42" s="305"/>
      <c r="LL42" s="305"/>
      <c r="LM42" s="305"/>
      <c r="LN42" s="63"/>
      <c r="LO42" s="251">
        <f t="shared" si="149"/>
        <v>28</v>
      </c>
      <c r="LP42" s="251">
        <f t="shared" si="150"/>
        <v>28</v>
      </c>
      <c r="LQ42" s="251">
        <f t="shared" si="151"/>
        <v>28</v>
      </c>
      <c r="LR42" s="251">
        <f t="shared" si="152"/>
        <v>28</v>
      </c>
      <c r="LS42" s="251">
        <f t="shared" si="153"/>
        <v>0</v>
      </c>
      <c r="LT42" s="251">
        <f t="shared" si="154"/>
        <v>0</v>
      </c>
      <c r="LU42" s="251">
        <f t="shared" si="155"/>
        <v>0</v>
      </c>
      <c r="LV42" s="251">
        <f t="shared" si="156"/>
        <v>0</v>
      </c>
      <c r="LW42" s="251">
        <f t="shared" si="157"/>
        <v>0</v>
      </c>
      <c r="LX42" s="251">
        <f t="shared" si="158"/>
        <v>0</v>
      </c>
      <c r="LY42" s="251">
        <f t="shared" si="159"/>
        <v>0</v>
      </c>
      <c r="LZ42" s="251">
        <f t="shared" si="160"/>
        <v>0</v>
      </c>
      <c r="MA42" s="63">
        <f t="shared" si="161"/>
        <v>1</v>
      </c>
      <c r="MB42" s="63">
        <f t="shared" si="162"/>
        <v>0</v>
      </c>
      <c r="MC42" s="63">
        <f t="shared" si="251"/>
        <v>28</v>
      </c>
      <c r="MD42" s="63">
        <f t="shared" si="250"/>
        <v>28</v>
      </c>
      <c r="ME42" s="63" t="str">
        <f t="shared" si="163"/>
        <v>ncol_r</v>
      </c>
      <c r="MF42" s="315" t="e">
        <f t="shared" si="164"/>
        <v>#N/A</v>
      </c>
      <c r="MG42" s="315">
        <f>IF(ISNUMBER(MATCH(EO42,$ME$15:$ME$520,0)),0,MAX(MG$14:MG41)+1)</f>
        <v>6</v>
      </c>
      <c r="MH42" s="315" t="str">
        <f t="shared" si="165"/>
        <v/>
      </c>
      <c r="MI42" s="470">
        <f t="shared" si="166"/>
        <v>28</v>
      </c>
      <c r="MJ42" s="471"/>
      <c r="MK42" s="472" t="str">
        <f t="shared" si="167"/>
        <v>17_MAW_ii</v>
      </c>
      <c r="ML42" s="473" t="s">
        <v>635</v>
      </c>
      <c r="MM42" s="316"/>
      <c r="MN42" s="26">
        <f>IF(IF(ISNUMBER(SEARCH("flopy",MP42))=TRUE,1,0)=1,MAX(MN$15:MN41)+1,"")</f>
        <v>22</v>
      </c>
      <c r="MO42" s="238"/>
      <c r="MP42" s="411" t="s">
        <v>1130</v>
      </c>
      <c r="MQ42" s="26">
        <f>IF(IF(ISNUMBER(SEARCH("flopy",MS42))=TRUE,1,0)=1,MAX(MQ$15:MQ41)+1,"")</f>
        <v>27</v>
      </c>
      <c r="MR42" s="238" t="s">
        <v>1185</v>
      </c>
      <c r="MS42" s="411" t="s">
        <v>975</v>
      </c>
      <c r="MT42" s="59"/>
      <c r="MU42" s="26" t="str">
        <f>IF(IF(ISNUMBER(SEARCH("flopy",MW42))=TRUE,1,0)=1,MAX(MU$15:MU41)+1,"")</f>
        <v/>
      </c>
      <c r="MV42" s="238" t="str">
        <f t="shared" si="252"/>
        <v/>
      </c>
      <c r="MW42" s="411"/>
      <c r="MX42" s="59"/>
      <c r="MY42" s="59"/>
      <c r="MZ42" s="59"/>
      <c r="NA42" s="59"/>
      <c r="NB42" s="26" t="s">
        <v>2</v>
      </c>
      <c r="NC42" s="59"/>
      <c r="ND42" s="59"/>
      <c r="NE42" s="59"/>
      <c r="NF42" s="59"/>
      <c r="NG42" s="59"/>
      <c r="NH42" s="59"/>
      <c r="NI42" s="59"/>
      <c r="NJ42" s="59"/>
      <c r="NK42" s="26" t="s">
        <v>2</v>
      </c>
      <c r="NL42" s="453" t="s">
        <v>108</v>
      </c>
      <c r="NM42" s="307" t="s">
        <v>2</v>
      </c>
      <c r="NN42" s="59"/>
      <c r="NO42" s="203"/>
      <c r="NP42" s="203"/>
      <c r="NQ42" s="203"/>
      <c r="NR42" s="18"/>
      <c r="NS42" s="18"/>
      <c r="NT42" s="18"/>
      <c r="NU42" s="18"/>
      <c r="NV42" s="18"/>
      <c r="NW42" s="18"/>
      <c r="NX42" s="18"/>
      <c r="NY42" s="18"/>
      <c r="NZ42" s="18"/>
      <c r="OA42" s="18"/>
      <c r="OB42" s="18"/>
      <c r="OC42" s="18"/>
      <c r="OD42" s="81"/>
      <c r="OE42" s="172">
        <v>1.0087456626392823</v>
      </c>
      <c r="OF42" s="111">
        <v>840.8</v>
      </c>
      <c r="OG42" s="112">
        <v>835.99794790039834</v>
      </c>
      <c r="OH42" s="102">
        <v>2.9999902248382999</v>
      </c>
      <c r="OI42" s="115">
        <v>840.1558</v>
      </c>
      <c r="OJ42" s="131">
        <v>37</v>
      </c>
      <c r="OK42" s="162">
        <v>1.00875</v>
      </c>
      <c r="OL42" s="123">
        <v>834.8</v>
      </c>
      <c r="OM42" s="168"/>
      <c r="ON42" s="127"/>
      <c r="OO42" s="107"/>
      <c r="OP42" s="107"/>
      <c r="OQ42" s="135"/>
      <c r="OR42" s="110">
        <f t="shared" si="253"/>
        <v>1.00875</v>
      </c>
      <c r="OS42" s="109">
        <f t="shared" ref="OS42:OS57" si="258">OR42</f>
        <v>1.00875</v>
      </c>
      <c r="OT42" s="110">
        <v>1.0087456626392823</v>
      </c>
      <c r="OU42" s="143">
        <f t="shared" si="254"/>
        <v>1.00875</v>
      </c>
      <c r="OV42" s="143">
        <f t="shared" si="255"/>
        <v>24.21</v>
      </c>
      <c r="OW42" s="143">
        <f t="shared" si="256"/>
        <v>1452.6000000000001</v>
      </c>
      <c r="OX42" s="143">
        <f t="shared" si="257"/>
        <v>1452.6000000000001</v>
      </c>
      <c r="OY42" s="81"/>
      <c r="OZ42" s="59"/>
      <c r="PA42" s="251" t="str">
        <f t="shared" si="168"/>
        <v/>
      </c>
      <c r="PB42" s="251" t="str">
        <f t="shared" si="169"/>
        <v/>
      </c>
      <c r="PC42" s="251" t="str">
        <f t="shared" si="170"/>
        <v/>
      </c>
      <c r="PD42" s="251" t="str">
        <f t="shared" si="171"/>
        <v/>
      </c>
      <c r="PE42" s="251" t="str">
        <f t="shared" si="172"/>
        <v/>
      </c>
      <c r="PF42" s="251" t="str">
        <f t="shared" si="173"/>
        <v/>
      </c>
      <c r="PG42" s="251" t="str">
        <f t="shared" si="174"/>
        <v/>
      </c>
      <c r="PH42" s="251" t="str">
        <f t="shared" si="175"/>
        <v/>
      </c>
      <c r="PI42" s="251" t="str">
        <f t="shared" si="176"/>
        <v/>
      </c>
      <c r="PJ42" s="251" t="str">
        <f t="shared" si="177"/>
        <v/>
      </c>
      <c r="PK42" s="251" t="str">
        <f t="shared" si="178"/>
        <v/>
      </c>
      <c r="PL42" s="251" t="str">
        <f t="shared" si="179"/>
        <v/>
      </c>
      <c r="PM42" s="251" t="str">
        <f t="shared" si="180"/>
        <v/>
      </c>
      <c r="PN42" s="251" t="str">
        <f t="shared" si="181"/>
        <v/>
      </c>
      <c r="PO42" s="251" t="str">
        <f t="shared" si="182"/>
        <v/>
      </c>
      <c r="PP42" s="251" t="str">
        <f t="shared" si="183"/>
        <v/>
      </c>
      <c r="PQ42" s="251" t="str">
        <f t="shared" si="184"/>
        <v/>
      </c>
      <c r="PR42" s="251" t="str">
        <f t="shared" si="185"/>
        <v/>
      </c>
      <c r="PS42" s="251" t="str">
        <f t="shared" si="186"/>
        <v/>
      </c>
      <c r="PT42" s="251" t="str">
        <f t="shared" si="187"/>
        <v/>
      </c>
      <c r="PU42" s="251" t="str">
        <f t="shared" si="188"/>
        <v/>
      </c>
      <c r="PV42" s="251" t="str">
        <f t="shared" si="189"/>
        <v/>
      </c>
      <c r="PW42" s="251" t="str">
        <f t="shared" si="190"/>
        <v/>
      </c>
      <c r="PX42" s="251" t="str">
        <f t="shared" si="191"/>
        <v/>
      </c>
      <c r="PY42" s="251" t="str">
        <f t="shared" si="192"/>
        <v/>
      </c>
      <c r="PZ42" s="251" t="str">
        <f t="shared" si="193"/>
        <v/>
      </c>
      <c r="QA42" s="251" t="str">
        <f t="shared" si="194"/>
        <v/>
      </c>
      <c r="QB42" s="251" t="str">
        <f t="shared" si="195"/>
        <v/>
      </c>
      <c r="QC42" s="251" t="str">
        <f t="shared" si="196"/>
        <v>ncol_r</v>
      </c>
      <c r="QD42" s="251" t="str">
        <f t="shared" si="197"/>
        <v/>
      </c>
      <c r="QE42" s="251" t="str">
        <f t="shared" si="198"/>
        <v/>
      </c>
      <c r="QF42" s="63">
        <f t="shared" si="199"/>
        <v>0</v>
      </c>
      <c r="QG42" s="26" t="s">
        <v>2</v>
      </c>
      <c r="QH42" s="59"/>
      <c r="QI42" s="59"/>
      <c r="QJ42" s="59"/>
      <c r="QK42" s="59"/>
      <c r="QL42" s="59"/>
      <c r="QM42" s="59"/>
      <c r="QN42" s="59"/>
    </row>
    <row r="43" spans="1:456" s="3" customFormat="1" ht="6" customHeight="1" x14ac:dyDescent="0.15">
      <c r="A43" s="68"/>
      <c r="B43" s="447">
        <f t="shared" si="43"/>
        <v>29</v>
      </c>
      <c r="C43" s="74" t="s">
        <v>905</v>
      </c>
      <c r="D43" s="339" t="s">
        <v>918</v>
      </c>
      <c r="E43" s="59"/>
      <c r="F43" s="229"/>
      <c r="G43" s="295" t="s">
        <v>31</v>
      </c>
      <c r="H43" s="295" t="s">
        <v>11</v>
      </c>
      <c r="I43" s="229"/>
      <c r="J43" s="295" t="s">
        <v>97</v>
      </c>
      <c r="K43" s="295" t="s">
        <v>100</v>
      </c>
      <c r="L43" s="229"/>
      <c r="M43" s="295" t="s">
        <v>30</v>
      </c>
      <c r="N43" s="295">
        <v>0.3</v>
      </c>
      <c r="O43" s="229"/>
      <c r="P43" s="295" t="s">
        <v>31</v>
      </c>
      <c r="Q43" s="295">
        <v>1</v>
      </c>
      <c r="R43" s="229"/>
      <c r="S43" s="295"/>
      <c r="T43" s="295"/>
      <c r="U43" s="229"/>
      <c r="V43" s="295"/>
      <c r="W43" s="295"/>
      <c r="X43" s="229"/>
      <c r="Y43" s="295"/>
      <c r="Z43" s="295"/>
      <c r="AA43" s="229"/>
      <c r="AB43" s="295" t="s">
        <v>40</v>
      </c>
      <c r="AC43" s="295">
        <f>$AC$8</f>
        <v>1</v>
      </c>
      <c r="AD43" s="229"/>
      <c r="AE43" s="295" t="s">
        <v>87</v>
      </c>
      <c r="AF43" s="295">
        <f>AF12</f>
        <v>0.5</v>
      </c>
      <c r="AG43" s="229"/>
      <c r="AH43" s="295" t="s">
        <v>82</v>
      </c>
      <c r="AI43" s="295" t="s">
        <v>288</v>
      </c>
      <c r="AJ43" s="229"/>
      <c r="AK43" s="295" t="s">
        <v>57</v>
      </c>
      <c r="AL43" s="295" t="s">
        <v>9</v>
      </c>
      <c r="AM43" s="229"/>
      <c r="AN43" s="295" t="s">
        <v>12</v>
      </c>
      <c r="AO43" s="295">
        <v>9.9999999999999995E-7</v>
      </c>
      <c r="AP43" s="243"/>
      <c r="AQ43" s="295"/>
      <c r="AR43" s="290"/>
      <c r="AS43" s="243"/>
      <c r="AT43" s="295" t="s">
        <v>896</v>
      </c>
      <c r="AU43" s="290">
        <v>0</v>
      </c>
      <c r="AV43" s="229"/>
      <c r="AW43" s="230"/>
      <c r="AX43" s="231"/>
      <c r="AY43" s="229"/>
      <c r="AZ43" s="295" t="s">
        <v>387</v>
      </c>
      <c r="BA43" s="295" t="s">
        <v>706</v>
      </c>
      <c r="BB43" s="229"/>
      <c r="BC43" s="295" t="s">
        <v>663</v>
      </c>
      <c r="BD43" s="295" t="s">
        <v>713</v>
      </c>
      <c r="BE43" s="229"/>
      <c r="BF43" s="295" t="s">
        <v>12</v>
      </c>
      <c r="BG43" s="295">
        <v>1.0000000000000001E-9</v>
      </c>
      <c r="BH43" s="229"/>
      <c r="BI43" s="295" t="s">
        <v>743</v>
      </c>
      <c r="BJ43" s="295" t="s">
        <v>742</v>
      </c>
      <c r="BK43" s="243"/>
      <c r="BL43" s="295" t="s">
        <v>12</v>
      </c>
      <c r="BM43" s="429">
        <v>9.9999999999999995E-7</v>
      </c>
      <c r="BN43" s="243"/>
      <c r="BO43" s="295" t="s">
        <v>12</v>
      </c>
      <c r="BP43" s="429">
        <v>1.0000000000000001E-9</v>
      </c>
      <c r="BQ43" s="229"/>
      <c r="BR43" s="295" t="s">
        <v>1256</v>
      </c>
      <c r="BS43" s="295" t="s">
        <v>728</v>
      </c>
      <c r="BT43" s="243"/>
      <c r="BU43" s="295" t="s">
        <v>1256</v>
      </c>
      <c r="BV43" s="290" t="s">
        <v>728</v>
      </c>
      <c r="BW43" s="243"/>
      <c r="BX43" s="295" t="s">
        <v>463</v>
      </c>
      <c r="BY43" s="290">
        <v>2</v>
      </c>
      <c r="BZ43" s="229"/>
      <c r="CA43" s="230"/>
      <c r="CB43" s="231"/>
      <c r="CC43" s="229"/>
      <c r="CD43" s="230" t="s">
        <v>418</v>
      </c>
      <c r="CE43" s="351" t="s">
        <v>795</v>
      </c>
      <c r="CF43" s="229"/>
      <c r="CG43" s="230" t="s">
        <v>926</v>
      </c>
      <c r="CH43" s="354" t="s">
        <v>927</v>
      </c>
      <c r="CI43" s="229"/>
      <c r="CJ43" s="230"/>
      <c r="CK43" s="354"/>
      <c r="CL43" s="243"/>
      <c r="CM43" s="230" t="s">
        <v>13</v>
      </c>
      <c r="CN43" s="354">
        <v>1E-4</v>
      </c>
      <c r="CO43" s="243"/>
      <c r="CP43" s="295"/>
      <c r="CQ43" s="429"/>
      <c r="CR43" s="229"/>
      <c r="CS43" s="230"/>
      <c r="CT43" s="231"/>
      <c r="CU43" s="229" t="s">
        <v>943</v>
      </c>
      <c r="CV43" s="230" t="s">
        <v>941</v>
      </c>
      <c r="CW43" s="408">
        <v>-1</v>
      </c>
      <c r="CX43" s="229"/>
      <c r="CY43" s="230" t="s">
        <v>622</v>
      </c>
      <c r="CZ43" s="231" t="s">
        <v>728</v>
      </c>
      <c r="DA43" s="229"/>
      <c r="DB43" s="230"/>
      <c r="DC43" s="231"/>
      <c r="DD43" s="229"/>
      <c r="DE43" s="230"/>
      <c r="DF43" s="231"/>
      <c r="DG43" s="229"/>
      <c r="DH43" s="230" t="s">
        <v>843</v>
      </c>
      <c r="DI43" s="231" t="s">
        <v>728</v>
      </c>
      <c r="DJ43" s="229"/>
      <c r="DK43" s="230" t="s">
        <v>507</v>
      </c>
      <c r="DL43" s="231">
        <v>0</v>
      </c>
      <c r="DM43" s="229"/>
      <c r="DN43" s="230" t="s">
        <v>349</v>
      </c>
      <c r="DO43" s="231">
        <v>0</v>
      </c>
      <c r="DP43" s="229"/>
      <c r="DQ43" s="230" t="s">
        <v>620</v>
      </c>
      <c r="DR43" s="231" t="s">
        <v>728</v>
      </c>
      <c r="DS43" s="229"/>
      <c r="DT43" s="230" t="s">
        <v>669</v>
      </c>
      <c r="DU43" s="231" t="s">
        <v>728</v>
      </c>
      <c r="DV43" s="229"/>
      <c r="DW43" s="230" t="s">
        <v>1270</v>
      </c>
      <c r="DX43" s="231"/>
      <c r="DY43" s="229"/>
      <c r="DZ43" s="230" t="s">
        <v>619</v>
      </c>
      <c r="EA43" s="231" t="s">
        <v>728</v>
      </c>
      <c r="EB43" s="229"/>
      <c r="EC43" s="230"/>
      <c r="ED43" s="231"/>
      <c r="EE43" s="229"/>
      <c r="EF43" s="230"/>
      <c r="EG43" s="231"/>
      <c r="EH43" s="229"/>
      <c r="EI43" s="230"/>
      <c r="EJ43" s="231"/>
      <c r="EK43" s="229"/>
      <c r="EL43" s="230"/>
      <c r="EM43" s="231"/>
      <c r="EN43" s="244"/>
      <c r="EO43" s="269" t="str">
        <f t="shared" si="44"/>
        <v>cg_theta_str</v>
      </c>
      <c r="EP43" s="444" t="s">
        <v>1247</v>
      </c>
      <c r="EQ43" s="360" t="str">
        <f t="shared" si="200"/>
        <v/>
      </c>
      <c r="ER43" s="360" t="str">
        <f t="shared" si="201"/>
        <v/>
      </c>
      <c r="ES43" s="360" t="str">
        <f t="shared" si="202"/>
        <v/>
      </c>
      <c r="ET43" s="360" t="str">
        <f t="shared" si="203"/>
        <v/>
      </c>
      <c r="EU43" s="360" t="str">
        <f t="shared" si="204"/>
        <v/>
      </c>
      <c r="EV43" s="360" t="str">
        <f t="shared" si="205"/>
        <v/>
      </c>
      <c r="EW43" s="360" t="str">
        <f t="shared" si="206"/>
        <v/>
      </c>
      <c r="EX43" s="360" t="str">
        <f t="shared" si="207"/>
        <v/>
      </c>
      <c r="EY43" s="360" t="str">
        <f t="shared" si="208"/>
        <v/>
      </c>
      <c r="EZ43" s="360" t="str">
        <f t="shared" si="209"/>
        <v/>
      </c>
      <c r="FA43" s="360" t="str">
        <f t="shared" si="210"/>
        <v/>
      </c>
      <c r="FB43" s="360" t="str">
        <f t="shared" si="211"/>
        <v/>
      </c>
      <c r="FC43" s="360" t="str">
        <f t="shared" si="212"/>
        <v/>
      </c>
      <c r="FD43" s="360" t="str">
        <f t="shared" si="213"/>
        <v/>
      </c>
      <c r="FE43" s="360" t="str">
        <f t="shared" si="214"/>
        <v/>
      </c>
      <c r="FF43" s="360" t="str">
        <f t="shared" si="215"/>
        <v/>
      </c>
      <c r="FG43" s="360" t="str">
        <f t="shared" si="216"/>
        <v/>
      </c>
      <c r="FH43" s="360" t="str">
        <f t="shared" si="217"/>
        <v/>
      </c>
      <c r="FI43" s="360" t="str">
        <f t="shared" si="218"/>
        <v/>
      </c>
      <c r="FJ43" s="360" t="str">
        <f t="shared" si="219"/>
        <v/>
      </c>
      <c r="FK43" s="360" t="str">
        <f t="shared" si="220"/>
        <v/>
      </c>
      <c r="FL43" s="360" t="str">
        <f t="shared" si="221"/>
        <v/>
      </c>
      <c r="FM43" s="360" t="str">
        <f t="shared" si="222"/>
        <v/>
      </c>
      <c r="FN43" s="360" t="str">
        <f t="shared" si="223"/>
        <v/>
      </c>
      <c r="FO43" s="360" t="str">
        <f t="shared" si="224"/>
        <v/>
      </c>
      <c r="FP43" s="360" t="str">
        <f t="shared" si="225"/>
        <v/>
      </c>
      <c r="FQ43" s="360" t="str">
        <f t="shared" si="226"/>
        <v/>
      </c>
      <c r="FR43" s="360" t="str">
        <f t="shared" si="227"/>
        <v/>
      </c>
      <c r="FS43" s="360">
        <f t="shared" si="228"/>
        <v>3</v>
      </c>
      <c r="FT43" s="360" t="str">
        <f t="shared" si="45"/>
        <v/>
      </c>
      <c r="FU43" s="360" t="str">
        <f t="shared" si="229"/>
        <v/>
      </c>
      <c r="FV43" s="360" t="str">
        <f t="shared" si="230"/>
        <v/>
      </c>
      <c r="FW43" s="360" t="str">
        <f t="shared" si="231"/>
        <v/>
      </c>
      <c r="FX43" s="360" t="str">
        <f t="shared" si="232"/>
        <v/>
      </c>
      <c r="FY43" s="360" t="str">
        <f t="shared" si="233"/>
        <v/>
      </c>
      <c r="FZ43" s="360" t="str">
        <f t="shared" si="234"/>
        <v/>
      </c>
      <c r="GA43" s="360" t="str">
        <f t="shared" si="235"/>
        <v/>
      </c>
      <c r="GB43" s="360" t="str">
        <f t="shared" si="236"/>
        <v/>
      </c>
      <c r="GC43" s="360" t="str">
        <f t="shared" si="237"/>
        <v/>
      </c>
      <c r="GD43" s="360">
        <f t="shared" si="238"/>
        <v>4</v>
      </c>
      <c r="GE43" s="360" t="str">
        <f t="shared" si="239"/>
        <v/>
      </c>
      <c r="GF43" s="360" t="str">
        <f t="shared" si="240"/>
        <v/>
      </c>
      <c r="GG43" s="360" t="str">
        <f t="shared" si="241"/>
        <v/>
      </c>
      <c r="GH43" s="360" t="str">
        <f t="shared" si="242"/>
        <v/>
      </c>
      <c r="GI43" s="360" t="str">
        <f t="shared" si="243"/>
        <v/>
      </c>
      <c r="GJ43" s="360" t="str">
        <f t="shared" si="244"/>
        <v/>
      </c>
      <c r="GK43" s="444" t="s">
        <v>1247</v>
      </c>
      <c r="GL43" s="361" t="str">
        <f t="shared" si="46"/>
        <v>-</v>
      </c>
      <c r="GM43" s="361" t="str">
        <f t="shared" si="47"/>
        <v>-</v>
      </c>
      <c r="GN43" s="361" t="str">
        <f t="shared" si="48"/>
        <v>-</v>
      </c>
      <c r="GO43" s="361" t="str">
        <f t="shared" si="49"/>
        <v>-</v>
      </c>
      <c r="GP43" s="361" t="str">
        <f t="shared" si="50"/>
        <v>-</v>
      </c>
      <c r="GQ43" s="361" t="str">
        <f t="shared" si="51"/>
        <v>-</v>
      </c>
      <c r="GR43" s="361" t="str">
        <f t="shared" si="52"/>
        <v>-</v>
      </c>
      <c r="GS43" s="361" t="str">
        <f t="shared" si="53"/>
        <v>-</v>
      </c>
      <c r="GT43" s="361" t="str">
        <f t="shared" si="54"/>
        <v>-</v>
      </c>
      <c r="GU43" s="361" t="str">
        <f t="shared" si="55"/>
        <v>-</v>
      </c>
      <c r="GV43" s="361" t="str">
        <f t="shared" si="56"/>
        <v>-</v>
      </c>
      <c r="GW43" s="361" t="str">
        <f t="shared" si="57"/>
        <v>-</v>
      </c>
      <c r="GX43" s="361" t="str">
        <f t="shared" si="58"/>
        <v>-</v>
      </c>
      <c r="GY43" s="361" t="str">
        <f t="shared" si="59"/>
        <v>-</v>
      </c>
      <c r="GZ43" s="361" t="str">
        <f t="shared" si="60"/>
        <v>-</v>
      </c>
      <c r="HA43" s="361" t="str">
        <f t="shared" si="61"/>
        <v>-</v>
      </c>
      <c r="HB43" s="361" t="str">
        <f t="shared" si="62"/>
        <v>-</v>
      </c>
      <c r="HC43" s="361" t="str">
        <f t="shared" si="63"/>
        <v>-</v>
      </c>
      <c r="HD43" s="361" t="str">
        <f t="shared" si="64"/>
        <v>-</v>
      </c>
      <c r="HE43" s="361" t="str">
        <f t="shared" si="65"/>
        <v>-</v>
      </c>
      <c r="HF43" s="361" t="str">
        <f t="shared" si="66"/>
        <v>-</v>
      </c>
      <c r="HG43" s="361" t="str">
        <f t="shared" si="67"/>
        <v>-</v>
      </c>
      <c r="HH43" s="361" t="str">
        <f t="shared" si="68"/>
        <v>-</v>
      </c>
      <c r="HI43" s="361" t="str">
        <f t="shared" si="69"/>
        <v>-</v>
      </c>
      <c r="HJ43" s="361" t="str">
        <f t="shared" si="70"/>
        <v>-</v>
      </c>
      <c r="HK43" s="361" t="str">
        <f t="shared" si="71"/>
        <v>-</v>
      </c>
      <c r="HL43" s="361" t="str">
        <f t="shared" si="72"/>
        <v>-</v>
      </c>
      <c r="HM43" s="361" t="str">
        <f t="shared" si="73"/>
        <v>-</v>
      </c>
      <c r="HN43" s="361" t="str">
        <f t="shared" si="74"/>
        <v>nlay_r</v>
      </c>
      <c r="HO43" s="361" t="str">
        <f t="shared" si="75"/>
        <v>-</v>
      </c>
      <c r="HP43" s="361" t="str">
        <f t="shared" si="76"/>
        <v>-</v>
      </c>
      <c r="HQ43" s="361" t="str">
        <f t="shared" si="77"/>
        <v>-</v>
      </c>
      <c r="HR43" s="361" t="str">
        <f t="shared" si="78"/>
        <v>-</v>
      </c>
      <c r="HS43" s="361" t="str">
        <f t="shared" si="79"/>
        <v>-</v>
      </c>
      <c r="HT43" s="361" t="str">
        <f t="shared" si="80"/>
        <v>-</v>
      </c>
      <c r="HU43" s="361" t="str">
        <f t="shared" si="81"/>
        <v>-</v>
      </c>
      <c r="HV43" s="361" t="str">
        <f t="shared" si="82"/>
        <v>-</v>
      </c>
      <c r="HW43" s="361" t="str">
        <f t="shared" si="83"/>
        <v>-</v>
      </c>
      <c r="HX43" s="361" t="str">
        <f t="shared" si="84"/>
        <v>-</v>
      </c>
      <c r="HY43" s="361" t="str">
        <f t="shared" si="85"/>
        <v>nlay_r</v>
      </c>
      <c r="HZ43" s="361" t="str">
        <f t="shared" si="86"/>
        <v>-</v>
      </c>
      <c r="IA43" s="361" t="str">
        <f t="shared" si="87"/>
        <v>-</v>
      </c>
      <c r="IB43" s="361" t="str">
        <f t="shared" si="88"/>
        <v>-</v>
      </c>
      <c r="IC43" s="361" t="str">
        <f t="shared" si="89"/>
        <v>-</v>
      </c>
      <c r="ID43" s="361" t="str">
        <f t="shared" si="90"/>
        <v>-</v>
      </c>
      <c r="IE43" s="361" t="str">
        <f t="shared" si="91"/>
        <v>-</v>
      </c>
      <c r="IF43" s="444" t="s">
        <v>1247</v>
      </c>
      <c r="IG43" s="56" t="str">
        <f t="shared" si="245"/>
        <v>-</v>
      </c>
      <c r="IH43" s="56" t="str">
        <f t="shared" si="246"/>
        <v>-</v>
      </c>
      <c r="II43" s="56" t="str">
        <f t="shared" si="247"/>
        <v>-</v>
      </c>
      <c r="IJ43" s="56" t="str">
        <f t="shared" si="248"/>
        <v>-</v>
      </c>
      <c r="IK43" s="56" t="str">
        <f t="shared" si="92"/>
        <v>-</v>
      </c>
      <c r="IL43" s="56" t="str">
        <f t="shared" si="93"/>
        <v>-</v>
      </c>
      <c r="IM43" s="56" t="str">
        <f t="shared" si="94"/>
        <v>-</v>
      </c>
      <c r="IN43" s="56" t="str">
        <f t="shared" si="95"/>
        <v>-</v>
      </c>
      <c r="IO43" s="56" t="str">
        <f t="shared" si="96"/>
        <v>-</v>
      </c>
      <c r="IP43" s="56" t="str">
        <f t="shared" si="97"/>
        <v>-</v>
      </c>
      <c r="IQ43" s="56" t="str">
        <f t="shared" si="98"/>
        <v>-</v>
      </c>
      <c r="IR43" s="56" t="str">
        <f t="shared" si="99"/>
        <v>-</v>
      </c>
      <c r="IS43" s="56" t="str">
        <f t="shared" si="100"/>
        <v>-</v>
      </c>
      <c r="IT43" s="56" t="str">
        <f t="shared" si="101"/>
        <v>-</v>
      </c>
      <c r="IU43" s="56" t="str">
        <f t="shared" si="102"/>
        <v>-</v>
      </c>
      <c r="IV43" s="56" t="str">
        <f t="shared" si="103"/>
        <v>-</v>
      </c>
      <c r="IW43" s="56" t="str">
        <f t="shared" si="104"/>
        <v>-</v>
      </c>
      <c r="IX43" s="56" t="str">
        <f t="shared" si="105"/>
        <v>-</v>
      </c>
      <c r="IY43" s="56" t="str">
        <f t="shared" si="106"/>
        <v>-</v>
      </c>
      <c r="IZ43" s="56" t="str">
        <f t="shared" si="107"/>
        <v>-</v>
      </c>
      <c r="JA43" s="56" t="str">
        <f t="shared" si="108"/>
        <v>-</v>
      </c>
      <c r="JB43" s="56" t="str">
        <f t="shared" si="109"/>
        <v>-</v>
      </c>
      <c r="JC43" s="56" t="str">
        <f t="shared" si="110"/>
        <v>-</v>
      </c>
      <c r="JD43" s="56" t="str">
        <f t="shared" si="111"/>
        <v>-</v>
      </c>
      <c r="JE43" s="56" t="str">
        <f t="shared" si="112"/>
        <v>-</v>
      </c>
      <c r="JF43" s="56" t="str">
        <f t="shared" si="113"/>
        <v>-</v>
      </c>
      <c r="JG43" s="56" t="str">
        <f t="shared" si="114"/>
        <v>-</v>
      </c>
      <c r="JH43" s="56" t="str">
        <f t="shared" si="115"/>
        <v>-</v>
      </c>
      <c r="JI43" s="56">
        <f t="shared" si="116"/>
        <v>21</v>
      </c>
      <c r="JJ43" s="56" t="str">
        <f t="shared" si="117"/>
        <v>-</v>
      </c>
      <c r="JK43" s="56" t="str">
        <f t="shared" si="118"/>
        <v>-</v>
      </c>
      <c r="JL43" s="56" t="str">
        <f t="shared" si="119"/>
        <v>-</v>
      </c>
      <c r="JM43" s="56" t="str">
        <f t="shared" si="120"/>
        <v>-</v>
      </c>
      <c r="JN43" s="56" t="str">
        <f t="shared" si="121"/>
        <v>-</v>
      </c>
      <c r="JO43" s="56" t="str">
        <f t="shared" si="122"/>
        <v>-</v>
      </c>
      <c r="JP43" s="56" t="str">
        <f t="shared" si="123"/>
        <v>-</v>
      </c>
      <c r="JQ43" s="56" t="str">
        <f t="shared" si="124"/>
        <v>-</v>
      </c>
      <c r="JR43" s="56" t="str">
        <f t="shared" si="125"/>
        <v>-</v>
      </c>
      <c r="JS43" s="56" t="str">
        <f t="shared" si="126"/>
        <v>-</v>
      </c>
      <c r="JT43" s="56">
        <f t="shared" si="127"/>
        <v>25</v>
      </c>
      <c r="JU43" s="56" t="str">
        <f t="shared" si="128"/>
        <v>-</v>
      </c>
      <c r="JV43" s="56" t="str">
        <f t="shared" si="129"/>
        <v>-</v>
      </c>
      <c r="JW43" s="56" t="str">
        <f t="shared" si="130"/>
        <v>-</v>
      </c>
      <c r="JX43" s="56" t="str">
        <f t="shared" si="131"/>
        <v>-</v>
      </c>
      <c r="JY43" s="56" t="str">
        <f t="shared" si="132"/>
        <v>-</v>
      </c>
      <c r="JZ43" s="56" t="str">
        <f t="shared" si="133"/>
        <v>-</v>
      </c>
      <c r="KA43" s="444" t="s">
        <v>1247</v>
      </c>
      <c r="KB43" s="360">
        <f>IF(ISNUMBER(INDEX($EQ$15:$GK$521,$B43,EO$11)),MAX(KB$14:KB42)+1,0)</f>
        <v>0</v>
      </c>
      <c r="KC43" s="360">
        <f t="shared" si="249"/>
        <v>363</v>
      </c>
      <c r="KD43" s="373" t="s">
        <v>2</v>
      </c>
      <c r="KE43" s="391" t="str">
        <f t="shared" si="134"/>
        <v/>
      </c>
      <c r="KF43" s="302" t="str">
        <f t="shared" si="135"/>
        <v/>
      </c>
      <c r="KG43" s="69"/>
      <c r="KH43" s="391" t="str">
        <f t="shared" si="136"/>
        <v/>
      </c>
      <c r="KI43" s="302" t="str">
        <f t="shared" si="137"/>
        <v/>
      </c>
      <c r="KJ43" s="69"/>
      <c r="KK43" s="391" t="str">
        <f t="shared" si="138"/>
        <v/>
      </c>
      <c r="KL43" s="302" t="str">
        <f t="shared" si="139"/>
        <v/>
      </c>
      <c r="KM43" s="69"/>
      <c r="KN43" s="391" t="str">
        <f t="shared" si="140"/>
        <v/>
      </c>
      <c r="KO43" s="302" t="str">
        <f t="shared" si="141"/>
        <v/>
      </c>
      <c r="KP43" s="69"/>
      <c r="KQ43" s="391" t="str">
        <f t="shared" si="142"/>
        <v/>
      </c>
      <c r="KR43" s="302" t="str">
        <f t="shared" si="143"/>
        <v/>
      </c>
      <c r="KS43" s="69"/>
      <c r="KT43" s="391" t="str">
        <f t="shared" si="144"/>
        <v/>
      </c>
      <c r="KU43" s="302" t="str">
        <f t="shared" si="145"/>
        <v/>
      </c>
      <c r="KV43" s="69"/>
      <c r="KW43" s="391" t="str">
        <f t="shared" si="146"/>
        <v/>
      </c>
      <c r="KX43" s="302" t="str">
        <f t="shared" si="147"/>
        <v/>
      </c>
      <c r="KY43" s="69"/>
      <c r="KZ43" s="283" t="str">
        <f t="shared" si="148"/>
        <v/>
      </c>
      <c r="LA43" s="26"/>
      <c r="LB43" s="246" t="s">
        <v>908</v>
      </c>
      <c r="LC43" s="246" t="s">
        <v>926</v>
      </c>
      <c r="LD43" s="246" t="s">
        <v>58</v>
      </c>
      <c r="LE43" s="246" t="s">
        <v>1203</v>
      </c>
      <c r="LF43" s="246"/>
      <c r="LG43" s="246"/>
      <c r="LH43" s="246"/>
      <c r="LI43" s="305"/>
      <c r="LJ43" s="305"/>
      <c r="LK43" s="305"/>
      <c r="LL43" s="305"/>
      <c r="LM43" s="305"/>
      <c r="LN43" s="63"/>
      <c r="LO43" s="251">
        <f t="shared" si="149"/>
        <v>29</v>
      </c>
      <c r="LP43" s="251">
        <f t="shared" si="150"/>
        <v>29</v>
      </c>
      <c r="LQ43" s="251">
        <f t="shared" si="151"/>
        <v>29</v>
      </c>
      <c r="LR43" s="251">
        <f t="shared" si="152"/>
        <v>29</v>
      </c>
      <c r="LS43" s="251">
        <f t="shared" si="153"/>
        <v>0</v>
      </c>
      <c r="LT43" s="251">
        <f t="shared" si="154"/>
        <v>0</v>
      </c>
      <c r="LU43" s="251">
        <f t="shared" si="155"/>
        <v>0</v>
      </c>
      <c r="LV43" s="251">
        <f t="shared" si="156"/>
        <v>0</v>
      </c>
      <c r="LW43" s="251">
        <f t="shared" si="157"/>
        <v>0</v>
      </c>
      <c r="LX43" s="251">
        <f t="shared" si="158"/>
        <v>0</v>
      </c>
      <c r="LY43" s="251">
        <f t="shared" si="159"/>
        <v>0</v>
      </c>
      <c r="LZ43" s="251">
        <f t="shared" si="160"/>
        <v>0</v>
      </c>
      <c r="MA43" s="63">
        <f t="shared" si="161"/>
        <v>1</v>
      </c>
      <c r="MB43" s="63">
        <f t="shared" si="162"/>
        <v>0</v>
      </c>
      <c r="MC43" s="63">
        <f t="shared" si="251"/>
        <v>29</v>
      </c>
      <c r="MD43" s="63">
        <f t="shared" si="250"/>
        <v>29</v>
      </c>
      <c r="ME43" s="63" t="str">
        <f t="shared" si="163"/>
        <v>delr_r</v>
      </c>
      <c r="MF43" s="315" t="e">
        <f t="shared" si="164"/>
        <v>#N/A</v>
      </c>
      <c r="MG43" s="315">
        <f>IF(ISNUMBER(MATCH(EO43,$ME$15:$ME$520,0)),0,MAX(MG$14:MG42)+1)</f>
        <v>7</v>
      </c>
      <c r="MH43" s="315" t="str">
        <f t="shared" si="165"/>
        <v/>
      </c>
      <c r="MI43" s="470">
        <f t="shared" si="166"/>
        <v>29</v>
      </c>
      <c r="MJ43" s="471"/>
      <c r="MK43" s="472" t="str">
        <f t="shared" si="167"/>
        <v>18_MAW_iii</v>
      </c>
      <c r="ML43" s="473" t="s">
        <v>635</v>
      </c>
      <c r="MM43" s="316"/>
      <c r="MN43" s="26">
        <f>IF(IF(ISNUMBER(SEARCH("flopy",MP43))=TRUE,1,0)=1,MAX(MN$15:MN42)+1,"")</f>
        <v>23</v>
      </c>
      <c r="MO43" s="238"/>
      <c r="MP43" s="411" t="s">
        <v>1131</v>
      </c>
      <c r="MQ43" s="26">
        <f>IF(IF(ISNUMBER(SEARCH("flopy",MS43))=TRUE,1,0)=1,MAX(MQ$15:MQ42)+1,"")</f>
        <v>28</v>
      </c>
      <c r="MR43" s="238" t="s">
        <v>1186</v>
      </c>
      <c r="MS43" s="411" t="s">
        <v>976</v>
      </c>
      <c r="MT43" s="59"/>
      <c r="MU43" s="26" t="str">
        <f>IF(IF(ISNUMBER(SEARCH("flopy",MW43))=TRUE,1,0)=1,MAX(MU$15:MU42)+1,"")</f>
        <v/>
      </c>
      <c r="MV43" s="238" t="str">
        <f t="shared" si="252"/>
        <v/>
      </c>
      <c r="MW43" s="411"/>
      <c r="MX43" s="59"/>
      <c r="MY43" s="59"/>
      <c r="MZ43" s="59"/>
      <c r="NA43" s="59"/>
      <c r="NB43" s="26" t="s">
        <v>2</v>
      </c>
      <c r="NC43" s="59"/>
      <c r="ND43" s="59"/>
      <c r="NE43" s="59"/>
      <c r="NF43" s="59"/>
      <c r="NG43" s="59"/>
      <c r="NH43" s="59"/>
      <c r="NI43" s="59"/>
      <c r="NJ43" s="59"/>
      <c r="NK43" s="26" t="s">
        <v>2</v>
      </c>
      <c r="NL43" s="453" t="s">
        <v>136</v>
      </c>
      <c r="NM43" s="307" t="s">
        <v>2</v>
      </c>
      <c r="NN43" s="59"/>
      <c r="NO43" s="203"/>
      <c r="NP43" s="203"/>
      <c r="NQ43" s="203"/>
      <c r="NR43" s="18"/>
      <c r="NS43" s="18"/>
      <c r="NT43" s="18"/>
      <c r="NU43" s="18"/>
      <c r="NV43" s="18"/>
      <c r="NW43" s="18"/>
      <c r="NX43" s="18"/>
      <c r="NY43" s="18"/>
      <c r="NZ43" s="18"/>
      <c r="OA43" s="18"/>
      <c r="OB43" s="18"/>
      <c r="OC43" s="18"/>
      <c r="OD43" s="81"/>
      <c r="OE43" s="172">
        <v>1.0116283071767824</v>
      </c>
      <c r="OF43" s="111">
        <v>840.8</v>
      </c>
      <c r="OG43" s="112">
        <v>836.15156328501371</v>
      </c>
      <c r="OH43" s="102">
        <v>2.9999902248382999</v>
      </c>
      <c r="OI43" s="115">
        <v>840.1558</v>
      </c>
      <c r="OJ43" s="131">
        <v>38</v>
      </c>
      <c r="OK43" s="162">
        <v>1.01163</v>
      </c>
      <c r="OL43" s="123">
        <v>835</v>
      </c>
      <c r="OM43" s="168"/>
      <c r="ON43" s="127"/>
      <c r="OO43" s="107"/>
      <c r="OP43" s="107"/>
      <c r="OQ43" s="135"/>
      <c r="OR43" s="110">
        <f t="shared" si="253"/>
        <v>1.01163</v>
      </c>
      <c r="OS43" s="109">
        <f t="shared" si="258"/>
        <v>1.01163</v>
      </c>
      <c r="OT43" s="110">
        <v>1.0116283071767824</v>
      </c>
      <c r="OU43" s="143">
        <f t="shared" si="254"/>
        <v>1.01163</v>
      </c>
      <c r="OV43" s="143">
        <f t="shared" si="255"/>
        <v>24.279119999999999</v>
      </c>
      <c r="OW43" s="143">
        <f t="shared" si="256"/>
        <v>1456.7472</v>
      </c>
      <c r="OX43" s="143">
        <f t="shared" si="257"/>
        <v>1456.7472</v>
      </c>
      <c r="OY43" s="81"/>
      <c r="OZ43" s="59"/>
      <c r="PA43" s="251" t="str">
        <f t="shared" si="168"/>
        <v/>
      </c>
      <c r="PB43" s="251" t="str">
        <f t="shared" si="169"/>
        <v/>
      </c>
      <c r="PC43" s="251" t="str">
        <f t="shared" si="170"/>
        <v/>
      </c>
      <c r="PD43" s="251" t="str">
        <f t="shared" si="171"/>
        <v/>
      </c>
      <c r="PE43" s="251" t="str">
        <f t="shared" si="172"/>
        <v/>
      </c>
      <c r="PF43" s="251" t="str">
        <f t="shared" si="173"/>
        <v/>
      </c>
      <c r="PG43" s="251" t="str">
        <f t="shared" si="174"/>
        <v/>
      </c>
      <c r="PH43" s="251" t="str">
        <f t="shared" si="175"/>
        <v/>
      </c>
      <c r="PI43" s="251" t="str">
        <f t="shared" si="176"/>
        <v/>
      </c>
      <c r="PJ43" s="251" t="str">
        <f t="shared" si="177"/>
        <v/>
      </c>
      <c r="PK43" s="251" t="str">
        <f t="shared" si="178"/>
        <v/>
      </c>
      <c r="PL43" s="251" t="str">
        <f t="shared" si="179"/>
        <v/>
      </c>
      <c r="PM43" s="251" t="str">
        <f t="shared" si="180"/>
        <v/>
      </c>
      <c r="PN43" s="251" t="str">
        <f t="shared" si="181"/>
        <v/>
      </c>
      <c r="PO43" s="251" t="str">
        <f t="shared" si="182"/>
        <v/>
      </c>
      <c r="PP43" s="251" t="str">
        <f t="shared" si="183"/>
        <v/>
      </c>
      <c r="PQ43" s="251" t="str">
        <f t="shared" si="184"/>
        <v/>
      </c>
      <c r="PR43" s="251" t="str">
        <f t="shared" si="185"/>
        <v/>
      </c>
      <c r="PS43" s="251" t="str">
        <f t="shared" si="186"/>
        <v/>
      </c>
      <c r="PT43" s="251" t="str">
        <f t="shared" si="187"/>
        <v/>
      </c>
      <c r="PU43" s="251" t="str">
        <f t="shared" si="188"/>
        <v/>
      </c>
      <c r="PV43" s="251" t="str">
        <f t="shared" si="189"/>
        <v/>
      </c>
      <c r="PW43" s="251" t="str">
        <f t="shared" si="190"/>
        <v/>
      </c>
      <c r="PX43" s="251" t="str">
        <f t="shared" si="191"/>
        <v/>
      </c>
      <c r="PY43" s="251" t="str">
        <f t="shared" si="192"/>
        <v/>
      </c>
      <c r="PZ43" s="251" t="str">
        <f t="shared" si="193"/>
        <v/>
      </c>
      <c r="QA43" s="251" t="str">
        <f t="shared" si="194"/>
        <v/>
      </c>
      <c r="QB43" s="251" t="str">
        <f t="shared" si="195"/>
        <v/>
      </c>
      <c r="QC43" s="251" t="str">
        <f t="shared" si="196"/>
        <v>delr_r</v>
      </c>
      <c r="QD43" s="251" t="str">
        <f t="shared" si="197"/>
        <v/>
      </c>
      <c r="QE43" s="251" t="str">
        <f t="shared" si="198"/>
        <v/>
      </c>
      <c r="QF43" s="63">
        <f t="shared" si="199"/>
        <v>0</v>
      </c>
      <c r="QG43" s="26" t="s">
        <v>2</v>
      </c>
      <c r="QH43" s="59"/>
      <c r="QI43" s="59"/>
      <c r="QJ43" s="59"/>
      <c r="QK43" s="59"/>
      <c r="QL43" s="59"/>
      <c r="QM43" s="59"/>
      <c r="QN43" s="59"/>
    </row>
    <row r="44" spans="1:456" s="3" customFormat="1" ht="6" customHeight="1" x14ac:dyDescent="0.15">
      <c r="A44" s="68"/>
      <c r="B44" s="447">
        <f t="shared" si="43"/>
        <v>30</v>
      </c>
      <c r="C44" s="74" t="s">
        <v>906</v>
      </c>
      <c r="D44" s="339" t="s">
        <v>918</v>
      </c>
      <c r="E44" s="59"/>
      <c r="F44" s="229"/>
      <c r="G44" s="295" t="s">
        <v>32</v>
      </c>
      <c r="H44" s="295">
        <v>1</v>
      </c>
      <c r="I44" s="229"/>
      <c r="J44" s="295" t="s">
        <v>101</v>
      </c>
      <c r="K44" s="295">
        <v>100</v>
      </c>
      <c r="L44" s="229"/>
      <c r="M44" s="295" t="s">
        <v>36</v>
      </c>
      <c r="N44" s="295">
        <v>0.1</v>
      </c>
      <c r="O44" s="229"/>
      <c r="P44" s="295" t="s">
        <v>11</v>
      </c>
      <c r="Q44" s="295"/>
      <c r="R44" s="229"/>
      <c r="S44" s="295"/>
      <c r="T44" s="295"/>
      <c r="U44" s="229"/>
      <c r="V44" s="295"/>
      <c r="W44" s="295"/>
      <c r="X44" s="229"/>
      <c r="Y44" s="295"/>
      <c r="Z44" s="295"/>
      <c r="AA44" s="229"/>
      <c r="AB44" s="295" t="s">
        <v>896</v>
      </c>
      <c r="AC44" s="295" t="s">
        <v>248</v>
      </c>
      <c r="AD44" s="229"/>
      <c r="AE44" s="295" t="s">
        <v>67</v>
      </c>
      <c r="AF44" s="295" t="s">
        <v>9</v>
      </c>
      <c r="AG44" s="229"/>
      <c r="AH44" s="295" t="s">
        <v>52</v>
      </c>
      <c r="AI44" s="295">
        <v>0</v>
      </c>
      <c r="AJ44" s="229"/>
      <c r="AK44" s="295" t="s">
        <v>59</v>
      </c>
      <c r="AL44" s="295" t="s">
        <v>92</v>
      </c>
      <c r="AM44" s="229"/>
      <c r="AN44" s="295" t="s">
        <v>13</v>
      </c>
      <c r="AO44" s="295">
        <v>9.9999999999999995E-7</v>
      </c>
      <c r="AP44" s="243"/>
      <c r="AQ44" s="295"/>
      <c r="AR44" s="290"/>
      <c r="AS44" s="243"/>
      <c r="AT44" s="295" t="s">
        <v>1</v>
      </c>
      <c r="AU44" s="290">
        <v>2</v>
      </c>
      <c r="AV44" s="229"/>
      <c r="AW44" s="230"/>
      <c r="AX44" s="231"/>
      <c r="AY44" s="229"/>
      <c r="AZ44" s="295" t="s">
        <v>702</v>
      </c>
      <c r="BA44" s="295" t="s">
        <v>694</v>
      </c>
      <c r="BB44" s="229"/>
      <c r="BC44" s="295" t="s">
        <v>693</v>
      </c>
      <c r="BD44" s="295" t="s">
        <v>713</v>
      </c>
      <c r="BE44" s="229"/>
      <c r="BF44" s="295" t="s">
        <v>13</v>
      </c>
      <c r="BG44" s="295">
        <v>9.9999999999999995E-7</v>
      </c>
      <c r="BH44" s="229"/>
      <c r="BI44" s="295" t="s">
        <v>744</v>
      </c>
      <c r="BJ44" s="295" t="s">
        <v>745</v>
      </c>
      <c r="BK44" s="243"/>
      <c r="BL44" s="295" t="s">
        <v>13</v>
      </c>
      <c r="BM44" s="429">
        <v>1000</v>
      </c>
      <c r="BN44" s="243"/>
      <c r="BO44" s="295" t="s">
        <v>13</v>
      </c>
      <c r="BP44" s="429">
        <v>9.9999999999999995E-7</v>
      </c>
      <c r="BQ44" s="229"/>
      <c r="BR44" s="295" t="s">
        <v>686</v>
      </c>
      <c r="BS44" s="295" t="s">
        <v>728</v>
      </c>
      <c r="BT44" s="243"/>
      <c r="BU44" s="295" t="s">
        <v>686</v>
      </c>
      <c r="BV44" s="290" t="s">
        <v>728</v>
      </c>
      <c r="BW44" s="243"/>
      <c r="BX44" s="295" t="s">
        <v>464</v>
      </c>
      <c r="BY44" s="290">
        <v>0.2</v>
      </c>
      <c r="BZ44" s="229"/>
      <c r="CA44" s="230"/>
      <c r="CB44" s="231"/>
      <c r="CC44" s="229"/>
      <c r="CD44" s="230" t="s">
        <v>828</v>
      </c>
      <c r="CE44" s="351">
        <v>4</v>
      </c>
      <c r="CF44" s="331"/>
      <c r="CG44" s="230" t="s">
        <v>402</v>
      </c>
      <c r="CH44" s="354">
        <v>50</v>
      </c>
      <c r="CI44" s="229"/>
      <c r="CJ44" s="230" t="s">
        <v>902</v>
      </c>
      <c r="CK44" s="354" t="s">
        <v>795</v>
      </c>
      <c r="CL44" s="243"/>
      <c r="CM44" s="230" t="s">
        <v>933</v>
      </c>
      <c r="CN44" s="354" t="s">
        <v>713</v>
      </c>
      <c r="CO44" s="243"/>
      <c r="CP44" s="295"/>
      <c r="CQ44" s="429"/>
      <c r="CR44" s="331"/>
      <c r="CS44" s="230" t="s">
        <v>1256</v>
      </c>
      <c r="CT44" s="237" t="s">
        <v>728</v>
      </c>
      <c r="CU44" s="229"/>
      <c r="CV44" s="230" t="s">
        <v>1169</v>
      </c>
      <c r="CW44" s="230" t="s">
        <v>1172</v>
      </c>
      <c r="CX44" s="229"/>
      <c r="CY44" s="230" t="s">
        <v>620</v>
      </c>
      <c r="CZ44" s="231" t="s">
        <v>728</v>
      </c>
      <c r="DA44" s="331"/>
      <c r="DB44" s="230"/>
      <c r="DC44" s="231"/>
      <c r="DD44" s="331"/>
      <c r="DE44" s="230"/>
      <c r="DF44" s="231"/>
      <c r="DG44" s="331"/>
      <c r="DH44" s="230"/>
      <c r="DI44" s="231"/>
      <c r="DJ44" s="229"/>
      <c r="DK44" s="230" t="s">
        <v>594</v>
      </c>
      <c r="DL44" s="231" t="s">
        <v>2</v>
      </c>
      <c r="DM44" s="229"/>
      <c r="DN44" s="230" t="s">
        <v>350</v>
      </c>
      <c r="DO44" s="231">
        <v>0</v>
      </c>
      <c r="DP44" s="331"/>
      <c r="DQ44" s="230" t="s">
        <v>593</v>
      </c>
      <c r="DR44" s="231" t="s">
        <v>728</v>
      </c>
      <c r="DS44" s="229"/>
      <c r="DT44" s="230" t="s">
        <v>668</v>
      </c>
      <c r="DU44" s="231" t="s">
        <v>1296</v>
      </c>
      <c r="DV44" s="331"/>
      <c r="DW44" s="230"/>
      <c r="DX44" s="231"/>
      <c r="DY44" s="331"/>
      <c r="DZ44" s="230" t="s">
        <v>1256</v>
      </c>
      <c r="EA44" s="231" t="s">
        <v>728</v>
      </c>
      <c r="EB44" s="331"/>
      <c r="EC44" s="230"/>
      <c r="ED44" s="231"/>
      <c r="EE44" s="331"/>
      <c r="EF44" s="230"/>
      <c r="EG44" s="231"/>
      <c r="EH44" s="229"/>
      <c r="EI44" s="230"/>
      <c r="EJ44" s="231"/>
      <c r="EK44" s="229"/>
      <c r="EL44" s="230"/>
      <c r="EM44" s="231"/>
      <c r="EN44" s="244"/>
      <c r="EO44" s="269" t="str">
        <f t="shared" si="44"/>
        <v>locw201</v>
      </c>
      <c r="EP44" s="444" t="s">
        <v>1247</v>
      </c>
      <c r="EQ44" s="360" t="str">
        <f t="shared" si="200"/>
        <v/>
      </c>
      <c r="ER44" s="360" t="str">
        <f t="shared" si="201"/>
        <v/>
      </c>
      <c r="ES44" s="360" t="str">
        <f t="shared" si="202"/>
        <v/>
      </c>
      <c r="ET44" s="360" t="str">
        <f t="shared" si="203"/>
        <v/>
      </c>
      <c r="EU44" s="360" t="str">
        <f t="shared" si="204"/>
        <v/>
      </c>
      <c r="EV44" s="360" t="str">
        <f t="shared" si="205"/>
        <v/>
      </c>
      <c r="EW44" s="360" t="str">
        <f t="shared" si="206"/>
        <v/>
      </c>
      <c r="EX44" s="360" t="str">
        <f t="shared" si="207"/>
        <v/>
      </c>
      <c r="EY44" s="360" t="str">
        <f t="shared" si="208"/>
        <v/>
      </c>
      <c r="EZ44" s="360" t="str">
        <f t="shared" si="209"/>
        <v/>
      </c>
      <c r="FA44" s="360" t="str">
        <f t="shared" si="210"/>
        <v/>
      </c>
      <c r="FB44" s="360" t="str">
        <f t="shared" si="211"/>
        <v/>
      </c>
      <c r="FC44" s="360" t="str">
        <f t="shared" si="212"/>
        <v/>
      </c>
      <c r="FD44" s="360" t="str">
        <f t="shared" si="213"/>
        <v/>
      </c>
      <c r="FE44" s="360" t="str">
        <f t="shared" si="214"/>
        <v/>
      </c>
      <c r="FF44" s="360" t="str">
        <f t="shared" si="215"/>
        <v/>
      </c>
      <c r="FG44" s="360" t="str">
        <f t="shared" si="216"/>
        <v/>
      </c>
      <c r="FH44" s="360" t="str">
        <f t="shared" si="217"/>
        <v/>
      </c>
      <c r="FI44" s="360" t="str">
        <f t="shared" si="218"/>
        <v/>
      </c>
      <c r="FJ44" s="360" t="str">
        <f t="shared" si="219"/>
        <v/>
      </c>
      <c r="FK44" s="360" t="str">
        <f t="shared" si="220"/>
        <v/>
      </c>
      <c r="FL44" s="360" t="str">
        <f t="shared" si="221"/>
        <v/>
      </c>
      <c r="FM44" s="360" t="str">
        <f t="shared" si="222"/>
        <v/>
      </c>
      <c r="FN44" s="360" t="str">
        <f t="shared" si="223"/>
        <v/>
      </c>
      <c r="FO44" s="360" t="str">
        <f t="shared" si="224"/>
        <v/>
      </c>
      <c r="FP44" s="360" t="str">
        <f t="shared" si="225"/>
        <v/>
      </c>
      <c r="FQ44" s="360" t="str">
        <f t="shared" si="226"/>
        <v/>
      </c>
      <c r="FR44" s="360" t="str">
        <f t="shared" si="227"/>
        <v/>
      </c>
      <c r="FS44" s="360">
        <f t="shared" si="228"/>
        <v>5</v>
      </c>
      <c r="FT44" s="360" t="str">
        <f t="shared" si="45"/>
        <v/>
      </c>
      <c r="FU44" s="360" t="str">
        <f t="shared" si="229"/>
        <v/>
      </c>
      <c r="FV44" s="360" t="str">
        <f t="shared" si="230"/>
        <v/>
      </c>
      <c r="FW44" s="360" t="str">
        <f t="shared" si="231"/>
        <v/>
      </c>
      <c r="FX44" s="360" t="str">
        <f t="shared" si="232"/>
        <v/>
      </c>
      <c r="FY44" s="360" t="str">
        <f t="shared" si="233"/>
        <v/>
      </c>
      <c r="FZ44" s="360" t="str">
        <f t="shared" si="234"/>
        <v/>
      </c>
      <c r="GA44" s="360" t="str">
        <f t="shared" si="235"/>
        <v/>
      </c>
      <c r="GB44" s="360" t="str">
        <f t="shared" si="236"/>
        <v/>
      </c>
      <c r="GC44" s="360" t="str">
        <f t="shared" si="237"/>
        <v/>
      </c>
      <c r="GD44" s="360">
        <f t="shared" si="238"/>
        <v>16</v>
      </c>
      <c r="GE44" s="360" t="str">
        <f t="shared" si="239"/>
        <v/>
      </c>
      <c r="GF44" s="360" t="str">
        <f t="shared" si="240"/>
        <v/>
      </c>
      <c r="GG44" s="360" t="str">
        <f t="shared" si="241"/>
        <v/>
      </c>
      <c r="GH44" s="360" t="str">
        <f t="shared" si="242"/>
        <v/>
      </c>
      <c r="GI44" s="360" t="str">
        <f t="shared" si="243"/>
        <v/>
      </c>
      <c r="GJ44" s="360" t="str">
        <f t="shared" si="244"/>
        <v/>
      </c>
      <c r="GK44" s="444" t="s">
        <v>1247</v>
      </c>
      <c r="GL44" s="361" t="str">
        <f t="shared" si="46"/>
        <v>-</v>
      </c>
      <c r="GM44" s="361" t="str">
        <f t="shared" si="47"/>
        <v>-</v>
      </c>
      <c r="GN44" s="361" t="str">
        <f t="shared" si="48"/>
        <v>-</v>
      </c>
      <c r="GO44" s="361" t="str">
        <f t="shared" si="49"/>
        <v>-</v>
      </c>
      <c r="GP44" s="361" t="str">
        <f t="shared" si="50"/>
        <v>-</v>
      </c>
      <c r="GQ44" s="361" t="str">
        <f t="shared" si="51"/>
        <v>-</v>
      </c>
      <c r="GR44" s="361" t="str">
        <f t="shared" si="52"/>
        <v>-</v>
      </c>
      <c r="GS44" s="361" t="str">
        <f t="shared" si="53"/>
        <v>-</v>
      </c>
      <c r="GT44" s="361" t="str">
        <f t="shared" si="54"/>
        <v>-</v>
      </c>
      <c r="GU44" s="361" t="str">
        <f t="shared" si="55"/>
        <v>-</v>
      </c>
      <c r="GV44" s="361" t="str">
        <f t="shared" si="56"/>
        <v>-</v>
      </c>
      <c r="GW44" s="361" t="str">
        <f t="shared" si="57"/>
        <v>-</v>
      </c>
      <c r="GX44" s="361" t="str">
        <f t="shared" si="58"/>
        <v>-</v>
      </c>
      <c r="GY44" s="361" t="str">
        <f t="shared" si="59"/>
        <v>-</v>
      </c>
      <c r="GZ44" s="361" t="str">
        <f t="shared" si="60"/>
        <v>-</v>
      </c>
      <c r="HA44" s="361" t="str">
        <f t="shared" si="61"/>
        <v>-</v>
      </c>
      <c r="HB44" s="361" t="str">
        <f t="shared" si="62"/>
        <v>-</v>
      </c>
      <c r="HC44" s="361" t="str">
        <f t="shared" si="63"/>
        <v>-</v>
      </c>
      <c r="HD44" s="361" t="str">
        <f t="shared" si="64"/>
        <v>-</v>
      </c>
      <c r="HE44" s="361" t="str">
        <f t="shared" si="65"/>
        <v>-</v>
      </c>
      <c r="HF44" s="361" t="str">
        <f t="shared" si="66"/>
        <v>-</v>
      </c>
      <c r="HG44" s="361" t="str">
        <f t="shared" si="67"/>
        <v>-</v>
      </c>
      <c r="HH44" s="361" t="str">
        <f t="shared" si="68"/>
        <v>-</v>
      </c>
      <c r="HI44" s="361" t="str">
        <f t="shared" si="69"/>
        <v>-</v>
      </c>
      <c r="HJ44" s="361" t="str">
        <f t="shared" si="70"/>
        <v>-</v>
      </c>
      <c r="HK44" s="361" t="str">
        <f t="shared" si="71"/>
        <v>-</v>
      </c>
      <c r="HL44" s="361" t="str">
        <f t="shared" si="72"/>
        <v>-</v>
      </c>
      <c r="HM44" s="361" t="str">
        <f t="shared" si="73"/>
        <v>-</v>
      </c>
      <c r="HN44" s="361" t="str">
        <f t="shared" si="74"/>
        <v>nrow_r</v>
      </c>
      <c r="HO44" s="361" t="str">
        <f t="shared" si="75"/>
        <v>-</v>
      </c>
      <c r="HP44" s="361" t="str">
        <f t="shared" si="76"/>
        <v>-</v>
      </c>
      <c r="HQ44" s="361" t="str">
        <f t="shared" si="77"/>
        <v>-</v>
      </c>
      <c r="HR44" s="361" t="str">
        <f t="shared" si="78"/>
        <v>-</v>
      </c>
      <c r="HS44" s="361" t="str">
        <f t="shared" si="79"/>
        <v>-</v>
      </c>
      <c r="HT44" s="361" t="str">
        <f t="shared" si="80"/>
        <v>-</v>
      </c>
      <c r="HU44" s="361" t="str">
        <f t="shared" si="81"/>
        <v>-</v>
      </c>
      <c r="HV44" s="361" t="str">
        <f t="shared" si="82"/>
        <v>-</v>
      </c>
      <c r="HW44" s="361" t="str">
        <f t="shared" si="83"/>
        <v>-</v>
      </c>
      <c r="HX44" s="361" t="str">
        <f t="shared" si="84"/>
        <v>-</v>
      </c>
      <c r="HY44" s="361" t="str">
        <f t="shared" si="85"/>
        <v>nrow_r</v>
      </c>
      <c r="HZ44" s="361" t="str">
        <f t="shared" si="86"/>
        <v>-</v>
      </c>
      <c r="IA44" s="361" t="str">
        <f t="shared" si="87"/>
        <v>-</v>
      </c>
      <c r="IB44" s="361" t="str">
        <f t="shared" si="88"/>
        <v>-</v>
      </c>
      <c r="IC44" s="361" t="str">
        <f t="shared" si="89"/>
        <v>-</v>
      </c>
      <c r="ID44" s="361" t="str">
        <f t="shared" si="90"/>
        <v>-</v>
      </c>
      <c r="IE44" s="361" t="str">
        <f t="shared" si="91"/>
        <v>-</v>
      </c>
      <c r="IF44" s="444" t="s">
        <v>1247</v>
      </c>
      <c r="IG44" s="56" t="str">
        <f t="shared" si="245"/>
        <v>-</v>
      </c>
      <c r="IH44" s="56" t="str">
        <f t="shared" si="246"/>
        <v>-</v>
      </c>
      <c r="II44" s="56" t="str">
        <f t="shared" si="247"/>
        <v>-</v>
      </c>
      <c r="IJ44" s="56" t="str">
        <f t="shared" si="248"/>
        <v>-</v>
      </c>
      <c r="IK44" s="56" t="str">
        <f t="shared" si="92"/>
        <v>-</v>
      </c>
      <c r="IL44" s="56" t="str">
        <f t="shared" si="93"/>
        <v>-</v>
      </c>
      <c r="IM44" s="56" t="str">
        <f t="shared" si="94"/>
        <v>-</v>
      </c>
      <c r="IN44" s="56" t="str">
        <f t="shared" si="95"/>
        <v>-</v>
      </c>
      <c r="IO44" s="56" t="str">
        <f t="shared" si="96"/>
        <v>-</v>
      </c>
      <c r="IP44" s="56" t="str">
        <f t="shared" si="97"/>
        <v>-</v>
      </c>
      <c r="IQ44" s="56" t="str">
        <f t="shared" si="98"/>
        <v>-</v>
      </c>
      <c r="IR44" s="56" t="str">
        <f t="shared" si="99"/>
        <v>-</v>
      </c>
      <c r="IS44" s="56" t="str">
        <f t="shared" si="100"/>
        <v>-</v>
      </c>
      <c r="IT44" s="56" t="str">
        <f t="shared" si="101"/>
        <v>-</v>
      </c>
      <c r="IU44" s="56" t="str">
        <f t="shared" si="102"/>
        <v>-</v>
      </c>
      <c r="IV44" s="56" t="str">
        <f t="shared" si="103"/>
        <v>-</v>
      </c>
      <c r="IW44" s="56" t="str">
        <f t="shared" si="104"/>
        <v>-</v>
      </c>
      <c r="IX44" s="56" t="str">
        <f t="shared" si="105"/>
        <v>-</v>
      </c>
      <c r="IY44" s="56" t="str">
        <f t="shared" si="106"/>
        <v>-</v>
      </c>
      <c r="IZ44" s="56" t="str">
        <f t="shared" si="107"/>
        <v>-</v>
      </c>
      <c r="JA44" s="56" t="str">
        <f t="shared" si="108"/>
        <v>-</v>
      </c>
      <c r="JB44" s="56" t="str">
        <f t="shared" si="109"/>
        <v>-</v>
      </c>
      <c r="JC44" s="56" t="str">
        <f t="shared" si="110"/>
        <v>-</v>
      </c>
      <c r="JD44" s="56" t="str">
        <f t="shared" si="111"/>
        <v>-</v>
      </c>
      <c r="JE44" s="56" t="str">
        <f t="shared" si="112"/>
        <v>-</v>
      </c>
      <c r="JF44" s="56" t="str">
        <f t="shared" si="113"/>
        <v>-</v>
      </c>
      <c r="JG44" s="56" t="str">
        <f t="shared" si="114"/>
        <v>-</v>
      </c>
      <c r="JH44" s="56" t="str">
        <f t="shared" si="115"/>
        <v>-</v>
      </c>
      <c r="JI44" s="56">
        <f t="shared" si="116"/>
        <v>1</v>
      </c>
      <c r="JJ44" s="56" t="str">
        <f t="shared" si="117"/>
        <v>-</v>
      </c>
      <c r="JK44" s="56" t="str">
        <f t="shared" si="118"/>
        <v>-</v>
      </c>
      <c r="JL44" s="56" t="str">
        <f t="shared" si="119"/>
        <v>-</v>
      </c>
      <c r="JM44" s="56" t="str">
        <f t="shared" si="120"/>
        <v>-</v>
      </c>
      <c r="JN44" s="56" t="str">
        <f t="shared" si="121"/>
        <v>-</v>
      </c>
      <c r="JO44" s="56" t="str">
        <f t="shared" si="122"/>
        <v>-</v>
      </c>
      <c r="JP44" s="56" t="str">
        <f t="shared" si="123"/>
        <v>-</v>
      </c>
      <c r="JQ44" s="56" t="str">
        <f t="shared" si="124"/>
        <v>-</v>
      </c>
      <c r="JR44" s="56" t="str">
        <f t="shared" si="125"/>
        <v>-</v>
      </c>
      <c r="JS44" s="56" t="str">
        <f t="shared" si="126"/>
        <v>-</v>
      </c>
      <c r="JT44" s="56">
        <f t="shared" si="127"/>
        <v>90</v>
      </c>
      <c r="JU44" s="56" t="str">
        <f t="shared" si="128"/>
        <v>-</v>
      </c>
      <c r="JV44" s="56" t="str">
        <f t="shared" si="129"/>
        <v>-</v>
      </c>
      <c r="JW44" s="56" t="str">
        <f t="shared" si="130"/>
        <v>-</v>
      </c>
      <c r="JX44" s="56" t="str">
        <f t="shared" si="131"/>
        <v>-</v>
      </c>
      <c r="JY44" s="56" t="str">
        <f t="shared" si="132"/>
        <v>-</v>
      </c>
      <c r="JZ44" s="56" t="str">
        <f t="shared" si="133"/>
        <v>-</v>
      </c>
      <c r="KA44" s="444" t="s">
        <v>1247</v>
      </c>
      <c r="KB44" s="360">
        <f>IF(ISNUMBER(INDEX($EQ$15:$GK$521,$B44,EO$11)),MAX(KB$14:KB43)+1,0)</f>
        <v>0</v>
      </c>
      <c r="KC44" s="360">
        <f t="shared" si="249"/>
        <v>364</v>
      </c>
      <c r="KD44" s="373" t="s">
        <v>2</v>
      </c>
      <c r="KE44" s="391" t="str">
        <f t="shared" si="134"/>
        <v/>
      </c>
      <c r="KF44" s="302" t="str">
        <f t="shared" si="135"/>
        <v/>
      </c>
      <c r="KG44" s="69"/>
      <c r="KH44" s="391" t="str">
        <f t="shared" si="136"/>
        <v/>
      </c>
      <c r="KI44" s="302" t="str">
        <f t="shared" si="137"/>
        <v/>
      </c>
      <c r="KJ44" s="69"/>
      <c r="KK44" s="391" t="str">
        <f t="shared" si="138"/>
        <v/>
      </c>
      <c r="KL44" s="302" t="str">
        <f t="shared" si="139"/>
        <v/>
      </c>
      <c r="KM44" s="69"/>
      <c r="KN44" s="391" t="str">
        <f t="shared" si="140"/>
        <v/>
      </c>
      <c r="KO44" s="302" t="str">
        <f t="shared" si="141"/>
        <v/>
      </c>
      <c r="KP44" s="69"/>
      <c r="KQ44" s="391" t="str">
        <f t="shared" si="142"/>
        <v/>
      </c>
      <c r="KR44" s="302" t="str">
        <f t="shared" si="143"/>
        <v/>
      </c>
      <c r="KS44" s="69"/>
      <c r="KT44" s="391" t="str">
        <f t="shared" si="144"/>
        <v/>
      </c>
      <c r="KU44" s="302" t="str">
        <f t="shared" si="145"/>
        <v/>
      </c>
      <c r="KV44" s="69"/>
      <c r="KW44" s="391" t="str">
        <f t="shared" si="146"/>
        <v/>
      </c>
      <c r="KX44" s="302" t="str">
        <f t="shared" si="147"/>
        <v/>
      </c>
      <c r="KY44" s="69"/>
      <c r="KZ44" s="283" t="str">
        <f t="shared" si="148"/>
        <v/>
      </c>
      <c r="LA44" s="26"/>
      <c r="LB44" s="246" t="s">
        <v>909</v>
      </c>
      <c r="LC44" s="246" t="s">
        <v>929</v>
      </c>
      <c r="LD44" s="246" t="s">
        <v>845</v>
      </c>
      <c r="LE44" s="246" t="s">
        <v>1205</v>
      </c>
      <c r="LF44" s="246"/>
      <c r="LG44" s="246"/>
      <c r="LH44" s="246"/>
      <c r="LI44" s="305"/>
      <c r="LJ44" s="305"/>
      <c r="LK44" s="305"/>
      <c r="LL44" s="305"/>
      <c r="LM44" s="305"/>
      <c r="LN44" s="63"/>
      <c r="LO44" s="251">
        <f t="shared" si="149"/>
        <v>30</v>
      </c>
      <c r="LP44" s="251">
        <f t="shared" si="150"/>
        <v>30</v>
      </c>
      <c r="LQ44" s="251">
        <f t="shared" si="151"/>
        <v>30</v>
      </c>
      <c r="LR44" s="251">
        <f t="shared" si="152"/>
        <v>30</v>
      </c>
      <c r="LS44" s="251">
        <f t="shared" si="153"/>
        <v>0</v>
      </c>
      <c r="LT44" s="251">
        <f t="shared" si="154"/>
        <v>0</v>
      </c>
      <c r="LU44" s="251">
        <f t="shared" si="155"/>
        <v>0</v>
      </c>
      <c r="LV44" s="251">
        <f t="shared" si="156"/>
        <v>0</v>
      </c>
      <c r="LW44" s="251">
        <f t="shared" si="157"/>
        <v>0</v>
      </c>
      <c r="LX44" s="251">
        <f t="shared" si="158"/>
        <v>0</v>
      </c>
      <c r="LY44" s="251">
        <f t="shared" si="159"/>
        <v>0</v>
      </c>
      <c r="LZ44" s="251">
        <f t="shared" si="160"/>
        <v>0</v>
      </c>
      <c r="MA44" s="63">
        <f t="shared" si="161"/>
        <v>1</v>
      </c>
      <c r="MB44" s="63">
        <f t="shared" si="162"/>
        <v>0</v>
      </c>
      <c r="MC44" s="63">
        <f t="shared" si="251"/>
        <v>30</v>
      </c>
      <c r="MD44" s="63">
        <f t="shared" si="250"/>
        <v>30</v>
      </c>
      <c r="ME44" s="63" t="str">
        <f t="shared" si="163"/>
        <v>delc_r</v>
      </c>
      <c r="MF44" s="315" t="e">
        <f t="shared" si="164"/>
        <v>#N/A</v>
      </c>
      <c r="MG44" s="315">
        <f>IF(ISNUMBER(MATCH(EO44,$ME$15:$ME$520,0)),0,MAX(MG$14:MG43)+1)</f>
        <v>8</v>
      </c>
      <c r="MH44" s="315" t="str">
        <f t="shared" si="165"/>
        <v/>
      </c>
      <c r="MI44" s="470">
        <f t="shared" si="166"/>
        <v>30</v>
      </c>
      <c r="MJ44" s="471"/>
      <c r="MK44" s="472" t="str">
        <f t="shared" si="167"/>
        <v>19_Bump_NPF_rewet</v>
      </c>
      <c r="ML44" s="473" t="s">
        <v>635</v>
      </c>
      <c r="MM44" s="316"/>
      <c r="MN44" s="26">
        <f>IF(IF(ISNUMBER(SEARCH("flopy",MP44))=TRUE,1,0)=1,MAX(MN$15:MN43)+1,"")</f>
        <v>24</v>
      </c>
      <c r="MO44" s="238"/>
      <c r="MP44" s="411" t="s">
        <v>1132</v>
      </c>
      <c r="MQ44" s="26">
        <f>IF(IF(ISNUMBER(SEARCH("flopy",MS44))=TRUE,1,0)=1,MAX(MQ$15:MQ43)+1,"")</f>
        <v>29</v>
      </c>
      <c r="MR44" s="238"/>
      <c r="MS44" s="411" t="s">
        <v>977</v>
      </c>
      <c r="MT44" s="59"/>
      <c r="MU44" s="26" t="str">
        <f>IF(IF(ISNUMBER(SEARCH("flopy",MW44))=TRUE,1,0)=1,MAX(MU$15:MU43)+1,"")</f>
        <v/>
      </c>
      <c r="MV44" s="238" t="str">
        <f t="shared" si="252"/>
        <v/>
      </c>
      <c r="MW44" s="411"/>
      <c r="MX44" s="59"/>
      <c r="MY44" s="59"/>
      <c r="MZ44" s="59"/>
      <c r="NA44" s="59"/>
      <c r="NB44" s="26" t="s">
        <v>2</v>
      </c>
      <c r="NC44" s="59"/>
      <c r="ND44" s="59"/>
      <c r="NE44" s="59"/>
      <c r="NF44" s="59"/>
      <c r="NG44" s="59"/>
      <c r="NH44" s="59"/>
      <c r="NI44" s="59"/>
      <c r="NJ44" s="59"/>
      <c r="NK44" s="26" t="s">
        <v>2</v>
      </c>
      <c r="NL44" s="453"/>
      <c r="NM44" s="307" t="s">
        <v>2</v>
      </c>
      <c r="NN44" s="59"/>
      <c r="NO44" s="203"/>
      <c r="NP44" s="203"/>
      <c r="NQ44" s="203"/>
      <c r="NR44" s="18"/>
      <c r="NS44" s="18"/>
      <c r="NT44" s="18"/>
      <c r="NU44" s="18"/>
      <c r="NV44" s="18"/>
      <c r="NW44" s="18"/>
      <c r="NX44" s="18"/>
      <c r="NY44" s="18"/>
      <c r="NZ44" s="18"/>
      <c r="OA44" s="18"/>
      <c r="OB44" s="18"/>
      <c r="OC44" s="18"/>
      <c r="OD44" s="81"/>
      <c r="OE44" s="172">
        <v>1.0145152821767824</v>
      </c>
      <c r="OF44" s="111">
        <v>840.8</v>
      </c>
      <c r="OG44" s="112">
        <v>836.2284863619368</v>
      </c>
      <c r="OH44" s="102">
        <v>2.9999902248382999</v>
      </c>
      <c r="OI44" s="115">
        <v>840.1558</v>
      </c>
      <c r="OJ44" s="131">
        <v>39</v>
      </c>
      <c r="OK44" s="162">
        <v>1.0145200000000001</v>
      </c>
      <c r="OL44" s="123">
        <v>835.1</v>
      </c>
      <c r="OM44" s="168"/>
      <c r="ON44" s="127"/>
      <c r="OO44" s="107"/>
      <c r="OP44" s="107"/>
      <c r="OQ44" s="135"/>
      <c r="OR44" s="110">
        <f t="shared" si="253"/>
        <v>1.0145200000000001</v>
      </c>
      <c r="OS44" s="109">
        <f t="shared" si="258"/>
        <v>1.0145200000000001</v>
      </c>
      <c r="OT44" s="110">
        <v>1.0145152821767824</v>
      </c>
      <c r="OU44" s="143">
        <f t="shared" si="254"/>
        <v>1.0145200000000001</v>
      </c>
      <c r="OV44" s="143">
        <f t="shared" si="255"/>
        <v>24.348480000000002</v>
      </c>
      <c r="OW44" s="143">
        <f t="shared" si="256"/>
        <v>1460.9088000000002</v>
      </c>
      <c r="OX44" s="143">
        <f t="shared" si="257"/>
        <v>1460.9088000000002</v>
      </c>
      <c r="OY44" s="81"/>
      <c r="OZ44" s="59"/>
      <c r="PA44" s="251" t="str">
        <f t="shared" si="168"/>
        <v/>
      </c>
      <c r="PB44" s="251" t="str">
        <f t="shared" si="169"/>
        <v/>
      </c>
      <c r="PC44" s="251" t="str">
        <f t="shared" si="170"/>
        <v/>
      </c>
      <c r="PD44" s="251" t="str">
        <f t="shared" si="171"/>
        <v/>
      </c>
      <c r="PE44" s="251" t="str">
        <f t="shared" si="172"/>
        <v/>
      </c>
      <c r="PF44" s="251" t="str">
        <f t="shared" si="173"/>
        <v/>
      </c>
      <c r="PG44" s="251" t="str">
        <f t="shared" si="174"/>
        <v/>
      </c>
      <c r="PH44" s="251" t="str">
        <f t="shared" si="175"/>
        <v/>
      </c>
      <c r="PI44" s="251" t="str">
        <f t="shared" si="176"/>
        <v/>
      </c>
      <c r="PJ44" s="251" t="str">
        <f t="shared" si="177"/>
        <v/>
      </c>
      <c r="PK44" s="251" t="str">
        <f t="shared" si="178"/>
        <v/>
      </c>
      <c r="PL44" s="251" t="str">
        <f t="shared" si="179"/>
        <v/>
      </c>
      <c r="PM44" s="251" t="str">
        <f t="shared" si="180"/>
        <v/>
      </c>
      <c r="PN44" s="251" t="str">
        <f t="shared" si="181"/>
        <v/>
      </c>
      <c r="PO44" s="251" t="str">
        <f t="shared" si="182"/>
        <v/>
      </c>
      <c r="PP44" s="251" t="str">
        <f t="shared" si="183"/>
        <v/>
      </c>
      <c r="PQ44" s="251" t="str">
        <f t="shared" si="184"/>
        <v/>
      </c>
      <c r="PR44" s="251" t="str">
        <f t="shared" si="185"/>
        <v/>
      </c>
      <c r="PS44" s="251" t="str">
        <f t="shared" si="186"/>
        <v/>
      </c>
      <c r="PT44" s="251" t="str">
        <f t="shared" si="187"/>
        <v/>
      </c>
      <c r="PU44" s="251" t="str">
        <f t="shared" si="188"/>
        <v/>
      </c>
      <c r="PV44" s="251" t="str">
        <f t="shared" si="189"/>
        <v/>
      </c>
      <c r="PW44" s="251" t="str">
        <f t="shared" si="190"/>
        <v/>
      </c>
      <c r="PX44" s="251" t="str">
        <f t="shared" si="191"/>
        <v/>
      </c>
      <c r="PY44" s="251" t="str">
        <f t="shared" si="192"/>
        <v/>
      </c>
      <c r="PZ44" s="251" t="str">
        <f t="shared" si="193"/>
        <v/>
      </c>
      <c r="QA44" s="251" t="str">
        <f t="shared" si="194"/>
        <v/>
      </c>
      <c r="QB44" s="251" t="str">
        <f t="shared" si="195"/>
        <v/>
      </c>
      <c r="QC44" s="251" t="str">
        <f t="shared" si="196"/>
        <v>delc_r</v>
      </c>
      <c r="QD44" s="251" t="str">
        <f t="shared" si="197"/>
        <v/>
      </c>
      <c r="QE44" s="251" t="str">
        <f t="shared" si="198"/>
        <v/>
      </c>
      <c r="QF44" s="63">
        <f t="shared" si="199"/>
        <v>0</v>
      </c>
      <c r="QG44" s="26" t="s">
        <v>2</v>
      </c>
      <c r="QH44" s="59"/>
      <c r="QI44" s="59"/>
      <c r="QJ44" s="59"/>
      <c r="QK44" s="59"/>
      <c r="QL44" s="59"/>
      <c r="QM44" s="59"/>
      <c r="QN44" s="59"/>
    </row>
    <row r="45" spans="1:456" s="3" customFormat="1" ht="6" customHeight="1" x14ac:dyDescent="0.15">
      <c r="A45" s="68"/>
      <c r="B45" s="447">
        <f t="shared" si="43"/>
        <v>31</v>
      </c>
      <c r="C45" s="74" t="s">
        <v>907</v>
      </c>
      <c r="D45" s="339" t="s">
        <v>918</v>
      </c>
      <c r="E45" s="59"/>
      <c r="F45" s="229"/>
      <c r="G45" s="295" t="s">
        <v>33</v>
      </c>
      <c r="H45" s="295">
        <v>100</v>
      </c>
      <c r="I45" s="229"/>
      <c r="J45" s="295" t="s">
        <v>102</v>
      </c>
      <c r="K45" s="295">
        <v>3.0000000000000001E-3</v>
      </c>
      <c r="L45" s="229"/>
      <c r="M45" s="295" t="s">
        <v>37</v>
      </c>
      <c r="N45" s="295" t="s">
        <v>65</v>
      </c>
      <c r="O45" s="229"/>
      <c r="P45" s="295" t="s">
        <v>39</v>
      </c>
      <c r="Q45" s="295">
        <v>0</v>
      </c>
      <c r="R45" s="229"/>
      <c r="S45" s="295"/>
      <c r="T45" s="295"/>
      <c r="U45" s="229"/>
      <c r="V45" s="295"/>
      <c r="W45" s="295"/>
      <c r="X45" s="229"/>
      <c r="Y45" s="295"/>
      <c r="Z45" s="295"/>
      <c r="AA45" s="229"/>
      <c r="AB45" s="295" t="s">
        <v>249</v>
      </c>
      <c r="AC45" s="295"/>
      <c r="AD45" s="229"/>
      <c r="AE45" s="295" t="s">
        <v>68</v>
      </c>
      <c r="AF45" s="295" t="s">
        <v>86</v>
      </c>
      <c r="AG45" s="229"/>
      <c r="AH45" s="295" t="s">
        <v>153</v>
      </c>
      <c r="AI45" s="295">
        <v>0</v>
      </c>
      <c r="AJ45" s="229"/>
      <c r="AK45" s="295" t="s">
        <v>663</v>
      </c>
      <c r="AL45" s="295" t="s">
        <v>222</v>
      </c>
      <c r="AM45" s="229"/>
      <c r="AN45" s="295" t="s">
        <v>14</v>
      </c>
      <c r="AO45" s="295">
        <v>1</v>
      </c>
      <c r="AP45" s="243"/>
      <c r="AQ45" s="295"/>
      <c r="AR45" s="290"/>
      <c r="AS45" s="243"/>
      <c r="AT45" s="295" t="s">
        <v>668</v>
      </c>
      <c r="AU45" s="290">
        <v>-5</v>
      </c>
      <c r="AV45" s="229"/>
      <c r="AW45" s="230"/>
      <c r="AX45" s="231"/>
      <c r="AY45" s="229"/>
      <c r="AZ45" s="295"/>
      <c r="BA45" s="295"/>
      <c r="BB45" s="229"/>
      <c r="BC45" s="295"/>
      <c r="BD45" s="295"/>
      <c r="BE45" s="229"/>
      <c r="BF45" s="295" t="s">
        <v>721</v>
      </c>
      <c r="BG45" s="295" t="s">
        <v>722</v>
      </c>
      <c r="BH45" s="229"/>
      <c r="BI45" s="295" t="s">
        <v>746</v>
      </c>
      <c r="BJ45" s="295">
        <v>200</v>
      </c>
      <c r="BK45" s="243"/>
      <c r="BL45" s="295" t="s">
        <v>402</v>
      </c>
      <c r="BM45" s="429" t="s">
        <v>410</v>
      </c>
      <c r="BN45" s="243"/>
      <c r="BO45" s="295" t="s">
        <v>6</v>
      </c>
      <c r="BP45" s="429">
        <v>50</v>
      </c>
      <c r="BQ45" s="229"/>
      <c r="BR45" s="295" t="s">
        <v>620</v>
      </c>
      <c r="BS45" s="295" t="s">
        <v>728</v>
      </c>
      <c r="BT45" s="243"/>
      <c r="BU45" s="295" t="s">
        <v>782</v>
      </c>
      <c r="BV45" s="290" t="s">
        <v>728</v>
      </c>
      <c r="BW45" s="243"/>
      <c r="BX45" s="295" t="s">
        <v>465</v>
      </c>
      <c r="BY45" s="290">
        <v>5.0000000000000001E-4</v>
      </c>
      <c r="BZ45" s="229"/>
      <c r="CA45" s="230"/>
      <c r="CB45" s="231"/>
      <c r="CC45" s="229"/>
      <c r="CD45" s="230" t="s">
        <v>831</v>
      </c>
      <c r="CE45" s="351">
        <v>2</v>
      </c>
      <c r="CF45" s="331"/>
      <c r="CG45" s="230"/>
      <c r="CH45" s="354"/>
      <c r="CI45" s="229"/>
      <c r="CJ45" s="230" t="s">
        <v>925</v>
      </c>
      <c r="CK45" s="354" t="s">
        <v>927</v>
      </c>
      <c r="CL45" s="243"/>
      <c r="CM45" s="230"/>
      <c r="CN45" s="354"/>
      <c r="CO45" s="243"/>
      <c r="CP45" s="295"/>
      <c r="CQ45" s="429"/>
      <c r="CR45" s="331"/>
      <c r="CS45" s="230" t="s">
        <v>619</v>
      </c>
      <c r="CT45" s="237" t="s">
        <v>655</v>
      </c>
      <c r="CU45" s="229"/>
      <c r="CV45" s="230" t="s">
        <v>727</v>
      </c>
      <c r="CW45" s="237" t="s">
        <v>104</v>
      </c>
      <c r="CX45" s="229"/>
      <c r="CY45" s="230" t="s">
        <v>643</v>
      </c>
      <c r="CZ45" s="231" t="s">
        <v>728</v>
      </c>
      <c r="DA45" s="331"/>
      <c r="DB45" s="230"/>
      <c r="DC45" s="237"/>
      <c r="DD45" s="331"/>
      <c r="DE45" s="230"/>
      <c r="DF45" s="237"/>
      <c r="DG45" s="331"/>
      <c r="DH45" s="230"/>
      <c r="DI45" s="237"/>
      <c r="DJ45" s="229"/>
      <c r="DK45" s="230" t="s">
        <v>356</v>
      </c>
      <c r="DL45" s="231">
        <v>1</v>
      </c>
      <c r="DM45" s="229"/>
      <c r="DN45" s="230" t="s">
        <v>131</v>
      </c>
      <c r="DO45" s="231">
        <v>20</v>
      </c>
      <c r="DP45" s="439"/>
      <c r="DQ45" s="440" t="s">
        <v>651</v>
      </c>
      <c r="DR45" s="441" t="s">
        <v>1272</v>
      </c>
      <c r="DS45" s="229"/>
      <c r="DT45" s="230"/>
      <c r="DU45" s="231"/>
      <c r="DV45" s="331"/>
      <c r="DW45" s="230"/>
      <c r="DX45" s="237"/>
      <c r="DY45" s="331"/>
      <c r="DZ45" s="230" t="s">
        <v>622</v>
      </c>
      <c r="EA45" s="231" t="s">
        <v>728</v>
      </c>
      <c r="EB45" s="331"/>
      <c r="EC45" s="230"/>
      <c r="ED45" s="237"/>
      <c r="EE45" s="331"/>
      <c r="EF45" s="230"/>
      <c r="EG45" s="237"/>
      <c r="EH45" s="229"/>
      <c r="EI45" s="230"/>
      <c r="EJ45" s="231"/>
      <c r="EK45" s="229"/>
      <c r="EL45" s="230"/>
      <c r="EM45" s="231"/>
      <c r="EN45" s="244"/>
      <c r="EO45" s="269" t="str">
        <f t="shared" si="44"/>
        <v>linaccel</v>
      </c>
      <c r="EP45" s="444" t="s">
        <v>1247</v>
      </c>
      <c r="EQ45" s="360" t="str">
        <f t="shared" si="200"/>
        <v/>
      </c>
      <c r="ER45" s="360" t="str">
        <f t="shared" si="201"/>
        <v/>
      </c>
      <c r="ES45" s="360" t="str">
        <f t="shared" si="202"/>
        <v/>
      </c>
      <c r="ET45" s="360" t="str">
        <f t="shared" si="203"/>
        <v/>
      </c>
      <c r="EU45" s="360" t="str">
        <f t="shared" si="204"/>
        <v/>
      </c>
      <c r="EV45" s="360" t="str">
        <f t="shared" si="205"/>
        <v/>
      </c>
      <c r="EW45" s="360" t="str">
        <f t="shared" si="206"/>
        <v/>
      </c>
      <c r="EX45" s="360" t="str">
        <f t="shared" si="207"/>
        <v/>
      </c>
      <c r="EY45" s="360" t="str">
        <f t="shared" si="208"/>
        <v/>
      </c>
      <c r="EZ45" s="360" t="str">
        <f t="shared" si="209"/>
        <v/>
      </c>
      <c r="FA45" s="360" t="str">
        <f t="shared" si="210"/>
        <v/>
      </c>
      <c r="FB45" s="360" t="str">
        <f t="shared" si="211"/>
        <v/>
      </c>
      <c r="FC45" s="360" t="str">
        <f t="shared" si="212"/>
        <v/>
      </c>
      <c r="FD45" s="360" t="str">
        <f t="shared" si="213"/>
        <v/>
      </c>
      <c r="FE45" s="360" t="str">
        <f t="shared" si="214"/>
        <v/>
      </c>
      <c r="FF45" s="360" t="str">
        <f t="shared" si="215"/>
        <v/>
      </c>
      <c r="FG45" s="360" t="str">
        <f t="shared" si="216"/>
        <v/>
      </c>
      <c r="FH45" s="360" t="str">
        <f t="shared" si="217"/>
        <v/>
      </c>
      <c r="FI45" s="360" t="str">
        <f t="shared" si="218"/>
        <v/>
      </c>
      <c r="FJ45" s="360" t="str">
        <f t="shared" si="219"/>
        <v/>
      </c>
      <c r="FK45" s="360" t="str">
        <f t="shared" si="220"/>
        <v/>
      </c>
      <c r="FL45" s="360" t="str">
        <f t="shared" si="221"/>
        <v/>
      </c>
      <c r="FM45" s="360" t="str">
        <f t="shared" si="222"/>
        <v/>
      </c>
      <c r="FN45" s="360" t="str">
        <f t="shared" si="223"/>
        <v/>
      </c>
      <c r="FO45" s="360" t="str">
        <f t="shared" si="224"/>
        <v/>
      </c>
      <c r="FP45" s="360" t="str">
        <f t="shared" si="225"/>
        <v/>
      </c>
      <c r="FQ45" s="360" t="str">
        <f t="shared" si="226"/>
        <v/>
      </c>
      <c r="FR45" s="360" t="str">
        <f t="shared" si="227"/>
        <v/>
      </c>
      <c r="FS45" s="360">
        <f t="shared" si="228"/>
        <v>6</v>
      </c>
      <c r="FT45" s="360" t="str">
        <f t="shared" si="45"/>
        <v/>
      </c>
      <c r="FU45" s="360" t="str">
        <f t="shared" si="229"/>
        <v/>
      </c>
      <c r="FV45" s="360" t="str">
        <f t="shared" si="230"/>
        <v/>
      </c>
      <c r="FW45" s="360" t="str">
        <f t="shared" si="231"/>
        <v/>
      </c>
      <c r="FX45" s="360" t="str">
        <f t="shared" si="232"/>
        <v/>
      </c>
      <c r="FY45" s="360" t="str">
        <f t="shared" si="233"/>
        <v/>
      </c>
      <c r="FZ45" s="360" t="str">
        <f t="shared" si="234"/>
        <v/>
      </c>
      <c r="GA45" s="360" t="str">
        <f t="shared" si="235"/>
        <v/>
      </c>
      <c r="GB45" s="360" t="str">
        <f t="shared" si="236"/>
        <v/>
      </c>
      <c r="GC45" s="360" t="str">
        <f t="shared" si="237"/>
        <v/>
      </c>
      <c r="GD45" s="360">
        <f t="shared" si="238"/>
        <v>17</v>
      </c>
      <c r="GE45" s="360" t="str">
        <f t="shared" si="239"/>
        <v/>
      </c>
      <c r="GF45" s="360" t="str">
        <f t="shared" si="240"/>
        <v/>
      </c>
      <c r="GG45" s="360" t="str">
        <f t="shared" si="241"/>
        <v/>
      </c>
      <c r="GH45" s="360" t="str">
        <f t="shared" si="242"/>
        <v/>
      </c>
      <c r="GI45" s="360" t="str">
        <f t="shared" si="243"/>
        <v/>
      </c>
      <c r="GJ45" s="360" t="str">
        <f t="shared" si="244"/>
        <v/>
      </c>
      <c r="GK45" s="444" t="s">
        <v>1247</v>
      </c>
      <c r="GL45" s="361" t="str">
        <f t="shared" si="46"/>
        <v>-</v>
      </c>
      <c r="GM45" s="361" t="str">
        <f t="shared" si="47"/>
        <v>-</v>
      </c>
      <c r="GN45" s="361" t="str">
        <f t="shared" si="48"/>
        <v>-</v>
      </c>
      <c r="GO45" s="361" t="str">
        <f t="shared" si="49"/>
        <v>-</v>
      </c>
      <c r="GP45" s="361" t="str">
        <f t="shared" si="50"/>
        <v>-</v>
      </c>
      <c r="GQ45" s="361" t="str">
        <f t="shared" si="51"/>
        <v>-</v>
      </c>
      <c r="GR45" s="361" t="str">
        <f t="shared" si="52"/>
        <v>-</v>
      </c>
      <c r="GS45" s="361" t="str">
        <f t="shared" si="53"/>
        <v>-</v>
      </c>
      <c r="GT45" s="361" t="str">
        <f t="shared" si="54"/>
        <v>-</v>
      </c>
      <c r="GU45" s="361" t="str">
        <f t="shared" si="55"/>
        <v>-</v>
      </c>
      <c r="GV45" s="361" t="str">
        <f t="shared" si="56"/>
        <v>-</v>
      </c>
      <c r="GW45" s="361" t="str">
        <f t="shared" si="57"/>
        <v>-</v>
      </c>
      <c r="GX45" s="361" t="str">
        <f t="shared" si="58"/>
        <v>-</v>
      </c>
      <c r="GY45" s="361" t="str">
        <f t="shared" si="59"/>
        <v>-</v>
      </c>
      <c r="GZ45" s="361" t="str">
        <f t="shared" si="60"/>
        <v>-</v>
      </c>
      <c r="HA45" s="361" t="str">
        <f t="shared" si="61"/>
        <v>-</v>
      </c>
      <c r="HB45" s="361" t="str">
        <f t="shared" si="62"/>
        <v>-</v>
      </c>
      <c r="HC45" s="361" t="str">
        <f t="shared" si="63"/>
        <v>-</v>
      </c>
      <c r="HD45" s="361" t="str">
        <f t="shared" si="64"/>
        <v>-</v>
      </c>
      <c r="HE45" s="361" t="str">
        <f t="shared" si="65"/>
        <v>-</v>
      </c>
      <c r="HF45" s="361" t="str">
        <f t="shared" si="66"/>
        <v>-</v>
      </c>
      <c r="HG45" s="361" t="str">
        <f t="shared" si="67"/>
        <v>-</v>
      </c>
      <c r="HH45" s="361" t="str">
        <f t="shared" si="68"/>
        <v>-</v>
      </c>
      <c r="HI45" s="361" t="str">
        <f t="shared" si="69"/>
        <v>-</v>
      </c>
      <c r="HJ45" s="361" t="str">
        <f t="shared" si="70"/>
        <v>-</v>
      </c>
      <c r="HK45" s="361" t="str">
        <f t="shared" si="71"/>
        <v>-</v>
      </c>
      <c r="HL45" s="361" t="str">
        <f t="shared" si="72"/>
        <v>-</v>
      </c>
      <c r="HM45" s="361" t="str">
        <f t="shared" si="73"/>
        <v>-</v>
      </c>
      <c r="HN45" s="361" t="str">
        <f t="shared" si="74"/>
        <v>ncol_r</v>
      </c>
      <c r="HO45" s="361" t="str">
        <f t="shared" si="75"/>
        <v>-</v>
      </c>
      <c r="HP45" s="361" t="str">
        <f t="shared" si="76"/>
        <v>-</v>
      </c>
      <c r="HQ45" s="361" t="str">
        <f t="shared" si="77"/>
        <v>-</v>
      </c>
      <c r="HR45" s="361" t="str">
        <f t="shared" si="78"/>
        <v>-</v>
      </c>
      <c r="HS45" s="361" t="str">
        <f t="shared" si="79"/>
        <v>-</v>
      </c>
      <c r="HT45" s="361" t="str">
        <f t="shared" si="80"/>
        <v>-</v>
      </c>
      <c r="HU45" s="361" t="str">
        <f t="shared" si="81"/>
        <v>-</v>
      </c>
      <c r="HV45" s="361" t="str">
        <f t="shared" si="82"/>
        <v>-</v>
      </c>
      <c r="HW45" s="361" t="str">
        <f t="shared" si="83"/>
        <v>-</v>
      </c>
      <c r="HX45" s="361" t="str">
        <f t="shared" si="84"/>
        <v>-</v>
      </c>
      <c r="HY45" s="361" t="str">
        <f t="shared" si="85"/>
        <v>ncol_r</v>
      </c>
      <c r="HZ45" s="361" t="str">
        <f t="shared" si="86"/>
        <v>-</v>
      </c>
      <c r="IA45" s="361" t="str">
        <f t="shared" si="87"/>
        <v>-</v>
      </c>
      <c r="IB45" s="361" t="str">
        <f t="shared" si="88"/>
        <v>-</v>
      </c>
      <c r="IC45" s="361" t="str">
        <f t="shared" si="89"/>
        <v>-</v>
      </c>
      <c r="ID45" s="361" t="str">
        <f t="shared" si="90"/>
        <v>-</v>
      </c>
      <c r="IE45" s="361" t="str">
        <f t="shared" si="91"/>
        <v>-</v>
      </c>
      <c r="IF45" s="444" t="s">
        <v>1247</v>
      </c>
      <c r="IG45" s="56" t="str">
        <f t="shared" si="245"/>
        <v>-</v>
      </c>
      <c r="IH45" s="56" t="str">
        <f t="shared" si="246"/>
        <v>-</v>
      </c>
      <c r="II45" s="56" t="str">
        <f t="shared" si="247"/>
        <v>-</v>
      </c>
      <c r="IJ45" s="56" t="str">
        <f t="shared" si="248"/>
        <v>-</v>
      </c>
      <c r="IK45" s="56" t="str">
        <f t="shared" si="92"/>
        <v>-</v>
      </c>
      <c r="IL45" s="56" t="str">
        <f t="shared" si="93"/>
        <v>-</v>
      </c>
      <c r="IM45" s="56" t="str">
        <f t="shared" si="94"/>
        <v>-</v>
      </c>
      <c r="IN45" s="56" t="str">
        <f t="shared" si="95"/>
        <v>-</v>
      </c>
      <c r="IO45" s="56" t="str">
        <f t="shared" si="96"/>
        <v>-</v>
      </c>
      <c r="IP45" s="56" t="str">
        <f t="shared" si="97"/>
        <v>-</v>
      </c>
      <c r="IQ45" s="56" t="str">
        <f t="shared" si="98"/>
        <v>-</v>
      </c>
      <c r="IR45" s="56" t="str">
        <f t="shared" si="99"/>
        <v>-</v>
      </c>
      <c r="IS45" s="56" t="str">
        <f t="shared" si="100"/>
        <v>-</v>
      </c>
      <c r="IT45" s="56" t="str">
        <f t="shared" si="101"/>
        <v>-</v>
      </c>
      <c r="IU45" s="56" t="str">
        <f t="shared" si="102"/>
        <v>-</v>
      </c>
      <c r="IV45" s="56" t="str">
        <f t="shared" si="103"/>
        <v>-</v>
      </c>
      <c r="IW45" s="56" t="str">
        <f t="shared" si="104"/>
        <v>-</v>
      </c>
      <c r="IX45" s="56" t="str">
        <f t="shared" si="105"/>
        <v>-</v>
      </c>
      <c r="IY45" s="56" t="str">
        <f t="shared" si="106"/>
        <v>-</v>
      </c>
      <c r="IZ45" s="56" t="str">
        <f t="shared" si="107"/>
        <v>-</v>
      </c>
      <c r="JA45" s="56" t="str">
        <f t="shared" si="108"/>
        <v>-</v>
      </c>
      <c r="JB45" s="56" t="str">
        <f t="shared" si="109"/>
        <v>-</v>
      </c>
      <c r="JC45" s="56" t="str">
        <f t="shared" si="110"/>
        <v>-</v>
      </c>
      <c r="JD45" s="56" t="str">
        <f t="shared" si="111"/>
        <v>-</v>
      </c>
      <c r="JE45" s="56" t="str">
        <f t="shared" si="112"/>
        <v>-</v>
      </c>
      <c r="JF45" s="56" t="str">
        <f t="shared" si="113"/>
        <v>-</v>
      </c>
      <c r="JG45" s="56" t="str">
        <f t="shared" si="114"/>
        <v>-</v>
      </c>
      <c r="JH45" s="56" t="str">
        <f t="shared" si="115"/>
        <v>-</v>
      </c>
      <c r="JI45" s="56">
        <f t="shared" si="116"/>
        <v>200</v>
      </c>
      <c r="JJ45" s="56" t="str">
        <f t="shared" si="117"/>
        <v>-</v>
      </c>
      <c r="JK45" s="56" t="str">
        <f t="shared" si="118"/>
        <v>-</v>
      </c>
      <c r="JL45" s="56" t="str">
        <f t="shared" si="119"/>
        <v>-</v>
      </c>
      <c r="JM45" s="56" t="str">
        <f t="shared" si="120"/>
        <v>-</v>
      </c>
      <c r="JN45" s="56" t="str">
        <f t="shared" si="121"/>
        <v>-</v>
      </c>
      <c r="JO45" s="56" t="str">
        <f t="shared" si="122"/>
        <v>-</v>
      </c>
      <c r="JP45" s="56" t="str">
        <f t="shared" si="123"/>
        <v>-</v>
      </c>
      <c r="JQ45" s="56" t="str">
        <f t="shared" si="124"/>
        <v>-</v>
      </c>
      <c r="JR45" s="56" t="str">
        <f t="shared" si="125"/>
        <v>-</v>
      </c>
      <c r="JS45" s="56" t="str">
        <f t="shared" si="126"/>
        <v>-</v>
      </c>
      <c r="JT45" s="56">
        <f t="shared" si="127"/>
        <v>78</v>
      </c>
      <c r="JU45" s="56" t="str">
        <f t="shared" si="128"/>
        <v>-</v>
      </c>
      <c r="JV45" s="56" t="str">
        <f t="shared" si="129"/>
        <v>-</v>
      </c>
      <c r="JW45" s="56" t="str">
        <f t="shared" si="130"/>
        <v>-</v>
      </c>
      <c r="JX45" s="56" t="str">
        <f t="shared" si="131"/>
        <v>-</v>
      </c>
      <c r="JY45" s="56" t="str">
        <f t="shared" si="132"/>
        <v>-</v>
      </c>
      <c r="JZ45" s="56" t="str">
        <f t="shared" si="133"/>
        <v>-</v>
      </c>
      <c r="KA45" s="444" t="s">
        <v>1247</v>
      </c>
      <c r="KB45" s="360">
        <f>IF(ISNUMBER(INDEX($EQ$15:$GK$521,$B45,EO$11)),MAX(KB$14:KB44)+1,0)</f>
        <v>0</v>
      </c>
      <c r="KC45" s="360">
        <f t="shared" si="249"/>
        <v>365</v>
      </c>
      <c r="KD45" s="373" t="s">
        <v>2</v>
      </c>
      <c r="KE45" s="391" t="str">
        <f t="shared" si="134"/>
        <v/>
      </c>
      <c r="KF45" s="302" t="str">
        <f t="shared" si="135"/>
        <v/>
      </c>
      <c r="KG45" s="69"/>
      <c r="KH45" s="391" t="str">
        <f t="shared" si="136"/>
        <v/>
      </c>
      <c r="KI45" s="302" t="str">
        <f t="shared" si="137"/>
        <v/>
      </c>
      <c r="KJ45" s="69"/>
      <c r="KK45" s="391" t="str">
        <f t="shared" si="138"/>
        <v/>
      </c>
      <c r="KL45" s="302" t="str">
        <f t="shared" si="139"/>
        <v/>
      </c>
      <c r="KM45" s="69"/>
      <c r="KN45" s="391" t="str">
        <f t="shared" si="140"/>
        <v/>
      </c>
      <c r="KO45" s="302" t="str">
        <f t="shared" si="141"/>
        <v/>
      </c>
      <c r="KP45" s="69"/>
      <c r="KQ45" s="391" t="str">
        <f t="shared" si="142"/>
        <v/>
      </c>
      <c r="KR45" s="302" t="str">
        <f t="shared" si="143"/>
        <v/>
      </c>
      <c r="KS45" s="69"/>
      <c r="KT45" s="391" t="str">
        <f t="shared" si="144"/>
        <v/>
      </c>
      <c r="KU45" s="302" t="str">
        <f t="shared" si="145"/>
        <v/>
      </c>
      <c r="KV45" s="69"/>
      <c r="KW45" s="391" t="str">
        <f t="shared" si="146"/>
        <v/>
      </c>
      <c r="KX45" s="302" t="str">
        <f t="shared" si="147"/>
        <v/>
      </c>
      <c r="KY45" s="69"/>
      <c r="KZ45" s="283" t="str">
        <f t="shared" si="148"/>
        <v/>
      </c>
      <c r="LA45" s="26"/>
      <c r="LB45" s="246" t="s">
        <v>1284</v>
      </c>
      <c r="LC45" s="246" t="s">
        <v>895</v>
      </c>
      <c r="LD45" s="246"/>
      <c r="LE45" s="246" t="s">
        <v>1207</v>
      </c>
      <c r="LF45" s="246"/>
      <c r="LG45" s="246"/>
      <c r="LH45" s="246"/>
      <c r="LI45" s="305"/>
      <c r="LJ45" s="305"/>
      <c r="LK45" s="305"/>
      <c r="LL45" s="305"/>
      <c r="LM45" s="305"/>
      <c r="LN45" s="63"/>
      <c r="LO45" s="251">
        <f t="shared" si="149"/>
        <v>31</v>
      </c>
      <c r="LP45" s="251">
        <f t="shared" si="150"/>
        <v>31</v>
      </c>
      <c r="LQ45" s="251">
        <f t="shared" si="151"/>
        <v>0</v>
      </c>
      <c r="LR45" s="251">
        <f t="shared" si="152"/>
        <v>31</v>
      </c>
      <c r="LS45" s="251">
        <f t="shared" si="153"/>
        <v>0</v>
      </c>
      <c r="LT45" s="251">
        <f t="shared" si="154"/>
        <v>0</v>
      </c>
      <c r="LU45" s="251">
        <f t="shared" si="155"/>
        <v>0</v>
      </c>
      <c r="LV45" s="251">
        <f t="shared" si="156"/>
        <v>0</v>
      </c>
      <c r="LW45" s="251">
        <f t="shared" si="157"/>
        <v>0</v>
      </c>
      <c r="LX45" s="251">
        <f t="shared" si="158"/>
        <v>0</v>
      </c>
      <c r="LY45" s="251">
        <f t="shared" si="159"/>
        <v>0</v>
      </c>
      <c r="LZ45" s="251">
        <f t="shared" si="160"/>
        <v>0</v>
      </c>
      <c r="MA45" s="63">
        <f t="shared" si="161"/>
        <v>1</v>
      </c>
      <c r="MB45" s="63">
        <f t="shared" si="162"/>
        <v>0</v>
      </c>
      <c r="MC45" s="63">
        <f t="shared" si="251"/>
        <v>31</v>
      </c>
      <c r="MD45" s="63">
        <f t="shared" si="250"/>
        <v>31</v>
      </c>
      <c r="ME45" s="63" t="str">
        <f t="shared" si="163"/>
        <v>delv_r</v>
      </c>
      <c r="MF45" s="315" t="e">
        <f t="shared" si="164"/>
        <v>#N/A</v>
      </c>
      <c r="MG45" s="315">
        <f>IF(ISNUMBER(MATCH(EO45,$ME$15:$ME$520,0)),0,MAX(MG$14:MG44)+1)</f>
        <v>9</v>
      </c>
      <c r="MH45" s="315" t="str">
        <f t="shared" si="165"/>
        <v/>
      </c>
      <c r="MI45" s="470">
        <f t="shared" si="166"/>
        <v>31</v>
      </c>
      <c r="MJ45" s="471"/>
      <c r="MK45" s="472" t="str">
        <f t="shared" si="167"/>
        <v>20_Triangular Mesh_DIV</v>
      </c>
      <c r="ML45" s="473" t="s">
        <v>635</v>
      </c>
      <c r="MM45" s="316"/>
      <c r="MN45" s="26">
        <f>IF(IF(ISNUMBER(SEARCH("flopy",MP45))=TRUE,1,0)=1,MAX(MN$15:MN44)+1,"")</f>
        <v>25</v>
      </c>
      <c r="MO45" s="238"/>
      <c r="MP45" s="411" t="s">
        <v>1133</v>
      </c>
      <c r="MQ45" s="26">
        <f>IF(IF(ISNUMBER(SEARCH("flopy",MS45))=TRUE,1,0)=1,MAX(MQ$15:MQ44)+1,"")</f>
        <v>30</v>
      </c>
      <c r="MR45" s="238"/>
      <c r="MS45" s="411" t="s">
        <v>978</v>
      </c>
      <c r="MT45" s="59"/>
      <c r="MU45" s="26" t="str">
        <f>IF(IF(ISNUMBER(SEARCH("flopy",MW45))=TRUE,1,0)=1,MAX(MU$15:MU44)+1,"")</f>
        <v/>
      </c>
      <c r="MV45" s="238" t="str">
        <f t="shared" si="252"/>
        <v/>
      </c>
      <c r="MW45" s="411"/>
      <c r="MX45" s="59"/>
      <c r="MY45" s="59"/>
      <c r="MZ45" s="59"/>
      <c r="NA45" s="59"/>
      <c r="NB45" s="26" t="s">
        <v>2</v>
      </c>
      <c r="NC45" s="59"/>
      <c r="ND45" s="59"/>
      <c r="NE45" s="59"/>
      <c r="NF45" s="59"/>
      <c r="NG45" s="59"/>
      <c r="NH45" s="59"/>
      <c r="NI45" s="59"/>
      <c r="NJ45" s="59"/>
      <c r="NK45" s="26" t="s">
        <v>2</v>
      </c>
      <c r="NL45" s="453" t="s">
        <v>356</v>
      </c>
      <c r="NM45" s="307" t="s">
        <v>2</v>
      </c>
      <c r="NN45" s="59"/>
      <c r="NO45" s="203"/>
      <c r="NP45" s="203"/>
      <c r="NQ45" s="203"/>
      <c r="NR45" s="18"/>
      <c r="NS45" s="18"/>
      <c r="NT45" s="18"/>
      <c r="NU45" s="18"/>
      <c r="NV45" s="18"/>
      <c r="NW45" s="18"/>
      <c r="NX45" s="18"/>
      <c r="NY45" s="18"/>
      <c r="NZ45" s="18"/>
      <c r="OA45" s="18"/>
      <c r="OB45" s="18"/>
      <c r="OC45" s="18"/>
      <c r="OD45" s="81"/>
      <c r="OE45" s="172">
        <v>1.0202892321767827</v>
      </c>
      <c r="OF45" s="111">
        <v>840.8</v>
      </c>
      <c r="OG45" s="112">
        <v>836.45925559270609</v>
      </c>
      <c r="OH45" s="102">
        <v>2.9999902248382999</v>
      </c>
      <c r="OI45" s="115">
        <v>840.1558</v>
      </c>
      <c r="OJ45" s="131">
        <v>40</v>
      </c>
      <c r="OK45" s="162">
        <v>1.0202899999999999</v>
      </c>
      <c r="OL45" s="123">
        <v>835.4</v>
      </c>
      <c r="OM45" s="168"/>
      <c r="ON45" s="127"/>
      <c r="OO45" s="107"/>
      <c r="OP45" s="107"/>
      <c r="OQ45" s="135"/>
      <c r="OR45" s="110">
        <f t="shared" si="253"/>
        <v>1.0202899999999999</v>
      </c>
      <c r="OS45" s="109">
        <f t="shared" si="258"/>
        <v>1.0202899999999999</v>
      </c>
      <c r="OT45" s="110">
        <v>1.0202892321767827</v>
      </c>
      <c r="OU45" s="143">
        <f t="shared" si="254"/>
        <v>1.0202899999999999</v>
      </c>
      <c r="OV45" s="143">
        <f t="shared" si="255"/>
        <v>24.486959999999996</v>
      </c>
      <c r="OW45" s="143">
        <f t="shared" si="256"/>
        <v>1469.2175999999997</v>
      </c>
      <c r="OX45" s="143">
        <f t="shared" si="257"/>
        <v>1469.2175999999997</v>
      </c>
      <c r="OY45" s="81"/>
      <c r="OZ45" s="59"/>
      <c r="PA45" s="251" t="str">
        <f t="shared" si="168"/>
        <v/>
      </c>
      <c r="PB45" s="251" t="str">
        <f t="shared" si="169"/>
        <v/>
      </c>
      <c r="PC45" s="251" t="str">
        <f t="shared" si="170"/>
        <v/>
      </c>
      <c r="PD45" s="251" t="str">
        <f t="shared" si="171"/>
        <v/>
      </c>
      <c r="PE45" s="251" t="str">
        <f t="shared" si="172"/>
        <v/>
      </c>
      <c r="PF45" s="251" t="str">
        <f t="shared" si="173"/>
        <v/>
      </c>
      <c r="PG45" s="251" t="str">
        <f t="shared" si="174"/>
        <v/>
      </c>
      <c r="PH45" s="251" t="str">
        <f t="shared" si="175"/>
        <v/>
      </c>
      <c r="PI45" s="251" t="str">
        <f t="shared" si="176"/>
        <v/>
      </c>
      <c r="PJ45" s="251" t="str">
        <f t="shared" si="177"/>
        <v/>
      </c>
      <c r="PK45" s="251" t="str">
        <f t="shared" si="178"/>
        <v/>
      </c>
      <c r="PL45" s="251" t="str">
        <f t="shared" si="179"/>
        <v/>
      </c>
      <c r="PM45" s="251" t="str">
        <f t="shared" si="180"/>
        <v/>
      </c>
      <c r="PN45" s="251" t="str">
        <f t="shared" si="181"/>
        <v/>
      </c>
      <c r="PO45" s="251" t="str">
        <f t="shared" si="182"/>
        <v/>
      </c>
      <c r="PP45" s="251" t="str">
        <f t="shared" si="183"/>
        <v/>
      </c>
      <c r="PQ45" s="251" t="str">
        <f t="shared" si="184"/>
        <v/>
      </c>
      <c r="PR45" s="251" t="str">
        <f t="shared" si="185"/>
        <v/>
      </c>
      <c r="PS45" s="251" t="str">
        <f t="shared" si="186"/>
        <v/>
      </c>
      <c r="PT45" s="251" t="str">
        <f t="shared" si="187"/>
        <v/>
      </c>
      <c r="PU45" s="251" t="str">
        <f t="shared" si="188"/>
        <v/>
      </c>
      <c r="PV45" s="251" t="str">
        <f t="shared" si="189"/>
        <v/>
      </c>
      <c r="PW45" s="251" t="str">
        <f t="shared" si="190"/>
        <v/>
      </c>
      <c r="PX45" s="251" t="str">
        <f t="shared" si="191"/>
        <v/>
      </c>
      <c r="PY45" s="251" t="str">
        <f t="shared" si="192"/>
        <v/>
      </c>
      <c r="PZ45" s="251" t="str">
        <f t="shared" si="193"/>
        <v/>
      </c>
      <c r="QA45" s="251" t="str">
        <f t="shared" si="194"/>
        <v/>
      </c>
      <c r="QB45" s="251" t="str">
        <f t="shared" si="195"/>
        <v/>
      </c>
      <c r="QC45" s="251" t="str">
        <f t="shared" si="196"/>
        <v/>
      </c>
      <c r="QD45" s="251" t="str">
        <f t="shared" si="197"/>
        <v/>
      </c>
      <c r="QE45" s="251" t="str">
        <f t="shared" si="198"/>
        <v/>
      </c>
      <c r="QF45" s="63">
        <f t="shared" si="199"/>
        <v>0</v>
      </c>
      <c r="QG45" s="26" t="s">
        <v>2</v>
      </c>
      <c r="QH45" s="59"/>
      <c r="QI45" s="59"/>
      <c r="QJ45" s="59"/>
      <c r="QK45" s="59"/>
      <c r="QL45" s="59"/>
      <c r="QM45" s="59"/>
      <c r="QN45" s="59"/>
    </row>
    <row r="46" spans="1:456" s="3" customFormat="1" ht="6" customHeight="1" x14ac:dyDescent="0.15">
      <c r="A46" s="68"/>
      <c r="B46" s="447">
        <f t="shared" si="43"/>
        <v>32</v>
      </c>
      <c r="C46" s="74" t="s">
        <v>908</v>
      </c>
      <c r="D46" s="339" t="s">
        <v>918</v>
      </c>
      <c r="E46" s="59"/>
      <c r="F46" s="229"/>
      <c r="G46" s="295" t="s">
        <v>34</v>
      </c>
      <c r="H46" s="295" t="s">
        <v>64</v>
      </c>
      <c r="I46" s="229"/>
      <c r="J46" s="295" t="s">
        <v>25</v>
      </c>
      <c r="K46" s="295"/>
      <c r="L46" s="229"/>
      <c r="M46" s="295" t="s">
        <v>896</v>
      </c>
      <c r="N46" s="295" t="s">
        <v>85</v>
      </c>
      <c r="O46" s="229"/>
      <c r="P46" s="295" t="s">
        <v>35</v>
      </c>
      <c r="Q46" s="295">
        <v>1</v>
      </c>
      <c r="R46" s="229"/>
      <c r="S46" s="295"/>
      <c r="T46" s="295"/>
      <c r="U46" s="229"/>
      <c r="V46" s="295"/>
      <c r="W46" s="295"/>
      <c r="X46" s="229"/>
      <c r="Y46" s="295"/>
      <c r="Z46" s="295"/>
      <c r="AA46" s="229"/>
      <c r="AB46" s="295" t="s">
        <v>250</v>
      </c>
      <c r="AC46" s="295" t="s">
        <v>251</v>
      </c>
      <c r="AD46" s="229"/>
      <c r="AE46" s="295" t="s">
        <v>137</v>
      </c>
      <c r="AF46" s="295">
        <v>-1</v>
      </c>
      <c r="AG46" s="229"/>
      <c r="AH46" s="295" t="s">
        <v>6</v>
      </c>
      <c r="AI46" s="295" t="s">
        <v>289</v>
      </c>
      <c r="AJ46" s="229"/>
      <c r="AK46" s="295" t="s">
        <v>139</v>
      </c>
      <c r="AL46" s="295">
        <f>AL11</f>
        <v>1</v>
      </c>
      <c r="AM46" s="229"/>
      <c r="AN46" s="295" t="s">
        <v>208</v>
      </c>
      <c r="AO46" s="295">
        <v>9.9999999999999995E-7</v>
      </c>
      <c r="AP46" s="243"/>
      <c r="AQ46" s="295"/>
      <c r="AR46" s="290"/>
      <c r="AS46" s="243"/>
      <c r="AT46" s="295" t="s">
        <v>456</v>
      </c>
      <c r="AU46" s="290" t="s">
        <v>673</v>
      </c>
      <c r="AV46" s="229"/>
      <c r="AW46" s="230"/>
      <c r="AX46" s="231"/>
      <c r="AY46" s="229"/>
      <c r="AZ46" s="295"/>
      <c r="BA46" s="295"/>
      <c r="BB46" s="229"/>
      <c r="BC46" s="295"/>
      <c r="BD46" s="295"/>
      <c r="BE46" s="229"/>
      <c r="BF46" s="295" t="s">
        <v>763</v>
      </c>
      <c r="BG46" s="295" t="s">
        <v>177</v>
      </c>
      <c r="BH46" s="229"/>
      <c r="BI46" s="295" t="s">
        <v>747</v>
      </c>
      <c r="BJ46" s="295">
        <v>200</v>
      </c>
      <c r="BK46" s="243"/>
      <c r="BL46" s="295" t="s">
        <v>6</v>
      </c>
      <c r="BM46" s="429">
        <v>40</v>
      </c>
      <c r="BN46" s="243"/>
      <c r="BO46" s="295"/>
      <c r="BP46" s="429"/>
      <c r="BQ46" s="229"/>
      <c r="BR46" s="295"/>
      <c r="BS46" s="295"/>
      <c r="BT46" s="243"/>
      <c r="BU46" s="295"/>
      <c r="BV46" s="290"/>
      <c r="BW46" s="243"/>
      <c r="BX46" s="295"/>
      <c r="BY46" s="290"/>
      <c r="BZ46" s="229"/>
      <c r="CA46" s="230"/>
      <c r="CB46" s="231"/>
      <c r="CC46" s="229"/>
      <c r="CD46" s="230"/>
      <c r="CE46" s="351"/>
      <c r="CF46" s="331"/>
      <c r="CG46" s="230"/>
      <c r="CH46" s="354"/>
      <c r="CI46" s="229"/>
      <c r="CJ46" s="230"/>
      <c r="CK46" s="354"/>
      <c r="CL46" s="243"/>
      <c r="CM46" s="230"/>
      <c r="CN46" s="354"/>
      <c r="CO46" s="243"/>
      <c r="CP46" s="295"/>
      <c r="CQ46" s="429"/>
      <c r="CR46" s="331"/>
      <c r="CS46" s="230" t="s">
        <v>655</v>
      </c>
      <c r="CT46" s="237" t="s">
        <v>728</v>
      </c>
      <c r="CU46" s="229"/>
      <c r="CV46" s="230" t="s">
        <v>619</v>
      </c>
      <c r="CW46" s="237" t="s">
        <v>728</v>
      </c>
      <c r="CX46" s="331"/>
      <c r="CY46" s="332"/>
      <c r="CZ46" s="333"/>
      <c r="DA46" s="331"/>
      <c r="DB46" s="332"/>
      <c r="DC46" s="333"/>
      <c r="DD46" s="331"/>
      <c r="DE46" s="332"/>
      <c r="DF46" s="333"/>
      <c r="DG46" s="331"/>
      <c r="DH46" s="332"/>
      <c r="DI46" s="333"/>
      <c r="DJ46" s="229"/>
      <c r="DK46" s="230" t="s">
        <v>1</v>
      </c>
      <c r="DL46" s="231">
        <v>3</v>
      </c>
      <c r="DM46" s="229"/>
      <c r="DN46" s="230" t="s">
        <v>351</v>
      </c>
      <c r="DO46" s="231">
        <v>1</v>
      </c>
      <c r="DP46" s="439"/>
      <c r="DQ46" s="440" t="s">
        <v>643</v>
      </c>
      <c r="DR46" s="231" t="s">
        <v>728</v>
      </c>
      <c r="DS46" s="229"/>
      <c r="DT46" s="230" t="s">
        <v>1269</v>
      </c>
      <c r="DU46" s="231" t="s">
        <v>728</v>
      </c>
      <c r="DV46" s="331"/>
      <c r="DW46" s="332"/>
      <c r="DX46" s="333"/>
      <c r="DY46" s="331"/>
      <c r="DZ46" s="230" t="s">
        <v>620</v>
      </c>
      <c r="EA46" s="231" t="s">
        <v>728</v>
      </c>
      <c r="EB46" s="331"/>
      <c r="EC46" s="332"/>
      <c r="ED46" s="333"/>
      <c r="EE46" s="331"/>
      <c r="EF46" s="332"/>
      <c r="EG46" s="333"/>
      <c r="EH46" s="229"/>
      <c r="EI46" s="230"/>
      <c r="EJ46" s="231"/>
      <c r="EK46" s="229"/>
      <c r="EL46" s="230"/>
      <c r="EM46" s="231"/>
      <c r="EN46" s="244"/>
      <c r="EO46" s="269" t="str">
        <f t="shared" si="44"/>
        <v/>
      </c>
      <c r="EP46" s="444" t="s">
        <v>1247</v>
      </c>
      <c r="EQ46" s="360" t="str">
        <f t="shared" si="200"/>
        <v/>
      </c>
      <c r="ER46" s="360" t="str">
        <f t="shared" si="201"/>
        <v/>
      </c>
      <c r="ES46" s="360" t="str">
        <f t="shared" si="202"/>
        <v/>
      </c>
      <c r="ET46" s="360" t="str">
        <f t="shared" si="203"/>
        <v/>
      </c>
      <c r="EU46" s="360" t="str">
        <f t="shared" si="204"/>
        <v/>
      </c>
      <c r="EV46" s="360" t="str">
        <f t="shared" si="205"/>
        <v/>
      </c>
      <c r="EW46" s="360" t="str">
        <f t="shared" si="206"/>
        <v/>
      </c>
      <c r="EX46" s="360" t="str">
        <f t="shared" si="207"/>
        <v/>
      </c>
      <c r="EY46" s="360" t="str">
        <f t="shared" si="208"/>
        <v/>
      </c>
      <c r="EZ46" s="360" t="str">
        <f t="shared" si="209"/>
        <v/>
      </c>
      <c r="FA46" s="360" t="str">
        <f t="shared" si="210"/>
        <v/>
      </c>
      <c r="FB46" s="360" t="str">
        <f t="shared" si="211"/>
        <v/>
      </c>
      <c r="FC46" s="360" t="str">
        <f t="shared" si="212"/>
        <v/>
      </c>
      <c r="FD46" s="360" t="str">
        <f t="shared" si="213"/>
        <v/>
      </c>
      <c r="FE46" s="360" t="str">
        <f t="shared" si="214"/>
        <v/>
      </c>
      <c r="FF46" s="360" t="str">
        <f t="shared" si="215"/>
        <v/>
      </c>
      <c r="FG46" s="360" t="str">
        <f t="shared" si="216"/>
        <v/>
      </c>
      <c r="FH46" s="360" t="str">
        <f t="shared" si="217"/>
        <v/>
      </c>
      <c r="FI46" s="360" t="str">
        <f t="shared" si="218"/>
        <v/>
      </c>
      <c r="FJ46" s="360" t="str">
        <f t="shared" si="219"/>
        <v/>
      </c>
      <c r="FK46" s="360" t="str">
        <f t="shared" si="220"/>
        <v/>
      </c>
      <c r="FL46" s="360" t="str">
        <f t="shared" si="221"/>
        <v/>
      </c>
      <c r="FM46" s="360" t="str">
        <f t="shared" si="222"/>
        <v/>
      </c>
      <c r="FN46" s="360" t="str">
        <f t="shared" si="223"/>
        <v/>
      </c>
      <c r="FO46" s="360" t="str">
        <f t="shared" si="224"/>
        <v/>
      </c>
      <c r="FP46" s="360" t="str">
        <f t="shared" si="225"/>
        <v/>
      </c>
      <c r="FQ46" s="360" t="str">
        <f t="shared" si="226"/>
        <v/>
      </c>
      <c r="FR46" s="360" t="str">
        <f t="shared" si="227"/>
        <v/>
      </c>
      <c r="FS46" s="360">
        <f t="shared" si="228"/>
        <v>12</v>
      </c>
      <c r="FT46" s="360" t="str">
        <f t="shared" si="45"/>
        <v/>
      </c>
      <c r="FU46" s="360" t="str">
        <f t="shared" si="229"/>
        <v/>
      </c>
      <c r="FV46" s="360" t="str">
        <f t="shared" si="230"/>
        <v/>
      </c>
      <c r="FW46" s="360" t="str">
        <f t="shared" si="231"/>
        <v/>
      </c>
      <c r="FX46" s="360" t="str">
        <f t="shared" si="232"/>
        <v/>
      </c>
      <c r="FY46" s="360" t="str">
        <f t="shared" si="233"/>
        <v/>
      </c>
      <c r="FZ46" s="360" t="str">
        <f t="shared" si="234"/>
        <v/>
      </c>
      <c r="GA46" s="360" t="str">
        <f t="shared" si="235"/>
        <v/>
      </c>
      <c r="GB46" s="360" t="str">
        <f t="shared" si="236"/>
        <v/>
      </c>
      <c r="GC46" s="360" t="str">
        <f t="shared" si="237"/>
        <v/>
      </c>
      <c r="GD46" s="360">
        <f t="shared" si="238"/>
        <v>10</v>
      </c>
      <c r="GE46" s="360" t="str">
        <f t="shared" si="239"/>
        <v/>
      </c>
      <c r="GF46" s="360" t="str">
        <f t="shared" si="240"/>
        <v/>
      </c>
      <c r="GG46" s="360" t="str">
        <f t="shared" si="241"/>
        <v/>
      </c>
      <c r="GH46" s="360" t="str">
        <f t="shared" si="242"/>
        <v/>
      </c>
      <c r="GI46" s="360" t="str">
        <f t="shared" si="243"/>
        <v/>
      </c>
      <c r="GJ46" s="360" t="str">
        <f t="shared" si="244"/>
        <v/>
      </c>
      <c r="GK46" s="444" t="s">
        <v>1247</v>
      </c>
      <c r="GL46" s="361" t="str">
        <f t="shared" si="46"/>
        <v>-</v>
      </c>
      <c r="GM46" s="361" t="str">
        <f t="shared" si="47"/>
        <v>-</v>
      </c>
      <c r="GN46" s="361" t="str">
        <f t="shared" si="48"/>
        <v>-</v>
      </c>
      <c r="GO46" s="361" t="str">
        <f t="shared" si="49"/>
        <v>-</v>
      </c>
      <c r="GP46" s="361" t="str">
        <f t="shared" si="50"/>
        <v>-</v>
      </c>
      <c r="GQ46" s="361" t="str">
        <f t="shared" si="51"/>
        <v>-</v>
      </c>
      <c r="GR46" s="361" t="str">
        <f t="shared" si="52"/>
        <v>-</v>
      </c>
      <c r="GS46" s="361" t="str">
        <f t="shared" si="53"/>
        <v>-</v>
      </c>
      <c r="GT46" s="361" t="str">
        <f t="shared" si="54"/>
        <v>-</v>
      </c>
      <c r="GU46" s="361" t="str">
        <f t="shared" si="55"/>
        <v>-</v>
      </c>
      <c r="GV46" s="361" t="str">
        <f t="shared" si="56"/>
        <v>-</v>
      </c>
      <c r="GW46" s="361" t="str">
        <f t="shared" si="57"/>
        <v>-</v>
      </c>
      <c r="GX46" s="361" t="str">
        <f t="shared" si="58"/>
        <v>-</v>
      </c>
      <c r="GY46" s="361" t="str">
        <f t="shared" si="59"/>
        <v>-</v>
      </c>
      <c r="GZ46" s="361" t="str">
        <f t="shared" si="60"/>
        <v>-</v>
      </c>
      <c r="HA46" s="361" t="str">
        <f t="shared" si="61"/>
        <v>-</v>
      </c>
      <c r="HB46" s="361" t="str">
        <f t="shared" si="62"/>
        <v>-</v>
      </c>
      <c r="HC46" s="361" t="str">
        <f t="shared" si="63"/>
        <v>-</v>
      </c>
      <c r="HD46" s="361" t="str">
        <f t="shared" si="64"/>
        <v>-</v>
      </c>
      <c r="HE46" s="361" t="str">
        <f t="shared" si="65"/>
        <v>-</v>
      </c>
      <c r="HF46" s="361" t="str">
        <f t="shared" si="66"/>
        <v>-</v>
      </c>
      <c r="HG46" s="361" t="str">
        <f t="shared" si="67"/>
        <v>-</v>
      </c>
      <c r="HH46" s="361" t="str">
        <f t="shared" si="68"/>
        <v>-</v>
      </c>
      <c r="HI46" s="361" t="str">
        <f t="shared" si="69"/>
        <v>-</v>
      </c>
      <c r="HJ46" s="361" t="str">
        <f t="shared" si="70"/>
        <v>-</v>
      </c>
      <c r="HK46" s="361" t="str">
        <f t="shared" si="71"/>
        <v>-</v>
      </c>
      <c r="HL46" s="361" t="str">
        <f t="shared" si="72"/>
        <v>-</v>
      </c>
      <c r="HM46" s="361" t="str">
        <f t="shared" si="73"/>
        <v>-</v>
      </c>
      <c r="HN46" s="361" t="str">
        <f t="shared" si="74"/>
        <v>delr_r</v>
      </c>
      <c r="HO46" s="361" t="str">
        <f t="shared" si="75"/>
        <v>-</v>
      </c>
      <c r="HP46" s="361" t="str">
        <f t="shared" si="76"/>
        <v>-</v>
      </c>
      <c r="HQ46" s="361" t="str">
        <f t="shared" si="77"/>
        <v>-</v>
      </c>
      <c r="HR46" s="361" t="str">
        <f t="shared" si="78"/>
        <v>-</v>
      </c>
      <c r="HS46" s="361" t="str">
        <f t="shared" si="79"/>
        <v>-</v>
      </c>
      <c r="HT46" s="361" t="str">
        <f t="shared" si="80"/>
        <v>-</v>
      </c>
      <c r="HU46" s="361" t="str">
        <f t="shared" si="81"/>
        <v>-</v>
      </c>
      <c r="HV46" s="361" t="str">
        <f t="shared" si="82"/>
        <v>-</v>
      </c>
      <c r="HW46" s="361" t="str">
        <f t="shared" si="83"/>
        <v>-</v>
      </c>
      <c r="HX46" s="361" t="str">
        <f t="shared" si="84"/>
        <v>-</v>
      </c>
      <c r="HY46" s="361" t="str">
        <f t="shared" si="85"/>
        <v>delr_r</v>
      </c>
      <c r="HZ46" s="361" t="str">
        <f t="shared" si="86"/>
        <v>-</v>
      </c>
      <c r="IA46" s="361" t="str">
        <f t="shared" si="87"/>
        <v>-</v>
      </c>
      <c r="IB46" s="361" t="str">
        <f t="shared" si="88"/>
        <v>-</v>
      </c>
      <c r="IC46" s="361" t="str">
        <f t="shared" si="89"/>
        <v>-</v>
      </c>
      <c r="ID46" s="361" t="str">
        <f t="shared" si="90"/>
        <v>-</v>
      </c>
      <c r="IE46" s="361" t="str">
        <f t="shared" si="91"/>
        <v>-</v>
      </c>
      <c r="IF46" s="444" t="s">
        <v>1247</v>
      </c>
      <c r="IG46" s="56" t="str">
        <f t="shared" si="245"/>
        <v>-</v>
      </c>
      <c r="IH46" s="56" t="str">
        <f t="shared" si="246"/>
        <v>-</v>
      </c>
      <c r="II46" s="56" t="str">
        <f t="shared" si="247"/>
        <v>-</v>
      </c>
      <c r="IJ46" s="56" t="str">
        <f t="shared" si="248"/>
        <v>-</v>
      </c>
      <c r="IK46" s="56" t="str">
        <f t="shared" si="92"/>
        <v>-</v>
      </c>
      <c r="IL46" s="56" t="str">
        <f t="shared" si="93"/>
        <v>-</v>
      </c>
      <c r="IM46" s="56" t="str">
        <f t="shared" si="94"/>
        <v>-</v>
      </c>
      <c r="IN46" s="56" t="str">
        <f t="shared" si="95"/>
        <v>-</v>
      </c>
      <c r="IO46" s="56" t="str">
        <f t="shared" si="96"/>
        <v>-</v>
      </c>
      <c r="IP46" s="56" t="str">
        <f t="shared" si="97"/>
        <v>-</v>
      </c>
      <c r="IQ46" s="56" t="str">
        <f t="shared" si="98"/>
        <v>-</v>
      </c>
      <c r="IR46" s="56" t="str">
        <f t="shared" si="99"/>
        <v>-</v>
      </c>
      <c r="IS46" s="56" t="str">
        <f t="shared" si="100"/>
        <v>-</v>
      </c>
      <c r="IT46" s="56" t="str">
        <f t="shared" si="101"/>
        <v>-</v>
      </c>
      <c r="IU46" s="56" t="str">
        <f t="shared" si="102"/>
        <v>-</v>
      </c>
      <c r="IV46" s="56" t="str">
        <f t="shared" si="103"/>
        <v>-</v>
      </c>
      <c r="IW46" s="56" t="str">
        <f t="shared" si="104"/>
        <v>-</v>
      </c>
      <c r="IX46" s="56" t="str">
        <f t="shared" si="105"/>
        <v>-</v>
      </c>
      <c r="IY46" s="56" t="str">
        <f t="shared" si="106"/>
        <v>-</v>
      </c>
      <c r="IZ46" s="56" t="str">
        <f t="shared" si="107"/>
        <v>-</v>
      </c>
      <c r="JA46" s="56" t="str">
        <f t="shared" si="108"/>
        <v>-</v>
      </c>
      <c r="JB46" s="56" t="str">
        <f t="shared" si="109"/>
        <v>-</v>
      </c>
      <c r="JC46" s="56" t="str">
        <f t="shared" si="110"/>
        <v>-</v>
      </c>
      <c r="JD46" s="56" t="str">
        <f t="shared" si="111"/>
        <v>-</v>
      </c>
      <c r="JE46" s="56" t="str">
        <f t="shared" si="112"/>
        <v>-</v>
      </c>
      <c r="JF46" s="56" t="str">
        <f t="shared" si="113"/>
        <v>-</v>
      </c>
      <c r="JG46" s="56" t="str">
        <f t="shared" si="114"/>
        <v>-</v>
      </c>
      <c r="JH46" s="56" t="str">
        <f t="shared" si="115"/>
        <v>-</v>
      </c>
      <c r="JI46" s="56">
        <f t="shared" si="116"/>
        <v>50</v>
      </c>
      <c r="JJ46" s="56" t="str">
        <f t="shared" si="117"/>
        <v>-</v>
      </c>
      <c r="JK46" s="56" t="str">
        <f t="shared" si="118"/>
        <v>-</v>
      </c>
      <c r="JL46" s="56" t="str">
        <f t="shared" si="119"/>
        <v>-</v>
      </c>
      <c r="JM46" s="56" t="str">
        <f t="shared" si="120"/>
        <v>-</v>
      </c>
      <c r="JN46" s="56" t="str">
        <f t="shared" si="121"/>
        <v>-</v>
      </c>
      <c r="JO46" s="56" t="str">
        <f t="shared" si="122"/>
        <v>-</v>
      </c>
      <c r="JP46" s="56" t="str">
        <f t="shared" si="123"/>
        <v>-</v>
      </c>
      <c r="JQ46" s="56" t="str">
        <f t="shared" si="124"/>
        <v>-</v>
      </c>
      <c r="JR46" s="56" t="str">
        <f t="shared" si="125"/>
        <v>-</v>
      </c>
      <c r="JS46" s="56" t="str">
        <f t="shared" si="126"/>
        <v>-</v>
      </c>
      <c r="JT46" s="56">
        <f t="shared" si="127"/>
        <v>35</v>
      </c>
      <c r="JU46" s="56" t="str">
        <f t="shared" si="128"/>
        <v>-</v>
      </c>
      <c r="JV46" s="56" t="str">
        <f t="shared" si="129"/>
        <v>-</v>
      </c>
      <c r="JW46" s="56" t="str">
        <f t="shared" si="130"/>
        <v>-</v>
      </c>
      <c r="JX46" s="56" t="str">
        <f t="shared" si="131"/>
        <v>-</v>
      </c>
      <c r="JY46" s="56" t="str">
        <f t="shared" si="132"/>
        <v>-</v>
      </c>
      <c r="JZ46" s="56" t="str">
        <f t="shared" si="133"/>
        <v>-</v>
      </c>
      <c r="KA46" s="444" t="s">
        <v>1247</v>
      </c>
      <c r="KB46" s="360">
        <f>IF(ISNUMBER(INDEX($EQ$15:$GK$521,$B46,EO$11)),MAX(KB$14:KB45)+1,0)</f>
        <v>0</v>
      </c>
      <c r="KC46" s="360" t="str">
        <f t="shared" si="249"/>
        <v/>
      </c>
      <c r="KD46" s="373" t="s">
        <v>2</v>
      </c>
      <c r="KE46" s="391" t="str">
        <f t="shared" si="134"/>
        <v/>
      </c>
      <c r="KF46" s="302" t="str">
        <f t="shared" si="135"/>
        <v/>
      </c>
      <c r="KG46" s="69"/>
      <c r="KH46" s="391" t="str">
        <f t="shared" si="136"/>
        <v/>
      </c>
      <c r="KI46" s="302" t="str">
        <f t="shared" si="137"/>
        <v/>
      </c>
      <c r="KJ46" s="69"/>
      <c r="KK46" s="391" t="str">
        <f t="shared" si="138"/>
        <v/>
      </c>
      <c r="KL46" s="302" t="str">
        <f t="shared" si="139"/>
        <v/>
      </c>
      <c r="KM46" s="69"/>
      <c r="KN46" s="391" t="str">
        <f t="shared" si="140"/>
        <v/>
      </c>
      <c r="KO46" s="302" t="str">
        <f t="shared" si="141"/>
        <v/>
      </c>
      <c r="KP46" s="69"/>
      <c r="KQ46" s="391" t="str">
        <f t="shared" si="142"/>
        <v/>
      </c>
      <c r="KR46" s="302" t="str">
        <f t="shared" si="143"/>
        <v/>
      </c>
      <c r="KS46" s="69"/>
      <c r="KT46" s="391" t="str">
        <f t="shared" si="144"/>
        <v/>
      </c>
      <c r="KU46" s="302" t="str">
        <f t="shared" si="145"/>
        <v/>
      </c>
      <c r="KV46" s="69"/>
      <c r="KW46" s="391" t="str">
        <f t="shared" si="146"/>
        <v/>
      </c>
      <c r="KX46" s="302" t="str">
        <f t="shared" si="147"/>
        <v/>
      </c>
      <c r="KY46" s="69"/>
      <c r="KZ46" s="283" t="str">
        <f t="shared" si="148"/>
        <v/>
      </c>
      <c r="LA46" s="26"/>
      <c r="LB46" s="246"/>
      <c r="LC46" s="246" t="s">
        <v>902</v>
      </c>
      <c r="LD46" s="246"/>
      <c r="LE46" s="246" t="s">
        <v>1208</v>
      </c>
      <c r="LF46" s="246"/>
      <c r="LG46" s="246"/>
      <c r="LH46" s="246"/>
      <c r="LI46" s="305"/>
      <c r="LJ46" s="305"/>
      <c r="LK46" s="305"/>
      <c r="LL46" s="305"/>
      <c r="LM46" s="305"/>
      <c r="LN46" s="63"/>
      <c r="LO46" s="251">
        <f t="shared" si="149"/>
        <v>0</v>
      </c>
      <c r="LP46" s="251">
        <f t="shared" si="150"/>
        <v>32</v>
      </c>
      <c r="LQ46" s="251">
        <f t="shared" si="151"/>
        <v>0</v>
      </c>
      <c r="LR46" s="251">
        <f t="shared" si="152"/>
        <v>32</v>
      </c>
      <c r="LS46" s="251">
        <f t="shared" si="153"/>
        <v>0</v>
      </c>
      <c r="LT46" s="251">
        <f t="shared" si="154"/>
        <v>0</v>
      </c>
      <c r="LU46" s="251">
        <f t="shared" si="155"/>
        <v>0</v>
      </c>
      <c r="LV46" s="251">
        <f t="shared" si="156"/>
        <v>0</v>
      </c>
      <c r="LW46" s="251">
        <f t="shared" si="157"/>
        <v>0</v>
      </c>
      <c r="LX46" s="251">
        <f t="shared" si="158"/>
        <v>0</v>
      </c>
      <c r="LY46" s="251">
        <f t="shared" si="159"/>
        <v>0</v>
      </c>
      <c r="LZ46" s="251">
        <f t="shared" si="160"/>
        <v>0</v>
      </c>
      <c r="MA46" s="63">
        <f t="shared" si="161"/>
        <v>2</v>
      </c>
      <c r="MB46" s="63">
        <f t="shared" si="162"/>
        <v>1</v>
      </c>
      <c r="MC46" s="63">
        <f t="shared" si="251"/>
        <v>32</v>
      </c>
      <c r="MD46" s="63">
        <f t="shared" si="250"/>
        <v>1</v>
      </c>
      <c r="ME46" s="63" t="str">
        <f t="shared" si="163"/>
        <v>DRN</v>
      </c>
      <c r="MF46" s="315">
        <f t="shared" si="164"/>
        <v>291</v>
      </c>
      <c r="MG46" s="315">
        <f>IF(ISNUMBER(MATCH(EO46,$ME$15:$ME$520,0)),0,MAX(MG$14:MG45)+1)</f>
        <v>0</v>
      </c>
      <c r="MH46" s="315" t="str">
        <f t="shared" si="165"/>
        <v/>
      </c>
      <c r="MI46" s="470">
        <f t="shared" si="166"/>
        <v>32</v>
      </c>
      <c r="MJ46" s="471"/>
      <c r="MK46" s="472" t="str">
        <f t="shared" si="167"/>
        <v>21_HANI_VANI</v>
      </c>
      <c r="ML46" s="473" t="s">
        <v>635</v>
      </c>
      <c r="MM46" s="316"/>
      <c r="MN46" s="26">
        <f>IF(IF(ISNUMBER(SEARCH("flopy",MP46))=TRUE,1,0)=1,MAX(MN$15:MN45)+1,"")</f>
        <v>26</v>
      </c>
      <c r="MO46" s="238"/>
      <c r="MP46" s="411" t="s">
        <v>1134</v>
      </c>
      <c r="MQ46" s="26">
        <f>IF(IF(ISNUMBER(SEARCH("flopy",MS46))=TRUE,1,0)=1,MAX(MQ$15:MQ45)+1,"")</f>
        <v>31</v>
      </c>
      <c r="MR46" s="238"/>
      <c r="MS46" s="411" t="s">
        <v>979</v>
      </c>
      <c r="MT46" s="59"/>
      <c r="MU46" s="26" t="str">
        <f>IF(IF(ISNUMBER(SEARCH("flopy",MW46))=TRUE,1,0)=1,MAX(MU$15:MU45)+1,"")</f>
        <v/>
      </c>
      <c r="MV46" s="238" t="str">
        <f t="shared" si="252"/>
        <v/>
      </c>
      <c r="MW46" s="411"/>
      <c r="MX46" s="59"/>
      <c r="MY46" s="59"/>
      <c r="MZ46" s="59"/>
      <c r="NA46" s="59"/>
      <c r="NB46" s="26" t="s">
        <v>2</v>
      </c>
      <c r="NC46" s="59"/>
      <c r="ND46" s="59"/>
      <c r="NE46" s="59"/>
      <c r="NF46" s="59"/>
      <c r="NG46" s="59"/>
      <c r="NH46" s="59"/>
      <c r="NI46" s="59"/>
      <c r="NJ46" s="59"/>
      <c r="NK46" s="26" t="s">
        <v>2</v>
      </c>
      <c r="NL46" s="453" t="s">
        <v>508</v>
      </c>
      <c r="NM46" s="307" t="s">
        <v>2</v>
      </c>
      <c r="NN46" s="59"/>
      <c r="NO46" s="203"/>
      <c r="NP46" s="203"/>
      <c r="NQ46" s="203"/>
      <c r="NR46" s="18"/>
      <c r="NS46" s="18"/>
      <c r="NT46" s="18"/>
      <c r="NU46" s="18"/>
      <c r="NV46" s="18"/>
      <c r="NW46" s="18"/>
      <c r="NX46" s="18"/>
      <c r="NY46" s="18"/>
      <c r="NZ46" s="18"/>
      <c r="OA46" s="18"/>
      <c r="OB46" s="18"/>
      <c r="OC46" s="18"/>
      <c r="OD46" s="81"/>
      <c r="OE46" s="172">
        <v>1.0246240821767825</v>
      </c>
      <c r="OF46" s="111">
        <v>840.8</v>
      </c>
      <c r="OG46" s="112">
        <v>836.61310174655216</v>
      </c>
      <c r="OH46" s="102">
        <v>2.9999902248382999</v>
      </c>
      <c r="OI46" s="115">
        <v>840.1558</v>
      </c>
      <c r="OJ46" s="131">
        <v>41</v>
      </c>
      <c r="OK46" s="162">
        <v>1.0246200000000001</v>
      </c>
      <c r="OL46" s="123">
        <v>835.6</v>
      </c>
      <c r="OM46" s="168"/>
      <c r="ON46" s="127"/>
      <c r="OO46" s="107"/>
      <c r="OP46" s="107"/>
      <c r="OQ46" s="135"/>
      <c r="OR46" s="110">
        <f t="shared" si="253"/>
        <v>1.0246200000000001</v>
      </c>
      <c r="OS46" s="109">
        <f t="shared" si="258"/>
        <v>1.0246200000000001</v>
      </c>
      <c r="OT46" s="110">
        <v>1.0246240821767825</v>
      </c>
      <c r="OU46" s="143">
        <f t="shared" si="254"/>
        <v>1.0246200000000001</v>
      </c>
      <c r="OV46" s="143">
        <f t="shared" si="255"/>
        <v>24.590880000000002</v>
      </c>
      <c r="OW46" s="143">
        <f t="shared" si="256"/>
        <v>1475.4528</v>
      </c>
      <c r="OX46" s="143">
        <f t="shared" si="257"/>
        <v>1475.4528</v>
      </c>
      <c r="OY46" s="81"/>
      <c r="OZ46" s="59"/>
      <c r="PA46" s="251" t="str">
        <f t="shared" si="168"/>
        <v/>
      </c>
      <c r="PB46" s="251" t="str">
        <f t="shared" si="169"/>
        <v/>
      </c>
      <c r="PC46" s="251" t="str">
        <f t="shared" si="170"/>
        <v/>
      </c>
      <c r="PD46" s="251" t="str">
        <f t="shared" si="171"/>
        <v/>
      </c>
      <c r="PE46" s="251" t="str">
        <f t="shared" si="172"/>
        <v/>
      </c>
      <c r="PF46" s="251" t="str">
        <f t="shared" si="173"/>
        <v/>
      </c>
      <c r="PG46" s="251" t="str">
        <f t="shared" si="174"/>
        <v/>
      </c>
      <c r="PH46" s="251" t="str">
        <f t="shared" si="175"/>
        <v/>
      </c>
      <c r="PI46" s="251" t="str">
        <f t="shared" si="176"/>
        <v/>
      </c>
      <c r="PJ46" s="251" t="str">
        <f t="shared" si="177"/>
        <v/>
      </c>
      <c r="PK46" s="251" t="str">
        <f t="shared" si="178"/>
        <v/>
      </c>
      <c r="PL46" s="251" t="str">
        <f t="shared" si="179"/>
        <v/>
      </c>
      <c r="PM46" s="251" t="str">
        <f t="shared" si="180"/>
        <v>DRN</v>
      </c>
      <c r="PN46" s="251" t="str">
        <f t="shared" si="181"/>
        <v/>
      </c>
      <c r="PO46" s="251" t="str">
        <f t="shared" si="182"/>
        <v>DRN</v>
      </c>
      <c r="PP46" s="251" t="str">
        <f t="shared" si="183"/>
        <v/>
      </c>
      <c r="PQ46" s="251" t="str">
        <f t="shared" si="184"/>
        <v/>
      </c>
      <c r="PR46" s="251" t="str">
        <f t="shared" si="185"/>
        <v/>
      </c>
      <c r="PS46" s="251" t="str">
        <f t="shared" si="186"/>
        <v/>
      </c>
      <c r="PT46" s="251" t="str">
        <f t="shared" si="187"/>
        <v/>
      </c>
      <c r="PU46" s="251" t="str">
        <f t="shared" si="188"/>
        <v/>
      </c>
      <c r="PV46" s="251" t="str">
        <f t="shared" si="189"/>
        <v/>
      </c>
      <c r="PW46" s="251" t="str">
        <f t="shared" si="190"/>
        <v/>
      </c>
      <c r="PX46" s="251" t="str">
        <f t="shared" si="191"/>
        <v/>
      </c>
      <c r="PY46" s="251" t="str">
        <f t="shared" si="192"/>
        <v/>
      </c>
      <c r="PZ46" s="251" t="str">
        <f t="shared" si="193"/>
        <v/>
      </c>
      <c r="QA46" s="251" t="str">
        <f t="shared" si="194"/>
        <v/>
      </c>
      <c r="QB46" s="251" t="str">
        <f t="shared" si="195"/>
        <v/>
      </c>
      <c r="QC46" s="251" t="str">
        <f t="shared" si="196"/>
        <v/>
      </c>
      <c r="QD46" s="251" t="str">
        <f t="shared" si="197"/>
        <v/>
      </c>
      <c r="QE46" s="251" t="str">
        <f t="shared" si="198"/>
        <v/>
      </c>
      <c r="QF46" s="63">
        <f t="shared" si="199"/>
        <v>2</v>
      </c>
      <c r="QG46" s="26" t="s">
        <v>2</v>
      </c>
      <c r="QH46" s="59"/>
      <c r="QI46" s="59"/>
      <c r="QJ46" s="59"/>
      <c r="QK46" s="59"/>
      <c r="QL46" s="59"/>
      <c r="QM46" s="59"/>
      <c r="QN46" s="59"/>
    </row>
    <row r="47" spans="1:456" s="3" customFormat="1" ht="6" customHeight="1" x14ac:dyDescent="0.15">
      <c r="A47" s="68"/>
      <c r="B47" s="447">
        <f t="shared" si="43"/>
        <v>33</v>
      </c>
      <c r="C47" s="74" t="s">
        <v>909</v>
      </c>
      <c r="D47" s="339" t="s">
        <v>918</v>
      </c>
      <c r="E47" s="59"/>
      <c r="F47" s="229"/>
      <c r="G47" s="295" t="s">
        <v>8</v>
      </c>
      <c r="H47" s="295" t="s">
        <v>61</v>
      </c>
      <c r="I47" s="229"/>
      <c r="J47" s="295"/>
      <c r="K47" s="295"/>
      <c r="L47" s="229"/>
      <c r="M47" s="295" t="s">
        <v>899</v>
      </c>
      <c r="N47" s="295" t="s">
        <v>37</v>
      </c>
      <c r="O47" s="229"/>
      <c r="P47" s="295" t="s">
        <v>36</v>
      </c>
      <c r="Q47" s="295" t="s">
        <v>105</v>
      </c>
      <c r="R47" s="229"/>
      <c r="S47" s="295"/>
      <c r="T47" s="295"/>
      <c r="U47" s="229"/>
      <c r="V47" s="295"/>
      <c r="W47" s="295"/>
      <c r="X47" s="229"/>
      <c r="Y47" s="295"/>
      <c r="Z47" s="295"/>
      <c r="AA47" s="229"/>
      <c r="AB47" s="295" t="s">
        <v>252</v>
      </c>
      <c r="AC47" s="295" t="s">
        <v>253</v>
      </c>
      <c r="AD47" s="229"/>
      <c r="AE47" s="295" t="s">
        <v>1</v>
      </c>
      <c r="AF47" s="295">
        <v>1</v>
      </c>
      <c r="AG47" s="229"/>
      <c r="AH47" s="295" t="s">
        <v>31</v>
      </c>
      <c r="AI47" s="295" t="s">
        <v>11</v>
      </c>
      <c r="AJ47" s="229"/>
      <c r="AK47" s="295" t="s">
        <v>604</v>
      </c>
      <c r="AL47" s="295" t="s">
        <v>214</v>
      </c>
      <c r="AM47" s="229"/>
      <c r="AN47" s="295" t="s">
        <v>209</v>
      </c>
      <c r="AO47" s="295">
        <v>9.9999999999999995E-7</v>
      </c>
      <c r="AP47" s="243"/>
      <c r="AQ47" s="295"/>
      <c r="AR47" s="290"/>
      <c r="AS47" s="243"/>
      <c r="AT47" s="295"/>
      <c r="AU47" s="290"/>
      <c r="AV47" s="229"/>
      <c r="AW47" s="230"/>
      <c r="AX47" s="231"/>
      <c r="AY47" s="229"/>
      <c r="AZ47" s="295"/>
      <c r="BA47" s="295"/>
      <c r="BB47" s="229"/>
      <c r="BC47" s="295"/>
      <c r="BD47" s="295"/>
      <c r="BE47" s="229"/>
      <c r="BF47" s="295" t="s">
        <v>762</v>
      </c>
      <c r="BG47" s="295" t="s">
        <v>7</v>
      </c>
      <c r="BH47" s="229"/>
      <c r="BI47" s="295" t="s">
        <v>15</v>
      </c>
      <c r="BJ47" s="295">
        <v>50</v>
      </c>
      <c r="BK47" s="243"/>
      <c r="BL47" s="295"/>
      <c r="BM47" s="429"/>
      <c r="BN47" s="243"/>
      <c r="BO47" s="295"/>
      <c r="BP47" s="429"/>
      <c r="BQ47" s="229"/>
      <c r="BR47" s="295"/>
      <c r="BS47" s="295"/>
      <c r="BT47" s="243"/>
      <c r="BU47" s="295"/>
      <c r="BV47" s="290"/>
      <c r="BW47" s="243"/>
      <c r="BX47" s="295"/>
      <c r="BY47" s="290"/>
      <c r="BZ47" s="229"/>
      <c r="CA47" s="230"/>
      <c r="CB47" s="231"/>
      <c r="CC47" s="229"/>
      <c r="CD47" s="230"/>
      <c r="CE47" s="351"/>
      <c r="CF47" s="331"/>
      <c r="CG47" s="230"/>
      <c r="CH47" s="354"/>
      <c r="CI47" s="229"/>
      <c r="CJ47" s="230"/>
      <c r="CK47" s="354"/>
      <c r="CL47" s="243"/>
      <c r="CM47" s="230"/>
      <c r="CN47" s="354"/>
      <c r="CO47" s="243"/>
      <c r="CP47" s="295"/>
      <c r="CQ47" s="429"/>
      <c r="CR47" s="331"/>
      <c r="CS47" s="230"/>
      <c r="CT47" s="237" t="s">
        <v>728</v>
      </c>
      <c r="CU47" s="229"/>
      <c r="CV47" s="230" t="s">
        <v>1256</v>
      </c>
      <c r="CW47" s="237" t="s">
        <v>728</v>
      </c>
      <c r="CX47" s="331"/>
      <c r="CY47" s="332"/>
      <c r="CZ47" s="333"/>
      <c r="DA47" s="331"/>
      <c r="DB47" s="332"/>
      <c r="DC47" s="333"/>
      <c r="DD47" s="331"/>
      <c r="DE47" s="332"/>
      <c r="DF47" s="333"/>
      <c r="DG47" s="331"/>
      <c r="DH47" s="332"/>
      <c r="DI47" s="333"/>
      <c r="DJ47" s="229"/>
      <c r="DK47" s="230" t="s">
        <v>508</v>
      </c>
      <c r="DL47" s="231">
        <v>1</v>
      </c>
      <c r="DM47" s="229"/>
      <c r="DN47" s="230" t="s">
        <v>190</v>
      </c>
      <c r="DO47" s="231">
        <v>0.5</v>
      </c>
      <c r="DP47" s="439"/>
      <c r="DQ47" s="440" t="s">
        <v>937</v>
      </c>
      <c r="DR47" s="442" t="s">
        <v>403</v>
      </c>
      <c r="DS47" s="331"/>
      <c r="DT47" s="230" t="s">
        <v>1270</v>
      </c>
      <c r="DU47" s="231" t="s">
        <v>1309</v>
      </c>
      <c r="DV47" s="331"/>
      <c r="DW47" s="332"/>
      <c r="DX47" s="333"/>
      <c r="DY47" s="331"/>
      <c r="DZ47" s="230" t="s">
        <v>790</v>
      </c>
      <c r="EA47" s="231" t="s">
        <v>728</v>
      </c>
      <c r="EB47" s="331"/>
      <c r="EC47" s="332"/>
      <c r="ED47" s="333"/>
      <c r="EE47" s="331"/>
      <c r="EF47" s="332"/>
      <c r="EG47" s="333"/>
      <c r="EH47" s="229"/>
      <c r="EI47" s="230"/>
      <c r="EJ47" s="231"/>
      <c r="EK47" s="229"/>
      <c r="EL47" s="230"/>
      <c r="EM47" s="231"/>
      <c r="EN47" s="244"/>
      <c r="EO47" s="269" t="str">
        <f t="shared" si="44"/>
        <v/>
      </c>
      <c r="EP47" s="444" t="s">
        <v>1247</v>
      </c>
      <c r="EQ47" s="360" t="str">
        <f t="shared" si="200"/>
        <v/>
      </c>
      <c r="ER47" s="360" t="str">
        <f t="shared" si="201"/>
        <v/>
      </c>
      <c r="ES47" s="360" t="str">
        <f t="shared" si="202"/>
        <v/>
      </c>
      <c r="ET47" s="360" t="str">
        <f t="shared" si="203"/>
        <v/>
      </c>
      <c r="EU47" s="360" t="str">
        <f t="shared" si="204"/>
        <v/>
      </c>
      <c r="EV47" s="360" t="str">
        <f t="shared" si="205"/>
        <v/>
      </c>
      <c r="EW47" s="360" t="str">
        <f t="shared" si="206"/>
        <v/>
      </c>
      <c r="EX47" s="360" t="str">
        <f t="shared" si="207"/>
        <v/>
      </c>
      <c r="EY47" s="360" t="str">
        <f t="shared" si="208"/>
        <v/>
      </c>
      <c r="EZ47" s="360" t="str">
        <f t="shared" si="209"/>
        <v/>
      </c>
      <c r="FA47" s="360" t="str">
        <f t="shared" si="210"/>
        <v/>
      </c>
      <c r="FB47" s="360" t="str">
        <f t="shared" si="211"/>
        <v/>
      </c>
      <c r="FC47" s="360" t="str">
        <f t="shared" si="212"/>
        <v/>
      </c>
      <c r="FD47" s="360" t="str">
        <f t="shared" si="213"/>
        <v/>
      </c>
      <c r="FE47" s="360" t="str">
        <f t="shared" si="214"/>
        <v/>
      </c>
      <c r="FF47" s="360" t="str">
        <f t="shared" si="215"/>
        <v/>
      </c>
      <c r="FG47" s="360" t="str">
        <f t="shared" si="216"/>
        <v/>
      </c>
      <c r="FH47" s="360" t="str">
        <f t="shared" si="217"/>
        <v/>
      </c>
      <c r="FI47" s="360" t="str">
        <f t="shared" si="218"/>
        <v/>
      </c>
      <c r="FJ47" s="360" t="str">
        <f t="shared" si="219"/>
        <v/>
      </c>
      <c r="FK47" s="360" t="str">
        <f t="shared" si="220"/>
        <v/>
      </c>
      <c r="FL47" s="360" t="str">
        <f t="shared" si="221"/>
        <v/>
      </c>
      <c r="FM47" s="360" t="str">
        <f t="shared" si="222"/>
        <v/>
      </c>
      <c r="FN47" s="360" t="str">
        <f t="shared" si="223"/>
        <v/>
      </c>
      <c r="FO47" s="360" t="str">
        <f t="shared" si="224"/>
        <v/>
      </c>
      <c r="FP47" s="360" t="str">
        <f t="shared" si="225"/>
        <v/>
      </c>
      <c r="FQ47" s="360" t="str">
        <f t="shared" si="226"/>
        <v/>
      </c>
      <c r="FR47" s="360" t="str">
        <f t="shared" si="227"/>
        <v/>
      </c>
      <c r="FS47" s="360">
        <f t="shared" si="228"/>
        <v>13</v>
      </c>
      <c r="FT47" s="360" t="str">
        <f t="shared" si="45"/>
        <v/>
      </c>
      <c r="FU47" s="360" t="str">
        <f t="shared" si="229"/>
        <v/>
      </c>
      <c r="FV47" s="360" t="str">
        <f t="shared" si="230"/>
        <v/>
      </c>
      <c r="FW47" s="360" t="str">
        <f t="shared" si="231"/>
        <v/>
      </c>
      <c r="FX47" s="360" t="str">
        <f t="shared" si="232"/>
        <v/>
      </c>
      <c r="FY47" s="360" t="str">
        <f t="shared" si="233"/>
        <v/>
      </c>
      <c r="FZ47" s="360" t="str">
        <f t="shared" si="234"/>
        <v/>
      </c>
      <c r="GA47" s="360" t="str">
        <f t="shared" si="235"/>
        <v/>
      </c>
      <c r="GB47" s="360" t="str">
        <f t="shared" si="236"/>
        <v/>
      </c>
      <c r="GC47" s="360" t="str">
        <f t="shared" si="237"/>
        <v/>
      </c>
      <c r="GD47" s="360">
        <f t="shared" si="238"/>
        <v>11</v>
      </c>
      <c r="GE47" s="360" t="str">
        <f t="shared" si="239"/>
        <v/>
      </c>
      <c r="GF47" s="360" t="str">
        <f t="shared" si="240"/>
        <v/>
      </c>
      <c r="GG47" s="360" t="str">
        <f t="shared" si="241"/>
        <v/>
      </c>
      <c r="GH47" s="360" t="str">
        <f t="shared" si="242"/>
        <v/>
      </c>
      <c r="GI47" s="360" t="str">
        <f t="shared" si="243"/>
        <v/>
      </c>
      <c r="GJ47" s="360" t="str">
        <f t="shared" si="244"/>
        <v/>
      </c>
      <c r="GK47" s="444" t="s">
        <v>1247</v>
      </c>
      <c r="GL47" s="361" t="str">
        <f t="shared" si="46"/>
        <v>-</v>
      </c>
      <c r="GM47" s="361" t="str">
        <f t="shared" si="47"/>
        <v>-</v>
      </c>
      <c r="GN47" s="361" t="str">
        <f t="shared" si="48"/>
        <v>-</v>
      </c>
      <c r="GO47" s="361" t="str">
        <f t="shared" si="49"/>
        <v>-</v>
      </c>
      <c r="GP47" s="361" t="str">
        <f t="shared" si="50"/>
        <v>-</v>
      </c>
      <c r="GQ47" s="361" t="str">
        <f t="shared" si="51"/>
        <v>-</v>
      </c>
      <c r="GR47" s="361" t="str">
        <f t="shared" si="52"/>
        <v>-</v>
      </c>
      <c r="GS47" s="361" t="str">
        <f t="shared" si="53"/>
        <v>-</v>
      </c>
      <c r="GT47" s="361" t="str">
        <f t="shared" si="54"/>
        <v>-</v>
      </c>
      <c r="GU47" s="361" t="str">
        <f t="shared" si="55"/>
        <v>-</v>
      </c>
      <c r="GV47" s="361" t="str">
        <f t="shared" si="56"/>
        <v>-</v>
      </c>
      <c r="GW47" s="361" t="str">
        <f t="shared" si="57"/>
        <v>-</v>
      </c>
      <c r="GX47" s="361" t="str">
        <f t="shared" si="58"/>
        <v>-</v>
      </c>
      <c r="GY47" s="361" t="str">
        <f t="shared" si="59"/>
        <v>-</v>
      </c>
      <c r="GZ47" s="361" t="str">
        <f t="shared" si="60"/>
        <v>-</v>
      </c>
      <c r="HA47" s="361" t="str">
        <f t="shared" si="61"/>
        <v>-</v>
      </c>
      <c r="HB47" s="361" t="str">
        <f t="shared" si="62"/>
        <v>-</v>
      </c>
      <c r="HC47" s="361" t="str">
        <f t="shared" si="63"/>
        <v>-</v>
      </c>
      <c r="HD47" s="361" t="str">
        <f t="shared" si="64"/>
        <v>-</v>
      </c>
      <c r="HE47" s="361" t="str">
        <f t="shared" si="65"/>
        <v>-</v>
      </c>
      <c r="HF47" s="361" t="str">
        <f t="shared" si="66"/>
        <v>-</v>
      </c>
      <c r="HG47" s="361" t="str">
        <f t="shared" si="67"/>
        <v>-</v>
      </c>
      <c r="HH47" s="361" t="str">
        <f t="shared" si="68"/>
        <v>-</v>
      </c>
      <c r="HI47" s="361" t="str">
        <f t="shared" si="69"/>
        <v>-</v>
      </c>
      <c r="HJ47" s="361" t="str">
        <f t="shared" si="70"/>
        <v>-</v>
      </c>
      <c r="HK47" s="361" t="str">
        <f t="shared" si="71"/>
        <v>-</v>
      </c>
      <c r="HL47" s="361" t="str">
        <f t="shared" si="72"/>
        <v>-</v>
      </c>
      <c r="HM47" s="361" t="str">
        <f t="shared" si="73"/>
        <v>-</v>
      </c>
      <c r="HN47" s="361" t="str">
        <f t="shared" si="74"/>
        <v>delc_r</v>
      </c>
      <c r="HO47" s="361" t="str">
        <f t="shared" si="75"/>
        <v>-</v>
      </c>
      <c r="HP47" s="361" t="str">
        <f t="shared" si="76"/>
        <v>-</v>
      </c>
      <c r="HQ47" s="361" t="str">
        <f t="shared" si="77"/>
        <v>-</v>
      </c>
      <c r="HR47" s="361" t="str">
        <f t="shared" si="78"/>
        <v>-</v>
      </c>
      <c r="HS47" s="361" t="str">
        <f t="shared" si="79"/>
        <v>-</v>
      </c>
      <c r="HT47" s="361" t="str">
        <f t="shared" si="80"/>
        <v>-</v>
      </c>
      <c r="HU47" s="361" t="str">
        <f t="shared" si="81"/>
        <v>-</v>
      </c>
      <c r="HV47" s="361" t="str">
        <f t="shared" si="82"/>
        <v>-</v>
      </c>
      <c r="HW47" s="361" t="str">
        <f t="shared" si="83"/>
        <v>-</v>
      </c>
      <c r="HX47" s="361" t="str">
        <f t="shared" si="84"/>
        <v>-</v>
      </c>
      <c r="HY47" s="361" t="str">
        <f t="shared" si="85"/>
        <v>delc_r</v>
      </c>
      <c r="HZ47" s="361" t="str">
        <f t="shared" si="86"/>
        <v>-</v>
      </c>
      <c r="IA47" s="361" t="str">
        <f t="shared" si="87"/>
        <v>-</v>
      </c>
      <c r="IB47" s="361" t="str">
        <f t="shared" si="88"/>
        <v>-</v>
      </c>
      <c r="IC47" s="361" t="str">
        <f t="shared" si="89"/>
        <v>-</v>
      </c>
      <c r="ID47" s="361" t="str">
        <f t="shared" si="90"/>
        <v>-</v>
      </c>
      <c r="IE47" s="361" t="str">
        <f t="shared" si="91"/>
        <v>-</v>
      </c>
      <c r="IF47" s="444" t="s">
        <v>1247</v>
      </c>
      <c r="IG47" s="56" t="str">
        <f t="shared" si="245"/>
        <v>-</v>
      </c>
      <c r="IH47" s="56" t="str">
        <f t="shared" si="246"/>
        <v>-</v>
      </c>
      <c r="II47" s="56" t="str">
        <f t="shared" si="247"/>
        <v>-</v>
      </c>
      <c r="IJ47" s="56" t="str">
        <f t="shared" si="248"/>
        <v>-</v>
      </c>
      <c r="IK47" s="56" t="str">
        <f t="shared" si="92"/>
        <v>-</v>
      </c>
      <c r="IL47" s="56" t="str">
        <f t="shared" si="93"/>
        <v>-</v>
      </c>
      <c r="IM47" s="56" t="str">
        <f t="shared" si="94"/>
        <v>-</v>
      </c>
      <c r="IN47" s="56" t="str">
        <f t="shared" si="95"/>
        <v>-</v>
      </c>
      <c r="IO47" s="56" t="str">
        <f t="shared" si="96"/>
        <v>-</v>
      </c>
      <c r="IP47" s="56" t="str">
        <f t="shared" si="97"/>
        <v>-</v>
      </c>
      <c r="IQ47" s="56" t="str">
        <f t="shared" si="98"/>
        <v>-</v>
      </c>
      <c r="IR47" s="56" t="str">
        <f t="shared" si="99"/>
        <v>-</v>
      </c>
      <c r="IS47" s="56" t="str">
        <f t="shared" si="100"/>
        <v>-</v>
      </c>
      <c r="IT47" s="56" t="str">
        <f t="shared" si="101"/>
        <v>-</v>
      </c>
      <c r="IU47" s="56" t="str">
        <f t="shared" si="102"/>
        <v>-</v>
      </c>
      <c r="IV47" s="56" t="str">
        <f t="shared" si="103"/>
        <v>-</v>
      </c>
      <c r="IW47" s="56" t="str">
        <f t="shared" si="104"/>
        <v>-</v>
      </c>
      <c r="IX47" s="56" t="str">
        <f t="shared" si="105"/>
        <v>-</v>
      </c>
      <c r="IY47" s="56" t="str">
        <f t="shared" si="106"/>
        <v>-</v>
      </c>
      <c r="IZ47" s="56" t="str">
        <f t="shared" si="107"/>
        <v>-</v>
      </c>
      <c r="JA47" s="56" t="str">
        <f t="shared" si="108"/>
        <v>-</v>
      </c>
      <c r="JB47" s="56" t="str">
        <f t="shared" si="109"/>
        <v>-</v>
      </c>
      <c r="JC47" s="56" t="str">
        <f t="shared" si="110"/>
        <v>-</v>
      </c>
      <c r="JD47" s="56" t="str">
        <f t="shared" si="111"/>
        <v>-</v>
      </c>
      <c r="JE47" s="56" t="str">
        <f t="shared" si="112"/>
        <v>-</v>
      </c>
      <c r="JF47" s="56" t="str">
        <f t="shared" si="113"/>
        <v>-</v>
      </c>
      <c r="JG47" s="56" t="str">
        <f t="shared" si="114"/>
        <v>-</v>
      </c>
      <c r="JH47" s="56" t="str">
        <f t="shared" si="115"/>
        <v>-</v>
      </c>
      <c r="JI47" s="56">
        <f t="shared" si="116"/>
        <v>1</v>
      </c>
      <c r="JJ47" s="56" t="str">
        <f t="shared" si="117"/>
        <v>-</v>
      </c>
      <c r="JK47" s="56" t="str">
        <f t="shared" si="118"/>
        <v>-</v>
      </c>
      <c r="JL47" s="56" t="str">
        <f t="shared" si="119"/>
        <v>-</v>
      </c>
      <c r="JM47" s="56" t="str">
        <f t="shared" si="120"/>
        <v>-</v>
      </c>
      <c r="JN47" s="56" t="str">
        <f t="shared" si="121"/>
        <v>-</v>
      </c>
      <c r="JO47" s="56" t="str">
        <f t="shared" si="122"/>
        <v>-</v>
      </c>
      <c r="JP47" s="56" t="str">
        <f t="shared" si="123"/>
        <v>-</v>
      </c>
      <c r="JQ47" s="56" t="str">
        <f t="shared" si="124"/>
        <v>-</v>
      </c>
      <c r="JR47" s="56" t="str">
        <f t="shared" si="125"/>
        <v>-</v>
      </c>
      <c r="JS47" s="56" t="str">
        <f t="shared" si="126"/>
        <v>-</v>
      </c>
      <c r="JT47" s="56">
        <f t="shared" si="127"/>
        <v>25</v>
      </c>
      <c r="JU47" s="56" t="str">
        <f t="shared" si="128"/>
        <v>-</v>
      </c>
      <c r="JV47" s="56" t="str">
        <f t="shared" si="129"/>
        <v>-</v>
      </c>
      <c r="JW47" s="56" t="str">
        <f t="shared" si="130"/>
        <v>-</v>
      </c>
      <c r="JX47" s="56" t="str">
        <f t="shared" si="131"/>
        <v>-</v>
      </c>
      <c r="JY47" s="56" t="str">
        <f t="shared" si="132"/>
        <v>-</v>
      </c>
      <c r="JZ47" s="56" t="str">
        <f t="shared" si="133"/>
        <v>-</v>
      </c>
      <c r="KA47" s="444" t="s">
        <v>1247</v>
      </c>
      <c r="KB47" s="360">
        <f>IF(ISNUMBER(INDEX($EQ$15:$GK$521,$B47,EO$11)),MAX(KB$14:KB46)+1,0)</f>
        <v>0</v>
      </c>
      <c r="KC47" s="360" t="str">
        <f t="shared" si="249"/>
        <v/>
      </c>
      <c r="KD47" s="373" t="s">
        <v>2</v>
      </c>
      <c r="KE47" s="391" t="str">
        <f t="shared" ref="KE47:KE78" si="259">IF(IF(ISNUMBER(MATCH(INDEX($LB47:$LN47,1,KE$14),$EO$15:$EO$520,0)),1,"")=1,INDEX($LB47:$LN47,1,KE$14),"")</f>
        <v/>
      </c>
      <c r="KF47" s="302" t="str">
        <f t="shared" ref="KF47:KF78" si="260">IF(KE47="","",IF(ISNUMBER(MATCH(KE47,$C$15:$C$523,0)),INDEX($IG$15:$KA$523,MATCH(KE47,$C$15:$C$523,0),$EO$11),"-"))</f>
        <v/>
      </c>
      <c r="KG47" s="69"/>
      <c r="KH47" s="391" t="str">
        <f t="shared" ref="KH47:KH78" si="261">IF(IF(ISNUMBER(MATCH(INDEX($LB47:$LN47,1,KH$14),$EO$15:$EO$520,0)),1,"")=1,INDEX($LB47:$LN47,1,KH$14),"")</f>
        <v/>
      </c>
      <c r="KI47" s="302" t="str">
        <f t="shared" ref="KI47:KI78" si="262">IF(KH47="","",IF(ISNUMBER(MATCH(KH47,$C$15:$C$523,0)),INDEX($IG$15:$KA$523,MATCH(KH47,$C$15:$C$523,0),$EO$11),"-"))</f>
        <v/>
      </c>
      <c r="KJ47" s="69"/>
      <c r="KK47" s="391" t="str">
        <f t="shared" ref="KK47:KK78" si="263">IF(IF(ISNUMBER(MATCH(INDEX($LB47:$LN47,1,KK$14),$EO$15:$EO$520,0)),1,"")=1,INDEX($LB47:$LN47,1,KK$14),"")</f>
        <v/>
      </c>
      <c r="KL47" s="302" t="str">
        <f t="shared" ref="KL47:KL78" si="264">IF(KK47="","",IF(ISNUMBER(MATCH(KK47,$C$15:$C$523,0)),INDEX($IG$15:$KA$523,MATCH(KK47,$C$15:$C$523,0),$EO$11),"-"))</f>
        <v/>
      </c>
      <c r="KM47" s="69"/>
      <c r="KN47" s="391" t="str">
        <f t="shared" ref="KN47:KN78" si="265">IF(IF(ISNUMBER(MATCH(INDEX($LB47:$LN47,1,KN$14),$EO$15:$EO$520,0)),1,"")=1,INDEX($LB47:$LN47,1,KN$14),"")</f>
        <v/>
      </c>
      <c r="KO47" s="302" t="str">
        <f t="shared" ref="KO47:KO78" si="266">IF(KN47="","",IF(ISNUMBER(MATCH(KN47,$C$15:$C$523,0)),INDEX($IG$15:$KA$523,MATCH(KN47,$C$15:$C$523,0),$EO$11),"-"))</f>
        <v/>
      </c>
      <c r="KP47" s="69"/>
      <c r="KQ47" s="391" t="str">
        <f t="shared" ref="KQ47:KQ78" si="267">IF(IF(ISNUMBER(MATCH(INDEX($LB47:$LN47,1,KQ$14),$EO$15:$EO$520,0)),1,"")=1,INDEX($LB47:$LN47,1,KQ$14),"")</f>
        <v/>
      </c>
      <c r="KR47" s="302" t="str">
        <f t="shared" si="143"/>
        <v/>
      </c>
      <c r="KS47" s="69"/>
      <c r="KT47" s="391" t="str">
        <f t="shared" ref="KT47:KT78" si="268">IF(IF(ISNUMBER(MATCH(INDEX($LB47:$LN47,1,KT$14),$EO$15:$EO$520,0)),1,"")=1,INDEX($LB47:$LN47,1,KT$14),"")</f>
        <v/>
      </c>
      <c r="KU47" s="302" t="str">
        <f t="shared" si="145"/>
        <v/>
      </c>
      <c r="KV47" s="69"/>
      <c r="KW47" s="391" t="str">
        <f t="shared" ref="KW47:KW78" si="269">IF(IF(ISNUMBER(MATCH(INDEX($LB47:$LN47,1,KW$14),$EO$15:$EO$520,0)),1,"")=1,INDEX($LB47:$LN47,1,KW$14),"")</f>
        <v/>
      </c>
      <c r="KX47" s="302" t="str">
        <f t="shared" si="147"/>
        <v/>
      </c>
      <c r="KY47" s="69"/>
      <c r="KZ47" s="283" t="str">
        <f t="shared" si="148"/>
        <v/>
      </c>
      <c r="LA47" s="26"/>
      <c r="LB47" s="246"/>
      <c r="LC47" s="246" t="s">
        <v>925</v>
      </c>
      <c r="LD47" s="246"/>
      <c r="LE47" s="246" t="s">
        <v>1195</v>
      </c>
      <c r="LF47" s="246"/>
      <c r="LG47" s="246"/>
      <c r="LH47" s="246"/>
      <c r="LI47" s="305"/>
      <c r="LJ47" s="305"/>
      <c r="LK47" s="305"/>
      <c r="LL47" s="305"/>
      <c r="LM47" s="305"/>
      <c r="LN47" s="63"/>
      <c r="LO47" s="251">
        <f t="shared" si="149"/>
        <v>0</v>
      </c>
      <c r="LP47" s="251">
        <f t="shared" si="150"/>
        <v>33</v>
      </c>
      <c r="LQ47" s="251">
        <f t="shared" si="151"/>
        <v>0</v>
      </c>
      <c r="LR47" s="251">
        <f t="shared" si="152"/>
        <v>33</v>
      </c>
      <c r="LS47" s="251">
        <f t="shared" si="153"/>
        <v>0</v>
      </c>
      <c r="LT47" s="251">
        <f t="shared" si="154"/>
        <v>0</v>
      </c>
      <c r="LU47" s="251">
        <f t="shared" si="155"/>
        <v>0</v>
      </c>
      <c r="LV47" s="251">
        <f t="shared" si="156"/>
        <v>0</v>
      </c>
      <c r="LW47" s="251">
        <f t="shared" si="157"/>
        <v>0</v>
      </c>
      <c r="LX47" s="251">
        <f t="shared" si="158"/>
        <v>0</v>
      </c>
      <c r="LY47" s="251">
        <f t="shared" si="159"/>
        <v>0</v>
      </c>
      <c r="LZ47" s="251">
        <f t="shared" si="160"/>
        <v>0</v>
      </c>
      <c r="MA47" s="63">
        <f t="shared" si="161"/>
        <v>2</v>
      </c>
      <c r="MB47" s="63">
        <f t="shared" si="162"/>
        <v>0</v>
      </c>
      <c r="MC47" s="63">
        <f t="shared" si="251"/>
        <v>33</v>
      </c>
      <c r="MD47" s="63">
        <f t="shared" si="250"/>
        <v>2</v>
      </c>
      <c r="ME47" s="63" t="str">
        <f t="shared" si="163"/>
        <v>drn_spd</v>
      </c>
      <c r="MF47" s="315">
        <f t="shared" si="164"/>
        <v>291</v>
      </c>
      <c r="MG47" s="315">
        <f>IF(ISNUMBER(MATCH(EO47,$ME$15:$ME$520,0)),0,MAX(MG$14:MG46)+1)</f>
        <v>0</v>
      </c>
      <c r="MH47" s="315" t="str">
        <f t="shared" si="165"/>
        <v/>
      </c>
      <c r="MI47" s="470">
        <f t="shared" ref="MI47:MI78" si="270">IF(OR(MK47="",MK47=0),"",B47)</f>
        <v>33</v>
      </c>
      <c r="MJ47" s="471"/>
      <c r="MK47" s="472" t="str">
        <f t="shared" ref="MK47:MK78" si="271">IF(ISNUMBER(MATCH($B47,$F$14:$EN$14,0)),INDEX($F$13:$EN$13,1,MATCH($B47,$F$14:$EN$14,0)),"")</f>
        <v>22_whirl</v>
      </c>
      <c r="ML47" s="473" t="s">
        <v>635</v>
      </c>
      <c r="MM47" s="316"/>
      <c r="MN47" s="26">
        <f>IF(IF(ISNUMBER(SEARCH("flopy",MP47))=TRUE,1,0)=1,MAX(MN$15:MN46)+1,"")</f>
        <v>27</v>
      </c>
      <c r="MO47" s="238"/>
      <c r="MP47" s="411" t="s">
        <v>1135</v>
      </c>
      <c r="MQ47" s="26">
        <f>IF(IF(ISNUMBER(SEARCH("flopy",MS47))=TRUE,1,0)=1,MAX(MQ$15:MQ46)+1,"")</f>
        <v>32</v>
      </c>
      <c r="MR47" s="238"/>
      <c r="MS47" s="411" t="s">
        <v>980</v>
      </c>
      <c r="MT47" s="59"/>
      <c r="MU47" s="26" t="str">
        <f>IF(IF(ISNUMBER(SEARCH("flopy",MW47))=TRUE,1,0)=1,MAX(MU$15:MU46)+1,"")</f>
        <v/>
      </c>
      <c r="MV47" s="238" t="str">
        <f t="shared" si="252"/>
        <v/>
      </c>
      <c r="MW47" s="59"/>
      <c r="MX47" s="59"/>
      <c r="MY47" s="59"/>
      <c r="MZ47" s="59"/>
      <c r="NA47" s="59"/>
      <c r="NB47" s="26" t="s">
        <v>2</v>
      </c>
      <c r="NC47" s="59"/>
      <c r="ND47" s="59"/>
      <c r="NE47" s="59"/>
      <c r="NF47" s="59"/>
      <c r="NG47" s="59"/>
      <c r="NH47" s="59"/>
      <c r="NI47" s="59"/>
      <c r="NJ47" s="59"/>
      <c r="NK47" s="26" t="s">
        <v>2</v>
      </c>
      <c r="NL47" s="453" t="s">
        <v>30</v>
      </c>
      <c r="NM47" s="307" t="s">
        <v>2</v>
      </c>
      <c r="NN47" s="59"/>
      <c r="NO47" s="203"/>
      <c r="NP47" s="203"/>
      <c r="NQ47" s="203"/>
      <c r="NR47" s="18"/>
      <c r="NS47" s="18"/>
      <c r="NT47" s="18"/>
      <c r="NU47" s="18"/>
      <c r="NV47" s="18"/>
      <c r="NW47" s="18"/>
      <c r="NX47" s="18"/>
      <c r="NY47" s="18"/>
      <c r="NZ47" s="18"/>
      <c r="OA47" s="18"/>
      <c r="OB47" s="18"/>
      <c r="OC47" s="18"/>
      <c r="OD47" s="81"/>
      <c r="OE47" s="172">
        <v>1.0765808571767823</v>
      </c>
      <c r="OF47" s="111">
        <v>840.8</v>
      </c>
      <c r="OG47" s="112">
        <v>837.53617866962918</v>
      </c>
      <c r="OH47" s="102">
        <v>2.9999902248382999</v>
      </c>
      <c r="OI47" s="115">
        <v>840.1558</v>
      </c>
      <c r="OJ47" s="131">
        <v>42</v>
      </c>
      <c r="OK47" s="162">
        <v>1.0765800000000001</v>
      </c>
      <c r="OL47" s="123">
        <v>836.7</v>
      </c>
      <c r="OM47" s="168"/>
      <c r="ON47" s="127"/>
      <c r="OO47" s="107"/>
      <c r="OP47" s="107"/>
      <c r="OQ47" s="135"/>
      <c r="OR47" s="110">
        <f t="shared" si="253"/>
        <v>1.0765800000000001</v>
      </c>
      <c r="OS47" s="109">
        <f t="shared" si="258"/>
        <v>1.0765800000000001</v>
      </c>
      <c r="OT47" s="110">
        <v>1.0765808571767823</v>
      </c>
      <c r="OU47" s="143">
        <f t="shared" si="254"/>
        <v>1.0765800000000001</v>
      </c>
      <c r="OV47" s="143">
        <f t="shared" si="255"/>
        <v>25.837920000000004</v>
      </c>
      <c r="OW47" s="143">
        <f t="shared" si="256"/>
        <v>1550.2752000000003</v>
      </c>
      <c r="OX47" s="143">
        <f t="shared" si="257"/>
        <v>1550.2752000000003</v>
      </c>
      <c r="OY47" s="81"/>
      <c r="OZ47" s="59"/>
      <c r="PA47" s="251" t="str">
        <f t="shared" si="168"/>
        <v/>
      </c>
      <c r="PB47" s="251" t="str">
        <f t="shared" si="169"/>
        <v/>
      </c>
      <c r="PC47" s="251" t="str">
        <f t="shared" si="170"/>
        <v/>
      </c>
      <c r="PD47" s="251" t="str">
        <f t="shared" si="171"/>
        <v/>
      </c>
      <c r="PE47" s="251" t="str">
        <f t="shared" si="172"/>
        <v/>
      </c>
      <c r="PF47" s="251" t="str">
        <f t="shared" si="173"/>
        <v/>
      </c>
      <c r="PG47" s="251" t="str">
        <f t="shared" si="174"/>
        <v/>
      </c>
      <c r="PH47" s="251" t="str">
        <f t="shared" si="175"/>
        <v/>
      </c>
      <c r="PI47" s="251" t="str">
        <f t="shared" si="176"/>
        <v/>
      </c>
      <c r="PJ47" s="251" t="str">
        <f t="shared" si="177"/>
        <v/>
      </c>
      <c r="PK47" s="251" t="str">
        <f t="shared" si="178"/>
        <v/>
      </c>
      <c r="PL47" s="251" t="str">
        <f t="shared" si="179"/>
        <v/>
      </c>
      <c r="PM47" s="251" t="str">
        <f t="shared" si="180"/>
        <v>drn_spd</v>
      </c>
      <c r="PN47" s="251" t="str">
        <f t="shared" si="181"/>
        <v/>
      </c>
      <c r="PO47" s="251" t="str">
        <f t="shared" si="182"/>
        <v/>
      </c>
      <c r="PP47" s="251" t="str">
        <f t="shared" si="183"/>
        <v/>
      </c>
      <c r="PQ47" s="251" t="str">
        <f t="shared" si="184"/>
        <v/>
      </c>
      <c r="PR47" s="251" t="str">
        <f t="shared" si="185"/>
        <v/>
      </c>
      <c r="PS47" s="251" t="str">
        <f t="shared" si="186"/>
        <v/>
      </c>
      <c r="PT47" s="251" t="str">
        <f t="shared" si="187"/>
        <v/>
      </c>
      <c r="PU47" s="251" t="str">
        <f t="shared" si="188"/>
        <v/>
      </c>
      <c r="PV47" s="251" t="str">
        <f t="shared" si="189"/>
        <v/>
      </c>
      <c r="PW47" s="251" t="str">
        <f t="shared" si="190"/>
        <v/>
      </c>
      <c r="PX47" s="251" t="str">
        <f t="shared" si="191"/>
        <v/>
      </c>
      <c r="PY47" s="251" t="str">
        <f t="shared" si="192"/>
        <v/>
      </c>
      <c r="PZ47" s="251" t="str">
        <f t="shared" si="193"/>
        <v/>
      </c>
      <c r="QA47" s="251" t="str">
        <f t="shared" si="194"/>
        <v/>
      </c>
      <c r="QB47" s="251" t="str">
        <f t="shared" si="195"/>
        <v/>
      </c>
      <c r="QC47" s="251" t="str">
        <f t="shared" si="196"/>
        <v/>
      </c>
      <c r="QD47" s="251" t="str">
        <f t="shared" si="197"/>
        <v/>
      </c>
      <c r="QE47" s="251" t="str">
        <f t="shared" si="198"/>
        <v/>
      </c>
      <c r="QF47" s="63">
        <f t="shared" si="199"/>
        <v>1</v>
      </c>
      <c r="QG47" s="26" t="s">
        <v>2</v>
      </c>
      <c r="QH47" s="59"/>
      <c r="QI47" s="59"/>
      <c r="QJ47" s="59"/>
      <c r="QK47" s="59"/>
      <c r="QL47" s="59"/>
      <c r="QM47" s="59"/>
      <c r="QN47" s="59"/>
    </row>
    <row r="48" spans="1:456" s="3" customFormat="1" ht="6" customHeight="1" x14ac:dyDescent="0.15">
      <c r="A48" s="68"/>
      <c r="B48" s="447">
        <f t="shared" si="43"/>
        <v>34</v>
      </c>
      <c r="C48" s="74" t="s">
        <v>1284</v>
      </c>
      <c r="D48" s="339" t="s">
        <v>918</v>
      </c>
      <c r="E48" s="59"/>
      <c r="F48" s="229"/>
      <c r="G48" s="295" t="s">
        <v>35</v>
      </c>
      <c r="H48" s="295">
        <v>0.24</v>
      </c>
      <c r="I48" s="229"/>
      <c r="J48" s="295"/>
      <c r="K48" s="295"/>
      <c r="L48" s="229"/>
      <c r="M48" s="295" t="s">
        <v>15</v>
      </c>
      <c r="N48" s="295">
        <v>100</v>
      </c>
      <c r="O48" s="229"/>
      <c r="P48" s="295" t="s">
        <v>37</v>
      </c>
      <c r="Q48" s="295" t="s">
        <v>37</v>
      </c>
      <c r="R48" s="229"/>
      <c r="S48" s="295"/>
      <c r="T48" s="295"/>
      <c r="U48" s="229"/>
      <c r="V48" s="295"/>
      <c r="W48" s="295"/>
      <c r="X48" s="229"/>
      <c r="Y48" s="295"/>
      <c r="Z48" s="295"/>
      <c r="AA48" s="229"/>
      <c r="AB48" s="295" t="s">
        <v>254</v>
      </c>
      <c r="AC48" s="295" t="s">
        <v>255</v>
      </c>
      <c r="AD48" s="229"/>
      <c r="AE48" s="295"/>
      <c r="AF48" s="295"/>
      <c r="AG48" s="229"/>
      <c r="AH48" s="295" t="s">
        <v>39</v>
      </c>
      <c r="AI48" s="295" t="s">
        <v>171</v>
      </c>
      <c r="AJ48" s="229"/>
      <c r="AK48" s="295" t="s">
        <v>111</v>
      </c>
      <c r="AL48" s="295">
        <v>1.0000000000000001E-5</v>
      </c>
      <c r="AM48" s="229"/>
      <c r="AN48" s="295" t="s">
        <v>87</v>
      </c>
      <c r="AO48" s="295">
        <v>1</v>
      </c>
      <c r="AP48" s="243"/>
      <c r="AQ48" s="295" t="s">
        <v>1256</v>
      </c>
      <c r="AR48" s="290" t="s">
        <v>644</v>
      </c>
      <c r="AS48" s="243"/>
      <c r="AT48" s="295" t="s">
        <v>1256</v>
      </c>
      <c r="AU48" s="290" t="s">
        <v>644</v>
      </c>
      <c r="AV48" s="229"/>
      <c r="AW48" s="295" t="s">
        <v>1256</v>
      </c>
      <c r="AX48" s="290" t="s">
        <v>644</v>
      </c>
      <c r="AY48" s="229"/>
      <c r="AZ48" s="295" t="s">
        <v>1256</v>
      </c>
      <c r="BA48" s="295" t="s">
        <v>644</v>
      </c>
      <c r="BB48" s="229"/>
      <c r="BC48" s="295" t="s">
        <v>1256</v>
      </c>
      <c r="BD48" s="295" t="s">
        <v>728</v>
      </c>
      <c r="BE48" s="229"/>
      <c r="BF48" s="295" t="s">
        <v>725</v>
      </c>
      <c r="BG48" s="295">
        <v>200</v>
      </c>
      <c r="BH48" s="229"/>
      <c r="BI48" s="295" t="s">
        <v>16</v>
      </c>
      <c r="BJ48" s="295">
        <v>100</v>
      </c>
      <c r="BK48" s="243"/>
      <c r="BL48" s="295"/>
      <c r="BM48" s="429"/>
      <c r="BN48" s="243"/>
      <c r="BO48" s="295"/>
      <c r="BP48" s="429"/>
      <c r="BQ48" s="229"/>
      <c r="BR48" s="295"/>
      <c r="BS48" s="295"/>
      <c r="BT48" s="243"/>
      <c r="BU48" s="295"/>
      <c r="BV48" s="290"/>
      <c r="BW48" s="243"/>
      <c r="BX48" s="295"/>
      <c r="BY48" s="290"/>
      <c r="BZ48" s="229"/>
      <c r="CA48" s="295"/>
      <c r="CB48" s="290"/>
      <c r="CC48" s="229"/>
      <c r="CD48" s="230"/>
      <c r="CE48" s="351"/>
      <c r="CF48" s="331"/>
      <c r="CG48" s="230"/>
      <c r="CH48" s="354"/>
      <c r="CI48" s="229"/>
      <c r="CJ48" s="230"/>
      <c r="CK48" s="354"/>
      <c r="CL48" s="243"/>
      <c r="CM48" s="230"/>
      <c r="CN48" s="354"/>
      <c r="CO48" s="243"/>
      <c r="CP48" s="295"/>
      <c r="CQ48" s="429"/>
      <c r="CR48" s="331"/>
      <c r="CS48" s="230"/>
      <c r="CT48" s="237" t="s">
        <v>728</v>
      </c>
      <c r="CU48" s="229"/>
      <c r="CV48" s="230" t="s">
        <v>622</v>
      </c>
      <c r="CW48" s="237" t="s">
        <v>728</v>
      </c>
      <c r="CX48" s="331"/>
      <c r="CY48" s="332"/>
      <c r="CZ48" s="334"/>
      <c r="DA48" s="331"/>
      <c r="DB48" s="332"/>
      <c r="DC48" s="334"/>
      <c r="DD48" s="331"/>
      <c r="DE48" s="332"/>
      <c r="DF48" s="334"/>
      <c r="DG48" s="331"/>
      <c r="DH48" s="332"/>
      <c r="DI48" s="334"/>
      <c r="DJ48" s="229"/>
      <c r="DK48" s="230" t="s">
        <v>30</v>
      </c>
      <c r="DL48" s="231" t="s">
        <v>509</v>
      </c>
      <c r="DM48" s="229"/>
      <c r="DN48" s="230" t="s">
        <v>111</v>
      </c>
      <c r="DO48" s="237">
        <v>9.9999999999999995E-7</v>
      </c>
      <c r="DP48" s="439"/>
      <c r="DQ48" s="440" t="s">
        <v>1273</v>
      </c>
      <c r="DR48" s="442" t="s">
        <v>1274</v>
      </c>
      <c r="DS48" s="331"/>
      <c r="DT48" s="230"/>
      <c r="DU48" s="231"/>
      <c r="DV48" s="331"/>
      <c r="DW48" s="332"/>
      <c r="DX48" s="334"/>
      <c r="DY48" s="331"/>
      <c r="DZ48" s="332"/>
      <c r="EA48" s="334"/>
      <c r="EB48" s="331"/>
      <c r="EC48" s="332"/>
      <c r="ED48" s="334"/>
      <c r="EE48" s="331"/>
      <c r="EF48" s="332"/>
      <c r="EG48" s="334"/>
      <c r="EH48" s="229"/>
      <c r="EI48" s="230"/>
      <c r="EJ48" s="231"/>
      <c r="EK48" s="229"/>
      <c r="EL48" s="230"/>
      <c r="EM48" s="237"/>
      <c r="EN48" s="244"/>
      <c r="EO48" s="269" t="str">
        <f t="shared" si="44"/>
        <v/>
      </c>
      <c r="EP48" s="444" t="s">
        <v>1247</v>
      </c>
      <c r="EQ48" s="360" t="str">
        <f t="shared" si="200"/>
        <v/>
      </c>
      <c r="ER48" s="360" t="str">
        <f t="shared" si="201"/>
        <v/>
      </c>
      <c r="ES48" s="360" t="str">
        <f t="shared" si="202"/>
        <v/>
      </c>
      <c r="ET48" s="360" t="str">
        <f t="shared" si="203"/>
        <v/>
      </c>
      <c r="EU48" s="360" t="str">
        <f t="shared" si="204"/>
        <v/>
      </c>
      <c r="EV48" s="360" t="str">
        <f t="shared" si="205"/>
        <v/>
      </c>
      <c r="EW48" s="360" t="str">
        <f t="shared" si="206"/>
        <v/>
      </c>
      <c r="EX48" s="360" t="str">
        <f t="shared" si="207"/>
        <v/>
      </c>
      <c r="EY48" s="360" t="str">
        <f t="shared" si="208"/>
        <v/>
      </c>
      <c r="EZ48" s="360" t="str">
        <f t="shared" si="209"/>
        <v/>
      </c>
      <c r="FA48" s="360" t="str">
        <f t="shared" si="210"/>
        <v/>
      </c>
      <c r="FB48" s="360" t="str">
        <f t="shared" si="211"/>
        <v/>
      </c>
      <c r="FC48" s="360" t="str">
        <f t="shared" si="212"/>
        <v/>
      </c>
      <c r="FD48" s="360" t="str">
        <f t="shared" si="213"/>
        <v/>
      </c>
      <c r="FE48" s="360" t="str">
        <f t="shared" si="214"/>
        <v/>
      </c>
      <c r="FF48" s="360" t="str">
        <f t="shared" si="215"/>
        <v/>
      </c>
      <c r="FG48" s="360" t="str">
        <f t="shared" si="216"/>
        <v/>
      </c>
      <c r="FH48" s="360" t="str">
        <f t="shared" si="217"/>
        <v/>
      </c>
      <c r="FI48" s="360" t="str">
        <f t="shared" si="218"/>
        <v/>
      </c>
      <c r="FJ48" s="360" t="str">
        <f t="shared" si="219"/>
        <v/>
      </c>
      <c r="FK48" s="360" t="str">
        <f t="shared" si="220"/>
        <v/>
      </c>
      <c r="FL48" s="360" t="str">
        <f t="shared" si="221"/>
        <v/>
      </c>
      <c r="FM48" s="360" t="str">
        <f t="shared" si="222"/>
        <v/>
      </c>
      <c r="FN48" s="360" t="str">
        <f t="shared" si="223"/>
        <v/>
      </c>
      <c r="FO48" s="360" t="str">
        <f t="shared" si="224"/>
        <v/>
      </c>
      <c r="FP48" s="360" t="str">
        <f t="shared" si="225"/>
        <v/>
      </c>
      <c r="FQ48" s="360" t="str">
        <f t="shared" si="226"/>
        <v/>
      </c>
      <c r="FR48" s="360" t="str">
        <f t="shared" si="227"/>
        <v/>
      </c>
      <c r="FS48" s="360" t="str">
        <f t="shared" si="228"/>
        <v/>
      </c>
      <c r="FT48" s="360" t="str">
        <f t="shared" si="45"/>
        <v/>
      </c>
      <c r="FU48" s="360" t="str">
        <f t="shared" si="229"/>
        <v/>
      </c>
      <c r="FV48" s="360" t="str">
        <f t="shared" si="230"/>
        <v/>
      </c>
      <c r="FW48" s="360" t="str">
        <f t="shared" si="231"/>
        <v/>
      </c>
      <c r="FX48" s="360" t="str">
        <f t="shared" si="232"/>
        <v/>
      </c>
      <c r="FY48" s="360" t="str">
        <f t="shared" si="233"/>
        <v/>
      </c>
      <c r="FZ48" s="360" t="str">
        <f t="shared" si="234"/>
        <v/>
      </c>
      <c r="GA48" s="360" t="str">
        <f t="shared" si="235"/>
        <v/>
      </c>
      <c r="GB48" s="360" t="str">
        <f t="shared" si="236"/>
        <v/>
      </c>
      <c r="GC48" s="360" t="str">
        <f t="shared" si="237"/>
        <v/>
      </c>
      <c r="GD48" s="360">
        <f t="shared" si="238"/>
        <v>12</v>
      </c>
      <c r="GE48" s="360" t="str">
        <f t="shared" si="239"/>
        <v/>
      </c>
      <c r="GF48" s="360" t="str">
        <f t="shared" si="240"/>
        <v/>
      </c>
      <c r="GG48" s="360" t="str">
        <f t="shared" si="241"/>
        <v/>
      </c>
      <c r="GH48" s="360" t="str">
        <f t="shared" si="242"/>
        <v/>
      </c>
      <c r="GI48" s="360" t="str">
        <f t="shared" si="243"/>
        <v/>
      </c>
      <c r="GJ48" s="360" t="str">
        <f t="shared" si="244"/>
        <v/>
      </c>
      <c r="GK48" s="444" t="s">
        <v>1247</v>
      </c>
      <c r="GL48" s="361" t="str">
        <f t="shared" si="46"/>
        <v>-</v>
      </c>
      <c r="GM48" s="361" t="str">
        <f t="shared" si="47"/>
        <v>-</v>
      </c>
      <c r="GN48" s="361" t="str">
        <f t="shared" si="48"/>
        <v>-</v>
      </c>
      <c r="GO48" s="361" t="str">
        <f t="shared" si="49"/>
        <v>-</v>
      </c>
      <c r="GP48" s="361" t="str">
        <f t="shared" si="50"/>
        <v>-</v>
      </c>
      <c r="GQ48" s="361" t="str">
        <f t="shared" si="51"/>
        <v>-</v>
      </c>
      <c r="GR48" s="361" t="str">
        <f t="shared" si="52"/>
        <v>-</v>
      </c>
      <c r="GS48" s="361" t="str">
        <f t="shared" si="53"/>
        <v>-</v>
      </c>
      <c r="GT48" s="361" t="str">
        <f t="shared" si="54"/>
        <v>-</v>
      </c>
      <c r="GU48" s="361" t="str">
        <f t="shared" si="55"/>
        <v>-</v>
      </c>
      <c r="GV48" s="361" t="str">
        <f t="shared" si="56"/>
        <v>-</v>
      </c>
      <c r="GW48" s="361" t="str">
        <f t="shared" si="57"/>
        <v>-</v>
      </c>
      <c r="GX48" s="361" t="str">
        <f t="shared" si="58"/>
        <v>-</v>
      </c>
      <c r="GY48" s="361" t="str">
        <f t="shared" si="59"/>
        <v>-</v>
      </c>
      <c r="GZ48" s="361" t="str">
        <f t="shared" si="60"/>
        <v>-</v>
      </c>
      <c r="HA48" s="361" t="str">
        <f t="shared" si="61"/>
        <v>-</v>
      </c>
      <c r="HB48" s="361" t="str">
        <f t="shared" si="62"/>
        <v>-</v>
      </c>
      <c r="HC48" s="361" t="str">
        <f t="shared" si="63"/>
        <v>-</v>
      </c>
      <c r="HD48" s="361" t="str">
        <f t="shared" si="64"/>
        <v>-</v>
      </c>
      <c r="HE48" s="361" t="str">
        <f t="shared" si="65"/>
        <v>-</v>
      </c>
      <c r="HF48" s="361" t="str">
        <f t="shared" si="66"/>
        <v>-</v>
      </c>
      <c r="HG48" s="361" t="str">
        <f t="shared" si="67"/>
        <v>-</v>
      </c>
      <c r="HH48" s="361" t="str">
        <f t="shared" si="68"/>
        <v>-</v>
      </c>
      <c r="HI48" s="361" t="str">
        <f t="shared" si="69"/>
        <v>-</v>
      </c>
      <c r="HJ48" s="361" t="str">
        <f t="shared" si="70"/>
        <v>-</v>
      </c>
      <c r="HK48" s="361" t="str">
        <f t="shared" si="71"/>
        <v>-</v>
      </c>
      <c r="HL48" s="361" t="str">
        <f t="shared" si="72"/>
        <v>-</v>
      </c>
      <c r="HM48" s="361" t="str">
        <f t="shared" si="73"/>
        <v>-</v>
      </c>
      <c r="HN48" s="361" t="str">
        <f t="shared" si="74"/>
        <v>-</v>
      </c>
      <c r="HO48" s="361" t="str">
        <f t="shared" si="75"/>
        <v>-</v>
      </c>
      <c r="HP48" s="361" t="str">
        <f t="shared" si="76"/>
        <v>-</v>
      </c>
      <c r="HQ48" s="361" t="str">
        <f t="shared" si="77"/>
        <v>-</v>
      </c>
      <c r="HR48" s="361" t="str">
        <f t="shared" si="78"/>
        <v>-</v>
      </c>
      <c r="HS48" s="361" t="str">
        <f t="shared" si="79"/>
        <v>-</v>
      </c>
      <c r="HT48" s="361" t="str">
        <f t="shared" si="80"/>
        <v>-</v>
      </c>
      <c r="HU48" s="361" t="str">
        <f t="shared" si="81"/>
        <v>-</v>
      </c>
      <c r="HV48" s="361" t="str">
        <f t="shared" si="82"/>
        <v>-</v>
      </c>
      <c r="HW48" s="361" t="str">
        <f t="shared" si="83"/>
        <v>-</v>
      </c>
      <c r="HX48" s="361" t="str">
        <f t="shared" si="84"/>
        <v>-</v>
      </c>
      <c r="HY48" s="361" t="str">
        <f t="shared" si="85"/>
        <v>delv_r</v>
      </c>
      <c r="HZ48" s="361" t="str">
        <f t="shared" si="86"/>
        <v>-</v>
      </c>
      <c r="IA48" s="361" t="str">
        <f t="shared" si="87"/>
        <v>-</v>
      </c>
      <c r="IB48" s="361" t="str">
        <f t="shared" si="88"/>
        <v>-</v>
      </c>
      <c r="IC48" s="361" t="str">
        <f t="shared" si="89"/>
        <v>-</v>
      </c>
      <c r="ID48" s="361" t="str">
        <f t="shared" si="90"/>
        <v>-</v>
      </c>
      <c r="IE48" s="361" t="str">
        <f t="shared" si="91"/>
        <v>-</v>
      </c>
      <c r="IF48" s="444" t="s">
        <v>1247</v>
      </c>
      <c r="IG48" s="56" t="str">
        <f t="shared" si="245"/>
        <v>-</v>
      </c>
      <c r="IH48" s="56" t="str">
        <f t="shared" si="246"/>
        <v>-</v>
      </c>
      <c r="II48" s="56" t="str">
        <f t="shared" si="247"/>
        <v>-</v>
      </c>
      <c r="IJ48" s="56" t="str">
        <f t="shared" si="248"/>
        <v>-</v>
      </c>
      <c r="IK48" s="56" t="str">
        <f t="shared" si="92"/>
        <v>-</v>
      </c>
      <c r="IL48" s="56" t="str">
        <f t="shared" si="93"/>
        <v>-</v>
      </c>
      <c r="IM48" s="56" t="str">
        <f t="shared" si="94"/>
        <v>-</v>
      </c>
      <c r="IN48" s="56" t="str">
        <f t="shared" si="95"/>
        <v>-</v>
      </c>
      <c r="IO48" s="56" t="str">
        <f t="shared" si="96"/>
        <v>-</v>
      </c>
      <c r="IP48" s="56" t="str">
        <f t="shared" si="97"/>
        <v>-</v>
      </c>
      <c r="IQ48" s="56" t="str">
        <f t="shared" si="98"/>
        <v>-</v>
      </c>
      <c r="IR48" s="56" t="str">
        <f t="shared" si="99"/>
        <v>-</v>
      </c>
      <c r="IS48" s="56" t="str">
        <f t="shared" si="100"/>
        <v>-</v>
      </c>
      <c r="IT48" s="56" t="str">
        <f t="shared" si="101"/>
        <v>-</v>
      </c>
      <c r="IU48" s="56" t="str">
        <f t="shared" si="102"/>
        <v>-</v>
      </c>
      <c r="IV48" s="56" t="str">
        <f t="shared" si="103"/>
        <v>-</v>
      </c>
      <c r="IW48" s="56" t="str">
        <f t="shared" si="104"/>
        <v>-</v>
      </c>
      <c r="IX48" s="56" t="str">
        <f t="shared" si="105"/>
        <v>-</v>
      </c>
      <c r="IY48" s="56" t="str">
        <f t="shared" si="106"/>
        <v>-</v>
      </c>
      <c r="IZ48" s="56" t="str">
        <f t="shared" si="107"/>
        <v>-</v>
      </c>
      <c r="JA48" s="56" t="str">
        <f t="shared" si="108"/>
        <v>-</v>
      </c>
      <c r="JB48" s="56" t="str">
        <f t="shared" si="109"/>
        <v>-</v>
      </c>
      <c r="JC48" s="56" t="str">
        <f t="shared" si="110"/>
        <v>-</v>
      </c>
      <c r="JD48" s="56" t="str">
        <f t="shared" si="111"/>
        <v>-</v>
      </c>
      <c r="JE48" s="56" t="str">
        <f t="shared" si="112"/>
        <v>-</v>
      </c>
      <c r="JF48" s="56" t="str">
        <f t="shared" si="113"/>
        <v>-</v>
      </c>
      <c r="JG48" s="56" t="str">
        <f t="shared" si="114"/>
        <v>-</v>
      </c>
      <c r="JH48" s="56" t="str">
        <f t="shared" si="115"/>
        <v>-</v>
      </c>
      <c r="JI48" s="56" t="str">
        <f t="shared" si="116"/>
        <v>-</v>
      </c>
      <c r="JJ48" s="56" t="str">
        <f t="shared" si="117"/>
        <v>-</v>
      </c>
      <c r="JK48" s="56" t="str">
        <f t="shared" si="118"/>
        <v>-</v>
      </c>
      <c r="JL48" s="56" t="str">
        <f t="shared" si="119"/>
        <v>-</v>
      </c>
      <c r="JM48" s="56" t="str">
        <f t="shared" si="120"/>
        <v>-</v>
      </c>
      <c r="JN48" s="56" t="str">
        <f t="shared" si="121"/>
        <v>-</v>
      </c>
      <c r="JO48" s="56" t="str">
        <f t="shared" si="122"/>
        <v>-</v>
      </c>
      <c r="JP48" s="56" t="str">
        <f t="shared" si="123"/>
        <v>-</v>
      </c>
      <c r="JQ48" s="56" t="str">
        <f t="shared" si="124"/>
        <v>-</v>
      </c>
      <c r="JR48" s="56" t="str">
        <f t="shared" si="125"/>
        <v>-</v>
      </c>
      <c r="JS48" s="56" t="str">
        <f t="shared" si="126"/>
        <v>-</v>
      </c>
      <c r="JT48" s="56">
        <f t="shared" si="127"/>
        <v>5</v>
      </c>
      <c r="JU48" s="56" t="str">
        <f t="shared" si="128"/>
        <v>-</v>
      </c>
      <c r="JV48" s="56" t="str">
        <f t="shared" si="129"/>
        <v>-</v>
      </c>
      <c r="JW48" s="56" t="str">
        <f t="shared" si="130"/>
        <v>-</v>
      </c>
      <c r="JX48" s="56" t="str">
        <f t="shared" si="131"/>
        <v>-</v>
      </c>
      <c r="JY48" s="56" t="str">
        <f t="shared" si="132"/>
        <v>-</v>
      </c>
      <c r="JZ48" s="56" t="str">
        <f t="shared" si="133"/>
        <v>-</v>
      </c>
      <c r="KA48" s="444" t="s">
        <v>1247</v>
      </c>
      <c r="KB48" s="360">
        <f>IF(ISNUMBER(INDEX($EQ$15:$GK$521,$B48,EO$11)),MAX(KB$14:KB47)+1,0)</f>
        <v>0</v>
      </c>
      <c r="KC48" s="360" t="str">
        <f t="shared" si="249"/>
        <v/>
      </c>
      <c r="KD48" s="373" t="s">
        <v>2</v>
      </c>
      <c r="KE48" s="391" t="str">
        <f t="shared" si="259"/>
        <v/>
      </c>
      <c r="KF48" s="302" t="str">
        <f t="shared" si="260"/>
        <v/>
      </c>
      <c r="KG48" s="69"/>
      <c r="KH48" s="391" t="str">
        <f t="shared" si="261"/>
        <v/>
      </c>
      <c r="KI48" s="302" t="str">
        <f t="shared" si="262"/>
        <v/>
      </c>
      <c r="KJ48" s="69"/>
      <c r="KK48" s="391" t="str">
        <f t="shared" si="263"/>
        <v/>
      </c>
      <c r="KL48" s="302" t="str">
        <f t="shared" si="264"/>
        <v/>
      </c>
      <c r="KM48" s="69"/>
      <c r="KN48" s="391" t="str">
        <f t="shared" si="265"/>
        <v/>
      </c>
      <c r="KO48" s="302" t="str">
        <f t="shared" si="266"/>
        <v/>
      </c>
      <c r="KP48" s="69"/>
      <c r="KQ48" s="391" t="str">
        <f t="shared" si="267"/>
        <v/>
      </c>
      <c r="KR48" s="302" t="str">
        <f t="shared" si="143"/>
        <v/>
      </c>
      <c r="KS48" s="69"/>
      <c r="KT48" s="391" t="str">
        <f t="shared" si="268"/>
        <v/>
      </c>
      <c r="KU48" s="302" t="str">
        <f t="shared" si="145"/>
        <v/>
      </c>
      <c r="KV48" s="69"/>
      <c r="KW48" s="391" t="str">
        <f t="shared" si="269"/>
        <v/>
      </c>
      <c r="KX48" s="302" t="str">
        <f t="shared" si="147"/>
        <v/>
      </c>
      <c r="KY48" s="69"/>
      <c r="KZ48" s="283" t="str">
        <f t="shared" si="148"/>
        <v/>
      </c>
      <c r="LA48" s="26"/>
      <c r="LB48" s="246"/>
      <c r="LC48" s="246" t="s">
        <v>903</v>
      </c>
      <c r="LD48" s="246"/>
      <c r="LE48" s="246" t="s">
        <v>1211</v>
      </c>
      <c r="LF48" s="246"/>
      <c r="LG48" s="246"/>
      <c r="LH48" s="246"/>
      <c r="LI48" s="305"/>
      <c r="LJ48" s="305"/>
      <c r="LK48" s="305"/>
      <c r="LL48" s="305"/>
      <c r="LM48" s="305"/>
      <c r="LN48" s="63"/>
      <c r="LO48" s="251">
        <f t="shared" si="149"/>
        <v>0</v>
      </c>
      <c r="LP48" s="251">
        <f t="shared" si="150"/>
        <v>34</v>
      </c>
      <c r="LQ48" s="251">
        <f t="shared" si="151"/>
        <v>0</v>
      </c>
      <c r="LR48" s="251">
        <f t="shared" si="152"/>
        <v>34</v>
      </c>
      <c r="LS48" s="251">
        <f t="shared" si="153"/>
        <v>0</v>
      </c>
      <c r="LT48" s="251">
        <f t="shared" si="154"/>
        <v>0</v>
      </c>
      <c r="LU48" s="251">
        <f t="shared" si="155"/>
        <v>0</v>
      </c>
      <c r="LV48" s="251">
        <f t="shared" si="156"/>
        <v>0</v>
      </c>
      <c r="LW48" s="251">
        <f t="shared" si="157"/>
        <v>0</v>
      </c>
      <c r="LX48" s="251">
        <f t="shared" si="158"/>
        <v>0</v>
      </c>
      <c r="LY48" s="251">
        <f t="shared" si="159"/>
        <v>0</v>
      </c>
      <c r="LZ48" s="251">
        <f t="shared" si="160"/>
        <v>0</v>
      </c>
      <c r="MA48" s="63">
        <f t="shared" si="161"/>
        <v>2</v>
      </c>
      <c r="MB48" s="63">
        <f t="shared" si="162"/>
        <v>0</v>
      </c>
      <c r="MC48" s="63">
        <f t="shared" si="251"/>
        <v>34</v>
      </c>
      <c r="MD48" s="63">
        <f t="shared" si="250"/>
        <v>3</v>
      </c>
      <c r="ME48" s="63" t="str">
        <f t="shared" si="163"/>
        <v>drn_ts</v>
      </c>
      <c r="MF48" s="315">
        <f t="shared" si="164"/>
        <v>291</v>
      </c>
      <c r="MG48" s="315">
        <f>IF(ISNUMBER(MATCH(EO48,$ME$15:$ME$520,0)),0,MAX(MG$14:MG47)+1)</f>
        <v>0</v>
      </c>
      <c r="MH48" s="315" t="str">
        <f t="shared" si="165"/>
        <v/>
      </c>
      <c r="MI48" s="433">
        <f t="shared" si="270"/>
        <v>34</v>
      </c>
      <c r="MJ48" s="434"/>
      <c r="MK48" s="296" t="str">
        <f t="shared" si="271"/>
        <v>68_MF6_path_aborted_for_now</v>
      </c>
      <c r="ML48" s="300" t="s">
        <v>635</v>
      </c>
      <c r="MM48" s="435"/>
      <c r="MN48" s="26">
        <f>IF(IF(ISNUMBER(SEARCH("flopy",MP48))=TRUE,1,0)=1,MAX(MN$15:MN47)+1,"")</f>
        <v>28</v>
      </c>
      <c r="MO48" s="238"/>
      <c r="MP48" s="411" t="s">
        <v>1136</v>
      </c>
      <c r="MQ48" s="26">
        <f>IF(IF(ISNUMBER(SEARCH("flopy",MS48))=TRUE,1,0)=1,MAX(MQ$15:MQ47)+1,"")</f>
        <v>33</v>
      </c>
      <c r="MR48" s="238"/>
      <c r="MS48" s="411" t="s">
        <v>981</v>
      </c>
      <c r="MT48" s="59"/>
      <c r="MU48" s="26" t="str">
        <f>IF(IF(ISNUMBER(SEARCH("flopy",MW48))=TRUE,1,0)=1,MAX(MU$15:MU47)+1,"")</f>
        <v/>
      </c>
      <c r="MV48" s="238" t="str">
        <f t="shared" si="252"/>
        <v/>
      </c>
      <c r="MW48" s="59"/>
      <c r="MX48" s="59"/>
      <c r="MY48" s="59"/>
      <c r="MZ48" s="59"/>
      <c r="NA48" s="59"/>
      <c r="NB48" s="26" t="s">
        <v>2</v>
      </c>
      <c r="NC48" s="59"/>
      <c r="ND48" s="59"/>
      <c r="NE48" s="59"/>
      <c r="NF48" s="59"/>
      <c r="NG48" s="59"/>
      <c r="NH48" s="59"/>
      <c r="NI48" s="59"/>
      <c r="NJ48" s="59"/>
      <c r="NK48" s="26" t="s">
        <v>2</v>
      </c>
      <c r="NL48" s="453" t="s">
        <v>52</v>
      </c>
      <c r="NM48" s="307" t="s">
        <v>2</v>
      </c>
      <c r="NN48" s="59"/>
      <c r="NO48" s="203"/>
      <c r="NP48" s="203"/>
      <c r="NQ48" s="203"/>
      <c r="NR48" s="18"/>
      <c r="NS48" s="18"/>
      <c r="NT48" s="18"/>
      <c r="NU48" s="18"/>
      <c r="NV48" s="18"/>
      <c r="NW48" s="18"/>
      <c r="NX48" s="18"/>
      <c r="NY48" s="18"/>
      <c r="NZ48" s="18"/>
      <c r="OA48" s="18"/>
      <c r="OB48" s="18"/>
      <c r="OC48" s="18"/>
      <c r="OD48" s="81"/>
      <c r="OE48" s="172">
        <v>1.1112157821767825</v>
      </c>
      <c r="OF48" s="111">
        <v>840.8</v>
      </c>
      <c r="OG48" s="112">
        <v>837.84387097732144</v>
      </c>
      <c r="OH48" s="102">
        <v>2.9999902248382999</v>
      </c>
      <c r="OI48" s="115">
        <v>840.1558</v>
      </c>
      <c r="OJ48" s="131">
        <v>43</v>
      </c>
      <c r="OK48" s="162">
        <v>1.1112200000000001</v>
      </c>
      <c r="OL48" s="123">
        <v>837.1</v>
      </c>
      <c r="OM48" s="168"/>
      <c r="ON48" s="127"/>
      <c r="OO48" s="107"/>
      <c r="OP48" s="107"/>
      <c r="OQ48" s="135"/>
      <c r="OR48" s="110">
        <f t="shared" si="253"/>
        <v>1.1112200000000001</v>
      </c>
      <c r="OS48" s="109">
        <f t="shared" si="258"/>
        <v>1.1112200000000001</v>
      </c>
      <c r="OT48" s="110">
        <v>1.1112157821767825</v>
      </c>
      <c r="OU48" s="143">
        <f t="shared" si="254"/>
        <v>1.1112200000000001</v>
      </c>
      <c r="OV48" s="143">
        <f t="shared" si="255"/>
        <v>26.669280000000001</v>
      </c>
      <c r="OW48" s="143">
        <f t="shared" si="256"/>
        <v>1600.1568</v>
      </c>
      <c r="OX48" s="143">
        <f t="shared" si="257"/>
        <v>1600.1568</v>
      </c>
      <c r="OY48" s="81"/>
      <c r="OZ48" s="59"/>
      <c r="PA48" s="251" t="str">
        <f t="shared" si="168"/>
        <v/>
      </c>
      <c r="PB48" s="251" t="str">
        <f t="shared" si="169"/>
        <v/>
      </c>
      <c r="PC48" s="251" t="str">
        <f t="shared" si="170"/>
        <v/>
      </c>
      <c r="PD48" s="251" t="str">
        <f t="shared" si="171"/>
        <v/>
      </c>
      <c r="PE48" s="251" t="str">
        <f t="shared" si="172"/>
        <v/>
      </c>
      <c r="PF48" s="251" t="str">
        <f t="shared" si="173"/>
        <v/>
      </c>
      <c r="PG48" s="251" t="str">
        <f t="shared" si="174"/>
        <v/>
      </c>
      <c r="PH48" s="251" t="str">
        <f t="shared" si="175"/>
        <v/>
      </c>
      <c r="PI48" s="251" t="str">
        <f t="shared" si="176"/>
        <v/>
      </c>
      <c r="PJ48" s="251" t="str">
        <f t="shared" si="177"/>
        <v/>
      </c>
      <c r="PK48" s="251" t="str">
        <f t="shared" si="178"/>
        <v/>
      </c>
      <c r="PL48" s="251" t="str">
        <f t="shared" si="179"/>
        <v/>
      </c>
      <c r="PM48" s="251" t="str">
        <f t="shared" si="180"/>
        <v/>
      </c>
      <c r="PN48" s="251" t="str">
        <f t="shared" si="181"/>
        <v/>
      </c>
      <c r="PO48" s="251" t="str">
        <f t="shared" si="182"/>
        <v/>
      </c>
      <c r="PP48" s="251" t="str">
        <f t="shared" si="183"/>
        <v/>
      </c>
      <c r="PQ48" s="251" t="str">
        <f t="shared" si="184"/>
        <v/>
      </c>
      <c r="PR48" s="251" t="str">
        <f t="shared" si="185"/>
        <v/>
      </c>
      <c r="PS48" s="251" t="str">
        <f t="shared" si="186"/>
        <v/>
      </c>
      <c r="PT48" s="251" t="str">
        <f t="shared" si="187"/>
        <v/>
      </c>
      <c r="PU48" s="251" t="str">
        <f t="shared" si="188"/>
        <v/>
      </c>
      <c r="PV48" s="251" t="str">
        <f t="shared" si="189"/>
        <v/>
      </c>
      <c r="PW48" s="251" t="str">
        <f t="shared" si="190"/>
        <v/>
      </c>
      <c r="PX48" s="251" t="str">
        <f t="shared" si="191"/>
        <v/>
      </c>
      <c r="PY48" s="251" t="str">
        <f t="shared" si="192"/>
        <v/>
      </c>
      <c r="PZ48" s="251" t="str">
        <f t="shared" si="193"/>
        <v/>
      </c>
      <c r="QA48" s="251" t="str">
        <f t="shared" si="194"/>
        <v/>
      </c>
      <c r="QB48" s="251" t="str">
        <f t="shared" si="195"/>
        <v/>
      </c>
      <c r="QC48" s="251" t="str">
        <f t="shared" si="196"/>
        <v/>
      </c>
      <c r="QD48" s="251" t="str">
        <f t="shared" si="197"/>
        <v/>
      </c>
      <c r="QE48" s="251" t="str">
        <f t="shared" si="198"/>
        <v/>
      </c>
      <c r="QF48" s="63">
        <f t="shared" si="199"/>
        <v>0</v>
      </c>
      <c r="QG48" s="26" t="s">
        <v>2</v>
      </c>
      <c r="QH48" s="59"/>
      <c r="QI48" s="59"/>
      <c r="QJ48" s="59"/>
      <c r="QK48" s="59"/>
      <c r="QL48" s="59"/>
      <c r="QM48" s="59"/>
      <c r="QN48" s="59"/>
    </row>
    <row r="49" spans="1:456" s="3" customFormat="1" ht="6" customHeight="1" x14ac:dyDescent="0.15">
      <c r="A49" s="68"/>
      <c r="B49" s="447">
        <f t="shared" si="43"/>
        <v>35</v>
      </c>
      <c r="C49" s="74" t="s">
        <v>1226</v>
      </c>
      <c r="D49" s="389" t="s">
        <v>883</v>
      </c>
      <c r="E49" s="59"/>
      <c r="F49" s="229"/>
      <c r="G49" s="295" t="s">
        <v>36</v>
      </c>
      <c r="H49" s="295" t="s">
        <v>62</v>
      </c>
      <c r="I49" s="229"/>
      <c r="J49" s="295"/>
      <c r="K49" s="295"/>
      <c r="L49" s="229"/>
      <c r="M49" s="295" t="s">
        <v>16</v>
      </c>
      <c r="N49" s="295">
        <v>300</v>
      </c>
      <c r="O49" s="229"/>
      <c r="P49" s="295" t="s">
        <v>76</v>
      </c>
      <c r="Q49" s="295">
        <v>-1</v>
      </c>
      <c r="R49" s="229"/>
      <c r="S49" s="295"/>
      <c r="T49" s="295"/>
      <c r="U49" s="229"/>
      <c r="V49" s="295"/>
      <c r="W49" s="295"/>
      <c r="X49" s="229"/>
      <c r="Y49" s="295"/>
      <c r="Z49" s="295"/>
      <c r="AA49" s="229"/>
      <c r="AB49" s="295" t="s">
        <v>193</v>
      </c>
      <c r="AC49" s="295">
        <v>1</v>
      </c>
      <c r="AD49" s="229"/>
      <c r="AE49" s="295" t="s">
        <v>33</v>
      </c>
      <c r="AF49" s="295">
        <v>10</v>
      </c>
      <c r="AG49" s="229"/>
      <c r="AH49" s="295" t="s">
        <v>40</v>
      </c>
      <c r="AI49" s="295">
        <f>$AI$8</f>
        <v>0</v>
      </c>
      <c r="AJ49" s="229"/>
      <c r="AK49" s="295" t="s">
        <v>130</v>
      </c>
      <c r="AL49" s="295" t="s">
        <v>223</v>
      </c>
      <c r="AM49" s="229"/>
      <c r="AN49" s="295" t="s">
        <v>88</v>
      </c>
      <c r="AO49" s="295">
        <v>2</v>
      </c>
      <c r="AP49" s="243"/>
      <c r="AQ49" s="295" t="s">
        <v>620</v>
      </c>
      <c r="AR49" s="290" t="s">
        <v>644</v>
      </c>
      <c r="AS49" s="243"/>
      <c r="AT49" s="295" t="s">
        <v>620</v>
      </c>
      <c r="AU49" s="290" t="s">
        <v>644</v>
      </c>
      <c r="AV49" s="229"/>
      <c r="AW49" s="295" t="s">
        <v>620</v>
      </c>
      <c r="AX49" s="290" t="s">
        <v>644</v>
      </c>
      <c r="AY49" s="229"/>
      <c r="AZ49" s="295" t="s">
        <v>620</v>
      </c>
      <c r="BA49" s="295" t="s">
        <v>644</v>
      </c>
      <c r="BB49" s="229"/>
      <c r="BC49" s="295" t="s">
        <v>620</v>
      </c>
      <c r="BD49" s="295" t="s">
        <v>728</v>
      </c>
      <c r="BE49" s="229"/>
      <c r="BF49" s="295" t="s">
        <v>726</v>
      </c>
      <c r="BG49" s="295">
        <v>200</v>
      </c>
      <c r="BH49" s="229"/>
      <c r="BI49" s="295" t="s">
        <v>12</v>
      </c>
      <c r="BJ49" s="295">
        <v>1.0000000000000001E-9</v>
      </c>
      <c r="BK49" s="243"/>
      <c r="BL49" s="295"/>
      <c r="BM49" s="429"/>
      <c r="BN49" s="243"/>
      <c r="BO49" s="295"/>
      <c r="BP49" s="429"/>
      <c r="BQ49" s="229"/>
      <c r="BR49" s="295"/>
      <c r="BS49" s="295"/>
      <c r="BT49" s="243"/>
      <c r="BU49" s="295"/>
      <c r="BV49" s="290"/>
      <c r="BW49" s="243"/>
      <c r="BX49" s="295"/>
      <c r="BY49" s="290"/>
      <c r="BZ49" s="229"/>
      <c r="CA49" s="295"/>
      <c r="CB49" s="290"/>
      <c r="CC49" s="229"/>
      <c r="CD49" s="230"/>
      <c r="CE49" s="351"/>
      <c r="CF49" s="331"/>
      <c r="CG49" s="230"/>
      <c r="CH49" s="354"/>
      <c r="CI49" s="229"/>
      <c r="CJ49" s="230"/>
      <c r="CK49" s="354"/>
      <c r="CL49" s="243"/>
      <c r="CM49" s="230"/>
      <c r="CN49" s="354"/>
      <c r="CO49" s="243"/>
      <c r="CP49" s="295" t="s">
        <v>3</v>
      </c>
      <c r="CQ49" s="429">
        <v>2</v>
      </c>
      <c r="CR49" s="331"/>
      <c r="CS49" s="230"/>
      <c r="CT49" s="237" t="s">
        <v>728</v>
      </c>
      <c r="CU49" s="229"/>
      <c r="CV49" s="230" t="s">
        <v>665</v>
      </c>
      <c r="CW49" s="237" t="s">
        <v>728</v>
      </c>
      <c r="CX49" s="331"/>
      <c r="CY49" s="332"/>
      <c r="CZ49" s="333"/>
      <c r="DA49" s="331"/>
      <c r="DB49" s="332"/>
      <c r="DC49" s="333"/>
      <c r="DD49" s="331"/>
      <c r="DE49" s="332"/>
      <c r="DF49" s="333"/>
      <c r="DG49" s="331"/>
      <c r="DH49" s="332"/>
      <c r="DI49" s="333"/>
      <c r="DJ49" s="229"/>
      <c r="DK49" s="230" t="s">
        <v>52</v>
      </c>
      <c r="DL49" s="231">
        <v>0</v>
      </c>
      <c r="DM49" s="229"/>
      <c r="DN49" s="230" t="s">
        <v>110</v>
      </c>
      <c r="DO49" s="231">
        <v>0.2</v>
      </c>
      <c r="DP49" s="439"/>
      <c r="DQ49" s="440"/>
      <c r="DR49" s="442"/>
      <c r="DS49" s="331"/>
      <c r="DT49" s="230" t="s">
        <v>1289</v>
      </c>
      <c r="DU49" s="231" t="s">
        <v>76</v>
      </c>
      <c r="DV49" s="331"/>
      <c r="DW49" s="332"/>
      <c r="DX49" s="333"/>
      <c r="DY49" s="331"/>
      <c r="DZ49" s="332"/>
      <c r="EA49" s="333"/>
      <c r="EB49" s="331"/>
      <c r="EC49" s="332"/>
      <c r="ED49" s="333"/>
      <c r="EE49" s="331"/>
      <c r="EF49" s="332"/>
      <c r="EG49" s="333"/>
      <c r="EH49" s="229"/>
      <c r="EI49" s="230"/>
      <c r="EJ49" s="231"/>
      <c r="EK49" s="229"/>
      <c r="EL49" s="230"/>
      <c r="EM49" s="231"/>
      <c r="EN49" s="244"/>
      <c r="EO49" s="269" t="str">
        <f t="shared" si="44"/>
        <v/>
      </c>
      <c r="EP49" s="444" t="s">
        <v>1247</v>
      </c>
      <c r="EQ49" s="360" t="str">
        <f t="shared" si="200"/>
        <v/>
      </c>
      <c r="ER49" s="360" t="str">
        <f t="shared" si="201"/>
        <v/>
      </c>
      <c r="ES49" s="360" t="str">
        <f t="shared" si="202"/>
        <v/>
      </c>
      <c r="ET49" s="360" t="str">
        <f t="shared" si="203"/>
        <v/>
      </c>
      <c r="EU49" s="360" t="str">
        <f t="shared" si="204"/>
        <v/>
      </c>
      <c r="EV49" s="360" t="str">
        <f t="shared" si="205"/>
        <v/>
      </c>
      <c r="EW49" s="360" t="str">
        <f t="shared" si="206"/>
        <v/>
      </c>
      <c r="EX49" s="360" t="str">
        <f t="shared" si="207"/>
        <v/>
      </c>
      <c r="EY49" s="360" t="str">
        <f t="shared" si="208"/>
        <v/>
      </c>
      <c r="EZ49" s="360" t="str">
        <f t="shared" si="209"/>
        <v/>
      </c>
      <c r="FA49" s="360" t="str">
        <f t="shared" si="210"/>
        <v/>
      </c>
      <c r="FB49" s="360" t="str">
        <f t="shared" si="211"/>
        <v/>
      </c>
      <c r="FC49" s="360" t="str">
        <f t="shared" si="212"/>
        <v/>
      </c>
      <c r="FD49" s="360" t="str">
        <f t="shared" si="213"/>
        <v/>
      </c>
      <c r="FE49" s="360" t="str">
        <f t="shared" si="214"/>
        <v/>
      </c>
      <c r="FF49" s="360" t="str">
        <f t="shared" si="215"/>
        <v/>
      </c>
      <c r="FG49" s="360" t="str">
        <f t="shared" si="216"/>
        <v/>
      </c>
      <c r="FH49" s="360" t="str">
        <f t="shared" si="217"/>
        <v/>
      </c>
      <c r="FI49" s="360" t="str">
        <f t="shared" si="218"/>
        <v/>
      </c>
      <c r="FJ49" s="360">
        <f t="shared" si="219"/>
        <v>20</v>
      </c>
      <c r="FK49" s="360">
        <f t="shared" si="220"/>
        <v>20</v>
      </c>
      <c r="FL49" s="360" t="str">
        <f t="shared" si="221"/>
        <v/>
      </c>
      <c r="FM49" s="360" t="str">
        <f t="shared" si="222"/>
        <v/>
      </c>
      <c r="FN49" s="360" t="str">
        <f t="shared" si="223"/>
        <v/>
      </c>
      <c r="FO49" s="360">
        <f t="shared" si="224"/>
        <v>12</v>
      </c>
      <c r="FP49" s="360">
        <f t="shared" si="225"/>
        <v>12</v>
      </c>
      <c r="FQ49" s="360">
        <f t="shared" si="226"/>
        <v>12</v>
      </c>
      <c r="FR49" s="360">
        <f t="shared" si="227"/>
        <v>12</v>
      </c>
      <c r="FS49" s="360">
        <f t="shared" si="228"/>
        <v>17</v>
      </c>
      <c r="FT49" s="360">
        <f t="shared" si="45"/>
        <v>20</v>
      </c>
      <c r="FU49" s="360" t="str">
        <f t="shared" si="229"/>
        <v/>
      </c>
      <c r="FV49" s="360" t="str">
        <f t="shared" si="230"/>
        <v/>
      </c>
      <c r="FW49" s="360" t="str">
        <f t="shared" si="231"/>
        <v/>
      </c>
      <c r="FX49" s="360" t="str">
        <f t="shared" si="232"/>
        <v/>
      </c>
      <c r="FY49" s="360" t="str">
        <f t="shared" si="233"/>
        <v/>
      </c>
      <c r="FZ49" s="360" t="str">
        <f t="shared" si="234"/>
        <v/>
      </c>
      <c r="GA49" s="360" t="str">
        <f t="shared" si="235"/>
        <v/>
      </c>
      <c r="GB49" s="360" t="str">
        <f t="shared" si="236"/>
        <v/>
      </c>
      <c r="GC49" s="360">
        <f t="shared" si="237"/>
        <v>12</v>
      </c>
      <c r="GD49" s="360">
        <f t="shared" si="238"/>
        <v>23</v>
      </c>
      <c r="GE49" s="360">
        <f t="shared" si="239"/>
        <v>13</v>
      </c>
      <c r="GF49" s="360">
        <f t="shared" si="240"/>
        <v>14</v>
      </c>
      <c r="GG49" s="360" t="str">
        <f t="shared" si="241"/>
        <v/>
      </c>
      <c r="GH49" s="360" t="str">
        <f t="shared" si="242"/>
        <v/>
      </c>
      <c r="GI49" s="360" t="str">
        <f t="shared" si="243"/>
        <v/>
      </c>
      <c r="GJ49" s="360" t="str">
        <f t="shared" si="244"/>
        <v/>
      </c>
      <c r="GK49" s="444" t="s">
        <v>1247</v>
      </c>
      <c r="GL49" s="361" t="str">
        <f t="shared" si="46"/>
        <v>-</v>
      </c>
      <c r="GM49" s="361" t="str">
        <f t="shared" si="47"/>
        <v>-</v>
      </c>
      <c r="GN49" s="361" t="str">
        <f t="shared" si="48"/>
        <v>-</v>
      </c>
      <c r="GO49" s="361" t="str">
        <f t="shared" si="49"/>
        <v>-</v>
      </c>
      <c r="GP49" s="361" t="str">
        <f t="shared" si="50"/>
        <v>-</v>
      </c>
      <c r="GQ49" s="361" t="str">
        <f t="shared" si="51"/>
        <v>-</v>
      </c>
      <c r="GR49" s="361" t="str">
        <f t="shared" si="52"/>
        <v>-</v>
      </c>
      <c r="GS49" s="361" t="str">
        <f t="shared" si="53"/>
        <v>-</v>
      </c>
      <c r="GT49" s="361" t="str">
        <f t="shared" si="54"/>
        <v>-</v>
      </c>
      <c r="GU49" s="361" t="str">
        <f t="shared" si="55"/>
        <v>-</v>
      </c>
      <c r="GV49" s="361" t="str">
        <f t="shared" si="56"/>
        <v>-</v>
      </c>
      <c r="GW49" s="361" t="str">
        <f t="shared" si="57"/>
        <v>-</v>
      </c>
      <c r="GX49" s="361" t="str">
        <f t="shared" si="58"/>
        <v>-</v>
      </c>
      <c r="GY49" s="361" t="str">
        <f t="shared" si="59"/>
        <v>-</v>
      </c>
      <c r="GZ49" s="361" t="str">
        <f t="shared" si="60"/>
        <v>-</v>
      </c>
      <c r="HA49" s="361" t="str">
        <f t="shared" si="61"/>
        <v>-</v>
      </c>
      <c r="HB49" s="361" t="str">
        <f t="shared" si="62"/>
        <v>-</v>
      </c>
      <c r="HC49" s="361" t="str">
        <f t="shared" si="63"/>
        <v>-</v>
      </c>
      <c r="HD49" s="361" t="str">
        <f t="shared" si="64"/>
        <v>-</v>
      </c>
      <c r="HE49" s="361" t="str">
        <f t="shared" si="65"/>
        <v>ka11</v>
      </c>
      <c r="HF49" s="361" t="str">
        <f t="shared" si="66"/>
        <v>ka11</v>
      </c>
      <c r="HG49" s="361" t="str">
        <f t="shared" si="67"/>
        <v>-</v>
      </c>
      <c r="HH49" s="361" t="str">
        <f t="shared" si="68"/>
        <v>-</v>
      </c>
      <c r="HI49" s="361" t="str">
        <f t="shared" si="69"/>
        <v>-</v>
      </c>
      <c r="HJ49" s="361" t="str">
        <f t="shared" si="70"/>
        <v>ka11</v>
      </c>
      <c r="HK49" s="361" t="str">
        <f t="shared" si="71"/>
        <v>ka11</v>
      </c>
      <c r="HL49" s="361" t="str">
        <f t="shared" si="72"/>
        <v>ka11</v>
      </c>
      <c r="HM49" s="361" t="str">
        <f t="shared" si="73"/>
        <v>ka11</v>
      </c>
      <c r="HN49" s="361" t="str">
        <f t="shared" si="74"/>
        <v>ka11</v>
      </c>
      <c r="HO49" s="361" t="str">
        <f t="shared" si="75"/>
        <v>ka11</v>
      </c>
      <c r="HP49" s="361" t="str">
        <f t="shared" si="76"/>
        <v>-</v>
      </c>
      <c r="HQ49" s="361" t="str">
        <f t="shared" si="77"/>
        <v>-</v>
      </c>
      <c r="HR49" s="361" t="str">
        <f t="shared" si="78"/>
        <v>-</v>
      </c>
      <c r="HS49" s="361" t="str">
        <f t="shared" si="79"/>
        <v>-</v>
      </c>
      <c r="HT49" s="361" t="str">
        <f t="shared" si="80"/>
        <v>-</v>
      </c>
      <c r="HU49" s="361" t="str">
        <f t="shared" si="81"/>
        <v>-</v>
      </c>
      <c r="HV49" s="361" t="str">
        <f t="shared" si="82"/>
        <v>-</v>
      </c>
      <c r="HW49" s="361" t="str">
        <f t="shared" si="83"/>
        <v>-</v>
      </c>
      <c r="HX49" s="361" t="str">
        <f t="shared" si="84"/>
        <v>ka11</v>
      </c>
      <c r="HY49" s="361" t="str">
        <f t="shared" si="85"/>
        <v>ka11</v>
      </c>
      <c r="HZ49" s="361" t="str">
        <f t="shared" si="86"/>
        <v>ka11</v>
      </c>
      <c r="IA49" s="361" t="str">
        <f t="shared" si="87"/>
        <v>ka11</v>
      </c>
      <c r="IB49" s="361" t="str">
        <f t="shared" si="88"/>
        <v>-</v>
      </c>
      <c r="IC49" s="361" t="str">
        <f t="shared" si="89"/>
        <v>-</v>
      </c>
      <c r="ID49" s="361" t="str">
        <f t="shared" si="90"/>
        <v>-</v>
      </c>
      <c r="IE49" s="361" t="str">
        <f t="shared" si="91"/>
        <v>-</v>
      </c>
      <c r="IF49" s="444" t="s">
        <v>1247</v>
      </c>
      <c r="IG49" s="56" t="str">
        <f t="shared" si="245"/>
        <v>-</v>
      </c>
      <c r="IH49" s="56" t="str">
        <f t="shared" si="246"/>
        <v>-</v>
      </c>
      <c r="II49" s="56" t="str">
        <f t="shared" si="247"/>
        <v>-</v>
      </c>
      <c r="IJ49" s="56" t="str">
        <f t="shared" si="248"/>
        <v>-</v>
      </c>
      <c r="IK49" s="56" t="str">
        <f t="shared" si="92"/>
        <v>-</v>
      </c>
      <c r="IL49" s="56" t="str">
        <f t="shared" si="93"/>
        <v>-</v>
      </c>
      <c r="IM49" s="56" t="str">
        <f t="shared" si="94"/>
        <v>-</v>
      </c>
      <c r="IN49" s="56" t="str">
        <f t="shared" si="95"/>
        <v>-</v>
      </c>
      <c r="IO49" s="56" t="str">
        <f t="shared" si="96"/>
        <v>-</v>
      </c>
      <c r="IP49" s="56" t="str">
        <f t="shared" si="97"/>
        <v>-</v>
      </c>
      <c r="IQ49" s="56" t="str">
        <f t="shared" si="98"/>
        <v>-</v>
      </c>
      <c r="IR49" s="56" t="str">
        <f t="shared" si="99"/>
        <v>-</v>
      </c>
      <c r="IS49" s="56" t="str">
        <f t="shared" si="100"/>
        <v>-</v>
      </c>
      <c r="IT49" s="56" t="str">
        <f t="shared" si="101"/>
        <v>-</v>
      </c>
      <c r="IU49" s="56" t="str">
        <f t="shared" si="102"/>
        <v>-</v>
      </c>
      <c r="IV49" s="56" t="str">
        <f t="shared" si="103"/>
        <v>-</v>
      </c>
      <c r="IW49" s="56" t="str">
        <f t="shared" si="104"/>
        <v>-</v>
      </c>
      <c r="IX49" s="56" t="str">
        <f t="shared" si="105"/>
        <v>-</v>
      </c>
      <c r="IY49" s="56" t="str">
        <f t="shared" si="106"/>
        <v>-</v>
      </c>
      <c r="IZ49" s="56">
        <f t="shared" si="107"/>
        <v>5</v>
      </c>
      <c r="JA49" s="56">
        <f t="shared" si="108"/>
        <v>1</v>
      </c>
      <c r="JB49" s="56" t="str">
        <f t="shared" si="109"/>
        <v>-</v>
      </c>
      <c r="JC49" s="56" t="str">
        <f t="shared" si="110"/>
        <v>-</v>
      </c>
      <c r="JD49" s="56" t="str">
        <f t="shared" si="111"/>
        <v>-</v>
      </c>
      <c r="JE49" s="56">
        <f t="shared" si="112"/>
        <v>30</v>
      </c>
      <c r="JF49" s="56">
        <f t="shared" si="113"/>
        <v>30</v>
      </c>
      <c r="JG49" s="56">
        <f t="shared" si="114"/>
        <v>1</v>
      </c>
      <c r="JH49" s="56">
        <f t="shared" si="115"/>
        <v>1</v>
      </c>
      <c r="JI49" s="56">
        <f t="shared" si="116"/>
        <v>250</v>
      </c>
      <c r="JJ49" s="56">
        <f t="shared" si="117"/>
        <v>1</v>
      </c>
      <c r="JK49" s="56" t="str">
        <f t="shared" si="118"/>
        <v>-</v>
      </c>
      <c r="JL49" s="56" t="str">
        <f t="shared" si="119"/>
        <v>-</v>
      </c>
      <c r="JM49" s="56" t="str">
        <f t="shared" si="120"/>
        <v>-</v>
      </c>
      <c r="JN49" s="56" t="str">
        <f t="shared" si="121"/>
        <v>-</v>
      </c>
      <c r="JO49" s="56" t="str">
        <f t="shared" si="122"/>
        <v>-</v>
      </c>
      <c r="JP49" s="56" t="str">
        <f t="shared" si="123"/>
        <v>-</v>
      </c>
      <c r="JQ49" s="56" t="str">
        <f t="shared" si="124"/>
        <v>-</v>
      </c>
      <c r="JR49" s="56" t="str">
        <f t="shared" si="125"/>
        <v>-</v>
      </c>
      <c r="JS49" s="56">
        <f t="shared" si="126"/>
        <v>1</v>
      </c>
      <c r="JT49" s="56">
        <f t="shared" si="127"/>
        <v>1E-3</v>
      </c>
      <c r="JU49" s="56">
        <f t="shared" si="128"/>
        <v>1</v>
      </c>
      <c r="JV49" s="56" t="str">
        <f t="shared" si="129"/>
        <v>"10-5 3x</v>
      </c>
      <c r="JW49" s="56" t="str">
        <f t="shared" si="130"/>
        <v>-</v>
      </c>
      <c r="JX49" s="56" t="str">
        <f t="shared" si="131"/>
        <v>-</v>
      </c>
      <c r="JY49" s="56" t="str">
        <f t="shared" si="132"/>
        <v>-</v>
      </c>
      <c r="JZ49" s="56" t="str">
        <f t="shared" si="133"/>
        <v>-</v>
      </c>
      <c r="KA49" s="444" t="s">
        <v>1247</v>
      </c>
      <c r="KB49" s="360">
        <f>IF(ISNUMBER(INDEX($EQ$15:$GK$521,$B49,EO$11)),MAX(KB$14:KB48)+1,0)</f>
        <v>7</v>
      </c>
      <c r="KC49" s="360" t="str">
        <f t="shared" si="249"/>
        <v/>
      </c>
      <c r="KD49" s="373" t="s">
        <v>2</v>
      </c>
      <c r="KE49" s="391" t="str">
        <f t="shared" si="259"/>
        <v/>
      </c>
      <c r="KF49" s="302" t="str">
        <f t="shared" si="260"/>
        <v/>
      </c>
      <c r="KG49" s="69"/>
      <c r="KH49" s="391" t="str">
        <f t="shared" si="261"/>
        <v/>
      </c>
      <c r="KI49" s="302" t="str">
        <f t="shared" si="262"/>
        <v/>
      </c>
      <c r="KJ49" s="69"/>
      <c r="KK49" s="391" t="str">
        <f t="shared" si="263"/>
        <v/>
      </c>
      <c r="KL49" s="302" t="str">
        <f t="shared" si="264"/>
        <v/>
      </c>
      <c r="KM49" s="69"/>
      <c r="KN49" s="391" t="str">
        <f t="shared" si="265"/>
        <v/>
      </c>
      <c r="KO49" s="302" t="str">
        <f t="shared" si="266"/>
        <v/>
      </c>
      <c r="KP49" s="69"/>
      <c r="KQ49" s="391" t="str">
        <f t="shared" si="267"/>
        <v/>
      </c>
      <c r="KR49" s="302" t="str">
        <f t="shared" si="143"/>
        <v/>
      </c>
      <c r="KS49" s="69"/>
      <c r="KT49" s="391" t="str">
        <f t="shared" si="268"/>
        <v/>
      </c>
      <c r="KU49" s="302" t="str">
        <f t="shared" si="145"/>
        <v/>
      </c>
      <c r="KV49" s="69"/>
      <c r="KW49" s="391" t="str">
        <f t="shared" si="269"/>
        <v/>
      </c>
      <c r="KX49" s="302" t="str">
        <f t="shared" si="147"/>
        <v/>
      </c>
      <c r="KY49" s="69"/>
      <c r="KZ49" s="283" t="str">
        <f t="shared" si="148"/>
        <v/>
      </c>
      <c r="LA49" s="26"/>
      <c r="LB49" s="246"/>
      <c r="LC49" s="246" t="s">
        <v>901</v>
      </c>
      <c r="LD49" s="246"/>
      <c r="LE49" s="246" t="s">
        <v>1216</v>
      </c>
      <c r="LF49" s="246"/>
      <c r="LG49" s="246"/>
      <c r="LH49" s="246"/>
      <c r="LI49" s="305"/>
      <c r="LJ49" s="305"/>
      <c r="LK49" s="305"/>
      <c r="LL49" s="305"/>
      <c r="LM49" s="305"/>
      <c r="LN49" s="63"/>
      <c r="LO49" s="251">
        <f t="shared" si="149"/>
        <v>0</v>
      </c>
      <c r="LP49" s="251">
        <f t="shared" si="150"/>
        <v>35</v>
      </c>
      <c r="LQ49" s="251">
        <f t="shared" si="151"/>
        <v>0</v>
      </c>
      <c r="LR49" s="251">
        <f t="shared" si="152"/>
        <v>35</v>
      </c>
      <c r="LS49" s="251">
        <f t="shared" si="153"/>
        <v>0</v>
      </c>
      <c r="LT49" s="251">
        <f t="shared" si="154"/>
        <v>0</v>
      </c>
      <c r="LU49" s="251">
        <f t="shared" si="155"/>
        <v>0</v>
      </c>
      <c r="LV49" s="251">
        <f t="shared" si="156"/>
        <v>0</v>
      </c>
      <c r="LW49" s="251">
        <f t="shared" si="157"/>
        <v>0</v>
      </c>
      <c r="LX49" s="251">
        <f t="shared" si="158"/>
        <v>0</v>
      </c>
      <c r="LY49" s="251">
        <f t="shared" si="159"/>
        <v>0</v>
      </c>
      <c r="LZ49" s="251">
        <f t="shared" si="160"/>
        <v>0</v>
      </c>
      <c r="MA49" s="63">
        <f t="shared" si="161"/>
        <v>2</v>
      </c>
      <c r="MB49" s="63">
        <f t="shared" si="162"/>
        <v>0</v>
      </c>
      <c r="MC49" s="63">
        <f t="shared" si="251"/>
        <v>35</v>
      </c>
      <c r="MD49" s="63">
        <f t="shared" si="250"/>
        <v>4</v>
      </c>
      <c r="ME49" s="63" t="str">
        <f t="shared" si="163"/>
        <v>CHD</v>
      </c>
      <c r="MF49" s="315">
        <f t="shared" si="164"/>
        <v>291</v>
      </c>
      <c r="MG49" s="315">
        <f>IF(ISNUMBER(MATCH(EO49,$ME$15:$ME$520,0)),0,MAX(MG$14:MG48)+1)</f>
        <v>0</v>
      </c>
      <c r="MH49" s="315" t="str">
        <f t="shared" si="165"/>
        <v/>
      </c>
      <c r="MI49" s="433">
        <f t="shared" si="270"/>
        <v>35</v>
      </c>
      <c r="MJ49" s="434"/>
      <c r="MK49" s="296" t="str">
        <f t="shared" si="271"/>
        <v>w05_mp7_vtk_.ipynb  Freyberg_MFPath</v>
      </c>
      <c r="ML49" s="300" t="s">
        <v>635</v>
      </c>
      <c r="MM49" s="435"/>
      <c r="MN49" s="26">
        <f>IF(IF(ISNUMBER(SEARCH("flopy",MP49))=TRUE,1,0)=1,MAX(MN$15:MN48)+1,"")</f>
        <v>29</v>
      </c>
      <c r="MO49" s="238"/>
      <c r="MP49" s="411" t="s">
        <v>1137</v>
      </c>
      <c r="MQ49" s="26">
        <f>IF(IF(ISNUMBER(SEARCH("flopy",MS49))=TRUE,1,0)=1,MAX(MQ$15:MQ48)+1,"")</f>
        <v>34</v>
      </c>
      <c r="MR49" s="238"/>
      <c r="MS49" s="411" t="s">
        <v>982</v>
      </c>
      <c r="MT49" s="59"/>
      <c r="MU49" s="26" t="str">
        <f>IF(IF(ISNUMBER(SEARCH("flopy",MW49))=TRUE,1,0)=1,MAX(MU$15:MU48)+1,"")</f>
        <v/>
      </c>
      <c r="MV49" s="238" t="str">
        <f t="shared" si="252"/>
        <v/>
      </c>
      <c r="MW49" s="59"/>
      <c r="MX49" s="59"/>
      <c r="MY49" s="59"/>
      <c r="MZ49" s="59"/>
      <c r="NA49" s="59"/>
      <c r="NB49" s="26" t="s">
        <v>2</v>
      </c>
      <c r="NC49" s="59"/>
      <c r="ND49" s="59"/>
      <c r="NE49" s="59"/>
      <c r="NF49" s="59"/>
      <c r="NG49" s="59"/>
      <c r="NH49" s="59"/>
      <c r="NI49" s="59"/>
      <c r="NJ49" s="59"/>
      <c r="NK49" s="26" t="s">
        <v>2</v>
      </c>
      <c r="NL49" s="453" t="s">
        <v>358</v>
      </c>
      <c r="NM49" s="307" t="s">
        <v>2</v>
      </c>
      <c r="NN49" s="59"/>
      <c r="NO49" s="203"/>
      <c r="NP49" s="203"/>
      <c r="NQ49" s="203"/>
      <c r="NR49" s="18"/>
      <c r="NS49" s="18"/>
      <c r="NT49" s="18"/>
      <c r="NU49" s="18"/>
      <c r="NV49" s="18"/>
      <c r="NW49" s="18"/>
      <c r="NX49" s="18"/>
      <c r="NY49" s="18"/>
      <c r="NZ49" s="18"/>
      <c r="OA49" s="18"/>
      <c r="OB49" s="18"/>
      <c r="OC49" s="18"/>
      <c r="OD49" s="81"/>
      <c r="OE49" s="172">
        <v>1.3190428821767823</v>
      </c>
      <c r="OF49" s="111">
        <v>840.8</v>
      </c>
      <c r="OG49" s="112">
        <v>838.76694790039835</v>
      </c>
      <c r="OH49" s="102">
        <v>2.9999902248382999</v>
      </c>
      <c r="OI49" s="115">
        <v>840.1558</v>
      </c>
      <c r="OJ49" s="131">
        <v>44</v>
      </c>
      <c r="OK49" s="162">
        <v>1.31904</v>
      </c>
      <c r="OL49" s="123">
        <v>838.2</v>
      </c>
      <c r="OM49" s="168"/>
      <c r="ON49" s="127"/>
      <c r="OO49" s="107"/>
      <c r="OP49" s="107"/>
      <c r="OQ49" s="135"/>
      <c r="OR49" s="110">
        <f t="shared" si="253"/>
        <v>1.31904</v>
      </c>
      <c r="OS49" s="109">
        <f t="shared" si="258"/>
        <v>1.31904</v>
      </c>
      <c r="OT49" s="110">
        <v>1.3190428821767823</v>
      </c>
      <c r="OU49" s="143">
        <f t="shared" si="254"/>
        <v>1.31904</v>
      </c>
      <c r="OV49" s="143">
        <f t="shared" si="255"/>
        <v>31.656959999999998</v>
      </c>
      <c r="OW49" s="143">
        <f t="shared" si="256"/>
        <v>1899.4175999999998</v>
      </c>
      <c r="OX49" s="143">
        <f t="shared" si="257"/>
        <v>1899.4175999999998</v>
      </c>
      <c r="OY49" s="81"/>
      <c r="OZ49" s="59"/>
      <c r="PA49" s="251" t="str">
        <f t="shared" si="168"/>
        <v/>
      </c>
      <c r="PB49" s="251" t="str">
        <f t="shared" si="169"/>
        <v/>
      </c>
      <c r="PC49" s="251" t="str">
        <f t="shared" si="170"/>
        <v/>
      </c>
      <c r="PD49" s="251" t="str">
        <f t="shared" si="171"/>
        <v/>
      </c>
      <c r="PE49" s="251" t="str">
        <f t="shared" si="172"/>
        <v/>
      </c>
      <c r="PF49" s="251" t="str">
        <f t="shared" si="173"/>
        <v/>
      </c>
      <c r="PG49" s="251" t="str">
        <f t="shared" si="174"/>
        <v/>
      </c>
      <c r="PH49" s="251" t="str">
        <f t="shared" si="175"/>
        <v/>
      </c>
      <c r="PI49" s="251" t="str">
        <f t="shared" si="176"/>
        <v/>
      </c>
      <c r="PJ49" s="251" t="str">
        <f t="shared" si="177"/>
        <v/>
      </c>
      <c r="PK49" s="251" t="str">
        <f t="shared" si="178"/>
        <v/>
      </c>
      <c r="PL49" s="251" t="str">
        <f t="shared" si="179"/>
        <v/>
      </c>
      <c r="PM49" s="251" t="str">
        <f t="shared" si="180"/>
        <v>CHD</v>
      </c>
      <c r="PN49" s="251" t="str">
        <f t="shared" si="181"/>
        <v>CHD</v>
      </c>
      <c r="PO49" s="251" t="str">
        <f t="shared" si="182"/>
        <v>CHD</v>
      </c>
      <c r="PP49" s="251" t="str">
        <f t="shared" si="183"/>
        <v/>
      </c>
      <c r="PQ49" s="251" t="str">
        <f t="shared" si="184"/>
        <v/>
      </c>
      <c r="PR49" s="251" t="str">
        <f t="shared" si="185"/>
        <v>CHD</v>
      </c>
      <c r="PS49" s="251" t="str">
        <f t="shared" si="186"/>
        <v>CHD</v>
      </c>
      <c r="PT49" s="251" t="str">
        <f t="shared" si="187"/>
        <v>CHD</v>
      </c>
      <c r="PU49" s="251" t="str">
        <f t="shared" si="188"/>
        <v>CHD</v>
      </c>
      <c r="PV49" s="251" t="str">
        <f t="shared" si="189"/>
        <v/>
      </c>
      <c r="PW49" s="251" t="str">
        <f t="shared" si="190"/>
        <v/>
      </c>
      <c r="PX49" s="251" t="str">
        <f t="shared" si="191"/>
        <v/>
      </c>
      <c r="PY49" s="251" t="str">
        <f t="shared" si="192"/>
        <v/>
      </c>
      <c r="PZ49" s="251" t="str">
        <f t="shared" si="193"/>
        <v/>
      </c>
      <c r="QA49" s="251" t="str">
        <f t="shared" si="194"/>
        <v/>
      </c>
      <c r="QB49" s="251" t="str">
        <f t="shared" si="195"/>
        <v/>
      </c>
      <c r="QC49" s="251" t="str">
        <f t="shared" si="196"/>
        <v>CHD</v>
      </c>
      <c r="QD49" s="251" t="str">
        <f t="shared" si="197"/>
        <v>CHD</v>
      </c>
      <c r="QE49" s="251" t="str">
        <f t="shared" si="198"/>
        <v/>
      </c>
      <c r="QF49" s="63">
        <f t="shared" si="199"/>
        <v>7</v>
      </c>
      <c r="QG49" s="26" t="s">
        <v>2</v>
      </c>
      <c r="QH49" s="59"/>
      <c r="QI49" s="59"/>
      <c r="QJ49" s="59"/>
      <c r="QK49" s="59"/>
      <c r="QL49" s="59"/>
      <c r="QM49" s="59"/>
      <c r="QN49" s="59"/>
    </row>
    <row r="50" spans="1:456" s="3" customFormat="1" ht="6" customHeight="1" x14ac:dyDescent="0.15">
      <c r="A50" s="68"/>
      <c r="B50" s="447">
        <f t="shared" si="43"/>
        <v>36</v>
      </c>
      <c r="C50" s="74" t="s">
        <v>1227</v>
      </c>
      <c r="D50" s="389" t="s">
        <v>883</v>
      </c>
      <c r="E50" s="59"/>
      <c r="F50" s="229"/>
      <c r="G50" s="295" t="s">
        <v>37</v>
      </c>
      <c r="H50" s="295" t="s">
        <v>65</v>
      </c>
      <c r="I50" s="229"/>
      <c r="J50" s="295"/>
      <c r="K50" s="295"/>
      <c r="L50" s="229"/>
      <c r="M50" s="295" t="s">
        <v>12</v>
      </c>
      <c r="N50" s="295">
        <v>9.9999999999999995E-7</v>
      </c>
      <c r="O50" s="229"/>
      <c r="P50" s="295" t="s">
        <v>106</v>
      </c>
      <c r="Q50" s="295">
        <v>-1</v>
      </c>
      <c r="R50" s="229"/>
      <c r="S50" s="295"/>
      <c r="T50" s="295"/>
      <c r="U50" s="229"/>
      <c r="V50" s="295"/>
      <c r="W50" s="295"/>
      <c r="X50" s="229"/>
      <c r="Y50" s="295"/>
      <c r="Z50" s="295"/>
      <c r="AA50" s="229"/>
      <c r="AB50" s="295" t="s">
        <v>57</v>
      </c>
      <c r="AC50" s="295" t="s">
        <v>333</v>
      </c>
      <c r="AD50" s="229"/>
      <c r="AE50" s="295" t="s">
        <v>82</v>
      </c>
      <c r="AF50" s="295">
        <v>1</v>
      </c>
      <c r="AG50" s="229"/>
      <c r="AH50" s="295" t="s">
        <v>57</v>
      </c>
      <c r="AI50" s="295" t="s">
        <v>9</v>
      </c>
      <c r="AJ50" s="229"/>
      <c r="AK50" s="295"/>
      <c r="AL50" s="295"/>
      <c r="AM50" s="229"/>
      <c r="AN50" s="295" t="s">
        <v>89</v>
      </c>
      <c r="AO50" s="295">
        <v>0.5</v>
      </c>
      <c r="AP50" s="243"/>
      <c r="AQ50" s="295" t="s">
        <v>619</v>
      </c>
      <c r="AR50" s="290" t="s">
        <v>644</v>
      </c>
      <c r="AS50" s="243"/>
      <c r="AT50" s="295" t="s">
        <v>619</v>
      </c>
      <c r="AU50" s="290" t="s">
        <v>644</v>
      </c>
      <c r="AV50" s="229"/>
      <c r="AW50" s="295" t="s">
        <v>619</v>
      </c>
      <c r="AX50" s="290" t="s">
        <v>644</v>
      </c>
      <c r="AY50" s="229"/>
      <c r="AZ50" s="295" t="s">
        <v>619</v>
      </c>
      <c r="BA50" s="295" t="s">
        <v>644</v>
      </c>
      <c r="BB50" s="229"/>
      <c r="BC50" s="295" t="s">
        <v>619</v>
      </c>
      <c r="BD50" s="295" t="s">
        <v>728</v>
      </c>
      <c r="BE50" s="229"/>
      <c r="BF50" s="295" t="s">
        <v>1256</v>
      </c>
      <c r="BG50" s="295" t="s">
        <v>728</v>
      </c>
      <c r="BH50" s="229"/>
      <c r="BI50" s="295" t="s">
        <v>13</v>
      </c>
      <c r="BJ50" s="295">
        <v>9.9999999999999995E-7</v>
      </c>
      <c r="BK50" s="243"/>
      <c r="BL50" s="295"/>
      <c r="BM50" s="429"/>
      <c r="BN50" s="243"/>
      <c r="BO50" s="295"/>
      <c r="BP50" s="429"/>
      <c r="BQ50" s="229"/>
      <c r="BR50" s="295"/>
      <c r="BS50" s="295"/>
      <c r="BT50" s="243"/>
      <c r="BU50" s="295"/>
      <c r="BV50" s="290"/>
      <c r="BW50" s="243"/>
      <c r="BX50" s="295"/>
      <c r="BY50" s="290"/>
      <c r="BZ50" s="229"/>
      <c r="CA50" s="230"/>
      <c r="CB50" s="231"/>
      <c r="CC50" s="229"/>
      <c r="CD50" s="230"/>
      <c r="CE50" s="351"/>
      <c r="CF50" s="331"/>
      <c r="CG50" s="230"/>
      <c r="CH50" s="354"/>
      <c r="CI50" s="229"/>
      <c r="CJ50" s="230"/>
      <c r="CK50" s="354"/>
      <c r="CL50" s="243"/>
      <c r="CM50" s="230"/>
      <c r="CN50" s="354"/>
      <c r="CO50" s="243"/>
      <c r="CP50" s="295" t="s">
        <v>5</v>
      </c>
      <c r="CQ50" s="429">
        <f>CQ31/CQ30</f>
        <v>1.9607843137254901</v>
      </c>
      <c r="CR50" s="331"/>
      <c r="CS50" s="230"/>
      <c r="CT50" s="237" t="s">
        <v>728</v>
      </c>
      <c r="CU50" s="229"/>
      <c r="CV50" s="230"/>
      <c r="CW50" s="237"/>
      <c r="CX50" s="331"/>
      <c r="CY50" s="332"/>
      <c r="CZ50" s="333"/>
      <c r="DA50" s="331"/>
      <c r="DB50" s="332"/>
      <c r="DC50" s="333"/>
      <c r="DD50" s="331"/>
      <c r="DE50" s="332"/>
      <c r="DF50" s="333"/>
      <c r="DG50" s="331"/>
      <c r="DH50" s="332"/>
      <c r="DI50" s="333"/>
      <c r="DJ50" s="229"/>
      <c r="DK50" s="230" t="s">
        <v>358</v>
      </c>
      <c r="DL50" s="231">
        <v>-1E+30</v>
      </c>
      <c r="DM50" s="229"/>
      <c r="DN50" s="230" t="s">
        <v>356</v>
      </c>
      <c r="DO50" s="231">
        <v>1</v>
      </c>
      <c r="DP50" s="439"/>
      <c r="DQ50" s="440" t="s">
        <v>782</v>
      </c>
      <c r="DR50" s="442" t="s">
        <v>728</v>
      </c>
      <c r="DS50" s="331"/>
      <c r="DT50" s="230" t="s">
        <v>1300</v>
      </c>
      <c r="DU50" s="231" t="s">
        <v>106</v>
      </c>
      <c r="DV50" s="331"/>
      <c r="DW50" s="332"/>
      <c r="DX50" s="333"/>
      <c r="DY50" s="331"/>
      <c r="DZ50" s="332"/>
      <c r="EA50" s="333"/>
      <c r="EB50" s="331"/>
      <c r="EC50" s="332"/>
      <c r="ED50" s="333"/>
      <c r="EE50" s="331"/>
      <c r="EF50" s="332"/>
      <c r="EG50" s="333"/>
      <c r="EH50" s="229"/>
      <c r="EI50" s="230"/>
      <c r="EJ50" s="231"/>
      <c r="EK50" s="229"/>
      <c r="EL50" s="230"/>
      <c r="EM50" s="231"/>
      <c r="EN50" s="244"/>
      <c r="EO50" s="269" t="str">
        <f t="shared" si="44"/>
        <v/>
      </c>
      <c r="EP50" s="444" t="s">
        <v>1247</v>
      </c>
      <c r="EQ50" s="360" t="str">
        <f t="shared" si="200"/>
        <v/>
      </c>
      <c r="ER50" s="360" t="str">
        <f t="shared" si="201"/>
        <v/>
      </c>
      <c r="ES50" s="360" t="str">
        <f t="shared" si="202"/>
        <v/>
      </c>
      <c r="ET50" s="360" t="str">
        <f t="shared" si="203"/>
        <v/>
      </c>
      <c r="EU50" s="360" t="str">
        <f t="shared" si="204"/>
        <v/>
      </c>
      <c r="EV50" s="360" t="str">
        <f t="shared" si="205"/>
        <v/>
      </c>
      <c r="EW50" s="360" t="str">
        <f t="shared" si="206"/>
        <v/>
      </c>
      <c r="EX50" s="360" t="str">
        <f t="shared" si="207"/>
        <v/>
      </c>
      <c r="EY50" s="360" t="str">
        <f t="shared" si="208"/>
        <v/>
      </c>
      <c r="EZ50" s="360" t="str">
        <f t="shared" si="209"/>
        <v/>
      </c>
      <c r="FA50" s="360" t="str">
        <f t="shared" si="210"/>
        <v/>
      </c>
      <c r="FB50" s="360" t="str">
        <f t="shared" si="211"/>
        <v/>
      </c>
      <c r="FC50" s="360" t="str">
        <f t="shared" si="212"/>
        <v/>
      </c>
      <c r="FD50" s="360" t="str">
        <f t="shared" si="213"/>
        <v/>
      </c>
      <c r="FE50" s="360" t="str">
        <f t="shared" si="214"/>
        <v/>
      </c>
      <c r="FF50" s="360" t="str">
        <f t="shared" si="215"/>
        <v/>
      </c>
      <c r="FG50" s="360" t="str">
        <f t="shared" si="216"/>
        <v/>
      </c>
      <c r="FH50" s="360" t="str">
        <f t="shared" si="217"/>
        <v/>
      </c>
      <c r="FI50" s="360" t="str">
        <f t="shared" si="218"/>
        <v/>
      </c>
      <c r="FJ50" s="360" t="str">
        <f t="shared" si="219"/>
        <v/>
      </c>
      <c r="FK50" s="360" t="str">
        <f t="shared" si="220"/>
        <v/>
      </c>
      <c r="FL50" s="360" t="str">
        <f t="shared" si="221"/>
        <v/>
      </c>
      <c r="FM50" s="360" t="str">
        <f t="shared" si="222"/>
        <v/>
      </c>
      <c r="FN50" s="360" t="str">
        <f t="shared" si="223"/>
        <v/>
      </c>
      <c r="FO50" s="360" t="str">
        <f t="shared" si="224"/>
        <v/>
      </c>
      <c r="FP50" s="360" t="str">
        <f t="shared" si="225"/>
        <v/>
      </c>
      <c r="FQ50" s="360" t="str">
        <f t="shared" si="226"/>
        <v/>
      </c>
      <c r="FR50" s="360" t="str">
        <f t="shared" si="227"/>
        <v/>
      </c>
      <c r="FS50" s="360" t="str">
        <f t="shared" si="228"/>
        <v/>
      </c>
      <c r="FT50" s="360" t="str">
        <f t="shared" si="45"/>
        <v/>
      </c>
      <c r="FU50" s="360" t="str">
        <f t="shared" si="229"/>
        <v/>
      </c>
      <c r="FV50" s="360" t="str">
        <f t="shared" si="230"/>
        <v/>
      </c>
      <c r="FW50" s="360" t="str">
        <f t="shared" si="231"/>
        <v/>
      </c>
      <c r="FX50" s="360" t="str">
        <f t="shared" si="232"/>
        <v/>
      </c>
      <c r="FY50" s="360" t="str">
        <f t="shared" si="233"/>
        <v/>
      </c>
      <c r="FZ50" s="360" t="str">
        <f t="shared" si="234"/>
        <v/>
      </c>
      <c r="GA50" s="360" t="str">
        <f t="shared" si="235"/>
        <v/>
      </c>
      <c r="GB50" s="360" t="str">
        <f t="shared" si="236"/>
        <v/>
      </c>
      <c r="GC50" s="360" t="str">
        <f t="shared" si="237"/>
        <v/>
      </c>
      <c r="GD50" s="360" t="str">
        <f t="shared" si="238"/>
        <v/>
      </c>
      <c r="GE50" s="360" t="str">
        <f t="shared" si="239"/>
        <v/>
      </c>
      <c r="GF50" s="360" t="str">
        <f t="shared" si="240"/>
        <v/>
      </c>
      <c r="GG50" s="360" t="str">
        <f t="shared" si="241"/>
        <v/>
      </c>
      <c r="GH50" s="360" t="str">
        <f t="shared" si="242"/>
        <v/>
      </c>
      <c r="GI50" s="360" t="str">
        <f t="shared" si="243"/>
        <v/>
      </c>
      <c r="GJ50" s="360" t="str">
        <f t="shared" si="244"/>
        <v/>
      </c>
      <c r="GK50" s="444" t="s">
        <v>1247</v>
      </c>
      <c r="GL50" s="361" t="str">
        <f t="shared" si="46"/>
        <v>-</v>
      </c>
      <c r="GM50" s="361" t="str">
        <f t="shared" si="47"/>
        <v>-</v>
      </c>
      <c r="GN50" s="361" t="str">
        <f t="shared" si="48"/>
        <v>-</v>
      </c>
      <c r="GO50" s="361" t="str">
        <f t="shared" si="49"/>
        <v>-</v>
      </c>
      <c r="GP50" s="361" t="str">
        <f t="shared" si="50"/>
        <v>-</v>
      </c>
      <c r="GQ50" s="361" t="str">
        <f t="shared" si="51"/>
        <v>-</v>
      </c>
      <c r="GR50" s="361" t="str">
        <f t="shared" si="52"/>
        <v>-</v>
      </c>
      <c r="GS50" s="361" t="str">
        <f t="shared" si="53"/>
        <v>-</v>
      </c>
      <c r="GT50" s="361" t="str">
        <f t="shared" si="54"/>
        <v>-</v>
      </c>
      <c r="GU50" s="361" t="str">
        <f t="shared" si="55"/>
        <v>-</v>
      </c>
      <c r="GV50" s="361" t="str">
        <f t="shared" si="56"/>
        <v>-</v>
      </c>
      <c r="GW50" s="361" t="str">
        <f t="shared" si="57"/>
        <v>-</v>
      </c>
      <c r="GX50" s="361" t="str">
        <f t="shared" si="58"/>
        <v>-</v>
      </c>
      <c r="GY50" s="361" t="str">
        <f t="shared" si="59"/>
        <v>-</v>
      </c>
      <c r="GZ50" s="361" t="str">
        <f t="shared" si="60"/>
        <v>-</v>
      </c>
      <c r="HA50" s="361" t="str">
        <f t="shared" si="61"/>
        <v>-</v>
      </c>
      <c r="HB50" s="361" t="str">
        <f t="shared" si="62"/>
        <v>-</v>
      </c>
      <c r="HC50" s="361" t="str">
        <f t="shared" si="63"/>
        <v>-</v>
      </c>
      <c r="HD50" s="361" t="str">
        <f t="shared" si="64"/>
        <v>-</v>
      </c>
      <c r="HE50" s="361" t="str">
        <f t="shared" si="65"/>
        <v>-</v>
      </c>
      <c r="HF50" s="361" t="str">
        <f t="shared" si="66"/>
        <v>-</v>
      </c>
      <c r="HG50" s="361" t="str">
        <f t="shared" si="67"/>
        <v>-</v>
      </c>
      <c r="HH50" s="361" t="str">
        <f t="shared" si="68"/>
        <v>-</v>
      </c>
      <c r="HI50" s="361" t="str">
        <f t="shared" si="69"/>
        <v>-</v>
      </c>
      <c r="HJ50" s="361" t="str">
        <f t="shared" si="70"/>
        <v>-</v>
      </c>
      <c r="HK50" s="361" t="str">
        <f t="shared" si="71"/>
        <v>-</v>
      </c>
      <c r="HL50" s="361" t="str">
        <f t="shared" si="72"/>
        <v>-</v>
      </c>
      <c r="HM50" s="361" t="str">
        <f t="shared" si="73"/>
        <v>-</v>
      </c>
      <c r="HN50" s="361" t="str">
        <f t="shared" si="74"/>
        <v>-</v>
      </c>
      <c r="HO50" s="361" t="str">
        <f t="shared" si="75"/>
        <v>-</v>
      </c>
      <c r="HP50" s="361" t="str">
        <f t="shared" si="76"/>
        <v>-</v>
      </c>
      <c r="HQ50" s="361" t="str">
        <f t="shared" si="77"/>
        <v>-</v>
      </c>
      <c r="HR50" s="361" t="str">
        <f t="shared" si="78"/>
        <v>-</v>
      </c>
      <c r="HS50" s="361" t="str">
        <f t="shared" si="79"/>
        <v>-</v>
      </c>
      <c r="HT50" s="361" t="str">
        <f t="shared" si="80"/>
        <v>-</v>
      </c>
      <c r="HU50" s="361" t="str">
        <f t="shared" si="81"/>
        <v>-</v>
      </c>
      <c r="HV50" s="361" t="str">
        <f t="shared" si="82"/>
        <v>-</v>
      </c>
      <c r="HW50" s="361" t="str">
        <f t="shared" si="83"/>
        <v>-</v>
      </c>
      <c r="HX50" s="361" t="str">
        <f t="shared" si="84"/>
        <v>-</v>
      </c>
      <c r="HY50" s="361" t="str">
        <f t="shared" si="85"/>
        <v>-</v>
      </c>
      <c r="HZ50" s="361" t="str">
        <f t="shared" si="86"/>
        <v>-</v>
      </c>
      <c r="IA50" s="361" t="str">
        <f t="shared" si="87"/>
        <v>-</v>
      </c>
      <c r="IB50" s="361" t="str">
        <f t="shared" si="88"/>
        <v>-</v>
      </c>
      <c r="IC50" s="361" t="str">
        <f t="shared" si="89"/>
        <v>-</v>
      </c>
      <c r="ID50" s="361" t="str">
        <f t="shared" si="90"/>
        <v>-</v>
      </c>
      <c r="IE50" s="361" t="str">
        <f t="shared" si="91"/>
        <v>-</v>
      </c>
      <c r="IF50" s="444" t="s">
        <v>1247</v>
      </c>
      <c r="IG50" s="56" t="str">
        <f t="shared" si="245"/>
        <v>-</v>
      </c>
      <c r="IH50" s="56" t="str">
        <f t="shared" si="246"/>
        <v>-</v>
      </c>
      <c r="II50" s="56" t="str">
        <f t="shared" si="247"/>
        <v>-</v>
      </c>
      <c r="IJ50" s="56" t="str">
        <f t="shared" si="248"/>
        <v>-</v>
      </c>
      <c r="IK50" s="56" t="str">
        <f t="shared" si="92"/>
        <v>-</v>
      </c>
      <c r="IL50" s="56" t="str">
        <f t="shared" si="93"/>
        <v>-</v>
      </c>
      <c r="IM50" s="56" t="str">
        <f t="shared" si="94"/>
        <v>-</v>
      </c>
      <c r="IN50" s="56" t="str">
        <f t="shared" si="95"/>
        <v>-</v>
      </c>
      <c r="IO50" s="56" t="str">
        <f t="shared" si="96"/>
        <v>-</v>
      </c>
      <c r="IP50" s="56" t="str">
        <f t="shared" si="97"/>
        <v>-</v>
      </c>
      <c r="IQ50" s="56" t="str">
        <f t="shared" si="98"/>
        <v>-</v>
      </c>
      <c r="IR50" s="56" t="str">
        <f t="shared" si="99"/>
        <v>-</v>
      </c>
      <c r="IS50" s="56" t="str">
        <f t="shared" si="100"/>
        <v>-</v>
      </c>
      <c r="IT50" s="56" t="str">
        <f t="shared" si="101"/>
        <v>-</v>
      </c>
      <c r="IU50" s="56" t="str">
        <f t="shared" si="102"/>
        <v>-</v>
      </c>
      <c r="IV50" s="56" t="str">
        <f t="shared" si="103"/>
        <v>-</v>
      </c>
      <c r="IW50" s="56" t="str">
        <f t="shared" si="104"/>
        <v>-</v>
      </c>
      <c r="IX50" s="56" t="str">
        <f t="shared" si="105"/>
        <v>-</v>
      </c>
      <c r="IY50" s="56" t="str">
        <f t="shared" si="106"/>
        <v>-</v>
      </c>
      <c r="IZ50" s="56" t="str">
        <f t="shared" si="107"/>
        <v>-</v>
      </c>
      <c r="JA50" s="56" t="str">
        <f t="shared" si="108"/>
        <v>-</v>
      </c>
      <c r="JB50" s="56" t="str">
        <f t="shared" si="109"/>
        <v>-</v>
      </c>
      <c r="JC50" s="56" t="str">
        <f t="shared" si="110"/>
        <v>-</v>
      </c>
      <c r="JD50" s="56" t="str">
        <f t="shared" si="111"/>
        <v>-</v>
      </c>
      <c r="JE50" s="56" t="str">
        <f t="shared" si="112"/>
        <v>-</v>
      </c>
      <c r="JF50" s="56" t="str">
        <f t="shared" si="113"/>
        <v>-</v>
      </c>
      <c r="JG50" s="56" t="str">
        <f t="shared" si="114"/>
        <v>-</v>
      </c>
      <c r="JH50" s="56" t="str">
        <f t="shared" si="115"/>
        <v>-</v>
      </c>
      <c r="JI50" s="56" t="str">
        <f t="shared" si="116"/>
        <v>-</v>
      </c>
      <c r="JJ50" s="56" t="str">
        <f t="shared" si="117"/>
        <v>-</v>
      </c>
      <c r="JK50" s="56" t="str">
        <f t="shared" si="118"/>
        <v>-</v>
      </c>
      <c r="JL50" s="56" t="str">
        <f t="shared" si="119"/>
        <v>-</v>
      </c>
      <c r="JM50" s="56" t="str">
        <f t="shared" si="120"/>
        <v>-</v>
      </c>
      <c r="JN50" s="56" t="str">
        <f t="shared" si="121"/>
        <v>-</v>
      </c>
      <c r="JO50" s="56" t="str">
        <f t="shared" si="122"/>
        <v>-</v>
      </c>
      <c r="JP50" s="56" t="str">
        <f t="shared" si="123"/>
        <v>-</v>
      </c>
      <c r="JQ50" s="56" t="str">
        <f t="shared" si="124"/>
        <v>-</v>
      </c>
      <c r="JR50" s="56" t="str">
        <f t="shared" si="125"/>
        <v>-</v>
      </c>
      <c r="JS50" s="56" t="str">
        <f t="shared" si="126"/>
        <v>-</v>
      </c>
      <c r="JT50" s="56" t="str">
        <f t="shared" si="127"/>
        <v>-</v>
      </c>
      <c r="JU50" s="56" t="str">
        <f t="shared" si="128"/>
        <v>-</v>
      </c>
      <c r="JV50" s="56" t="str">
        <f t="shared" si="129"/>
        <v>-</v>
      </c>
      <c r="JW50" s="56" t="str">
        <f t="shared" si="130"/>
        <v>-</v>
      </c>
      <c r="JX50" s="56" t="str">
        <f t="shared" si="131"/>
        <v>-</v>
      </c>
      <c r="JY50" s="56" t="str">
        <f t="shared" si="132"/>
        <v>-</v>
      </c>
      <c r="JZ50" s="56" t="str">
        <f t="shared" si="133"/>
        <v>-</v>
      </c>
      <c r="KA50" s="444" t="s">
        <v>1247</v>
      </c>
      <c r="KB50" s="360">
        <f>IF(ISNUMBER(INDEX($EQ$15:$GK$521,$B50,EO$11)),MAX(KB$14:KB49)+1,0)</f>
        <v>0</v>
      </c>
      <c r="KC50" s="360" t="str">
        <f t="shared" si="249"/>
        <v/>
      </c>
      <c r="KD50" s="373" t="s">
        <v>2</v>
      </c>
      <c r="KE50" s="391" t="str">
        <f t="shared" si="259"/>
        <v/>
      </c>
      <c r="KF50" s="302" t="str">
        <f t="shared" si="260"/>
        <v/>
      </c>
      <c r="KG50" s="69"/>
      <c r="KH50" s="391" t="str">
        <f t="shared" si="261"/>
        <v/>
      </c>
      <c r="KI50" s="302" t="str">
        <f t="shared" si="262"/>
        <v/>
      </c>
      <c r="KJ50" s="69"/>
      <c r="KK50" s="391" t="str">
        <f t="shared" si="263"/>
        <v/>
      </c>
      <c r="KL50" s="302" t="str">
        <f t="shared" si="264"/>
        <v/>
      </c>
      <c r="KM50" s="69"/>
      <c r="KN50" s="391" t="str">
        <f t="shared" si="265"/>
        <v/>
      </c>
      <c r="KO50" s="302" t="str">
        <f t="shared" si="266"/>
        <v/>
      </c>
      <c r="KP50" s="69"/>
      <c r="KQ50" s="391" t="str">
        <f t="shared" si="267"/>
        <v/>
      </c>
      <c r="KR50" s="302" t="str">
        <f t="shared" si="143"/>
        <v/>
      </c>
      <c r="KS50" s="69"/>
      <c r="KT50" s="391" t="str">
        <f t="shared" si="268"/>
        <v/>
      </c>
      <c r="KU50" s="302" t="str">
        <f t="shared" si="145"/>
        <v/>
      </c>
      <c r="KV50" s="69"/>
      <c r="KW50" s="391" t="str">
        <f t="shared" si="269"/>
        <v/>
      </c>
      <c r="KX50" s="302" t="str">
        <f t="shared" si="147"/>
        <v/>
      </c>
      <c r="KY50" s="69"/>
      <c r="KZ50" s="283" t="str">
        <f t="shared" si="148"/>
        <v/>
      </c>
      <c r="LA50" s="26"/>
      <c r="LB50" s="246"/>
      <c r="LC50" s="246" t="s">
        <v>911</v>
      </c>
      <c r="LD50" s="246"/>
      <c r="LE50" s="246"/>
      <c r="LF50" s="246"/>
      <c r="LG50" s="246"/>
      <c r="LH50" s="246"/>
      <c r="LI50" s="305"/>
      <c r="LJ50" s="305"/>
      <c r="LK50" s="305"/>
      <c r="LL50" s="305"/>
      <c r="LM50" s="305"/>
      <c r="LN50" s="63"/>
      <c r="LO50" s="251">
        <f t="shared" si="149"/>
        <v>0</v>
      </c>
      <c r="LP50" s="251">
        <f t="shared" si="150"/>
        <v>36</v>
      </c>
      <c r="LQ50" s="251">
        <f t="shared" si="151"/>
        <v>0</v>
      </c>
      <c r="LR50" s="251">
        <f t="shared" si="152"/>
        <v>0</v>
      </c>
      <c r="LS50" s="251">
        <f t="shared" si="153"/>
        <v>0</v>
      </c>
      <c r="LT50" s="251">
        <f t="shared" si="154"/>
        <v>0</v>
      </c>
      <c r="LU50" s="251">
        <f t="shared" si="155"/>
        <v>0</v>
      </c>
      <c r="LV50" s="251">
        <f t="shared" si="156"/>
        <v>0</v>
      </c>
      <c r="LW50" s="251">
        <f t="shared" si="157"/>
        <v>0</v>
      </c>
      <c r="LX50" s="251">
        <f t="shared" si="158"/>
        <v>0</v>
      </c>
      <c r="LY50" s="251">
        <f t="shared" si="159"/>
        <v>0</v>
      </c>
      <c r="LZ50" s="251">
        <f t="shared" si="160"/>
        <v>0</v>
      </c>
      <c r="MA50" s="63">
        <f t="shared" si="161"/>
        <v>2</v>
      </c>
      <c r="MB50" s="63">
        <f t="shared" si="162"/>
        <v>0</v>
      </c>
      <c r="MC50" s="63">
        <f t="shared" si="251"/>
        <v>36</v>
      </c>
      <c r="MD50" s="63">
        <f t="shared" si="250"/>
        <v>5</v>
      </c>
      <c r="ME50" s="63" t="str">
        <f t="shared" si="163"/>
        <v>chd_spd</v>
      </c>
      <c r="MF50" s="315">
        <f t="shared" si="164"/>
        <v>291</v>
      </c>
      <c r="MG50" s="315">
        <f>IF(ISNUMBER(MATCH(EO50,$ME$15:$ME$520,0)),0,MAX(MG$14:MG49)+1)</f>
        <v>0</v>
      </c>
      <c r="MH50" s="315" t="str">
        <f t="shared" si="165"/>
        <v/>
      </c>
      <c r="MI50" s="433">
        <f t="shared" si="270"/>
        <v>36</v>
      </c>
      <c r="MJ50" s="434"/>
      <c r="MK50" s="296" t="str">
        <f t="shared" si="271"/>
        <v>34_MOC_3D_i</v>
      </c>
      <c r="ML50" s="300" t="s">
        <v>635</v>
      </c>
      <c r="MM50" s="435"/>
      <c r="MN50" s="26">
        <f>IF(IF(ISNUMBER(SEARCH("flopy",MP50))=TRUE,1,0)=1,MAX(MN$15:MN49)+1,"")</f>
        <v>30</v>
      </c>
      <c r="MO50" s="238"/>
      <c r="MP50" s="411" t="s">
        <v>1138</v>
      </c>
      <c r="MQ50" s="26">
        <f>IF(IF(ISNUMBER(SEARCH("flopy",MS50))=TRUE,1,0)=1,MAX(MQ$15:MQ49)+1,"")</f>
        <v>35</v>
      </c>
      <c r="MR50" s="238"/>
      <c r="MS50" s="411" t="s">
        <v>983</v>
      </c>
      <c r="MT50" s="59"/>
      <c r="MU50" s="26" t="str">
        <f>IF(IF(ISNUMBER(SEARCH("flopy",MW50))=TRUE,1,0)=1,MAX(MU$15:MU49)+1,"")</f>
        <v/>
      </c>
      <c r="MV50" s="238" t="str">
        <f t="shared" si="252"/>
        <v/>
      </c>
      <c r="MW50" s="59"/>
      <c r="MX50" s="59"/>
      <c r="MY50" s="59"/>
      <c r="MZ50" s="59"/>
      <c r="NA50" s="59"/>
      <c r="NB50" s="26" t="s">
        <v>2</v>
      </c>
      <c r="NC50" s="59"/>
      <c r="ND50" s="59"/>
      <c r="NE50" s="59"/>
      <c r="NF50" s="59"/>
      <c r="NG50" s="59"/>
      <c r="NH50" s="59"/>
      <c r="NI50" s="59"/>
      <c r="NJ50" s="59"/>
      <c r="NK50" s="26" t="s">
        <v>2</v>
      </c>
      <c r="NL50" s="453" t="s">
        <v>359</v>
      </c>
      <c r="NM50" s="307" t="s">
        <v>2</v>
      </c>
      <c r="NN50" s="59"/>
      <c r="NO50" s="203"/>
      <c r="NP50" s="203"/>
      <c r="NQ50" s="203"/>
      <c r="NR50" s="18"/>
      <c r="NS50" s="18"/>
      <c r="NT50" s="18"/>
      <c r="NU50" s="18"/>
      <c r="NV50" s="18"/>
      <c r="NW50" s="18"/>
      <c r="NX50" s="18"/>
      <c r="NY50" s="18"/>
      <c r="NZ50" s="18"/>
      <c r="OA50" s="18"/>
      <c r="OB50" s="18"/>
      <c r="OC50" s="18"/>
      <c r="OD50" s="81"/>
      <c r="OE50" s="172">
        <v>1.5268787571767826</v>
      </c>
      <c r="OF50" s="111">
        <v>840.8</v>
      </c>
      <c r="OG50" s="112">
        <v>839.3054094388599</v>
      </c>
      <c r="OH50" s="102">
        <v>2.9999902248382999</v>
      </c>
      <c r="OI50" s="115">
        <v>840.1558</v>
      </c>
      <c r="OJ50" s="131">
        <v>45</v>
      </c>
      <c r="OK50" s="162">
        <v>1.52688</v>
      </c>
      <c r="OL50" s="123">
        <v>838.8</v>
      </c>
      <c r="OM50" s="168"/>
      <c r="ON50" s="127"/>
      <c r="OO50" s="107"/>
      <c r="OP50" s="107"/>
      <c r="OQ50" s="135"/>
      <c r="OR50" s="110">
        <f t="shared" si="253"/>
        <v>1.52688</v>
      </c>
      <c r="OS50" s="109">
        <f t="shared" si="258"/>
        <v>1.52688</v>
      </c>
      <c r="OT50" s="110">
        <v>1.5268787571767826</v>
      </c>
      <c r="OU50" s="143">
        <f t="shared" si="254"/>
        <v>1.52688</v>
      </c>
      <c r="OV50" s="143">
        <f t="shared" si="255"/>
        <v>36.645119999999999</v>
      </c>
      <c r="OW50" s="143">
        <f t="shared" si="256"/>
        <v>2198.7071999999998</v>
      </c>
      <c r="OX50" s="143">
        <f t="shared" si="257"/>
        <v>2198.7071999999998</v>
      </c>
      <c r="OY50" s="81"/>
      <c r="OZ50" s="59"/>
      <c r="PA50" s="251" t="str">
        <f t="shared" si="168"/>
        <v/>
      </c>
      <c r="PB50" s="251" t="str">
        <f t="shared" si="169"/>
        <v/>
      </c>
      <c r="PC50" s="251" t="str">
        <f t="shared" si="170"/>
        <v/>
      </c>
      <c r="PD50" s="251" t="str">
        <f t="shared" si="171"/>
        <v/>
      </c>
      <c r="PE50" s="251" t="str">
        <f t="shared" si="172"/>
        <v/>
      </c>
      <c r="PF50" s="251" t="str">
        <f t="shared" si="173"/>
        <v/>
      </c>
      <c r="PG50" s="251" t="str">
        <f t="shared" si="174"/>
        <v/>
      </c>
      <c r="PH50" s="251" t="str">
        <f t="shared" si="175"/>
        <v/>
      </c>
      <c r="PI50" s="251" t="str">
        <f t="shared" si="176"/>
        <v/>
      </c>
      <c r="PJ50" s="251" t="str">
        <f t="shared" si="177"/>
        <v/>
      </c>
      <c r="PK50" s="251" t="str">
        <f t="shared" si="178"/>
        <v/>
      </c>
      <c r="PL50" s="251" t="str">
        <f t="shared" si="179"/>
        <v/>
      </c>
      <c r="PM50" s="251" t="str">
        <f t="shared" si="180"/>
        <v>chd_spd</v>
      </c>
      <c r="PN50" s="251" t="str">
        <f t="shared" si="181"/>
        <v/>
      </c>
      <c r="PO50" s="251" t="str">
        <f t="shared" si="182"/>
        <v/>
      </c>
      <c r="PP50" s="251" t="str">
        <f t="shared" si="183"/>
        <v/>
      </c>
      <c r="PQ50" s="251" t="str">
        <f t="shared" si="184"/>
        <v/>
      </c>
      <c r="PR50" s="251" t="str">
        <f t="shared" si="185"/>
        <v/>
      </c>
      <c r="PS50" s="251" t="str">
        <f t="shared" si="186"/>
        <v>chd_spd</v>
      </c>
      <c r="PT50" s="251" t="str">
        <f t="shared" si="187"/>
        <v/>
      </c>
      <c r="PU50" s="251" t="str">
        <f t="shared" si="188"/>
        <v/>
      </c>
      <c r="PV50" s="251" t="str">
        <f t="shared" si="189"/>
        <v/>
      </c>
      <c r="PW50" s="251" t="str">
        <f t="shared" si="190"/>
        <v/>
      </c>
      <c r="PX50" s="251" t="str">
        <f t="shared" si="191"/>
        <v/>
      </c>
      <c r="PY50" s="251" t="str">
        <f t="shared" si="192"/>
        <v/>
      </c>
      <c r="PZ50" s="251" t="str">
        <f t="shared" si="193"/>
        <v/>
      </c>
      <c r="QA50" s="251" t="str">
        <f t="shared" si="194"/>
        <v/>
      </c>
      <c r="QB50" s="251" t="str">
        <f t="shared" si="195"/>
        <v/>
      </c>
      <c r="QC50" s="251" t="str">
        <f t="shared" si="196"/>
        <v/>
      </c>
      <c r="QD50" s="251" t="str">
        <f t="shared" si="197"/>
        <v/>
      </c>
      <c r="QE50" s="251" t="str">
        <f t="shared" si="198"/>
        <v/>
      </c>
      <c r="QF50" s="63">
        <f t="shared" si="199"/>
        <v>2</v>
      </c>
      <c r="QG50" s="26" t="s">
        <v>2</v>
      </c>
      <c r="QH50" s="59"/>
      <c r="QI50" s="59"/>
      <c r="QJ50" s="59"/>
      <c r="QK50" s="59"/>
      <c r="QL50" s="59"/>
      <c r="QM50" s="59"/>
      <c r="QN50" s="59"/>
    </row>
    <row r="51" spans="1:456" s="3" customFormat="1" ht="6" customHeight="1" x14ac:dyDescent="0.15">
      <c r="A51" s="68"/>
      <c r="B51" s="447">
        <f t="shared" si="43"/>
        <v>37</v>
      </c>
      <c r="C51" s="74" t="s">
        <v>1228</v>
      </c>
      <c r="D51" s="389" t="s">
        <v>883</v>
      </c>
      <c r="E51" s="59"/>
      <c r="F51" s="229"/>
      <c r="G51" s="295" t="s">
        <v>896</v>
      </c>
      <c r="H51" s="295" t="s">
        <v>2</v>
      </c>
      <c r="I51" s="229"/>
      <c r="J51" s="295"/>
      <c r="K51" s="295"/>
      <c r="L51" s="229"/>
      <c r="M51" s="295" t="s">
        <v>13</v>
      </c>
      <c r="N51" s="295">
        <v>9.9999999999999995E-7</v>
      </c>
      <c r="O51" s="229"/>
      <c r="P51" s="295" t="s">
        <v>107</v>
      </c>
      <c r="Q51" s="295">
        <v>1</v>
      </c>
      <c r="R51" s="229"/>
      <c r="S51" s="295"/>
      <c r="T51" s="295"/>
      <c r="U51" s="229"/>
      <c r="V51" s="295"/>
      <c r="W51" s="295"/>
      <c r="X51" s="229"/>
      <c r="Y51" s="295"/>
      <c r="Z51" s="295"/>
      <c r="AA51" s="229"/>
      <c r="AB51" s="295" t="s">
        <v>59</v>
      </c>
      <c r="AC51" s="295" t="s">
        <v>86</v>
      </c>
      <c r="AD51" s="229"/>
      <c r="AE51" s="295"/>
      <c r="AF51" s="295"/>
      <c r="AG51" s="229"/>
      <c r="AH51" s="295" t="s">
        <v>59</v>
      </c>
      <c r="AI51" s="295" t="s">
        <v>86</v>
      </c>
      <c r="AJ51" s="229"/>
      <c r="AK51" s="295"/>
      <c r="AL51" s="295"/>
      <c r="AM51" s="229"/>
      <c r="AN51" s="295" t="s">
        <v>19</v>
      </c>
      <c r="AO51" s="295">
        <v>1.0000000000000001E-5</v>
      </c>
      <c r="AP51" s="243"/>
      <c r="AQ51" s="295" t="s">
        <v>643</v>
      </c>
      <c r="AR51" s="290" t="s">
        <v>644</v>
      </c>
      <c r="AS51" s="243"/>
      <c r="AT51" s="295" t="s">
        <v>643</v>
      </c>
      <c r="AU51" s="290" t="s">
        <v>644</v>
      </c>
      <c r="AV51" s="229"/>
      <c r="AW51" s="295" t="s">
        <v>643</v>
      </c>
      <c r="AX51" s="290" t="s">
        <v>644</v>
      </c>
      <c r="AY51" s="229"/>
      <c r="AZ51" s="295" t="s">
        <v>643</v>
      </c>
      <c r="BA51" s="295" t="s">
        <v>644</v>
      </c>
      <c r="BB51" s="229"/>
      <c r="BC51" s="295" t="s">
        <v>643</v>
      </c>
      <c r="BD51" s="295" t="s">
        <v>728</v>
      </c>
      <c r="BE51" s="229"/>
      <c r="BF51" s="295" t="s">
        <v>620</v>
      </c>
      <c r="BG51" s="295" t="s">
        <v>728</v>
      </c>
      <c r="BH51" s="229"/>
      <c r="BI51" s="295" t="s">
        <v>651</v>
      </c>
      <c r="BJ51" s="295" t="s">
        <v>283</v>
      </c>
      <c r="BK51" s="243"/>
      <c r="BL51" s="295"/>
      <c r="BM51" s="429"/>
      <c r="BN51" s="243"/>
      <c r="BO51" s="295"/>
      <c r="BP51" s="429"/>
      <c r="BQ51" s="229"/>
      <c r="BR51" s="295"/>
      <c r="BS51" s="295"/>
      <c r="BT51" s="243"/>
      <c r="BU51" s="295"/>
      <c r="BV51" s="290"/>
      <c r="BW51" s="243"/>
      <c r="BX51" s="295"/>
      <c r="BY51" s="290"/>
      <c r="BZ51" s="229"/>
      <c r="CA51" s="230"/>
      <c r="CB51" s="231"/>
      <c r="CC51" s="229"/>
      <c r="CD51" s="230"/>
      <c r="CE51" s="351"/>
      <c r="CF51" s="331"/>
      <c r="CG51" s="230"/>
      <c r="CH51" s="354"/>
      <c r="CI51" s="229"/>
      <c r="CJ51" s="230"/>
      <c r="CK51" s="354"/>
      <c r="CL51" s="243"/>
      <c r="CM51" s="230"/>
      <c r="CN51" s="354"/>
      <c r="CO51" s="243"/>
      <c r="CP51" s="295" t="s">
        <v>4</v>
      </c>
      <c r="CQ51" s="429">
        <f>CQ32/CQ29</f>
        <v>1.9607843137254901</v>
      </c>
      <c r="CR51" s="331"/>
      <c r="CS51" s="332"/>
      <c r="CT51" s="333"/>
      <c r="CU51" s="229"/>
      <c r="CV51" s="230" t="s">
        <v>620</v>
      </c>
      <c r="CW51" s="237" t="s">
        <v>728</v>
      </c>
      <c r="CX51" s="331"/>
      <c r="CY51" s="332"/>
      <c r="CZ51" s="333"/>
      <c r="DA51" s="331"/>
      <c r="DB51" s="332"/>
      <c r="DC51" s="333"/>
      <c r="DD51" s="331"/>
      <c r="DE51" s="332"/>
      <c r="DF51" s="333"/>
      <c r="DG51" s="331"/>
      <c r="DH51" s="332"/>
      <c r="DI51" s="333"/>
      <c r="DJ51" s="229"/>
      <c r="DK51" s="230" t="s">
        <v>359</v>
      </c>
      <c r="DL51" s="231">
        <v>0.01</v>
      </c>
      <c r="DM51" s="229"/>
      <c r="DN51" s="230" t="s">
        <v>357</v>
      </c>
      <c r="DO51" s="231" t="s">
        <v>363</v>
      </c>
      <c r="DP51" s="439"/>
      <c r="DQ51" s="440" t="s">
        <v>824</v>
      </c>
      <c r="DR51" s="442" t="s">
        <v>728</v>
      </c>
      <c r="DS51" s="331"/>
      <c r="DT51" s="230" t="s">
        <v>1301</v>
      </c>
      <c r="DU51" s="231" t="s">
        <v>107</v>
      </c>
      <c r="DV51" s="331"/>
      <c r="DW51" s="332"/>
      <c r="DX51" s="333"/>
      <c r="DY51" s="331"/>
      <c r="DZ51" s="332"/>
      <c r="EA51" s="333"/>
      <c r="EB51" s="331"/>
      <c r="EC51" s="332"/>
      <c r="ED51" s="333"/>
      <c r="EE51" s="331"/>
      <c r="EF51" s="332"/>
      <c r="EG51" s="333"/>
      <c r="EH51" s="229"/>
      <c r="EI51" s="230"/>
      <c r="EJ51" s="231"/>
      <c r="EK51" s="229"/>
      <c r="EL51" s="230"/>
      <c r="EM51" s="231"/>
      <c r="EN51" s="244"/>
      <c r="EO51" s="269" t="str">
        <f t="shared" si="44"/>
        <v/>
      </c>
      <c r="EP51" s="444" t="s">
        <v>1247</v>
      </c>
      <c r="EQ51" s="360" t="str">
        <f t="shared" si="200"/>
        <v/>
      </c>
      <c r="ER51" s="360" t="str">
        <f t="shared" si="201"/>
        <v/>
      </c>
      <c r="ES51" s="360" t="str">
        <f t="shared" si="202"/>
        <v/>
      </c>
      <c r="ET51" s="360" t="str">
        <f t="shared" si="203"/>
        <v/>
      </c>
      <c r="EU51" s="360" t="str">
        <f t="shared" si="204"/>
        <v/>
      </c>
      <c r="EV51" s="360" t="str">
        <f t="shared" si="205"/>
        <v/>
      </c>
      <c r="EW51" s="360" t="str">
        <f t="shared" si="206"/>
        <v/>
      </c>
      <c r="EX51" s="360" t="str">
        <f t="shared" si="207"/>
        <v/>
      </c>
      <c r="EY51" s="360" t="str">
        <f t="shared" si="208"/>
        <v/>
      </c>
      <c r="EZ51" s="360" t="str">
        <f t="shared" si="209"/>
        <v/>
      </c>
      <c r="FA51" s="360" t="str">
        <f t="shared" si="210"/>
        <v/>
      </c>
      <c r="FB51" s="360" t="str">
        <f t="shared" si="211"/>
        <v/>
      </c>
      <c r="FC51" s="360" t="str">
        <f t="shared" si="212"/>
        <v/>
      </c>
      <c r="FD51" s="360" t="str">
        <f t="shared" si="213"/>
        <v/>
      </c>
      <c r="FE51" s="360" t="str">
        <f t="shared" si="214"/>
        <v/>
      </c>
      <c r="FF51" s="360" t="str">
        <f t="shared" si="215"/>
        <v/>
      </c>
      <c r="FG51" s="360" t="str">
        <f t="shared" si="216"/>
        <v/>
      </c>
      <c r="FH51" s="360" t="str">
        <f t="shared" si="217"/>
        <v/>
      </c>
      <c r="FI51" s="360" t="str">
        <f t="shared" si="218"/>
        <v/>
      </c>
      <c r="FJ51" s="360" t="str">
        <f t="shared" si="219"/>
        <v/>
      </c>
      <c r="FK51" s="360" t="str">
        <f t="shared" si="220"/>
        <v/>
      </c>
      <c r="FL51" s="360" t="str">
        <f t="shared" si="221"/>
        <v/>
      </c>
      <c r="FM51" s="360" t="str">
        <f t="shared" si="222"/>
        <v/>
      </c>
      <c r="FN51" s="360" t="str">
        <f t="shared" si="223"/>
        <v/>
      </c>
      <c r="FO51" s="360" t="str">
        <f t="shared" si="224"/>
        <v/>
      </c>
      <c r="FP51" s="360" t="str">
        <f t="shared" si="225"/>
        <v/>
      </c>
      <c r="FQ51" s="360" t="str">
        <f t="shared" si="226"/>
        <v/>
      </c>
      <c r="FR51" s="360" t="str">
        <f t="shared" si="227"/>
        <v/>
      </c>
      <c r="FS51" s="360" t="str">
        <f t="shared" si="228"/>
        <v/>
      </c>
      <c r="FT51" s="360" t="str">
        <f t="shared" si="45"/>
        <v/>
      </c>
      <c r="FU51" s="360" t="str">
        <f t="shared" si="229"/>
        <v/>
      </c>
      <c r="FV51" s="360" t="str">
        <f t="shared" si="230"/>
        <v/>
      </c>
      <c r="FW51" s="360" t="str">
        <f t="shared" si="231"/>
        <v/>
      </c>
      <c r="FX51" s="360" t="str">
        <f t="shared" si="232"/>
        <v/>
      </c>
      <c r="FY51" s="360" t="str">
        <f t="shared" si="233"/>
        <v/>
      </c>
      <c r="FZ51" s="360" t="str">
        <f t="shared" si="234"/>
        <v/>
      </c>
      <c r="GA51" s="360" t="str">
        <f t="shared" si="235"/>
        <v/>
      </c>
      <c r="GB51" s="360" t="str">
        <f t="shared" si="236"/>
        <v/>
      </c>
      <c r="GC51" s="360" t="str">
        <f t="shared" si="237"/>
        <v/>
      </c>
      <c r="GD51" s="360" t="str">
        <f t="shared" si="238"/>
        <v/>
      </c>
      <c r="GE51" s="360" t="str">
        <f t="shared" si="239"/>
        <v/>
      </c>
      <c r="GF51" s="360" t="str">
        <f t="shared" si="240"/>
        <v/>
      </c>
      <c r="GG51" s="360" t="str">
        <f t="shared" si="241"/>
        <v/>
      </c>
      <c r="GH51" s="360" t="str">
        <f t="shared" si="242"/>
        <v/>
      </c>
      <c r="GI51" s="360" t="str">
        <f t="shared" si="243"/>
        <v/>
      </c>
      <c r="GJ51" s="360" t="str">
        <f t="shared" si="244"/>
        <v/>
      </c>
      <c r="GK51" s="444" t="s">
        <v>1247</v>
      </c>
      <c r="GL51" s="361" t="str">
        <f t="shared" si="46"/>
        <v>-</v>
      </c>
      <c r="GM51" s="361" t="str">
        <f t="shared" si="47"/>
        <v>-</v>
      </c>
      <c r="GN51" s="361" t="str">
        <f t="shared" si="48"/>
        <v>-</v>
      </c>
      <c r="GO51" s="361" t="str">
        <f t="shared" si="49"/>
        <v>-</v>
      </c>
      <c r="GP51" s="361" t="str">
        <f t="shared" si="50"/>
        <v>-</v>
      </c>
      <c r="GQ51" s="361" t="str">
        <f t="shared" si="51"/>
        <v>-</v>
      </c>
      <c r="GR51" s="361" t="str">
        <f t="shared" si="52"/>
        <v>-</v>
      </c>
      <c r="GS51" s="361" t="str">
        <f t="shared" si="53"/>
        <v>-</v>
      </c>
      <c r="GT51" s="361" t="str">
        <f t="shared" si="54"/>
        <v>-</v>
      </c>
      <c r="GU51" s="361" t="str">
        <f t="shared" si="55"/>
        <v>-</v>
      </c>
      <c r="GV51" s="361" t="str">
        <f t="shared" si="56"/>
        <v>-</v>
      </c>
      <c r="GW51" s="361" t="str">
        <f t="shared" si="57"/>
        <v>-</v>
      </c>
      <c r="GX51" s="361" t="str">
        <f t="shared" si="58"/>
        <v>-</v>
      </c>
      <c r="GY51" s="361" t="str">
        <f t="shared" si="59"/>
        <v>-</v>
      </c>
      <c r="GZ51" s="361" t="str">
        <f t="shared" si="60"/>
        <v>-</v>
      </c>
      <c r="HA51" s="361" t="str">
        <f t="shared" si="61"/>
        <v>-</v>
      </c>
      <c r="HB51" s="361" t="str">
        <f t="shared" si="62"/>
        <v>-</v>
      </c>
      <c r="HC51" s="361" t="str">
        <f t="shared" si="63"/>
        <v>-</v>
      </c>
      <c r="HD51" s="361" t="str">
        <f t="shared" si="64"/>
        <v>-</v>
      </c>
      <c r="HE51" s="361" t="str">
        <f t="shared" si="65"/>
        <v>-</v>
      </c>
      <c r="HF51" s="361" t="str">
        <f t="shared" si="66"/>
        <v>-</v>
      </c>
      <c r="HG51" s="361" t="str">
        <f t="shared" si="67"/>
        <v>-</v>
      </c>
      <c r="HH51" s="361" t="str">
        <f t="shared" si="68"/>
        <v>-</v>
      </c>
      <c r="HI51" s="361" t="str">
        <f t="shared" si="69"/>
        <v>-</v>
      </c>
      <c r="HJ51" s="361" t="str">
        <f t="shared" si="70"/>
        <v>-</v>
      </c>
      <c r="HK51" s="361" t="str">
        <f t="shared" si="71"/>
        <v>-</v>
      </c>
      <c r="HL51" s="361" t="str">
        <f t="shared" si="72"/>
        <v>-</v>
      </c>
      <c r="HM51" s="361" t="str">
        <f t="shared" si="73"/>
        <v>-</v>
      </c>
      <c r="HN51" s="361" t="str">
        <f t="shared" si="74"/>
        <v>-</v>
      </c>
      <c r="HO51" s="361" t="str">
        <f t="shared" si="75"/>
        <v>-</v>
      </c>
      <c r="HP51" s="361" t="str">
        <f t="shared" si="76"/>
        <v>-</v>
      </c>
      <c r="HQ51" s="361" t="str">
        <f t="shared" si="77"/>
        <v>-</v>
      </c>
      <c r="HR51" s="361" t="str">
        <f t="shared" si="78"/>
        <v>-</v>
      </c>
      <c r="HS51" s="361" t="str">
        <f t="shared" si="79"/>
        <v>-</v>
      </c>
      <c r="HT51" s="361" t="str">
        <f t="shared" si="80"/>
        <v>-</v>
      </c>
      <c r="HU51" s="361" t="str">
        <f t="shared" si="81"/>
        <v>-</v>
      </c>
      <c r="HV51" s="361" t="str">
        <f t="shared" si="82"/>
        <v>-</v>
      </c>
      <c r="HW51" s="361" t="str">
        <f t="shared" si="83"/>
        <v>-</v>
      </c>
      <c r="HX51" s="361" t="str">
        <f t="shared" si="84"/>
        <v>-</v>
      </c>
      <c r="HY51" s="361" t="str">
        <f t="shared" si="85"/>
        <v>-</v>
      </c>
      <c r="HZ51" s="361" t="str">
        <f t="shared" si="86"/>
        <v>-</v>
      </c>
      <c r="IA51" s="361" t="str">
        <f t="shared" si="87"/>
        <v>-</v>
      </c>
      <c r="IB51" s="361" t="str">
        <f t="shared" si="88"/>
        <v>-</v>
      </c>
      <c r="IC51" s="361" t="str">
        <f t="shared" si="89"/>
        <v>-</v>
      </c>
      <c r="ID51" s="361" t="str">
        <f t="shared" si="90"/>
        <v>-</v>
      </c>
      <c r="IE51" s="361" t="str">
        <f t="shared" si="91"/>
        <v>-</v>
      </c>
      <c r="IF51" s="444" t="s">
        <v>1247</v>
      </c>
      <c r="IG51" s="56" t="str">
        <f t="shared" si="245"/>
        <v>-</v>
      </c>
      <c r="IH51" s="56" t="str">
        <f t="shared" si="246"/>
        <v>-</v>
      </c>
      <c r="II51" s="56" t="str">
        <f t="shared" si="247"/>
        <v>-</v>
      </c>
      <c r="IJ51" s="56" t="str">
        <f t="shared" si="248"/>
        <v>-</v>
      </c>
      <c r="IK51" s="56" t="str">
        <f t="shared" si="92"/>
        <v>-</v>
      </c>
      <c r="IL51" s="56" t="str">
        <f t="shared" si="93"/>
        <v>-</v>
      </c>
      <c r="IM51" s="56" t="str">
        <f t="shared" si="94"/>
        <v>-</v>
      </c>
      <c r="IN51" s="56" t="str">
        <f t="shared" si="95"/>
        <v>-</v>
      </c>
      <c r="IO51" s="56" t="str">
        <f t="shared" si="96"/>
        <v>-</v>
      </c>
      <c r="IP51" s="56" t="str">
        <f t="shared" si="97"/>
        <v>-</v>
      </c>
      <c r="IQ51" s="56" t="str">
        <f t="shared" si="98"/>
        <v>-</v>
      </c>
      <c r="IR51" s="56" t="str">
        <f t="shared" si="99"/>
        <v>-</v>
      </c>
      <c r="IS51" s="56" t="str">
        <f t="shared" si="100"/>
        <v>-</v>
      </c>
      <c r="IT51" s="56" t="str">
        <f t="shared" si="101"/>
        <v>-</v>
      </c>
      <c r="IU51" s="56" t="str">
        <f t="shared" si="102"/>
        <v>-</v>
      </c>
      <c r="IV51" s="56" t="str">
        <f t="shared" si="103"/>
        <v>-</v>
      </c>
      <c r="IW51" s="56" t="str">
        <f t="shared" si="104"/>
        <v>-</v>
      </c>
      <c r="IX51" s="56" t="str">
        <f t="shared" si="105"/>
        <v>-</v>
      </c>
      <c r="IY51" s="56" t="str">
        <f t="shared" si="106"/>
        <v>-</v>
      </c>
      <c r="IZ51" s="56" t="str">
        <f t="shared" si="107"/>
        <v>-</v>
      </c>
      <c r="JA51" s="56" t="str">
        <f t="shared" si="108"/>
        <v>-</v>
      </c>
      <c r="JB51" s="56" t="str">
        <f t="shared" si="109"/>
        <v>-</v>
      </c>
      <c r="JC51" s="56" t="str">
        <f t="shared" si="110"/>
        <v>-</v>
      </c>
      <c r="JD51" s="56" t="str">
        <f t="shared" si="111"/>
        <v>-</v>
      </c>
      <c r="JE51" s="56" t="str">
        <f t="shared" si="112"/>
        <v>-</v>
      </c>
      <c r="JF51" s="56" t="str">
        <f t="shared" si="113"/>
        <v>-</v>
      </c>
      <c r="JG51" s="56" t="str">
        <f t="shared" si="114"/>
        <v>-</v>
      </c>
      <c r="JH51" s="56" t="str">
        <f t="shared" si="115"/>
        <v>-</v>
      </c>
      <c r="JI51" s="56" t="str">
        <f t="shared" si="116"/>
        <v>-</v>
      </c>
      <c r="JJ51" s="56" t="str">
        <f t="shared" si="117"/>
        <v>-</v>
      </c>
      <c r="JK51" s="56" t="str">
        <f t="shared" si="118"/>
        <v>-</v>
      </c>
      <c r="JL51" s="56" t="str">
        <f t="shared" si="119"/>
        <v>-</v>
      </c>
      <c r="JM51" s="56" t="str">
        <f t="shared" si="120"/>
        <v>-</v>
      </c>
      <c r="JN51" s="56" t="str">
        <f t="shared" si="121"/>
        <v>-</v>
      </c>
      <c r="JO51" s="56" t="str">
        <f t="shared" si="122"/>
        <v>-</v>
      </c>
      <c r="JP51" s="56" t="str">
        <f t="shared" si="123"/>
        <v>-</v>
      </c>
      <c r="JQ51" s="56" t="str">
        <f t="shared" si="124"/>
        <v>-</v>
      </c>
      <c r="JR51" s="56" t="str">
        <f t="shared" si="125"/>
        <v>-</v>
      </c>
      <c r="JS51" s="56" t="str">
        <f t="shared" si="126"/>
        <v>-</v>
      </c>
      <c r="JT51" s="56" t="str">
        <f t="shared" si="127"/>
        <v>-</v>
      </c>
      <c r="JU51" s="56" t="str">
        <f t="shared" si="128"/>
        <v>-</v>
      </c>
      <c r="JV51" s="56" t="str">
        <f t="shared" si="129"/>
        <v>-</v>
      </c>
      <c r="JW51" s="56" t="str">
        <f t="shared" si="130"/>
        <v>-</v>
      </c>
      <c r="JX51" s="56" t="str">
        <f t="shared" si="131"/>
        <v>-</v>
      </c>
      <c r="JY51" s="56" t="str">
        <f t="shared" si="132"/>
        <v>-</v>
      </c>
      <c r="JZ51" s="56" t="str">
        <f t="shared" si="133"/>
        <v>-</v>
      </c>
      <c r="KA51" s="444" t="s">
        <v>1247</v>
      </c>
      <c r="KB51" s="360">
        <f>IF(ISNUMBER(INDEX($EQ$15:$GK$521,$B51,EO$11)),MAX(KB$14:KB50)+1,0)</f>
        <v>0</v>
      </c>
      <c r="KC51" s="360" t="str">
        <f t="shared" si="249"/>
        <v/>
      </c>
      <c r="KD51" s="373" t="s">
        <v>2</v>
      </c>
      <c r="KE51" s="391" t="str">
        <f t="shared" si="259"/>
        <v/>
      </c>
      <c r="KF51" s="302" t="str">
        <f t="shared" si="260"/>
        <v/>
      </c>
      <c r="KG51" s="69"/>
      <c r="KH51" s="391" t="str">
        <f t="shared" si="261"/>
        <v/>
      </c>
      <c r="KI51" s="302" t="str">
        <f t="shared" si="262"/>
        <v/>
      </c>
      <c r="KJ51" s="69"/>
      <c r="KK51" s="391" t="str">
        <f t="shared" si="263"/>
        <v/>
      </c>
      <c r="KL51" s="302" t="str">
        <f t="shared" si="264"/>
        <v/>
      </c>
      <c r="KM51" s="69"/>
      <c r="KN51" s="391" t="str">
        <f t="shared" si="265"/>
        <v/>
      </c>
      <c r="KO51" s="302" t="str">
        <f t="shared" si="266"/>
        <v/>
      </c>
      <c r="KP51" s="69"/>
      <c r="KQ51" s="391" t="str">
        <f t="shared" si="267"/>
        <v/>
      </c>
      <c r="KR51" s="302" t="str">
        <f t="shared" si="143"/>
        <v/>
      </c>
      <c r="KS51" s="69"/>
      <c r="KT51" s="391" t="str">
        <f t="shared" si="268"/>
        <v/>
      </c>
      <c r="KU51" s="302" t="str">
        <f t="shared" si="145"/>
        <v/>
      </c>
      <c r="KV51" s="69"/>
      <c r="KW51" s="391" t="str">
        <f t="shared" si="269"/>
        <v/>
      </c>
      <c r="KX51" s="302" t="str">
        <f t="shared" si="147"/>
        <v/>
      </c>
      <c r="KY51" s="69"/>
      <c r="KZ51" s="283" t="str">
        <f t="shared" si="148"/>
        <v/>
      </c>
      <c r="LA51" s="26"/>
      <c r="LB51" s="246"/>
      <c r="LC51" s="246" t="s">
        <v>913</v>
      </c>
      <c r="LD51" s="246"/>
      <c r="LE51" s="246"/>
      <c r="LF51" s="246"/>
      <c r="LG51" s="246"/>
      <c r="LH51" s="246"/>
      <c r="LI51" s="305"/>
      <c r="LJ51" s="305"/>
      <c r="LK51" s="305"/>
      <c r="LL51" s="305"/>
      <c r="LM51" s="305"/>
      <c r="LN51" s="63"/>
      <c r="LO51" s="251">
        <f t="shared" si="149"/>
        <v>0</v>
      </c>
      <c r="LP51" s="251">
        <f t="shared" si="150"/>
        <v>37</v>
      </c>
      <c r="LQ51" s="251">
        <f t="shared" si="151"/>
        <v>0</v>
      </c>
      <c r="LR51" s="251">
        <f t="shared" si="152"/>
        <v>0</v>
      </c>
      <c r="LS51" s="251">
        <f t="shared" si="153"/>
        <v>0</v>
      </c>
      <c r="LT51" s="251">
        <f t="shared" si="154"/>
        <v>0</v>
      </c>
      <c r="LU51" s="251">
        <f t="shared" si="155"/>
        <v>0</v>
      </c>
      <c r="LV51" s="251">
        <f t="shared" si="156"/>
        <v>0</v>
      </c>
      <c r="LW51" s="251">
        <f t="shared" si="157"/>
        <v>0</v>
      </c>
      <c r="LX51" s="251">
        <f t="shared" si="158"/>
        <v>0</v>
      </c>
      <c r="LY51" s="251">
        <f t="shared" si="159"/>
        <v>0</v>
      </c>
      <c r="LZ51" s="251">
        <f t="shared" si="160"/>
        <v>0</v>
      </c>
      <c r="MA51" s="63">
        <f t="shared" si="161"/>
        <v>2</v>
      </c>
      <c r="MB51" s="63">
        <f t="shared" si="162"/>
        <v>0</v>
      </c>
      <c r="MC51" s="63">
        <f t="shared" si="251"/>
        <v>37</v>
      </c>
      <c r="MD51" s="63">
        <f t="shared" si="250"/>
        <v>6</v>
      </c>
      <c r="ME51" s="63" t="str">
        <f t="shared" si="163"/>
        <v>H1</v>
      </c>
      <c r="MF51" s="315">
        <f t="shared" si="164"/>
        <v>291</v>
      </c>
      <c r="MG51" s="315">
        <f>IF(ISNUMBER(MATCH(EO51,$ME$15:$ME$520,0)),0,MAX(MG$14:MG50)+1)</f>
        <v>0</v>
      </c>
      <c r="MH51" s="315" t="str">
        <f t="shared" si="165"/>
        <v/>
      </c>
      <c r="MI51" s="433">
        <f t="shared" si="270"/>
        <v>37</v>
      </c>
      <c r="MJ51" s="434"/>
      <c r="MK51" s="296" t="str">
        <f t="shared" si="271"/>
        <v>Jocopo_01</v>
      </c>
      <c r="ML51" s="300" t="s">
        <v>635</v>
      </c>
      <c r="MM51" s="435"/>
      <c r="MN51" s="26">
        <f>IF(IF(ISNUMBER(SEARCH("flopy",MP51))=TRUE,1,0)=1,MAX(MN$15:MN50)+1,"")</f>
        <v>31</v>
      </c>
      <c r="MO51" s="238"/>
      <c r="MP51" s="411" t="s">
        <v>1139</v>
      </c>
      <c r="MQ51" s="26">
        <f>IF(IF(ISNUMBER(SEARCH("flopy",MS51))=TRUE,1,0)=1,MAX(MQ$15:MQ50)+1,"")</f>
        <v>36</v>
      </c>
      <c r="MR51" s="238"/>
      <c r="MS51" s="411" t="s">
        <v>984</v>
      </c>
      <c r="MT51" s="59"/>
      <c r="MU51" s="26" t="str">
        <f>IF(IF(ISNUMBER(SEARCH("flopy",MW51))=TRUE,1,0)=1,MAX(MU$15:MU50)+1,"")</f>
        <v/>
      </c>
      <c r="MV51" s="238" t="str">
        <f t="shared" si="252"/>
        <v/>
      </c>
      <c r="MW51" s="59"/>
      <c r="MX51" s="59"/>
      <c r="MY51" s="59"/>
      <c r="MZ51" s="59"/>
      <c r="NA51" s="59"/>
      <c r="NB51" s="26" t="s">
        <v>2</v>
      </c>
      <c r="NC51" s="59"/>
      <c r="ND51" s="59"/>
      <c r="NE51" s="59"/>
      <c r="NF51" s="59"/>
      <c r="NG51" s="59"/>
      <c r="NH51" s="59"/>
      <c r="NI51" s="59"/>
      <c r="NJ51" s="59"/>
      <c r="NK51" s="26" t="s">
        <v>2</v>
      </c>
      <c r="NL51" s="453" t="s">
        <v>510</v>
      </c>
      <c r="NM51" s="307" t="s">
        <v>2</v>
      </c>
      <c r="NN51" s="59"/>
      <c r="NO51" s="203"/>
      <c r="NP51" s="203"/>
      <c r="NQ51" s="203"/>
      <c r="NR51" s="18"/>
      <c r="NS51" s="18"/>
      <c r="NT51" s="18"/>
      <c r="NU51" s="18"/>
      <c r="NV51" s="18"/>
      <c r="NW51" s="18"/>
      <c r="NX51" s="18"/>
      <c r="NY51" s="18"/>
      <c r="NZ51" s="18"/>
      <c r="OA51" s="18"/>
      <c r="OB51" s="18"/>
      <c r="OC51" s="18"/>
      <c r="OD51" s="81"/>
      <c r="OE51" s="172">
        <v>1.7347058571767828</v>
      </c>
      <c r="OF51" s="111">
        <v>840.8</v>
      </c>
      <c r="OG51" s="112">
        <v>839.61310174655216</v>
      </c>
      <c r="OH51" s="102">
        <v>2.9999902248382999</v>
      </c>
      <c r="OI51" s="115">
        <v>840.1558</v>
      </c>
      <c r="OJ51" s="131">
        <v>46</v>
      </c>
      <c r="OK51" s="162">
        <v>1.73471</v>
      </c>
      <c r="OL51" s="123">
        <v>839.2</v>
      </c>
      <c r="OM51" s="168"/>
      <c r="ON51" s="127"/>
      <c r="OO51" s="107"/>
      <c r="OP51" s="107"/>
      <c r="OQ51" s="135"/>
      <c r="OR51" s="110">
        <f t="shared" si="253"/>
        <v>1.73471</v>
      </c>
      <c r="OS51" s="109">
        <f t="shared" si="258"/>
        <v>1.73471</v>
      </c>
      <c r="OT51" s="110">
        <v>1.7347058571767828</v>
      </c>
      <c r="OU51" s="143">
        <f t="shared" si="254"/>
        <v>1.73471</v>
      </c>
      <c r="OV51" s="143">
        <f t="shared" si="255"/>
        <v>41.633040000000001</v>
      </c>
      <c r="OW51" s="143">
        <f t="shared" si="256"/>
        <v>2497.9823999999999</v>
      </c>
      <c r="OX51" s="143">
        <f t="shared" si="257"/>
        <v>41.633039999999994</v>
      </c>
      <c r="OY51" s="81"/>
      <c r="OZ51" s="59"/>
      <c r="PA51" s="251" t="str">
        <f t="shared" si="168"/>
        <v>H1</v>
      </c>
      <c r="PB51" s="251" t="str">
        <f t="shared" si="169"/>
        <v/>
      </c>
      <c r="PC51" s="251" t="str">
        <f t="shared" si="170"/>
        <v>H1</v>
      </c>
      <c r="PD51" s="251" t="str">
        <f t="shared" si="171"/>
        <v>H1</v>
      </c>
      <c r="PE51" s="251" t="str">
        <f t="shared" si="172"/>
        <v/>
      </c>
      <c r="PF51" s="251" t="str">
        <f t="shared" si="173"/>
        <v/>
      </c>
      <c r="PG51" s="251" t="str">
        <f t="shared" si="174"/>
        <v/>
      </c>
      <c r="PH51" s="251" t="str">
        <f t="shared" si="175"/>
        <v/>
      </c>
      <c r="PI51" s="251" t="str">
        <f t="shared" si="176"/>
        <v/>
      </c>
      <c r="PJ51" s="251" t="str">
        <f t="shared" si="177"/>
        <v/>
      </c>
      <c r="PK51" s="251" t="str">
        <f t="shared" si="178"/>
        <v/>
      </c>
      <c r="PL51" s="251" t="str">
        <f t="shared" si="179"/>
        <v>H1</v>
      </c>
      <c r="PM51" s="251" t="str">
        <f t="shared" si="180"/>
        <v/>
      </c>
      <c r="PN51" s="251" t="str">
        <f t="shared" si="181"/>
        <v/>
      </c>
      <c r="PO51" s="251" t="str">
        <f t="shared" si="182"/>
        <v/>
      </c>
      <c r="PP51" s="251" t="str">
        <f t="shared" si="183"/>
        <v/>
      </c>
      <c r="PQ51" s="251" t="str">
        <f t="shared" si="184"/>
        <v/>
      </c>
      <c r="PR51" s="251" t="str">
        <f t="shared" si="185"/>
        <v/>
      </c>
      <c r="PS51" s="251" t="str">
        <f t="shared" si="186"/>
        <v/>
      </c>
      <c r="PT51" s="251" t="str">
        <f t="shared" si="187"/>
        <v>H1</v>
      </c>
      <c r="PU51" s="251" t="str">
        <f t="shared" si="188"/>
        <v>H1</v>
      </c>
      <c r="PV51" s="251" t="str">
        <f t="shared" si="189"/>
        <v/>
      </c>
      <c r="PW51" s="251" t="str">
        <f t="shared" si="190"/>
        <v/>
      </c>
      <c r="PX51" s="251" t="str">
        <f t="shared" si="191"/>
        <v/>
      </c>
      <c r="PY51" s="251" t="str">
        <f t="shared" si="192"/>
        <v>H1</v>
      </c>
      <c r="PZ51" s="251" t="str">
        <f t="shared" si="193"/>
        <v>H1</v>
      </c>
      <c r="QA51" s="251" t="str">
        <f t="shared" si="194"/>
        <v/>
      </c>
      <c r="QB51" s="251" t="str">
        <f t="shared" si="195"/>
        <v/>
      </c>
      <c r="QC51" s="251" t="str">
        <f t="shared" si="196"/>
        <v>H1</v>
      </c>
      <c r="QD51" s="251" t="str">
        <f t="shared" si="197"/>
        <v>H1</v>
      </c>
      <c r="QE51" s="251" t="str">
        <f t="shared" si="198"/>
        <v/>
      </c>
      <c r="QF51" s="63">
        <f t="shared" si="199"/>
        <v>8</v>
      </c>
      <c r="QG51" s="26" t="s">
        <v>2</v>
      </c>
      <c r="QH51" s="59"/>
      <c r="QI51" s="59"/>
      <c r="QJ51" s="59"/>
      <c r="QK51" s="59"/>
      <c r="QL51" s="59"/>
      <c r="QM51" s="59"/>
      <c r="QN51" s="59"/>
    </row>
    <row r="52" spans="1:456" s="3" customFormat="1" ht="6" customHeight="1" x14ac:dyDescent="0.15">
      <c r="A52" s="68"/>
      <c r="B52" s="447">
        <f t="shared" si="43"/>
        <v>38</v>
      </c>
      <c r="C52" s="74" t="s">
        <v>1229</v>
      </c>
      <c r="D52" s="389" t="s">
        <v>883</v>
      </c>
      <c r="E52" s="59"/>
      <c r="F52" s="229"/>
      <c r="G52" s="295" t="s">
        <v>38</v>
      </c>
      <c r="H52" s="295">
        <v>1000</v>
      </c>
      <c r="I52" s="229"/>
      <c r="J52" s="295"/>
      <c r="K52" s="295"/>
      <c r="L52" s="229"/>
      <c r="M52" s="295" t="s">
        <v>14</v>
      </c>
      <c r="N52" s="295">
        <v>1</v>
      </c>
      <c r="O52" s="229"/>
      <c r="P52" s="295" t="s">
        <v>3</v>
      </c>
      <c r="Q52" s="295">
        <v>1</v>
      </c>
      <c r="R52" s="229"/>
      <c r="S52" s="295"/>
      <c r="T52" s="295"/>
      <c r="U52" s="229"/>
      <c r="V52" s="295"/>
      <c r="W52" s="295"/>
      <c r="X52" s="229"/>
      <c r="Y52" s="295"/>
      <c r="Z52" s="295"/>
      <c r="AA52" s="229"/>
      <c r="AB52" s="295" t="s">
        <v>259</v>
      </c>
      <c r="AC52" s="295">
        <v>13</v>
      </c>
      <c r="AD52" s="229"/>
      <c r="AE52" s="295"/>
      <c r="AF52" s="295"/>
      <c r="AG52" s="229"/>
      <c r="AH52" s="295" t="s">
        <v>15</v>
      </c>
      <c r="AI52" s="295">
        <v>100</v>
      </c>
      <c r="AJ52" s="229"/>
      <c r="AK52" s="295"/>
      <c r="AL52" s="295"/>
      <c r="AM52" s="229"/>
      <c r="AN52" s="295" t="s">
        <v>17</v>
      </c>
      <c r="AO52" s="295">
        <v>0</v>
      </c>
      <c r="AP52" s="243"/>
      <c r="AQ52" s="295" t="s">
        <v>622</v>
      </c>
      <c r="AR52" s="290" t="s">
        <v>644</v>
      </c>
      <c r="AS52" s="243"/>
      <c r="AT52" s="295" t="s">
        <v>622</v>
      </c>
      <c r="AU52" s="290" t="s">
        <v>644</v>
      </c>
      <c r="AV52" s="229"/>
      <c r="AW52" s="295" t="s">
        <v>622</v>
      </c>
      <c r="AX52" s="290" t="s">
        <v>644</v>
      </c>
      <c r="AY52" s="229"/>
      <c r="AZ52" s="295" t="s">
        <v>622</v>
      </c>
      <c r="BA52" s="295" t="s">
        <v>644</v>
      </c>
      <c r="BB52" s="229"/>
      <c r="BC52" s="295" t="s">
        <v>622</v>
      </c>
      <c r="BD52" s="295" t="s">
        <v>728</v>
      </c>
      <c r="BE52" s="229"/>
      <c r="BF52" s="295" t="s">
        <v>727</v>
      </c>
      <c r="BG52" s="295" t="s">
        <v>104</v>
      </c>
      <c r="BH52" s="229"/>
      <c r="BI52" s="295"/>
      <c r="BJ52" s="295"/>
      <c r="BK52" s="243"/>
      <c r="BL52" s="295"/>
      <c r="BM52" s="429"/>
      <c r="BN52" s="243"/>
      <c r="BO52" s="295"/>
      <c r="BP52" s="429"/>
      <c r="BQ52" s="229"/>
      <c r="BR52" s="295"/>
      <c r="BS52" s="295"/>
      <c r="BT52" s="243"/>
      <c r="BU52" s="295"/>
      <c r="BV52" s="290"/>
      <c r="BW52" s="243"/>
      <c r="BX52" s="295"/>
      <c r="BY52" s="290"/>
      <c r="BZ52" s="229"/>
      <c r="CA52" s="295"/>
      <c r="CB52" s="290"/>
      <c r="CC52" s="229"/>
      <c r="CD52" s="230"/>
      <c r="CE52" s="351"/>
      <c r="CF52" s="331"/>
      <c r="CG52" s="230"/>
      <c r="CH52" s="354"/>
      <c r="CI52" s="229"/>
      <c r="CJ52" s="230"/>
      <c r="CK52" s="354"/>
      <c r="CL52" s="243"/>
      <c r="CM52" s="230"/>
      <c r="CN52" s="354"/>
      <c r="CO52" s="243"/>
      <c r="CP52" s="295"/>
      <c r="CQ52" s="429"/>
      <c r="CR52" s="331"/>
      <c r="CS52" s="332"/>
      <c r="CT52" s="333"/>
      <c r="CU52" s="229"/>
      <c r="CV52" s="230" t="s">
        <v>643</v>
      </c>
      <c r="CW52" s="237" t="s">
        <v>728</v>
      </c>
      <c r="CX52" s="331"/>
      <c r="CY52" s="332"/>
      <c r="CZ52" s="333"/>
      <c r="DA52" s="331"/>
      <c r="DB52" s="332"/>
      <c r="DC52" s="333"/>
      <c r="DD52" s="331"/>
      <c r="DE52" s="332"/>
      <c r="DF52" s="333"/>
      <c r="DG52" s="331"/>
      <c r="DH52" s="332"/>
      <c r="DI52" s="333"/>
      <c r="DJ52" s="229"/>
      <c r="DK52" s="230" t="s">
        <v>510</v>
      </c>
      <c r="DL52" s="231">
        <v>12</v>
      </c>
      <c r="DM52" s="229"/>
      <c r="DN52" s="230" t="s">
        <v>52</v>
      </c>
      <c r="DO52" s="231">
        <v>0</v>
      </c>
      <c r="DP52" s="439"/>
      <c r="DQ52" s="440" t="s">
        <v>1262</v>
      </c>
      <c r="DR52" s="442" t="s">
        <v>728</v>
      </c>
      <c r="DS52" s="331"/>
      <c r="DT52" s="230" t="s">
        <v>1302</v>
      </c>
      <c r="DU52" s="231" t="s">
        <v>450</v>
      </c>
      <c r="DV52" s="331"/>
      <c r="DW52" s="332"/>
      <c r="DX52" s="333"/>
      <c r="DY52" s="331"/>
      <c r="DZ52" s="332"/>
      <c r="EA52" s="333"/>
      <c r="EB52" s="331"/>
      <c r="EC52" s="332"/>
      <c r="ED52" s="333"/>
      <c r="EE52" s="331"/>
      <c r="EF52" s="332"/>
      <c r="EG52" s="333"/>
      <c r="EH52" s="229"/>
      <c r="EI52" s="230"/>
      <c r="EJ52" s="231"/>
      <c r="EK52" s="229"/>
      <c r="EL52" s="230"/>
      <c r="EM52" s="231"/>
      <c r="EN52" s="244"/>
      <c r="EO52" s="269" t="str">
        <f t="shared" si="44"/>
        <v/>
      </c>
      <c r="EP52" s="444" t="s">
        <v>1247</v>
      </c>
      <c r="EQ52" s="360" t="str">
        <f t="shared" si="200"/>
        <v/>
      </c>
      <c r="ER52" s="360" t="str">
        <f t="shared" si="201"/>
        <v/>
      </c>
      <c r="ES52" s="360" t="str">
        <f t="shared" si="202"/>
        <v/>
      </c>
      <c r="ET52" s="360" t="str">
        <f t="shared" si="203"/>
        <v/>
      </c>
      <c r="EU52" s="360" t="str">
        <f t="shared" si="204"/>
        <v/>
      </c>
      <c r="EV52" s="360" t="str">
        <f t="shared" si="205"/>
        <v/>
      </c>
      <c r="EW52" s="360" t="str">
        <f t="shared" si="206"/>
        <v/>
      </c>
      <c r="EX52" s="360" t="str">
        <f t="shared" si="207"/>
        <v/>
      </c>
      <c r="EY52" s="360" t="str">
        <f t="shared" si="208"/>
        <v/>
      </c>
      <c r="EZ52" s="360" t="str">
        <f t="shared" si="209"/>
        <v/>
      </c>
      <c r="FA52" s="360" t="str">
        <f t="shared" si="210"/>
        <v/>
      </c>
      <c r="FB52" s="360" t="str">
        <f t="shared" si="211"/>
        <v/>
      </c>
      <c r="FC52" s="360" t="str">
        <f t="shared" si="212"/>
        <v/>
      </c>
      <c r="FD52" s="360" t="str">
        <f t="shared" si="213"/>
        <v/>
      </c>
      <c r="FE52" s="360" t="str">
        <f t="shared" si="214"/>
        <v/>
      </c>
      <c r="FF52" s="360" t="str">
        <f t="shared" si="215"/>
        <v/>
      </c>
      <c r="FG52" s="360" t="str">
        <f t="shared" si="216"/>
        <v/>
      </c>
      <c r="FH52" s="360" t="str">
        <f t="shared" si="217"/>
        <v/>
      </c>
      <c r="FI52" s="360" t="str">
        <f t="shared" si="218"/>
        <v/>
      </c>
      <c r="FJ52" s="360" t="str">
        <f t="shared" si="219"/>
        <v/>
      </c>
      <c r="FK52" s="360" t="str">
        <f t="shared" si="220"/>
        <v/>
      </c>
      <c r="FL52" s="360" t="str">
        <f t="shared" si="221"/>
        <v/>
      </c>
      <c r="FM52" s="360" t="str">
        <f t="shared" si="222"/>
        <v/>
      </c>
      <c r="FN52" s="360" t="str">
        <f t="shared" si="223"/>
        <v/>
      </c>
      <c r="FO52" s="360" t="str">
        <f t="shared" si="224"/>
        <v/>
      </c>
      <c r="FP52" s="360" t="str">
        <f t="shared" si="225"/>
        <v/>
      </c>
      <c r="FQ52" s="360" t="str">
        <f t="shared" si="226"/>
        <v/>
      </c>
      <c r="FR52" s="360" t="str">
        <f t="shared" si="227"/>
        <v/>
      </c>
      <c r="FS52" s="360" t="str">
        <f t="shared" si="228"/>
        <v/>
      </c>
      <c r="FT52" s="360" t="str">
        <f t="shared" si="45"/>
        <v/>
      </c>
      <c r="FU52" s="360" t="str">
        <f t="shared" si="229"/>
        <v/>
      </c>
      <c r="FV52" s="360" t="str">
        <f t="shared" si="230"/>
        <v/>
      </c>
      <c r="FW52" s="360" t="str">
        <f t="shared" si="231"/>
        <v/>
      </c>
      <c r="FX52" s="360" t="str">
        <f t="shared" si="232"/>
        <v/>
      </c>
      <c r="FY52" s="360" t="str">
        <f t="shared" si="233"/>
        <v/>
      </c>
      <c r="FZ52" s="360" t="str">
        <f t="shared" si="234"/>
        <v/>
      </c>
      <c r="GA52" s="360" t="str">
        <f t="shared" si="235"/>
        <v/>
      </c>
      <c r="GB52" s="360" t="str">
        <f t="shared" si="236"/>
        <v/>
      </c>
      <c r="GC52" s="360" t="str">
        <f t="shared" si="237"/>
        <v/>
      </c>
      <c r="GD52" s="360" t="str">
        <f t="shared" si="238"/>
        <v/>
      </c>
      <c r="GE52" s="360" t="str">
        <f t="shared" si="239"/>
        <v/>
      </c>
      <c r="GF52" s="360" t="str">
        <f t="shared" si="240"/>
        <v/>
      </c>
      <c r="GG52" s="360" t="str">
        <f t="shared" si="241"/>
        <v/>
      </c>
      <c r="GH52" s="360" t="str">
        <f t="shared" si="242"/>
        <v/>
      </c>
      <c r="GI52" s="360" t="str">
        <f t="shared" si="243"/>
        <v/>
      </c>
      <c r="GJ52" s="360" t="str">
        <f t="shared" si="244"/>
        <v/>
      </c>
      <c r="GK52" s="444" t="s">
        <v>1247</v>
      </c>
      <c r="GL52" s="361" t="str">
        <f t="shared" si="46"/>
        <v>-</v>
      </c>
      <c r="GM52" s="361" t="str">
        <f t="shared" si="47"/>
        <v>-</v>
      </c>
      <c r="GN52" s="361" t="str">
        <f t="shared" si="48"/>
        <v>-</v>
      </c>
      <c r="GO52" s="361" t="str">
        <f t="shared" si="49"/>
        <v>-</v>
      </c>
      <c r="GP52" s="361" t="str">
        <f t="shared" si="50"/>
        <v>-</v>
      </c>
      <c r="GQ52" s="361" t="str">
        <f t="shared" si="51"/>
        <v>-</v>
      </c>
      <c r="GR52" s="361" t="str">
        <f t="shared" si="52"/>
        <v>-</v>
      </c>
      <c r="GS52" s="361" t="str">
        <f t="shared" si="53"/>
        <v>-</v>
      </c>
      <c r="GT52" s="361" t="str">
        <f t="shared" si="54"/>
        <v>-</v>
      </c>
      <c r="GU52" s="361" t="str">
        <f t="shared" si="55"/>
        <v>-</v>
      </c>
      <c r="GV52" s="361" t="str">
        <f t="shared" si="56"/>
        <v>-</v>
      </c>
      <c r="GW52" s="361" t="str">
        <f t="shared" si="57"/>
        <v>-</v>
      </c>
      <c r="GX52" s="361" t="str">
        <f t="shared" si="58"/>
        <v>-</v>
      </c>
      <c r="GY52" s="361" t="str">
        <f t="shared" si="59"/>
        <v>-</v>
      </c>
      <c r="GZ52" s="361" t="str">
        <f t="shared" si="60"/>
        <v>-</v>
      </c>
      <c r="HA52" s="361" t="str">
        <f t="shared" si="61"/>
        <v>-</v>
      </c>
      <c r="HB52" s="361" t="str">
        <f t="shared" si="62"/>
        <v>-</v>
      </c>
      <c r="HC52" s="361" t="str">
        <f t="shared" si="63"/>
        <v>-</v>
      </c>
      <c r="HD52" s="361" t="str">
        <f t="shared" si="64"/>
        <v>-</v>
      </c>
      <c r="HE52" s="361" t="str">
        <f t="shared" si="65"/>
        <v>-</v>
      </c>
      <c r="HF52" s="361" t="str">
        <f t="shared" si="66"/>
        <v>-</v>
      </c>
      <c r="HG52" s="361" t="str">
        <f t="shared" si="67"/>
        <v>-</v>
      </c>
      <c r="HH52" s="361" t="str">
        <f t="shared" si="68"/>
        <v>-</v>
      </c>
      <c r="HI52" s="361" t="str">
        <f t="shared" si="69"/>
        <v>-</v>
      </c>
      <c r="HJ52" s="361" t="str">
        <f t="shared" si="70"/>
        <v>-</v>
      </c>
      <c r="HK52" s="361" t="str">
        <f t="shared" si="71"/>
        <v>-</v>
      </c>
      <c r="HL52" s="361" t="str">
        <f t="shared" si="72"/>
        <v>-</v>
      </c>
      <c r="HM52" s="361" t="str">
        <f t="shared" si="73"/>
        <v>-</v>
      </c>
      <c r="HN52" s="361" t="str">
        <f t="shared" si="74"/>
        <v>-</v>
      </c>
      <c r="HO52" s="361" t="str">
        <f t="shared" si="75"/>
        <v>-</v>
      </c>
      <c r="HP52" s="361" t="str">
        <f t="shared" si="76"/>
        <v>-</v>
      </c>
      <c r="HQ52" s="361" t="str">
        <f t="shared" si="77"/>
        <v>-</v>
      </c>
      <c r="HR52" s="361" t="str">
        <f t="shared" si="78"/>
        <v>-</v>
      </c>
      <c r="HS52" s="361" t="str">
        <f t="shared" si="79"/>
        <v>-</v>
      </c>
      <c r="HT52" s="361" t="str">
        <f t="shared" si="80"/>
        <v>-</v>
      </c>
      <c r="HU52" s="361" t="str">
        <f t="shared" si="81"/>
        <v>-</v>
      </c>
      <c r="HV52" s="361" t="str">
        <f t="shared" si="82"/>
        <v>-</v>
      </c>
      <c r="HW52" s="361" t="str">
        <f t="shared" si="83"/>
        <v>-</v>
      </c>
      <c r="HX52" s="361" t="str">
        <f t="shared" si="84"/>
        <v>-</v>
      </c>
      <c r="HY52" s="361" t="str">
        <f t="shared" si="85"/>
        <v>-</v>
      </c>
      <c r="HZ52" s="361" t="str">
        <f t="shared" si="86"/>
        <v>-</v>
      </c>
      <c r="IA52" s="361" t="str">
        <f t="shared" si="87"/>
        <v>-</v>
      </c>
      <c r="IB52" s="361" t="str">
        <f t="shared" si="88"/>
        <v>-</v>
      </c>
      <c r="IC52" s="361" t="str">
        <f t="shared" si="89"/>
        <v>-</v>
      </c>
      <c r="ID52" s="361" t="str">
        <f t="shared" si="90"/>
        <v>-</v>
      </c>
      <c r="IE52" s="361" t="str">
        <f t="shared" si="91"/>
        <v>-</v>
      </c>
      <c r="IF52" s="444" t="s">
        <v>1247</v>
      </c>
      <c r="IG52" s="56" t="str">
        <f t="shared" si="245"/>
        <v>-</v>
      </c>
      <c r="IH52" s="56" t="str">
        <f t="shared" si="246"/>
        <v>-</v>
      </c>
      <c r="II52" s="56" t="str">
        <f t="shared" si="247"/>
        <v>-</v>
      </c>
      <c r="IJ52" s="56" t="str">
        <f t="shared" si="248"/>
        <v>-</v>
      </c>
      <c r="IK52" s="56" t="str">
        <f t="shared" si="92"/>
        <v>-</v>
      </c>
      <c r="IL52" s="56" t="str">
        <f t="shared" si="93"/>
        <v>-</v>
      </c>
      <c r="IM52" s="56" t="str">
        <f t="shared" si="94"/>
        <v>-</v>
      </c>
      <c r="IN52" s="56" t="str">
        <f t="shared" si="95"/>
        <v>-</v>
      </c>
      <c r="IO52" s="56" t="str">
        <f t="shared" si="96"/>
        <v>-</v>
      </c>
      <c r="IP52" s="56" t="str">
        <f t="shared" si="97"/>
        <v>-</v>
      </c>
      <c r="IQ52" s="56" t="str">
        <f t="shared" si="98"/>
        <v>-</v>
      </c>
      <c r="IR52" s="56" t="str">
        <f t="shared" si="99"/>
        <v>-</v>
      </c>
      <c r="IS52" s="56" t="str">
        <f t="shared" si="100"/>
        <v>-</v>
      </c>
      <c r="IT52" s="56" t="str">
        <f t="shared" si="101"/>
        <v>-</v>
      </c>
      <c r="IU52" s="56" t="str">
        <f t="shared" si="102"/>
        <v>-</v>
      </c>
      <c r="IV52" s="56" t="str">
        <f t="shared" si="103"/>
        <v>-</v>
      </c>
      <c r="IW52" s="56" t="str">
        <f t="shared" si="104"/>
        <v>-</v>
      </c>
      <c r="IX52" s="56" t="str">
        <f t="shared" si="105"/>
        <v>-</v>
      </c>
      <c r="IY52" s="56" t="str">
        <f t="shared" si="106"/>
        <v>-</v>
      </c>
      <c r="IZ52" s="56" t="str">
        <f t="shared" si="107"/>
        <v>-</v>
      </c>
      <c r="JA52" s="56" t="str">
        <f t="shared" si="108"/>
        <v>-</v>
      </c>
      <c r="JB52" s="56" t="str">
        <f t="shared" si="109"/>
        <v>-</v>
      </c>
      <c r="JC52" s="56" t="str">
        <f t="shared" si="110"/>
        <v>-</v>
      </c>
      <c r="JD52" s="56" t="str">
        <f t="shared" si="111"/>
        <v>-</v>
      </c>
      <c r="JE52" s="56" t="str">
        <f t="shared" si="112"/>
        <v>-</v>
      </c>
      <c r="JF52" s="56" t="str">
        <f t="shared" si="113"/>
        <v>-</v>
      </c>
      <c r="JG52" s="56" t="str">
        <f t="shared" si="114"/>
        <v>-</v>
      </c>
      <c r="JH52" s="56" t="str">
        <f t="shared" si="115"/>
        <v>-</v>
      </c>
      <c r="JI52" s="56" t="str">
        <f t="shared" si="116"/>
        <v>-</v>
      </c>
      <c r="JJ52" s="56" t="str">
        <f t="shared" si="117"/>
        <v>-</v>
      </c>
      <c r="JK52" s="56" t="str">
        <f t="shared" si="118"/>
        <v>-</v>
      </c>
      <c r="JL52" s="56" t="str">
        <f t="shared" si="119"/>
        <v>-</v>
      </c>
      <c r="JM52" s="56" t="str">
        <f t="shared" si="120"/>
        <v>-</v>
      </c>
      <c r="JN52" s="56" t="str">
        <f t="shared" si="121"/>
        <v>-</v>
      </c>
      <c r="JO52" s="56" t="str">
        <f t="shared" si="122"/>
        <v>-</v>
      </c>
      <c r="JP52" s="56" t="str">
        <f t="shared" si="123"/>
        <v>-</v>
      </c>
      <c r="JQ52" s="56" t="str">
        <f t="shared" si="124"/>
        <v>-</v>
      </c>
      <c r="JR52" s="56" t="str">
        <f t="shared" si="125"/>
        <v>-</v>
      </c>
      <c r="JS52" s="56" t="str">
        <f t="shared" si="126"/>
        <v>-</v>
      </c>
      <c r="JT52" s="56" t="str">
        <f t="shared" si="127"/>
        <v>-</v>
      </c>
      <c r="JU52" s="56" t="str">
        <f t="shared" si="128"/>
        <v>-</v>
      </c>
      <c r="JV52" s="56" t="str">
        <f t="shared" si="129"/>
        <v>-</v>
      </c>
      <c r="JW52" s="56" t="str">
        <f t="shared" si="130"/>
        <v>-</v>
      </c>
      <c r="JX52" s="56" t="str">
        <f t="shared" si="131"/>
        <v>-</v>
      </c>
      <c r="JY52" s="56" t="str">
        <f t="shared" si="132"/>
        <v>-</v>
      </c>
      <c r="JZ52" s="56" t="str">
        <f t="shared" si="133"/>
        <v>-</v>
      </c>
      <c r="KA52" s="444" t="s">
        <v>1247</v>
      </c>
      <c r="KB52" s="360">
        <f>IF(ISNUMBER(INDEX($EQ$15:$GK$521,$B52,EO$11)),MAX(KB$14:KB51)+1,0)</f>
        <v>0</v>
      </c>
      <c r="KC52" s="360" t="str">
        <f t="shared" si="249"/>
        <v/>
      </c>
      <c r="KD52" s="373" t="s">
        <v>2</v>
      </c>
      <c r="KE52" s="391" t="str">
        <f t="shared" si="259"/>
        <v/>
      </c>
      <c r="KF52" s="302" t="str">
        <f t="shared" si="260"/>
        <v/>
      </c>
      <c r="KG52" s="69"/>
      <c r="KH52" s="391" t="str">
        <f t="shared" si="261"/>
        <v/>
      </c>
      <c r="KI52" s="302" t="str">
        <f t="shared" si="262"/>
        <v/>
      </c>
      <c r="KJ52" s="69"/>
      <c r="KK52" s="391" t="str">
        <f t="shared" si="263"/>
        <v/>
      </c>
      <c r="KL52" s="302" t="str">
        <f t="shared" si="264"/>
        <v/>
      </c>
      <c r="KM52" s="69"/>
      <c r="KN52" s="391" t="str">
        <f t="shared" si="265"/>
        <v/>
      </c>
      <c r="KO52" s="302" t="str">
        <f t="shared" si="266"/>
        <v/>
      </c>
      <c r="KP52" s="69"/>
      <c r="KQ52" s="391" t="str">
        <f t="shared" si="267"/>
        <v/>
      </c>
      <c r="KR52" s="302" t="str">
        <f t="shared" si="143"/>
        <v/>
      </c>
      <c r="KS52" s="69"/>
      <c r="KT52" s="391" t="str">
        <f t="shared" si="268"/>
        <v/>
      </c>
      <c r="KU52" s="302" t="str">
        <f t="shared" si="145"/>
        <v/>
      </c>
      <c r="KV52" s="69"/>
      <c r="KW52" s="391" t="str">
        <f t="shared" si="269"/>
        <v/>
      </c>
      <c r="KX52" s="302" t="str">
        <f t="shared" si="147"/>
        <v/>
      </c>
      <c r="KY52" s="69"/>
      <c r="KZ52" s="283" t="str">
        <f t="shared" si="148"/>
        <v/>
      </c>
      <c r="LA52" s="26"/>
      <c r="LB52" s="246"/>
      <c r="LC52" s="246" t="s">
        <v>915</v>
      </c>
      <c r="LD52" s="246"/>
      <c r="LE52" s="246"/>
      <c r="LF52" s="246"/>
      <c r="LG52" s="246"/>
      <c r="LH52" s="246"/>
      <c r="LI52" s="305"/>
      <c r="LJ52" s="305"/>
      <c r="LK52" s="305"/>
      <c r="LL52" s="305"/>
      <c r="LM52" s="305"/>
      <c r="LN52" s="63"/>
      <c r="LO52" s="251">
        <f t="shared" si="149"/>
        <v>0</v>
      </c>
      <c r="LP52" s="251">
        <f t="shared" si="150"/>
        <v>38</v>
      </c>
      <c r="LQ52" s="251">
        <f t="shared" si="151"/>
        <v>0</v>
      </c>
      <c r="LR52" s="251">
        <f t="shared" si="152"/>
        <v>0</v>
      </c>
      <c r="LS52" s="251">
        <f t="shared" si="153"/>
        <v>0</v>
      </c>
      <c r="LT52" s="251">
        <f t="shared" si="154"/>
        <v>0</v>
      </c>
      <c r="LU52" s="251">
        <f t="shared" si="155"/>
        <v>0</v>
      </c>
      <c r="LV52" s="251">
        <f t="shared" si="156"/>
        <v>0</v>
      </c>
      <c r="LW52" s="251">
        <f t="shared" si="157"/>
        <v>0</v>
      </c>
      <c r="LX52" s="251">
        <f t="shared" si="158"/>
        <v>0</v>
      </c>
      <c r="LY52" s="251">
        <f t="shared" si="159"/>
        <v>0</v>
      </c>
      <c r="LZ52" s="251">
        <f t="shared" si="160"/>
        <v>0</v>
      </c>
      <c r="MA52" s="63">
        <f t="shared" si="161"/>
        <v>2</v>
      </c>
      <c r="MB52" s="63">
        <f t="shared" si="162"/>
        <v>0</v>
      </c>
      <c r="MC52" s="63">
        <f t="shared" si="251"/>
        <v>38</v>
      </c>
      <c r="MD52" s="63">
        <f t="shared" si="250"/>
        <v>7</v>
      </c>
      <c r="ME52" s="63" t="str">
        <f t="shared" si="163"/>
        <v>H2</v>
      </c>
      <c r="MF52" s="315">
        <f t="shared" si="164"/>
        <v>291</v>
      </c>
      <c r="MG52" s="315">
        <f>IF(ISNUMBER(MATCH(EO52,$ME$15:$ME$520,0)),0,MAX(MG$14:MG51)+1)</f>
        <v>0</v>
      </c>
      <c r="MH52" s="315" t="str">
        <f t="shared" si="165"/>
        <v/>
      </c>
      <c r="MI52" s="433">
        <f t="shared" si="270"/>
        <v>38</v>
      </c>
      <c r="MJ52" s="434"/>
      <c r="MK52" s="296" t="str">
        <f t="shared" si="271"/>
        <v>08_NWT_?</v>
      </c>
      <c r="ML52" s="300" t="s">
        <v>635</v>
      </c>
      <c r="MM52" s="435"/>
      <c r="MN52" s="26">
        <f>IF(IF(ISNUMBER(SEARCH("flopy",MP52))=TRUE,1,0)=1,MAX(MN$15:MN51)+1,"")</f>
        <v>32</v>
      </c>
      <c r="MO52" s="238"/>
      <c r="MP52" s="411" t="s">
        <v>1140</v>
      </c>
      <c r="MQ52" s="26">
        <f>IF(IF(ISNUMBER(SEARCH("flopy",MS52))=TRUE,1,0)=1,MAX(MQ$15:MQ51)+1,"")</f>
        <v>37</v>
      </c>
      <c r="MR52" s="238"/>
      <c r="MS52" s="411" t="s">
        <v>985</v>
      </c>
      <c r="MT52" s="59"/>
      <c r="MU52" s="26" t="str">
        <f>IF(IF(ISNUMBER(SEARCH("flopy",MW52))=TRUE,1,0)=1,MAX(MU$15:MU51)+1,"")</f>
        <v/>
      </c>
      <c r="MV52" s="238" t="str">
        <f t="shared" si="252"/>
        <v/>
      </c>
      <c r="MW52" s="59"/>
      <c r="MX52" s="59"/>
      <c r="MY52" s="59"/>
      <c r="MZ52" s="59"/>
      <c r="NA52" s="59"/>
      <c r="NB52" s="26" t="s">
        <v>2</v>
      </c>
      <c r="NC52" s="59"/>
      <c r="ND52" s="59"/>
      <c r="NE52" s="59"/>
      <c r="NF52" s="59"/>
      <c r="NG52" s="59"/>
      <c r="NH52" s="59"/>
      <c r="NI52" s="59"/>
      <c r="NJ52" s="59"/>
      <c r="NK52" s="26" t="s">
        <v>2</v>
      </c>
      <c r="NL52" s="453" t="s">
        <v>511</v>
      </c>
      <c r="NM52" s="307" t="s">
        <v>2</v>
      </c>
      <c r="NN52" s="59"/>
      <c r="NO52" s="203"/>
      <c r="NP52" s="203"/>
      <c r="NQ52" s="203"/>
      <c r="NR52" s="18"/>
      <c r="NS52" s="18"/>
      <c r="NT52" s="18"/>
      <c r="NU52" s="18"/>
      <c r="NV52" s="18"/>
      <c r="NW52" s="18"/>
      <c r="NX52" s="18"/>
      <c r="NY52" s="18"/>
      <c r="NZ52" s="18"/>
      <c r="OA52" s="18"/>
      <c r="OB52" s="18"/>
      <c r="OC52" s="18"/>
      <c r="OD52" s="81"/>
      <c r="OE52" s="172">
        <v>1.9425329571767826</v>
      </c>
      <c r="OF52" s="111">
        <v>840.8</v>
      </c>
      <c r="OG52" s="112">
        <v>839.92079405424454</v>
      </c>
      <c r="OH52" s="102">
        <v>2.9999902248382999</v>
      </c>
      <c r="OI52" s="115">
        <v>840.1558</v>
      </c>
      <c r="OJ52" s="131">
        <v>47</v>
      </c>
      <c r="OK52" s="162">
        <v>1.9425300000000001</v>
      </c>
      <c r="OL52" s="123">
        <v>839.6</v>
      </c>
      <c r="OM52" s="168"/>
      <c r="ON52" s="127"/>
      <c r="OO52" s="107"/>
      <c r="OP52" s="107"/>
      <c r="OQ52" s="135"/>
      <c r="OR52" s="110">
        <f t="shared" si="253"/>
        <v>1.9425300000000001</v>
      </c>
      <c r="OS52" s="109">
        <f t="shared" si="258"/>
        <v>1.9425300000000001</v>
      </c>
      <c r="OT52" s="110">
        <v>1.9425329571767826</v>
      </c>
      <c r="OU52" s="143">
        <f t="shared" si="254"/>
        <v>1.9425300000000001</v>
      </c>
      <c r="OV52" s="143">
        <f t="shared" si="255"/>
        <v>46.620720000000006</v>
      </c>
      <c r="OW52" s="143">
        <f t="shared" si="256"/>
        <v>2797.2432000000003</v>
      </c>
      <c r="OX52" s="143">
        <f t="shared" si="257"/>
        <v>46.620720000000006</v>
      </c>
      <c r="OY52" s="81"/>
      <c r="OZ52" s="59"/>
      <c r="PA52" s="251" t="str">
        <f t="shared" si="168"/>
        <v/>
      </c>
      <c r="PB52" s="251" t="str">
        <f t="shared" si="169"/>
        <v/>
      </c>
      <c r="PC52" s="251" t="str">
        <f t="shared" si="170"/>
        <v/>
      </c>
      <c r="PD52" s="251" t="str">
        <f t="shared" si="171"/>
        <v/>
      </c>
      <c r="PE52" s="251" t="str">
        <f t="shared" si="172"/>
        <v/>
      </c>
      <c r="PF52" s="251" t="str">
        <f t="shared" si="173"/>
        <v/>
      </c>
      <c r="PG52" s="251" t="str">
        <f t="shared" si="174"/>
        <v/>
      </c>
      <c r="PH52" s="251" t="str">
        <f t="shared" si="175"/>
        <v/>
      </c>
      <c r="PI52" s="251" t="str">
        <f t="shared" si="176"/>
        <v/>
      </c>
      <c r="PJ52" s="251" t="str">
        <f t="shared" si="177"/>
        <v/>
      </c>
      <c r="PK52" s="251" t="str">
        <f t="shared" si="178"/>
        <v/>
      </c>
      <c r="PL52" s="251" t="str">
        <f t="shared" si="179"/>
        <v/>
      </c>
      <c r="PM52" s="251" t="str">
        <f t="shared" si="180"/>
        <v/>
      </c>
      <c r="PN52" s="251" t="str">
        <f t="shared" si="181"/>
        <v/>
      </c>
      <c r="PO52" s="251" t="str">
        <f t="shared" si="182"/>
        <v/>
      </c>
      <c r="PP52" s="251" t="str">
        <f t="shared" si="183"/>
        <v/>
      </c>
      <c r="PQ52" s="251" t="str">
        <f t="shared" si="184"/>
        <v/>
      </c>
      <c r="PR52" s="251" t="str">
        <f t="shared" si="185"/>
        <v/>
      </c>
      <c r="PS52" s="251" t="str">
        <f t="shared" si="186"/>
        <v/>
      </c>
      <c r="PT52" s="251" t="str">
        <f t="shared" si="187"/>
        <v/>
      </c>
      <c r="PU52" s="251" t="str">
        <f t="shared" si="188"/>
        <v/>
      </c>
      <c r="PV52" s="251" t="str">
        <f t="shared" si="189"/>
        <v/>
      </c>
      <c r="PW52" s="251" t="str">
        <f t="shared" si="190"/>
        <v/>
      </c>
      <c r="PX52" s="251" t="str">
        <f t="shared" si="191"/>
        <v/>
      </c>
      <c r="PY52" s="251" t="str">
        <f t="shared" si="192"/>
        <v>H2</v>
      </c>
      <c r="PZ52" s="251" t="str">
        <f t="shared" si="193"/>
        <v>H2</v>
      </c>
      <c r="QA52" s="251" t="str">
        <f t="shared" si="194"/>
        <v/>
      </c>
      <c r="QB52" s="251" t="str">
        <f t="shared" si="195"/>
        <v/>
      </c>
      <c r="QC52" s="251" t="str">
        <f t="shared" si="196"/>
        <v/>
      </c>
      <c r="QD52" s="251" t="str">
        <f t="shared" si="197"/>
        <v>H2</v>
      </c>
      <c r="QE52" s="251" t="str">
        <f t="shared" si="198"/>
        <v/>
      </c>
      <c r="QF52" s="63">
        <f t="shared" si="199"/>
        <v>2</v>
      </c>
      <c r="QG52" s="26" t="s">
        <v>2</v>
      </c>
      <c r="QH52" s="59"/>
      <c r="QI52" s="59"/>
      <c r="QJ52" s="59"/>
      <c r="QK52" s="59"/>
      <c r="QL52" s="59"/>
      <c r="QM52" s="59"/>
      <c r="QN52" s="59"/>
    </row>
    <row r="53" spans="1:456" s="3" customFormat="1" ht="6" customHeight="1" x14ac:dyDescent="0.15">
      <c r="A53" s="68"/>
      <c r="B53" s="447">
        <f t="shared" si="43"/>
        <v>39</v>
      </c>
      <c r="C53" s="74" t="s">
        <v>1230</v>
      </c>
      <c r="D53" s="389" t="s">
        <v>883</v>
      </c>
      <c r="E53" s="59"/>
      <c r="F53" s="229"/>
      <c r="G53" s="295" t="s">
        <v>39</v>
      </c>
      <c r="H53" s="295">
        <v>1</v>
      </c>
      <c r="I53" s="229"/>
      <c r="J53" s="295"/>
      <c r="K53" s="295"/>
      <c r="L53" s="229"/>
      <c r="M53" s="295" t="s">
        <v>87</v>
      </c>
      <c r="N53" s="295">
        <v>0.5</v>
      </c>
      <c r="O53" s="229"/>
      <c r="P53" s="295" t="s">
        <v>108</v>
      </c>
      <c r="Q53" s="295" t="s">
        <v>108</v>
      </c>
      <c r="R53" s="229"/>
      <c r="S53" s="295"/>
      <c r="T53" s="295"/>
      <c r="U53" s="229"/>
      <c r="V53" s="295"/>
      <c r="W53" s="295"/>
      <c r="X53" s="229"/>
      <c r="Y53" s="295"/>
      <c r="Z53" s="295"/>
      <c r="AA53" s="229"/>
      <c r="AB53" s="295" t="s">
        <v>15</v>
      </c>
      <c r="AC53" s="295">
        <v>100</v>
      </c>
      <c r="AD53" s="229"/>
      <c r="AE53" s="295"/>
      <c r="AF53" s="295"/>
      <c r="AG53" s="229"/>
      <c r="AH53" s="295" t="s">
        <v>16</v>
      </c>
      <c r="AI53" s="295">
        <v>300</v>
      </c>
      <c r="AJ53" s="229"/>
      <c r="AK53" s="295"/>
      <c r="AL53" s="295"/>
      <c r="AM53" s="229"/>
      <c r="AN53" s="295" t="s">
        <v>20</v>
      </c>
      <c r="AO53" s="295">
        <v>0</v>
      </c>
      <c r="AP53" s="243"/>
      <c r="AQ53" s="295" t="s">
        <v>593</v>
      </c>
      <c r="AR53" s="290" t="s">
        <v>644</v>
      </c>
      <c r="AS53" s="243"/>
      <c r="AT53" s="295" t="s">
        <v>593</v>
      </c>
      <c r="AU53" s="290" t="s">
        <v>644</v>
      </c>
      <c r="AV53" s="229"/>
      <c r="AW53" s="295" t="s">
        <v>593</v>
      </c>
      <c r="AX53" s="290" t="s">
        <v>644</v>
      </c>
      <c r="AY53" s="229"/>
      <c r="AZ53" s="295"/>
      <c r="BA53" s="295"/>
      <c r="BB53" s="229"/>
      <c r="BC53" s="295"/>
      <c r="BD53" s="295"/>
      <c r="BE53" s="229"/>
      <c r="BF53" s="295" t="s">
        <v>643</v>
      </c>
      <c r="BG53" s="295" t="s">
        <v>728</v>
      </c>
      <c r="BH53" s="229"/>
      <c r="BI53" s="295"/>
      <c r="BJ53" s="295"/>
      <c r="BK53" s="243"/>
      <c r="BL53" s="295" t="s">
        <v>729</v>
      </c>
      <c r="BM53" s="429" t="s">
        <v>728</v>
      </c>
      <c r="BN53" s="243"/>
      <c r="BO53" s="295" t="s">
        <v>729</v>
      </c>
      <c r="BP53" s="429" t="s">
        <v>728</v>
      </c>
      <c r="BQ53" s="229"/>
      <c r="BR53" s="295" t="s">
        <v>643</v>
      </c>
      <c r="BS53" s="295" t="s">
        <v>728</v>
      </c>
      <c r="BT53" s="243"/>
      <c r="BU53" s="295"/>
      <c r="BV53" s="290"/>
      <c r="BW53" s="243"/>
      <c r="BX53" s="295" t="s">
        <v>466</v>
      </c>
      <c r="BY53" s="290">
        <v>1.0000000000000001E-5</v>
      </c>
      <c r="BZ53" s="229"/>
      <c r="CA53" s="230"/>
      <c r="CB53" s="231"/>
      <c r="CC53" s="229"/>
      <c r="CD53" s="230" t="s">
        <v>829</v>
      </c>
      <c r="CE53" s="351" t="s">
        <v>775</v>
      </c>
      <c r="CF53" s="331"/>
      <c r="CG53" s="230"/>
      <c r="CH53" s="354"/>
      <c r="CI53" s="229"/>
      <c r="CJ53" s="230" t="s">
        <v>903</v>
      </c>
      <c r="CK53" s="354" t="s">
        <v>795</v>
      </c>
      <c r="CL53" s="243"/>
      <c r="CM53" s="230"/>
      <c r="CN53" s="354"/>
      <c r="CO53" s="243"/>
      <c r="CP53" s="295"/>
      <c r="CQ53" s="429"/>
      <c r="CR53" s="331"/>
      <c r="CS53" s="332"/>
      <c r="CT53" s="333"/>
      <c r="CU53" s="229"/>
      <c r="CV53" s="230"/>
      <c r="CW53" s="231"/>
      <c r="CX53" s="331"/>
      <c r="CY53" s="332"/>
      <c r="CZ53" s="333"/>
      <c r="DA53" s="331"/>
      <c r="DB53" s="332"/>
      <c r="DC53" s="333"/>
      <c r="DD53" s="331"/>
      <c r="DE53" s="332"/>
      <c r="DF53" s="333"/>
      <c r="DG53" s="331"/>
      <c r="DH53" s="332"/>
      <c r="DI53" s="333"/>
      <c r="DJ53" s="229"/>
      <c r="DK53" s="230" t="s">
        <v>511</v>
      </c>
      <c r="DL53" s="231">
        <v>5</v>
      </c>
      <c r="DM53" s="229"/>
      <c r="DN53" s="230" t="s">
        <v>30</v>
      </c>
      <c r="DO53" s="231" t="s">
        <v>110</v>
      </c>
      <c r="DP53" s="439"/>
      <c r="DQ53" s="440" t="s">
        <v>1269</v>
      </c>
      <c r="DR53" s="442" t="s">
        <v>728</v>
      </c>
      <c r="DS53" s="331"/>
      <c r="DT53" s="230" t="s">
        <v>1303</v>
      </c>
      <c r="DU53" s="231" t="s">
        <v>1282</v>
      </c>
      <c r="DV53" s="331"/>
      <c r="DW53" s="332"/>
      <c r="DX53" s="333"/>
      <c r="DY53" s="331"/>
      <c r="DZ53" s="332"/>
      <c r="EA53" s="333"/>
      <c r="EB53" s="331"/>
      <c r="EC53" s="332"/>
      <c r="ED53" s="333"/>
      <c r="EE53" s="331"/>
      <c r="EF53" s="332"/>
      <c r="EG53" s="333"/>
      <c r="EH53" s="229"/>
      <c r="EI53" s="230"/>
      <c r="EJ53" s="231"/>
      <c r="EK53" s="229"/>
      <c r="EL53" s="230"/>
      <c r="EM53" s="231"/>
      <c r="EN53" s="244"/>
      <c r="EO53" s="269" t="str">
        <f t="shared" si="44"/>
        <v/>
      </c>
      <c r="EP53" s="444" t="s">
        <v>1247</v>
      </c>
      <c r="EQ53" s="360" t="str">
        <f t="shared" si="200"/>
        <v/>
      </c>
      <c r="ER53" s="360" t="str">
        <f t="shared" si="201"/>
        <v/>
      </c>
      <c r="ES53" s="360" t="str">
        <f t="shared" si="202"/>
        <v/>
      </c>
      <c r="ET53" s="360" t="str">
        <f t="shared" si="203"/>
        <v/>
      </c>
      <c r="EU53" s="360" t="str">
        <f t="shared" si="204"/>
        <v/>
      </c>
      <c r="EV53" s="360" t="str">
        <f t="shared" si="205"/>
        <v/>
      </c>
      <c r="EW53" s="360" t="str">
        <f t="shared" si="206"/>
        <v/>
      </c>
      <c r="EX53" s="360" t="str">
        <f t="shared" si="207"/>
        <v/>
      </c>
      <c r="EY53" s="360" t="str">
        <f t="shared" si="208"/>
        <v/>
      </c>
      <c r="EZ53" s="360" t="str">
        <f t="shared" si="209"/>
        <v/>
      </c>
      <c r="FA53" s="360" t="str">
        <f t="shared" si="210"/>
        <v/>
      </c>
      <c r="FB53" s="360" t="str">
        <f t="shared" si="211"/>
        <v/>
      </c>
      <c r="FC53" s="360" t="str">
        <f t="shared" si="212"/>
        <v/>
      </c>
      <c r="FD53" s="360" t="str">
        <f t="shared" si="213"/>
        <v/>
      </c>
      <c r="FE53" s="360" t="str">
        <f t="shared" si="214"/>
        <v/>
      </c>
      <c r="FF53" s="360" t="str">
        <f t="shared" si="215"/>
        <v/>
      </c>
      <c r="FG53" s="360" t="str">
        <f t="shared" si="216"/>
        <v/>
      </c>
      <c r="FH53" s="360" t="str">
        <f t="shared" si="217"/>
        <v/>
      </c>
      <c r="FI53" s="360" t="str">
        <f t="shared" si="218"/>
        <v/>
      </c>
      <c r="FJ53" s="360" t="str">
        <f t="shared" si="219"/>
        <v/>
      </c>
      <c r="FK53" s="360" t="str">
        <f t="shared" si="220"/>
        <v/>
      </c>
      <c r="FL53" s="360" t="str">
        <f t="shared" si="221"/>
        <v/>
      </c>
      <c r="FM53" s="360" t="str">
        <f t="shared" si="222"/>
        <v/>
      </c>
      <c r="FN53" s="360" t="str">
        <f t="shared" si="223"/>
        <v/>
      </c>
      <c r="FO53" s="360" t="str">
        <f t="shared" si="224"/>
        <v/>
      </c>
      <c r="FP53" s="360" t="str">
        <f t="shared" si="225"/>
        <v/>
      </c>
      <c r="FQ53" s="360" t="str">
        <f t="shared" si="226"/>
        <v/>
      </c>
      <c r="FR53" s="360" t="str">
        <f t="shared" si="227"/>
        <v/>
      </c>
      <c r="FS53" s="360" t="str">
        <f t="shared" si="228"/>
        <v/>
      </c>
      <c r="FT53" s="360" t="str">
        <f t="shared" si="45"/>
        <v/>
      </c>
      <c r="FU53" s="360" t="str">
        <f t="shared" si="229"/>
        <v/>
      </c>
      <c r="FV53" s="360" t="str">
        <f t="shared" si="230"/>
        <v/>
      </c>
      <c r="FW53" s="360" t="str">
        <f t="shared" si="231"/>
        <v/>
      </c>
      <c r="FX53" s="360" t="str">
        <f t="shared" si="232"/>
        <v/>
      </c>
      <c r="FY53" s="360" t="str">
        <f t="shared" si="233"/>
        <v/>
      </c>
      <c r="FZ53" s="360" t="str">
        <f t="shared" si="234"/>
        <v/>
      </c>
      <c r="GA53" s="360" t="str">
        <f t="shared" si="235"/>
        <v/>
      </c>
      <c r="GB53" s="360" t="str">
        <f t="shared" si="236"/>
        <v/>
      </c>
      <c r="GC53" s="360" t="str">
        <f t="shared" si="237"/>
        <v/>
      </c>
      <c r="GD53" s="360" t="str">
        <f t="shared" si="238"/>
        <v/>
      </c>
      <c r="GE53" s="360" t="str">
        <f t="shared" si="239"/>
        <v/>
      </c>
      <c r="GF53" s="360" t="str">
        <f t="shared" si="240"/>
        <v/>
      </c>
      <c r="GG53" s="360" t="str">
        <f t="shared" si="241"/>
        <v/>
      </c>
      <c r="GH53" s="360" t="str">
        <f t="shared" si="242"/>
        <v/>
      </c>
      <c r="GI53" s="360" t="str">
        <f t="shared" si="243"/>
        <v/>
      </c>
      <c r="GJ53" s="360" t="str">
        <f t="shared" si="244"/>
        <v/>
      </c>
      <c r="GK53" s="444" t="s">
        <v>1247</v>
      </c>
      <c r="GL53" s="361" t="str">
        <f t="shared" si="46"/>
        <v>-</v>
      </c>
      <c r="GM53" s="361" t="str">
        <f t="shared" si="47"/>
        <v>-</v>
      </c>
      <c r="GN53" s="361" t="str">
        <f t="shared" si="48"/>
        <v>-</v>
      </c>
      <c r="GO53" s="361" t="str">
        <f t="shared" si="49"/>
        <v>-</v>
      </c>
      <c r="GP53" s="361" t="str">
        <f t="shared" si="50"/>
        <v>-</v>
      </c>
      <c r="GQ53" s="361" t="str">
        <f t="shared" si="51"/>
        <v>-</v>
      </c>
      <c r="GR53" s="361" t="str">
        <f t="shared" si="52"/>
        <v>-</v>
      </c>
      <c r="GS53" s="361" t="str">
        <f t="shared" si="53"/>
        <v>-</v>
      </c>
      <c r="GT53" s="361" t="str">
        <f t="shared" si="54"/>
        <v>-</v>
      </c>
      <c r="GU53" s="361" t="str">
        <f t="shared" si="55"/>
        <v>-</v>
      </c>
      <c r="GV53" s="361" t="str">
        <f t="shared" si="56"/>
        <v>-</v>
      </c>
      <c r="GW53" s="361" t="str">
        <f t="shared" si="57"/>
        <v>-</v>
      </c>
      <c r="GX53" s="361" t="str">
        <f t="shared" si="58"/>
        <v>-</v>
      </c>
      <c r="GY53" s="361" t="str">
        <f t="shared" si="59"/>
        <v>-</v>
      </c>
      <c r="GZ53" s="361" t="str">
        <f t="shared" si="60"/>
        <v>-</v>
      </c>
      <c r="HA53" s="361" t="str">
        <f t="shared" si="61"/>
        <v>-</v>
      </c>
      <c r="HB53" s="361" t="str">
        <f t="shared" si="62"/>
        <v>-</v>
      </c>
      <c r="HC53" s="361" t="str">
        <f t="shared" si="63"/>
        <v>-</v>
      </c>
      <c r="HD53" s="361" t="str">
        <f t="shared" si="64"/>
        <v>-</v>
      </c>
      <c r="HE53" s="361" t="str">
        <f t="shared" si="65"/>
        <v>-</v>
      </c>
      <c r="HF53" s="361" t="str">
        <f t="shared" si="66"/>
        <v>-</v>
      </c>
      <c r="HG53" s="361" t="str">
        <f t="shared" si="67"/>
        <v>-</v>
      </c>
      <c r="HH53" s="361" t="str">
        <f t="shared" si="68"/>
        <v>-</v>
      </c>
      <c r="HI53" s="361" t="str">
        <f t="shared" si="69"/>
        <v>-</v>
      </c>
      <c r="HJ53" s="361" t="str">
        <f t="shared" si="70"/>
        <v>-</v>
      </c>
      <c r="HK53" s="361" t="str">
        <f t="shared" si="71"/>
        <v>-</v>
      </c>
      <c r="HL53" s="361" t="str">
        <f t="shared" si="72"/>
        <v>-</v>
      </c>
      <c r="HM53" s="361" t="str">
        <f t="shared" si="73"/>
        <v>-</v>
      </c>
      <c r="HN53" s="361" t="str">
        <f t="shared" si="74"/>
        <v>-</v>
      </c>
      <c r="HO53" s="361" t="str">
        <f t="shared" si="75"/>
        <v>-</v>
      </c>
      <c r="HP53" s="361" t="str">
        <f t="shared" si="76"/>
        <v>-</v>
      </c>
      <c r="HQ53" s="361" t="str">
        <f t="shared" si="77"/>
        <v>-</v>
      </c>
      <c r="HR53" s="361" t="str">
        <f t="shared" si="78"/>
        <v>-</v>
      </c>
      <c r="HS53" s="361" t="str">
        <f t="shared" si="79"/>
        <v>-</v>
      </c>
      <c r="HT53" s="361" t="str">
        <f t="shared" si="80"/>
        <v>-</v>
      </c>
      <c r="HU53" s="361" t="str">
        <f t="shared" si="81"/>
        <v>-</v>
      </c>
      <c r="HV53" s="361" t="str">
        <f t="shared" si="82"/>
        <v>-</v>
      </c>
      <c r="HW53" s="361" t="str">
        <f t="shared" si="83"/>
        <v>-</v>
      </c>
      <c r="HX53" s="361" t="str">
        <f t="shared" si="84"/>
        <v>-</v>
      </c>
      <c r="HY53" s="361" t="str">
        <f t="shared" si="85"/>
        <v>-</v>
      </c>
      <c r="HZ53" s="361" t="str">
        <f t="shared" si="86"/>
        <v>-</v>
      </c>
      <c r="IA53" s="361" t="str">
        <f t="shared" si="87"/>
        <v>-</v>
      </c>
      <c r="IB53" s="361" t="str">
        <f t="shared" si="88"/>
        <v>-</v>
      </c>
      <c r="IC53" s="361" t="str">
        <f t="shared" si="89"/>
        <v>-</v>
      </c>
      <c r="ID53" s="361" t="str">
        <f t="shared" si="90"/>
        <v>-</v>
      </c>
      <c r="IE53" s="361" t="str">
        <f t="shared" si="91"/>
        <v>-</v>
      </c>
      <c r="IF53" s="444" t="s">
        <v>1247</v>
      </c>
      <c r="IG53" s="56" t="str">
        <f t="shared" si="245"/>
        <v>-</v>
      </c>
      <c r="IH53" s="56" t="str">
        <f t="shared" si="246"/>
        <v>-</v>
      </c>
      <c r="II53" s="56" t="str">
        <f t="shared" si="247"/>
        <v>-</v>
      </c>
      <c r="IJ53" s="56" t="str">
        <f t="shared" si="248"/>
        <v>-</v>
      </c>
      <c r="IK53" s="56" t="str">
        <f t="shared" si="92"/>
        <v>-</v>
      </c>
      <c r="IL53" s="56" t="str">
        <f t="shared" si="93"/>
        <v>-</v>
      </c>
      <c r="IM53" s="56" t="str">
        <f t="shared" si="94"/>
        <v>-</v>
      </c>
      <c r="IN53" s="56" t="str">
        <f t="shared" si="95"/>
        <v>-</v>
      </c>
      <c r="IO53" s="56" t="str">
        <f t="shared" si="96"/>
        <v>-</v>
      </c>
      <c r="IP53" s="56" t="str">
        <f t="shared" si="97"/>
        <v>-</v>
      </c>
      <c r="IQ53" s="56" t="str">
        <f t="shared" si="98"/>
        <v>-</v>
      </c>
      <c r="IR53" s="56" t="str">
        <f t="shared" si="99"/>
        <v>-</v>
      </c>
      <c r="IS53" s="56" t="str">
        <f t="shared" si="100"/>
        <v>-</v>
      </c>
      <c r="IT53" s="56" t="str">
        <f t="shared" si="101"/>
        <v>-</v>
      </c>
      <c r="IU53" s="56" t="str">
        <f t="shared" si="102"/>
        <v>-</v>
      </c>
      <c r="IV53" s="56" t="str">
        <f t="shared" si="103"/>
        <v>-</v>
      </c>
      <c r="IW53" s="56" t="str">
        <f t="shared" si="104"/>
        <v>-</v>
      </c>
      <c r="IX53" s="56" t="str">
        <f t="shared" si="105"/>
        <v>-</v>
      </c>
      <c r="IY53" s="56" t="str">
        <f t="shared" si="106"/>
        <v>-</v>
      </c>
      <c r="IZ53" s="56" t="str">
        <f t="shared" si="107"/>
        <v>-</v>
      </c>
      <c r="JA53" s="56" t="str">
        <f t="shared" si="108"/>
        <v>-</v>
      </c>
      <c r="JB53" s="56" t="str">
        <f t="shared" si="109"/>
        <v>-</v>
      </c>
      <c r="JC53" s="56" t="str">
        <f t="shared" si="110"/>
        <v>-</v>
      </c>
      <c r="JD53" s="56" t="str">
        <f t="shared" si="111"/>
        <v>-</v>
      </c>
      <c r="JE53" s="56" t="str">
        <f t="shared" si="112"/>
        <v>-</v>
      </c>
      <c r="JF53" s="56" t="str">
        <f t="shared" si="113"/>
        <v>-</v>
      </c>
      <c r="JG53" s="56" t="str">
        <f t="shared" si="114"/>
        <v>-</v>
      </c>
      <c r="JH53" s="56" t="str">
        <f t="shared" si="115"/>
        <v>-</v>
      </c>
      <c r="JI53" s="56" t="str">
        <f t="shared" si="116"/>
        <v>-</v>
      </c>
      <c r="JJ53" s="56" t="str">
        <f t="shared" si="117"/>
        <v>-</v>
      </c>
      <c r="JK53" s="56" t="str">
        <f t="shared" si="118"/>
        <v>-</v>
      </c>
      <c r="JL53" s="56" t="str">
        <f t="shared" si="119"/>
        <v>-</v>
      </c>
      <c r="JM53" s="56" t="str">
        <f t="shared" si="120"/>
        <v>-</v>
      </c>
      <c r="JN53" s="56" t="str">
        <f t="shared" si="121"/>
        <v>-</v>
      </c>
      <c r="JO53" s="56" t="str">
        <f t="shared" si="122"/>
        <v>-</v>
      </c>
      <c r="JP53" s="56" t="str">
        <f t="shared" si="123"/>
        <v>-</v>
      </c>
      <c r="JQ53" s="56" t="str">
        <f t="shared" si="124"/>
        <v>-</v>
      </c>
      <c r="JR53" s="56" t="str">
        <f t="shared" si="125"/>
        <v>-</v>
      </c>
      <c r="JS53" s="56" t="str">
        <f t="shared" si="126"/>
        <v>-</v>
      </c>
      <c r="JT53" s="56" t="str">
        <f t="shared" si="127"/>
        <v>-</v>
      </c>
      <c r="JU53" s="56" t="str">
        <f t="shared" si="128"/>
        <v>-</v>
      </c>
      <c r="JV53" s="56" t="str">
        <f t="shared" si="129"/>
        <v>-</v>
      </c>
      <c r="JW53" s="56" t="str">
        <f t="shared" si="130"/>
        <v>-</v>
      </c>
      <c r="JX53" s="56" t="str">
        <f t="shared" si="131"/>
        <v>-</v>
      </c>
      <c r="JY53" s="56" t="str">
        <f t="shared" si="132"/>
        <v>-</v>
      </c>
      <c r="JZ53" s="56" t="str">
        <f t="shared" si="133"/>
        <v>-</v>
      </c>
      <c r="KA53" s="444" t="s">
        <v>1247</v>
      </c>
      <c r="KB53" s="360">
        <f>IF(ISNUMBER(INDEX($EQ$15:$GK$521,$B53,EO$11)),MAX(KB$14:KB52)+1,0)</f>
        <v>0</v>
      </c>
      <c r="KC53" s="360" t="str">
        <f t="shared" si="249"/>
        <v/>
      </c>
      <c r="KD53" s="373" t="s">
        <v>2</v>
      </c>
      <c r="KE53" s="391" t="str">
        <f t="shared" si="259"/>
        <v/>
      </c>
      <c r="KF53" s="302" t="str">
        <f t="shared" si="260"/>
        <v/>
      </c>
      <c r="KG53" s="69"/>
      <c r="KH53" s="391" t="str">
        <f t="shared" si="261"/>
        <v/>
      </c>
      <c r="KI53" s="302" t="str">
        <f t="shared" si="262"/>
        <v/>
      </c>
      <c r="KJ53" s="69"/>
      <c r="KK53" s="391" t="str">
        <f t="shared" si="263"/>
        <v/>
      </c>
      <c r="KL53" s="302" t="str">
        <f t="shared" si="264"/>
        <v/>
      </c>
      <c r="KM53" s="69"/>
      <c r="KN53" s="391" t="str">
        <f t="shared" si="265"/>
        <v/>
      </c>
      <c r="KO53" s="302" t="str">
        <f t="shared" si="266"/>
        <v/>
      </c>
      <c r="KP53" s="69"/>
      <c r="KQ53" s="391" t="str">
        <f t="shared" si="267"/>
        <v/>
      </c>
      <c r="KR53" s="302" t="str">
        <f t="shared" si="143"/>
        <v/>
      </c>
      <c r="KS53" s="69"/>
      <c r="KT53" s="391" t="str">
        <f t="shared" si="268"/>
        <v/>
      </c>
      <c r="KU53" s="302" t="str">
        <f t="shared" si="145"/>
        <v/>
      </c>
      <c r="KV53" s="69"/>
      <c r="KW53" s="391" t="str">
        <f t="shared" si="269"/>
        <v/>
      </c>
      <c r="KX53" s="302" t="str">
        <f t="shared" si="147"/>
        <v/>
      </c>
      <c r="KY53" s="69"/>
      <c r="KZ53" s="283" t="str">
        <f t="shared" si="148"/>
        <v/>
      </c>
      <c r="LA53" s="26"/>
      <c r="LB53" s="246"/>
      <c r="LC53" s="246" t="s">
        <v>916</v>
      </c>
      <c r="LD53" s="246"/>
      <c r="LE53" s="246"/>
      <c r="LF53" s="246"/>
      <c r="LG53" s="246"/>
      <c r="LH53" s="246"/>
      <c r="LI53" s="305"/>
      <c r="LJ53" s="305"/>
      <c r="LK53" s="305"/>
      <c r="LL53" s="305"/>
      <c r="LM53" s="305"/>
      <c r="LN53" s="63"/>
      <c r="LO53" s="251">
        <f t="shared" si="149"/>
        <v>0</v>
      </c>
      <c r="LP53" s="251">
        <f t="shared" si="150"/>
        <v>39</v>
      </c>
      <c r="LQ53" s="251">
        <f t="shared" si="151"/>
        <v>0</v>
      </c>
      <c r="LR53" s="251">
        <f t="shared" si="152"/>
        <v>0</v>
      </c>
      <c r="LS53" s="251">
        <f t="shared" si="153"/>
        <v>0</v>
      </c>
      <c r="LT53" s="251">
        <f t="shared" si="154"/>
        <v>0</v>
      </c>
      <c r="LU53" s="251">
        <f t="shared" si="155"/>
        <v>0</v>
      </c>
      <c r="LV53" s="251">
        <f t="shared" si="156"/>
        <v>0</v>
      </c>
      <c r="LW53" s="251">
        <f t="shared" si="157"/>
        <v>0</v>
      </c>
      <c r="LX53" s="251">
        <f t="shared" si="158"/>
        <v>0</v>
      </c>
      <c r="LY53" s="251">
        <f t="shared" si="159"/>
        <v>0</v>
      </c>
      <c r="LZ53" s="251">
        <f t="shared" si="160"/>
        <v>0</v>
      </c>
      <c r="MA53" s="63">
        <f t="shared" si="161"/>
        <v>2</v>
      </c>
      <c r="MB53" s="63">
        <f t="shared" si="162"/>
        <v>0</v>
      </c>
      <c r="MC53" s="63">
        <f t="shared" si="251"/>
        <v>39</v>
      </c>
      <c r="MD53" s="63">
        <f t="shared" si="250"/>
        <v>8</v>
      </c>
      <c r="ME53" s="63" t="str">
        <f t="shared" si="163"/>
        <v>chd_spd_R</v>
      </c>
      <c r="MF53" s="315">
        <f t="shared" si="164"/>
        <v>291</v>
      </c>
      <c r="MG53" s="315">
        <f>IF(ISNUMBER(MATCH(EO53,$ME$15:$ME$520,0)),0,MAX(MG$14:MG52)+1)</f>
        <v>0</v>
      </c>
      <c r="MH53" s="315" t="str">
        <f t="shared" si="165"/>
        <v/>
      </c>
      <c r="MI53" s="367">
        <f t="shared" si="270"/>
        <v>39</v>
      </c>
      <c r="MJ53" s="341"/>
      <c r="MK53" s="342" t="str">
        <f t="shared" si="271"/>
        <v>23_LGR w/ MVR | SFR</v>
      </c>
      <c r="ML53" s="456" t="s">
        <v>635</v>
      </c>
      <c r="MM53" s="316"/>
      <c r="MN53" s="26">
        <f>IF(IF(ISNUMBER(SEARCH("flopy",MP53))=TRUE,1,0)=1,MAX(MN$15:MN52)+1,"")</f>
        <v>33</v>
      </c>
      <c r="MO53" s="238"/>
      <c r="MP53" s="411" t="s">
        <v>1141</v>
      </c>
      <c r="MQ53" s="26">
        <f>IF(IF(ISNUMBER(SEARCH("flopy",MS53))=TRUE,1,0)=1,MAX(MQ$15:MQ52)+1,"")</f>
        <v>38</v>
      </c>
      <c r="MR53" s="238"/>
      <c r="MS53" s="411" t="s">
        <v>986</v>
      </c>
      <c r="MT53" s="59"/>
      <c r="MU53" s="26" t="str">
        <f>IF(IF(ISNUMBER(SEARCH("flopy",MW53))=TRUE,1,0)=1,MAX(MU$15:MU52)+1,"")</f>
        <v/>
      </c>
      <c r="MV53" s="238" t="str">
        <f t="shared" si="252"/>
        <v/>
      </c>
      <c r="MW53" s="59"/>
      <c r="MX53" s="59"/>
      <c r="MY53" s="59"/>
      <c r="MZ53" s="59"/>
      <c r="NA53" s="59"/>
      <c r="NB53" s="26" t="s">
        <v>2</v>
      </c>
      <c r="NC53" s="59"/>
      <c r="ND53" s="59"/>
      <c r="NE53" s="59"/>
      <c r="NF53" s="59"/>
      <c r="NG53" s="59"/>
      <c r="NH53" s="59"/>
      <c r="NI53" s="59"/>
      <c r="NJ53" s="59"/>
      <c r="NK53" s="26" t="s">
        <v>2</v>
      </c>
      <c r="NL53" s="453" t="s">
        <v>512</v>
      </c>
      <c r="NM53" s="307" t="s">
        <v>2</v>
      </c>
      <c r="NN53" s="59"/>
      <c r="NO53" s="203"/>
      <c r="NP53" s="203"/>
      <c r="NQ53" s="203"/>
      <c r="NR53" s="18"/>
      <c r="NS53" s="18"/>
      <c r="NT53" s="18"/>
      <c r="NU53" s="18"/>
      <c r="NV53" s="18"/>
      <c r="NW53" s="18"/>
      <c r="NX53" s="18"/>
      <c r="NY53" s="18"/>
      <c r="NZ53" s="18"/>
      <c r="OA53" s="18"/>
      <c r="OB53" s="18"/>
      <c r="OC53" s="18"/>
      <c r="OD53" s="81"/>
      <c r="OE53" s="172">
        <v>2.1503600571767829</v>
      </c>
      <c r="OF53" s="111">
        <v>840.8</v>
      </c>
      <c r="OG53" s="112">
        <v>840.15156328501371</v>
      </c>
      <c r="OH53" s="102">
        <v>2.9999902248382999</v>
      </c>
      <c r="OI53" s="115">
        <v>840.1558</v>
      </c>
      <c r="OJ53" s="131">
        <v>48</v>
      </c>
      <c r="OK53" s="162">
        <v>2.15036</v>
      </c>
      <c r="OL53" s="123">
        <v>839.9</v>
      </c>
      <c r="OM53" s="168"/>
      <c r="ON53" s="127"/>
      <c r="OO53" s="107"/>
      <c r="OP53" s="107"/>
      <c r="OQ53" s="135"/>
      <c r="OR53" s="110">
        <f t="shared" si="253"/>
        <v>2.15036</v>
      </c>
      <c r="OS53" s="109">
        <f t="shared" si="258"/>
        <v>2.15036</v>
      </c>
      <c r="OT53" s="110">
        <v>2.1503600571767829</v>
      </c>
      <c r="OU53" s="143">
        <f t="shared" si="254"/>
        <v>2.15036</v>
      </c>
      <c r="OV53" s="143">
        <f t="shared" si="255"/>
        <v>51.608640000000001</v>
      </c>
      <c r="OW53" s="143">
        <f t="shared" si="256"/>
        <v>3096.5183999999999</v>
      </c>
      <c r="OX53" s="143">
        <f t="shared" si="257"/>
        <v>51.608640000000001</v>
      </c>
      <c r="OY53" s="81"/>
      <c r="OZ53" s="59"/>
      <c r="PA53" s="251" t="str">
        <f t="shared" si="168"/>
        <v/>
      </c>
      <c r="PB53" s="251" t="str">
        <f t="shared" si="169"/>
        <v/>
      </c>
      <c r="PC53" s="251" t="str">
        <f t="shared" si="170"/>
        <v/>
      </c>
      <c r="PD53" s="251" t="str">
        <f t="shared" si="171"/>
        <v/>
      </c>
      <c r="PE53" s="251" t="str">
        <f t="shared" si="172"/>
        <v/>
      </c>
      <c r="PF53" s="251" t="str">
        <f t="shared" si="173"/>
        <v/>
      </c>
      <c r="PG53" s="251" t="str">
        <f t="shared" si="174"/>
        <v/>
      </c>
      <c r="PH53" s="251" t="str">
        <f t="shared" si="175"/>
        <v/>
      </c>
      <c r="PI53" s="251" t="str">
        <f t="shared" si="176"/>
        <v/>
      </c>
      <c r="PJ53" s="251" t="str">
        <f t="shared" si="177"/>
        <v/>
      </c>
      <c r="PK53" s="251" t="str">
        <f t="shared" si="178"/>
        <v/>
      </c>
      <c r="PL53" s="251" t="str">
        <f t="shared" si="179"/>
        <v/>
      </c>
      <c r="PM53" s="251" t="str">
        <f t="shared" si="180"/>
        <v/>
      </c>
      <c r="PN53" s="251" t="str">
        <f t="shared" si="181"/>
        <v/>
      </c>
      <c r="PO53" s="251" t="str">
        <f t="shared" si="182"/>
        <v/>
      </c>
      <c r="PP53" s="251" t="str">
        <f t="shared" si="183"/>
        <v/>
      </c>
      <c r="PQ53" s="251" t="str">
        <f t="shared" si="184"/>
        <v/>
      </c>
      <c r="PR53" s="251" t="str">
        <f t="shared" si="185"/>
        <v>chd_spd_R</v>
      </c>
      <c r="PS53" s="251" t="str">
        <f t="shared" si="186"/>
        <v>chd_spd_R</v>
      </c>
      <c r="PT53" s="251" t="str">
        <f t="shared" si="187"/>
        <v/>
      </c>
      <c r="PU53" s="251" t="str">
        <f t="shared" si="188"/>
        <v/>
      </c>
      <c r="PV53" s="251" t="str">
        <f t="shared" si="189"/>
        <v/>
      </c>
      <c r="PW53" s="251" t="str">
        <f t="shared" si="190"/>
        <v/>
      </c>
      <c r="PX53" s="251" t="str">
        <f t="shared" si="191"/>
        <v/>
      </c>
      <c r="PY53" s="251" t="str">
        <f t="shared" si="192"/>
        <v/>
      </c>
      <c r="PZ53" s="251" t="str">
        <f t="shared" si="193"/>
        <v/>
      </c>
      <c r="QA53" s="251" t="str">
        <f t="shared" si="194"/>
        <v/>
      </c>
      <c r="QB53" s="251" t="str">
        <f t="shared" si="195"/>
        <v/>
      </c>
      <c r="QC53" s="251" t="str">
        <f t="shared" si="196"/>
        <v/>
      </c>
      <c r="QD53" s="251" t="str">
        <f t="shared" si="197"/>
        <v/>
      </c>
      <c r="QE53" s="251" t="str">
        <f t="shared" si="198"/>
        <v/>
      </c>
      <c r="QF53" s="63">
        <f t="shared" si="199"/>
        <v>2</v>
      </c>
      <c r="QG53" s="26" t="s">
        <v>2</v>
      </c>
      <c r="QH53" s="59"/>
      <c r="QI53" s="59"/>
      <c r="QJ53" s="59"/>
      <c r="QK53" s="59"/>
      <c r="QL53" s="59"/>
      <c r="QM53" s="59"/>
      <c r="QN53" s="59"/>
    </row>
    <row r="54" spans="1:456" s="3" customFormat="1" ht="6" customHeight="1" x14ac:dyDescent="0.15">
      <c r="A54" s="68"/>
      <c r="B54" s="447">
        <f t="shared" si="43"/>
        <v>40</v>
      </c>
      <c r="C54" s="73" t="s">
        <v>1231</v>
      </c>
      <c r="D54" s="389" t="s">
        <v>883</v>
      </c>
      <c r="E54" s="59"/>
      <c r="F54" s="229"/>
      <c r="G54" s="295" t="s">
        <v>40</v>
      </c>
      <c r="H54" s="295">
        <v>0</v>
      </c>
      <c r="I54" s="229"/>
      <c r="J54" s="295"/>
      <c r="K54" s="295"/>
      <c r="L54" s="229"/>
      <c r="M54" s="295" t="s">
        <v>88</v>
      </c>
      <c r="N54" s="295">
        <v>3</v>
      </c>
      <c r="O54" s="229"/>
      <c r="P54" s="295" t="s">
        <v>15</v>
      </c>
      <c r="Q54" s="295">
        <v>100</v>
      </c>
      <c r="R54" s="229"/>
      <c r="S54" s="295"/>
      <c r="T54" s="295"/>
      <c r="U54" s="229"/>
      <c r="V54" s="295"/>
      <c r="W54" s="295"/>
      <c r="X54" s="229"/>
      <c r="Y54" s="295"/>
      <c r="Z54" s="295"/>
      <c r="AA54" s="229"/>
      <c r="AB54" s="295" t="s">
        <v>16</v>
      </c>
      <c r="AC54" s="295">
        <v>300</v>
      </c>
      <c r="AD54" s="229"/>
      <c r="AE54" s="295"/>
      <c r="AF54" s="295"/>
      <c r="AG54" s="229"/>
      <c r="AH54" s="295" t="s">
        <v>12</v>
      </c>
      <c r="AI54" s="295">
        <v>9.9999999999999995E-7</v>
      </c>
      <c r="AJ54" s="229"/>
      <c r="AK54" s="295"/>
      <c r="AL54" s="295"/>
      <c r="AM54" s="229"/>
      <c r="AN54" s="295" t="s">
        <v>18</v>
      </c>
      <c r="AO54" s="295">
        <v>16</v>
      </c>
      <c r="AP54" s="243"/>
      <c r="AQ54" s="295" t="s">
        <v>662</v>
      </c>
      <c r="AR54" s="290" t="s">
        <v>644</v>
      </c>
      <c r="AS54" s="243"/>
      <c r="AT54" s="295"/>
      <c r="AU54" s="290"/>
      <c r="AV54" s="229"/>
      <c r="AW54" s="295" t="s">
        <v>662</v>
      </c>
      <c r="AX54" s="290" t="s">
        <v>644</v>
      </c>
      <c r="AY54" s="229"/>
      <c r="AZ54" s="295"/>
      <c r="BA54" s="295"/>
      <c r="BB54" s="229"/>
      <c r="BC54" s="295"/>
      <c r="BD54" s="295"/>
      <c r="BE54" s="229"/>
      <c r="BF54" s="295" t="s">
        <v>622</v>
      </c>
      <c r="BG54" s="295" t="s">
        <v>728</v>
      </c>
      <c r="BH54" s="229"/>
      <c r="BI54" s="295"/>
      <c r="BJ54" s="295"/>
      <c r="BK54" s="243"/>
      <c r="BL54" s="295" t="s">
        <v>654</v>
      </c>
      <c r="BM54" s="429" t="s">
        <v>728</v>
      </c>
      <c r="BN54" s="243"/>
      <c r="BO54" s="295" t="s">
        <v>654</v>
      </c>
      <c r="BP54" s="429" t="s">
        <v>728</v>
      </c>
      <c r="BQ54" s="229"/>
      <c r="BR54" s="295" t="s">
        <v>622</v>
      </c>
      <c r="BS54" s="295" t="s">
        <v>728</v>
      </c>
      <c r="BT54" s="243"/>
      <c r="BU54" s="295" t="s">
        <v>784</v>
      </c>
      <c r="BV54" s="290" t="s">
        <v>792</v>
      </c>
      <c r="BW54" s="243"/>
      <c r="BX54" s="295" t="s">
        <v>467</v>
      </c>
      <c r="BY54" s="290" t="s">
        <v>468</v>
      </c>
      <c r="BZ54" s="229"/>
      <c r="CA54" s="230"/>
      <c r="CB54" s="231"/>
      <c r="CC54" s="229"/>
      <c r="CD54" s="230" t="s">
        <v>830</v>
      </c>
      <c r="CE54" s="351" t="s">
        <v>795</v>
      </c>
      <c r="CF54" s="331"/>
      <c r="CG54" s="230"/>
      <c r="CH54" s="354"/>
      <c r="CI54" s="229"/>
      <c r="CJ54" s="230" t="s">
        <v>901</v>
      </c>
      <c r="CK54" s="354">
        <v>1</v>
      </c>
      <c r="CL54" s="243"/>
      <c r="CM54" s="230" t="s">
        <v>593</v>
      </c>
      <c r="CN54" s="354" t="s">
        <v>728</v>
      </c>
      <c r="CO54" s="243"/>
      <c r="CP54" s="295" t="s">
        <v>729</v>
      </c>
      <c r="CQ54" s="429" t="s">
        <v>728</v>
      </c>
      <c r="CR54" s="331"/>
      <c r="CS54" s="332"/>
      <c r="CT54" s="333"/>
      <c r="CU54" s="229"/>
      <c r="CV54" s="230"/>
      <c r="CW54" s="231"/>
      <c r="CX54" s="331"/>
      <c r="CY54" s="332"/>
      <c r="CZ54" s="333"/>
      <c r="DA54" s="331"/>
      <c r="DB54" s="332"/>
      <c r="DC54" s="333"/>
      <c r="DD54" s="331"/>
      <c r="DE54" s="332"/>
      <c r="DF54" s="333"/>
      <c r="DG54" s="331"/>
      <c r="DH54" s="332"/>
      <c r="DI54" s="333"/>
      <c r="DJ54" s="229"/>
      <c r="DK54" s="230" t="s">
        <v>512</v>
      </c>
      <c r="DL54" s="231">
        <v>12</v>
      </c>
      <c r="DM54" s="229"/>
      <c r="DN54" s="230" t="s">
        <v>358</v>
      </c>
      <c r="DO54" s="231">
        <v>-1</v>
      </c>
      <c r="DP54" s="439"/>
      <c r="DQ54" s="440" t="s">
        <v>1270</v>
      </c>
      <c r="DR54" s="442" t="s">
        <v>1271</v>
      </c>
      <c r="DS54" s="331"/>
      <c r="DT54" s="440" t="s">
        <v>1304</v>
      </c>
      <c r="DU54" s="231" t="s">
        <v>1283</v>
      </c>
      <c r="DV54" s="331"/>
      <c r="DW54" s="332"/>
      <c r="DX54" s="333"/>
      <c r="DY54" s="331"/>
      <c r="DZ54" s="332"/>
      <c r="EA54" s="333"/>
      <c r="EB54" s="331"/>
      <c r="EC54" s="332"/>
      <c r="ED54" s="333"/>
      <c r="EE54" s="331"/>
      <c r="EF54" s="332"/>
      <c r="EG54" s="333"/>
      <c r="EH54" s="229"/>
      <c r="EI54" s="230"/>
      <c r="EJ54" s="231"/>
      <c r="EK54" s="229"/>
      <c r="EL54" s="230"/>
      <c r="EM54" s="231"/>
      <c r="EN54" s="244"/>
      <c r="EO54" s="269" t="str">
        <f t="shared" si="44"/>
        <v/>
      </c>
      <c r="EP54" s="444" t="s">
        <v>1247</v>
      </c>
      <c r="EQ54" s="360" t="str">
        <f t="shared" si="200"/>
        <v/>
      </c>
      <c r="ER54" s="360" t="str">
        <f t="shared" si="201"/>
        <v/>
      </c>
      <c r="ES54" s="360" t="str">
        <f t="shared" si="202"/>
        <v/>
      </c>
      <c r="ET54" s="360" t="str">
        <f t="shared" si="203"/>
        <v/>
      </c>
      <c r="EU54" s="360" t="str">
        <f t="shared" si="204"/>
        <v/>
      </c>
      <c r="EV54" s="360" t="str">
        <f t="shared" si="205"/>
        <v/>
      </c>
      <c r="EW54" s="360" t="str">
        <f t="shared" si="206"/>
        <v/>
      </c>
      <c r="EX54" s="360" t="str">
        <f t="shared" si="207"/>
        <v/>
      </c>
      <c r="EY54" s="360" t="str">
        <f t="shared" si="208"/>
        <v/>
      </c>
      <c r="EZ54" s="360" t="str">
        <f t="shared" si="209"/>
        <v/>
      </c>
      <c r="FA54" s="360" t="str">
        <f t="shared" si="210"/>
        <v/>
      </c>
      <c r="FB54" s="360" t="str">
        <f t="shared" si="211"/>
        <v/>
      </c>
      <c r="FC54" s="360" t="str">
        <f t="shared" si="212"/>
        <v/>
      </c>
      <c r="FD54" s="360" t="str">
        <f t="shared" si="213"/>
        <v/>
      </c>
      <c r="FE54" s="360" t="str">
        <f t="shared" si="214"/>
        <v/>
      </c>
      <c r="FF54" s="360" t="str">
        <f t="shared" si="215"/>
        <v/>
      </c>
      <c r="FG54" s="360" t="str">
        <f t="shared" si="216"/>
        <v/>
      </c>
      <c r="FH54" s="360" t="str">
        <f t="shared" si="217"/>
        <v/>
      </c>
      <c r="FI54" s="360" t="str">
        <f t="shared" si="218"/>
        <v/>
      </c>
      <c r="FJ54" s="360" t="str">
        <f t="shared" si="219"/>
        <v/>
      </c>
      <c r="FK54" s="360" t="str">
        <f t="shared" si="220"/>
        <v/>
      </c>
      <c r="FL54" s="360" t="str">
        <f t="shared" si="221"/>
        <v/>
      </c>
      <c r="FM54" s="360" t="str">
        <f t="shared" si="222"/>
        <v/>
      </c>
      <c r="FN54" s="360" t="str">
        <f t="shared" si="223"/>
        <v/>
      </c>
      <c r="FO54" s="360" t="str">
        <f t="shared" si="224"/>
        <v/>
      </c>
      <c r="FP54" s="360" t="str">
        <f t="shared" si="225"/>
        <v/>
      </c>
      <c r="FQ54" s="360" t="str">
        <f t="shared" si="226"/>
        <v/>
      </c>
      <c r="FR54" s="360" t="str">
        <f t="shared" si="227"/>
        <v/>
      </c>
      <c r="FS54" s="360" t="str">
        <f t="shared" si="228"/>
        <v/>
      </c>
      <c r="FT54" s="360" t="str">
        <f t="shared" si="45"/>
        <v/>
      </c>
      <c r="FU54" s="360" t="str">
        <f t="shared" si="229"/>
        <v/>
      </c>
      <c r="FV54" s="360" t="str">
        <f t="shared" si="230"/>
        <v/>
      </c>
      <c r="FW54" s="360" t="str">
        <f t="shared" si="231"/>
        <v/>
      </c>
      <c r="FX54" s="360" t="str">
        <f t="shared" si="232"/>
        <v/>
      </c>
      <c r="FY54" s="360" t="str">
        <f t="shared" si="233"/>
        <v/>
      </c>
      <c r="FZ54" s="360" t="str">
        <f t="shared" si="234"/>
        <v/>
      </c>
      <c r="GA54" s="360" t="str">
        <f t="shared" si="235"/>
        <v/>
      </c>
      <c r="GB54" s="360" t="str">
        <f t="shared" si="236"/>
        <v/>
      </c>
      <c r="GC54" s="360" t="str">
        <f t="shared" si="237"/>
        <v/>
      </c>
      <c r="GD54" s="360" t="str">
        <f t="shared" si="238"/>
        <v/>
      </c>
      <c r="GE54" s="360" t="str">
        <f t="shared" si="239"/>
        <v/>
      </c>
      <c r="GF54" s="360" t="str">
        <f t="shared" si="240"/>
        <v/>
      </c>
      <c r="GG54" s="360" t="str">
        <f t="shared" si="241"/>
        <v/>
      </c>
      <c r="GH54" s="360" t="str">
        <f t="shared" si="242"/>
        <v/>
      </c>
      <c r="GI54" s="360" t="str">
        <f t="shared" si="243"/>
        <v/>
      </c>
      <c r="GJ54" s="360" t="str">
        <f t="shared" si="244"/>
        <v/>
      </c>
      <c r="GK54" s="444" t="s">
        <v>1247</v>
      </c>
      <c r="GL54" s="361" t="str">
        <f t="shared" si="46"/>
        <v>-</v>
      </c>
      <c r="GM54" s="361" t="str">
        <f t="shared" si="47"/>
        <v>-</v>
      </c>
      <c r="GN54" s="361" t="str">
        <f t="shared" si="48"/>
        <v>-</v>
      </c>
      <c r="GO54" s="361" t="str">
        <f t="shared" si="49"/>
        <v>-</v>
      </c>
      <c r="GP54" s="361" t="str">
        <f t="shared" si="50"/>
        <v>-</v>
      </c>
      <c r="GQ54" s="361" t="str">
        <f t="shared" si="51"/>
        <v>-</v>
      </c>
      <c r="GR54" s="361" t="str">
        <f t="shared" si="52"/>
        <v>-</v>
      </c>
      <c r="GS54" s="361" t="str">
        <f t="shared" si="53"/>
        <v>-</v>
      </c>
      <c r="GT54" s="361" t="str">
        <f t="shared" si="54"/>
        <v>-</v>
      </c>
      <c r="GU54" s="361" t="str">
        <f t="shared" si="55"/>
        <v>-</v>
      </c>
      <c r="GV54" s="361" t="str">
        <f t="shared" si="56"/>
        <v>-</v>
      </c>
      <c r="GW54" s="361" t="str">
        <f t="shared" si="57"/>
        <v>-</v>
      </c>
      <c r="GX54" s="361" t="str">
        <f t="shared" si="58"/>
        <v>-</v>
      </c>
      <c r="GY54" s="361" t="str">
        <f t="shared" si="59"/>
        <v>-</v>
      </c>
      <c r="GZ54" s="361" t="str">
        <f t="shared" si="60"/>
        <v>-</v>
      </c>
      <c r="HA54" s="361" t="str">
        <f t="shared" si="61"/>
        <v>-</v>
      </c>
      <c r="HB54" s="361" t="str">
        <f t="shared" si="62"/>
        <v>-</v>
      </c>
      <c r="HC54" s="361" t="str">
        <f t="shared" si="63"/>
        <v>-</v>
      </c>
      <c r="HD54" s="361" t="str">
        <f t="shared" si="64"/>
        <v>-</v>
      </c>
      <c r="HE54" s="361" t="str">
        <f t="shared" si="65"/>
        <v>-</v>
      </c>
      <c r="HF54" s="361" t="str">
        <f t="shared" si="66"/>
        <v>-</v>
      </c>
      <c r="HG54" s="361" t="str">
        <f t="shared" si="67"/>
        <v>-</v>
      </c>
      <c r="HH54" s="361" t="str">
        <f t="shared" si="68"/>
        <v>-</v>
      </c>
      <c r="HI54" s="361" t="str">
        <f t="shared" si="69"/>
        <v>-</v>
      </c>
      <c r="HJ54" s="361" t="str">
        <f t="shared" si="70"/>
        <v>-</v>
      </c>
      <c r="HK54" s="361" t="str">
        <f t="shared" si="71"/>
        <v>-</v>
      </c>
      <c r="HL54" s="361" t="str">
        <f t="shared" si="72"/>
        <v>-</v>
      </c>
      <c r="HM54" s="361" t="str">
        <f t="shared" si="73"/>
        <v>-</v>
      </c>
      <c r="HN54" s="361" t="str">
        <f t="shared" si="74"/>
        <v>-</v>
      </c>
      <c r="HO54" s="361" t="str">
        <f t="shared" si="75"/>
        <v>-</v>
      </c>
      <c r="HP54" s="361" t="str">
        <f t="shared" si="76"/>
        <v>-</v>
      </c>
      <c r="HQ54" s="361" t="str">
        <f t="shared" si="77"/>
        <v>-</v>
      </c>
      <c r="HR54" s="361" t="str">
        <f t="shared" si="78"/>
        <v>-</v>
      </c>
      <c r="HS54" s="361" t="str">
        <f t="shared" si="79"/>
        <v>-</v>
      </c>
      <c r="HT54" s="361" t="str">
        <f t="shared" si="80"/>
        <v>-</v>
      </c>
      <c r="HU54" s="361" t="str">
        <f t="shared" si="81"/>
        <v>-</v>
      </c>
      <c r="HV54" s="361" t="str">
        <f t="shared" si="82"/>
        <v>-</v>
      </c>
      <c r="HW54" s="361" t="str">
        <f t="shared" si="83"/>
        <v>-</v>
      </c>
      <c r="HX54" s="361" t="str">
        <f t="shared" si="84"/>
        <v>-</v>
      </c>
      <c r="HY54" s="361" t="str">
        <f t="shared" si="85"/>
        <v>-</v>
      </c>
      <c r="HZ54" s="361" t="str">
        <f t="shared" si="86"/>
        <v>-</v>
      </c>
      <c r="IA54" s="361" t="str">
        <f t="shared" si="87"/>
        <v>-</v>
      </c>
      <c r="IB54" s="361" t="str">
        <f t="shared" si="88"/>
        <v>-</v>
      </c>
      <c r="IC54" s="361" t="str">
        <f t="shared" si="89"/>
        <v>-</v>
      </c>
      <c r="ID54" s="361" t="str">
        <f t="shared" si="90"/>
        <v>-</v>
      </c>
      <c r="IE54" s="361" t="str">
        <f t="shared" si="91"/>
        <v>-</v>
      </c>
      <c r="IF54" s="444" t="s">
        <v>1247</v>
      </c>
      <c r="IG54" s="56" t="str">
        <f t="shared" si="245"/>
        <v>-</v>
      </c>
      <c r="IH54" s="56" t="str">
        <f t="shared" si="246"/>
        <v>-</v>
      </c>
      <c r="II54" s="56" t="str">
        <f t="shared" si="247"/>
        <v>-</v>
      </c>
      <c r="IJ54" s="56" t="str">
        <f t="shared" si="248"/>
        <v>-</v>
      </c>
      <c r="IK54" s="56" t="str">
        <f t="shared" si="92"/>
        <v>-</v>
      </c>
      <c r="IL54" s="56" t="str">
        <f t="shared" si="93"/>
        <v>-</v>
      </c>
      <c r="IM54" s="56" t="str">
        <f t="shared" si="94"/>
        <v>-</v>
      </c>
      <c r="IN54" s="56" t="str">
        <f t="shared" si="95"/>
        <v>-</v>
      </c>
      <c r="IO54" s="56" t="str">
        <f t="shared" si="96"/>
        <v>-</v>
      </c>
      <c r="IP54" s="56" t="str">
        <f t="shared" si="97"/>
        <v>-</v>
      </c>
      <c r="IQ54" s="56" t="str">
        <f t="shared" si="98"/>
        <v>-</v>
      </c>
      <c r="IR54" s="56" t="str">
        <f t="shared" si="99"/>
        <v>-</v>
      </c>
      <c r="IS54" s="56" t="str">
        <f t="shared" si="100"/>
        <v>-</v>
      </c>
      <c r="IT54" s="56" t="str">
        <f t="shared" si="101"/>
        <v>-</v>
      </c>
      <c r="IU54" s="56" t="str">
        <f t="shared" si="102"/>
        <v>-</v>
      </c>
      <c r="IV54" s="56" t="str">
        <f t="shared" si="103"/>
        <v>-</v>
      </c>
      <c r="IW54" s="56" t="str">
        <f t="shared" si="104"/>
        <v>-</v>
      </c>
      <c r="IX54" s="56" t="str">
        <f t="shared" si="105"/>
        <v>-</v>
      </c>
      <c r="IY54" s="56" t="str">
        <f t="shared" si="106"/>
        <v>-</v>
      </c>
      <c r="IZ54" s="56" t="str">
        <f t="shared" si="107"/>
        <v>-</v>
      </c>
      <c r="JA54" s="56" t="str">
        <f t="shared" si="108"/>
        <v>-</v>
      </c>
      <c r="JB54" s="56" t="str">
        <f t="shared" si="109"/>
        <v>-</v>
      </c>
      <c r="JC54" s="56" t="str">
        <f t="shared" si="110"/>
        <v>-</v>
      </c>
      <c r="JD54" s="56" t="str">
        <f t="shared" si="111"/>
        <v>-</v>
      </c>
      <c r="JE54" s="56" t="str">
        <f t="shared" si="112"/>
        <v>-</v>
      </c>
      <c r="JF54" s="56" t="str">
        <f t="shared" si="113"/>
        <v>-</v>
      </c>
      <c r="JG54" s="56" t="str">
        <f t="shared" si="114"/>
        <v>-</v>
      </c>
      <c r="JH54" s="56" t="str">
        <f t="shared" si="115"/>
        <v>-</v>
      </c>
      <c r="JI54" s="56" t="str">
        <f t="shared" si="116"/>
        <v>-</v>
      </c>
      <c r="JJ54" s="56" t="str">
        <f t="shared" si="117"/>
        <v>-</v>
      </c>
      <c r="JK54" s="56" t="str">
        <f t="shared" si="118"/>
        <v>-</v>
      </c>
      <c r="JL54" s="56" t="str">
        <f t="shared" si="119"/>
        <v>-</v>
      </c>
      <c r="JM54" s="56" t="str">
        <f t="shared" si="120"/>
        <v>-</v>
      </c>
      <c r="JN54" s="56" t="str">
        <f t="shared" si="121"/>
        <v>-</v>
      </c>
      <c r="JO54" s="56" t="str">
        <f t="shared" si="122"/>
        <v>-</v>
      </c>
      <c r="JP54" s="56" t="str">
        <f t="shared" si="123"/>
        <v>-</v>
      </c>
      <c r="JQ54" s="56" t="str">
        <f t="shared" si="124"/>
        <v>-</v>
      </c>
      <c r="JR54" s="56" t="str">
        <f t="shared" si="125"/>
        <v>-</v>
      </c>
      <c r="JS54" s="56" t="str">
        <f t="shared" si="126"/>
        <v>-</v>
      </c>
      <c r="JT54" s="56" t="str">
        <f t="shared" si="127"/>
        <v>-</v>
      </c>
      <c r="JU54" s="56" t="str">
        <f t="shared" si="128"/>
        <v>-</v>
      </c>
      <c r="JV54" s="56" t="str">
        <f t="shared" si="129"/>
        <v>-</v>
      </c>
      <c r="JW54" s="56" t="str">
        <f t="shared" si="130"/>
        <v>-</v>
      </c>
      <c r="JX54" s="56" t="str">
        <f t="shared" si="131"/>
        <v>-</v>
      </c>
      <c r="JY54" s="56" t="str">
        <f t="shared" si="132"/>
        <v>-</v>
      </c>
      <c r="JZ54" s="56" t="str">
        <f t="shared" si="133"/>
        <v>-</v>
      </c>
      <c r="KA54" s="444" t="s">
        <v>1247</v>
      </c>
      <c r="KB54" s="360">
        <f>IF(ISNUMBER(INDEX($EQ$15:$GK$521,$B54,EO$11)),MAX(KB$14:KB53)+1,0)</f>
        <v>0</v>
      </c>
      <c r="KC54" s="360" t="str">
        <f t="shared" si="249"/>
        <v/>
      </c>
      <c r="KD54" s="373" t="s">
        <v>2</v>
      </c>
      <c r="KE54" s="391" t="str">
        <f t="shared" si="259"/>
        <v/>
      </c>
      <c r="KF54" s="302" t="str">
        <f t="shared" si="260"/>
        <v/>
      </c>
      <c r="KG54" s="69"/>
      <c r="KH54" s="391" t="str">
        <f t="shared" si="261"/>
        <v/>
      </c>
      <c r="KI54" s="302" t="str">
        <f t="shared" si="262"/>
        <v/>
      </c>
      <c r="KJ54" s="69"/>
      <c r="KK54" s="391" t="str">
        <f t="shared" si="263"/>
        <v/>
      </c>
      <c r="KL54" s="302" t="str">
        <f t="shared" si="264"/>
        <v/>
      </c>
      <c r="KM54" s="69"/>
      <c r="KN54" s="391" t="str">
        <f t="shared" si="265"/>
        <v/>
      </c>
      <c r="KO54" s="302" t="str">
        <f t="shared" si="266"/>
        <v/>
      </c>
      <c r="KP54" s="69"/>
      <c r="KQ54" s="391" t="str">
        <f t="shared" si="267"/>
        <v/>
      </c>
      <c r="KR54" s="302" t="str">
        <f t="shared" si="143"/>
        <v/>
      </c>
      <c r="KS54" s="69"/>
      <c r="KT54" s="391" t="str">
        <f t="shared" si="268"/>
        <v/>
      </c>
      <c r="KU54" s="302" t="str">
        <f t="shared" si="145"/>
        <v/>
      </c>
      <c r="KV54" s="69"/>
      <c r="KW54" s="391" t="str">
        <f t="shared" si="269"/>
        <v/>
      </c>
      <c r="KX54" s="302" t="str">
        <f t="shared" si="147"/>
        <v/>
      </c>
      <c r="KY54" s="69"/>
      <c r="KZ54" s="283" t="str">
        <f t="shared" si="148"/>
        <v/>
      </c>
      <c r="LA54" s="26"/>
      <c r="LB54" s="246"/>
      <c r="LC54" s="246" t="s">
        <v>931</v>
      </c>
      <c r="LD54" s="246"/>
      <c r="LE54" s="246"/>
      <c r="LF54" s="246"/>
      <c r="LG54" s="246"/>
      <c r="LH54" s="246"/>
      <c r="LI54" s="305"/>
      <c r="LJ54" s="305"/>
      <c r="LK54" s="305"/>
      <c r="LL54" s="305"/>
      <c r="LM54" s="305"/>
      <c r="LN54" s="63"/>
      <c r="LO54" s="251">
        <f t="shared" si="149"/>
        <v>0</v>
      </c>
      <c r="LP54" s="251">
        <f t="shared" si="150"/>
        <v>40</v>
      </c>
      <c r="LQ54" s="251">
        <f t="shared" si="151"/>
        <v>0</v>
      </c>
      <c r="LR54" s="251">
        <f t="shared" si="152"/>
        <v>0</v>
      </c>
      <c r="LS54" s="251">
        <f t="shared" si="153"/>
        <v>0</v>
      </c>
      <c r="LT54" s="251">
        <f t="shared" si="154"/>
        <v>0</v>
      </c>
      <c r="LU54" s="251">
        <f t="shared" si="155"/>
        <v>0</v>
      </c>
      <c r="LV54" s="251">
        <f t="shared" si="156"/>
        <v>0</v>
      </c>
      <c r="LW54" s="251">
        <f t="shared" si="157"/>
        <v>0</v>
      </c>
      <c r="LX54" s="251">
        <f t="shared" si="158"/>
        <v>0</v>
      </c>
      <c r="LY54" s="251">
        <f t="shared" si="159"/>
        <v>0</v>
      </c>
      <c r="LZ54" s="251">
        <f t="shared" si="160"/>
        <v>0</v>
      </c>
      <c r="MA54" s="63">
        <f t="shared" si="161"/>
        <v>2</v>
      </c>
      <c r="MB54" s="63">
        <f t="shared" si="162"/>
        <v>0</v>
      </c>
      <c r="MC54" s="63">
        <f t="shared" si="251"/>
        <v>40</v>
      </c>
      <c r="MD54" s="63">
        <f t="shared" si="250"/>
        <v>9</v>
      </c>
      <c r="ME54" s="63" t="str">
        <f t="shared" si="163"/>
        <v>chd_spd_L</v>
      </c>
      <c r="MF54" s="315">
        <f t="shared" si="164"/>
        <v>291</v>
      </c>
      <c r="MG54" s="315">
        <f>IF(ISNUMBER(MATCH(EO54,$ME$15:$ME$520,0)),0,MAX(MG$14:MG53)+1)</f>
        <v>0</v>
      </c>
      <c r="MH54" s="315" t="str">
        <f t="shared" si="165"/>
        <v/>
      </c>
      <c r="MI54" s="367">
        <f t="shared" si="270"/>
        <v>40</v>
      </c>
      <c r="MJ54" s="341"/>
      <c r="MK54" s="342" t="str">
        <f t="shared" si="271"/>
        <v>24_Vilhelmsen LGR</v>
      </c>
      <c r="ML54" s="456" t="s">
        <v>635</v>
      </c>
      <c r="MM54" s="316"/>
      <c r="MN54" s="26">
        <f>IF(IF(ISNUMBER(SEARCH("flopy",MP54))=TRUE,1,0)=1,MAX(MN$15:MN53)+1,"")</f>
        <v>34</v>
      </c>
      <c r="MO54" s="238"/>
      <c r="MP54" s="411" t="s">
        <v>1142</v>
      </c>
      <c r="MQ54" s="26">
        <f>IF(IF(ISNUMBER(SEARCH("flopy",MS54))=TRUE,1,0)=1,MAX(MQ$15:MQ53)+1,"")</f>
        <v>39</v>
      </c>
      <c r="MR54" s="238"/>
      <c r="MS54" s="411" t="s">
        <v>987</v>
      </c>
      <c r="MT54" s="59"/>
      <c r="MU54" s="26" t="str">
        <f>IF(IF(ISNUMBER(SEARCH("flopy",MW54))=TRUE,1,0)=1,MAX(MU$15:MU53)+1,"")</f>
        <v/>
      </c>
      <c r="MV54" s="238" t="str">
        <f t="shared" si="252"/>
        <v/>
      </c>
      <c r="MW54" s="59"/>
      <c r="MX54" s="59"/>
      <c r="MY54" s="59"/>
      <c r="MZ54" s="59"/>
      <c r="NA54" s="59"/>
      <c r="NB54" s="26" t="s">
        <v>2</v>
      </c>
      <c r="NC54" s="59"/>
      <c r="ND54" s="59"/>
      <c r="NE54" s="59"/>
      <c r="NF54" s="59"/>
      <c r="NG54" s="59"/>
      <c r="NH54" s="59"/>
      <c r="NI54" s="59"/>
      <c r="NJ54" s="59"/>
      <c r="NK54" s="26" t="s">
        <v>2</v>
      </c>
      <c r="NL54" s="453" t="s">
        <v>513</v>
      </c>
      <c r="NM54" s="307" t="s">
        <v>2</v>
      </c>
      <c r="NN54" s="59"/>
      <c r="NO54" s="203"/>
      <c r="NP54" s="203"/>
      <c r="NQ54" s="203"/>
      <c r="NR54" s="18"/>
      <c r="NS54" s="18"/>
      <c r="NT54" s="18"/>
      <c r="NU54" s="18"/>
      <c r="NV54" s="18"/>
      <c r="NW54" s="18"/>
      <c r="NX54" s="18"/>
      <c r="NY54" s="18"/>
      <c r="NZ54" s="18"/>
      <c r="OA54" s="18"/>
      <c r="OB54" s="18"/>
      <c r="OC54" s="18"/>
      <c r="OD54" s="81"/>
      <c r="OE54" s="172">
        <v>2.3581871571767827</v>
      </c>
      <c r="OF54" s="111">
        <v>840.8</v>
      </c>
      <c r="OG54" s="112">
        <v>840.3054094388599</v>
      </c>
      <c r="OH54" s="102">
        <v>2.9999902248382999</v>
      </c>
      <c r="OI54" s="115">
        <v>840.1558</v>
      </c>
      <c r="OJ54" s="131">
        <v>49</v>
      </c>
      <c r="OK54" s="162">
        <v>2.35819</v>
      </c>
      <c r="OL54" s="123">
        <v>840</v>
      </c>
      <c r="OM54" s="168"/>
      <c r="ON54" s="127"/>
      <c r="OO54" s="107"/>
      <c r="OP54" s="107"/>
      <c r="OQ54" s="135"/>
      <c r="OR54" s="110">
        <f t="shared" si="253"/>
        <v>2.35819</v>
      </c>
      <c r="OS54" s="109">
        <f t="shared" si="258"/>
        <v>2.35819</v>
      </c>
      <c r="OT54" s="110">
        <v>2.3581871571767827</v>
      </c>
      <c r="OU54" s="143">
        <f t="shared" si="254"/>
        <v>2.35819</v>
      </c>
      <c r="OV54" s="143">
        <f t="shared" si="255"/>
        <v>56.596559999999997</v>
      </c>
      <c r="OW54" s="143">
        <f t="shared" si="256"/>
        <v>3395.7936</v>
      </c>
      <c r="OX54" s="143">
        <f t="shared" si="257"/>
        <v>56.596559999999997</v>
      </c>
      <c r="OY54" s="81"/>
      <c r="OZ54" s="59"/>
      <c r="PA54" s="251" t="str">
        <f t="shared" si="168"/>
        <v/>
      </c>
      <c r="PB54" s="251" t="str">
        <f t="shared" si="169"/>
        <v/>
      </c>
      <c r="PC54" s="251" t="str">
        <f t="shared" si="170"/>
        <v/>
      </c>
      <c r="PD54" s="251" t="str">
        <f t="shared" si="171"/>
        <v/>
      </c>
      <c r="PE54" s="251" t="str">
        <f t="shared" si="172"/>
        <v/>
      </c>
      <c r="PF54" s="251" t="str">
        <f t="shared" si="173"/>
        <v/>
      </c>
      <c r="PG54" s="251" t="str">
        <f t="shared" si="174"/>
        <v/>
      </c>
      <c r="PH54" s="251" t="str">
        <f t="shared" si="175"/>
        <v/>
      </c>
      <c r="PI54" s="251" t="str">
        <f t="shared" si="176"/>
        <v/>
      </c>
      <c r="PJ54" s="251" t="str">
        <f t="shared" si="177"/>
        <v/>
      </c>
      <c r="PK54" s="251" t="str">
        <f t="shared" si="178"/>
        <v/>
      </c>
      <c r="PL54" s="251" t="str">
        <f t="shared" si="179"/>
        <v/>
      </c>
      <c r="PM54" s="251" t="str">
        <f t="shared" si="180"/>
        <v/>
      </c>
      <c r="PN54" s="251" t="str">
        <f t="shared" si="181"/>
        <v/>
      </c>
      <c r="PO54" s="251" t="str">
        <f t="shared" si="182"/>
        <v/>
      </c>
      <c r="PP54" s="251" t="str">
        <f t="shared" si="183"/>
        <v/>
      </c>
      <c r="PQ54" s="251" t="str">
        <f t="shared" si="184"/>
        <v/>
      </c>
      <c r="PR54" s="251" t="str">
        <f t="shared" si="185"/>
        <v>chd_spd_L</v>
      </c>
      <c r="PS54" s="251" t="str">
        <f t="shared" si="186"/>
        <v>chd_spd_L</v>
      </c>
      <c r="PT54" s="251" t="str">
        <f t="shared" si="187"/>
        <v/>
      </c>
      <c r="PU54" s="251" t="str">
        <f t="shared" si="188"/>
        <v/>
      </c>
      <c r="PV54" s="251" t="str">
        <f t="shared" si="189"/>
        <v/>
      </c>
      <c r="PW54" s="251" t="str">
        <f t="shared" si="190"/>
        <v/>
      </c>
      <c r="PX54" s="251" t="str">
        <f t="shared" si="191"/>
        <v/>
      </c>
      <c r="PY54" s="251" t="str">
        <f t="shared" si="192"/>
        <v/>
      </c>
      <c r="PZ54" s="251" t="str">
        <f t="shared" si="193"/>
        <v/>
      </c>
      <c r="QA54" s="251" t="str">
        <f t="shared" si="194"/>
        <v/>
      </c>
      <c r="QB54" s="251" t="str">
        <f t="shared" si="195"/>
        <v/>
      </c>
      <c r="QC54" s="251" t="str">
        <f t="shared" si="196"/>
        <v/>
      </c>
      <c r="QD54" s="251" t="str">
        <f t="shared" si="197"/>
        <v/>
      </c>
      <c r="QE54" s="251" t="str">
        <f t="shared" si="198"/>
        <v/>
      </c>
      <c r="QF54" s="63">
        <f t="shared" si="199"/>
        <v>2</v>
      </c>
      <c r="QG54" s="26" t="s">
        <v>2</v>
      </c>
      <c r="QH54" s="59"/>
      <c r="QI54" s="59"/>
      <c r="QJ54" s="59"/>
      <c r="QK54" s="59"/>
      <c r="QL54" s="59"/>
      <c r="QM54" s="59"/>
      <c r="QN54" s="59"/>
    </row>
    <row r="55" spans="1:456" s="3" customFormat="1" ht="6" customHeight="1" x14ac:dyDescent="0.15">
      <c r="A55" s="68"/>
      <c r="B55" s="447">
        <f t="shared" si="43"/>
        <v>41</v>
      </c>
      <c r="C55" s="73" t="s">
        <v>1232</v>
      </c>
      <c r="D55" s="389" t="s">
        <v>883</v>
      </c>
      <c r="E55" s="59"/>
      <c r="F55" s="229"/>
      <c r="G55" s="295" t="s">
        <v>41</v>
      </c>
      <c r="H55" s="295">
        <v>0.25</v>
      </c>
      <c r="I55" s="229"/>
      <c r="J55" s="295"/>
      <c r="K55" s="295"/>
      <c r="L55" s="229"/>
      <c r="M55" s="295" t="s">
        <v>89</v>
      </c>
      <c r="N55" s="295">
        <v>0.5</v>
      </c>
      <c r="O55" s="229"/>
      <c r="P55" s="295" t="s">
        <v>16</v>
      </c>
      <c r="Q55" s="295">
        <v>300</v>
      </c>
      <c r="R55" s="229"/>
      <c r="S55" s="230"/>
      <c r="T55" s="231"/>
      <c r="U55" s="229"/>
      <c r="V55" s="230"/>
      <c r="W55" s="231"/>
      <c r="X55" s="229"/>
      <c r="Y55" s="230"/>
      <c r="Z55" s="231"/>
      <c r="AA55" s="229"/>
      <c r="AB55" s="295" t="s">
        <v>12</v>
      </c>
      <c r="AC55" s="295">
        <v>9.9999999999999995E-7</v>
      </c>
      <c r="AD55" s="229"/>
      <c r="AE55" s="295"/>
      <c r="AF55" s="295"/>
      <c r="AG55" s="229"/>
      <c r="AH55" s="295" t="s">
        <v>13</v>
      </c>
      <c r="AI55" s="295">
        <v>9.9999999999999995E-7</v>
      </c>
      <c r="AJ55" s="229"/>
      <c r="AK55" s="295"/>
      <c r="AL55" s="295"/>
      <c r="AM55" s="229"/>
      <c r="AN55" s="295" t="s">
        <v>21</v>
      </c>
      <c r="AO55" s="295">
        <v>2</v>
      </c>
      <c r="AP55" s="243"/>
      <c r="AQ55" s="295"/>
      <c r="AR55" s="290"/>
      <c r="AS55" s="243"/>
      <c r="AT55" s="295" t="s">
        <v>669</v>
      </c>
      <c r="AU55" s="290" t="s">
        <v>644</v>
      </c>
      <c r="AV55" s="229"/>
      <c r="AW55" s="295" t="s">
        <v>669</v>
      </c>
      <c r="AX55" s="290" t="s">
        <v>644</v>
      </c>
      <c r="AY55" s="229"/>
      <c r="AZ55" s="230" t="s">
        <v>669</v>
      </c>
      <c r="BA55" s="231" t="s">
        <v>644</v>
      </c>
      <c r="BB55" s="229"/>
      <c r="BC55" s="230"/>
      <c r="BD55" s="231"/>
      <c r="BE55" s="229"/>
      <c r="BF55" s="295" t="s">
        <v>655</v>
      </c>
      <c r="BG55" s="295" t="s">
        <v>728</v>
      </c>
      <c r="BH55" s="229"/>
      <c r="BI55" s="295"/>
      <c r="BJ55" s="295"/>
      <c r="BK55" s="243"/>
      <c r="BL55" s="295" t="s">
        <v>619</v>
      </c>
      <c r="BM55" s="429" t="s">
        <v>728</v>
      </c>
      <c r="BN55" s="243"/>
      <c r="BO55" s="295" t="s">
        <v>619</v>
      </c>
      <c r="BP55" s="429" t="s">
        <v>728</v>
      </c>
      <c r="BQ55" s="229"/>
      <c r="BR55" s="295" t="s">
        <v>671</v>
      </c>
      <c r="BS55" s="295" t="s">
        <v>728</v>
      </c>
      <c r="BT55" s="243"/>
      <c r="BU55" s="295" t="s">
        <v>785</v>
      </c>
      <c r="BV55" s="290" t="s">
        <v>793</v>
      </c>
      <c r="BW55" s="243"/>
      <c r="BX55" s="295" t="s">
        <v>469</v>
      </c>
      <c r="BY55" s="290">
        <v>100</v>
      </c>
      <c r="BZ55" s="229"/>
      <c r="CA55" s="295"/>
      <c r="CB55" s="290"/>
      <c r="CC55" s="229"/>
      <c r="CD55" s="230" t="s">
        <v>822</v>
      </c>
      <c r="CE55" s="351">
        <v>2</v>
      </c>
      <c r="CF55" s="331"/>
      <c r="CG55" s="230"/>
      <c r="CH55" s="354"/>
      <c r="CI55" s="229"/>
      <c r="CJ55" s="230"/>
      <c r="CK55" s="354"/>
      <c r="CL55" s="243"/>
      <c r="CM55" s="230" t="s">
        <v>210</v>
      </c>
      <c r="CN55" s="354" t="s">
        <v>728</v>
      </c>
      <c r="CO55" s="243"/>
      <c r="CP55" s="295" t="s">
        <v>1256</v>
      </c>
      <c r="CQ55" s="429" t="s">
        <v>728</v>
      </c>
      <c r="CR55" s="331"/>
      <c r="CS55" s="332"/>
      <c r="CT55" s="333"/>
      <c r="CU55" s="229"/>
      <c r="CV55" s="230"/>
      <c r="CW55" s="231"/>
      <c r="CX55" s="331"/>
      <c r="CY55" s="332"/>
      <c r="CZ55" s="333"/>
      <c r="DA55" s="331"/>
      <c r="DB55" s="332"/>
      <c r="DC55" s="333"/>
      <c r="DD55" s="331"/>
      <c r="DE55" s="332"/>
      <c r="DF55" s="333"/>
      <c r="DG55" s="331"/>
      <c r="DH55" s="332"/>
      <c r="DI55" s="333"/>
      <c r="DJ55" s="229"/>
      <c r="DK55" s="230" t="s">
        <v>513</v>
      </c>
      <c r="DL55" s="231" t="s">
        <v>514</v>
      </c>
      <c r="DM55" s="229"/>
      <c r="DN55" s="230" t="s">
        <v>359</v>
      </c>
      <c r="DO55" s="231">
        <v>9.9999999999999995E-7</v>
      </c>
      <c r="DP55" s="439"/>
      <c r="DQ55" s="440"/>
      <c r="DR55" s="442"/>
      <c r="DS55" s="331"/>
      <c r="DT55" s="440" t="s">
        <v>1305</v>
      </c>
      <c r="DU55" s="231" t="s">
        <v>1291</v>
      </c>
      <c r="DV55" s="331"/>
      <c r="DW55" s="332"/>
      <c r="DX55" s="333"/>
      <c r="DY55" s="331"/>
      <c r="DZ55" s="332"/>
      <c r="EA55" s="333"/>
      <c r="EB55" s="331"/>
      <c r="EC55" s="332"/>
      <c r="ED55" s="333"/>
      <c r="EE55" s="331"/>
      <c r="EF55" s="332"/>
      <c r="EG55" s="333"/>
      <c r="EH55" s="229"/>
      <c r="EI55" s="230"/>
      <c r="EJ55" s="231"/>
      <c r="EK55" s="229"/>
      <c r="EL55" s="230"/>
      <c r="EM55" s="231"/>
      <c r="EN55" s="244"/>
      <c r="EO55" s="269" t="str">
        <f t="shared" si="44"/>
        <v/>
      </c>
      <c r="EP55" s="444" t="s">
        <v>1247</v>
      </c>
      <c r="EQ55" s="360" t="str">
        <f t="shared" si="200"/>
        <v/>
      </c>
      <c r="ER55" s="360" t="str">
        <f t="shared" si="201"/>
        <v/>
      </c>
      <c r="ES55" s="360" t="str">
        <f t="shared" si="202"/>
        <v/>
      </c>
      <c r="ET55" s="360" t="str">
        <f t="shared" si="203"/>
        <v/>
      </c>
      <c r="EU55" s="360" t="str">
        <f t="shared" si="204"/>
        <v/>
      </c>
      <c r="EV55" s="360" t="str">
        <f t="shared" si="205"/>
        <v/>
      </c>
      <c r="EW55" s="360" t="str">
        <f t="shared" si="206"/>
        <v/>
      </c>
      <c r="EX55" s="360" t="str">
        <f t="shared" si="207"/>
        <v/>
      </c>
      <c r="EY55" s="360" t="str">
        <f t="shared" si="208"/>
        <v/>
      </c>
      <c r="EZ55" s="360" t="str">
        <f t="shared" si="209"/>
        <v/>
      </c>
      <c r="FA55" s="360" t="str">
        <f t="shared" si="210"/>
        <v/>
      </c>
      <c r="FB55" s="360" t="str">
        <f t="shared" si="211"/>
        <v/>
      </c>
      <c r="FC55" s="360" t="str">
        <f t="shared" si="212"/>
        <v/>
      </c>
      <c r="FD55" s="360" t="str">
        <f t="shared" si="213"/>
        <v/>
      </c>
      <c r="FE55" s="360" t="str">
        <f t="shared" si="214"/>
        <v/>
      </c>
      <c r="FF55" s="360" t="str">
        <f t="shared" si="215"/>
        <v/>
      </c>
      <c r="FG55" s="360" t="str">
        <f t="shared" si="216"/>
        <v/>
      </c>
      <c r="FH55" s="360" t="str">
        <f t="shared" si="217"/>
        <v/>
      </c>
      <c r="FI55" s="360" t="str">
        <f t="shared" si="218"/>
        <v/>
      </c>
      <c r="FJ55" s="360" t="str">
        <f t="shared" si="219"/>
        <v/>
      </c>
      <c r="FK55" s="360" t="str">
        <f t="shared" si="220"/>
        <v/>
      </c>
      <c r="FL55" s="360" t="str">
        <f t="shared" si="221"/>
        <v/>
      </c>
      <c r="FM55" s="360" t="str">
        <f t="shared" si="222"/>
        <v/>
      </c>
      <c r="FN55" s="360" t="str">
        <f t="shared" si="223"/>
        <v/>
      </c>
      <c r="FO55" s="360" t="str">
        <f t="shared" si="224"/>
        <v/>
      </c>
      <c r="FP55" s="360" t="str">
        <f t="shared" si="225"/>
        <v/>
      </c>
      <c r="FQ55" s="360" t="str">
        <f t="shared" si="226"/>
        <v/>
      </c>
      <c r="FR55" s="360" t="str">
        <f t="shared" si="227"/>
        <v/>
      </c>
      <c r="FS55" s="360" t="str">
        <f t="shared" si="228"/>
        <v/>
      </c>
      <c r="FT55" s="360" t="str">
        <f t="shared" si="45"/>
        <v/>
      </c>
      <c r="FU55" s="360" t="str">
        <f t="shared" si="229"/>
        <v/>
      </c>
      <c r="FV55" s="360" t="str">
        <f t="shared" si="230"/>
        <v/>
      </c>
      <c r="FW55" s="360" t="str">
        <f t="shared" si="231"/>
        <v/>
      </c>
      <c r="FX55" s="360" t="str">
        <f t="shared" si="232"/>
        <v/>
      </c>
      <c r="FY55" s="360" t="str">
        <f t="shared" si="233"/>
        <v/>
      </c>
      <c r="FZ55" s="360" t="str">
        <f t="shared" si="234"/>
        <v/>
      </c>
      <c r="GA55" s="360" t="str">
        <f t="shared" si="235"/>
        <v/>
      </c>
      <c r="GB55" s="360" t="str">
        <f t="shared" si="236"/>
        <v/>
      </c>
      <c r="GC55" s="360" t="str">
        <f t="shared" si="237"/>
        <v/>
      </c>
      <c r="GD55" s="360" t="str">
        <f t="shared" si="238"/>
        <v/>
      </c>
      <c r="GE55" s="360" t="str">
        <f t="shared" si="239"/>
        <v/>
      </c>
      <c r="GF55" s="360" t="str">
        <f t="shared" si="240"/>
        <v/>
      </c>
      <c r="GG55" s="360" t="str">
        <f t="shared" si="241"/>
        <v/>
      </c>
      <c r="GH55" s="360" t="str">
        <f t="shared" si="242"/>
        <v/>
      </c>
      <c r="GI55" s="360" t="str">
        <f t="shared" si="243"/>
        <v/>
      </c>
      <c r="GJ55" s="360" t="str">
        <f t="shared" si="244"/>
        <v/>
      </c>
      <c r="GK55" s="444" t="s">
        <v>1247</v>
      </c>
      <c r="GL55" s="361" t="str">
        <f t="shared" si="46"/>
        <v>-</v>
      </c>
      <c r="GM55" s="361" t="str">
        <f t="shared" si="47"/>
        <v>-</v>
      </c>
      <c r="GN55" s="361" t="str">
        <f t="shared" si="48"/>
        <v>-</v>
      </c>
      <c r="GO55" s="361" t="str">
        <f t="shared" si="49"/>
        <v>-</v>
      </c>
      <c r="GP55" s="361" t="str">
        <f t="shared" si="50"/>
        <v>-</v>
      </c>
      <c r="GQ55" s="361" t="str">
        <f t="shared" si="51"/>
        <v>-</v>
      </c>
      <c r="GR55" s="361" t="str">
        <f t="shared" si="52"/>
        <v>-</v>
      </c>
      <c r="GS55" s="361" t="str">
        <f t="shared" si="53"/>
        <v>-</v>
      </c>
      <c r="GT55" s="361" t="str">
        <f t="shared" si="54"/>
        <v>-</v>
      </c>
      <c r="GU55" s="361" t="str">
        <f t="shared" si="55"/>
        <v>-</v>
      </c>
      <c r="GV55" s="361" t="str">
        <f t="shared" si="56"/>
        <v>-</v>
      </c>
      <c r="GW55" s="361" t="str">
        <f t="shared" si="57"/>
        <v>-</v>
      </c>
      <c r="GX55" s="361" t="str">
        <f t="shared" si="58"/>
        <v>-</v>
      </c>
      <c r="GY55" s="361" t="str">
        <f t="shared" si="59"/>
        <v>-</v>
      </c>
      <c r="GZ55" s="361" t="str">
        <f t="shared" si="60"/>
        <v>-</v>
      </c>
      <c r="HA55" s="361" t="str">
        <f t="shared" si="61"/>
        <v>-</v>
      </c>
      <c r="HB55" s="361" t="str">
        <f t="shared" si="62"/>
        <v>-</v>
      </c>
      <c r="HC55" s="361" t="str">
        <f t="shared" si="63"/>
        <v>-</v>
      </c>
      <c r="HD55" s="361" t="str">
        <f t="shared" si="64"/>
        <v>-</v>
      </c>
      <c r="HE55" s="361" t="str">
        <f t="shared" si="65"/>
        <v>-</v>
      </c>
      <c r="HF55" s="361" t="str">
        <f t="shared" si="66"/>
        <v>-</v>
      </c>
      <c r="HG55" s="361" t="str">
        <f t="shared" si="67"/>
        <v>-</v>
      </c>
      <c r="HH55" s="361" t="str">
        <f t="shared" si="68"/>
        <v>-</v>
      </c>
      <c r="HI55" s="361" t="str">
        <f t="shared" si="69"/>
        <v>-</v>
      </c>
      <c r="HJ55" s="361" t="str">
        <f t="shared" si="70"/>
        <v>-</v>
      </c>
      <c r="HK55" s="361" t="str">
        <f t="shared" si="71"/>
        <v>-</v>
      </c>
      <c r="HL55" s="361" t="str">
        <f t="shared" si="72"/>
        <v>-</v>
      </c>
      <c r="HM55" s="361" t="str">
        <f t="shared" si="73"/>
        <v>-</v>
      </c>
      <c r="HN55" s="361" t="str">
        <f t="shared" si="74"/>
        <v>-</v>
      </c>
      <c r="HO55" s="361" t="str">
        <f t="shared" si="75"/>
        <v>-</v>
      </c>
      <c r="HP55" s="361" t="str">
        <f t="shared" si="76"/>
        <v>-</v>
      </c>
      <c r="HQ55" s="361" t="str">
        <f t="shared" si="77"/>
        <v>-</v>
      </c>
      <c r="HR55" s="361" t="str">
        <f t="shared" si="78"/>
        <v>-</v>
      </c>
      <c r="HS55" s="361" t="str">
        <f t="shared" si="79"/>
        <v>-</v>
      </c>
      <c r="HT55" s="361" t="str">
        <f t="shared" si="80"/>
        <v>-</v>
      </c>
      <c r="HU55" s="361" t="str">
        <f t="shared" si="81"/>
        <v>-</v>
      </c>
      <c r="HV55" s="361" t="str">
        <f t="shared" si="82"/>
        <v>-</v>
      </c>
      <c r="HW55" s="361" t="str">
        <f t="shared" si="83"/>
        <v>-</v>
      </c>
      <c r="HX55" s="361" t="str">
        <f t="shared" si="84"/>
        <v>-</v>
      </c>
      <c r="HY55" s="361" t="str">
        <f t="shared" si="85"/>
        <v>-</v>
      </c>
      <c r="HZ55" s="361" t="str">
        <f t="shared" si="86"/>
        <v>-</v>
      </c>
      <c r="IA55" s="361" t="str">
        <f t="shared" si="87"/>
        <v>-</v>
      </c>
      <c r="IB55" s="361" t="str">
        <f t="shared" si="88"/>
        <v>-</v>
      </c>
      <c r="IC55" s="361" t="str">
        <f t="shared" si="89"/>
        <v>-</v>
      </c>
      <c r="ID55" s="361" t="str">
        <f t="shared" si="90"/>
        <v>-</v>
      </c>
      <c r="IE55" s="361" t="str">
        <f t="shared" si="91"/>
        <v>-</v>
      </c>
      <c r="IF55" s="444" t="s">
        <v>1247</v>
      </c>
      <c r="IG55" s="56" t="str">
        <f t="shared" si="245"/>
        <v>-</v>
      </c>
      <c r="IH55" s="56" t="str">
        <f t="shared" si="246"/>
        <v>-</v>
      </c>
      <c r="II55" s="56" t="str">
        <f t="shared" si="247"/>
        <v>-</v>
      </c>
      <c r="IJ55" s="56" t="str">
        <f t="shared" si="248"/>
        <v>-</v>
      </c>
      <c r="IK55" s="56" t="str">
        <f t="shared" si="92"/>
        <v>-</v>
      </c>
      <c r="IL55" s="56" t="str">
        <f t="shared" si="93"/>
        <v>-</v>
      </c>
      <c r="IM55" s="56" t="str">
        <f t="shared" si="94"/>
        <v>-</v>
      </c>
      <c r="IN55" s="56" t="str">
        <f t="shared" si="95"/>
        <v>-</v>
      </c>
      <c r="IO55" s="56" t="str">
        <f t="shared" si="96"/>
        <v>-</v>
      </c>
      <c r="IP55" s="56" t="str">
        <f t="shared" si="97"/>
        <v>-</v>
      </c>
      <c r="IQ55" s="56" t="str">
        <f t="shared" si="98"/>
        <v>-</v>
      </c>
      <c r="IR55" s="56" t="str">
        <f t="shared" si="99"/>
        <v>-</v>
      </c>
      <c r="IS55" s="56" t="str">
        <f t="shared" si="100"/>
        <v>-</v>
      </c>
      <c r="IT55" s="56" t="str">
        <f t="shared" si="101"/>
        <v>-</v>
      </c>
      <c r="IU55" s="56" t="str">
        <f t="shared" si="102"/>
        <v>-</v>
      </c>
      <c r="IV55" s="56" t="str">
        <f t="shared" si="103"/>
        <v>-</v>
      </c>
      <c r="IW55" s="56" t="str">
        <f t="shared" si="104"/>
        <v>-</v>
      </c>
      <c r="IX55" s="56" t="str">
        <f t="shared" si="105"/>
        <v>-</v>
      </c>
      <c r="IY55" s="56" t="str">
        <f t="shared" si="106"/>
        <v>-</v>
      </c>
      <c r="IZ55" s="56" t="str">
        <f t="shared" si="107"/>
        <v>-</v>
      </c>
      <c r="JA55" s="56" t="str">
        <f t="shared" si="108"/>
        <v>-</v>
      </c>
      <c r="JB55" s="56" t="str">
        <f t="shared" si="109"/>
        <v>-</v>
      </c>
      <c r="JC55" s="56" t="str">
        <f t="shared" si="110"/>
        <v>-</v>
      </c>
      <c r="JD55" s="56" t="str">
        <f t="shared" si="111"/>
        <v>-</v>
      </c>
      <c r="JE55" s="56" t="str">
        <f t="shared" si="112"/>
        <v>-</v>
      </c>
      <c r="JF55" s="56" t="str">
        <f t="shared" si="113"/>
        <v>-</v>
      </c>
      <c r="JG55" s="56" t="str">
        <f t="shared" si="114"/>
        <v>-</v>
      </c>
      <c r="JH55" s="56" t="str">
        <f t="shared" si="115"/>
        <v>-</v>
      </c>
      <c r="JI55" s="56" t="str">
        <f t="shared" si="116"/>
        <v>-</v>
      </c>
      <c r="JJ55" s="56" t="str">
        <f t="shared" si="117"/>
        <v>-</v>
      </c>
      <c r="JK55" s="56" t="str">
        <f t="shared" si="118"/>
        <v>-</v>
      </c>
      <c r="JL55" s="56" t="str">
        <f t="shared" si="119"/>
        <v>-</v>
      </c>
      <c r="JM55" s="56" t="str">
        <f t="shared" si="120"/>
        <v>-</v>
      </c>
      <c r="JN55" s="56" t="str">
        <f t="shared" si="121"/>
        <v>-</v>
      </c>
      <c r="JO55" s="56" t="str">
        <f t="shared" si="122"/>
        <v>-</v>
      </c>
      <c r="JP55" s="56" t="str">
        <f t="shared" si="123"/>
        <v>-</v>
      </c>
      <c r="JQ55" s="56" t="str">
        <f t="shared" si="124"/>
        <v>-</v>
      </c>
      <c r="JR55" s="56" t="str">
        <f t="shared" si="125"/>
        <v>-</v>
      </c>
      <c r="JS55" s="56" t="str">
        <f t="shared" si="126"/>
        <v>-</v>
      </c>
      <c r="JT55" s="56" t="str">
        <f t="shared" si="127"/>
        <v>-</v>
      </c>
      <c r="JU55" s="56" t="str">
        <f t="shared" si="128"/>
        <v>-</v>
      </c>
      <c r="JV55" s="56" t="str">
        <f t="shared" si="129"/>
        <v>-</v>
      </c>
      <c r="JW55" s="56" t="str">
        <f t="shared" si="130"/>
        <v>-</v>
      </c>
      <c r="JX55" s="56" t="str">
        <f t="shared" si="131"/>
        <v>-</v>
      </c>
      <c r="JY55" s="56" t="str">
        <f t="shared" si="132"/>
        <v>-</v>
      </c>
      <c r="JZ55" s="56" t="str">
        <f t="shared" si="133"/>
        <v>-</v>
      </c>
      <c r="KA55" s="444" t="s">
        <v>1247</v>
      </c>
      <c r="KB55" s="360">
        <f>IF(ISNUMBER(INDEX($EQ$15:$GK$521,$B55,EO$11)),MAX(KB$14:KB54)+1,0)</f>
        <v>0</v>
      </c>
      <c r="KC55" s="360" t="str">
        <f t="shared" si="249"/>
        <v/>
      </c>
      <c r="KD55" s="373" t="s">
        <v>2</v>
      </c>
      <c r="KE55" s="391" t="str">
        <f t="shared" si="259"/>
        <v/>
      </c>
      <c r="KF55" s="302" t="str">
        <f t="shared" si="260"/>
        <v/>
      </c>
      <c r="KG55" s="69"/>
      <c r="KH55" s="391" t="str">
        <f t="shared" si="261"/>
        <v/>
      </c>
      <c r="KI55" s="302" t="str">
        <f t="shared" si="262"/>
        <v/>
      </c>
      <c r="KJ55" s="69"/>
      <c r="KK55" s="391" t="str">
        <f t="shared" si="263"/>
        <v/>
      </c>
      <c r="KL55" s="302" t="str">
        <f t="shared" si="264"/>
        <v/>
      </c>
      <c r="KM55" s="69"/>
      <c r="KN55" s="391" t="str">
        <f t="shared" si="265"/>
        <v/>
      </c>
      <c r="KO55" s="302" t="str">
        <f t="shared" si="266"/>
        <v/>
      </c>
      <c r="KP55" s="69"/>
      <c r="KQ55" s="391" t="str">
        <f t="shared" si="267"/>
        <v/>
      </c>
      <c r="KR55" s="302" t="str">
        <f t="shared" si="143"/>
        <v/>
      </c>
      <c r="KS55" s="69"/>
      <c r="KT55" s="391" t="str">
        <f t="shared" si="268"/>
        <v/>
      </c>
      <c r="KU55" s="302" t="str">
        <f t="shared" si="145"/>
        <v/>
      </c>
      <c r="KV55" s="69"/>
      <c r="KW55" s="391" t="str">
        <f t="shared" si="269"/>
        <v/>
      </c>
      <c r="KX55" s="302" t="str">
        <f t="shared" si="147"/>
        <v/>
      </c>
      <c r="KY55" s="69"/>
      <c r="KZ55" s="283" t="str">
        <f t="shared" si="148"/>
        <v/>
      </c>
      <c r="LA55" s="26"/>
      <c r="LB55" s="246"/>
      <c r="LC55" s="246" t="s">
        <v>933</v>
      </c>
      <c r="LD55" s="246"/>
      <c r="LE55" s="246"/>
      <c r="LF55" s="246"/>
      <c r="LG55" s="246"/>
      <c r="LH55" s="246"/>
      <c r="LI55" s="305"/>
      <c r="LJ55" s="305"/>
      <c r="LK55" s="305"/>
      <c r="LL55" s="305"/>
      <c r="LM55" s="305"/>
      <c r="LN55" s="63"/>
      <c r="LO55" s="251">
        <f t="shared" si="149"/>
        <v>0</v>
      </c>
      <c r="LP55" s="251">
        <f t="shared" si="150"/>
        <v>41</v>
      </c>
      <c r="LQ55" s="251">
        <f t="shared" si="151"/>
        <v>0</v>
      </c>
      <c r="LR55" s="251">
        <f t="shared" si="152"/>
        <v>0</v>
      </c>
      <c r="LS55" s="251">
        <f t="shared" si="153"/>
        <v>0</v>
      </c>
      <c r="LT55" s="251">
        <f t="shared" si="154"/>
        <v>0</v>
      </c>
      <c r="LU55" s="251">
        <f t="shared" si="155"/>
        <v>0</v>
      </c>
      <c r="LV55" s="251">
        <f t="shared" si="156"/>
        <v>0</v>
      </c>
      <c r="LW55" s="251">
        <f t="shared" si="157"/>
        <v>0</v>
      </c>
      <c r="LX55" s="251">
        <f t="shared" si="158"/>
        <v>0</v>
      </c>
      <c r="LY55" s="251">
        <f t="shared" si="159"/>
        <v>0</v>
      </c>
      <c r="LZ55" s="251">
        <f t="shared" si="160"/>
        <v>0</v>
      </c>
      <c r="MA55" s="63">
        <f t="shared" si="161"/>
        <v>2</v>
      </c>
      <c r="MB55" s="63">
        <f t="shared" si="162"/>
        <v>0</v>
      </c>
      <c r="MC55" s="63">
        <f t="shared" si="251"/>
        <v>41</v>
      </c>
      <c r="MD55" s="63">
        <f t="shared" si="250"/>
        <v>10</v>
      </c>
      <c r="ME55" s="63">
        <f t="shared" si="163"/>
        <v>0</v>
      </c>
      <c r="MF55" s="315">
        <f t="shared" si="164"/>
        <v>291</v>
      </c>
      <c r="MG55" s="315">
        <f>IF(ISNUMBER(MATCH(EO55,$ME$15:$ME$520,0)),0,MAX(MG$14:MG54)+1)</f>
        <v>0</v>
      </c>
      <c r="MH55" s="315" t="str">
        <f t="shared" si="165"/>
        <v/>
      </c>
      <c r="MI55" s="367">
        <f t="shared" si="270"/>
        <v>41</v>
      </c>
      <c r="MJ55" s="341"/>
      <c r="MK55" s="342" t="str">
        <f t="shared" si="271"/>
        <v>25_Laattoe SPB</v>
      </c>
      <c r="ML55" s="456" t="s">
        <v>635</v>
      </c>
      <c r="MM55" s="316"/>
      <c r="MN55" s="26" t="str">
        <f>IF(IF(ISNUMBER(SEARCH("flopy",MP55))=TRUE,1,0)=1,MAX(MN$15:MN54)+1,"")</f>
        <v/>
      </c>
      <c r="MO55" s="238"/>
      <c r="MP55" s="411"/>
      <c r="MQ55" s="26">
        <f>IF(IF(ISNUMBER(SEARCH("flopy",MS55))=TRUE,1,0)=1,MAX(MQ$15:MQ54)+1,"")</f>
        <v>40</v>
      </c>
      <c r="MR55" s="238"/>
      <c r="MS55" s="411" t="s">
        <v>988</v>
      </c>
      <c r="MT55" s="59"/>
      <c r="MU55" s="26" t="str">
        <f>IF(IF(ISNUMBER(SEARCH("flopy",MW55))=TRUE,1,0)=1,MAX(MU$15:MU54)+1,"")</f>
        <v/>
      </c>
      <c r="MV55" s="238" t="str">
        <f t="shared" si="252"/>
        <v/>
      </c>
      <c r="MW55" s="59"/>
      <c r="MX55" s="59"/>
      <c r="MY55" s="59"/>
      <c r="MZ55" s="59"/>
      <c r="NA55" s="59"/>
      <c r="NB55" s="26" t="s">
        <v>2</v>
      </c>
      <c r="NC55" s="59"/>
      <c r="ND55" s="59"/>
      <c r="NE55" s="59"/>
      <c r="NF55" s="59"/>
      <c r="NG55" s="59"/>
      <c r="NH55" s="59"/>
      <c r="NI55" s="59"/>
      <c r="NJ55" s="59"/>
      <c r="NK55" s="26" t="s">
        <v>2</v>
      </c>
      <c r="NL55" s="453" t="s">
        <v>515</v>
      </c>
      <c r="NM55" s="307" t="s">
        <v>2</v>
      </c>
      <c r="NN55" s="59"/>
      <c r="NO55" s="203"/>
      <c r="NP55" s="203"/>
      <c r="NQ55" s="203"/>
      <c r="NR55" s="18"/>
      <c r="NS55" s="18"/>
      <c r="NT55" s="18"/>
      <c r="NU55" s="18"/>
      <c r="NV55" s="18"/>
      <c r="NW55" s="18"/>
      <c r="NX55" s="18"/>
      <c r="NY55" s="18"/>
      <c r="NZ55" s="18"/>
      <c r="OA55" s="18"/>
      <c r="OB55" s="18"/>
      <c r="OC55" s="18"/>
      <c r="OD55" s="81"/>
      <c r="OE55" s="172">
        <v>2.566023032176783</v>
      </c>
      <c r="OF55" s="111">
        <v>840.8</v>
      </c>
      <c r="OG55" s="112">
        <v>840.45925559270609</v>
      </c>
      <c r="OH55" s="102">
        <v>2.9999902248382999</v>
      </c>
      <c r="OI55" s="115">
        <v>840.1558</v>
      </c>
      <c r="OJ55" s="131">
        <v>50</v>
      </c>
      <c r="OK55" s="162">
        <v>2.56602</v>
      </c>
      <c r="OL55" s="123">
        <v>840.2</v>
      </c>
      <c r="OM55" s="168"/>
      <c r="ON55" s="127"/>
      <c r="OO55" s="108"/>
      <c r="OP55" s="108"/>
      <c r="OQ55" s="136"/>
      <c r="OR55" s="110">
        <f t="shared" si="253"/>
        <v>2.56602</v>
      </c>
      <c r="OS55" s="109">
        <f t="shared" si="258"/>
        <v>2.56602</v>
      </c>
      <c r="OT55" s="110">
        <v>2.566023032176783</v>
      </c>
      <c r="OU55" s="143">
        <f t="shared" si="254"/>
        <v>2.56602</v>
      </c>
      <c r="OV55" s="143">
        <f t="shared" si="255"/>
        <v>61.584479999999999</v>
      </c>
      <c r="OW55" s="143">
        <f t="shared" si="256"/>
        <v>3695.0688</v>
      </c>
      <c r="OX55" s="143">
        <f t="shared" si="257"/>
        <v>61.584479999999999</v>
      </c>
      <c r="OY55" s="81"/>
      <c r="OZ55" s="59"/>
      <c r="PA55" s="251" t="str">
        <f t="shared" si="168"/>
        <v/>
      </c>
      <c r="PB55" s="251" t="str">
        <f t="shared" si="169"/>
        <v/>
      </c>
      <c r="PC55" s="251" t="str">
        <f t="shared" si="170"/>
        <v/>
      </c>
      <c r="PD55" s="251" t="str">
        <f t="shared" si="171"/>
        <v/>
      </c>
      <c r="PE55" s="251" t="str">
        <f t="shared" si="172"/>
        <v/>
      </c>
      <c r="PF55" s="251" t="str">
        <f t="shared" si="173"/>
        <v/>
      </c>
      <c r="PG55" s="251" t="str">
        <f t="shared" si="174"/>
        <v/>
      </c>
      <c r="PH55" s="251" t="str">
        <f t="shared" si="175"/>
        <v/>
      </c>
      <c r="PI55" s="251" t="str">
        <f t="shared" si="176"/>
        <v/>
      </c>
      <c r="PJ55" s="251" t="str">
        <f t="shared" si="177"/>
        <v/>
      </c>
      <c r="PK55" s="251" t="str">
        <f t="shared" si="178"/>
        <v/>
      </c>
      <c r="PL55" s="251" t="str">
        <f t="shared" si="179"/>
        <v/>
      </c>
      <c r="PM55" s="251" t="str">
        <f t="shared" si="180"/>
        <v/>
      </c>
      <c r="PN55" s="251" t="str">
        <f t="shared" si="181"/>
        <v/>
      </c>
      <c r="PO55" s="251" t="str">
        <f t="shared" si="182"/>
        <v/>
      </c>
      <c r="PP55" s="251" t="str">
        <f t="shared" si="183"/>
        <v/>
      </c>
      <c r="PQ55" s="251" t="str">
        <f t="shared" si="184"/>
        <v/>
      </c>
      <c r="PR55" s="251" t="str">
        <f t="shared" si="185"/>
        <v/>
      </c>
      <c r="PS55" s="251" t="str">
        <f t="shared" si="186"/>
        <v/>
      </c>
      <c r="PT55" s="251" t="str">
        <f t="shared" si="187"/>
        <v/>
      </c>
      <c r="PU55" s="251" t="str">
        <f t="shared" si="188"/>
        <v/>
      </c>
      <c r="PV55" s="251" t="str">
        <f t="shared" si="189"/>
        <v/>
      </c>
      <c r="PW55" s="251" t="str">
        <f t="shared" si="190"/>
        <v/>
      </c>
      <c r="PX55" s="251" t="str">
        <f t="shared" si="191"/>
        <v/>
      </c>
      <c r="PY55" s="251" t="str">
        <f t="shared" si="192"/>
        <v/>
      </c>
      <c r="PZ55" s="251" t="str">
        <f t="shared" si="193"/>
        <v/>
      </c>
      <c r="QA55" s="251" t="str">
        <f t="shared" si="194"/>
        <v/>
      </c>
      <c r="QB55" s="251" t="str">
        <f t="shared" si="195"/>
        <v/>
      </c>
      <c r="QC55" s="251" t="str">
        <f t="shared" si="196"/>
        <v/>
      </c>
      <c r="QD55" s="251" t="str">
        <f t="shared" si="197"/>
        <v/>
      </c>
      <c r="QE55" s="251" t="str">
        <f t="shared" si="198"/>
        <v/>
      </c>
      <c r="QF55" s="63">
        <f t="shared" si="199"/>
        <v>0</v>
      </c>
      <c r="QG55" s="26" t="s">
        <v>2</v>
      </c>
      <c r="QH55" s="59"/>
      <c r="QI55" s="59"/>
      <c r="QJ55" s="59"/>
      <c r="QK55" s="59"/>
      <c r="QL55" s="59"/>
      <c r="QM55" s="59"/>
      <c r="QN55" s="59"/>
    </row>
    <row r="56" spans="1:456" s="3" customFormat="1" ht="6" customHeight="1" x14ac:dyDescent="0.15">
      <c r="A56" s="68"/>
      <c r="B56" s="447">
        <f t="shared" si="43"/>
        <v>42</v>
      </c>
      <c r="C56" s="73" t="s">
        <v>1233</v>
      </c>
      <c r="D56" s="389" t="s">
        <v>883</v>
      </c>
      <c r="E56" s="59"/>
      <c r="F56" s="229"/>
      <c r="G56" s="295" t="s">
        <v>42</v>
      </c>
      <c r="H56" s="295">
        <v>0</v>
      </c>
      <c r="I56" s="229"/>
      <c r="J56" s="295"/>
      <c r="K56" s="295"/>
      <c r="L56" s="229"/>
      <c r="M56" s="295" t="s">
        <v>19</v>
      </c>
      <c r="N56" s="295">
        <v>1.0000000000000001E-5</v>
      </c>
      <c r="O56" s="229"/>
      <c r="P56" s="295" t="s">
        <v>12</v>
      </c>
      <c r="Q56" s="295">
        <v>9.9999999999999995E-7</v>
      </c>
      <c r="R56" s="229"/>
      <c r="S56" s="230"/>
      <c r="T56" s="231"/>
      <c r="U56" s="229"/>
      <c r="V56" s="230"/>
      <c r="W56" s="231"/>
      <c r="X56" s="229"/>
      <c r="Y56" s="230"/>
      <c r="Z56" s="231"/>
      <c r="AA56" s="229"/>
      <c r="AB56" s="295" t="s">
        <v>13</v>
      </c>
      <c r="AC56" s="295">
        <v>9.9999999999999995E-7</v>
      </c>
      <c r="AD56" s="229"/>
      <c r="AE56" s="295"/>
      <c r="AF56" s="295"/>
      <c r="AG56" s="229"/>
      <c r="AH56" s="295" t="s">
        <v>14</v>
      </c>
      <c r="AI56" s="295">
        <v>1</v>
      </c>
      <c r="AJ56" s="229"/>
      <c r="AK56" s="295"/>
      <c r="AL56" s="295"/>
      <c r="AM56" s="229"/>
      <c r="AN56" s="295" t="s">
        <v>22</v>
      </c>
      <c r="AO56" s="295">
        <v>32</v>
      </c>
      <c r="AP56" s="243"/>
      <c r="AQ56" s="295" t="s">
        <v>671</v>
      </c>
      <c r="AR56" s="290" t="s">
        <v>644</v>
      </c>
      <c r="AS56" s="243"/>
      <c r="AT56" s="295" t="s">
        <v>671</v>
      </c>
      <c r="AU56" s="290" t="s">
        <v>644</v>
      </c>
      <c r="AV56" s="229"/>
      <c r="AW56" s="295" t="s">
        <v>671</v>
      </c>
      <c r="AX56" s="290" t="s">
        <v>644</v>
      </c>
      <c r="AY56" s="229"/>
      <c r="AZ56" s="230" t="s">
        <v>671</v>
      </c>
      <c r="BA56" s="231" t="s">
        <v>644</v>
      </c>
      <c r="BB56" s="229"/>
      <c r="BC56" s="230" t="s">
        <v>671</v>
      </c>
      <c r="BD56" s="231"/>
      <c r="BE56" s="229"/>
      <c r="BF56" s="295" t="s">
        <v>593</v>
      </c>
      <c r="BG56" s="295" t="s">
        <v>728</v>
      </c>
      <c r="BH56" s="229"/>
      <c r="BI56" s="295" t="s">
        <v>593</v>
      </c>
      <c r="BJ56" s="295" t="s">
        <v>728</v>
      </c>
      <c r="BK56" s="243"/>
      <c r="BL56" s="295" t="s">
        <v>210</v>
      </c>
      <c r="BM56" s="429" t="s">
        <v>728</v>
      </c>
      <c r="BN56" s="243"/>
      <c r="BO56" s="295" t="s">
        <v>210</v>
      </c>
      <c r="BP56" s="429" t="s">
        <v>728</v>
      </c>
      <c r="BQ56" s="229"/>
      <c r="BR56" s="295" t="s">
        <v>694</v>
      </c>
      <c r="BS56" s="295" t="s">
        <v>728</v>
      </c>
      <c r="BT56" s="243"/>
      <c r="BU56" s="295" t="s">
        <v>786</v>
      </c>
      <c r="BV56" s="290" t="s">
        <v>791</v>
      </c>
      <c r="BW56" s="243"/>
      <c r="BX56" s="295" t="s">
        <v>470</v>
      </c>
      <c r="BY56" s="290">
        <v>0</v>
      </c>
      <c r="BZ56" s="229"/>
      <c r="CA56" s="295"/>
      <c r="CB56" s="290"/>
      <c r="CC56" s="229"/>
      <c r="CD56" s="230" t="s">
        <v>832</v>
      </c>
      <c r="CE56" s="351" t="s">
        <v>833</v>
      </c>
      <c r="CF56" s="331"/>
      <c r="CG56" s="230" t="s">
        <v>619</v>
      </c>
      <c r="CH56" s="354" t="s">
        <v>728</v>
      </c>
      <c r="CI56" s="229"/>
      <c r="CJ56" s="230" t="s">
        <v>619</v>
      </c>
      <c r="CK56" s="354" t="s">
        <v>728</v>
      </c>
      <c r="CL56" s="243"/>
      <c r="CM56" s="230" t="s">
        <v>619</v>
      </c>
      <c r="CN56" s="354" t="s">
        <v>728</v>
      </c>
      <c r="CO56" s="243"/>
      <c r="CP56" s="295" t="s">
        <v>619</v>
      </c>
      <c r="CQ56" s="429" t="s">
        <v>728</v>
      </c>
      <c r="CR56" s="331"/>
      <c r="CS56" s="332"/>
      <c r="CT56" s="333"/>
      <c r="CU56" s="229"/>
      <c r="CV56" s="230"/>
      <c r="CW56" s="231"/>
      <c r="CX56" s="331"/>
      <c r="CY56" s="332"/>
      <c r="CZ56" s="333"/>
      <c r="DA56" s="331"/>
      <c r="DB56" s="332"/>
      <c r="DC56" s="333"/>
      <c r="DD56" s="331"/>
      <c r="DE56" s="332"/>
      <c r="DF56" s="333"/>
      <c r="DG56" s="331"/>
      <c r="DH56" s="332"/>
      <c r="DI56" s="333"/>
      <c r="DJ56" s="229"/>
      <c r="DK56" s="230" t="s">
        <v>0</v>
      </c>
      <c r="DL56" s="231" t="str">
        <f>DL12</f>
        <v>Qde</v>
      </c>
      <c r="DM56" s="229"/>
      <c r="DN56" s="230" t="s">
        <v>239</v>
      </c>
      <c r="DO56" s="231">
        <v>-1</v>
      </c>
      <c r="DP56" s="439" t="s">
        <v>1267</v>
      </c>
      <c r="DQ56" s="440" t="s">
        <v>1265</v>
      </c>
      <c r="DR56" s="442">
        <v>0</v>
      </c>
      <c r="DS56" s="331"/>
      <c r="DT56" s="230" t="s">
        <v>1306</v>
      </c>
      <c r="DU56" s="231" t="s">
        <v>1292</v>
      </c>
      <c r="DV56" s="331"/>
      <c r="DW56" s="332"/>
      <c r="DX56" s="333"/>
      <c r="DY56" s="331"/>
      <c r="DZ56" s="332"/>
      <c r="EA56" s="333"/>
      <c r="EB56" s="331"/>
      <c r="EC56" s="332"/>
      <c r="ED56" s="333"/>
      <c r="EE56" s="331"/>
      <c r="EF56" s="332"/>
      <c r="EG56" s="333"/>
      <c r="EH56" s="229"/>
      <c r="EI56" s="230"/>
      <c r="EJ56" s="231"/>
      <c r="EK56" s="229"/>
      <c r="EL56" s="230"/>
      <c r="EM56" s="231"/>
      <c r="EN56" s="244"/>
      <c r="EO56" s="269" t="str">
        <f t="shared" si="44"/>
        <v/>
      </c>
      <c r="EP56" s="444" t="s">
        <v>1247</v>
      </c>
      <c r="EQ56" s="360" t="str">
        <f t="shared" si="200"/>
        <v/>
      </c>
      <c r="ER56" s="360" t="str">
        <f t="shared" si="201"/>
        <v/>
      </c>
      <c r="ES56" s="360" t="str">
        <f t="shared" si="202"/>
        <v/>
      </c>
      <c r="ET56" s="360" t="str">
        <f t="shared" si="203"/>
        <v/>
      </c>
      <c r="EU56" s="360" t="str">
        <f t="shared" si="204"/>
        <v/>
      </c>
      <c r="EV56" s="360" t="str">
        <f t="shared" si="205"/>
        <v/>
      </c>
      <c r="EW56" s="360" t="str">
        <f t="shared" si="206"/>
        <v/>
      </c>
      <c r="EX56" s="360" t="str">
        <f t="shared" si="207"/>
        <v/>
      </c>
      <c r="EY56" s="360" t="str">
        <f t="shared" si="208"/>
        <v/>
      </c>
      <c r="EZ56" s="360" t="str">
        <f t="shared" si="209"/>
        <v/>
      </c>
      <c r="FA56" s="360" t="str">
        <f t="shared" si="210"/>
        <v/>
      </c>
      <c r="FB56" s="360" t="str">
        <f t="shared" si="211"/>
        <v/>
      </c>
      <c r="FC56" s="360" t="str">
        <f t="shared" si="212"/>
        <v/>
      </c>
      <c r="FD56" s="360" t="str">
        <f t="shared" si="213"/>
        <v/>
      </c>
      <c r="FE56" s="360" t="str">
        <f t="shared" si="214"/>
        <v/>
      </c>
      <c r="FF56" s="360" t="str">
        <f t="shared" si="215"/>
        <v/>
      </c>
      <c r="FG56" s="360" t="str">
        <f t="shared" si="216"/>
        <v/>
      </c>
      <c r="FH56" s="360" t="str">
        <f t="shared" si="217"/>
        <v/>
      </c>
      <c r="FI56" s="360" t="str">
        <f t="shared" si="218"/>
        <v/>
      </c>
      <c r="FJ56" s="360" t="str">
        <f t="shared" si="219"/>
        <v/>
      </c>
      <c r="FK56" s="360" t="str">
        <f t="shared" si="220"/>
        <v/>
      </c>
      <c r="FL56" s="360" t="str">
        <f t="shared" si="221"/>
        <v/>
      </c>
      <c r="FM56" s="360" t="str">
        <f t="shared" si="222"/>
        <v/>
      </c>
      <c r="FN56" s="360" t="str">
        <f t="shared" si="223"/>
        <v/>
      </c>
      <c r="FO56" s="360" t="str">
        <f t="shared" si="224"/>
        <v/>
      </c>
      <c r="FP56" s="360" t="str">
        <f t="shared" si="225"/>
        <v/>
      </c>
      <c r="FQ56" s="360" t="str">
        <f t="shared" si="226"/>
        <v/>
      </c>
      <c r="FR56" s="360" t="str">
        <f t="shared" si="227"/>
        <v/>
      </c>
      <c r="FS56" s="360" t="str">
        <f t="shared" si="228"/>
        <v/>
      </c>
      <c r="FT56" s="360" t="str">
        <f t="shared" si="45"/>
        <v/>
      </c>
      <c r="FU56" s="360" t="str">
        <f t="shared" si="229"/>
        <v/>
      </c>
      <c r="FV56" s="360" t="str">
        <f t="shared" si="230"/>
        <v/>
      </c>
      <c r="FW56" s="360" t="str">
        <f t="shared" si="231"/>
        <v/>
      </c>
      <c r="FX56" s="360" t="str">
        <f t="shared" si="232"/>
        <v/>
      </c>
      <c r="FY56" s="360" t="str">
        <f t="shared" si="233"/>
        <v/>
      </c>
      <c r="FZ56" s="360" t="str">
        <f t="shared" si="234"/>
        <v/>
      </c>
      <c r="GA56" s="360" t="str">
        <f t="shared" si="235"/>
        <v/>
      </c>
      <c r="GB56" s="360" t="str">
        <f t="shared" si="236"/>
        <v/>
      </c>
      <c r="GC56" s="360" t="str">
        <f t="shared" si="237"/>
        <v/>
      </c>
      <c r="GD56" s="360" t="str">
        <f t="shared" si="238"/>
        <v/>
      </c>
      <c r="GE56" s="360" t="str">
        <f t="shared" si="239"/>
        <v/>
      </c>
      <c r="GF56" s="360" t="str">
        <f t="shared" si="240"/>
        <v/>
      </c>
      <c r="GG56" s="360" t="str">
        <f t="shared" si="241"/>
        <v/>
      </c>
      <c r="GH56" s="360" t="str">
        <f t="shared" si="242"/>
        <v/>
      </c>
      <c r="GI56" s="360" t="str">
        <f t="shared" si="243"/>
        <v/>
      </c>
      <c r="GJ56" s="360" t="str">
        <f t="shared" si="244"/>
        <v/>
      </c>
      <c r="GK56" s="444" t="s">
        <v>1247</v>
      </c>
      <c r="GL56" s="361" t="str">
        <f t="shared" si="46"/>
        <v>-</v>
      </c>
      <c r="GM56" s="361" t="str">
        <f t="shared" si="47"/>
        <v>-</v>
      </c>
      <c r="GN56" s="361" t="str">
        <f t="shared" si="48"/>
        <v>-</v>
      </c>
      <c r="GO56" s="361" t="str">
        <f t="shared" si="49"/>
        <v>-</v>
      </c>
      <c r="GP56" s="361" t="str">
        <f t="shared" si="50"/>
        <v>-</v>
      </c>
      <c r="GQ56" s="361" t="str">
        <f t="shared" si="51"/>
        <v>-</v>
      </c>
      <c r="GR56" s="361" t="str">
        <f t="shared" si="52"/>
        <v>-</v>
      </c>
      <c r="GS56" s="361" t="str">
        <f t="shared" si="53"/>
        <v>-</v>
      </c>
      <c r="GT56" s="361" t="str">
        <f t="shared" si="54"/>
        <v>-</v>
      </c>
      <c r="GU56" s="361" t="str">
        <f t="shared" si="55"/>
        <v>-</v>
      </c>
      <c r="GV56" s="361" t="str">
        <f t="shared" si="56"/>
        <v>-</v>
      </c>
      <c r="GW56" s="361" t="str">
        <f t="shared" si="57"/>
        <v>-</v>
      </c>
      <c r="GX56" s="361" t="str">
        <f t="shared" si="58"/>
        <v>-</v>
      </c>
      <c r="GY56" s="361" t="str">
        <f t="shared" si="59"/>
        <v>-</v>
      </c>
      <c r="GZ56" s="361" t="str">
        <f t="shared" si="60"/>
        <v>-</v>
      </c>
      <c r="HA56" s="361" t="str">
        <f t="shared" si="61"/>
        <v>-</v>
      </c>
      <c r="HB56" s="361" t="str">
        <f t="shared" si="62"/>
        <v>-</v>
      </c>
      <c r="HC56" s="361" t="str">
        <f t="shared" si="63"/>
        <v>-</v>
      </c>
      <c r="HD56" s="361" t="str">
        <f t="shared" si="64"/>
        <v>-</v>
      </c>
      <c r="HE56" s="361" t="str">
        <f t="shared" si="65"/>
        <v>-</v>
      </c>
      <c r="HF56" s="361" t="str">
        <f t="shared" si="66"/>
        <v>-</v>
      </c>
      <c r="HG56" s="361" t="str">
        <f t="shared" si="67"/>
        <v>-</v>
      </c>
      <c r="HH56" s="361" t="str">
        <f t="shared" si="68"/>
        <v>-</v>
      </c>
      <c r="HI56" s="361" t="str">
        <f t="shared" si="69"/>
        <v>-</v>
      </c>
      <c r="HJ56" s="361" t="str">
        <f t="shared" si="70"/>
        <v>-</v>
      </c>
      <c r="HK56" s="361" t="str">
        <f t="shared" si="71"/>
        <v>-</v>
      </c>
      <c r="HL56" s="361" t="str">
        <f t="shared" si="72"/>
        <v>-</v>
      </c>
      <c r="HM56" s="361" t="str">
        <f t="shared" si="73"/>
        <v>-</v>
      </c>
      <c r="HN56" s="361" t="str">
        <f t="shared" si="74"/>
        <v>-</v>
      </c>
      <c r="HO56" s="361" t="str">
        <f t="shared" si="75"/>
        <v>-</v>
      </c>
      <c r="HP56" s="361" t="str">
        <f t="shared" si="76"/>
        <v>-</v>
      </c>
      <c r="HQ56" s="361" t="str">
        <f t="shared" si="77"/>
        <v>-</v>
      </c>
      <c r="HR56" s="361" t="str">
        <f t="shared" si="78"/>
        <v>-</v>
      </c>
      <c r="HS56" s="361" t="str">
        <f t="shared" si="79"/>
        <v>-</v>
      </c>
      <c r="HT56" s="361" t="str">
        <f t="shared" si="80"/>
        <v>-</v>
      </c>
      <c r="HU56" s="361" t="str">
        <f t="shared" si="81"/>
        <v>-</v>
      </c>
      <c r="HV56" s="361" t="str">
        <f t="shared" si="82"/>
        <v>-</v>
      </c>
      <c r="HW56" s="361" t="str">
        <f t="shared" si="83"/>
        <v>-</v>
      </c>
      <c r="HX56" s="361" t="str">
        <f t="shared" si="84"/>
        <v>-</v>
      </c>
      <c r="HY56" s="361" t="str">
        <f t="shared" si="85"/>
        <v>-</v>
      </c>
      <c r="HZ56" s="361" t="str">
        <f t="shared" si="86"/>
        <v>-</v>
      </c>
      <c r="IA56" s="361" t="str">
        <f t="shared" si="87"/>
        <v>-</v>
      </c>
      <c r="IB56" s="361" t="str">
        <f t="shared" si="88"/>
        <v>-</v>
      </c>
      <c r="IC56" s="361" t="str">
        <f t="shared" si="89"/>
        <v>-</v>
      </c>
      <c r="ID56" s="361" t="str">
        <f t="shared" si="90"/>
        <v>-</v>
      </c>
      <c r="IE56" s="361" t="str">
        <f t="shared" si="91"/>
        <v>-</v>
      </c>
      <c r="IF56" s="444" t="s">
        <v>1247</v>
      </c>
      <c r="IG56" s="56" t="str">
        <f t="shared" si="245"/>
        <v>-</v>
      </c>
      <c r="IH56" s="56" t="str">
        <f t="shared" si="246"/>
        <v>-</v>
      </c>
      <c r="II56" s="56" t="str">
        <f t="shared" si="247"/>
        <v>-</v>
      </c>
      <c r="IJ56" s="56" t="str">
        <f t="shared" si="248"/>
        <v>-</v>
      </c>
      <c r="IK56" s="56" t="str">
        <f t="shared" si="92"/>
        <v>-</v>
      </c>
      <c r="IL56" s="56" t="str">
        <f t="shared" si="93"/>
        <v>-</v>
      </c>
      <c r="IM56" s="56" t="str">
        <f t="shared" si="94"/>
        <v>-</v>
      </c>
      <c r="IN56" s="56" t="str">
        <f t="shared" si="95"/>
        <v>-</v>
      </c>
      <c r="IO56" s="56" t="str">
        <f t="shared" si="96"/>
        <v>-</v>
      </c>
      <c r="IP56" s="56" t="str">
        <f t="shared" si="97"/>
        <v>-</v>
      </c>
      <c r="IQ56" s="56" t="str">
        <f t="shared" si="98"/>
        <v>-</v>
      </c>
      <c r="IR56" s="56" t="str">
        <f t="shared" si="99"/>
        <v>-</v>
      </c>
      <c r="IS56" s="56" t="str">
        <f t="shared" si="100"/>
        <v>-</v>
      </c>
      <c r="IT56" s="56" t="str">
        <f t="shared" si="101"/>
        <v>-</v>
      </c>
      <c r="IU56" s="56" t="str">
        <f t="shared" si="102"/>
        <v>-</v>
      </c>
      <c r="IV56" s="56" t="str">
        <f t="shared" si="103"/>
        <v>-</v>
      </c>
      <c r="IW56" s="56" t="str">
        <f t="shared" si="104"/>
        <v>-</v>
      </c>
      <c r="IX56" s="56" t="str">
        <f t="shared" si="105"/>
        <v>-</v>
      </c>
      <c r="IY56" s="56" t="str">
        <f t="shared" si="106"/>
        <v>-</v>
      </c>
      <c r="IZ56" s="56" t="str">
        <f t="shared" si="107"/>
        <v>-</v>
      </c>
      <c r="JA56" s="56" t="str">
        <f t="shared" si="108"/>
        <v>-</v>
      </c>
      <c r="JB56" s="56" t="str">
        <f t="shared" si="109"/>
        <v>-</v>
      </c>
      <c r="JC56" s="56" t="str">
        <f t="shared" si="110"/>
        <v>-</v>
      </c>
      <c r="JD56" s="56" t="str">
        <f t="shared" si="111"/>
        <v>-</v>
      </c>
      <c r="JE56" s="56" t="str">
        <f t="shared" si="112"/>
        <v>-</v>
      </c>
      <c r="JF56" s="56" t="str">
        <f t="shared" si="113"/>
        <v>-</v>
      </c>
      <c r="JG56" s="56" t="str">
        <f t="shared" si="114"/>
        <v>-</v>
      </c>
      <c r="JH56" s="56" t="str">
        <f t="shared" si="115"/>
        <v>-</v>
      </c>
      <c r="JI56" s="56" t="str">
        <f t="shared" si="116"/>
        <v>-</v>
      </c>
      <c r="JJ56" s="56" t="str">
        <f t="shared" si="117"/>
        <v>-</v>
      </c>
      <c r="JK56" s="56" t="str">
        <f t="shared" si="118"/>
        <v>-</v>
      </c>
      <c r="JL56" s="56" t="str">
        <f t="shared" si="119"/>
        <v>-</v>
      </c>
      <c r="JM56" s="56" t="str">
        <f t="shared" si="120"/>
        <v>-</v>
      </c>
      <c r="JN56" s="56" t="str">
        <f t="shared" si="121"/>
        <v>-</v>
      </c>
      <c r="JO56" s="56" t="str">
        <f t="shared" si="122"/>
        <v>-</v>
      </c>
      <c r="JP56" s="56" t="str">
        <f t="shared" si="123"/>
        <v>-</v>
      </c>
      <c r="JQ56" s="56" t="str">
        <f t="shared" si="124"/>
        <v>-</v>
      </c>
      <c r="JR56" s="56" t="str">
        <f t="shared" si="125"/>
        <v>-</v>
      </c>
      <c r="JS56" s="56" t="str">
        <f t="shared" si="126"/>
        <v>-</v>
      </c>
      <c r="JT56" s="56" t="str">
        <f t="shared" si="127"/>
        <v>-</v>
      </c>
      <c r="JU56" s="56" t="str">
        <f t="shared" si="128"/>
        <v>-</v>
      </c>
      <c r="JV56" s="56" t="str">
        <f t="shared" si="129"/>
        <v>-</v>
      </c>
      <c r="JW56" s="56" t="str">
        <f t="shared" si="130"/>
        <v>-</v>
      </c>
      <c r="JX56" s="56" t="str">
        <f t="shared" si="131"/>
        <v>-</v>
      </c>
      <c r="JY56" s="56" t="str">
        <f t="shared" si="132"/>
        <v>-</v>
      </c>
      <c r="JZ56" s="56" t="str">
        <f t="shared" si="133"/>
        <v>-</v>
      </c>
      <c r="KA56" s="444" t="s">
        <v>1247</v>
      </c>
      <c r="KB56" s="360">
        <f>IF(ISNUMBER(INDEX($EQ$15:$GK$521,$B56,EO$11)),MAX(KB$14:KB55)+1,0)</f>
        <v>0</v>
      </c>
      <c r="KC56" s="360" t="str">
        <f t="shared" si="249"/>
        <v/>
      </c>
      <c r="KD56" s="373" t="s">
        <v>2</v>
      </c>
      <c r="KE56" s="391" t="str">
        <f t="shared" si="259"/>
        <v/>
      </c>
      <c r="KF56" s="302" t="str">
        <f t="shared" si="260"/>
        <v/>
      </c>
      <c r="KG56" s="69"/>
      <c r="KH56" s="391" t="str">
        <f t="shared" si="261"/>
        <v/>
      </c>
      <c r="KI56" s="302" t="str">
        <f t="shared" si="262"/>
        <v/>
      </c>
      <c r="KJ56" s="69"/>
      <c r="KK56" s="391" t="str">
        <f t="shared" si="263"/>
        <v/>
      </c>
      <c r="KL56" s="302" t="str">
        <f t="shared" si="264"/>
        <v/>
      </c>
      <c r="KM56" s="69"/>
      <c r="KN56" s="391" t="str">
        <f t="shared" si="265"/>
        <v/>
      </c>
      <c r="KO56" s="302" t="str">
        <f t="shared" si="266"/>
        <v/>
      </c>
      <c r="KP56" s="69"/>
      <c r="KQ56" s="391" t="str">
        <f t="shared" si="267"/>
        <v/>
      </c>
      <c r="KR56" s="302" t="str">
        <f t="shared" si="143"/>
        <v/>
      </c>
      <c r="KS56" s="69"/>
      <c r="KT56" s="391" t="str">
        <f t="shared" si="268"/>
        <v/>
      </c>
      <c r="KU56" s="302" t="str">
        <f t="shared" si="145"/>
        <v/>
      </c>
      <c r="KV56" s="69"/>
      <c r="KW56" s="391" t="str">
        <f t="shared" si="269"/>
        <v/>
      </c>
      <c r="KX56" s="302" t="str">
        <f t="shared" si="147"/>
        <v/>
      </c>
      <c r="KY56" s="69"/>
      <c r="KZ56" s="283" t="str">
        <f t="shared" si="148"/>
        <v/>
      </c>
      <c r="LA56" s="26"/>
      <c r="LB56" s="305"/>
      <c r="LC56" s="306"/>
      <c r="LD56" s="305"/>
      <c r="LE56" s="313"/>
      <c r="LF56" s="313"/>
      <c r="LG56" s="305"/>
      <c r="LH56" s="305"/>
      <c r="LI56" s="305"/>
      <c r="LJ56" s="305"/>
      <c r="LK56" s="305"/>
      <c r="LL56" s="305"/>
      <c r="LM56" s="305"/>
      <c r="LN56" s="63"/>
      <c r="LO56" s="251">
        <f t="shared" si="149"/>
        <v>0</v>
      </c>
      <c r="LP56" s="251">
        <f t="shared" si="150"/>
        <v>0</v>
      </c>
      <c r="LQ56" s="251">
        <f t="shared" si="151"/>
        <v>0</v>
      </c>
      <c r="LR56" s="251">
        <f t="shared" si="152"/>
        <v>0</v>
      </c>
      <c r="LS56" s="251">
        <f t="shared" si="153"/>
        <v>0</v>
      </c>
      <c r="LT56" s="251">
        <f t="shared" si="154"/>
        <v>0</v>
      </c>
      <c r="LU56" s="251">
        <f t="shared" si="155"/>
        <v>0</v>
      </c>
      <c r="LV56" s="251">
        <f t="shared" si="156"/>
        <v>0</v>
      </c>
      <c r="LW56" s="251">
        <f t="shared" si="157"/>
        <v>0</v>
      </c>
      <c r="LX56" s="251">
        <f t="shared" si="158"/>
        <v>0</v>
      </c>
      <c r="LY56" s="251">
        <f t="shared" si="159"/>
        <v>0</v>
      </c>
      <c r="LZ56" s="251">
        <f t="shared" si="160"/>
        <v>0</v>
      </c>
      <c r="MA56" s="63">
        <f t="shared" si="161"/>
        <v>2</v>
      </c>
      <c r="MB56" s="63">
        <f t="shared" si="162"/>
        <v>0</v>
      </c>
      <c r="MC56" s="63">
        <f t="shared" si="251"/>
        <v>42</v>
      </c>
      <c r="MD56" s="63">
        <f t="shared" si="250"/>
        <v>11</v>
      </c>
      <c r="ME56" s="63" t="str">
        <f t="shared" si="163"/>
        <v>NPF</v>
      </c>
      <c r="MF56" s="315">
        <f t="shared" si="164"/>
        <v>291</v>
      </c>
      <c r="MG56" s="315">
        <f>IF(ISNUMBER(MATCH(EO56,$ME$15:$ME$520,0)),0,MAX(MG$14:MG55)+1)</f>
        <v>0</v>
      </c>
      <c r="MH56" s="315" t="str">
        <f t="shared" si="165"/>
        <v/>
      </c>
      <c r="MI56" s="367">
        <f t="shared" si="270"/>
        <v>42</v>
      </c>
      <c r="MJ56" s="341"/>
      <c r="MK56" s="342" t="str">
        <f t="shared" si="271"/>
        <v>26_Jacob</v>
      </c>
      <c r="ML56" s="456" t="s">
        <v>635</v>
      </c>
      <c r="MM56" s="316"/>
      <c r="MN56" s="26" t="str">
        <f>IF(IF(ISNUMBER(SEARCH("flopy",MP56))=TRUE,1,0)=1,MAX(MN$15:MN55)+1,"")</f>
        <v/>
      </c>
      <c r="MO56" s="238"/>
      <c r="MP56" s="411" t="s">
        <v>1143</v>
      </c>
      <c r="MQ56" s="26">
        <f>IF(IF(ISNUMBER(SEARCH("flopy",MS56))=TRUE,1,0)=1,MAX(MQ$15:MQ55)+1,"")</f>
        <v>41</v>
      </c>
      <c r="MR56" s="238"/>
      <c r="MS56" s="411" t="s">
        <v>989</v>
      </c>
      <c r="MT56" s="59"/>
      <c r="MU56" s="26" t="str">
        <f>IF(IF(ISNUMBER(SEARCH("flopy",MW56))=TRUE,1,0)=1,MAX(MU$15:MU55)+1,"")</f>
        <v/>
      </c>
      <c r="MV56" s="238" t="str">
        <f t="shared" si="252"/>
        <v/>
      </c>
      <c r="MW56" s="59"/>
      <c r="MX56" s="59"/>
      <c r="MY56" s="59"/>
      <c r="MZ56" s="59"/>
      <c r="NA56" s="59"/>
      <c r="NB56" s="26" t="s">
        <v>2</v>
      </c>
      <c r="NC56" s="59"/>
      <c r="ND56" s="59"/>
      <c r="NE56" s="59"/>
      <c r="NF56" s="59"/>
      <c r="NG56" s="59"/>
      <c r="NH56" s="59"/>
      <c r="NI56" s="59"/>
      <c r="NJ56" s="59"/>
      <c r="NK56" s="26" t="s">
        <v>2</v>
      </c>
      <c r="NL56" s="453"/>
      <c r="NM56" s="307" t="s">
        <v>2</v>
      </c>
      <c r="NN56" s="59"/>
      <c r="NO56" s="203"/>
      <c r="NP56" s="203"/>
      <c r="NQ56" s="203"/>
      <c r="NR56" s="18"/>
      <c r="NS56" s="18"/>
      <c r="NT56" s="18"/>
      <c r="NU56" s="18"/>
      <c r="NV56" s="18"/>
      <c r="NW56" s="18"/>
      <c r="NX56" s="18"/>
      <c r="NY56" s="18"/>
      <c r="NZ56" s="18"/>
      <c r="OA56" s="18"/>
      <c r="OB56" s="18"/>
      <c r="OC56" s="18"/>
      <c r="OD56" s="81"/>
      <c r="OE56" s="172">
        <v>2.7738501321767828</v>
      </c>
      <c r="OF56" s="111">
        <v>840.8</v>
      </c>
      <c r="OG56" s="112">
        <v>840.61310174655216</v>
      </c>
      <c r="OH56" s="102">
        <v>2.9999902248382999</v>
      </c>
      <c r="OI56" s="115">
        <v>840.1558</v>
      </c>
      <c r="OJ56" s="131">
        <v>51</v>
      </c>
      <c r="OK56" s="162">
        <v>2.7738499999999999</v>
      </c>
      <c r="OL56" s="123">
        <v>840.4</v>
      </c>
      <c r="OM56" s="168"/>
      <c r="ON56" s="127"/>
      <c r="OO56" s="108"/>
      <c r="OP56" s="108"/>
      <c r="OQ56" s="136"/>
      <c r="OR56" s="110">
        <f t="shared" si="253"/>
        <v>2.7738499999999999</v>
      </c>
      <c r="OS56" s="109">
        <f t="shared" si="258"/>
        <v>2.7738499999999999</v>
      </c>
      <c r="OT56" s="110">
        <v>2.7738501321767828</v>
      </c>
      <c r="OU56" s="143">
        <f t="shared" si="254"/>
        <v>2.7738499999999999</v>
      </c>
      <c r="OV56" s="143">
        <f t="shared" si="255"/>
        <v>66.572400000000002</v>
      </c>
      <c r="OW56" s="143">
        <f t="shared" si="256"/>
        <v>3994.3440000000001</v>
      </c>
      <c r="OX56" s="143">
        <f t="shared" si="257"/>
        <v>66.572400000000002</v>
      </c>
      <c r="OY56" s="81"/>
      <c r="OZ56" s="59"/>
      <c r="PA56" s="251" t="str">
        <f t="shared" si="168"/>
        <v/>
      </c>
      <c r="PB56" s="251" t="str">
        <f t="shared" si="169"/>
        <v/>
      </c>
      <c r="PC56" s="251" t="str">
        <f t="shared" si="170"/>
        <v/>
      </c>
      <c r="PD56" s="251" t="str">
        <f t="shared" si="171"/>
        <v/>
      </c>
      <c r="PE56" s="251" t="str">
        <f t="shared" si="172"/>
        <v/>
      </c>
      <c r="PF56" s="251" t="str">
        <f t="shared" si="173"/>
        <v/>
      </c>
      <c r="PG56" s="251" t="str">
        <f t="shared" si="174"/>
        <v/>
      </c>
      <c r="PH56" s="251" t="str">
        <f t="shared" si="175"/>
        <v/>
      </c>
      <c r="PI56" s="251" t="str">
        <f t="shared" si="176"/>
        <v/>
      </c>
      <c r="PJ56" s="251" t="str">
        <f t="shared" si="177"/>
        <v/>
      </c>
      <c r="PK56" s="251" t="str">
        <f t="shared" si="178"/>
        <v/>
      </c>
      <c r="PL56" s="251" t="str">
        <f t="shared" si="179"/>
        <v/>
      </c>
      <c r="PM56" s="251" t="str">
        <f t="shared" si="180"/>
        <v>NPF</v>
      </c>
      <c r="PN56" s="251" t="str">
        <f t="shared" si="181"/>
        <v>NPF</v>
      </c>
      <c r="PO56" s="251" t="str">
        <f t="shared" si="182"/>
        <v>NPF</v>
      </c>
      <c r="PP56" s="251" t="str">
        <f t="shared" si="183"/>
        <v>NPF</v>
      </c>
      <c r="PQ56" s="251" t="str">
        <f t="shared" si="184"/>
        <v>NPF</v>
      </c>
      <c r="PR56" s="251" t="str">
        <f t="shared" si="185"/>
        <v>NPF</v>
      </c>
      <c r="PS56" s="251" t="str">
        <f t="shared" si="186"/>
        <v>NPF</v>
      </c>
      <c r="PT56" s="251" t="str">
        <f t="shared" si="187"/>
        <v>NPF</v>
      </c>
      <c r="PU56" s="251" t="str">
        <f t="shared" si="188"/>
        <v>NPF</v>
      </c>
      <c r="PV56" s="251" t="str">
        <f t="shared" si="189"/>
        <v>NPF</v>
      </c>
      <c r="PW56" s="251" t="str">
        <f t="shared" si="190"/>
        <v/>
      </c>
      <c r="PX56" s="251" t="str">
        <f t="shared" si="191"/>
        <v>NPF</v>
      </c>
      <c r="PY56" s="251" t="str">
        <f t="shared" si="192"/>
        <v/>
      </c>
      <c r="PZ56" s="251" t="str">
        <f t="shared" si="193"/>
        <v>NPF</v>
      </c>
      <c r="QA56" s="251" t="str">
        <f t="shared" si="194"/>
        <v>NPF</v>
      </c>
      <c r="QB56" s="251" t="str">
        <f t="shared" si="195"/>
        <v>NPF</v>
      </c>
      <c r="QC56" s="251" t="str">
        <f t="shared" si="196"/>
        <v>NPF</v>
      </c>
      <c r="QD56" s="251" t="str">
        <f t="shared" si="197"/>
        <v>NPF</v>
      </c>
      <c r="QE56" s="251" t="str">
        <f t="shared" si="198"/>
        <v/>
      </c>
      <c r="QF56" s="63">
        <f t="shared" si="199"/>
        <v>14</v>
      </c>
      <c r="QG56" s="26" t="s">
        <v>2</v>
      </c>
      <c r="QH56" s="59"/>
      <c r="QI56" s="59"/>
      <c r="QJ56" s="59"/>
      <c r="QK56" s="59"/>
      <c r="QL56" s="59"/>
      <c r="QM56" s="59"/>
      <c r="QN56" s="59"/>
    </row>
    <row r="57" spans="1:456" s="3" customFormat="1" ht="6" customHeight="1" x14ac:dyDescent="0.15">
      <c r="A57" s="68"/>
      <c r="B57" s="447">
        <f t="shared" si="43"/>
        <v>43</v>
      </c>
      <c r="C57" s="73" t="s">
        <v>1234</v>
      </c>
      <c r="D57" s="389" t="s">
        <v>883</v>
      </c>
      <c r="E57" s="59"/>
      <c r="F57" s="229"/>
      <c r="G57" s="295" t="s">
        <v>43</v>
      </c>
      <c r="H57" s="295">
        <v>0</v>
      </c>
      <c r="I57" s="229"/>
      <c r="J57" s="295"/>
      <c r="K57" s="295"/>
      <c r="L57" s="229"/>
      <c r="M57" s="295" t="s">
        <v>17</v>
      </c>
      <c r="N57" s="295">
        <v>1</v>
      </c>
      <c r="O57" s="229"/>
      <c r="P57" s="295" t="s">
        <v>13</v>
      </c>
      <c r="Q57" s="295">
        <v>9.9999999999999995E-7</v>
      </c>
      <c r="R57" s="229"/>
      <c r="S57" s="230"/>
      <c r="T57" s="231"/>
      <c r="U57" s="229"/>
      <c r="V57" s="230"/>
      <c r="W57" s="231"/>
      <c r="X57" s="229"/>
      <c r="Y57" s="230"/>
      <c r="Z57" s="231"/>
      <c r="AA57" s="229"/>
      <c r="AB57" s="295" t="s">
        <v>14</v>
      </c>
      <c r="AC57" s="295">
        <v>1</v>
      </c>
      <c r="AD57" s="229"/>
      <c r="AE57" s="295"/>
      <c r="AF57" s="295"/>
      <c r="AG57" s="229"/>
      <c r="AH57" s="295" t="s">
        <v>87</v>
      </c>
      <c r="AI57" s="295">
        <v>1</v>
      </c>
      <c r="AJ57" s="229"/>
      <c r="AK57" s="295"/>
      <c r="AL57" s="295"/>
      <c r="AM57" s="229"/>
      <c r="AN57" s="295" t="s">
        <v>109</v>
      </c>
      <c r="AO57" s="295">
        <v>1E-3</v>
      </c>
      <c r="AP57" s="243"/>
      <c r="AQ57" s="295" t="s">
        <v>665</v>
      </c>
      <c r="AR57" s="290" t="s">
        <v>644</v>
      </c>
      <c r="AS57" s="243"/>
      <c r="AT57" s="295" t="s">
        <v>665</v>
      </c>
      <c r="AU57" s="290" t="s">
        <v>644</v>
      </c>
      <c r="AV57" s="229"/>
      <c r="AW57" s="295" t="s">
        <v>665</v>
      </c>
      <c r="AX57" s="290" t="s">
        <v>644</v>
      </c>
      <c r="AY57" s="229"/>
      <c r="AZ57" s="230" t="s">
        <v>665</v>
      </c>
      <c r="BA57" s="231" t="s">
        <v>644</v>
      </c>
      <c r="BB57" s="229"/>
      <c r="BC57" s="230" t="s">
        <v>665</v>
      </c>
      <c r="BD57" s="231"/>
      <c r="BE57" s="229"/>
      <c r="BF57" s="295"/>
      <c r="BG57" s="295"/>
      <c r="BH57" s="229"/>
      <c r="BI57" s="295" t="s">
        <v>1256</v>
      </c>
      <c r="BJ57" s="295" t="s">
        <v>728</v>
      </c>
      <c r="BK57" s="243"/>
      <c r="BL57" s="295"/>
      <c r="BM57" s="429"/>
      <c r="BN57" s="243"/>
      <c r="BO57" s="295"/>
      <c r="BP57" s="429"/>
      <c r="BQ57" s="229"/>
      <c r="BR57" s="295"/>
      <c r="BS57" s="295"/>
      <c r="BT57" s="243"/>
      <c r="BU57" s="295" t="s">
        <v>787</v>
      </c>
      <c r="BV57" s="290" t="s">
        <v>794</v>
      </c>
      <c r="BW57" s="243"/>
      <c r="BX57" s="295" t="s">
        <v>471</v>
      </c>
      <c r="BY57" s="290">
        <v>2</v>
      </c>
      <c r="BZ57" s="229"/>
      <c r="CA57" s="295"/>
      <c r="CB57" s="290"/>
      <c r="CC57" s="229"/>
      <c r="CD57" s="230" t="s">
        <v>817</v>
      </c>
      <c r="CE57" s="351" t="s">
        <v>834</v>
      </c>
      <c r="CF57" s="331"/>
      <c r="CG57" s="230" t="s">
        <v>1256</v>
      </c>
      <c r="CH57" s="354" t="s">
        <v>728</v>
      </c>
      <c r="CI57" s="229"/>
      <c r="CJ57" s="230" t="s">
        <v>1256</v>
      </c>
      <c r="CK57" s="354" t="s">
        <v>728</v>
      </c>
      <c r="CL57" s="243"/>
      <c r="CM57" s="230" t="s">
        <v>1256</v>
      </c>
      <c r="CN57" s="354" t="s">
        <v>728</v>
      </c>
      <c r="CO57" s="243"/>
      <c r="CP57" s="295" t="s">
        <v>643</v>
      </c>
      <c r="CQ57" s="429" t="s">
        <v>728</v>
      </c>
      <c r="CR57" s="331"/>
      <c r="CS57" s="332"/>
      <c r="CT57" s="333"/>
      <c r="CU57" s="229"/>
      <c r="CV57" s="230"/>
      <c r="CW57" s="231"/>
      <c r="CX57" s="331"/>
      <c r="CY57" s="332"/>
      <c r="CZ57" s="333"/>
      <c r="DA57" s="331"/>
      <c r="DB57" s="332"/>
      <c r="DC57" s="333"/>
      <c r="DD57" s="331"/>
      <c r="DE57" s="332"/>
      <c r="DF57" s="333"/>
      <c r="DG57" s="331"/>
      <c r="DH57" s="332"/>
      <c r="DI57" s="333"/>
      <c r="DJ57" s="229"/>
      <c r="DK57" s="230" t="s">
        <v>515</v>
      </c>
      <c r="DL57" s="231" t="s">
        <v>516</v>
      </c>
      <c r="DM57" s="229"/>
      <c r="DN57" s="230" t="s">
        <v>360</v>
      </c>
      <c r="DO57" s="231">
        <v>10</v>
      </c>
      <c r="DP57" s="439" t="s">
        <v>1266</v>
      </c>
      <c r="DQ57" s="440" t="s">
        <v>1265</v>
      </c>
      <c r="DR57" s="442">
        <v>40</v>
      </c>
      <c r="DS57" s="331"/>
      <c r="DT57" s="230" t="s">
        <v>1307</v>
      </c>
      <c r="DU57" s="231" t="s">
        <v>723</v>
      </c>
      <c r="DV57" s="331"/>
      <c r="DW57" s="332"/>
      <c r="DX57" s="333"/>
      <c r="DY57" s="331"/>
      <c r="DZ57" s="332"/>
      <c r="EA57" s="333"/>
      <c r="EB57" s="331"/>
      <c r="EC57" s="332"/>
      <c r="ED57" s="333"/>
      <c r="EE57" s="331"/>
      <c r="EF57" s="332"/>
      <c r="EG57" s="333"/>
      <c r="EH57" s="229"/>
      <c r="EI57" s="230"/>
      <c r="EJ57" s="231"/>
      <c r="EK57" s="229"/>
      <c r="EL57" s="230"/>
      <c r="EM57" s="231"/>
      <c r="EN57" s="244"/>
      <c r="EO57" s="269" t="str">
        <f t="shared" si="44"/>
        <v/>
      </c>
      <c r="EP57" s="444" t="s">
        <v>1247</v>
      </c>
      <c r="EQ57" s="360" t="str">
        <f t="shared" si="200"/>
        <v/>
      </c>
      <c r="ER57" s="360" t="str">
        <f t="shared" si="201"/>
        <v/>
      </c>
      <c r="ES57" s="360" t="str">
        <f t="shared" si="202"/>
        <v/>
      </c>
      <c r="ET57" s="360" t="str">
        <f t="shared" si="203"/>
        <v/>
      </c>
      <c r="EU57" s="360" t="str">
        <f t="shared" si="204"/>
        <v/>
      </c>
      <c r="EV57" s="360" t="str">
        <f t="shared" si="205"/>
        <v/>
      </c>
      <c r="EW57" s="360" t="str">
        <f t="shared" si="206"/>
        <v/>
      </c>
      <c r="EX57" s="360" t="str">
        <f t="shared" si="207"/>
        <v/>
      </c>
      <c r="EY57" s="360" t="str">
        <f t="shared" si="208"/>
        <v/>
      </c>
      <c r="EZ57" s="360" t="str">
        <f t="shared" si="209"/>
        <v/>
      </c>
      <c r="FA57" s="360" t="str">
        <f t="shared" si="210"/>
        <v/>
      </c>
      <c r="FB57" s="360" t="str">
        <f t="shared" si="211"/>
        <v/>
      </c>
      <c r="FC57" s="360" t="str">
        <f t="shared" si="212"/>
        <v/>
      </c>
      <c r="FD57" s="360" t="str">
        <f t="shared" si="213"/>
        <v/>
      </c>
      <c r="FE57" s="360" t="str">
        <f t="shared" si="214"/>
        <v/>
      </c>
      <c r="FF57" s="360" t="str">
        <f t="shared" si="215"/>
        <v/>
      </c>
      <c r="FG57" s="360" t="str">
        <f t="shared" si="216"/>
        <v/>
      </c>
      <c r="FH57" s="360" t="str">
        <f t="shared" si="217"/>
        <v/>
      </c>
      <c r="FI57" s="360" t="str">
        <f t="shared" si="218"/>
        <v/>
      </c>
      <c r="FJ57" s="360" t="str">
        <f t="shared" si="219"/>
        <v/>
      </c>
      <c r="FK57" s="360" t="str">
        <f t="shared" si="220"/>
        <v/>
      </c>
      <c r="FL57" s="360" t="str">
        <f t="shared" si="221"/>
        <v/>
      </c>
      <c r="FM57" s="360" t="str">
        <f t="shared" si="222"/>
        <v/>
      </c>
      <c r="FN57" s="360" t="str">
        <f t="shared" si="223"/>
        <v/>
      </c>
      <c r="FO57" s="360" t="str">
        <f t="shared" si="224"/>
        <v/>
      </c>
      <c r="FP57" s="360" t="str">
        <f t="shared" si="225"/>
        <v/>
      </c>
      <c r="FQ57" s="360" t="str">
        <f t="shared" si="226"/>
        <v/>
      </c>
      <c r="FR57" s="360" t="str">
        <f t="shared" si="227"/>
        <v/>
      </c>
      <c r="FS57" s="360" t="str">
        <f t="shared" si="228"/>
        <v/>
      </c>
      <c r="FT57" s="360" t="str">
        <f t="shared" si="45"/>
        <v/>
      </c>
      <c r="FU57" s="360" t="str">
        <f t="shared" si="229"/>
        <v/>
      </c>
      <c r="FV57" s="360" t="str">
        <f t="shared" si="230"/>
        <v/>
      </c>
      <c r="FW57" s="360" t="str">
        <f t="shared" si="231"/>
        <v/>
      </c>
      <c r="FX57" s="360" t="str">
        <f t="shared" si="232"/>
        <v/>
      </c>
      <c r="FY57" s="360" t="str">
        <f t="shared" si="233"/>
        <v/>
      </c>
      <c r="FZ57" s="360" t="str">
        <f t="shared" si="234"/>
        <v/>
      </c>
      <c r="GA57" s="360" t="str">
        <f t="shared" si="235"/>
        <v/>
      </c>
      <c r="GB57" s="360" t="str">
        <f t="shared" si="236"/>
        <v/>
      </c>
      <c r="GC57" s="360" t="str">
        <f t="shared" si="237"/>
        <v/>
      </c>
      <c r="GD57" s="360" t="str">
        <f t="shared" si="238"/>
        <v/>
      </c>
      <c r="GE57" s="360" t="str">
        <f t="shared" si="239"/>
        <v/>
      </c>
      <c r="GF57" s="360" t="str">
        <f t="shared" si="240"/>
        <v/>
      </c>
      <c r="GG57" s="360" t="str">
        <f t="shared" si="241"/>
        <v/>
      </c>
      <c r="GH57" s="360" t="str">
        <f t="shared" si="242"/>
        <v/>
      </c>
      <c r="GI57" s="360" t="str">
        <f t="shared" si="243"/>
        <v/>
      </c>
      <c r="GJ57" s="360" t="str">
        <f t="shared" si="244"/>
        <v/>
      </c>
      <c r="GK57" s="444" t="s">
        <v>1247</v>
      </c>
      <c r="GL57" s="361" t="str">
        <f t="shared" si="46"/>
        <v>-</v>
      </c>
      <c r="GM57" s="361" t="str">
        <f t="shared" si="47"/>
        <v>-</v>
      </c>
      <c r="GN57" s="361" t="str">
        <f t="shared" si="48"/>
        <v>-</v>
      </c>
      <c r="GO57" s="361" t="str">
        <f t="shared" si="49"/>
        <v>-</v>
      </c>
      <c r="GP57" s="361" t="str">
        <f t="shared" si="50"/>
        <v>-</v>
      </c>
      <c r="GQ57" s="361" t="str">
        <f t="shared" si="51"/>
        <v>-</v>
      </c>
      <c r="GR57" s="361" t="str">
        <f t="shared" si="52"/>
        <v>-</v>
      </c>
      <c r="GS57" s="361" t="str">
        <f t="shared" si="53"/>
        <v>-</v>
      </c>
      <c r="GT57" s="361" t="str">
        <f t="shared" si="54"/>
        <v>-</v>
      </c>
      <c r="GU57" s="361" t="str">
        <f t="shared" si="55"/>
        <v>-</v>
      </c>
      <c r="GV57" s="361" t="str">
        <f t="shared" si="56"/>
        <v>-</v>
      </c>
      <c r="GW57" s="361" t="str">
        <f t="shared" si="57"/>
        <v>-</v>
      </c>
      <c r="GX57" s="361" t="str">
        <f t="shared" si="58"/>
        <v>-</v>
      </c>
      <c r="GY57" s="361" t="str">
        <f t="shared" si="59"/>
        <v>-</v>
      </c>
      <c r="GZ57" s="361" t="str">
        <f t="shared" si="60"/>
        <v>-</v>
      </c>
      <c r="HA57" s="361" t="str">
        <f t="shared" si="61"/>
        <v>-</v>
      </c>
      <c r="HB57" s="361" t="str">
        <f t="shared" si="62"/>
        <v>-</v>
      </c>
      <c r="HC57" s="361" t="str">
        <f t="shared" si="63"/>
        <v>-</v>
      </c>
      <c r="HD57" s="361" t="str">
        <f t="shared" si="64"/>
        <v>-</v>
      </c>
      <c r="HE57" s="361" t="str">
        <f t="shared" si="65"/>
        <v>-</v>
      </c>
      <c r="HF57" s="361" t="str">
        <f t="shared" si="66"/>
        <v>-</v>
      </c>
      <c r="HG57" s="361" t="str">
        <f t="shared" si="67"/>
        <v>-</v>
      </c>
      <c r="HH57" s="361" t="str">
        <f t="shared" si="68"/>
        <v>-</v>
      </c>
      <c r="HI57" s="361" t="str">
        <f t="shared" si="69"/>
        <v>-</v>
      </c>
      <c r="HJ57" s="361" t="str">
        <f t="shared" si="70"/>
        <v>-</v>
      </c>
      <c r="HK57" s="361" t="str">
        <f t="shared" si="71"/>
        <v>-</v>
      </c>
      <c r="HL57" s="361" t="str">
        <f t="shared" si="72"/>
        <v>-</v>
      </c>
      <c r="HM57" s="361" t="str">
        <f t="shared" si="73"/>
        <v>-</v>
      </c>
      <c r="HN57" s="361" t="str">
        <f t="shared" si="74"/>
        <v>-</v>
      </c>
      <c r="HO57" s="361" t="str">
        <f t="shared" si="75"/>
        <v>-</v>
      </c>
      <c r="HP57" s="361" t="str">
        <f t="shared" si="76"/>
        <v>-</v>
      </c>
      <c r="HQ57" s="361" t="str">
        <f t="shared" si="77"/>
        <v>-</v>
      </c>
      <c r="HR57" s="361" t="str">
        <f t="shared" si="78"/>
        <v>-</v>
      </c>
      <c r="HS57" s="361" t="str">
        <f t="shared" si="79"/>
        <v>-</v>
      </c>
      <c r="HT57" s="361" t="str">
        <f t="shared" si="80"/>
        <v>-</v>
      </c>
      <c r="HU57" s="361" t="str">
        <f t="shared" si="81"/>
        <v>-</v>
      </c>
      <c r="HV57" s="361" t="str">
        <f t="shared" si="82"/>
        <v>-</v>
      </c>
      <c r="HW57" s="361" t="str">
        <f t="shared" si="83"/>
        <v>-</v>
      </c>
      <c r="HX57" s="361" t="str">
        <f t="shared" si="84"/>
        <v>-</v>
      </c>
      <c r="HY57" s="361" t="str">
        <f t="shared" si="85"/>
        <v>-</v>
      </c>
      <c r="HZ57" s="361" t="str">
        <f t="shared" si="86"/>
        <v>-</v>
      </c>
      <c r="IA57" s="361" t="str">
        <f t="shared" si="87"/>
        <v>-</v>
      </c>
      <c r="IB57" s="361" t="str">
        <f t="shared" si="88"/>
        <v>-</v>
      </c>
      <c r="IC57" s="361" t="str">
        <f t="shared" si="89"/>
        <v>-</v>
      </c>
      <c r="ID57" s="361" t="str">
        <f t="shared" si="90"/>
        <v>-</v>
      </c>
      <c r="IE57" s="361" t="str">
        <f t="shared" si="91"/>
        <v>-</v>
      </c>
      <c r="IF57" s="444" t="s">
        <v>1247</v>
      </c>
      <c r="IG57" s="56" t="str">
        <f t="shared" si="245"/>
        <v>-</v>
      </c>
      <c r="IH57" s="56" t="str">
        <f t="shared" si="246"/>
        <v>-</v>
      </c>
      <c r="II57" s="56" t="str">
        <f t="shared" si="247"/>
        <v>-</v>
      </c>
      <c r="IJ57" s="56" t="str">
        <f t="shared" si="248"/>
        <v>-</v>
      </c>
      <c r="IK57" s="56" t="str">
        <f t="shared" si="92"/>
        <v>-</v>
      </c>
      <c r="IL57" s="56" t="str">
        <f t="shared" si="93"/>
        <v>-</v>
      </c>
      <c r="IM57" s="56" t="str">
        <f t="shared" si="94"/>
        <v>-</v>
      </c>
      <c r="IN57" s="56" t="str">
        <f t="shared" si="95"/>
        <v>-</v>
      </c>
      <c r="IO57" s="56" t="str">
        <f t="shared" si="96"/>
        <v>-</v>
      </c>
      <c r="IP57" s="56" t="str">
        <f t="shared" si="97"/>
        <v>-</v>
      </c>
      <c r="IQ57" s="56" t="str">
        <f t="shared" si="98"/>
        <v>-</v>
      </c>
      <c r="IR57" s="56" t="str">
        <f t="shared" si="99"/>
        <v>-</v>
      </c>
      <c r="IS57" s="56" t="str">
        <f t="shared" si="100"/>
        <v>-</v>
      </c>
      <c r="IT57" s="56" t="str">
        <f t="shared" si="101"/>
        <v>-</v>
      </c>
      <c r="IU57" s="56" t="str">
        <f t="shared" si="102"/>
        <v>-</v>
      </c>
      <c r="IV57" s="56" t="str">
        <f t="shared" si="103"/>
        <v>-</v>
      </c>
      <c r="IW57" s="56" t="str">
        <f t="shared" si="104"/>
        <v>-</v>
      </c>
      <c r="IX57" s="56" t="str">
        <f t="shared" si="105"/>
        <v>-</v>
      </c>
      <c r="IY57" s="56" t="str">
        <f t="shared" si="106"/>
        <v>-</v>
      </c>
      <c r="IZ57" s="56" t="str">
        <f t="shared" si="107"/>
        <v>-</v>
      </c>
      <c r="JA57" s="56" t="str">
        <f t="shared" si="108"/>
        <v>-</v>
      </c>
      <c r="JB57" s="56" t="str">
        <f t="shared" si="109"/>
        <v>-</v>
      </c>
      <c r="JC57" s="56" t="str">
        <f t="shared" si="110"/>
        <v>-</v>
      </c>
      <c r="JD57" s="56" t="str">
        <f t="shared" si="111"/>
        <v>-</v>
      </c>
      <c r="JE57" s="56" t="str">
        <f t="shared" si="112"/>
        <v>-</v>
      </c>
      <c r="JF57" s="56" t="str">
        <f t="shared" si="113"/>
        <v>-</v>
      </c>
      <c r="JG57" s="56" t="str">
        <f t="shared" si="114"/>
        <v>-</v>
      </c>
      <c r="JH57" s="56" t="str">
        <f t="shared" si="115"/>
        <v>-</v>
      </c>
      <c r="JI57" s="56" t="str">
        <f t="shared" si="116"/>
        <v>-</v>
      </c>
      <c r="JJ57" s="56" t="str">
        <f t="shared" si="117"/>
        <v>-</v>
      </c>
      <c r="JK57" s="56" t="str">
        <f t="shared" si="118"/>
        <v>-</v>
      </c>
      <c r="JL57" s="56" t="str">
        <f t="shared" si="119"/>
        <v>-</v>
      </c>
      <c r="JM57" s="56" t="str">
        <f t="shared" si="120"/>
        <v>-</v>
      </c>
      <c r="JN57" s="56" t="str">
        <f t="shared" si="121"/>
        <v>-</v>
      </c>
      <c r="JO57" s="56" t="str">
        <f t="shared" si="122"/>
        <v>-</v>
      </c>
      <c r="JP57" s="56" t="str">
        <f t="shared" si="123"/>
        <v>-</v>
      </c>
      <c r="JQ57" s="56" t="str">
        <f t="shared" si="124"/>
        <v>-</v>
      </c>
      <c r="JR57" s="56" t="str">
        <f t="shared" si="125"/>
        <v>-</v>
      </c>
      <c r="JS57" s="56" t="str">
        <f t="shared" si="126"/>
        <v>-</v>
      </c>
      <c r="JT57" s="56" t="str">
        <f t="shared" si="127"/>
        <v>-</v>
      </c>
      <c r="JU57" s="56" t="str">
        <f t="shared" si="128"/>
        <v>-</v>
      </c>
      <c r="JV57" s="56" t="str">
        <f t="shared" si="129"/>
        <v>-</v>
      </c>
      <c r="JW57" s="56" t="str">
        <f t="shared" si="130"/>
        <v>-</v>
      </c>
      <c r="JX57" s="56" t="str">
        <f t="shared" si="131"/>
        <v>-</v>
      </c>
      <c r="JY57" s="56" t="str">
        <f t="shared" si="132"/>
        <v>-</v>
      </c>
      <c r="JZ57" s="56" t="str">
        <f t="shared" si="133"/>
        <v>-</v>
      </c>
      <c r="KA57" s="444" t="s">
        <v>1247</v>
      </c>
      <c r="KB57" s="360">
        <f>IF(ISNUMBER(INDEX($EQ$15:$GK$521,$B57,EO$11)),MAX(KB$14:KB56)+1,0)</f>
        <v>0</v>
      </c>
      <c r="KC57" s="360" t="str">
        <f t="shared" si="249"/>
        <v/>
      </c>
      <c r="KD57" s="373" t="s">
        <v>2</v>
      </c>
      <c r="KE57" s="391" t="str">
        <f t="shared" si="259"/>
        <v/>
      </c>
      <c r="KF57" s="302" t="str">
        <f t="shared" si="260"/>
        <v/>
      </c>
      <c r="KG57" s="69"/>
      <c r="KH57" s="391" t="str">
        <f t="shared" si="261"/>
        <v/>
      </c>
      <c r="KI57" s="302" t="str">
        <f t="shared" si="262"/>
        <v/>
      </c>
      <c r="KJ57" s="69"/>
      <c r="KK57" s="391" t="str">
        <f t="shared" si="263"/>
        <v/>
      </c>
      <c r="KL57" s="302" t="str">
        <f t="shared" si="264"/>
        <v/>
      </c>
      <c r="KM57" s="69"/>
      <c r="KN57" s="391" t="str">
        <f t="shared" si="265"/>
        <v/>
      </c>
      <c r="KO57" s="302" t="str">
        <f t="shared" si="266"/>
        <v/>
      </c>
      <c r="KP57" s="69"/>
      <c r="KQ57" s="391" t="str">
        <f t="shared" si="267"/>
        <v/>
      </c>
      <c r="KR57" s="302" t="str">
        <f t="shared" si="143"/>
        <v/>
      </c>
      <c r="KS57" s="69"/>
      <c r="KT57" s="391" t="str">
        <f t="shared" si="268"/>
        <v/>
      </c>
      <c r="KU57" s="302" t="str">
        <f t="shared" si="145"/>
        <v/>
      </c>
      <c r="KV57" s="69"/>
      <c r="KW57" s="391" t="str">
        <f t="shared" si="269"/>
        <v/>
      </c>
      <c r="KX57" s="302" t="str">
        <f t="shared" si="147"/>
        <v/>
      </c>
      <c r="KY57" s="69"/>
      <c r="KZ57" s="283" t="str">
        <f t="shared" si="148"/>
        <v/>
      </c>
      <c r="LA57" s="26"/>
      <c r="LB57" s="305"/>
      <c r="LC57" s="306"/>
      <c r="LD57" s="305"/>
      <c r="LE57" s="313"/>
      <c r="LF57" s="313"/>
      <c r="LG57" s="305"/>
      <c r="LH57" s="305"/>
      <c r="LI57" s="306"/>
      <c r="LJ57" s="306"/>
      <c r="LK57" s="306"/>
      <c r="LL57" s="306"/>
      <c r="LM57" s="306"/>
      <c r="LN57" s="63"/>
      <c r="LO57" s="251">
        <f t="shared" si="149"/>
        <v>0</v>
      </c>
      <c r="LP57" s="251">
        <f t="shared" si="150"/>
        <v>0</v>
      </c>
      <c r="LQ57" s="251">
        <f t="shared" si="151"/>
        <v>0</v>
      </c>
      <c r="LR57" s="251">
        <f t="shared" si="152"/>
        <v>0</v>
      </c>
      <c r="LS57" s="251">
        <f t="shared" si="153"/>
        <v>0</v>
      </c>
      <c r="LT57" s="251">
        <f t="shared" si="154"/>
        <v>0</v>
      </c>
      <c r="LU57" s="251">
        <f t="shared" si="155"/>
        <v>0</v>
      </c>
      <c r="LV57" s="251">
        <f t="shared" si="156"/>
        <v>0</v>
      </c>
      <c r="LW57" s="251">
        <f t="shared" si="157"/>
        <v>0</v>
      </c>
      <c r="LX57" s="251">
        <f t="shared" si="158"/>
        <v>0</v>
      </c>
      <c r="LY57" s="251">
        <f t="shared" si="159"/>
        <v>0</v>
      </c>
      <c r="LZ57" s="251">
        <f t="shared" si="160"/>
        <v>0</v>
      </c>
      <c r="MA57" s="63">
        <f t="shared" si="161"/>
        <v>2</v>
      </c>
      <c r="MB57" s="63">
        <f t="shared" si="162"/>
        <v>0</v>
      </c>
      <c r="MC57" s="63">
        <f t="shared" si="251"/>
        <v>43</v>
      </c>
      <c r="MD57" s="63">
        <f t="shared" si="250"/>
        <v>12</v>
      </c>
      <c r="ME57" s="63" t="str">
        <f t="shared" si="163"/>
        <v>perched</v>
      </c>
      <c r="MF57" s="315">
        <f t="shared" si="164"/>
        <v>291</v>
      </c>
      <c r="MG57" s="315">
        <f>IF(ISNUMBER(MATCH(EO57,$ME$15:$ME$520,0)),0,MAX(MG$14:MG56)+1)</f>
        <v>0</v>
      </c>
      <c r="MH57" s="315" t="str">
        <f t="shared" si="165"/>
        <v/>
      </c>
      <c r="MI57" s="367">
        <f t="shared" si="270"/>
        <v>43</v>
      </c>
      <c r="MJ57" s="341"/>
      <c r="MK57" s="342" t="str">
        <f t="shared" si="271"/>
        <v>see</v>
      </c>
      <c r="ML57" s="456" t="s">
        <v>635</v>
      </c>
      <c r="MM57" s="316"/>
      <c r="MN57" s="26" t="str">
        <f>IF(IF(ISNUMBER(SEARCH("flopy",MP57))=TRUE,1,0)=1,MAX(MN$15:MN56)+1,"")</f>
        <v/>
      </c>
      <c r="MO57" s="238"/>
      <c r="MP57" s="411"/>
      <c r="MQ57" s="26">
        <f>IF(IF(ISNUMBER(SEARCH("flopy",MS57))=TRUE,1,0)=1,MAX(MQ$15:MQ56)+1,"")</f>
        <v>42</v>
      </c>
      <c r="MR57" s="238"/>
      <c r="MS57" s="411" t="s">
        <v>990</v>
      </c>
      <c r="MT57" s="59"/>
      <c r="MU57" s="26" t="str">
        <f>IF(IF(ISNUMBER(SEARCH("flopy",MW57))=TRUE,1,0)=1,MAX(MU$15:MU56)+1,"")</f>
        <v/>
      </c>
      <c r="MV57" s="238" t="str">
        <f t="shared" si="252"/>
        <v/>
      </c>
      <c r="MW57" s="59"/>
      <c r="MX57" s="59"/>
      <c r="MY57" s="59"/>
      <c r="MZ57" s="59"/>
      <c r="NA57" s="59"/>
      <c r="NB57" s="26" t="s">
        <v>2</v>
      </c>
      <c r="NC57" s="59"/>
      <c r="ND57" s="59"/>
      <c r="NE57" s="59"/>
      <c r="NF57" s="59"/>
      <c r="NG57" s="59"/>
      <c r="NH57" s="59"/>
      <c r="NI57" s="59"/>
      <c r="NJ57" s="59"/>
      <c r="NK57" s="26" t="s">
        <v>2</v>
      </c>
      <c r="NL57" s="453" t="s">
        <v>103</v>
      </c>
      <c r="NM57" s="307" t="s">
        <v>2</v>
      </c>
      <c r="NN57" s="59"/>
      <c r="NO57" s="203"/>
      <c r="NP57" s="203"/>
      <c r="NQ57" s="203"/>
      <c r="NR57" s="18"/>
      <c r="NS57" s="18"/>
      <c r="NT57" s="18"/>
      <c r="NU57" s="18"/>
      <c r="NV57" s="18"/>
      <c r="NW57" s="18"/>
      <c r="NX57" s="18"/>
      <c r="NY57" s="18"/>
      <c r="NZ57" s="18"/>
      <c r="OA57" s="18"/>
      <c r="OB57" s="18"/>
      <c r="OC57" s="18"/>
      <c r="OD57" s="81"/>
      <c r="OE57" s="172">
        <v>2.9813654915267831</v>
      </c>
      <c r="OF57" s="111">
        <v>840.8</v>
      </c>
      <c r="OG57" s="112">
        <v>840.76671713116764</v>
      </c>
      <c r="OH57" s="102">
        <v>2.9999902248382999</v>
      </c>
      <c r="OI57" s="115">
        <v>840.1558</v>
      </c>
      <c r="OJ57" s="131">
        <v>52</v>
      </c>
      <c r="OK57" s="162">
        <v>2.9813700000000001</v>
      </c>
      <c r="OL57" s="123">
        <v>840.6</v>
      </c>
      <c r="OM57" s="168"/>
      <c r="ON57" s="127"/>
      <c r="OO57" s="108"/>
      <c r="OP57" s="108"/>
      <c r="OQ57" s="136"/>
      <c r="OR57" s="110">
        <f t="shared" si="253"/>
        <v>2.9813700000000001</v>
      </c>
      <c r="OS57" s="109">
        <f t="shared" si="258"/>
        <v>2.9813700000000001</v>
      </c>
      <c r="OT57" s="110">
        <v>2.9813654915267831</v>
      </c>
      <c r="OU57" s="143">
        <f t="shared" si="254"/>
        <v>2.9813700000000001</v>
      </c>
      <c r="OV57" s="143">
        <f t="shared" si="255"/>
        <v>71.552880000000002</v>
      </c>
      <c r="OW57" s="143">
        <f t="shared" si="256"/>
        <v>4293.1728000000003</v>
      </c>
      <c r="OX57" s="143">
        <f t="shared" si="257"/>
        <v>71.552880000000002</v>
      </c>
      <c r="OY57" s="81"/>
      <c r="OZ57" s="59"/>
      <c r="PA57" s="251" t="str">
        <f t="shared" si="168"/>
        <v/>
      </c>
      <c r="PB57" s="251" t="str">
        <f t="shared" si="169"/>
        <v/>
      </c>
      <c r="PC57" s="251" t="str">
        <f t="shared" si="170"/>
        <v/>
      </c>
      <c r="PD57" s="251" t="str">
        <f t="shared" si="171"/>
        <v/>
      </c>
      <c r="PE57" s="251" t="str">
        <f t="shared" si="172"/>
        <v/>
      </c>
      <c r="PF57" s="251" t="str">
        <f t="shared" si="173"/>
        <v/>
      </c>
      <c r="PG57" s="251" t="str">
        <f t="shared" si="174"/>
        <v/>
      </c>
      <c r="PH57" s="251" t="str">
        <f t="shared" si="175"/>
        <v/>
      </c>
      <c r="PI57" s="251" t="str">
        <f t="shared" si="176"/>
        <v/>
      </c>
      <c r="PJ57" s="251" t="str">
        <f t="shared" si="177"/>
        <v/>
      </c>
      <c r="PK57" s="251" t="str">
        <f t="shared" si="178"/>
        <v/>
      </c>
      <c r="PL57" s="251" t="str">
        <f t="shared" si="179"/>
        <v/>
      </c>
      <c r="PM57" s="251" t="str">
        <f t="shared" si="180"/>
        <v>perched</v>
      </c>
      <c r="PN57" s="251" t="str">
        <f t="shared" si="181"/>
        <v>perched</v>
      </c>
      <c r="PO57" s="251" t="str">
        <f t="shared" si="182"/>
        <v/>
      </c>
      <c r="PP57" s="251" t="str">
        <f t="shared" si="183"/>
        <v>perched</v>
      </c>
      <c r="PQ57" s="251" t="str">
        <f t="shared" si="184"/>
        <v/>
      </c>
      <c r="PR57" s="251" t="str">
        <f t="shared" si="185"/>
        <v/>
      </c>
      <c r="PS57" s="251" t="str">
        <f t="shared" si="186"/>
        <v/>
      </c>
      <c r="PT57" s="251" t="str">
        <f t="shared" si="187"/>
        <v/>
      </c>
      <c r="PU57" s="251" t="str">
        <f t="shared" si="188"/>
        <v/>
      </c>
      <c r="PV57" s="251" t="str">
        <f t="shared" si="189"/>
        <v/>
      </c>
      <c r="PW57" s="251" t="str">
        <f t="shared" si="190"/>
        <v/>
      </c>
      <c r="PX57" s="251" t="str">
        <f t="shared" si="191"/>
        <v/>
      </c>
      <c r="PY57" s="251" t="str">
        <f t="shared" si="192"/>
        <v/>
      </c>
      <c r="PZ57" s="251" t="str">
        <f t="shared" si="193"/>
        <v/>
      </c>
      <c r="QA57" s="251" t="str">
        <f t="shared" si="194"/>
        <v/>
      </c>
      <c r="QB57" s="251" t="str">
        <f t="shared" si="195"/>
        <v/>
      </c>
      <c r="QC57" s="251" t="str">
        <f t="shared" si="196"/>
        <v/>
      </c>
      <c r="QD57" s="251" t="str">
        <f t="shared" si="197"/>
        <v/>
      </c>
      <c r="QE57" s="251" t="str">
        <f t="shared" si="198"/>
        <v/>
      </c>
      <c r="QF57" s="63">
        <f t="shared" si="199"/>
        <v>3</v>
      </c>
      <c r="QG57" s="26" t="s">
        <v>2</v>
      </c>
      <c r="QH57" s="59"/>
      <c r="QI57" s="59"/>
      <c r="QJ57" s="59"/>
      <c r="QK57" s="59"/>
      <c r="QL57" s="59"/>
      <c r="QM57" s="59"/>
      <c r="QN57" s="59"/>
    </row>
    <row r="58" spans="1:456" s="3" customFormat="1" ht="6" customHeight="1" x14ac:dyDescent="0.25">
      <c r="A58" s="68"/>
      <c r="B58" s="447">
        <f t="shared" si="43"/>
        <v>44</v>
      </c>
      <c r="C58" s="73" t="s">
        <v>1235</v>
      </c>
      <c r="D58" s="389" t="s">
        <v>883</v>
      </c>
      <c r="E58" s="59"/>
      <c r="F58" s="229"/>
      <c r="G58" s="295" t="s">
        <v>15</v>
      </c>
      <c r="H58" s="295">
        <v>200</v>
      </c>
      <c r="I58" s="229"/>
      <c r="J58" s="295" t="s">
        <v>72</v>
      </c>
      <c r="K58" s="295">
        <v>0.16</v>
      </c>
      <c r="L58" s="229"/>
      <c r="M58" s="295" t="s">
        <v>20</v>
      </c>
      <c r="N58" s="295">
        <v>0</v>
      </c>
      <c r="O58" s="229"/>
      <c r="P58" s="295" t="s">
        <v>14</v>
      </c>
      <c r="Q58" s="295">
        <v>1</v>
      </c>
      <c r="R58" s="229"/>
      <c r="S58" s="230"/>
      <c r="T58" s="231"/>
      <c r="U58" s="229"/>
      <c r="V58" s="230"/>
      <c r="W58" s="231"/>
      <c r="X58" s="229"/>
      <c r="Y58" s="230"/>
      <c r="Z58" s="231"/>
      <c r="AA58" s="229"/>
      <c r="AB58" s="295" t="s">
        <v>87</v>
      </c>
      <c r="AC58" s="295">
        <v>1</v>
      </c>
      <c r="AD58" s="229"/>
      <c r="AE58" s="295"/>
      <c r="AF58" s="295"/>
      <c r="AG58" s="229"/>
      <c r="AH58" s="295" t="s">
        <v>88</v>
      </c>
      <c r="AI58" s="295">
        <v>3</v>
      </c>
      <c r="AJ58" s="229"/>
      <c r="AK58" s="295"/>
      <c r="AL58" s="295"/>
      <c r="AM58" s="229"/>
      <c r="AN58" s="295" t="s">
        <v>23</v>
      </c>
      <c r="AO58" s="295" t="s">
        <v>17</v>
      </c>
      <c r="AP58" s="243"/>
      <c r="AQ58" s="295" t="s">
        <v>210</v>
      </c>
      <c r="AR58" s="290" t="s">
        <v>644</v>
      </c>
      <c r="AS58" s="243"/>
      <c r="AT58" s="295" t="s">
        <v>210</v>
      </c>
      <c r="AU58" s="290" t="s">
        <v>644</v>
      </c>
      <c r="AV58" s="229"/>
      <c r="AW58" s="295" t="s">
        <v>210</v>
      </c>
      <c r="AX58" s="290" t="s">
        <v>644</v>
      </c>
      <c r="AY58" s="229"/>
      <c r="AZ58" s="230" t="s">
        <v>210</v>
      </c>
      <c r="BA58" s="231" t="s">
        <v>644</v>
      </c>
      <c r="BB58" s="229"/>
      <c r="BC58" s="230"/>
      <c r="BD58" s="231"/>
      <c r="BE58" s="229"/>
      <c r="BF58" s="295" t="s">
        <v>671</v>
      </c>
      <c r="BG58" s="295" t="s">
        <v>728</v>
      </c>
      <c r="BH58" s="229"/>
      <c r="BI58" s="295" t="s">
        <v>620</v>
      </c>
      <c r="BJ58" s="295" t="s">
        <v>728</v>
      </c>
      <c r="BK58" s="243"/>
      <c r="BL58" s="295" t="s">
        <v>1256</v>
      </c>
      <c r="BM58" s="429" t="s">
        <v>728</v>
      </c>
      <c r="BN58" s="243"/>
      <c r="BO58" s="295" t="s">
        <v>1256</v>
      </c>
      <c r="BP58" s="429" t="s">
        <v>728</v>
      </c>
      <c r="BQ58" s="229"/>
      <c r="BR58" s="295"/>
      <c r="BS58" s="295"/>
      <c r="BT58" s="243"/>
      <c r="BU58" s="295" t="s">
        <v>788</v>
      </c>
      <c r="BV58" s="290" t="s">
        <v>795</v>
      </c>
      <c r="BW58" s="243"/>
      <c r="BX58" s="295" t="s">
        <v>472</v>
      </c>
      <c r="BY58" s="290">
        <v>8</v>
      </c>
      <c r="BZ58" s="229"/>
      <c r="CA58" s="295"/>
      <c r="CB58" s="290"/>
      <c r="CC58" s="229"/>
      <c r="CD58" s="230" t="s">
        <v>821</v>
      </c>
      <c r="CE58" s="351">
        <v>2</v>
      </c>
      <c r="CF58" s="331"/>
      <c r="CG58" s="230" t="s">
        <v>620</v>
      </c>
      <c r="CH58" s="354" t="s">
        <v>728</v>
      </c>
      <c r="CI58" s="229"/>
      <c r="CJ58" s="230" t="s">
        <v>620</v>
      </c>
      <c r="CK58" s="354" t="s">
        <v>728</v>
      </c>
      <c r="CL58" s="243"/>
      <c r="CM58" s="230" t="s">
        <v>620</v>
      </c>
      <c r="CN58" s="354" t="s">
        <v>728</v>
      </c>
      <c r="CO58" s="243"/>
      <c r="CP58" s="295" t="s">
        <v>620</v>
      </c>
      <c r="CQ58" s="429" t="s">
        <v>728</v>
      </c>
      <c r="CR58" s="331"/>
      <c r="CS58" s="332"/>
      <c r="CT58" s="333"/>
      <c r="CU58" s="229"/>
      <c r="CV58" s="230"/>
      <c r="CW58" s="231"/>
      <c r="CX58" s="331"/>
      <c r="CY58" s="332"/>
      <c r="CZ58" s="333"/>
      <c r="DA58" s="331"/>
      <c r="DB58" s="332"/>
      <c r="DC58" s="333"/>
      <c r="DD58" s="331"/>
      <c r="DE58" s="332"/>
      <c r="DF58" s="333"/>
      <c r="DG58" s="331"/>
      <c r="DH58" s="332"/>
      <c r="DI58" s="333"/>
      <c r="DJ58" s="229"/>
      <c r="DK58" s="230" t="s">
        <v>239</v>
      </c>
      <c r="DL58" s="231" t="s">
        <v>239</v>
      </c>
      <c r="DM58" s="229"/>
      <c r="DN58" s="230" t="s">
        <v>361</v>
      </c>
      <c r="DO58" s="231">
        <v>10</v>
      </c>
      <c r="DP58" s="439"/>
      <c r="DQ58" s="440"/>
      <c r="DR58" s="442"/>
      <c r="DS58" s="331"/>
      <c r="DT58" s="230" t="s">
        <v>1308</v>
      </c>
      <c r="DU58" s="231" t="s">
        <v>1293</v>
      </c>
      <c r="DV58" s="331"/>
      <c r="DW58" s="332"/>
      <c r="DX58" s="333"/>
      <c r="DY58" s="331"/>
      <c r="DZ58" s="332"/>
      <c r="EA58" s="333"/>
      <c r="EB58" s="331"/>
      <c r="EC58" s="332"/>
      <c r="ED58" s="333"/>
      <c r="EE58" s="331"/>
      <c r="EF58" s="332"/>
      <c r="EG58" s="333"/>
      <c r="EH58" s="229"/>
      <c r="EI58" s="230"/>
      <c r="EJ58" s="231"/>
      <c r="EK58" s="229"/>
      <c r="EL58" s="230"/>
      <c r="EM58" s="231"/>
      <c r="EN58" s="244"/>
      <c r="EO58" s="269" t="str">
        <f t="shared" si="44"/>
        <v/>
      </c>
      <c r="EP58" s="444" t="s">
        <v>1247</v>
      </c>
      <c r="EQ58" s="360" t="str">
        <f t="shared" si="200"/>
        <v/>
      </c>
      <c r="ER58" s="360" t="str">
        <f t="shared" si="201"/>
        <v/>
      </c>
      <c r="ES58" s="360" t="str">
        <f t="shared" si="202"/>
        <v/>
      </c>
      <c r="ET58" s="360" t="str">
        <f t="shared" si="203"/>
        <v/>
      </c>
      <c r="EU58" s="360" t="str">
        <f t="shared" si="204"/>
        <v/>
      </c>
      <c r="EV58" s="360" t="str">
        <f t="shared" si="205"/>
        <v/>
      </c>
      <c r="EW58" s="360" t="str">
        <f t="shared" si="206"/>
        <v/>
      </c>
      <c r="EX58" s="360" t="str">
        <f t="shared" si="207"/>
        <v/>
      </c>
      <c r="EY58" s="360" t="str">
        <f t="shared" si="208"/>
        <v/>
      </c>
      <c r="EZ58" s="360" t="str">
        <f t="shared" si="209"/>
        <v/>
      </c>
      <c r="FA58" s="360" t="str">
        <f t="shared" si="210"/>
        <v/>
      </c>
      <c r="FB58" s="360" t="str">
        <f t="shared" si="211"/>
        <v/>
      </c>
      <c r="FC58" s="360" t="str">
        <f t="shared" si="212"/>
        <v/>
      </c>
      <c r="FD58" s="360" t="str">
        <f t="shared" si="213"/>
        <v/>
      </c>
      <c r="FE58" s="360" t="str">
        <f t="shared" si="214"/>
        <v/>
      </c>
      <c r="FF58" s="360" t="str">
        <f t="shared" si="215"/>
        <v/>
      </c>
      <c r="FG58" s="360" t="str">
        <f t="shared" si="216"/>
        <v/>
      </c>
      <c r="FH58" s="360" t="str">
        <f t="shared" si="217"/>
        <v/>
      </c>
      <c r="FI58" s="360" t="str">
        <f t="shared" si="218"/>
        <v/>
      </c>
      <c r="FJ58" s="360" t="str">
        <f t="shared" si="219"/>
        <v/>
      </c>
      <c r="FK58" s="360" t="str">
        <f t="shared" si="220"/>
        <v/>
      </c>
      <c r="FL58" s="360" t="str">
        <f t="shared" si="221"/>
        <v/>
      </c>
      <c r="FM58" s="360" t="str">
        <f t="shared" si="222"/>
        <v/>
      </c>
      <c r="FN58" s="360" t="str">
        <f t="shared" si="223"/>
        <v/>
      </c>
      <c r="FO58" s="360" t="str">
        <f t="shared" si="224"/>
        <v/>
      </c>
      <c r="FP58" s="360" t="str">
        <f t="shared" si="225"/>
        <v/>
      </c>
      <c r="FQ58" s="360" t="str">
        <f t="shared" si="226"/>
        <v/>
      </c>
      <c r="FR58" s="360" t="str">
        <f t="shared" si="227"/>
        <v/>
      </c>
      <c r="FS58" s="360" t="str">
        <f t="shared" si="228"/>
        <v/>
      </c>
      <c r="FT58" s="360" t="str">
        <f t="shared" si="45"/>
        <v/>
      </c>
      <c r="FU58" s="360" t="str">
        <f t="shared" si="229"/>
        <v/>
      </c>
      <c r="FV58" s="360" t="str">
        <f t="shared" si="230"/>
        <v/>
      </c>
      <c r="FW58" s="360" t="str">
        <f t="shared" si="231"/>
        <v/>
      </c>
      <c r="FX58" s="360" t="str">
        <f t="shared" si="232"/>
        <v/>
      </c>
      <c r="FY58" s="360" t="str">
        <f t="shared" si="233"/>
        <v/>
      </c>
      <c r="FZ58" s="360" t="str">
        <f t="shared" si="234"/>
        <v/>
      </c>
      <c r="GA58" s="360" t="str">
        <f t="shared" si="235"/>
        <v/>
      </c>
      <c r="GB58" s="360" t="str">
        <f t="shared" si="236"/>
        <v/>
      </c>
      <c r="GC58" s="360" t="str">
        <f t="shared" si="237"/>
        <v/>
      </c>
      <c r="GD58" s="360" t="str">
        <f t="shared" si="238"/>
        <v/>
      </c>
      <c r="GE58" s="360" t="str">
        <f t="shared" si="239"/>
        <v/>
      </c>
      <c r="GF58" s="360" t="str">
        <f t="shared" si="240"/>
        <v/>
      </c>
      <c r="GG58" s="360" t="str">
        <f t="shared" si="241"/>
        <v/>
      </c>
      <c r="GH58" s="360" t="str">
        <f t="shared" si="242"/>
        <v/>
      </c>
      <c r="GI58" s="360" t="str">
        <f t="shared" si="243"/>
        <v/>
      </c>
      <c r="GJ58" s="360" t="str">
        <f t="shared" si="244"/>
        <v/>
      </c>
      <c r="GK58" s="444" t="s">
        <v>1247</v>
      </c>
      <c r="GL58" s="361" t="str">
        <f t="shared" si="46"/>
        <v>-</v>
      </c>
      <c r="GM58" s="361" t="str">
        <f t="shared" si="47"/>
        <v>-</v>
      </c>
      <c r="GN58" s="361" t="str">
        <f t="shared" si="48"/>
        <v>-</v>
      </c>
      <c r="GO58" s="361" t="str">
        <f t="shared" si="49"/>
        <v>-</v>
      </c>
      <c r="GP58" s="361" t="str">
        <f t="shared" si="50"/>
        <v>-</v>
      </c>
      <c r="GQ58" s="361" t="str">
        <f t="shared" si="51"/>
        <v>-</v>
      </c>
      <c r="GR58" s="361" t="str">
        <f t="shared" si="52"/>
        <v>-</v>
      </c>
      <c r="GS58" s="361" t="str">
        <f t="shared" si="53"/>
        <v>-</v>
      </c>
      <c r="GT58" s="361" t="str">
        <f t="shared" si="54"/>
        <v>-</v>
      </c>
      <c r="GU58" s="361" t="str">
        <f t="shared" si="55"/>
        <v>-</v>
      </c>
      <c r="GV58" s="361" t="str">
        <f t="shared" si="56"/>
        <v>-</v>
      </c>
      <c r="GW58" s="361" t="str">
        <f t="shared" si="57"/>
        <v>-</v>
      </c>
      <c r="GX58" s="361" t="str">
        <f t="shared" si="58"/>
        <v>-</v>
      </c>
      <c r="GY58" s="361" t="str">
        <f t="shared" si="59"/>
        <v>-</v>
      </c>
      <c r="GZ58" s="361" t="str">
        <f t="shared" si="60"/>
        <v>-</v>
      </c>
      <c r="HA58" s="361" t="str">
        <f t="shared" si="61"/>
        <v>-</v>
      </c>
      <c r="HB58" s="361" t="str">
        <f t="shared" si="62"/>
        <v>-</v>
      </c>
      <c r="HC58" s="361" t="str">
        <f t="shared" si="63"/>
        <v>-</v>
      </c>
      <c r="HD58" s="361" t="str">
        <f t="shared" si="64"/>
        <v>-</v>
      </c>
      <c r="HE58" s="361" t="str">
        <f t="shared" si="65"/>
        <v>-</v>
      </c>
      <c r="HF58" s="361" t="str">
        <f t="shared" si="66"/>
        <v>-</v>
      </c>
      <c r="HG58" s="361" t="str">
        <f t="shared" si="67"/>
        <v>-</v>
      </c>
      <c r="HH58" s="361" t="str">
        <f t="shared" si="68"/>
        <v>-</v>
      </c>
      <c r="HI58" s="361" t="str">
        <f t="shared" si="69"/>
        <v>-</v>
      </c>
      <c r="HJ58" s="361" t="str">
        <f t="shared" si="70"/>
        <v>-</v>
      </c>
      <c r="HK58" s="361" t="str">
        <f t="shared" si="71"/>
        <v>-</v>
      </c>
      <c r="HL58" s="361" t="str">
        <f t="shared" si="72"/>
        <v>-</v>
      </c>
      <c r="HM58" s="361" t="str">
        <f t="shared" si="73"/>
        <v>-</v>
      </c>
      <c r="HN58" s="361" t="str">
        <f t="shared" si="74"/>
        <v>-</v>
      </c>
      <c r="HO58" s="361" t="str">
        <f t="shared" si="75"/>
        <v>-</v>
      </c>
      <c r="HP58" s="361" t="str">
        <f t="shared" si="76"/>
        <v>-</v>
      </c>
      <c r="HQ58" s="361" t="str">
        <f t="shared" si="77"/>
        <v>-</v>
      </c>
      <c r="HR58" s="361" t="str">
        <f t="shared" si="78"/>
        <v>-</v>
      </c>
      <c r="HS58" s="361" t="str">
        <f t="shared" si="79"/>
        <v>-</v>
      </c>
      <c r="HT58" s="361" t="str">
        <f t="shared" si="80"/>
        <v>-</v>
      </c>
      <c r="HU58" s="361" t="str">
        <f t="shared" si="81"/>
        <v>-</v>
      </c>
      <c r="HV58" s="361" t="str">
        <f t="shared" si="82"/>
        <v>-</v>
      </c>
      <c r="HW58" s="361" t="str">
        <f t="shared" si="83"/>
        <v>-</v>
      </c>
      <c r="HX58" s="361" t="str">
        <f t="shared" si="84"/>
        <v>-</v>
      </c>
      <c r="HY58" s="361" t="str">
        <f t="shared" si="85"/>
        <v>-</v>
      </c>
      <c r="HZ58" s="361" t="str">
        <f t="shared" si="86"/>
        <v>-</v>
      </c>
      <c r="IA58" s="361" t="str">
        <f t="shared" si="87"/>
        <v>-</v>
      </c>
      <c r="IB58" s="361" t="str">
        <f t="shared" si="88"/>
        <v>-</v>
      </c>
      <c r="IC58" s="361" t="str">
        <f t="shared" si="89"/>
        <v>-</v>
      </c>
      <c r="ID58" s="361" t="str">
        <f t="shared" si="90"/>
        <v>-</v>
      </c>
      <c r="IE58" s="361" t="str">
        <f t="shared" si="91"/>
        <v>-</v>
      </c>
      <c r="IF58" s="444" t="s">
        <v>1247</v>
      </c>
      <c r="IG58" s="56" t="str">
        <f t="shared" si="245"/>
        <v>-</v>
      </c>
      <c r="IH58" s="56" t="str">
        <f t="shared" si="246"/>
        <v>-</v>
      </c>
      <c r="II58" s="56" t="str">
        <f t="shared" si="247"/>
        <v>-</v>
      </c>
      <c r="IJ58" s="56" t="str">
        <f t="shared" si="248"/>
        <v>-</v>
      </c>
      <c r="IK58" s="56" t="str">
        <f t="shared" si="92"/>
        <v>-</v>
      </c>
      <c r="IL58" s="56" t="str">
        <f t="shared" si="93"/>
        <v>-</v>
      </c>
      <c r="IM58" s="56" t="str">
        <f t="shared" si="94"/>
        <v>-</v>
      </c>
      <c r="IN58" s="56" t="str">
        <f t="shared" si="95"/>
        <v>-</v>
      </c>
      <c r="IO58" s="56" t="str">
        <f t="shared" si="96"/>
        <v>-</v>
      </c>
      <c r="IP58" s="56" t="str">
        <f t="shared" si="97"/>
        <v>-</v>
      </c>
      <c r="IQ58" s="56" t="str">
        <f t="shared" si="98"/>
        <v>-</v>
      </c>
      <c r="IR58" s="56" t="str">
        <f t="shared" si="99"/>
        <v>-</v>
      </c>
      <c r="IS58" s="56" t="str">
        <f t="shared" si="100"/>
        <v>-</v>
      </c>
      <c r="IT58" s="56" t="str">
        <f t="shared" si="101"/>
        <v>-</v>
      </c>
      <c r="IU58" s="56" t="str">
        <f t="shared" si="102"/>
        <v>-</v>
      </c>
      <c r="IV58" s="56" t="str">
        <f t="shared" si="103"/>
        <v>-</v>
      </c>
      <c r="IW58" s="56" t="str">
        <f t="shared" si="104"/>
        <v>-</v>
      </c>
      <c r="IX58" s="56" t="str">
        <f t="shared" si="105"/>
        <v>-</v>
      </c>
      <c r="IY58" s="56" t="str">
        <f t="shared" si="106"/>
        <v>-</v>
      </c>
      <c r="IZ58" s="56" t="str">
        <f t="shared" si="107"/>
        <v>-</v>
      </c>
      <c r="JA58" s="56" t="str">
        <f t="shared" si="108"/>
        <v>-</v>
      </c>
      <c r="JB58" s="56" t="str">
        <f t="shared" si="109"/>
        <v>-</v>
      </c>
      <c r="JC58" s="56" t="str">
        <f t="shared" si="110"/>
        <v>-</v>
      </c>
      <c r="JD58" s="56" t="str">
        <f t="shared" si="111"/>
        <v>-</v>
      </c>
      <c r="JE58" s="56" t="str">
        <f t="shared" si="112"/>
        <v>-</v>
      </c>
      <c r="JF58" s="56" t="str">
        <f t="shared" si="113"/>
        <v>-</v>
      </c>
      <c r="JG58" s="56" t="str">
        <f t="shared" si="114"/>
        <v>-</v>
      </c>
      <c r="JH58" s="56" t="str">
        <f t="shared" si="115"/>
        <v>-</v>
      </c>
      <c r="JI58" s="56" t="str">
        <f t="shared" si="116"/>
        <v>-</v>
      </c>
      <c r="JJ58" s="56" t="str">
        <f t="shared" si="117"/>
        <v>-</v>
      </c>
      <c r="JK58" s="56" t="str">
        <f t="shared" si="118"/>
        <v>-</v>
      </c>
      <c r="JL58" s="56" t="str">
        <f t="shared" si="119"/>
        <v>-</v>
      </c>
      <c r="JM58" s="56" t="str">
        <f t="shared" si="120"/>
        <v>-</v>
      </c>
      <c r="JN58" s="56" t="str">
        <f t="shared" si="121"/>
        <v>-</v>
      </c>
      <c r="JO58" s="56" t="str">
        <f t="shared" si="122"/>
        <v>-</v>
      </c>
      <c r="JP58" s="56" t="str">
        <f t="shared" si="123"/>
        <v>-</v>
      </c>
      <c r="JQ58" s="56" t="str">
        <f t="shared" si="124"/>
        <v>-</v>
      </c>
      <c r="JR58" s="56" t="str">
        <f t="shared" si="125"/>
        <v>-</v>
      </c>
      <c r="JS58" s="56" t="str">
        <f t="shared" si="126"/>
        <v>-</v>
      </c>
      <c r="JT58" s="56" t="str">
        <f t="shared" si="127"/>
        <v>-</v>
      </c>
      <c r="JU58" s="56" t="str">
        <f t="shared" si="128"/>
        <v>-</v>
      </c>
      <c r="JV58" s="56" t="str">
        <f t="shared" si="129"/>
        <v>-</v>
      </c>
      <c r="JW58" s="56" t="str">
        <f t="shared" si="130"/>
        <v>-</v>
      </c>
      <c r="JX58" s="56" t="str">
        <f t="shared" si="131"/>
        <v>-</v>
      </c>
      <c r="JY58" s="56" t="str">
        <f t="shared" si="132"/>
        <v>-</v>
      </c>
      <c r="JZ58" s="56" t="str">
        <f t="shared" si="133"/>
        <v>-</v>
      </c>
      <c r="KA58" s="444" t="s">
        <v>1247</v>
      </c>
      <c r="KB58" s="360">
        <f>IF(ISNUMBER(INDEX($EQ$15:$GK$521,$B58,EO$11)),MAX(KB$14:KB57)+1,0)</f>
        <v>0</v>
      </c>
      <c r="KC58" s="360" t="str">
        <f t="shared" si="249"/>
        <v/>
      </c>
      <c r="KD58" s="373" t="s">
        <v>2</v>
      </c>
      <c r="KE58" s="391" t="str">
        <f t="shared" si="259"/>
        <v/>
      </c>
      <c r="KF58" s="302" t="str">
        <f t="shared" si="260"/>
        <v/>
      </c>
      <c r="KG58" s="69"/>
      <c r="KH58" s="391" t="str">
        <f t="shared" si="261"/>
        <v/>
      </c>
      <c r="KI58" s="302" t="str">
        <f t="shared" si="262"/>
        <v/>
      </c>
      <c r="KJ58" s="69"/>
      <c r="KK58" s="391" t="str">
        <f t="shared" si="263"/>
        <v/>
      </c>
      <c r="KL58" s="302" t="str">
        <f t="shared" si="264"/>
        <v/>
      </c>
      <c r="KM58" s="69"/>
      <c r="KN58" s="391" t="str">
        <f t="shared" si="265"/>
        <v/>
      </c>
      <c r="KO58" s="302" t="str">
        <f t="shared" si="266"/>
        <v/>
      </c>
      <c r="KP58" s="69"/>
      <c r="KQ58" s="391" t="str">
        <f t="shared" si="267"/>
        <v/>
      </c>
      <c r="KR58" s="302" t="str">
        <f t="shared" si="143"/>
        <v/>
      </c>
      <c r="KS58" s="69"/>
      <c r="KT58" s="391" t="str">
        <f t="shared" si="268"/>
        <v/>
      </c>
      <c r="KU58" s="302" t="str">
        <f t="shared" si="145"/>
        <v/>
      </c>
      <c r="KV58" s="69"/>
      <c r="KW58" s="391" t="str">
        <f t="shared" si="269"/>
        <v/>
      </c>
      <c r="KX58" s="302" t="str">
        <f t="shared" si="147"/>
        <v/>
      </c>
      <c r="KY58" s="69"/>
      <c r="KZ58" s="283" t="str">
        <f t="shared" si="148"/>
        <v/>
      </c>
      <c r="LA58" s="26"/>
      <c r="LB58" s="305"/>
      <c r="LC58" s="306"/>
      <c r="LD58" s="305"/>
      <c r="LE58" s="313"/>
      <c r="LF58" s="313"/>
      <c r="LG58" s="305"/>
      <c r="LH58" s="305"/>
      <c r="LI58" s="306"/>
      <c r="LJ58" s="306"/>
      <c r="LK58" s="306"/>
      <c r="LL58" s="306"/>
      <c r="LM58" s="306"/>
      <c r="LN58" s="63"/>
      <c r="LO58" s="251">
        <f t="shared" si="149"/>
        <v>0</v>
      </c>
      <c r="LP58" s="251">
        <f t="shared" si="150"/>
        <v>0</v>
      </c>
      <c r="LQ58" s="251">
        <f t="shared" si="151"/>
        <v>0</v>
      </c>
      <c r="LR58" s="251">
        <f t="shared" si="152"/>
        <v>0</v>
      </c>
      <c r="LS58" s="251">
        <f t="shared" si="153"/>
        <v>0</v>
      </c>
      <c r="LT58" s="251">
        <f t="shared" si="154"/>
        <v>0</v>
      </c>
      <c r="LU58" s="251">
        <f t="shared" si="155"/>
        <v>0</v>
      </c>
      <c r="LV58" s="251">
        <f t="shared" si="156"/>
        <v>0</v>
      </c>
      <c r="LW58" s="251">
        <f t="shared" si="157"/>
        <v>0</v>
      </c>
      <c r="LX58" s="251">
        <f t="shared" si="158"/>
        <v>0</v>
      </c>
      <c r="LY58" s="251">
        <f t="shared" si="159"/>
        <v>0</v>
      </c>
      <c r="LZ58" s="251">
        <f t="shared" si="160"/>
        <v>0</v>
      </c>
      <c r="MA58" s="63">
        <f t="shared" si="161"/>
        <v>2</v>
      </c>
      <c r="MB58" s="63">
        <f t="shared" si="162"/>
        <v>0</v>
      </c>
      <c r="MC58" s="63">
        <f t="shared" si="251"/>
        <v>44</v>
      </c>
      <c r="MD58" s="63">
        <f t="shared" si="250"/>
        <v>13</v>
      </c>
      <c r="ME58" s="63" t="str">
        <f t="shared" si="163"/>
        <v>icelltype</v>
      </c>
      <c r="MF58" s="315">
        <f t="shared" si="164"/>
        <v>291</v>
      </c>
      <c r="MG58" s="315">
        <f>IF(ISNUMBER(MATCH(EO58,$ME$15:$ME$520,0)),0,MAX(MG$14:MG57)+1)</f>
        <v>0</v>
      </c>
      <c r="MH58" s="315" t="str">
        <f t="shared" si="165"/>
        <v/>
      </c>
      <c r="MI58" s="367">
        <f t="shared" si="270"/>
        <v>44</v>
      </c>
      <c r="MJ58" s="341"/>
      <c r="MK58" s="342" t="str">
        <f t="shared" si="271"/>
        <v>see</v>
      </c>
      <c r="ML58" s="456" t="s">
        <v>635</v>
      </c>
      <c r="MM58" s="316"/>
      <c r="MN58" s="26" t="str">
        <f>IF(IF(ISNUMBER(SEARCH("flopy",MP58))=TRUE,1,0)=1,MAX(MN$15:MN57)+1,"")</f>
        <v/>
      </c>
      <c r="MO58" s="238"/>
      <c r="MP58" s="411" t="s">
        <v>945</v>
      </c>
      <c r="MQ58" s="26">
        <f>IF(IF(ISNUMBER(SEARCH("flopy",MS58))=TRUE,1,0)=1,MAX(MQ$15:MQ57)+1,"")</f>
        <v>43</v>
      </c>
      <c r="MR58" s="238"/>
      <c r="MS58" s="411" t="s">
        <v>991</v>
      </c>
      <c r="MT58" s="59"/>
      <c r="MU58" s="26" t="str">
        <f>IF(IF(ISNUMBER(SEARCH("flopy",MW58))=TRUE,1,0)=1,MAX(MU$15:MU57)+1,"")</f>
        <v/>
      </c>
      <c r="MV58" s="238" t="str">
        <f t="shared" si="252"/>
        <v/>
      </c>
      <c r="MW58" s="59"/>
      <c r="MX58" s="59"/>
      <c r="MY58" s="59"/>
      <c r="MZ58" s="59"/>
      <c r="NA58" s="59"/>
      <c r="NB58" s="26" t="s">
        <v>2</v>
      </c>
      <c r="NC58" s="59"/>
      <c r="ND58" s="59"/>
      <c r="NE58" s="59"/>
      <c r="NF58" s="59"/>
      <c r="NG58" s="59"/>
      <c r="NH58" s="59"/>
      <c r="NI58" s="59"/>
      <c r="NJ58" s="59"/>
      <c r="NK58" s="26" t="s">
        <v>2</v>
      </c>
      <c r="NL58" s="453" t="s">
        <v>517</v>
      </c>
      <c r="NM58" s="307" t="s">
        <v>2</v>
      </c>
      <c r="NN58" s="59"/>
      <c r="NO58" s="203"/>
      <c r="NP58" s="203"/>
      <c r="NQ58" s="203"/>
      <c r="NR58" s="18"/>
      <c r="NS58" s="18"/>
      <c r="NT58" s="18"/>
      <c r="NU58" s="18"/>
      <c r="NV58" s="18"/>
      <c r="NW58" s="18"/>
      <c r="NX58" s="18"/>
      <c r="NY58" s="18"/>
      <c r="NZ58" s="18"/>
      <c r="OA58" s="18"/>
      <c r="OB58" s="18"/>
      <c r="OC58" s="18"/>
      <c r="OD58" s="81"/>
      <c r="OE58" s="163"/>
      <c r="OF58" s="90"/>
      <c r="OG58" s="90"/>
      <c r="OH58" s="90"/>
      <c r="OI58" s="90"/>
      <c r="OJ58" s="171"/>
      <c r="OK58" s="163"/>
      <c r="OL58" s="117"/>
      <c r="OM58" s="163"/>
      <c r="ON58" s="117"/>
      <c r="OO58" s="90"/>
      <c r="OP58" s="90"/>
      <c r="OQ58" s="117"/>
      <c r="OR58" s="90"/>
      <c r="OS58" s="90"/>
      <c r="OT58" s="90"/>
      <c r="OU58" s="143" t="str">
        <f t="shared" si="254"/>
        <v/>
      </c>
      <c r="OV58" s="143" t="str">
        <f t="shared" si="255"/>
        <v/>
      </c>
      <c r="OW58" s="143" t="str">
        <f t="shared" si="256"/>
        <v/>
      </c>
      <c r="OX58" s="143" t="str">
        <f t="shared" si="257"/>
        <v/>
      </c>
      <c r="OY58" s="81"/>
      <c r="OZ58" s="59"/>
      <c r="PA58" s="251" t="str">
        <f t="shared" si="168"/>
        <v>icelltype</v>
      </c>
      <c r="PB58" s="251" t="str">
        <f t="shared" si="169"/>
        <v>icelltype</v>
      </c>
      <c r="PC58" s="251" t="str">
        <f t="shared" si="170"/>
        <v>icelltype</v>
      </c>
      <c r="PD58" s="251" t="str">
        <f t="shared" si="171"/>
        <v>icelltype</v>
      </c>
      <c r="PE58" s="251" t="str">
        <f t="shared" si="172"/>
        <v/>
      </c>
      <c r="PF58" s="251" t="str">
        <f t="shared" si="173"/>
        <v/>
      </c>
      <c r="PG58" s="251" t="str">
        <f t="shared" si="174"/>
        <v/>
      </c>
      <c r="PH58" s="251" t="str">
        <f t="shared" si="175"/>
        <v>icelltype</v>
      </c>
      <c r="PI58" s="251" t="str">
        <f t="shared" si="176"/>
        <v/>
      </c>
      <c r="PJ58" s="251" t="str">
        <f t="shared" si="177"/>
        <v>icelltype</v>
      </c>
      <c r="PK58" s="251" t="str">
        <f t="shared" si="178"/>
        <v/>
      </c>
      <c r="PL58" s="251" t="str">
        <f t="shared" si="179"/>
        <v/>
      </c>
      <c r="PM58" s="251" t="str">
        <f t="shared" si="180"/>
        <v/>
      </c>
      <c r="PN58" s="251" t="str">
        <f t="shared" si="181"/>
        <v>icelltype</v>
      </c>
      <c r="PO58" s="251" t="str">
        <f t="shared" si="182"/>
        <v/>
      </c>
      <c r="PP58" s="251" t="str">
        <f t="shared" si="183"/>
        <v>icelltype</v>
      </c>
      <c r="PQ58" s="251" t="str">
        <f t="shared" si="184"/>
        <v>icelltype</v>
      </c>
      <c r="PR58" s="251" t="str">
        <f t="shared" si="185"/>
        <v>icelltype</v>
      </c>
      <c r="PS58" s="251" t="str">
        <f t="shared" si="186"/>
        <v>icelltype</v>
      </c>
      <c r="PT58" s="251" t="str">
        <f t="shared" si="187"/>
        <v/>
      </c>
      <c r="PU58" s="251" t="str">
        <f t="shared" si="188"/>
        <v/>
      </c>
      <c r="PV58" s="251" t="str">
        <f t="shared" si="189"/>
        <v/>
      </c>
      <c r="PW58" s="251" t="str">
        <f t="shared" si="190"/>
        <v/>
      </c>
      <c r="PX58" s="251" t="str">
        <f t="shared" si="191"/>
        <v/>
      </c>
      <c r="PY58" s="251" t="str">
        <f t="shared" si="192"/>
        <v/>
      </c>
      <c r="PZ58" s="251" t="str">
        <f t="shared" si="193"/>
        <v/>
      </c>
      <c r="QA58" s="251" t="str">
        <f t="shared" si="194"/>
        <v/>
      </c>
      <c r="QB58" s="251" t="str">
        <f t="shared" si="195"/>
        <v/>
      </c>
      <c r="QC58" s="251" t="str">
        <f t="shared" si="196"/>
        <v/>
      </c>
      <c r="QD58" s="251" t="str">
        <f t="shared" si="197"/>
        <v/>
      </c>
      <c r="QE58" s="251" t="str">
        <f t="shared" si="198"/>
        <v>icelltype</v>
      </c>
      <c r="QF58" s="63">
        <f t="shared" si="199"/>
        <v>11</v>
      </c>
      <c r="QG58" s="26" t="s">
        <v>2</v>
      </c>
      <c r="QH58" s="59"/>
      <c r="QI58" s="59"/>
      <c r="QJ58" s="59"/>
      <c r="QK58" s="59"/>
      <c r="QL58" s="59"/>
      <c r="QM58" s="59"/>
      <c r="QN58" s="59"/>
    </row>
    <row r="59" spans="1:456" ht="6" customHeight="1" x14ac:dyDescent="0.25">
      <c r="A59" s="68"/>
      <c r="B59" s="447">
        <f t="shared" si="43"/>
        <v>45</v>
      </c>
      <c r="C59" s="74" t="s">
        <v>1236</v>
      </c>
      <c r="D59" s="389" t="s">
        <v>883</v>
      </c>
      <c r="E59" s="59"/>
      <c r="F59" s="229"/>
      <c r="G59" s="295" t="s">
        <v>16</v>
      </c>
      <c r="H59" s="295">
        <v>300</v>
      </c>
      <c r="I59" s="229"/>
      <c r="J59" s="295" t="s">
        <v>73</v>
      </c>
      <c r="K59" s="295">
        <v>1E-8</v>
      </c>
      <c r="L59" s="229"/>
      <c r="M59" s="295" t="s">
        <v>18</v>
      </c>
      <c r="N59" s="295">
        <v>16</v>
      </c>
      <c r="O59" s="229"/>
      <c r="P59" s="295" t="s">
        <v>87</v>
      </c>
      <c r="Q59" s="295">
        <v>0.5</v>
      </c>
      <c r="R59" s="229"/>
      <c r="S59" s="230"/>
      <c r="T59" s="231"/>
      <c r="U59" s="229"/>
      <c r="V59" s="230"/>
      <c r="W59" s="231"/>
      <c r="X59" s="229"/>
      <c r="Y59" s="230"/>
      <c r="Z59" s="231"/>
      <c r="AA59" s="229"/>
      <c r="AB59" s="295" t="s">
        <v>88</v>
      </c>
      <c r="AC59" s="295">
        <v>3</v>
      </c>
      <c r="AD59" s="229"/>
      <c r="AE59" s="295"/>
      <c r="AF59" s="295"/>
      <c r="AG59" s="229"/>
      <c r="AH59" s="295" t="s">
        <v>89</v>
      </c>
      <c r="AI59" s="295">
        <v>0.5</v>
      </c>
      <c r="AJ59" s="229"/>
      <c r="AK59" s="295"/>
      <c r="AL59" s="295"/>
      <c r="AM59" s="229"/>
      <c r="AN59" s="295" t="s">
        <v>66</v>
      </c>
      <c r="AO59" s="295" t="s">
        <v>18</v>
      </c>
      <c r="AP59" s="243"/>
      <c r="AQ59" s="295" t="s">
        <v>649</v>
      </c>
      <c r="AR59" s="290" t="s">
        <v>644</v>
      </c>
      <c r="AS59" s="243"/>
      <c r="AT59" s="295" t="s">
        <v>649</v>
      </c>
      <c r="AU59" s="290" t="s">
        <v>644</v>
      </c>
      <c r="AV59" s="229"/>
      <c r="AW59" s="295" t="s">
        <v>649</v>
      </c>
      <c r="AX59" s="290" t="s">
        <v>644</v>
      </c>
      <c r="AY59" s="229"/>
      <c r="AZ59" s="230" t="s">
        <v>649</v>
      </c>
      <c r="BA59" s="231" t="s">
        <v>644</v>
      </c>
      <c r="BB59" s="229"/>
      <c r="BC59" s="230"/>
      <c r="BD59" s="231"/>
      <c r="BE59" s="229"/>
      <c r="BF59" s="295" t="s">
        <v>724</v>
      </c>
      <c r="BG59" s="295" t="s">
        <v>672</v>
      </c>
      <c r="BH59" s="229"/>
      <c r="BI59" s="295" t="s">
        <v>619</v>
      </c>
      <c r="BJ59" s="295" t="s">
        <v>728</v>
      </c>
      <c r="BK59" s="243"/>
      <c r="BL59" s="295" t="s">
        <v>593</v>
      </c>
      <c r="BM59" s="429" t="s">
        <v>728</v>
      </c>
      <c r="BN59" s="243"/>
      <c r="BO59" s="295" t="s">
        <v>593</v>
      </c>
      <c r="BP59" s="429" t="s">
        <v>728</v>
      </c>
      <c r="BQ59" s="229"/>
      <c r="BR59" s="295"/>
      <c r="BS59" s="295"/>
      <c r="BT59" s="243"/>
      <c r="BU59" s="295" t="s">
        <v>789</v>
      </c>
      <c r="BV59" s="290" t="s">
        <v>796</v>
      </c>
      <c r="BW59" s="243"/>
      <c r="BX59" s="295" t="s">
        <v>598</v>
      </c>
      <c r="BY59" s="290">
        <v>1E-3</v>
      </c>
      <c r="BZ59" s="229"/>
      <c r="CA59" s="295"/>
      <c r="CB59" s="290"/>
      <c r="CC59" s="229"/>
      <c r="CD59" s="230" t="s">
        <v>835</v>
      </c>
      <c r="CE59" s="351" t="s">
        <v>154</v>
      </c>
      <c r="CF59" s="331"/>
      <c r="CG59" s="230" t="s">
        <v>889</v>
      </c>
      <c r="CH59" s="354" t="s">
        <v>728</v>
      </c>
      <c r="CI59" s="229"/>
      <c r="CJ59" s="230" t="s">
        <v>889</v>
      </c>
      <c r="CK59" s="354" t="s">
        <v>728</v>
      </c>
      <c r="CL59" s="243"/>
      <c r="CM59" s="230" t="s">
        <v>889</v>
      </c>
      <c r="CN59" s="354" t="s">
        <v>728</v>
      </c>
      <c r="CO59" s="243"/>
      <c r="CP59" s="295" t="s">
        <v>593</v>
      </c>
      <c r="CQ59" s="429" t="s">
        <v>728</v>
      </c>
      <c r="CR59" s="331"/>
      <c r="CS59" s="332"/>
      <c r="CT59" s="333"/>
      <c r="CU59" s="229"/>
      <c r="CV59" s="230"/>
      <c r="CW59" s="231"/>
      <c r="CX59" s="331"/>
      <c r="CY59" s="332"/>
      <c r="CZ59" s="333"/>
      <c r="DA59" s="331"/>
      <c r="DB59" s="332"/>
      <c r="DC59" s="333"/>
      <c r="DD59" s="331"/>
      <c r="DE59" s="332"/>
      <c r="DF59" s="333"/>
      <c r="DG59" s="331"/>
      <c r="DH59" s="332"/>
      <c r="DI59" s="333"/>
      <c r="DJ59" s="229"/>
      <c r="DK59" s="230" t="s">
        <v>130</v>
      </c>
      <c r="DL59" s="231" t="s">
        <v>130</v>
      </c>
      <c r="DM59" s="229"/>
      <c r="DN59" s="230" t="s">
        <v>34</v>
      </c>
      <c r="DO59" s="231">
        <v>1</v>
      </c>
      <c r="DP59" s="439"/>
      <c r="DQ59" s="440"/>
      <c r="DR59" s="442"/>
      <c r="DS59" s="331"/>
      <c r="DT59" s="440" t="s">
        <v>1288</v>
      </c>
      <c r="DU59" s="231" t="s">
        <v>1293</v>
      </c>
      <c r="DV59" s="331"/>
      <c r="DW59" s="332"/>
      <c r="DX59" s="333"/>
      <c r="DY59" s="331"/>
      <c r="DZ59" s="332"/>
      <c r="EA59" s="333"/>
      <c r="EB59" s="331"/>
      <c r="EC59" s="332"/>
      <c r="ED59" s="333"/>
      <c r="EE59" s="331"/>
      <c r="EF59" s="332"/>
      <c r="EG59" s="333"/>
      <c r="EH59" s="229"/>
      <c r="EI59" s="230"/>
      <c r="EJ59" s="231"/>
      <c r="EK59" s="229"/>
      <c r="EL59" s="230"/>
      <c r="EM59" s="231"/>
      <c r="EN59" s="244"/>
      <c r="EO59" s="269" t="str">
        <f t="shared" si="44"/>
        <v/>
      </c>
      <c r="EP59" s="444" t="s">
        <v>1247</v>
      </c>
      <c r="EQ59" s="360" t="str">
        <f t="shared" si="200"/>
        <v/>
      </c>
      <c r="ER59" s="360" t="str">
        <f t="shared" si="201"/>
        <v/>
      </c>
      <c r="ES59" s="360" t="str">
        <f t="shared" si="202"/>
        <v/>
      </c>
      <c r="ET59" s="360" t="str">
        <f t="shared" si="203"/>
        <v/>
      </c>
      <c r="EU59" s="360" t="str">
        <f t="shared" si="204"/>
        <v/>
      </c>
      <c r="EV59" s="360" t="str">
        <f t="shared" si="205"/>
        <v/>
      </c>
      <c r="EW59" s="360" t="str">
        <f t="shared" si="206"/>
        <v/>
      </c>
      <c r="EX59" s="360" t="str">
        <f t="shared" si="207"/>
        <v/>
      </c>
      <c r="EY59" s="360" t="str">
        <f t="shared" si="208"/>
        <v/>
      </c>
      <c r="EZ59" s="360" t="str">
        <f t="shared" si="209"/>
        <v/>
      </c>
      <c r="FA59" s="360" t="str">
        <f t="shared" si="210"/>
        <v/>
      </c>
      <c r="FB59" s="360" t="str">
        <f t="shared" si="211"/>
        <v/>
      </c>
      <c r="FC59" s="360" t="str">
        <f t="shared" si="212"/>
        <v/>
      </c>
      <c r="FD59" s="360" t="str">
        <f t="shared" si="213"/>
        <v/>
      </c>
      <c r="FE59" s="360" t="str">
        <f t="shared" si="214"/>
        <v/>
      </c>
      <c r="FF59" s="360" t="str">
        <f t="shared" si="215"/>
        <v/>
      </c>
      <c r="FG59" s="360" t="str">
        <f t="shared" si="216"/>
        <v/>
      </c>
      <c r="FH59" s="360" t="str">
        <f t="shared" si="217"/>
        <v/>
      </c>
      <c r="FI59" s="360" t="str">
        <f t="shared" si="218"/>
        <v/>
      </c>
      <c r="FJ59" s="360">
        <f t="shared" si="219"/>
        <v>21</v>
      </c>
      <c r="FK59" s="360" t="str">
        <f t="shared" si="220"/>
        <v/>
      </c>
      <c r="FL59" s="360" t="str">
        <f t="shared" si="221"/>
        <v/>
      </c>
      <c r="FM59" s="360" t="str">
        <f t="shared" si="222"/>
        <v/>
      </c>
      <c r="FN59" s="360" t="str">
        <f t="shared" si="223"/>
        <v/>
      </c>
      <c r="FO59" s="360">
        <f t="shared" si="224"/>
        <v>13</v>
      </c>
      <c r="FP59" s="360">
        <f t="shared" si="225"/>
        <v>13</v>
      </c>
      <c r="FQ59" s="360">
        <f t="shared" si="226"/>
        <v>13</v>
      </c>
      <c r="FR59" s="360">
        <f t="shared" si="227"/>
        <v>13</v>
      </c>
      <c r="FS59" s="360">
        <f t="shared" si="228"/>
        <v>18</v>
      </c>
      <c r="FT59" s="360" t="str">
        <f t="shared" si="45"/>
        <v/>
      </c>
      <c r="FU59" s="360" t="str">
        <f t="shared" si="229"/>
        <v/>
      </c>
      <c r="FV59" s="360" t="str">
        <f t="shared" si="230"/>
        <v/>
      </c>
      <c r="FW59" s="360" t="str">
        <f t="shared" si="231"/>
        <v/>
      </c>
      <c r="FX59" s="360" t="str">
        <f t="shared" si="232"/>
        <v/>
      </c>
      <c r="FY59" s="360" t="str">
        <f t="shared" si="233"/>
        <v/>
      </c>
      <c r="FZ59" s="360" t="str">
        <f t="shared" si="234"/>
        <v/>
      </c>
      <c r="GA59" s="360" t="str">
        <f t="shared" si="235"/>
        <v/>
      </c>
      <c r="GB59" s="360" t="str">
        <f t="shared" si="236"/>
        <v/>
      </c>
      <c r="GC59" s="360">
        <f t="shared" si="237"/>
        <v>13</v>
      </c>
      <c r="GD59" s="360" t="str">
        <f t="shared" si="238"/>
        <v/>
      </c>
      <c r="GE59" s="360" t="str">
        <f t="shared" si="239"/>
        <v/>
      </c>
      <c r="GF59" s="360" t="str">
        <f t="shared" si="240"/>
        <v/>
      </c>
      <c r="GG59" s="360" t="str">
        <f t="shared" si="241"/>
        <v/>
      </c>
      <c r="GH59" s="360" t="str">
        <f t="shared" si="242"/>
        <v/>
      </c>
      <c r="GI59" s="360" t="str">
        <f t="shared" si="243"/>
        <v/>
      </c>
      <c r="GJ59" s="360" t="str">
        <f t="shared" si="244"/>
        <v/>
      </c>
      <c r="GK59" s="444" t="s">
        <v>1247</v>
      </c>
      <c r="GL59" s="361" t="str">
        <f t="shared" si="46"/>
        <v>-</v>
      </c>
      <c r="GM59" s="361" t="str">
        <f t="shared" si="47"/>
        <v>-</v>
      </c>
      <c r="GN59" s="361" t="str">
        <f t="shared" si="48"/>
        <v>-</v>
      </c>
      <c r="GO59" s="361" t="str">
        <f t="shared" si="49"/>
        <v>-</v>
      </c>
      <c r="GP59" s="361" t="str">
        <f t="shared" si="50"/>
        <v>-</v>
      </c>
      <c r="GQ59" s="361" t="str">
        <f t="shared" si="51"/>
        <v>-</v>
      </c>
      <c r="GR59" s="361" t="str">
        <f t="shared" si="52"/>
        <v>-</v>
      </c>
      <c r="GS59" s="361" t="str">
        <f t="shared" si="53"/>
        <v>-</v>
      </c>
      <c r="GT59" s="361" t="str">
        <f t="shared" si="54"/>
        <v>-</v>
      </c>
      <c r="GU59" s="361" t="str">
        <f t="shared" si="55"/>
        <v>-</v>
      </c>
      <c r="GV59" s="361" t="str">
        <f t="shared" si="56"/>
        <v>-</v>
      </c>
      <c r="GW59" s="361" t="str">
        <f t="shared" si="57"/>
        <v>-</v>
      </c>
      <c r="GX59" s="361" t="str">
        <f t="shared" si="58"/>
        <v>-</v>
      </c>
      <c r="GY59" s="361" t="str">
        <f t="shared" si="59"/>
        <v>-</v>
      </c>
      <c r="GZ59" s="361" t="str">
        <f t="shared" si="60"/>
        <v>-</v>
      </c>
      <c r="HA59" s="361" t="str">
        <f t="shared" si="61"/>
        <v>-</v>
      </c>
      <c r="HB59" s="361" t="str">
        <f t="shared" si="62"/>
        <v>-</v>
      </c>
      <c r="HC59" s="361" t="str">
        <f t="shared" si="63"/>
        <v>-</v>
      </c>
      <c r="HD59" s="361" t="str">
        <f t="shared" si="64"/>
        <v>-</v>
      </c>
      <c r="HE59" s="361" t="str">
        <f t="shared" si="65"/>
        <v>ka31</v>
      </c>
      <c r="HF59" s="361" t="str">
        <f t="shared" si="66"/>
        <v>-</v>
      </c>
      <c r="HG59" s="361" t="str">
        <f t="shared" si="67"/>
        <v>-</v>
      </c>
      <c r="HH59" s="361" t="str">
        <f t="shared" si="68"/>
        <v>-</v>
      </c>
      <c r="HI59" s="361" t="str">
        <f t="shared" si="69"/>
        <v>-</v>
      </c>
      <c r="HJ59" s="361" t="str">
        <f t="shared" si="70"/>
        <v>ka31</v>
      </c>
      <c r="HK59" s="361" t="str">
        <f t="shared" si="71"/>
        <v>ka31</v>
      </c>
      <c r="HL59" s="361" t="str">
        <f t="shared" si="72"/>
        <v>ka31</v>
      </c>
      <c r="HM59" s="361" t="str">
        <f t="shared" si="73"/>
        <v>ka31</v>
      </c>
      <c r="HN59" s="361" t="str">
        <f t="shared" si="74"/>
        <v>ka31</v>
      </c>
      <c r="HO59" s="361" t="str">
        <f t="shared" si="75"/>
        <v>-</v>
      </c>
      <c r="HP59" s="361" t="str">
        <f t="shared" si="76"/>
        <v>-</v>
      </c>
      <c r="HQ59" s="361" t="str">
        <f t="shared" si="77"/>
        <v>-</v>
      </c>
      <c r="HR59" s="361" t="str">
        <f t="shared" si="78"/>
        <v>-</v>
      </c>
      <c r="HS59" s="361" t="str">
        <f t="shared" si="79"/>
        <v>-</v>
      </c>
      <c r="HT59" s="361" t="str">
        <f t="shared" si="80"/>
        <v>-</v>
      </c>
      <c r="HU59" s="361" t="str">
        <f t="shared" si="81"/>
        <v>-</v>
      </c>
      <c r="HV59" s="361" t="str">
        <f t="shared" si="82"/>
        <v>-</v>
      </c>
      <c r="HW59" s="361" t="str">
        <f t="shared" si="83"/>
        <v>-</v>
      </c>
      <c r="HX59" s="361" t="str">
        <f t="shared" si="84"/>
        <v>ka31</v>
      </c>
      <c r="HY59" s="361" t="str">
        <f t="shared" si="85"/>
        <v>-</v>
      </c>
      <c r="HZ59" s="361" t="str">
        <f t="shared" si="86"/>
        <v>-</v>
      </c>
      <c r="IA59" s="361" t="str">
        <f t="shared" si="87"/>
        <v>-</v>
      </c>
      <c r="IB59" s="361" t="str">
        <f t="shared" si="88"/>
        <v>-</v>
      </c>
      <c r="IC59" s="361" t="str">
        <f t="shared" si="89"/>
        <v>-</v>
      </c>
      <c r="ID59" s="361" t="str">
        <f t="shared" si="90"/>
        <v>-</v>
      </c>
      <c r="IE59" s="361" t="str">
        <f t="shared" si="91"/>
        <v>-</v>
      </c>
      <c r="IF59" s="444" t="s">
        <v>1247</v>
      </c>
      <c r="IG59" s="56" t="str">
        <f t="shared" si="245"/>
        <v>-</v>
      </c>
      <c r="IH59" s="56" t="str">
        <f t="shared" si="246"/>
        <v>-</v>
      </c>
      <c r="II59" s="56" t="str">
        <f t="shared" si="247"/>
        <v>-</v>
      </c>
      <c r="IJ59" s="56" t="str">
        <f t="shared" si="248"/>
        <v>-</v>
      </c>
      <c r="IK59" s="56" t="str">
        <f t="shared" si="92"/>
        <v>-</v>
      </c>
      <c r="IL59" s="56" t="str">
        <f t="shared" si="93"/>
        <v>-</v>
      </c>
      <c r="IM59" s="56" t="str">
        <f t="shared" si="94"/>
        <v>-</v>
      </c>
      <c r="IN59" s="56" t="str">
        <f t="shared" si="95"/>
        <v>-</v>
      </c>
      <c r="IO59" s="56" t="str">
        <f t="shared" si="96"/>
        <v>-</v>
      </c>
      <c r="IP59" s="56" t="str">
        <f t="shared" si="97"/>
        <v>-</v>
      </c>
      <c r="IQ59" s="56" t="str">
        <f t="shared" si="98"/>
        <v>-</v>
      </c>
      <c r="IR59" s="56" t="str">
        <f t="shared" si="99"/>
        <v>-</v>
      </c>
      <c r="IS59" s="56" t="str">
        <f t="shared" si="100"/>
        <v>-</v>
      </c>
      <c r="IT59" s="56" t="str">
        <f t="shared" si="101"/>
        <v>-</v>
      </c>
      <c r="IU59" s="56" t="str">
        <f t="shared" si="102"/>
        <v>-</v>
      </c>
      <c r="IV59" s="56" t="str">
        <f t="shared" si="103"/>
        <v>-</v>
      </c>
      <c r="IW59" s="56" t="str">
        <f t="shared" si="104"/>
        <v>-</v>
      </c>
      <c r="IX59" s="56" t="str">
        <f t="shared" si="105"/>
        <v>-</v>
      </c>
      <c r="IY59" s="56" t="str">
        <f t="shared" si="106"/>
        <v>-</v>
      </c>
      <c r="IZ59" s="56">
        <f t="shared" si="107"/>
        <v>0.25</v>
      </c>
      <c r="JA59" s="56" t="str">
        <f t="shared" si="108"/>
        <v>-</v>
      </c>
      <c r="JB59" s="56" t="str">
        <f t="shared" si="109"/>
        <v>-</v>
      </c>
      <c r="JC59" s="56" t="str">
        <f t="shared" si="110"/>
        <v>-</v>
      </c>
      <c r="JD59" s="56" t="str">
        <f t="shared" si="111"/>
        <v>-</v>
      </c>
      <c r="JE59" s="56">
        <f t="shared" si="112"/>
        <v>1180</v>
      </c>
      <c r="JF59" s="56">
        <f t="shared" si="113"/>
        <v>30</v>
      </c>
      <c r="JG59" s="56">
        <f t="shared" si="114"/>
        <v>9.9999999999999998E-17</v>
      </c>
      <c r="JH59" s="56">
        <f t="shared" si="115"/>
        <v>9.9999999999999998E-17</v>
      </c>
      <c r="JI59" s="56">
        <f t="shared" si="116"/>
        <v>50</v>
      </c>
      <c r="JJ59" s="56" t="str">
        <f t="shared" si="117"/>
        <v>-</v>
      </c>
      <c r="JK59" s="56" t="str">
        <f t="shared" si="118"/>
        <v>-</v>
      </c>
      <c r="JL59" s="56" t="str">
        <f t="shared" si="119"/>
        <v>-</v>
      </c>
      <c r="JM59" s="56" t="str">
        <f t="shared" si="120"/>
        <v>-</v>
      </c>
      <c r="JN59" s="56" t="str">
        <f t="shared" si="121"/>
        <v>-</v>
      </c>
      <c r="JO59" s="56" t="str">
        <f t="shared" si="122"/>
        <v>-</v>
      </c>
      <c r="JP59" s="56" t="str">
        <f t="shared" si="123"/>
        <v>-</v>
      </c>
      <c r="JQ59" s="56" t="str">
        <f t="shared" si="124"/>
        <v>-</v>
      </c>
      <c r="JR59" s="56" t="str">
        <f t="shared" si="125"/>
        <v>-</v>
      </c>
      <c r="JS59" s="56">
        <f t="shared" si="126"/>
        <v>1</v>
      </c>
      <c r="JT59" s="56" t="str">
        <f t="shared" si="127"/>
        <v>-</v>
      </c>
      <c r="JU59" s="56" t="str">
        <f t="shared" si="128"/>
        <v>-</v>
      </c>
      <c r="JV59" s="56" t="str">
        <f t="shared" si="129"/>
        <v>-</v>
      </c>
      <c r="JW59" s="56" t="str">
        <f t="shared" si="130"/>
        <v>-</v>
      </c>
      <c r="JX59" s="56" t="str">
        <f t="shared" si="131"/>
        <v>-</v>
      </c>
      <c r="JY59" s="56" t="str">
        <f t="shared" si="132"/>
        <v>-</v>
      </c>
      <c r="JZ59" s="56" t="str">
        <f t="shared" si="133"/>
        <v>-</v>
      </c>
      <c r="KA59" s="444" t="s">
        <v>1247</v>
      </c>
      <c r="KB59" s="360">
        <f>IF(ISNUMBER(INDEX($EQ$15:$GK$521,$B59,EO$11)),MAX(KB$14:KB58)+1,0)</f>
        <v>0</v>
      </c>
      <c r="KC59" s="360" t="str">
        <f t="shared" si="249"/>
        <v/>
      </c>
      <c r="KD59" s="373" t="s">
        <v>2</v>
      </c>
      <c r="KE59" s="391" t="str">
        <f t="shared" si="259"/>
        <v/>
      </c>
      <c r="KF59" s="302" t="str">
        <f t="shared" si="260"/>
        <v/>
      </c>
      <c r="KG59" s="69"/>
      <c r="KH59" s="391" t="str">
        <f t="shared" si="261"/>
        <v/>
      </c>
      <c r="KI59" s="302" t="str">
        <f t="shared" si="262"/>
        <v/>
      </c>
      <c r="KJ59" s="69"/>
      <c r="KK59" s="391" t="str">
        <f t="shared" si="263"/>
        <v/>
      </c>
      <c r="KL59" s="302" t="str">
        <f t="shared" si="264"/>
        <v/>
      </c>
      <c r="KM59" s="69"/>
      <c r="KN59" s="391" t="str">
        <f t="shared" si="265"/>
        <v/>
      </c>
      <c r="KO59" s="302" t="str">
        <f t="shared" si="266"/>
        <v/>
      </c>
      <c r="KP59" s="69"/>
      <c r="KQ59" s="391" t="str">
        <f t="shared" si="267"/>
        <v/>
      </c>
      <c r="KR59" s="302" t="str">
        <f t="shared" si="143"/>
        <v/>
      </c>
      <c r="KS59" s="69"/>
      <c r="KT59" s="391" t="str">
        <f t="shared" si="268"/>
        <v/>
      </c>
      <c r="KU59" s="302" t="str">
        <f t="shared" si="145"/>
        <v/>
      </c>
      <c r="KV59" s="69"/>
      <c r="KW59" s="391" t="str">
        <f t="shared" si="269"/>
        <v/>
      </c>
      <c r="KX59" s="302" t="str">
        <f t="shared" si="147"/>
        <v/>
      </c>
      <c r="KY59" s="69"/>
      <c r="KZ59" s="283" t="str">
        <f t="shared" si="148"/>
        <v/>
      </c>
      <c r="LA59" s="26"/>
      <c r="LB59" s="305"/>
      <c r="LC59" s="306"/>
      <c r="LD59" s="305"/>
      <c r="LE59" s="313"/>
      <c r="LF59" s="313"/>
      <c r="LG59" s="305"/>
      <c r="LH59" s="305"/>
      <c r="LI59" s="306"/>
      <c r="LJ59" s="306"/>
      <c r="LK59" s="306"/>
      <c r="LL59" s="306"/>
      <c r="LM59" s="306"/>
      <c r="LN59" s="63"/>
      <c r="LO59" s="251">
        <f t="shared" si="149"/>
        <v>0</v>
      </c>
      <c r="LP59" s="251">
        <f t="shared" si="150"/>
        <v>0</v>
      </c>
      <c r="LQ59" s="251">
        <f t="shared" si="151"/>
        <v>0</v>
      </c>
      <c r="LR59" s="251">
        <f t="shared" si="152"/>
        <v>0</v>
      </c>
      <c r="LS59" s="251">
        <f t="shared" si="153"/>
        <v>0</v>
      </c>
      <c r="LT59" s="251">
        <f t="shared" si="154"/>
        <v>0</v>
      </c>
      <c r="LU59" s="251">
        <f t="shared" si="155"/>
        <v>0</v>
      </c>
      <c r="LV59" s="251">
        <f t="shared" si="156"/>
        <v>0</v>
      </c>
      <c r="LW59" s="251">
        <f t="shared" si="157"/>
        <v>0</v>
      </c>
      <c r="LX59" s="251">
        <f t="shared" si="158"/>
        <v>0</v>
      </c>
      <c r="LY59" s="251">
        <f t="shared" si="159"/>
        <v>0</v>
      </c>
      <c r="LZ59" s="251">
        <f t="shared" si="160"/>
        <v>0</v>
      </c>
      <c r="MA59" s="63">
        <f t="shared" si="161"/>
        <v>2</v>
      </c>
      <c r="MB59" s="63">
        <f t="shared" si="162"/>
        <v>0</v>
      </c>
      <c r="MC59" s="63">
        <f t="shared" si="251"/>
        <v>45</v>
      </c>
      <c r="MD59" s="63">
        <f t="shared" si="250"/>
        <v>14</v>
      </c>
      <c r="ME59" s="63" t="str">
        <f t="shared" si="163"/>
        <v>xt3doptions</v>
      </c>
      <c r="MF59" s="315">
        <f t="shared" si="164"/>
        <v>291</v>
      </c>
      <c r="MG59" s="315">
        <f>IF(ISNUMBER(MATCH(EO59,$ME$15:$ME$520,0)),0,MAX(MG$14:MG58)+1)</f>
        <v>0</v>
      </c>
      <c r="MH59" s="315" t="str">
        <f t="shared" si="165"/>
        <v/>
      </c>
      <c r="MI59" s="367">
        <f t="shared" si="270"/>
        <v>45</v>
      </c>
      <c r="MJ59" s="341"/>
      <c r="MK59" s="342" t="str">
        <f t="shared" si="271"/>
        <v>see</v>
      </c>
      <c r="ML59" s="456" t="s">
        <v>635</v>
      </c>
      <c r="MM59" s="316"/>
      <c r="MN59" s="26" t="str">
        <f>IF(IF(ISNUMBER(SEARCH("flopy",MP59))=TRUE,1,0)=1,MAX(MN$15:MN58)+1,"")</f>
        <v/>
      </c>
      <c r="MO59" s="238"/>
      <c r="MP59" s="411"/>
      <c r="MQ59" s="26">
        <f>IF(IF(ISNUMBER(SEARCH("flopy",MS59))=TRUE,1,0)=1,MAX(MQ$15:MQ58)+1,"")</f>
        <v>44</v>
      </c>
      <c r="MR59" s="238"/>
      <c r="MS59" s="411" t="s">
        <v>992</v>
      </c>
      <c r="MT59" s="59"/>
      <c r="MU59" s="26" t="str">
        <f>IF(IF(ISNUMBER(SEARCH("flopy",MW59))=TRUE,1,0)=1,MAX(MU$15:MU58)+1,"")</f>
        <v/>
      </c>
      <c r="MV59" s="238" t="str">
        <f t="shared" si="252"/>
        <v/>
      </c>
      <c r="MW59" s="59"/>
      <c r="MX59" s="59"/>
      <c r="MY59" s="59"/>
      <c r="MZ59" s="59"/>
      <c r="NA59" s="59"/>
      <c r="NB59" s="26" t="s">
        <v>2</v>
      </c>
      <c r="NC59" s="59"/>
      <c r="ND59" s="59"/>
      <c r="NE59" s="59"/>
      <c r="NF59" s="59"/>
      <c r="NG59" s="59"/>
      <c r="NH59" s="59"/>
      <c r="NI59" s="59"/>
      <c r="NJ59" s="59"/>
      <c r="NK59" s="26" t="s">
        <v>2</v>
      </c>
      <c r="NL59" s="453" t="s">
        <v>43</v>
      </c>
      <c r="NM59" s="307" t="s">
        <v>2</v>
      </c>
      <c r="NN59" s="59"/>
      <c r="NO59" s="203"/>
      <c r="NP59" s="203"/>
      <c r="NQ59" s="203"/>
      <c r="NR59" s="18"/>
      <c r="NS59" s="18"/>
      <c r="NT59" s="18"/>
      <c r="NU59" s="18"/>
      <c r="NV59" s="18"/>
      <c r="NW59" s="18"/>
      <c r="NX59" s="18"/>
      <c r="NY59" s="18"/>
      <c r="NZ59" s="18"/>
      <c r="OA59" s="18"/>
      <c r="OB59" s="18"/>
      <c r="OC59" s="18"/>
      <c r="OD59" s="81"/>
      <c r="OE59" s="163"/>
      <c r="OF59" s="90"/>
      <c r="OG59" s="90"/>
      <c r="OH59" s="90"/>
      <c r="OI59" s="90"/>
      <c r="OJ59" s="171"/>
      <c r="OK59" s="163"/>
      <c r="OL59" s="117"/>
      <c r="OM59" s="163"/>
      <c r="ON59" s="117"/>
      <c r="OO59" s="90"/>
      <c r="OP59" s="90"/>
      <c r="OQ59" s="117"/>
      <c r="OR59" s="90"/>
      <c r="OS59" s="90"/>
      <c r="OT59" s="90"/>
      <c r="OU59" s="143" t="str">
        <f t="shared" si="254"/>
        <v/>
      </c>
      <c r="OV59" s="143" t="str">
        <f t="shared" si="255"/>
        <v/>
      </c>
      <c r="OW59" s="143" t="str">
        <f t="shared" si="256"/>
        <v/>
      </c>
      <c r="OX59" s="143" t="str">
        <f t="shared" si="257"/>
        <v/>
      </c>
      <c r="OY59" s="81"/>
      <c r="OZ59" s="59"/>
      <c r="PA59" s="251" t="str">
        <f t="shared" si="168"/>
        <v/>
      </c>
      <c r="PB59" s="251" t="str">
        <f t="shared" si="169"/>
        <v/>
      </c>
      <c r="PC59" s="251" t="str">
        <f t="shared" si="170"/>
        <v/>
      </c>
      <c r="PD59" s="251" t="str">
        <f t="shared" si="171"/>
        <v/>
      </c>
      <c r="PE59" s="251" t="str">
        <f t="shared" si="172"/>
        <v/>
      </c>
      <c r="PF59" s="251" t="str">
        <f t="shared" si="173"/>
        <v/>
      </c>
      <c r="PG59" s="251" t="str">
        <f t="shared" si="174"/>
        <v/>
      </c>
      <c r="PH59" s="251" t="str">
        <f t="shared" si="175"/>
        <v/>
      </c>
      <c r="PI59" s="251" t="str">
        <f t="shared" si="176"/>
        <v/>
      </c>
      <c r="PJ59" s="251" t="str">
        <f t="shared" si="177"/>
        <v/>
      </c>
      <c r="PK59" s="251" t="str">
        <f t="shared" si="178"/>
        <v/>
      </c>
      <c r="PL59" s="251" t="str">
        <f t="shared" si="179"/>
        <v/>
      </c>
      <c r="PM59" s="251" t="str">
        <f t="shared" si="180"/>
        <v/>
      </c>
      <c r="PN59" s="251" t="str">
        <f t="shared" si="181"/>
        <v/>
      </c>
      <c r="PO59" s="251" t="str">
        <f t="shared" si="182"/>
        <v/>
      </c>
      <c r="PP59" s="251" t="str">
        <f t="shared" si="183"/>
        <v/>
      </c>
      <c r="PQ59" s="251" t="str">
        <f t="shared" si="184"/>
        <v/>
      </c>
      <c r="PR59" s="251" t="str">
        <f t="shared" si="185"/>
        <v>xt3doptions</v>
      </c>
      <c r="PS59" s="251" t="str">
        <f t="shared" si="186"/>
        <v/>
      </c>
      <c r="PT59" s="251" t="str">
        <f t="shared" si="187"/>
        <v/>
      </c>
      <c r="PU59" s="251" t="str">
        <f t="shared" si="188"/>
        <v/>
      </c>
      <c r="PV59" s="251" t="str">
        <f t="shared" si="189"/>
        <v/>
      </c>
      <c r="PW59" s="251" t="str">
        <f t="shared" si="190"/>
        <v/>
      </c>
      <c r="PX59" s="251" t="str">
        <f t="shared" si="191"/>
        <v/>
      </c>
      <c r="PY59" s="251" t="str">
        <f t="shared" si="192"/>
        <v/>
      </c>
      <c r="PZ59" s="251" t="str">
        <f t="shared" si="193"/>
        <v/>
      </c>
      <c r="QA59" s="251" t="str">
        <f t="shared" si="194"/>
        <v/>
      </c>
      <c r="QB59" s="251" t="str">
        <f t="shared" si="195"/>
        <v/>
      </c>
      <c r="QC59" s="251" t="str">
        <f t="shared" si="196"/>
        <v/>
      </c>
      <c r="QD59" s="251" t="str">
        <f t="shared" si="197"/>
        <v/>
      </c>
      <c r="QE59" s="251" t="str">
        <f t="shared" si="198"/>
        <v/>
      </c>
      <c r="QF59" s="63">
        <f t="shared" si="199"/>
        <v>1</v>
      </c>
      <c r="QG59" s="26" t="s">
        <v>2</v>
      </c>
      <c r="QH59" s="59"/>
      <c r="QI59" s="59"/>
      <c r="QJ59" s="59"/>
      <c r="QK59" s="59"/>
      <c r="QL59" s="59"/>
      <c r="QM59" s="59"/>
      <c r="QN59" s="59"/>
    </row>
    <row r="60" spans="1:456" ht="6" customHeight="1" x14ac:dyDescent="0.25">
      <c r="A60" s="68"/>
      <c r="B60" s="447">
        <f t="shared" si="43"/>
        <v>46</v>
      </c>
      <c r="C60" s="74" t="s">
        <v>1237</v>
      </c>
      <c r="D60" s="389" t="s">
        <v>883</v>
      </c>
      <c r="E60" s="59"/>
      <c r="F60" s="229"/>
      <c r="G60" s="295" t="s">
        <v>12</v>
      </c>
      <c r="H60" s="295">
        <v>9.9999999999999995E-7</v>
      </c>
      <c r="I60" s="229"/>
      <c r="J60" s="295" t="s">
        <v>74</v>
      </c>
      <c r="K60" s="295">
        <v>2</v>
      </c>
      <c r="L60" s="229"/>
      <c r="M60" s="295" t="s">
        <v>21</v>
      </c>
      <c r="N60" s="295">
        <v>4</v>
      </c>
      <c r="O60" s="229"/>
      <c r="P60" s="295" t="s">
        <v>88</v>
      </c>
      <c r="Q60" s="295">
        <v>3</v>
      </c>
      <c r="R60" s="229"/>
      <c r="S60" s="230"/>
      <c r="T60" s="231"/>
      <c r="U60" s="229"/>
      <c r="V60" s="230"/>
      <c r="W60" s="231"/>
      <c r="X60" s="229"/>
      <c r="Y60" s="230"/>
      <c r="Z60" s="231"/>
      <c r="AA60" s="229"/>
      <c r="AB60" s="295" t="s">
        <v>89</v>
      </c>
      <c r="AC60" s="295">
        <v>0.5</v>
      </c>
      <c r="AD60" s="229"/>
      <c r="AE60" s="295"/>
      <c r="AF60" s="295"/>
      <c r="AG60" s="229"/>
      <c r="AH60" s="295" t="s">
        <v>19</v>
      </c>
      <c r="AI60" s="295">
        <v>1.0000000000000001E-5</v>
      </c>
      <c r="AJ60" s="229"/>
      <c r="AK60" s="295"/>
      <c r="AL60" s="295"/>
      <c r="AM60" s="229"/>
      <c r="AN60" s="295" t="s">
        <v>184</v>
      </c>
      <c r="AO60" s="295">
        <v>1</v>
      </c>
      <c r="AP60" s="243"/>
      <c r="AQ60" s="295"/>
      <c r="AR60" s="290"/>
      <c r="AS60" s="243"/>
      <c r="AT60" s="295"/>
      <c r="AU60" s="290"/>
      <c r="AV60" s="229"/>
      <c r="AW60" s="230"/>
      <c r="AX60" s="231"/>
      <c r="AY60" s="229"/>
      <c r="AZ60" s="230" t="s">
        <v>686</v>
      </c>
      <c r="BA60" s="231" t="s">
        <v>644</v>
      </c>
      <c r="BB60" s="229"/>
      <c r="BC60" s="230" t="s">
        <v>686</v>
      </c>
      <c r="BD60" s="231" t="s">
        <v>728</v>
      </c>
      <c r="BE60" s="229"/>
      <c r="BF60" s="295"/>
      <c r="BG60" s="295"/>
      <c r="BH60" s="229"/>
      <c r="BI60" s="295" t="s">
        <v>643</v>
      </c>
      <c r="BJ60" s="295" t="s">
        <v>728</v>
      </c>
      <c r="BK60" s="243"/>
      <c r="BL60" s="295" t="s">
        <v>620</v>
      </c>
      <c r="BM60" s="429" t="s">
        <v>728</v>
      </c>
      <c r="BN60" s="243"/>
      <c r="BO60" s="295" t="s">
        <v>620</v>
      </c>
      <c r="BP60" s="429" t="s">
        <v>728</v>
      </c>
      <c r="BQ60" s="229"/>
      <c r="BR60" s="295"/>
      <c r="BS60" s="295"/>
      <c r="BT60" s="243"/>
      <c r="BU60" s="295"/>
      <c r="BV60" s="290"/>
      <c r="BW60" s="243"/>
      <c r="BX60" s="295" t="s">
        <v>57</v>
      </c>
      <c r="BY60" s="290" t="s">
        <v>167</v>
      </c>
      <c r="BZ60" s="229"/>
      <c r="CA60" s="295"/>
      <c r="CB60" s="290"/>
      <c r="CC60" s="229"/>
      <c r="CD60" s="230"/>
      <c r="CE60" s="351"/>
      <c r="CF60" s="331"/>
      <c r="CG60" s="230" t="s">
        <v>622</v>
      </c>
      <c r="CH60" s="354" t="s">
        <v>728</v>
      </c>
      <c r="CI60" s="229"/>
      <c r="CJ60" s="230" t="s">
        <v>622</v>
      </c>
      <c r="CK60" s="354" t="s">
        <v>728</v>
      </c>
      <c r="CL60" s="243"/>
      <c r="CM60" s="230" t="s">
        <v>622</v>
      </c>
      <c r="CN60" s="354" t="s">
        <v>728</v>
      </c>
      <c r="CO60" s="243"/>
      <c r="CP60" s="295"/>
      <c r="CQ60" s="429"/>
      <c r="CR60" s="331"/>
      <c r="CS60" s="332"/>
      <c r="CT60" s="333"/>
      <c r="CU60" s="229"/>
      <c r="CV60" s="230"/>
      <c r="CW60" s="231"/>
      <c r="CX60" s="331"/>
      <c r="CY60" s="332"/>
      <c r="CZ60" s="333"/>
      <c r="DA60" s="331"/>
      <c r="DB60" s="332"/>
      <c r="DC60" s="333"/>
      <c r="DD60" s="331"/>
      <c r="DE60" s="332"/>
      <c r="DF60" s="333"/>
      <c r="DG60" s="331"/>
      <c r="DH60" s="332"/>
      <c r="DI60" s="333"/>
      <c r="DJ60" s="229"/>
      <c r="DK60" s="230" t="s">
        <v>34</v>
      </c>
      <c r="DL60" s="231">
        <v>0</v>
      </c>
      <c r="DM60" s="229"/>
      <c r="DN60" s="230" t="s">
        <v>33</v>
      </c>
      <c r="DO60" s="231">
        <v>1</v>
      </c>
      <c r="DP60" s="439"/>
      <c r="DQ60" s="440"/>
      <c r="DR60" s="442"/>
      <c r="DS60" s="331"/>
      <c r="DT60" s="332"/>
      <c r="DU60" s="333"/>
      <c r="DV60" s="331"/>
      <c r="DW60" s="332"/>
      <c r="DX60" s="333"/>
      <c r="DY60" s="331"/>
      <c r="DZ60" s="332"/>
      <c r="EA60" s="333"/>
      <c r="EB60" s="331"/>
      <c r="EC60" s="332"/>
      <c r="ED60" s="333"/>
      <c r="EE60" s="331"/>
      <c r="EF60" s="332"/>
      <c r="EG60" s="333"/>
      <c r="EH60" s="229"/>
      <c r="EI60" s="230"/>
      <c r="EJ60" s="231"/>
      <c r="EK60" s="229"/>
      <c r="EL60" s="230"/>
      <c r="EM60" s="231"/>
      <c r="EN60" s="244"/>
      <c r="EO60" s="269" t="str">
        <f t="shared" si="44"/>
        <v/>
      </c>
      <c r="EP60" s="444" t="s">
        <v>1247</v>
      </c>
      <c r="EQ60" s="360" t="str">
        <f t="shared" si="200"/>
        <v/>
      </c>
      <c r="ER60" s="360" t="str">
        <f t="shared" si="201"/>
        <v/>
      </c>
      <c r="ES60" s="360" t="str">
        <f t="shared" si="202"/>
        <v/>
      </c>
      <c r="ET60" s="360" t="str">
        <f t="shared" si="203"/>
        <v/>
      </c>
      <c r="EU60" s="360" t="str">
        <f t="shared" si="204"/>
        <v/>
      </c>
      <c r="EV60" s="360" t="str">
        <f t="shared" si="205"/>
        <v/>
      </c>
      <c r="EW60" s="360" t="str">
        <f t="shared" si="206"/>
        <v/>
      </c>
      <c r="EX60" s="360" t="str">
        <f t="shared" si="207"/>
        <v/>
      </c>
      <c r="EY60" s="360" t="str">
        <f t="shared" si="208"/>
        <v/>
      </c>
      <c r="EZ60" s="360" t="str">
        <f t="shared" si="209"/>
        <v/>
      </c>
      <c r="FA60" s="360" t="str">
        <f t="shared" si="210"/>
        <v/>
      </c>
      <c r="FB60" s="360" t="str">
        <f t="shared" si="211"/>
        <v/>
      </c>
      <c r="FC60" s="360" t="str">
        <f t="shared" si="212"/>
        <v/>
      </c>
      <c r="FD60" s="360" t="str">
        <f t="shared" si="213"/>
        <v/>
      </c>
      <c r="FE60" s="360" t="str">
        <f t="shared" si="214"/>
        <v/>
      </c>
      <c r="FF60" s="360" t="str">
        <f t="shared" si="215"/>
        <v/>
      </c>
      <c r="FG60" s="360" t="str">
        <f t="shared" si="216"/>
        <v/>
      </c>
      <c r="FH60" s="360" t="str">
        <f t="shared" si="217"/>
        <v/>
      </c>
      <c r="FI60" s="360" t="str">
        <f t="shared" si="218"/>
        <v/>
      </c>
      <c r="FJ60" s="360" t="str">
        <f t="shared" si="219"/>
        <v/>
      </c>
      <c r="FK60" s="360" t="str">
        <f t="shared" si="220"/>
        <v/>
      </c>
      <c r="FL60" s="360" t="str">
        <f t="shared" si="221"/>
        <v/>
      </c>
      <c r="FM60" s="360" t="str">
        <f t="shared" si="222"/>
        <v/>
      </c>
      <c r="FN60" s="360" t="str">
        <f t="shared" si="223"/>
        <v/>
      </c>
      <c r="FO60" s="360" t="str">
        <f t="shared" si="224"/>
        <v/>
      </c>
      <c r="FP60" s="360" t="str">
        <f t="shared" si="225"/>
        <v/>
      </c>
      <c r="FQ60" s="360" t="str">
        <f t="shared" si="226"/>
        <v/>
      </c>
      <c r="FR60" s="360" t="str">
        <f t="shared" si="227"/>
        <v/>
      </c>
      <c r="FS60" s="360" t="str">
        <f t="shared" si="228"/>
        <v/>
      </c>
      <c r="FT60" s="360" t="str">
        <f t="shared" si="45"/>
        <v/>
      </c>
      <c r="FU60" s="360" t="str">
        <f t="shared" si="229"/>
        <v/>
      </c>
      <c r="FV60" s="360" t="str">
        <f t="shared" si="230"/>
        <v/>
      </c>
      <c r="FW60" s="360" t="str">
        <f t="shared" si="231"/>
        <v/>
      </c>
      <c r="FX60" s="360" t="str">
        <f t="shared" si="232"/>
        <v/>
      </c>
      <c r="FY60" s="360" t="str">
        <f t="shared" si="233"/>
        <v/>
      </c>
      <c r="FZ60" s="360" t="str">
        <f t="shared" si="234"/>
        <v/>
      </c>
      <c r="GA60" s="360" t="str">
        <f t="shared" si="235"/>
        <v/>
      </c>
      <c r="GB60" s="360" t="str">
        <f t="shared" si="236"/>
        <v/>
      </c>
      <c r="GC60" s="360" t="str">
        <f t="shared" si="237"/>
        <v/>
      </c>
      <c r="GD60" s="360" t="str">
        <f t="shared" si="238"/>
        <v/>
      </c>
      <c r="GE60" s="360" t="str">
        <f t="shared" si="239"/>
        <v/>
      </c>
      <c r="GF60" s="360" t="str">
        <f t="shared" si="240"/>
        <v/>
      </c>
      <c r="GG60" s="360" t="str">
        <f t="shared" si="241"/>
        <v/>
      </c>
      <c r="GH60" s="360" t="str">
        <f t="shared" si="242"/>
        <v/>
      </c>
      <c r="GI60" s="360" t="str">
        <f t="shared" si="243"/>
        <v/>
      </c>
      <c r="GJ60" s="360" t="str">
        <f t="shared" si="244"/>
        <v/>
      </c>
      <c r="GK60" s="444" t="s">
        <v>1247</v>
      </c>
      <c r="GL60" s="361" t="str">
        <f t="shared" si="46"/>
        <v>-</v>
      </c>
      <c r="GM60" s="361" t="str">
        <f t="shared" si="47"/>
        <v>-</v>
      </c>
      <c r="GN60" s="361" t="str">
        <f t="shared" si="48"/>
        <v>-</v>
      </c>
      <c r="GO60" s="361" t="str">
        <f t="shared" si="49"/>
        <v>-</v>
      </c>
      <c r="GP60" s="361" t="str">
        <f t="shared" si="50"/>
        <v>-</v>
      </c>
      <c r="GQ60" s="361" t="str">
        <f t="shared" si="51"/>
        <v>-</v>
      </c>
      <c r="GR60" s="361" t="str">
        <f t="shared" si="52"/>
        <v>-</v>
      </c>
      <c r="GS60" s="361" t="str">
        <f t="shared" si="53"/>
        <v>-</v>
      </c>
      <c r="GT60" s="361" t="str">
        <f t="shared" si="54"/>
        <v>-</v>
      </c>
      <c r="GU60" s="361" t="str">
        <f t="shared" si="55"/>
        <v>-</v>
      </c>
      <c r="GV60" s="361" t="str">
        <f t="shared" si="56"/>
        <v>-</v>
      </c>
      <c r="GW60" s="361" t="str">
        <f t="shared" si="57"/>
        <v>-</v>
      </c>
      <c r="GX60" s="361" t="str">
        <f t="shared" si="58"/>
        <v>-</v>
      </c>
      <c r="GY60" s="361" t="str">
        <f t="shared" si="59"/>
        <v>-</v>
      </c>
      <c r="GZ60" s="361" t="str">
        <f t="shared" si="60"/>
        <v>-</v>
      </c>
      <c r="HA60" s="361" t="str">
        <f t="shared" si="61"/>
        <v>-</v>
      </c>
      <c r="HB60" s="361" t="str">
        <f t="shared" si="62"/>
        <v>-</v>
      </c>
      <c r="HC60" s="361" t="str">
        <f t="shared" si="63"/>
        <v>-</v>
      </c>
      <c r="HD60" s="361" t="str">
        <f t="shared" si="64"/>
        <v>-</v>
      </c>
      <c r="HE60" s="361" t="str">
        <f t="shared" si="65"/>
        <v>-</v>
      </c>
      <c r="HF60" s="361" t="str">
        <f t="shared" si="66"/>
        <v>-</v>
      </c>
      <c r="HG60" s="361" t="str">
        <f t="shared" si="67"/>
        <v>-</v>
      </c>
      <c r="HH60" s="361" t="str">
        <f t="shared" si="68"/>
        <v>-</v>
      </c>
      <c r="HI60" s="361" t="str">
        <f t="shared" si="69"/>
        <v>-</v>
      </c>
      <c r="HJ60" s="361" t="str">
        <f t="shared" si="70"/>
        <v>-</v>
      </c>
      <c r="HK60" s="361" t="str">
        <f t="shared" si="71"/>
        <v>-</v>
      </c>
      <c r="HL60" s="361" t="str">
        <f t="shared" si="72"/>
        <v>-</v>
      </c>
      <c r="HM60" s="361" t="str">
        <f t="shared" si="73"/>
        <v>-</v>
      </c>
      <c r="HN60" s="361" t="str">
        <f t="shared" si="74"/>
        <v>-</v>
      </c>
      <c r="HO60" s="361" t="str">
        <f t="shared" si="75"/>
        <v>-</v>
      </c>
      <c r="HP60" s="361" t="str">
        <f t="shared" si="76"/>
        <v>-</v>
      </c>
      <c r="HQ60" s="361" t="str">
        <f t="shared" si="77"/>
        <v>-</v>
      </c>
      <c r="HR60" s="361" t="str">
        <f t="shared" si="78"/>
        <v>-</v>
      </c>
      <c r="HS60" s="361" t="str">
        <f t="shared" si="79"/>
        <v>-</v>
      </c>
      <c r="HT60" s="361" t="str">
        <f t="shared" si="80"/>
        <v>-</v>
      </c>
      <c r="HU60" s="361" t="str">
        <f t="shared" si="81"/>
        <v>-</v>
      </c>
      <c r="HV60" s="361" t="str">
        <f t="shared" si="82"/>
        <v>-</v>
      </c>
      <c r="HW60" s="361" t="str">
        <f t="shared" si="83"/>
        <v>-</v>
      </c>
      <c r="HX60" s="361" t="str">
        <f t="shared" si="84"/>
        <v>-</v>
      </c>
      <c r="HY60" s="361" t="str">
        <f t="shared" si="85"/>
        <v>-</v>
      </c>
      <c r="HZ60" s="361" t="str">
        <f t="shared" si="86"/>
        <v>-</v>
      </c>
      <c r="IA60" s="361" t="str">
        <f t="shared" si="87"/>
        <v>-</v>
      </c>
      <c r="IB60" s="361" t="str">
        <f t="shared" si="88"/>
        <v>-</v>
      </c>
      <c r="IC60" s="361" t="str">
        <f t="shared" si="89"/>
        <v>-</v>
      </c>
      <c r="ID60" s="361" t="str">
        <f t="shared" si="90"/>
        <v>-</v>
      </c>
      <c r="IE60" s="361" t="str">
        <f t="shared" si="91"/>
        <v>-</v>
      </c>
      <c r="IF60" s="444" t="s">
        <v>1247</v>
      </c>
      <c r="IG60" s="56" t="str">
        <f t="shared" si="245"/>
        <v>-</v>
      </c>
      <c r="IH60" s="56" t="str">
        <f t="shared" si="246"/>
        <v>-</v>
      </c>
      <c r="II60" s="56" t="str">
        <f t="shared" si="247"/>
        <v>-</v>
      </c>
      <c r="IJ60" s="56" t="str">
        <f t="shared" si="248"/>
        <v>-</v>
      </c>
      <c r="IK60" s="56" t="str">
        <f t="shared" si="92"/>
        <v>-</v>
      </c>
      <c r="IL60" s="56" t="str">
        <f t="shared" si="93"/>
        <v>-</v>
      </c>
      <c r="IM60" s="56" t="str">
        <f t="shared" si="94"/>
        <v>-</v>
      </c>
      <c r="IN60" s="56" t="str">
        <f t="shared" si="95"/>
        <v>-</v>
      </c>
      <c r="IO60" s="56" t="str">
        <f t="shared" si="96"/>
        <v>-</v>
      </c>
      <c r="IP60" s="56" t="str">
        <f t="shared" si="97"/>
        <v>-</v>
      </c>
      <c r="IQ60" s="56" t="str">
        <f t="shared" si="98"/>
        <v>-</v>
      </c>
      <c r="IR60" s="56" t="str">
        <f t="shared" si="99"/>
        <v>-</v>
      </c>
      <c r="IS60" s="56" t="str">
        <f t="shared" si="100"/>
        <v>-</v>
      </c>
      <c r="IT60" s="56" t="str">
        <f t="shared" si="101"/>
        <v>-</v>
      </c>
      <c r="IU60" s="56" t="str">
        <f t="shared" si="102"/>
        <v>-</v>
      </c>
      <c r="IV60" s="56" t="str">
        <f t="shared" si="103"/>
        <v>-</v>
      </c>
      <c r="IW60" s="56" t="str">
        <f t="shared" si="104"/>
        <v>-</v>
      </c>
      <c r="IX60" s="56" t="str">
        <f t="shared" si="105"/>
        <v>-</v>
      </c>
      <c r="IY60" s="56" t="str">
        <f t="shared" si="106"/>
        <v>-</v>
      </c>
      <c r="IZ60" s="56" t="str">
        <f t="shared" si="107"/>
        <v>-</v>
      </c>
      <c r="JA60" s="56" t="str">
        <f t="shared" si="108"/>
        <v>-</v>
      </c>
      <c r="JB60" s="56" t="str">
        <f t="shared" si="109"/>
        <v>-</v>
      </c>
      <c r="JC60" s="56" t="str">
        <f t="shared" si="110"/>
        <v>-</v>
      </c>
      <c r="JD60" s="56" t="str">
        <f t="shared" si="111"/>
        <v>-</v>
      </c>
      <c r="JE60" s="56" t="str">
        <f t="shared" si="112"/>
        <v>-</v>
      </c>
      <c r="JF60" s="56" t="str">
        <f t="shared" si="113"/>
        <v>-</v>
      </c>
      <c r="JG60" s="56" t="str">
        <f t="shared" si="114"/>
        <v>-</v>
      </c>
      <c r="JH60" s="56" t="str">
        <f t="shared" si="115"/>
        <v>-</v>
      </c>
      <c r="JI60" s="56" t="str">
        <f t="shared" si="116"/>
        <v>-</v>
      </c>
      <c r="JJ60" s="56" t="str">
        <f t="shared" si="117"/>
        <v>-</v>
      </c>
      <c r="JK60" s="56" t="str">
        <f t="shared" si="118"/>
        <v>-</v>
      </c>
      <c r="JL60" s="56" t="str">
        <f t="shared" si="119"/>
        <v>-</v>
      </c>
      <c r="JM60" s="56" t="str">
        <f t="shared" si="120"/>
        <v>-</v>
      </c>
      <c r="JN60" s="56" t="str">
        <f t="shared" si="121"/>
        <v>-</v>
      </c>
      <c r="JO60" s="56" t="str">
        <f t="shared" si="122"/>
        <v>-</v>
      </c>
      <c r="JP60" s="56" t="str">
        <f t="shared" si="123"/>
        <v>-</v>
      </c>
      <c r="JQ60" s="56" t="str">
        <f t="shared" si="124"/>
        <v>-</v>
      </c>
      <c r="JR60" s="56" t="str">
        <f t="shared" si="125"/>
        <v>-</v>
      </c>
      <c r="JS60" s="56" t="str">
        <f t="shared" si="126"/>
        <v>-</v>
      </c>
      <c r="JT60" s="56" t="str">
        <f t="shared" si="127"/>
        <v>-</v>
      </c>
      <c r="JU60" s="56" t="str">
        <f t="shared" si="128"/>
        <v>-</v>
      </c>
      <c r="JV60" s="56" t="str">
        <f t="shared" si="129"/>
        <v>-</v>
      </c>
      <c r="JW60" s="56" t="str">
        <f t="shared" si="130"/>
        <v>-</v>
      </c>
      <c r="JX60" s="56" t="str">
        <f t="shared" si="131"/>
        <v>-</v>
      </c>
      <c r="JY60" s="56" t="str">
        <f t="shared" si="132"/>
        <v>-</v>
      </c>
      <c r="JZ60" s="56" t="str">
        <f t="shared" si="133"/>
        <v>-</v>
      </c>
      <c r="KA60" s="444" t="s">
        <v>1247</v>
      </c>
      <c r="KB60" s="360">
        <f>IF(ISNUMBER(INDEX($EQ$15:$GK$521,$B60,EO$11)),MAX(KB$14:KB59)+1,0)</f>
        <v>0</v>
      </c>
      <c r="KC60" s="360" t="str">
        <f t="shared" si="249"/>
        <v/>
      </c>
      <c r="KD60" s="373" t="s">
        <v>2</v>
      </c>
      <c r="KE60" s="391" t="str">
        <f t="shared" si="259"/>
        <v/>
      </c>
      <c r="KF60" s="302" t="str">
        <f t="shared" si="260"/>
        <v/>
      </c>
      <c r="KG60" s="69"/>
      <c r="KH60" s="391" t="str">
        <f t="shared" si="261"/>
        <v/>
      </c>
      <c r="KI60" s="302" t="str">
        <f t="shared" si="262"/>
        <v/>
      </c>
      <c r="KJ60" s="69"/>
      <c r="KK60" s="391" t="str">
        <f t="shared" si="263"/>
        <v/>
      </c>
      <c r="KL60" s="302" t="str">
        <f t="shared" si="264"/>
        <v/>
      </c>
      <c r="KM60" s="69"/>
      <c r="KN60" s="391" t="str">
        <f t="shared" si="265"/>
        <v/>
      </c>
      <c r="KO60" s="302" t="str">
        <f t="shared" si="266"/>
        <v/>
      </c>
      <c r="KP60" s="69"/>
      <c r="KQ60" s="391" t="str">
        <f t="shared" si="267"/>
        <v/>
      </c>
      <c r="KR60" s="302" t="str">
        <f t="shared" si="143"/>
        <v/>
      </c>
      <c r="KS60" s="69"/>
      <c r="KT60" s="391" t="str">
        <f t="shared" si="268"/>
        <v/>
      </c>
      <c r="KU60" s="302" t="str">
        <f t="shared" si="145"/>
        <v/>
      </c>
      <c r="KV60" s="69"/>
      <c r="KW60" s="391" t="str">
        <f t="shared" si="269"/>
        <v/>
      </c>
      <c r="KX60" s="302" t="str">
        <f t="shared" si="147"/>
        <v/>
      </c>
      <c r="KY60" s="69"/>
      <c r="KZ60" s="283" t="str">
        <f t="shared" si="148"/>
        <v/>
      </c>
      <c r="LA60" s="26"/>
      <c r="LB60" s="246"/>
      <c r="LC60" s="306"/>
      <c r="LD60" s="305"/>
      <c r="LE60" s="246"/>
      <c r="LF60" s="246"/>
      <c r="LG60" s="305"/>
      <c r="LH60" s="305"/>
      <c r="LI60" s="306"/>
      <c r="LJ60" s="306"/>
      <c r="LK60" s="306"/>
      <c r="LL60" s="306"/>
      <c r="LM60" s="306"/>
      <c r="LN60" s="63"/>
      <c r="LO60" s="251">
        <f t="shared" si="149"/>
        <v>0</v>
      </c>
      <c r="LP60" s="251">
        <f t="shared" si="150"/>
        <v>0</v>
      </c>
      <c r="LQ60" s="251">
        <f t="shared" si="151"/>
        <v>0</v>
      </c>
      <c r="LR60" s="251">
        <f t="shared" si="152"/>
        <v>0</v>
      </c>
      <c r="LS60" s="251">
        <f t="shared" si="153"/>
        <v>0</v>
      </c>
      <c r="LT60" s="251">
        <f t="shared" si="154"/>
        <v>0</v>
      </c>
      <c r="LU60" s="251">
        <f t="shared" si="155"/>
        <v>0</v>
      </c>
      <c r="LV60" s="251">
        <f t="shared" si="156"/>
        <v>0</v>
      </c>
      <c r="LW60" s="251">
        <f t="shared" si="157"/>
        <v>0</v>
      </c>
      <c r="LX60" s="251">
        <f t="shared" si="158"/>
        <v>0</v>
      </c>
      <c r="LY60" s="251">
        <f t="shared" si="159"/>
        <v>0</v>
      </c>
      <c r="LZ60" s="251">
        <f t="shared" si="160"/>
        <v>0</v>
      </c>
      <c r="MA60" s="63">
        <f t="shared" si="161"/>
        <v>2</v>
      </c>
      <c r="MB60" s="63">
        <f t="shared" si="162"/>
        <v>0</v>
      </c>
      <c r="MC60" s="63">
        <f t="shared" si="251"/>
        <v>46</v>
      </c>
      <c r="MD60" s="63">
        <f t="shared" si="250"/>
        <v>15</v>
      </c>
      <c r="ME60" s="63" t="str">
        <f t="shared" si="163"/>
        <v>alternative_cell_averaging</v>
      </c>
      <c r="MF60" s="315">
        <f t="shared" si="164"/>
        <v>291</v>
      </c>
      <c r="MG60" s="315">
        <f>IF(ISNUMBER(MATCH(EO60,$ME$15:$ME$520,0)),0,MAX(MG$14:MG59)+1)</f>
        <v>0</v>
      </c>
      <c r="MH60" s="315" t="str">
        <f t="shared" si="165"/>
        <v/>
      </c>
      <c r="MI60" s="367">
        <f t="shared" si="270"/>
        <v>46</v>
      </c>
      <c r="MJ60" s="341"/>
      <c r="MK60" s="342" t="str">
        <f t="shared" si="271"/>
        <v>see</v>
      </c>
      <c r="ML60" s="456" t="s">
        <v>635</v>
      </c>
      <c r="MM60" s="316"/>
      <c r="MN60" s="26">
        <f>IF(IF(ISNUMBER(SEARCH("flopy",MP60))=TRUE,1,0)=1,MAX(MN$15:MN59)+1,"")</f>
        <v>35</v>
      </c>
      <c r="MO60" s="238"/>
      <c r="MP60" s="411" t="s">
        <v>1144</v>
      </c>
      <c r="MQ60" s="26">
        <f>IF(IF(ISNUMBER(SEARCH("flopy",MS60))=TRUE,1,0)=1,MAX(MQ$15:MQ59)+1,"")</f>
        <v>45</v>
      </c>
      <c r="MR60" s="238"/>
      <c r="MS60" s="411" t="s">
        <v>993</v>
      </c>
      <c r="MT60" s="59"/>
      <c r="MU60" s="26" t="str">
        <f>IF(IF(ISNUMBER(SEARCH("flopy",MW60))=TRUE,1,0)=1,MAX(MU$15:MU59)+1,"")</f>
        <v/>
      </c>
      <c r="MV60" s="238" t="str">
        <f t="shared" si="252"/>
        <v/>
      </c>
      <c r="MW60" s="59"/>
      <c r="MX60" s="59"/>
      <c r="MY60" s="59"/>
      <c r="MZ60" s="59"/>
      <c r="NA60" s="59"/>
      <c r="NB60" s="26" t="s">
        <v>2</v>
      </c>
      <c r="NC60" s="59"/>
      <c r="ND60" s="59"/>
      <c r="NE60" s="59"/>
      <c r="NF60" s="59"/>
      <c r="NG60" s="59"/>
      <c r="NH60" s="59"/>
      <c r="NI60" s="59"/>
      <c r="NJ60" s="59"/>
      <c r="NK60" s="26" t="s">
        <v>2</v>
      </c>
      <c r="NL60" s="453" t="s">
        <v>10</v>
      </c>
      <c r="NM60" s="307" t="s">
        <v>2</v>
      </c>
      <c r="NN60" s="59"/>
      <c r="NO60" s="203"/>
      <c r="NP60" s="203"/>
      <c r="NQ60" s="203"/>
      <c r="NR60" s="18"/>
      <c r="NS60" s="18"/>
      <c r="NT60" s="18"/>
      <c r="NU60" s="18"/>
      <c r="NV60" s="18"/>
      <c r="NW60" s="18"/>
      <c r="NX60" s="18"/>
      <c r="NY60" s="18"/>
      <c r="NZ60" s="18"/>
      <c r="OA60" s="18"/>
      <c r="OB60" s="18"/>
      <c r="OC60" s="18"/>
      <c r="OD60" s="81"/>
      <c r="OE60" s="163"/>
      <c r="OF60" s="90"/>
      <c r="OG60" s="90"/>
      <c r="OH60" s="90"/>
      <c r="OI60" s="90"/>
      <c r="OJ60" s="171"/>
      <c r="OK60" s="163"/>
      <c r="OL60" s="117"/>
      <c r="OM60" s="163"/>
      <c r="ON60" s="117"/>
      <c r="OO60" s="90"/>
      <c r="OP60" s="90"/>
      <c r="OQ60" s="117"/>
      <c r="OR60" s="90"/>
      <c r="OS60" s="90"/>
      <c r="OT60" s="90"/>
      <c r="OU60" s="143" t="str">
        <f t="shared" si="254"/>
        <v/>
      </c>
      <c r="OV60" s="143" t="str">
        <f t="shared" si="255"/>
        <v/>
      </c>
      <c r="OW60" s="143" t="str">
        <f t="shared" si="256"/>
        <v/>
      </c>
      <c r="OX60" s="143" t="str">
        <f t="shared" si="257"/>
        <v/>
      </c>
      <c r="OY60" s="81"/>
      <c r="OZ60" s="59"/>
      <c r="PA60" s="251" t="str">
        <f t="shared" si="168"/>
        <v/>
      </c>
      <c r="PB60" s="251" t="str">
        <f t="shared" si="169"/>
        <v/>
      </c>
      <c r="PC60" s="251" t="str">
        <f t="shared" si="170"/>
        <v/>
      </c>
      <c r="PD60" s="251" t="str">
        <f t="shared" si="171"/>
        <v/>
      </c>
      <c r="PE60" s="251" t="str">
        <f t="shared" si="172"/>
        <v/>
      </c>
      <c r="PF60" s="251" t="str">
        <f t="shared" si="173"/>
        <v/>
      </c>
      <c r="PG60" s="251" t="str">
        <f t="shared" si="174"/>
        <v/>
      </c>
      <c r="PH60" s="251" t="str">
        <f t="shared" si="175"/>
        <v/>
      </c>
      <c r="PI60" s="251" t="str">
        <f t="shared" si="176"/>
        <v/>
      </c>
      <c r="PJ60" s="251" t="str">
        <f t="shared" si="177"/>
        <v/>
      </c>
      <c r="PK60" s="251" t="str">
        <f t="shared" si="178"/>
        <v/>
      </c>
      <c r="PL60" s="251" t="str">
        <f t="shared" si="179"/>
        <v/>
      </c>
      <c r="PM60" s="251" t="str">
        <f t="shared" si="180"/>
        <v/>
      </c>
      <c r="PN60" s="251" t="str">
        <f t="shared" si="181"/>
        <v/>
      </c>
      <c r="PO60" s="251" t="str">
        <f t="shared" si="182"/>
        <v/>
      </c>
      <c r="PP60" s="251" t="str">
        <f t="shared" si="183"/>
        <v/>
      </c>
      <c r="PQ60" s="251" t="str">
        <f t="shared" si="184"/>
        <v/>
      </c>
      <c r="PR60" s="251" t="str">
        <f t="shared" si="185"/>
        <v/>
      </c>
      <c r="PS60" s="251" t="str">
        <f t="shared" si="186"/>
        <v/>
      </c>
      <c r="PT60" s="251" t="str">
        <f t="shared" si="187"/>
        <v/>
      </c>
      <c r="PU60" s="251" t="str">
        <f t="shared" si="188"/>
        <v/>
      </c>
      <c r="PV60" s="251" t="str">
        <f t="shared" si="189"/>
        <v/>
      </c>
      <c r="PW60" s="251" t="str">
        <f t="shared" si="190"/>
        <v/>
      </c>
      <c r="PX60" s="251" t="str">
        <f t="shared" si="191"/>
        <v/>
      </c>
      <c r="PY60" s="251" t="str">
        <f t="shared" si="192"/>
        <v/>
      </c>
      <c r="PZ60" s="251" t="str">
        <f t="shared" si="193"/>
        <v/>
      </c>
      <c r="QA60" s="251" t="str">
        <f t="shared" si="194"/>
        <v/>
      </c>
      <c r="QB60" s="251" t="str">
        <f t="shared" si="195"/>
        <v/>
      </c>
      <c r="QC60" s="251" t="str">
        <f t="shared" si="196"/>
        <v/>
      </c>
      <c r="QD60" s="251" t="str">
        <f t="shared" si="197"/>
        <v/>
      </c>
      <c r="QE60" s="251" t="str">
        <f t="shared" si="198"/>
        <v/>
      </c>
      <c r="QF60" s="63">
        <f t="shared" si="199"/>
        <v>0</v>
      </c>
      <c r="QG60" s="26" t="s">
        <v>2</v>
      </c>
      <c r="QH60" s="59"/>
      <c r="QI60" s="59"/>
      <c r="QJ60" s="59"/>
      <c r="QK60" s="59"/>
      <c r="QL60" s="59"/>
      <c r="QM60" s="59"/>
      <c r="QN60" s="59"/>
    </row>
    <row r="61" spans="1:456" ht="6" customHeight="1" x14ac:dyDescent="0.25">
      <c r="A61" s="68"/>
      <c r="B61" s="447">
        <f t="shared" si="43"/>
        <v>47</v>
      </c>
      <c r="C61" s="74" t="s">
        <v>1238</v>
      </c>
      <c r="D61" s="389" t="s">
        <v>883</v>
      </c>
      <c r="E61" s="59"/>
      <c r="F61" s="229"/>
      <c r="G61" s="295" t="s">
        <v>13</v>
      </c>
      <c r="H61" s="295">
        <v>9.9999999999999995E-7</v>
      </c>
      <c r="I61" s="229"/>
      <c r="J61" s="295"/>
      <c r="K61" s="295"/>
      <c r="L61" s="229"/>
      <c r="M61" s="295" t="s">
        <v>22</v>
      </c>
      <c r="N61" s="295">
        <v>32</v>
      </c>
      <c r="O61" s="229"/>
      <c r="P61" s="295" t="s">
        <v>89</v>
      </c>
      <c r="Q61" s="295">
        <v>0.5</v>
      </c>
      <c r="R61" s="229"/>
      <c r="S61" s="230"/>
      <c r="T61" s="231"/>
      <c r="U61" s="229"/>
      <c r="V61" s="230"/>
      <c r="W61" s="231"/>
      <c r="X61" s="229"/>
      <c r="Y61" s="230"/>
      <c r="Z61" s="231"/>
      <c r="AA61" s="229"/>
      <c r="AB61" s="295" t="s">
        <v>19</v>
      </c>
      <c r="AC61" s="295">
        <v>1.0000000000000001E-5</v>
      </c>
      <c r="AD61" s="229"/>
      <c r="AE61" s="295"/>
      <c r="AF61" s="295"/>
      <c r="AG61" s="229"/>
      <c r="AH61" s="295" t="s">
        <v>17</v>
      </c>
      <c r="AI61" s="295">
        <v>0</v>
      </c>
      <c r="AJ61" s="229"/>
      <c r="AK61" s="295"/>
      <c r="AL61" s="295"/>
      <c r="AM61" s="229"/>
      <c r="AN61" s="295" t="s">
        <v>57</v>
      </c>
      <c r="AO61" s="295" t="s">
        <v>167</v>
      </c>
      <c r="AP61" s="243"/>
      <c r="AQ61" s="295"/>
      <c r="AR61" s="290"/>
      <c r="AS61" s="243"/>
      <c r="AT61" s="295"/>
      <c r="AU61" s="290"/>
      <c r="AV61" s="229"/>
      <c r="AW61" s="230"/>
      <c r="AX61" s="231"/>
      <c r="AY61" s="229"/>
      <c r="AZ61" s="230" t="s">
        <v>687</v>
      </c>
      <c r="BA61" s="231" t="s">
        <v>644</v>
      </c>
      <c r="BB61" s="229"/>
      <c r="BC61" s="230"/>
      <c r="BD61" s="231"/>
      <c r="BE61" s="229"/>
      <c r="BF61" s="295"/>
      <c r="BG61" s="295"/>
      <c r="BH61" s="229"/>
      <c r="BI61" s="295" t="s">
        <v>622</v>
      </c>
      <c r="BJ61" s="295" t="s">
        <v>728</v>
      </c>
      <c r="BK61" s="243"/>
      <c r="BL61" s="295"/>
      <c r="BM61" s="429"/>
      <c r="BN61" s="243"/>
      <c r="BO61" s="295"/>
      <c r="BP61" s="429"/>
      <c r="BQ61" s="229"/>
      <c r="BR61" s="295"/>
      <c r="BS61" s="295"/>
      <c r="BT61" s="243"/>
      <c r="BU61" s="295"/>
      <c r="BV61" s="290"/>
      <c r="BW61" s="243"/>
      <c r="BX61" s="295" t="s">
        <v>59</v>
      </c>
      <c r="BY61" s="290" t="s">
        <v>92</v>
      </c>
      <c r="BZ61" s="229"/>
      <c r="CA61" s="295"/>
      <c r="CB61" s="290"/>
      <c r="CC61" s="229"/>
      <c r="CD61" s="230"/>
      <c r="CE61" s="351"/>
      <c r="CF61" s="331"/>
      <c r="CG61" s="230" t="s">
        <v>686</v>
      </c>
      <c r="CH61" s="354" t="s">
        <v>728</v>
      </c>
      <c r="CI61" s="229"/>
      <c r="CJ61" s="230" t="s">
        <v>686</v>
      </c>
      <c r="CK61" s="354" t="s">
        <v>728</v>
      </c>
      <c r="CL61" s="243"/>
      <c r="CM61" s="230"/>
      <c r="CN61" s="354"/>
      <c r="CO61" s="243"/>
      <c r="CP61" s="295"/>
      <c r="CQ61" s="429"/>
      <c r="CR61" s="331"/>
      <c r="CS61" s="332"/>
      <c r="CT61" s="333"/>
      <c r="CU61" s="229"/>
      <c r="CV61" s="230"/>
      <c r="CW61" s="231"/>
      <c r="CX61" s="331"/>
      <c r="CY61" s="332"/>
      <c r="CZ61" s="333"/>
      <c r="DA61" s="331"/>
      <c r="DB61" s="332"/>
      <c r="DC61" s="333"/>
      <c r="DD61" s="331"/>
      <c r="DE61" s="332"/>
      <c r="DF61" s="333"/>
      <c r="DG61" s="331"/>
      <c r="DH61" s="332"/>
      <c r="DI61" s="333"/>
      <c r="DJ61" s="229"/>
      <c r="DK61" s="230" t="s">
        <v>185</v>
      </c>
      <c r="DL61" s="231">
        <v>50000</v>
      </c>
      <c r="DM61" s="229"/>
      <c r="DN61" s="230" t="s">
        <v>185</v>
      </c>
      <c r="DO61" s="231">
        <v>500</v>
      </c>
      <c r="DP61" s="331"/>
      <c r="DQ61" s="332"/>
      <c r="DR61" s="333"/>
      <c r="DS61" s="331"/>
      <c r="DT61" s="230" t="s">
        <v>1256</v>
      </c>
      <c r="DU61" s="231" t="s">
        <v>728</v>
      </c>
      <c r="DV61" s="331"/>
      <c r="DW61" s="332"/>
      <c r="DX61" s="333"/>
      <c r="DY61" s="331"/>
      <c r="DZ61" s="332"/>
      <c r="EA61" s="333"/>
      <c r="EB61" s="331"/>
      <c r="EC61" s="332"/>
      <c r="ED61" s="333"/>
      <c r="EE61" s="331"/>
      <c r="EF61" s="332"/>
      <c r="EG61" s="333"/>
      <c r="EH61" s="229"/>
      <c r="EI61" s="230"/>
      <c r="EJ61" s="231"/>
      <c r="EK61" s="229"/>
      <c r="EL61" s="230"/>
      <c r="EM61" s="231"/>
      <c r="EN61" s="244"/>
      <c r="EO61" s="269" t="str">
        <f t="shared" si="44"/>
        <v/>
      </c>
      <c r="EP61" s="444" t="s">
        <v>1247</v>
      </c>
      <c r="EQ61" s="360" t="str">
        <f t="shared" si="200"/>
        <v/>
      </c>
      <c r="ER61" s="360" t="str">
        <f t="shared" si="201"/>
        <v/>
      </c>
      <c r="ES61" s="360" t="str">
        <f t="shared" si="202"/>
        <v/>
      </c>
      <c r="ET61" s="360" t="str">
        <f t="shared" si="203"/>
        <v/>
      </c>
      <c r="EU61" s="360" t="str">
        <f t="shared" si="204"/>
        <v/>
      </c>
      <c r="EV61" s="360" t="str">
        <f t="shared" si="205"/>
        <v/>
      </c>
      <c r="EW61" s="360" t="str">
        <f t="shared" si="206"/>
        <v/>
      </c>
      <c r="EX61" s="360" t="str">
        <f t="shared" si="207"/>
        <v/>
      </c>
      <c r="EY61" s="360" t="str">
        <f t="shared" si="208"/>
        <v/>
      </c>
      <c r="EZ61" s="360" t="str">
        <f t="shared" si="209"/>
        <v/>
      </c>
      <c r="FA61" s="360" t="str">
        <f t="shared" si="210"/>
        <v/>
      </c>
      <c r="FB61" s="360" t="str">
        <f t="shared" si="211"/>
        <v/>
      </c>
      <c r="FC61" s="360" t="str">
        <f t="shared" si="212"/>
        <v/>
      </c>
      <c r="FD61" s="360" t="str">
        <f t="shared" si="213"/>
        <v/>
      </c>
      <c r="FE61" s="360" t="str">
        <f t="shared" si="214"/>
        <v/>
      </c>
      <c r="FF61" s="360" t="str">
        <f t="shared" si="215"/>
        <v/>
      </c>
      <c r="FG61" s="360" t="str">
        <f t="shared" si="216"/>
        <v/>
      </c>
      <c r="FH61" s="360" t="str">
        <f t="shared" si="217"/>
        <v/>
      </c>
      <c r="FI61" s="360" t="str">
        <f t="shared" si="218"/>
        <v/>
      </c>
      <c r="FJ61" s="360" t="str">
        <f t="shared" si="219"/>
        <v/>
      </c>
      <c r="FK61" s="360" t="str">
        <f t="shared" si="220"/>
        <v/>
      </c>
      <c r="FL61" s="360" t="str">
        <f t="shared" si="221"/>
        <v/>
      </c>
      <c r="FM61" s="360" t="str">
        <f t="shared" si="222"/>
        <v/>
      </c>
      <c r="FN61" s="360" t="str">
        <f t="shared" si="223"/>
        <v/>
      </c>
      <c r="FO61" s="360" t="str">
        <f t="shared" si="224"/>
        <v/>
      </c>
      <c r="FP61" s="360" t="str">
        <f t="shared" si="225"/>
        <v/>
      </c>
      <c r="FQ61" s="360" t="str">
        <f t="shared" si="226"/>
        <v/>
      </c>
      <c r="FR61" s="360" t="str">
        <f t="shared" si="227"/>
        <v/>
      </c>
      <c r="FS61" s="360" t="str">
        <f t="shared" si="228"/>
        <v/>
      </c>
      <c r="FT61" s="360" t="str">
        <f t="shared" si="45"/>
        <v/>
      </c>
      <c r="FU61" s="360" t="str">
        <f t="shared" si="229"/>
        <v/>
      </c>
      <c r="FV61" s="360" t="str">
        <f t="shared" si="230"/>
        <v/>
      </c>
      <c r="FW61" s="360" t="str">
        <f t="shared" si="231"/>
        <v/>
      </c>
      <c r="FX61" s="360" t="str">
        <f t="shared" si="232"/>
        <v/>
      </c>
      <c r="FY61" s="360" t="str">
        <f t="shared" si="233"/>
        <v/>
      </c>
      <c r="FZ61" s="360" t="str">
        <f t="shared" si="234"/>
        <v/>
      </c>
      <c r="GA61" s="360" t="str">
        <f t="shared" si="235"/>
        <v/>
      </c>
      <c r="GB61" s="360" t="str">
        <f t="shared" si="236"/>
        <v/>
      </c>
      <c r="GC61" s="360" t="str">
        <f t="shared" si="237"/>
        <v/>
      </c>
      <c r="GD61" s="360" t="str">
        <f t="shared" si="238"/>
        <v/>
      </c>
      <c r="GE61" s="360" t="str">
        <f t="shared" si="239"/>
        <v/>
      </c>
      <c r="GF61" s="360" t="str">
        <f t="shared" si="240"/>
        <v/>
      </c>
      <c r="GG61" s="360" t="str">
        <f t="shared" si="241"/>
        <v/>
      </c>
      <c r="GH61" s="360" t="str">
        <f t="shared" si="242"/>
        <v/>
      </c>
      <c r="GI61" s="360" t="str">
        <f t="shared" si="243"/>
        <v/>
      </c>
      <c r="GJ61" s="360" t="str">
        <f t="shared" si="244"/>
        <v/>
      </c>
      <c r="GK61" s="444" t="s">
        <v>1247</v>
      </c>
      <c r="GL61" s="361" t="str">
        <f t="shared" si="46"/>
        <v>-</v>
      </c>
      <c r="GM61" s="361" t="str">
        <f t="shared" si="47"/>
        <v>-</v>
      </c>
      <c r="GN61" s="361" t="str">
        <f t="shared" si="48"/>
        <v>-</v>
      </c>
      <c r="GO61" s="361" t="str">
        <f t="shared" si="49"/>
        <v>-</v>
      </c>
      <c r="GP61" s="361" t="str">
        <f t="shared" si="50"/>
        <v>-</v>
      </c>
      <c r="GQ61" s="361" t="str">
        <f t="shared" si="51"/>
        <v>-</v>
      </c>
      <c r="GR61" s="361" t="str">
        <f t="shared" si="52"/>
        <v>-</v>
      </c>
      <c r="GS61" s="361" t="str">
        <f t="shared" si="53"/>
        <v>-</v>
      </c>
      <c r="GT61" s="361" t="str">
        <f t="shared" si="54"/>
        <v>-</v>
      </c>
      <c r="GU61" s="361" t="str">
        <f t="shared" si="55"/>
        <v>-</v>
      </c>
      <c r="GV61" s="361" t="str">
        <f t="shared" si="56"/>
        <v>-</v>
      </c>
      <c r="GW61" s="361" t="str">
        <f t="shared" si="57"/>
        <v>-</v>
      </c>
      <c r="GX61" s="361" t="str">
        <f t="shared" si="58"/>
        <v>-</v>
      </c>
      <c r="GY61" s="361" t="str">
        <f t="shared" si="59"/>
        <v>-</v>
      </c>
      <c r="GZ61" s="361" t="str">
        <f t="shared" si="60"/>
        <v>-</v>
      </c>
      <c r="HA61" s="361" t="str">
        <f t="shared" si="61"/>
        <v>-</v>
      </c>
      <c r="HB61" s="361" t="str">
        <f t="shared" si="62"/>
        <v>-</v>
      </c>
      <c r="HC61" s="361" t="str">
        <f t="shared" si="63"/>
        <v>-</v>
      </c>
      <c r="HD61" s="361" t="str">
        <f t="shared" si="64"/>
        <v>-</v>
      </c>
      <c r="HE61" s="361" t="str">
        <f t="shared" si="65"/>
        <v>-</v>
      </c>
      <c r="HF61" s="361" t="str">
        <f t="shared" si="66"/>
        <v>-</v>
      </c>
      <c r="HG61" s="361" t="str">
        <f t="shared" si="67"/>
        <v>-</v>
      </c>
      <c r="HH61" s="361" t="str">
        <f t="shared" si="68"/>
        <v>-</v>
      </c>
      <c r="HI61" s="361" t="str">
        <f t="shared" si="69"/>
        <v>-</v>
      </c>
      <c r="HJ61" s="361" t="str">
        <f t="shared" si="70"/>
        <v>-</v>
      </c>
      <c r="HK61" s="361" t="str">
        <f t="shared" si="71"/>
        <v>-</v>
      </c>
      <c r="HL61" s="361" t="str">
        <f t="shared" si="72"/>
        <v>-</v>
      </c>
      <c r="HM61" s="361" t="str">
        <f t="shared" si="73"/>
        <v>-</v>
      </c>
      <c r="HN61" s="361" t="str">
        <f t="shared" si="74"/>
        <v>-</v>
      </c>
      <c r="HO61" s="361" t="str">
        <f t="shared" si="75"/>
        <v>-</v>
      </c>
      <c r="HP61" s="361" t="str">
        <f t="shared" si="76"/>
        <v>-</v>
      </c>
      <c r="HQ61" s="361" t="str">
        <f t="shared" si="77"/>
        <v>-</v>
      </c>
      <c r="HR61" s="361" t="str">
        <f t="shared" si="78"/>
        <v>-</v>
      </c>
      <c r="HS61" s="361" t="str">
        <f t="shared" si="79"/>
        <v>-</v>
      </c>
      <c r="HT61" s="361" t="str">
        <f t="shared" si="80"/>
        <v>-</v>
      </c>
      <c r="HU61" s="361" t="str">
        <f t="shared" si="81"/>
        <v>-</v>
      </c>
      <c r="HV61" s="361" t="str">
        <f t="shared" si="82"/>
        <v>-</v>
      </c>
      <c r="HW61" s="361" t="str">
        <f t="shared" si="83"/>
        <v>-</v>
      </c>
      <c r="HX61" s="361" t="str">
        <f t="shared" si="84"/>
        <v>-</v>
      </c>
      <c r="HY61" s="361" t="str">
        <f t="shared" si="85"/>
        <v>-</v>
      </c>
      <c r="HZ61" s="361" t="str">
        <f t="shared" si="86"/>
        <v>-</v>
      </c>
      <c r="IA61" s="361" t="str">
        <f t="shared" si="87"/>
        <v>-</v>
      </c>
      <c r="IB61" s="361" t="str">
        <f t="shared" si="88"/>
        <v>-</v>
      </c>
      <c r="IC61" s="361" t="str">
        <f t="shared" si="89"/>
        <v>-</v>
      </c>
      <c r="ID61" s="361" t="str">
        <f t="shared" si="90"/>
        <v>-</v>
      </c>
      <c r="IE61" s="361" t="str">
        <f t="shared" si="91"/>
        <v>-</v>
      </c>
      <c r="IF61" s="444" t="s">
        <v>1247</v>
      </c>
      <c r="IG61" s="56" t="str">
        <f t="shared" si="245"/>
        <v>-</v>
      </c>
      <c r="IH61" s="56" t="str">
        <f t="shared" si="246"/>
        <v>-</v>
      </c>
      <c r="II61" s="56" t="str">
        <f t="shared" si="247"/>
        <v>-</v>
      </c>
      <c r="IJ61" s="56" t="str">
        <f t="shared" si="248"/>
        <v>-</v>
      </c>
      <c r="IK61" s="56" t="str">
        <f t="shared" si="92"/>
        <v>-</v>
      </c>
      <c r="IL61" s="56" t="str">
        <f t="shared" si="93"/>
        <v>-</v>
      </c>
      <c r="IM61" s="56" t="str">
        <f t="shared" si="94"/>
        <v>-</v>
      </c>
      <c r="IN61" s="56" t="str">
        <f t="shared" si="95"/>
        <v>-</v>
      </c>
      <c r="IO61" s="56" t="str">
        <f t="shared" si="96"/>
        <v>-</v>
      </c>
      <c r="IP61" s="56" t="str">
        <f t="shared" si="97"/>
        <v>-</v>
      </c>
      <c r="IQ61" s="56" t="str">
        <f t="shared" si="98"/>
        <v>-</v>
      </c>
      <c r="IR61" s="56" t="str">
        <f t="shared" si="99"/>
        <v>-</v>
      </c>
      <c r="IS61" s="56" t="str">
        <f t="shared" si="100"/>
        <v>-</v>
      </c>
      <c r="IT61" s="56" t="str">
        <f t="shared" si="101"/>
        <v>-</v>
      </c>
      <c r="IU61" s="56" t="str">
        <f t="shared" si="102"/>
        <v>-</v>
      </c>
      <c r="IV61" s="56" t="str">
        <f t="shared" si="103"/>
        <v>-</v>
      </c>
      <c r="IW61" s="56" t="str">
        <f t="shared" si="104"/>
        <v>-</v>
      </c>
      <c r="IX61" s="56" t="str">
        <f t="shared" si="105"/>
        <v>-</v>
      </c>
      <c r="IY61" s="56" t="str">
        <f t="shared" si="106"/>
        <v>-</v>
      </c>
      <c r="IZ61" s="56" t="str">
        <f t="shared" si="107"/>
        <v>-</v>
      </c>
      <c r="JA61" s="56" t="str">
        <f t="shared" si="108"/>
        <v>-</v>
      </c>
      <c r="JB61" s="56" t="str">
        <f t="shared" si="109"/>
        <v>-</v>
      </c>
      <c r="JC61" s="56" t="str">
        <f t="shared" si="110"/>
        <v>-</v>
      </c>
      <c r="JD61" s="56" t="str">
        <f t="shared" si="111"/>
        <v>-</v>
      </c>
      <c r="JE61" s="56" t="str">
        <f t="shared" si="112"/>
        <v>-</v>
      </c>
      <c r="JF61" s="56" t="str">
        <f t="shared" si="113"/>
        <v>-</v>
      </c>
      <c r="JG61" s="56" t="str">
        <f t="shared" si="114"/>
        <v>-</v>
      </c>
      <c r="JH61" s="56" t="str">
        <f t="shared" si="115"/>
        <v>-</v>
      </c>
      <c r="JI61" s="56" t="str">
        <f t="shared" si="116"/>
        <v>-</v>
      </c>
      <c r="JJ61" s="56" t="str">
        <f t="shared" si="117"/>
        <v>-</v>
      </c>
      <c r="JK61" s="56" t="str">
        <f t="shared" si="118"/>
        <v>-</v>
      </c>
      <c r="JL61" s="56" t="str">
        <f t="shared" si="119"/>
        <v>-</v>
      </c>
      <c r="JM61" s="56" t="str">
        <f t="shared" si="120"/>
        <v>-</v>
      </c>
      <c r="JN61" s="56" t="str">
        <f t="shared" si="121"/>
        <v>-</v>
      </c>
      <c r="JO61" s="56" t="str">
        <f t="shared" si="122"/>
        <v>-</v>
      </c>
      <c r="JP61" s="56" t="str">
        <f t="shared" si="123"/>
        <v>-</v>
      </c>
      <c r="JQ61" s="56" t="str">
        <f t="shared" si="124"/>
        <v>-</v>
      </c>
      <c r="JR61" s="56" t="str">
        <f t="shared" si="125"/>
        <v>-</v>
      </c>
      <c r="JS61" s="56" t="str">
        <f t="shared" si="126"/>
        <v>-</v>
      </c>
      <c r="JT61" s="56" t="str">
        <f t="shared" si="127"/>
        <v>-</v>
      </c>
      <c r="JU61" s="56" t="str">
        <f t="shared" si="128"/>
        <v>-</v>
      </c>
      <c r="JV61" s="56" t="str">
        <f t="shared" si="129"/>
        <v>-</v>
      </c>
      <c r="JW61" s="56" t="str">
        <f t="shared" si="130"/>
        <v>-</v>
      </c>
      <c r="JX61" s="56" t="str">
        <f t="shared" si="131"/>
        <v>-</v>
      </c>
      <c r="JY61" s="56" t="str">
        <f t="shared" si="132"/>
        <v>-</v>
      </c>
      <c r="JZ61" s="56" t="str">
        <f t="shared" si="133"/>
        <v>-</v>
      </c>
      <c r="KA61" s="444" t="s">
        <v>1247</v>
      </c>
      <c r="KB61" s="360">
        <f>IF(ISNUMBER(INDEX($EQ$15:$GK$521,$B61,EO$11)),MAX(KB$14:KB60)+1,0)</f>
        <v>0</v>
      </c>
      <c r="KC61" s="360" t="str">
        <f t="shared" si="249"/>
        <v/>
      </c>
      <c r="KD61" s="373" t="s">
        <v>2</v>
      </c>
      <c r="KE61" s="391" t="str">
        <f t="shared" si="259"/>
        <v/>
      </c>
      <c r="KF61" s="302" t="str">
        <f t="shared" si="260"/>
        <v/>
      </c>
      <c r="KG61" s="69"/>
      <c r="KH61" s="391" t="str">
        <f t="shared" si="261"/>
        <v/>
      </c>
      <c r="KI61" s="302" t="str">
        <f t="shared" si="262"/>
        <v/>
      </c>
      <c r="KJ61" s="69"/>
      <c r="KK61" s="391" t="str">
        <f t="shared" si="263"/>
        <v/>
      </c>
      <c r="KL61" s="302" t="str">
        <f t="shared" si="264"/>
        <v/>
      </c>
      <c r="KM61" s="69"/>
      <c r="KN61" s="391" t="str">
        <f t="shared" si="265"/>
        <v/>
      </c>
      <c r="KO61" s="302" t="str">
        <f t="shared" si="266"/>
        <v/>
      </c>
      <c r="KP61" s="69"/>
      <c r="KQ61" s="391" t="str">
        <f t="shared" si="267"/>
        <v/>
      </c>
      <c r="KR61" s="302" t="str">
        <f t="shared" si="143"/>
        <v/>
      </c>
      <c r="KS61" s="69"/>
      <c r="KT61" s="391" t="str">
        <f t="shared" si="268"/>
        <v/>
      </c>
      <c r="KU61" s="302" t="str">
        <f t="shared" si="145"/>
        <v/>
      </c>
      <c r="KV61" s="69"/>
      <c r="KW61" s="391" t="str">
        <f t="shared" si="269"/>
        <v/>
      </c>
      <c r="KX61" s="302" t="str">
        <f t="shared" si="147"/>
        <v/>
      </c>
      <c r="KY61" s="69"/>
      <c r="KZ61" s="283" t="str">
        <f t="shared" si="148"/>
        <v/>
      </c>
      <c r="LA61" s="26"/>
      <c r="LB61" s="246"/>
      <c r="LC61" s="306"/>
      <c r="LD61" s="305"/>
      <c r="LE61" s="246"/>
      <c r="LF61" s="305"/>
      <c r="LG61" s="305"/>
      <c r="LH61" s="305"/>
      <c r="LI61" s="306"/>
      <c r="LJ61" s="306"/>
      <c r="LK61" s="306"/>
      <c r="LL61" s="306"/>
      <c r="LM61" s="306"/>
      <c r="LN61" s="63"/>
      <c r="LO61" s="251">
        <f t="shared" si="149"/>
        <v>0</v>
      </c>
      <c r="LP61" s="251">
        <f t="shared" si="150"/>
        <v>0</v>
      </c>
      <c r="LQ61" s="251">
        <f t="shared" si="151"/>
        <v>0</v>
      </c>
      <c r="LR61" s="251">
        <f t="shared" si="152"/>
        <v>0</v>
      </c>
      <c r="LS61" s="251">
        <f t="shared" si="153"/>
        <v>0</v>
      </c>
      <c r="LT61" s="251">
        <f t="shared" si="154"/>
        <v>0</v>
      </c>
      <c r="LU61" s="251">
        <f t="shared" si="155"/>
        <v>0</v>
      </c>
      <c r="LV61" s="251">
        <f t="shared" si="156"/>
        <v>0</v>
      </c>
      <c r="LW61" s="251">
        <f t="shared" si="157"/>
        <v>0</v>
      </c>
      <c r="LX61" s="251">
        <f t="shared" si="158"/>
        <v>0</v>
      </c>
      <c r="LY61" s="251">
        <f t="shared" si="159"/>
        <v>0</v>
      </c>
      <c r="LZ61" s="251">
        <f t="shared" si="160"/>
        <v>0</v>
      </c>
      <c r="MA61" s="63">
        <f t="shared" si="161"/>
        <v>2</v>
      </c>
      <c r="MB61" s="63">
        <f t="shared" si="162"/>
        <v>0</v>
      </c>
      <c r="MC61" s="63">
        <f t="shared" si="251"/>
        <v>47</v>
      </c>
      <c r="MD61" s="63">
        <f t="shared" si="250"/>
        <v>16</v>
      </c>
      <c r="ME61" s="63" t="str">
        <f t="shared" si="163"/>
        <v>rewet</v>
      </c>
      <c r="MF61" s="315">
        <f t="shared" si="164"/>
        <v>291</v>
      </c>
      <c r="MG61" s="315">
        <f>IF(ISNUMBER(MATCH(EO61,$ME$15:$ME$520,0)),0,MAX(MG$14:MG60)+1)</f>
        <v>0</v>
      </c>
      <c r="MH61" s="315" t="str">
        <f t="shared" si="165"/>
        <v/>
      </c>
      <c r="MI61" s="367" t="str">
        <f t="shared" si="270"/>
        <v/>
      </c>
      <c r="MJ61" s="341"/>
      <c r="MK61" s="342" t="str">
        <f t="shared" si="271"/>
        <v/>
      </c>
      <c r="ML61" s="456" t="s">
        <v>635</v>
      </c>
      <c r="MM61" s="316"/>
      <c r="MN61" s="26">
        <f>IF(IF(ISNUMBER(SEARCH("flopy",MP61))=TRUE,1,0)=1,MAX(MN$15:MN60)+1,"")</f>
        <v>36</v>
      </c>
      <c r="MO61" s="238"/>
      <c r="MP61" s="411" t="s">
        <v>1145</v>
      </c>
      <c r="MQ61" s="26">
        <f>IF(IF(ISNUMBER(SEARCH("flopy",MS61))=TRUE,1,0)=1,MAX(MQ$15:MQ60)+1,"")</f>
        <v>46</v>
      </c>
      <c r="MR61" s="238"/>
      <c r="MS61" s="411" t="s">
        <v>994</v>
      </c>
      <c r="MT61" s="59"/>
      <c r="MU61" s="26" t="str">
        <f>IF(IF(ISNUMBER(SEARCH("flopy",MW61))=TRUE,1,0)=1,MAX(MU$15:MU60)+1,"")</f>
        <v/>
      </c>
      <c r="MV61" s="238" t="str">
        <f t="shared" si="252"/>
        <v/>
      </c>
      <c r="MW61" s="59"/>
      <c r="MX61" s="59"/>
      <c r="MY61" s="59"/>
      <c r="MZ61" s="59"/>
      <c r="NA61" s="59"/>
      <c r="NB61" s="26" t="s">
        <v>2</v>
      </c>
      <c r="NC61" s="59"/>
      <c r="ND61" s="59"/>
      <c r="NE61" s="59"/>
      <c r="NF61" s="59"/>
      <c r="NG61" s="59"/>
      <c r="NH61" s="59"/>
      <c r="NI61" s="59"/>
      <c r="NJ61" s="59"/>
      <c r="NK61" s="26" t="s">
        <v>2</v>
      </c>
      <c r="NL61" s="453" t="s">
        <v>169</v>
      </c>
      <c r="NM61" s="307" t="s">
        <v>2</v>
      </c>
      <c r="NN61" s="59"/>
      <c r="NO61" s="203"/>
      <c r="NP61" s="203"/>
      <c r="NQ61" s="203"/>
      <c r="NR61" s="18"/>
      <c r="NS61" s="18"/>
      <c r="NT61" s="18"/>
      <c r="NU61" s="18"/>
      <c r="NV61" s="18"/>
      <c r="NW61" s="18"/>
      <c r="NX61" s="18"/>
      <c r="NY61" s="18"/>
      <c r="NZ61" s="18"/>
      <c r="OA61" s="18"/>
      <c r="OB61" s="18"/>
      <c r="OC61" s="18"/>
      <c r="OD61" s="81"/>
      <c r="OE61" s="163"/>
      <c r="OF61" s="90"/>
      <c r="OG61" s="90"/>
      <c r="OH61" s="90"/>
      <c r="OI61" s="90"/>
      <c r="OJ61" s="171"/>
      <c r="OK61" s="163"/>
      <c r="OL61" s="117"/>
      <c r="OM61" s="163"/>
      <c r="ON61" s="117"/>
      <c r="OO61" s="90"/>
      <c r="OP61" s="90"/>
      <c r="OQ61" s="117"/>
      <c r="OR61" s="90"/>
      <c r="OS61" s="90"/>
      <c r="OT61" s="90"/>
      <c r="OU61" s="143" t="str">
        <f t="shared" ref="OU61:OU95" si="272">IF(ISNUMBER(OR61),OR61,"")</f>
        <v/>
      </c>
      <c r="OV61" s="143" t="str">
        <f t="shared" si="255"/>
        <v/>
      </c>
      <c r="OW61" s="143" t="str">
        <f t="shared" si="256"/>
        <v/>
      </c>
      <c r="OX61" s="143" t="str">
        <f t="shared" si="257"/>
        <v/>
      </c>
      <c r="OY61" s="81"/>
      <c r="OZ61" s="59"/>
      <c r="PA61" s="251" t="str">
        <f t="shared" si="168"/>
        <v/>
      </c>
      <c r="PB61" s="251" t="str">
        <f t="shared" si="169"/>
        <v/>
      </c>
      <c r="PC61" s="251" t="str">
        <f t="shared" si="170"/>
        <v/>
      </c>
      <c r="PD61" s="251" t="str">
        <f t="shared" si="171"/>
        <v/>
      </c>
      <c r="PE61" s="251" t="str">
        <f t="shared" si="172"/>
        <v/>
      </c>
      <c r="PF61" s="251" t="str">
        <f t="shared" si="173"/>
        <v/>
      </c>
      <c r="PG61" s="251" t="str">
        <f t="shared" si="174"/>
        <v/>
      </c>
      <c r="PH61" s="251" t="str">
        <f t="shared" si="175"/>
        <v/>
      </c>
      <c r="PI61" s="251" t="str">
        <f t="shared" si="176"/>
        <v/>
      </c>
      <c r="PJ61" s="251" t="str">
        <f t="shared" si="177"/>
        <v/>
      </c>
      <c r="PK61" s="251" t="str">
        <f t="shared" si="178"/>
        <v/>
      </c>
      <c r="PL61" s="251" t="str">
        <f t="shared" si="179"/>
        <v/>
      </c>
      <c r="PM61" s="251" t="str">
        <f t="shared" si="180"/>
        <v/>
      </c>
      <c r="PN61" s="251" t="str">
        <f t="shared" si="181"/>
        <v>rewet</v>
      </c>
      <c r="PO61" s="251" t="str">
        <f t="shared" si="182"/>
        <v/>
      </c>
      <c r="PP61" s="251" t="str">
        <f t="shared" si="183"/>
        <v/>
      </c>
      <c r="PQ61" s="251" t="str">
        <f t="shared" si="184"/>
        <v/>
      </c>
      <c r="PR61" s="251" t="str">
        <f t="shared" si="185"/>
        <v/>
      </c>
      <c r="PS61" s="251" t="str">
        <f t="shared" si="186"/>
        <v/>
      </c>
      <c r="PT61" s="251" t="str">
        <f t="shared" si="187"/>
        <v>rewet</v>
      </c>
      <c r="PU61" s="251" t="str">
        <f t="shared" si="188"/>
        <v/>
      </c>
      <c r="PV61" s="251" t="str">
        <f t="shared" si="189"/>
        <v/>
      </c>
      <c r="PW61" s="251" t="str">
        <f t="shared" si="190"/>
        <v/>
      </c>
      <c r="PX61" s="251" t="str">
        <f t="shared" si="191"/>
        <v/>
      </c>
      <c r="PY61" s="251" t="str">
        <f t="shared" si="192"/>
        <v/>
      </c>
      <c r="PZ61" s="251" t="str">
        <f t="shared" si="193"/>
        <v/>
      </c>
      <c r="QA61" s="251" t="str">
        <f t="shared" si="194"/>
        <v/>
      </c>
      <c r="QB61" s="251" t="str">
        <f t="shared" si="195"/>
        <v/>
      </c>
      <c r="QC61" s="251" t="str">
        <f t="shared" si="196"/>
        <v/>
      </c>
      <c r="QD61" s="251" t="str">
        <f t="shared" si="197"/>
        <v>rewet</v>
      </c>
      <c r="QE61" s="251" t="str">
        <f t="shared" si="198"/>
        <v/>
      </c>
      <c r="QF61" s="63">
        <f t="shared" si="199"/>
        <v>2</v>
      </c>
      <c r="QG61" s="26" t="s">
        <v>2</v>
      </c>
      <c r="QH61" s="59"/>
      <c r="QI61" s="59"/>
      <c r="QJ61" s="59"/>
      <c r="QK61" s="59"/>
      <c r="QL61" s="59"/>
      <c r="QM61" s="59"/>
      <c r="QN61" s="59"/>
    </row>
    <row r="62" spans="1:456" ht="6" customHeight="1" x14ac:dyDescent="0.25">
      <c r="A62" s="68"/>
      <c r="B62" s="447">
        <f t="shared" si="43"/>
        <v>48</v>
      </c>
      <c r="C62" s="74" t="s">
        <v>1239</v>
      </c>
      <c r="D62" s="389" t="s">
        <v>883</v>
      </c>
      <c r="E62" s="59"/>
      <c r="F62" s="229"/>
      <c r="G62" s="295" t="s">
        <v>14</v>
      </c>
      <c r="H62" s="295">
        <v>1</v>
      </c>
      <c r="I62" s="229"/>
      <c r="J62" s="295"/>
      <c r="K62" s="295"/>
      <c r="L62" s="229"/>
      <c r="M62" s="295" t="s">
        <v>90</v>
      </c>
      <c r="N62" s="295" t="s">
        <v>91</v>
      </c>
      <c r="O62" s="229"/>
      <c r="P62" s="295" t="s">
        <v>19</v>
      </c>
      <c r="Q62" s="295">
        <v>1.0000000000000001E-5</v>
      </c>
      <c r="R62" s="229"/>
      <c r="S62" s="230"/>
      <c r="T62" s="231"/>
      <c r="U62" s="229"/>
      <c r="V62" s="230"/>
      <c r="W62" s="231"/>
      <c r="X62" s="229"/>
      <c r="Y62" s="230"/>
      <c r="Z62" s="231"/>
      <c r="AA62" s="229"/>
      <c r="AB62" s="295" t="s">
        <v>17</v>
      </c>
      <c r="AC62" s="295">
        <v>1</v>
      </c>
      <c r="AD62" s="229"/>
      <c r="AE62" s="295"/>
      <c r="AF62" s="295"/>
      <c r="AG62" s="229"/>
      <c r="AH62" s="295" t="s">
        <v>20</v>
      </c>
      <c r="AI62" s="295">
        <v>0</v>
      </c>
      <c r="AJ62" s="229"/>
      <c r="AK62" s="295"/>
      <c r="AL62" s="295"/>
      <c r="AM62" s="229"/>
      <c r="AN62" s="295" t="s">
        <v>59</v>
      </c>
      <c r="AO62" s="295" t="s">
        <v>86</v>
      </c>
      <c r="AP62" s="243"/>
      <c r="AQ62" s="295"/>
      <c r="AR62" s="290"/>
      <c r="AS62" s="243"/>
      <c r="AT62" s="295"/>
      <c r="AU62" s="290"/>
      <c r="AV62" s="229"/>
      <c r="AW62" s="230"/>
      <c r="AX62" s="231"/>
      <c r="AY62" s="229"/>
      <c r="AZ62" s="230" t="s">
        <v>694</v>
      </c>
      <c r="BA62" s="231" t="s">
        <v>644</v>
      </c>
      <c r="BB62" s="229"/>
      <c r="BC62" s="230"/>
      <c r="BD62" s="231"/>
      <c r="BE62" s="229"/>
      <c r="BF62" s="295"/>
      <c r="BG62" s="295"/>
      <c r="BH62" s="229"/>
      <c r="BI62" s="295"/>
      <c r="BJ62" s="295"/>
      <c r="BK62" s="243"/>
      <c r="BL62" s="295" t="s">
        <v>643</v>
      </c>
      <c r="BM62" s="429" t="s">
        <v>728</v>
      </c>
      <c r="BN62" s="243"/>
      <c r="BO62" s="295" t="s">
        <v>643</v>
      </c>
      <c r="BP62" s="429" t="s">
        <v>728</v>
      </c>
      <c r="BQ62" s="229"/>
      <c r="BR62" s="295"/>
      <c r="BS62" s="295"/>
      <c r="BT62" s="243"/>
      <c r="BU62" s="295"/>
      <c r="BV62" s="290"/>
      <c r="BW62" s="243" t="s">
        <v>3</v>
      </c>
      <c r="BX62" s="295" t="s">
        <v>478</v>
      </c>
      <c r="BY62" s="290">
        <v>300</v>
      </c>
      <c r="BZ62" s="229"/>
      <c r="CA62" s="295" t="s">
        <v>797</v>
      </c>
      <c r="CB62" s="290" t="s">
        <v>728</v>
      </c>
      <c r="CC62" s="229"/>
      <c r="CD62" s="230" t="s">
        <v>824</v>
      </c>
      <c r="CE62" s="351" t="s">
        <v>728</v>
      </c>
      <c r="CF62" s="331"/>
      <c r="CG62" s="230" t="s">
        <v>643</v>
      </c>
      <c r="CH62" s="354" t="s">
        <v>728</v>
      </c>
      <c r="CI62" s="229"/>
      <c r="CJ62" s="230" t="s">
        <v>643</v>
      </c>
      <c r="CK62" s="354" t="s">
        <v>728</v>
      </c>
      <c r="CL62" s="243"/>
      <c r="CM62" s="230" t="s">
        <v>643</v>
      </c>
      <c r="CN62" s="354" t="s">
        <v>728</v>
      </c>
      <c r="CO62" s="243"/>
      <c r="CP62" s="295"/>
      <c r="CQ62" s="429"/>
      <c r="CR62" s="331"/>
      <c r="CS62" s="332"/>
      <c r="CT62" s="333"/>
      <c r="CU62" s="229"/>
      <c r="CV62" s="230"/>
      <c r="CW62" s="231"/>
      <c r="CX62" s="331"/>
      <c r="CY62" s="332"/>
      <c r="CZ62" s="333"/>
      <c r="DA62" s="331"/>
      <c r="DB62" s="332"/>
      <c r="DC62" s="333"/>
      <c r="DD62" s="331"/>
      <c r="DE62" s="332"/>
      <c r="DF62" s="333"/>
      <c r="DG62" s="331"/>
      <c r="DH62" s="332"/>
      <c r="DI62" s="333"/>
      <c r="DJ62" s="229"/>
      <c r="DK62" s="230" t="s">
        <v>151</v>
      </c>
      <c r="DL62" s="231">
        <v>1</v>
      </c>
      <c r="DM62" s="229"/>
      <c r="DN62" s="230" t="s">
        <v>151</v>
      </c>
      <c r="DO62" s="231">
        <v>1</v>
      </c>
      <c r="DP62" s="331"/>
      <c r="DQ62" s="332"/>
      <c r="DR62" s="333"/>
      <c r="DS62" s="331"/>
      <c r="DT62" s="230" t="s">
        <v>620</v>
      </c>
      <c r="DU62" s="231" t="s">
        <v>728</v>
      </c>
      <c r="DV62" s="331"/>
      <c r="DW62" s="332"/>
      <c r="DX62" s="333"/>
      <c r="DY62" s="331"/>
      <c r="DZ62" s="332"/>
      <c r="EA62" s="333"/>
      <c r="EB62" s="331"/>
      <c r="EC62" s="332"/>
      <c r="ED62" s="333"/>
      <c r="EE62" s="331"/>
      <c r="EF62" s="332"/>
      <c r="EG62" s="333"/>
      <c r="EH62" s="229"/>
      <c r="EI62" s="230"/>
      <c r="EJ62" s="231"/>
      <c r="EK62" s="229"/>
      <c r="EL62" s="230"/>
      <c r="EM62" s="231"/>
      <c r="EN62" s="244"/>
      <c r="EO62" s="269" t="str">
        <f t="shared" si="44"/>
        <v/>
      </c>
      <c r="EP62" s="444" t="s">
        <v>1247</v>
      </c>
      <c r="EQ62" s="360" t="str">
        <f t="shared" si="200"/>
        <v/>
      </c>
      <c r="ER62" s="360" t="str">
        <f t="shared" si="201"/>
        <v/>
      </c>
      <c r="ES62" s="360" t="str">
        <f t="shared" si="202"/>
        <v/>
      </c>
      <c r="ET62" s="360" t="str">
        <f t="shared" si="203"/>
        <v/>
      </c>
      <c r="EU62" s="360" t="str">
        <f t="shared" si="204"/>
        <v/>
      </c>
      <c r="EV62" s="360" t="str">
        <f t="shared" si="205"/>
        <v/>
      </c>
      <c r="EW62" s="360" t="str">
        <f t="shared" si="206"/>
        <v/>
      </c>
      <c r="EX62" s="360" t="str">
        <f t="shared" si="207"/>
        <v/>
      </c>
      <c r="EY62" s="360" t="str">
        <f t="shared" si="208"/>
        <v/>
      </c>
      <c r="EZ62" s="360" t="str">
        <f t="shared" si="209"/>
        <v/>
      </c>
      <c r="FA62" s="360" t="str">
        <f t="shared" si="210"/>
        <v/>
      </c>
      <c r="FB62" s="360" t="str">
        <f t="shared" si="211"/>
        <v/>
      </c>
      <c r="FC62" s="360" t="str">
        <f t="shared" si="212"/>
        <v/>
      </c>
      <c r="FD62" s="360" t="str">
        <f t="shared" si="213"/>
        <v/>
      </c>
      <c r="FE62" s="360" t="str">
        <f t="shared" si="214"/>
        <v/>
      </c>
      <c r="FF62" s="360" t="str">
        <f t="shared" si="215"/>
        <v/>
      </c>
      <c r="FG62" s="360" t="str">
        <f t="shared" si="216"/>
        <v/>
      </c>
      <c r="FH62" s="360" t="str">
        <f t="shared" si="217"/>
        <v/>
      </c>
      <c r="FI62" s="360" t="str">
        <f t="shared" si="218"/>
        <v/>
      </c>
      <c r="FJ62" s="360" t="str">
        <f t="shared" si="219"/>
        <v/>
      </c>
      <c r="FK62" s="360" t="str">
        <f t="shared" si="220"/>
        <v/>
      </c>
      <c r="FL62" s="360" t="str">
        <f t="shared" si="221"/>
        <v/>
      </c>
      <c r="FM62" s="360" t="str">
        <f t="shared" si="222"/>
        <v/>
      </c>
      <c r="FN62" s="360" t="str">
        <f t="shared" si="223"/>
        <v/>
      </c>
      <c r="FO62" s="360" t="str">
        <f t="shared" si="224"/>
        <v/>
      </c>
      <c r="FP62" s="360" t="str">
        <f t="shared" si="225"/>
        <v/>
      </c>
      <c r="FQ62" s="360" t="str">
        <f t="shared" si="226"/>
        <v/>
      </c>
      <c r="FR62" s="360" t="str">
        <f t="shared" si="227"/>
        <v/>
      </c>
      <c r="FS62" s="360" t="str">
        <f t="shared" si="228"/>
        <v/>
      </c>
      <c r="FT62" s="360" t="str">
        <f t="shared" si="45"/>
        <v/>
      </c>
      <c r="FU62" s="360" t="str">
        <f t="shared" si="229"/>
        <v/>
      </c>
      <c r="FV62" s="360" t="str">
        <f t="shared" si="230"/>
        <v/>
      </c>
      <c r="FW62" s="360" t="str">
        <f t="shared" si="231"/>
        <v/>
      </c>
      <c r="FX62" s="360" t="str">
        <f t="shared" si="232"/>
        <v/>
      </c>
      <c r="FY62" s="360" t="str">
        <f t="shared" si="233"/>
        <v/>
      </c>
      <c r="FZ62" s="360" t="str">
        <f t="shared" si="234"/>
        <v/>
      </c>
      <c r="GA62" s="360" t="str">
        <f t="shared" si="235"/>
        <v/>
      </c>
      <c r="GB62" s="360" t="str">
        <f t="shared" si="236"/>
        <v/>
      </c>
      <c r="GC62" s="360" t="str">
        <f t="shared" si="237"/>
        <v/>
      </c>
      <c r="GD62" s="360" t="str">
        <f t="shared" si="238"/>
        <v/>
      </c>
      <c r="GE62" s="360" t="str">
        <f t="shared" si="239"/>
        <v/>
      </c>
      <c r="GF62" s="360" t="str">
        <f t="shared" si="240"/>
        <v/>
      </c>
      <c r="GG62" s="360" t="str">
        <f t="shared" si="241"/>
        <v/>
      </c>
      <c r="GH62" s="360" t="str">
        <f t="shared" si="242"/>
        <v/>
      </c>
      <c r="GI62" s="360" t="str">
        <f t="shared" si="243"/>
        <v/>
      </c>
      <c r="GJ62" s="360" t="str">
        <f t="shared" si="244"/>
        <v/>
      </c>
      <c r="GK62" s="444" t="s">
        <v>1247</v>
      </c>
      <c r="GL62" s="361" t="str">
        <f t="shared" si="46"/>
        <v>-</v>
      </c>
      <c r="GM62" s="361" t="str">
        <f t="shared" si="47"/>
        <v>-</v>
      </c>
      <c r="GN62" s="361" t="str">
        <f t="shared" si="48"/>
        <v>-</v>
      </c>
      <c r="GO62" s="361" t="str">
        <f t="shared" si="49"/>
        <v>-</v>
      </c>
      <c r="GP62" s="361" t="str">
        <f t="shared" si="50"/>
        <v>-</v>
      </c>
      <c r="GQ62" s="361" t="str">
        <f t="shared" si="51"/>
        <v>-</v>
      </c>
      <c r="GR62" s="361" t="str">
        <f t="shared" si="52"/>
        <v>-</v>
      </c>
      <c r="GS62" s="361" t="str">
        <f t="shared" si="53"/>
        <v>-</v>
      </c>
      <c r="GT62" s="361" t="str">
        <f t="shared" si="54"/>
        <v>-</v>
      </c>
      <c r="GU62" s="361" t="str">
        <f t="shared" si="55"/>
        <v>-</v>
      </c>
      <c r="GV62" s="361" t="str">
        <f t="shared" si="56"/>
        <v>-</v>
      </c>
      <c r="GW62" s="361" t="str">
        <f t="shared" si="57"/>
        <v>-</v>
      </c>
      <c r="GX62" s="361" t="str">
        <f t="shared" si="58"/>
        <v>-</v>
      </c>
      <c r="GY62" s="361" t="str">
        <f t="shared" si="59"/>
        <v>-</v>
      </c>
      <c r="GZ62" s="361" t="str">
        <f t="shared" si="60"/>
        <v>-</v>
      </c>
      <c r="HA62" s="361" t="str">
        <f t="shared" si="61"/>
        <v>-</v>
      </c>
      <c r="HB62" s="361" t="str">
        <f t="shared" si="62"/>
        <v>-</v>
      </c>
      <c r="HC62" s="361" t="str">
        <f t="shared" si="63"/>
        <v>-</v>
      </c>
      <c r="HD62" s="361" t="str">
        <f t="shared" si="64"/>
        <v>-</v>
      </c>
      <c r="HE62" s="361" t="str">
        <f t="shared" si="65"/>
        <v>-</v>
      </c>
      <c r="HF62" s="361" t="str">
        <f t="shared" si="66"/>
        <v>-</v>
      </c>
      <c r="HG62" s="361" t="str">
        <f t="shared" si="67"/>
        <v>-</v>
      </c>
      <c r="HH62" s="361" t="str">
        <f t="shared" si="68"/>
        <v>-</v>
      </c>
      <c r="HI62" s="361" t="str">
        <f t="shared" si="69"/>
        <v>-</v>
      </c>
      <c r="HJ62" s="361" t="str">
        <f t="shared" si="70"/>
        <v>-</v>
      </c>
      <c r="HK62" s="361" t="str">
        <f t="shared" si="71"/>
        <v>-</v>
      </c>
      <c r="HL62" s="361" t="str">
        <f t="shared" si="72"/>
        <v>-</v>
      </c>
      <c r="HM62" s="361" t="str">
        <f t="shared" si="73"/>
        <v>-</v>
      </c>
      <c r="HN62" s="361" t="str">
        <f t="shared" si="74"/>
        <v>-</v>
      </c>
      <c r="HO62" s="361" t="str">
        <f t="shared" si="75"/>
        <v>-</v>
      </c>
      <c r="HP62" s="361" t="str">
        <f t="shared" si="76"/>
        <v>-</v>
      </c>
      <c r="HQ62" s="361" t="str">
        <f t="shared" si="77"/>
        <v>-</v>
      </c>
      <c r="HR62" s="361" t="str">
        <f t="shared" si="78"/>
        <v>-</v>
      </c>
      <c r="HS62" s="361" t="str">
        <f t="shared" si="79"/>
        <v>-</v>
      </c>
      <c r="HT62" s="361" t="str">
        <f t="shared" si="80"/>
        <v>-</v>
      </c>
      <c r="HU62" s="361" t="str">
        <f t="shared" si="81"/>
        <v>-</v>
      </c>
      <c r="HV62" s="361" t="str">
        <f t="shared" si="82"/>
        <v>-</v>
      </c>
      <c r="HW62" s="361" t="str">
        <f t="shared" si="83"/>
        <v>-</v>
      </c>
      <c r="HX62" s="361" t="str">
        <f t="shared" si="84"/>
        <v>-</v>
      </c>
      <c r="HY62" s="361" t="str">
        <f t="shared" si="85"/>
        <v>-</v>
      </c>
      <c r="HZ62" s="361" t="str">
        <f t="shared" si="86"/>
        <v>-</v>
      </c>
      <c r="IA62" s="361" t="str">
        <f t="shared" si="87"/>
        <v>-</v>
      </c>
      <c r="IB62" s="361" t="str">
        <f t="shared" si="88"/>
        <v>-</v>
      </c>
      <c r="IC62" s="361" t="str">
        <f t="shared" si="89"/>
        <v>-</v>
      </c>
      <c r="ID62" s="361" t="str">
        <f t="shared" si="90"/>
        <v>-</v>
      </c>
      <c r="IE62" s="361" t="str">
        <f t="shared" si="91"/>
        <v>-</v>
      </c>
      <c r="IF62" s="444" t="s">
        <v>1247</v>
      </c>
      <c r="IG62" s="56" t="str">
        <f t="shared" si="245"/>
        <v>-</v>
      </c>
      <c r="IH62" s="56" t="str">
        <f t="shared" si="246"/>
        <v>-</v>
      </c>
      <c r="II62" s="56" t="str">
        <f t="shared" si="247"/>
        <v>-</v>
      </c>
      <c r="IJ62" s="56" t="str">
        <f t="shared" si="248"/>
        <v>-</v>
      </c>
      <c r="IK62" s="56" t="str">
        <f t="shared" si="92"/>
        <v>-</v>
      </c>
      <c r="IL62" s="56" t="str">
        <f t="shared" si="93"/>
        <v>-</v>
      </c>
      <c r="IM62" s="56" t="str">
        <f t="shared" si="94"/>
        <v>-</v>
      </c>
      <c r="IN62" s="56" t="str">
        <f t="shared" si="95"/>
        <v>-</v>
      </c>
      <c r="IO62" s="56" t="str">
        <f t="shared" si="96"/>
        <v>-</v>
      </c>
      <c r="IP62" s="56" t="str">
        <f t="shared" si="97"/>
        <v>-</v>
      </c>
      <c r="IQ62" s="56" t="str">
        <f t="shared" si="98"/>
        <v>-</v>
      </c>
      <c r="IR62" s="56" t="str">
        <f t="shared" si="99"/>
        <v>-</v>
      </c>
      <c r="IS62" s="56" t="str">
        <f t="shared" si="100"/>
        <v>-</v>
      </c>
      <c r="IT62" s="56" t="str">
        <f t="shared" si="101"/>
        <v>-</v>
      </c>
      <c r="IU62" s="56" t="str">
        <f t="shared" si="102"/>
        <v>-</v>
      </c>
      <c r="IV62" s="56" t="str">
        <f t="shared" si="103"/>
        <v>-</v>
      </c>
      <c r="IW62" s="56" t="str">
        <f t="shared" si="104"/>
        <v>-</v>
      </c>
      <c r="IX62" s="56" t="str">
        <f t="shared" si="105"/>
        <v>-</v>
      </c>
      <c r="IY62" s="56" t="str">
        <f t="shared" si="106"/>
        <v>-</v>
      </c>
      <c r="IZ62" s="56" t="str">
        <f t="shared" si="107"/>
        <v>-</v>
      </c>
      <c r="JA62" s="56" t="str">
        <f t="shared" si="108"/>
        <v>-</v>
      </c>
      <c r="JB62" s="56" t="str">
        <f t="shared" si="109"/>
        <v>-</v>
      </c>
      <c r="JC62" s="56" t="str">
        <f t="shared" si="110"/>
        <v>-</v>
      </c>
      <c r="JD62" s="56" t="str">
        <f t="shared" si="111"/>
        <v>-</v>
      </c>
      <c r="JE62" s="56" t="str">
        <f t="shared" si="112"/>
        <v>-</v>
      </c>
      <c r="JF62" s="56" t="str">
        <f t="shared" si="113"/>
        <v>-</v>
      </c>
      <c r="JG62" s="56" t="str">
        <f t="shared" si="114"/>
        <v>-</v>
      </c>
      <c r="JH62" s="56" t="str">
        <f t="shared" si="115"/>
        <v>-</v>
      </c>
      <c r="JI62" s="56" t="str">
        <f t="shared" si="116"/>
        <v>-</v>
      </c>
      <c r="JJ62" s="56" t="str">
        <f t="shared" si="117"/>
        <v>-</v>
      </c>
      <c r="JK62" s="56" t="str">
        <f t="shared" si="118"/>
        <v>-</v>
      </c>
      <c r="JL62" s="56" t="str">
        <f t="shared" si="119"/>
        <v>-</v>
      </c>
      <c r="JM62" s="56" t="str">
        <f t="shared" si="120"/>
        <v>-</v>
      </c>
      <c r="JN62" s="56" t="str">
        <f t="shared" si="121"/>
        <v>-</v>
      </c>
      <c r="JO62" s="56" t="str">
        <f t="shared" si="122"/>
        <v>-</v>
      </c>
      <c r="JP62" s="56" t="str">
        <f t="shared" si="123"/>
        <v>-</v>
      </c>
      <c r="JQ62" s="56" t="str">
        <f t="shared" si="124"/>
        <v>-</v>
      </c>
      <c r="JR62" s="56" t="str">
        <f t="shared" si="125"/>
        <v>-</v>
      </c>
      <c r="JS62" s="56" t="str">
        <f t="shared" si="126"/>
        <v>-</v>
      </c>
      <c r="JT62" s="56" t="str">
        <f t="shared" si="127"/>
        <v>-</v>
      </c>
      <c r="JU62" s="56" t="str">
        <f t="shared" si="128"/>
        <v>-</v>
      </c>
      <c r="JV62" s="56" t="str">
        <f t="shared" si="129"/>
        <v>-</v>
      </c>
      <c r="JW62" s="56" t="str">
        <f t="shared" si="130"/>
        <v>-</v>
      </c>
      <c r="JX62" s="56" t="str">
        <f t="shared" si="131"/>
        <v>-</v>
      </c>
      <c r="JY62" s="56" t="str">
        <f t="shared" si="132"/>
        <v>-</v>
      </c>
      <c r="JZ62" s="56" t="str">
        <f t="shared" si="133"/>
        <v>-</v>
      </c>
      <c r="KA62" s="444" t="s">
        <v>1247</v>
      </c>
      <c r="KB62" s="360">
        <f>IF(ISNUMBER(INDEX($EQ$15:$GK$521,$B62,EO$11)),MAX(KB$14:KB61)+1,0)</f>
        <v>0</v>
      </c>
      <c r="KC62" s="360" t="str">
        <f t="shared" si="249"/>
        <v/>
      </c>
      <c r="KD62" s="373" t="s">
        <v>2</v>
      </c>
      <c r="KE62" s="391" t="str">
        <f t="shared" si="259"/>
        <v/>
      </c>
      <c r="KF62" s="302" t="str">
        <f t="shared" si="260"/>
        <v/>
      </c>
      <c r="KG62" s="69"/>
      <c r="KH62" s="391" t="str">
        <f t="shared" si="261"/>
        <v/>
      </c>
      <c r="KI62" s="302" t="str">
        <f t="shared" si="262"/>
        <v/>
      </c>
      <c r="KJ62" s="69"/>
      <c r="KK62" s="391" t="str">
        <f t="shared" si="263"/>
        <v/>
      </c>
      <c r="KL62" s="302" t="str">
        <f t="shared" si="264"/>
        <v/>
      </c>
      <c r="KM62" s="69"/>
      <c r="KN62" s="391" t="str">
        <f t="shared" si="265"/>
        <v/>
      </c>
      <c r="KO62" s="302" t="str">
        <f t="shared" si="266"/>
        <v/>
      </c>
      <c r="KP62" s="69"/>
      <c r="KQ62" s="391" t="str">
        <f t="shared" si="267"/>
        <v/>
      </c>
      <c r="KR62" s="302" t="str">
        <f t="shared" si="143"/>
        <v/>
      </c>
      <c r="KS62" s="69"/>
      <c r="KT62" s="391" t="str">
        <f t="shared" si="268"/>
        <v/>
      </c>
      <c r="KU62" s="302" t="str">
        <f t="shared" si="145"/>
        <v/>
      </c>
      <c r="KV62" s="69"/>
      <c r="KW62" s="391" t="str">
        <f t="shared" si="269"/>
        <v/>
      </c>
      <c r="KX62" s="302" t="str">
        <f t="shared" si="147"/>
        <v/>
      </c>
      <c r="KY62" s="69"/>
      <c r="KZ62" s="283" t="str">
        <f t="shared" si="148"/>
        <v/>
      </c>
      <c r="LA62" s="26"/>
      <c r="LB62" s="241"/>
      <c r="LC62" s="246"/>
      <c r="LD62" s="306"/>
      <c r="LE62" s="306"/>
      <c r="LF62" s="306"/>
      <c r="LG62" s="246"/>
      <c r="LH62" s="246"/>
      <c r="LI62" s="306"/>
      <c r="LJ62" s="306"/>
      <c r="LK62" s="306"/>
      <c r="LL62" s="306"/>
      <c r="LM62" s="306"/>
      <c r="LN62" s="63"/>
      <c r="LO62" s="251">
        <f t="shared" si="149"/>
        <v>0</v>
      </c>
      <c r="LP62" s="251">
        <f t="shared" si="150"/>
        <v>0</v>
      </c>
      <c r="LQ62" s="251">
        <f t="shared" si="151"/>
        <v>0</v>
      </c>
      <c r="LR62" s="251">
        <f t="shared" si="152"/>
        <v>0</v>
      </c>
      <c r="LS62" s="251">
        <f t="shared" si="153"/>
        <v>0</v>
      </c>
      <c r="LT62" s="251">
        <f t="shared" si="154"/>
        <v>0</v>
      </c>
      <c r="LU62" s="251">
        <f t="shared" si="155"/>
        <v>0</v>
      </c>
      <c r="LV62" s="251">
        <f t="shared" si="156"/>
        <v>0</v>
      </c>
      <c r="LW62" s="251">
        <f t="shared" si="157"/>
        <v>0</v>
      </c>
      <c r="LX62" s="251">
        <f t="shared" si="158"/>
        <v>0</v>
      </c>
      <c r="LY62" s="251">
        <f t="shared" si="159"/>
        <v>0</v>
      </c>
      <c r="LZ62" s="251">
        <f t="shared" si="160"/>
        <v>0</v>
      </c>
      <c r="MA62" s="63">
        <f t="shared" si="161"/>
        <v>2</v>
      </c>
      <c r="MB62" s="63">
        <f t="shared" si="162"/>
        <v>0</v>
      </c>
      <c r="MC62" s="63">
        <f t="shared" si="251"/>
        <v>48</v>
      </c>
      <c r="MD62" s="63">
        <f t="shared" si="250"/>
        <v>17</v>
      </c>
      <c r="ME62" s="63" t="str">
        <f t="shared" si="163"/>
        <v>wetdry</v>
      </c>
      <c r="MF62" s="315">
        <f t="shared" si="164"/>
        <v>291</v>
      </c>
      <c r="MG62" s="315">
        <f>IF(ISNUMBER(MATCH(EO62,$ME$15:$ME$520,0)),0,MAX(MG$14:MG61)+1)</f>
        <v>0</v>
      </c>
      <c r="MH62" s="315" t="str">
        <f t="shared" si="165"/>
        <v/>
      </c>
      <c r="MI62" s="367" t="str">
        <f t="shared" si="270"/>
        <v/>
      </c>
      <c r="MJ62" s="341"/>
      <c r="MK62" s="342" t="str">
        <f t="shared" si="271"/>
        <v/>
      </c>
      <c r="ML62" s="456" t="s">
        <v>635</v>
      </c>
      <c r="MM62" s="316"/>
      <c r="MN62" s="26">
        <f>IF(IF(ISNUMBER(SEARCH("flopy",MP62))=TRUE,1,0)=1,MAX(MN$15:MN61)+1,"")</f>
        <v>37</v>
      </c>
      <c r="MO62" s="238"/>
      <c r="MP62" s="411" t="s">
        <v>1146</v>
      </c>
      <c r="MQ62" s="26">
        <f>IF(IF(ISNUMBER(SEARCH("flopy",MS62))=TRUE,1,0)=1,MAX(MQ$15:MQ61)+1,"")</f>
        <v>47</v>
      </c>
      <c r="MR62" s="238"/>
      <c r="MS62" s="411" t="s">
        <v>995</v>
      </c>
      <c r="MT62" s="59"/>
      <c r="MU62" s="26" t="str">
        <f>IF(IF(ISNUMBER(SEARCH("flopy",MW62))=TRUE,1,0)=1,MAX(MU$15:MU61)+1,"")</f>
        <v/>
      </c>
      <c r="MV62" s="238" t="str">
        <f t="shared" si="252"/>
        <v/>
      </c>
      <c r="MW62" s="59"/>
      <c r="MX62" s="59"/>
      <c r="MY62" s="59"/>
      <c r="MZ62" s="59"/>
      <c r="NA62" s="59"/>
      <c r="NB62" s="26" t="s">
        <v>2</v>
      </c>
      <c r="NC62" s="59"/>
      <c r="ND62" s="59"/>
      <c r="NE62" s="59"/>
      <c r="NF62" s="59"/>
      <c r="NG62" s="59"/>
      <c r="NH62" s="59"/>
      <c r="NI62" s="59"/>
      <c r="NJ62" s="59"/>
      <c r="NK62" s="26" t="s">
        <v>2</v>
      </c>
      <c r="NL62" s="453"/>
      <c r="NM62" s="307" t="s">
        <v>2</v>
      </c>
      <c r="NN62" s="59"/>
      <c r="NO62" s="203"/>
      <c r="NP62" s="203"/>
      <c r="NQ62" s="203"/>
      <c r="NR62" s="18"/>
      <c r="NS62" s="18"/>
      <c r="NT62" s="18"/>
      <c r="NU62" s="18"/>
      <c r="NV62" s="18"/>
      <c r="NW62" s="18"/>
      <c r="NX62" s="18"/>
      <c r="NY62" s="18"/>
      <c r="NZ62" s="18"/>
      <c r="OA62" s="18"/>
      <c r="OB62" s="18"/>
      <c r="OC62" s="18"/>
      <c r="OD62" s="81"/>
      <c r="OE62" s="163"/>
      <c r="OF62" s="90"/>
      <c r="OG62" s="90"/>
      <c r="OH62" s="90"/>
      <c r="OI62" s="90"/>
      <c r="OJ62" s="171"/>
      <c r="OK62" s="163"/>
      <c r="OL62" s="117"/>
      <c r="OM62" s="163"/>
      <c r="ON62" s="117"/>
      <c r="OO62" s="90"/>
      <c r="OP62" s="90"/>
      <c r="OQ62" s="117"/>
      <c r="OR62" s="90"/>
      <c r="OS62" s="90"/>
      <c r="OT62" s="90"/>
      <c r="OU62" s="143" t="str">
        <f t="shared" si="272"/>
        <v/>
      </c>
      <c r="OV62" s="143" t="str">
        <f t="shared" si="255"/>
        <v/>
      </c>
      <c r="OW62" s="143" t="str">
        <f t="shared" si="256"/>
        <v/>
      </c>
      <c r="OX62" s="143" t="str">
        <f t="shared" si="257"/>
        <v/>
      </c>
      <c r="OY62" s="81"/>
      <c r="OZ62" s="59"/>
      <c r="PA62" s="251" t="str">
        <f t="shared" si="168"/>
        <v/>
      </c>
      <c r="PB62" s="251" t="str">
        <f t="shared" si="169"/>
        <v/>
      </c>
      <c r="PC62" s="251" t="str">
        <f t="shared" si="170"/>
        <v/>
      </c>
      <c r="PD62" s="251" t="str">
        <f t="shared" si="171"/>
        <v/>
      </c>
      <c r="PE62" s="251" t="str">
        <f t="shared" si="172"/>
        <v/>
      </c>
      <c r="PF62" s="251" t="str">
        <f t="shared" si="173"/>
        <v/>
      </c>
      <c r="PG62" s="251" t="str">
        <f t="shared" si="174"/>
        <v/>
      </c>
      <c r="PH62" s="251" t="str">
        <f t="shared" si="175"/>
        <v/>
      </c>
      <c r="PI62" s="251" t="str">
        <f t="shared" si="176"/>
        <v/>
      </c>
      <c r="PJ62" s="251" t="str">
        <f t="shared" si="177"/>
        <v/>
      </c>
      <c r="PK62" s="251" t="str">
        <f t="shared" si="178"/>
        <v/>
      </c>
      <c r="PL62" s="251" t="str">
        <f t="shared" si="179"/>
        <v/>
      </c>
      <c r="PM62" s="251" t="str">
        <f t="shared" si="180"/>
        <v/>
      </c>
      <c r="PN62" s="251" t="str">
        <f t="shared" si="181"/>
        <v>wetdry</v>
      </c>
      <c r="PO62" s="251" t="str">
        <f t="shared" si="182"/>
        <v/>
      </c>
      <c r="PP62" s="251" t="str">
        <f t="shared" si="183"/>
        <v/>
      </c>
      <c r="PQ62" s="251" t="str">
        <f t="shared" si="184"/>
        <v/>
      </c>
      <c r="PR62" s="251" t="str">
        <f t="shared" si="185"/>
        <v/>
      </c>
      <c r="PS62" s="251" t="str">
        <f t="shared" si="186"/>
        <v/>
      </c>
      <c r="PT62" s="251" t="str">
        <f t="shared" si="187"/>
        <v>wetdry</v>
      </c>
      <c r="PU62" s="251" t="str">
        <f t="shared" si="188"/>
        <v/>
      </c>
      <c r="PV62" s="251" t="str">
        <f t="shared" si="189"/>
        <v/>
      </c>
      <c r="PW62" s="251" t="str">
        <f t="shared" si="190"/>
        <v/>
      </c>
      <c r="PX62" s="251" t="str">
        <f t="shared" si="191"/>
        <v/>
      </c>
      <c r="PY62" s="251" t="str">
        <f t="shared" si="192"/>
        <v/>
      </c>
      <c r="PZ62" s="251" t="str">
        <f t="shared" si="193"/>
        <v/>
      </c>
      <c r="QA62" s="251" t="str">
        <f t="shared" si="194"/>
        <v/>
      </c>
      <c r="QB62" s="251" t="str">
        <f t="shared" si="195"/>
        <v/>
      </c>
      <c r="QC62" s="251" t="str">
        <f t="shared" si="196"/>
        <v/>
      </c>
      <c r="QD62" s="251" t="str">
        <f t="shared" si="197"/>
        <v>wetdry</v>
      </c>
      <c r="QE62" s="251" t="str">
        <f t="shared" si="198"/>
        <v/>
      </c>
      <c r="QF62" s="63">
        <f t="shared" si="199"/>
        <v>2</v>
      </c>
      <c r="QG62" s="26" t="s">
        <v>2</v>
      </c>
      <c r="QH62" s="59"/>
      <c r="QI62" s="59"/>
      <c r="QJ62" s="59"/>
      <c r="QK62" s="59"/>
      <c r="QL62" s="59"/>
      <c r="QM62" s="59"/>
      <c r="QN62" s="59"/>
    </row>
    <row r="63" spans="1:456" ht="6" customHeight="1" x14ac:dyDescent="0.25">
      <c r="A63" s="68"/>
      <c r="B63" s="447">
        <f t="shared" si="43"/>
        <v>49</v>
      </c>
      <c r="C63" s="74" t="s">
        <v>1240</v>
      </c>
      <c r="D63" s="389" t="s">
        <v>883</v>
      </c>
      <c r="E63" s="59"/>
      <c r="F63" s="229"/>
      <c r="G63" s="295" t="s">
        <v>82</v>
      </c>
      <c r="H63" s="295" t="s">
        <v>2</v>
      </c>
      <c r="I63" s="229"/>
      <c r="J63" s="295"/>
      <c r="K63" s="295"/>
      <c r="L63" s="229"/>
      <c r="M63" s="295" t="s">
        <v>23</v>
      </c>
      <c r="N63" s="295" t="s">
        <v>17</v>
      </c>
      <c r="O63" s="229"/>
      <c r="P63" s="295" t="s">
        <v>17</v>
      </c>
      <c r="Q63" s="295">
        <v>1</v>
      </c>
      <c r="R63" s="229"/>
      <c r="S63" s="230"/>
      <c r="T63" s="231"/>
      <c r="U63" s="229"/>
      <c r="V63" s="230"/>
      <c r="W63" s="231"/>
      <c r="X63" s="229"/>
      <c r="Y63" s="230"/>
      <c r="Z63" s="231"/>
      <c r="AA63" s="229"/>
      <c r="AB63" s="295" t="s">
        <v>20</v>
      </c>
      <c r="AC63" s="295">
        <f>$AC$4</f>
        <v>0</v>
      </c>
      <c r="AD63" s="229"/>
      <c r="AE63" s="295"/>
      <c r="AF63" s="295"/>
      <c r="AG63" s="229"/>
      <c r="AH63" s="295" t="s">
        <v>18</v>
      </c>
      <c r="AI63" s="295">
        <v>10</v>
      </c>
      <c r="AJ63" s="229"/>
      <c r="AK63" s="295"/>
      <c r="AL63" s="295"/>
      <c r="AM63" s="229"/>
      <c r="AN63" s="295" t="s">
        <v>51</v>
      </c>
      <c r="AO63" s="295">
        <v>200</v>
      </c>
      <c r="AP63" s="243"/>
      <c r="AQ63" s="295"/>
      <c r="AR63" s="290"/>
      <c r="AS63" s="243"/>
      <c r="AT63" s="295"/>
      <c r="AU63" s="290"/>
      <c r="AV63" s="229"/>
      <c r="AW63" s="230"/>
      <c r="AX63" s="231"/>
      <c r="AY63" s="229"/>
      <c r="AZ63" s="230" t="s">
        <v>693</v>
      </c>
      <c r="BA63" s="231" t="s">
        <v>76</v>
      </c>
      <c r="BB63" s="229"/>
      <c r="BC63" s="230"/>
      <c r="BD63" s="231"/>
      <c r="BE63" s="229"/>
      <c r="BF63" s="295"/>
      <c r="BG63" s="295"/>
      <c r="BH63" s="229"/>
      <c r="BI63" s="295"/>
      <c r="BJ63" s="295"/>
      <c r="BK63" s="243"/>
      <c r="BL63" s="295"/>
      <c r="BM63" s="429"/>
      <c r="BN63" s="243"/>
      <c r="BO63" s="295"/>
      <c r="BP63" s="429"/>
      <c r="BQ63" s="229"/>
      <c r="BR63" s="295"/>
      <c r="BS63" s="295"/>
      <c r="BT63" s="243"/>
      <c r="BU63" s="295"/>
      <c r="BV63" s="290"/>
      <c r="BW63" s="243"/>
      <c r="BX63" s="295" t="s">
        <v>643</v>
      </c>
      <c r="BY63" s="290" t="s">
        <v>728</v>
      </c>
      <c r="BZ63" s="229"/>
      <c r="CA63" s="230" t="s">
        <v>694</v>
      </c>
      <c r="CB63" s="231" t="s">
        <v>728</v>
      </c>
      <c r="CC63" s="229"/>
      <c r="CD63" s="230" t="s">
        <v>643</v>
      </c>
      <c r="CE63" s="351" t="s">
        <v>728</v>
      </c>
      <c r="CF63" s="331"/>
      <c r="CG63" s="230"/>
      <c r="CH63" s="354"/>
      <c r="CI63" s="229"/>
      <c r="CJ63" s="230"/>
      <c r="CK63" s="354"/>
      <c r="CL63" s="243"/>
      <c r="CM63" s="230"/>
      <c r="CN63" s="354"/>
      <c r="CO63" s="243"/>
      <c r="CP63" s="295"/>
      <c r="CQ63" s="429"/>
      <c r="CR63" s="331"/>
      <c r="CS63" s="332"/>
      <c r="CT63" s="333"/>
      <c r="CU63" s="229"/>
      <c r="CV63" s="230"/>
      <c r="CW63" s="231"/>
      <c r="CX63" s="331"/>
      <c r="CY63" s="332"/>
      <c r="CZ63" s="333"/>
      <c r="DA63" s="331"/>
      <c r="DB63" s="332"/>
      <c r="DC63" s="333"/>
      <c r="DD63" s="331"/>
      <c r="DE63" s="332"/>
      <c r="DF63" s="333"/>
      <c r="DG63" s="331"/>
      <c r="DH63" s="332"/>
      <c r="DI63" s="333"/>
      <c r="DJ63" s="229"/>
      <c r="DK63" s="230" t="s">
        <v>362</v>
      </c>
      <c r="DL63" s="231">
        <v>0</v>
      </c>
      <c r="DM63" s="229"/>
      <c r="DN63" s="230" t="s">
        <v>362</v>
      </c>
      <c r="DO63" s="231">
        <v>100</v>
      </c>
      <c r="DP63" s="331"/>
      <c r="DQ63" s="332"/>
      <c r="DR63" s="333"/>
      <c r="DS63" s="331"/>
      <c r="DT63" s="230" t="s">
        <v>729</v>
      </c>
      <c r="DU63" s="231" t="s">
        <v>728</v>
      </c>
      <c r="DV63" s="331"/>
      <c r="DW63" s="332"/>
      <c r="DX63" s="333"/>
      <c r="DY63" s="331"/>
      <c r="DZ63" s="332"/>
      <c r="EA63" s="333"/>
      <c r="EB63" s="331"/>
      <c r="EC63" s="332"/>
      <c r="ED63" s="333"/>
      <c r="EE63" s="331"/>
      <c r="EF63" s="332"/>
      <c r="EG63" s="333"/>
      <c r="EH63" s="229"/>
      <c r="EI63" s="230"/>
      <c r="EJ63" s="231"/>
      <c r="EK63" s="229"/>
      <c r="EL63" s="230"/>
      <c r="EM63" s="231"/>
      <c r="EN63" s="244"/>
      <c r="EO63" s="269" t="str">
        <f t="shared" si="44"/>
        <v/>
      </c>
      <c r="EP63" s="444" t="s">
        <v>1247</v>
      </c>
      <c r="EQ63" s="360" t="str">
        <f t="shared" si="200"/>
        <v/>
      </c>
      <c r="ER63" s="360" t="str">
        <f t="shared" si="201"/>
        <v/>
      </c>
      <c r="ES63" s="360" t="str">
        <f t="shared" si="202"/>
        <v/>
      </c>
      <c r="ET63" s="360" t="str">
        <f t="shared" si="203"/>
        <v/>
      </c>
      <c r="EU63" s="360" t="str">
        <f t="shared" si="204"/>
        <v/>
      </c>
      <c r="EV63" s="360" t="str">
        <f t="shared" si="205"/>
        <v/>
      </c>
      <c r="EW63" s="360" t="str">
        <f t="shared" si="206"/>
        <v/>
      </c>
      <c r="EX63" s="360" t="str">
        <f t="shared" si="207"/>
        <v/>
      </c>
      <c r="EY63" s="360" t="str">
        <f t="shared" si="208"/>
        <v/>
      </c>
      <c r="EZ63" s="360" t="str">
        <f t="shared" si="209"/>
        <v/>
      </c>
      <c r="FA63" s="360" t="str">
        <f t="shared" si="210"/>
        <v/>
      </c>
      <c r="FB63" s="360" t="str">
        <f t="shared" si="211"/>
        <v/>
      </c>
      <c r="FC63" s="360" t="str">
        <f t="shared" si="212"/>
        <v/>
      </c>
      <c r="FD63" s="360" t="str">
        <f t="shared" si="213"/>
        <v/>
      </c>
      <c r="FE63" s="360" t="str">
        <f t="shared" si="214"/>
        <v/>
      </c>
      <c r="FF63" s="360" t="str">
        <f t="shared" si="215"/>
        <v/>
      </c>
      <c r="FG63" s="360" t="str">
        <f t="shared" si="216"/>
        <v/>
      </c>
      <c r="FH63" s="360" t="str">
        <f t="shared" si="217"/>
        <v/>
      </c>
      <c r="FI63" s="360" t="str">
        <f t="shared" si="218"/>
        <v/>
      </c>
      <c r="FJ63" s="360" t="str">
        <f t="shared" si="219"/>
        <v/>
      </c>
      <c r="FK63" s="360" t="str">
        <f t="shared" si="220"/>
        <v/>
      </c>
      <c r="FL63" s="360" t="str">
        <f t="shared" si="221"/>
        <v/>
      </c>
      <c r="FM63" s="360" t="str">
        <f t="shared" si="222"/>
        <v/>
      </c>
      <c r="FN63" s="360" t="str">
        <f t="shared" si="223"/>
        <v/>
      </c>
      <c r="FO63" s="360" t="str">
        <f t="shared" si="224"/>
        <v/>
      </c>
      <c r="FP63" s="360" t="str">
        <f t="shared" si="225"/>
        <v/>
      </c>
      <c r="FQ63" s="360" t="str">
        <f t="shared" si="226"/>
        <v/>
      </c>
      <c r="FR63" s="360" t="str">
        <f t="shared" si="227"/>
        <v/>
      </c>
      <c r="FS63" s="360" t="str">
        <f t="shared" si="228"/>
        <v/>
      </c>
      <c r="FT63" s="360" t="str">
        <f t="shared" si="45"/>
        <v/>
      </c>
      <c r="FU63" s="360" t="str">
        <f t="shared" si="229"/>
        <v/>
      </c>
      <c r="FV63" s="360" t="str">
        <f t="shared" si="230"/>
        <v/>
      </c>
      <c r="FW63" s="360" t="str">
        <f t="shared" si="231"/>
        <v/>
      </c>
      <c r="FX63" s="360" t="str">
        <f t="shared" si="232"/>
        <v/>
      </c>
      <c r="FY63" s="360" t="str">
        <f t="shared" si="233"/>
        <v/>
      </c>
      <c r="FZ63" s="360" t="str">
        <f t="shared" si="234"/>
        <v/>
      </c>
      <c r="GA63" s="360" t="str">
        <f t="shared" si="235"/>
        <v/>
      </c>
      <c r="GB63" s="360" t="str">
        <f t="shared" si="236"/>
        <v/>
      </c>
      <c r="GC63" s="360" t="str">
        <f t="shared" si="237"/>
        <v/>
      </c>
      <c r="GD63" s="360" t="str">
        <f t="shared" si="238"/>
        <v/>
      </c>
      <c r="GE63" s="360" t="str">
        <f t="shared" si="239"/>
        <v/>
      </c>
      <c r="GF63" s="360" t="str">
        <f t="shared" si="240"/>
        <v/>
      </c>
      <c r="GG63" s="360" t="str">
        <f t="shared" si="241"/>
        <v/>
      </c>
      <c r="GH63" s="360" t="str">
        <f t="shared" si="242"/>
        <v/>
      </c>
      <c r="GI63" s="360" t="str">
        <f t="shared" si="243"/>
        <v/>
      </c>
      <c r="GJ63" s="360" t="str">
        <f t="shared" si="244"/>
        <v/>
      </c>
      <c r="GK63" s="444" t="s">
        <v>1247</v>
      </c>
      <c r="GL63" s="361" t="str">
        <f t="shared" si="46"/>
        <v>-</v>
      </c>
      <c r="GM63" s="361" t="str">
        <f t="shared" si="47"/>
        <v>-</v>
      </c>
      <c r="GN63" s="361" t="str">
        <f t="shared" si="48"/>
        <v>-</v>
      </c>
      <c r="GO63" s="361" t="str">
        <f t="shared" si="49"/>
        <v>-</v>
      </c>
      <c r="GP63" s="361" t="str">
        <f t="shared" si="50"/>
        <v>-</v>
      </c>
      <c r="GQ63" s="361" t="str">
        <f t="shared" si="51"/>
        <v>-</v>
      </c>
      <c r="GR63" s="361" t="str">
        <f t="shared" si="52"/>
        <v>-</v>
      </c>
      <c r="GS63" s="361" t="str">
        <f t="shared" si="53"/>
        <v>-</v>
      </c>
      <c r="GT63" s="361" t="str">
        <f t="shared" si="54"/>
        <v>-</v>
      </c>
      <c r="GU63" s="361" t="str">
        <f t="shared" si="55"/>
        <v>-</v>
      </c>
      <c r="GV63" s="361" t="str">
        <f t="shared" si="56"/>
        <v>-</v>
      </c>
      <c r="GW63" s="361" t="str">
        <f t="shared" si="57"/>
        <v>-</v>
      </c>
      <c r="GX63" s="361" t="str">
        <f t="shared" si="58"/>
        <v>-</v>
      </c>
      <c r="GY63" s="361" t="str">
        <f t="shared" si="59"/>
        <v>-</v>
      </c>
      <c r="GZ63" s="361" t="str">
        <f t="shared" si="60"/>
        <v>-</v>
      </c>
      <c r="HA63" s="361" t="str">
        <f t="shared" si="61"/>
        <v>-</v>
      </c>
      <c r="HB63" s="361" t="str">
        <f t="shared" si="62"/>
        <v>-</v>
      </c>
      <c r="HC63" s="361" t="str">
        <f t="shared" si="63"/>
        <v>-</v>
      </c>
      <c r="HD63" s="361" t="str">
        <f t="shared" si="64"/>
        <v>-</v>
      </c>
      <c r="HE63" s="361" t="str">
        <f t="shared" si="65"/>
        <v>-</v>
      </c>
      <c r="HF63" s="361" t="str">
        <f t="shared" si="66"/>
        <v>-</v>
      </c>
      <c r="HG63" s="361" t="str">
        <f t="shared" si="67"/>
        <v>-</v>
      </c>
      <c r="HH63" s="361" t="str">
        <f t="shared" si="68"/>
        <v>-</v>
      </c>
      <c r="HI63" s="361" t="str">
        <f t="shared" si="69"/>
        <v>-</v>
      </c>
      <c r="HJ63" s="361" t="str">
        <f t="shared" si="70"/>
        <v>-</v>
      </c>
      <c r="HK63" s="361" t="str">
        <f t="shared" si="71"/>
        <v>-</v>
      </c>
      <c r="HL63" s="361" t="str">
        <f t="shared" si="72"/>
        <v>-</v>
      </c>
      <c r="HM63" s="361" t="str">
        <f t="shared" si="73"/>
        <v>-</v>
      </c>
      <c r="HN63" s="361" t="str">
        <f t="shared" si="74"/>
        <v>-</v>
      </c>
      <c r="HO63" s="361" t="str">
        <f t="shared" si="75"/>
        <v>-</v>
      </c>
      <c r="HP63" s="361" t="str">
        <f t="shared" si="76"/>
        <v>-</v>
      </c>
      <c r="HQ63" s="361" t="str">
        <f t="shared" si="77"/>
        <v>-</v>
      </c>
      <c r="HR63" s="361" t="str">
        <f t="shared" si="78"/>
        <v>-</v>
      </c>
      <c r="HS63" s="361" t="str">
        <f t="shared" si="79"/>
        <v>-</v>
      </c>
      <c r="HT63" s="361" t="str">
        <f t="shared" si="80"/>
        <v>-</v>
      </c>
      <c r="HU63" s="361" t="str">
        <f t="shared" si="81"/>
        <v>-</v>
      </c>
      <c r="HV63" s="361" t="str">
        <f t="shared" si="82"/>
        <v>-</v>
      </c>
      <c r="HW63" s="361" t="str">
        <f t="shared" si="83"/>
        <v>-</v>
      </c>
      <c r="HX63" s="361" t="str">
        <f t="shared" si="84"/>
        <v>-</v>
      </c>
      <c r="HY63" s="361" t="str">
        <f t="shared" si="85"/>
        <v>-</v>
      </c>
      <c r="HZ63" s="361" t="str">
        <f t="shared" si="86"/>
        <v>-</v>
      </c>
      <c r="IA63" s="361" t="str">
        <f t="shared" si="87"/>
        <v>-</v>
      </c>
      <c r="IB63" s="361" t="str">
        <f t="shared" si="88"/>
        <v>-</v>
      </c>
      <c r="IC63" s="361" t="str">
        <f t="shared" si="89"/>
        <v>-</v>
      </c>
      <c r="ID63" s="361" t="str">
        <f t="shared" si="90"/>
        <v>-</v>
      </c>
      <c r="IE63" s="361" t="str">
        <f t="shared" si="91"/>
        <v>-</v>
      </c>
      <c r="IF63" s="444" t="s">
        <v>1247</v>
      </c>
      <c r="IG63" s="56" t="str">
        <f t="shared" si="245"/>
        <v>-</v>
      </c>
      <c r="IH63" s="56" t="str">
        <f t="shared" si="246"/>
        <v>-</v>
      </c>
      <c r="II63" s="56" t="str">
        <f t="shared" si="247"/>
        <v>-</v>
      </c>
      <c r="IJ63" s="56" t="str">
        <f t="shared" si="248"/>
        <v>-</v>
      </c>
      <c r="IK63" s="56" t="str">
        <f t="shared" si="92"/>
        <v>-</v>
      </c>
      <c r="IL63" s="56" t="str">
        <f t="shared" si="93"/>
        <v>-</v>
      </c>
      <c r="IM63" s="56" t="str">
        <f t="shared" si="94"/>
        <v>-</v>
      </c>
      <c r="IN63" s="56" t="str">
        <f t="shared" si="95"/>
        <v>-</v>
      </c>
      <c r="IO63" s="56" t="str">
        <f t="shared" si="96"/>
        <v>-</v>
      </c>
      <c r="IP63" s="56" t="str">
        <f t="shared" si="97"/>
        <v>-</v>
      </c>
      <c r="IQ63" s="56" t="str">
        <f t="shared" si="98"/>
        <v>-</v>
      </c>
      <c r="IR63" s="56" t="str">
        <f t="shared" si="99"/>
        <v>-</v>
      </c>
      <c r="IS63" s="56" t="str">
        <f t="shared" si="100"/>
        <v>-</v>
      </c>
      <c r="IT63" s="56" t="str">
        <f t="shared" si="101"/>
        <v>-</v>
      </c>
      <c r="IU63" s="56" t="str">
        <f t="shared" si="102"/>
        <v>-</v>
      </c>
      <c r="IV63" s="56" t="str">
        <f t="shared" si="103"/>
        <v>-</v>
      </c>
      <c r="IW63" s="56" t="str">
        <f t="shared" si="104"/>
        <v>-</v>
      </c>
      <c r="IX63" s="56" t="str">
        <f t="shared" si="105"/>
        <v>-</v>
      </c>
      <c r="IY63" s="56" t="str">
        <f t="shared" si="106"/>
        <v>-</v>
      </c>
      <c r="IZ63" s="56" t="str">
        <f t="shared" si="107"/>
        <v>-</v>
      </c>
      <c r="JA63" s="56" t="str">
        <f t="shared" si="108"/>
        <v>-</v>
      </c>
      <c r="JB63" s="56" t="str">
        <f t="shared" si="109"/>
        <v>-</v>
      </c>
      <c r="JC63" s="56" t="str">
        <f t="shared" si="110"/>
        <v>-</v>
      </c>
      <c r="JD63" s="56" t="str">
        <f t="shared" si="111"/>
        <v>-</v>
      </c>
      <c r="JE63" s="56" t="str">
        <f t="shared" si="112"/>
        <v>-</v>
      </c>
      <c r="JF63" s="56" t="str">
        <f t="shared" si="113"/>
        <v>-</v>
      </c>
      <c r="JG63" s="56" t="str">
        <f t="shared" si="114"/>
        <v>-</v>
      </c>
      <c r="JH63" s="56" t="str">
        <f t="shared" si="115"/>
        <v>-</v>
      </c>
      <c r="JI63" s="56" t="str">
        <f t="shared" si="116"/>
        <v>-</v>
      </c>
      <c r="JJ63" s="56" t="str">
        <f t="shared" si="117"/>
        <v>-</v>
      </c>
      <c r="JK63" s="56" t="str">
        <f t="shared" si="118"/>
        <v>-</v>
      </c>
      <c r="JL63" s="56" t="str">
        <f t="shared" si="119"/>
        <v>-</v>
      </c>
      <c r="JM63" s="56" t="str">
        <f t="shared" si="120"/>
        <v>-</v>
      </c>
      <c r="JN63" s="56" t="str">
        <f t="shared" si="121"/>
        <v>-</v>
      </c>
      <c r="JO63" s="56" t="str">
        <f t="shared" si="122"/>
        <v>-</v>
      </c>
      <c r="JP63" s="56" t="str">
        <f t="shared" si="123"/>
        <v>-</v>
      </c>
      <c r="JQ63" s="56" t="str">
        <f t="shared" si="124"/>
        <v>-</v>
      </c>
      <c r="JR63" s="56" t="str">
        <f t="shared" si="125"/>
        <v>-</v>
      </c>
      <c r="JS63" s="56" t="str">
        <f t="shared" si="126"/>
        <v>-</v>
      </c>
      <c r="JT63" s="56" t="str">
        <f t="shared" si="127"/>
        <v>-</v>
      </c>
      <c r="JU63" s="56" t="str">
        <f t="shared" si="128"/>
        <v>-</v>
      </c>
      <c r="JV63" s="56" t="str">
        <f t="shared" si="129"/>
        <v>-</v>
      </c>
      <c r="JW63" s="56" t="str">
        <f t="shared" si="130"/>
        <v>-</v>
      </c>
      <c r="JX63" s="56" t="str">
        <f t="shared" si="131"/>
        <v>-</v>
      </c>
      <c r="JY63" s="56" t="str">
        <f t="shared" si="132"/>
        <v>-</v>
      </c>
      <c r="JZ63" s="56" t="str">
        <f t="shared" si="133"/>
        <v>-</v>
      </c>
      <c r="KA63" s="444" t="s">
        <v>1247</v>
      </c>
      <c r="KB63" s="360">
        <f>IF(ISNUMBER(INDEX($EQ$15:$GK$521,$B63,EO$11)),MAX(KB$14:KB62)+1,0)</f>
        <v>0</v>
      </c>
      <c r="KC63" s="360" t="str">
        <f t="shared" si="249"/>
        <v/>
      </c>
      <c r="KD63" s="373" t="s">
        <v>2</v>
      </c>
      <c r="KE63" s="391" t="str">
        <f t="shared" si="259"/>
        <v/>
      </c>
      <c r="KF63" s="302" t="str">
        <f t="shared" si="260"/>
        <v/>
      </c>
      <c r="KG63" s="69"/>
      <c r="KH63" s="391" t="str">
        <f t="shared" si="261"/>
        <v/>
      </c>
      <c r="KI63" s="302" t="str">
        <f t="shared" si="262"/>
        <v/>
      </c>
      <c r="KJ63" s="69"/>
      <c r="KK63" s="391" t="str">
        <f t="shared" si="263"/>
        <v/>
      </c>
      <c r="KL63" s="302" t="str">
        <f t="shared" si="264"/>
        <v/>
      </c>
      <c r="KM63" s="69"/>
      <c r="KN63" s="391" t="str">
        <f t="shared" si="265"/>
        <v/>
      </c>
      <c r="KO63" s="302" t="str">
        <f t="shared" si="266"/>
        <v/>
      </c>
      <c r="KP63" s="69"/>
      <c r="KQ63" s="391" t="str">
        <f t="shared" si="267"/>
        <v/>
      </c>
      <c r="KR63" s="302" t="str">
        <f t="shared" si="143"/>
        <v/>
      </c>
      <c r="KS63" s="69"/>
      <c r="KT63" s="391" t="str">
        <f t="shared" si="268"/>
        <v/>
      </c>
      <c r="KU63" s="302" t="str">
        <f t="shared" si="145"/>
        <v/>
      </c>
      <c r="KV63" s="69"/>
      <c r="KW63" s="391" t="str">
        <f t="shared" si="269"/>
        <v/>
      </c>
      <c r="KX63" s="302" t="str">
        <f t="shared" si="147"/>
        <v/>
      </c>
      <c r="KY63" s="69"/>
      <c r="KZ63" s="283" t="str">
        <f t="shared" si="148"/>
        <v/>
      </c>
      <c r="LA63" s="26"/>
      <c r="LB63" s="241"/>
      <c r="LC63" s="246"/>
      <c r="LD63" s="306"/>
      <c r="LE63" s="306"/>
      <c r="LF63" s="306"/>
      <c r="LG63" s="246"/>
      <c r="LH63" s="246"/>
      <c r="LI63" s="306"/>
      <c r="LJ63" s="306"/>
      <c r="LK63" s="306"/>
      <c r="LL63" s="306"/>
      <c r="LM63" s="306"/>
      <c r="LN63" s="63"/>
      <c r="LO63" s="251">
        <f t="shared" si="149"/>
        <v>0</v>
      </c>
      <c r="LP63" s="251">
        <f t="shared" si="150"/>
        <v>0</v>
      </c>
      <c r="LQ63" s="251">
        <f t="shared" si="151"/>
        <v>0</v>
      </c>
      <c r="LR63" s="251">
        <f t="shared" si="152"/>
        <v>0</v>
      </c>
      <c r="LS63" s="251">
        <f t="shared" si="153"/>
        <v>0</v>
      </c>
      <c r="LT63" s="251">
        <f t="shared" si="154"/>
        <v>0</v>
      </c>
      <c r="LU63" s="251">
        <f t="shared" si="155"/>
        <v>0</v>
      </c>
      <c r="LV63" s="251">
        <f t="shared" si="156"/>
        <v>0</v>
      </c>
      <c r="LW63" s="251">
        <f t="shared" si="157"/>
        <v>0</v>
      </c>
      <c r="LX63" s="251">
        <f t="shared" si="158"/>
        <v>0</v>
      </c>
      <c r="LY63" s="251">
        <f t="shared" si="159"/>
        <v>0</v>
      </c>
      <c r="LZ63" s="251">
        <f t="shared" si="160"/>
        <v>0</v>
      </c>
      <c r="MA63" s="63">
        <f t="shared" si="161"/>
        <v>2</v>
      </c>
      <c r="MB63" s="63">
        <f t="shared" si="162"/>
        <v>0</v>
      </c>
      <c r="MC63" s="63">
        <f t="shared" si="251"/>
        <v>49</v>
      </c>
      <c r="MD63" s="63">
        <f t="shared" si="250"/>
        <v>18</v>
      </c>
      <c r="ME63" s="63" t="str">
        <f t="shared" si="163"/>
        <v>wetfct</v>
      </c>
      <c r="MF63" s="315">
        <f t="shared" si="164"/>
        <v>291</v>
      </c>
      <c r="MG63" s="315">
        <f>IF(ISNUMBER(MATCH(EO63,$ME$15:$ME$520,0)),0,MAX(MG$14:MG62)+1)</f>
        <v>0</v>
      </c>
      <c r="MH63" s="315" t="str">
        <f t="shared" si="165"/>
        <v/>
      </c>
      <c r="MI63" s="368" t="str">
        <f t="shared" ref="MI63" si="273">IF(OR(MK63="",MK63=0),"",B63)</f>
        <v/>
      </c>
      <c r="MJ63" s="67"/>
      <c r="MK63" s="243" t="str">
        <f t="shared" si="271"/>
        <v/>
      </c>
      <c r="ML63" s="457" t="s">
        <v>635</v>
      </c>
      <c r="MM63" s="316"/>
      <c r="MN63" s="26">
        <f>IF(IF(ISNUMBER(SEARCH("flopy",MP63))=TRUE,1,0)=1,MAX(MN$15:MN62)+1,"")</f>
        <v>38</v>
      </c>
      <c r="MO63" s="238"/>
      <c r="MP63" s="411" t="s">
        <v>1147</v>
      </c>
      <c r="MQ63" s="26">
        <f>IF(IF(ISNUMBER(SEARCH("flopy",MS63))=TRUE,1,0)=1,MAX(MQ$15:MQ62)+1,"")</f>
        <v>48</v>
      </c>
      <c r="MR63" s="238"/>
      <c r="MS63" s="411" t="s">
        <v>996</v>
      </c>
      <c r="MT63" s="59"/>
      <c r="MU63" s="26" t="str">
        <f>IF(IF(ISNUMBER(SEARCH("flopy",MW63))=TRUE,1,0)=1,MAX(MU$15:MU62)+1,"")</f>
        <v/>
      </c>
      <c r="MV63" s="238" t="str">
        <f t="shared" si="252"/>
        <v/>
      </c>
      <c r="MW63" s="59"/>
      <c r="MX63" s="59"/>
      <c r="MY63" s="59"/>
      <c r="MZ63" s="59"/>
      <c r="NA63" s="59"/>
      <c r="NB63" s="26" t="s">
        <v>2</v>
      </c>
      <c r="NC63" s="59"/>
      <c r="ND63" s="59"/>
      <c r="NE63" s="59"/>
      <c r="NF63" s="59"/>
      <c r="NG63" s="59"/>
      <c r="NH63" s="59"/>
      <c r="NI63" s="59"/>
      <c r="NJ63" s="59"/>
      <c r="NK63" s="26" t="s">
        <v>2</v>
      </c>
      <c r="NL63" s="453"/>
      <c r="NM63" s="307" t="s">
        <v>2</v>
      </c>
      <c r="NN63" s="59"/>
      <c r="NO63" s="203"/>
      <c r="NP63" s="203"/>
      <c r="NQ63" s="203"/>
      <c r="NR63" s="18"/>
      <c r="NS63" s="18"/>
      <c r="NT63" s="18"/>
      <c r="NU63" s="18"/>
      <c r="NV63" s="18"/>
      <c r="NW63" s="18"/>
      <c r="NX63" s="18"/>
      <c r="NY63" s="18"/>
      <c r="NZ63" s="18"/>
      <c r="OA63" s="18"/>
      <c r="OB63" s="18"/>
      <c r="OC63" s="18"/>
      <c r="OD63" s="81"/>
      <c r="OE63" s="163"/>
      <c r="OF63" s="90"/>
      <c r="OG63" s="90"/>
      <c r="OH63" s="90"/>
      <c r="OI63" s="90"/>
      <c r="OJ63" s="171"/>
      <c r="OK63" s="163"/>
      <c r="OL63" s="117"/>
      <c r="OM63" s="163"/>
      <c r="ON63" s="117"/>
      <c r="OO63" s="90"/>
      <c r="OP63" s="90"/>
      <c r="OQ63" s="117"/>
      <c r="OR63" s="90"/>
      <c r="OS63" s="90"/>
      <c r="OT63" s="90"/>
      <c r="OU63" s="143" t="str">
        <f t="shared" si="272"/>
        <v/>
      </c>
      <c r="OV63" s="143" t="str">
        <f t="shared" si="255"/>
        <v/>
      </c>
      <c r="OW63" s="143" t="str">
        <f t="shared" si="256"/>
        <v/>
      </c>
      <c r="OX63" s="143" t="str">
        <f t="shared" si="257"/>
        <v/>
      </c>
      <c r="OY63" s="81"/>
      <c r="OZ63" s="59"/>
      <c r="PA63" s="251" t="str">
        <f t="shared" si="168"/>
        <v/>
      </c>
      <c r="PB63" s="251" t="str">
        <f t="shared" si="169"/>
        <v/>
      </c>
      <c r="PC63" s="251" t="str">
        <f t="shared" si="170"/>
        <v/>
      </c>
      <c r="PD63" s="251" t="str">
        <f t="shared" si="171"/>
        <v/>
      </c>
      <c r="PE63" s="251" t="str">
        <f t="shared" si="172"/>
        <v/>
      </c>
      <c r="PF63" s="251" t="str">
        <f t="shared" si="173"/>
        <v/>
      </c>
      <c r="PG63" s="251" t="str">
        <f t="shared" si="174"/>
        <v/>
      </c>
      <c r="PH63" s="251" t="str">
        <f t="shared" si="175"/>
        <v/>
      </c>
      <c r="PI63" s="251" t="str">
        <f t="shared" si="176"/>
        <v/>
      </c>
      <c r="PJ63" s="251" t="str">
        <f t="shared" si="177"/>
        <v/>
      </c>
      <c r="PK63" s="251" t="str">
        <f t="shared" si="178"/>
        <v/>
      </c>
      <c r="PL63" s="251" t="str">
        <f t="shared" si="179"/>
        <v/>
      </c>
      <c r="PM63" s="251" t="str">
        <f t="shared" si="180"/>
        <v/>
      </c>
      <c r="PN63" s="251" t="str">
        <f t="shared" si="181"/>
        <v>wetfct</v>
      </c>
      <c r="PO63" s="251" t="str">
        <f t="shared" si="182"/>
        <v/>
      </c>
      <c r="PP63" s="251" t="str">
        <f t="shared" si="183"/>
        <v/>
      </c>
      <c r="PQ63" s="251" t="str">
        <f t="shared" si="184"/>
        <v/>
      </c>
      <c r="PR63" s="251" t="str">
        <f t="shared" si="185"/>
        <v/>
      </c>
      <c r="PS63" s="251" t="str">
        <f t="shared" si="186"/>
        <v/>
      </c>
      <c r="PT63" s="251" t="str">
        <f t="shared" si="187"/>
        <v>wetfct</v>
      </c>
      <c r="PU63" s="251" t="str">
        <f t="shared" si="188"/>
        <v/>
      </c>
      <c r="PV63" s="251" t="str">
        <f t="shared" si="189"/>
        <v/>
      </c>
      <c r="PW63" s="251" t="str">
        <f t="shared" si="190"/>
        <v/>
      </c>
      <c r="PX63" s="251" t="str">
        <f t="shared" si="191"/>
        <v/>
      </c>
      <c r="PY63" s="251" t="str">
        <f t="shared" si="192"/>
        <v/>
      </c>
      <c r="PZ63" s="251" t="str">
        <f t="shared" si="193"/>
        <v/>
      </c>
      <c r="QA63" s="251" t="str">
        <f t="shared" si="194"/>
        <v/>
      </c>
      <c r="QB63" s="251" t="str">
        <f t="shared" si="195"/>
        <v/>
      </c>
      <c r="QC63" s="251" t="str">
        <f t="shared" si="196"/>
        <v/>
      </c>
      <c r="QD63" s="251" t="str">
        <f t="shared" si="197"/>
        <v>wetfct</v>
      </c>
      <c r="QE63" s="251" t="str">
        <f t="shared" si="198"/>
        <v/>
      </c>
      <c r="QF63" s="63">
        <f t="shared" si="199"/>
        <v>2</v>
      </c>
      <c r="QG63" s="26" t="s">
        <v>2</v>
      </c>
      <c r="QH63" s="59"/>
      <c r="QI63" s="59"/>
      <c r="QJ63" s="59"/>
      <c r="QK63" s="59"/>
      <c r="QL63" s="59"/>
      <c r="QM63" s="59"/>
      <c r="QN63" s="59"/>
    </row>
    <row r="64" spans="1:456" ht="6" customHeight="1" x14ac:dyDescent="0.25">
      <c r="A64" s="68"/>
      <c r="B64" s="447">
        <f t="shared" si="43"/>
        <v>50</v>
      </c>
      <c r="C64" s="74" t="s">
        <v>1169</v>
      </c>
      <c r="D64" s="389" t="s">
        <v>883</v>
      </c>
      <c r="E64" s="59"/>
      <c r="F64" s="229"/>
      <c r="G64" s="295" t="s">
        <v>19</v>
      </c>
      <c r="H64" s="295">
        <v>1.0000000000000001E-5</v>
      </c>
      <c r="I64" s="229"/>
      <c r="J64" s="295"/>
      <c r="K64" s="295"/>
      <c r="L64" s="229"/>
      <c r="M64" s="295" t="s">
        <v>66</v>
      </c>
      <c r="N64" s="295" t="s">
        <v>18</v>
      </c>
      <c r="O64" s="229"/>
      <c r="P64" s="295" t="s">
        <v>20</v>
      </c>
      <c r="Q64" s="295">
        <v>0</v>
      </c>
      <c r="R64" s="229"/>
      <c r="S64" s="230"/>
      <c r="T64" s="231"/>
      <c r="U64" s="229"/>
      <c r="V64" s="230"/>
      <c r="W64" s="231"/>
      <c r="X64" s="229"/>
      <c r="Y64" s="230"/>
      <c r="Z64" s="231"/>
      <c r="AA64" s="229"/>
      <c r="AB64" s="295" t="s">
        <v>18</v>
      </c>
      <c r="AC64" s="295">
        <f>$AC$5</f>
        <v>16</v>
      </c>
      <c r="AD64" s="229"/>
      <c r="AE64" s="295"/>
      <c r="AF64" s="295"/>
      <c r="AG64" s="229"/>
      <c r="AH64" s="295" t="s">
        <v>21</v>
      </c>
      <c r="AI64" s="295">
        <v>2</v>
      </c>
      <c r="AJ64" s="229"/>
      <c r="AK64" s="295"/>
      <c r="AL64" s="295"/>
      <c r="AM64" s="229"/>
      <c r="AN64" s="295" t="s">
        <v>37</v>
      </c>
      <c r="AO64" s="295">
        <v>2.9</v>
      </c>
      <c r="AP64" s="243"/>
      <c r="AQ64" s="295"/>
      <c r="AR64" s="290"/>
      <c r="AS64" s="243"/>
      <c r="AT64" s="295"/>
      <c r="AU64" s="290"/>
      <c r="AV64" s="229"/>
      <c r="AW64" s="230"/>
      <c r="AX64" s="231"/>
      <c r="AY64" s="229"/>
      <c r="AZ64" s="230" t="s">
        <v>663</v>
      </c>
      <c r="BA64" s="231" t="s">
        <v>709</v>
      </c>
      <c r="BB64" s="229"/>
      <c r="BC64" s="230"/>
      <c r="BD64" s="231"/>
      <c r="BE64" s="229"/>
      <c r="BF64" s="295"/>
      <c r="BG64" s="295"/>
      <c r="BH64" s="229"/>
      <c r="BI64" s="295"/>
      <c r="BJ64" s="295"/>
      <c r="BK64" s="243"/>
      <c r="BL64" s="295"/>
      <c r="BM64" s="429"/>
      <c r="BN64" s="243"/>
      <c r="BO64" s="295"/>
      <c r="BP64" s="429"/>
      <c r="BQ64" s="229"/>
      <c r="BR64" s="295"/>
      <c r="BS64" s="295"/>
      <c r="BT64" s="243"/>
      <c r="BU64" s="295"/>
      <c r="BV64" s="290"/>
      <c r="BW64" s="243"/>
      <c r="BX64" s="295"/>
      <c r="BY64" s="290"/>
      <c r="BZ64" s="229"/>
      <c r="CA64" s="230" t="s">
        <v>622</v>
      </c>
      <c r="CB64" s="231" t="s">
        <v>728</v>
      </c>
      <c r="CC64" s="229"/>
      <c r="CD64" s="230" t="s">
        <v>210</v>
      </c>
      <c r="CE64" s="351" t="s">
        <v>728</v>
      </c>
      <c r="CF64" s="331"/>
      <c r="CG64" s="230"/>
      <c r="CH64" s="354"/>
      <c r="CI64" s="229"/>
      <c r="CJ64" s="230"/>
      <c r="CK64" s="354"/>
      <c r="CL64" s="243"/>
      <c r="CM64" s="230"/>
      <c r="CN64" s="354"/>
      <c r="CO64" s="243"/>
      <c r="CP64" s="295"/>
      <c r="CQ64" s="429"/>
      <c r="CR64" s="331"/>
      <c r="CS64" s="332"/>
      <c r="CT64" s="333"/>
      <c r="CU64" s="229"/>
      <c r="CV64" s="230"/>
      <c r="CW64" s="231"/>
      <c r="CX64" s="331"/>
      <c r="CY64" s="332"/>
      <c r="CZ64" s="333"/>
      <c r="DA64" s="331"/>
      <c r="DB64" s="332"/>
      <c r="DC64" s="333"/>
      <c r="DD64" s="331"/>
      <c r="DE64" s="332"/>
      <c r="DF64" s="333"/>
      <c r="DG64" s="331"/>
      <c r="DH64" s="332"/>
      <c r="DI64" s="333"/>
      <c r="DJ64" s="229"/>
      <c r="DK64" s="230" t="s">
        <v>193</v>
      </c>
      <c r="DL64" s="237" t="s">
        <v>193</v>
      </c>
      <c r="DM64" s="229"/>
      <c r="DN64" s="230" t="s">
        <v>364</v>
      </c>
      <c r="DO64" s="231">
        <v>5000</v>
      </c>
      <c r="DP64" s="331"/>
      <c r="DQ64" s="332"/>
      <c r="DR64" s="333"/>
      <c r="DS64" s="331"/>
      <c r="DT64" s="230" t="s">
        <v>619</v>
      </c>
      <c r="DU64" s="231" t="s">
        <v>728</v>
      </c>
      <c r="DV64" s="331"/>
      <c r="DW64" s="332"/>
      <c r="DX64" s="333"/>
      <c r="DY64" s="331"/>
      <c r="DZ64" s="332"/>
      <c r="EA64" s="333"/>
      <c r="EB64" s="331"/>
      <c r="EC64" s="332"/>
      <c r="ED64" s="333"/>
      <c r="EE64" s="331"/>
      <c r="EF64" s="332"/>
      <c r="EG64" s="333"/>
      <c r="EH64" s="229"/>
      <c r="EI64" s="230"/>
      <c r="EJ64" s="237"/>
      <c r="EK64" s="229"/>
      <c r="EL64" s="230"/>
      <c r="EM64" s="231"/>
      <c r="EN64" s="244"/>
      <c r="EO64" s="269" t="str">
        <f t="shared" si="44"/>
        <v/>
      </c>
      <c r="EP64" s="444" t="s">
        <v>1247</v>
      </c>
      <c r="EQ64" s="360" t="str">
        <f t="shared" si="200"/>
        <v/>
      </c>
      <c r="ER64" s="360" t="str">
        <f t="shared" si="201"/>
        <v/>
      </c>
      <c r="ES64" s="360" t="str">
        <f t="shared" si="202"/>
        <v/>
      </c>
      <c r="ET64" s="360" t="str">
        <f t="shared" si="203"/>
        <v/>
      </c>
      <c r="EU64" s="360" t="str">
        <f t="shared" si="204"/>
        <v/>
      </c>
      <c r="EV64" s="360" t="str">
        <f t="shared" si="205"/>
        <v/>
      </c>
      <c r="EW64" s="360" t="str">
        <f t="shared" si="206"/>
        <v/>
      </c>
      <c r="EX64" s="360" t="str">
        <f t="shared" si="207"/>
        <v/>
      </c>
      <c r="EY64" s="360" t="str">
        <f t="shared" si="208"/>
        <v/>
      </c>
      <c r="EZ64" s="360" t="str">
        <f t="shared" si="209"/>
        <v/>
      </c>
      <c r="FA64" s="360" t="str">
        <f t="shared" si="210"/>
        <v/>
      </c>
      <c r="FB64" s="360" t="str">
        <f t="shared" si="211"/>
        <v/>
      </c>
      <c r="FC64" s="360" t="str">
        <f t="shared" si="212"/>
        <v/>
      </c>
      <c r="FD64" s="360" t="str">
        <f t="shared" si="213"/>
        <v/>
      </c>
      <c r="FE64" s="360" t="str">
        <f t="shared" si="214"/>
        <v/>
      </c>
      <c r="FF64" s="360" t="str">
        <f t="shared" si="215"/>
        <v/>
      </c>
      <c r="FG64" s="360" t="str">
        <f t="shared" si="216"/>
        <v/>
      </c>
      <c r="FH64" s="360" t="str">
        <f t="shared" si="217"/>
        <v/>
      </c>
      <c r="FI64" s="360" t="str">
        <f t="shared" si="218"/>
        <v/>
      </c>
      <c r="FJ64" s="360" t="str">
        <f t="shared" si="219"/>
        <v/>
      </c>
      <c r="FK64" s="360" t="str">
        <f t="shared" si="220"/>
        <v/>
      </c>
      <c r="FL64" s="360" t="str">
        <f t="shared" si="221"/>
        <v/>
      </c>
      <c r="FM64" s="360" t="str">
        <f t="shared" si="222"/>
        <v/>
      </c>
      <c r="FN64" s="360" t="str">
        <f t="shared" si="223"/>
        <v/>
      </c>
      <c r="FO64" s="360" t="str">
        <f t="shared" si="224"/>
        <v/>
      </c>
      <c r="FP64" s="360" t="str">
        <f t="shared" si="225"/>
        <v/>
      </c>
      <c r="FQ64" s="360" t="str">
        <f t="shared" si="226"/>
        <v/>
      </c>
      <c r="FR64" s="360" t="str">
        <f t="shared" si="227"/>
        <v/>
      </c>
      <c r="FS64" s="360" t="str">
        <f t="shared" si="228"/>
        <v/>
      </c>
      <c r="FT64" s="360" t="str">
        <f t="shared" si="45"/>
        <v/>
      </c>
      <c r="FU64" s="360" t="str">
        <f t="shared" si="229"/>
        <v/>
      </c>
      <c r="FV64" s="360">
        <f t="shared" si="230"/>
        <v>30</v>
      </c>
      <c r="FW64" s="360">
        <f t="shared" si="231"/>
        <v>25</v>
      </c>
      <c r="FX64" s="360" t="str">
        <f t="shared" si="232"/>
        <v/>
      </c>
      <c r="FY64" s="360" t="str">
        <f t="shared" si="233"/>
        <v/>
      </c>
      <c r="FZ64" s="360" t="str">
        <f t="shared" si="234"/>
        <v/>
      </c>
      <c r="GA64" s="360" t="str">
        <f t="shared" si="235"/>
        <v/>
      </c>
      <c r="GB64" s="360" t="str">
        <f t="shared" si="236"/>
        <v/>
      </c>
      <c r="GC64" s="360" t="str">
        <f t="shared" si="237"/>
        <v/>
      </c>
      <c r="GD64" s="360" t="str">
        <f t="shared" si="238"/>
        <v/>
      </c>
      <c r="GE64" s="360" t="str">
        <f t="shared" si="239"/>
        <v/>
      </c>
      <c r="GF64" s="360" t="str">
        <f t="shared" si="240"/>
        <v/>
      </c>
      <c r="GG64" s="360" t="str">
        <f t="shared" si="241"/>
        <v/>
      </c>
      <c r="GH64" s="360" t="str">
        <f t="shared" si="242"/>
        <v/>
      </c>
      <c r="GI64" s="360" t="str">
        <f t="shared" si="243"/>
        <v/>
      </c>
      <c r="GJ64" s="360" t="str">
        <f t="shared" si="244"/>
        <v/>
      </c>
      <c r="GK64" s="444" t="s">
        <v>1247</v>
      </c>
      <c r="GL64" s="361" t="str">
        <f t="shared" si="46"/>
        <v>-</v>
      </c>
      <c r="GM64" s="361" t="str">
        <f t="shared" si="47"/>
        <v>-</v>
      </c>
      <c r="GN64" s="361" t="str">
        <f t="shared" si="48"/>
        <v>-</v>
      </c>
      <c r="GO64" s="361" t="str">
        <f t="shared" si="49"/>
        <v>-</v>
      </c>
      <c r="GP64" s="361" t="str">
        <f t="shared" si="50"/>
        <v>-</v>
      </c>
      <c r="GQ64" s="361" t="str">
        <f t="shared" si="51"/>
        <v>-</v>
      </c>
      <c r="GR64" s="361" t="str">
        <f t="shared" si="52"/>
        <v>-</v>
      </c>
      <c r="GS64" s="361" t="str">
        <f t="shared" si="53"/>
        <v>-</v>
      </c>
      <c r="GT64" s="361" t="str">
        <f t="shared" si="54"/>
        <v>-</v>
      </c>
      <c r="GU64" s="361" t="str">
        <f t="shared" si="55"/>
        <v>-</v>
      </c>
      <c r="GV64" s="361" t="str">
        <f t="shared" si="56"/>
        <v>-</v>
      </c>
      <c r="GW64" s="361" t="str">
        <f t="shared" si="57"/>
        <v>-</v>
      </c>
      <c r="GX64" s="361" t="str">
        <f t="shared" si="58"/>
        <v>-</v>
      </c>
      <c r="GY64" s="361" t="str">
        <f t="shared" si="59"/>
        <v>-</v>
      </c>
      <c r="GZ64" s="361" t="str">
        <f t="shared" si="60"/>
        <v>-</v>
      </c>
      <c r="HA64" s="361" t="str">
        <f t="shared" si="61"/>
        <v>-</v>
      </c>
      <c r="HB64" s="361" t="str">
        <f t="shared" si="62"/>
        <v>-</v>
      </c>
      <c r="HC64" s="361" t="str">
        <f t="shared" si="63"/>
        <v>-</v>
      </c>
      <c r="HD64" s="361" t="str">
        <f t="shared" si="64"/>
        <v>-</v>
      </c>
      <c r="HE64" s="361" t="str">
        <f t="shared" si="65"/>
        <v>-</v>
      </c>
      <c r="HF64" s="361" t="str">
        <f t="shared" si="66"/>
        <v>-</v>
      </c>
      <c r="HG64" s="361" t="str">
        <f t="shared" si="67"/>
        <v>-</v>
      </c>
      <c r="HH64" s="361" t="str">
        <f t="shared" si="68"/>
        <v>-</v>
      </c>
      <c r="HI64" s="361" t="str">
        <f t="shared" si="69"/>
        <v>-</v>
      </c>
      <c r="HJ64" s="361" t="str">
        <f t="shared" si="70"/>
        <v>-</v>
      </c>
      <c r="HK64" s="361" t="str">
        <f t="shared" si="71"/>
        <v>-</v>
      </c>
      <c r="HL64" s="361" t="str">
        <f t="shared" si="72"/>
        <v>-</v>
      </c>
      <c r="HM64" s="361" t="str">
        <f t="shared" si="73"/>
        <v>-</v>
      </c>
      <c r="HN64" s="361" t="str">
        <f t="shared" si="74"/>
        <v>-</v>
      </c>
      <c r="HO64" s="361" t="str">
        <f t="shared" si="75"/>
        <v>-</v>
      </c>
      <c r="HP64" s="361" t="str">
        <f t="shared" si="76"/>
        <v>-</v>
      </c>
      <c r="HQ64" s="361" t="str">
        <f t="shared" si="77"/>
        <v>angle1</v>
      </c>
      <c r="HR64" s="361" t="str">
        <f t="shared" si="78"/>
        <v>angle1</v>
      </c>
      <c r="HS64" s="361" t="str">
        <f t="shared" si="79"/>
        <v>-</v>
      </c>
      <c r="HT64" s="361" t="str">
        <f t="shared" si="80"/>
        <v>-</v>
      </c>
      <c r="HU64" s="361" t="str">
        <f t="shared" si="81"/>
        <v>-</v>
      </c>
      <c r="HV64" s="361" t="str">
        <f t="shared" si="82"/>
        <v>-</v>
      </c>
      <c r="HW64" s="361" t="str">
        <f t="shared" si="83"/>
        <v>-</v>
      </c>
      <c r="HX64" s="361" t="str">
        <f t="shared" si="84"/>
        <v>-</v>
      </c>
      <c r="HY64" s="361" t="str">
        <f t="shared" si="85"/>
        <v>-</v>
      </c>
      <c r="HZ64" s="361" t="str">
        <f t="shared" si="86"/>
        <v>-</v>
      </c>
      <c r="IA64" s="361" t="str">
        <f t="shared" si="87"/>
        <v>-</v>
      </c>
      <c r="IB64" s="361" t="str">
        <f t="shared" si="88"/>
        <v>-</v>
      </c>
      <c r="IC64" s="361" t="str">
        <f t="shared" si="89"/>
        <v>-</v>
      </c>
      <c r="ID64" s="361" t="str">
        <f t="shared" si="90"/>
        <v>-</v>
      </c>
      <c r="IE64" s="361" t="str">
        <f t="shared" si="91"/>
        <v>-</v>
      </c>
      <c r="IF64" s="444" t="s">
        <v>1247</v>
      </c>
      <c r="IG64" s="56" t="str">
        <f t="shared" si="245"/>
        <v>-</v>
      </c>
      <c r="IH64" s="56" t="str">
        <f t="shared" si="246"/>
        <v>-</v>
      </c>
      <c r="II64" s="56" t="str">
        <f t="shared" si="247"/>
        <v>-</v>
      </c>
      <c r="IJ64" s="56" t="str">
        <f t="shared" si="248"/>
        <v>-</v>
      </c>
      <c r="IK64" s="56" t="str">
        <f t="shared" si="92"/>
        <v>-</v>
      </c>
      <c r="IL64" s="56" t="str">
        <f t="shared" si="93"/>
        <v>-</v>
      </c>
      <c r="IM64" s="56" t="str">
        <f t="shared" si="94"/>
        <v>-</v>
      </c>
      <c r="IN64" s="56" t="str">
        <f t="shared" si="95"/>
        <v>-</v>
      </c>
      <c r="IO64" s="56" t="str">
        <f t="shared" si="96"/>
        <v>-</v>
      </c>
      <c r="IP64" s="56" t="str">
        <f t="shared" si="97"/>
        <v>-</v>
      </c>
      <c r="IQ64" s="56" t="str">
        <f t="shared" si="98"/>
        <v>-</v>
      </c>
      <c r="IR64" s="56" t="str">
        <f t="shared" si="99"/>
        <v>-</v>
      </c>
      <c r="IS64" s="56" t="str">
        <f t="shared" si="100"/>
        <v>-</v>
      </c>
      <c r="IT64" s="56" t="str">
        <f t="shared" si="101"/>
        <v>-</v>
      </c>
      <c r="IU64" s="56" t="str">
        <f t="shared" si="102"/>
        <v>-</v>
      </c>
      <c r="IV64" s="56" t="str">
        <f t="shared" si="103"/>
        <v>-</v>
      </c>
      <c r="IW64" s="56" t="str">
        <f t="shared" si="104"/>
        <v>-</v>
      </c>
      <c r="IX64" s="56" t="str">
        <f t="shared" si="105"/>
        <v>-</v>
      </c>
      <c r="IY64" s="56" t="str">
        <f t="shared" si="106"/>
        <v>-</v>
      </c>
      <c r="IZ64" s="56" t="str">
        <f t="shared" si="107"/>
        <v>-</v>
      </c>
      <c r="JA64" s="56" t="str">
        <f t="shared" si="108"/>
        <v>-</v>
      </c>
      <c r="JB64" s="56" t="str">
        <f t="shared" si="109"/>
        <v>-</v>
      </c>
      <c r="JC64" s="56" t="str">
        <f t="shared" si="110"/>
        <v>-</v>
      </c>
      <c r="JD64" s="56" t="str">
        <f t="shared" si="111"/>
        <v>-</v>
      </c>
      <c r="JE64" s="56" t="str">
        <f t="shared" si="112"/>
        <v>-</v>
      </c>
      <c r="JF64" s="56" t="str">
        <f t="shared" si="113"/>
        <v>-</v>
      </c>
      <c r="JG64" s="56" t="str">
        <f t="shared" si="114"/>
        <v>-</v>
      </c>
      <c r="JH64" s="56" t="str">
        <f t="shared" si="115"/>
        <v>-</v>
      </c>
      <c r="JI64" s="56" t="str">
        <f t="shared" si="116"/>
        <v>-</v>
      </c>
      <c r="JJ64" s="56" t="str">
        <f t="shared" si="117"/>
        <v>-</v>
      </c>
      <c r="JK64" s="56" t="str">
        <f t="shared" si="118"/>
        <v>-</v>
      </c>
      <c r="JL64" s="56" t="str">
        <f t="shared" si="119"/>
        <v>90º</v>
      </c>
      <c r="JM64" s="56">
        <f t="shared" si="120"/>
        <v>45</v>
      </c>
      <c r="JN64" s="56" t="str">
        <f t="shared" si="121"/>
        <v>-</v>
      </c>
      <c r="JO64" s="56" t="str">
        <f t="shared" si="122"/>
        <v>-</v>
      </c>
      <c r="JP64" s="56" t="str">
        <f t="shared" si="123"/>
        <v>-</v>
      </c>
      <c r="JQ64" s="56" t="str">
        <f t="shared" si="124"/>
        <v>-</v>
      </c>
      <c r="JR64" s="56" t="str">
        <f t="shared" si="125"/>
        <v>-</v>
      </c>
      <c r="JS64" s="56" t="str">
        <f t="shared" si="126"/>
        <v>-</v>
      </c>
      <c r="JT64" s="56" t="str">
        <f t="shared" si="127"/>
        <v>-</v>
      </c>
      <c r="JU64" s="56" t="str">
        <f t="shared" si="128"/>
        <v>-</v>
      </c>
      <c r="JV64" s="56" t="str">
        <f t="shared" si="129"/>
        <v>-</v>
      </c>
      <c r="JW64" s="56" t="str">
        <f t="shared" si="130"/>
        <v>-</v>
      </c>
      <c r="JX64" s="56" t="str">
        <f t="shared" si="131"/>
        <v>-</v>
      </c>
      <c r="JY64" s="56" t="str">
        <f t="shared" si="132"/>
        <v>-</v>
      </c>
      <c r="JZ64" s="56" t="str">
        <f t="shared" si="133"/>
        <v>-</v>
      </c>
      <c r="KA64" s="444" t="s">
        <v>1247</v>
      </c>
      <c r="KB64" s="360">
        <f>IF(ISNUMBER(INDEX($EQ$15:$GK$521,$B64,EO$11)),MAX(KB$14:KB63)+1,0)</f>
        <v>0</v>
      </c>
      <c r="KC64" s="360" t="str">
        <f t="shared" si="249"/>
        <v/>
      </c>
      <c r="KD64" s="373" t="s">
        <v>2</v>
      </c>
      <c r="KE64" s="391" t="str">
        <f t="shared" si="259"/>
        <v/>
      </c>
      <c r="KF64" s="302" t="str">
        <f t="shared" si="260"/>
        <v/>
      </c>
      <c r="KG64" s="69"/>
      <c r="KH64" s="391" t="str">
        <f t="shared" si="261"/>
        <v/>
      </c>
      <c r="KI64" s="302" t="str">
        <f t="shared" si="262"/>
        <v/>
      </c>
      <c r="KJ64" s="69"/>
      <c r="KK64" s="391" t="str">
        <f t="shared" si="263"/>
        <v/>
      </c>
      <c r="KL64" s="302" t="str">
        <f t="shared" si="264"/>
        <v/>
      </c>
      <c r="KM64" s="69"/>
      <c r="KN64" s="391" t="str">
        <f t="shared" si="265"/>
        <v/>
      </c>
      <c r="KO64" s="302" t="str">
        <f t="shared" si="266"/>
        <v/>
      </c>
      <c r="KP64" s="69"/>
      <c r="KQ64" s="391" t="str">
        <f t="shared" si="267"/>
        <v/>
      </c>
      <c r="KR64" s="302" t="str">
        <f t="shared" si="143"/>
        <v/>
      </c>
      <c r="KS64" s="69"/>
      <c r="KT64" s="391" t="str">
        <f t="shared" si="268"/>
        <v/>
      </c>
      <c r="KU64" s="302" t="str">
        <f t="shared" si="145"/>
        <v/>
      </c>
      <c r="KV64" s="69"/>
      <c r="KW64" s="391" t="str">
        <f t="shared" si="269"/>
        <v/>
      </c>
      <c r="KX64" s="302" t="str">
        <f t="shared" si="147"/>
        <v/>
      </c>
      <c r="KY64" s="69"/>
      <c r="KZ64" s="283" t="str">
        <f t="shared" si="148"/>
        <v/>
      </c>
      <c r="LA64" s="26"/>
      <c r="LB64" s="241"/>
      <c r="LC64" s="246"/>
      <c r="LD64" s="306"/>
      <c r="LE64" s="306"/>
      <c r="LF64" s="306"/>
      <c r="LG64" s="249" t="s">
        <v>643</v>
      </c>
      <c r="LH64" s="249" t="s">
        <v>686</v>
      </c>
      <c r="LI64" s="306"/>
      <c r="LJ64" s="306"/>
      <c r="LK64" s="306"/>
      <c r="LL64" s="306"/>
      <c r="LM64" s="306"/>
      <c r="LN64" s="63"/>
      <c r="LO64" s="251">
        <f t="shared" si="149"/>
        <v>0</v>
      </c>
      <c r="LP64" s="251">
        <f t="shared" si="150"/>
        <v>0</v>
      </c>
      <c r="LQ64" s="251">
        <f t="shared" si="151"/>
        <v>0</v>
      </c>
      <c r="LR64" s="251">
        <f t="shared" si="152"/>
        <v>0</v>
      </c>
      <c r="LS64" s="251">
        <f t="shared" si="153"/>
        <v>0</v>
      </c>
      <c r="LT64" s="251">
        <f t="shared" si="154"/>
        <v>50</v>
      </c>
      <c r="LU64" s="251">
        <f t="shared" si="155"/>
        <v>50</v>
      </c>
      <c r="LV64" s="251">
        <f t="shared" si="156"/>
        <v>0</v>
      </c>
      <c r="LW64" s="251">
        <f t="shared" si="157"/>
        <v>0</v>
      </c>
      <c r="LX64" s="251">
        <f t="shared" si="158"/>
        <v>0</v>
      </c>
      <c r="LY64" s="251">
        <f t="shared" si="159"/>
        <v>0</v>
      </c>
      <c r="LZ64" s="251">
        <f t="shared" si="160"/>
        <v>0</v>
      </c>
      <c r="MA64" s="63">
        <f t="shared" si="161"/>
        <v>2</v>
      </c>
      <c r="MB64" s="63">
        <f t="shared" si="162"/>
        <v>0</v>
      </c>
      <c r="MC64" s="63">
        <f t="shared" si="251"/>
        <v>50</v>
      </c>
      <c r="MD64" s="63">
        <f t="shared" si="250"/>
        <v>19</v>
      </c>
      <c r="ME64" s="63" t="str">
        <f t="shared" si="163"/>
        <v>iwetit</v>
      </c>
      <c r="MF64" s="315">
        <f t="shared" si="164"/>
        <v>291</v>
      </c>
      <c r="MG64" s="315">
        <f>IF(ISNUMBER(MATCH(EO64,$ME$15:$ME$520,0)),0,MAX(MG$14:MG63)+1)</f>
        <v>0</v>
      </c>
      <c r="MH64" s="315" t="str">
        <f t="shared" si="165"/>
        <v/>
      </c>
      <c r="MI64" s="368" t="str">
        <f t="shared" si="270"/>
        <v/>
      </c>
      <c r="MJ64" s="67"/>
      <c r="MK64" s="243" t="str">
        <f t="shared" si="271"/>
        <v/>
      </c>
      <c r="ML64" s="457" t="s">
        <v>635</v>
      </c>
      <c r="MM64" s="316"/>
      <c r="MN64" s="26">
        <f>IF(IF(ISNUMBER(SEARCH("flopy",MP64))=TRUE,1,0)=1,MAX(MN$15:MN63)+1,"")</f>
        <v>39</v>
      </c>
      <c r="MO64" s="238"/>
      <c r="MP64" s="411" t="s">
        <v>1148</v>
      </c>
      <c r="MQ64" s="26">
        <f>IF(IF(ISNUMBER(SEARCH("flopy",MS64))=TRUE,1,0)=1,MAX(MQ$15:MQ63)+1,"")</f>
        <v>49</v>
      </c>
      <c r="MR64" s="238"/>
      <c r="MS64" s="411" t="s">
        <v>997</v>
      </c>
      <c r="MT64" s="59"/>
      <c r="MU64" s="26" t="str">
        <f>IF(IF(ISNUMBER(SEARCH("flopy",MW64))=TRUE,1,0)=1,MAX(MU$15:MU63)+1,"")</f>
        <v/>
      </c>
      <c r="MV64" s="238" t="str">
        <f t="shared" si="252"/>
        <v/>
      </c>
      <c r="MW64" s="59"/>
      <c r="MX64" s="59"/>
      <c r="MY64" s="59"/>
      <c r="MZ64" s="59"/>
      <c r="NA64" s="59"/>
      <c r="NB64" s="26" t="s">
        <v>2</v>
      </c>
      <c r="NC64" s="59"/>
      <c r="ND64" s="59"/>
      <c r="NE64" s="59"/>
      <c r="NF64" s="59"/>
      <c r="NG64" s="59"/>
      <c r="NH64" s="59"/>
      <c r="NI64" s="59"/>
      <c r="NJ64" s="59"/>
      <c r="NK64" s="26" t="s">
        <v>2</v>
      </c>
      <c r="NL64" s="453"/>
      <c r="NM64" s="307" t="s">
        <v>2</v>
      </c>
      <c r="NN64" s="59"/>
      <c r="NO64" s="203"/>
      <c r="NP64" s="203"/>
      <c r="NQ64" s="203"/>
      <c r="NR64" s="18"/>
      <c r="NS64" s="18"/>
      <c r="NT64" s="18"/>
      <c r="NU64" s="18"/>
      <c r="NV64" s="18"/>
      <c r="NW64" s="18"/>
      <c r="NX64" s="18"/>
      <c r="NY64" s="18"/>
      <c r="NZ64" s="18"/>
      <c r="OA64" s="18"/>
      <c r="OB64" s="18"/>
      <c r="OC64" s="18"/>
      <c r="OD64" s="81"/>
      <c r="OE64" s="163"/>
      <c r="OF64" s="90"/>
      <c r="OG64" s="90"/>
      <c r="OH64" s="90"/>
      <c r="OI64" s="90"/>
      <c r="OJ64" s="171"/>
      <c r="OK64" s="163"/>
      <c r="OL64" s="117"/>
      <c r="OM64" s="163"/>
      <c r="ON64" s="117"/>
      <c r="OO64" s="90"/>
      <c r="OP64" s="90"/>
      <c r="OQ64" s="117"/>
      <c r="OR64" s="90"/>
      <c r="OS64" s="90"/>
      <c r="OT64" s="90"/>
      <c r="OU64" s="143" t="str">
        <f t="shared" si="272"/>
        <v/>
      </c>
      <c r="OV64" s="143" t="str">
        <f t="shared" si="255"/>
        <v/>
      </c>
      <c r="OW64" s="143" t="str">
        <f t="shared" si="256"/>
        <v/>
      </c>
      <c r="OX64" s="143" t="str">
        <f t="shared" si="257"/>
        <v/>
      </c>
      <c r="OY64" s="81"/>
      <c r="OZ64" s="59"/>
      <c r="PA64" s="251" t="str">
        <f t="shared" si="168"/>
        <v/>
      </c>
      <c r="PB64" s="251" t="str">
        <f t="shared" si="169"/>
        <v/>
      </c>
      <c r="PC64" s="251" t="str">
        <f t="shared" si="170"/>
        <v/>
      </c>
      <c r="PD64" s="251" t="str">
        <f t="shared" si="171"/>
        <v/>
      </c>
      <c r="PE64" s="251" t="str">
        <f t="shared" si="172"/>
        <v/>
      </c>
      <c r="PF64" s="251" t="str">
        <f t="shared" si="173"/>
        <v/>
      </c>
      <c r="PG64" s="251" t="str">
        <f t="shared" si="174"/>
        <v/>
      </c>
      <c r="PH64" s="251" t="str">
        <f t="shared" si="175"/>
        <v/>
      </c>
      <c r="PI64" s="251" t="str">
        <f t="shared" si="176"/>
        <v/>
      </c>
      <c r="PJ64" s="251" t="str">
        <f t="shared" si="177"/>
        <v/>
      </c>
      <c r="PK64" s="251" t="str">
        <f t="shared" si="178"/>
        <v/>
      </c>
      <c r="PL64" s="251" t="str">
        <f t="shared" si="179"/>
        <v/>
      </c>
      <c r="PM64" s="251" t="str">
        <f t="shared" si="180"/>
        <v/>
      </c>
      <c r="PN64" s="251" t="str">
        <f t="shared" si="181"/>
        <v>iwetit</v>
      </c>
      <c r="PO64" s="251" t="str">
        <f t="shared" si="182"/>
        <v/>
      </c>
      <c r="PP64" s="251" t="str">
        <f t="shared" si="183"/>
        <v/>
      </c>
      <c r="PQ64" s="251" t="str">
        <f t="shared" si="184"/>
        <v/>
      </c>
      <c r="PR64" s="251" t="str">
        <f t="shared" si="185"/>
        <v/>
      </c>
      <c r="PS64" s="251" t="str">
        <f t="shared" si="186"/>
        <v/>
      </c>
      <c r="PT64" s="251" t="str">
        <f t="shared" si="187"/>
        <v>iwetit</v>
      </c>
      <c r="PU64" s="251" t="str">
        <f t="shared" si="188"/>
        <v/>
      </c>
      <c r="PV64" s="251" t="str">
        <f t="shared" si="189"/>
        <v/>
      </c>
      <c r="PW64" s="251" t="str">
        <f t="shared" si="190"/>
        <v/>
      </c>
      <c r="PX64" s="251" t="str">
        <f t="shared" si="191"/>
        <v/>
      </c>
      <c r="PY64" s="251" t="str">
        <f t="shared" si="192"/>
        <v/>
      </c>
      <c r="PZ64" s="251" t="str">
        <f t="shared" si="193"/>
        <v/>
      </c>
      <c r="QA64" s="251" t="str">
        <f t="shared" si="194"/>
        <v/>
      </c>
      <c r="QB64" s="251" t="str">
        <f t="shared" si="195"/>
        <v/>
      </c>
      <c r="QC64" s="251" t="str">
        <f t="shared" si="196"/>
        <v/>
      </c>
      <c r="QD64" s="251" t="str">
        <f t="shared" si="197"/>
        <v>iwetit</v>
      </c>
      <c r="QE64" s="251" t="str">
        <f t="shared" si="198"/>
        <v/>
      </c>
      <c r="QF64" s="63">
        <f t="shared" si="199"/>
        <v>2</v>
      </c>
      <c r="QG64" s="26" t="s">
        <v>2</v>
      </c>
      <c r="QH64" s="59"/>
      <c r="QI64" s="59"/>
      <c r="QJ64" s="59"/>
      <c r="QK64" s="59"/>
      <c r="QL64" s="59"/>
      <c r="QM64" s="59"/>
      <c r="QN64" s="59"/>
    </row>
    <row r="65" spans="1:456" ht="6" customHeight="1" x14ac:dyDescent="0.25">
      <c r="A65" s="68"/>
      <c r="B65" s="447">
        <f t="shared" si="43"/>
        <v>51</v>
      </c>
      <c r="C65" s="74" t="s">
        <v>1170</v>
      </c>
      <c r="D65" s="339" t="s">
        <v>883</v>
      </c>
      <c r="E65" s="59"/>
      <c r="F65" s="229"/>
      <c r="G65" s="295" t="s">
        <v>17</v>
      </c>
      <c r="H65" s="295">
        <v>1</v>
      </c>
      <c r="I65" s="229"/>
      <c r="J65" s="295"/>
      <c r="K65" s="295"/>
      <c r="L65" s="229"/>
      <c r="M65" s="295" t="s">
        <v>15</v>
      </c>
      <c r="N65" s="295">
        <v>100</v>
      </c>
      <c r="O65" s="229"/>
      <c r="P65" s="295" t="s">
        <v>18</v>
      </c>
      <c r="Q65" s="295">
        <v>16</v>
      </c>
      <c r="R65" s="229"/>
      <c r="S65" s="230"/>
      <c r="T65" s="231"/>
      <c r="U65" s="229"/>
      <c r="V65" s="230"/>
      <c r="W65" s="231"/>
      <c r="X65" s="229"/>
      <c r="Y65" s="230"/>
      <c r="Z65" s="231"/>
      <c r="AA65" s="229"/>
      <c r="AB65" s="295" t="s">
        <v>21</v>
      </c>
      <c r="AC65" s="295">
        <f>$AC$6</f>
        <v>2</v>
      </c>
      <c r="AD65" s="229"/>
      <c r="AE65" s="295"/>
      <c r="AF65" s="295"/>
      <c r="AG65" s="229"/>
      <c r="AH65" s="295" t="s">
        <v>22</v>
      </c>
      <c r="AI65" s="295">
        <v>20</v>
      </c>
      <c r="AJ65" s="229"/>
      <c r="AK65" s="295"/>
      <c r="AL65" s="295"/>
      <c r="AM65" s="229"/>
      <c r="AN65" s="295" t="s">
        <v>1</v>
      </c>
      <c r="AO65" s="295">
        <v>1</v>
      </c>
      <c r="AP65" s="243"/>
      <c r="AQ65" s="295"/>
      <c r="AR65" s="290"/>
      <c r="AS65" s="243"/>
      <c r="AT65" s="295"/>
      <c r="AU65" s="290"/>
      <c r="AV65" s="229"/>
      <c r="AW65" s="230"/>
      <c r="AX65" s="231"/>
      <c r="AY65" s="229"/>
      <c r="AZ65" s="230" t="s">
        <v>690</v>
      </c>
      <c r="BA65" s="231" t="s">
        <v>106</v>
      </c>
      <c r="BB65" s="229"/>
      <c r="BC65" s="230"/>
      <c r="BD65" s="231"/>
      <c r="BE65" s="229"/>
      <c r="BF65" s="295"/>
      <c r="BG65" s="295"/>
      <c r="BH65" s="229"/>
      <c r="BI65" s="295"/>
      <c r="BJ65" s="295"/>
      <c r="BK65" s="243"/>
      <c r="BL65" s="295"/>
      <c r="BM65" s="429"/>
      <c r="BN65" s="243"/>
      <c r="BO65" s="295"/>
      <c r="BP65" s="429"/>
      <c r="BQ65" s="229"/>
      <c r="BR65" s="295"/>
      <c r="BS65" s="295"/>
      <c r="BT65" s="243"/>
      <c r="BU65" s="295"/>
      <c r="BV65" s="290"/>
      <c r="BW65" s="243"/>
      <c r="BX65" s="295"/>
      <c r="BY65" s="290"/>
      <c r="BZ65" s="229"/>
      <c r="CA65" s="230" t="s">
        <v>671</v>
      </c>
      <c r="CB65" s="231" t="s">
        <v>728</v>
      </c>
      <c r="CC65" s="229"/>
      <c r="CD65" s="230" t="s">
        <v>694</v>
      </c>
      <c r="CE65" s="351" t="s">
        <v>728</v>
      </c>
      <c r="CF65" s="331"/>
      <c r="CG65" s="230"/>
      <c r="CH65" s="354"/>
      <c r="CI65" s="229"/>
      <c r="CJ65" s="230"/>
      <c r="CK65" s="354"/>
      <c r="CL65" s="243"/>
      <c r="CM65" s="230"/>
      <c r="CN65" s="354"/>
      <c r="CO65" s="243"/>
      <c r="CP65" s="295"/>
      <c r="CQ65" s="429"/>
      <c r="CR65" s="331"/>
      <c r="CS65" s="332"/>
      <c r="CT65" s="333"/>
      <c r="CU65" s="229"/>
      <c r="CV65" s="230"/>
      <c r="CW65" s="231"/>
      <c r="CX65" s="331"/>
      <c r="CY65" s="332"/>
      <c r="CZ65" s="333"/>
      <c r="DA65" s="331"/>
      <c r="DB65" s="332"/>
      <c r="DC65" s="333"/>
      <c r="DD65" s="331"/>
      <c r="DE65" s="332"/>
      <c r="DF65" s="333"/>
      <c r="DG65" s="331"/>
      <c r="DH65" s="332"/>
      <c r="DI65" s="333"/>
      <c r="DJ65" s="229"/>
      <c r="DK65" s="230" t="s">
        <v>595</v>
      </c>
      <c r="DL65" s="231" t="s">
        <v>2</v>
      </c>
      <c r="DM65" s="229"/>
      <c r="DN65" s="230" t="s">
        <v>197</v>
      </c>
      <c r="DO65" s="231">
        <v>1</v>
      </c>
      <c r="DP65" s="331"/>
      <c r="DQ65" s="332"/>
      <c r="DR65" s="333"/>
      <c r="DS65" s="331"/>
      <c r="DT65" s="230" t="s">
        <v>210</v>
      </c>
      <c r="DU65" s="231" t="s">
        <v>728</v>
      </c>
      <c r="DV65" s="331"/>
      <c r="DW65" s="332"/>
      <c r="DX65" s="333"/>
      <c r="DY65" s="331"/>
      <c r="DZ65" s="332"/>
      <c r="EA65" s="333"/>
      <c r="EB65" s="331"/>
      <c r="EC65" s="332"/>
      <c r="ED65" s="333"/>
      <c r="EE65" s="331"/>
      <c r="EF65" s="332"/>
      <c r="EG65" s="333"/>
      <c r="EH65" s="229"/>
      <c r="EI65" s="230"/>
      <c r="EJ65" s="231"/>
      <c r="EK65" s="229"/>
      <c r="EL65" s="230"/>
      <c r="EM65" s="231"/>
      <c r="EN65" s="244"/>
      <c r="EO65" s="269" t="str">
        <f t="shared" si="44"/>
        <v/>
      </c>
      <c r="EP65" s="444" t="s">
        <v>1247</v>
      </c>
      <c r="EQ65" s="360" t="str">
        <f t="shared" si="200"/>
        <v/>
      </c>
      <c r="ER65" s="360" t="str">
        <f t="shared" si="201"/>
        <v/>
      </c>
      <c r="ES65" s="360" t="str">
        <f t="shared" si="202"/>
        <v/>
      </c>
      <c r="ET65" s="360" t="str">
        <f t="shared" si="203"/>
        <v/>
      </c>
      <c r="EU65" s="360" t="str">
        <f t="shared" si="204"/>
        <v/>
      </c>
      <c r="EV65" s="360" t="str">
        <f t="shared" si="205"/>
        <v/>
      </c>
      <c r="EW65" s="360" t="str">
        <f t="shared" si="206"/>
        <v/>
      </c>
      <c r="EX65" s="360" t="str">
        <f t="shared" si="207"/>
        <v/>
      </c>
      <c r="EY65" s="360" t="str">
        <f t="shared" si="208"/>
        <v/>
      </c>
      <c r="EZ65" s="360" t="str">
        <f t="shared" si="209"/>
        <v/>
      </c>
      <c r="FA65" s="360" t="str">
        <f t="shared" si="210"/>
        <v/>
      </c>
      <c r="FB65" s="360" t="str">
        <f t="shared" si="211"/>
        <v/>
      </c>
      <c r="FC65" s="360" t="str">
        <f t="shared" si="212"/>
        <v/>
      </c>
      <c r="FD65" s="360" t="str">
        <f t="shared" si="213"/>
        <v/>
      </c>
      <c r="FE65" s="360" t="str">
        <f t="shared" si="214"/>
        <v/>
      </c>
      <c r="FF65" s="360" t="str">
        <f t="shared" si="215"/>
        <v/>
      </c>
      <c r="FG65" s="360" t="str">
        <f t="shared" si="216"/>
        <v/>
      </c>
      <c r="FH65" s="360" t="str">
        <f t="shared" si="217"/>
        <v/>
      </c>
      <c r="FI65" s="360" t="str">
        <f t="shared" si="218"/>
        <v/>
      </c>
      <c r="FJ65" s="360" t="str">
        <f t="shared" si="219"/>
        <v/>
      </c>
      <c r="FK65" s="360" t="str">
        <f t="shared" si="220"/>
        <v/>
      </c>
      <c r="FL65" s="360" t="str">
        <f t="shared" si="221"/>
        <v/>
      </c>
      <c r="FM65" s="360" t="str">
        <f t="shared" si="222"/>
        <v/>
      </c>
      <c r="FN65" s="360" t="str">
        <f t="shared" si="223"/>
        <v/>
      </c>
      <c r="FO65" s="360" t="str">
        <f t="shared" si="224"/>
        <v/>
      </c>
      <c r="FP65" s="360" t="str">
        <f t="shared" si="225"/>
        <v/>
      </c>
      <c r="FQ65" s="360" t="str">
        <f t="shared" si="226"/>
        <v/>
      </c>
      <c r="FR65" s="360" t="str">
        <f t="shared" si="227"/>
        <v/>
      </c>
      <c r="FS65" s="360" t="str">
        <f t="shared" si="228"/>
        <v/>
      </c>
      <c r="FT65" s="360" t="str">
        <f t="shared" si="45"/>
        <v/>
      </c>
      <c r="FU65" s="360" t="str">
        <f t="shared" si="229"/>
        <v/>
      </c>
      <c r="FV65" s="360" t="str">
        <f t="shared" si="230"/>
        <v/>
      </c>
      <c r="FW65" s="360" t="str">
        <f t="shared" si="231"/>
        <v/>
      </c>
      <c r="FX65" s="360" t="str">
        <f t="shared" si="232"/>
        <v/>
      </c>
      <c r="FY65" s="360" t="str">
        <f t="shared" si="233"/>
        <v/>
      </c>
      <c r="FZ65" s="360" t="str">
        <f t="shared" si="234"/>
        <v/>
      </c>
      <c r="GA65" s="360" t="str">
        <f t="shared" si="235"/>
        <v/>
      </c>
      <c r="GB65" s="360" t="str">
        <f t="shared" si="236"/>
        <v/>
      </c>
      <c r="GC65" s="360" t="str">
        <f t="shared" si="237"/>
        <v/>
      </c>
      <c r="GD65" s="360" t="str">
        <f t="shared" si="238"/>
        <v/>
      </c>
      <c r="GE65" s="360" t="str">
        <f t="shared" si="239"/>
        <v/>
      </c>
      <c r="GF65" s="360" t="str">
        <f t="shared" si="240"/>
        <v/>
      </c>
      <c r="GG65" s="360" t="str">
        <f t="shared" si="241"/>
        <v/>
      </c>
      <c r="GH65" s="360" t="str">
        <f t="shared" si="242"/>
        <v/>
      </c>
      <c r="GI65" s="360" t="str">
        <f t="shared" si="243"/>
        <v/>
      </c>
      <c r="GJ65" s="360" t="str">
        <f t="shared" si="244"/>
        <v/>
      </c>
      <c r="GK65" s="444" t="s">
        <v>1247</v>
      </c>
      <c r="GL65" s="361" t="str">
        <f t="shared" si="46"/>
        <v>-</v>
      </c>
      <c r="GM65" s="361" t="str">
        <f t="shared" si="47"/>
        <v>-</v>
      </c>
      <c r="GN65" s="361" t="str">
        <f t="shared" si="48"/>
        <v>-</v>
      </c>
      <c r="GO65" s="361" t="str">
        <f t="shared" si="49"/>
        <v>-</v>
      </c>
      <c r="GP65" s="361" t="str">
        <f t="shared" si="50"/>
        <v>-</v>
      </c>
      <c r="GQ65" s="361" t="str">
        <f t="shared" si="51"/>
        <v>-</v>
      </c>
      <c r="GR65" s="361" t="str">
        <f t="shared" si="52"/>
        <v>-</v>
      </c>
      <c r="GS65" s="361" t="str">
        <f t="shared" si="53"/>
        <v>-</v>
      </c>
      <c r="GT65" s="361" t="str">
        <f t="shared" si="54"/>
        <v>-</v>
      </c>
      <c r="GU65" s="361" t="str">
        <f t="shared" si="55"/>
        <v>-</v>
      </c>
      <c r="GV65" s="361" t="str">
        <f t="shared" si="56"/>
        <v>-</v>
      </c>
      <c r="GW65" s="361" t="str">
        <f t="shared" si="57"/>
        <v>-</v>
      </c>
      <c r="GX65" s="361" t="str">
        <f t="shared" si="58"/>
        <v>-</v>
      </c>
      <c r="GY65" s="361" t="str">
        <f t="shared" si="59"/>
        <v>-</v>
      </c>
      <c r="GZ65" s="361" t="str">
        <f t="shared" si="60"/>
        <v>-</v>
      </c>
      <c r="HA65" s="361" t="str">
        <f t="shared" si="61"/>
        <v>-</v>
      </c>
      <c r="HB65" s="361" t="str">
        <f t="shared" si="62"/>
        <v>-</v>
      </c>
      <c r="HC65" s="361" t="str">
        <f t="shared" si="63"/>
        <v>-</v>
      </c>
      <c r="HD65" s="361" t="str">
        <f t="shared" si="64"/>
        <v>-</v>
      </c>
      <c r="HE65" s="361" t="str">
        <f t="shared" si="65"/>
        <v>-</v>
      </c>
      <c r="HF65" s="361" t="str">
        <f t="shared" si="66"/>
        <v>-</v>
      </c>
      <c r="HG65" s="361" t="str">
        <f t="shared" si="67"/>
        <v>-</v>
      </c>
      <c r="HH65" s="361" t="str">
        <f t="shared" si="68"/>
        <v>-</v>
      </c>
      <c r="HI65" s="361" t="str">
        <f t="shared" si="69"/>
        <v>-</v>
      </c>
      <c r="HJ65" s="361" t="str">
        <f t="shared" si="70"/>
        <v>-</v>
      </c>
      <c r="HK65" s="361" t="str">
        <f t="shared" si="71"/>
        <v>-</v>
      </c>
      <c r="HL65" s="361" t="str">
        <f t="shared" si="72"/>
        <v>-</v>
      </c>
      <c r="HM65" s="361" t="str">
        <f t="shared" si="73"/>
        <v>-</v>
      </c>
      <c r="HN65" s="361" t="str">
        <f t="shared" si="74"/>
        <v>-</v>
      </c>
      <c r="HO65" s="361" t="str">
        <f t="shared" si="75"/>
        <v>-</v>
      </c>
      <c r="HP65" s="361" t="str">
        <f t="shared" si="76"/>
        <v>-</v>
      </c>
      <c r="HQ65" s="361" t="str">
        <f t="shared" si="77"/>
        <v>-</v>
      </c>
      <c r="HR65" s="361" t="str">
        <f t="shared" si="78"/>
        <v>-</v>
      </c>
      <c r="HS65" s="361" t="str">
        <f t="shared" si="79"/>
        <v>-</v>
      </c>
      <c r="HT65" s="361" t="str">
        <f t="shared" si="80"/>
        <v>-</v>
      </c>
      <c r="HU65" s="361" t="str">
        <f t="shared" si="81"/>
        <v>-</v>
      </c>
      <c r="HV65" s="361" t="str">
        <f t="shared" si="82"/>
        <v>-</v>
      </c>
      <c r="HW65" s="361" t="str">
        <f t="shared" si="83"/>
        <v>-</v>
      </c>
      <c r="HX65" s="361" t="str">
        <f t="shared" si="84"/>
        <v>-</v>
      </c>
      <c r="HY65" s="361" t="str">
        <f t="shared" si="85"/>
        <v>-</v>
      </c>
      <c r="HZ65" s="361" t="str">
        <f t="shared" si="86"/>
        <v>-</v>
      </c>
      <c r="IA65" s="361" t="str">
        <f t="shared" si="87"/>
        <v>-</v>
      </c>
      <c r="IB65" s="361" t="str">
        <f t="shared" si="88"/>
        <v>-</v>
      </c>
      <c r="IC65" s="361" t="str">
        <f t="shared" si="89"/>
        <v>-</v>
      </c>
      <c r="ID65" s="361" t="str">
        <f t="shared" si="90"/>
        <v>-</v>
      </c>
      <c r="IE65" s="361" t="str">
        <f t="shared" si="91"/>
        <v>-</v>
      </c>
      <c r="IF65" s="444" t="s">
        <v>1247</v>
      </c>
      <c r="IG65" s="56" t="str">
        <f t="shared" si="245"/>
        <v>-</v>
      </c>
      <c r="IH65" s="56" t="str">
        <f t="shared" si="246"/>
        <v>-</v>
      </c>
      <c r="II65" s="56" t="str">
        <f t="shared" si="247"/>
        <v>-</v>
      </c>
      <c r="IJ65" s="56" t="str">
        <f t="shared" si="248"/>
        <v>-</v>
      </c>
      <c r="IK65" s="56" t="str">
        <f t="shared" si="92"/>
        <v>-</v>
      </c>
      <c r="IL65" s="56" t="str">
        <f t="shared" si="93"/>
        <v>-</v>
      </c>
      <c r="IM65" s="56" t="str">
        <f t="shared" si="94"/>
        <v>-</v>
      </c>
      <c r="IN65" s="56" t="str">
        <f t="shared" si="95"/>
        <v>-</v>
      </c>
      <c r="IO65" s="56" t="str">
        <f t="shared" si="96"/>
        <v>-</v>
      </c>
      <c r="IP65" s="56" t="str">
        <f t="shared" si="97"/>
        <v>-</v>
      </c>
      <c r="IQ65" s="56" t="str">
        <f t="shared" si="98"/>
        <v>-</v>
      </c>
      <c r="IR65" s="56" t="str">
        <f t="shared" si="99"/>
        <v>-</v>
      </c>
      <c r="IS65" s="56" t="str">
        <f t="shared" si="100"/>
        <v>-</v>
      </c>
      <c r="IT65" s="56" t="str">
        <f t="shared" si="101"/>
        <v>-</v>
      </c>
      <c r="IU65" s="56" t="str">
        <f t="shared" si="102"/>
        <v>-</v>
      </c>
      <c r="IV65" s="56" t="str">
        <f t="shared" si="103"/>
        <v>-</v>
      </c>
      <c r="IW65" s="56" t="str">
        <f t="shared" si="104"/>
        <v>-</v>
      </c>
      <c r="IX65" s="56" t="str">
        <f t="shared" si="105"/>
        <v>-</v>
      </c>
      <c r="IY65" s="56" t="str">
        <f t="shared" si="106"/>
        <v>-</v>
      </c>
      <c r="IZ65" s="56" t="str">
        <f t="shared" si="107"/>
        <v>-</v>
      </c>
      <c r="JA65" s="56" t="str">
        <f t="shared" si="108"/>
        <v>-</v>
      </c>
      <c r="JB65" s="56" t="str">
        <f t="shared" si="109"/>
        <v>-</v>
      </c>
      <c r="JC65" s="56" t="str">
        <f t="shared" si="110"/>
        <v>-</v>
      </c>
      <c r="JD65" s="56" t="str">
        <f t="shared" si="111"/>
        <v>-</v>
      </c>
      <c r="JE65" s="56" t="str">
        <f t="shared" si="112"/>
        <v>-</v>
      </c>
      <c r="JF65" s="56" t="str">
        <f t="shared" si="113"/>
        <v>-</v>
      </c>
      <c r="JG65" s="56" t="str">
        <f t="shared" si="114"/>
        <v>-</v>
      </c>
      <c r="JH65" s="56" t="str">
        <f t="shared" si="115"/>
        <v>-</v>
      </c>
      <c r="JI65" s="56" t="str">
        <f t="shared" si="116"/>
        <v>-</v>
      </c>
      <c r="JJ65" s="56" t="str">
        <f t="shared" si="117"/>
        <v>-</v>
      </c>
      <c r="JK65" s="56" t="str">
        <f t="shared" si="118"/>
        <v>-</v>
      </c>
      <c r="JL65" s="56" t="str">
        <f t="shared" si="119"/>
        <v>-</v>
      </c>
      <c r="JM65" s="56" t="str">
        <f t="shared" si="120"/>
        <v>-</v>
      </c>
      <c r="JN65" s="56" t="str">
        <f t="shared" si="121"/>
        <v>-</v>
      </c>
      <c r="JO65" s="56" t="str">
        <f t="shared" si="122"/>
        <v>-</v>
      </c>
      <c r="JP65" s="56" t="str">
        <f t="shared" si="123"/>
        <v>-</v>
      </c>
      <c r="JQ65" s="56" t="str">
        <f t="shared" si="124"/>
        <v>-</v>
      </c>
      <c r="JR65" s="56" t="str">
        <f t="shared" si="125"/>
        <v>-</v>
      </c>
      <c r="JS65" s="56" t="str">
        <f t="shared" si="126"/>
        <v>-</v>
      </c>
      <c r="JT65" s="56" t="str">
        <f t="shared" si="127"/>
        <v>-</v>
      </c>
      <c r="JU65" s="56" t="str">
        <f t="shared" si="128"/>
        <v>-</v>
      </c>
      <c r="JV65" s="56" t="str">
        <f t="shared" si="129"/>
        <v>-</v>
      </c>
      <c r="JW65" s="56" t="str">
        <f t="shared" si="130"/>
        <v>-</v>
      </c>
      <c r="JX65" s="56" t="str">
        <f t="shared" si="131"/>
        <v>-</v>
      </c>
      <c r="JY65" s="56" t="str">
        <f t="shared" si="132"/>
        <v>-</v>
      </c>
      <c r="JZ65" s="56" t="str">
        <f t="shared" si="133"/>
        <v>-</v>
      </c>
      <c r="KA65" s="444" t="s">
        <v>1247</v>
      </c>
      <c r="KB65" s="360">
        <f>IF(ISNUMBER(INDEX($EQ$15:$GK$521,$B65,EO$11)),MAX(KB$14:KB64)+1,0)</f>
        <v>0</v>
      </c>
      <c r="KC65" s="360" t="str">
        <f t="shared" si="249"/>
        <v/>
      </c>
      <c r="KD65" s="373" t="s">
        <v>2</v>
      </c>
      <c r="KE65" s="391" t="str">
        <f t="shared" si="259"/>
        <v/>
      </c>
      <c r="KF65" s="302" t="str">
        <f t="shared" si="260"/>
        <v/>
      </c>
      <c r="KG65" s="69"/>
      <c r="KH65" s="391" t="str">
        <f t="shared" si="261"/>
        <v/>
      </c>
      <c r="KI65" s="302" t="str">
        <f t="shared" si="262"/>
        <v/>
      </c>
      <c r="KJ65" s="69"/>
      <c r="KK65" s="391" t="str">
        <f t="shared" si="263"/>
        <v/>
      </c>
      <c r="KL65" s="302" t="str">
        <f t="shared" si="264"/>
        <v/>
      </c>
      <c r="KM65" s="69"/>
      <c r="KN65" s="391" t="str">
        <f t="shared" si="265"/>
        <v/>
      </c>
      <c r="KO65" s="302" t="str">
        <f t="shared" si="266"/>
        <v/>
      </c>
      <c r="KP65" s="69"/>
      <c r="KQ65" s="391" t="str">
        <f t="shared" si="267"/>
        <v/>
      </c>
      <c r="KR65" s="302" t="str">
        <f t="shared" si="143"/>
        <v/>
      </c>
      <c r="KS65" s="69"/>
      <c r="KT65" s="391" t="str">
        <f t="shared" si="268"/>
        <v>ka11</v>
      </c>
      <c r="KU65" s="302" t="str">
        <f t="shared" si="145"/>
        <v>"10-5 3x</v>
      </c>
      <c r="KV65" s="69"/>
      <c r="KW65" s="391" t="str">
        <f t="shared" si="269"/>
        <v/>
      </c>
      <c r="KX65" s="302" t="str">
        <f t="shared" si="147"/>
        <v/>
      </c>
      <c r="KY65" s="69"/>
      <c r="KZ65" s="283" t="str">
        <f t="shared" si="148"/>
        <v/>
      </c>
      <c r="LA65" s="26"/>
      <c r="LB65" s="241"/>
      <c r="LC65" s="306"/>
      <c r="LD65" s="306"/>
      <c r="LE65" s="306"/>
      <c r="LF65" s="306"/>
      <c r="LG65" s="246" t="s">
        <v>1226</v>
      </c>
      <c r="LH65" s="246" t="s">
        <v>440</v>
      </c>
      <c r="LI65" s="306"/>
      <c r="LJ65" s="306"/>
      <c r="LK65" s="306"/>
      <c r="LL65" s="306"/>
      <c r="LM65" s="306"/>
      <c r="LN65" s="63"/>
      <c r="LO65" s="251">
        <f t="shared" si="149"/>
        <v>0</v>
      </c>
      <c r="LP65" s="251">
        <f t="shared" si="150"/>
        <v>0</v>
      </c>
      <c r="LQ65" s="251">
        <f t="shared" si="151"/>
        <v>0</v>
      </c>
      <c r="LR65" s="251">
        <f t="shared" si="152"/>
        <v>0</v>
      </c>
      <c r="LS65" s="251">
        <f t="shared" si="153"/>
        <v>0</v>
      </c>
      <c r="LT65" s="251">
        <f t="shared" si="154"/>
        <v>51</v>
      </c>
      <c r="LU65" s="251">
        <f t="shared" si="155"/>
        <v>51</v>
      </c>
      <c r="LV65" s="251">
        <f t="shared" si="156"/>
        <v>0</v>
      </c>
      <c r="LW65" s="251">
        <f t="shared" si="157"/>
        <v>0</v>
      </c>
      <c r="LX65" s="251">
        <f t="shared" si="158"/>
        <v>0</v>
      </c>
      <c r="LY65" s="251">
        <f t="shared" si="159"/>
        <v>0</v>
      </c>
      <c r="LZ65" s="251">
        <f t="shared" si="160"/>
        <v>0</v>
      </c>
      <c r="MA65" s="63">
        <f t="shared" si="161"/>
        <v>2</v>
      </c>
      <c r="MB65" s="63">
        <f t="shared" si="162"/>
        <v>0</v>
      </c>
      <c r="MC65" s="63">
        <f t="shared" si="251"/>
        <v>51</v>
      </c>
      <c r="MD65" s="63">
        <f t="shared" si="250"/>
        <v>20</v>
      </c>
      <c r="ME65" s="63" t="str">
        <f t="shared" si="163"/>
        <v>ihdwet</v>
      </c>
      <c r="MF65" s="315">
        <f t="shared" si="164"/>
        <v>291</v>
      </c>
      <c r="MG65" s="315">
        <f>IF(ISNUMBER(MATCH(EO65,$ME$15:$ME$520,0)),0,MAX(MG$14:MG64)+1)</f>
        <v>0</v>
      </c>
      <c r="MH65" s="315" t="str">
        <f t="shared" si="165"/>
        <v/>
      </c>
      <c r="MI65" s="368" t="str">
        <f t="shared" ref="MI65:MI67" si="274">IF(OR(MK65="",MK65=0),"",B65)</f>
        <v/>
      </c>
      <c r="MJ65" s="67"/>
      <c r="MK65" s="243" t="str">
        <f t="shared" si="271"/>
        <v/>
      </c>
      <c r="ML65" s="457" t="s">
        <v>635</v>
      </c>
      <c r="MM65" s="316"/>
      <c r="MN65" s="26">
        <f>IF(IF(ISNUMBER(SEARCH("flopy",MP65))=TRUE,1,0)=1,MAX(MN$15:MN64)+1,"")</f>
        <v>40</v>
      </c>
      <c r="MO65" s="238"/>
      <c r="MP65" s="411" t="s">
        <v>1149</v>
      </c>
      <c r="MQ65" s="26">
        <f>IF(IF(ISNUMBER(SEARCH("flopy",MS65))=TRUE,1,0)=1,MAX(MQ$15:MQ64)+1,"")</f>
        <v>50</v>
      </c>
      <c r="MR65" s="238"/>
      <c r="MS65" s="411" t="s">
        <v>998</v>
      </c>
      <c r="MT65" s="59"/>
      <c r="MU65" s="26" t="str">
        <f>IF(IF(ISNUMBER(SEARCH("flopy",MW65))=TRUE,1,0)=1,MAX(MU$15:MU64)+1,"")</f>
        <v/>
      </c>
      <c r="MV65" s="238" t="str">
        <f t="shared" si="252"/>
        <v/>
      </c>
      <c r="MW65" s="59"/>
      <c r="MX65" s="59"/>
      <c r="MY65" s="59"/>
      <c r="MZ65" s="59"/>
      <c r="NA65" s="59"/>
      <c r="NB65" s="26" t="s">
        <v>2</v>
      </c>
      <c r="NC65" s="59"/>
      <c r="ND65" s="59"/>
      <c r="NE65" s="59"/>
      <c r="NF65" s="59"/>
      <c r="NG65" s="59"/>
      <c r="NH65" s="59"/>
      <c r="NI65" s="59"/>
      <c r="NJ65" s="59"/>
      <c r="NK65" s="26" t="s">
        <v>2</v>
      </c>
      <c r="NL65" s="453" t="s">
        <v>87</v>
      </c>
      <c r="NM65" s="307" t="s">
        <v>2</v>
      </c>
      <c r="NN65" s="59"/>
      <c r="NO65" s="203"/>
      <c r="NP65" s="203"/>
      <c r="NQ65" s="203"/>
      <c r="NR65" s="18"/>
      <c r="NS65" s="18"/>
      <c r="NT65" s="18"/>
      <c r="NU65" s="18"/>
      <c r="NV65" s="18"/>
      <c r="NW65" s="18"/>
      <c r="NX65" s="18"/>
      <c r="NY65" s="18"/>
      <c r="NZ65" s="18"/>
      <c r="OA65" s="18"/>
      <c r="OB65" s="18"/>
      <c r="OC65" s="18"/>
      <c r="OD65" s="81"/>
      <c r="OE65" s="163"/>
      <c r="OF65" s="90"/>
      <c r="OG65" s="90"/>
      <c r="OH65" s="90"/>
      <c r="OI65" s="90"/>
      <c r="OJ65" s="171"/>
      <c r="OK65" s="163"/>
      <c r="OL65" s="117"/>
      <c r="OM65" s="163"/>
      <c r="ON65" s="117"/>
      <c r="OO65" s="90"/>
      <c r="OP65" s="90"/>
      <c r="OQ65" s="117"/>
      <c r="OR65" s="90"/>
      <c r="OS65" s="90"/>
      <c r="OT65" s="90"/>
      <c r="OU65" s="143" t="str">
        <f t="shared" si="272"/>
        <v/>
      </c>
      <c r="OV65" s="143" t="str">
        <f t="shared" si="255"/>
        <v/>
      </c>
      <c r="OW65" s="143" t="str">
        <f t="shared" si="256"/>
        <v/>
      </c>
      <c r="OX65" s="143" t="str">
        <f t="shared" si="257"/>
        <v/>
      </c>
      <c r="OY65" s="81"/>
      <c r="OZ65" s="59"/>
      <c r="PA65" s="251" t="str">
        <f t="shared" si="168"/>
        <v/>
      </c>
      <c r="PB65" s="251" t="str">
        <f t="shared" si="169"/>
        <v/>
      </c>
      <c r="PC65" s="251" t="str">
        <f t="shared" si="170"/>
        <v/>
      </c>
      <c r="PD65" s="251" t="str">
        <f t="shared" si="171"/>
        <v/>
      </c>
      <c r="PE65" s="251" t="str">
        <f t="shared" si="172"/>
        <v/>
      </c>
      <c r="PF65" s="251" t="str">
        <f t="shared" si="173"/>
        <v/>
      </c>
      <c r="PG65" s="251" t="str">
        <f t="shared" si="174"/>
        <v/>
      </c>
      <c r="PH65" s="251" t="str">
        <f t="shared" si="175"/>
        <v/>
      </c>
      <c r="PI65" s="251" t="str">
        <f t="shared" si="176"/>
        <v/>
      </c>
      <c r="PJ65" s="251" t="str">
        <f t="shared" si="177"/>
        <v/>
      </c>
      <c r="PK65" s="251" t="str">
        <f t="shared" si="178"/>
        <v/>
      </c>
      <c r="PL65" s="251" t="str">
        <f t="shared" si="179"/>
        <v/>
      </c>
      <c r="PM65" s="251" t="str">
        <f t="shared" si="180"/>
        <v/>
      </c>
      <c r="PN65" s="251" t="str">
        <f t="shared" si="181"/>
        <v>ihdwet</v>
      </c>
      <c r="PO65" s="251" t="str">
        <f t="shared" si="182"/>
        <v/>
      </c>
      <c r="PP65" s="251" t="str">
        <f t="shared" si="183"/>
        <v/>
      </c>
      <c r="PQ65" s="251" t="str">
        <f t="shared" si="184"/>
        <v/>
      </c>
      <c r="PR65" s="251" t="str">
        <f t="shared" si="185"/>
        <v/>
      </c>
      <c r="PS65" s="251" t="str">
        <f t="shared" si="186"/>
        <v/>
      </c>
      <c r="PT65" s="251" t="str">
        <f t="shared" si="187"/>
        <v>ihdwet</v>
      </c>
      <c r="PU65" s="251" t="str">
        <f t="shared" si="188"/>
        <v/>
      </c>
      <c r="PV65" s="251" t="str">
        <f t="shared" si="189"/>
        <v/>
      </c>
      <c r="PW65" s="251" t="str">
        <f t="shared" si="190"/>
        <v/>
      </c>
      <c r="PX65" s="251" t="str">
        <f t="shared" si="191"/>
        <v/>
      </c>
      <c r="PY65" s="251" t="str">
        <f t="shared" si="192"/>
        <v/>
      </c>
      <c r="PZ65" s="251" t="str">
        <f t="shared" si="193"/>
        <v/>
      </c>
      <c r="QA65" s="251" t="str">
        <f t="shared" si="194"/>
        <v/>
      </c>
      <c r="QB65" s="251" t="str">
        <f t="shared" si="195"/>
        <v/>
      </c>
      <c r="QC65" s="251" t="str">
        <f t="shared" si="196"/>
        <v/>
      </c>
      <c r="QD65" s="251" t="str">
        <f t="shared" si="197"/>
        <v>ihdwet</v>
      </c>
      <c r="QE65" s="251" t="str">
        <f t="shared" si="198"/>
        <v/>
      </c>
      <c r="QF65" s="63">
        <f t="shared" si="199"/>
        <v>2</v>
      </c>
      <c r="QG65" s="26" t="s">
        <v>2</v>
      </c>
      <c r="QH65" s="59"/>
      <c r="QI65" s="59"/>
      <c r="QJ65" s="59"/>
      <c r="QK65" s="59"/>
      <c r="QL65" s="59"/>
      <c r="QM65" s="59"/>
      <c r="QN65" s="59"/>
    </row>
    <row r="66" spans="1:456" ht="6" customHeight="1" x14ac:dyDescent="0.25">
      <c r="A66" s="68"/>
      <c r="B66" s="447">
        <f t="shared" si="43"/>
        <v>52</v>
      </c>
      <c r="C66" s="74" t="s">
        <v>1171</v>
      </c>
      <c r="D66" s="339" t="s">
        <v>883</v>
      </c>
      <c r="E66" s="59"/>
      <c r="F66" s="229"/>
      <c r="G66" s="295" t="s">
        <v>20</v>
      </c>
      <c r="H66" s="295">
        <v>0</v>
      </c>
      <c r="I66" s="229"/>
      <c r="J66" s="295"/>
      <c r="K66" s="295"/>
      <c r="L66" s="229"/>
      <c r="M66" s="295" t="s">
        <v>16</v>
      </c>
      <c r="N66" s="295">
        <v>300</v>
      </c>
      <c r="O66" s="229"/>
      <c r="P66" s="295" t="s">
        <v>21</v>
      </c>
      <c r="Q66" s="295">
        <v>2</v>
      </c>
      <c r="R66" s="229"/>
      <c r="S66" s="230"/>
      <c r="T66" s="231"/>
      <c r="U66" s="229"/>
      <c r="V66" s="230"/>
      <c r="W66" s="231"/>
      <c r="X66" s="229"/>
      <c r="Y66" s="230"/>
      <c r="Z66" s="231"/>
      <c r="AA66" s="229"/>
      <c r="AB66" s="295" t="s">
        <v>22</v>
      </c>
      <c r="AC66" s="295">
        <f>$AC$7</f>
        <v>32</v>
      </c>
      <c r="AD66" s="229"/>
      <c r="AE66" s="295"/>
      <c r="AF66" s="295"/>
      <c r="AG66" s="229"/>
      <c r="AH66" s="295" t="s">
        <v>109</v>
      </c>
      <c r="AI66" s="295">
        <v>1E-3</v>
      </c>
      <c r="AJ66" s="229"/>
      <c r="AK66" s="295"/>
      <c r="AL66" s="295"/>
      <c r="AM66" s="229"/>
      <c r="AN66" s="295" t="s">
        <v>604</v>
      </c>
      <c r="AO66" s="295" t="s">
        <v>235</v>
      </c>
      <c r="AP66" s="243"/>
      <c r="AQ66" s="295"/>
      <c r="AR66" s="290"/>
      <c r="AS66" s="243"/>
      <c r="AT66" s="295"/>
      <c r="AU66" s="290"/>
      <c r="AV66" s="229"/>
      <c r="AW66" s="230"/>
      <c r="AX66" s="231"/>
      <c r="AY66" s="229"/>
      <c r="AZ66" s="230" t="s">
        <v>668</v>
      </c>
      <c r="BA66" s="231" t="s">
        <v>707</v>
      </c>
      <c r="BB66" s="229"/>
      <c r="BC66" s="230"/>
      <c r="BD66" s="231"/>
      <c r="BE66" s="229"/>
      <c r="BF66" s="295"/>
      <c r="BG66" s="295"/>
      <c r="BH66" s="229"/>
      <c r="BI66" s="295"/>
      <c r="BJ66" s="295"/>
      <c r="BK66" s="243"/>
      <c r="BL66" s="295"/>
      <c r="BM66" s="429"/>
      <c r="BN66" s="243"/>
      <c r="BO66" s="295"/>
      <c r="BP66" s="429"/>
      <c r="BQ66" s="229"/>
      <c r="BR66" s="295"/>
      <c r="BS66" s="295"/>
      <c r="BT66" s="243"/>
      <c r="BU66" s="295"/>
      <c r="BV66" s="290"/>
      <c r="BW66" s="243"/>
      <c r="BX66" s="295"/>
      <c r="BY66" s="290"/>
      <c r="BZ66" s="229"/>
      <c r="CA66" s="230"/>
      <c r="CB66" s="231"/>
      <c r="CC66" s="229"/>
      <c r="CD66" s="230" t="s">
        <v>622</v>
      </c>
      <c r="CE66" s="351" t="s">
        <v>728</v>
      </c>
      <c r="CF66" s="331"/>
      <c r="CG66" s="230"/>
      <c r="CH66" s="354"/>
      <c r="CI66" s="229"/>
      <c r="CJ66" s="230"/>
      <c r="CK66" s="354"/>
      <c r="CL66" s="243"/>
      <c r="CM66" s="230"/>
      <c r="CN66" s="354"/>
      <c r="CO66" s="243"/>
      <c r="CP66" s="295"/>
      <c r="CQ66" s="429"/>
      <c r="CR66" s="331"/>
      <c r="CS66" s="332"/>
      <c r="CT66" s="333"/>
      <c r="CU66" s="229"/>
      <c r="CV66" s="230"/>
      <c r="CW66" s="231"/>
      <c r="CX66" s="331"/>
      <c r="CY66" s="332"/>
      <c r="CZ66" s="333"/>
      <c r="DA66" s="331"/>
      <c r="DB66" s="332"/>
      <c r="DC66" s="333"/>
      <c r="DD66" s="331"/>
      <c r="DE66" s="332"/>
      <c r="DF66" s="333"/>
      <c r="DG66" s="331"/>
      <c r="DH66" s="332"/>
      <c r="DI66" s="333"/>
      <c r="DJ66" s="229"/>
      <c r="DK66" s="230" t="s">
        <v>40</v>
      </c>
      <c r="DL66" s="231">
        <v>3</v>
      </c>
      <c r="DM66" s="229"/>
      <c r="DN66" s="230" t="s">
        <v>365</v>
      </c>
      <c r="DO66" s="231">
        <v>200</v>
      </c>
      <c r="DP66" s="331"/>
      <c r="DQ66" s="332"/>
      <c r="DR66" s="333"/>
      <c r="DS66" s="331"/>
      <c r="DT66" s="230" t="s">
        <v>643</v>
      </c>
      <c r="DU66" s="231" t="s">
        <v>728</v>
      </c>
      <c r="DV66" s="331"/>
      <c r="DW66" s="332"/>
      <c r="DX66" s="333"/>
      <c r="DY66" s="331"/>
      <c r="DZ66" s="332"/>
      <c r="EA66" s="333"/>
      <c r="EB66" s="331"/>
      <c r="EC66" s="332"/>
      <c r="ED66" s="333"/>
      <c r="EE66" s="331"/>
      <c r="EF66" s="332"/>
      <c r="EG66" s="333"/>
      <c r="EH66" s="229"/>
      <c r="EI66" s="230"/>
      <c r="EJ66" s="231"/>
      <c r="EK66" s="229"/>
      <c r="EL66" s="230"/>
      <c r="EM66" s="231"/>
      <c r="EN66" s="244"/>
      <c r="EO66" s="269" t="str">
        <f t="shared" si="44"/>
        <v/>
      </c>
      <c r="EP66" s="444" t="s">
        <v>1247</v>
      </c>
      <c r="EQ66" s="360" t="str">
        <f t="shared" si="200"/>
        <v/>
      </c>
      <c r="ER66" s="360" t="str">
        <f t="shared" si="201"/>
        <v/>
      </c>
      <c r="ES66" s="360" t="str">
        <f t="shared" si="202"/>
        <v/>
      </c>
      <c r="ET66" s="360" t="str">
        <f t="shared" si="203"/>
        <v/>
      </c>
      <c r="EU66" s="360" t="str">
        <f t="shared" si="204"/>
        <v/>
      </c>
      <c r="EV66" s="360" t="str">
        <f t="shared" si="205"/>
        <v/>
      </c>
      <c r="EW66" s="360" t="str">
        <f t="shared" si="206"/>
        <v/>
      </c>
      <c r="EX66" s="360" t="str">
        <f t="shared" si="207"/>
        <v/>
      </c>
      <c r="EY66" s="360" t="str">
        <f t="shared" si="208"/>
        <v/>
      </c>
      <c r="EZ66" s="360" t="str">
        <f t="shared" si="209"/>
        <v/>
      </c>
      <c r="FA66" s="360" t="str">
        <f t="shared" si="210"/>
        <v/>
      </c>
      <c r="FB66" s="360" t="str">
        <f t="shared" si="211"/>
        <v/>
      </c>
      <c r="FC66" s="360" t="str">
        <f t="shared" si="212"/>
        <v/>
      </c>
      <c r="FD66" s="360" t="str">
        <f t="shared" si="213"/>
        <v/>
      </c>
      <c r="FE66" s="360" t="str">
        <f t="shared" si="214"/>
        <v/>
      </c>
      <c r="FF66" s="360" t="str">
        <f t="shared" si="215"/>
        <v/>
      </c>
      <c r="FG66" s="360" t="str">
        <f t="shared" si="216"/>
        <v/>
      </c>
      <c r="FH66" s="360" t="str">
        <f t="shared" si="217"/>
        <v/>
      </c>
      <c r="FI66" s="360" t="str">
        <f t="shared" si="218"/>
        <v/>
      </c>
      <c r="FJ66" s="360" t="str">
        <f t="shared" si="219"/>
        <v/>
      </c>
      <c r="FK66" s="360" t="str">
        <f t="shared" si="220"/>
        <v/>
      </c>
      <c r="FL66" s="360" t="str">
        <f t="shared" si="221"/>
        <v/>
      </c>
      <c r="FM66" s="360" t="str">
        <f t="shared" si="222"/>
        <v/>
      </c>
      <c r="FN66" s="360" t="str">
        <f t="shared" si="223"/>
        <v/>
      </c>
      <c r="FO66" s="360" t="str">
        <f t="shared" si="224"/>
        <v/>
      </c>
      <c r="FP66" s="360" t="str">
        <f t="shared" si="225"/>
        <v/>
      </c>
      <c r="FQ66" s="360" t="str">
        <f t="shared" si="226"/>
        <v/>
      </c>
      <c r="FR66" s="360" t="str">
        <f t="shared" si="227"/>
        <v/>
      </c>
      <c r="FS66" s="360" t="str">
        <f t="shared" si="228"/>
        <v/>
      </c>
      <c r="FT66" s="360" t="str">
        <f t="shared" si="45"/>
        <v/>
      </c>
      <c r="FU66" s="360" t="str">
        <f t="shared" si="229"/>
        <v/>
      </c>
      <c r="FV66" s="360" t="str">
        <f t="shared" si="230"/>
        <v/>
      </c>
      <c r="FW66" s="360" t="str">
        <f t="shared" si="231"/>
        <v/>
      </c>
      <c r="FX66" s="360" t="str">
        <f t="shared" si="232"/>
        <v/>
      </c>
      <c r="FY66" s="360" t="str">
        <f t="shared" si="233"/>
        <v/>
      </c>
      <c r="FZ66" s="360" t="str">
        <f t="shared" si="234"/>
        <v/>
      </c>
      <c r="GA66" s="360" t="str">
        <f t="shared" si="235"/>
        <v/>
      </c>
      <c r="GB66" s="360" t="str">
        <f t="shared" si="236"/>
        <v/>
      </c>
      <c r="GC66" s="360" t="str">
        <f t="shared" si="237"/>
        <v/>
      </c>
      <c r="GD66" s="360" t="str">
        <f t="shared" si="238"/>
        <v/>
      </c>
      <c r="GE66" s="360" t="str">
        <f t="shared" si="239"/>
        <v/>
      </c>
      <c r="GF66" s="360" t="str">
        <f t="shared" si="240"/>
        <v/>
      </c>
      <c r="GG66" s="360" t="str">
        <f t="shared" si="241"/>
        <v/>
      </c>
      <c r="GH66" s="360" t="str">
        <f t="shared" si="242"/>
        <v/>
      </c>
      <c r="GI66" s="360" t="str">
        <f t="shared" si="243"/>
        <v/>
      </c>
      <c r="GJ66" s="360" t="str">
        <f t="shared" si="244"/>
        <v/>
      </c>
      <c r="GK66" s="444" t="s">
        <v>1247</v>
      </c>
      <c r="GL66" s="361" t="str">
        <f t="shared" si="46"/>
        <v>-</v>
      </c>
      <c r="GM66" s="361" t="str">
        <f t="shared" si="47"/>
        <v>-</v>
      </c>
      <c r="GN66" s="361" t="str">
        <f t="shared" si="48"/>
        <v>-</v>
      </c>
      <c r="GO66" s="361" t="str">
        <f t="shared" si="49"/>
        <v>-</v>
      </c>
      <c r="GP66" s="361" t="str">
        <f t="shared" si="50"/>
        <v>-</v>
      </c>
      <c r="GQ66" s="361" t="str">
        <f t="shared" si="51"/>
        <v>-</v>
      </c>
      <c r="GR66" s="361" t="str">
        <f t="shared" si="52"/>
        <v>-</v>
      </c>
      <c r="GS66" s="361" t="str">
        <f t="shared" si="53"/>
        <v>-</v>
      </c>
      <c r="GT66" s="361" t="str">
        <f t="shared" si="54"/>
        <v>-</v>
      </c>
      <c r="GU66" s="361" t="str">
        <f t="shared" si="55"/>
        <v>-</v>
      </c>
      <c r="GV66" s="361" t="str">
        <f t="shared" si="56"/>
        <v>-</v>
      </c>
      <c r="GW66" s="361" t="str">
        <f t="shared" si="57"/>
        <v>-</v>
      </c>
      <c r="GX66" s="361" t="str">
        <f t="shared" si="58"/>
        <v>-</v>
      </c>
      <c r="GY66" s="361" t="str">
        <f t="shared" si="59"/>
        <v>-</v>
      </c>
      <c r="GZ66" s="361" t="str">
        <f t="shared" si="60"/>
        <v>-</v>
      </c>
      <c r="HA66" s="361" t="str">
        <f t="shared" si="61"/>
        <v>-</v>
      </c>
      <c r="HB66" s="361" t="str">
        <f t="shared" si="62"/>
        <v>-</v>
      </c>
      <c r="HC66" s="361" t="str">
        <f t="shared" si="63"/>
        <v>-</v>
      </c>
      <c r="HD66" s="361" t="str">
        <f t="shared" si="64"/>
        <v>-</v>
      </c>
      <c r="HE66" s="361" t="str">
        <f t="shared" si="65"/>
        <v>-</v>
      </c>
      <c r="HF66" s="361" t="str">
        <f t="shared" si="66"/>
        <v>-</v>
      </c>
      <c r="HG66" s="361" t="str">
        <f t="shared" si="67"/>
        <v>-</v>
      </c>
      <c r="HH66" s="361" t="str">
        <f t="shared" si="68"/>
        <v>-</v>
      </c>
      <c r="HI66" s="361" t="str">
        <f t="shared" si="69"/>
        <v>-</v>
      </c>
      <c r="HJ66" s="361" t="str">
        <f t="shared" si="70"/>
        <v>-</v>
      </c>
      <c r="HK66" s="361" t="str">
        <f t="shared" si="71"/>
        <v>-</v>
      </c>
      <c r="HL66" s="361" t="str">
        <f t="shared" si="72"/>
        <v>-</v>
      </c>
      <c r="HM66" s="361" t="str">
        <f t="shared" si="73"/>
        <v>-</v>
      </c>
      <c r="HN66" s="361" t="str">
        <f t="shared" si="74"/>
        <v>-</v>
      </c>
      <c r="HO66" s="361" t="str">
        <f t="shared" si="75"/>
        <v>-</v>
      </c>
      <c r="HP66" s="361" t="str">
        <f t="shared" si="76"/>
        <v>-</v>
      </c>
      <c r="HQ66" s="361" t="str">
        <f t="shared" si="77"/>
        <v>-</v>
      </c>
      <c r="HR66" s="361" t="str">
        <f t="shared" si="78"/>
        <v>-</v>
      </c>
      <c r="HS66" s="361" t="str">
        <f t="shared" si="79"/>
        <v>-</v>
      </c>
      <c r="HT66" s="361" t="str">
        <f t="shared" si="80"/>
        <v>-</v>
      </c>
      <c r="HU66" s="361" t="str">
        <f t="shared" si="81"/>
        <v>-</v>
      </c>
      <c r="HV66" s="361" t="str">
        <f t="shared" si="82"/>
        <v>-</v>
      </c>
      <c r="HW66" s="361" t="str">
        <f t="shared" si="83"/>
        <v>-</v>
      </c>
      <c r="HX66" s="361" t="str">
        <f t="shared" si="84"/>
        <v>-</v>
      </c>
      <c r="HY66" s="361" t="str">
        <f t="shared" si="85"/>
        <v>-</v>
      </c>
      <c r="HZ66" s="361" t="str">
        <f t="shared" si="86"/>
        <v>-</v>
      </c>
      <c r="IA66" s="361" t="str">
        <f t="shared" si="87"/>
        <v>-</v>
      </c>
      <c r="IB66" s="361" t="str">
        <f t="shared" si="88"/>
        <v>-</v>
      </c>
      <c r="IC66" s="361" t="str">
        <f t="shared" si="89"/>
        <v>-</v>
      </c>
      <c r="ID66" s="361" t="str">
        <f t="shared" si="90"/>
        <v>-</v>
      </c>
      <c r="IE66" s="361" t="str">
        <f t="shared" si="91"/>
        <v>-</v>
      </c>
      <c r="IF66" s="444" t="s">
        <v>1247</v>
      </c>
      <c r="IG66" s="56" t="str">
        <f t="shared" si="245"/>
        <v>-</v>
      </c>
      <c r="IH66" s="56" t="str">
        <f t="shared" si="246"/>
        <v>-</v>
      </c>
      <c r="II66" s="56" t="str">
        <f t="shared" si="247"/>
        <v>-</v>
      </c>
      <c r="IJ66" s="56" t="str">
        <f t="shared" si="248"/>
        <v>-</v>
      </c>
      <c r="IK66" s="56" t="str">
        <f t="shared" si="92"/>
        <v>-</v>
      </c>
      <c r="IL66" s="56" t="str">
        <f t="shared" si="93"/>
        <v>-</v>
      </c>
      <c r="IM66" s="56" t="str">
        <f t="shared" si="94"/>
        <v>-</v>
      </c>
      <c r="IN66" s="56" t="str">
        <f t="shared" si="95"/>
        <v>-</v>
      </c>
      <c r="IO66" s="56" t="str">
        <f t="shared" si="96"/>
        <v>-</v>
      </c>
      <c r="IP66" s="56" t="str">
        <f t="shared" si="97"/>
        <v>-</v>
      </c>
      <c r="IQ66" s="56" t="str">
        <f t="shared" si="98"/>
        <v>-</v>
      </c>
      <c r="IR66" s="56" t="str">
        <f t="shared" si="99"/>
        <v>-</v>
      </c>
      <c r="IS66" s="56" t="str">
        <f t="shared" si="100"/>
        <v>-</v>
      </c>
      <c r="IT66" s="56" t="str">
        <f t="shared" si="101"/>
        <v>-</v>
      </c>
      <c r="IU66" s="56" t="str">
        <f t="shared" si="102"/>
        <v>-</v>
      </c>
      <c r="IV66" s="56" t="str">
        <f t="shared" si="103"/>
        <v>-</v>
      </c>
      <c r="IW66" s="56" t="str">
        <f t="shared" si="104"/>
        <v>-</v>
      </c>
      <c r="IX66" s="56" t="str">
        <f t="shared" si="105"/>
        <v>-</v>
      </c>
      <c r="IY66" s="56" t="str">
        <f t="shared" si="106"/>
        <v>-</v>
      </c>
      <c r="IZ66" s="56" t="str">
        <f t="shared" si="107"/>
        <v>-</v>
      </c>
      <c r="JA66" s="56" t="str">
        <f t="shared" si="108"/>
        <v>-</v>
      </c>
      <c r="JB66" s="56" t="str">
        <f t="shared" si="109"/>
        <v>-</v>
      </c>
      <c r="JC66" s="56" t="str">
        <f t="shared" si="110"/>
        <v>-</v>
      </c>
      <c r="JD66" s="56" t="str">
        <f t="shared" si="111"/>
        <v>-</v>
      </c>
      <c r="JE66" s="56" t="str">
        <f t="shared" si="112"/>
        <v>-</v>
      </c>
      <c r="JF66" s="56" t="str">
        <f t="shared" si="113"/>
        <v>-</v>
      </c>
      <c r="JG66" s="56" t="str">
        <f t="shared" si="114"/>
        <v>-</v>
      </c>
      <c r="JH66" s="56" t="str">
        <f t="shared" si="115"/>
        <v>-</v>
      </c>
      <c r="JI66" s="56" t="str">
        <f t="shared" si="116"/>
        <v>-</v>
      </c>
      <c r="JJ66" s="56" t="str">
        <f t="shared" si="117"/>
        <v>-</v>
      </c>
      <c r="JK66" s="56" t="str">
        <f t="shared" si="118"/>
        <v>-</v>
      </c>
      <c r="JL66" s="56" t="str">
        <f t="shared" si="119"/>
        <v>-</v>
      </c>
      <c r="JM66" s="56" t="str">
        <f t="shared" si="120"/>
        <v>-</v>
      </c>
      <c r="JN66" s="56" t="str">
        <f t="shared" si="121"/>
        <v>-</v>
      </c>
      <c r="JO66" s="56" t="str">
        <f t="shared" si="122"/>
        <v>-</v>
      </c>
      <c r="JP66" s="56" t="str">
        <f t="shared" si="123"/>
        <v>-</v>
      </c>
      <c r="JQ66" s="56" t="str">
        <f t="shared" si="124"/>
        <v>-</v>
      </c>
      <c r="JR66" s="56" t="str">
        <f t="shared" si="125"/>
        <v>-</v>
      </c>
      <c r="JS66" s="56" t="str">
        <f t="shared" si="126"/>
        <v>-</v>
      </c>
      <c r="JT66" s="56" t="str">
        <f t="shared" si="127"/>
        <v>-</v>
      </c>
      <c r="JU66" s="56" t="str">
        <f t="shared" si="128"/>
        <v>-</v>
      </c>
      <c r="JV66" s="56" t="str">
        <f t="shared" si="129"/>
        <v>-</v>
      </c>
      <c r="JW66" s="56" t="str">
        <f t="shared" si="130"/>
        <v>-</v>
      </c>
      <c r="JX66" s="56" t="str">
        <f t="shared" si="131"/>
        <v>-</v>
      </c>
      <c r="JY66" s="56" t="str">
        <f t="shared" si="132"/>
        <v>-</v>
      </c>
      <c r="JZ66" s="56" t="str">
        <f t="shared" si="133"/>
        <v>-</v>
      </c>
      <c r="KA66" s="444" t="s">
        <v>1247</v>
      </c>
      <c r="KB66" s="360">
        <f>IF(ISNUMBER(INDEX($EQ$15:$GK$521,$B66,EO$11)),MAX(KB$14:KB65)+1,0)</f>
        <v>0</v>
      </c>
      <c r="KC66" s="360" t="str">
        <f t="shared" si="249"/>
        <v/>
      </c>
      <c r="KD66" s="373" t="s">
        <v>2</v>
      </c>
      <c r="KE66" s="391" t="str">
        <f t="shared" si="259"/>
        <v/>
      </c>
      <c r="KF66" s="302" t="str">
        <f t="shared" si="260"/>
        <v/>
      </c>
      <c r="KG66" s="69"/>
      <c r="KH66" s="391" t="str">
        <f t="shared" si="261"/>
        <v/>
      </c>
      <c r="KI66" s="302" t="str">
        <f t="shared" si="262"/>
        <v/>
      </c>
      <c r="KJ66" s="69"/>
      <c r="KK66" s="391" t="str">
        <f t="shared" si="263"/>
        <v/>
      </c>
      <c r="KL66" s="302" t="str">
        <f t="shared" si="264"/>
        <v/>
      </c>
      <c r="KM66" s="69"/>
      <c r="KN66" s="391" t="str">
        <f t="shared" si="265"/>
        <v/>
      </c>
      <c r="KO66" s="302" t="str">
        <f t="shared" si="266"/>
        <v/>
      </c>
      <c r="KP66" s="69"/>
      <c r="KQ66" s="391" t="str">
        <f t="shared" si="267"/>
        <v/>
      </c>
      <c r="KR66" s="302" t="str">
        <f t="shared" si="143"/>
        <v/>
      </c>
      <c r="KS66" s="69"/>
      <c r="KT66" s="391" t="str">
        <f t="shared" si="268"/>
        <v/>
      </c>
      <c r="KU66" s="302" t="str">
        <f t="shared" si="145"/>
        <v/>
      </c>
      <c r="KV66" s="69"/>
      <c r="KW66" s="391" t="str">
        <f t="shared" si="269"/>
        <v/>
      </c>
      <c r="KX66" s="302" t="str">
        <f t="shared" si="147"/>
        <v/>
      </c>
      <c r="KY66" s="69"/>
      <c r="KZ66" s="283" t="str">
        <f t="shared" si="148"/>
        <v/>
      </c>
      <c r="LA66" s="26"/>
      <c r="LB66" s="241"/>
      <c r="LC66" s="306"/>
      <c r="LD66" s="306"/>
      <c r="LE66" s="306"/>
      <c r="LF66" s="306"/>
      <c r="LG66" s="246" t="s">
        <v>1227</v>
      </c>
      <c r="LH66" s="246" t="s">
        <v>441</v>
      </c>
      <c r="LI66" s="306"/>
      <c r="LJ66" s="306"/>
      <c r="LK66" s="306"/>
      <c r="LL66" s="306"/>
      <c r="LM66" s="306"/>
      <c r="LN66" s="63"/>
      <c r="LO66" s="251">
        <f t="shared" si="149"/>
        <v>0</v>
      </c>
      <c r="LP66" s="251">
        <f t="shared" si="150"/>
        <v>0</v>
      </c>
      <c r="LQ66" s="251">
        <f t="shared" si="151"/>
        <v>0</v>
      </c>
      <c r="LR66" s="251">
        <f t="shared" si="152"/>
        <v>0</v>
      </c>
      <c r="LS66" s="251">
        <f t="shared" si="153"/>
        <v>0</v>
      </c>
      <c r="LT66" s="251">
        <f t="shared" si="154"/>
        <v>52</v>
      </c>
      <c r="LU66" s="251">
        <f t="shared" si="155"/>
        <v>52</v>
      </c>
      <c r="LV66" s="251">
        <f t="shared" si="156"/>
        <v>0</v>
      </c>
      <c r="LW66" s="251">
        <f t="shared" si="157"/>
        <v>0</v>
      </c>
      <c r="LX66" s="251">
        <f t="shared" si="158"/>
        <v>0</v>
      </c>
      <c r="LY66" s="251">
        <f t="shared" si="159"/>
        <v>0</v>
      </c>
      <c r="LZ66" s="251">
        <f t="shared" si="160"/>
        <v>0</v>
      </c>
      <c r="MA66" s="63">
        <f t="shared" si="161"/>
        <v>2</v>
      </c>
      <c r="MB66" s="63">
        <f t="shared" si="162"/>
        <v>0</v>
      </c>
      <c r="MC66" s="63">
        <f t="shared" si="251"/>
        <v>52</v>
      </c>
      <c r="MD66" s="63">
        <f t="shared" si="250"/>
        <v>21</v>
      </c>
      <c r="ME66" s="63" t="str">
        <f t="shared" si="163"/>
        <v>linear_acceleration_NPF</v>
      </c>
      <c r="MF66" s="315">
        <f t="shared" si="164"/>
        <v>291</v>
      </c>
      <c r="MG66" s="315">
        <f>IF(ISNUMBER(MATCH(EO66,$ME$15:$ME$520,0)),0,MAX(MG$14:MG65)+1)</f>
        <v>0</v>
      </c>
      <c r="MH66" s="315" t="str">
        <f t="shared" si="165"/>
        <v/>
      </c>
      <c r="MI66" s="368" t="str">
        <f t="shared" si="274"/>
        <v/>
      </c>
      <c r="MJ66" s="67"/>
      <c r="MK66" s="243" t="str">
        <f t="shared" si="271"/>
        <v/>
      </c>
      <c r="ML66" s="457" t="s">
        <v>635</v>
      </c>
      <c r="MM66" s="316"/>
      <c r="MN66" s="26">
        <f>IF(IF(ISNUMBER(SEARCH("flopy",MP66))=TRUE,1,0)=1,MAX(MN$15:MN65)+1,"")</f>
        <v>41</v>
      </c>
      <c r="MO66" s="238"/>
      <c r="MP66" s="411" t="s">
        <v>1150</v>
      </c>
      <c r="MQ66" s="26">
        <f>IF(IF(ISNUMBER(SEARCH("flopy",MS66))=TRUE,1,0)=1,MAX(MQ$15:MQ65)+1,"")</f>
        <v>51</v>
      </c>
      <c r="MR66" s="238"/>
      <c r="MS66" s="411" t="s">
        <v>999</v>
      </c>
      <c r="MT66" s="59"/>
      <c r="MU66" s="26" t="str">
        <f>IF(IF(ISNUMBER(SEARCH("flopy",MW66))=TRUE,1,0)=1,MAX(MU$15:MU65)+1,"")</f>
        <v/>
      </c>
      <c r="MV66" s="238" t="str">
        <f t="shared" si="252"/>
        <v/>
      </c>
      <c r="MW66" s="59"/>
      <c r="MX66" s="59"/>
      <c r="MY66" s="59"/>
      <c r="MZ66" s="59"/>
      <c r="NA66" s="59"/>
      <c r="NB66" s="26" t="s">
        <v>2</v>
      </c>
      <c r="NC66" s="59"/>
      <c r="ND66" s="59"/>
      <c r="NE66" s="59"/>
      <c r="NF66" s="59"/>
      <c r="NG66" s="59"/>
      <c r="NH66" s="59"/>
      <c r="NI66" s="59"/>
      <c r="NJ66" s="59"/>
      <c r="NK66" s="26" t="s">
        <v>2</v>
      </c>
      <c r="NL66" s="453" t="s">
        <v>364</v>
      </c>
      <c r="NM66" s="307" t="s">
        <v>2</v>
      </c>
      <c r="NN66" s="59"/>
      <c r="NO66" s="203"/>
      <c r="NP66" s="203"/>
      <c r="NQ66" s="203"/>
      <c r="NR66" s="18"/>
      <c r="NS66" s="18"/>
      <c r="NT66" s="18"/>
      <c r="NU66" s="18"/>
      <c r="NV66" s="18"/>
      <c r="NW66" s="18"/>
      <c r="NX66" s="18"/>
      <c r="NY66" s="18"/>
      <c r="NZ66" s="18"/>
      <c r="OA66" s="18"/>
      <c r="OB66" s="18"/>
      <c r="OC66" s="18"/>
      <c r="OD66" s="81"/>
      <c r="OE66" s="163"/>
      <c r="OF66" s="90"/>
      <c r="OG66" s="90"/>
      <c r="OH66" s="90"/>
      <c r="OI66" s="90"/>
      <c r="OJ66" s="171"/>
      <c r="OK66" s="163"/>
      <c r="OL66" s="117"/>
      <c r="OM66" s="163"/>
      <c r="ON66" s="117"/>
      <c r="OO66" s="90"/>
      <c r="OP66" s="90"/>
      <c r="OQ66" s="117"/>
      <c r="OR66" s="90"/>
      <c r="OS66" s="90"/>
      <c r="OT66" s="90"/>
      <c r="OU66" s="143" t="str">
        <f t="shared" si="272"/>
        <v/>
      </c>
      <c r="OV66" s="143" t="str">
        <f t="shared" si="255"/>
        <v/>
      </c>
      <c r="OW66" s="143" t="str">
        <f t="shared" si="256"/>
        <v/>
      </c>
      <c r="OX66" s="143" t="str">
        <f t="shared" si="257"/>
        <v/>
      </c>
      <c r="OY66" s="81"/>
      <c r="OZ66" s="59"/>
      <c r="PA66" s="251" t="str">
        <f t="shared" si="168"/>
        <v/>
      </c>
      <c r="PB66" s="251" t="str">
        <f t="shared" si="169"/>
        <v/>
      </c>
      <c r="PC66" s="251" t="str">
        <f t="shared" si="170"/>
        <v/>
      </c>
      <c r="PD66" s="251" t="str">
        <f t="shared" si="171"/>
        <v/>
      </c>
      <c r="PE66" s="251" t="str">
        <f t="shared" si="172"/>
        <v/>
      </c>
      <c r="PF66" s="251" t="str">
        <f t="shared" si="173"/>
        <v/>
      </c>
      <c r="PG66" s="251" t="str">
        <f t="shared" si="174"/>
        <v/>
      </c>
      <c r="PH66" s="251" t="str">
        <f t="shared" si="175"/>
        <v/>
      </c>
      <c r="PI66" s="251" t="str">
        <f t="shared" si="176"/>
        <v/>
      </c>
      <c r="PJ66" s="251" t="str">
        <f t="shared" si="177"/>
        <v/>
      </c>
      <c r="PK66" s="251" t="str">
        <f t="shared" si="178"/>
        <v/>
      </c>
      <c r="PL66" s="251" t="str">
        <f t="shared" si="179"/>
        <v/>
      </c>
      <c r="PM66" s="251" t="str">
        <f t="shared" si="180"/>
        <v/>
      </c>
      <c r="PN66" s="251" t="str">
        <f t="shared" si="181"/>
        <v>linear_acceleration_NPF</v>
      </c>
      <c r="PO66" s="251" t="str">
        <f t="shared" si="182"/>
        <v/>
      </c>
      <c r="PP66" s="251" t="str">
        <f t="shared" si="183"/>
        <v/>
      </c>
      <c r="PQ66" s="251" t="str">
        <f t="shared" si="184"/>
        <v/>
      </c>
      <c r="PR66" s="251" t="str">
        <f t="shared" si="185"/>
        <v/>
      </c>
      <c r="PS66" s="251" t="str">
        <f t="shared" si="186"/>
        <v/>
      </c>
      <c r="PT66" s="251" t="str">
        <f t="shared" si="187"/>
        <v/>
      </c>
      <c r="PU66" s="251" t="str">
        <f t="shared" si="188"/>
        <v/>
      </c>
      <c r="PV66" s="251" t="str">
        <f t="shared" si="189"/>
        <v/>
      </c>
      <c r="PW66" s="251" t="str">
        <f t="shared" si="190"/>
        <v/>
      </c>
      <c r="PX66" s="251" t="str">
        <f t="shared" si="191"/>
        <v/>
      </c>
      <c r="PY66" s="251" t="str">
        <f t="shared" si="192"/>
        <v/>
      </c>
      <c r="PZ66" s="251" t="str">
        <f t="shared" si="193"/>
        <v/>
      </c>
      <c r="QA66" s="251" t="str">
        <f t="shared" si="194"/>
        <v/>
      </c>
      <c r="QB66" s="251" t="str">
        <f t="shared" si="195"/>
        <v/>
      </c>
      <c r="QC66" s="251" t="str">
        <f t="shared" si="196"/>
        <v/>
      </c>
      <c r="QD66" s="251" t="str">
        <f t="shared" si="197"/>
        <v/>
      </c>
      <c r="QE66" s="251" t="str">
        <f t="shared" si="198"/>
        <v/>
      </c>
      <c r="QF66" s="63">
        <f t="shared" si="199"/>
        <v>1</v>
      </c>
      <c r="QG66" s="26" t="s">
        <v>2</v>
      </c>
      <c r="QH66" s="59"/>
      <c r="QI66" s="59"/>
      <c r="QJ66" s="59"/>
      <c r="QK66" s="59"/>
      <c r="QL66" s="59"/>
      <c r="QM66" s="59"/>
      <c r="QN66" s="59"/>
    </row>
    <row r="67" spans="1:456" ht="6" customHeight="1" x14ac:dyDescent="0.25">
      <c r="A67" s="68"/>
      <c r="B67" s="447">
        <f t="shared" si="43"/>
        <v>53</v>
      </c>
      <c r="C67" s="74" t="s">
        <v>517</v>
      </c>
      <c r="D67" s="339" t="s">
        <v>883</v>
      </c>
      <c r="E67" s="59"/>
      <c r="F67" s="229"/>
      <c r="G67" s="295" t="s">
        <v>18</v>
      </c>
      <c r="H67" s="295">
        <v>4</v>
      </c>
      <c r="I67" s="229"/>
      <c r="J67" s="295"/>
      <c r="K67" s="295"/>
      <c r="L67" s="229"/>
      <c r="M67" s="295" t="s">
        <v>12</v>
      </c>
      <c r="N67" s="295">
        <v>9.9999999999999995E-7</v>
      </c>
      <c r="O67" s="229"/>
      <c r="P67" s="295" t="s">
        <v>22</v>
      </c>
      <c r="Q67" s="295">
        <v>32</v>
      </c>
      <c r="R67" s="229"/>
      <c r="S67" s="230"/>
      <c r="T67" s="231"/>
      <c r="U67" s="229"/>
      <c r="V67" s="230"/>
      <c r="W67" s="231"/>
      <c r="X67" s="229"/>
      <c r="Y67" s="230"/>
      <c r="Z67" s="231"/>
      <c r="AA67" s="229"/>
      <c r="AB67" s="295" t="s">
        <v>109</v>
      </c>
      <c r="AC67" s="295">
        <v>1E-3</v>
      </c>
      <c r="AD67" s="229"/>
      <c r="AE67" s="295"/>
      <c r="AF67" s="295"/>
      <c r="AG67" s="229"/>
      <c r="AH67" s="295" t="s">
        <v>23</v>
      </c>
      <c r="AI67" s="295" t="s">
        <v>17</v>
      </c>
      <c r="AJ67" s="229"/>
      <c r="AK67" s="295"/>
      <c r="AL67" s="295"/>
      <c r="AM67" s="229"/>
      <c r="AN67" s="295" t="s">
        <v>203</v>
      </c>
      <c r="AO67" s="295"/>
      <c r="AP67" s="243"/>
      <c r="AQ67" s="295"/>
      <c r="AR67" s="290"/>
      <c r="AS67" s="243"/>
      <c r="AT67" s="295"/>
      <c r="AU67" s="290"/>
      <c r="AV67" s="229"/>
      <c r="AW67" s="230"/>
      <c r="AX67" s="231"/>
      <c r="AY67" s="229"/>
      <c r="AZ67" s="230" t="s">
        <v>691</v>
      </c>
      <c r="BA67" s="231" t="s">
        <v>107</v>
      </c>
      <c r="BB67" s="229"/>
      <c r="BC67" s="230"/>
      <c r="BD67" s="231"/>
      <c r="BE67" s="229"/>
      <c r="BF67" s="295"/>
      <c r="BG67" s="295"/>
      <c r="BH67" s="229"/>
      <c r="BI67" s="295"/>
      <c r="BJ67" s="295"/>
      <c r="BK67" s="243"/>
      <c r="BL67" s="295"/>
      <c r="BM67" s="429"/>
      <c r="BN67" s="243"/>
      <c r="BO67" s="295"/>
      <c r="BP67" s="429"/>
      <c r="BQ67" s="229"/>
      <c r="BR67" s="295"/>
      <c r="BS67" s="295"/>
      <c r="BT67" s="243"/>
      <c r="BU67" s="295"/>
      <c r="BV67" s="290"/>
      <c r="BW67" s="243"/>
      <c r="BX67" s="295"/>
      <c r="BY67" s="290"/>
      <c r="BZ67" s="229"/>
      <c r="CA67" s="230" t="s">
        <v>821</v>
      </c>
      <c r="CB67" s="231">
        <v>1</v>
      </c>
      <c r="CC67" s="229"/>
      <c r="CD67" s="230"/>
      <c r="CE67" s="351"/>
      <c r="CF67" s="331"/>
      <c r="CG67" s="230"/>
      <c r="CH67" s="354"/>
      <c r="CI67" s="229"/>
      <c r="CJ67" s="230"/>
      <c r="CK67" s="354"/>
      <c r="CL67" s="243"/>
      <c r="CM67" s="230"/>
      <c r="CN67" s="354"/>
      <c r="CO67" s="243"/>
      <c r="CP67" s="295"/>
      <c r="CQ67" s="429"/>
      <c r="CR67" s="331"/>
      <c r="CS67" s="332"/>
      <c r="CT67" s="333"/>
      <c r="CU67" s="229"/>
      <c r="CV67" s="230"/>
      <c r="CW67" s="231"/>
      <c r="CX67" s="331"/>
      <c r="CY67" s="332"/>
      <c r="CZ67" s="333"/>
      <c r="DA67" s="331"/>
      <c r="DB67" s="332"/>
      <c r="DC67" s="333"/>
      <c r="DD67" s="331"/>
      <c r="DE67" s="332"/>
      <c r="DF67" s="333"/>
      <c r="DG67" s="331"/>
      <c r="DH67" s="332"/>
      <c r="DI67" s="333"/>
      <c r="DJ67" s="229"/>
      <c r="DK67" s="230" t="s">
        <v>87</v>
      </c>
      <c r="DL67" s="231">
        <v>1</v>
      </c>
      <c r="DM67" s="229"/>
      <c r="DN67" s="230" t="s">
        <v>366</v>
      </c>
      <c r="DO67" s="231">
        <v>3</v>
      </c>
      <c r="DP67" s="331"/>
      <c r="DQ67" s="332"/>
      <c r="DR67" s="333"/>
      <c r="DS67" s="331"/>
      <c r="DT67" s="440" t="s">
        <v>824</v>
      </c>
      <c r="DU67" s="231" t="s">
        <v>728</v>
      </c>
      <c r="DV67" s="331"/>
      <c r="DW67" s="332"/>
      <c r="DX67" s="333"/>
      <c r="DY67" s="331"/>
      <c r="DZ67" s="332"/>
      <c r="EA67" s="333"/>
      <c r="EB67" s="331"/>
      <c r="EC67" s="332"/>
      <c r="ED67" s="333"/>
      <c r="EE67" s="331"/>
      <c r="EF67" s="332"/>
      <c r="EG67" s="333"/>
      <c r="EH67" s="229"/>
      <c r="EI67" s="230"/>
      <c r="EJ67" s="231"/>
      <c r="EK67" s="229"/>
      <c r="EL67" s="230"/>
      <c r="EM67" s="231"/>
      <c r="EN67" s="244"/>
      <c r="EO67" s="269" t="str">
        <f t="shared" si="44"/>
        <v/>
      </c>
      <c r="EP67" s="444" t="s">
        <v>1247</v>
      </c>
      <c r="EQ67" s="360" t="str">
        <f t="shared" si="200"/>
        <v/>
      </c>
      <c r="ER67" s="360" t="str">
        <f t="shared" si="201"/>
        <v/>
      </c>
      <c r="ES67" s="360" t="str">
        <f t="shared" si="202"/>
        <v/>
      </c>
      <c r="ET67" s="360" t="str">
        <f t="shared" si="203"/>
        <v/>
      </c>
      <c r="EU67" s="360" t="str">
        <f t="shared" si="204"/>
        <v/>
      </c>
      <c r="EV67" s="360" t="str">
        <f t="shared" si="205"/>
        <v/>
      </c>
      <c r="EW67" s="360" t="str">
        <f t="shared" si="206"/>
        <v/>
      </c>
      <c r="EX67" s="360" t="str">
        <f t="shared" si="207"/>
        <v/>
      </c>
      <c r="EY67" s="360" t="str">
        <f t="shared" si="208"/>
        <v/>
      </c>
      <c r="EZ67" s="360" t="str">
        <f t="shared" si="209"/>
        <v/>
      </c>
      <c r="FA67" s="360" t="str">
        <f t="shared" si="210"/>
        <v/>
      </c>
      <c r="FB67" s="360" t="str">
        <f t="shared" si="211"/>
        <v/>
      </c>
      <c r="FC67" s="360" t="str">
        <f t="shared" si="212"/>
        <v/>
      </c>
      <c r="FD67" s="360" t="str">
        <f t="shared" si="213"/>
        <v/>
      </c>
      <c r="FE67" s="360" t="str">
        <f t="shared" si="214"/>
        <v/>
      </c>
      <c r="FF67" s="360" t="str">
        <f t="shared" si="215"/>
        <v/>
      </c>
      <c r="FG67" s="360" t="str">
        <f t="shared" si="216"/>
        <v/>
      </c>
      <c r="FH67" s="360" t="str">
        <f t="shared" si="217"/>
        <v/>
      </c>
      <c r="FI67" s="360" t="str">
        <f t="shared" si="218"/>
        <v/>
      </c>
      <c r="FJ67" s="360" t="str">
        <f t="shared" si="219"/>
        <v/>
      </c>
      <c r="FK67" s="360" t="str">
        <f t="shared" si="220"/>
        <v/>
      </c>
      <c r="FL67" s="360" t="str">
        <f t="shared" si="221"/>
        <v/>
      </c>
      <c r="FM67" s="360" t="str">
        <f t="shared" si="222"/>
        <v/>
      </c>
      <c r="FN67" s="360" t="str">
        <f t="shared" si="223"/>
        <v/>
      </c>
      <c r="FO67" s="360" t="str">
        <f t="shared" si="224"/>
        <v/>
      </c>
      <c r="FP67" s="360" t="str">
        <f t="shared" si="225"/>
        <v/>
      </c>
      <c r="FQ67" s="360" t="str">
        <f t="shared" si="226"/>
        <v/>
      </c>
      <c r="FR67" s="360" t="str">
        <f t="shared" si="227"/>
        <v/>
      </c>
      <c r="FS67" s="360" t="str">
        <f t="shared" si="228"/>
        <v/>
      </c>
      <c r="FT67" s="360" t="str">
        <f t="shared" si="45"/>
        <v/>
      </c>
      <c r="FU67" s="360" t="str">
        <f t="shared" si="229"/>
        <v/>
      </c>
      <c r="FV67" s="360" t="str">
        <f t="shared" si="230"/>
        <v/>
      </c>
      <c r="FW67" s="360" t="str">
        <f t="shared" si="231"/>
        <v/>
      </c>
      <c r="FX67" s="360" t="str">
        <f t="shared" si="232"/>
        <v/>
      </c>
      <c r="FY67" s="360" t="str">
        <f t="shared" si="233"/>
        <v/>
      </c>
      <c r="FZ67" s="360" t="str">
        <f t="shared" si="234"/>
        <v/>
      </c>
      <c r="GA67" s="360">
        <f t="shared" si="235"/>
        <v>83</v>
      </c>
      <c r="GB67" s="360" t="str">
        <f t="shared" si="236"/>
        <v/>
      </c>
      <c r="GC67" s="360" t="str">
        <f t="shared" si="237"/>
        <v/>
      </c>
      <c r="GD67" s="360" t="str">
        <f t="shared" si="238"/>
        <v/>
      </c>
      <c r="GE67" s="360" t="str">
        <f t="shared" si="239"/>
        <v/>
      </c>
      <c r="GF67" s="360" t="str">
        <f t="shared" si="240"/>
        <v/>
      </c>
      <c r="GG67" s="360" t="str">
        <f t="shared" si="241"/>
        <v/>
      </c>
      <c r="GH67" s="360" t="str">
        <f t="shared" si="242"/>
        <v/>
      </c>
      <c r="GI67" s="360" t="str">
        <f t="shared" si="243"/>
        <v/>
      </c>
      <c r="GJ67" s="360" t="str">
        <f t="shared" si="244"/>
        <v/>
      </c>
      <c r="GK67" s="444" t="s">
        <v>1247</v>
      </c>
      <c r="GL67" s="361" t="str">
        <f t="shared" si="46"/>
        <v>-</v>
      </c>
      <c r="GM67" s="361" t="str">
        <f t="shared" si="47"/>
        <v>-</v>
      </c>
      <c r="GN67" s="361" t="str">
        <f t="shared" si="48"/>
        <v>-</v>
      </c>
      <c r="GO67" s="361" t="str">
        <f t="shared" si="49"/>
        <v>-</v>
      </c>
      <c r="GP67" s="361" t="str">
        <f t="shared" si="50"/>
        <v>-</v>
      </c>
      <c r="GQ67" s="361" t="str">
        <f t="shared" si="51"/>
        <v>-</v>
      </c>
      <c r="GR67" s="361" t="str">
        <f t="shared" si="52"/>
        <v>-</v>
      </c>
      <c r="GS67" s="361" t="str">
        <f t="shared" si="53"/>
        <v>-</v>
      </c>
      <c r="GT67" s="361" t="str">
        <f t="shared" si="54"/>
        <v>-</v>
      </c>
      <c r="GU67" s="361" t="str">
        <f t="shared" si="55"/>
        <v>-</v>
      </c>
      <c r="GV67" s="361" t="str">
        <f t="shared" si="56"/>
        <v>-</v>
      </c>
      <c r="GW67" s="361" t="str">
        <f t="shared" si="57"/>
        <v>-</v>
      </c>
      <c r="GX67" s="361" t="str">
        <f t="shared" si="58"/>
        <v>-</v>
      </c>
      <c r="GY67" s="361" t="str">
        <f t="shared" si="59"/>
        <v>-</v>
      </c>
      <c r="GZ67" s="361" t="str">
        <f t="shared" si="60"/>
        <v>-</v>
      </c>
      <c r="HA67" s="361" t="str">
        <f t="shared" si="61"/>
        <v>-</v>
      </c>
      <c r="HB67" s="361" t="str">
        <f t="shared" si="62"/>
        <v>-</v>
      </c>
      <c r="HC67" s="361" t="str">
        <f t="shared" si="63"/>
        <v>-</v>
      </c>
      <c r="HD67" s="361" t="str">
        <f t="shared" si="64"/>
        <v>-</v>
      </c>
      <c r="HE67" s="361" t="str">
        <f t="shared" si="65"/>
        <v>-</v>
      </c>
      <c r="HF67" s="361" t="str">
        <f t="shared" si="66"/>
        <v>-</v>
      </c>
      <c r="HG67" s="361" t="str">
        <f t="shared" si="67"/>
        <v>-</v>
      </c>
      <c r="HH67" s="361" t="str">
        <f t="shared" si="68"/>
        <v>-</v>
      </c>
      <c r="HI67" s="361" t="str">
        <f t="shared" si="69"/>
        <v>-</v>
      </c>
      <c r="HJ67" s="361" t="str">
        <f t="shared" si="70"/>
        <v>-</v>
      </c>
      <c r="HK67" s="361" t="str">
        <f t="shared" si="71"/>
        <v>-</v>
      </c>
      <c r="HL67" s="361" t="str">
        <f t="shared" si="72"/>
        <v>-</v>
      </c>
      <c r="HM67" s="361" t="str">
        <f t="shared" si="73"/>
        <v>-</v>
      </c>
      <c r="HN67" s="361" t="str">
        <f t="shared" si="74"/>
        <v>-</v>
      </c>
      <c r="HO67" s="361" t="str">
        <f t="shared" si="75"/>
        <v>-</v>
      </c>
      <c r="HP67" s="361" t="str">
        <f t="shared" si="76"/>
        <v>-</v>
      </c>
      <c r="HQ67" s="361" t="str">
        <f t="shared" si="77"/>
        <v>-</v>
      </c>
      <c r="HR67" s="361" t="str">
        <f t="shared" si="78"/>
        <v>-</v>
      </c>
      <c r="HS67" s="361" t="str">
        <f t="shared" si="79"/>
        <v>-</v>
      </c>
      <c r="HT67" s="361" t="str">
        <f t="shared" si="80"/>
        <v>-</v>
      </c>
      <c r="HU67" s="361" t="str">
        <f t="shared" si="81"/>
        <v>-</v>
      </c>
      <c r="HV67" s="361" t="str">
        <f t="shared" si="82"/>
        <v>multiDiff</v>
      </c>
      <c r="HW67" s="361" t="str">
        <f t="shared" si="83"/>
        <v>-</v>
      </c>
      <c r="HX67" s="361" t="str">
        <f t="shared" si="84"/>
        <v>-</v>
      </c>
      <c r="HY67" s="361" t="str">
        <f t="shared" si="85"/>
        <v>-</v>
      </c>
      <c r="HZ67" s="361" t="str">
        <f t="shared" si="86"/>
        <v>-</v>
      </c>
      <c r="IA67" s="361" t="str">
        <f t="shared" si="87"/>
        <v>-</v>
      </c>
      <c r="IB67" s="361" t="str">
        <f t="shared" si="88"/>
        <v>-</v>
      </c>
      <c r="IC67" s="361" t="str">
        <f t="shared" si="89"/>
        <v>-</v>
      </c>
      <c r="ID67" s="361" t="str">
        <f t="shared" si="90"/>
        <v>-</v>
      </c>
      <c r="IE67" s="361" t="str">
        <f t="shared" si="91"/>
        <v>-</v>
      </c>
      <c r="IF67" s="444" t="s">
        <v>1247</v>
      </c>
      <c r="IG67" s="56" t="str">
        <f t="shared" si="245"/>
        <v>-</v>
      </c>
      <c r="IH67" s="56" t="str">
        <f t="shared" si="246"/>
        <v>-</v>
      </c>
      <c r="II67" s="56" t="str">
        <f t="shared" si="247"/>
        <v>-</v>
      </c>
      <c r="IJ67" s="56" t="str">
        <f t="shared" si="248"/>
        <v>-</v>
      </c>
      <c r="IK67" s="56" t="str">
        <f t="shared" si="92"/>
        <v>-</v>
      </c>
      <c r="IL67" s="56" t="str">
        <f t="shared" si="93"/>
        <v>-</v>
      </c>
      <c r="IM67" s="56" t="str">
        <f t="shared" si="94"/>
        <v>-</v>
      </c>
      <c r="IN67" s="56" t="str">
        <f t="shared" si="95"/>
        <v>-</v>
      </c>
      <c r="IO67" s="56" t="str">
        <f t="shared" si="96"/>
        <v>-</v>
      </c>
      <c r="IP67" s="56" t="str">
        <f t="shared" si="97"/>
        <v>-</v>
      </c>
      <c r="IQ67" s="56" t="str">
        <f t="shared" si="98"/>
        <v>-</v>
      </c>
      <c r="IR67" s="56" t="str">
        <f t="shared" si="99"/>
        <v>-</v>
      </c>
      <c r="IS67" s="56" t="str">
        <f t="shared" si="100"/>
        <v>-</v>
      </c>
      <c r="IT67" s="56" t="str">
        <f t="shared" si="101"/>
        <v>-</v>
      </c>
      <c r="IU67" s="56" t="str">
        <f t="shared" si="102"/>
        <v>-</v>
      </c>
      <c r="IV67" s="56" t="str">
        <f t="shared" si="103"/>
        <v>-</v>
      </c>
      <c r="IW67" s="56" t="str">
        <f t="shared" si="104"/>
        <v>-</v>
      </c>
      <c r="IX67" s="56" t="str">
        <f t="shared" si="105"/>
        <v>-</v>
      </c>
      <c r="IY67" s="56" t="str">
        <f t="shared" si="106"/>
        <v>-</v>
      </c>
      <c r="IZ67" s="56" t="str">
        <f t="shared" si="107"/>
        <v>-</v>
      </c>
      <c r="JA67" s="56" t="str">
        <f t="shared" si="108"/>
        <v>-</v>
      </c>
      <c r="JB67" s="56" t="str">
        <f t="shared" si="109"/>
        <v>-</v>
      </c>
      <c r="JC67" s="56" t="str">
        <f t="shared" si="110"/>
        <v>-</v>
      </c>
      <c r="JD67" s="56" t="str">
        <f t="shared" si="111"/>
        <v>-</v>
      </c>
      <c r="JE67" s="56" t="str">
        <f t="shared" si="112"/>
        <v>-</v>
      </c>
      <c r="JF67" s="56" t="str">
        <f t="shared" si="113"/>
        <v>-</v>
      </c>
      <c r="JG67" s="56" t="str">
        <f t="shared" si="114"/>
        <v>-</v>
      </c>
      <c r="JH67" s="56" t="str">
        <f t="shared" si="115"/>
        <v>-</v>
      </c>
      <c r="JI67" s="56" t="str">
        <f t="shared" si="116"/>
        <v>-</v>
      </c>
      <c r="JJ67" s="56" t="str">
        <f t="shared" si="117"/>
        <v>-</v>
      </c>
      <c r="JK67" s="56" t="str">
        <f t="shared" si="118"/>
        <v>-</v>
      </c>
      <c r="JL67" s="56" t="str">
        <f t="shared" si="119"/>
        <v>-</v>
      </c>
      <c r="JM67" s="56" t="str">
        <f t="shared" si="120"/>
        <v>-</v>
      </c>
      <c r="JN67" s="56" t="str">
        <f t="shared" si="121"/>
        <v>-</v>
      </c>
      <c r="JO67" s="56" t="str">
        <f t="shared" si="122"/>
        <v>-</v>
      </c>
      <c r="JP67" s="56" t="str">
        <f t="shared" si="123"/>
        <v>-</v>
      </c>
      <c r="JQ67" s="56" t="str">
        <f t="shared" si="124"/>
        <v>True</v>
      </c>
      <c r="JR67" s="56" t="str">
        <f t="shared" si="125"/>
        <v>-</v>
      </c>
      <c r="JS67" s="56" t="str">
        <f t="shared" si="126"/>
        <v>-</v>
      </c>
      <c r="JT67" s="56" t="str">
        <f t="shared" si="127"/>
        <v>-</v>
      </c>
      <c r="JU67" s="56" t="str">
        <f t="shared" si="128"/>
        <v>-</v>
      </c>
      <c r="JV67" s="56" t="str">
        <f t="shared" si="129"/>
        <v>-</v>
      </c>
      <c r="JW67" s="56" t="str">
        <f t="shared" si="130"/>
        <v>-</v>
      </c>
      <c r="JX67" s="56" t="str">
        <f t="shared" si="131"/>
        <v>-</v>
      </c>
      <c r="JY67" s="56" t="str">
        <f t="shared" si="132"/>
        <v>-</v>
      </c>
      <c r="JZ67" s="56" t="str">
        <f t="shared" si="133"/>
        <v>-</v>
      </c>
      <c r="KA67" s="444" t="s">
        <v>1247</v>
      </c>
      <c r="KB67" s="360">
        <f>IF(ISNUMBER(INDEX($EQ$15:$GK$521,$B67,EO$11)),MAX(KB$14:KB66)+1,0)</f>
        <v>0</v>
      </c>
      <c r="KC67" s="360" t="str">
        <f t="shared" si="249"/>
        <v/>
      </c>
      <c r="KD67" s="373" t="s">
        <v>2</v>
      </c>
      <c r="KE67" s="391" t="str">
        <f t="shared" si="259"/>
        <v/>
      </c>
      <c r="KF67" s="302" t="str">
        <f t="shared" si="260"/>
        <v/>
      </c>
      <c r="KG67" s="69"/>
      <c r="KH67" s="391" t="str">
        <f t="shared" si="261"/>
        <v/>
      </c>
      <c r="KI67" s="302" t="str">
        <f t="shared" si="262"/>
        <v/>
      </c>
      <c r="KJ67" s="69"/>
      <c r="KK67" s="391" t="str">
        <f t="shared" si="263"/>
        <v/>
      </c>
      <c r="KL67" s="302" t="str">
        <f t="shared" si="264"/>
        <v/>
      </c>
      <c r="KM67" s="69"/>
      <c r="KN67" s="391" t="str">
        <f t="shared" si="265"/>
        <v/>
      </c>
      <c r="KO67" s="302" t="str">
        <f t="shared" si="266"/>
        <v/>
      </c>
      <c r="KP67" s="69"/>
      <c r="KQ67" s="391" t="str">
        <f t="shared" si="267"/>
        <v/>
      </c>
      <c r="KR67" s="302" t="str">
        <f t="shared" si="143"/>
        <v/>
      </c>
      <c r="KS67" s="69"/>
      <c r="KT67" s="391" t="str">
        <f t="shared" si="268"/>
        <v/>
      </c>
      <c r="KU67" s="302" t="str">
        <f t="shared" si="145"/>
        <v/>
      </c>
      <c r="KV67" s="69"/>
      <c r="KW67" s="391" t="str">
        <f t="shared" si="269"/>
        <v/>
      </c>
      <c r="KX67" s="302" t="str">
        <f t="shared" si="147"/>
        <v/>
      </c>
      <c r="KY67" s="69"/>
      <c r="KZ67" s="283" t="str">
        <f t="shared" si="148"/>
        <v/>
      </c>
      <c r="LA67" s="26"/>
      <c r="LB67" s="241"/>
      <c r="LC67" s="306"/>
      <c r="LD67" s="306"/>
      <c r="LE67" s="306"/>
      <c r="LF67" s="306"/>
      <c r="LG67" s="246" t="s">
        <v>1228</v>
      </c>
      <c r="LH67" s="246" t="s">
        <v>442</v>
      </c>
      <c r="LI67" s="306"/>
      <c r="LJ67" s="306"/>
      <c r="LK67" s="306"/>
      <c r="LL67" s="306"/>
      <c r="LM67" s="306"/>
      <c r="LN67" s="63"/>
      <c r="LO67" s="251">
        <f t="shared" si="149"/>
        <v>0</v>
      </c>
      <c r="LP67" s="251">
        <f t="shared" si="150"/>
        <v>0</v>
      </c>
      <c r="LQ67" s="251">
        <f t="shared" si="151"/>
        <v>0</v>
      </c>
      <c r="LR67" s="251">
        <f t="shared" si="152"/>
        <v>0</v>
      </c>
      <c r="LS67" s="251">
        <f t="shared" si="153"/>
        <v>0</v>
      </c>
      <c r="LT67" s="251">
        <f t="shared" si="154"/>
        <v>53</v>
      </c>
      <c r="LU67" s="251">
        <f t="shared" si="155"/>
        <v>53</v>
      </c>
      <c r="LV67" s="251">
        <f t="shared" si="156"/>
        <v>0</v>
      </c>
      <c r="LW67" s="251">
        <f t="shared" si="157"/>
        <v>0</v>
      </c>
      <c r="LX67" s="251">
        <f t="shared" si="158"/>
        <v>0</v>
      </c>
      <c r="LY67" s="251">
        <f t="shared" si="159"/>
        <v>0</v>
      </c>
      <c r="LZ67" s="251">
        <f t="shared" si="160"/>
        <v>0</v>
      </c>
      <c r="MA67" s="63">
        <f t="shared" si="161"/>
        <v>2</v>
      </c>
      <c r="MB67" s="63">
        <f t="shared" si="162"/>
        <v>0</v>
      </c>
      <c r="MC67" s="63">
        <f t="shared" si="251"/>
        <v>53</v>
      </c>
      <c r="MD67" s="63">
        <f t="shared" si="250"/>
        <v>22</v>
      </c>
      <c r="ME67" s="63">
        <f t="shared" si="163"/>
        <v>0</v>
      </c>
      <c r="MF67" s="315">
        <f t="shared" si="164"/>
        <v>291</v>
      </c>
      <c r="MG67" s="315">
        <f>IF(ISNUMBER(MATCH(EO67,$ME$15:$ME$520,0)),0,MAX(MG$14:MG66)+1)</f>
        <v>0</v>
      </c>
      <c r="MH67" s="315" t="str">
        <f t="shared" si="165"/>
        <v/>
      </c>
      <c r="MI67" s="368" t="str">
        <f t="shared" si="270"/>
        <v/>
      </c>
      <c r="MJ67" s="67"/>
      <c r="MK67" s="243" t="str">
        <f t="shared" si="271"/>
        <v/>
      </c>
      <c r="ML67" s="457" t="s">
        <v>635</v>
      </c>
      <c r="MM67" s="316"/>
      <c r="MN67" s="26">
        <f>IF(IF(ISNUMBER(SEARCH("flopy",MP67))=TRUE,1,0)=1,MAX(MN$15:MN66)+1,"")</f>
        <v>42</v>
      </c>
      <c r="MO67" s="238"/>
      <c r="MP67" s="411" t="s">
        <v>1151</v>
      </c>
      <c r="MQ67" s="26">
        <f>IF(IF(ISNUMBER(SEARCH("flopy",MS67))=TRUE,1,0)=1,MAX(MQ$15:MQ66)+1,"")</f>
        <v>52</v>
      </c>
      <c r="MR67" s="238"/>
      <c r="MS67" s="411" t="s">
        <v>1000</v>
      </c>
      <c r="MT67" s="59"/>
      <c r="MU67" s="26" t="str">
        <f>IF(IF(ISNUMBER(SEARCH("flopy",MW67))=TRUE,1,0)=1,MAX(MU$15:MU66)+1,"")</f>
        <v/>
      </c>
      <c r="MV67" s="238" t="str">
        <f t="shared" si="252"/>
        <v/>
      </c>
      <c r="MW67" s="59"/>
      <c r="MX67" s="59"/>
      <c r="MY67" s="59"/>
      <c r="MZ67" s="59"/>
      <c r="NA67" s="59"/>
      <c r="NB67" s="26" t="s">
        <v>2</v>
      </c>
      <c r="NC67" s="59"/>
      <c r="ND67" s="59"/>
      <c r="NE67" s="59"/>
      <c r="NF67" s="59"/>
      <c r="NG67" s="59"/>
      <c r="NH67" s="59"/>
      <c r="NI67" s="59"/>
      <c r="NJ67" s="59"/>
      <c r="NK67" s="26" t="s">
        <v>2</v>
      </c>
      <c r="NL67" s="453" t="s">
        <v>184</v>
      </c>
      <c r="NM67" s="307" t="s">
        <v>2</v>
      </c>
      <c r="NN67" s="59"/>
      <c r="NO67" s="203"/>
      <c r="NP67" s="203"/>
      <c r="NQ67" s="203"/>
      <c r="NR67" s="18"/>
      <c r="NS67" s="18"/>
      <c r="NT67" s="18"/>
      <c r="NU67" s="18"/>
      <c r="NV67" s="18"/>
      <c r="NW67" s="18"/>
      <c r="NX67" s="18"/>
      <c r="NY67" s="18"/>
      <c r="NZ67" s="18"/>
      <c r="OA67" s="18"/>
      <c r="OB67" s="18"/>
      <c r="OC67" s="18"/>
      <c r="OD67" s="81"/>
      <c r="OE67" s="163"/>
      <c r="OF67" s="90"/>
      <c r="OG67" s="90"/>
      <c r="OH67" s="90"/>
      <c r="OI67" s="90"/>
      <c r="OJ67" s="171"/>
      <c r="OK67" s="163"/>
      <c r="OL67" s="117"/>
      <c r="OM67" s="163"/>
      <c r="ON67" s="117"/>
      <c r="OO67" s="90"/>
      <c r="OP67" s="90"/>
      <c r="OQ67" s="117"/>
      <c r="OR67" s="90"/>
      <c r="OS67" s="90"/>
      <c r="OT67" s="90"/>
      <c r="OU67" s="143" t="str">
        <f t="shared" si="272"/>
        <v/>
      </c>
      <c r="OV67" s="143" t="str">
        <f t="shared" si="255"/>
        <v/>
      </c>
      <c r="OW67" s="143" t="str">
        <f t="shared" si="256"/>
        <v/>
      </c>
      <c r="OX67" s="143" t="str">
        <f t="shared" si="257"/>
        <v/>
      </c>
      <c r="OY67" s="81"/>
      <c r="OZ67" s="59"/>
      <c r="PA67" s="251" t="str">
        <f t="shared" si="168"/>
        <v/>
      </c>
      <c r="PB67" s="251" t="str">
        <f t="shared" si="169"/>
        <v/>
      </c>
      <c r="PC67" s="251" t="str">
        <f t="shared" si="170"/>
        <v/>
      </c>
      <c r="PD67" s="251" t="str">
        <f t="shared" si="171"/>
        <v/>
      </c>
      <c r="PE67" s="251" t="str">
        <f t="shared" si="172"/>
        <v/>
      </c>
      <c r="PF67" s="251" t="str">
        <f t="shared" si="173"/>
        <v/>
      </c>
      <c r="PG67" s="251" t="str">
        <f t="shared" si="174"/>
        <v/>
      </c>
      <c r="PH67" s="251" t="str">
        <f t="shared" si="175"/>
        <v/>
      </c>
      <c r="PI67" s="251" t="str">
        <f t="shared" si="176"/>
        <v/>
      </c>
      <c r="PJ67" s="251" t="str">
        <f t="shared" si="177"/>
        <v/>
      </c>
      <c r="PK67" s="251" t="str">
        <f t="shared" si="178"/>
        <v/>
      </c>
      <c r="PL67" s="251" t="str">
        <f t="shared" si="179"/>
        <v/>
      </c>
      <c r="PM67" s="251" t="str">
        <f t="shared" si="180"/>
        <v/>
      </c>
      <c r="PN67" s="251" t="str">
        <f t="shared" si="181"/>
        <v/>
      </c>
      <c r="PO67" s="251" t="str">
        <f t="shared" si="182"/>
        <v/>
      </c>
      <c r="PP67" s="251" t="str">
        <f t="shared" si="183"/>
        <v/>
      </c>
      <c r="PQ67" s="251" t="str">
        <f t="shared" si="184"/>
        <v/>
      </c>
      <c r="PR67" s="251" t="str">
        <f t="shared" si="185"/>
        <v/>
      </c>
      <c r="PS67" s="251" t="str">
        <f t="shared" si="186"/>
        <v/>
      </c>
      <c r="PT67" s="251" t="str">
        <f t="shared" si="187"/>
        <v/>
      </c>
      <c r="PU67" s="251" t="str">
        <f t="shared" si="188"/>
        <v/>
      </c>
      <c r="PV67" s="251" t="str">
        <f t="shared" si="189"/>
        <v/>
      </c>
      <c r="PW67" s="251" t="str">
        <f t="shared" si="190"/>
        <v/>
      </c>
      <c r="PX67" s="251" t="str">
        <f t="shared" si="191"/>
        <v/>
      </c>
      <c r="PY67" s="251" t="str">
        <f t="shared" si="192"/>
        <v/>
      </c>
      <c r="PZ67" s="251" t="str">
        <f t="shared" si="193"/>
        <v/>
      </c>
      <c r="QA67" s="251" t="str">
        <f t="shared" si="194"/>
        <v/>
      </c>
      <c r="QB67" s="251" t="str">
        <f t="shared" si="195"/>
        <v/>
      </c>
      <c r="QC67" s="251" t="str">
        <f t="shared" si="196"/>
        <v/>
      </c>
      <c r="QD67" s="251" t="str">
        <f t="shared" si="197"/>
        <v/>
      </c>
      <c r="QE67" s="251" t="str">
        <f t="shared" si="198"/>
        <v/>
      </c>
      <c r="QF67" s="63">
        <f t="shared" si="199"/>
        <v>0</v>
      </c>
      <c r="QG67" s="26" t="s">
        <v>2</v>
      </c>
      <c r="QH67" s="59"/>
      <c r="QI67" s="59"/>
      <c r="QJ67" s="59"/>
      <c r="QK67" s="59"/>
      <c r="QL67" s="59"/>
      <c r="QM67" s="59"/>
      <c r="QN67" s="59"/>
    </row>
    <row r="68" spans="1:456" ht="6" customHeight="1" x14ac:dyDescent="0.25">
      <c r="A68" s="68"/>
      <c r="B68" s="447">
        <f t="shared" si="43"/>
        <v>54</v>
      </c>
      <c r="C68" s="74" t="s">
        <v>643</v>
      </c>
      <c r="D68" s="339" t="s">
        <v>883</v>
      </c>
      <c r="E68" s="59"/>
      <c r="F68" s="229"/>
      <c r="G68" s="295" t="s">
        <v>21</v>
      </c>
      <c r="H68" s="295">
        <v>0</v>
      </c>
      <c r="I68" s="229"/>
      <c r="J68" s="295"/>
      <c r="K68" s="295"/>
      <c r="L68" s="229"/>
      <c r="M68" s="295" t="s">
        <v>13</v>
      </c>
      <c r="N68" s="295">
        <v>9.9999999999999995E-7</v>
      </c>
      <c r="O68" s="229"/>
      <c r="P68" s="295" t="s">
        <v>109</v>
      </c>
      <c r="Q68" s="295">
        <v>1E-3</v>
      </c>
      <c r="R68" s="229"/>
      <c r="S68" s="230"/>
      <c r="T68" s="231"/>
      <c r="U68" s="229"/>
      <c r="V68" s="230"/>
      <c r="W68" s="231"/>
      <c r="X68" s="229"/>
      <c r="Y68" s="230"/>
      <c r="Z68" s="231"/>
      <c r="AA68" s="229"/>
      <c r="AB68" s="295" t="s">
        <v>23</v>
      </c>
      <c r="AC68" s="295" t="s">
        <v>17</v>
      </c>
      <c r="AD68" s="229"/>
      <c r="AE68" s="295"/>
      <c r="AF68" s="295"/>
      <c r="AG68" s="229"/>
      <c r="AH68" s="295" t="s">
        <v>66</v>
      </c>
      <c r="AI68" s="295" t="s">
        <v>18</v>
      </c>
      <c r="AJ68" s="229"/>
      <c r="AK68" s="295"/>
      <c r="AL68" s="295"/>
      <c r="AM68" s="229"/>
      <c r="AN68" s="295" t="s">
        <v>204</v>
      </c>
      <c r="AO68" s="295"/>
      <c r="AP68" s="243"/>
      <c r="AQ68" s="295"/>
      <c r="AR68" s="290"/>
      <c r="AS68" s="243"/>
      <c r="AT68" s="295"/>
      <c r="AU68" s="290"/>
      <c r="AV68" s="229"/>
      <c r="AW68" s="230"/>
      <c r="AX68" s="231"/>
      <c r="AY68" s="229"/>
      <c r="AZ68" s="230" t="s">
        <v>692</v>
      </c>
      <c r="BA68" s="231" t="s">
        <v>450</v>
      </c>
      <c r="BB68" s="229"/>
      <c r="BC68" s="230"/>
      <c r="BD68" s="231"/>
      <c r="BE68" s="229"/>
      <c r="BF68" s="295"/>
      <c r="BG68" s="295"/>
      <c r="BH68" s="229"/>
      <c r="BI68" s="295"/>
      <c r="BJ68" s="295"/>
      <c r="BK68" s="243"/>
      <c r="BL68" s="295"/>
      <c r="BM68" s="429"/>
      <c r="BN68" s="243"/>
      <c r="BO68" s="295"/>
      <c r="BP68" s="429"/>
      <c r="BQ68" s="229"/>
      <c r="BR68" s="295"/>
      <c r="BS68" s="295"/>
      <c r="BT68" s="243"/>
      <c r="BU68" s="295"/>
      <c r="BV68" s="290"/>
      <c r="BW68" s="243"/>
      <c r="BX68" s="295"/>
      <c r="BY68" s="290"/>
      <c r="BZ68" s="229"/>
      <c r="CA68" s="230" t="s">
        <v>822</v>
      </c>
      <c r="CB68" s="231">
        <v>0</v>
      </c>
      <c r="CC68" s="229"/>
      <c r="CD68" s="230"/>
      <c r="CE68" s="351"/>
      <c r="CF68" s="331"/>
      <c r="CG68" s="230"/>
      <c r="CH68" s="354"/>
      <c r="CI68" s="229"/>
      <c r="CJ68" s="230"/>
      <c r="CK68" s="354"/>
      <c r="CL68" s="243"/>
      <c r="CM68" s="230"/>
      <c r="CN68" s="354"/>
      <c r="CO68" s="243"/>
      <c r="CP68" s="295"/>
      <c r="CQ68" s="429"/>
      <c r="CR68" s="331"/>
      <c r="CS68" s="332"/>
      <c r="CT68" s="333"/>
      <c r="CU68" s="229"/>
      <c r="CV68" s="230"/>
      <c r="CW68" s="231"/>
      <c r="CX68" s="331"/>
      <c r="CY68" s="332"/>
      <c r="CZ68" s="333"/>
      <c r="DA68" s="331"/>
      <c r="DB68" s="332"/>
      <c r="DC68" s="333"/>
      <c r="DD68" s="331"/>
      <c r="DE68" s="332"/>
      <c r="DF68" s="333"/>
      <c r="DG68" s="331"/>
      <c r="DH68" s="332"/>
      <c r="DI68" s="333"/>
      <c r="DJ68" s="229"/>
      <c r="DK68" s="230" t="s">
        <v>364</v>
      </c>
      <c r="DL68" s="231">
        <v>75000</v>
      </c>
      <c r="DM68" s="229"/>
      <c r="DN68" s="230" t="s">
        <v>367</v>
      </c>
      <c r="DO68" s="231">
        <v>0</v>
      </c>
      <c r="DP68" s="331"/>
      <c r="DQ68" s="332"/>
      <c r="DR68" s="333"/>
      <c r="DS68" s="331"/>
      <c r="DT68" s="440" t="s">
        <v>830</v>
      </c>
      <c r="DU68" s="231" t="s">
        <v>283</v>
      </c>
      <c r="DV68" s="331"/>
      <c r="DW68" s="332"/>
      <c r="DX68" s="333"/>
      <c r="DY68" s="331"/>
      <c r="DZ68" s="332"/>
      <c r="EA68" s="333"/>
      <c r="EB68" s="331"/>
      <c r="EC68" s="332"/>
      <c r="ED68" s="333"/>
      <c r="EE68" s="331"/>
      <c r="EF68" s="332"/>
      <c r="EG68" s="333"/>
      <c r="EH68" s="229"/>
      <c r="EI68" s="230"/>
      <c r="EJ68" s="231"/>
      <c r="EK68" s="229"/>
      <c r="EL68" s="230"/>
      <c r="EM68" s="231"/>
      <c r="EN68" s="244"/>
      <c r="EO68" s="269" t="str">
        <f t="shared" si="44"/>
        <v/>
      </c>
      <c r="EP68" s="444" t="s">
        <v>1247</v>
      </c>
      <c r="EQ68" s="360" t="str">
        <f t="shared" si="200"/>
        <v/>
      </c>
      <c r="ER68" s="360" t="str">
        <f t="shared" si="201"/>
        <v/>
      </c>
      <c r="ES68" s="360" t="str">
        <f t="shared" si="202"/>
        <v/>
      </c>
      <c r="ET68" s="360" t="str">
        <f t="shared" si="203"/>
        <v/>
      </c>
      <c r="EU68" s="360" t="str">
        <f t="shared" si="204"/>
        <v/>
      </c>
      <c r="EV68" s="360" t="str">
        <f t="shared" si="205"/>
        <v/>
      </c>
      <c r="EW68" s="360" t="str">
        <f t="shared" si="206"/>
        <v/>
      </c>
      <c r="EX68" s="360" t="str">
        <f t="shared" si="207"/>
        <v/>
      </c>
      <c r="EY68" s="360" t="str">
        <f t="shared" si="208"/>
        <v/>
      </c>
      <c r="EZ68" s="360" t="str">
        <f t="shared" si="209"/>
        <v/>
      </c>
      <c r="FA68" s="360" t="str">
        <f t="shared" si="210"/>
        <v/>
      </c>
      <c r="FB68" s="360" t="str">
        <f t="shared" si="211"/>
        <v/>
      </c>
      <c r="FC68" s="360">
        <f t="shared" si="212"/>
        <v>37</v>
      </c>
      <c r="FD68" s="360">
        <f t="shared" si="213"/>
        <v>37</v>
      </c>
      <c r="FE68" s="360">
        <f t="shared" si="214"/>
        <v>37</v>
      </c>
      <c r="FF68" s="360">
        <f t="shared" si="215"/>
        <v>37</v>
      </c>
      <c r="FG68" s="360">
        <f t="shared" si="216"/>
        <v>37</v>
      </c>
      <c r="FH68" s="360">
        <f t="shared" si="217"/>
        <v>39</v>
      </c>
      <c r="FI68" s="360">
        <f t="shared" si="218"/>
        <v>46</v>
      </c>
      <c r="FJ68" s="360">
        <f t="shared" si="219"/>
        <v>48</v>
      </c>
      <c r="FK68" s="360">
        <f t="shared" si="220"/>
        <v>48</v>
      </c>
      <c r="FL68" s="360">
        <f t="shared" si="221"/>
        <v>39</v>
      </c>
      <c r="FM68" s="360" t="str">
        <f t="shared" si="222"/>
        <v/>
      </c>
      <c r="FN68" s="360">
        <f t="shared" si="223"/>
        <v>49</v>
      </c>
      <c r="FO68" s="360" t="str">
        <f t="shared" si="224"/>
        <v/>
      </c>
      <c r="FP68" s="360">
        <f t="shared" si="225"/>
        <v>49</v>
      </c>
      <c r="FQ68" s="360">
        <f t="shared" si="226"/>
        <v>48</v>
      </c>
      <c r="FR68" s="360">
        <f t="shared" si="227"/>
        <v>48</v>
      </c>
      <c r="FS68" s="360">
        <f t="shared" si="228"/>
        <v>48</v>
      </c>
      <c r="FT68" s="360">
        <f t="shared" si="45"/>
        <v>43</v>
      </c>
      <c r="FU68" s="360" t="str">
        <f t="shared" si="229"/>
        <v/>
      </c>
      <c r="FV68" s="360">
        <f t="shared" si="230"/>
        <v>38</v>
      </c>
      <c r="FW68" s="360">
        <f t="shared" si="231"/>
        <v>31</v>
      </c>
      <c r="FX68" s="360" t="str">
        <f t="shared" si="232"/>
        <v/>
      </c>
      <c r="FY68" s="360" t="str">
        <f t="shared" si="233"/>
        <v/>
      </c>
      <c r="FZ68" s="360">
        <f t="shared" si="234"/>
        <v>28</v>
      </c>
      <c r="GA68" s="360" t="str">
        <f t="shared" si="235"/>
        <v/>
      </c>
      <c r="GB68" s="360" t="str">
        <f t="shared" si="236"/>
        <v/>
      </c>
      <c r="GC68" s="360">
        <f t="shared" si="237"/>
        <v>32</v>
      </c>
      <c r="GD68" s="360">
        <f t="shared" si="238"/>
        <v>52</v>
      </c>
      <c r="GE68" s="360">
        <f t="shared" si="239"/>
        <v>27</v>
      </c>
      <c r="GF68" s="360" t="str">
        <f t="shared" si="240"/>
        <v/>
      </c>
      <c r="GG68" s="360" t="str">
        <f t="shared" si="241"/>
        <v/>
      </c>
      <c r="GH68" s="360" t="str">
        <f t="shared" si="242"/>
        <v/>
      </c>
      <c r="GI68" s="360" t="str">
        <f t="shared" si="243"/>
        <v/>
      </c>
      <c r="GJ68" s="360" t="str">
        <f t="shared" si="244"/>
        <v/>
      </c>
      <c r="GK68" s="444" t="s">
        <v>1247</v>
      </c>
      <c r="GL68" s="361" t="str">
        <f t="shared" si="46"/>
        <v>-</v>
      </c>
      <c r="GM68" s="361" t="str">
        <f t="shared" si="47"/>
        <v>-</v>
      </c>
      <c r="GN68" s="361" t="str">
        <f t="shared" si="48"/>
        <v>-</v>
      </c>
      <c r="GO68" s="361" t="str">
        <f t="shared" si="49"/>
        <v>-</v>
      </c>
      <c r="GP68" s="361" t="str">
        <f t="shared" si="50"/>
        <v>-</v>
      </c>
      <c r="GQ68" s="361" t="str">
        <f t="shared" si="51"/>
        <v>-</v>
      </c>
      <c r="GR68" s="361" t="str">
        <f t="shared" si="52"/>
        <v>-</v>
      </c>
      <c r="GS68" s="361" t="str">
        <f t="shared" si="53"/>
        <v>-</v>
      </c>
      <c r="GT68" s="361" t="str">
        <f t="shared" si="54"/>
        <v>-</v>
      </c>
      <c r="GU68" s="361" t="str">
        <f t="shared" si="55"/>
        <v>-</v>
      </c>
      <c r="GV68" s="361" t="str">
        <f t="shared" si="56"/>
        <v>-</v>
      </c>
      <c r="GW68" s="361" t="str">
        <f t="shared" si="57"/>
        <v>-</v>
      </c>
      <c r="GX68" s="361" t="str">
        <f t="shared" si="58"/>
        <v>NPF</v>
      </c>
      <c r="GY68" s="361" t="str">
        <f t="shared" si="59"/>
        <v>NPF</v>
      </c>
      <c r="GZ68" s="361" t="str">
        <f t="shared" si="60"/>
        <v>NPF</v>
      </c>
      <c r="HA68" s="361" t="str">
        <f t="shared" si="61"/>
        <v>NPF</v>
      </c>
      <c r="HB68" s="361" t="str">
        <f t="shared" si="62"/>
        <v>NPF</v>
      </c>
      <c r="HC68" s="361" t="str">
        <f t="shared" si="63"/>
        <v>NPF</v>
      </c>
      <c r="HD68" s="361" t="str">
        <f t="shared" si="64"/>
        <v>NPF</v>
      </c>
      <c r="HE68" s="361" t="str">
        <f t="shared" si="65"/>
        <v>NPF</v>
      </c>
      <c r="HF68" s="361" t="str">
        <f t="shared" si="66"/>
        <v>NPF</v>
      </c>
      <c r="HG68" s="361" t="str">
        <f t="shared" si="67"/>
        <v>NPF</v>
      </c>
      <c r="HH68" s="361" t="str">
        <f t="shared" si="68"/>
        <v>-</v>
      </c>
      <c r="HI68" s="361" t="str">
        <f t="shared" si="69"/>
        <v>NPF</v>
      </c>
      <c r="HJ68" s="361" t="str">
        <f t="shared" si="70"/>
        <v>-</v>
      </c>
      <c r="HK68" s="361" t="str">
        <f t="shared" si="71"/>
        <v>NPF</v>
      </c>
      <c r="HL68" s="361" t="str">
        <f t="shared" si="72"/>
        <v>NPF</v>
      </c>
      <c r="HM68" s="361" t="str">
        <f t="shared" si="73"/>
        <v>NPF</v>
      </c>
      <c r="HN68" s="361" t="str">
        <f t="shared" si="74"/>
        <v>NPF</v>
      </c>
      <c r="HO68" s="361" t="str">
        <f t="shared" si="75"/>
        <v>NPF</v>
      </c>
      <c r="HP68" s="361" t="str">
        <f t="shared" si="76"/>
        <v>-</v>
      </c>
      <c r="HQ68" s="361" t="str">
        <f t="shared" si="77"/>
        <v>NPF</v>
      </c>
      <c r="HR68" s="361" t="str">
        <f t="shared" si="78"/>
        <v>NPF</v>
      </c>
      <c r="HS68" s="361" t="str">
        <f t="shared" si="79"/>
        <v>-</v>
      </c>
      <c r="HT68" s="361" t="str">
        <f t="shared" si="80"/>
        <v>-</v>
      </c>
      <c r="HU68" s="361" t="str">
        <f t="shared" si="81"/>
        <v>NPF</v>
      </c>
      <c r="HV68" s="361" t="str">
        <f t="shared" si="82"/>
        <v>-</v>
      </c>
      <c r="HW68" s="361" t="str">
        <f t="shared" si="83"/>
        <v>-</v>
      </c>
      <c r="HX68" s="361" t="str">
        <f t="shared" si="84"/>
        <v>NPF</v>
      </c>
      <c r="HY68" s="361" t="str">
        <f t="shared" si="85"/>
        <v>NPF</v>
      </c>
      <c r="HZ68" s="361" t="str">
        <f t="shared" si="86"/>
        <v>NPF</v>
      </c>
      <c r="IA68" s="361" t="str">
        <f t="shared" si="87"/>
        <v>-</v>
      </c>
      <c r="IB68" s="361" t="str">
        <f t="shared" si="88"/>
        <v>-</v>
      </c>
      <c r="IC68" s="361" t="str">
        <f t="shared" si="89"/>
        <v>-</v>
      </c>
      <c r="ID68" s="361" t="str">
        <f t="shared" si="90"/>
        <v>-</v>
      </c>
      <c r="IE68" s="361" t="str">
        <f t="shared" si="91"/>
        <v>-</v>
      </c>
      <c r="IF68" s="444" t="s">
        <v>1247</v>
      </c>
      <c r="IG68" s="56" t="str">
        <f t="shared" si="245"/>
        <v>-</v>
      </c>
      <c r="IH68" s="56" t="str">
        <f t="shared" si="246"/>
        <v>-</v>
      </c>
      <c r="II68" s="56" t="str">
        <f t="shared" si="247"/>
        <v>-</v>
      </c>
      <c r="IJ68" s="56" t="str">
        <f t="shared" si="248"/>
        <v>-</v>
      </c>
      <c r="IK68" s="56" t="str">
        <f t="shared" si="92"/>
        <v>-</v>
      </c>
      <c r="IL68" s="56" t="str">
        <f t="shared" si="93"/>
        <v>-</v>
      </c>
      <c r="IM68" s="56" t="str">
        <f t="shared" si="94"/>
        <v>-</v>
      </c>
      <c r="IN68" s="56" t="str">
        <f t="shared" si="95"/>
        <v>-</v>
      </c>
      <c r="IO68" s="56" t="str">
        <f t="shared" si="96"/>
        <v>-</v>
      </c>
      <c r="IP68" s="56" t="str">
        <f t="shared" si="97"/>
        <v>-</v>
      </c>
      <c r="IQ68" s="56" t="str">
        <f t="shared" si="98"/>
        <v>-</v>
      </c>
      <c r="IR68" s="56" t="str">
        <f t="shared" si="99"/>
        <v>-</v>
      </c>
      <c r="IS68" s="56" t="str">
        <f t="shared" si="100"/>
        <v>---------</v>
      </c>
      <c r="IT68" s="56" t="str">
        <f t="shared" si="101"/>
        <v>---------</v>
      </c>
      <c r="IU68" s="56" t="str">
        <f t="shared" si="102"/>
        <v>---------</v>
      </c>
      <c r="IV68" s="56" t="str">
        <f t="shared" si="103"/>
        <v>---------</v>
      </c>
      <c r="IW68" s="56" t="str">
        <f t="shared" si="104"/>
        <v>---------------</v>
      </c>
      <c r="IX68" s="56" t="str">
        <f t="shared" si="105"/>
        <v>---------------</v>
      </c>
      <c r="IY68" s="56" t="str">
        <f t="shared" si="106"/>
        <v>---------------</v>
      </c>
      <c r="IZ68" s="56" t="str">
        <f t="shared" si="107"/>
        <v>---------------</v>
      </c>
      <c r="JA68" s="56" t="str">
        <f t="shared" si="108"/>
        <v>---------------</v>
      </c>
      <c r="JB68" s="56" t="str">
        <f t="shared" si="109"/>
        <v>---------------</v>
      </c>
      <c r="JC68" s="56" t="str">
        <f t="shared" si="110"/>
        <v>-</v>
      </c>
      <c r="JD68" s="56" t="str">
        <f t="shared" si="111"/>
        <v>---------------</v>
      </c>
      <c r="JE68" s="56" t="str">
        <f t="shared" si="112"/>
        <v>-</v>
      </c>
      <c r="JF68" s="56" t="str">
        <f t="shared" si="113"/>
        <v>---------------</v>
      </c>
      <c r="JG68" s="56" t="str">
        <f t="shared" si="114"/>
        <v>---------------</v>
      </c>
      <c r="JH68" s="56" t="str">
        <f t="shared" si="115"/>
        <v>---------------</v>
      </c>
      <c r="JI68" s="56" t="str">
        <f t="shared" si="116"/>
        <v>---------------</v>
      </c>
      <c r="JJ68" s="56" t="str">
        <f t="shared" si="117"/>
        <v>---------------</v>
      </c>
      <c r="JK68" s="56" t="str">
        <f t="shared" si="118"/>
        <v>-</v>
      </c>
      <c r="JL68" s="56" t="str">
        <f t="shared" si="119"/>
        <v>---------------</v>
      </c>
      <c r="JM68" s="56" t="str">
        <f t="shared" si="120"/>
        <v>---------------</v>
      </c>
      <c r="JN68" s="56" t="str">
        <f t="shared" si="121"/>
        <v>-</v>
      </c>
      <c r="JO68" s="56" t="str">
        <f t="shared" si="122"/>
        <v>-</v>
      </c>
      <c r="JP68" s="56" t="str">
        <f t="shared" si="123"/>
        <v>---------------</v>
      </c>
      <c r="JQ68" s="56" t="str">
        <f t="shared" si="124"/>
        <v>-</v>
      </c>
      <c r="JR68" s="56" t="str">
        <f t="shared" si="125"/>
        <v>-</v>
      </c>
      <c r="JS68" s="56" t="str">
        <f t="shared" si="126"/>
        <v>---------------</v>
      </c>
      <c r="JT68" s="56" t="str">
        <f t="shared" si="127"/>
        <v>---------------</v>
      </c>
      <c r="JU68" s="56" t="str">
        <f t="shared" si="128"/>
        <v>---------------</v>
      </c>
      <c r="JV68" s="56" t="str">
        <f t="shared" si="129"/>
        <v>-</v>
      </c>
      <c r="JW68" s="56" t="str">
        <f t="shared" si="130"/>
        <v>-</v>
      </c>
      <c r="JX68" s="56" t="str">
        <f t="shared" si="131"/>
        <v>-</v>
      </c>
      <c r="JY68" s="56" t="str">
        <f t="shared" si="132"/>
        <v>-</v>
      </c>
      <c r="JZ68" s="56" t="str">
        <f t="shared" si="133"/>
        <v>-</v>
      </c>
      <c r="KA68" s="444" t="s">
        <v>1247</v>
      </c>
      <c r="KB68" s="360">
        <f>IF(ISNUMBER(INDEX($EQ$15:$GK$521,$B68,EO$11)),MAX(KB$14:KB67)+1,0)</f>
        <v>0</v>
      </c>
      <c r="KC68" s="360" t="str">
        <f t="shared" si="249"/>
        <v/>
      </c>
      <c r="KD68" s="373" t="s">
        <v>2</v>
      </c>
      <c r="KE68" s="391" t="str">
        <f t="shared" si="259"/>
        <v/>
      </c>
      <c r="KF68" s="302" t="str">
        <f t="shared" si="260"/>
        <v/>
      </c>
      <c r="KG68" s="69"/>
      <c r="KH68" s="391" t="str">
        <f t="shared" si="261"/>
        <v/>
      </c>
      <c r="KI68" s="302" t="str">
        <f t="shared" si="262"/>
        <v/>
      </c>
      <c r="KJ68" s="69"/>
      <c r="KK68" s="391" t="str">
        <f t="shared" si="263"/>
        <v/>
      </c>
      <c r="KL68" s="302" t="str">
        <f t="shared" si="264"/>
        <v/>
      </c>
      <c r="KM68" s="69"/>
      <c r="KN68" s="391" t="str">
        <f t="shared" si="265"/>
        <v/>
      </c>
      <c r="KO68" s="302" t="str">
        <f t="shared" si="266"/>
        <v/>
      </c>
      <c r="KP68" s="69"/>
      <c r="KQ68" s="391" t="str">
        <f t="shared" si="267"/>
        <v/>
      </c>
      <c r="KR68" s="302" t="str">
        <f t="shared" si="143"/>
        <v/>
      </c>
      <c r="KS68" s="69"/>
      <c r="KT68" s="391" t="str">
        <f t="shared" si="268"/>
        <v/>
      </c>
      <c r="KU68" s="302" t="str">
        <f t="shared" si="145"/>
        <v/>
      </c>
      <c r="KV68" s="69"/>
      <c r="KW68" s="391" t="str">
        <f t="shared" si="269"/>
        <v/>
      </c>
      <c r="KX68" s="302" t="str">
        <f t="shared" si="147"/>
        <v/>
      </c>
      <c r="KY68" s="69"/>
      <c r="KZ68" s="283" t="str">
        <f t="shared" si="148"/>
        <v/>
      </c>
      <c r="LA68" s="26"/>
      <c r="LB68" s="241"/>
      <c r="LC68" s="306"/>
      <c r="LD68" s="306"/>
      <c r="LE68" s="306"/>
      <c r="LF68" s="306"/>
      <c r="LG68" s="246" t="s">
        <v>1229</v>
      </c>
      <c r="LH68" s="246" t="s">
        <v>443</v>
      </c>
      <c r="LI68" s="306"/>
      <c r="LJ68" s="306"/>
      <c r="LK68" s="306"/>
      <c r="LL68" s="306"/>
      <c r="LM68" s="306"/>
      <c r="LN68" s="63"/>
      <c r="LO68" s="251">
        <f t="shared" si="149"/>
        <v>0</v>
      </c>
      <c r="LP68" s="251">
        <f t="shared" si="150"/>
        <v>0</v>
      </c>
      <c r="LQ68" s="251">
        <f t="shared" si="151"/>
        <v>0</v>
      </c>
      <c r="LR68" s="251">
        <f t="shared" si="152"/>
        <v>0</v>
      </c>
      <c r="LS68" s="251">
        <f t="shared" si="153"/>
        <v>0</v>
      </c>
      <c r="LT68" s="251">
        <f t="shared" si="154"/>
        <v>54</v>
      </c>
      <c r="LU68" s="251">
        <f t="shared" si="155"/>
        <v>54</v>
      </c>
      <c r="LV68" s="251">
        <f t="shared" si="156"/>
        <v>0</v>
      </c>
      <c r="LW68" s="251">
        <f t="shared" si="157"/>
        <v>0</v>
      </c>
      <c r="LX68" s="251">
        <f t="shared" si="158"/>
        <v>0</v>
      </c>
      <c r="LY68" s="251">
        <f t="shared" si="159"/>
        <v>0</v>
      </c>
      <c r="LZ68" s="251">
        <f t="shared" si="160"/>
        <v>0</v>
      </c>
      <c r="MA68" s="63">
        <f t="shared" si="161"/>
        <v>2</v>
      </c>
      <c r="MB68" s="63">
        <f t="shared" si="162"/>
        <v>0</v>
      </c>
      <c r="MC68" s="63">
        <f t="shared" si="251"/>
        <v>54</v>
      </c>
      <c r="MD68" s="63">
        <f t="shared" si="250"/>
        <v>23</v>
      </c>
      <c r="ME68" s="63" t="str">
        <f t="shared" si="163"/>
        <v>angle1</v>
      </c>
      <c r="MF68" s="315">
        <f t="shared" si="164"/>
        <v>291</v>
      </c>
      <c r="MG68" s="315">
        <f>IF(ISNUMBER(MATCH(EO68,$ME$15:$ME$520,0)),0,MAX(MG$14:MG67)+1)</f>
        <v>0</v>
      </c>
      <c r="MH68" s="315" t="str">
        <f t="shared" si="165"/>
        <v/>
      </c>
      <c r="MI68" s="368" t="str">
        <f t="shared" si="270"/>
        <v/>
      </c>
      <c r="MJ68" s="67"/>
      <c r="MK68" s="243" t="str">
        <f t="shared" si="271"/>
        <v/>
      </c>
      <c r="ML68" s="457" t="s">
        <v>635</v>
      </c>
      <c r="MM68" s="316"/>
      <c r="MN68" s="26">
        <f>IF(IF(ISNUMBER(SEARCH("flopy",MP68))=TRUE,1,0)=1,MAX(MN$15:MN67)+1,"")</f>
        <v>43</v>
      </c>
      <c r="MO68" s="238"/>
      <c r="MP68" s="411" t="s">
        <v>1152</v>
      </c>
      <c r="MQ68" s="26" t="str">
        <f>IF(IF(ISNUMBER(SEARCH("flopy",MS68))=TRUE,1,0)=1,MAX(MQ$15:MQ67)+1,"")</f>
        <v/>
      </c>
      <c r="MR68" s="238"/>
      <c r="MS68" s="411"/>
      <c r="MT68" s="59"/>
      <c r="MU68" s="26" t="str">
        <f>IF(IF(ISNUMBER(SEARCH("flopy",MW68))=TRUE,1,0)=1,MAX(MU$15:MU67)+1,"")</f>
        <v/>
      </c>
      <c r="MV68" s="238" t="str">
        <f t="shared" si="252"/>
        <v/>
      </c>
      <c r="MW68" s="59"/>
      <c r="MX68" s="59"/>
      <c r="MY68" s="59"/>
      <c r="MZ68" s="59"/>
      <c r="NA68" s="59"/>
      <c r="NB68" s="26" t="s">
        <v>2</v>
      </c>
      <c r="NC68" s="59"/>
      <c r="ND68" s="59"/>
      <c r="NE68" s="59"/>
      <c r="NF68" s="59"/>
      <c r="NG68" s="59"/>
      <c r="NH68" s="59"/>
      <c r="NI68" s="59"/>
      <c r="NJ68" s="59"/>
      <c r="NK68" s="26" t="s">
        <v>2</v>
      </c>
      <c r="NL68" s="453" t="s">
        <v>88</v>
      </c>
      <c r="NM68" s="307" t="s">
        <v>2</v>
      </c>
      <c r="NN68" s="59"/>
      <c r="NO68" s="203"/>
      <c r="NP68" s="203"/>
      <c r="NQ68" s="203"/>
      <c r="NR68" s="18"/>
      <c r="NS68" s="18"/>
      <c r="NT68" s="18"/>
      <c r="NU68" s="18"/>
      <c r="NV68" s="18"/>
      <c r="NW68" s="18"/>
      <c r="NX68" s="18"/>
      <c r="NY68" s="18"/>
      <c r="NZ68" s="18"/>
      <c r="OA68" s="18"/>
      <c r="OB68" s="18"/>
      <c r="OC68" s="18"/>
      <c r="OD68" s="81"/>
      <c r="OE68" s="163"/>
      <c r="OF68" s="90"/>
      <c r="OG68" s="90"/>
      <c r="OH68" s="90"/>
      <c r="OI68" s="90"/>
      <c r="OJ68" s="171"/>
      <c r="OK68" s="163"/>
      <c r="OL68" s="117"/>
      <c r="OM68" s="163"/>
      <c r="ON68" s="117"/>
      <c r="OO68" s="90"/>
      <c r="OP68" s="90"/>
      <c r="OQ68" s="117"/>
      <c r="OR68" s="90"/>
      <c r="OS68" s="90"/>
      <c r="OT68" s="90"/>
      <c r="OU68" s="143" t="str">
        <f t="shared" si="272"/>
        <v/>
      </c>
      <c r="OV68" s="143" t="str">
        <f t="shared" si="255"/>
        <v/>
      </c>
      <c r="OW68" s="143" t="str">
        <f t="shared" si="256"/>
        <v/>
      </c>
      <c r="OX68" s="143" t="str">
        <f t="shared" si="257"/>
        <v/>
      </c>
      <c r="OY68" s="81"/>
      <c r="OZ68" s="59"/>
      <c r="PA68" s="251" t="str">
        <f t="shared" si="168"/>
        <v/>
      </c>
      <c r="PB68" s="251" t="str">
        <f t="shared" si="169"/>
        <v/>
      </c>
      <c r="PC68" s="251" t="str">
        <f t="shared" si="170"/>
        <v/>
      </c>
      <c r="PD68" s="251" t="str">
        <f t="shared" si="171"/>
        <v/>
      </c>
      <c r="PE68" s="251" t="str">
        <f t="shared" si="172"/>
        <v/>
      </c>
      <c r="PF68" s="251" t="str">
        <f t="shared" si="173"/>
        <v/>
      </c>
      <c r="PG68" s="251" t="str">
        <f t="shared" si="174"/>
        <v/>
      </c>
      <c r="PH68" s="251" t="str">
        <f t="shared" si="175"/>
        <v/>
      </c>
      <c r="PI68" s="251" t="str">
        <f t="shared" si="176"/>
        <v/>
      </c>
      <c r="PJ68" s="251" t="str">
        <f t="shared" si="177"/>
        <v/>
      </c>
      <c r="PK68" s="251" t="str">
        <f t="shared" si="178"/>
        <v/>
      </c>
      <c r="PL68" s="251" t="str">
        <f t="shared" si="179"/>
        <v/>
      </c>
      <c r="PM68" s="251" t="str">
        <f t="shared" si="180"/>
        <v/>
      </c>
      <c r="PN68" s="251" t="str">
        <f t="shared" si="181"/>
        <v/>
      </c>
      <c r="PO68" s="251" t="str">
        <f t="shared" si="182"/>
        <v/>
      </c>
      <c r="PP68" s="251" t="str">
        <f t="shared" si="183"/>
        <v/>
      </c>
      <c r="PQ68" s="251" t="str">
        <f t="shared" si="184"/>
        <v/>
      </c>
      <c r="PR68" s="251" t="str">
        <f t="shared" si="185"/>
        <v/>
      </c>
      <c r="PS68" s="251" t="str">
        <f t="shared" si="186"/>
        <v/>
      </c>
      <c r="PT68" s="251" t="str">
        <f t="shared" si="187"/>
        <v/>
      </c>
      <c r="PU68" s="251" t="str">
        <f t="shared" si="188"/>
        <v/>
      </c>
      <c r="PV68" s="251" t="str">
        <f t="shared" si="189"/>
        <v/>
      </c>
      <c r="PW68" s="251" t="str">
        <f t="shared" si="190"/>
        <v/>
      </c>
      <c r="PX68" s="251" t="str">
        <f t="shared" si="191"/>
        <v/>
      </c>
      <c r="PY68" s="251" t="str">
        <f t="shared" si="192"/>
        <v/>
      </c>
      <c r="PZ68" s="251" t="str">
        <f t="shared" si="193"/>
        <v/>
      </c>
      <c r="QA68" s="251" t="str">
        <f t="shared" si="194"/>
        <v/>
      </c>
      <c r="QB68" s="251" t="str">
        <f t="shared" si="195"/>
        <v/>
      </c>
      <c r="QC68" s="251" t="str">
        <f t="shared" si="196"/>
        <v/>
      </c>
      <c r="QD68" s="251" t="str">
        <f t="shared" si="197"/>
        <v/>
      </c>
      <c r="QE68" s="251" t="str">
        <f t="shared" si="198"/>
        <v/>
      </c>
      <c r="QF68" s="63">
        <f t="shared" si="199"/>
        <v>0</v>
      </c>
      <c r="QG68" s="26" t="s">
        <v>2</v>
      </c>
      <c r="QH68" s="59"/>
      <c r="QI68" s="59"/>
      <c r="QJ68" s="59"/>
      <c r="QK68" s="59"/>
      <c r="QL68" s="59"/>
      <c r="QM68" s="59"/>
      <c r="QN68" s="59"/>
    </row>
    <row r="69" spans="1:456" ht="6" customHeight="1" x14ac:dyDescent="0.25">
      <c r="A69" s="68"/>
      <c r="B69" s="447">
        <f t="shared" si="43"/>
        <v>55</v>
      </c>
      <c r="C69" s="73" t="s">
        <v>404</v>
      </c>
      <c r="D69" s="339" t="s">
        <v>883</v>
      </c>
      <c r="E69" s="59"/>
      <c r="F69" s="229"/>
      <c r="G69" s="295" t="s">
        <v>22</v>
      </c>
      <c r="H69" s="295">
        <v>8</v>
      </c>
      <c r="I69" s="229"/>
      <c r="J69" s="295"/>
      <c r="K69" s="295"/>
      <c r="L69" s="229"/>
      <c r="M69" s="295" t="s">
        <v>14</v>
      </c>
      <c r="N69" s="295">
        <v>1</v>
      </c>
      <c r="O69" s="229"/>
      <c r="P69" s="295" t="s">
        <v>23</v>
      </c>
      <c r="Q69" s="295" t="s">
        <v>17</v>
      </c>
      <c r="R69" s="229"/>
      <c r="S69" s="230"/>
      <c r="T69" s="231"/>
      <c r="U69" s="229"/>
      <c r="V69" s="230"/>
      <c r="W69" s="231"/>
      <c r="X69" s="229"/>
      <c r="Y69" s="230"/>
      <c r="Z69" s="231"/>
      <c r="AA69" s="229"/>
      <c r="AB69" s="295" t="s">
        <v>66</v>
      </c>
      <c r="AC69" s="295" t="s">
        <v>18</v>
      </c>
      <c r="AD69" s="229"/>
      <c r="AE69" s="295"/>
      <c r="AF69" s="295"/>
      <c r="AG69" s="229"/>
      <c r="AH69" s="295"/>
      <c r="AI69" s="295"/>
      <c r="AJ69" s="229"/>
      <c r="AK69" s="295"/>
      <c r="AL69" s="295"/>
      <c r="AM69" s="229"/>
      <c r="AN69" s="295"/>
      <c r="AO69" s="295"/>
      <c r="AP69" s="243"/>
      <c r="AQ69" s="295"/>
      <c r="AR69" s="290"/>
      <c r="AS69" s="243"/>
      <c r="AT69" s="295"/>
      <c r="AU69" s="290"/>
      <c r="AV69" s="229"/>
      <c r="AW69" s="230"/>
      <c r="AX69" s="231"/>
      <c r="AY69" s="229"/>
      <c r="AZ69" s="230" t="s">
        <v>688</v>
      </c>
      <c r="BA69" s="231" t="s">
        <v>708</v>
      </c>
      <c r="BB69" s="229"/>
      <c r="BC69" s="230"/>
      <c r="BD69" s="231"/>
      <c r="BE69" s="229"/>
      <c r="BF69" s="295"/>
      <c r="BG69" s="295"/>
      <c r="BH69" s="229"/>
      <c r="BI69" s="295"/>
      <c r="BJ69" s="295"/>
      <c r="BK69" s="243"/>
      <c r="BL69" s="295"/>
      <c r="BM69" s="429"/>
      <c r="BN69" s="243"/>
      <c r="BO69" s="295"/>
      <c r="BP69" s="429"/>
      <c r="BQ69" s="229"/>
      <c r="BR69" s="295"/>
      <c r="BS69" s="295"/>
      <c r="BT69" s="243"/>
      <c r="BU69" s="295"/>
      <c r="BV69" s="290"/>
      <c r="BW69" s="243"/>
      <c r="BX69" s="295"/>
      <c r="BY69" s="290"/>
      <c r="BZ69" s="229"/>
      <c r="CA69" s="230"/>
      <c r="CB69" s="231"/>
      <c r="CC69" s="229"/>
      <c r="CD69" s="230" t="s">
        <v>839</v>
      </c>
      <c r="CE69" s="231" t="s">
        <v>1225</v>
      </c>
      <c r="CF69" s="331"/>
      <c r="CG69" s="230"/>
      <c r="CH69" s="354"/>
      <c r="CI69" s="229"/>
      <c r="CJ69" s="230"/>
      <c r="CK69" s="354"/>
      <c r="CL69" s="243"/>
      <c r="CM69" s="230"/>
      <c r="CN69" s="354"/>
      <c r="CO69" s="243"/>
      <c r="CP69" s="295"/>
      <c r="CQ69" s="429"/>
      <c r="CR69" s="331"/>
      <c r="CS69" s="332"/>
      <c r="CT69" s="333"/>
      <c r="CU69" s="229"/>
      <c r="CV69" s="230"/>
      <c r="CW69" s="231"/>
      <c r="CX69" s="331"/>
      <c r="CY69" s="332"/>
      <c r="CZ69" s="333"/>
      <c r="DA69" s="331"/>
      <c r="DB69" s="332"/>
      <c r="DC69" s="333"/>
      <c r="DD69" s="331"/>
      <c r="DE69" s="332"/>
      <c r="DF69" s="333"/>
      <c r="DG69" s="331"/>
      <c r="DH69" s="332"/>
      <c r="DI69" s="333"/>
      <c r="DJ69" s="229"/>
      <c r="DK69" s="230" t="s">
        <v>184</v>
      </c>
      <c r="DL69" s="231">
        <v>2</v>
      </c>
      <c r="DM69" s="229"/>
      <c r="DN69" s="230" t="s">
        <v>368</v>
      </c>
      <c r="DO69" s="231">
        <v>1</v>
      </c>
      <c r="DP69" s="331"/>
      <c r="DQ69" s="332"/>
      <c r="DR69" s="333"/>
      <c r="DS69" s="331"/>
      <c r="DT69" s="332"/>
      <c r="DU69" s="333"/>
      <c r="DV69" s="331"/>
      <c r="DW69" s="332"/>
      <c r="DX69" s="333"/>
      <c r="DY69" s="331"/>
      <c r="DZ69" s="332"/>
      <c r="EA69" s="333"/>
      <c r="EB69" s="331"/>
      <c r="EC69" s="332"/>
      <c r="ED69" s="333"/>
      <c r="EE69" s="331"/>
      <c r="EF69" s="332"/>
      <c r="EG69" s="333"/>
      <c r="EH69" s="229"/>
      <c r="EI69" s="230"/>
      <c r="EJ69" s="231"/>
      <c r="EK69" s="229"/>
      <c r="EL69" s="230"/>
      <c r="EM69" s="231"/>
      <c r="EN69" s="244"/>
      <c r="EO69" s="269" t="str">
        <f t="shared" si="44"/>
        <v/>
      </c>
      <c r="EP69" s="444" t="s">
        <v>1247</v>
      </c>
      <c r="EQ69" s="360" t="str">
        <f t="shared" si="200"/>
        <v/>
      </c>
      <c r="ER69" s="360" t="str">
        <f t="shared" si="201"/>
        <v/>
      </c>
      <c r="ES69" s="360" t="str">
        <f t="shared" si="202"/>
        <v/>
      </c>
      <c r="ET69" s="360" t="str">
        <f t="shared" si="203"/>
        <v/>
      </c>
      <c r="EU69" s="360" t="str">
        <f t="shared" si="204"/>
        <v/>
      </c>
      <c r="EV69" s="360" t="str">
        <f t="shared" si="205"/>
        <v/>
      </c>
      <c r="EW69" s="360" t="str">
        <f t="shared" si="206"/>
        <v/>
      </c>
      <c r="EX69" s="360" t="str">
        <f t="shared" si="207"/>
        <v/>
      </c>
      <c r="EY69" s="360" t="str">
        <f t="shared" si="208"/>
        <v/>
      </c>
      <c r="EZ69" s="360" t="str">
        <f t="shared" si="209"/>
        <v/>
      </c>
      <c r="FA69" s="360" t="str">
        <f t="shared" si="210"/>
        <v/>
      </c>
      <c r="FB69" s="360" t="str">
        <f t="shared" si="211"/>
        <v/>
      </c>
      <c r="FC69" s="360" t="str">
        <f t="shared" si="212"/>
        <v/>
      </c>
      <c r="FD69" s="360">
        <f t="shared" si="213"/>
        <v>19</v>
      </c>
      <c r="FE69" s="360" t="str">
        <f t="shared" si="214"/>
        <v/>
      </c>
      <c r="FF69" s="360" t="str">
        <f t="shared" si="215"/>
        <v/>
      </c>
      <c r="FG69" s="360" t="str">
        <f t="shared" si="216"/>
        <v/>
      </c>
      <c r="FH69" s="360" t="str">
        <f t="shared" si="217"/>
        <v/>
      </c>
      <c r="FI69" s="360" t="str">
        <f t="shared" si="218"/>
        <v/>
      </c>
      <c r="FJ69" s="360">
        <f t="shared" si="219"/>
        <v>6</v>
      </c>
      <c r="FK69" s="360" t="str">
        <f t="shared" si="220"/>
        <v/>
      </c>
      <c r="FL69" s="360" t="str">
        <f t="shared" si="221"/>
        <v/>
      </c>
      <c r="FM69" s="360" t="str">
        <f t="shared" si="222"/>
        <v/>
      </c>
      <c r="FN69" s="360" t="str">
        <f t="shared" si="223"/>
        <v/>
      </c>
      <c r="FO69" s="360" t="str">
        <f t="shared" si="224"/>
        <v/>
      </c>
      <c r="FP69" s="360" t="str">
        <f t="shared" si="225"/>
        <v/>
      </c>
      <c r="FQ69" s="360" t="str">
        <f t="shared" si="226"/>
        <v/>
      </c>
      <c r="FR69" s="360" t="str">
        <f t="shared" si="227"/>
        <v/>
      </c>
      <c r="FS69" s="360" t="str">
        <f t="shared" si="228"/>
        <v/>
      </c>
      <c r="FT69" s="360">
        <f t="shared" si="45"/>
        <v>6</v>
      </c>
      <c r="FU69" s="360" t="str">
        <f t="shared" si="229"/>
        <v/>
      </c>
      <c r="FV69" s="360" t="str">
        <f t="shared" si="230"/>
        <v/>
      </c>
      <c r="FW69" s="360" t="str">
        <f t="shared" si="231"/>
        <v/>
      </c>
      <c r="FX69" s="360" t="str">
        <f t="shared" si="232"/>
        <v/>
      </c>
      <c r="FY69" s="360" t="str">
        <f t="shared" si="233"/>
        <v/>
      </c>
      <c r="FZ69" s="360" t="str">
        <f t="shared" si="234"/>
        <v/>
      </c>
      <c r="GA69" s="360" t="str">
        <f t="shared" si="235"/>
        <v/>
      </c>
      <c r="GB69" s="360" t="str">
        <f t="shared" si="236"/>
        <v/>
      </c>
      <c r="GC69" s="360" t="str">
        <f t="shared" si="237"/>
        <v/>
      </c>
      <c r="GD69" s="360" t="str">
        <f t="shared" si="238"/>
        <v/>
      </c>
      <c r="GE69" s="360" t="str">
        <f t="shared" si="239"/>
        <v/>
      </c>
      <c r="GF69" s="360" t="str">
        <f t="shared" si="240"/>
        <v/>
      </c>
      <c r="GG69" s="360" t="str">
        <f t="shared" si="241"/>
        <v/>
      </c>
      <c r="GH69" s="360" t="str">
        <f t="shared" si="242"/>
        <v/>
      </c>
      <c r="GI69" s="360" t="str">
        <f t="shared" si="243"/>
        <v/>
      </c>
      <c r="GJ69" s="360" t="str">
        <f t="shared" si="244"/>
        <v/>
      </c>
      <c r="GK69" s="444" t="s">
        <v>1247</v>
      </c>
      <c r="GL69" s="361" t="str">
        <f t="shared" si="46"/>
        <v>-</v>
      </c>
      <c r="GM69" s="361" t="str">
        <f t="shared" si="47"/>
        <v>-</v>
      </c>
      <c r="GN69" s="361" t="str">
        <f t="shared" si="48"/>
        <v>-</v>
      </c>
      <c r="GO69" s="361" t="str">
        <f t="shared" si="49"/>
        <v>-</v>
      </c>
      <c r="GP69" s="361" t="str">
        <f t="shared" si="50"/>
        <v>-</v>
      </c>
      <c r="GQ69" s="361" t="str">
        <f t="shared" si="51"/>
        <v>-</v>
      </c>
      <c r="GR69" s="361" t="str">
        <f t="shared" si="52"/>
        <v>-</v>
      </c>
      <c r="GS69" s="361" t="str">
        <f t="shared" si="53"/>
        <v>-</v>
      </c>
      <c r="GT69" s="361" t="str">
        <f t="shared" si="54"/>
        <v>-</v>
      </c>
      <c r="GU69" s="361" t="str">
        <f t="shared" si="55"/>
        <v>-</v>
      </c>
      <c r="GV69" s="361" t="str">
        <f t="shared" si="56"/>
        <v>-</v>
      </c>
      <c r="GW69" s="361" t="str">
        <f t="shared" si="57"/>
        <v>-</v>
      </c>
      <c r="GX69" s="361" t="str">
        <f t="shared" si="58"/>
        <v>-</v>
      </c>
      <c r="GY69" s="361" t="str">
        <f t="shared" si="59"/>
        <v>rewet</v>
      </c>
      <c r="GZ69" s="361" t="str">
        <f t="shared" si="60"/>
        <v>-</v>
      </c>
      <c r="HA69" s="361" t="str">
        <f t="shared" si="61"/>
        <v>-</v>
      </c>
      <c r="HB69" s="361" t="str">
        <f t="shared" si="62"/>
        <v>-</v>
      </c>
      <c r="HC69" s="361" t="str">
        <f t="shared" si="63"/>
        <v>-</v>
      </c>
      <c r="HD69" s="361" t="str">
        <f t="shared" si="64"/>
        <v>-</v>
      </c>
      <c r="HE69" s="361" t="str">
        <f t="shared" si="65"/>
        <v>rewet</v>
      </c>
      <c r="HF69" s="361" t="str">
        <f t="shared" si="66"/>
        <v>-</v>
      </c>
      <c r="HG69" s="361" t="str">
        <f t="shared" si="67"/>
        <v>-</v>
      </c>
      <c r="HH69" s="361" t="str">
        <f t="shared" si="68"/>
        <v>-</v>
      </c>
      <c r="HI69" s="361" t="str">
        <f t="shared" si="69"/>
        <v>-</v>
      </c>
      <c r="HJ69" s="361" t="str">
        <f t="shared" si="70"/>
        <v>-</v>
      </c>
      <c r="HK69" s="361" t="str">
        <f t="shared" si="71"/>
        <v>-</v>
      </c>
      <c r="HL69" s="361" t="str">
        <f t="shared" si="72"/>
        <v>-</v>
      </c>
      <c r="HM69" s="361" t="str">
        <f t="shared" si="73"/>
        <v>-</v>
      </c>
      <c r="HN69" s="361" t="str">
        <f t="shared" si="74"/>
        <v>-</v>
      </c>
      <c r="HO69" s="361" t="str">
        <f t="shared" si="75"/>
        <v>rewet</v>
      </c>
      <c r="HP69" s="361" t="str">
        <f t="shared" si="76"/>
        <v>-</v>
      </c>
      <c r="HQ69" s="361" t="str">
        <f t="shared" si="77"/>
        <v>-</v>
      </c>
      <c r="HR69" s="361" t="str">
        <f t="shared" si="78"/>
        <v>-</v>
      </c>
      <c r="HS69" s="361" t="str">
        <f t="shared" si="79"/>
        <v>-</v>
      </c>
      <c r="HT69" s="361" t="str">
        <f t="shared" si="80"/>
        <v>-</v>
      </c>
      <c r="HU69" s="361" t="str">
        <f t="shared" si="81"/>
        <v>-</v>
      </c>
      <c r="HV69" s="361" t="str">
        <f t="shared" si="82"/>
        <v>-</v>
      </c>
      <c r="HW69" s="361" t="str">
        <f t="shared" si="83"/>
        <v>-</v>
      </c>
      <c r="HX69" s="361" t="str">
        <f t="shared" si="84"/>
        <v>-</v>
      </c>
      <c r="HY69" s="361" t="str">
        <f t="shared" si="85"/>
        <v>-</v>
      </c>
      <c r="HZ69" s="361" t="str">
        <f t="shared" si="86"/>
        <v>-</v>
      </c>
      <c r="IA69" s="361" t="str">
        <f t="shared" si="87"/>
        <v>-</v>
      </c>
      <c r="IB69" s="361" t="str">
        <f t="shared" si="88"/>
        <v>-</v>
      </c>
      <c r="IC69" s="361" t="str">
        <f t="shared" si="89"/>
        <v>-</v>
      </c>
      <c r="ID69" s="361" t="str">
        <f t="shared" si="90"/>
        <v>-</v>
      </c>
      <c r="IE69" s="361" t="str">
        <f t="shared" si="91"/>
        <v>-</v>
      </c>
      <c r="IF69" s="444" t="s">
        <v>1247</v>
      </c>
      <c r="IG69" s="56" t="str">
        <f t="shared" si="245"/>
        <v>-</v>
      </c>
      <c r="IH69" s="56" t="str">
        <f t="shared" si="246"/>
        <v>-</v>
      </c>
      <c r="II69" s="56" t="str">
        <f t="shared" si="247"/>
        <v>-</v>
      </c>
      <c r="IJ69" s="56" t="str">
        <f t="shared" si="248"/>
        <v>-</v>
      </c>
      <c r="IK69" s="56" t="str">
        <f t="shared" si="92"/>
        <v>-</v>
      </c>
      <c r="IL69" s="56" t="str">
        <f t="shared" si="93"/>
        <v>-</v>
      </c>
      <c r="IM69" s="56" t="str">
        <f t="shared" si="94"/>
        <v>-</v>
      </c>
      <c r="IN69" s="56" t="str">
        <f t="shared" si="95"/>
        <v>-</v>
      </c>
      <c r="IO69" s="56" t="str">
        <f t="shared" si="96"/>
        <v>-</v>
      </c>
      <c r="IP69" s="56" t="str">
        <f t="shared" si="97"/>
        <v>-</v>
      </c>
      <c r="IQ69" s="56" t="str">
        <f t="shared" si="98"/>
        <v>-</v>
      </c>
      <c r="IR69" s="56" t="str">
        <f t="shared" si="99"/>
        <v>-</v>
      </c>
      <c r="IS69" s="56" t="str">
        <f t="shared" si="100"/>
        <v>-</v>
      </c>
      <c r="IT69" s="56" t="str">
        <f t="shared" si="101"/>
        <v>---------</v>
      </c>
      <c r="IU69" s="56" t="str">
        <f t="shared" si="102"/>
        <v>-</v>
      </c>
      <c r="IV69" s="56" t="str">
        <f t="shared" si="103"/>
        <v>-</v>
      </c>
      <c r="IW69" s="56" t="str">
        <f t="shared" si="104"/>
        <v>-</v>
      </c>
      <c r="IX69" s="56" t="str">
        <f t="shared" si="105"/>
        <v>-</v>
      </c>
      <c r="IY69" s="56" t="str">
        <f t="shared" si="106"/>
        <v>-</v>
      </c>
      <c r="IZ69" s="56" t="str">
        <f t="shared" si="107"/>
        <v>A | B</v>
      </c>
      <c r="JA69" s="56" t="str">
        <f t="shared" si="108"/>
        <v>-</v>
      </c>
      <c r="JB69" s="56" t="str">
        <f t="shared" si="109"/>
        <v>-</v>
      </c>
      <c r="JC69" s="56" t="str">
        <f t="shared" si="110"/>
        <v>-</v>
      </c>
      <c r="JD69" s="56" t="str">
        <f t="shared" si="111"/>
        <v>-</v>
      </c>
      <c r="JE69" s="56" t="str">
        <f t="shared" si="112"/>
        <v>-</v>
      </c>
      <c r="JF69" s="56" t="str">
        <f t="shared" si="113"/>
        <v>-</v>
      </c>
      <c r="JG69" s="56" t="str">
        <f t="shared" si="114"/>
        <v>-</v>
      </c>
      <c r="JH69" s="56" t="str">
        <f t="shared" si="115"/>
        <v>-</v>
      </c>
      <c r="JI69" s="56" t="str">
        <f t="shared" si="116"/>
        <v>-</v>
      </c>
      <c r="JJ69" s="56" t="b">
        <f t="shared" si="117"/>
        <v>1</v>
      </c>
      <c r="JK69" s="56" t="str">
        <f t="shared" si="118"/>
        <v>-</v>
      </c>
      <c r="JL69" s="56" t="str">
        <f t="shared" si="119"/>
        <v>-</v>
      </c>
      <c r="JM69" s="56" t="str">
        <f t="shared" si="120"/>
        <v>-</v>
      </c>
      <c r="JN69" s="56" t="str">
        <f t="shared" si="121"/>
        <v>-</v>
      </c>
      <c r="JO69" s="56" t="str">
        <f t="shared" si="122"/>
        <v>-</v>
      </c>
      <c r="JP69" s="56" t="str">
        <f t="shared" si="123"/>
        <v>-</v>
      </c>
      <c r="JQ69" s="56" t="str">
        <f t="shared" si="124"/>
        <v>-</v>
      </c>
      <c r="JR69" s="56" t="str">
        <f t="shared" si="125"/>
        <v>-</v>
      </c>
      <c r="JS69" s="56" t="str">
        <f t="shared" si="126"/>
        <v>-</v>
      </c>
      <c r="JT69" s="56" t="str">
        <f t="shared" si="127"/>
        <v>-</v>
      </c>
      <c r="JU69" s="56" t="str">
        <f t="shared" si="128"/>
        <v>-</v>
      </c>
      <c r="JV69" s="56" t="str">
        <f t="shared" si="129"/>
        <v>-</v>
      </c>
      <c r="JW69" s="56" t="str">
        <f t="shared" si="130"/>
        <v>-</v>
      </c>
      <c r="JX69" s="56" t="str">
        <f t="shared" si="131"/>
        <v>-</v>
      </c>
      <c r="JY69" s="56" t="str">
        <f t="shared" si="132"/>
        <v>-</v>
      </c>
      <c r="JZ69" s="56" t="str">
        <f t="shared" si="133"/>
        <v>-</v>
      </c>
      <c r="KA69" s="444" t="s">
        <v>1247</v>
      </c>
      <c r="KB69" s="360">
        <f>IF(ISNUMBER(INDEX($EQ$15:$GK$521,$B69,EO$11)),MAX(KB$14:KB68)+1,0)</f>
        <v>0</v>
      </c>
      <c r="KC69" s="360" t="str">
        <f t="shared" si="249"/>
        <v/>
      </c>
      <c r="KD69" s="373" t="s">
        <v>2</v>
      </c>
      <c r="KE69" s="391" t="str">
        <f t="shared" si="259"/>
        <v/>
      </c>
      <c r="KF69" s="302" t="str">
        <f t="shared" si="260"/>
        <v/>
      </c>
      <c r="KG69" s="69"/>
      <c r="KH69" s="391" t="str">
        <f t="shared" si="261"/>
        <v/>
      </c>
      <c r="KI69" s="302" t="str">
        <f t="shared" si="262"/>
        <v/>
      </c>
      <c r="KJ69" s="69"/>
      <c r="KK69" s="391" t="str">
        <f t="shared" si="263"/>
        <v/>
      </c>
      <c r="KL69" s="302" t="str">
        <f t="shared" si="264"/>
        <v/>
      </c>
      <c r="KM69" s="69"/>
      <c r="KN69" s="391" t="str">
        <f t="shared" si="265"/>
        <v/>
      </c>
      <c r="KO69" s="302" t="str">
        <f t="shared" si="266"/>
        <v/>
      </c>
      <c r="KP69" s="69"/>
      <c r="KQ69" s="391" t="str">
        <f t="shared" si="267"/>
        <v/>
      </c>
      <c r="KR69" s="302" t="str">
        <f t="shared" si="143"/>
        <v/>
      </c>
      <c r="KS69" s="69"/>
      <c r="KT69" s="391" t="str">
        <f t="shared" si="268"/>
        <v/>
      </c>
      <c r="KU69" s="302" t="str">
        <f t="shared" si="145"/>
        <v/>
      </c>
      <c r="KV69" s="69"/>
      <c r="KW69" s="391" t="str">
        <f t="shared" si="269"/>
        <v/>
      </c>
      <c r="KX69" s="302" t="str">
        <f t="shared" si="147"/>
        <v/>
      </c>
      <c r="KY69" s="69"/>
      <c r="KZ69" s="283" t="str">
        <f t="shared" si="148"/>
        <v/>
      </c>
      <c r="LA69" s="26"/>
      <c r="LB69" s="241"/>
      <c r="LC69" s="306"/>
      <c r="LD69" s="306"/>
      <c r="LE69" s="306"/>
      <c r="LF69" s="306"/>
      <c r="LG69" s="246" t="s">
        <v>1230</v>
      </c>
      <c r="LH69" s="246" t="s">
        <v>444</v>
      </c>
      <c r="LI69" s="306"/>
      <c r="LJ69" s="306"/>
      <c r="LK69" s="306"/>
      <c r="LL69" s="306"/>
      <c r="LM69" s="306"/>
      <c r="LN69" s="63"/>
      <c r="LO69" s="251">
        <f t="shared" si="149"/>
        <v>0</v>
      </c>
      <c r="LP69" s="251">
        <f t="shared" si="150"/>
        <v>0</v>
      </c>
      <c r="LQ69" s="251">
        <f t="shared" si="151"/>
        <v>0</v>
      </c>
      <c r="LR69" s="251">
        <f t="shared" si="152"/>
        <v>0</v>
      </c>
      <c r="LS69" s="251">
        <f t="shared" si="153"/>
        <v>0</v>
      </c>
      <c r="LT69" s="251">
        <f t="shared" si="154"/>
        <v>55</v>
      </c>
      <c r="LU69" s="251">
        <f t="shared" si="155"/>
        <v>55</v>
      </c>
      <c r="LV69" s="251">
        <f t="shared" si="156"/>
        <v>0</v>
      </c>
      <c r="LW69" s="251">
        <f t="shared" si="157"/>
        <v>0</v>
      </c>
      <c r="LX69" s="251">
        <f t="shared" si="158"/>
        <v>0</v>
      </c>
      <c r="LY69" s="251">
        <f t="shared" si="159"/>
        <v>0</v>
      </c>
      <c r="LZ69" s="251">
        <f t="shared" si="160"/>
        <v>0</v>
      </c>
      <c r="MA69" s="63">
        <f t="shared" si="161"/>
        <v>2</v>
      </c>
      <c r="MB69" s="63">
        <f t="shared" si="162"/>
        <v>0</v>
      </c>
      <c r="MC69" s="63">
        <f t="shared" si="251"/>
        <v>55</v>
      </c>
      <c r="MD69" s="63">
        <f t="shared" si="250"/>
        <v>24</v>
      </c>
      <c r="ME69" s="63" t="str">
        <f t="shared" si="163"/>
        <v>angle2</v>
      </c>
      <c r="MF69" s="315">
        <f t="shared" si="164"/>
        <v>291</v>
      </c>
      <c r="MG69" s="315">
        <f>IF(ISNUMBER(MATCH(EO69,$ME$15:$ME$520,0)),0,MAX(MG$14:MG68)+1)</f>
        <v>0</v>
      </c>
      <c r="MH69" s="315" t="str">
        <f t="shared" si="165"/>
        <v/>
      </c>
      <c r="MI69" s="368" t="str">
        <f t="shared" si="270"/>
        <v/>
      </c>
      <c r="MJ69" s="67"/>
      <c r="MK69" s="243" t="str">
        <f t="shared" si="271"/>
        <v/>
      </c>
      <c r="ML69" s="457" t="s">
        <v>635</v>
      </c>
      <c r="MM69" s="316"/>
      <c r="MN69" s="26">
        <f>IF(IF(ISNUMBER(SEARCH("flopy",MP69))=TRUE,1,0)=1,MAX(MN$15:MN68)+1,"")</f>
        <v>44</v>
      </c>
      <c r="MO69" s="238"/>
      <c r="MP69" s="411" t="s">
        <v>1153</v>
      </c>
      <c r="MQ69" s="26" t="str">
        <f>IF(IF(ISNUMBER(SEARCH("flopy",MS69))=TRUE,1,0)=1,MAX(MQ$15:MQ68)+1,"")</f>
        <v/>
      </c>
      <c r="MR69" s="238"/>
      <c r="MS69" s="411" t="s">
        <v>1001</v>
      </c>
      <c r="MT69" s="59"/>
      <c r="MU69" s="26" t="str">
        <f>IF(IF(ISNUMBER(SEARCH("flopy",MW69))=TRUE,1,0)=1,MAX(MU$15:MU68)+1,"")</f>
        <v/>
      </c>
      <c r="MV69" s="238"/>
      <c r="MW69" s="59"/>
      <c r="MX69" s="59"/>
      <c r="MY69" s="59"/>
      <c r="MZ69" s="59"/>
      <c r="NA69" s="59"/>
      <c r="NB69" s="26" t="s">
        <v>2</v>
      </c>
      <c r="NC69" s="59"/>
      <c r="ND69" s="59"/>
      <c r="NE69" s="59"/>
      <c r="NF69" s="59"/>
      <c r="NG69" s="59"/>
      <c r="NH69" s="59"/>
      <c r="NI69" s="59"/>
      <c r="NJ69" s="59"/>
      <c r="NK69" s="26" t="s">
        <v>2</v>
      </c>
      <c r="NL69" s="453" t="s">
        <v>89</v>
      </c>
      <c r="NM69" s="307" t="s">
        <v>2</v>
      </c>
      <c r="NN69" s="59"/>
      <c r="NO69" s="203"/>
      <c r="NP69" s="203"/>
      <c r="NQ69" s="203"/>
      <c r="NR69" s="18"/>
      <c r="NS69" s="18"/>
      <c r="NT69" s="18"/>
      <c r="NU69" s="18"/>
      <c r="NV69" s="18"/>
      <c r="NW69" s="18"/>
      <c r="NX69" s="18"/>
      <c r="NY69" s="18"/>
      <c r="NZ69" s="18"/>
      <c r="OA69" s="18"/>
      <c r="OB69" s="18"/>
      <c r="OC69" s="18"/>
      <c r="OD69" s="81"/>
      <c r="OE69" s="163"/>
      <c r="OF69" s="90"/>
      <c r="OG69" s="90"/>
      <c r="OH69" s="90"/>
      <c r="OI69" s="90"/>
      <c r="OJ69" s="171"/>
      <c r="OK69" s="163"/>
      <c r="OL69" s="117"/>
      <c r="OM69" s="163"/>
      <c r="ON69" s="117"/>
      <c r="OO69" s="90"/>
      <c r="OP69" s="90"/>
      <c r="OQ69" s="117"/>
      <c r="OR69" s="90"/>
      <c r="OS69" s="90"/>
      <c r="OT69" s="90"/>
      <c r="OU69" s="143" t="str">
        <f t="shared" si="272"/>
        <v/>
      </c>
      <c r="OV69" s="143" t="str">
        <f t="shared" si="255"/>
        <v/>
      </c>
      <c r="OW69" s="143" t="str">
        <f t="shared" si="256"/>
        <v/>
      </c>
      <c r="OX69" s="143" t="str">
        <f t="shared" si="257"/>
        <v/>
      </c>
      <c r="OY69" s="81"/>
      <c r="OZ69" s="59"/>
      <c r="PA69" s="251" t="str">
        <f t="shared" si="168"/>
        <v/>
      </c>
      <c r="PB69" s="251" t="str">
        <f t="shared" si="169"/>
        <v/>
      </c>
      <c r="PC69" s="251" t="str">
        <f t="shared" si="170"/>
        <v/>
      </c>
      <c r="PD69" s="251" t="str">
        <f t="shared" si="171"/>
        <v/>
      </c>
      <c r="PE69" s="251" t="str">
        <f t="shared" si="172"/>
        <v/>
      </c>
      <c r="PF69" s="251" t="str">
        <f t="shared" si="173"/>
        <v/>
      </c>
      <c r="PG69" s="251" t="str">
        <f t="shared" si="174"/>
        <v/>
      </c>
      <c r="PH69" s="251" t="str">
        <f t="shared" si="175"/>
        <v/>
      </c>
      <c r="PI69" s="251" t="str">
        <f t="shared" si="176"/>
        <v/>
      </c>
      <c r="PJ69" s="251" t="str">
        <f t="shared" si="177"/>
        <v/>
      </c>
      <c r="PK69" s="251" t="str">
        <f t="shared" si="178"/>
        <v/>
      </c>
      <c r="PL69" s="251" t="str">
        <f t="shared" si="179"/>
        <v/>
      </c>
      <c r="PM69" s="251" t="str">
        <f t="shared" si="180"/>
        <v/>
      </c>
      <c r="PN69" s="251" t="str">
        <f t="shared" si="181"/>
        <v/>
      </c>
      <c r="PO69" s="251" t="str">
        <f t="shared" si="182"/>
        <v/>
      </c>
      <c r="PP69" s="251" t="str">
        <f t="shared" si="183"/>
        <v/>
      </c>
      <c r="PQ69" s="251" t="str">
        <f t="shared" si="184"/>
        <v/>
      </c>
      <c r="PR69" s="251" t="str">
        <f t="shared" si="185"/>
        <v/>
      </c>
      <c r="PS69" s="251" t="str">
        <f t="shared" si="186"/>
        <v/>
      </c>
      <c r="PT69" s="251" t="str">
        <f t="shared" si="187"/>
        <v/>
      </c>
      <c r="PU69" s="251" t="str">
        <f t="shared" si="188"/>
        <v/>
      </c>
      <c r="PV69" s="251" t="str">
        <f t="shared" si="189"/>
        <v/>
      </c>
      <c r="PW69" s="251" t="str">
        <f t="shared" si="190"/>
        <v/>
      </c>
      <c r="PX69" s="251" t="str">
        <f t="shared" si="191"/>
        <v/>
      </c>
      <c r="PY69" s="251" t="str">
        <f t="shared" si="192"/>
        <v/>
      </c>
      <c r="PZ69" s="251" t="str">
        <f t="shared" si="193"/>
        <v/>
      </c>
      <c r="QA69" s="251" t="str">
        <f t="shared" si="194"/>
        <v/>
      </c>
      <c r="QB69" s="251" t="str">
        <f t="shared" si="195"/>
        <v/>
      </c>
      <c r="QC69" s="251" t="str">
        <f t="shared" si="196"/>
        <v/>
      </c>
      <c r="QD69" s="251" t="str">
        <f t="shared" si="197"/>
        <v/>
      </c>
      <c r="QE69" s="251" t="str">
        <f t="shared" si="198"/>
        <v/>
      </c>
      <c r="QF69" s="63">
        <f t="shared" si="199"/>
        <v>0</v>
      </c>
      <c r="QG69" s="26" t="s">
        <v>2</v>
      </c>
      <c r="QH69" s="59"/>
      <c r="QI69" s="59"/>
      <c r="QJ69" s="59"/>
      <c r="QK69" s="59"/>
      <c r="QL69" s="59"/>
      <c r="QM69" s="59"/>
      <c r="QN69" s="59"/>
    </row>
    <row r="70" spans="1:456" ht="6" customHeight="1" x14ac:dyDescent="0.25">
      <c r="A70" s="68"/>
      <c r="B70" s="447">
        <f t="shared" si="43"/>
        <v>56</v>
      </c>
      <c r="C70" s="73" t="s">
        <v>408</v>
      </c>
      <c r="D70" s="339" t="s">
        <v>883</v>
      </c>
      <c r="E70" s="59"/>
      <c r="F70" s="229"/>
      <c r="G70" s="295" t="s">
        <v>23</v>
      </c>
      <c r="H70" s="295" t="s">
        <v>17</v>
      </c>
      <c r="I70" s="229"/>
      <c r="J70" s="295"/>
      <c r="K70" s="295"/>
      <c r="L70" s="229"/>
      <c r="M70" s="295" t="s">
        <v>3</v>
      </c>
      <c r="N70" s="295">
        <v>10</v>
      </c>
      <c r="O70" s="229"/>
      <c r="P70" s="295" t="s">
        <v>66</v>
      </c>
      <c r="Q70" s="295" t="s">
        <v>18</v>
      </c>
      <c r="R70" s="229"/>
      <c r="S70" s="230"/>
      <c r="T70" s="231"/>
      <c r="U70" s="229"/>
      <c r="V70" s="230"/>
      <c r="W70" s="231"/>
      <c r="X70" s="229"/>
      <c r="Y70" s="230"/>
      <c r="Z70" s="231"/>
      <c r="AA70" s="229"/>
      <c r="AB70" s="295" t="s">
        <v>34</v>
      </c>
      <c r="AC70" s="295">
        <v>56.25</v>
      </c>
      <c r="AD70" s="229"/>
      <c r="AE70" s="295"/>
      <c r="AF70" s="295"/>
      <c r="AG70" s="229"/>
      <c r="AH70" s="295"/>
      <c r="AI70" s="295"/>
      <c r="AJ70" s="229"/>
      <c r="AK70" s="295"/>
      <c r="AL70" s="295"/>
      <c r="AM70" s="229"/>
      <c r="AN70" s="295"/>
      <c r="AO70" s="295"/>
      <c r="AP70" s="243"/>
      <c r="AQ70" s="295"/>
      <c r="AR70" s="290"/>
      <c r="AS70" s="243"/>
      <c r="AT70" s="295"/>
      <c r="AU70" s="290"/>
      <c r="AV70" s="229"/>
      <c r="AW70" s="230"/>
      <c r="AX70" s="231"/>
      <c r="AY70" s="229"/>
      <c r="AZ70" s="230"/>
      <c r="BA70" s="231"/>
      <c r="BB70" s="229"/>
      <c r="BC70" s="230"/>
      <c r="BD70" s="231"/>
      <c r="BE70" s="229"/>
      <c r="BF70" s="295"/>
      <c r="BG70" s="295"/>
      <c r="BH70" s="229"/>
      <c r="BI70" s="295"/>
      <c r="BJ70" s="295"/>
      <c r="BK70" s="243"/>
      <c r="BL70" s="295"/>
      <c r="BM70" s="429"/>
      <c r="BN70" s="243"/>
      <c r="BO70" s="295"/>
      <c r="BP70" s="429"/>
      <c r="BQ70" s="229"/>
      <c r="BR70" s="295"/>
      <c r="BS70" s="295"/>
      <c r="BT70" s="243"/>
      <c r="BU70" s="295"/>
      <c r="BV70" s="290"/>
      <c r="BW70" s="243"/>
      <c r="BX70" s="295"/>
      <c r="BY70" s="290"/>
      <c r="BZ70" s="229" t="s">
        <v>817</v>
      </c>
      <c r="CA70" s="230" t="s">
        <v>809</v>
      </c>
      <c r="CB70" s="231">
        <v>1.41E-2</v>
      </c>
      <c r="CC70" s="229"/>
      <c r="CD70" s="230"/>
      <c r="CE70" s="231"/>
      <c r="CF70" s="331"/>
      <c r="CG70" s="230"/>
      <c r="CH70" s="354"/>
      <c r="CI70" s="229"/>
      <c r="CJ70" s="230"/>
      <c r="CK70" s="354"/>
      <c r="CL70" s="243"/>
      <c r="CM70" s="230"/>
      <c r="CN70" s="354"/>
      <c r="CO70" s="243"/>
      <c r="CP70" s="295"/>
      <c r="CQ70" s="429"/>
      <c r="CR70" s="331"/>
      <c r="CS70" s="332"/>
      <c r="CT70" s="333"/>
      <c r="CU70" s="229"/>
      <c r="CV70" s="230"/>
      <c r="CW70" s="231"/>
      <c r="CX70" s="331"/>
      <c r="CY70" s="332"/>
      <c r="CZ70" s="333"/>
      <c r="DA70" s="331"/>
      <c r="DB70" s="332"/>
      <c r="DC70" s="333"/>
      <c r="DD70" s="331"/>
      <c r="DE70" s="332"/>
      <c r="DF70" s="333"/>
      <c r="DG70" s="331"/>
      <c r="DH70" s="332"/>
      <c r="DI70" s="333"/>
      <c r="DJ70" s="229"/>
      <c r="DK70" s="230" t="s">
        <v>88</v>
      </c>
      <c r="DL70" s="231">
        <v>3</v>
      </c>
      <c r="DM70" s="229"/>
      <c r="DN70" s="230" t="s">
        <v>73</v>
      </c>
      <c r="DO70" s="231">
        <v>9.9999999999999995E-7</v>
      </c>
      <c r="DP70" s="331"/>
      <c r="DQ70" s="332"/>
      <c r="DR70" s="333"/>
      <c r="DS70" s="331"/>
      <c r="DT70" s="332"/>
      <c r="DU70" s="333"/>
      <c r="DV70" s="331"/>
      <c r="DW70" s="332"/>
      <c r="DX70" s="333"/>
      <c r="DY70" s="331"/>
      <c r="DZ70" s="332"/>
      <c r="EA70" s="333"/>
      <c r="EB70" s="331"/>
      <c r="EC70" s="332"/>
      <c r="ED70" s="333"/>
      <c r="EE70" s="331"/>
      <c r="EF70" s="332"/>
      <c r="EG70" s="333"/>
      <c r="EH70" s="229"/>
      <c r="EI70" s="230"/>
      <c r="EJ70" s="231"/>
      <c r="EK70" s="229"/>
      <c r="EL70" s="230"/>
      <c r="EM70" s="231"/>
      <c r="EN70" s="244"/>
      <c r="EO70" s="269" t="str">
        <f t="shared" si="44"/>
        <v/>
      </c>
      <c r="EP70" s="444" t="s">
        <v>1247</v>
      </c>
      <c r="EQ70" s="360" t="str">
        <f t="shared" si="200"/>
        <v/>
      </c>
      <c r="ER70" s="360" t="str">
        <f t="shared" si="201"/>
        <v/>
      </c>
      <c r="ES70" s="360" t="str">
        <f t="shared" si="202"/>
        <v/>
      </c>
      <c r="ET70" s="360" t="str">
        <f t="shared" si="203"/>
        <v/>
      </c>
      <c r="EU70" s="360" t="str">
        <f t="shared" si="204"/>
        <v/>
      </c>
      <c r="EV70" s="360" t="str">
        <f t="shared" si="205"/>
        <v/>
      </c>
      <c r="EW70" s="360" t="str">
        <f t="shared" si="206"/>
        <v/>
      </c>
      <c r="EX70" s="360" t="str">
        <f t="shared" si="207"/>
        <v/>
      </c>
      <c r="EY70" s="360" t="str">
        <f t="shared" si="208"/>
        <v/>
      </c>
      <c r="EZ70" s="360" t="str">
        <f t="shared" si="209"/>
        <v/>
      </c>
      <c r="FA70" s="360" t="str">
        <f t="shared" si="210"/>
        <v/>
      </c>
      <c r="FB70" s="360" t="str">
        <f t="shared" si="211"/>
        <v/>
      </c>
      <c r="FC70" s="360" t="str">
        <f t="shared" si="212"/>
        <v/>
      </c>
      <c r="FD70" s="360">
        <f t="shared" si="213"/>
        <v>23</v>
      </c>
      <c r="FE70" s="360" t="str">
        <f t="shared" si="214"/>
        <v/>
      </c>
      <c r="FF70" s="360" t="str">
        <f t="shared" si="215"/>
        <v/>
      </c>
      <c r="FG70" s="360" t="str">
        <f t="shared" si="216"/>
        <v/>
      </c>
      <c r="FH70" s="360" t="str">
        <f t="shared" si="217"/>
        <v/>
      </c>
      <c r="FI70" s="360" t="str">
        <f t="shared" si="218"/>
        <v/>
      </c>
      <c r="FJ70" s="360">
        <f t="shared" si="219"/>
        <v>10</v>
      </c>
      <c r="FK70" s="360" t="str">
        <f t="shared" si="220"/>
        <v/>
      </c>
      <c r="FL70" s="360" t="str">
        <f t="shared" si="221"/>
        <v/>
      </c>
      <c r="FM70" s="360" t="str">
        <f t="shared" si="222"/>
        <v/>
      </c>
      <c r="FN70" s="360" t="str">
        <f t="shared" si="223"/>
        <v/>
      </c>
      <c r="FO70" s="360" t="str">
        <f t="shared" si="224"/>
        <v/>
      </c>
      <c r="FP70" s="360" t="str">
        <f t="shared" si="225"/>
        <v/>
      </c>
      <c r="FQ70" s="360" t="str">
        <f t="shared" si="226"/>
        <v/>
      </c>
      <c r="FR70" s="360" t="str">
        <f t="shared" si="227"/>
        <v/>
      </c>
      <c r="FS70" s="360" t="str">
        <f t="shared" si="228"/>
        <v/>
      </c>
      <c r="FT70" s="360">
        <f t="shared" si="45"/>
        <v>10</v>
      </c>
      <c r="FU70" s="360" t="str">
        <f t="shared" si="229"/>
        <v/>
      </c>
      <c r="FV70" s="360" t="str">
        <f t="shared" si="230"/>
        <v/>
      </c>
      <c r="FW70" s="360" t="str">
        <f t="shared" si="231"/>
        <v/>
      </c>
      <c r="FX70" s="360" t="str">
        <f t="shared" si="232"/>
        <v/>
      </c>
      <c r="FY70" s="360" t="str">
        <f t="shared" si="233"/>
        <v/>
      </c>
      <c r="FZ70" s="360" t="str">
        <f t="shared" si="234"/>
        <v/>
      </c>
      <c r="GA70" s="360" t="str">
        <f t="shared" si="235"/>
        <v/>
      </c>
      <c r="GB70" s="360" t="str">
        <f t="shared" si="236"/>
        <v/>
      </c>
      <c r="GC70" s="360" t="str">
        <f t="shared" si="237"/>
        <v/>
      </c>
      <c r="GD70" s="360" t="str">
        <f t="shared" si="238"/>
        <v/>
      </c>
      <c r="GE70" s="360" t="str">
        <f t="shared" si="239"/>
        <v/>
      </c>
      <c r="GF70" s="360" t="str">
        <f t="shared" si="240"/>
        <v/>
      </c>
      <c r="GG70" s="360" t="str">
        <f t="shared" si="241"/>
        <v/>
      </c>
      <c r="GH70" s="360" t="str">
        <f t="shared" si="242"/>
        <v/>
      </c>
      <c r="GI70" s="360" t="str">
        <f t="shared" si="243"/>
        <v/>
      </c>
      <c r="GJ70" s="360" t="str">
        <f t="shared" si="244"/>
        <v/>
      </c>
      <c r="GK70" s="444" t="s">
        <v>1247</v>
      </c>
      <c r="GL70" s="361" t="str">
        <f t="shared" si="46"/>
        <v>-</v>
      </c>
      <c r="GM70" s="361" t="str">
        <f t="shared" si="47"/>
        <v>-</v>
      </c>
      <c r="GN70" s="361" t="str">
        <f t="shared" si="48"/>
        <v>-</v>
      </c>
      <c r="GO70" s="361" t="str">
        <f t="shared" si="49"/>
        <v>-</v>
      </c>
      <c r="GP70" s="361" t="str">
        <f t="shared" si="50"/>
        <v>-</v>
      </c>
      <c r="GQ70" s="361" t="str">
        <f t="shared" si="51"/>
        <v>-</v>
      </c>
      <c r="GR70" s="361" t="str">
        <f t="shared" si="52"/>
        <v>-</v>
      </c>
      <c r="GS70" s="361" t="str">
        <f t="shared" si="53"/>
        <v>-</v>
      </c>
      <c r="GT70" s="361" t="str">
        <f t="shared" si="54"/>
        <v>-</v>
      </c>
      <c r="GU70" s="361" t="str">
        <f t="shared" si="55"/>
        <v>-</v>
      </c>
      <c r="GV70" s="361" t="str">
        <f t="shared" si="56"/>
        <v>-</v>
      </c>
      <c r="GW70" s="361" t="str">
        <f t="shared" si="57"/>
        <v>-</v>
      </c>
      <c r="GX70" s="361" t="str">
        <f t="shared" si="58"/>
        <v>-</v>
      </c>
      <c r="GY70" s="361" t="str">
        <f t="shared" si="59"/>
        <v>wetdry</v>
      </c>
      <c r="GZ70" s="361" t="str">
        <f t="shared" si="60"/>
        <v>-</v>
      </c>
      <c r="HA70" s="361" t="str">
        <f t="shared" si="61"/>
        <v>-</v>
      </c>
      <c r="HB70" s="361" t="str">
        <f t="shared" si="62"/>
        <v>-</v>
      </c>
      <c r="HC70" s="361" t="str">
        <f t="shared" si="63"/>
        <v>-</v>
      </c>
      <c r="HD70" s="361" t="str">
        <f t="shared" si="64"/>
        <v>-</v>
      </c>
      <c r="HE70" s="361" t="str">
        <f t="shared" si="65"/>
        <v>wetdry</v>
      </c>
      <c r="HF70" s="361" t="str">
        <f t="shared" si="66"/>
        <v>-</v>
      </c>
      <c r="HG70" s="361" t="str">
        <f t="shared" si="67"/>
        <v>-</v>
      </c>
      <c r="HH70" s="361" t="str">
        <f t="shared" si="68"/>
        <v>-</v>
      </c>
      <c r="HI70" s="361" t="str">
        <f t="shared" si="69"/>
        <v>-</v>
      </c>
      <c r="HJ70" s="361" t="str">
        <f t="shared" si="70"/>
        <v>-</v>
      </c>
      <c r="HK70" s="361" t="str">
        <f t="shared" si="71"/>
        <v>-</v>
      </c>
      <c r="HL70" s="361" t="str">
        <f t="shared" si="72"/>
        <v>-</v>
      </c>
      <c r="HM70" s="361" t="str">
        <f t="shared" si="73"/>
        <v>-</v>
      </c>
      <c r="HN70" s="361" t="str">
        <f t="shared" si="74"/>
        <v>-</v>
      </c>
      <c r="HO70" s="361" t="str">
        <f t="shared" si="75"/>
        <v>wetdry</v>
      </c>
      <c r="HP70" s="361" t="str">
        <f t="shared" si="76"/>
        <v>-</v>
      </c>
      <c r="HQ70" s="361" t="str">
        <f t="shared" si="77"/>
        <v>-</v>
      </c>
      <c r="HR70" s="361" t="str">
        <f t="shared" si="78"/>
        <v>-</v>
      </c>
      <c r="HS70" s="361" t="str">
        <f t="shared" si="79"/>
        <v>-</v>
      </c>
      <c r="HT70" s="361" t="str">
        <f t="shared" si="80"/>
        <v>-</v>
      </c>
      <c r="HU70" s="361" t="str">
        <f t="shared" si="81"/>
        <v>-</v>
      </c>
      <c r="HV70" s="361" t="str">
        <f t="shared" si="82"/>
        <v>-</v>
      </c>
      <c r="HW70" s="361" t="str">
        <f t="shared" si="83"/>
        <v>-</v>
      </c>
      <c r="HX70" s="361" t="str">
        <f t="shared" si="84"/>
        <v>-</v>
      </c>
      <c r="HY70" s="361" t="str">
        <f t="shared" si="85"/>
        <v>-</v>
      </c>
      <c r="HZ70" s="361" t="str">
        <f t="shared" si="86"/>
        <v>-</v>
      </c>
      <c r="IA70" s="361" t="str">
        <f t="shared" si="87"/>
        <v>-</v>
      </c>
      <c r="IB70" s="361" t="str">
        <f t="shared" si="88"/>
        <v>-</v>
      </c>
      <c r="IC70" s="361" t="str">
        <f t="shared" si="89"/>
        <v>-</v>
      </c>
      <c r="ID70" s="361" t="str">
        <f t="shared" si="90"/>
        <v>-</v>
      </c>
      <c r="IE70" s="361" t="str">
        <f t="shared" si="91"/>
        <v>-</v>
      </c>
      <c r="IF70" s="444" t="s">
        <v>1247</v>
      </c>
      <c r="IG70" s="56" t="str">
        <f t="shared" si="245"/>
        <v>-</v>
      </c>
      <c r="IH70" s="56" t="str">
        <f t="shared" si="246"/>
        <v>-</v>
      </c>
      <c r="II70" s="56" t="str">
        <f t="shared" si="247"/>
        <v>-</v>
      </c>
      <c r="IJ70" s="56" t="str">
        <f t="shared" si="248"/>
        <v>-</v>
      </c>
      <c r="IK70" s="56" t="str">
        <f t="shared" si="92"/>
        <v>-</v>
      </c>
      <c r="IL70" s="56" t="str">
        <f t="shared" si="93"/>
        <v>-</v>
      </c>
      <c r="IM70" s="56" t="str">
        <f t="shared" si="94"/>
        <v>-</v>
      </c>
      <c r="IN70" s="56" t="str">
        <f t="shared" si="95"/>
        <v>-</v>
      </c>
      <c r="IO70" s="56" t="str">
        <f t="shared" si="96"/>
        <v>-</v>
      </c>
      <c r="IP70" s="56" t="str">
        <f t="shared" si="97"/>
        <v>-</v>
      </c>
      <c r="IQ70" s="56" t="str">
        <f t="shared" si="98"/>
        <v>-</v>
      </c>
      <c r="IR70" s="56" t="str">
        <f t="shared" si="99"/>
        <v>-</v>
      </c>
      <c r="IS70" s="56" t="str">
        <f t="shared" si="100"/>
        <v>-</v>
      </c>
      <c r="IT70" s="56" t="str">
        <f t="shared" si="101"/>
        <v>Layer 0</v>
      </c>
      <c r="IU70" s="56" t="str">
        <f t="shared" si="102"/>
        <v>-</v>
      </c>
      <c r="IV70" s="56" t="str">
        <f t="shared" si="103"/>
        <v>-</v>
      </c>
      <c r="IW70" s="56" t="str">
        <f t="shared" si="104"/>
        <v>-</v>
      </c>
      <c r="IX70" s="56" t="str">
        <f t="shared" si="105"/>
        <v>-</v>
      </c>
      <c r="IY70" s="56" t="str">
        <f t="shared" si="106"/>
        <v>-</v>
      </c>
      <c r="IZ70" s="56">
        <f t="shared" si="107"/>
        <v>0.5</v>
      </c>
      <c r="JA70" s="56" t="str">
        <f t="shared" si="108"/>
        <v>-</v>
      </c>
      <c r="JB70" s="56" t="str">
        <f t="shared" si="109"/>
        <v>-</v>
      </c>
      <c r="JC70" s="56" t="str">
        <f t="shared" si="110"/>
        <v>-</v>
      </c>
      <c r="JD70" s="56" t="str">
        <f t="shared" si="111"/>
        <v>-</v>
      </c>
      <c r="JE70" s="56" t="str">
        <f t="shared" si="112"/>
        <v>-</v>
      </c>
      <c r="JF70" s="56" t="str">
        <f t="shared" si="113"/>
        <v>-</v>
      </c>
      <c r="JG70" s="56" t="str">
        <f t="shared" si="114"/>
        <v>-</v>
      </c>
      <c r="JH70" s="56" t="str">
        <f t="shared" si="115"/>
        <v>-</v>
      </c>
      <c r="JI70" s="56" t="str">
        <f t="shared" si="116"/>
        <v>-</v>
      </c>
      <c r="JJ70" s="56">
        <f t="shared" si="117"/>
        <v>2</v>
      </c>
      <c r="JK70" s="56" t="str">
        <f t="shared" si="118"/>
        <v>-</v>
      </c>
      <c r="JL70" s="56" t="str">
        <f t="shared" si="119"/>
        <v>-</v>
      </c>
      <c r="JM70" s="56" t="str">
        <f t="shared" si="120"/>
        <v>-</v>
      </c>
      <c r="JN70" s="56" t="str">
        <f t="shared" si="121"/>
        <v>-</v>
      </c>
      <c r="JO70" s="56" t="str">
        <f t="shared" si="122"/>
        <v>-</v>
      </c>
      <c r="JP70" s="56" t="str">
        <f t="shared" si="123"/>
        <v>-</v>
      </c>
      <c r="JQ70" s="56" t="str">
        <f t="shared" si="124"/>
        <v>-</v>
      </c>
      <c r="JR70" s="56" t="str">
        <f t="shared" si="125"/>
        <v>-</v>
      </c>
      <c r="JS70" s="56" t="str">
        <f t="shared" si="126"/>
        <v>-</v>
      </c>
      <c r="JT70" s="56" t="str">
        <f t="shared" si="127"/>
        <v>-</v>
      </c>
      <c r="JU70" s="56" t="str">
        <f t="shared" si="128"/>
        <v>-</v>
      </c>
      <c r="JV70" s="56" t="str">
        <f t="shared" si="129"/>
        <v>-</v>
      </c>
      <c r="JW70" s="56" t="str">
        <f t="shared" si="130"/>
        <v>-</v>
      </c>
      <c r="JX70" s="56" t="str">
        <f t="shared" si="131"/>
        <v>-</v>
      </c>
      <c r="JY70" s="56" t="str">
        <f t="shared" si="132"/>
        <v>-</v>
      </c>
      <c r="JZ70" s="56" t="str">
        <f t="shared" si="133"/>
        <v>-</v>
      </c>
      <c r="KA70" s="444" t="s">
        <v>1247</v>
      </c>
      <c r="KB70" s="360">
        <f>IF(ISNUMBER(INDEX($EQ$15:$GK$521,$B70,EO$11)),MAX(KB$14:KB69)+1,0)</f>
        <v>0</v>
      </c>
      <c r="KC70" s="360" t="str">
        <f t="shared" si="249"/>
        <v/>
      </c>
      <c r="KD70" s="373" t="s">
        <v>2</v>
      </c>
      <c r="KE70" s="391" t="str">
        <f t="shared" si="259"/>
        <v/>
      </c>
      <c r="KF70" s="302" t="str">
        <f t="shared" si="260"/>
        <v/>
      </c>
      <c r="KG70" s="69"/>
      <c r="KH70" s="391" t="str">
        <f t="shared" si="261"/>
        <v/>
      </c>
      <c r="KI70" s="302" t="str">
        <f t="shared" si="262"/>
        <v/>
      </c>
      <c r="KJ70" s="69"/>
      <c r="KK70" s="391" t="str">
        <f t="shared" si="263"/>
        <v/>
      </c>
      <c r="KL70" s="302" t="str">
        <f t="shared" si="264"/>
        <v/>
      </c>
      <c r="KM70" s="69"/>
      <c r="KN70" s="391" t="str">
        <f t="shared" si="265"/>
        <v/>
      </c>
      <c r="KO70" s="302" t="str">
        <f t="shared" si="266"/>
        <v/>
      </c>
      <c r="KP70" s="69"/>
      <c r="KQ70" s="391" t="str">
        <f t="shared" si="267"/>
        <v/>
      </c>
      <c r="KR70" s="302" t="str">
        <f t="shared" si="143"/>
        <v/>
      </c>
      <c r="KS70" s="69"/>
      <c r="KT70" s="391" t="str">
        <f t="shared" si="268"/>
        <v/>
      </c>
      <c r="KU70" s="302" t="str">
        <f t="shared" si="145"/>
        <v/>
      </c>
      <c r="KV70" s="69"/>
      <c r="KW70" s="391" t="str">
        <f t="shared" si="269"/>
        <v>sy11</v>
      </c>
      <c r="KX70" s="302" t="str">
        <f t="shared" si="147"/>
        <v>.05 3x</v>
      </c>
      <c r="KY70" s="69"/>
      <c r="KZ70" s="283" t="str">
        <f t="shared" si="148"/>
        <v/>
      </c>
      <c r="LA70" s="26"/>
      <c r="LB70" s="241"/>
      <c r="LC70" s="306"/>
      <c r="LD70" s="306"/>
      <c r="LE70" s="306"/>
      <c r="LF70" s="306"/>
      <c r="LG70" s="305" t="s">
        <v>1231</v>
      </c>
      <c r="LH70" s="173" t="s">
        <v>445</v>
      </c>
      <c r="LI70" s="306"/>
      <c r="LJ70" s="306"/>
      <c r="LK70" s="306"/>
      <c r="LL70" s="306"/>
      <c r="LM70" s="306"/>
      <c r="LN70" s="63"/>
      <c r="LO70" s="251">
        <f t="shared" si="149"/>
        <v>0</v>
      </c>
      <c r="LP70" s="251">
        <f t="shared" si="150"/>
        <v>0</v>
      </c>
      <c r="LQ70" s="251">
        <f t="shared" si="151"/>
        <v>0</v>
      </c>
      <c r="LR70" s="251">
        <f t="shared" si="152"/>
        <v>0</v>
      </c>
      <c r="LS70" s="251">
        <f t="shared" si="153"/>
        <v>0</v>
      </c>
      <c r="LT70" s="251">
        <f t="shared" si="154"/>
        <v>56</v>
      </c>
      <c r="LU70" s="251">
        <f t="shared" si="155"/>
        <v>56</v>
      </c>
      <c r="LV70" s="251">
        <f t="shared" si="156"/>
        <v>0</v>
      </c>
      <c r="LW70" s="251">
        <f t="shared" si="157"/>
        <v>0</v>
      </c>
      <c r="LX70" s="251">
        <f t="shared" si="158"/>
        <v>0</v>
      </c>
      <c r="LY70" s="251">
        <f t="shared" si="159"/>
        <v>0</v>
      </c>
      <c r="LZ70" s="251">
        <f t="shared" si="160"/>
        <v>0</v>
      </c>
      <c r="MA70" s="63">
        <f t="shared" si="161"/>
        <v>2</v>
      </c>
      <c r="MB70" s="63">
        <f t="shared" si="162"/>
        <v>0</v>
      </c>
      <c r="MC70" s="63">
        <f t="shared" si="251"/>
        <v>56</v>
      </c>
      <c r="MD70" s="63">
        <f t="shared" si="250"/>
        <v>25</v>
      </c>
      <c r="ME70" s="63" t="str">
        <f t="shared" si="163"/>
        <v>angle3</v>
      </c>
      <c r="MF70" s="315">
        <f t="shared" si="164"/>
        <v>291</v>
      </c>
      <c r="MG70" s="315">
        <f>IF(ISNUMBER(MATCH(EO70,$ME$15:$ME$520,0)),0,MAX(MG$14:MG69)+1)</f>
        <v>0</v>
      </c>
      <c r="MH70" s="315" t="str">
        <f t="shared" si="165"/>
        <v/>
      </c>
      <c r="MI70" s="368" t="str">
        <f t="shared" si="270"/>
        <v/>
      </c>
      <c r="MJ70" s="67"/>
      <c r="MK70" s="243" t="str">
        <f t="shared" si="271"/>
        <v/>
      </c>
      <c r="ML70" s="457" t="s">
        <v>635</v>
      </c>
      <c r="MM70" s="316"/>
      <c r="MN70" s="26">
        <f>IF(IF(ISNUMBER(SEARCH("flopy",MP70))=TRUE,1,0)=1,MAX(MN$15:MN69)+1,"")</f>
        <v>45</v>
      </c>
      <c r="MO70" s="238"/>
      <c r="MP70" s="411" t="s">
        <v>1154</v>
      </c>
      <c r="MQ70" s="26" t="str">
        <f>IF(IF(ISNUMBER(SEARCH("flopy",MS70))=TRUE,1,0)=1,MAX(MQ$15:MQ69)+1,"")</f>
        <v/>
      </c>
      <c r="MR70" s="238"/>
      <c r="MS70" s="411"/>
      <c r="MT70" s="59"/>
      <c r="MU70" s="26" t="str">
        <f>IF(IF(ISNUMBER(SEARCH("flopy",MW70))=TRUE,1,0)=1,MAX(MU$15:MU69)+1,"")</f>
        <v/>
      </c>
      <c r="MV70" s="238"/>
      <c r="MW70" s="59"/>
      <c r="MX70" s="59"/>
      <c r="MY70" s="59"/>
      <c r="MZ70" s="59"/>
      <c r="NA70" s="59"/>
      <c r="NB70" s="26" t="s">
        <v>2</v>
      </c>
      <c r="NC70" s="59"/>
      <c r="ND70" s="59"/>
      <c r="NE70" s="59"/>
      <c r="NF70" s="59"/>
      <c r="NG70" s="59"/>
      <c r="NH70" s="59"/>
      <c r="NI70" s="59"/>
      <c r="NJ70" s="59"/>
      <c r="NK70" s="26" t="s">
        <v>2</v>
      </c>
      <c r="NL70" s="453" t="s">
        <v>19</v>
      </c>
      <c r="NM70" s="307" t="s">
        <v>2</v>
      </c>
      <c r="NN70" s="59"/>
      <c r="NO70" s="203"/>
      <c r="NP70" s="203"/>
      <c r="NQ70" s="203"/>
      <c r="NR70" s="18"/>
      <c r="NS70" s="18"/>
      <c r="NT70" s="18"/>
      <c r="NU70" s="18"/>
      <c r="NV70" s="18"/>
      <c r="NW70" s="18"/>
      <c r="NX70" s="18"/>
      <c r="NY70" s="18"/>
      <c r="NZ70" s="18"/>
      <c r="OA70" s="18"/>
      <c r="OB70" s="18"/>
      <c r="OC70" s="18"/>
      <c r="OD70" s="81"/>
      <c r="OE70" s="163"/>
      <c r="OF70" s="90"/>
      <c r="OG70" s="90"/>
      <c r="OH70" s="90"/>
      <c r="OI70" s="90"/>
      <c r="OJ70" s="171"/>
      <c r="OK70" s="163"/>
      <c r="OL70" s="117"/>
      <c r="OM70" s="163"/>
      <c r="ON70" s="117"/>
      <c r="OO70" s="90"/>
      <c r="OP70" s="90"/>
      <c r="OQ70" s="117"/>
      <c r="OR70" s="90"/>
      <c r="OS70" s="90"/>
      <c r="OT70" s="90"/>
      <c r="OU70" s="143" t="str">
        <f t="shared" si="272"/>
        <v/>
      </c>
      <c r="OV70" s="143" t="str">
        <f t="shared" ref="OV70:OV95" si="275">IF(ISNUMBER(OU70),OU70*$OV$4,"")</f>
        <v/>
      </c>
      <c r="OW70" s="143" t="str">
        <f t="shared" ref="OW70:OW95" si="276">IF(ISNUMBER(OU70),OV70*$OW$4,"")</f>
        <v/>
      </c>
      <c r="OX70" s="143" t="str">
        <f t="shared" ref="OX70:OX95" si="277">IF(ISNUMBER($OU70),IF(OW70&lt;=$OU$4,OW70,OW70*$OX$4),"")</f>
        <v/>
      </c>
      <c r="OY70" s="81"/>
      <c r="OZ70" s="59"/>
      <c r="PA70" s="251" t="str">
        <f t="shared" si="168"/>
        <v/>
      </c>
      <c r="PB70" s="251" t="str">
        <f t="shared" si="169"/>
        <v/>
      </c>
      <c r="PC70" s="251" t="str">
        <f t="shared" si="170"/>
        <v/>
      </c>
      <c r="PD70" s="251" t="str">
        <f t="shared" si="171"/>
        <v/>
      </c>
      <c r="PE70" s="251" t="str">
        <f t="shared" si="172"/>
        <v/>
      </c>
      <c r="PF70" s="251" t="str">
        <f t="shared" si="173"/>
        <v/>
      </c>
      <c r="PG70" s="251" t="str">
        <f t="shared" si="174"/>
        <v/>
      </c>
      <c r="PH70" s="251" t="str">
        <f t="shared" si="175"/>
        <v/>
      </c>
      <c r="PI70" s="251" t="str">
        <f t="shared" si="176"/>
        <v/>
      </c>
      <c r="PJ70" s="251" t="str">
        <f t="shared" si="177"/>
        <v/>
      </c>
      <c r="PK70" s="251" t="str">
        <f t="shared" si="178"/>
        <v/>
      </c>
      <c r="PL70" s="251" t="str">
        <f t="shared" si="179"/>
        <v/>
      </c>
      <c r="PM70" s="251" t="str">
        <f t="shared" si="180"/>
        <v/>
      </c>
      <c r="PN70" s="251" t="str">
        <f t="shared" si="181"/>
        <v/>
      </c>
      <c r="PO70" s="251" t="str">
        <f t="shared" si="182"/>
        <v/>
      </c>
      <c r="PP70" s="251" t="str">
        <f t="shared" si="183"/>
        <v/>
      </c>
      <c r="PQ70" s="251" t="str">
        <f t="shared" si="184"/>
        <v/>
      </c>
      <c r="PR70" s="251" t="str">
        <f t="shared" si="185"/>
        <v/>
      </c>
      <c r="PS70" s="251" t="str">
        <f t="shared" si="186"/>
        <v/>
      </c>
      <c r="PT70" s="251" t="str">
        <f t="shared" si="187"/>
        <v/>
      </c>
      <c r="PU70" s="251" t="str">
        <f t="shared" si="188"/>
        <v/>
      </c>
      <c r="PV70" s="251" t="str">
        <f t="shared" si="189"/>
        <v/>
      </c>
      <c r="PW70" s="251" t="str">
        <f t="shared" si="190"/>
        <v/>
      </c>
      <c r="PX70" s="251" t="str">
        <f t="shared" si="191"/>
        <v/>
      </c>
      <c r="PY70" s="251" t="str">
        <f t="shared" si="192"/>
        <v/>
      </c>
      <c r="PZ70" s="251" t="str">
        <f t="shared" si="193"/>
        <v/>
      </c>
      <c r="QA70" s="251" t="str">
        <f t="shared" si="194"/>
        <v/>
      </c>
      <c r="QB70" s="251" t="str">
        <f t="shared" si="195"/>
        <v/>
      </c>
      <c r="QC70" s="251" t="str">
        <f t="shared" si="196"/>
        <v/>
      </c>
      <c r="QD70" s="251" t="str">
        <f t="shared" si="197"/>
        <v/>
      </c>
      <c r="QE70" s="251" t="str">
        <f t="shared" si="198"/>
        <v/>
      </c>
      <c r="QF70" s="63">
        <f t="shared" si="199"/>
        <v>0</v>
      </c>
      <c r="QG70" s="26" t="s">
        <v>2</v>
      </c>
      <c r="QH70" s="59"/>
      <c r="QI70" s="59"/>
      <c r="QJ70" s="59"/>
      <c r="QK70" s="59"/>
      <c r="QL70" s="59"/>
      <c r="QM70" s="59"/>
      <c r="QN70" s="59"/>
    </row>
    <row r="71" spans="1:456" ht="6" customHeight="1" x14ac:dyDescent="0.25">
      <c r="A71" s="68"/>
      <c r="B71" s="447">
        <f t="shared" si="43"/>
        <v>57</v>
      </c>
      <c r="C71" s="73" t="s">
        <v>440</v>
      </c>
      <c r="D71" s="339" t="s">
        <v>857</v>
      </c>
      <c r="E71" s="59"/>
      <c r="F71" s="229"/>
      <c r="G71" s="295" t="s">
        <v>66</v>
      </c>
      <c r="H71" s="295" t="s">
        <v>18</v>
      </c>
      <c r="I71" s="229"/>
      <c r="J71" s="295"/>
      <c r="K71" s="295"/>
      <c r="L71" s="229"/>
      <c r="M71" s="295" t="s">
        <v>31</v>
      </c>
      <c r="N71" s="295">
        <v>1</v>
      </c>
      <c r="O71" s="229"/>
      <c r="P71" s="295" t="s">
        <v>111</v>
      </c>
      <c r="Q71" s="295">
        <v>0</v>
      </c>
      <c r="R71" s="229"/>
      <c r="S71" s="230"/>
      <c r="T71" s="231"/>
      <c r="U71" s="229"/>
      <c r="V71" s="230"/>
      <c r="W71" s="231"/>
      <c r="X71" s="229"/>
      <c r="Y71" s="230"/>
      <c r="Z71" s="231"/>
      <c r="AA71" s="229"/>
      <c r="AB71" s="295" t="s">
        <v>165</v>
      </c>
      <c r="AC71" s="295">
        <v>4</v>
      </c>
      <c r="AD71" s="229"/>
      <c r="AE71" s="295"/>
      <c r="AF71" s="295"/>
      <c r="AG71" s="229"/>
      <c r="AH71" s="295"/>
      <c r="AI71" s="295"/>
      <c r="AJ71" s="229"/>
      <c r="AK71" s="295"/>
      <c r="AL71" s="295"/>
      <c r="AM71" s="229"/>
      <c r="AN71" s="295"/>
      <c r="AO71" s="295"/>
      <c r="AP71" s="243"/>
      <c r="AQ71" s="295"/>
      <c r="AR71" s="290"/>
      <c r="AS71" s="243"/>
      <c r="AT71" s="295"/>
      <c r="AU71" s="290"/>
      <c r="AV71" s="229"/>
      <c r="AW71" s="230"/>
      <c r="AX71" s="231"/>
      <c r="AY71" s="229"/>
      <c r="AZ71" s="230"/>
      <c r="BA71" s="231"/>
      <c r="BB71" s="229"/>
      <c r="BC71" s="230"/>
      <c r="BD71" s="231"/>
      <c r="BE71" s="229"/>
      <c r="BF71" s="295"/>
      <c r="BG71" s="295"/>
      <c r="BH71" s="229"/>
      <c r="BI71" s="295"/>
      <c r="BJ71" s="295"/>
      <c r="BK71" s="243"/>
      <c r="BL71" s="295"/>
      <c r="BM71" s="429"/>
      <c r="BN71" s="243"/>
      <c r="BO71" s="295"/>
      <c r="BP71" s="429"/>
      <c r="BQ71" s="229"/>
      <c r="BR71" s="295"/>
      <c r="BS71" s="295"/>
      <c r="BT71" s="243"/>
      <c r="BU71" s="295"/>
      <c r="BV71" s="290"/>
      <c r="BW71" s="243"/>
      <c r="BX71" s="295"/>
      <c r="BY71" s="290"/>
      <c r="BZ71" s="229"/>
      <c r="CA71" s="230" t="s">
        <v>810</v>
      </c>
      <c r="CB71" s="231">
        <v>15</v>
      </c>
      <c r="CC71" s="229"/>
      <c r="CD71" s="230"/>
      <c r="CE71" s="231"/>
      <c r="CF71" s="331"/>
      <c r="CG71" s="230"/>
      <c r="CH71" s="354"/>
      <c r="CI71" s="229"/>
      <c r="CJ71" s="230"/>
      <c r="CK71" s="354"/>
      <c r="CL71" s="243"/>
      <c r="CM71" s="230"/>
      <c r="CN71" s="354"/>
      <c r="CO71" s="243"/>
      <c r="CP71" s="295"/>
      <c r="CQ71" s="429"/>
      <c r="CR71" s="331"/>
      <c r="CS71" s="332"/>
      <c r="CT71" s="333"/>
      <c r="CU71" s="229"/>
      <c r="CV71" s="230"/>
      <c r="CW71" s="231"/>
      <c r="CX71" s="331"/>
      <c r="CY71" s="332"/>
      <c r="CZ71" s="333"/>
      <c r="DA71" s="331"/>
      <c r="DB71" s="332"/>
      <c r="DC71" s="333"/>
      <c r="DD71" s="331"/>
      <c r="DE71" s="332"/>
      <c r="DF71" s="333"/>
      <c r="DG71" s="331"/>
      <c r="DH71" s="332"/>
      <c r="DI71" s="333"/>
      <c r="DJ71" s="229"/>
      <c r="DK71" s="230" t="s">
        <v>89</v>
      </c>
      <c r="DL71" s="231">
        <v>1</v>
      </c>
      <c r="DM71" s="229"/>
      <c r="DN71" s="230" t="s">
        <v>369</v>
      </c>
      <c r="DO71" s="231">
        <v>5</v>
      </c>
      <c r="DP71" s="331"/>
      <c r="DQ71" s="332"/>
      <c r="DR71" s="333"/>
      <c r="DS71" s="331"/>
      <c r="DT71" s="332"/>
      <c r="DU71" s="333"/>
      <c r="DV71" s="331"/>
      <c r="DW71" s="332"/>
      <c r="DX71" s="333"/>
      <c r="DY71" s="331"/>
      <c r="DZ71" s="332"/>
      <c r="EA71" s="333"/>
      <c r="EB71" s="331"/>
      <c r="EC71" s="332"/>
      <c r="ED71" s="333"/>
      <c r="EE71" s="331"/>
      <c r="EF71" s="332"/>
      <c r="EG71" s="333"/>
      <c r="EH71" s="229"/>
      <c r="EI71" s="230"/>
      <c r="EJ71" s="231"/>
      <c r="EK71" s="229"/>
      <c r="EL71" s="230"/>
      <c r="EM71" s="231"/>
      <c r="EN71" s="244"/>
      <c r="EO71" s="269" t="str">
        <f t="shared" si="44"/>
        <v/>
      </c>
      <c r="EP71" s="444" t="s">
        <v>1247</v>
      </c>
      <c r="EQ71" s="360" t="str">
        <f t="shared" si="200"/>
        <v/>
      </c>
      <c r="ER71" s="360" t="str">
        <f t="shared" si="201"/>
        <v/>
      </c>
      <c r="ES71" s="360" t="str">
        <f t="shared" si="202"/>
        <v/>
      </c>
      <c r="ET71" s="360" t="str">
        <f t="shared" si="203"/>
        <v/>
      </c>
      <c r="EU71" s="360" t="str">
        <f t="shared" si="204"/>
        <v/>
      </c>
      <c r="EV71" s="360" t="str">
        <f t="shared" si="205"/>
        <v/>
      </c>
      <c r="EW71" s="360" t="str">
        <f t="shared" si="206"/>
        <v/>
      </c>
      <c r="EX71" s="360" t="str">
        <f t="shared" si="207"/>
        <v/>
      </c>
      <c r="EY71" s="360" t="str">
        <f t="shared" si="208"/>
        <v/>
      </c>
      <c r="EZ71" s="360" t="str">
        <f t="shared" si="209"/>
        <v/>
      </c>
      <c r="FA71" s="360" t="str">
        <f t="shared" si="210"/>
        <v/>
      </c>
      <c r="FB71" s="360" t="str">
        <f t="shared" si="211"/>
        <v/>
      </c>
      <c r="FC71" s="360" t="str">
        <f t="shared" si="212"/>
        <v/>
      </c>
      <c r="FD71" s="360" t="str">
        <f t="shared" si="213"/>
        <v/>
      </c>
      <c r="FE71" s="360" t="str">
        <f t="shared" si="214"/>
        <v/>
      </c>
      <c r="FF71" s="360" t="str">
        <f t="shared" si="215"/>
        <v/>
      </c>
      <c r="FG71" s="360" t="str">
        <f t="shared" si="216"/>
        <v/>
      </c>
      <c r="FH71" s="360" t="str">
        <f t="shared" si="217"/>
        <v/>
      </c>
      <c r="FI71" s="360" t="str">
        <f t="shared" si="218"/>
        <v/>
      </c>
      <c r="FJ71" s="360">
        <f t="shared" si="219"/>
        <v>22</v>
      </c>
      <c r="FK71" s="360" t="str">
        <f t="shared" si="220"/>
        <v/>
      </c>
      <c r="FL71" s="360">
        <f t="shared" si="221"/>
        <v>12</v>
      </c>
      <c r="FM71" s="360">
        <f t="shared" si="222"/>
        <v>13</v>
      </c>
      <c r="FN71" s="360">
        <f t="shared" si="223"/>
        <v>11</v>
      </c>
      <c r="FO71" s="360">
        <f t="shared" si="224"/>
        <v>14</v>
      </c>
      <c r="FP71" s="360">
        <f t="shared" si="225"/>
        <v>14</v>
      </c>
      <c r="FQ71" s="360">
        <f t="shared" si="226"/>
        <v>14</v>
      </c>
      <c r="FR71" s="360">
        <f t="shared" si="227"/>
        <v>14</v>
      </c>
      <c r="FS71" s="360" t="str">
        <f t="shared" si="228"/>
        <v/>
      </c>
      <c r="FT71" s="360" t="str">
        <f t="shared" si="45"/>
        <v/>
      </c>
      <c r="FU71" s="360" t="str">
        <f t="shared" si="229"/>
        <v/>
      </c>
      <c r="FV71" s="360" t="str">
        <f t="shared" si="230"/>
        <v/>
      </c>
      <c r="FW71" s="360" t="str">
        <f t="shared" si="231"/>
        <v/>
      </c>
      <c r="FX71" s="360" t="str">
        <f t="shared" si="232"/>
        <v/>
      </c>
      <c r="FY71" s="360" t="str">
        <f t="shared" si="233"/>
        <v/>
      </c>
      <c r="FZ71" s="360" t="str">
        <f t="shared" si="234"/>
        <v/>
      </c>
      <c r="GA71" s="360" t="str">
        <f t="shared" si="235"/>
        <v/>
      </c>
      <c r="GB71" s="360" t="str">
        <f t="shared" si="236"/>
        <v/>
      </c>
      <c r="GC71" s="360" t="str">
        <f t="shared" si="237"/>
        <v/>
      </c>
      <c r="GD71" s="360" t="str">
        <f t="shared" si="238"/>
        <v/>
      </c>
      <c r="GE71" s="360" t="str">
        <f t="shared" si="239"/>
        <v/>
      </c>
      <c r="GF71" s="360" t="str">
        <f t="shared" si="240"/>
        <v/>
      </c>
      <c r="GG71" s="360" t="str">
        <f t="shared" si="241"/>
        <v/>
      </c>
      <c r="GH71" s="360" t="str">
        <f t="shared" si="242"/>
        <v/>
      </c>
      <c r="GI71" s="360" t="str">
        <f t="shared" si="243"/>
        <v/>
      </c>
      <c r="GJ71" s="360" t="str">
        <f t="shared" si="244"/>
        <v/>
      </c>
      <c r="GK71" s="444" t="s">
        <v>1247</v>
      </c>
      <c r="GL71" s="361" t="str">
        <f t="shared" si="46"/>
        <v>-</v>
      </c>
      <c r="GM71" s="361" t="str">
        <f t="shared" si="47"/>
        <v>-</v>
      </c>
      <c r="GN71" s="361" t="str">
        <f t="shared" si="48"/>
        <v>-</v>
      </c>
      <c r="GO71" s="361" t="str">
        <f t="shared" si="49"/>
        <v>-</v>
      </c>
      <c r="GP71" s="361" t="str">
        <f t="shared" si="50"/>
        <v>-</v>
      </c>
      <c r="GQ71" s="361" t="str">
        <f t="shared" si="51"/>
        <v>-</v>
      </c>
      <c r="GR71" s="361" t="str">
        <f t="shared" si="52"/>
        <v>-</v>
      </c>
      <c r="GS71" s="361" t="str">
        <f t="shared" si="53"/>
        <v>-</v>
      </c>
      <c r="GT71" s="361" t="str">
        <f t="shared" si="54"/>
        <v>-</v>
      </c>
      <c r="GU71" s="361" t="str">
        <f t="shared" si="55"/>
        <v>-</v>
      </c>
      <c r="GV71" s="361" t="str">
        <f t="shared" si="56"/>
        <v>-</v>
      </c>
      <c r="GW71" s="361" t="str">
        <f t="shared" si="57"/>
        <v>-</v>
      </c>
      <c r="GX71" s="361" t="str">
        <f t="shared" si="58"/>
        <v>-</v>
      </c>
      <c r="GY71" s="361" t="str">
        <f t="shared" si="59"/>
        <v>-</v>
      </c>
      <c r="GZ71" s="361" t="str">
        <f t="shared" si="60"/>
        <v>-</v>
      </c>
      <c r="HA71" s="361" t="str">
        <f t="shared" si="61"/>
        <v>-</v>
      </c>
      <c r="HB71" s="361" t="str">
        <f t="shared" si="62"/>
        <v>-</v>
      </c>
      <c r="HC71" s="361" t="str">
        <f t="shared" si="63"/>
        <v>-</v>
      </c>
      <c r="HD71" s="361" t="str">
        <f t="shared" si="64"/>
        <v>-</v>
      </c>
      <c r="HE71" s="361" t="str">
        <f t="shared" si="65"/>
        <v>ss11</v>
      </c>
      <c r="HF71" s="361" t="str">
        <f t="shared" si="66"/>
        <v>-</v>
      </c>
      <c r="HG71" s="361" t="str">
        <f t="shared" si="67"/>
        <v>ss11</v>
      </c>
      <c r="HH71" s="361" t="str">
        <f t="shared" si="68"/>
        <v>ss11</v>
      </c>
      <c r="HI71" s="361" t="str">
        <f t="shared" si="69"/>
        <v>ss11</v>
      </c>
      <c r="HJ71" s="361" t="str">
        <f t="shared" si="70"/>
        <v>ss11</v>
      </c>
      <c r="HK71" s="361" t="str">
        <f t="shared" si="71"/>
        <v>ss11</v>
      </c>
      <c r="HL71" s="361" t="str">
        <f t="shared" si="72"/>
        <v>ss11</v>
      </c>
      <c r="HM71" s="361" t="str">
        <f t="shared" si="73"/>
        <v>ss11</v>
      </c>
      <c r="HN71" s="361" t="str">
        <f t="shared" si="74"/>
        <v>-</v>
      </c>
      <c r="HO71" s="361" t="str">
        <f t="shared" si="75"/>
        <v>-</v>
      </c>
      <c r="HP71" s="361" t="str">
        <f t="shared" si="76"/>
        <v>-</v>
      </c>
      <c r="HQ71" s="361" t="str">
        <f t="shared" si="77"/>
        <v>-</v>
      </c>
      <c r="HR71" s="361" t="str">
        <f t="shared" si="78"/>
        <v>-</v>
      </c>
      <c r="HS71" s="361" t="str">
        <f t="shared" si="79"/>
        <v>-</v>
      </c>
      <c r="HT71" s="361" t="str">
        <f t="shared" si="80"/>
        <v>-</v>
      </c>
      <c r="HU71" s="361" t="str">
        <f t="shared" si="81"/>
        <v>-</v>
      </c>
      <c r="HV71" s="361" t="str">
        <f t="shared" si="82"/>
        <v>-</v>
      </c>
      <c r="HW71" s="361" t="str">
        <f t="shared" si="83"/>
        <v>-</v>
      </c>
      <c r="HX71" s="361" t="str">
        <f t="shared" si="84"/>
        <v>-</v>
      </c>
      <c r="HY71" s="361" t="str">
        <f t="shared" si="85"/>
        <v>-</v>
      </c>
      <c r="HZ71" s="361" t="str">
        <f t="shared" si="86"/>
        <v>-</v>
      </c>
      <c r="IA71" s="361" t="str">
        <f t="shared" si="87"/>
        <v>-</v>
      </c>
      <c r="IB71" s="361" t="str">
        <f t="shared" si="88"/>
        <v>-</v>
      </c>
      <c r="IC71" s="361" t="str">
        <f t="shared" si="89"/>
        <v>-</v>
      </c>
      <c r="ID71" s="361" t="str">
        <f t="shared" si="90"/>
        <v>-</v>
      </c>
      <c r="IE71" s="361" t="str">
        <f t="shared" si="91"/>
        <v>-</v>
      </c>
      <c r="IF71" s="444" t="s">
        <v>1247</v>
      </c>
      <c r="IG71" s="56" t="str">
        <f t="shared" si="245"/>
        <v>-</v>
      </c>
      <c r="IH71" s="56" t="str">
        <f t="shared" si="246"/>
        <v>-</v>
      </c>
      <c r="II71" s="56" t="str">
        <f t="shared" si="247"/>
        <v>-</v>
      </c>
      <c r="IJ71" s="56" t="str">
        <f t="shared" si="248"/>
        <v>-</v>
      </c>
      <c r="IK71" s="56" t="str">
        <f t="shared" si="92"/>
        <v>-</v>
      </c>
      <c r="IL71" s="56" t="str">
        <f t="shared" si="93"/>
        <v>-</v>
      </c>
      <c r="IM71" s="56" t="str">
        <f t="shared" si="94"/>
        <v>-</v>
      </c>
      <c r="IN71" s="56" t="str">
        <f t="shared" si="95"/>
        <v>-</v>
      </c>
      <c r="IO71" s="56" t="str">
        <f t="shared" si="96"/>
        <v>-</v>
      </c>
      <c r="IP71" s="56" t="str">
        <f t="shared" si="97"/>
        <v>-</v>
      </c>
      <c r="IQ71" s="56" t="str">
        <f t="shared" si="98"/>
        <v>-</v>
      </c>
      <c r="IR71" s="56" t="str">
        <f t="shared" si="99"/>
        <v>-</v>
      </c>
      <c r="IS71" s="56" t="str">
        <f t="shared" si="100"/>
        <v>-</v>
      </c>
      <c r="IT71" s="56" t="str">
        <f t="shared" si="101"/>
        <v>-</v>
      </c>
      <c r="IU71" s="56" t="str">
        <f t="shared" si="102"/>
        <v>-</v>
      </c>
      <c r="IV71" s="56" t="str">
        <f t="shared" si="103"/>
        <v>-</v>
      </c>
      <c r="IW71" s="56" t="str">
        <f t="shared" si="104"/>
        <v>-</v>
      </c>
      <c r="IX71" s="56" t="str">
        <f t="shared" si="105"/>
        <v>-</v>
      </c>
      <c r="IY71" s="56" t="str">
        <f t="shared" si="106"/>
        <v>-</v>
      </c>
      <c r="IZ71" s="56">
        <f t="shared" si="107"/>
        <v>2.0000000000000001E-4</v>
      </c>
      <c r="JA71" s="56" t="str">
        <f t="shared" si="108"/>
        <v>-</v>
      </c>
      <c r="JB71" s="56">
        <f t="shared" si="109"/>
        <v>9.9999999999999995E-7</v>
      </c>
      <c r="JC71" s="56">
        <f t="shared" si="110"/>
        <v>9.9999999999999995E-8</v>
      </c>
      <c r="JD71" s="56">
        <f t="shared" si="111"/>
        <v>9.9999999999999995E-7</v>
      </c>
      <c r="JE71" s="56">
        <f t="shared" si="112"/>
        <v>2.9999999999999997E-4</v>
      </c>
      <c r="JF71" s="56">
        <f t="shared" si="113"/>
        <v>2.9999999999999997E-4</v>
      </c>
      <c r="JG71" s="56">
        <f t="shared" si="114"/>
        <v>1E-4</v>
      </c>
      <c r="JH71" s="56">
        <f t="shared" si="115"/>
        <v>1E-4</v>
      </c>
      <c r="JI71" s="56" t="str">
        <f t="shared" si="116"/>
        <v>-</v>
      </c>
      <c r="JJ71" s="56" t="str">
        <f t="shared" si="117"/>
        <v>-</v>
      </c>
      <c r="JK71" s="56" t="str">
        <f t="shared" si="118"/>
        <v>-</v>
      </c>
      <c r="JL71" s="56" t="str">
        <f t="shared" si="119"/>
        <v>-</v>
      </c>
      <c r="JM71" s="56" t="str">
        <f t="shared" si="120"/>
        <v>-</v>
      </c>
      <c r="JN71" s="56" t="str">
        <f t="shared" si="121"/>
        <v>-</v>
      </c>
      <c r="JO71" s="56" t="str">
        <f t="shared" si="122"/>
        <v>-</v>
      </c>
      <c r="JP71" s="56" t="str">
        <f t="shared" si="123"/>
        <v>-</v>
      </c>
      <c r="JQ71" s="56" t="str">
        <f t="shared" si="124"/>
        <v>-</v>
      </c>
      <c r="JR71" s="56" t="str">
        <f t="shared" si="125"/>
        <v>-</v>
      </c>
      <c r="JS71" s="56" t="str">
        <f t="shared" si="126"/>
        <v>-</v>
      </c>
      <c r="JT71" s="56" t="str">
        <f t="shared" si="127"/>
        <v>-</v>
      </c>
      <c r="JU71" s="56" t="str">
        <f t="shared" si="128"/>
        <v>-</v>
      </c>
      <c r="JV71" s="56" t="str">
        <f t="shared" si="129"/>
        <v>-</v>
      </c>
      <c r="JW71" s="56" t="str">
        <f t="shared" si="130"/>
        <v>-</v>
      </c>
      <c r="JX71" s="56" t="str">
        <f t="shared" si="131"/>
        <v>-</v>
      </c>
      <c r="JY71" s="56" t="str">
        <f t="shared" si="132"/>
        <v>-</v>
      </c>
      <c r="JZ71" s="56" t="str">
        <f t="shared" si="133"/>
        <v>-</v>
      </c>
      <c r="KA71" s="444" t="s">
        <v>1247</v>
      </c>
      <c r="KB71" s="360">
        <f>IF(ISNUMBER(INDEX($EQ$15:$GK$521,$B71,EO$11)),MAX(KB$14:KB70)+1,0)</f>
        <v>0</v>
      </c>
      <c r="KC71" s="360" t="str">
        <f t="shared" si="249"/>
        <v/>
      </c>
      <c r="KD71" s="373" t="s">
        <v>2</v>
      </c>
      <c r="KE71" s="391" t="str">
        <f t="shared" si="259"/>
        <v/>
      </c>
      <c r="KF71" s="302" t="str">
        <f t="shared" si="260"/>
        <v/>
      </c>
      <c r="KG71" s="69"/>
      <c r="KH71" s="391" t="str">
        <f t="shared" si="261"/>
        <v/>
      </c>
      <c r="KI71" s="302" t="str">
        <f t="shared" si="262"/>
        <v/>
      </c>
      <c r="KJ71" s="69"/>
      <c r="KK71" s="391" t="str">
        <f t="shared" si="263"/>
        <v/>
      </c>
      <c r="KL71" s="302" t="str">
        <f t="shared" si="264"/>
        <v/>
      </c>
      <c r="KM71" s="69"/>
      <c r="KN71" s="391" t="str">
        <f t="shared" si="265"/>
        <v/>
      </c>
      <c r="KO71" s="302" t="str">
        <f t="shared" si="266"/>
        <v/>
      </c>
      <c r="KP71" s="69"/>
      <c r="KQ71" s="391" t="str">
        <f t="shared" si="267"/>
        <v/>
      </c>
      <c r="KR71" s="302" t="str">
        <f t="shared" si="143"/>
        <v/>
      </c>
      <c r="KS71" s="69"/>
      <c r="KT71" s="391" t="str">
        <f t="shared" si="268"/>
        <v/>
      </c>
      <c r="KU71" s="302" t="str">
        <f t="shared" si="145"/>
        <v/>
      </c>
      <c r="KV71" s="69"/>
      <c r="KW71" s="391" t="str">
        <f t="shared" si="269"/>
        <v/>
      </c>
      <c r="KX71" s="302" t="str">
        <f t="shared" si="147"/>
        <v/>
      </c>
      <c r="KY71" s="69"/>
      <c r="KZ71" s="283" t="str">
        <f t="shared" si="148"/>
        <v/>
      </c>
      <c r="LA71" s="26"/>
      <c r="LB71" s="241"/>
      <c r="LC71" s="306"/>
      <c r="LD71" s="306"/>
      <c r="LE71" s="306"/>
      <c r="LF71" s="306"/>
      <c r="LG71" s="305" t="s">
        <v>1232</v>
      </c>
      <c r="LH71" s="173" t="s">
        <v>446</v>
      </c>
      <c r="LI71" s="305"/>
      <c r="LJ71" s="305"/>
      <c r="LK71" s="305"/>
      <c r="LL71" s="305"/>
      <c r="LM71" s="305"/>
      <c r="LN71" s="63"/>
      <c r="LO71" s="251">
        <f t="shared" si="149"/>
        <v>0</v>
      </c>
      <c r="LP71" s="251">
        <f t="shared" si="150"/>
        <v>0</v>
      </c>
      <c r="LQ71" s="251">
        <f t="shared" si="151"/>
        <v>0</v>
      </c>
      <c r="LR71" s="251">
        <f t="shared" si="152"/>
        <v>0</v>
      </c>
      <c r="LS71" s="251">
        <f t="shared" si="153"/>
        <v>0</v>
      </c>
      <c r="LT71" s="251">
        <f t="shared" si="154"/>
        <v>57</v>
      </c>
      <c r="LU71" s="251">
        <f t="shared" si="155"/>
        <v>57</v>
      </c>
      <c r="LV71" s="251">
        <f t="shared" si="156"/>
        <v>0</v>
      </c>
      <c r="LW71" s="251">
        <f t="shared" si="157"/>
        <v>0</v>
      </c>
      <c r="LX71" s="251">
        <f t="shared" si="158"/>
        <v>0</v>
      </c>
      <c r="LY71" s="251">
        <f t="shared" si="159"/>
        <v>0</v>
      </c>
      <c r="LZ71" s="251">
        <f t="shared" si="160"/>
        <v>0</v>
      </c>
      <c r="MA71" s="63">
        <f t="shared" si="161"/>
        <v>2</v>
      </c>
      <c r="MB71" s="63">
        <f t="shared" si="162"/>
        <v>0</v>
      </c>
      <c r="MC71" s="63">
        <f t="shared" si="251"/>
        <v>57</v>
      </c>
      <c r="MD71" s="63">
        <f t="shared" si="250"/>
        <v>26</v>
      </c>
      <c r="ME71" s="63" t="str">
        <f t="shared" si="163"/>
        <v>MAW</v>
      </c>
      <c r="MF71" s="315">
        <f t="shared" si="164"/>
        <v>291</v>
      </c>
      <c r="MG71" s="315">
        <f>IF(ISNUMBER(MATCH(EO71,$ME$15:$ME$520,0)),0,MAX(MG$14:MG70)+1)</f>
        <v>0</v>
      </c>
      <c r="MH71" s="315" t="str">
        <f t="shared" si="165"/>
        <v/>
      </c>
      <c r="MI71" s="368" t="str">
        <f t="shared" si="270"/>
        <v/>
      </c>
      <c r="MJ71" s="67"/>
      <c r="MK71" s="243" t="str">
        <f t="shared" si="271"/>
        <v/>
      </c>
      <c r="ML71" s="457" t="s">
        <v>635</v>
      </c>
      <c r="MM71" s="316"/>
      <c r="MN71" s="26">
        <f>IF(IF(ISNUMBER(SEARCH("flopy",MP71))=TRUE,1,0)=1,MAX(MN$15:MN70)+1,"")</f>
        <v>46</v>
      </c>
      <c r="MO71" s="238"/>
      <c r="MP71" s="411" t="s">
        <v>1155</v>
      </c>
      <c r="MQ71" s="26">
        <f>IF(IF(ISNUMBER(SEARCH("flopy",MS71))=TRUE,1,0)=1,MAX(MQ$15:MQ70)+1,"")</f>
        <v>53</v>
      </c>
      <c r="MR71" s="238"/>
      <c r="MS71" s="411" t="s">
        <v>1002</v>
      </c>
      <c r="MT71" s="59"/>
      <c r="MU71" s="26" t="str">
        <f>IF(IF(ISNUMBER(SEARCH("flopy",MW71))=TRUE,1,0)=1,MAX(MU$15:MU70)+1,"")</f>
        <v/>
      </c>
      <c r="MV71" s="238"/>
      <c r="MW71" s="59"/>
      <c r="MX71" s="59"/>
      <c r="MY71" s="59"/>
      <c r="MZ71" s="59"/>
      <c r="NA71" s="59"/>
      <c r="NB71" s="26" t="s">
        <v>2</v>
      </c>
      <c r="NC71" s="59"/>
      <c r="ND71" s="59"/>
      <c r="NE71" s="59"/>
      <c r="NF71" s="59"/>
      <c r="NG71" s="59"/>
      <c r="NH71" s="59"/>
      <c r="NI71" s="59"/>
      <c r="NJ71" s="59"/>
      <c r="NK71" s="26" t="s">
        <v>2</v>
      </c>
      <c r="NL71" s="453" t="s">
        <v>17</v>
      </c>
      <c r="NM71" s="307" t="s">
        <v>2</v>
      </c>
      <c r="NN71" s="59"/>
      <c r="NO71" s="203"/>
      <c r="NP71" s="203"/>
      <c r="NQ71" s="203"/>
      <c r="NR71" s="18"/>
      <c r="NS71" s="18"/>
      <c r="NT71" s="18"/>
      <c r="NU71" s="18"/>
      <c r="NV71" s="18"/>
      <c r="NW71" s="18"/>
      <c r="NX71" s="18"/>
      <c r="NY71" s="18"/>
      <c r="NZ71" s="18"/>
      <c r="OA71" s="18"/>
      <c r="OB71" s="18"/>
      <c r="OC71" s="18"/>
      <c r="OD71" s="81"/>
      <c r="OE71" s="163"/>
      <c r="OF71" s="90"/>
      <c r="OG71" s="90"/>
      <c r="OH71" s="90"/>
      <c r="OI71" s="90"/>
      <c r="OJ71" s="171"/>
      <c r="OK71" s="163"/>
      <c r="OL71" s="117"/>
      <c r="OM71" s="163"/>
      <c r="ON71" s="117"/>
      <c r="OO71" s="90"/>
      <c r="OP71" s="90"/>
      <c r="OQ71" s="117"/>
      <c r="OR71" s="90"/>
      <c r="OS71" s="90"/>
      <c r="OT71" s="90"/>
      <c r="OU71" s="143" t="str">
        <f t="shared" si="272"/>
        <v/>
      </c>
      <c r="OV71" s="143" t="str">
        <f t="shared" si="275"/>
        <v/>
      </c>
      <c r="OW71" s="143" t="str">
        <f t="shared" si="276"/>
        <v/>
      </c>
      <c r="OX71" s="143" t="str">
        <f t="shared" si="277"/>
        <v/>
      </c>
      <c r="OY71" s="81"/>
      <c r="OZ71" s="59"/>
      <c r="PA71" s="251" t="str">
        <f t="shared" si="168"/>
        <v/>
      </c>
      <c r="PB71" s="251" t="str">
        <f t="shared" si="169"/>
        <v/>
      </c>
      <c r="PC71" s="251" t="str">
        <f t="shared" si="170"/>
        <v/>
      </c>
      <c r="PD71" s="251" t="str">
        <f t="shared" si="171"/>
        <v/>
      </c>
      <c r="PE71" s="251" t="str">
        <f t="shared" si="172"/>
        <v/>
      </c>
      <c r="PF71" s="251" t="str">
        <f t="shared" si="173"/>
        <v/>
      </c>
      <c r="PG71" s="251" t="str">
        <f t="shared" si="174"/>
        <v/>
      </c>
      <c r="PH71" s="251" t="str">
        <f t="shared" si="175"/>
        <v/>
      </c>
      <c r="PI71" s="251" t="str">
        <f t="shared" si="176"/>
        <v/>
      </c>
      <c r="PJ71" s="251" t="str">
        <f t="shared" si="177"/>
        <v/>
      </c>
      <c r="PK71" s="251" t="str">
        <f t="shared" si="178"/>
        <v/>
      </c>
      <c r="PL71" s="251" t="str">
        <f t="shared" si="179"/>
        <v/>
      </c>
      <c r="PM71" s="251" t="str">
        <f t="shared" si="180"/>
        <v/>
      </c>
      <c r="PN71" s="251" t="str">
        <f t="shared" si="181"/>
        <v/>
      </c>
      <c r="PO71" s="251" t="str">
        <f t="shared" si="182"/>
        <v/>
      </c>
      <c r="PP71" s="251" t="str">
        <f t="shared" si="183"/>
        <v/>
      </c>
      <c r="PQ71" s="251" t="str">
        <f t="shared" si="184"/>
        <v/>
      </c>
      <c r="PR71" s="251" t="str">
        <f t="shared" si="185"/>
        <v/>
      </c>
      <c r="PS71" s="251" t="str">
        <f t="shared" si="186"/>
        <v/>
      </c>
      <c r="PT71" s="251" t="str">
        <f t="shared" si="187"/>
        <v/>
      </c>
      <c r="PU71" s="251" t="str">
        <f t="shared" si="188"/>
        <v/>
      </c>
      <c r="PV71" s="251" t="str">
        <f t="shared" si="189"/>
        <v/>
      </c>
      <c r="PW71" s="251" t="str">
        <f t="shared" si="190"/>
        <v/>
      </c>
      <c r="PX71" s="251" t="str">
        <f t="shared" si="191"/>
        <v/>
      </c>
      <c r="PY71" s="251" t="str">
        <f t="shared" si="192"/>
        <v/>
      </c>
      <c r="PZ71" s="251" t="str">
        <f t="shared" si="193"/>
        <v/>
      </c>
      <c r="QA71" s="251" t="str">
        <f t="shared" si="194"/>
        <v>MAW</v>
      </c>
      <c r="QB71" s="251" t="str">
        <f t="shared" si="195"/>
        <v>MAW</v>
      </c>
      <c r="QC71" s="251" t="str">
        <f t="shared" si="196"/>
        <v>MAW</v>
      </c>
      <c r="QD71" s="251" t="str">
        <f t="shared" si="197"/>
        <v/>
      </c>
      <c r="QE71" s="251" t="str">
        <f t="shared" si="198"/>
        <v/>
      </c>
      <c r="QF71" s="63">
        <f t="shared" si="199"/>
        <v>2</v>
      </c>
      <c r="QG71" s="26" t="s">
        <v>2</v>
      </c>
      <c r="QH71" s="59"/>
      <c r="QI71" s="59"/>
      <c r="QJ71" s="59"/>
      <c r="QK71" s="59"/>
      <c r="QL71" s="59"/>
      <c r="QM71" s="59"/>
      <c r="QN71" s="59"/>
    </row>
    <row r="72" spans="1:456" ht="6" customHeight="1" x14ac:dyDescent="0.25">
      <c r="A72" s="68"/>
      <c r="B72" s="447">
        <f t="shared" si="43"/>
        <v>58</v>
      </c>
      <c r="C72" s="73" t="s">
        <v>441</v>
      </c>
      <c r="D72" s="339" t="s">
        <v>857</v>
      </c>
      <c r="E72" s="59"/>
      <c r="F72" s="229"/>
      <c r="G72" s="295" t="s">
        <v>604</v>
      </c>
      <c r="H72" s="295" t="s">
        <v>2</v>
      </c>
      <c r="I72" s="229"/>
      <c r="J72" s="295"/>
      <c r="K72" s="295"/>
      <c r="L72" s="229"/>
      <c r="M72" s="295" t="s">
        <v>31</v>
      </c>
      <c r="N72" s="295">
        <v>1</v>
      </c>
      <c r="O72" s="229"/>
      <c r="P72" s="295" t="s">
        <v>110</v>
      </c>
      <c r="Q72" s="295">
        <v>0</v>
      </c>
      <c r="R72" s="229"/>
      <c r="S72" s="230"/>
      <c r="T72" s="231"/>
      <c r="U72" s="229"/>
      <c r="V72" s="230"/>
      <c r="W72" s="231"/>
      <c r="X72" s="229"/>
      <c r="Y72" s="230"/>
      <c r="Z72" s="231"/>
      <c r="AA72" s="229"/>
      <c r="AB72" s="295" t="s">
        <v>166</v>
      </c>
      <c r="AC72" s="295">
        <v>2</v>
      </c>
      <c r="AD72" s="229"/>
      <c r="AE72" s="295"/>
      <c r="AF72" s="295"/>
      <c r="AG72" s="229"/>
      <c r="AH72" s="295"/>
      <c r="AI72" s="295"/>
      <c r="AJ72" s="229"/>
      <c r="AK72" s="295"/>
      <c r="AL72" s="295"/>
      <c r="AM72" s="229"/>
      <c r="AN72" s="295"/>
      <c r="AO72" s="295"/>
      <c r="AP72" s="243"/>
      <c r="AQ72" s="295"/>
      <c r="AR72" s="290"/>
      <c r="AS72" s="243"/>
      <c r="AT72" s="295"/>
      <c r="AU72" s="290"/>
      <c r="AV72" s="229"/>
      <c r="AW72" s="230"/>
      <c r="AX72" s="231"/>
      <c r="AY72" s="229"/>
      <c r="AZ72" s="230"/>
      <c r="BA72" s="231"/>
      <c r="BB72" s="229"/>
      <c r="BC72" s="230"/>
      <c r="BD72" s="231"/>
      <c r="BE72" s="229"/>
      <c r="BF72" s="295"/>
      <c r="BG72" s="295"/>
      <c r="BH72" s="229"/>
      <c r="BI72" s="295"/>
      <c r="BJ72" s="295"/>
      <c r="BK72" s="243"/>
      <c r="BL72" s="295"/>
      <c r="BM72" s="429"/>
      <c r="BN72" s="243"/>
      <c r="BO72" s="295"/>
      <c r="BP72" s="429"/>
      <c r="BQ72" s="229"/>
      <c r="BR72" s="295"/>
      <c r="BS72" s="295"/>
      <c r="BT72" s="243"/>
      <c r="BU72" s="295"/>
      <c r="BV72" s="290"/>
      <c r="BW72" s="243"/>
      <c r="BX72" s="295"/>
      <c r="BY72" s="290"/>
      <c r="BZ72" s="229"/>
      <c r="CA72" s="230" t="s">
        <v>897</v>
      </c>
      <c r="CB72" s="231">
        <v>110</v>
      </c>
      <c r="CC72" s="229"/>
      <c r="CD72" s="230"/>
      <c r="CE72" s="231"/>
      <c r="CF72" s="331"/>
      <c r="CG72" s="230"/>
      <c r="CH72" s="354"/>
      <c r="CI72" s="229"/>
      <c r="CJ72" s="230"/>
      <c r="CK72" s="354"/>
      <c r="CL72" s="243"/>
      <c r="CM72" s="230"/>
      <c r="CN72" s="354"/>
      <c r="CO72" s="243"/>
      <c r="CP72" s="295"/>
      <c r="CQ72" s="429"/>
      <c r="CR72" s="331"/>
      <c r="CS72" s="332"/>
      <c r="CT72" s="333"/>
      <c r="CU72" s="229"/>
      <c r="CV72" s="230"/>
      <c r="CW72" s="231"/>
      <c r="CX72" s="331"/>
      <c r="CY72" s="332"/>
      <c r="CZ72" s="333"/>
      <c r="DA72" s="331"/>
      <c r="DB72" s="332"/>
      <c r="DC72" s="333"/>
      <c r="DD72" s="331"/>
      <c r="DE72" s="332"/>
      <c r="DF72" s="333"/>
      <c r="DG72" s="331"/>
      <c r="DH72" s="332"/>
      <c r="DI72" s="333"/>
      <c r="DJ72" s="229"/>
      <c r="DK72" s="230" t="s">
        <v>19</v>
      </c>
      <c r="DL72" s="231">
        <v>1.0000000000000001E-5</v>
      </c>
      <c r="DM72" s="229"/>
      <c r="DN72" s="230"/>
      <c r="DO72" s="231"/>
      <c r="DP72" s="331"/>
      <c r="DQ72" s="332"/>
      <c r="DR72" s="333"/>
      <c r="DS72" s="331"/>
      <c r="DT72" s="332"/>
      <c r="DU72" s="333"/>
      <c r="DV72" s="331"/>
      <c r="DW72" s="332"/>
      <c r="DX72" s="333"/>
      <c r="DY72" s="331"/>
      <c r="DZ72" s="332"/>
      <c r="EA72" s="333"/>
      <c r="EB72" s="331"/>
      <c r="EC72" s="332"/>
      <c r="ED72" s="333"/>
      <c r="EE72" s="331"/>
      <c r="EF72" s="332"/>
      <c r="EG72" s="333"/>
      <c r="EH72" s="229"/>
      <c r="EI72" s="230"/>
      <c r="EJ72" s="231"/>
      <c r="EK72" s="229"/>
      <c r="EL72" s="230"/>
      <c r="EM72" s="231"/>
      <c r="EN72" s="244"/>
      <c r="EO72" s="269" t="str">
        <f t="shared" si="44"/>
        <v/>
      </c>
      <c r="EP72" s="444" t="s">
        <v>1247</v>
      </c>
      <c r="EQ72" s="360" t="str">
        <f t="shared" si="200"/>
        <v/>
      </c>
      <c r="ER72" s="360" t="str">
        <f t="shared" si="201"/>
        <v/>
      </c>
      <c r="ES72" s="360" t="str">
        <f t="shared" si="202"/>
        <v/>
      </c>
      <c r="ET72" s="360" t="str">
        <f t="shared" si="203"/>
        <v/>
      </c>
      <c r="EU72" s="360" t="str">
        <f t="shared" si="204"/>
        <v/>
      </c>
      <c r="EV72" s="360" t="str">
        <f t="shared" si="205"/>
        <v/>
      </c>
      <c r="EW72" s="360" t="str">
        <f t="shared" si="206"/>
        <v/>
      </c>
      <c r="EX72" s="360" t="str">
        <f t="shared" si="207"/>
        <v/>
      </c>
      <c r="EY72" s="360" t="str">
        <f t="shared" si="208"/>
        <v/>
      </c>
      <c r="EZ72" s="360" t="str">
        <f t="shared" si="209"/>
        <v/>
      </c>
      <c r="FA72" s="360" t="str">
        <f t="shared" si="210"/>
        <v/>
      </c>
      <c r="FB72" s="360" t="str">
        <f t="shared" si="211"/>
        <v/>
      </c>
      <c r="FC72" s="360" t="str">
        <f t="shared" si="212"/>
        <v/>
      </c>
      <c r="FD72" s="360" t="str">
        <f t="shared" si="213"/>
        <v/>
      </c>
      <c r="FE72" s="360" t="str">
        <f t="shared" si="214"/>
        <v/>
      </c>
      <c r="FF72" s="360" t="str">
        <f t="shared" si="215"/>
        <v/>
      </c>
      <c r="FG72" s="360" t="str">
        <f t="shared" si="216"/>
        <v/>
      </c>
      <c r="FH72" s="360" t="str">
        <f t="shared" si="217"/>
        <v/>
      </c>
      <c r="FI72" s="360" t="str">
        <f t="shared" si="218"/>
        <v/>
      </c>
      <c r="FJ72" s="360" t="str">
        <f t="shared" si="219"/>
        <v/>
      </c>
      <c r="FK72" s="360" t="str">
        <f t="shared" si="220"/>
        <v/>
      </c>
      <c r="FL72" s="360" t="str">
        <f t="shared" si="221"/>
        <v/>
      </c>
      <c r="FM72" s="360" t="str">
        <f t="shared" si="222"/>
        <v/>
      </c>
      <c r="FN72" s="360" t="str">
        <f t="shared" si="223"/>
        <v/>
      </c>
      <c r="FO72" s="360" t="str">
        <f t="shared" si="224"/>
        <v/>
      </c>
      <c r="FP72" s="360" t="str">
        <f t="shared" si="225"/>
        <v/>
      </c>
      <c r="FQ72" s="360" t="str">
        <f t="shared" si="226"/>
        <v/>
      </c>
      <c r="FR72" s="360" t="str">
        <f t="shared" si="227"/>
        <v/>
      </c>
      <c r="FS72" s="360" t="str">
        <f t="shared" si="228"/>
        <v/>
      </c>
      <c r="FT72" s="360" t="str">
        <f t="shared" si="45"/>
        <v/>
      </c>
      <c r="FU72" s="360" t="str">
        <f t="shared" si="229"/>
        <v/>
      </c>
      <c r="FV72" s="360" t="str">
        <f t="shared" si="230"/>
        <v/>
      </c>
      <c r="FW72" s="360" t="str">
        <f t="shared" si="231"/>
        <v/>
      </c>
      <c r="FX72" s="360" t="str">
        <f t="shared" si="232"/>
        <v/>
      </c>
      <c r="FY72" s="360" t="str">
        <f t="shared" si="233"/>
        <v/>
      </c>
      <c r="FZ72" s="360" t="str">
        <f t="shared" si="234"/>
        <v/>
      </c>
      <c r="GA72" s="360" t="str">
        <f t="shared" si="235"/>
        <v/>
      </c>
      <c r="GB72" s="360" t="str">
        <f t="shared" si="236"/>
        <v/>
      </c>
      <c r="GC72" s="360" t="str">
        <f t="shared" si="237"/>
        <v/>
      </c>
      <c r="GD72" s="360" t="str">
        <f t="shared" si="238"/>
        <v/>
      </c>
      <c r="GE72" s="360" t="str">
        <f t="shared" si="239"/>
        <v/>
      </c>
      <c r="GF72" s="360" t="str">
        <f t="shared" si="240"/>
        <v/>
      </c>
      <c r="GG72" s="360" t="str">
        <f t="shared" si="241"/>
        <v/>
      </c>
      <c r="GH72" s="360" t="str">
        <f t="shared" si="242"/>
        <v/>
      </c>
      <c r="GI72" s="360" t="str">
        <f t="shared" si="243"/>
        <v/>
      </c>
      <c r="GJ72" s="360" t="str">
        <f t="shared" si="244"/>
        <v/>
      </c>
      <c r="GK72" s="444" t="s">
        <v>1247</v>
      </c>
      <c r="GL72" s="361" t="str">
        <f t="shared" si="46"/>
        <v>-</v>
      </c>
      <c r="GM72" s="361" t="str">
        <f t="shared" si="47"/>
        <v>-</v>
      </c>
      <c r="GN72" s="361" t="str">
        <f t="shared" si="48"/>
        <v>-</v>
      </c>
      <c r="GO72" s="361" t="str">
        <f t="shared" si="49"/>
        <v>-</v>
      </c>
      <c r="GP72" s="361" t="str">
        <f t="shared" si="50"/>
        <v>-</v>
      </c>
      <c r="GQ72" s="361" t="str">
        <f t="shared" si="51"/>
        <v>-</v>
      </c>
      <c r="GR72" s="361" t="str">
        <f t="shared" si="52"/>
        <v>-</v>
      </c>
      <c r="GS72" s="361" t="str">
        <f t="shared" si="53"/>
        <v>-</v>
      </c>
      <c r="GT72" s="361" t="str">
        <f t="shared" si="54"/>
        <v>-</v>
      </c>
      <c r="GU72" s="361" t="str">
        <f t="shared" si="55"/>
        <v>-</v>
      </c>
      <c r="GV72" s="361" t="str">
        <f t="shared" si="56"/>
        <v>-</v>
      </c>
      <c r="GW72" s="361" t="str">
        <f t="shared" si="57"/>
        <v>-</v>
      </c>
      <c r="GX72" s="361" t="str">
        <f t="shared" si="58"/>
        <v>-</v>
      </c>
      <c r="GY72" s="361" t="str">
        <f t="shared" si="59"/>
        <v>-</v>
      </c>
      <c r="GZ72" s="361" t="str">
        <f t="shared" si="60"/>
        <v>-</v>
      </c>
      <c r="HA72" s="361" t="str">
        <f t="shared" si="61"/>
        <v>-</v>
      </c>
      <c r="HB72" s="361" t="str">
        <f t="shared" si="62"/>
        <v>-</v>
      </c>
      <c r="HC72" s="361" t="str">
        <f t="shared" si="63"/>
        <v>-</v>
      </c>
      <c r="HD72" s="361" t="str">
        <f t="shared" si="64"/>
        <v>-</v>
      </c>
      <c r="HE72" s="361" t="str">
        <f t="shared" si="65"/>
        <v>-</v>
      </c>
      <c r="HF72" s="361" t="str">
        <f t="shared" si="66"/>
        <v>-</v>
      </c>
      <c r="HG72" s="361" t="str">
        <f t="shared" si="67"/>
        <v>-</v>
      </c>
      <c r="HH72" s="361" t="str">
        <f t="shared" si="68"/>
        <v>-</v>
      </c>
      <c r="HI72" s="361" t="str">
        <f t="shared" si="69"/>
        <v>-</v>
      </c>
      <c r="HJ72" s="361" t="str">
        <f t="shared" si="70"/>
        <v>-</v>
      </c>
      <c r="HK72" s="361" t="str">
        <f t="shared" si="71"/>
        <v>-</v>
      </c>
      <c r="HL72" s="361" t="str">
        <f t="shared" si="72"/>
        <v>-</v>
      </c>
      <c r="HM72" s="361" t="str">
        <f t="shared" si="73"/>
        <v>-</v>
      </c>
      <c r="HN72" s="361" t="str">
        <f t="shared" si="74"/>
        <v>-</v>
      </c>
      <c r="HO72" s="361" t="str">
        <f t="shared" si="75"/>
        <v>-</v>
      </c>
      <c r="HP72" s="361" t="str">
        <f t="shared" si="76"/>
        <v>-</v>
      </c>
      <c r="HQ72" s="361" t="str">
        <f t="shared" si="77"/>
        <v>-</v>
      </c>
      <c r="HR72" s="361" t="str">
        <f t="shared" si="78"/>
        <v>-</v>
      </c>
      <c r="HS72" s="361" t="str">
        <f t="shared" si="79"/>
        <v>-</v>
      </c>
      <c r="HT72" s="361" t="str">
        <f t="shared" si="80"/>
        <v>-</v>
      </c>
      <c r="HU72" s="361" t="str">
        <f t="shared" si="81"/>
        <v>-</v>
      </c>
      <c r="HV72" s="361" t="str">
        <f t="shared" si="82"/>
        <v>-</v>
      </c>
      <c r="HW72" s="361" t="str">
        <f t="shared" si="83"/>
        <v>-</v>
      </c>
      <c r="HX72" s="361" t="str">
        <f t="shared" si="84"/>
        <v>-</v>
      </c>
      <c r="HY72" s="361" t="str">
        <f t="shared" si="85"/>
        <v>-</v>
      </c>
      <c r="HZ72" s="361" t="str">
        <f t="shared" si="86"/>
        <v>-</v>
      </c>
      <c r="IA72" s="361" t="str">
        <f t="shared" si="87"/>
        <v>-</v>
      </c>
      <c r="IB72" s="361" t="str">
        <f t="shared" si="88"/>
        <v>-</v>
      </c>
      <c r="IC72" s="361" t="str">
        <f t="shared" si="89"/>
        <v>-</v>
      </c>
      <c r="ID72" s="361" t="str">
        <f t="shared" si="90"/>
        <v>-</v>
      </c>
      <c r="IE72" s="361" t="str">
        <f t="shared" si="91"/>
        <v>-</v>
      </c>
      <c r="IF72" s="444" t="s">
        <v>1247</v>
      </c>
      <c r="IG72" s="56" t="str">
        <f t="shared" si="245"/>
        <v>-</v>
      </c>
      <c r="IH72" s="56" t="str">
        <f t="shared" si="246"/>
        <v>-</v>
      </c>
      <c r="II72" s="56" t="str">
        <f t="shared" si="247"/>
        <v>-</v>
      </c>
      <c r="IJ72" s="56" t="str">
        <f t="shared" si="248"/>
        <v>-</v>
      </c>
      <c r="IK72" s="56" t="str">
        <f t="shared" si="92"/>
        <v>-</v>
      </c>
      <c r="IL72" s="56" t="str">
        <f t="shared" si="93"/>
        <v>-</v>
      </c>
      <c r="IM72" s="56" t="str">
        <f t="shared" si="94"/>
        <v>-</v>
      </c>
      <c r="IN72" s="56" t="str">
        <f t="shared" si="95"/>
        <v>-</v>
      </c>
      <c r="IO72" s="56" t="str">
        <f t="shared" si="96"/>
        <v>-</v>
      </c>
      <c r="IP72" s="56" t="str">
        <f t="shared" si="97"/>
        <v>-</v>
      </c>
      <c r="IQ72" s="56" t="str">
        <f t="shared" si="98"/>
        <v>-</v>
      </c>
      <c r="IR72" s="56" t="str">
        <f t="shared" si="99"/>
        <v>-</v>
      </c>
      <c r="IS72" s="56" t="str">
        <f t="shared" si="100"/>
        <v>-</v>
      </c>
      <c r="IT72" s="56" t="str">
        <f t="shared" si="101"/>
        <v>-</v>
      </c>
      <c r="IU72" s="56" t="str">
        <f t="shared" si="102"/>
        <v>-</v>
      </c>
      <c r="IV72" s="56" t="str">
        <f t="shared" si="103"/>
        <v>-</v>
      </c>
      <c r="IW72" s="56" t="str">
        <f t="shared" si="104"/>
        <v>-</v>
      </c>
      <c r="IX72" s="56" t="str">
        <f t="shared" si="105"/>
        <v>-</v>
      </c>
      <c r="IY72" s="56" t="str">
        <f t="shared" si="106"/>
        <v>-</v>
      </c>
      <c r="IZ72" s="56" t="str">
        <f t="shared" si="107"/>
        <v>-</v>
      </c>
      <c r="JA72" s="56" t="str">
        <f t="shared" si="108"/>
        <v>-</v>
      </c>
      <c r="JB72" s="56" t="str">
        <f t="shared" si="109"/>
        <v>-</v>
      </c>
      <c r="JC72" s="56" t="str">
        <f t="shared" si="110"/>
        <v>-</v>
      </c>
      <c r="JD72" s="56" t="str">
        <f t="shared" si="111"/>
        <v>-</v>
      </c>
      <c r="JE72" s="56" t="str">
        <f t="shared" si="112"/>
        <v>-</v>
      </c>
      <c r="JF72" s="56" t="str">
        <f t="shared" si="113"/>
        <v>-</v>
      </c>
      <c r="JG72" s="56" t="str">
        <f t="shared" si="114"/>
        <v>-</v>
      </c>
      <c r="JH72" s="56" t="str">
        <f t="shared" si="115"/>
        <v>-</v>
      </c>
      <c r="JI72" s="56" t="str">
        <f t="shared" si="116"/>
        <v>-</v>
      </c>
      <c r="JJ72" s="56" t="str">
        <f t="shared" si="117"/>
        <v>-</v>
      </c>
      <c r="JK72" s="56" t="str">
        <f t="shared" si="118"/>
        <v>-</v>
      </c>
      <c r="JL72" s="56" t="str">
        <f t="shared" si="119"/>
        <v>-</v>
      </c>
      <c r="JM72" s="56" t="str">
        <f t="shared" si="120"/>
        <v>-</v>
      </c>
      <c r="JN72" s="56" t="str">
        <f t="shared" si="121"/>
        <v>-</v>
      </c>
      <c r="JO72" s="56" t="str">
        <f t="shared" si="122"/>
        <v>-</v>
      </c>
      <c r="JP72" s="56" t="str">
        <f t="shared" si="123"/>
        <v>-</v>
      </c>
      <c r="JQ72" s="56" t="str">
        <f t="shared" si="124"/>
        <v>-</v>
      </c>
      <c r="JR72" s="56" t="str">
        <f t="shared" si="125"/>
        <v>-</v>
      </c>
      <c r="JS72" s="56" t="str">
        <f t="shared" si="126"/>
        <v>-</v>
      </c>
      <c r="JT72" s="56" t="str">
        <f t="shared" si="127"/>
        <v>-</v>
      </c>
      <c r="JU72" s="56" t="str">
        <f t="shared" si="128"/>
        <v>-</v>
      </c>
      <c r="JV72" s="56" t="str">
        <f t="shared" si="129"/>
        <v>-</v>
      </c>
      <c r="JW72" s="56" t="str">
        <f t="shared" si="130"/>
        <v>-</v>
      </c>
      <c r="JX72" s="56" t="str">
        <f t="shared" si="131"/>
        <v>-</v>
      </c>
      <c r="JY72" s="56" t="str">
        <f t="shared" si="132"/>
        <v>-</v>
      </c>
      <c r="JZ72" s="56" t="str">
        <f t="shared" si="133"/>
        <v>-</v>
      </c>
      <c r="KA72" s="444" t="s">
        <v>1247</v>
      </c>
      <c r="KB72" s="360">
        <f>IF(ISNUMBER(INDEX($EQ$15:$GK$521,$B72,EO$11)),MAX(KB$14:KB71)+1,0)</f>
        <v>0</v>
      </c>
      <c r="KC72" s="360" t="str">
        <f t="shared" si="249"/>
        <v/>
      </c>
      <c r="KD72" s="373" t="s">
        <v>2</v>
      </c>
      <c r="KE72" s="391" t="str">
        <f t="shared" si="259"/>
        <v/>
      </c>
      <c r="KF72" s="302" t="str">
        <f t="shared" si="260"/>
        <v/>
      </c>
      <c r="KG72" s="69"/>
      <c r="KH72" s="391" t="str">
        <f t="shared" si="261"/>
        <v/>
      </c>
      <c r="KI72" s="302" t="str">
        <f t="shared" si="262"/>
        <v/>
      </c>
      <c r="KJ72" s="69"/>
      <c r="KK72" s="391" t="str">
        <f t="shared" si="263"/>
        <v/>
      </c>
      <c r="KL72" s="302" t="str">
        <f t="shared" si="264"/>
        <v/>
      </c>
      <c r="KM72" s="69"/>
      <c r="KN72" s="391" t="str">
        <f t="shared" si="265"/>
        <v/>
      </c>
      <c r="KO72" s="302" t="str">
        <f t="shared" si="266"/>
        <v/>
      </c>
      <c r="KP72" s="69"/>
      <c r="KQ72" s="391" t="str">
        <f t="shared" si="267"/>
        <v/>
      </c>
      <c r="KR72" s="302" t="str">
        <f t="shared" si="143"/>
        <v/>
      </c>
      <c r="KS72" s="69"/>
      <c r="KT72" s="391" t="str">
        <f t="shared" si="268"/>
        <v/>
      </c>
      <c r="KU72" s="302" t="str">
        <f t="shared" si="145"/>
        <v/>
      </c>
      <c r="KV72" s="69"/>
      <c r="KW72" s="391" t="str">
        <f t="shared" si="269"/>
        <v/>
      </c>
      <c r="KX72" s="302" t="str">
        <f t="shared" si="147"/>
        <v/>
      </c>
      <c r="KY72" s="69"/>
      <c r="KZ72" s="283" t="str">
        <f t="shared" si="148"/>
        <v/>
      </c>
      <c r="LA72" s="26"/>
      <c r="LB72" s="241"/>
      <c r="LC72" s="306"/>
      <c r="LD72" s="305"/>
      <c r="LE72" s="305"/>
      <c r="LF72" s="305"/>
      <c r="LG72" s="305" t="s">
        <v>1233</v>
      </c>
      <c r="LH72" s="173" t="s">
        <v>447</v>
      </c>
      <c r="LI72" s="305"/>
      <c r="LJ72" s="305"/>
      <c r="LK72" s="305"/>
      <c r="LL72" s="305"/>
      <c r="LM72" s="305"/>
      <c r="LN72" s="63"/>
      <c r="LO72" s="251">
        <f t="shared" si="149"/>
        <v>0</v>
      </c>
      <c r="LP72" s="251">
        <f t="shared" si="150"/>
        <v>0</v>
      </c>
      <c r="LQ72" s="251">
        <f t="shared" si="151"/>
        <v>0</v>
      </c>
      <c r="LR72" s="251">
        <f t="shared" si="152"/>
        <v>0</v>
      </c>
      <c r="LS72" s="251">
        <f t="shared" si="153"/>
        <v>0</v>
      </c>
      <c r="LT72" s="251">
        <f t="shared" si="154"/>
        <v>58</v>
      </c>
      <c r="LU72" s="251">
        <f t="shared" si="155"/>
        <v>58</v>
      </c>
      <c r="LV72" s="251">
        <f t="shared" si="156"/>
        <v>0</v>
      </c>
      <c r="LW72" s="251">
        <f t="shared" si="157"/>
        <v>0</v>
      </c>
      <c r="LX72" s="251">
        <f t="shared" si="158"/>
        <v>0</v>
      </c>
      <c r="LY72" s="251">
        <f t="shared" si="159"/>
        <v>0</v>
      </c>
      <c r="LZ72" s="251">
        <f t="shared" si="160"/>
        <v>0</v>
      </c>
      <c r="MA72" s="63">
        <f t="shared" si="161"/>
        <v>2</v>
      </c>
      <c r="MB72" s="63">
        <f t="shared" si="162"/>
        <v>0</v>
      </c>
      <c r="MC72" s="63">
        <f t="shared" si="251"/>
        <v>58</v>
      </c>
      <c r="MD72" s="63">
        <f t="shared" si="250"/>
        <v>27</v>
      </c>
      <c r="ME72" s="63" t="str">
        <f t="shared" si="163"/>
        <v>maw_spd</v>
      </c>
      <c r="MF72" s="315">
        <f t="shared" si="164"/>
        <v>291</v>
      </c>
      <c r="MG72" s="315">
        <f>IF(ISNUMBER(MATCH(EO72,$ME$15:$ME$520,0)),0,MAX(MG$14:MG71)+1)</f>
        <v>0</v>
      </c>
      <c r="MH72" s="315" t="str">
        <f t="shared" si="165"/>
        <v/>
      </c>
      <c r="MI72" s="368" t="str">
        <f t="shared" si="270"/>
        <v/>
      </c>
      <c r="MJ72" s="67"/>
      <c r="MK72" s="243" t="str">
        <f t="shared" si="271"/>
        <v/>
      </c>
      <c r="ML72" s="457" t="s">
        <v>635</v>
      </c>
      <c r="MM72" s="316"/>
      <c r="MN72" s="26">
        <f>IF(IF(ISNUMBER(SEARCH("flopy",MP72))=TRUE,1,0)=1,MAX(MN$15:MN71)+1,"")</f>
        <v>47</v>
      </c>
      <c r="MO72" s="238"/>
      <c r="MP72" s="411" t="s">
        <v>1156</v>
      </c>
      <c r="MQ72" s="26">
        <f>IF(IF(ISNUMBER(SEARCH("flopy",MS72))=TRUE,1,0)=1,MAX(MQ$15:MQ71)+1,"")</f>
        <v>54</v>
      </c>
      <c r="MR72" s="238"/>
      <c r="MS72" s="411" t="s">
        <v>1003</v>
      </c>
      <c r="MT72" s="59"/>
      <c r="MU72" s="26" t="str">
        <f>IF(IF(ISNUMBER(SEARCH("flopy",MW72))=TRUE,1,0)=1,MAX(MU$15:MU71)+1,"")</f>
        <v/>
      </c>
      <c r="MV72" s="238"/>
      <c r="MW72" s="59"/>
      <c r="MX72" s="59"/>
      <c r="MY72" s="59"/>
      <c r="MZ72" s="59"/>
      <c r="NA72" s="59"/>
      <c r="NB72" s="26" t="s">
        <v>2</v>
      </c>
      <c r="NC72" s="59"/>
      <c r="ND72" s="59"/>
      <c r="NE72" s="59"/>
      <c r="NF72" s="59"/>
      <c r="NG72" s="59"/>
      <c r="NH72" s="59"/>
      <c r="NI72" s="59"/>
      <c r="NJ72" s="59"/>
      <c r="NK72" s="26" t="s">
        <v>2</v>
      </c>
      <c r="NL72" s="453" t="s">
        <v>20</v>
      </c>
      <c r="NM72" s="307" t="s">
        <v>2</v>
      </c>
      <c r="NN72" s="59"/>
      <c r="NO72" s="203"/>
      <c r="NP72" s="203"/>
      <c r="NQ72" s="203"/>
      <c r="NR72" s="18"/>
      <c r="NS72" s="18"/>
      <c r="NT72" s="18"/>
      <c r="NU72" s="18"/>
      <c r="NV72" s="18"/>
      <c r="NW72" s="18"/>
      <c r="NX72" s="18"/>
      <c r="NY72" s="18"/>
      <c r="NZ72" s="18"/>
      <c r="OA72" s="18"/>
      <c r="OB72" s="18"/>
      <c r="OC72" s="18"/>
      <c r="OD72" s="81"/>
      <c r="OE72" s="163"/>
      <c r="OF72" s="90"/>
      <c r="OG72" s="90"/>
      <c r="OH72" s="90"/>
      <c r="OI72" s="90"/>
      <c r="OJ72" s="171"/>
      <c r="OK72" s="163"/>
      <c r="OL72" s="117"/>
      <c r="OM72" s="163"/>
      <c r="ON72" s="117"/>
      <c r="OO72" s="90"/>
      <c r="OP72" s="90"/>
      <c r="OQ72" s="117"/>
      <c r="OR72" s="90"/>
      <c r="OS72" s="90"/>
      <c r="OT72" s="90"/>
      <c r="OU72" s="143" t="str">
        <f t="shared" si="272"/>
        <v/>
      </c>
      <c r="OV72" s="143" t="str">
        <f t="shared" si="275"/>
        <v/>
      </c>
      <c r="OW72" s="143" t="str">
        <f t="shared" si="276"/>
        <v/>
      </c>
      <c r="OX72" s="143" t="str">
        <f t="shared" si="277"/>
        <v/>
      </c>
      <c r="OY72" s="81"/>
      <c r="OZ72" s="59"/>
      <c r="PA72" s="251" t="str">
        <f t="shared" si="168"/>
        <v/>
      </c>
      <c r="PB72" s="251" t="str">
        <f t="shared" si="169"/>
        <v/>
      </c>
      <c r="PC72" s="251" t="str">
        <f t="shared" si="170"/>
        <v/>
      </c>
      <c r="PD72" s="251" t="str">
        <f t="shared" si="171"/>
        <v/>
      </c>
      <c r="PE72" s="251" t="str">
        <f t="shared" si="172"/>
        <v/>
      </c>
      <c r="PF72" s="251" t="str">
        <f t="shared" si="173"/>
        <v/>
      </c>
      <c r="PG72" s="251" t="str">
        <f t="shared" si="174"/>
        <v/>
      </c>
      <c r="PH72" s="251" t="str">
        <f t="shared" si="175"/>
        <v/>
      </c>
      <c r="PI72" s="251" t="str">
        <f t="shared" si="176"/>
        <v/>
      </c>
      <c r="PJ72" s="251" t="str">
        <f t="shared" si="177"/>
        <v/>
      </c>
      <c r="PK72" s="251" t="str">
        <f t="shared" si="178"/>
        <v/>
      </c>
      <c r="PL72" s="251" t="str">
        <f t="shared" si="179"/>
        <v/>
      </c>
      <c r="PM72" s="251" t="str">
        <f t="shared" si="180"/>
        <v/>
      </c>
      <c r="PN72" s="251" t="str">
        <f t="shared" si="181"/>
        <v/>
      </c>
      <c r="PO72" s="251" t="str">
        <f t="shared" si="182"/>
        <v/>
      </c>
      <c r="PP72" s="251" t="str">
        <f t="shared" si="183"/>
        <v/>
      </c>
      <c r="PQ72" s="251" t="str">
        <f t="shared" si="184"/>
        <v/>
      </c>
      <c r="PR72" s="251" t="str">
        <f t="shared" si="185"/>
        <v/>
      </c>
      <c r="PS72" s="251" t="str">
        <f t="shared" si="186"/>
        <v/>
      </c>
      <c r="PT72" s="251" t="str">
        <f t="shared" si="187"/>
        <v/>
      </c>
      <c r="PU72" s="251" t="str">
        <f t="shared" si="188"/>
        <v/>
      </c>
      <c r="PV72" s="251" t="str">
        <f t="shared" si="189"/>
        <v/>
      </c>
      <c r="PW72" s="251" t="str">
        <f t="shared" si="190"/>
        <v/>
      </c>
      <c r="PX72" s="251" t="str">
        <f t="shared" si="191"/>
        <v/>
      </c>
      <c r="PY72" s="251" t="str">
        <f t="shared" si="192"/>
        <v/>
      </c>
      <c r="PZ72" s="251" t="str">
        <f t="shared" si="193"/>
        <v/>
      </c>
      <c r="QA72" s="251" t="str">
        <f t="shared" si="194"/>
        <v>maw_spd</v>
      </c>
      <c r="QB72" s="251" t="str">
        <f t="shared" si="195"/>
        <v>maw_spd</v>
      </c>
      <c r="QC72" s="251" t="str">
        <f t="shared" si="196"/>
        <v/>
      </c>
      <c r="QD72" s="251" t="str">
        <f t="shared" si="197"/>
        <v/>
      </c>
      <c r="QE72" s="251" t="str">
        <f t="shared" si="198"/>
        <v/>
      </c>
      <c r="QF72" s="63">
        <f t="shared" si="199"/>
        <v>2</v>
      </c>
      <c r="QG72" s="26" t="s">
        <v>2</v>
      </c>
      <c r="QH72" s="59"/>
      <c r="QI72" s="59"/>
      <c r="QJ72" s="59"/>
      <c r="QK72" s="59"/>
      <c r="QL72" s="59"/>
      <c r="QM72" s="59"/>
      <c r="QN72" s="59"/>
    </row>
    <row r="73" spans="1:456" ht="6" customHeight="1" x14ac:dyDescent="0.25">
      <c r="A73" s="68"/>
      <c r="B73" s="447">
        <f t="shared" si="43"/>
        <v>59</v>
      </c>
      <c r="C73" s="73" t="s">
        <v>442</v>
      </c>
      <c r="D73" s="339" t="s">
        <v>857</v>
      </c>
      <c r="E73" s="59"/>
      <c r="F73" s="229"/>
      <c r="G73" s="295" t="s">
        <v>55</v>
      </c>
      <c r="H73" s="295" t="s">
        <v>69</v>
      </c>
      <c r="I73" s="229"/>
      <c r="J73" s="295"/>
      <c r="K73" s="295"/>
      <c r="L73" s="229"/>
      <c r="M73" s="295" t="s">
        <v>108</v>
      </c>
      <c r="N73" s="295" t="s">
        <v>108</v>
      </c>
      <c r="O73" s="229"/>
      <c r="P73" s="295" t="s">
        <v>113</v>
      </c>
      <c r="Q73" s="295" t="s">
        <v>113</v>
      </c>
      <c r="R73" s="229"/>
      <c r="S73" s="230"/>
      <c r="T73" s="231"/>
      <c r="U73" s="229"/>
      <c r="V73" s="230"/>
      <c r="W73" s="231"/>
      <c r="X73" s="229"/>
      <c r="Y73" s="230"/>
      <c r="Z73" s="231"/>
      <c r="AA73" s="229"/>
      <c r="AB73" s="295" t="s">
        <v>130</v>
      </c>
      <c r="AC73" s="295" t="s">
        <v>623</v>
      </c>
      <c r="AD73" s="229"/>
      <c r="AE73" s="295"/>
      <c r="AF73" s="295"/>
      <c r="AG73" s="229"/>
      <c r="AH73" s="295"/>
      <c r="AI73" s="295"/>
      <c r="AJ73" s="229"/>
      <c r="AK73" s="295"/>
      <c r="AL73" s="295"/>
      <c r="AM73" s="229"/>
      <c r="AN73" s="295"/>
      <c r="AO73" s="295"/>
      <c r="AP73" s="243"/>
      <c r="AQ73" s="295"/>
      <c r="AR73" s="290"/>
      <c r="AS73" s="243"/>
      <c r="AT73" s="295"/>
      <c r="AU73" s="290"/>
      <c r="AV73" s="229"/>
      <c r="AW73" s="230"/>
      <c r="AX73" s="231"/>
      <c r="AY73" s="229"/>
      <c r="AZ73" s="230"/>
      <c r="BA73" s="231"/>
      <c r="BB73" s="229"/>
      <c r="BC73" s="230"/>
      <c r="BD73" s="231"/>
      <c r="BE73" s="229"/>
      <c r="BF73" s="295"/>
      <c r="BG73" s="295"/>
      <c r="BH73" s="229"/>
      <c r="BI73" s="295"/>
      <c r="BJ73" s="295"/>
      <c r="BK73" s="243"/>
      <c r="BL73" s="295"/>
      <c r="BM73" s="429"/>
      <c r="BN73" s="243"/>
      <c r="BO73" s="295"/>
      <c r="BP73" s="429"/>
      <c r="BQ73" s="229"/>
      <c r="BR73" s="295"/>
      <c r="BS73" s="295"/>
      <c r="BT73" s="243"/>
      <c r="BU73" s="295"/>
      <c r="BV73" s="290"/>
      <c r="BW73" s="243"/>
      <c r="BX73" s="295"/>
      <c r="BY73" s="290"/>
      <c r="BZ73" s="229"/>
      <c r="CA73" s="230" t="s">
        <v>820</v>
      </c>
      <c r="CB73" s="231">
        <v>1.03E-2</v>
      </c>
      <c r="CC73" s="229"/>
      <c r="CD73" s="230"/>
      <c r="CE73" s="231"/>
      <c r="CF73" s="331"/>
      <c r="CG73" s="230"/>
      <c r="CH73" s="354"/>
      <c r="CI73" s="229"/>
      <c r="CJ73" s="230"/>
      <c r="CK73" s="354"/>
      <c r="CL73" s="243"/>
      <c r="CM73" s="230"/>
      <c r="CN73" s="354"/>
      <c r="CO73" s="243"/>
      <c r="CP73" s="295"/>
      <c r="CQ73" s="429"/>
      <c r="CR73" s="331"/>
      <c r="CS73" s="332"/>
      <c r="CT73" s="333"/>
      <c r="CU73" s="229"/>
      <c r="CV73" s="230"/>
      <c r="CW73" s="231"/>
      <c r="CX73" s="331"/>
      <c r="CY73" s="332"/>
      <c r="CZ73" s="333"/>
      <c r="DA73" s="331"/>
      <c r="DB73" s="332"/>
      <c r="DC73" s="333"/>
      <c r="DD73" s="331"/>
      <c r="DE73" s="332"/>
      <c r="DF73" s="333"/>
      <c r="DG73" s="331"/>
      <c r="DH73" s="332"/>
      <c r="DI73" s="333"/>
      <c r="DJ73" s="229"/>
      <c r="DK73" s="230" t="s">
        <v>17</v>
      </c>
      <c r="DL73" s="231">
        <v>0</v>
      </c>
      <c r="DM73" s="229"/>
      <c r="DN73" s="230"/>
      <c r="DO73" s="231"/>
      <c r="DP73" s="331"/>
      <c r="DQ73" s="332"/>
      <c r="DR73" s="333"/>
      <c r="DS73" s="331"/>
      <c r="DT73" s="332"/>
      <c r="DU73" s="333"/>
      <c r="DV73" s="331"/>
      <c r="DW73" s="332"/>
      <c r="DX73" s="333"/>
      <c r="DY73" s="331"/>
      <c r="DZ73" s="332"/>
      <c r="EA73" s="333"/>
      <c r="EB73" s="331"/>
      <c r="EC73" s="332"/>
      <c r="ED73" s="333"/>
      <c r="EE73" s="331"/>
      <c r="EF73" s="332"/>
      <c r="EG73" s="333"/>
      <c r="EH73" s="229"/>
      <c r="EI73" s="230"/>
      <c r="EJ73" s="231"/>
      <c r="EK73" s="229"/>
      <c r="EL73" s="230"/>
      <c r="EM73" s="231"/>
      <c r="EN73" s="244"/>
      <c r="EO73" s="269" t="str">
        <f t="shared" si="44"/>
        <v/>
      </c>
      <c r="EP73" s="444" t="s">
        <v>1247</v>
      </c>
      <c r="EQ73" s="360" t="str">
        <f t="shared" si="200"/>
        <v/>
      </c>
      <c r="ER73" s="360" t="str">
        <f t="shared" si="201"/>
        <v/>
      </c>
      <c r="ES73" s="360" t="str">
        <f t="shared" si="202"/>
        <v/>
      </c>
      <c r="ET73" s="360" t="str">
        <f t="shared" si="203"/>
        <v/>
      </c>
      <c r="EU73" s="360" t="str">
        <f t="shared" si="204"/>
        <v/>
      </c>
      <c r="EV73" s="360" t="str">
        <f t="shared" si="205"/>
        <v/>
      </c>
      <c r="EW73" s="360" t="str">
        <f t="shared" si="206"/>
        <v/>
      </c>
      <c r="EX73" s="360" t="str">
        <f t="shared" si="207"/>
        <v/>
      </c>
      <c r="EY73" s="360" t="str">
        <f t="shared" si="208"/>
        <v/>
      </c>
      <c r="EZ73" s="360" t="str">
        <f t="shared" si="209"/>
        <v/>
      </c>
      <c r="FA73" s="360" t="str">
        <f t="shared" si="210"/>
        <v/>
      </c>
      <c r="FB73" s="360" t="str">
        <f t="shared" si="211"/>
        <v/>
      </c>
      <c r="FC73" s="360" t="str">
        <f t="shared" si="212"/>
        <v/>
      </c>
      <c r="FD73" s="360" t="str">
        <f t="shared" si="213"/>
        <v/>
      </c>
      <c r="FE73" s="360" t="str">
        <f t="shared" si="214"/>
        <v/>
      </c>
      <c r="FF73" s="360" t="str">
        <f t="shared" si="215"/>
        <v/>
      </c>
      <c r="FG73" s="360" t="str">
        <f t="shared" si="216"/>
        <v/>
      </c>
      <c r="FH73" s="360" t="str">
        <f t="shared" si="217"/>
        <v/>
      </c>
      <c r="FI73" s="360" t="str">
        <f t="shared" si="218"/>
        <v/>
      </c>
      <c r="FJ73" s="360" t="str">
        <f t="shared" si="219"/>
        <v/>
      </c>
      <c r="FK73" s="360" t="str">
        <f t="shared" si="220"/>
        <v/>
      </c>
      <c r="FL73" s="360" t="str">
        <f t="shared" si="221"/>
        <v/>
      </c>
      <c r="FM73" s="360" t="str">
        <f t="shared" si="222"/>
        <v/>
      </c>
      <c r="FN73" s="360" t="str">
        <f t="shared" si="223"/>
        <v/>
      </c>
      <c r="FO73" s="360" t="str">
        <f t="shared" si="224"/>
        <v/>
      </c>
      <c r="FP73" s="360" t="str">
        <f t="shared" si="225"/>
        <v/>
      </c>
      <c r="FQ73" s="360" t="str">
        <f t="shared" si="226"/>
        <v/>
      </c>
      <c r="FR73" s="360" t="str">
        <f t="shared" si="227"/>
        <v/>
      </c>
      <c r="FS73" s="360" t="str">
        <f t="shared" si="228"/>
        <v/>
      </c>
      <c r="FT73" s="360" t="str">
        <f t="shared" si="45"/>
        <v/>
      </c>
      <c r="FU73" s="360" t="str">
        <f t="shared" si="229"/>
        <v/>
      </c>
      <c r="FV73" s="360" t="str">
        <f t="shared" si="230"/>
        <v/>
      </c>
      <c r="FW73" s="360" t="str">
        <f t="shared" si="231"/>
        <v/>
      </c>
      <c r="FX73" s="360" t="str">
        <f t="shared" si="232"/>
        <v/>
      </c>
      <c r="FY73" s="360" t="str">
        <f t="shared" si="233"/>
        <v/>
      </c>
      <c r="FZ73" s="360" t="str">
        <f t="shared" si="234"/>
        <v/>
      </c>
      <c r="GA73" s="360" t="str">
        <f t="shared" si="235"/>
        <v/>
      </c>
      <c r="GB73" s="360" t="str">
        <f t="shared" si="236"/>
        <v/>
      </c>
      <c r="GC73" s="360" t="str">
        <f t="shared" si="237"/>
        <v/>
      </c>
      <c r="GD73" s="360" t="str">
        <f t="shared" si="238"/>
        <v/>
      </c>
      <c r="GE73" s="360" t="str">
        <f t="shared" si="239"/>
        <v/>
      </c>
      <c r="GF73" s="360" t="str">
        <f t="shared" si="240"/>
        <v/>
      </c>
      <c r="GG73" s="360" t="str">
        <f t="shared" si="241"/>
        <v/>
      </c>
      <c r="GH73" s="360" t="str">
        <f t="shared" si="242"/>
        <v/>
      </c>
      <c r="GI73" s="360" t="str">
        <f t="shared" si="243"/>
        <v/>
      </c>
      <c r="GJ73" s="360" t="str">
        <f t="shared" si="244"/>
        <v/>
      </c>
      <c r="GK73" s="444" t="s">
        <v>1247</v>
      </c>
      <c r="GL73" s="361" t="str">
        <f t="shared" si="46"/>
        <v>-</v>
      </c>
      <c r="GM73" s="361" t="str">
        <f t="shared" si="47"/>
        <v>-</v>
      </c>
      <c r="GN73" s="361" t="str">
        <f t="shared" si="48"/>
        <v>-</v>
      </c>
      <c r="GO73" s="361" t="str">
        <f t="shared" si="49"/>
        <v>-</v>
      </c>
      <c r="GP73" s="361" t="str">
        <f t="shared" si="50"/>
        <v>-</v>
      </c>
      <c r="GQ73" s="361" t="str">
        <f t="shared" si="51"/>
        <v>-</v>
      </c>
      <c r="GR73" s="361" t="str">
        <f t="shared" si="52"/>
        <v>-</v>
      </c>
      <c r="GS73" s="361" t="str">
        <f t="shared" si="53"/>
        <v>-</v>
      </c>
      <c r="GT73" s="361" t="str">
        <f t="shared" si="54"/>
        <v>-</v>
      </c>
      <c r="GU73" s="361" t="str">
        <f t="shared" si="55"/>
        <v>-</v>
      </c>
      <c r="GV73" s="361" t="str">
        <f t="shared" si="56"/>
        <v>-</v>
      </c>
      <c r="GW73" s="361" t="str">
        <f t="shared" si="57"/>
        <v>-</v>
      </c>
      <c r="GX73" s="361" t="str">
        <f t="shared" si="58"/>
        <v>-</v>
      </c>
      <c r="GY73" s="361" t="str">
        <f t="shared" si="59"/>
        <v>-</v>
      </c>
      <c r="GZ73" s="361" t="str">
        <f t="shared" si="60"/>
        <v>-</v>
      </c>
      <c r="HA73" s="361" t="str">
        <f t="shared" si="61"/>
        <v>-</v>
      </c>
      <c r="HB73" s="361" t="str">
        <f t="shared" si="62"/>
        <v>-</v>
      </c>
      <c r="HC73" s="361" t="str">
        <f t="shared" si="63"/>
        <v>-</v>
      </c>
      <c r="HD73" s="361" t="str">
        <f t="shared" si="64"/>
        <v>-</v>
      </c>
      <c r="HE73" s="361" t="str">
        <f t="shared" si="65"/>
        <v>-</v>
      </c>
      <c r="HF73" s="361" t="str">
        <f t="shared" si="66"/>
        <v>-</v>
      </c>
      <c r="HG73" s="361" t="str">
        <f t="shared" si="67"/>
        <v>-</v>
      </c>
      <c r="HH73" s="361" t="str">
        <f t="shared" si="68"/>
        <v>-</v>
      </c>
      <c r="HI73" s="361" t="str">
        <f t="shared" si="69"/>
        <v>-</v>
      </c>
      <c r="HJ73" s="361" t="str">
        <f t="shared" si="70"/>
        <v>-</v>
      </c>
      <c r="HK73" s="361" t="str">
        <f t="shared" si="71"/>
        <v>-</v>
      </c>
      <c r="HL73" s="361" t="str">
        <f t="shared" si="72"/>
        <v>-</v>
      </c>
      <c r="HM73" s="361" t="str">
        <f t="shared" si="73"/>
        <v>-</v>
      </c>
      <c r="HN73" s="361" t="str">
        <f t="shared" si="74"/>
        <v>-</v>
      </c>
      <c r="HO73" s="361" t="str">
        <f t="shared" si="75"/>
        <v>-</v>
      </c>
      <c r="HP73" s="361" t="str">
        <f t="shared" si="76"/>
        <v>-</v>
      </c>
      <c r="HQ73" s="361" t="str">
        <f t="shared" si="77"/>
        <v>-</v>
      </c>
      <c r="HR73" s="361" t="str">
        <f t="shared" si="78"/>
        <v>-</v>
      </c>
      <c r="HS73" s="361" t="str">
        <f t="shared" si="79"/>
        <v>-</v>
      </c>
      <c r="HT73" s="361" t="str">
        <f t="shared" si="80"/>
        <v>-</v>
      </c>
      <c r="HU73" s="361" t="str">
        <f t="shared" si="81"/>
        <v>-</v>
      </c>
      <c r="HV73" s="361" t="str">
        <f t="shared" si="82"/>
        <v>-</v>
      </c>
      <c r="HW73" s="361" t="str">
        <f t="shared" si="83"/>
        <v>-</v>
      </c>
      <c r="HX73" s="361" t="str">
        <f t="shared" si="84"/>
        <v>-</v>
      </c>
      <c r="HY73" s="361" t="str">
        <f t="shared" si="85"/>
        <v>-</v>
      </c>
      <c r="HZ73" s="361" t="str">
        <f t="shared" si="86"/>
        <v>-</v>
      </c>
      <c r="IA73" s="361" t="str">
        <f t="shared" si="87"/>
        <v>-</v>
      </c>
      <c r="IB73" s="361" t="str">
        <f t="shared" si="88"/>
        <v>-</v>
      </c>
      <c r="IC73" s="361" t="str">
        <f t="shared" si="89"/>
        <v>-</v>
      </c>
      <c r="ID73" s="361" t="str">
        <f t="shared" si="90"/>
        <v>-</v>
      </c>
      <c r="IE73" s="361" t="str">
        <f t="shared" si="91"/>
        <v>-</v>
      </c>
      <c r="IF73" s="444" t="s">
        <v>1247</v>
      </c>
      <c r="IG73" s="56" t="str">
        <f t="shared" si="245"/>
        <v>-</v>
      </c>
      <c r="IH73" s="56" t="str">
        <f t="shared" si="246"/>
        <v>-</v>
      </c>
      <c r="II73" s="56" t="str">
        <f t="shared" si="247"/>
        <v>-</v>
      </c>
      <c r="IJ73" s="56" t="str">
        <f t="shared" si="248"/>
        <v>-</v>
      </c>
      <c r="IK73" s="56" t="str">
        <f t="shared" si="92"/>
        <v>-</v>
      </c>
      <c r="IL73" s="56" t="str">
        <f t="shared" si="93"/>
        <v>-</v>
      </c>
      <c r="IM73" s="56" t="str">
        <f t="shared" si="94"/>
        <v>-</v>
      </c>
      <c r="IN73" s="56" t="str">
        <f t="shared" si="95"/>
        <v>-</v>
      </c>
      <c r="IO73" s="56" t="str">
        <f t="shared" si="96"/>
        <v>-</v>
      </c>
      <c r="IP73" s="56" t="str">
        <f t="shared" si="97"/>
        <v>-</v>
      </c>
      <c r="IQ73" s="56" t="str">
        <f t="shared" si="98"/>
        <v>-</v>
      </c>
      <c r="IR73" s="56" t="str">
        <f t="shared" si="99"/>
        <v>-</v>
      </c>
      <c r="IS73" s="56" t="str">
        <f t="shared" si="100"/>
        <v>-</v>
      </c>
      <c r="IT73" s="56" t="str">
        <f t="shared" si="101"/>
        <v>-</v>
      </c>
      <c r="IU73" s="56" t="str">
        <f t="shared" si="102"/>
        <v>-</v>
      </c>
      <c r="IV73" s="56" t="str">
        <f t="shared" si="103"/>
        <v>-</v>
      </c>
      <c r="IW73" s="56" t="str">
        <f t="shared" si="104"/>
        <v>-</v>
      </c>
      <c r="IX73" s="56" t="str">
        <f t="shared" si="105"/>
        <v>-</v>
      </c>
      <c r="IY73" s="56" t="str">
        <f t="shared" si="106"/>
        <v>-</v>
      </c>
      <c r="IZ73" s="56" t="str">
        <f t="shared" si="107"/>
        <v>-</v>
      </c>
      <c r="JA73" s="56" t="str">
        <f t="shared" si="108"/>
        <v>-</v>
      </c>
      <c r="JB73" s="56" t="str">
        <f t="shared" si="109"/>
        <v>-</v>
      </c>
      <c r="JC73" s="56" t="str">
        <f t="shared" si="110"/>
        <v>-</v>
      </c>
      <c r="JD73" s="56" t="str">
        <f t="shared" si="111"/>
        <v>-</v>
      </c>
      <c r="JE73" s="56" t="str">
        <f t="shared" si="112"/>
        <v>-</v>
      </c>
      <c r="JF73" s="56" t="str">
        <f t="shared" si="113"/>
        <v>-</v>
      </c>
      <c r="JG73" s="56" t="str">
        <f t="shared" si="114"/>
        <v>-</v>
      </c>
      <c r="JH73" s="56" t="str">
        <f t="shared" si="115"/>
        <v>-</v>
      </c>
      <c r="JI73" s="56" t="str">
        <f t="shared" si="116"/>
        <v>-</v>
      </c>
      <c r="JJ73" s="56" t="str">
        <f t="shared" si="117"/>
        <v>-</v>
      </c>
      <c r="JK73" s="56" t="str">
        <f t="shared" si="118"/>
        <v>-</v>
      </c>
      <c r="JL73" s="56" t="str">
        <f t="shared" si="119"/>
        <v>-</v>
      </c>
      <c r="JM73" s="56" t="str">
        <f t="shared" si="120"/>
        <v>-</v>
      </c>
      <c r="JN73" s="56" t="str">
        <f t="shared" si="121"/>
        <v>-</v>
      </c>
      <c r="JO73" s="56" t="str">
        <f t="shared" si="122"/>
        <v>-</v>
      </c>
      <c r="JP73" s="56" t="str">
        <f t="shared" si="123"/>
        <v>-</v>
      </c>
      <c r="JQ73" s="56" t="str">
        <f t="shared" si="124"/>
        <v>-</v>
      </c>
      <c r="JR73" s="56" t="str">
        <f t="shared" si="125"/>
        <v>-</v>
      </c>
      <c r="JS73" s="56" t="str">
        <f t="shared" si="126"/>
        <v>-</v>
      </c>
      <c r="JT73" s="56" t="str">
        <f t="shared" si="127"/>
        <v>-</v>
      </c>
      <c r="JU73" s="56" t="str">
        <f t="shared" si="128"/>
        <v>-</v>
      </c>
      <c r="JV73" s="56" t="str">
        <f t="shared" si="129"/>
        <v>-</v>
      </c>
      <c r="JW73" s="56" t="str">
        <f t="shared" si="130"/>
        <v>-</v>
      </c>
      <c r="JX73" s="56" t="str">
        <f t="shared" si="131"/>
        <v>-</v>
      </c>
      <c r="JY73" s="56" t="str">
        <f t="shared" si="132"/>
        <v>-</v>
      </c>
      <c r="JZ73" s="56" t="str">
        <f t="shared" si="133"/>
        <v>-</v>
      </c>
      <c r="KA73" s="444" t="s">
        <v>1247</v>
      </c>
      <c r="KB73" s="360">
        <f>IF(ISNUMBER(INDEX($EQ$15:$GK$521,$B73,EO$11)),MAX(KB$14:KB72)+1,0)</f>
        <v>0</v>
      </c>
      <c r="KC73" s="360" t="str">
        <f t="shared" si="249"/>
        <v/>
      </c>
      <c r="KD73" s="373" t="s">
        <v>2</v>
      </c>
      <c r="KE73" s="391" t="str">
        <f t="shared" si="259"/>
        <v/>
      </c>
      <c r="KF73" s="302" t="str">
        <f t="shared" si="260"/>
        <v/>
      </c>
      <c r="KG73" s="69"/>
      <c r="KH73" s="391" t="str">
        <f t="shared" si="261"/>
        <v/>
      </c>
      <c r="KI73" s="302" t="str">
        <f t="shared" si="262"/>
        <v/>
      </c>
      <c r="KJ73" s="69"/>
      <c r="KK73" s="391" t="str">
        <f t="shared" si="263"/>
        <v/>
      </c>
      <c r="KL73" s="302" t="str">
        <f t="shared" si="264"/>
        <v/>
      </c>
      <c r="KM73" s="69"/>
      <c r="KN73" s="391" t="str">
        <f t="shared" si="265"/>
        <v/>
      </c>
      <c r="KO73" s="302" t="str">
        <f t="shared" si="266"/>
        <v/>
      </c>
      <c r="KP73" s="69"/>
      <c r="KQ73" s="391" t="str">
        <f t="shared" si="267"/>
        <v/>
      </c>
      <c r="KR73" s="302" t="str">
        <f t="shared" si="143"/>
        <v/>
      </c>
      <c r="KS73" s="69"/>
      <c r="KT73" s="391" t="str">
        <f t="shared" si="268"/>
        <v/>
      </c>
      <c r="KU73" s="302" t="str">
        <f t="shared" si="145"/>
        <v/>
      </c>
      <c r="KV73" s="69"/>
      <c r="KW73" s="391" t="str">
        <f t="shared" si="269"/>
        <v/>
      </c>
      <c r="KX73" s="302" t="str">
        <f t="shared" si="147"/>
        <v/>
      </c>
      <c r="KY73" s="69"/>
      <c r="KZ73" s="283" t="str">
        <f t="shared" si="148"/>
        <v/>
      </c>
      <c r="LA73" s="26"/>
      <c r="LB73" s="241"/>
      <c r="LC73" s="306"/>
      <c r="LD73" s="305"/>
      <c r="LE73" s="305"/>
      <c r="LF73" s="305"/>
      <c r="LG73" s="305" t="s">
        <v>1234</v>
      </c>
      <c r="LH73" s="173" t="s">
        <v>448</v>
      </c>
      <c r="LI73" s="306"/>
      <c r="LJ73" s="306"/>
      <c r="LK73" s="306"/>
      <c r="LL73" s="306"/>
      <c r="LM73" s="306"/>
      <c r="LN73" s="63"/>
      <c r="LO73" s="251">
        <f t="shared" si="149"/>
        <v>0</v>
      </c>
      <c r="LP73" s="251">
        <f t="shared" si="150"/>
        <v>0</v>
      </c>
      <c r="LQ73" s="251">
        <f t="shared" si="151"/>
        <v>0</v>
      </c>
      <c r="LR73" s="251">
        <f t="shared" si="152"/>
        <v>0</v>
      </c>
      <c r="LS73" s="251">
        <f t="shared" si="153"/>
        <v>0</v>
      </c>
      <c r="LT73" s="251">
        <f t="shared" si="154"/>
        <v>59</v>
      </c>
      <c r="LU73" s="251">
        <f t="shared" si="155"/>
        <v>59</v>
      </c>
      <c r="LV73" s="251">
        <f t="shared" si="156"/>
        <v>0</v>
      </c>
      <c r="LW73" s="251">
        <f t="shared" si="157"/>
        <v>0</v>
      </c>
      <c r="LX73" s="251">
        <f t="shared" si="158"/>
        <v>0</v>
      </c>
      <c r="LY73" s="251">
        <f t="shared" si="159"/>
        <v>0</v>
      </c>
      <c r="LZ73" s="251">
        <f t="shared" si="160"/>
        <v>0</v>
      </c>
      <c r="MA73" s="63">
        <f t="shared" si="161"/>
        <v>2</v>
      </c>
      <c r="MB73" s="63">
        <f t="shared" si="162"/>
        <v>0</v>
      </c>
      <c r="MC73" s="63">
        <f t="shared" si="251"/>
        <v>59</v>
      </c>
      <c r="MD73" s="63">
        <f t="shared" si="250"/>
        <v>28</v>
      </c>
      <c r="ME73" s="63" t="str">
        <f t="shared" si="163"/>
        <v>maw_radius</v>
      </c>
      <c r="MF73" s="315">
        <f t="shared" si="164"/>
        <v>291</v>
      </c>
      <c r="MG73" s="315">
        <f>IF(ISNUMBER(MATCH(EO73,$ME$15:$ME$520,0)),0,MAX(MG$14:MG72)+1)</f>
        <v>0</v>
      </c>
      <c r="MH73" s="315" t="str">
        <f t="shared" si="165"/>
        <v/>
      </c>
      <c r="MI73" s="368" t="str">
        <f t="shared" si="270"/>
        <v/>
      </c>
      <c r="MJ73" s="67"/>
      <c r="MK73" s="243" t="str">
        <f t="shared" si="271"/>
        <v/>
      </c>
      <c r="ML73" s="457" t="s">
        <v>635</v>
      </c>
      <c r="MM73" s="316"/>
      <c r="MN73" s="26">
        <f>IF(IF(ISNUMBER(SEARCH("flopy",MP73))=TRUE,1,0)=1,MAX(MN$15:MN72)+1,"")</f>
        <v>48</v>
      </c>
      <c r="MO73" s="238"/>
      <c r="MP73" s="411" t="s">
        <v>1157</v>
      </c>
      <c r="MQ73" s="26">
        <f>IF(IF(ISNUMBER(SEARCH("flopy",MS73))=TRUE,1,0)=1,MAX(MQ$15:MQ72)+1,"")</f>
        <v>55</v>
      </c>
      <c r="MR73" s="238"/>
      <c r="MS73" s="411" t="s">
        <v>1004</v>
      </c>
      <c r="MT73" s="59"/>
      <c r="MU73" s="26" t="str">
        <f>IF(IF(ISNUMBER(SEARCH("flopy",MW73))=TRUE,1,0)=1,MAX(MU$15:MU72)+1,"")</f>
        <v/>
      </c>
      <c r="MV73" s="238"/>
      <c r="MW73" s="59"/>
      <c r="MX73" s="59"/>
      <c r="MY73" s="59"/>
      <c r="MZ73" s="59"/>
      <c r="NA73" s="59"/>
      <c r="NB73" s="26" t="s">
        <v>2</v>
      </c>
      <c r="NC73" s="59"/>
      <c r="ND73" s="59"/>
      <c r="NE73" s="59"/>
      <c r="NF73" s="59"/>
      <c r="NG73" s="59"/>
      <c r="NH73" s="59"/>
      <c r="NI73" s="59"/>
      <c r="NJ73" s="59"/>
      <c r="NK73" s="26" t="s">
        <v>2</v>
      </c>
      <c r="NL73" s="453" t="s">
        <v>18</v>
      </c>
      <c r="NM73" s="307" t="s">
        <v>2</v>
      </c>
      <c r="NN73" s="59"/>
      <c r="NO73" s="203"/>
      <c r="NP73" s="203"/>
      <c r="NQ73" s="203"/>
      <c r="NR73" s="18"/>
      <c r="NS73" s="18"/>
      <c r="NT73" s="18"/>
      <c r="NU73" s="18"/>
      <c r="NV73" s="18"/>
      <c r="NW73" s="18"/>
      <c r="NX73" s="18"/>
      <c r="NY73" s="18"/>
      <c r="NZ73" s="18"/>
      <c r="OA73" s="18"/>
      <c r="OB73" s="18"/>
      <c r="OC73" s="18"/>
      <c r="OD73" s="81"/>
      <c r="OE73" s="163"/>
      <c r="OF73" s="90"/>
      <c r="OG73" s="90"/>
      <c r="OH73" s="90"/>
      <c r="OI73" s="90"/>
      <c r="OJ73" s="171"/>
      <c r="OK73" s="163"/>
      <c r="OL73" s="117"/>
      <c r="OM73" s="163"/>
      <c r="ON73" s="117"/>
      <c r="OO73" s="90"/>
      <c r="OP73" s="90"/>
      <c r="OQ73" s="117"/>
      <c r="OR73" s="90"/>
      <c r="OS73" s="90"/>
      <c r="OT73" s="90"/>
      <c r="OU73" s="143" t="str">
        <f t="shared" si="272"/>
        <v/>
      </c>
      <c r="OV73" s="143" t="str">
        <f t="shared" si="275"/>
        <v/>
      </c>
      <c r="OW73" s="143" t="str">
        <f t="shared" si="276"/>
        <v/>
      </c>
      <c r="OX73" s="143" t="str">
        <f t="shared" si="277"/>
        <v/>
      </c>
      <c r="OY73" s="81"/>
      <c r="OZ73" s="59"/>
      <c r="PA73" s="251" t="str">
        <f t="shared" si="168"/>
        <v/>
      </c>
      <c r="PB73" s="251" t="str">
        <f t="shared" si="169"/>
        <v/>
      </c>
      <c r="PC73" s="251" t="str">
        <f t="shared" si="170"/>
        <v/>
      </c>
      <c r="PD73" s="251" t="str">
        <f t="shared" si="171"/>
        <v/>
      </c>
      <c r="PE73" s="251" t="str">
        <f t="shared" si="172"/>
        <v/>
      </c>
      <c r="PF73" s="251" t="str">
        <f t="shared" si="173"/>
        <v/>
      </c>
      <c r="PG73" s="251" t="str">
        <f t="shared" si="174"/>
        <v/>
      </c>
      <c r="PH73" s="251" t="str">
        <f t="shared" si="175"/>
        <v/>
      </c>
      <c r="PI73" s="251" t="str">
        <f t="shared" si="176"/>
        <v/>
      </c>
      <c r="PJ73" s="251" t="str">
        <f t="shared" si="177"/>
        <v/>
      </c>
      <c r="PK73" s="251" t="str">
        <f t="shared" si="178"/>
        <v/>
      </c>
      <c r="PL73" s="251" t="str">
        <f t="shared" si="179"/>
        <v/>
      </c>
      <c r="PM73" s="251" t="str">
        <f t="shared" si="180"/>
        <v/>
      </c>
      <c r="PN73" s="251" t="str">
        <f t="shared" si="181"/>
        <v/>
      </c>
      <c r="PO73" s="251" t="str">
        <f t="shared" si="182"/>
        <v/>
      </c>
      <c r="PP73" s="251" t="str">
        <f t="shared" si="183"/>
        <v/>
      </c>
      <c r="PQ73" s="251" t="str">
        <f t="shared" si="184"/>
        <v/>
      </c>
      <c r="PR73" s="251" t="str">
        <f t="shared" si="185"/>
        <v/>
      </c>
      <c r="PS73" s="251" t="str">
        <f t="shared" si="186"/>
        <v/>
      </c>
      <c r="PT73" s="251" t="str">
        <f t="shared" si="187"/>
        <v/>
      </c>
      <c r="PU73" s="251" t="str">
        <f t="shared" si="188"/>
        <v/>
      </c>
      <c r="PV73" s="251" t="str">
        <f t="shared" si="189"/>
        <v/>
      </c>
      <c r="PW73" s="251" t="str">
        <f t="shared" si="190"/>
        <v/>
      </c>
      <c r="PX73" s="251" t="str">
        <f t="shared" si="191"/>
        <v/>
      </c>
      <c r="PY73" s="251" t="str">
        <f t="shared" si="192"/>
        <v/>
      </c>
      <c r="PZ73" s="251" t="str">
        <f t="shared" si="193"/>
        <v/>
      </c>
      <c r="QA73" s="251" t="str">
        <f t="shared" si="194"/>
        <v>maw_radius</v>
      </c>
      <c r="QB73" s="251" t="str">
        <f t="shared" si="195"/>
        <v>maw_radius</v>
      </c>
      <c r="QC73" s="251" t="str">
        <f t="shared" si="196"/>
        <v>maw_radius</v>
      </c>
      <c r="QD73" s="251" t="str">
        <f t="shared" si="197"/>
        <v/>
      </c>
      <c r="QE73" s="251" t="str">
        <f t="shared" si="198"/>
        <v/>
      </c>
      <c r="QF73" s="63">
        <f t="shared" si="199"/>
        <v>2</v>
      </c>
      <c r="QG73" s="26" t="s">
        <v>2</v>
      </c>
      <c r="QH73" s="59"/>
      <c r="QI73" s="59"/>
      <c r="QJ73" s="59"/>
      <c r="QK73" s="59"/>
      <c r="QL73" s="59"/>
      <c r="QM73" s="59"/>
      <c r="QN73" s="59"/>
    </row>
    <row r="74" spans="1:456" ht="6" customHeight="1" x14ac:dyDescent="0.25">
      <c r="A74" s="68"/>
      <c r="B74" s="447">
        <f t="shared" si="43"/>
        <v>60</v>
      </c>
      <c r="C74" s="72" t="s">
        <v>443</v>
      </c>
      <c r="D74" s="339" t="s">
        <v>857</v>
      </c>
      <c r="E74" s="59"/>
      <c r="F74" s="229"/>
      <c r="G74" s="295" t="s">
        <v>56</v>
      </c>
      <c r="H74" s="295" t="s">
        <v>69</v>
      </c>
      <c r="I74" s="229"/>
      <c r="J74" s="295"/>
      <c r="K74" s="295"/>
      <c r="L74" s="229"/>
      <c r="M74" s="295" t="s">
        <v>103</v>
      </c>
      <c r="N74" s="295">
        <v>10</v>
      </c>
      <c r="O74" s="229"/>
      <c r="P74" s="295" t="s">
        <v>148</v>
      </c>
      <c r="Q74" s="295" t="s">
        <v>150</v>
      </c>
      <c r="R74" s="229"/>
      <c r="S74" s="230"/>
      <c r="T74" s="231"/>
      <c r="U74" s="229"/>
      <c r="V74" s="230"/>
      <c r="W74" s="231"/>
      <c r="X74" s="229"/>
      <c r="Y74" s="230"/>
      <c r="Z74" s="231"/>
      <c r="AA74" s="229"/>
      <c r="AB74" s="295"/>
      <c r="AC74" s="295"/>
      <c r="AD74" s="229"/>
      <c r="AE74" s="295"/>
      <c r="AF74" s="295"/>
      <c r="AG74" s="229"/>
      <c r="AH74" s="295"/>
      <c r="AI74" s="295"/>
      <c r="AJ74" s="229"/>
      <c r="AK74" s="295"/>
      <c r="AL74" s="295"/>
      <c r="AM74" s="229"/>
      <c r="AN74" s="295"/>
      <c r="AO74" s="295"/>
      <c r="AP74" s="243"/>
      <c r="AQ74" s="295"/>
      <c r="AR74" s="290"/>
      <c r="AS74" s="243"/>
      <c r="AT74" s="295"/>
      <c r="AU74" s="290"/>
      <c r="AV74" s="229"/>
      <c r="AW74" s="230"/>
      <c r="AX74" s="231"/>
      <c r="AY74" s="229"/>
      <c r="AZ74" s="230"/>
      <c r="BA74" s="231"/>
      <c r="BB74" s="229"/>
      <c r="BC74" s="230"/>
      <c r="BD74" s="231"/>
      <c r="BE74" s="229"/>
      <c r="BF74" s="295"/>
      <c r="BG74" s="295"/>
      <c r="BH74" s="229"/>
      <c r="BI74" s="295"/>
      <c r="BJ74" s="295"/>
      <c r="BK74" s="243"/>
      <c r="BL74" s="295"/>
      <c r="BM74" s="429"/>
      <c r="BN74" s="243"/>
      <c r="BO74" s="295"/>
      <c r="BP74" s="429"/>
      <c r="BQ74" s="229"/>
      <c r="BR74" s="295"/>
      <c r="BS74" s="295"/>
      <c r="BT74" s="243"/>
      <c r="BU74" s="295"/>
      <c r="BV74" s="290"/>
      <c r="BW74" s="243"/>
      <c r="BX74" s="295"/>
      <c r="BY74" s="290"/>
      <c r="BZ74" s="229"/>
      <c r="CA74" s="230" t="s">
        <v>819</v>
      </c>
      <c r="CB74" s="231">
        <v>0.1</v>
      </c>
      <c r="CC74" s="229"/>
      <c r="CD74" s="230"/>
      <c r="CE74" s="231"/>
      <c r="CF74" s="331"/>
      <c r="CG74" s="230"/>
      <c r="CH74" s="354"/>
      <c r="CI74" s="229"/>
      <c r="CJ74" s="230"/>
      <c r="CK74" s="354"/>
      <c r="CL74" s="243"/>
      <c r="CM74" s="230"/>
      <c r="CN74" s="354"/>
      <c r="CO74" s="243"/>
      <c r="CP74" s="295"/>
      <c r="CQ74" s="429"/>
      <c r="CR74" s="331"/>
      <c r="CS74" s="332"/>
      <c r="CT74" s="333"/>
      <c r="CU74" s="229"/>
      <c r="CV74" s="230"/>
      <c r="CW74" s="231"/>
      <c r="CX74" s="331"/>
      <c r="CY74" s="332"/>
      <c r="CZ74" s="333"/>
      <c r="DA74" s="331"/>
      <c r="DB74" s="332"/>
      <c r="DC74" s="333"/>
      <c r="DD74" s="331"/>
      <c r="DE74" s="332"/>
      <c r="DF74" s="333"/>
      <c r="DG74" s="331"/>
      <c r="DH74" s="332"/>
      <c r="DI74" s="333"/>
      <c r="DJ74" s="229"/>
      <c r="DK74" s="230" t="s">
        <v>20</v>
      </c>
      <c r="DL74" s="231">
        <v>0</v>
      </c>
      <c r="DM74" s="229"/>
      <c r="DN74" s="230"/>
      <c r="DO74" s="231"/>
      <c r="DP74" s="331"/>
      <c r="DQ74" s="332"/>
      <c r="DR74" s="333"/>
      <c r="DS74" s="331"/>
      <c r="DT74" s="332"/>
      <c r="DU74" s="333"/>
      <c r="DV74" s="331"/>
      <c r="DW74" s="332"/>
      <c r="DX74" s="333"/>
      <c r="DY74" s="331"/>
      <c r="DZ74" s="332"/>
      <c r="EA74" s="333"/>
      <c r="EB74" s="331"/>
      <c r="EC74" s="332"/>
      <c r="ED74" s="333"/>
      <c r="EE74" s="331"/>
      <c r="EF74" s="332"/>
      <c r="EG74" s="333"/>
      <c r="EH74" s="229"/>
      <c r="EI74" s="230"/>
      <c r="EJ74" s="231"/>
      <c r="EK74" s="229"/>
      <c r="EL74" s="230"/>
      <c r="EM74" s="231"/>
      <c r="EN74" s="244"/>
      <c r="EO74" s="269" t="str">
        <f t="shared" si="44"/>
        <v/>
      </c>
      <c r="EP74" s="444" t="s">
        <v>1247</v>
      </c>
      <c r="EQ74" s="360" t="str">
        <f t="shared" si="200"/>
        <v/>
      </c>
      <c r="ER74" s="360" t="str">
        <f t="shared" si="201"/>
        <v/>
      </c>
      <c r="ES74" s="360" t="str">
        <f t="shared" si="202"/>
        <v/>
      </c>
      <c r="ET74" s="360" t="str">
        <f t="shared" si="203"/>
        <v/>
      </c>
      <c r="EU74" s="360" t="str">
        <f t="shared" si="204"/>
        <v/>
      </c>
      <c r="EV74" s="360" t="str">
        <f t="shared" si="205"/>
        <v/>
      </c>
      <c r="EW74" s="360" t="str">
        <f t="shared" si="206"/>
        <v/>
      </c>
      <c r="EX74" s="360" t="str">
        <f t="shared" si="207"/>
        <v/>
      </c>
      <c r="EY74" s="360" t="str">
        <f t="shared" si="208"/>
        <v/>
      </c>
      <c r="EZ74" s="360" t="str">
        <f t="shared" si="209"/>
        <v/>
      </c>
      <c r="FA74" s="360" t="str">
        <f t="shared" si="210"/>
        <v/>
      </c>
      <c r="FB74" s="360" t="str">
        <f t="shared" si="211"/>
        <v/>
      </c>
      <c r="FC74" s="360" t="str">
        <f t="shared" si="212"/>
        <v/>
      </c>
      <c r="FD74" s="360" t="str">
        <f t="shared" si="213"/>
        <v/>
      </c>
      <c r="FE74" s="360" t="str">
        <f t="shared" si="214"/>
        <v/>
      </c>
      <c r="FF74" s="360" t="str">
        <f t="shared" si="215"/>
        <v/>
      </c>
      <c r="FG74" s="360" t="str">
        <f t="shared" si="216"/>
        <v/>
      </c>
      <c r="FH74" s="360" t="str">
        <f t="shared" si="217"/>
        <v/>
      </c>
      <c r="FI74" s="360" t="str">
        <f t="shared" si="218"/>
        <v/>
      </c>
      <c r="FJ74" s="360" t="str">
        <f t="shared" si="219"/>
        <v/>
      </c>
      <c r="FK74" s="360" t="str">
        <f t="shared" si="220"/>
        <v/>
      </c>
      <c r="FL74" s="360" t="str">
        <f t="shared" si="221"/>
        <v/>
      </c>
      <c r="FM74" s="360" t="str">
        <f t="shared" si="222"/>
        <v/>
      </c>
      <c r="FN74" s="360" t="str">
        <f t="shared" si="223"/>
        <v/>
      </c>
      <c r="FO74" s="360" t="str">
        <f t="shared" si="224"/>
        <v/>
      </c>
      <c r="FP74" s="360" t="str">
        <f t="shared" si="225"/>
        <v/>
      </c>
      <c r="FQ74" s="360" t="str">
        <f t="shared" si="226"/>
        <v/>
      </c>
      <c r="FR74" s="360" t="str">
        <f t="shared" si="227"/>
        <v/>
      </c>
      <c r="FS74" s="360" t="str">
        <f t="shared" si="228"/>
        <v/>
      </c>
      <c r="FT74" s="360" t="str">
        <f t="shared" si="45"/>
        <v/>
      </c>
      <c r="FU74" s="360" t="str">
        <f t="shared" si="229"/>
        <v/>
      </c>
      <c r="FV74" s="360" t="str">
        <f t="shared" si="230"/>
        <v/>
      </c>
      <c r="FW74" s="360" t="str">
        <f t="shared" si="231"/>
        <v/>
      </c>
      <c r="FX74" s="360" t="str">
        <f t="shared" si="232"/>
        <v/>
      </c>
      <c r="FY74" s="360" t="str">
        <f t="shared" si="233"/>
        <v/>
      </c>
      <c r="FZ74" s="360" t="str">
        <f t="shared" si="234"/>
        <v/>
      </c>
      <c r="GA74" s="360" t="str">
        <f t="shared" si="235"/>
        <v/>
      </c>
      <c r="GB74" s="360" t="str">
        <f t="shared" si="236"/>
        <v/>
      </c>
      <c r="GC74" s="360" t="str">
        <f t="shared" si="237"/>
        <v/>
      </c>
      <c r="GD74" s="360" t="str">
        <f t="shared" si="238"/>
        <v/>
      </c>
      <c r="GE74" s="360" t="str">
        <f t="shared" si="239"/>
        <v/>
      </c>
      <c r="GF74" s="360" t="str">
        <f t="shared" si="240"/>
        <v/>
      </c>
      <c r="GG74" s="360" t="str">
        <f t="shared" si="241"/>
        <v/>
      </c>
      <c r="GH74" s="360" t="str">
        <f t="shared" si="242"/>
        <v/>
      </c>
      <c r="GI74" s="360" t="str">
        <f t="shared" si="243"/>
        <v/>
      </c>
      <c r="GJ74" s="360" t="str">
        <f t="shared" si="244"/>
        <v/>
      </c>
      <c r="GK74" s="444" t="s">
        <v>1247</v>
      </c>
      <c r="GL74" s="361" t="str">
        <f t="shared" si="46"/>
        <v>-</v>
      </c>
      <c r="GM74" s="361" t="str">
        <f t="shared" si="47"/>
        <v>-</v>
      </c>
      <c r="GN74" s="361" t="str">
        <f t="shared" si="48"/>
        <v>-</v>
      </c>
      <c r="GO74" s="361" t="str">
        <f t="shared" si="49"/>
        <v>-</v>
      </c>
      <c r="GP74" s="361" t="str">
        <f t="shared" si="50"/>
        <v>-</v>
      </c>
      <c r="GQ74" s="361" t="str">
        <f t="shared" si="51"/>
        <v>-</v>
      </c>
      <c r="GR74" s="361" t="str">
        <f t="shared" si="52"/>
        <v>-</v>
      </c>
      <c r="GS74" s="361" t="str">
        <f t="shared" si="53"/>
        <v>-</v>
      </c>
      <c r="GT74" s="361" t="str">
        <f t="shared" si="54"/>
        <v>-</v>
      </c>
      <c r="GU74" s="361" t="str">
        <f t="shared" si="55"/>
        <v>-</v>
      </c>
      <c r="GV74" s="361" t="str">
        <f t="shared" si="56"/>
        <v>-</v>
      </c>
      <c r="GW74" s="361" t="str">
        <f t="shared" si="57"/>
        <v>-</v>
      </c>
      <c r="GX74" s="361" t="str">
        <f t="shared" si="58"/>
        <v>-</v>
      </c>
      <c r="GY74" s="361" t="str">
        <f t="shared" si="59"/>
        <v>-</v>
      </c>
      <c r="GZ74" s="361" t="str">
        <f t="shared" si="60"/>
        <v>-</v>
      </c>
      <c r="HA74" s="361" t="str">
        <f t="shared" si="61"/>
        <v>-</v>
      </c>
      <c r="HB74" s="361" t="str">
        <f t="shared" si="62"/>
        <v>-</v>
      </c>
      <c r="HC74" s="361" t="str">
        <f t="shared" si="63"/>
        <v>-</v>
      </c>
      <c r="HD74" s="361" t="str">
        <f t="shared" si="64"/>
        <v>-</v>
      </c>
      <c r="HE74" s="361" t="str">
        <f t="shared" si="65"/>
        <v>-</v>
      </c>
      <c r="HF74" s="361" t="str">
        <f t="shared" si="66"/>
        <v>-</v>
      </c>
      <c r="HG74" s="361" t="str">
        <f t="shared" si="67"/>
        <v>-</v>
      </c>
      <c r="HH74" s="361" t="str">
        <f t="shared" si="68"/>
        <v>-</v>
      </c>
      <c r="HI74" s="361" t="str">
        <f t="shared" si="69"/>
        <v>-</v>
      </c>
      <c r="HJ74" s="361" t="str">
        <f t="shared" si="70"/>
        <v>-</v>
      </c>
      <c r="HK74" s="361" t="str">
        <f t="shared" si="71"/>
        <v>-</v>
      </c>
      <c r="HL74" s="361" t="str">
        <f t="shared" si="72"/>
        <v>-</v>
      </c>
      <c r="HM74" s="361" t="str">
        <f t="shared" si="73"/>
        <v>-</v>
      </c>
      <c r="HN74" s="361" t="str">
        <f t="shared" si="74"/>
        <v>-</v>
      </c>
      <c r="HO74" s="361" t="str">
        <f t="shared" si="75"/>
        <v>-</v>
      </c>
      <c r="HP74" s="361" t="str">
        <f t="shared" si="76"/>
        <v>-</v>
      </c>
      <c r="HQ74" s="361" t="str">
        <f t="shared" si="77"/>
        <v>-</v>
      </c>
      <c r="HR74" s="361" t="str">
        <f t="shared" si="78"/>
        <v>-</v>
      </c>
      <c r="HS74" s="361" t="str">
        <f t="shared" si="79"/>
        <v>-</v>
      </c>
      <c r="HT74" s="361" t="str">
        <f t="shared" si="80"/>
        <v>-</v>
      </c>
      <c r="HU74" s="361" t="str">
        <f t="shared" si="81"/>
        <v>-</v>
      </c>
      <c r="HV74" s="361" t="str">
        <f t="shared" si="82"/>
        <v>-</v>
      </c>
      <c r="HW74" s="361" t="str">
        <f t="shared" si="83"/>
        <v>-</v>
      </c>
      <c r="HX74" s="361" t="str">
        <f t="shared" si="84"/>
        <v>-</v>
      </c>
      <c r="HY74" s="361" t="str">
        <f t="shared" si="85"/>
        <v>-</v>
      </c>
      <c r="HZ74" s="361" t="str">
        <f t="shared" si="86"/>
        <v>-</v>
      </c>
      <c r="IA74" s="361" t="str">
        <f t="shared" si="87"/>
        <v>-</v>
      </c>
      <c r="IB74" s="361" t="str">
        <f t="shared" si="88"/>
        <v>-</v>
      </c>
      <c r="IC74" s="361" t="str">
        <f t="shared" si="89"/>
        <v>-</v>
      </c>
      <c r="ID74" s="361" t="str">
        <f t="shared" si="90"/>
        <v>-</v>
      </c>
      <c r="IE74" s="361" t="str">
        <f t="shared" si="91"/>
        <v>-</v>
      </c>
      <c r="IF74" s="444" t="s">
        <v>1247</v>
      </c>
      <c r="IG74" s="56" t="str">
        <f t="shared" si="245"/>
        <v>-</v>
      </c>
      <c r="IH74" s="56" t="str">
        <f t="shared" si="246"/>
        <v>-</v>
      </c>
      <c r="II74" s="56" t="str">
        <f t="shared" si="247"/>
        <v>-</v>
      </c>
      <c r="IJ74" s="56" t="str">
        <f t="shared" si="248"/>
        <v>-</v>
      </c>
      <c r="IK74" s="56" t="str">
        <f t="shared" si="92"/>
        <v>-</v>
      </c>
      <c r="IL74" s="56" t="str">
        <f t="shared" si="93"/>
        <v>-</v>
      </c>
      <c r="IM74" s="56" t="str">
        <f t="shared" si="94"/>
        <v>-</v>
      </c>
      <c r="IN74" s="56" t="str">
        <f t="shared" si="95"/>
        <v>-</v>
      </c>
      <c r="IO74" s="56" t="str">
        <f t="shared" si="96"/>
        <v>-</v>
      </c>
      <c r="IP74" s="56" t="str">
        <f t="shared" si="97"/>
        <v>-</v>
      </c>
      <c r="IQ74" s="56" t="str">
        <f t="shared" si="98"/>
        <v>-</v>
      </c>
      <c r="IR74" s="56" t="str">
        <f t="shared" si="99"/>
        <v>-</v>
      </c>
      <c r="IS74" s="56" t="str">
        <f t="shared" si="100"/>
        <v>-</v>
      </c>
      <c r="IT74" s="56" t="str">
        <f t="shared" si="101"/>
        <v>-</v>
      </c>
      <c r="IU74" s="56" t="str">
        <f t="shared" si="102"/>
        <v>-</v>
      </c>
      <c r="IV74" s="56" t="str">
        <f t="shared" si="103"/>
        <v>-</v>
      </c>
      <c r="IW74" s="56" t="str">
        <f t="shared" si="104"/>
        <v>-</v>
      </c>
      <c r="IX74" s="56" t="str">
        <f t="shared" si="105"/>
        <v>-</v>
      </c>
      <c r="IY74" s="56" t="str">
        <f t="shared" si="106"/>
        <v>-</v>
      </c>
      <c r="IZ74" s="56" t="str">
        <f t="shared" si="107"/>
        <v>-</v>
      </c>
      <c r="JA74" s="56" t="str">
        <f t="shared" si="108"/>
        <v>-</v>
      </c>
      <c r="JB74" s="56" t="str">
        <f t="shared" si="109"/>
        <v>-</v>
      </c>
      <c r="JC74" s="56" t="str">
        <f t="shared" si="110"/>
        <v>-</v>
      </c>
      <c r="JD74" s="56" t="str">
        <f t="shared" si="111"/>
        <v>-</v>
      </c>
      <c r="JE74" s="56" t="str">
        <f t="shared" si="112"/>
        <v>-</v>
      </c>
      <c r="JF74" s="56" t="str">
        <f t="shared" si="113"/>
        <v>-</v>
      </c>
      <c r="JG74" s="56" t="str">
        <f t="shared" si="114"/>
        <v>-</v>
      </c>
      <c r="JH74" s="56" t="str">
        <f t="shared" si="115"/>
        <v>-</v>
      </c>
      <c r="JI74" s="56" t="str">
        <f t="shared" si="116"/>
        <v>-</v>
      </c>
      <c r="JJ74" s="56" t="str">
        <f t="shared" si="117"/>
        <v>-</v>
      </c>
      <c r="JK74" s="56" t="str">
        <f t="shared" si="118"/>
        <v>-</v>
      </c>
      <c r="JL74" s="56" t="str">
        <f t="shared" si="119"/>
        <v>-</v>
      </c>
      <c r="JM74" s="56" t="str">
        <f t="shared" si="120"/>
        <v>-</v>
      </c>
      <c r="JN74" s="56" t="str">
        <f t="shared" si="121"/>
        <v>-</v>
      </c>
      <c r="JO74" s="56" t="str">
        <f t="shared" si="122"/>
        <v>-</v>
      </c>
      <c r="JP74" s="56" t="str">
        <f t="shared" si="123"/>
        <v>-</v>
      </c>
      <c r="JQ74" s="56" t="str">
        <f t="shared" si="124"/>
        <v>-</v>
      </c>
      <c r="JR74" s="56" t="str">
        <f t="shared" si="125"/>
        <v>-</v>
      </c>
      <c r="JS74" s="56" t="str">
        <f t="shared" si="126"/>
        <v>-</v>
      </c>
      <c r="JT74" s="56" t="str">
        <f t="shared" si="127"/>
        <v>-</v>
      </c>
      <c r="JU74" s="56" t="str">
        <f t="shared" si="128"/>
        <v>-</v>
      </c>
      <c r="JV74" s="56" t="str">
        <f t="shared" si="129"/>
        <v>-</v>
      </c>
      <c r="JW74" s="56" t="str">
        <f t="shared" si="130"/>
        <v>-</v>
      </c>
      <c r="JX74" s="56" t="str">
        <f t="shared" si="131"/>
        <v>-</v>
      </c>
      <c r="JY74" s="56" t="str">
        <f t="shared" si="132"/>
        <v>-</v>
      </c>
      <c r="JZ74" s="56" t="str">
        <f t="shared" si="133"/>
        <v>-</v>
      </c>
      <c r="KA74" s="444" t="s">
        <v>1247</v>
      </c>
      <c r="KB74" s="360">
        <f>IF(ISNUMBER(INDEX($EQ$15:$GK$521,$B74,EO$11)),MAX(KB$14:KB73)+1,0)</f>
        <v>0</v>
      </c>
      <c r="KC74" s="360" t="str">
        <f t="shared" si="249"/>
        <v/>
      </c>
      <c r="KD74" s="373" t="s">
        <v>2</v>
      </c>
      <c r="KE74" s="391" t="str">
        <f t="shared" si="259"/>
        <v/>
      </c>
      <c r="KF74" s="302" t="str">
        <f t="shared" si="260"/>
        <v/>
      </c>
      <c r="KG74" s="69"/>
      <c r="KH74" s="391" t="str">
        <f t="shared" si="261"/>
        <v/>
      </c>
      <c r="KI74" s="302" t="str">
        <f t="shared" si="262"/>
        <v/>
      </c>
      <c r="KJ74" s="69"/>
      <c r="KK74" s="391" t="str">
        <f t="shared" si="263"/>
        <v/>
      </c>
      <c r="KL74" s="302" t="str">
        <f t="shared" si="264"/>
        <v/>
      </c>
      <c r="KM74" s="69"/>
      <c r="KN74" s="391" t="str">
        <f t="shared" si="265"/>
        <v/>
      </c>
      <c r="KO74" s="302" t="str">
        <f t="shared" si="266"/>
        <v/>
      </c>
      <c r="KP74" s="69"/>
      <c r="KQ74" s="391" t="str">
        <f t="shared" si="267"/>
        <v/>
      </c>
      <c r="KR74" s="302" t="str">
        <f t="shared" si="143"/>
        <v/>
      </c>
      <c r="KS74" s="69"/>
      <c r="KT74" s="391" t="str">
        <f t="shared" si="268"/>
        <v/>
      </c>
      <c r="KU74" s="302" t="str">
        <f t="shared" si="145"/>
        <v/>
      </c>
      <c r="KV74" s="69"/>
      <c r="KW74" s="391" t="str">
        <f t="shared" si="269"/>
        <v/>
      </c>
      <c r="KX74" s="302" t="str">
        <f t="shared" si="147"/>
        <v/>
      </c>
      <c r="KY74" s="69"/>
      <c r="KZ74" s="283" t="str">
        <f t="shared" si="148"/>
        <v/>
      </c>
      <c r="LA74" s="26"/>
      <c r="LB74" s="241"/>
      <c r="LC74" s="306"/>
      <c r="LD74" s="246"/>
      <c r="LE74" s="306"/>
      <c r="LF74" s="306"/>
      <c r="LG74" s="305" t="s">
        <v>1235</v>
      </c>
      <c r="LH74" s="173" t="s">
        <v>449</v>
      </c>
      <c r="LI74" s="241"/>
      <c r="LJ74" s="241"/>
      <c r="LK74" s="241"/>
      <c r="LL74" s="241"/>
      <c r="LM74" s="241"/>
      <c r="LN74" s="63"/>
      <c r="LO74" s="251">
        <f t="shared" si="149"/>
        <v>0</v>
      </c>
      <c r="LP74" s="251">
        <f t="shared" si="150"/>
        <v>0</v>
      </c>
      <c r="LQ74" s="251">
        <f t="shared" si="151"/>
        <v>0</v>
      </c>
      <c r="LR74" s="251">
        <f t="shared" si="152"/>
        <v>0</v>
      </c>
      <c r="LS74" s="251">
        <f t="shared" si="153"/>
        <v>0</v>
      </c>
      <c r="LT74" s="251">
        <f t="shared" si="154"/>
        <v>60</v>
      </c>
      <c r="LU74" s="251">
        <f t="shared" si="155"/>
        <v>60</v>
      </c>
      <c r="LV74" s="251">
        <f t="shared" si="156"/>
        <v>0</v>
      </c>
      <c r="LW74" s="251">
        <f t="shared" si="157"/>
        <v>0</v>
      </c>
      <c r="LX74" s="251">
        <f t="shared" si="158"/>
        <v>0</v>
      </c>
      <c r="LY74" s="251">
        <f t="shared" si="159"/>
        <v>0</v>
      </c>
      <c r="LZ74" s="251">
        <f t="shared" si="160"/>
        <v>0</v>
      </c>
      <c r="MA74" s="63">
        <f t="shared" si="161"/>
        <v>2</v>
      </c>
      <c r="MB74" s="63">
        <f t="shared" si="162"/>
        <v>0</v>
      </c>
      <c r="MC74" s="63">
        <f t="shared" si="251"/>
        <v>60</v>
      </c>
      <c r="MD74" s="63">
        <f t="shared" si="250"/>
        <v>29</v>
      </c>
      <c r="ME74" s="63" t="str">
        <f t="shared" si="163"/>
        <v>maw_strt</v>
      </c>
      <c r="MF74" s="315">
        <f t="shared" si="164"/>
        <v>291</v>
      </c>
      <c r="MG74" s="315">
        <f>IF(ISNUMBER(MATCH(EO74,$ME$15:$ME$520,0)),0,MAX(MG$14:MG73)+1)</f>
        <v>0</v>
      </c>
      <c r="MH74" s="315" t="str">
        <f t="shared" si="165"/>
        <v/>
      </c>
      <c r="MI74" s="368" t="str">
        <f t="shared" si="270"/>
        <v/>
      </c>
      <c r="MJ74" s="67"/>
      <c r="MK74" s="243" t="str">
        <f t="shared" si="271"/>
        <v/>
      </c>
      <c r="ML74" s="457" t="s">
        <v>635</v>
      </c>
      <c r="MM74" s="316"/>
      <c r="MN74" s="26">
        <f>IF(IF(ISNUMBER(SEARCH("flopy",MP74))=TRUE,1,0)=1,MAX(MN$15:MN73)+1,"")</f>
        <v>49</v>
      </c>
      <c r="MO74" s="238"/>
      <c r="MP74" s="411" t="s">
        <v>1158</v>
      </c>
      <c r="MQ74" s="26">
        <f>IF(IF(ISNUMBER(SEARCH("flopy",MS74))=TRUE,1,0)=1,MAX(MQ$15:MQ73)+1,"")</f>
        <v>56</v>
      </c>
      <c r="MR74" s="238"/>
      <c r="MS74" s="411" t="s">
        <v>1005</v>
      </c>
      <c r="MT74" s="59"/>
      <c r="MU74" s="26" t="str">
        <f>IF(IF(ISNUMBER(SEARCH("flopy",MW74))=TRUE,1,0)=1,MAX(MU$15:MU73)+1,"")</f>
        <v/>
      </c>
      <c r="MV74" s="238"/>
      <c r="MW74" s="59"/>
      <c r="MX74" s="59"/>
      <c r="MY74" s="59"/>
      <c r="MZ74" s="59"/>
      <c r="NA74" s="59"/>
      <c r="NB74" s="26" t="s">
        <v>2</v>
      </c>
      <c r="NC74" s="59"/>
      <c r="ND74" s="59"/>
      <c r="NE74" s="59"/>
      <c r="NF74" s="59"/>
      <c r="NG74" s="59"/>
      <c r="NH74" s="59"/>
      <c r="NI74" s="59"/>
      <c r="NJ74" s="59"/>
      <c r="NK74" s="26" t="s">
        <v>2</v>
      </c>
      <c r="NL74" s="453" t="s">
        <v>21</v>
      </c>
      <c r="NM74" s="307" t="s">
        <v>2</v>
      </c>
      <c r="NN74" s="59"/>
      <c r="NO74" s="203"/>
      <c r="NP74" s="203"/>
      <c r="NQ74" s="203"/>
      <c r="NR74" s="18"/>
      <c r="NS74" s="18"/>
      <c r="NT74" s="18"/>
      <c r="NU74" s="18"/>
      <c r="NV74" s="18"/>
      <c r="NW74" s="18"/>
      <c r="NX74" s="18"/>
      <c r="NY74" s="18"/>
      <c r="NZ74" s="18"/>
      <c r="OA74" s="18"/>
      <c r="OB74" s="18"/>
      <c r="OC74" s="18"/>
      <c r="OD74" s="81"/>
      <c r="OE74" s="163"/>
      <c r="OF74" s="90"/>
      <c r="OG74" s="90"/>
      <c r="OH74" s="90"/>
      <c r="OI74" s="90"/>
      <c r="OJ74" s="171"/>
      <c r="OK74" s="163"/>
      <c r="OL74" s="117"/>
      <c r="OM74" s="163"/>
      <c r="ON74" s="117"/>
      <c r="OO74" s="90"/>
      <c r="OP74" s="90"/>
      <c r="OQ74" s="117"/>
      <c r="OR74" s="90"/>
      <c r="OS74" s="90"/>
      <c r="OT74" s="90"/>
      <c r="OU74" s="143" t="str">
        <f t="shared" si="272"/>
        <v/>
      </c>
      <c r="OV74" s="143" t="str">
        <f t="shared" si="275"/>
        <v/>
      </c>
      <c r="OW74" s="143" t="str">
        <f t="shared" si="276"/>
        <v/>
      </c>
      <c r="OX74" s="143" t="str">
        <f t="shared" si="277"/>
        <v/>
      </c>
      <c r="OY74" s="81"/>
      <c r="OZ74" s="59"/>
      <c r="PA74" s="251" t="str">
        <f t="shared" si="168"/>
        <v/>
      </c>
      <c r="PB74" s="251" t="str">
        <f t="shared" si="169"/>
        <v/>
      </c>
      <c r="PC74" s="251" t="str">
        <f t="shared" si="170"/>
        <v/>
      </c>
      <c r="PD74" s="251" t="str">
        <f t="shared" si="171"/>
        <v/>
      </c>
      <c r="PE74" s="251" t="str">
        <f t="shared" si="172"/>
        <v/>
      </c>
      <c r="PF74" s="251" t="str">
        <f t="shared" si="173"/>
        <v/>
      </c>
      <c r="PG74" s="251" t="str">
        <f t="shared" si="174"/>
        <v/>
      </c>
      <c r="PH74" s="251" t="str">
        <f t="shared" si="175"/>
        <v/>
      </c>
      <c r="PI74" s="251" t="str">
        <f t="shared" si="176"/>
        <v/>
      </c>
      <c r="PJ74" s="251" t="str">
        <f t="shared" si="177"/>
        <v/>
      </c>
      <c r="PK74" s="251" t="str">
        <f t="shared" si="178"/>
        <v/>
      </c>
      <c r="PL74" s="251" t="str">
        <f t="shared" si="179"/>
        <v/>
      </c>
      <c r="PM74" s="251" t="str">
        <f t="shared" si="180"/>
        <v/>
      </c>
      <c r="PN74" s="251" t="str">
        <f t="shared" si="181"/>
        <v/>
      </c>
      <c r="PO74" s="251" t="str">
        <f t="shared" si="182"/>
        <v/>
      </c>
      <c r="PP74" s="251" t="str">
        <f t="shared" si="183"/>
        <v/>
      </c>
      <c r="PQ74" s="251" t="str">
        <f t="shared" si="184"/>
        <v/>
      </c>
      <c r="PR74" s="251" t="str">
        <f t="shared" si="185"/>
        <v/>
      </c>
      <c r="PS74" s="251" t="str">
        <f t="shared" si="186"/>
        <v/>
      </c>
      <c r="PT74" s="251" t="str">
        <f t="shared" si="187"/>
        <v/>
      </c>
      <c r="PU74" s="251" t="str">
        <f t="shared" si="188"/>
        <v/>
      </c>
      <c r="PV74" s="251" t="str">
        <f t="shared" si="189"/>
        <v/>
      </c>
      <c r="PW74" s="251" t="str">
        <f t="shared" si="190"/>
        <v/>
      </c>
      <c r="PX74" s="251" t="str">
        <f t="shared" si="191"/>
        <v/>
      </c>
      <c r="PY74" s="251" t="str">
        <f t="shared" si="192"/>
        <v/>
      </c>
      <c r="PZ74" s="251" t="str">
        <f t="shared" si="193"/>
        <v/>
      </c>
      <c r="QA74" s="251" t="str">
        <f t="shared" si="194"/>
        <v>maw_strt</v>
      </c>
      <c r="QB74" s="251" t="str">
        <f t="shared" si="195"/>
        <v>maw_strt</v>
      </c>
      <c r="QC74" s="251" t="str">
        <f t="shared" si="196"/>
        <v/>
      </c>
      <c r="QD74" s="251" t="str">
        <f t="shared" si="197"/>
        <v/>
      </c>
      <c r="QE74" s="251" t="str">
        <f t="shared" si="198"/>
        <v/>
      </c>
      <c r="QF74" s="63">
        <f t="shared" si="199"/>
        <v>2</v>
      </c>
      <c r="QG74" s="26" t="s">
        <v>2</v>
      </c>
      <c r="QH74" s="59"/>
      <c r="QI74" s="59"/>
      <c r="QJ74" s="59"/>
      <c r="QK74" s="59"/>
      <c r="QL74" s="59"/>
      <c r="QM74" s="59"/>
      <c r="QN74" s="59"/>
    </row>
    <row r="75" spans="1:456" ht="6" customHeight="1" x14ac:dyDescent="0.25">
      <c r="A75" s="68"/>
      <c r="B75" s="447">
        <f t="shared" si="43"/>
        <v>61</v>
      </c>
      <c r="C75" s="72" t="s">
        <v>444</v>
      </c>
      <c r="D75" s="339" t="s">
        <v>857</v>
      </c>
      <c r="E75" s="59"/>
      <c r="F75" s="229"/>
      <c r="G75" s="295" t="s">
        <v>51</v>
      </c>
      <c r="H75" s="295" t="s">
        <v>2</v>
      </c>
      <c r="I75" s="229"/>
      <c r="J75" s="295"/>
      <c r="K75" s="295"/>
      <c r="L75" s="229"/>
      <c r="M75" s="295" t="s">
        <v>109</v>
      </c>
      <c r="N75" s="295">
        <v>3.0000000000000001E-3</v>
      </c>
      <c r="O75" s="229"/>
      <c r="P75" s="295" t="s">
        <v>132</v>
      </c>
      <c r="Q75" s="295">
        <v>1000</v>
      </c>
      <c r="R75" s="229"/>
      <c r="S75" s="230"/>
      <c r="T75" s="231"/>
      <c r="U75" s="229"/>
      <c r="V75" s="230"/>
      <c r="W75" s="231"/>
      <c r="X75" s="229"/>
      <c r="Y75" s="230"/>
      <c r="Z75" s="231"/>
      <c r="AA75" s="229"/>
      <c r="AB75" s="295"/>
      <c r="AC75" s="295"/>
      <c r="AD75" s="229"/>
      <c r="AE75" s="295"/>
      <c r="AF75" s="295"/>
      <c r="AG75" s="229"/>
      <c r="AH75" s="295"/>
      <c r="AI75" s="295"/>
      <c r="AJ75" s="229"/>
      <c r="AK75" s="295"/>
      <c r="AL75" s="295"/>
      <c r="AM75" s="229"/>
      <c r="AN75" s="295"/>
      <c r="AO75" s="295"/>
      <c r="AP75" s="243"/>
      <c r="AQ75" s="295"/>
      <c r="AR75" s="290"/>
      <c r="AS75" s="243"/>
      <c r="AT75" s="295"/>
      <c r="AU75" s="290"/>
      <c r="AV75" s="229"/>
      <c r="AW75" s="230"/>
      <c r="AX75" s="231"/>
      <c r="AY75" s="229"/>
      <c r="AZ75" s="230"/>
      <c r="BA75" s="231"/>
      <c r="BB75" s="229"/>
      <c r="BC75" s="230"/>
      <c r="BD75" s="231"/>
      <c r="BE75" s="229"/>
      <c r="BF75" s="295"/>
      <c r="BG75" s="295"/>
      <c r="BH75" s="229"/>
      <c r="BI75" s="295"/>
      <c r="BJ75" s="295"/>
      <c r="BK75" s="243"/>
      <c r="BL75" s="295"/>
      <c r="BM75" s="429"/>
      <c r="BN75" s="243"/>
      <c r="BO75" s="295"/>
      <c r="BP75" s="429"/>
      <c r="BQ75" s="229"/>
      <c r="BR75" s="295"/>
      <c r="BS75" s="295"/>
      <c r="BT75" s="243"/>
      <c r="BU75" s="295"/>
      <c r="BV75" s="290"/>
      <c r="BW75" s="243"/>
      <c r="BX75" s="295"/>
      <c r="BY75" s="290"/>
      <c r="BZ75" s="229"/>
      <c r="CA75" s="230" t="s">
        <v>769</v>
      </c>
      <c r="CB75" s="231" t="s">
        <v>823</v>
      </c>
      <c r="CC75" s="229"/>
      <c r="CD75" s="230"/>
      <c r="CE75" s="231"/>
      <c r="CF75" s="331"/>
      <c r="CG75" s="230"/>
      <c r="CH75" s="354"/>
      <c r="CI75" s="229"/>
      <c r="CJ75" s="230"/>
      <c r="CK75" s="354"/>
      <c r="CL75" s="243"/>
      <c r="CM75" s="230"/>
      <c r="CN75" s="354"/>
      <c r="CO75" s="243"/>
      <c r="CP75" s="295"/>
      <c r="CQ75" s="429"/>
      <c r="CR75" s="331"/>
      <c r="CS75" s="332"/>
      <c r="CT75" s="333"/>
      <c r="CU75" s="229"/>
      <c r="CV75" s="230"/>
      <c r="CW75" s="231"/>
      <c r="CX75" s="331"/>
      <c r="CY75" s="332"/>
      <c r="CZ75" s="333"/>
      <c r="DA75" s="331"/>
      <c r="DB75" s="332"/>
      <c r="DC75" s="333"/>
      <c r="DD75" s="331"/>
      <c r="DE75" s="332"/>
      <c r="DF75" s="333"/>
      <c r="DG75" s="331"/>
      <c r="DH75" s="332"/>
      <c r="DI75" s="333"/>
      <c r="DJ75" s="229"/>
      <c r="DK75" s="230" t="s">
        <v>18</v>
      </c>
      <c r="DL75" s="231">
        <v>10</v>
      </c>
      <c r="DM75" s="229"/>
      <c r="DN75" s="230"/>
      <c r="DO75" s="231"/>
      <c r="DP75" s="331"/>
      <c r="DQ75" s="332"/>
      <c r="DR75" s="333"/>
      <c r="DS75" s="331"/>
      <c r="DT75" s="332"/>
      <c r="DU75" s="333"/>
      <c r="DV75" s="331"/>
      <c r="DW75" s="332"/>
      <c r="DX75" s="333"/>
      <c r="DY75" s="331"/>
      <c r="DZ75" s="332"/>
      <c r="EA75" s="333"/>
      <c r="EB75" s="331"/>
      <c r="EC75" s="332"/>
      <c r="ED75" s="333"/>
      <c r="EE75" s="331"/>
      <c r="EF75" s="332"/>
      <c r="EG75" s="333"/>
      <c r="EH75" s="229"/>
      <c r="EI75" s="230"/>
      <c r="EJ75" s="231"/>
      <c r="EK75" s="229"/>
      <c r="EL75" s="230"/>
      <c r="EM75" s="231"/>
      <c r="EN75" s="244"/>
      <c r="EO75" s="269" t="str">
        <f t="shared" si="44"/>
        <v/>
      </c>
      <c r="EP75" s="444" t="s">
        <v>1247</v>
      </c>
      <c r="EQ75" s="360" t="str">
        <f t="shared" si="200"/>
        <v/>
      </c>
      <c r="ER75" s="360" t="str">
        <f t="shared" si="201"/>
        <v/>
      </c>
      <c r="ES75" s="360" t="str">
        <f t="shared" si="202"/>
        <v/>
      </c>
      <c r="ET75" s="360" t="str">
        <f t="shared" si="203"/>
        <v/>
      </c>
      <c r="EU75" s="360" t="str">
        <f t="shared" si="204"/>
        <v/>
      </c>
      <c r="EV75" s="360" t="str">
        <f t="shared" si="205"/>
        <v/>
      </c>
      <c r="EW75" s="360" t="str">
        <f t="shared" si="206"/>
        <v/>
      </c>
      <c r="EX75" s="360" t="str">
        <f t="shared" si="207"/>
        <v/>
      </c>
      <c r="EY75" s="360" t="str">
        <f t="shared" si="208"/>
        <v/>
      </c>
      <c r="EZ75" s="360" t="str">
        <f t="shared" si="209"/>
        <v/>
      </c>
      <c r="FA75" s="360" t="str">
        <f t="shared" si="210"/>
        <v/>
      </c>
      <c r="FB75" s="360" t="str">
        <f t="shared" si="211"/>
        <v/>
      </c>
      <c r="FC75" s="360" t="str">
        <f t="shared" si="212"/>
        <v/>
      </c>
      <c r="FD75" s="360" t="str">
        <f t="shared" si="213"/>
        <v/>
      </c>
      <c r="FE75" s="360" t="str">
        <f t="shared" si="214"/>
        <v/>
      </c>
      <c r="FF75" s="360" t="str">
        <f t="shared" si="215"/>
        <v/>
      </c>
      <c r="FG75" s="360" t="str">
        <f t="shared" si="216"/>
        <v/>
      </c>
      <c r="FH75" s="360" t="str">
        <f t="shared" si="217"/>
        <v/>
      </c>
      <c r="FI75" s="360" t="str">
        <f t="shared" si="218"/>
        <v/>
      </c>
      <c r="FJ75" s="360" t="str">
        <f t="shared" si="219"/>
        <v/>
      </c>
      <c r="FK75" s="360" t="str">
        <f t="shared" si="220"/>
        <v/>
      </c>
      <c r="FL75" s="360" t="str">
        <f t="shared" si="221"/>
        <v/>
      </c>
      <c r="FM75" s="360" t="str">
        <f t="shared" si="222"/>
        <v/>
      </c>
      <c r="FN75" s="360" t="str">
        <f t="shared" si="223"/>
        <v/>
      </c>
      <c r="FO75" s="360" t="str">
        <f t="shared" si="224"/>
        <v/>
      </c>
      <c r="FP75" s="360" t="str">
        <f t="shared" si="225"/>
        <v/>
      </c>
      <c r="FQ75" s="360" t="str">
        <f t="shared" si="226"/>
        <v/>
      </c>
      <c r="FR75" s="360" t="str">
        <f t="shared" si="227"/>
        <v/>
      </c>
      <c r="FS75" s="360" t="str">
        <f t="shared" si="228"/>
        <v/>
      </c>
      <c r="FT75" s="360" t="str">
        <f t="shared" si="45"/>
        <v/>
      </c>
      <c r="FU75" s="360" t="str">
        <f t="shared" si="229"/>
        <v/>
      </c>
      <c r="FV75" s="360" t="str">
        <f t="shared" si="230"/>
        <v/>
      </c>
      <c r="FW75" s="360" t="str">
        <f t="shared" si="231"/>
        <v/>
      </c>
      <c r="FX75" s="360" t="str">
        <f t="shared" si="232"/>
        <v/>
      </c>
      <c r="FY75" s="360" t="str">
        <f t="shared" si="233"/>
        <v/>
      </c>
      <c r="FZ75" s="360" t="str">
        <f t="shared" si="234"/>
        <v/>
      </c>
      <c r="GA75" s="360" t="str">
        <f t="shared" si="235"/>
        <v/>
      </c>
      <c r="GB75" s="360" t="str">
        <f t="shared" si="236"/>
        <v/>
      </c>
      <c r="GC75" s="360" t="str">
        <f t="shared" si="237"/>
        <v/>
      </c>
      <c r="GD75" s="360" t="str">
        <f t="shared" si="238"/>
        <v/>
      </c>
      <c r="GE75" s="360" t="str">
        <f t="shared" si="239"/>
        <v/>
      </c>
      <c r="GF75" s="360" t="str">
        <f t="shared" si="240"/>
        <v/>
      </c>
      <c r="GG75" s="360" t="str">
        <f t="shared" si="241"/>
        <v/>
      </c>
      <c r="GH75" s="360" t="str">
        <f t="shared" si="242"/>
        <v/>
      </c>
      <c r="GI75" s="360" t="str">
        <f t="shared" si="243"/>
        <v/>
      </c>
      <c r="GJ75" s="360" t="str">
        <f t="shared" si="244"/>
        <v/>
      </c>
      <c r="GK75" s="444" t="s">
        <v>1247</v>
      </c>
      <c r="GL75" s="361" t="str">
        <f t="shared" si="46"/>
        <v>-</v>
      </c>
      <c r="GM75" s="361" t="str">
        <f t="shared" si="47"/>
        <v>-</v>
      </c>
      <c r="GN75" s="361" t="str">
        <f t="shared" si="48"/>
        <v>-</v>
      </c>
      <c r="GO75" s="361" t="str">
        <f t="shared" si="49"/>
        <v>-</v>
      </c>
      <c r="GP75" s="361" t="str">
        <f t="shared" si="50"/>
        <v>-</v>
      </c>
      <c r="GQ75" s="361" t="str">
        <f t="shared" si="51"/>
        <v>-</v>
      </c>
      <c r="GR75" s="361" t="str">
        <f t="shared" si="52"/>
        <v>-</v>
      </c>
      <c r="GS75" s="361" t="str">
        <f t="shared" si="53"/>
        <v>-</v>
      </c>
      <c r="GT75" s="361" t="str">
        <f t="shared" si="54"/>
        <v>-</v>
      </c>
      <c r="GU75" s="361" t="str">
        <f t="shared" si="55"/>
        <v>-</v>
      </c>
      <c r="GV75" s="361" t="str">
        <f t="shared" si="56"/>
        <v>-</v>
      </c>
      <c r="GW75" s="361" t="str">
        <f t="shared" si="57"/>
        <v>-</v>
      </c>
      <c r="GX75" s="361" t="str">
        <f t="shared" si="58"/>
        <v>-</v>
      </c>
      <c r="GY75" s="361" t="str">
        <f t="shared" si="59"/>
        <v>-</v>
      </c>
      <c r="GZ75" s="361" t="str">
        <f t="shared" si="60"/>
        <v>-</v>
      </c>
      <c r="HA75" s="361" t="str">
        <f t="shared" si="61"/>
        <v>-</v>
      </c>
      <c r="HB75" s="361" t="str">
        <f t="shared" si="62"/>
        <v>-</v>
      </c>
      <c r="HC75" s="361" t="str">
        <f t="shared" si="63"/>
        <v>-</v>
      </c>
      <c r="HD75" s="361" t="str">
        <f t="shared" si="64"/>
        <v>-</v>
      </c>
      <c r="HE75" s="361" t="str">
        <f t="shared" si="65"/>
        <v>-</v>
      </c>
      <c r="HF75" s="361" t="str">
        <f t="shared" si="66"/>
        <v>-</v>
      </c>
      <c r="HG75" s="361" t="str">
        <f t="shared" si="67"/>
        <v>-</v>
      </c>
      <c r="HH75" s="361" t="str">
        <f t="shared" si="68"/>
        <v>-</v>
      </c>
      <c r="HI75" s="361" t="str">
        <f t="shared" si="69"/>
        <v>-</v>
      </c>
      <c r="HJ75" s="361" t="str">
        <f t="shared" si="70"/>
        <v>-</v>
      </c>
      <c r="HK75" s="361" t="str">
        <f t="shared" si="71"/>
        <v>-</v>
      </c>
      <c r="HL75" s="361" t="str">
        <f t="shared" si="72"/>
        <v>-</v>
      </c>
      <c r="HM75" s="361" t="str">
        <f t="shared" si="73"/>
        <v>-</v>
      </c>
      <c r="HN75" s="361" t="str">
        <f t="shared" si="74"/>
        <v>-</v>
      </c>
      <c r="HO75" s="361" t="str">
        <f t="shared" si="75"/>
        <v>-</v>
      </c>
      <c r="HP75" s="361" t="str">
        <f t="shared" si="76"/>
        <v>-</v>
      </c>
      <c r="HQ75" s="361" t="str">
        <f t="shared" si="77"/>
        <v>-</v>
      </c>
      <c r="HR75" s="361" t="str">
        <f t="shared" si="78"/>
        <v>-</v>
      </c>
      <c r="HS75" s="361" t="str">
        <f t="shared" si="79"/>
        <v>-</v>
      </c>
      <c r="HT75" s="361" t="str">
        <f t="shared" si="80"/>
        <v>-</v>
      </c>
      <c r="HU75" s="361" t="str">
        <f t="shared" si="81"/>
        <v>-</v>
      </c>
      <c r="HV75" s="361" t="str">
        <f t="shared" si="82"/>
        <v>-</v>
      </c>
      <c r="HW75" s="361" t="str">
        <f t="shared" si="83"/>
        <v>-</v>
      </c>
      <c r="HX75" s="361" t="str">
        <f t="shared" si="84"/>
        <v>-</v>
      </c>
      <c r="HY75" s="361" t="str">
        <f t="shared" si="85"/>
        <v>-</v>
      </c>
      <c r="HZ75" s="361" t="str">
        <f t="shared" si="86"/>
        <v>-</v>
      </c>
      <c r="IA75" s="361" t="str">
        <f t="shared" si="87"/>
        <v>-</v>
      </c>
      <c r="IB75" s="361" t="str">
        <f t="shared" si="88"/>
        <v>-</v>
      </c>
      <c r="IC75" s="361" t="str">
        <f t="shared" si="89"/>
        <v>-</v>
      </c>
      <c r="ID75" s="361" t="str">
        <f t="shared" si="90"/>
        <v>-</v>
      </c>
      <c r="IE75" s="361" t="str">
        <f t="shared" si="91"/>
        <v>-</v>
      </c>
      <c r="IF75" s="444" t="s">
        <v>1247</v>
      </c>
      <c r="IG75" s="56" t="str">
        <f t="shared" si="245"/>
        <v>-</v>
      </c>
      <c r="IH75" s="56" t="str">
        <f t="shared" si="246"/>
        <v>-</v>
      </c>
      <c r="II75" s="56" t="str">
        <f t="shared" si="247"/>
        <v>-</v>
      </c>
      <c r="IJ75" s="56" t="str">
        <f t="shared" si="248"/>
        <v>-</v>
      </c>
      <c r="IK75" s="56" t="str">
        <f t="shared" si="92"/>
        <v>-</v>
      </c>
      <c r="IL75" s="56" t="str">
        <f t="shared" si="93"/>
        <v>-</v>
      </c>
      <c r="IM75" s="56" t="str">
        <f t="shared" si="94"/>
        <v>-</v>
      </c>
      <c r="IN75" s="56" t="str">
        <f t="shared" si="95"/>
        <v>-</v>
      </c>
      <c r="IO75" s="56" t="str">
        <f t="shared" si="96"/>
        <v>-</v>
      </c>
      <c r="IP75" s="56" t="str">
        <f t="shared" si="97"/>
        <v>-</v>
      </c>
      <c r="IQ75" s="56" t="str">
        <f t="shared" si="98"/>
        <v>-</v>
      </c>
      <c r="IR75" s="56" t="str">
        <f t="shared" si="99"/>
        <v>-</v>
      </c>
      <c r="IS75" s="56" t="str">
        <f t="shared" si="100"/>
        <v>-</v>
      </c>
      <c r="IT75" s="56" t="str">
        <f t="shared" si="101"/>
        <v>-</v>
      </c>
      <c r="IU75" s="56" t="str">
        <f t="shared" si="102"/>
        <v>-</v>
      </c>
      <c r="IV75" s="56" t="str">
        <f t="shared" si="103"/>
        <v>-</v>
      </c>
      <c r="IW75" s="56" t="str">
        <f t="shared" si="104"/>
        <v>-</v>
      </c>
      <c r="IX75" s="56" t="str">
        <f t="shared" si="105"/>
        <v>-</v>
      </c>
      <c r="IY75" s="56" t="str">
        <f t="shared" si="106"/>
        <v>-</v>
      </c>
      <c r="IZ75" s="56" t="str">
        <f t="shared" si="107"/>
        <v>-</v>
      </c>
      <c r="JA75" s="56" t="str">
        <f t="shared" si="108"/>
        <v>-</v>
      </c>
      <c r="JB75" s="56" t="str">
        <f t="shared" si="109"/>
        <v>-</v>
      </c>
      <c r="JC75" s="56" t="str">
        <f t="shared" si="110"/>
        <v>-</v>
      </c>
      <c r="JD75" s="56" t="str">
        <f t="shared" si="111"/>
        <v>-</v>
      </c>
      <c r="JE75" s="56" t="str">
        <f t="shared" si="112"/>
        <v>-</v>
      </c>
      <c r="JF75" s="56" t="str">
        <f t="shared" si="113"/>
        <v>-</v>
      </c>
      <c r="JG75" s="56" t="str">
        <f t="shared" si="114"/>
        <v>-</v>
      </c>
      <c r="JH75" s="56" t="str">
        <f t="shared" si="115"/>
        <v>-</v>
      </c>
      <c r="JI75" s="56" t="str">
        <f t="shared" si="116"/>
        <v>-</v>
      </c>
      <c r="JJ75" s="56" t="str">
        <f t="shared" si="117"/>
        <v>-</v>
      </c>
      <c r="JK75" s="56" t="str">
        <f t="shared" si="118"/>
        <v>-</v>
      </c>
      <c r="JL75" s="56" t="str">
        <f t="shared" si="119"/>
        <v>-</v>
      </c>
      <c r="JM75" s="56" t="str">
        <f t="shared" si="120"/>
        <v>-</v>
      </c>
      <c r="JN75" s="56" t="str">
        <f t="shared" si="121"/>
        <v>-</v>
      </c>
      <c r="JO75" s="56" t="str">
        <f t="shared" si="122"/>
        <v>-</v>
      </c>
      <c r="JP75" s="56" t="str">
        <f t="shared" si="123"/>
        <v>-</v>
      </c>
      <c r="JQ75" s="56" t="str">
        <f t="shared" si="124"/>
        <v>-</v>
      </c>
      <c r="JR75" s="56" t="str">
        <f t="shared" si="125"/>
        <v>-</v>
      </c>
      <c r="JS75" s="56" t="str">
        <f t="shared" si="126"/>
        <v>-</v>
      </c>
      <c r="JT75" s="56" t="str">
        <f t="shared" si="127"/>
        <v>-</v>
      </c>
      <c r="JU75" s="56" t="str">
        <f t="shared" si="128"/>
        <v>-</v>
      </c>
      <c r="JV75" s="56" t="str">
        <f t="shared" si="129"/>
        <v>-</v>
      </c>
      <c r="JW75" s="56" t="str">
        <f t="shared" si="130"/>
        <v>-</v>
      </c>
      <c r="JX75" s="56" t="str">
        <f t="shared" si="131"/>
        <v>-</v>
      </c>
      <c r="JY75" s="56" t="str">
        <f t="shared" si="132"/>
        <v>-</v>
      </c>
      <c r="JZ75" s="56" t="str">
        <f t="shared" si="133"/>
        <v>-</v>
      </c>
      <c r="KA75" s="444" t="s">
        <v>1247</v>
      </c>
      <c r="KB75" s="360">
        <f>IF(ISNUMBER(INDEX($EQ$15:$GK$521,$B75,EO$11)),MAX(KB$14:KB74)+1,0)</f>
        <v>0</v>
      </c>
      <c r="KC75" s="360" t="str">
        <f t="shared" si="249"/>
        <v/>
      </c>
      <c r="KD75" s="373" t="s">
        <v>2</v>
      </c>
      <c r="KE75" s="391" t="str">
        <f t="shared" si="259"/>
        <v/>
      </c>
      <c r="KF75" s="302" t="str">
        <f t="shared" si="260"/>
        <v/>
      </c>
      <c r="KG75" s="69"/>
      <c r="KH75" s="391" t="str">
        <f t="shared" si="261"/>
        <v/>
      </c>
      <c r="KI75" s="302" t="str">
        <f t="shared" si="262"/>
        <v/>
      </c>
      <c r="KJ75" s="69"/>
      <c r="KK75" s="391" t="str">
        <f t="shared" si="263"/>
        <v/>
      </c>
      <c r="KL75" s="302" t="str">
        <f t="shared" si="264"/>
        <v/>
      </c>
      <c r="KM75" s="69"/>
      <c r="KN75" s="391" t="str">
        <f t="shared" si="265"/>
        <v/>
      </c>
      <c r="KO75" s="302" t="str">
        <f t="shared" si="266"/>
        <v/>
      </c>
      <c r="KP75" s="69"/>
      <c r="KQ75" s="391" t="str">
        <f t="shared" si="267"/>
        <v/>
      </c>
      <c r="KR75" s="302" t="str">
        <f t="shared" si="143"/>
        <v/>
      </c>
      <c r="KS75" s="69"/>
      <c r="KT75" s="391" t="str">
        <f t="shared" si="268"/>
        <v/>
      </c>
      <c r="KU75" s="302" t="str">
        <f t="shared" si="145"/>
        <v/>
      </c>
      <c r="KV75" s="69"/>
      <c r="KW75" s="391" t="str">
        <f t="shared" si="269"/>
        <v/>
      </c>
      <c r="KX75" s="302" t="str">
        <f t="shared" si="147"/>
        <v/>
      </c>
      <c r="KY75" s="69"/>
      <c r="KZ75" s="283" t="str">
        <f t="shared" si="148"/>
        <v/>
      </c>
      <c r="LA75" s="26"/>
      <c r="LB75" s="241"/>
      <c r="LC75" s="306"/>
      <c r="LD75" s="241"/>
      <c r="LE75" s="241"/>
      <c r="LF75" s="241"/>
      <c r="LG75" s="246" t="s">
        <v>1236</v>
      </c>
      <c r="LH75" s="241"/>
      <c r="LI75" s="241"/>
      <c r="LJ75" s="241"/>
      <c r="LK75" s="241"/>
      <c r="LL75" s="241"/>
      <c r="LM75" s="241"/>
      <c r="LN75" s="63"/>
      <c r="LO75" s="251">
        <f t="shared" si="149"/>
        <v>0</v>
      </c>
      <c r="LP75" s="251">
        <f t="shared" si="150"/>
        <v>0</v>
      </c>
      <c r="LQ75" s="251">
        <f t="shared" si="151"/>
        <v>0</v>
      </c>
      <c r="LR75" s="251">
        <f t="shared" si="152"/>
        <v>0</v>
      </c>
      <c r="LS75" s="251">
        <f t="shared" si="153"/>
        <v>0</v>
      </c>
      <c r="LT75" s="251">
        <f t="shared" si="154"/>
        <v>61</v>
      </c>
      <c r="LU75" s="251">
        <f t="shared" si="155"/>
        <v>0</v>
      </c>
      <c r="LV75" s="251">
        <f t="shared" si="156"/>
        <v>0</v>
      </c>
      <c r="LW75" s="251">
        <f t="shared" si="157"/>
        <v>0</v>
      </c>
      <c r="LX75" s="251">
        <f t="shared" si="158"/>
        <v>0</v>
      </c>
      <c r="LY75" s="251">
        <f t="shared" si="159"/>
        <v>0</v>
      </c>
      <c r="LZ75" s="251">
        <f t="shared" si="160"/>
        <v>0</v>
      </c>
      <c r="MA75" s="63">
        <f t="shared" si="161"/>
        <v>2</v>
      </c>
      <c r="MB75" s="63">
        <f t="shared" si="162"/>
        <v>0</v>
      </c>
      <c r="MC75" s="63">
        <f t="shared" si="251"/>
        <v>61</v>
      </c>
      <c r="MD75" s="63">
        <f t="shared" si="250"/>
        <v>30</v>
      </c>
      <c r="ME75" s="63" t="str">
        <f t="shared" si="163"/>
        <v>maw_Sel</v>
      </c>
      <c r="MF75" s="315">
        <f t="shared" si="164"/>
        <v>291</v>
      </c>
      <c r="MG75" s="315">
        <f>IF(ISNUMBER(MATCH(EO75,$ME$15:$ME$520,0)),0,MAX(MG$14:MG74)+1)</f>
        <v>0</v>
      </c>
      <c r="MH75" s="315" t="str">
        <f t="shared" si="165"/>
        <v/>
      </c>
      <c r="MI75" s="368" t="str">
        <f t="shared" si="270"/>
        <v/>
      </c>
      <c r="MJ75" s="67"/>
      <c r="MK75" s="243" t="str">
        <f t="shared" si="271"/>
        <v/>
      </c>
      <c r="ML75" s="457" t="s">
        <v>635</v>
      </c>
      <c r="MM75" s="316"/>
      <c r="MN75" s="26">
        <f>IF(IF(ISNUMBER(SEARCH("flopy",MP75))=TRUE,1,0)=1,MAX(MN$15:MN74)+1,"")</f>
        <v>50</v>
      </c>
      <c r="MO75" s="238"/>
      <c r="MP75" s="411" t="s">
        <v>1159</v>
      </c>
      <c r="MQ75" s="26">
        <f>IF(IF(ISNUMBER(SEARCH("flopy",MS75))=TRUE,1,0)=1,MAX(MQ$15:MQ74)+1,"")</f>
        <v>57</v>
      </c>
      <c r="MR75" s="238"/>
      <c r="MS75" s="411" t="s">
        <v>1006</v>
      </c>
      <c r="MT75" s="59"/>
      <c r="MU75" s="26" t="str">
        <f>IF(IF(ISNUMBER(SEARCH("flopy",MW75))=TRUE,1,0)=1,MAX(MU$15:MU74)+1,"")</f>
        <v/>
      </c>
      <c r="MV75" s="238"/>
      <c r="MW75" s="59"/>
      <c r="MX75" s="59"/>
      <c r="MY75" s="59"/>
      <c r="MZ75" s="59"/>
      <c r="NA75" s="59"/>
      <c r="NB75" s="26" t="s">
        <v>2</v>
      </c>
      <c r="NC75" s="59"/>
      <c r="ND75" s="59"/>
      <c r="NE75" s="59"/>
      <c r="NF75" s="59"/>
      <c r="NG75" s="59"/>
      <c r="NH75" s="59"/>
      <c r="NI75" s="59"/>
      <c r="NJ75" s="59"/>
      <c r="NK75" s="26" t="s">
        <v>2</v>
      </c>
      <c r="NL75" s="453" t="s">
        <v>22</v>
      </c>
      <c r="NM75" s="307" t="s">
        <v>2</v>
      </c>
      <c r="NN75" s="59"/>
      <c r="NO75" s="203"/>
      <c r="NP75" s="203"/>
      <c r="NQ75" s="203"/>
      <c r="NR75" s="18"/>
      <c r="NS75" s="18"/>
      <c r="NT75" s="18"/>
      <c r="NU75" s="18"/>
      <c r="NV75" s="18"/>
      <c r="NW75" s="18"/>
      <c r="NX75" s="18"/>
      <c r="NY75" s="18"/>
      <c r="NZ75" s="18"/>
      <c r="OA75" s="18"/>
      <c r="OB75" s="18"/>
      <c r="OC75" s="18"/>
      <c r="OD75" s="81"/>
      <c r="OE75" s="163"/>
      <c r="OF75" s="90"/>
      <c r="OG75" s="90"/>
      <c r="OH75" s="90"/>
      <c r="OI75" s="90"/>
      <c r="OJ75" s="171"/>
      <c r="OK75" s="163"/>
      <c r="OL75" s="117"/>
      <c r="OM75" s="163"/>
      <c r="ON75" s="117"/>
      <c r="OO75" s="90"/>
      <c r="OP75" s="90"/>
      <c r="OQ75" s="117"/>
      <c r="OR75" s="90"/>
      <c r="OS75" s="90"/>
      <c r="OT75" s="90"/>
      <c r="OU75" s="143" t="str">
        <f t="shared" si="272"/>
        <v/>
      </c>
      <c r="OV75" s="143" t="str">
        <f t="shared" si="275"/>
        <v/>
      </c>
      <c r="OW75" s="143" t="str">
        <f t="shared" si="276"/>
        <v/>
      </c>
      <c r="OX75" s="143" t="str">
        <f t="shared" si="277"/>
        <v/>
      </c>
      <c r="OY75" s="81"/>
      <c r="OZ75" s="59"/>
      <c r="PA75" s="251" t="str">
        <f t="shared" si="168"/>
        <v/>
      </c>
      <c r="PB75" s="251" t="str">
        <f t="shared" si="169"/>
        <v/>
      </c>
      <c r="PC75" s="251" t="str">
        <f t="shared" si="170"/>
        <v/>
      </c>
      <c r="PD75" s="251" t="str">
        <f t="shared" si="171"/>
        <v/>
      </c>
      <c r="PE75" s="251" t="str">
        <f t="shared" si="172"/>
        <v/>
      </c>
      <c r="PF75" s="251" t="str">
        <f t="shared" si="173"/>
        <v/>
      </c>
      <c r="PG75" s="251" t="str">
        <f t="shared" si="174"/>
        <v/>
      </c>
      <c r="PH75" s="251" t="str">
        <f t="shared" si="175"/>
        <v/>
      </c>
      <c r="PI75" s="251" t="str">
        <f t="shared" si="176"/>
        <v/>
      </c>
      <c r="PJ75" s="251" t="str">
        <f t="shared" si="177"/>
        <v/>
      </c>
      <c r="PK75" s="251" t="str">
        <f t="shared" si="178"/>
        <v/>
      </c>
      <c r="PL75" s="251" t="str">
        <f t="shared" si="179"/>
        <v/>
      </c>
      <c r="PM75" s="251" t="str">
        <f t="shared" si="180"/>
        <v/>
      </c>
      <c r="PN75" s="251" t="str">
        <f t="shared" si="181"/>
        <v/>
      </c>
      <c r="PO75" s="251" t="str">
        <f t="shared" si="182"/>
        <v/>
      </c>
      <c r="PP75" s="251" t="str">
        <f t="shared" si="183"/>
        <v/>
      </c>
      <c r="PQ75" s="251" t="str">
        <f t="shared" si="184"/>
        <v/>
      </c>
      <c r="PR75" s="251" t="str">
        <f t="shared" si="185"/>
        <v/>
      </c>
      <c r="PS75" s="251" t="str">
        <f t="shared" si="186"/>
        <v/>
      </c>
      <c r="PT75" s="251" t="str">
        <f t="shared" si="187"/>
        <v/>
      </c>
      <c r="PU75" s="251" t="str">
        <f t="shared" si="188"/>
        <v/>
      </c>
      <c r="PV75" s="251" t="str">
        <f t="shared" si="189"/>
        <v/>
      </c>
      <c r="PW75" s="251" t="str">
        <f t="shared" si="190"/>
        <v/>
      </c>
      <c r="PX75" s="251" t="str">
        <f t="shared" si="191"/>
        <v/>
      </c>
      <c r="PY75" s="251" t="str">
        <f t="shared" si="192"/>
        <v/>
      </c>
      <c r="PZ75" s="251" t="str">
        <f t="shared" si="193"/>
        <v/>
      </c>
      <c r="QA75" s="251" t="str">
        <f t="shared" si="194"/>
        <v>maw_Sel</v>
      </c>
      <c r="QB75" s="251" t="str">
        <f t="shared" si="195"/>
        <v>maw_Sel</v>
      </c>
      <c r="QC75" s="251" t="str">
        <f t="shared" si="196"/>
        <v/>
      </c>
      <c r="QD75" s="251" t="str">
        <f t="shared" si="197"/>
        <v/>
      </c>
      <c r="QE75" s="251" t="str">
        <f t="shared" si="198"/>
        <v/>
      </c>
      <c r="QF75" s="63">
        <f t="shared" si="199"/>
        <v>2</v>
      </c>
      <c r="QG75" s="26" t="s">
        <v>2</v>
      </c>
      <c r="QH75" s="59"/>
      <c r="QI75" s="59"/>
      <c r="QJ75" s="59"/>
      <c r="QK75" s="59"/>
      <c r="QL75" s="59"/>
      <c r="QM75" s="59"/>
      <c r="QN75" s="59"/>
    </row>
    <row r="76" spans="1:456" ht="6" customHeight="1" x14ac:dyDescent="0.25">
      <c r="A76" s="68"/>
      <c r="B76" s="447">
        <f t="shared" si="43"/>
        <v>62</v>
      </c>
      <c r="C76" s="72" t="s">
        <v>445</v>
      </c>
      <c r="D76" s="339" t="s">
        <v>857</v>
      </c>
      <c r="E76" s="59"/>
      <c r="F76" s="229"/>
      <c r="G76" s="295" t="s">
        <v>50</v>
      </c>
      <c r="H76" s="295" t="s">
        <v>2</v>
      </c>
      <c r="I76" s="229"/>
      <c r="J76" s="295"/>
      <c r="K76" s="295"/>
      <c r="L76" s="229"/>
      <c r="M76" s="295" t="s">
        <v>137</v>
      </c>
      <c r="N76" s="295">
        <f>N14</f>
        <v>0</v>
      </c>
      <c r="O76" s="229"/>
      <c r="P76" s="295" t="s">
        <v>149</v>
      </c>
      <c r="Q76" s="295">
        <v>1000</v>
      </c>
      <c r="R76" s="229"/>
      <c r="S76" s="230"/>
      <c r="T76" s="231"/>
      <c r="U76" s="229"/>
      <c r="V76" s="230"/>
      <c r="W76" s="231"/>
      <c r="X76" s="229"/>
      <c r="Y76" s="230"/>
      <c r="Z76" s="231"/>
      <c r="AA76" s="229"/>
      <c r="AB76" s="295"/>
      <c r="AC76" s="295"/>
      <c r="AD76" s="229"/>
      <c r="AE76" s="295"/>
      <c r="AF76" s="295"/>
      <c r="AG76" s="229"/>
      <c r="AH76" s="295"/>
      <c r="AI76" s="295"/>
      <c r="AJ76" s="229"/>
      <c r="AK76" s="295"/>
      <c r="AL76" s="295"/>
      <c r="AM76" s="229"/>
      <c r="AN76" s="295"/>
      <c r="AO76" s="295"/>
      <c r="AP76" s="243"/>
      <c r="AQ76" s="295"/>
      <c r="AR76" s="290"/>
      <c r="AS76" s="243"/>
      <c r="AT76" s="295"/>
      <c r="AU76" s="290"/>
      <c r="AV76" s="229"/>
      <c r="AW76" s="230"/>
      <c r="AX76" s="231"/>
      <c r="AY76" s="229"/>
      <c r="AZ76" s="230"/>
      <c r="BA76" s="231"/>
      <c r="BB76" s="229"/>
      <c r="BC76" s="230"/>
      <c r="BD76" s="231"/>
      <c r="BE76" s="229"/>
      <c r="BF76" s="295"/>
      <c r="BG76" s="295"/>
      <c r="BH76" s="229"/>
      <c r="BI76" s="295"/>
      <c r="BJ76" s="295"/>
      <c r="BK76" s="243"/>
      <c r="BL76" s="295"/>
      <c r="BM76" s="429"/>
      <c r="BN76" s="243"/>
      <c r="BO76" s="295"/>
      <c r="BP76" s="429"/>
      <c r="BQ76" s="229"/>
      <c r="BR76" s="295"/>
      <c r="BS76" s="295"/>
      <c r="BT76" s="243"/>
      <c r="BU76" s="295"/>
      <c r="BV76" s="290"/>
      <c r="BW76" s="243"/>
      <c r="BX76" s="295"/>
      <c r="BY76" s="290"/>
      <c r="BZ76" s="229"/>
      <c r="CA76" s="230" t="s">
        <v>835</v>
      </c>
      <c r="CB76" s="231" t="s">
        <v>795</v>
      </c>
      <c r="CC76" s="229"/>
      <c r="CD76" s="230"/>
      <c r="CE76" s="231"/>
      <c r="CF76" s="331"/>
      <c r="CG76" s="230"/>
      <c r="CH76" s="354"/>
      <c r="CI76" s="229"/>
      <c r="CJ76" s="230"/>
      <c r="CK76" s="354"/>
      <c r="CL76" s="243"/>
      <c r="CM76" s="230"/>
      <c r="CN76" s="354"/>
      <c r="CO76" s="243"/>
      <c r="CP76" s="295"/>
      <c r="CQ76" s="429"/>
      <c r="CR76" s="331"/>
      <c r="CS76" s="332"/>
      <c r="CT76" s="333"/>
      <c r="CU76" s="229"/>
      <c r="CV76" s="230"/>
      <c r="CW76" s="231"/>
      <c r="CX76" s="331"/>
      <c r="CY76" s="332"/>
      <c r="CZ76" s="333"/>
      <c r="DA76" s="331"/>
      <c r="DB76" s="332"/>
      <c r="DC76" s="333"/>
      <c r="DD76" s="331"/>
      <c r="DE76" s="332"/>
      <c r="DF76" s="333"/>
      <c r="DG76" s="331"/>
      <c r="DH76" s="332"/>
      <c r="DI76" s="333"/>
      <c r="DJ76" s="229"/>
      <c r="DK76" s="230" t="s">
        <v>21</v>
      </c>
      <c r="DL76" s="231">
        <v>2</v>
      </c>
      <c r="DM76" s="229"/>
      <c r="DN76" s="230"/>
      <c r="DO76" s="231"/>
      <c r="DP76" s="331"/>
      <c r="DQ76" s="332"/>
      <c r="DR76" s="333"/>
      <c r="DS76" s="331"/>
      <c r="DT76" s="332"/>
      <c r="DU76" s="333"/>
      <c r="DV76" s="331"/>
      <c r="DW76" s="332"/>
      <c r="DX76" s="333"/>
      <c r="DY76" s="331"/>
      <c r="DZ76" s="332"/>
      <c r="EA76" s="333"/>
      <c r="EB76" s="331"/>
      <c r="EC76" s="332"/>
      <c r="ED76" s="333"/>
      <c r="EE76" s="331"/>
      <c r="EF76" s="332"/>
      <c r="EG76" s="333"/>
      <c r="EH76" s="229"/>
      <c r="EI76" s="230"/>
      <c r="EJ76" s="231"/>
      <c r="EK76" s="229"/>
      <c r="EL76" s="230"/>
      <c r="EM76" s="231"/>
      <c r="EN76" s="244"/>
      <c r="EO76" s="269" t="str">
        <f t="shared" si="44"/>
        <v/>
      </c>
      <c r="EP76" s="444" t="s">
        <v>1247</v>
      </c>
      <c r="EQ76" s="360" t="str">
        <f t="shared" si="200"/>
        <v/>
      </c>
      <c r="ER76" s="360" t="str">
        <f t="shared" si="201"/>
        <v/>
      </c>
      <c r="ES76" s="360" t="str">
        <f t="shared" si="202"/>
        <v/>
      </c>
      <c r="ET76" s="360" t="str">
        <f t="shared" si="203"/>
        <v/>
      </c>
      <c r="EU76" s="360" t="str">
        <f t="shared" si="204"/>
        <v/>
      </c>
      <c r="EV76" s="360" t="str">
        <f t="shared" si="205"/>
        <v/>
      </c>
      <c r="EW76" s="360" t="str">
        <f t="shared" si="206"/>
        <v/>
      </c>
      <c r="EX76" s="360" t="str">
        <f t="shared" si="207"/>
        <v/>
      </c>
      <c r="EY76" s="360" t="str">
        <f t="shared" si="208"/>
        <v/>
      </c>
      <c r="EZ76" s="360" t="str">
        <f t="shared" si="209"/>
        <v/>
      </c>
      <c r="FA76" s="360" t="str">
        <f t="shared" si="210"/>
        <v/>
      </c>
      <c r="FB76" s="360" t="str">
        <f t="shared" si="211"/>
        <v/>
      </c>
      <c r="FC76" s="360" t="str">
        <f t="shared" si="212"/>
        <v/>
      </c>
      <c r="FD76" s="360" t="str">
        <f t="shared" si="213"/>
        <v/>
      </c>
      <c r="FE76" s="360" t="str">
        <f t="shared" si="214"/>
        <v/>
      </c>
      <c r="FF76" s="360" t="str">
        <f t="shared" si="215"/>
        <v/>
      </c>
      <c r="FG76" s="360" t="str">
        <f t="shared" si="216"/>
        <v/>
      </c>
      <c r="FH76" s="360" t="str">
        <f t="shared" si="217"/>
        <v/>
      </c>
      <c r="FI76" s="360" t="str">
        <f t="shared" si="218"/>
        <v/>
      </c>
      <c r="FJ76" s="360">
        <f t="shared" si="219"/>
        <v>23</v>
      </c>
      <c r="FK76" s="360" t="str">
        <f t="shared" si="220"/>
        <v/>
      </c>
      <c r="FL76" s="360">
        <f t="shared" si="221"/>
        <v>13</v>
      </c>
      <c r="FM76" s="360">
        <f t="shared" si="222"/>
        <v>14</v>
      </c>
      <c r="FN76" s="360">
        <f t="shared" si="223"/>
        <v>12</v>
      </c>
      <c r="FO76" s="360">
        <f t="shared" si="224"/>
        <v>15</v>
      </c>
      <c r="FP76" s="360">
        <f t="shared" si="225"/>
        <v>15</v>
      </c>
      <c r="FQ76" s="360" t="str">
        <f t="shared" si="226"/>
        <v/>
      </c>
      <c r="FR76" s="360" t="str">
        <f t="shared" si="227"/>
        <v/>
      </c>
      <c r="FS76" s="360" t="str">
        <f t="shared" si="228"/>
        <v/>
      </c>
      <c r="FT76" s="360" t="str">
        <f t="shared" si="45"/>
        <v/>
      </c>
      <c r="FU76" s="360" t="str">
        <f t="shared" si="229"/>
        <v/>
      </c>
      <c r="FV76" s="360" t="str">
        <f t="shared" si="230"/>
        <v/>
      </c>
      <c r="FW76" s="360" t="str">
        <f t="shared" si="231"/>
        <v/>
      </c>
      <c r="FX76" s="360" t="str">
        <f t="shared" si="232"/>
        <v/>
      </c>
      <c r="FY76" s="360" t="str">
        <f t="shared" si="233"/>
        <v/>
      </c>
      <c r="FZ76" s="360" t="str">
        <f t="shared" si="234"/>
        <v/>
      </c>
      <c r="GA76" s="360" t="str">
        <f t="shared" si="235"/>
        <v/>
      </c>
      <c r="GB76" s="360" t="str">
        <f t="shared" si="236"/>
        <v/>
      </c>
      <c r="GC76" s="360" t="str">
        <f t="shared" si="237"/>
        <v/>
      </c>
      <c r="GD76" s="360" t="str">
        <f t="shared" si="238"/>
        <v/>
      </c>
      <c r="GE76" s="360" t="str">
        <f t="shared" si="239"/>
        <v/>
      </c>
      <c r="GF76" s="360">
        <f t="shared" si="240"/>
        <v>15</v>
      </c>
      <c r="GG76" s="360" t="str">
        <f t="shared" si="241"/>
        <v/>
      </c>
      <c r="GH76" s="360" t="str">
        <f t="shared" si="242"/>
        <v/>
      </c>
      <c r="GI76" s="360" t="str">
        <f t="shared" si="243"/>
        <v/>
      </c>
      <c r="GJ76" s="360" t="str">
        <f t="shared" si="244"/>
        <v/>
      </c>
      <c r="GK76" s="444" t="s">
        <v>1247</v>
      </c>
      <c r="GL76" s="361" t="str">
        <f t="shared" si="46"/>
        <v>-</v>
      </c>
      <c r="GM76" s="361" t="str">
        <f t="shared" si="47"/>
        <v>-</v>
      </c>
      <c r="GN76" s="361" t="str">
        <f t="shared" si="48"/>
        <v>-</v>
      </c>
      <c r="GO76" s="361" t="str">
        <f t="shared" si="49"/>
        <v>-</v>
      </c>
      <c r="GP76" s="361" t="str">
        <f t="shared" si="50"/>
        <v>-</v>
      </c>
      <c r="GQ76" s="361" t="str">
        <f t="shared" si="51"/>
        <v>-</v>
      </c>
      <c r="GR76" s="361" t="str">
        <f t="shared" si="52"/>
        <v>-</v>
      </c>
      <c r="GS76" s="361" t="str">
        <f t="shared" si="53"/>
        <v>-</v>
      </c>
      <c r="GT76" s="361" t="str">
        <f t="shared" si="54"/>
        <v>-</v>
      </c>
      <c r="GU76" s="361" t="str">
        <f t="shared" si="55"/>
        <v>-</v>
      </c>
      <c r="GV76" s="361" t="str">
        <f t="shared" si="56"/>
        <v>-</v>
      </c>
      <c r="GW76" s="361" t="str">
        <f t="shared" si="57"/>
        <v>-</v>
      </c>
      <c r="GX76" s="361" t="str">
        <f t="shared" si="58"/>
        <v>-</v>
      </c>
      <c r="GY76" s="361" t="str">
        <f t="shared" si="59"/>
        <v>-</v>
      </c>
      <c r="GZ76" s="361" t="str">
        <f t="shared" si="60"/>
        <v>-</v>
      </c>
      <c r="HA76" s="361" t="str">
        <f t="shared" si="61"/>
        <v>-</v>
      </c>
      <c r="HB76" s="361" t="str">
        <f t="shared" si="62"/>
        <v>-</v>
      </c>
      <c r="HC76" s="361" t="str">
        <f t="shared" si="63"/>
        <v>-</v>
      </c>
      <c r="HD76" s="361" t="str">
        <f t="shared" si="64"/>
        <v>-</v>
      </c>
      <c r="HE76" s="361" t="str">
        <f t="shared" si="65"/>
        <v>sy11</v>
      </c>
      <c r="HF76" s="361" t="str">
        <f t="shared" si="66"/>
        <v>-</v>
      </c>
      <c r="HG76" s="361" t="str">
        <f t="shared" si="67"/>
        <v>sy11</v>
      </c>
      <c r="HH76" s="361" t="str">
        <f t="shared" si="68"/>
        <v>sy11</v>
      </c>
      <c r="HI76" s="361" t="str">
        <f t="shared" si="69"/>
        <v>sy11</v>
      </c>
      <c r="HJ76" s="361" t="str">
        <f t="shared" si="70"/>
        <v>sy11</v>
      </c>
      <c r="HK76" s="361" t="str">
        <f t="shared" si="71"/>
        <v>sy11</v>
      </c>
      <c r="HL76" s="361" t="str">
        <f t="shared" si="72"/>
        <v>-</v>
      </c>
      <c r="HM76" s="361" t="str">
        <f t="shared" si="73"/>
        <v>-</v>
      </c>
      <c r="HN76" s="361" t="str">
        <f t="shared" si="74"/>
        <v>-</v>
      </c>
      <c r="HO76" s="361" t="str">
        <f t="shared" si="75"/>
        <v>-</v>
      </c>
      <c r="HP76" s="361" t="str">
        <f t="shared" si="76"/>
        <v>-</v>
      </c>
      <c r="HQ76" s="361" t="str">
        <f t="shared" si="77"/>
        <v>-</v>
      </c>
      <c r="HR76" s="361" t="str">
        <f t="shared" si="78"/>
        <v>-</v>
      </c>
      <c r="HS76" s="361" t="str">
        <f t="shared" si="79"/>
        <v>-</v>
      </c>
      <c r="HT76" s="361" t="str">
        <f t="shared" si="80"/>
        <v>-</v>
      </c>
      <c r="HU76" s="361" t="str">
        <f t="shared" si="81"/>
        <v>-</v>
      </c>
      <c r="HV76" s="361" t="str">
        <f t="shared" si="82"/>
        <v>-</v>
      </c>
      <c r="HW76" s="361" t="str">
        <f t="shared" si="83"/>
        <v>-</v>
      </c>
      <c r="HX76" s="361" t="str">
        <f t="shared" si="84"/>
        <v>-</v>
      </c>
      <c r="HY76" s="361" t="str">
        <f t="shared" si="85"/>
        <v>-</v>
      </c>
      <c r="HZ76" s="361" t="str">
        <f t="shared" si="86"/>
        <v>-</v>
      </c>
      <c r="IA76" s="361" t="str">
        <f t="shared" si="87"/>
        <v>sy11</v>
      </c>
      <c r="IB76" s="361" t="str">
        <f t="shared" si="88"/>
        <v>-</v>
      </c>
      <c r="IC76" s="361" t="str">
        <f t="shared" si="89"/>
        <v>-</v>
      </c>
      <c r="ID76" s="361" t="str">
        <f t="shared" si="90"/>
        <v>-</v>
      </c>
      <c r="IE76" s="361" t="str">
        <f t="shared" si="91"/>
        <v>-</v>
      </c>
      <c r="IF76" s="444" t="s">
        <v>1247</v>
      </c>
      <c r="IG76" s="56" t="str">
        <f t="shared" si="245"/>
        <v>-</v>
      </c>
      <c r="IH76" s="56" t="str">
        <f t="shared" si="246"/>
        <v>-</v>
      </c>
      <c r="II76" s="56" t="str">
        <f t="shared" si="247"/>
        <v>-</v>
      </c>
      <c r="IJ76" s="56" t="str">
        <f t="shared" si="248"/>
        <v>-</v>
      </c>
      <c r="IK76" s="56" t="str">
        <f t="shared" si="92"/>
        <v>-</v>
      </c>
      <c r="IL76" s="56" t="str">
        <f t="shared" si="93"/>
        <v>-</v>
      </c>
      <c r="IM76" s="56" t="str">
        <f t="shared" si="94"/>
        <v>-</v>
      </c>
      <c r="IN76" s="56" t="str">
        <f t="shared" si="95"/>
        <v>-</v>
      </c>
      <c r="IO76" s="56" t="str">
        <f t="shared" si="96"/>
        <v>-</v>
      </c>
      <c r="IP76" s="56" t="str">
        <f t="shared" si="97"/>
        <v>-</v>
      </c>
      <c r="IQ76" s="56" t="str">
        <f t="shared" si="98"/>
        <v>-</v>
      </c>
      <c r="IR76" s="56" t="str">
        <f t="shared" si="99"/>
        <v>-</v>
      </c>
      <c r="IS76" s="56" t="str">
        <f t="shared" si="100"/>
        <v>-</v>
      </c>
      <c r="IT76" s="56" t="str">
        <f t="shared" si="101"/>
        <v>-</v>
      </c>
      <c r="IU76" s="56" t="str">
        <f t="shared" si="102"/>
        <v>-</v>
      </c>
      <c r="IV76" s="56" t="str">
        <f t="shared" si="103"/>
        <v>-</v>
      </c>
      <c r="IW76" s="56" t="str">
        <f t="shared" si="104"/>
        <v>-</v>
      </c>
      <c r="IX76" s="56" t="str">
        <f t="shared" si="105"/>
        <v>-</v>
      </c>
      <c r="IY76" s="56" t="str">
        <f t="shared" si="106"/>
        <v>-</v>
      </c>
      <c r="IZ76" s="56">
        <f t="shared" si="107"/>
        <v>0.2</v>
      </c>
      <c r="JA76" s="56" t="str">
        <f t="shared" si="108"/>
        <v>-</v>
      </c>
      <c r="JB76" s="56">
        <f t="shared" si="109"/>
        <v>0.2</v>
      </c>
      <c r="JC76" s="56">
        <f t="shared" si="110"/>
        <v>0.25</v>
      </c>
      <c r="JD76" s="56">
        <f t="shared" si="111"/>
        <v>0.2</v>
      </c>
      <c r="JE76" s="56">
        <f t="shared" si="112"/>
        <v>0.2</v>
      </c>
      <c r="JF76" s="56">
        <f t="shared" si="113"/>
        <v>0.2</v>
      </c>
      <c r="JG76" s="56" t="str">
        <f t="shared" si="114"/>
        <v>-</v>
      </c>
      <c r="JH76" s="56" t="str">
        <f t="shared" si="115"/>
        <v>-</v>
      </c>
      <c r="JI76" s="56" t="str">
        <f t="shared" si="116"/>
        <v>-</v>
      </c>
      <c r="JJ76" s="56" t="str">
        <f t="shared" si="117"/>
        <v>-</v>
      </c>
      <c r="JK76" s="56" t="str">
        <f t="shared" si="118"/>
        <v>-</v>
      </c>
      <c r="JL76" s="56" t="str">
        <f t="shared" si="119"/>
        <v>-</v>
      </c>
      <c r="JM76" s="56" t="str">
        <f t="shared" si="120"/>
        <v>-</v>
      </c>
      <c r="JN76" s="56" t="str">
        <f t="shared" si="121"/>
        <v>-</v>
      </c>
      <c r="JO76" s="56" t="str">
        <f t="shared" si="122"/>
        <v>-</v>
      </c>
      <c r="JP76" s="56" t="str">
        <f t="shared" si="123"/>
        <v>-</v>
      </c>
      <c r="JQ76" s="56" t="str">
        <f t="shared" si="124"/>
        <v>-</v>
      </c>
      <c r="JR76" s="56" t="str">
        <f t="shared" si="125"/>
        <v>-</v>
      </c>
      <c r="JS76" s="56" t="str">
        <f t="shared" si="126"/>
        <v>-</v>
      </c>
      <c r="JT76" s="56" t="str">
        <f t="shared" si="127"/>
        <v>-</v>
      </c>
      <c r="JU76" s="56" t="str">
        <f t="shared" si="128"/>
        <v>-</v>
      </c>
      <c r="JV76" s="56" t="str">
        <f t="shared" si="129"/>
        <v>.05 3x</v>
      </c>
      <c r="JW76" s="56" t="str">
        <f t="shared" si="130"/>
        <v>-</v>
      </c>
      <c r="JX76" s="56" t="str">
        <f t="shared" si="131"/>
        <v>-</v>
      </c>
      <c r="JY76" s="56" t="str">
        <f t="shared" si="132"/>
        <v>-</v>
      </c>
      <c r="JZ76" s="56" t="str">
        <f t="shared" si="133"/>
        <v>-</v>
      </c>
      <c r="KA76" s="444" t="s">
        <v>1247</v>
      </c>
      <c r="KB76" s="360">
        <f>IF(ISNUMBER(INDEX($EQ$15:$GK$521,$B76,EO$11)),MAX(KB$14:KB75)+1,0)</f>
        <v>8</v>
      </c>
      <c r="KC76" s="360" t="str">
        <f t="shared" si="249"/>
        <v/>
      </c>
      <c r="KD76" s="373" t="s">
        <v>2</v>
      </c>
      <c r="KE76" s="391" t="str">
        <f t="shared" si="259"/>
        <v/>
      </c>
      <c r="KF76" s="302" t="str">
        <f t="shared" si="260"/>
        <v/>
      </c>
      <c r="KG76" s="69"/>
      <c r="KH76" s="391" t="str">
        <f t="shared" si="261"/>
        <v/>
      </c>
      <c r="KI76" s="302" t="str">
        <f t="shared" si="262"/>
        <v/>
      </c>
      <c r="KJ76" s="69"/>
      <c r="KK76" s="391" t="str">
        <f t="shared" si="263"/>
        <v/>
      </c>
      <c r="KL76" s="302" t="str">
        <f t="shared" si="264"/>
        <v/>
      </c>
      <c r="KM76" s="69"/>
      <c r="KN76" s="391" t="str">
        <f t="shared" si="265"/>
        <v/>
      </c>
      <c r="KO76" s="302" t="str">
        <f t="shared" si="266"/>
        <v/>
      </c>
      <c r="KP76" s="69"/>
      <c r="KQ76" s="391" t="str">
        <f t="shared" si="267"/>
        <v/>
      </c>
      <c r="KR76" s="302" t="str">
        <f t="shared" si="143"/>
        <v/>
      </c>
      <c r="KS76" s="69"/>
      <c r="KT76" s="391" t="str">
        <f t="shared" si="268"/>
        <v/>
      </c>
      <c r="KU76" s="302" t="str">
        <f t="shared" si="145"/>
        <v/>
      </c>
      <c r="KV76" s="69"/>
      <c r="KW76" s="391" t="str">
        <f t="shared" si="269"/>
        <v/>
      </c>
      <c r="KX76" s="302" t="str">
        <f t="shared" si="147"/>
        <v/>
      </c>
      <c r="KY76" s="69"/>
      <c r="KZ76" s="283" t="str">
        <f t="shared" si="148"/>
        <v/>
      </c>
      <c r="LA76" s="26"/>
      <c r="LB76" s="241"/>
      <c r="LC76" s="306"/>
      <c r="LD76" s="241"/>
      <c r="LE76" s="241"/>
      <c r="LF76" s="241"/>
      <c r="LG76" s="246" t="s">
        <v>1237</v>
      </c>
      <c r="LH76" s="241"/>
      <c r="LI76" s="241"/>
      <c r="LJ76" s="241"/>
      <c r="LK76" s="241"/>
      <c r="LL76" s="241"/>
      <c r="LM76" s="241"/>
      <c r="LN76" s="63"/>
      <c r="LO76" s="251">
        <f t="shared" si="149"/>
        <v>0</v>
      </c>
      <c r="LP76" s="251">
        <f t="shared" si="150"/>
        <v>0</v>
      </c>
      <c r="LQ76" s="251">
        <f t="shared" si="151"/>
        <v>0</v>
      </c>
      <c r="LR76" s="251">
        <f t="shared" si="152"/>
        <v>0</v>
      </c>
      <c r="LS76" s="251">
        <f t="shared" si="153"/>
        <v>0</v>
      </c>
      <c r="LT76" s="251">
        <f t="shared" si="154"/>
        <v>62</v>
      </c>
      <c r="LU76" s="251">
        <f t="shared" si="155"/>
        <v>0</v>
      </c>
      <c r="LV76" s="251">
        <f t="shared" si="156"/>
        <v>0</v>
      </c>
      <c r="LW76" s="251">
        <f t="shared" si="157"/>
        <v>0</v>
      </c>
      <c r="LX76" s="251">
        <f t="shared" si="158"/>
        <v>0</v>
      </c>
      <c r="LY76" s="251">
        <f t="shared" si="159"/>
        <v>0</v>
      </c>
      <c r="LZ76" s="251">
        <f t="shared" si="160"/>
        <v>0</v>
      </c>
      <c r="MA76" s="63">
        <f t="shared" si="161"/>
        <v>2</v>
      </c>
      <c r="MB76" s="63">
        <f t="shared" si="162"/>
        <v>0</v>
      </c>
      <c r="MC76" s="63">
        <f t="shared" si="251"/>
        <v>62</v>
      </c>
      <c r="MD76" s="63">
        <f t="shared" si="250"/>
        <v>31</v>
      </c>
      <c r="ME76" s="63" t="str">
        <f t="shared" si="163"/>
        <v>maw_rate</v>
      </c>
      <c r="MF76" s="315">
        <f t="shared" si="164"/>
        <v>291</v>
      </c>
      <c r="MG76" s="315">
        <f>IF(ISNUMBER(MATCH(EO76,$ME$15:$ME$520,0)),0,MAX(MG$14:MG75)+1)</f>
        <v>0</v>
      </c>
      <c r="MH76" s="315" t="str">
        <f t="shared" si="165"/>
        <v/>
      </c>
      <c r="MI76" s="368" t="str">
        <f t="shared" si="270"/>
        <v/>
      </c>
      <c r="MJ76" s="67"/>
      <c r="MK76" s="243" t="str">
        <f t="shared" si="271"/>
        <v/>
      </c>
      <c r="ML76" s="457" t="s">
        <v>635</v>
      </c>
      <c r="MM76" s="316"/>
      <c r="MN76" s="26">
        <f>IF(IF(ISNUMBER(SEARCH("flopy",MP76))=TRUE,1,0)=1,MAX(MN$15:MN75)+1,"")</f>
        <v>51</v>
      </c>
      <c r="MO76" s="238"/>
      <c r="MP76" s="411" t="s">
        <v>1160</v>
      </c>
      <c r="MQ76" s="26">
        <f>IF(IF(ISNUMBER(SEARCH("flopy",MS76))=TRUE,1,0)=1,MAX(MQ$15:MQ75)+1,"")</f>
        <v>58</v>
      </c>
      <c r="MR76" s="238"/>
      <c r="MS76" s="411" t="s">
        <v>1007</v>
      </c>
      <c r="MT76" s="59"/>
      <c r="MU76" s="26" t="str">
        <f>IF(IF(ISNUMBER(SEARCH("flopy",MW76))=TRUE,1,0)=1,MAX(MU$15:MU75)+1,"")</f>
        <v/>
      </c>
      <c r="MV76" s="238"/>
      <c r="MW76" s="59"/>
      <c r="MX76" s="59"/>
      <c r="MY76" s="59"/>
      <c r="MZ76" s="59"/>
      <c r="NA76" s="59"/>
      <c r="NB76" s="26" t="s">
        <v>2</v>
      </c>
      <c r="NC76" s="59"/>
      <c r="ND76" s="59"/>
      <c r="NE76" s="59"/>
      <c r="NF76" s="59"/>
      <c r="NG76" s="59"/>
      <c r="NH76" s="59"/>
      <c r="NI76" s="59"/>
      <c r="NJ76" s="59"/>
      <c r="NK76" s="26" t="s">
        <v>2</v>
      </c>
      <c r="NL76" s="453" t="s">
        <v>66</v>
      </c>
      <c r="NM76" s="307" t="s">
        <v>2</v>
      </c>
      <c r="NN76" s="59"/>
      <c r="NO76" s="203"/>
      <c r="NP76" s="203"/>
      <c r="NQ76" s="203"/>
      <c r="NR76" s="18"/>
      <c r="NS76" s="18"/>
      <c r="NT76" s="18"/>
      <c r="NU76" s="18"/>
      <c r="NV76" s="18"/>
      <c r="NW76" s="18"/>
      <c r="NX76" s="18"/>
      <c r="NY76" s="18"/>
      <c r="NZ76" s="18"/>
      <c r="OA76" s="18"/>
      <c r="OB76" s="18"/>
      <c r="OC76" s="18"/>
      <c r="OD76" s="81"/>
      <c r="OE76" s="163"/>
      <c r="OF76" s="90"/>
      <c r="OG76" s="90"/>
      <c r="OH76" s="90"/>
      <c r="OI76" s="90"/>
      <c r="OJ76" s="171"/>
      <c r="OK76" s="163"/>
      <c r="OL76" s="117"/>
      <c r="OM76" s="163"/>
      <c r="ON76" s="117"/>
      <c r="OO76" s="90"/>
      <c r="OP76" s="90"/>
      <c r="OQ76" s="117"/>
      <c r="OR76" s="90"/>
      <c r="OS76" s="90"/>
      <c r="OT76" s="90"/>
      <c r="OU76" s="143" t="str">
        <f t="shared" si="272"/>
        <v/>
      </c>
      <c r="OV76" s="143" t="str">
        <f t="shared" si="275"/>
        <v/>
      </c>
      <c r="OW76" s="143" t="str">
        <f t="shared" si="276"/>
        <v/>
      </c>
      <c r="OX76" s="143" t="str">
        <f t="shared" si="277"/>
        <v/>
      </c>
      <c r="OY76" s="81"/>
      <c r="OZ76" s="59"/>
      <c r="PA76" s="251" t="str">
        <f t="shared" si="168"/>
        <v/>
      </c>
      <c r="PB76" s="251" t="str">
        <f t="shared" si="169"/>
        <v/>
      </c>
      <c r="PC76" s="251" t="str">
        <f t="shared" si="170"/>
        <v/>
      </c>
      <c r="PD76" s="251" t="str">
        <f t="shared" si="171"/>
        <v/>
      </c>
      <c r="PE76" s="251" t="str">
        <f t="shared" si="172"/>
        <v/>
      </c>
      <c r="PF76" s="251" t="str">
        <f t="shared" si="173"/>
        <v/>
      </c>
      <c r="PG76" s="251" t="str">
        <f t="shared" si="174"/>
        <v/>
      </c>
      <c r="PH76" s="251" t="str">
        <f t="shared" si="175"/>
        <v/>
      </c>
      <c r="PI76" s="251" t="str">
        <f t="shared" si="176"/>
        <v/>
      </c>
      <c r="PJ76" s="251" t="str">
        <f t="shared" si="177"/>
        <v/>
      </c>
      <c r="PK76" s="251" t="str">
        <f t="shared" si="178"/>
        <v/>
      </c>
      <c r="PL76" s="251" t="str">
        <f t="shared" si="179"/>
        <v/>
      </c>
      <c r="PM76" s="251" t="str">
        <f t="shared" si="180"/>
        <v/>
      </c>
      <c r="PN76" s="251" t="str">
        <f t="shared" si="181"/>
        <v/>
      </c>
      <c r="PO76" s="251" t="str">
        <f t="shared" si="182"/>
        <v/>
      </c>
      <c r="PP76" s="251" t="str">
        <f t="shared" si="183"/>
        <v/>
      </c>
      <c r="PQ76" s="251" t="str">
        <f t="shared" si="184"/>
        <v/>
      </c>
      <c r="PR76" s="251" t="str">
        <f t="shared" si="185"/>
        <v/>
      </c>
      <c r="PS76" s="251" t="str">
        <f t="shared" si="186"/>
        <v/>
      </c>
      <c r="PT76" s="251" t="str">
        <f t="shared" si="187"/>
        <v/>
      </c>
      <c r="PU76" s="251" t="str">
        <f t="shared" si="188"/>
        <v/>
      </c>
      <c r="PV76" s="251" t="str">
        <f t="shared" si="189"/>
        <v/>
      </c>
      <c r="PW76" s="251" t="str">
        <f t="shared" si="190"/>
        <v/>
      </c>
      <c r="PX76" s="251" t="str">
        <f t="shared" si="191"/>
        <v/>
      </c>
      <c r="PY76" s="251" t="str">
        <f t="shared" si="192"/>
        <v/>
      </c>
      <c r="PZ76" s="251" t="str">
        <f t="shared" si="193"/>
        <v/>
      </c>
      <c r="QA76" s="251" t="str">
        <f t="shared" si="194"/>
        <v>maw_rate</v>
      </c>
      <c r="QB76" s="251" t="str">
        <f t="shared" si="195"/>
        <v>maw_rate</v>
      </c>
      <c r="QC76" s="251" t="str">
        <f t="shared" si="196"/>
        <v/>
      </c>
      <c r="QD76" s="251" t="str">
        <f t="shared" si="197"/>
        <v/>
      </c>
      <c r="QE76" s="251" t="str">
        <f t="shared" si="198"/>
        <v/>
      </c>
      <c r="QF76" s="63">
        <f t="shared" si="199"/>
        <v>2</v>
      </c>
      <c r="QG76" s="26" t="s">
        <v>2</v>
      </c>
      <c r="QH76" s="59"/>
      <c r="QI76" s="59"/>
      <c r="QJ76" s="59"/>
      <c r="QK76" s="59"/>
      <c r="QL76" s="59"/>
      <c r="QM76" s="59"/>
      <c r="QN76" s="59"/>
    </row>
    <row r="77" spans="1:456" ht="6" customHeight="1" x14ac:dyDescent="0.25">
      <c r="A77" s="68"/>
      <c r="B77" s="447">
        <f t="shared" si="43"/>
        <v>63</v>
      </c>
      <c r="C77" s="72" t="s">
        <v>446</v>
      </c>
      <c r="D77" s="339" t="s">
        <v>857</v>
      </c>
      <c r="E77" s="59"/>
      <c r="F77" s="229"/>
      <c r="G77" s="295" t="s">
        <v>71</v>
      </c>
      <c r="H77" s="295" t="s">
        <v>2</v>
      </c>
      <c r="I77" s="229"/>
      <c r="J77" s="295"/>
      <c r="K77" s="295"/>
      <c r="L77" s="229"/>
      <c r="M77" s="295" t="s">
        <v>46</v>
      </c>
      <c r="N77" s="295">
        <v>1</v>
      </c>
      <c r="O77" s="229"/>
      <c r="P77" s="295"/>
      <c r="Q77" s="295"/>
      <c r="R77" s="229"/>
      <c r="S77" s="230"/>
      <c r="T77" s="231"/>
      <c r="U77" s="229"/>
      <c r="V77" s="230"/>
      <c r="W77" s="231"/>
      <c r="X77" s="229"/>
      <c r="Y77" s="230"/>
      <c r="Z77" s="231"/>
      <c r="AA77" s="229"/>
      <c r="AB77" s="295"/>
      <c r="AC77" s="295"/>
      <c r="AD77" s="229"/>
      <c r="AE77" s="295"/>
      <c r="AF77" s="295"/>
      <c r="AG77" s="229"/>
      <c r="AH77" s="295"/>
      <c r="AI77" s="295"/>
      <c r="AJ77" s="229"/>
      <c r="AK77" s="295"/>
      <c r="AL77" s="295"/>
      <c r="AM77" s="229"/>
      <c r="AN77" s="295"/>
      <c r="AO77" s="295"/>
      <c r="AP77" s="243"/>
      <c r="AQ77" s="295"/>
      <c r="AR77" s="290"/>
      <c r="AS77" s="243"/>
      <c r="AT77" s="295"/>
      <c r="AU77" s="290"/>
      <c r="AV77" s="229"/>
      <c r="AW77" s="230"/>
      <c r="AX77" s="231"/>
      <c r="AY77" s="229"/>
      <c r="AZ77" s="230"/>
      <c r="BA77" s="231"/>
      <c r="BB77" s="229"/>
      <c r="BC77" s="230"/>
      <c r="BD77" s="231"/>
      <c r="BE77" s="229"/>
      <c r="BF77" s="295"/>
      <c r="BG77" s="295"/>
      <c r="BH77" s="229"/>
      <c r="BI77" s="295"/>
      <c r="BJ77" s="295"/>
      <c r="BK77" s="243"/>
      <c r="BL77" s="295"/>
      <c r="BM77" s="429"/>
      <c r="BN77" s="243"/>
      <c r="BO77" s="295"/>
      <c r="BP77" s="429"/>
      <c r="BQ77" s="229"/>
      <c r="BR77" s="295"/>
      <c r="BS77" s="295"/>
      <c r="BT77" s="243"/>
      <c r="BU77" s="295"/>
      <c r="BV77" s="290"/>
      <c r="BW77" s="243"/>
      <c r="BX77" s="295"/>
      <c r="BY77" s="290"/>
      <c r="BZ77" s="229"/>
      <c r="CA77" s="230"/>
      <c r="CB77" s="231"/>
      <c r="CC77" s="229"/>
      <c r="CD77" s="230"/>
      <c r="CE77" s="231"/>
      <c r="CF77" s="331"/>
      <c r="CG77" s="230"/>
      <c r="CH77" s="354"/>
      <c r="CI77" s="229"/>
      <c r="CJ77" s="230"/>
      <c r="CK77" s="354"/>
      <c r="CL77" s="243"/>
      <c r="CM77" s="230"/>
      <c r="CN77" s="354"/>
      <c r="CO77" s="243"/>
      <c r="CP77" s="295"/>
      <c r="CQ77" s="429"/>
      <c r="CR77" s="331"/>
      <c r="CS77" s="332"/>
      <c r="CT77" s="333"/>
      <c r="CU77" s="229"/>
      <c r="CV77" s="230"/>
      <c r="CW77" s="231"/>
      <c r="CX77" s="331"/>
      <c r="CY77" s="332"/>
      <c r="CZ77" s="333"/>
      <c r="DA77" s="331"/>
      <c r="DB77" s="332"/>
      <c r="DC77" s="333"/>
      <c r="DD77" s="331"/>
      <c r="DE77" s="332"/>
      <c r="DF77" s="333"/>
      <c r="DG77" s="331"/>
      <c r="DH77" s="332"/>
      <c r="DI77" s="333"/>
      <c r="DJ77" s="229"/>
      <c r="DK77" s="230" t="s">
        <v>22</v>
      </c>
      <c r="DL77" s="231">
        <v>20</v>
      </c>
      <c r="DM77" s="229"/>
      <c r="DN77" s="230"/>
      <c r="DO77" s="231"/>
      <c r="DP77" s="331"/>
      <c r="DQ77" s="332"/>
      <c r="DR77" s="333"/>
      <c r="DS77" s="331"/>
      <c r="DT77" s="332"/>
      <c r="DU77" s="333"/>
      <c r="DV77" s="331"/>
      <c r="DW77" s="332"/>
      <c r="DX77" s="333"/>
      <c r="DY77" s="331"/>
      <c r="DZ77" s="332"/>
      <c r="EA77" s="333"/>
      <c r="EB77" s="331"/>
      <c r="EC77" s="332"/>
      <c r="ED77" s="333"/>
      <c r="EE77" s="331"/>
      <c r="EF77" s="332"/>
      <c r="EG77" s="333"/>
      <c r="EH77" s="229"/>
      <c r="EI77" s="230"/>
      <c r="EJ77" s="231"/>
      <c r="EK77" s="229"/>
      <c r="EL77" s="230"/>
      <c r="EM77" s="231"/>
      <c r="EN77" s="244"/>
      <c r="EO77" s="269" t="str">
        <f t="shared" si="44"/>
        <v/>
      </c>
      <c r="EP77" s="444" t="s">
        <v>1247</v>
      </c>
      <c r="EQ77" s="360" t="str">
        <f t="shared" si="200"/>
        <v/>
      </c>
      <c r="ER77" s="360" t="str">
        <f t="shared" si="201"/>
        <v/>
      </c>
      <c r="ES77" s="360" t="str">
        <f t="shared" si="202"/>
        <v/>
      </c>
      <c r="ET77" s="360" t="str">
        <f t="shared" si="203"/>
        <v/>
      </c>
      <c r="EU77" s="360" t="str">
        <f t="shared" si="204"/>
        <v/>
      </c>
      <c r="EV77" s="360" t="str">
        <f t="shared" si="205"/>
        <v/>
      </c>
      <c r="EW77" s="360" t="str">
        <f t="shared" si="206"/>
        <v/>
      </c>
      <c r="EX77" s="360" t="str">
        <f t="shared" si="207"/>
        <v/>
      </c>
      <c r="EY77" s="360" t="str">
        <f t="shared" si="208"/>
        <v/>
      </c>
      <c r="EZ77" s="360" t="str">
        <f t="shared" si="209"/>
        <v/>
      </c>
      <c r="FA77" s="360" t="str">
        <f t="shared" si="210"/>
        <v/>
      </c>
      <c r="FB77" s="360" t="str">
        <f t="shared" si="211"/>
        <v/>
      </c>
      <c r="FC77" s="360" t="str">
        <f t="shared" si="212"/>
        <v/>
      </c>
      <c r="FD77" s="360" t="str">
        <f t="shared" si="213"/>
        <v/>
      </c>
      <c r="FE77" s="360" t="str">
        <f t="shared" si="214"/>
        <v/>
      </c>
      <c r="FF77" s="360" t="str">
        <f t="shared" si="215"/>
        <v/>
      </c>
      <c r="FG77" s="360" t="str">
        <f t="shared" si="216"/>
        <v/>
      </c>
      <c r="FH77" s="360" t="str">
        <f t="shared" si="217"/>
        <v/>
      </c>
      <c r="FI77" s="360" t="str">
        <f t="shared" si="218"/>
        <v/>
      </c>
      <c r="FJ77" s="360" t="str">
        <f t="shared" si="219"/>
        <v/>
      </c>
      <c r="FK77" s="360" t="str">
        <f t="shared" si="220"/>
        <v/>
      </c>
      <c r="FL77" s="360">
        <f t="shared" si="221"/>
        <v>14</v>
      </c>
      <c r="FM77" s="360" t="str">
        <f t="shared" si="222"/>
        <v/>
      </c>
      <c r="FN77" s="360">
        <f t="shared" si="223"/>
        <v>13</v>
      </c>
      <c r="FO77" s="360" t="str">
        <f t="shared" si="224"/>
        <v/>
      </c>
      <c r="FP77" s="360" t="str">
        <f t="shared" si="225"/>
        <v/>
      </c>
      <c r="FQ77" s="360" t="str">
        <f t="shared" si="226"/>
        <v/>
      </c>
      <c r="FR77" s="360" t="str">
        <f t="shared" si="227"/>
        <v/>
      </c>
      <c r="FS77" s="360" t="str">
        <f t="shared" si="228"/>
        <v/>
      </c>
      <c r="FT77" s="360" t="str">
        <f t="shared" si="45"/>
        <v/>
      </c>
      <c r="FU77" s="360" t="str">
        <f t="shared" si="229"/>
        <v/>
      </c>
      <c r="FV77" s="360" t="str">
        <f t="shared" si="230"/>
        <v/>
      </c>
      <c r="FW77" s="360" t="str">
        <f t="shared" si="231"/>
        <v/>
      </c>
      <c r="FX77" s="360" t="str">
        <f t="shared" si="232"/>
        <v/>
      </c>
      <c r="FY77" s="360" t="str">
        <f t="shared" si="233"/>
        <v/>
      </c>
      <c r="FZ77" s="360" t="str">
        <f t="shared" si="234"/>
        <v/>
      </c>
      <c r="GA77" s="360" t="str">
        <f t="shared" si="235"/>
        <v/>
      </c>
      <c r="GB77" s="360" t="str">
        <f t="shared" si="236"/>
        <v/>
      </c>
      <c r="GC77" s="360" t="str">
        <f t="shared" si="237"/>
        <v/>
      </c>
      <c r="GD77" s="360" t="str">
        <f t="shared" si="238"/>
        <v/>
      </c>
      <c r="GE77" s="360" t="str">
        <f t="shared" si="239"/>
        <v/>
      </c>
      <c r="GF77" s="360" t="str">
        <f t="shared" si="240"/>
        <v/>
      </c>
      <c r="GG77" s="360" t="str">
        <f t="shared" si="241"/>
        <v/>
      </c>
      <c r="GH77" s="360" t="str">
        <f t="shared" si="242"/>
        <v/>
      </c>
      <c r="GI77" s="360" t="str">
        <f t="shared" si="243"/>
        <v/>
      </c>
      <c r="GJ77" s="360" t="str">
        <f t="shared" si="244"/>
        <v/>
      </c>
      <c r="GK77" s="444" t="s">
        <v>1247</v>
      </c>
      <c r="GL77" s="361" t="str">
        <f t="shared" si="46"/>
        <v>-</v>
      </c>
      <c r="GM77" s="361" t="str">
        <f t="shared" si="47"/>
        <v>-</v>
      </c>
      <c r="GN77" s="361" t="str">
        <f t="shared" si="48"/>
        <v>-</v>
      </c>
      <c r="GO77" s="361" t="str">
        <f t="shared" si="49"/>
        <v>-</v>
      </c>
      <c r="GP77" s="361" t="str">
        <f t="shared" si="50"/>
        <v>-</v>
      </c>
      <c r="GQ77" s="361" t="str">
        <f t="shared" si="51"/>
        <v>-</v>
      </c>
      <c r="GR77" s="361" t="str">
        <f t="shared" si="52"/>
        <v>-</v>
      </c>
      <c r="GS77" s="361" t="str">
        <f t="shared" si="53"/>
        <v>-</v>
      </c>
      <c r="GT77" s="361" t="str">
        <f t="shared" si="54"/>
        <v>-</v>
      </c>
      <c r="GU77" s="361" t="str">
        <f t="shared" si="55"/>
        <v>-</v>
      </c>
      <c r="GV77" s="361" t="str">
        <f t="shared" si="56"/>
        <v>-</v>
      </c>
      <c r="GW77" s="361" t="str">
        <f t="shared" si="57"/>
        <v>-</v>
      </c>
      <c r="GX77" s="361" t="str">
        <f t="shared" si="58"/>
        <v>-</v>
      </c>
      <c r="GY77" s="361" t="str">
        <f t="shared" si="59"/>
        <v>-</v>
      </c>
      <c r="GZ77" s="361" t="str">
        <f t="shared" si="60"/>
        <v>-</v>
      </c>
      <c r="HA77" s="361" t="str">
        <f t="shared" si="61"/>
        <v>-</v>
      </c>
      <c r="HB77" s="361" t="str">
        <f t="shared" si="62"/>
        <v>-</v>
      </c>
      <c r="HC77" s="361" t="str">
        <f t="shared" si="63"/>
        <v>-</v>
      </c>
      <c r="HD77" s="361" t="str">
        <f t="shared" si="64"/>
        <v>-</v>
      </c>
      <c r="HE77" s="361" t="str">
        <f t="shared" si="65"/>
        <v>-</v>
      </c>
      <c r="HF77" s="361" t="str">
        <f t="shared" si="66"/>
        <v>-</v>
      </c>
      <c r="HG77" s="361" t="str">
        <f t="shared" si="67"/>
        <v>sy12</v>
      </c>
      <c r="HH77" s="361" t="str">
        <f t="shared" si="68"/>
        <v>-</v>
      </c>
      <c r="HI77" s="361" t="str">
        <f t="shared" si="69"/>
        <v>sy12</v>
      </c>
      <c r="HJ77" s="361" t="str">
        <f t="shared" si="70"/>
        <v>-</v>
      </c>
      <c r="HK77" s="361" t="str">
        <f t="shared" si="71"/>
        <v>-</v>
      </c>
      <c r="HL77" s="361" t="str">
        <f t="shared" si="72"/>
        <v>-</v>
      </c>
      <c r="HM77" s="361" t="str">
        <f t="shared" si="73"/>
        <v>-</v>
      </c>
      <c r="HN77" s="361" t="str">
        <f t="shared" si="74"/>
        <v>-</v>
      </c>
      <c r="HO77" s="361" t="str">
        <f t="shared" si="75"/>
        <v>-</v>
      </c>
      <c r="HP77" s="361" t="str">
        <f t="shared" si="76"/>
        <v>-</v>
      </c>
      <c r="HQ77" s="361" t="str">
        <f t="shared" si="77"/>
        <v>-</v>
      </c>
      <c r="HR77" s="361" t="str">
        <f t="shared" si="78"/>
        <v>-</v>
      </c>
      <c r="HS77" s="361" t="str">
        <f t="shared" si="79"/>
        <v>-</v>
      </c>
      <c r="HT77" s="361" t="str">
        <f t="shared" si="80"/>
        <v>-</v>
      </c>
      <c r="HU77" s="361" t="str">
        <f t="shared" si="81"/>
        <v>-</v>
      </c>
      <c r="HV77" s="361" t="str">
        <f t="shared" si="82"/>
        <v>-</v>
      </c>
      <c r="HW77" s="361" t="str">
        <f t="shared" si="83"/>
        <v>-</v>
      </c>
      <c r="HX77" s="361" t="str">
        <f t="shared" si="84"/>
        <v>-</v>
      </c>
      <c r="HY77" s="361" t="str">
        <f t="shared" si="85"/>
        <v>-</v>
      </c>
      <c r="HZ77" s="361" t="str">
        <f t="shared" si="86"/>
        <v>-</v>
      </c>
      <c r="IA77" s="361" t="str">
        <f t="shared" si="87"/>
        <v>-</v>
      </c>
      <c r="IB77" s="361" t="str">
        <f t="shared" si="88"/>
        <v>-</v>
      </c>
      <c r="IC77" s="361" t="str">
        <f t="shared" si="89"/>
        <v>-</v>
      </c>
      <c r="ID77" s="361" t="str">
        <f t="shared" si="90"/>
        <v>-</v>
      </c>
      <c r="IE77" s="361" t="str">
        <f t="shared" si="91"/>
        <v>-</v>
      </c>
      <c r="IF77" s="444" t="s">
        <v>1247</v>
      </c>
      <c r="IG77" s="56" t="str">
        <f t="shared" si="245"/>
        <v>-</v>
      </c>
      <c r="IH77" s="56" t="str">
        <f t="shared" si="246"/>
        <v>-</v>
      </c>
      <c r="II77" s="56" t="str">
        <f t="shared" si="247"/>
        <v>-</v>
      </c>
      <c r="IJ77" s="56" t="str">
        <f t="shared" si="248"/>
        <v>-</v>
      </c>
      <c r="IK77" s="56" t="str">
        <f t="shared" si="92"/>
        <v>-</v>
      </c>
      <c r="IL77" s="56" t="str">
        <f t="shared" si="93"/>
        <v>-</v>
      </c>
      <c r="IM77" s="56" t="str">
        <f t="shared" si="94"/>
        <v>-</v>
      </c>
      <c r="IN77" s="56" t="str">
        <f t="shared" si="95"/>
        <v>-</v>
      </c>
      <c r="IO77" s="56" t="str">
        <f t="shared" si="96"/>
        <v>-</v>
      </c>
      <c r="IP77" s="56" t="str">
        <f t="shared" si="97"/>
        <v>-</v>
      </c>
      <c r="IQ77" s="56" t="str">
        <f t="shared" si="98"/>
        <v>-</v>
      </c>
      <c r="IR77" s="56" t="str">
        <f t="shared" si="99"/>
        <v>-</v>
      </c>
      <c r="IS77" s="56" t="str">
        <f t="shared" si="100"/>
        <v>-</v>
      </c>
      <c r="IT77" s="56" t="str">
        <f t="shared" si="101"/>
        <v>-</v>
      </c>
      <c r="IU77" s="56" t="str">
        <f t="shared" si="102"/>
        <v>-</v>
      </c>
      <c r="IV77" s="56" t="str">
        <f t="shared" si="103"/>
        <v>-</v>
      </c>
      <c r="IW77" s="56" t="str">
        <f t="shared" si="104"/>
        <v>-</v>
      </c>
      <c r="IX77" s="56" t="str">
        <f t="shared" si="105"/>
        <v>-</v>
      </c>
      <c r="IY77" s="56" t="str">
        <f t="shared" si="106"/>
        <v>-</v>
      </c>
      <c r="IZ77" s="56" t="str">
        <f t="shared" si="107"/>
        <v>-</v>
      </c>
      <c r="JA77" s="56" t="str">
        <f t="shared" si="108"/>
        <v>-</v>
      </c>
      <c r="JB77" s="56">
        <f t="shared" si="109"/>
        <v>0.1</v>
      </c>
      <c r="JC77" s="56" t="str">
        <f t="shared" si="110"/>
        <v>-</v>
      </c>
      <c r="JD77" s="56">
        <f t="shared" si="111"/>
        <v>0.1</v>
      </c>
      <c r="JE77" s="56" t="str">
        <f t="shared" si="112"/>
        <v>-</v>
      </c>
      <c r="JF77" s="56" t="str">
        <f t="shared" si="113"/>
        <v>-</v>
      </c>
      <c r="JG77" s="56" t="str">
        <f t="shared" si="114"/>
        <v>-</v>
      </c>
      <c r="JH77" s="56" t="str">
        <f t="shared" si="115"/>
        <v>-</v>
      </c>
      <c r="JI77" s="56" t="str">
        <f t="shared" si="116"/>
        <v>-</v>
      </c>
      <c r="JJ77" s="56" t="str">
        <f t="shared" si="117"/>
        <v>-</v>
      </c>
      <c r="JK77" s="56" t="str">
        <f t="shared" si="118"/>
        <v>-</v>
      </c>
      <c r="JL77" s="56" t="str">
        <f t="shared" si="119"/>
        <v>-</v>
      </c>
      <c r="JM77" s="56" t="str">
        <f t="shared" si="120"/>
        <v>-</v>
      </c>
      <c r="JN77" s="56" t="str">
        <f t="shared" si="121"/>
        <v>-</v>
      </c>
      <c r="JO77" s="56" t="str">
        <f t="shared" si="122"/>
        <v>-</v>
      </c>
      <c r="JP77" s="56" t="str">
        <f t="shared" si="123"/>
        <v>-</v>
      </c>
      <c r="JQ77" s="56" t="str">
        <f t="shared" si="124"/>
        <v>-</v>
      </c>
      <c r="JR77" s="56" t="str">
        <f t="shared" si="125"/>
        <v>-</v>
      </c>
      <c r="JS77" s="56" t="str">
        <f t="shared" si="126"/>
        <v>-</v>
      </c>
      <c r="JT77" s="56" t="str">
        <f t="shared" si="127"/>
        <v>-</v>
      </c>
      <c r="JU77" s="56" t="str">
        <f t="shared" si="128"/>
        <v>-</v>
      </c>
      <c r="JV77" s="56" t="str">
        <f t="shared" si="129"/>
        <v>-</v>
      </c>
      <c r="JW77" s="56" t="str">
        <f t="shared" si="130"/>
        <v>-</v>
      </c>
      <c r="JX77" s="56" t="str">
        <f t="shared" si="131"/>
        <v>-</v>
      </c>
      <c r="JY77" s="56" t="str">
        <f t="shared" si="132"/>
        <v>-</v>
      </c>
      <c r="JZ77" s="56" t="str">
        <f t="shared" si="133"/>
        <v>-</v>
      </c>
      <c r="KA77" s="444" t="s">
        <v>1247</v>
      </c>
      <c r="KB77" s="360">
        <f>IF(ISNUMBER(INDEX($EQ$15:$GK$521,$B77,EO$11)),MAX(KB$14:KB76)+1,0)</f>
        <v>0</v>
      </c>
      <c r="KC77" s="360" t="str">
        <f t="shared" si="249"/>
        <v/>
      </c>
      <c r="KD77" s="373" t="s">
        <v>2</v>
      </c>
      <c r="KE77" s="391" t="str">
        <f t="shared" si="259"/>
        <v/>
      </c>
      <c r="KF77" s="302" t="str">
        <f t="shared" si="260"/>
        <v/>
      </c>
      <c r="KG77" s="69"/>
      <c r="KH77" s="391" t="str">
        <f t="shared" si="261"/>
        <v/>
      </c>
      <c r="KI77" s="302" t="str">
        <f t="shared" si="262"/>
        <v/>
      </c>
      <c r="KJ77" s="69"/>
      <c r="KK77" s="391" t="str">
        <f t="shared" si="263"/>
        <v/>
      </c>
      <c r="KL77" s="302" t="str">
        <f t="shared" si="264"/>
        <v/>
      </c>
      <c r="KM77" s="69"/>
      <c r="KN77" s="391" t="str">
        <f t="shared" si="265"/>
        <v/>
      </c>
      <c r="KO77" s="302" t="str">
        <f t="shared" si="266"/>
        <v/>
      </c>
      <c r="KP77" s="69"/>
      <c r="KQ77" s="391" t="str">
        <f t="shared" si="267"/>
        <v/>
      </c>
      <c r="KR77" s="302" t="str">
        <f t="shared" si="143"/>
        <v/>
      </c>
      <c r="KS77" s="69"/>
      <c r="KT77" s="391" t="str">
        <f t="shared" si="268"/>
        <v/>
      </c>
      <c r="KU77" s="302" t="str">
        <f t="shared" si="145"/>
        <v/>
      </c>
      <c r="KV77" s="69"/>
      <c r="KW77" s="391" t="str">
        <f t="shared" si="269"/>
        <v/>
      </c>
      <c r="KX77" s="302" t="str">
        <f t="shared" si="147"/>
        <v/>
      </c>
      <c r="KY77" s="69"/>
      <c r="KZ77" s="283" t="str">
        <f t="shared" si="148"/>
        <v/>
      </c>
      <c r="LA77" s="26"/>
      <c r="LB77" s="241"/>
      <c r="LC77" s="306"/>
      <c r="LD77" s="241"/>
      <c r="LE77" s="241"/>
      <c r="LF77" s="241"/>
      <c r="LG77" s="246" t="s">
        <v>1238</v>
      </c>
      <c r="LH77" s="241"/>
      <c r="LI77" s="241"/>
      <c r="LJ77" s="241"/>
      <c r="LK77" s="241"/>
      <c r="LL77" s="241"/>
      <c r="LM77" s="241"/>
      <c r="LN77" s="63"/>
      <c r="LO77" s="251">
        <f t="shared" si="149"/>
        <v>0</v>
      </c>
      <c r="LP77" s="251">
        <f t="shared" si="150"/>
        <v>0</v>
      </c>
      <c r="LQ77" s="251">
        <f t="shared" si="151"/>
        <v>0</v>
      </c>
      <c r="LR77" s="251">
        <f t="shared" si="152"/>
        <v>0</v>
      </c>
      <c r="LS77" s="251">
        <f t="shared" si="153"/>
        <v>0</v>
      </c>
      <c r="LT77" s="251">
        <f t="shared" si="154"/>
        <v>63</v>
      </c>
      <c r="LU77" s="251">
        <f t="shared" si="155"/>
        <v>0</v>
      </c>
      <c r="LV77" s="251">
        <f t="shared" si="156"/>
        <v>0</v>
      </c>
      <c r="LW77" s="251">
        <f t="shared" si="157"/>
        <v>0</v>
      </c>
      <c r="LX77" s="251">
        <f t="shared" si="158"/>
        <v>0</v>
      </c>
      <c r="LY77" s="251">
        <f t="shared" si="159"/>
        <v>0</v>
      </c>
      <c r="LZ77" s="251">
        <f t="shared" si="160"/>
        <v>0</v>
      </c>
      <c r="MA77" s="63">
        <f t="shared" si="161"/>
        <v>2</v>
      </c>
      <c r="MB77" s="63">
        <f t="shared" si="162"/>
        <v>0</v>
      </c>
      <c r="MC77" s="63">
        <f t="shared" si="251"/>
        <v>63</v>
      </c>
      <c r="MD77" s="63">
        <f t="shared" si="250"/>
        <v>32</v>
      </c>
      <c r="ME77" s="63" t="str">
        <f t="shared" si="163"/>
        <v>maw_packagedata</v>
      </c>
      <c r="MF77" s="315">
        <f t="shared" si="164"/>
        <v>291</v>
      </c>
      <c r="MG77" s="315">
        <f>IF(ISNUMBER(MATCH(EO77,$ME$15:$ME$520,0)),0,MAX(MG$14:MG76)+1)</f>
        <v>0</v>
      </c>
      <c r="MH77" s="315" t="str">
        <f t="shared" si="165"/>
        <v/>
      </c>
      <c r="MI77" s="368" t="str">
        <f t="shared" si="270"/>
        <v/>
      </c>
      <c r="MJ77" s="67"/>
      <c r="MK77" s="243" t="str">
        <f t="shared" si="271"/>
        <v/>
      </c>
      <c r="ML77" s="457" t="s">
        <v>635</v>
      </c>
      <c r="MM77" s="316"/>
      <c r="MN77" s="26">
        <f>IF(IF(ISNUMBER(SEARCH("flopy",MP77))=TRUE,1,0)=1,MAX(MN$15:MN76)+1,"")</f>
        <v>52</v>
      </c>
      <c r="MO77" s="238"/>
      <c r="MP77" s="411" t="s">
        <v>1161</v>
      </c>
      <c r="MQ77" s="26">
        <f>IF(IF(ISNUMBER(SEARCH("flopy",MS77))=TRUE,1,0)=1,MAX(MQ$15:MQ76)+1,"")</f>
        <v>59</v>
      </c>
      <c r="MR77" s="238"/>
      <c r="MS77" s="411" t="s">
        <v>1008</v>
      </c>
      <c r="MT77" s="59"/>
      <c r="MU77" s="26" t="str">
        <f>IF(IF(ISNUMBER(SEARCH("flopy",MW77))=TRUE,1,0)=1,MAX(MU$15:MU76)+1,"")</f>
        <v/>
      </c>
      <c r="MV77" s="238"/>
      <c r="MW77" s="59"/>
      <c r="MX77" s="59"/>
      <c r="MY77" s="59"/>
      <c r="MZ77" s="59"/>
      <c r="NA77" s="59"/>
      <c r="NB77" s="26" t="s">
        <v>2</v>
      </c>
      <c r="NC77" s="59"/>
      <c r="ND77" s="59"/>
      <c r="NE77" s="59"/>
      <c r="NF77" s="59"/>
      <c r="NG77" s="59"/>
      <c r="NH77" s="59"/>
      <c r="NI77" s="59"/>
      <c r="NJ77" s="59"/>
      <c r="NK77" s="26" t="s">
        <v>2</v>
      </c>
      <c r="NL77" s="453" t="s">
        <v>109</v>
      </c>
      <c r="NM77" s="307" t="s">
        <v>2</v>
      </c>
      <c r="NN77" s="59"/>
      <c r="NO77" s="203"/>
      <c r="NP77" s="203"/>
      <c r="NQ77" s="203"/>
      <c r="NR77" s="18"/>
      <c r="NS77" s="18"/>
      <c r="NT77" s="18"/>
      <c r="NU77" s="18"/>
      <c r="NV77" s="18"/>
      <c r="NW77" s="18"/>
      <c r="NX77" s="18"/>
      <c r="NY77" s="18"/>
      <c r="NZ77" s="18"/>
      <c r="OA77" s="18"/>
      <c r="OB77" s="18"/>
      <c r="OC77" s="18"/>
      <c r="OD77" s="81"/>
      <c r="OE77" s="163"/>
      <c r="OF77" s="90"/>
      <c r="OG77" s="90"/>
      <c r="OH77" s="90"/>
      <c r="OI77" s="90"/>
      <c r="OJ77" s="171"/>
      <c r="OK77" s="163"/>
      <c r="OL77" s="117"/>
      <c r="OM77" s="163"/>
      <c r="ON77" s="117"/>
      <c r="OO77" s="90"/>
      <c r="OP77" s="90"/>
      <c r="OQ77" s="117"/>
      <c r="OR77" s="90"/>
      <c r="OS77" s="90"/>
      <c r="OT77" s="90"/>
      <c r="OU77" s="143" t="str">
        <f t="shared" si="272"/>
        <v/>
      </c>
      <c r="OV77" s="143" t="str">
        <f t="shared" si="275"/>
        <v/>
      </c>
      <c r="OW77" s="143" t="str">
        <f t="shared" si="276"/>
        <v/>
      </c>
      <c r="OX77" s="143" t="str">
        <f t="shared" si="277"/>
        <v/>
      </c>
      <c r="OY77" s="81"/>
      <c r="OZ77" s="59"/>
      <c r="PA77" s="251" t="str">
        <f t="shared" si="168"/>
        <v/>
      </c>
      <c r="PB77" s="251" t="str">
        <f t="shared" si="169"/>
        <v/>
      </c>
      <c r="PC77" s="251" t="str">
        <f t="shared" si="170"/>
        <v/>
      </c>
      <c r="PD77" s="251" t="str">
        <f t="shared" si="171"/>
        <v/>
      </c>
      <c r="PE77" s="251" t="str">
        <f t="shared" si="172"/>
        <v/>
      </c>
      <c r="PF77" s="251" t="str">
        <f t="shared" si="173"/>
        <v/>
      </c>
      <c r="PG77" s="251" t="str">
        <f t="shared" si="174"/>
        <v/>
      </c>
      <c r="PH77" s="251" t="str">
        <f t="shared" si="175"/>
        <v/>
      </c>
      <c r="PI77" s="251" t="str">
        <f t="shared" si="176"/>
        <v/>
      </c>
      <c r="PJ77" s="251" t="str">
        <f t="shared" si="177"/>
        <v/>
      </c>
      <c r="PK77" s="251" t="str">
        <f t="shared" si="178"/>
        <v/>
      </c>
      <c r="PL77" s="251" t="str">
        <f t="shared" si="179"/>
        <v/>
      </c>
      <c r="PM77" s="251" t="str">
        <f t="shared" si="180"/>
        <v/>
      </c>
      <c r="PN77" s="251" t="str">
        <f t="shared" si="181"/>
        <v/>
      </c>
      <c r="PO77" s="251" t="str">
        <f t="shared" si="182"/>
        <v/>
      </c>
      <c r="PP77" s="251" t="str">
        <f t="shared" si="183"/>
        <v/>
      </c>
      <c r="PQ77" s="251" t="str">
        <f t="shared" si="184"/>
        <v/>
      </c>
      <c r="PR77" s="251" t="str">
        <f t="shared" si="185"/>
        <v/>
      </c>
      <c r="PS77" s="251" t="str">
        <f t="shared" si="186"/>
        <v/>
      </c>
      <c r="PT77" s="251" t="str">
        <f t="shared" si="187"/>
        <v/>
      </c>
      <c r="PU77" s="251" t="str">
        <f t="shared" si="188"/>
        <v/>
      </c>
      <c r="PV77" s="251" t="str">
        <f t="shared" si="189"/>
        <v/>
      </c>
      <c r="PW77" s="251" t="str">
        <f t="shared" si="190"/>
        <v/>
      </c>
      <c r="PX77" s="251" t="str">
        <f t="shared" si="191"/>
        <v/>
      </c>
      <c r="PY77" s="251" t="str">
        <f t="shared" si="192"/>
        <v/>
      </c>
      <c r="PZ77" s="251" t="str">
        <f t="shared" si="193"/>
        <v/>
      </c>
      <c r="QA77" s="251" t="str">
        <f t="shared" si="194"/>
        <v>maw_packagedata</v>
      </c>
      <c r="QB77" s="251" t="str">
        <f t="shared" si="195"/>
        <v>maw_packagedata</v>
      </c>
      <c r="QC77" s="251" t="str">
        <f t="shared" si="196"/>
        <v/>
      </c>
      <c r="QD77" s="251" t="str">
        <f t="shared" si="197"/>
        <v/>
      </c>
      <c r="QE77" s="251" t="str">
        <f t="shared" si="198"/>
        <v/>
      </c>
      <c r="QF77" s="63">
        <f t="shared" si="199"/>
        <v>2</v>
      </c>
      <c r="QG77" s="26" t="s">
        <v>2</v>
      </c>
      <c r="QH77" s="59"/>
      <c r="QI77" s="59"/>
      <c r="QJ77" s="59"/>
      <c r="QK77" s="59"/>
      <c r="QL77" s="59"/>
      <c r="QM77" s="59"/>
      <c r="QN77" s="59"/>
    </row>
    <row r="78" spans="1:456" ht="6" customHeight="1" x14ac:dyDescent="0.25">
      <c r="A78" s="68"/>
      <c r="B78" s="447">
        <f t="shared" si="43"/>
        <v>64</v>
      </c>
      <c r="C78" s="72" t="s">
        <v>447</v>
      </c>
      <c r="D78" s="339" t="s">
        <v>857</v>
      </c>
      <c r="E78" s="59"/>
      <c r="F78" s="229"/>
      <c r="G78" s="295" t="s">
        <v>98</v>
      </c>
      <c r="H78" s="295" t="s">
        <v>2</v>
      </c>
      <c r="I78" s="229"/>
      <c r="J78" s="295"/>
      <c r="K78" s="295"/>
      <c r="L78" s="229"/>
      <c r="M78" s="295" t="s">
        <v>44</v>
      </c>
      <c r="N78" s="295">
        <v>365</v>
      </c>
      <c r="O78" s="229"/>
      <c r="P78" s="295"/>
      <c r="Q78" s="295"/>
      <c r="R78" s="229"/>
      <c r="S78" s="230"/>
      <c r="T78" s="231"/>
      <c r="U78" s="229"/>
      <c r="V78" s="230"/>
      <c r="W78" s="231"/>
      <c r="X78" s="229"/>
      <c r="Y78" s="230"/>
      <c r="Z78" s="231"/>
      <c r="AA78" s="229"/>
      <c r="AB78" s="295"/>
      <c r="AC78" s="295"/>
      <c r="AD78" s="229"/>
      <c r="AE78" s="295"/>
      <c r="AF78" s="295"/>
      <c r="AG78" s="229"/>
      <c r="AH78" s="295"/>
      <c r="AI78" s="295"/>
      <c r="AJ78" s="229"/>
      <c r="AK78" s="295"/>
      <c r="AL78" s="295"/>
      <c r="AM78" s="229"/>
      <c r="AN78" s="295"/>
      <c r="AO78" s="295"/>
      <c r="AP78" s="243"/>
      <c r="AQ78" s="295"/>
      <c r="AR78" s="290"/>
      <c r="AS78" s="243"/>
      <c r="AT78" s="295"/>
      <c r="AU78" s="290"/>
      <c r="AV78" s="229"/>
      <c r="AW78" s="230"/>
      <c r="AX78" s="231"/>
      <c r="AY78" s="229"/>
      <c r="AZ78" s="230"/>
      <c r="BA78" s="231"/>
      <c r="BB78" s="229"/>
      <c r="BC78" s="230"/>
      <c r="BD78" s="231"/>
      <c r="BE78" s="229"/>
      <c r="BF78" s="295"/>
      <c r="BG78" s="295"/>
      <c r="BH78" s="229"/>
      <c r="BI78" s="295"/>
      <c r="BJ78" s="295"/>
      <c r="BK78" s="243"/>
      <c r="BL78" s="295"/>
      <c r="BM78" s="429"/>
      <c r="BN78" s="243"/>
      <c r="BO78" s="295"/>
      <c r="BP78" s="429"/>
      <c r="BQ78" s="229"/>
      <c r="BR78" s="295"/>
      <c r="BS78" s="295"/>
      <c r="BT78" s="243"/>
      <c r="BU78" s="295"/>
      <c r="BV78" s="290"/>
      <c r="BW78" s="243"/>
      <c r="BX78" s="295"/>
      <c r="BY78" s="290"/>
      <c r="BZ78" s="229"/>
      <c r="CA78" s="230"/>
      <c r="CB78" s="231"/>
      <c r="CC78" s="229"/>
      <c r="CD78" s="230"/>
      <c r="CE78" s="231"/>
      <c r="CF78" s="331"/>
      <c r="CG78" s="230"/>
      <c r="CH78" s="354"/>
      <c r="CI78" s="229"/>
      <c r="CJ78" s="230"/>
      <c r="CK78" s="354"/>
      <c r="CL78" s="243"/>
      <c r="CM78" s="230"/>
      <c r="CN78" s="354"/>
      <c r="CO78" s="243"/>
      <c r="CP78" s="295"/>
      <c r="CQ78" s="429"/>
      <c r="CR78" s="331"/>
      <c r="CS78" s="332"/>
      <c r="CT78" s="333"/>
      <c r="CU78" s="229"/>
      <c r="CV78" s="230"/>
      <c r="CW78" s="231"/>
      <c r="CX78" s="331"/>
      <c r="CY78" s="332"/>
      <c r="CZ78" s="333"/>
      <c r="DA78" s="331"/>
      <c r="DB78" s="332"/>
      <c r="DC78" s="333"/>
      <c r="DD78" s="331"/>
      <c r="DE78" s="332"/>
      <c r="DF78" s="333"/>
      <c r="DG78" s="331"/>
      <c r="DH78" s="332"/>
      <c r="DI78" s="333"/>
      <c r="DJ78" s="229"/>
      <c r="DK78" s="230" t="s">
        <v>66</v>
      </c>
      <c r="DL78" s="231">
        <v>10</v>
      </c>
      <c r="DM78" s="229"/>
      <c r="DN78" s="230"/>
      <c r="DO78" s="231"/>
      <c r="DP78" s="331"/>
      <c r="DQ78" s="332"/>
      <c r="DR78" s="333"/>
      <c r="DS78" s="331"/>
      <c r="DT78" s="332"/>
      <c r="DU78" s="333"/>
      <c r="DV78" s="331"/>
      <c r="DW78" s="332"/>
      <c r="DX78" s="333"/>
      <c r="DY78" s="331"/>
      <c r="DZ78" s="332"/>
      <c r="EA78" s="333"/>
      <c r="EB78" s="331"/>
      <c r="EC78" s="332"/>
      <c r="ED78" s="333"/>
      <c r="EE78" s="331"/>
      <c r="EF78" s="332"/>
      <c r="EG78" s="333"/>
      <c r="EH78" s="229"/>
      <c r="EI78" s="230"/>
      <c r="EJ78" s="231"/>
      <c r="EK78" s="229"/>
      <c r="EL78" s="230"/>
      <c r="EM78" s="231"/>
      <c r="EN78" s="244"/>
      <c r="EO78" s="269" t="str">
        <f t="shared" si="44"/>
        <v/>
      </c>
      <c r="EP78" s="444" t="s">
        <v>1247</v>
      </c>
      <c r="EQ78" s="360" t="str">
        <f t="shared" si="200"/>
        <v/>
      </c>
      <c r="ER78" s="360" t="str">
        <f t="shared" si="201"/>
        <v/>
      </c>
      <c r="ES78" s="360" t="str">
        <f t="shared" si="202"/>
        <v/>
      </c>
      <c r="ET78" s="360" t="str">
        <f t="shared" si="203"/>
        <v/>
      </c>
      <c r="EU78" s="360" t="str">
        <f t="shared" si="204"/>
        <v/>
      </c>
      <c r="EV78" s="360" t="str">
        <f t="shared" si="205"/>
        <v/>
      </c>
      <c r="EW78" s="360" t="str">
        <f t="shared" si="206"/>
        <v/>
      </c>
      <c r="EX78" s="360" t="str">
        <f t="shared" si="207"/>
        <v/>
      </c>
      <c r="EY78" s="360" t="str">
        <f t="shared" si="208"/>
        <v/>
      </c>
      <c r="EZ78" s="360" t="str">
        <f t="shared" si="209"/>
        <v/>
      </c>
      <c r="FA78" s="360" t="str">
        <f t="shared" si="210"/>
        <v/>
      </c>
      <c r="FB78" s="360" t="str">
        <f t="shared" si="211"/>
        <v/>
      </c>
      <c r="FC78" s="360" t="str">
        <f t="shared" si="212"/>
        <v/>
      </c>
      <c r="FD78" s="360" t="str">
        <f t="shared" si="213"/>
        <v/>
      </c>
      <c r="FE78" s="360" t="str">
        <f t="shared" si="214"/>
        <v/>
      </c>
      <c r="FF78" s="360" t="str">
        <f t="shared" si="215"/>
        <v/>
      </c>
      <c r="FG78" s="360" t="str">
        <f t="shared" si="216"/>
        <v/>
      </c>
      <c r="FH78" s="360" t="str">
        <f t="shared" si="217"/>
        <v/>
      </c>
      <c r="FI78" s="360" t="str">
        <f t="shared" si="218"/>
        <v/>
      </c>
      <c r="FJ78" s="360" t="str">
        <f t="shared" si="219"/>
        <v/>
      </c>
      <c r="FK78" s="360" t="str">
        <f t="shared" si="220"/>
        <v/>
      </c>
      <c r="FL78" s="360" t="str">
        <f t="shared" si="221"/>
        <v/>
      </c>
      <c r="FM78" s="360" t="str">
        <f t="shared" si="222"/>
        <v/>
      </c>
      <c r="FN78" s="360" t="str">
        <f t="shared" si="223"/>
        <v/>
      </c>
      <c r="FO78" s="360" t="str">
        <f t="shared" si="224"/>
        <v/>
      </c>
      <c r="FP78" s="360" t="str">
        <f t="shared" si="225"/>
        <v/>
      </c>
      <c r="FQ78" s="360" t="str">
        <f t="shared" si="226"/>
        <v/>
      </c>
      <c r="FR78" s="360" t="str">
        <f t="shared" si="227"/>
        <v/>
      </c>
      <c r="FS78" s="360" t="str">
        <f t="shared" si="228"/>
        <v/>
      </c>
      <c r="FT78" s="360" t="str">
        <f t="shared" si="45"/>
        <v/>
      </c>
      <c r="FU78" s="360" t="str">
        <f t="shared" si="229"/>
        <v/>
      </c>
      <c r="FV78" s="360" t="str">
        <f t="shared" si="230"/>
        <v/>
      </c>
      <c r="FW78" s="360" t="str">
        <f t="shared" si="231"/>
        <v/>
      </c>
      <c r="FX78" s="360" t="str">
        <f t="shared" si="232"/>
        <v/>
      </c>
      <c r="FY78" s="360" t="str">
        <f t="shared" si="233"/>
        <v/>
      </c>
      <c r="FZ78" s="360" t="str">
        <f t="shared" si="234"/>
        <v/>
      </c>
      <c r="GA78" s="360" t="str">
        <f t="shared" si="235"/>
        <v/>
      </c>
      <c r="GB78" s="360" t="str">
        <f t="shared" si="236"/>
        <v/>
      </c>
      <c r="GC78" s="360" t="str">
        <f t="shared" si="237"/>
        <v/>
      </c>
      <c r="GD78" s="360" t="str">
        <f t="shared" si="238"/>
        <v/>
      </c>
      <c r="GE78" s="360" t="str">
        <f t="shared" si="239"/>
        <v/>
      </c>
      <c r="GF78" s="360" t="str">
        <f t="shared" si="240"/>
        <v/>
      </c>
      <c r="GG78" s="360" t="str">
        <f t="shared" si="241"/>
        <v/>
      </c>
      <c r="GH78" s="360" t="str">
        <f t="shared" si="242"/>
        <v/>
      </c>
      <c r="GI78" s="360" t="str">
        <f t="shared" si="243"/>
        <v/>
      </c>
      <c r="GJ78" s="360" t="str">
        <f t="shared" si="244"/>
        <v/>
      </c>
      <c r="GK78" s="444" t="s">
        <v>1247</v>
      </c>
      <c r="GL78" s="361" t="str">
        <f t="shared" si="46"/>
        <v>-</v>
      </c>
      <c r="GM78" s="361" t="str">
        <f t="shared" si="47"/>
        <v>-</v>
      </c>
      <c r="GN78" s="361" t="str">
        <f t="shared" si="48"/>
        <v>-</v>
      </c>
      <c r="GO78" s="361" t="str">
        <f t="shared" si="49"/>
        <v>-</v>
      </c>
      <c r="GP78" s="361" t="str">
        <f t="shared" si="50"/>
        <v>-</v>
      </c>
      <c r="GQ78" s="361" t="str">
        <f t="shared" si="51"/>
        <v>-</v>
      </c>
      <c r="GR78" s="361" t="str">
        <f t="shared" si="52"/>
        <v>-</v>
      </c>
      <c r="GS78" s="361" t="str">
        <f t="shared" si="53"/>
        <v>-</v>
      </c>
      <c r="GT78" s="361" t="str">
        <f t="shared" si="54"/>
        <v>-</v>
      </c>
      <c r="GU78" s="361" t="str">
        <f t="shared" si="55"/>
        <v>-</v>
      </c>
      <c r="GV78" s="361" t="str">
        <f t="shared" si="56"/>
        <v>-</v>
      </c>
      <c r="GW78" s="361" t="str">
        <f t="shared" si="57"/>
        <v>-</v>
      </c>
      <c r="GX78" s="361" t="str">
        <f t="shared" si="58"/>
        <v>-</v>
      </c>
      <c r="GY78" s="361" t="str">
        <f t="shared" si="59"/>
        <v>-</v>
      </c>
      <c r="GZ78" s="361" t="str">
        <f t="shared" si="60"/>
        <v>-</v>
      </c>
      <c r="HA78" s="361" t="str">
        <f t="shared" si="61"/>
        <v>-</v>
      </c>
      <c r="HB78" s="361" t="str">
        <f t="shared" si="62"/>
        <v>-</v>
      </c>
      <c r="HC78" s="361" t="str">
        <f t="shared" si="63"/>
        <v>-</v>
      </c>
      <c r="HD78" s="361" t="str">
        <f t="shared" si="64"/>
        <v>-</v>
      </c>
      <c r="HE78" s="361" t="str">
        <f t="shared" si="65"/>
        <v>-</v>
      </c>
      <c r="HF78" s="361" t="str">
        <f t="shared" si="66"/>
        <v>-</v>
      </c>
      <c r="HG78" s="361" t="str">
        <f t="shared" si="67"/>
        <v>-</v>
      </c>
      <c r="HH78" s="361" t="str">
        <f t="shared" si="68"/>
        <v>-</v>
      </c>
      <c r="HI78" s="361" t="str">
        <f t="shared" si="69"/>
        <v>-</v>
      </c>
      <c r="HJ78" s="361" t="str">
        <f t="shared" si="70"/>
        <v>-</v>
      </c>
      <c r="HK78" s="361" t="str">
        <f t="shared" si="71"/>
        <v>-</v>
      </c>
      <c r="HL78" s="361" t="str">
        <f t="shared" si="72"/>
        <v>-</v>
      </c>
      <c r="HM78" s="361" t="str">
        <f t="shared" si="73"/>
        <v>-</v>
      </c>
      <c r="HN78" s="361" t="str">
        <f t="shared" si="74"/>
        <v>-</v>
      </c>
      <c r="HO78" s="361" t="str">
        <f t="shared" si="75"/>
        <v>-</v>
      </c>
      <c r="HP78" s="361" t="str">
        <f t="shared" si="76"/>
        <v>-</v>
      </c>
      <c r="HQ78" s="361" t="str">
        <f t="shared" si="77"/>
        <v>-</v>
      </c>
      <c r="HR78" s="361" t="str">
        <f t="shared" si="78"/>
        <v>-</v>
      </c>
      <c r="HS78" s="361" t="str">
        <f t="shared" si="79"/>
        <v>-</v>
      </c>
      <c r="HT78" s="361" t="str">
        <f t="shared" si="80"/>
        <v>-</v>
      </c>
      <c r="HU78" s="361" t="str">
        <f t="shared" si="81"/>
        <v>-</v>
      </c>
      <c r="HV78" s="361" t="str">
        <f t="shared" si="82"/>
        <v>-</v>
      </c>
      <c r="HW78" s="361" t="str">
        <f t="shared" si="83"/>
        <v>-</v>
      </c>
      <c r="HX78" s="361" t="str">
        <f t="shared" si="84"/>
        <v>-</v>
      </c>
      <c r="HY78" s="361" t="str">
        <f t="shared" si="85"/>
        <v>-</v>
      </c>
      <c r="HZ78" s="361" t="str">
        <f t="shared" si="86"/>
        <v>-</v>
      </c>
      <c r="IA78" s="361" t="str">
        <f t="shared" si="87"/>
        <v>-</v>
      </c>
      <c r="IB78" s="361" t="str">
        <f t="shared" si="88"/>
        <v>-</v>
      </c>
      <c r="IC78" s="361" t="str">
        <f t="shared" si="89"/>
        <v>-</v>
      </c>
      <c r="ID78" s="361" t="str">
        <f t="shared" si="90"/>
        <v>-</v>
      </c>
      <c r="IE78" s="361" t="str">
        <f t="shared" si="91"/>
        <v>-</v>
      </c>
      <c r="IF78" s="444" t="s">
        <v>1247</v>
      </c>
      <c r="IG78" s="56" t="str">
        <f t="shared" si="245"/>
        <v>-</v>
      </c>
      <c r="IH78" s="56" t="str">
        <f t="shared" si="246"/>
        <v>-</v>
      </c>
      <c r="II78" s="56" t="str">
        <f t="shared" si="247"/>
        <v>-</v>
      </c>
      <c r="IJ78" s="56" t="str">
        <f t="shared" si="248"/>
        <v>-</v>
      </c>
      <c r="IK78" s="56" t="str">
        <f t="shared" si="92"/>
        <v>-</v>
      </c>
      <c r="IL78" s="56" t="str">
        <f t="shared" si="93"/>
        <v>-</v>
      </c>
      <c r="IM78" s="56" t="str">
        <f t="shared" si="94"/>
        <v>-</v>
      </c>
      <c r="IN78" s="56" t="str">
        <f t="shared" si="95"/>
        <v>-</v>
      </c>
      <c r="IO78" s="56" t="str">
        <f t="shared" si="96"/>
        <v>-</v>
      </c>
      <c r="IP78" s="56" t="str">
        <f t="shared" si="97"/>
        <v>-</v>
      </c>
      <c r="IQ78" s="56" t="str">
        <f t="shared" si="98"/>
        <v>-</v>
      </c>
      <c r="IR78" s="56" t="str">
        <f t="shared" si="99"/>
        <v>-</v>
      </c>
      <c r="IS78" s="56" t="str">
        <f t="shared" si="100"/>
        <v>-</v>
      </c>
      <c r="IT78" s="56" t="str">
        <f t="shared" si="101"/>
        <v>-</v>
      </c>
      <c r="IU78" s="56" t="str">
        <f t="shared" si="102"/>
        <v>-</v>
      </c>
      <c r="IV78" s="56" t="str">
        <f t="shared" si="103"/>
        <v>-</v>
      </c>
      <c r="IW78" s="56" t="str">
        <f t="shared" si="104"/>
        <v>-</v>
      </c>
      <c r="IX78" s="56" t="str">
        <f t="shared" si="105"/>
        <v>-</v>
      </c>
      <c r="IY78" s="56" t="str">
        <f t="shared" si="106"/>
        <v>-</v>
      </c>
      <c r="IZ78" s="56" t="str">
        <f t="shared" si="107"/>
        <v>-</v>
      </c>
      <c r="JA78" s="56" t="str">
        <f t="shared" si="108"/>
        <v>-</v>
      </c>
      <c r="JB78" s="56" t="str">
        <f t="shared" si="109"/>
        <v>-</v>
      </c>
      <c r="JC78" s="56" t="str">
        <f t="shared" si="110"/>
        <v>-</v>
      </c>
      <c r="JD78" s="56" t="str">
        <f t="shared" si="111"/>
        <v>-</v>
      </c>
      <c r="JE78" s="56" t="str">
        <f t="shared" si="112"/>
        <v>-</v>
      </c>
      <c r="JF78" s="56" t="str">
        <f t="shared" si="113"/>
        <v>-</v>
      </c>
      <c r="JG78" s="56" t="str">
        <f t="shared" si="114"/>
        <v>-</v>
      </c>
      <c r="JH78" s="56" t="str">
        <f t="shared" si="115"/>
        <v>-</v>
      </c>
      <c r="JI78" s="56" t="str">
        <f t="shared" si="116"/>
        <v>-</v>
      </c>
      <c r="JJ78" s="56" t="str">
        <f t="shared" si="117"/>
        <v>-</v>
      </c>
      <c r="JK78" s="56" t="str">
        <f t="shared" si="118"/>
        <v>-</v>
      </c>
      <c r="JL78" s="56" t="str">
        <f t="shared" si="119"/>
        <v>-</v>
      </c>
      <c r="JM78" s="56" t="str">
        <f t="shared" si="120"/>
        <v>-</v>
      </c>
      <c r="JN78" s="56" t="str">
        <f t="shared" si="121"/>
        <v>-</v>
      </c>
      <c r="JO78" s="56" t="str">
        <f t="shared" si="122"/>
        <v>-</v>
      </c>
      <c r="JP78" s="56" t="str">
        <f t="shared" si="123"/>
        <v>-</v>
      </c>
      <c r="JQ78" s="56" t="str">
        <f t="shared" si="124"/>
        <v>-</v>
      </c>
      <c r="JR78" s="56" t="str">
        <f t="shared" si="125"/>
        <v>-</v>
      </c>
      <c r="JS78" s="56" t="str">
        <f t="shared" si="126"/>
        <v>-</v>
      </c>
      <c r="JT78" s="56" t="str">
        <f t="shared" si="127"/>
        <v>-</v>
      </c>
      <c r="JU78" s="56" t="str">
        <f t="shared" si="128"/>
        <v>-</v>
      </c>
      <c r="JV78" s="56" t="str">
        <f t="shared" si="129"/>
        <v>-</v>
      </c>
      <c r="JW78" s="56" t="str">
        <f t="shared" si="130"/>
        <v>-</v>
      </c>
      <c r="JX78" s="56" t="str">
        <f t="shared" si="131"/>
        <v>-</v>
      </c>
      <c r="JY78" s="56" t="str">
        <f t="shared" si="132"/>
        <v>-</v>
      </c>
      <c r="JZ78" s="56" t="str">
        <f t="shared" si="133"/>
        <v>-</v>
      </c>
      <c r="KA78" s="444" t="s">
        <v>1247</v>
      </c>
      <c r="KB78" s="360">
        <f>IF(ISNUMBER(INDEX($EQ$15:$GK$521,$B78,EO$11)),MAX(KB$14:KB77)+1,0)</f>
        <v>0</v>
      </c>
      <c r="KC78" s="360" t="str">
        <f t="shared" si="249"/>
        <v/>
      </c>
      <c r="KD78" s="373" t="s">
        <v>2</v>
      </c>
      <c r="KE78" s="391" t="str">
        <f t="shared" si="259"/>
        <v/>
      </c>
      <c r="KF78" s="302" t="str">
        <f t="shared" si="260"/>
        <v/>
      </c>
      <c r="KG78" s="69"/>
      <c r="KH78" s="391" t="str">
        <f t="shared" si="261"/>
        <v/>
      </c>
      <c r="KI78" s="302" t="str">
        <f t="shared" si="262"/>
        <v/>
      </c>
      <c r="KJ78" s="69"/>
      <c r="KK78" s="391" t="str">
        <f t="shared" si="263"/>
        <v/>
      </c>
      <c r="KL78" s="302" t="str">
        <f t="shared" si="264"/>
        <v/>
      </c>
      <c r="KM78" s="69"/>
      <c r="KN78" s="391" t="str">
        <f t="shared" si="265"/>
        <v/>
      </c>
      <c r="KO78" s="302" t="str">
        <f t="shared" si="266"/>
        <v/>
      </c>
      <c r="KP78" s="69"/>
      <c r="KQ78" s="391" t="str">
        <f t="shared" si="267"/>
        <v/>
      </c>
      <c r="KR78" s="302" t="str">
        <f t="shared" si="143"/>
        <v/>
      </c>
      <c r="KS78" s="69"/>
      <c r="KT78" s="391" t="str">
        <f t="shared" si="268"/>
        <v/>
      </c>
      <c r="KU78" s="302" t="str">
        <f t="shared" si="145"/>
        <v/>
      </c>
      <c r="KV78" s="69"/>
      <c r="KW78" s="391" t="str">
        <f t="shared" si="269"/>
        <v/>
      </c>
      <c r="KX78" s="302" t="str">
        <f t="shared" si="147"/>
        <v/>
      </c>
      <c r="KY78" s="69"/>
      <c r="KZ78" s="283" t="str">
        <f t="shared" si="148"/>
        <v/>
      </c>
      <c r="LA78" s="26"/>
      <c r="LB78" s="241"/>
      <c r="LC78" s="306"/>
      <c r="LD78" s="241"/>
      <c r="LE78" s="241"/>
      <c r="LF78" s="241"/>
      <c r="LG78" s="246" t="s">
        <v>1239</v>
      </c>
      <c r="LH78" s="241"/>
      <c r="LI78" s="241"/>
      <c r="LJ78" s="241"/>
      <c r="LK78" s="241"/>
      <c r="LL78" s="241"/>
      <c r="LM78" s="241"/>
      <c r="LN78" s="63"/>
      <c r="LO78" s="251">
        <f t="shared" si="149"/>
        <v>0</v>
      </c>
      <c r="LP78" s="251">
        <f t="shared" si="150"/>
        <v>0</v>
      </c>
      <c r="LQ78" s="251">
        <f t="shared" si="151"/>
        <v>0</v>
      </c>
      <c r="LR78" s="251">
        <f t="shared" si="152"/>
        <v>0</v>
      </c>
      <c r="LS78" s="251">
        <f t="shared" si="153"/>
        <v>0</v>
      </c>
      <c r="LT78" s="251">
        <f t="shared" si="154"/>
        <v>64</v>
      </c>
      <c r="LU78" s="251">
        <f t="shared" si="155"/>
        <v>0</v>
      </c>
      <c r="LV78" s="251">
        <f t="shared" si="156"/>
        <v>0</v>
      </c>
      <c r="LW78" s="251">
        <f t="shared" si="157"/>
        <v>0</v>
      </c>
      <c r="LX78" s="251">
        <f t="shared" si="158"/>
        <v>0</v>
      </c>
      <c r="LY78" s="251">
        <f t="shared" si="159"/>
        <v>0</v>
      </c>
      <c r="LZ78" s="251">
        <f t="shared" si="160"/>
        <v>0</v>
      </c>
      <c r="MA78" s="63">
        <f t="shared" si="161"/>
        <v>2</v>
      </c>
      <c r="MB78" s="63">
        <f t="shared" si="162"/>
        <v>0</v>
      </c>
      <c r="MC78" s="63">
        <f t="shared" si="251"/>
        <v>64</v>
      </c>
      <c r="MD78" s="63">
        <f t="shared" si="250"/>
        <v>33</v>
      </c>
      <c r="ME78" s="63" t="str">
        <f t="shared" si="163"/>
        <v>maw_botm</v>
      </c>
      <c r="MF78" s="315">
        <f t="shared" si="164"/>
        <v>291</v>
      </c>
      <c r="MG78" s="315">
        <f>IF(ISNUMBER(MATCH(EO78,$ME$15:$ME$520,0)),0,MAX(MG$14:MG77)+1)</f>
        <v>0</v>
      </c>
      <c r="MH78" s="315" t="str">
        <f t="shared" si="165"/>
        <v/>
      </c>
      <c r="MI78" s="368" t="str">
        <f t="shared" si="270"/>
        <v/>
      </c>
      <c r="MJ78" s="67"/>
      <c r="MK78" s="243" t="str">
        <f t="shared" si="271"/>
        <v/>
      </c>
      <c r="ML78" s="457" t="s">
        <v>635</v>
      </c>
      <c r="MM78" s="316"/>
      <c r="MN78" s="26">
        <f>IF(IF(ISNUMBER(SEARCH("flopy",MP78))=TRUE,1,0)=1,MAX(MN$15:MN77)+1,"")</f>
        <v>53</v>
      </c>
      <c r="MO78" s="238"/>
      <c r="MP78" s="411" t="s">
        <v>1162</v>
      </c>
      <c r="MQ78" s="26">
        <f>IF(IF(ISNUMBER(SEARCH("flopy",MS78))=TRUE,1,0)=1,MAX(MQ$15:MQ77)+1,"")</f>
        <v>60</v>
      </c>
      <c r="MR78" s="238"/>
      <c r="MS78" s="411" t="s">
        <v>1009</v>
      </c>
      <c r="MT78" s="59"/>
      <c r="MU78" s="26" t="str">
        <f>IF(IF(ISNUMBER(SEARCH("flopy",MW78))=TRUE,1,0)=1,MAX(MU$15:MU77)+1,"")</f>
        <v/>
      </c>
      <c r="MV78" s="238"/>
      <c r="MW78" s="59"/>
      <c r="MX78" s="59"/>
      <c r="MY78" s="59"/>
      <c r="MZ78" s="59"/>
      <c r="NA78" s="59"/>
      <c r="NB78" s="26" t="s">
        <v>2</v>
      </c>
      <c r="NC78" s="59"/>
      <c r="ND78" s="59"/>
      <c r="NE78" s="59"/>
      <c r="NF78" s="59"/>
      <c r="NG78" s="59"/>
      <c r="NH78" s="59"/>
      <c r="NI78" s="59"/>
      <c r="NJ78" s="59"/>
      <c r="NK78" s="26" t="s">
        <v>2</v>
      </c>
      <c r="NL78" s="453"/>
      <c r="NM78" s="307" t="s">
        <v>2</v>
      </c>
      <c r="NN78" s="59"/>
      <c r="NO78" s="203"/>
      <c r="NP78" s="203"/>
      <c r="NQ78" s="203"/>
      <c r="NR78" s="18"/>
      <c r="NS78" s="18"/>
      <c r="NT78" s="18"/>
      <c r="NU78" s="18"/>
      <c r="NV78" s="18"/>
      <c r="NW78" s="18"/>
      <c r="NX78" s="18"/>
      <c r="NY78" s="18"/>
      <c r="NZ78" s="18"/>
      <c r="OA78" s="18"/>
      <c r="OB78" s="18"/>
      <c r="OC78" s="18"/>
      <c r="OD78" s="81"/>
      <c r="OE78" s="163"/>
      <c r="OF78" s="90"/>
      <c r="OG78" s="90"/>
      <c r="OH78" s="90"/>
      <c r="OI78" s="90"/>
      <c r="OJ78" s="171"/>
      <c r="OK78" s="163"/>
      <c r="OL78" s="117"/>
      <c r="OM78" s="163"/>
      <c r="ON78" s="117"/>
      <c r="OO78" s="90"/>
      <c r="OP78" s="90"/>
      <c r="OQ78" s="117"/>
      <c r="OR78" s="90"/>
      <c r="OS78" s="90"/>
      <c r="OT78" s="90"/>
      <c r="OU78" s="143" t="str">
        <f t="shared" si="272"/>
        <v/>
      </c>
      <c r="OV78" s="143" t="str">
        <f t="shared" si="275"/>
        <v/>
      </c>
      <c r="OW78" s="143" t="str">
        <f t="shared" si="276"/>
        <v/>
      </c>
      <c r="OX78" s="143" t="str">
        <f t="shared" si="277"/>
        <v/>
      </c>
      <c r="OY78" s="81"/>
      <c r="OZ78" s="59"/>
      <c r="PA78" s="251" t="str">
        <f t="shared" si="168"/>
        <v/>
      </c>
      <c r="PB78" s="251" t="str">
        <f t="shared" si="169"/>
        <v/>
      </c>
      <c r="PC78" s="251" t="str">
        <f t="shared" si="170"/>
        <v/>
      </c>
      <c r="PD78" s="251" t="str">
        <f t="shared" si="171"/>
        <v/>
      </c>
      <c r="PE78" s="251" t="str">
        <f t="shared" si="172"/>
        <v/>
      </c>
      <c r="PF78" s="251" t="str">
        <f t="shared" si="173"/>
        <v/>
      </c>
      <c r="PG78" s="251" t="str">
        <f t="shared" si="174"/>
        <v/>
      </c>
      <c r="PH78" s="251" t="str">
        <f t="shared" si="175"/>
        <v/>
      </c>
      <c r="PI78" s="251" t="str">
        <f t="shared" si="176"/>
        <v/>
      </c>
      <c r="PJ78" s="251" t="str">
        <f t="shared" si="177"/>
        <v/>
      </c>
      <c r="PK78" s="251" t="str">
        <f t="shared" si="178"/>
        <v/>
      </c>
      <c r="PL78" s="251" t="str">
        <f t="shared" si="179"/>
        <v/>
      </c>
      <c r="PM78" s="251" t="str">
        <f t="shared" si="180"/>
        <v/>
      </c>
      <c r="PN78" s="251" t="str">
        <f t="shared" si="181"/>
        <v/>
      </c>
      <c r="PO78" s="251" t="str">
        <f t="shared" si="182"/>
        <v/>
      </c>
      <c r="PP78" s="251" t="str">
        <f t="shared" si="183"/>
        <v/>
      </c>
      <c r="PQ78" s="251" t="str">
        <f t="shared" si="184"/>
        <v/>
      </c>
      <c r="PR78" s="251" t="str">
        <f t="shared" si="185"/>
        <v/>
      </c>
      <c r="PS78" s="251" t="str">
        <f t="shared" si="186"/>
        <v/>
      </c>
      <c r="PT78" s="251" t="str">
        <f t="shared" si="187"/>
        <v/>
      </c>
      <c r="PU78" s="251" t="str">
        <f t="shared" si="188"/>
        <v/>
      </c>
      <c r="PV78" s="251" t="str">
        <f t="shared" si="189"/>
        <v/>
      </c>
      <c r="PW78" s="251" t="str">
        <f t="shared" si="190"/>
        <v/>
      </c>
      <c r="PX78" s="251" t="str">
        <f t="shared" si="191"/>
        <v/>
      </c>
      <c r="PY78" s="251" t="str">
        <f t="shared" si="192"/>
        <v/>
      </c>
      <c r="PZ78" s="251" t="str">
        <f t="shared" si="193"/>
        <v/>
      </c>
      <c r="QA78" s="251" t="str">
        <f t="shared" si="194"/>
        <v>maw_botm</v>
      </c>
      <c r="QB78" s="251" t="str">
        <f t="shared" si="195"/>
        <v>maw_botm</v>
      </c>
      <c r="QC78" s="251" t="str">
        <f t="shared" si="196"/>
        <v/>
      </c>
      <c r="QD78" s="251" t="str">
        <f t="shared" si="197"/>
        <v/>
      </c>
      <c r="QE78" s="251" t="str">
        <f t="shared" si="198"/>
        <v/>
      </c>
      <c r="QF78" s="63">
        <f t="shared" si="199"/>
        <v>2</v>
      </c>
      <c r="QG78" s="26" t="s">
        <v>2</v>
      </c>
      <c r="QH78" s="59"/>
      <c r="QI78" s="59"/>
      <c r="QJ78" s="59"/>
      <c r="QK78" s="59"/>
      <c r="QL78" s="59"/>
      <c r="QM78" s="59"/>
      <c r="QN78" s="59"/>
    </row>
    <row r="79" spans="1:456" ht="6" customHeight="1" x14ac:dyDescent="0.25">
      <c r="A79" s="68"/>
      <c r="B79" s="447">
        <f t="shared" ref="B79:B142" si="278">IF(C79="","",ROW()-$C$14)</f>
        <v>65</v>
      </c>
      <c r="C79" s="72" t="s">
        <v>448</v>
      </c>
      <c r="D79" s="339" t="s">
        <v>857</v>
      </c>
      <c r="E79" s="59"/>
      <c r="F79" s="229"/>
      <c r="G79" s="295" t="s">
        <v>97</v>
      </c>
      <c r="H79" s="295" t="s">
        <v>2</v>
      </c>
      <c r="I79" s="229"/>
      <c r="J79" s="295"/>
      <c r="K79" s="295"/>
      <c r="L79" s="229"/>
      <c r="M79" s="295" t="s">
        <v>604</v>
      </c>
      <c r="N79" s="295" t="s">
        <v>229</v>
      </c>
      <c r="O79" s="229"/>
      <c r="P79" s="295"/>
      <c r="Q79" s="295"/>
      <c r="R79" s="229"/>
      <c r="S79" s="230"/>
      <c r="T79" s="231"/>
      <c r="U79" s="229"/>
      <c r="V79" s="230"/>
      <c r="W79" s="231"/>
      <c r="X79" s="229"/>
      <c r="Y79" s="230"/>
      <c r="Z79" s="231"/>
      <c r="AA79" s="229"/>
      <c r="AB79" s="295"/>
      <c r="AC79" s="295"/>
      <c r="AD79" s="229"/>
      <c r="AE79" s="295"/>
      <c r="AF79" s="295"/>
      <c r="AG79" s="229"/>
      <c r="AH79" s="295"/>
      <c r="AI79" s="295"/>
      <c r="AJ79" s="229"/>
      <c r="AK79" s="295"/>
      <c r="AL79" s="295"/>
      <c r="AM79" s="229"/>
      <c r="AN79" s="295"/>
      <c r="AO79" s="295"/>
      <c r="AP79" s="243"/>
      <c r="AQ79" s="295"/>
      <c r="AR79" s="290"/>
      <c r="AS79" s="243"/>
      <c r="AT79" s="295"/>
      <c r="AU79" s="290"/>
      <c r="AV79" s="229"/>
      <c r="AW79" s="230"/>
      <c r="AX79" s="231"/>
      <c r="AY79" s="229"/>
      <c r="AZ79" s="230"/>
      <c r="BA79" s="231"/>
      <c r="BB79" s="229"/>
      <c r="BC79" s="230"/>
      <c r="BD79" s="231"/>
      <c r="BE79" s="229"/>
      <c r="BF79" s="295"/>
      <c r="BG79" s="295"/>
      <c r="BH79" s="229"/>
      <c r="BI79" s="295"/>
      <c r="BJ79" s="295"/>
      <c r="BK79" s="243"/>
      <c r="BL79" s="295"/>
      <c r="BM79" s="429"/>
      <c r="BN79" s="243"/>
      <c r="BO79" s="295"/>
      <c r="BP79" s="429"/>
      <c r="BQ79" s="229"/>
      <c r="BR79" s="295"/>
      <c r="BS79" s="295"/>
      <c r="BT79" s="243"/>
      <c r="BU79" s="295"/>
      <c r="BV79" s="290"/>
      <c r="BW79" s="243"/>
      <c r="BX79" s="295"/>
      <c r="BY79" s="290"/>
      <c r="BZ79" s="229"/>
      <c r="CA79" s="230"/>
      <c r="CB79" s="231"/>
      <c r="CC79" s="229"/>
      <c r="CD79" s="230"/>
      <c r="CE79" s="231"/>
      <c r="CF79" s="331"/>
      <c r="CG79" s="230"/>
      <c r="CH79" s="354"/>
      <c r="CI79" s="229"/>
      <c r="CJ79" s="230"/>
      <c r="CK79" s="354"/>
      <c r="CL79" s="243"/>
      <c r="CM79" s="230"/>
      <c r="CN79" s="354"/>
      <c r="CO79" s="243"/>
      <c r="CP79" s="295"/>
      <c r="CQ79" s="429"/>
      <c r="CR79" s="331"/>
      <c r="CS79" s="332"/>
      <c r="CT79" s="333"/>
      <c r="CU79" s="229"/>
      <c r="CV79" s="230"/>
      <c r="CW79" s="231"/>
      <c r="CX79" s="331"/>
      <c r="CY79" s="332"/>
      <c r="CZ79" s="333"/>
      <c r="DA79" s="331"/>
      <c r="DB79" s="332"/>
      <c r="DC79" s="333"/>
      <c r="DD79" s="331"/>
      <c r="DE79" s="332"/>
      <c r="DF79" s="333"/>
      <c r="DG79" s="331"/>
      <c r="DH79" s="332"/>
      <c r="DI79" s="333"/>
      <c r="DJ79" s="229"/>
      <c r="DK79" s="230" t="s">
        <v>109</v>
      </c>
      <c r="DL79" s="237">
        <v>0.01</v>
      </c>
      <c r="DM79" s="229"/>
      <c r="DN79" s="230"/>
      <c r="DO79" s="231"/>
      <c r="DP79" s="331"/>
      <c r="DQ79" s="332"/>
      <c r="DR79" s="333"/>
      <c r="DS79" s="331"/>
      <c r="DT79" s="332"/>
      <c r="DU79" s="333"/>
      <c r="DV79" s="331"/>
      <c r="DW79" s="332"/>
      <c r="DX79" s="333"/>
      <c r="DY79" s="331"/>
      <c r="DZ79" s="332"/>
      <c r="EA79" s="333"/>
      <c r="EB79" s="331"/>
      <c r="EC79" s="332"/>
      <c r="ED79" s="333"/>
      <c r="EE79" s="331"/>
      <c r="EF79" s="332"/>
      <c r="EG79" s="333"/>
      <c r="EH79" s="229"/>
      <c r="EI79" s="230"/>
      <c r="EJ79" s="237"/>
      <c r="EK79" s="229"/>
      <c r="EL79" s="230"/>
      <c r="EM79" s="231"/>
      <c r="EN79" s="244"/>
      <c r="EO79" s="269" t="str">
        <f t="shared" ref="EO79:EO142" si="279">IF($B79&lt;=MAX($KB$14:$KB$523),INDEX($GL$15:$IF$521,$KC79,EO$11),"")</f>
        <v/>
      </c>
      <c r="EP79" s="444" t="s">
        <v>1247</v>
      </c>
      <c r="EQ79" s="360" t="str">
        <f t="shared" si="200"/>
        <v/>
      </c>
      <c r="ER79" s="360" t="str">
        <f t="shared" si="201"/>
        <v/>
      </c>
      <c r="ES79" s="360" t="str">
        <f t="shared" si="202"/>
        <v/>
      </c>
      <c r="ET79" s="360" t="str">
        <f t="shared" si="203"/>
        <v/>
      </c>
      <c r="EU79" s="360" t="str">
        <f t="shared" si="204"/>
        <v/>
      </c>
      <c r="EV79" s="360" t="str">
        <f t="shared" si="205"/>
        <v/>
      </c>
      <c r="EW79" s="360" t="str">
        <f t="shared" si="206"/>
        <v/>
      </c>
      <c r="EX79" s="360" t="str">
        <f t="shared" si="207"/>
        <v/>
      </c>
      <c r="EY79" s="360" t="str">
        <f t="shared" si="208"/>
        <v/>
      </c>
      <c r="EZ79" s="360" t="str">
        <f t="shared" si="209"/>
        <v/>
      </c>
      <c r="FA79" s="360" t="str">
        <f t="shared" si="210"/>
        <v/>
      </c>
      <c r="FB79" s="360" t="str">
        <f t="shared" si="211"/>
        <v/>
      </c>
      <c r="FC79" s="360" t="str">
        <f t="shared" si="212"/>
        <v/>
      </c>
      <c r="FD79" s="360" t="str">
        <f t="shared" si="213"/>
        <v/>
      </c>
      <c r="FE79" s="360" t="str">
        <f t="shared" si="214"/>
        <v/>
      </c>
      <c r="FF79" s="360" t="str">
        <f t="shared" si="215"/>
        <v/>
      </c>
      <c r="FG79" s="360" t="str">
        <f t="shared" si="216"/>
        <v/>
      </c>
      <c r="FH79" s="360" t="str">
        <f t="shared" si="217"/>
        <v/>
      </c>
      <c r="FI79" s="360" t="str">
        <f t="shared" si="218"/>
        <v/>
      </c>
      <c r="FJ79" s="360" t="str">
        <f t="shared" si="219"/>
        <v/>
      </c>
      <c r="FK79" s="360" t="str">
        <f t="shared" si="220"/>
        <v/>
      </c>
      <c r="FL79" s="360" t="str">
        <f t="shared" si="221"/>
        <v/>
      </c>
      <c r="FM79" s="360" t="str">
        <f t="shared" si="222"/>
        <v/>
      </c>
      <c r="FN79" s="360" t="str">
        <f t="shared" si="223"/>
        <v/>
      </c>
      <c r="FO79" s="360" t="str">
        <f t="shared" si="224"/>
        <v/>
      </c>
      <c r="FP79" s="360" t="str">
        <f t="shared" si="225"/>
        <v/>
      </c>
      <c r="FQ79" s="360" t="str">
        <f t="shared" si="226"/>
        <v/>
      </c>
      <c r="FR79" s="360" t="str">
        <f t="shared" si="227"/>
        <v/>
      </c>
      <c r="FS79" s="360" t="str">
        <f t="shared" si="228"/>
        <v/>
      </c>
      <c r="FT79" s="360" t="str">
        <f t="shared" ref="FT79:FT142" si="280">IF(ISNUMBER(MATCH($C79,$CP$15:$CP$521,0)),MATCH($C79,$CP$15:$CP$521,0),(((IF(ISNUMBER(MATCH($C79,$CO$15:$CO$521,0)),MATCH($C79,$CO$15:$CO$521,0),"")))))</f>
        <v/>
      </c>
      <c r="FU79" s="360" t="str">
        <f t="shared" si="229"/>
        <v/>
      </c>
      <c r="FV79" s="360" t="str">
        <f t="shared" si="230"/>
        <v/>
      </c>
      <c r="FW79" s="360" t="str">
        <f t="shared" si="231"/>
        <v/>
      </c>
      <c r="FX79" s="360" t="str">
        <f t="shared" si="232"/>
        <v/>
      </c>
      <c r="FY79" s="360" t="str">
        <f t="shared" si="233"/>
        <v/>
      </c>
      <c r="FZ79" s="360" t="str">
        <f t="shared" si="234"/>
        <v/>
      </c>
      <c r="GA79" s="360" t="str">
        <f t="shared" si="235"/>
        <v/>
      </c>
      <c r="GB79" s="360" t="str">
        <f t="shared" si="236"/>
        <v/>
      </c>
      <c r="GC79" s="360" t="str">
        <f t="shared" si="237"/>
        <v/>
      </c>
      <c r="GD79" s="360" t="str">
        <f t="shared" si="238"/>
        <v/>
      </c>
      <c r="GE79" s="360" t="str">
        <f t="shared" si="239"/>
        <v/>
      </c>
      <c r="GF79" s="360" t="str">
        <f t="shared" si="240"/>
        <v/>
      </c>
      <c r="GG79" s="360" t="str">
        <f t="shared" si="241"/>
        <v/>
      </c>
      <c r="GH79" s="360" t="str">
        <f t="shared" si="242"/>
        <v/>
      </c>
      <c r="GI79" s="360" t="str">
        <f t="shared" si="243"/>
        <v/>
      </c>
      <c r="GJ79" s="360" t="str">
        <f t="shared" si="244"/>
        <v/>
      </c>
      <c r="GK79" s="444" t="s">
        <v>1247</v>
      </c>
      <c r="GL79" s="361" t="str">
        <f t="shared" ref="GL79:GL142" si="281">IF(ISTEXT(INDEX($F$15:$H$521,EQ79,1)),INDEX($F$15:$H$521,EQ79,1),IF(ISNUMBER(EQ79),INDEX($F$15:$H$521,EQ79,2),"-"))</f>
        <v>-</v>
      </c>
      <c r="GM79" s="361" t="str">
        <f t="shared" ref="GM79:GM142" si="282">IF(ISTEXT(INDEX($I$15:$K$521,ER79,1)),INDEX($I$15:$K$521,ER79,1),IF(ISNUMBER(ER79),INDEX($I$15:$K$521,ER79,2),"-"))</f>
        <v>-</v>
      </c>
      <c r="GN79" s="361" t="str">
        <f t="shared" ref="GN79:GN142" si="283">IF(ISTEXT(INDEX($L$15:$N$521,ES79,1)),INDEX($L$15:$N$521,ES79,1),IF(ISNUMBER(ES79),INDEX($L$15:$N$521,ES79,2),"-"))</f>
        <v>-</v>
      </c>
      <c r="GO79" s="361" t="str">
        <f t="shared" ref="GO79:GO142" si="284">IF(ISTEXT(INDEX($O$15:$Q$521,ET79,1)),INDEX($O$15:$Q$521,ET79,1),IF(ISNUMBER(ET79),INDEX($O$15:$Q$521,ET79,2),"-"))</f>
        <v>-</v>
      </c>
      <c r="GP79" s="361" t="str">
        <f t="shared" ref="GP79:GP142" si="285">IF(ISTEXT(INDEX($R$15:$T$521,EU79,1)),INDEX($R$15:$T$521,EU79,1),IF(ISNUMBER(EU79),INDEX($R$15:$T$521,EU79,2),"-"))</f>
        <v>-</v>
      </c>
      <c r="GQ79" s="361" t="str">
        <f t="shared" ref="GQ79:GQ142" si="286">IF(ISTEXT(INDEX($U$15:$W$521,EV79,1)),INDEX($U$15:$W$521,EV79,1),IF(ISNUMBER(EV79),INDEX($U$15:$W$521,EV79,2),"-"))</f>
        <v>-</v>
      </c>
      <c r="GR79" s="361" t="str">
        <f t="shared" ref="GR79:GR142" si="287">IF(ISTEXT(INDEX($X$15:$Z$521,EW79,1)),INDEX($X$15:$Z$521,EW79,1),IF(ISNUMBER(EW79),INDEX($X$15:$Z$521,EW79,2),"-"))</f>
        <v>-</v>
      </c>
      <c r="GS79" s="361" t="str">
        <f t="shared" ref="GS79:GS142" si="288">IF(ISTEXT(INDEX($AA$15:$AC$521,EX79,1)),INDEX($AA$15:$AC$521,EX79,1),IF(ISNUMBER(EX79),INDEX($AA$15:$AC$521,EX79,2),"-"))</f>
        <v>-</v>
      </c>
      <c r="GT79" s="361" t="str">
        <f t="shared" ref="GT79:GT142" si="289">IF(ISTEXT(INDEX($AD$15:$AF$521,EY79,1)),INDEX($AD$15:$AF$521,EY79,1),IF(ISNUMBER(EY79),INDEX($AD$15:$AF$521,EY79,2),"-"))</f>
        <v>-</v>
      </c>
      <c r="GU79" s="361" t="str">
        <f t="shared" ref="GU79:GU142" si="290">IF(ISTEXT(INDEX($AG$15:$AI$521,EZ79,1)),INDEX($AG$15:$AI$521,EZ79,1),IF(ISNUMBER(EZ79),INDEX($AG$15:$AI$521,EZ79,2),"-"))</f>
        <v>-</v>
      </c>
      <c r="GV79" s="361" t="str">
        <f t="shared" ref="GV79:GV142" si="291">IF(ISTEXT(INDEX($AJ$15:$AL$521,FA79,1)),INDEX($AJ$15:$AL$521,FA79,1),IF(ISNUMBER(FA79),INDEX($AJ$15:$AL$521,FA79,2),"-"))</f>
        <v>-</v>
      </c>
      <c r="GW79" s="361" t="str">
        <f t="shared" ref="GW79:GW142" si="292">IF(ISTEXT(INDEX($AM$15:$AO$521,FB79,1)),INDEX($AM$15:$AO$521,FB79,1),IF(ISNUMBER(FB79),INDEX($AM$15:$AO$521,FB79,2),"-"))</f>
        <v>-</v>
      </c>
      <c r="GX79" s="361" t="str">
        <f t="shared" ref="GX79:GX142" si="293">IF(ISTEXT(INDEX($AP$15:$AR$521,FC79,1)),INDEX($AP$15:$AR$521,FC79,1),IF(ISNUMBER(FC79),INDEX($AP$15:$AR$521,FC79,2),"-"))</f>
        <v>-</v>
      </c>
      <c r="GY79" s="361" t="str">
        <f t="shared" ref="GY79:GY142" si="294">IF(ISTEXT(INDEX($AS$15:$AU$521,FD79,1)),INDEX($AS$15:$AU$521,FD79,1),IF(ISNUMBER(FD79),INDEX($AS$15:$AU$521,FD79,2),"-"))</f>
        <v>-</v>
      </c>
      <c r="GZ79" s="361" t="str">
        <f t="shared" ref="GZ79:GZ142" si="295">IF(ISTEXT(INDEX($AV$15:$AX$521,FE79,1)),INDEX($AV$15:$AX$521,FE79,1),IF(ISNUMBER(FE79),INDEX($AV$15:$AX$521,FE79,2),"-"))</f>
        <v>-</v>
      </c>
      <c r="HA79" s="361" t="str">
        <f t="shared" ref="HA79:HA142" si="296">IF(ISTEXT(INDEX($AY$15:$BA$521,FF79,1)),INDEX($AY$15:$BA$521,FF79,1),IF(ISNUMBER(FF79),INDEX($AY$15:$BA$521,FF79,2),"-"))</f>
        <v>-</v>
      </c>
      <c r="HB79" s="361" t="str">
        <f t="shared" ref="HB79:HB142" si="297">IF(ISTEXT(INDEX($BB$15:$BD$521,FG79,1)),INDEX($BB$15:$BD$521,FG79,1),IF(ISNUMBER(FG79),INDEX($BB$15:$BD$521,FG79,2),"-"))</f>
        <v>-</v>
      </c>
      <c r="HC79" s="361" t="str">
        <f t="shared" ref="HC79:HC142" si="298">IF(ISTEXT(INDEX($BE$15:$BG$521,FH79,1)),INDEX($BE$15:$BG$521,FH79,1),IF(ISNUMBER(FH79),INDEX($BE$15:$BG$521,FH79,2),"-"))</f>
        <v>-</v>
      </c>
      <c r="HD79" s="361" t="str">
        <f t="shared" ref="HD79:HD142" si="299">IF(ISTEXT(INDEX($BH$15:$BJ$521,FI79,1)),INDEX($BH$15:$BJ$521,FI79,1),IF(ISNUMBER(FI79),INDEX($BH$15:$BJ$521,FI79,2),"-"))</f>
        <v>-</v>
      </c>
      <c r="HE79" s="361" t="str">
        <f t="shared" ref="HE79:HE142" si="300">IF(ISTEXT(INDEX($BK$15:$BM$521,FJ79,1)),INDEX($BK$15:$BM$521,FJ79,1),IF(ISNUMBER(FJ79),INDEX($BK$15:$BM$521,FJ79,2),"-"))</f>
        <v>-</v>
      </c>
      <c r="HF79" s="361" t="str">
        <f t="shared" ref="HF79:HF142" si="301">IF(ISTEXT(INDEX($BN$15:$BP$521,FK79,1)),INDEX($BN$15:$BP$521,FK79,1),IF(ISNUMBER(FK79),INDEX($BN$15:$BP$521,FK79,2),"-"))</f>
        <v>-</v>
      </c>
      <c r="HG79" s="361" t="str">
        <f t="shared" ref="HG79:HG142" si="302">IF(ISTEXT(INDEX($BQ$15:$BS$521,FL79,1)),INDEX($BQ$15:$BS$521,FL79,1),IF(ISNUMBER(FL79),INDEX($BQ$15:$BS$521,FL79,2),"-"))</f>
        <v>-</v>
      </c>
      <c r="HH79" s="361" t="str">
        <f t="shared" ref="HH79:HH142" si="303">IF(ISTEXT(INDEX($BT$15:$BV$521,FM79,1)),INDEX($BT$15:$BV$521,FM79,1),IF(ISNUMBER(FM79),INDEX($BT$15:$BV$521,FM79,2),"-"))</f>
        <v>-</v>
      </c>
      <c r="HI79" s="361" t="str">
        <f t="shared" ref="HI79:HI142" si="304">IF(ISTEXT(INDEX($BW$15:$BY$521,FN79,1)),INDEX($BW$15:$BY$521,FN79,1),IF(ISNUMBER(FN79),INDEX($BW$15:$BY$521,FN79,2),"-"))</f>
        <v>-</v>
      </c>
      <c r="HJ79" s="361" t="str">
        <f t="shared" ref="HJ79:HJ142" si="305">IF(ISTEXT(INDEX($BZ$15:$CB$521,FO79,1)),INDEX($BZ$15:$CB$521,FO79,1),IF(ISNUMBER(FO79),INDEX($BZ$15:$CB$521,FO79,2),"-"))</f>
        <v>-</v>
      </c>
      <c r="HK79" s="361" t="str">
        <f t="shared" ref="HK79:HK142" si="306">IF(ISTEXT(INDEX($CC$15:$CE$521,FP79,1)),INDEX($CC$15:$CE$521,FP79,1),IF(ISNUMBER(FP79),INDEX($CC$15:$CE$521,FP79,2),"-"))</f>
        <v>-</v>
      </c>
      <c r="HL79" s="361" t="str">
        <f t="shared" ref="HL79:HL142" si="307">IF(ISTEXT(INDEX($CF$15:$CH$521,FQ79,1)),INDEX($CF$15:$CH$521,FQ79,1),IF(ISNUMBER(FQ79),INDEX($CF$15:$CH$521,FQ79,2),"-"))</f>
        <v>-</v>
      </c>
      <c r="HM79" s="361" t="str">
        <f t="shared" ref="HM79:HM142" si="308">IF(ISTEXT(INDEX($CI$15:$CK$521,FR79,1)),INDEX($CI$15:$CK$521,FR79,1),IF(ISNUMBER(FR79),INDEX($CI$15:$CK$521,FR79,2),"-"))</f>
        <v>-</v>
      </c>
      <c r="HN79" s="361" t="str">
        <f t="shared" ref="HN79:HN142" si="309">IF(ISTEXT(INDEX($CL$15:$CN$521,FS79,1)),INDEX($CL$15:$CN$521,FS79,1),IF(ISNUMBER(FS79),INDEX($CL$15:$CN$521,FS79,2),"-"))</f>
        <v>-</v>
      </c>
      <c r="HO79" s="361" t="str">
        <f t="shared" ref="HO79:HO142" si="310">IF(ISTEXT(INDEX($CO$15:$CQ$521,FT79,1)),INDEX($CO$15:$CQ$521,FT79,1),IF(ISNUMBER(FT79),INDEX($CO$15:$CQ$521,FT79,2),"-"))</f>
        <v>-</v>
      </c>
      <c r="HP79" s="361" t="str">
        <f t="shared" ref="HP79:HP142" si="311">IF(ISTEXT(INDEX($CR$15:$CT$521,FU79,1)),INDEX($CR$15:$CT$521,FU79,1),IF(ISNUMBER(FU79),INDEX($CR$15:$CT$521,FU79,2),"-"))</f>
        <v>-</v>
      </c>
      <c r="HQ79" s="361" t="str">
        <f t="shared" ref="HQ79:HQ142" si="312">IF(ISTEXT(INDEX($CU$15:$CW$521,FV79,1)),INDEX($CU$15:$CW$521,FV79,1),IF(ISNUMBER(FV79),INDEX($CU$15:$CW$521,FV79,2),"-"))</f>
        <v>-</v>
      </c>
      <c r="HR79" s="361" t="str">
        <f t="shared" ref="HR79:HR142" si="313">IF(ISTEXT(INDEX($CX$15:$CZ$521,FW79,1)),INDEX($CX$15:$CZ$521,FW79,1),IF(ISNUMBER(FW79),INDEX($CX$15:$CZ$521,FW79,2),"-"))</f>
        <v>-</v>
      </c>
      <c r="HS79" s="361" t="str">
        <f t="shared" ref="HS79:HS142" si="314">IF(ISTEXT(INDEX($DA$15:$DC$521,FX79,1)),INDEX($DA$15:$DC$521,FX79,1),IF(ISNUMBER(FX79),INDEX($DA$15:$DC$521,FX79,2),"-"))</f>
        <v>-</v>
      </c>
      <c r="HT79" s="361" t="str">
        <f t="shared" ref="HT79:HT142" si="315">IF(ISTEXT(INDEX($DD$15:$DF$521,FY79,1)),INDEX($DD$15:$DF$521,FY79,1),IF(ISNUMBER(FY79),INDEX($DD$15:$DF$521,FY79,2),"-"))</f>
        <v>-</v>
      </c>
      <c r="HU79" s="361" t="str">
        <f t="shared" ref="HU79:HU142" si="316">IF(ISTEXT(INDEX($DG$15:$DI$521,FZ79,1)),INDEX($DG$15:$DI$521,FZ79,1),IF(ISNUMBER(FZ79),INDEX($DG$15:$DI$521,FZ79,2),"-"))</f>
        <v>-</v>
      </c>
      <c r="HV79" s="361" t="str">
        <f t="shared" ref="HV79:HV142" si="317">IF(ISTEXT(INDEX($DJ$15:$DL$521,GA79,1)),INDEX($DJ$15:$DL$521,GA79,1),IF(ISNUMBER(GA79),INDEX($DJ$15:$DL$521,GA79,2),"-"))</f>
        <v>-</v>
      </c>
      <c r="HW79" s="361" t="str">
        <f t="shared" ref="HW79:HW142" si="318">IF(ISTEXT(INDEX($DM$15:$DO$521,GB79,1)),INDEX($DM$15:$DO$521,GB79,1),IF(ISNUMBER(GB79),INDEX($DM$15:$DO$521,GB79,2),"-"))</f>
        <v>-</v>
      </c>
      <c r="HX79" s="361" t="str">
        <f t="shared" ref="HX79:HX142" si="319">IF(ISTEXT(INDEX($DP$15:$DR$521,GC79,1)),INDEX($DP$15:$DR$521,GC79,1),IF(ISNUMBER(GC79),INDEX($DP$15:$DR$521,GC79,2),"-"))</f>
        <v>-</v>
      </c>
      <c r="HY79" s="361" t="str">
        <f t="shared" ref="HY79:HY142" si="320">IF(ISTEXT(INDEX($DS$15:$DU$521,GD79,1)),INDEX($DS$15:$DU$521,GD79,1),IF(ISNUMBER(GD79),INDEX($DS$15:$DU$521,GD79,2),"-"))</f>
        <v>-</v>
      </c>
      <c r="HZ79" s="361" t="str">
        <f t="shared" ref="HZ79:HZ142" si="321">IF(ISTEXT(INDEX($DV$15:$DX$521,GE79,1)),INDEX($DV$15:$DX$521,GE79,1),IF(ISNUMBER(GE79),INDEX($DV$15:$DX$521,GE79,2),"-"))</f>
        <v>-</v>
      </c>
      <c r="IA79" s="361" t="str">
        <f t="shared" ref="IA79:IA142" si="322">IF(ISTEXT(INDEX($DY$15:$EA$521,GF79,1)),INDEX($DY$15:$EA$521,GF79,1),IF(ISNUMBER(GF79),INDEX($DY$15:$EA$521,GF79,2),"-"))</f>
        <v>-</v>
      </c>
      <c r="IB79" s="361" t="str">
        <f t="shared" ref="IB79:IB142" si="323">IF(ISTEXT(INDEX($EB$15:$ED$521,GG79,1)),INDEX($EB$15:$ED$521,GG79,1),IF(ISNUMBER(GG79),INDEX($EB$15:$ED$521,GG79,2),"-"))</f>
        <v>-</v>
      </c>
      <c r="IC79" s="361" t="str">
        <f t="shared" ref="IC79:IC142" si="324">IF(ISTEXT(INDEX($EE$15:$EG$521,GH79,1)),INDEX($EE$15:$EG$521,GH79,1),IF(ISNUMBER(GH79),INDEX($EE$15:$EG$521,GH79,2),"-"))</f>
        <v>-</v>
      </c>
      <c r="ID79" s="361" t="str">
        <f t="shared" ref="ID79:ID142" si="325">IF(ISTEXT(INDEX($EH$15:$EJ$521,GI79,1)),INDEX($EH$15:$EJ$521,GI79,1),IF(ISNUMBER(GI79),INDEX($EH$15:$EJ$521,GI79,2),"-"))</f>
        <v>-</v>
      </c>
      <c r="IE79" s="361" t="str">
        <f t="shared" ref="IE79:IE142" si="326">IF(ISTEXT(INDEX($EK$15:$EM$521,GJ79,1)),INDEX($EK$15:$EM$521,GJ79,1),IF(ISNUMBER(GJ79),INDEX($EK$15:$EM$521,GJ79,2),"-"))</f>
        <v>-</v>
      </c>
      <c r="IF79" s="444" t="s">
        <v>1247</v>
      </c>
      <c r="IG79" s="56" t="str">
        <f t="shared" si="245"/>
        <v>-</v>
      </c>
      <c r="IH79" s="56" t="str">
        <f t="shared" si="246"/>
        <v>-</v>
      </c>
      <c r="II79" s="56" t="str">
        <f t="shared" si="247"/>
        <v>-</v>
      </c>
      <c r="IJ79" s="56" t="str">
        <f t="shared" si="248"/>
        <v>-</v>
      </c>
      <c r="IK79" s="56" t="str">
        <f t="shared" ref="IK79:IK142" si="327">IF(ISNUMBER(EU79),INDEX($S$15:$T$521,EU79,2),"-")</f>
        <v>-</v>
      </c>
      <c r="IL79" s="56" t="str">
        <f t="shared" ref="IL79:IL142" si="328">IF(ISNUMBER(EV79),INDEX($V$15:$W$521,EV79,2),"-")</f>
        <v>-</v>
      </c>
      <c r="IM79" s="56" t="str">
        <f t="shared" ref="IM79:IM142" si="329">IF(ISNUMBER(EW79),INDEX($Y$15:$Z$521,EW79,2),"-")</f>
        <v>-</v>
      </c>
      <c r="IN79" s="56" t="str">
        <f t="shared" ref="IN79:IN142" si="330">IF(ISNUMBER(EX79),INDEX($AB$15:$AC$521,EX79,2),"-")</f>
        <v>-</v>
      </c>
      <c r="IO79" s="56" t="str">
        <f t="shared" ref="IO79:IO142" si="331">IF(ISNUMBER(EY79),INDEX($AE$15:$AF$521,EY79,2),"-")</f>
        <v>-</v>
      </c>
      <c r="IP79" s="56" t="str">
        <f t="shared" ref="IP79:IP142" si="332">IF(ISNUMBER(EZ79),INDEX($AH$15:$AI$521,EZ79,2),"-")</f>
        <v>-</v>
      </c>
      <c r="IQ79" s="56" t="str">
        <f t="shared" ref="IQ79:IQ142" si="333">IF(ISNUMBER(FA79),INDEX($AK$15:$AL$521,FA79,2),"-")</f>
        <v>-</v>
      </c>
      <c r="IR79" s="56" t="str">
        <f t="shared" ref="IR79:IR142" si="334">IF(ISNUMBER(FB79),INDEX($AN$15:$AO$521,FB79,2),"-")</f>
        <v>-</v>
      </c>
      <c r="IS79" s="56" t="str">
        <f t="shared" ref="IS79:IS142" si="335">IF(ISNUMBER(FC79),INDEX($AQ$15:$AR$521,FC79,2),"-")</f>
        <v>-</v>
      </c>
      <c r="IT79" s="56" t="str">
        <f t="shared" ref="IT79:IT142" si="336">IF(ISNUMBER(FD79),INDEX($AT$15:$AU$521,FD79,2),"-")</f>
        <v>-</v>
      </c>
      <c r="IU79" s="56" t="str">
        <f t="shared" ref="IU79:IU142" si="337">IF(ISNUMBER(FE79),INDEX($AW$15:$AX$521,FE79,2),"-")</f>
        <v>-</v>
      </c>
      <c r="IV79" s="56" t="str">
        <f t="shared" ref="IV79:IV142" si="338">IF(ISNUMBER(FF79),INDEX($AZ$15:$BA$521,FF79,2),"-")</f>
        <v>-</v>
      </c>
      <c r="IW79" s="56" t="str">
        <f t="shared" ref="IW79:IW142" si="339">IF(ISNUMBER(FG79),INDEX($BC$15:$BD$521,FG79,2),"-")</f>
        <v>-</v>
      </c>
      <c r="IX79" s="56" t="str">
        <f t="shared" ref="IX79:IX142" si="340">IF(ISNUMBER(FH79),INDEX($BF$15:$BG$521,FH79,2),"-")</f>
        <v>-</v>
      </c>
      <c r="IY79" s="56" t="str">
        <f t="shared" ref="IY79:IY142" si="341">IF(ISNUMBER(FI79),INDEX($BI$15:$BJ$521,FI79,2),"-")</f>
        <v>-</v>
      </c>
      <c r="IZ79" s="56" t="str">
        <f t="shared" ref="IZ79:IZ142" si="342">IF(ISNUMBER(FJ79),INDEX($BL$15:$BM$521,FJ79,2),"-")</f>
        <v>-</v>
      </c>
      <c r="JA79" s="56" t="str">
        <f t="shared" ref="JA79:JA142" si="343">IF(ISNUMBER(FK79),INDEX($BO$15:$BP$521,FK79,2),"-")</f>
        <v>-</v>
      </c>
      <c r="JB79" s="56" t="str">
        <f t="shared" ref="JB79:JB142" si="344">IF(ISNUMBER(FL79),INDEX($BR$15:$BS$521,FL79,2),"-")</f>
        <v>-</v>
      </c>
      <c r="JC79" s="56" t="str">
        <f t="shared" ref="JC79:JC142" si="345">IF(ISNUMBER(FM79),INDEX($BU$15:$BV$521,FM79,2),"-")</f>
        <v>-</v>
      </c>
      <c r="JD79" s="56" t="str">
        <f t="shared" ref="JD79:JD142" si="346">IF(ISNUMBER(FN79),INDEX($BX$15:$BY$521,FN79,2),"-")</f>
        <v>-</v>
      </c>
      <c r="JE79" s="56" t="str">
        <f t="shared" ref="JE79:JE142" si="347">IF(ISNUMBER(FO79),INDEX($CA$15:$CB$521,FO79,2),"-")</f>
        <v>-</v>
      </c>
      <c r="JF79" s="56" t="str">
        <f t="shared" ref="JF79:JF142" si="348">IF(ISNUMBER(FP79),INDEX($CD$15:$CE$521,FP79,2),"-")</f>
        <v>-</v>
      </c>
      <c r="JG79" s="56" t="str">
        <f t="shared" ref="JG79:JG142" si="349">IF(ISNUMBER(FQ79),INDEX($CG$15:$CH$521,FQ79,2),"-")</f>
        <v>-</v>
      </c>
      <c r="JH79" s="56" t="str">
        <f t="shared" ref="JH79:JH142" si="350">IF(ISNUMBER(FR79),INDEX($CJ$15:$CK$521,FR79,2),"-")</f>
        <v>-</v>
      </c>
      <c r="JI79" s="56" t="str">
        <f t="shared" ref="JI79:JI142" si="351">IF(ISNUMBER(FS79),INDEX($CM$15:$CN$521,FS79,2),"-")</f>
        <v>-</v>
      </c>
      <c r="JJ79" s="56" t="str">
        <f t="shared" ref="JJ79:JJ142" si="352">IF(ISNUMBER(FT79),INDEX($CP$15:$CQ$521,FT79,2),"-")</f>
        <v>-</v>
      </c>
      <c r="JK79" s="56" t="str">
        <f t="shared" ref="JK79:JK142" si="353">IF(ISNUMBER(FU79),INDEX($CS$15:$CT$521,FU79,2),"-")</f>
        <v>-</v>
      </c>
      <c r="JL79" s="56" t="str">
        <f t="shared" ref="JL79:JL142" si="354">IF(ISNUMBER(FV79),INDEX($CV$15:$CW$521,FV79,2),"-")</f>
        <v>-</v>
      </c>
      <c r="JM79" s="56" t="str">
        <f t="shared" ref="JM79:JM142" si="355">IF(ISNUMBER(FW79),INDEX($CY$15:$CZ$521,FW79,2),"-")</f>
        <v>-</v>
      </c>
      <c r="JN79" s="56" t="str">
        <f t="shared" ref="JN79:JN142" si="356">IF(ISNUMBER(FX79),INDEX($DB$15:$DC$521,FX79,2),"-")</f>
        <v>-</v>
      </c>
      <c r="JO79" s="56" t="str">
        <f t="shared" ref="JO79:JO142" si="357">IF(ISNUMBER(FY79),INDEX($DE$15:$DF$521,FY79,2),"-")</f>
        <v>-</v>
      </c>
      <c r="JP79" s="56" t="str">
        <f t="shared" ref="JP79:JP142" si="358">IF(ISNUMBER(FZ79),INDEX($DH$15:$DI$521,FZ79,2),"-")</f>
        <v>-</v>
      </c>
      <c r="JQ79" s="56" t="str">
        <f t="shared" ref="JQ79:JQ142" si="359">IF(ISNUMBER(GA79),INDEX($DK$15:$DL$521,GA79,2),"-")</f>
        <v>-</v>
      </c>
      <c r="JR79" s="56" t="str">
        <f t="shared" ref="JR79:JR142" si="360">IF(ISNUMBER(GB79),INDEX($DN$15:$DO$521,GB79,2),"-")</f>
        <v>-</v>
      </c>
      <c r="JS79" s="56" t="str">
        <f t="shared" ref="JS79:JS142" si="361">IF(ISNUMBER(GC79),INDEX($DQ$15:$DR$521,GC79,2),"-")</f>
        <v>-</v>
      </c>
      <c r="JT79" s="56" t="str">
        <f t="shared" ref="JT79:JT142" si="362">IF(ISNUMBER(GD79),INDEX($DT$15:$DU$521,GD79,2),"-")</f>
        <v>-</v>
      </c>
      <c r="JU79" s="56" t="str">
        <f t="shared" ref="JU79:JU142" si="363">IF(ISNUMBER(GE79),INDEX($DW$15:$DX$521,GE79,2),"-")</f>
        <v>-</v>
      </c>
      <c r="JV79" s="56" t="str">
        <f t="shared" ref="JV79:JV142" si="364">IF(ISNUMBER(GF79),INDEX($DZ$15:$EA$521,GF79,2),"-")</f>
        <v>-</v>
      </c>
      <c r="JW79" s="56" t="str">
        <f t="shared" ref="JW79:JW142" si="365">IF(ISNUMBER(GG79),INDEX($EC$15:$ED$521,GG79,2),"-")</f>
        <v>-</v>
      </c>
      <c r="JX79" s="56" t="str">
        <f t="shared" ref="JX79:JX142" si="366">IF(ISNUMBER(GH79),INDEX($EF$15:$EG$521,GH79,2),"-")</f>
        <v>-</v>
      </c>
      <c r="JY79" s="56" t="str">
        <f t="shared" ref="JY79:JY142" si="367">IF(ISNUMBER(GI79),INDEX($EI$15:$EJ$521,GI79,2),"-")</f>
        <v>-</v>
      </c>
      <c r="JZ79" s="56" t="str">
        <f t="shared" ref="JZ79:JZ142" si="368">IF(ISNUMBER(GJ79),INDEX($EL$15:$EM$521,GJ79,2),"-")</f>
        <v>-</v>
      </c>
      <c r="KA79" s="444" t="s">
        <v>1247</v>
      </c>
      <c r="KB79" s="360">
        <f>IF(ISNUMBER(INDEX($EQ$15:$GK$521,$B79,EO$11)),MAX(KB$14:KB78)+1,0)</f>
        <v>0</v>
      </c>
      <c r="KC79" s="360" t="str">
        <f t="shared" si="249"/>
        <v/>
      </c>
      <c r="KD79" s="373" t="s">
        <v>2</v>
      </c>
      <c r="KE79" s="391" t="str">
        <f t="shared" ref="KE79:KE115" si="369">IF(IF(ISNUMBER(MATCH(INDEX($LB79:$LN79,1,KE$14),$EO$15:$EO$520,0)),1,"")=1,INDEX($LB79:$LN79,1,KE$14),"")</f>
        <v/>
      </c>
      <c r="KF79" s="302" t="str">
        <f t="shared" ref="KF79:KF110" si="370">IF(KE79="","",IF(ISNUMBER(MATCH(KE79,$C$15:$C$523,0)),INDEX($IG$15:$KA$523,MATCH(KE79,$C$15:$C$523,0),$EO$11),"-"))</f>
        <v/>
      </c>
      <c r="KG79" s="69"/>
      <c r="KH79" s="391" t="str">
        <f t="shared" ref="KH79:KH115" si="371">IF(IF(ISNUMBER(MATCH(INDEX($LB79:$LN79,1,KH$14),$EO$15:$EO$520,0)),1,"")=1,INDEX($LB79:$LN79,1,KH$14),"")</f>
        <v/>
      </c>
      <c r="KI79" s="302" t="str">
        <f t="shared" ref="KI79:KI110" si="372">IF(KH79="","",IF(ISNUMBER(MATCH(KH79,$C$15:$C$523,0)),INDEX($IG$15:$KA$523,MATCH(KH79,$C$15:$C$523,0),$EO$11),"-"))</f>
        <v/>
      </c>
      <c r="KJ79" s="69"/>
      <c r="KK79" s="391" t="str">
        <f t="shared" ref="KK79:KK115" si="373">IF(IF(ISNUMBER(MATCH(INDEX($LB79:$LN79,1,KK$14),$EO$15:$EO$520,0)),1,"")=1,INDEX($LB79:$LN79,1,KK$14),"")</f>
        <v/>
      </c>
      <c r="KL79" s="302" t="str">
        <f t="shared" ref="KL79:KL110" si="374">IF(KK79="","",IF(ISNUMBER(MATCH(KK79,$C$15:$C$523,0)),INDEX($IG$15:$KA$523,MATCH(KK79,$C$15:$C$523,0),$EO$11),"-"))</f>
        <v/>
      </c>
      <c r="KM79" s="69"/>
      <c r="KN79" s="391" t="str">
        <f t="shared" ref="KN79:KN115" si="375">IF(IF(ISNUMBER(MATCH(INDEX($LB79:$LN79,1,KN$14),$EO$15:$EO$520,0)),1,"")=1,INDEX($LB79:$LN79,1,KN$14),"")</f>
        <v/>
      </c>
      <c r="KO79" s="302" t="str">
        <f t="shared" ref="KO79:KO110" si="376">IF(KN79="","",IF(ISNUMBER(MATCH(KN79,$C$15:$C$523,0)),INDEX($IG$15:$KA$523,MATCH(KN79,$C$15:$C$523,0),$EO$11),"-"))</f>
        <v/>
      </c>
      <c r="KP79" s="69"/>
      <c r="KQ79" s="391" t="str">
        <f t="shared" ref="KQ79:KQ115" si="377">IF(IF(ISNUMBER(MATCH(INDEX($LB79:$LN79,1,KQ$14),$EO$15:$EO$520,0)),1,"")=1,INDEX($LB79:$LN79,1,KQ$14),"")</f>
        <v/>
      </c>
      <c r="KR79" s="302" t="str">
        <f t="shared" ref="KR79:KR142" si="378">IF(KQ79="","",IF(ISNUMBER(MATCH(KQ79,$C$15:$C$523,0)),INDEX($IG$15:$KA$523,MATCH(KQ79,$C$15:$C$523,0),$EO$11),"-"))</f>
        <v/>
      </c>
      <c r="KS79" s="69"/>
      <c r="KT79" s="391" t="str">
        <f t="shared" ref="KT79:KT115" si="379">IF(IF(ISNUMBER(MATCH(INDEX($LB79:$LN79,1,KT$14),$EO$15:$EO$520,0)),1,"")=1,INDEX($LB79:$LN79,1,KT$14),"")</f>
        <v/>
      </c>
      <c r="KU79" s="302" t="str">
        <f t="shared" ref="KU79:KU142" si="380">IF(KT79="","",IF(ISNUMBER(MATCH(KT79,$C$15:$C$523,0)),INDEX($IG$15:$KA$523,MATCH(KT79,$C$15:$C$523,0),$EO$11),"-"))</f>
        <v/>
      </c>
      <c r="KV79" s="69"/>
      <c r="KW79" s="391" t="str">
        <f t="shared" ref="KW79:KW115" si="381">IF(IF(ISNUMBER(MATCH(INDEX($LB79:$LN79,1,KW$14),$EO$15:$EO$520,0)),1,"")=1,INDEX($LB79:$LN79,1,KW$14),"")</f>
        <v/>
      </c>
      <c r="KX79" s="302" t="str">
        <f t="shared" ref="KX79:KX142" si="382">IF(KW79="","",IF(ISNUMBER(MATCH(KW79,$C$15:$C$523,0)),INDEX($IG$15:$KA$523,MATCH(KW79,$C$15:$C$523,0),$EO$11),"-"))</f>
        <v/>
      </c>
      <c r="KY79" s="69"/>
      <c r="KZ79" s="283" t="str">
        <f t="shared" ref="KZ79:KZ142" si="383">IF(ISNUMBER(MH79),INDEX($EO$15:$EO$520,MATCH(MH79,$MG$15:$MG$520,0),1),"")</f>
        <v/>
      </c>
      <c r="LA79" s="26"/>
      <c r="LB79" s="241"/>
      <c r="LC79" s="306"/>
      <c r="LD79" s="241"/>
      <c r="LE79" s="241"/>
      <c r="LF79" s="241"/>
      <c r="LG79" s="246" t="s">
        <v>1240</v>
      </c>
      <c r="LH79" s="241"/>
      <c r="LI79" s="241"/>
      <c r="LJ79" s="241"/>
      <c r="LK79" s="241"/>
      <c r="LL79" s="241"/>
      <c r="LM79" s="241"/>
      <c r="LN79" s="63"/>
      <c r="LO79" s="251">
        <f t="shared" ref="LO79:LO142" si="384">IF(LB79&lt;&gt;"",ROW()-$C$14,0)</f>
        <v>0</v>
      </c>
      <c r="LP79" s="251">
        <f t="shared" ref="LP79:LP142" si="385">IF(LC79&lt;&gt;"",ROW()-$C$14,0)</f>
        <v>0</v>
      </c>
      <c r="LQ79" s="251">
        <f t="shared" ref="LQ79:LQ142" si="386">IF(LD79&lt;&gt;"",ROW()-$C$14,0)</f>
        <v>0</v>
      </c>
      <c r="LR79" s="251">
        <f t="shared" ref="LR79:LR142" si="387">IF(LE79&lt;&gt;"",ROW()-$C$14,0)</f>
        <v>0</v>
      </c>
      <c r="LS79" s="251">
        <f t="shared" ref="LS79:LS142" si="388">IF(LF79&lt;&gt;"",ROW()-$C$14,0)</f>
        <v>0</v>
      </c>
      <c r="LT79" s="251">
        <f t="shared" ref="LT79:LT142" si="389">IF(LG79&lt;&gt;"",ROW()-$C$14,0)</f>
        <v>65</v>
      </c>
      <c r="LU79" s="251">
        <f t="shared" ref="LU79:LU142" si="390">IF(LH79&lt;&gt;"",ROW()-$C$14,0)</f>
        <v>0</v>
      </c>
      <c r="LV79" s="251">
        <f t="shared" ref="LV79:LV142" si="391">IF(LI79&lt;&gt;"",ROW()-$C$14,0)</f>
        <v>0</v>
      </c>
      <c r="LW79" s="251">
        <f t="shared" ref="LW79:LW142" si="392">IF(LJ79&lt;&gt;"",ROW()-$C$14,0)</f>
        <v>0</v>
      </c>
      <c r="LX79" s="251">
        <f t="shared" ref="LX79:LX142" si="393">IF(LK79&lt;&gt;"",ROW()-$C$14,0)</f>
        <v>0</v>
      </c>
      <c r="LY79" s="251">
        <f t="shared" ref="LY79:LY142" si="394">IF(LL79&lt;&gt;"",ROW()-$C$14,0)</f>
        <v>0</v>
      </c>
      <c r="LZ79" s="251">
        <f t="shared" ref="LZ79:LZ142" si="395">IF(LM79&lt;&gt;"",ROW()-$C$14,0)</f>
        <v>0</v>
      </c>
      <c r="MA79" s="63">
        <f t="shared" ref="MA79:MA142" si="396">IF(B79&gt;$MA$12,"",_xlfn.IFS(B79&lt;=LO$12,$LO$13,B79&lt;=LP$12,$LP$13,B79&lt;=LQ$12,$LQ$13,B79&lt;=LR$12,$LR$13,B79&lt;=LS$12,$LS$13,B79&lt;=LT$12,$LT$13,B79&lt;=LU$12,$LU$13,B79&lt;=LV$12,$LV$13,B79&lt;=LW$12,$LW$13,B79&lt;=LX$12,$LX$13,B79&lt;=LY$12,$LY$13,B79&lt;=LZ$12,$LZ$13))</f>
        <v>2</v>
      </c>
      <c r="MB79" s="63">
        <f t="shared" ref="MB79:MB142" si="397">IF(MA79="","",IF(MA78=MA79,0,1))</f>
        <v>0</v>
      </c>
      <c r="MC79" s="63">
        <f t="shared" si="251"/>
        <v>65</v>
      </c>
      <c r="MD79" s="63">
        <f t="shared" si="250"/>
        <v>34</v>
      </c>
      <c r="ME79" s="63" t="str">
        <f t="shared" ref="ME79:ME142" si="398">IF(ISNUMBER(MA79),INDEX($LB$15:$LH$101,MD79,MA79),"")</f>
        <v>maw_conn</v>
      </c>
      <c r="MF79" s="315">
        <f t="shared" ref="MF79:MF142" si="399">IF(ISNUMBER(MD79),MATCH(EO79,$ME$15:$ME$520,0),"")</f>
        <v>291</v>
      </c>
      <c r="MG79" s="315">
        <f>IF(ISNUMBER(MATCH(EO79,$ME$15:$ME$520,0)),0,MAX(MG$14:MG78)+1)</f>
        <v>0</v>
      </c>
      <c r="MH79" s="315" t="str">
        <f t="shared" ref="MH79:MH142" si="400">IF(B79&lt;=$MH$14,B79,"")</f>
        <v/>
      </c>
      <c r="MI79" s="368" t="str">
        <f t="shared" ref="MI79:MI110" si="401">IF(OR(MK79="",MK79=0),"",B79)</f>
        <v/>
      </c>
      <c r="MJ79" s="67"/>
      <c r="MK79" s="243" t="str">
        <f t="shared" ref="MK79:MK110" si="402">IF(ISNUMBER(MATCH($B79,$F$14:$EN$14,0)),INDEX($F$13:$EN$13,1,MATCH($B79,$F$14:$EN$14,0)),"")</f>
        <v/>
      </c>
      <c r="ML79" s="457" t="s">
        <v>635</v>
      </c>
      <c r="MM79" s="316"/>
      <c r="MN79" s="26">
        <f>IF(IF(ISNUMBER(SEARCH("flopy",MP79))=TRUE,1,0)=1,MAX(MN$15:MN78)+1,"")</f>
        <v>54</v>
      </c>
      <c r="MO79" s="238"/>
      <c r="MP79" s="411" t="s">
        <v>1163</v>
      </c>
      <c r="MQ79" s="26">
        <f>IF(IF(ISNUMBER(SEARCH("flopy",MS79))=TRUE,1,0)=1,MAX(MQ$15:MQ78)+1,"")</f>
        <v>61</v>
      </c>
      <c r="MR79" s="238"/>
      <c r="MS79" s="411" t="s">
        <v>1010</v>
      </c>
      <c r="MT79" s="59"/>
      <c r="MU79" s="26" t="str">
        <f>IF(IF(ISNUMBER(SEARCH("flopy",MW79))=TRUE,1,0)=1,MAX(MU$15:MU78)+1,"")</f>
        <v/>
      </c>
      <c r="MV79" s="238"/>
      <c r="MW79" s="59"/>
      <c r="MX79" s="59"/>
      <c r="MY79" s="59"/>
      <c r="MZ79" s="59"/>
      <c r="NA79" s="59"/>
      <c r="NB79" s="26" t="s">
        <v>2</v>
      </c>
      <c r="NC79" s="59"/>
      <c r="ND79" s="59"/>
      <c r="NE79" s="59"/>
      <c r="NF79" s="59"/>
      <c r="NG79" s="59"/>
      <c r="NH79" s="59"/>
      <c r="NI79" s="59"/>
      <c r="NJ79" s="59"/>
      <c r="NK79" s="26" t="s">
        <v>2</v>
      </c>
      <c r="NL79" s="453" t="s">
        <v>130</v>
      </c>
      <c r="NM79" s="307" t="s">
        <v>2</v>
      </c>
      <c r="NN79" s="59"/>
      <c r="NO79" s="203"/>
      <c r="NP79" s="203"/>
      <c r="NQ79" s="203"/>
      <c r="NR79" s="18"/>
      <c r="NS79" s="18"/>
      <c r="NT79" s="18"/>
      <c r="NU79" s="18"/>
      <c r="NV79" s="18"/>
      <c r="NW79" s="18"/>
      <c r="NX79" s="18"/>
      <c r="NY79" s="18"/>
      <c r="NZ79" s="18"/>
      <c r="OA79" s="18"/>
      <c r="OB79" s="18"/>
      <c r="OC79" s="18"/>
      <c r="OD79" s="81"/>
      <c r="OE79" s="163"/>
      <c r="OF79" s="90"/>
      <c r="OG79" s="90"/>
      <c r="OH79" s="90"/>
      <c r="OI79" s="90"/>
      <c r="OJ79" s="171"/>
      <c r="OK79" s="163"/>
      <c r="OL79" s="117"/>
      <c r="OM79" s="163"/>
      <c r="ON79" s="117"/>
      <c r="OO79" s="90"/>
      <c r="OP79" s="90"/>
      <c r="OQ79" s="117"/>
      <c r="OR79" s="90"/>
      <c r="OS79" s="90"/>
      <c r="OT79" s="90"/>
      <c r="OU79" s="143" t="str">
        <f t="shared" si="272"/>
        <v/>
      </c>
      <c r="OV79" s="143" t="str">
        <f t="shared" si="275"/>
        <v/>
      </c>
      <c r="OW79" s="143" t="str">
        <f t="shared" si="276"/>
        <v/>
      </c>
      <c r="OX79" s="143" t="str">
        <f t="shared" si="277"/>
        <v/>
      </c>
      <c r="OY79" s="81"/>
      <c r="OZ79" s="59"/>
      <c r="PA79" s="251" t="str">
        <f t="shared" ref="PA79:PA142" si="403">IF(AND(ISNUMBER(PA$14),ISNUMBER(MATCH($ME79,GL$15:GL$520,0))),$ME79,"")</f>
        <v/>
      </c>
      <c r="PB79" s="251" t="str">
        <f t="shared" ref="PB79:PB142" si="404">IF(AND(ISNUMBER(PB$14),ISNUMBER(MATCH($ME79,GM$15:GM$520,0))),$ME79,"")</f>
        <v/>
      </c>
      <c r="PC79" s="251" t="str">
        <f t="shared" ref="PC79:PC142" si="405">IF(AND(ISNUMBER(PC$14),ISNUMBER(MATCH($ME79,GN$15:GN$520,0))),$ME79,"")</f>
        <v/>
      </c>
      <c r="PD79" s="251" t="str">
        <f t="shared" ref="PD79:PD142" si="406">IF(AND(ISNUMBER(PD$14),ISNUMBER(MATCH($ME79,GO$15:GO$520,0))),$ME79,"")</f>
        <v/>
      </c>
      <c r="PE79" s="251" t="str">
        <f t="shared" ref="PE79:PE142" si="407">IF(AND(ISNUMBER(PE$14),ISNUMBER(MATCH($ME79,GP$15:GP$520,0))),$ME79,"")</f>
        <v/>
      </c>
      <c r="PF79" s="251" t="str">
        <f t="shared" ref="PF79:PF142" si="408">IF(AND(ISNUMBER(PF$14),ISNUMBER(MATCH($ME79,GQ$15:GQ$520,0))),$ME79,"")</f>
        <v/>
      </c>
      <c r="PG79" s="251" t="str">
        <f t="shared" ref="PG79:PG142" si="409">IF(AND(ISNUMBER(PG$14),ISNUMBER(MATCH($ME79,GR$15:GR$520,0))),$ME79,"")</f>
        <v/>
      </c>
      <c r="PH79" s="251" t="str">
        <f t="shared" ref="PH79:PH142" si="410">IF(AND(ISNUMBER(PH$14),ISNUMBER(MATCH($ME79,GS$15:GS$520,0))),$ME79,"")</f>
        <v/>
      </c>
      <c r="PI79" s="251" t="str">
        <f t="shared" ref="PI79:PI142" si="411">IF(AND(ISNUMBER(PI$14),ISNUMBER(MATCH($ME79,GT$15:GT$520,0))),$ME79,"")</f>
        <v/>
      </c>
      <c r="PJ79" s="251" t="str">
        <f t="shared" ref="PJ79:PJ142" si="412">IF(AND(ISNUMBER(PJ$14),ISNUMBER(MATCH($ME79,GU$15:GU$520,0))),$ME79,"")</f>
        <v/>
      </c>
      <c r="PK79" s="251" t="str">
        <f t="shared" ref="PK79:PK142" si="413">IF(AND(ISNUMBER(PK$14),ISNUMBER(MATCH($ME79,GV$15:GV$520,0))),$ME79,"")</f>
        <v/>
      </c>
      <c r="PL79" s="251" t="str">
        <f t="shared" ref="PL79:PL142" si="414">IF(AND(ISNUMBER(PL$14),ISNUMBER(MATCH($ME79,GW$15:GW$520,0))),$ME79,"")</f>
        <v/>
      </c>
      <c r="PM79" s="251" t="str">
        <f t="shared" ref="PM79:PM142" si="415">IF(AND(ISNUMBER(PM$14),ISNUMBER(MATCH($ME79,GX$15:GX$520,0))),$ME79,"")</f>
        <v/>
      </c>
      <c r="PN79" s="251" t="str">
        <f t="shared" ref="PN79:PN142" si="416">IF(AND(ISNUMBER(PN$14),ISNUMBER(MATCH($ME79,GY$15:GY$520,0))),$ME79,"")</f>
        <v/>
      </c>
      <c r="PO79" s="251" t="str">
        <f t="shared" ref="PO79:PO142" si="417">IF(AND(ISNUMBER(PO$14),ISNUMBER(MATCH($ME79,GZ$15:GZ$520,0))),$ME79,"")</f>
        <v/>
      </c>
      <c r="PP79" s="251" t="str">
        <f t="shared" ref="PP79:PP142" si="418">IF(AND(ISNUMBER(PP$14),ISNUMBER(MATCH($ME79,HA$15:HA$520,0))),$ME79,"")</f>
        <v/>
      </c>
      <c r="PQ79" s="251" t="str">
        <f t="shared" ref="PQ79:PQ142" si="419">IF(AND(ISNUMBER(PQ$14),ISNUMBER(MATCH($ME79,HB$15:HB$520,0))),$ME79,"")</f>
        <v/>
      </c>
      <c r="PR79" s="251" t="str">
        <f t="shared" ref="PR79:PR142" si="420">IF(AND(ISNUMBER(PR$14),ISNUMBER(MATCH($ME79,HC$15:HC$520,0))),$ME79,"")</f>
        <v/>
      </c>
      <c r="PS79" s="251" t="str">
        <f t="shared" ref="PS79:PS142" si="421">IF(AND(ISNUMBER(PS$14),ISNUMBER(MATCH($ME79,HD$15:HD$520,0))),$ME79,"")</f>
        <v/>
      </c>
      <c r="PT79" s="251" t="str">
        <f t="shared" ref="PT79:PT142" si="422">IF(AND(ISNUMBER(PT$14),ISNUMBER(MATCH($ME79,HE$15:HE$520,0))),$ME79,"")</f>
        <v/>
      </c>
      <c r="PU79" s="251" t="str">
        <f t="shared" ref="PU79:PU142" si="423">IF(AND(ISNUMBER(PU$14),ISNUMBER(MATCH($ME79,HF$15:HF$520,0))),$ME79,"")</f>
        <v/>
      </c>
      <c r="PV79" s="251" t="str">
        <f t="shared" ref="PV79:PV142" si="424">IF(AND(ISNUMBER(PV$14),ISNUMBER(MATCH($ME79,HG$15:HG$520,0))),$ME79,"")</f>
        <v/>
      </c>
      <c r="PW79" s="251" t="str">
        <f t="shared" ref="PW79:PW142" si="425">IF(AND(ISNUMBER(PW$14),ISNUMBER(MATCH($ME79,HH$15:HH$520,0))),$ME79,"")</f>
        <v/>
      </c>
      <c r="PX79" s="251" t="str">
        <f t="shared" ref="PX79:PX142" si="426">IF(AND(ISNUMBER(PX$14),ISNUMBER(MATCH($ME79,HI$15:HI$520,0))),$ME79,"")</f>
        <v/>
      </c>
      <c r="PY79" s="251" t="str">
        <f t="shared" ref="PY79:PY142" si="427">IF(AND(ISNUMBER(PY$14),ISNUMBER(MATCH($ME79,HJ$15:HJ$520,0))),$ME79,"")</f>
        <v/>
      </c>
      <c r="PZ79" s="251" t="str">
        <f t="shared" ref="PZ79:PZ142" si="428">IF(AND(ISNUMBER(PZ$14),ISNUMBER(MATCH($ME79,HK$15:HK$520,0))),$ME79,"")</f>
        <v/>
      </c>
      <c r="QA79" s="251" t="str">
        <f t="shared" ref="QA79:QA142" si="429">IF(AND(ISNUMBER(QA$14),ISNUMBER(MATCH($ME79,HL$15:HL$520,0))),$ME79,"")</f>
        <v>maw_conn</v>
      </c>
      <c r="QB79" s="251" t="str">
        <f t="shared" ref="QB79:QB142" si="430">IF(AND(ISNUMBER(QB$14),ISNUMBER(MATCH($ME79,HM$15:HM$520,0))),$ME79,"")</f>
        <v>maw_conn</v>
      </c>
      <c r="QC79" s="251" t="str">
        <f t="shared" ref="QC79:QC142" si="431">IF(AND(ISNUMBER(QC$14),ISNUMBER(MATCH($ME79,HN$15:HN$520,0))),$ME79,"")</f>
        <v/>
      </c>
      <c r="QD79" s="251" t="str">
        <f t="shared" ref="QD79:QD142" si="432">IF(AND(ISNUMBER(QD$14),ISNUMBER(MATCH($ME79,HO$15:HO$520,0))),$ME79,"")</f>
        <v/>
      </c>
      <c r="QE79" s="251" t="str">
        <f t="shared" ref="QE79:QE142" si="433">IF(AND(ISNUMBER(QE$14),ISNUMBER(MATCH($ME79,HP$15:HP$520,0))),$ME79,"")</f>
        <v/>
      </c>
      <c r="QF79" s="63">
        <f t="shared" ref="QF79:QF142" si="434">COUNTIF(PA79:QB79,"="&amp;ME79)</f>
        <v>2</v>
      </c>
      <c r="QG79" s="26" t="s">
        <v>2</v>
      </c>
      <c r="QH79" s="59"/>
      <c r="QI79" s="59"/>
      <c r="QJ79" s="59"/>
      <c r="QK79" s="59"/>
      <c r="QL79" s="59"/>
      <c r="QM79" s="59"/>
      <c r="QN79" s="59"/>
    </row>
    <row r="80" spans="1:456" ht="6" customHeight="1" x14ac:dyDescent="0.25">
      <c r="A80" s="68"/>
      <c r="B80" s="447">
        <f t="shared" si="278"/>
        <v>66</v>
      </c>
      <c r="C80" s="72" t="s">
        <v>449</v>
      </c>
      <c r="D80" s="339" t="s">
        <v>857</v>
      </c>
      <c r="E80" s="59"/>
      <c r="F80" s="229"/>
      <c r="G80" s="295" t="s">
        <v>101</v>
      </c>
      <c r="H80" s="295" t="s">
        <v>2</v>
      </c>
      <c r="I80" s="229"/>
      <c r="J80" s="295"/>
      <c r="K80" s="295"/>
      <c r="L80" s="229"/>
      <c r="M80" s="295"/>
      <c r="N80" s="295"/>
      <c r="O80" s="229"/>
      <c r="P80" s="295"/>
      <c r="Q80" s="295"/>
      <c r="R80" s="229"/>
      <c r="S80" s="230"/>
      <c r="T80" s="231"/>
      <c r="U80" s="229"/>
      <c r="V80" s="230"/>
      <c r="W80" s="231"/>
      <c r="X80" s="229"/>
      <c r="Y80" s="230"/>
      <c r="Z80" s="231"/>
      <c r="AA80" s="229"/>
      <c r="AB80" s="295"/>
      <c r="AC80" s="295"/>
      <c r="AD80" s="229"/>
      <c r="AE80" s="295"/>
      <c r="AF80" s="295"/>
      <c r="AG80" s="229"/>
      <c r="AH80" s="295"/>
      <c r="AI80" s="295"/>
      <c r="AJ80" s="229"/>
      <c r="AK80" s="295"/>
      <c r="AL80" s="295"/>
      <c r="AM80" s="229"/>
      <c r="AN80" s="295"/>
      <c r="AO80" s="295"/>
      <c r="AP80" s="243"/>
      <c r="AQ80" s="295"/>
      <c r="AR80" s="290"/>
      <c r="AS80" s="243"/>
      <c r="AT80" s="295"/>
      <c r="AU80" s="290"/>
      <c r="AV80" s="229"/>
      <c r="AW80" s="230"/>
      <c r="AX80" s="231"/>
      <c r="AY80" s="229"/>
      <c r="AZ80" s="230"/>
      <c r="BA80" s="231"/>
      <c r="BB80" s="229"/>
      <c r="BC80" s="230"/>
      <c r="BD80" s="231"/>
      <c r="BE80" s="229"/>
      <c r="BF80" s="295"/>
      <c r="BG80" s="295"/>
      <c r="BH80" s="229"/>
      <c r="BI80" s="295"/>
      <c r="BJ80" s="295"/>
      <c r="BK80" s="243"/>
      <c r="BL80" s="295"/>
      <c r="BM80" s="429"/>
      <c r="BN80" s="243"/>
      <c r="BO80" s="295"/>
      <c r="BP80" s="429"/>
      <c r="BQ80" s="229"/>
      <c r="BR80" s="295"/>
      <c r="BS80" s="295"/>
      <c r="BT80" s="243"/>
      <c r="BU80" s="295"/>
      <c r="BV80" s="290"/>
      <c r="BW80" s="243"/>
      <c r="BX80" s="295"/>
      <c r="BY80" s="290"/>
      <c r="BZ80" s="229"/>
      <c r="CA80" s="230"/>
      <c r="CB80" s="231"/>
      <c r="CC80" s="229"/>
      <c r="CD80" s="230"/>
      <c r="CE80" s="231"/>
      <c r="CF80" s="331"/>
      <c r="CG80" s="230"/>
      <c r="CH80" s="354"/>
      <c r="CI80" s="229"/>
      <c r="CJ80" s="230"/>
      <c r="CK80" s="354"/>
      <c r="CL80" s="243"/>
      <c r="CM80" s="230"/>
      <c r="CN80" s="354"/>
      <c r="CO80" s="243"/>
      <c r="CP80" s="295"/>
      <c r="CQ80" s="429"/>
      <c r="CR80" s="331"/>
      <c r="CS80" s="332"/>
      <c r="CT80" s="333"/>
      <c r="CU80" s="229"/>
      <c r="CV80" s="230"/>
      <c r="CW80" s="231"/>
      <c r="CX80" s="331"/>
      <c r="CY80" s="332"/>
      <c r="CZ80" s="333"/>
      <c r="DA80" s="331"/>
      <c r="DB80" s="332"/>
      <c r="DC80" s="333"/>
      <c r="DD80" s="331"/>
      <c r="DE80" s="332"/>
      <c r="DF80" s="333"/>
      <c r="DG80" s="331"/>
      <c r="DH80" s="332"/>
      <c r="DI80" s="333"/>
      <c r="DJ80" s="229"/>
      <c r="DK80" s="230" t="s">
        <v>606</v>
      </c>
      <c r="DL80" s="231" t="s">
        <v>2</v>
      </c>
      <c r="DM80" s="229"/>
      <c r="DN80" s="230"/>
      <c r="DO80" s="231"/>
      <c r="DP80" s="331"/>
      <c r="DQ80" s="332"/>
      <c r="DR80" s="333"/>
      <c r="DS80" s="331"/>
      <c r="DT80" s="332"/>
      <c r="DU80" s="333"/>
      <c r="DV80" s="331"/>
      <c r="DW80" s="332"/>
      <c r="DX80" s="333"/>
      <c r="DY80" s="331"/>
      <c r="DZ80" s="332"/>
      <c r="EA80" s="333"/>
      <c r="EB80" s="331"/>
      <c r="EC80" s="332"/>
      <c r="ED80" s="333"/>
      <c r="EE80" s="331"/>
      <c r="EF80" s="332"/>
      <c r="EG80" s="333"/>
      <c r="EH80" s="229"/>
      <c r="EI80" s="230"/>
      <c r="EJ80" s="231"/>
      <c r="EK80" s="229"/>
      <c r="EL80" s="230"/>
      <c r="EM80" s="231"/>
      <c r="EN80" s="244"/>
      <c r="EO80" s="269" t="str">
        <f t="shared" si="279"/>
        <v/>
      </c>
      <c r="EP80" s="444" t="s">
        <v>1247</v>
      </c>
      <c r="EQ80" s="360" t="str">
        <f t="shared" ref="EQ80:EQ143" si="435">IF(ISNUMBER(MATCH($C80,$G$15:$G$521,0)),MATCH($C80,$G$15:$G$521,0),(((IF(ISNUMBER(MATCH($C80,$F$15:$F$521,0)),MATCH($C80,$F$15:$F$521,0),"")))))</f>
        <v/>
      </c>
      <c r="ER80" s="360" t="str">
        <f t="shared" ref="ER80:ER143" si="436">IF(ISNUMBER(MATCH($C80,$J$15:$J$521,0)),MATCH($C80,$J$15:$J$521,0),(((IF(ISNUMBER(MATCH($C80,$I$15:$I$521,0)),MATCH($C80,$I$15:$I$521,0),"")))))</f>
        <v/>
      </c>
      <c r="ES80" s="360" t="str">
        <f t="shared" ref="ES80:ES143" si="437">IF(ISNUMBER(MATCH($C80,$M$15:$M$521,0)),MATCH($C80,$M$15:$M$521,0),(((IF(ISNUMBER(MATCH($C80,$L$15:$L$521,0)),MATCH($C80,$L$15:$L$521,0),"")))))</f>
        <v/>
      </c>
      <c r="ET80" s="360" t="str">
        <f t="shared" ref="ET80:ET143" si="438">IF(ISNUMBER(MATCH($C80,$P$15:$P$521,0)),MATCH($C80,$P$15:$P$521,0),(((IF(ISNUMBER(MATCH($C80,$O$15:$O$521,0)),MATCH($C80,$O$15:$O$521,0),"")))))</f>
        <v/>
      </c>
      <c r="EU80" s="360" t="str">
        <f t="shared" ref="EU80:EU143" si="439">IF(ISNUMBER(MATCH($C80,$S$15:$S$521,0)),MATCH($C80,$S$15:$S$521,0),(((IF(ISNUMBER(MATCH($C80,$R$15:$R$521,0)),MATCH($C80,$R$15:$R$521,0),"")))))</f>
        <v/>
      </c>
      <c r="EV80" s="360" t="str">
        <f t="shared" ref="EV80:EV143" si="440">IF(ISNUMBER(MATCH($C80,$V$15:$V$521,0)),MATCH($C80,$V$15:$V$521,0),(((IF(ISNUMBER(MATCH($C80,$U$15:$U$521,0)),MATCH($C80,$U$15:$U$521,0),"")))))</f>
        <v/>
      </c>
      <c r="EW80" s="360" t="str">
        <f t="shared" ref="EW80:EW143" si="441">IF(ISNUMBER(MATCH($C80,$Y$15:$Y$521,0)),MATCH($C80,$Y$15:$Y$521,0),(((IF(ISNUMBER(MATCH($C80,$X$15:$X$521,0)),MATCH($C80,$X$15:$X$521,0),"")))))</f>
        <v/>
      </c>
      <c r="EX80" s="360" t="str">
        <f t="shared" ref="EX80:EX143" si="442">IF(ISNUMBER(MATCH($C80,$AB$15:$AB$521,0)),MATCH($C80,$AB$15:$AB$521,0),(((IF(ISNUMBER(MATCH($C80,$AA$15:$AA$521,0)),MATCH($C80,$AA$15:$AA$521,0),"")))))</f>
        <v/>
      </c>
      <c r="EY80" s="360" t="str">
        <f t="shared" ref="EY80:EY143" si="443">IF(ISNUMBER(MATCH($C80,$AE$15:$AE$521,0)),MATCH($C80,$AE$15:$AE$521,0),(((IF(ISNUMBER(MATCH($C80,$AD$15:$AD$521,0)),MATCH($C80,$AD$15:$AD$521,0),"")))))</f>
        <v/>
      </c>
      <c r="EZ80" s="360" t="str">
        <f t="shared" ref="EZ80:EZ143" si="444">IF(ISNUMBER(MATCH($C80,$AH$15:$AH$521,0)),MATCH($C80,$AH$15:$AH$521,0),(((IF(ISNUMBER(MATCH($C80,$AG$15:$AG$521,0)),MATCH($C80,$AG$15:$AG$521,0),"")))))</f>
        <v/>
      </c>
      <c r="FA80" s="360" t="str">
        <f t="shared" ref="FA80:FA143" si="445">IF(ISNUMBER(MATCH($C80,$AK$15:$AK$521,0)),MATCH($C80,$AK$15:$AK$521,0),(((IF(ISNUMBER(MATCH($C80,$AJ$15:$AJ$521,0)),MATCH($C80,$AJ$15:$AJ$521,0),"")))))</f>
        <v/>
      </c>
      <c r="FB80" s="360" t="str">
        <f t="shared" ref="FB80:FB143" si="446">IF(ISNUMBER(MATCH($C80,$AN$15:$AN$521,0)),MATCH($C80,$AN$15:$AN$521,0),(((IF(ISNUMBER(MATCH($C80,$AM$15:$AM$521,0)),MATCH($C80,$AM$15:$AM$521,0),"")))))</f>
        <v/>
      </c>
      <c r="FC80" s="360" t="str">
        <f t="shared" ref="FC80:FC143" si="447">IF(ISNUMBER(MATCH($C80,$AQ$15:$AQ$521,0)),MATCH($C80,$AQ$15:$AQ$521,0),(((IF(ISNUMBER(MATCH($C80,$AP$15:$AP$521,0)),MATCH($C80,$AP$15:$AP$521,0),"")))))</f>
        <v/>
      </c>
      <c r="FD80" s="360" t="str">
        <f t="shared" ref="FD80:FD143" si="448">IF(ISNUMBER(MATCH($C80,$AT$15:$AT$521,0)),MATCH($C80,$AT$15:$AT$521,0),(((IF(ISNUMBER(MATCH($C80,$AS$15:$AS$521,0)),MATCH($C80,$AS$15:$AS$521,0),"")))))</f>
        <v/>
      </c>
      <c r="FE80" s="360" t="str">
        <f t="shared" ref="FE80:FE143" si="449">IF(ISNUMBER(MATCH($C80,$AW$15:$AW$521,0)),MATCH($C80,$AW$15:$AW$521,0),(((IF(ISNUMBER(MATCH($C80,$AV$15:$AV$521,0)),MATCH($C80,$AV$15:$AV$521,0),"")))))</f>
        <v/>
      </c>
      <c r="FF80" s="360" t="str">
        <f t="shared" ref="FF80:FF143" si="450">IF(ISNUMBER(MATCH($C80,$AZ$15:$AZ$521,0)),MATCH($C80,$AZ$15:$AZ$521,0),(((IF(ISNUMBER(MATCH($C80,$AY$15:$AY$521,0)),MATCH($C80,$AY$15:$AY$521,0),"")))))</f>
        <v/>
      </c>
      <c r="FG80" s="360" t="str">
        <f t="shared" ref="FG80:FG143" si="451">IF(ISNUMBER(MATCH($C80,$BC$15:$BC$521,0)),MATCH($C80,$BC$15:$BC$521,0),(((IF(ISNUMBER(MATCH($C80,$BB$15:$BB$521,0)),MATCH($C80,$BB$15:$BB$521,0),"")))))</f>
        <v/>
      </c>
      <c r="FH80" s="360" t="str">
        <f t="shared" ref="FH80:FH143" si="452">IF(ISNUMBER(MATCH($C80,$BF$15:$BF$521,0)),MATCH($C80,$BF$15:$BF$521,0),(((IF(ISNUMBER(MATCH($C80,$BE$15:$BE$521,0)),MATCH($C80,$BE$15:$BE$521,0),"")))))</f>
        <v/>
      </c>
      <c r="FI80" s="360" t="str">
        <f t="shared" ref="FI80:FI143" si="453">IF(ISNUMBER(MATCH($C80,$BI$15:$BI$521,0)),MATCH($C80,$BI$15:$BI$521,0),(((IF(ISNUMBER(MATCH($C80,$BH$15:$BH$521,0)),MATCH($C80,$BH$15:$BH$521,0),"")))))</f>
        <v/>
      </c>
      <c r="FJ80" s="360" t="str">
        <f t="shared" ref="FJ80:FJ143" si="454">IF(ISNUMBER(MATCH($C80,$BL$15:$BL$521,0)),MATCH($C80,$BL$15:$BL$521,0),(((IF(ISNUMBER(MATCH($C80,$BK$15:$BK$521,0)),MATCH($C80,$BK$15:$BK$521,0),"")))))</f>
        <v/>
      </c>
      <c r="FK80" s="360" t="str">
        <f t="shared" ref="FK80:FK143" si="455">IF(ISNUMBER(MATCH($C80,$BO$15:$BO$521,0)),MATCH($C80,$BO$15:$BO$521,0),(((IF(ISNUMBER(MATCH($C80,$BN$15:$BN$521,0)),MATCH($C80,$BN$15:$BN$521,0),"")))))</f>
        <v/>
      </c>
      <c r="FL80" s="360" t="str">
        <f t="shared" ref="FL80:FL143" si="456">IF(ISNUMBER(MATCH($C80,$BR$15:$BR$521,0)),MATCH($C80,$BR$15:$BR$521,0),(((IF(ISNUMBER(MATCH($C80,$BQ$15:$BQ$521,0)),MATCH($C80,$BQ$15:$BQ$521,0),"")))))</f>
        <v/>
      </c>
      <c r="FM80" s="360" t="str">
        <f t="shared" ref="FM80:FM143" si="457">IF(ISNUMBER(MATCH($C80,$BU$15:$BU$521,0)),MATCH($C80,$BU$15:$BU$521,0),(((IF(ISNUMBER(MATCH($C80,$BT$15:$BT$521,0)),MATCH($C80,$BT$15:$BT$521,0),"")))))</f>
        <v/>
      </c>
      <c r="FN80" s="360" t="str">
        <f t="shared" ref="FN80:FN143" si="458">IF(ISNUMBER(MATCH($C80,$BX$15:$BX$521,0)),MATCH($C80,$BX$15:$BX$521,0),(((IF(ISNUMBER(MATCH($C80,$BW$15:$BW$521,0)),MATCH($C80,$BW$15:$BW$521,0),"")))))</f>
        <v/>
      </c>
      <c r="FO80" s="360" t="str">
        <f t="shared" ref="FO80:FO143" si="459">IF(ISNUMBER(MATCH($C80,$CA$15:$CA$521,0)),MATCH($C80,$CA$15:$CA$521,0),(((IF(ISNUMBER(MATCH($C80,$BZ$15:$BZ$521,0)),MATCH($C80,$BZ$15:$BZ$521,0),"")))))</f>
        <v/>
      </c>
      <c r="FP80" s="360" t="str">
        <f t="shared" ref="FP80:FP143" si="460">IF(ISNUMBER(MATCH($C80,$CD$15:$CD$521,0)),MATCH($C80,$CD$15:$CD$521,0),(((IF(ISNUMBER(MATCH($C80,$CC$15:$CC$521,0)),MATCH($C80,$CC$15:$CC$521,0),"")))))</f>
        <v/>
      </c>
      <c r="FQ80" s="360" t="str">
        <f t="shared" ref="FQ80:FQ143" si="461">IF(ISNUMBER(MATCH($C80,$CG$15:$CG$521,0)),MATCH($C80,$CG$15:$CG$521,0),(((IF(ISNUMBER(MATCH($C80,$CF$15:$CF$521,0)),MATCH($C80,$CF$15:$CF$521,0),"")))))</f>
        <v/>
      </c>
      <c r="FR80" s="360" t="str">
        <f t="shared" ref="FR80:FR143" si="462">IF(ISNUMBER(MATCH($C80,$CJ$15:$CJ$521,0)),MATCH($C80,$CJ$15:$CJ$521,0),(((IF(ISNUMBER(MATCH($C80,$CI$15:$CI$521,0)),MATCH($C80,$CI$15:$CI$521,0),"")))))</f>
        <v/>
      </c>
      <c r="FS80" s="360" t="str">
        <f t="shared" ref="FS80:FS143" si="463">IF(ISNUMBER(MATCH($C80,$CM$15:$CM$521,0)),MATCH($C80,$CM$15:$CM$521,0),(((IF(ISNUMBER(MATCH($C80,$CL$15:$CL$521,0)),MATCH($C80,$CL$15:$CL$521,0),"")))))</f>
        <v/>
      </c>
      <c r="FT80" s="360" t="str">
        <f t="shared" si="280"/>
        <v/>
      </c>
      <c r="FU80" s="360" t="str">
        <f t="shared" ref="FU80:FU143" si="464">IF(ISNUMBER(MATCH($C80,$CS$15:$CS$521,0)),MATCH($C80,$CS$15:$CS$521,0),(((IF(ISNUMBER(MATCH($C80,$CR$15:$CR$521,0)),MATCH($C80,$CR$15:$CR$521,0),"")))))</f>
        <v/>
      </c>
      <c r="FV80" s="360" t="str">
        <f t="shared" ref="FV80:FV143" si="465">IF(ISNUMBER(MATCH($C80,$CV$15:$CV$521,0)),MATCH($C80,$CV$15:$CV$521,0),(((IF(ISNUMBER(MATCH($C80,$CU$15:$CU$521,0)),MATCH($C80,$CU$15:$CU$521,0),"")))))</f>
        <v/>
      </c>
      <c r="FW80" s="360" t="str">
        <f t="shared" ref="FW80:FW143" si="466">IF(ISNUMBER(MATCH($C80,$CY$15:$CY$521,0)),MATCH($C80,$CY$15:$CY$521,0),(((IF(ISNUMBER(MATCH($C80,$CX$15:$CX$521,0)),MATCH($C80,$CX$15:$CX$521,0),"")))))</f>
        <v/>
      </c>
      <c r="FX80" s="360" t="str">
        <f t="shared" ref="FX80:FX143" si="467">IF(ISNUMBER(MATCH($C80,$DB$15:$DB$521,0)),MATCH($C80,$DB$15:$DB$521,0),(((IF(ISNUMBER(MATCH($C80,$DA$15:$DA$521,0)),MATCH($C80,$DA$15:$DA$521,0),"")))))</f>
        <v/>
      </c>
      <c r="FY80" s="360" t="str">
        <f t="shared" ref="FY80:FY143" si="468">IF(ISNUMBER(MATCH($C80,$DE$15:$DE$521,0)),MATCH($C80,$DE$15:$DE$521,0),(((IF(ISNUMBER(MATCH($C80,$DD$15:$DD$521,0)),MATCH($C80,$DD$15:$DD$521,0),"")))))</f>
        <v/>
      </c>
      <c r="FZ80" s="360" t="str">
        <f t="shared" ref="FZ80:FZ143" si="469">IF(ISNUMBER(MATCH($C80,$DH$15:$DH$521,0)),MATCH($C80,$DH$15:$DH$521,0),(((IF(ISNUMBER(MATCH($C80,$DG$15:$DG$521,0)),MATCH($C80,$DG$15:$DG$521,0),"")))))</f>
        <v/>
      </c>
      <c r="GA80" s="360" t="str">
        <f t="shared" ref="GA80:GA143" si="470">IF(ISNUMBER(MATCH($C80,$DK$15:$DK$521,0)),MATCH($C80,$DK$15:$DK$521,0),(((IF(ISNUMBER(MATCH($C80,$DJ$15:$DJ$521,0)),MATCH($C80,$DJ$15:$DJ$521,0),"")))))</f>
        <v/>
      </c>
      <c r="GB80" s="360" t="str">
        <f t="shared" ref="GB80:GB143" si="471">IF(ISNUMBER(MATCH($C80,$DN$15:$DN$521,0)),MATCH($C80,$DN$15:$DN$521,0),(((IF(ISNUMBER(MATCH($C80,$DM$15:$DM$521,0)),MATCH($C80,$DM$15:$DM$521,0),"")))))</f>
        <v/>
      </c>
      <c r="GC80" s="360" t="str">
        <f t="shared" ref="GC80:GC143" si="472">IF(ISNUMBER(MATCH($C80,$DQ$15:$DQ$521,0)),MATCH($C80,$DQ$15:$DQ$521,0),(((IF(ISNUMBER(MATCH($C80,$DP$15:$DP$521,0)),MATCH($C80,$DP$15:$DP$521,0),"")))))</f>
        <v/>
      </c>
      <c r="GD80" s="360" t="str">
        <f t="shared" ref="GD80:GD143" si="473">IF(ISNUMBER(MATCH($C80,$DT$15:$DT$521,0)),MATCH($C80,$DT$15:$DT$521,0),(((IF(ISNUMBER(MATCH($C80,$DS$15:$DS$521,0)),MATCH($C80,$DS$15:$DS$521,0),"")))))</f>
        <v/>
      </c>
      <c r="GE80" s="360" t="str">
        <f t="shared" ref="GE80:GE143" si="474">IF(ISNUMBER(MATCH($C80,$DW$15:$DW$521,0)),MATCH($C80,$DW$15:$DW$521,0),(((IF(ISNUMBER(MATCH($C80,$DV$15:$DV$521,0)),MATCH($C80,$DV$15:$DV$521,0),"")))))</f>
        <v/>
      </c>
      <c r="GF80" s="360" t="str">
        <f t="shared" ref="GF80:GF143" si="475">IF(ISNUMBER(MATCH($C80,$DZ$15:$DZ$521,0)),MATCH($C80,$DZ$15:$DZ$521,0),(((IF(ISNUMBER(MATCH($C80,$DY$15:$DY$521,0)),MATCH($C80,$DY$15:$DY$521,0),"")))))</f>
        <v/>
      </c>
      <c r="GG80" s="360" t="str">
        <f t="shared" ref="GG80:GG143" si="476">IF(ISNUMBER(MATCH($C80,$EC$15:$EC$521,0)),MATCH($C80,$EC$15:$EC$521,0),(((IF(ISNUMBER(MATCH($C80,$EB$15:$EB$521,0)),MATCH($C80,$EB$15:$EB$521,0),"")))))</f>
        <v/>
      </c>
      <c r="GH80" s="360" t="str">
        <f t="shared" ref="GH80:GH143" si="477">IF(ISNUMBER(MATCH($C80,$EF$15:$EF$521,0)),MATCH($C80,$EF$15:$EF$521,0),(((IF(ISNUMBER(MATCH($C80,$EE$15:$EE$521,0)),MATCH($C80,$EE$15:$EE$521,0),"")))))</f>
        <v/>
      </c>
      <c r="GI80" s="360" t="str">
        <f t="shared" ref="GI80:GI143" si="478">IF(ISNUMBER(MATCH($C80,$EI$15:$EI$521,0)),MATCH($C80,$EI$15:$EI$521,0),(((IF(ISNUMBER(MATCH($C80,$EH$15:$EH$521,0)),MATCH($C80,$EH$15:$EH$521,0),"")))))</f>
        <v/>
      </c>
      <c r="GJ80" s="360" t="str">
        <f t="shared" ref="GJ80:GJ143" si="479">IF(ISNUMBER(MATCH($C80,$EL$15:$EL$521,0)),MATCH($C80,$EL$15:$EL$521,0),(((IF(ISNUMBER(MATCH($C80,$EK$15:$EK$521,0)),MATCH($C80,$EK$15:$EK$521,0),"")))))</f>
        <v/>
      </c>
      <c r="GK80" s="444" t="s">
        <v>1247</v>
      </c>
      <c r="GL80" s="361" t="str">
        <f t="shared" si="281"/>
        <v>-</v>
      </c>
      <c r="GM80" s="361" t="str">
        <f t="shared" si="282"/>
        <v>-</v>
      </c>
      <c r="GN80" s="361" t="str">
        <f t="shared" si="283"/>
        <v>-</v>
      </c>
      <c r="GO80" s="361" t="str">
        <f t="shared" si="284"/>
        <v>-</v>
      </c>
      <c r="GP80" s="361" t="str">
        <f t="shared" si="285"/>
        <v>-</v>
      </c>
      <c r="GQ80" s="361" t="str">
        <f t="shared" si="286"/>
        <v>-</v>
      </c>
      <c r="GR80" s="361" t="str">
        <f t="shared" si="287"/>
        <v>-</v>
      </c>
      <c r="GS80" s="361" t="str">
        <f t="shared" si="288"/>
        <v>-</v>
      </c>
      <c r="GT80" s="361" t="str">
        <f t="shared" si="289"/>
        <v>-</v>
      </c>
      <c r="GU80" s="361" t="str">
        <f t="shared" si="290"/>
        <v>-</v>
      </c>
      <c r="GV80" s="361" t="str">
        <f t="shared" si="291"/>
        <v>-</v>
      </c>
      <c r="GW80" s="361" t="str">
        <f t="shared" si="292"/>
        <v>-</v>
      </c>
      <c r="GX80" s="361" t="str">
        <f t="shared" si="293"/>
        <v>-</v>
      </c>
      <c r="GY80" s="361" t="str">
        <f t="shared" si="294"/>
        <v>-</v>
      </c>
      <c r="GZ80" s="361" t="str">
        <f t="shared" si="295"/>
        <v>-</v>
      </c>
      <c r="HA80" s="361" t="str">
        <f t="shared" si="296"/>
        <v>-</v>
      </c>
      <c r="HB80" s="361" t="str">
        <f t="shared" si="297"/>
        <v>-</v>
      </c>
      <c r="HC80" s="361" t="str">
        <f t="shared" si="298"/>
        <v>-</v>
      </c>
      <c r="HD80" s="361" t="str">
        <f t="shared" si="299"/>
        <v>-</v>
      </c>
      <c r="HE80" s="361" t="str">
        <f t="shared" si="300"/>
        <v>-</v>
      </c>
      <c r="HF80" s="361" t="str">
        <f t="shared" si="301"/>
        <v>-</v>
      </c>
      <c r="HG80" s="361" t="str">
        <f t="shared" si="302"/>
        <v>-</v>
      </c>
      <c r="HH80" s="361" t="str">
        <f t="shared" si="303"/>
        <v>-</v>
      </c>
      <c r="HI80" s="361" t="str">
        <f t="shared" si="304"/>
        <v>-</v>
      </c>
      <c r="HJ80" s="361" t="str">
        <f t="shared" si="305"/>
        <v>-</v>
      </c>
      <c r="HK80" s="361" t="str">
        <f t="shared" si="306"/>
        <v>-</v>
      </c>
      <c r="HL80" s="361" t="str">
        <f t="shared" si="307"/>
        <v>-</v>
      </c>
      <c r="HM80" s="361" t="str">
        <f t="shared" si="308"/>
        <v>-</v>
      </c>
      <c r="HN80" s="361" t="str">
        <f t="shared" si="309"/>
        <v>-</v>
      </c>
      <c r="HO80" s="361" t="str">
        <f t="shared" si="310"/>
        <v>-</v>
      </c>
      <c r="HP80" s="361" t="str">
        <f t="shared" si="311"/>
        <v>-</v>
      </c>
      <c r="HQ80" s="361" t="str">
        <f t="shared" si="312"/>
        <v>-</v>
      </c>
      <c r="HR80" s="361" t="str">
        <f t="shared" si="313"/>
        <v>-</v>
      </c>
      <c r="HS80" s="361" t="str">
        <f t="shared" si="314"/>
        <v>-</v>
      </c>
      <c r="HT80" s="361" t="str">
        <f t="shared" si="315"/>
        <v>-</v>
      </c>
      <c r="HU80" s="361" t="str">
        <f t="shared" si="316"/>
        <v>-</v>
      </c>
      <c r="HV80" s="361" t="str">
        <f t="shared" si="317"/>
        <v>-</v>
      </c>
      <c r="HW80" s="361" t="str">
        <f t="shared" si="318"/>
        <v>-</v>
      </c>
      <c r="HX80" s="361" t="str">
        <f t="shared" si="319"/>
        <v>-</v>
      </c>
      <c r="HY80" s="361" t="str">
        <f t="shared" si="320"/>
        <v>-</v>
      </c>
      <c r="HZ80" s="361" t="str">
        <f t="shared" si="321"/>
        <v>-</v>
      </c>
      <c r="IA80" s="361" t="str">
        <f t="shared" si="322"/>
        <v>-</v>
      </c>
      <c r="IB80" s="361" t="str">
        <f t="shared" si="323"/>
        <v>-</v>
      </c>
      <c r="IC80" s="361" t="str">
        <f t="shared" si="324"/>
        <v>-</v>
      </c>
      <c r="ID80" s="361" t="str">
        <f t="shared" si="325"/>
        <v>-</v>
      </c>
      <c r="IE80" s="361" t="str">
        <f t="shared" si="326"/>
        <v>-</v>
      </c>
      <c r="IF80" s="444" t="s">
        <v>1247</v>
      </c>
      <c r="IG80" s="56" t="str">
        <f t="shared" ref="IG80:IG143" si="480">IF(ISNUMBER($EQ80),INDEX($G$15:$H$521,$EQ80,2),"-")</f>
        <v>-</v>
      </c>
      <c r="IH80" s="56" t="str">
        <f t="shared" ref="IH80:IH143" si="481">IF(ISNUMBER($ER80),INDEX($J$15:$K$521,$ER80,2),"-")</f>
        <v>-</v>
      </c>
      <c r="II80" s="56" t="str">
        <f t="shared" ref="II80:II143" si="482">IF(ISNUMBER($ES80),INDEX($M$15:$N$521,$ES80,2),"-")</f>
        <v>-</v>
      </c>
      <c r="IJ80" s="56" t="str">
        <f t="shared" ref="IJ80:IJ143" si="483">IF(ISNUMBER($ET80),INDEX($P$15:$Q$521,$ET80,2),"-")</f>
        <v>-</v>
      </c>
      <c r="IK80" s="56" t="str">
        <f t="shared" si="327"/>
        <v>-</v>
      </c>
      <c r="IL80" s="56" t="str">
        <f t="shared" si="328"/>
        <v>-</v>
      </c>
      <c r="IM80" s="56" t="str">
        <f t="shared" si="329"/>
        <v>-</v>
      </c>
      <c r="IN80" s="56" t="str">
        <f t="shared" si="330"/>
        <v>-</v>
      </c>
      <c r="IO80" s="56" t="str">
        <f t="shared" si="331"/>
        <v>-</v>
      </c>
      <c r="IP80" s="56" t="str">
        <f t="shared" si="332"/>
        <v>-</v>
      </c>
      <c r="IQ80" s="56" t="str">
        <f t="shared" si="333"/>
        <v>-</v>
      </c>
      <c r="IR80" s="56" t="str">
        <f t="shared" si="334"/>
        <v>-</v>
      </c>
      <c r="IS80" s="56" t="str">
        <f t="shared" si="335"/>
        <v>-</v>
      </c>
      <c r="IT80" s="56" t="str">
        <f t="shared" si="336"/>
        <v>-</v>
      </c>
      <c r="IU80" s="56" t="str">
        <f t="shared" si="337"/>
        <v>-</v>
      </c>
      <c r="IV80" s="56" t="str">
        <f t="shared" si="338"/>
        <v>-</v>
      </c>
      <c r="IW80" s="56" t="str">
        <f t="shared" si="339"/>
        <v>-</v>
      </c>
      <c r="IX80" s="56" t="str">
        <f t="shared" si="340"/>
        <v>-</v>
      </c>
      <c r="IY80" s="56" t="str">
        <f t="shared" si="341"/>
        <v>-</v>
      </c>
      <c r="IZ80" s="56" t="str">
        <f t="shared" si="342"/>
        <v>-</v>
      </c>
      <c r="JA80" s="56" t="str">
        <f t="shared" si="343"/>
        <v>-</v>
      </c>
      <c r="JB80" s="56" t="str">
        <f t="shared" si="344"/>
        <v>-</v>
      </c>
      <c r="JC80" s="56" t="str">
        <f t="shared" si="345"/>
        <v>-</v>
      </c>
      <c r="JD80" s="56" t="str">
        <f t="shared" si="346"/>
        <v>-</v>
      </c>
      <c r="JE80" s="56" t="str">
        <f t="shared" si="347"/>
        <v>-</v>
      </c>
      <c r="JF80" s="56" t="str">
        <f t="shared" si="348"/>
        <v>-</v>
      </c>
      <c r="JG80" s="56" t="str">
        <f t="shared" si="349"/>
        <v>-</v>
      </c>
      <c r="JH80" s="56" t="str">
        <f t="shared" si="350"/>
        <v>-</v>
      </c>
      <c r="JI80" s="56" t="str">
        <f t="shared" si="351"/>
        <v>-</v>
      </c>
      <c r="JJ80" s="56" t="str">
        <f t="shared" si="352"/>
        <v>-</v>
      </c>
      <c r="JK80" s="56" t="str">
        <f t="shared" si="353"/>
        <v>-</v>
      </c>
      <c r="JL80" s="56" t="str">
        <f t="shared" si="354"/>
        <v>-</v>
      </c>
      <c r="JM80" s="56" t="str">
        <f t="shared" si="355"/>
        <v>-</v>
      </c>
      <c r="JN80" s="56" t="str">
        <f t="shared" si="356"/>
        <v>-</v>
      </c>
      <c r="JO80" s="56" t="str">
        <f t="shared" si="357"/>
        <v>-</v>
      </c>
      <c r="JP80" s="56" t="str">
        <f t="shared" si="358"/>
        <v>-</v>
      </c>
      <c r="JQ80" s="56" t="str">
        <f t="shared" si="359"/>
        <v>-</v>
      </c>
      <c r="JR80" s="56" t="str">
        <f t="shared" si="360"/>
        <v>-</v>
      </c>
      <c r="JS80" s="56" t="str">
        <f t="shared" si="361"/>
        <v>-</v>
      </c>
      <c r="JT80" s="56" t="str">
        <f t="shared" si="362"/>
        <v>-</v>
      </c>
      <c r="JU80" s="56" t="str">
        <f t="shared" si="363"/>
        <v>-</v>
      </c>
      <c r="JV80" s="56" t="str">
        <f t="shared" si="364"/>
        <v>-</v>
      </c>
      <c r="JW80" s="56" t="str">
        <f t="shared" si="365"/>
        <v>-</v>
      </c>
      <c r="JX80" s="56" t="str">
        <f t="shared" si="366"/>
        <v>-</v>
      </c>
      <c r="JY80" s="56" t="str">
        <f t="shared" si="367"/>
        <v>-</v>
      </c>
      <c r="JZ80" s="56" t="str">
        <f t="shared" si="368"/>
        <v>-</v>
      </c>
      <c r="KA80" s="444" t="s">
        <v>1247</v>
      </c>
      <c r="KB80" s="360">
        <f>IF(ISNUMBER(INDEX($EQ$15:$GK$521,$B80,EO$11)),MAX(KB$14:KB79)+1,0)</f>
        <v>0</v>
      </c>
      <c r="KC80" s="360" t="str">
        <f t="shared" ref="KC80:KC143" si="484">IF($B80&lt;=MAX($KB$14:$KB$523),MATCH(B80,$KB$15:$KB$523,0),"")</f>
        <v/>
      </c>
      <c r="KD80" s="373" t="s">
        <v>2</v>
      </c>
      <c r="KE80" s="391" t="str">
        <f t="shared" si="369"/>
        <v/>
      </c>
      <c r="KF80" s="302" t="str">
        <f t="shared" si="370"/>
        <v/>
      </c>
      <c r="KG80" s="69"/>
      <c r="KH80" s="391" t="str">
        <f t="shared" si="371"/>
        <v/>
      </c>
      <c r="KI80" s="302" t="str">
        <f t="shared" si="372"/>
        <v/>
      </c>
      <c r="KJ80" s="69"/>
      <c r="KK80" s="391" t="str">
        <f t="shared" si="373"/>
        <v/>
      </c>
      <c r="KL80" s="302" t="str">
        <f t="shared" si="374"/>
        <v/>
      </c>
      <c r="KM80" s="69"/>
      <c r="KN80" s="391" t="str">
        <f t="shared" si="375"/>
        <v/>
      </c>
      <c r="KO80" s="302" t="str">
        <f t="shared" si="376"/>
        <v/>
      </c>
      <c r="KP80" s="69"/>
      <c r="KQ80" s="391" t="str">
        <f t="shared" si="377"/>
        <v/>
      </c>
      <c r="KR80" s="302" t="str">
        <f t="shared" si="378"/>
        <v/>
      </c>
      <c r="KS80" s="69"/>
      <c r="KT80" s="391" t="str">
        <f t="shared" si="379"/>
        <v/>
      </c>
      <c r="KU80" s="302" t="str">
        <f t="shared" si="380"/>
        <v/>
      </c>
      <c r="KV80" s="69"/>
      <c r="KW80" s="391" t="str">
        <f t="shared" si="381"/>
        <v/>
      </c>
      <c r="KX80" s="302" t="str">
        <f t="shared" si="382"/>
        <v/>
      </c>
      <c r="KY80" s="69"/>
      <c r="KZ80" s="283" t="str">
        <f t="shared" si="383"/>
        <v/>
      </c>
      <c r="LA80" s="26"/>
      <c r="LB80" s="241"/>
      <c r="LC80" s="306"/>
      <c r="LD80" s="241"/>
      <c r="LE80" s="241"/>
      <c r="LF80" s="241"/>
      <c r="LG80" s="241"/>
      <c r="LH80" s="241"/>
      <c r="LI80" s="241"/>
      <c r="LJ80" s="241"/>
      <c r="LK80" s="241"/>
      <c r="LL80" s="241"/>
      <c r="LM80" s="241"/>
      <c r="LN80" s="63"/>
      <c r="LO80" s="251">
        <f t="shared" si="384"/>
        <v>0</v>
      </c>
      <c r="LP80" s="251">
        <f t="shared" si="385"/>
        <v>0</v>
      </c>
      <c r="LQ80" s="251">
        <f t="shared" si="386"/>
        <v>0</v>
      </c>
      <c r="LR80" s="251">
        <f t="shared" si="387"/>
        <v>0</v>
      </c>
      <c r="LS80" s="251">
        <f t="shared" si="388"/>
        <v>0</v>
      </c>
      <c r="LT80" s="251">
        <f t="shared" si="389"/>
        <v>0</v>
      </c>
      <c r="LU80" s="251">
        <f t="shared" si="390"/>
        <v>0</v>
      </c>
      <c r="LV80" s="251">
        <f t="shared" si="391"/>
        <v>0</v>
      </c>
      <c r="LW80" s="251">
        <f t="shared" si="392"/>
        <v>0</v>
      </c>
      <c r="LX80" s="251">
        <f t="shared" si="393"/>
        <v>0</v>
      </c>
      <c r="LY80" s="251">
        <f t="shared" si="394"/>
        <v>0</v>
      </c>
      <c r="LZ80" s="251">
        <f t="shared" si="395"/>
        <v>0</v>
      </c>
      <c r="MA80" s="63">
        <f t="shared" si="396"/>
        <v>2</v>
      </c>
      <c r="MB80" s="63">
        <f t="shared" si="397"/>
        <v>0</v>
      </c>
      <c r="MC80" s="63">
        <f t="shared" si="251"/>
        <v>66</v>
      </c>
      <c r="MD80" s="63">
        <f t="shared" ref="MD80:MD143" si="485">IF(MA80="","",IF(MB80=1,1,MD79+1))</f>
        <v>35</v>
      </c>
      <c r="ME80" s="63" t="str">
        <f t="shared" si="398"/>
        <v>nmawwells</v>
      </c>
      <c r="MF80" s="315">
        <f t="shared" si="399"/>
        <v>291</v>
      </c>
      <c r="MG80" s="315">
        <f>IF(ISNUMBER(MATCH(EO80,$ME$15:$ME$520,0)),0,MAX(MG$14:MG79)+1)</f>
        <v>0</v>
      </c>
      <c r="MH80" s="315" t="str">
        <f t="shared" si="400"/>
        <v/>
      </c>
      <c r="MI80" s="368" t="str">
        <f t="shared" si="401"/>
        <v/>
      </c>
      <c r="MJ80" s="67"/>
      <c r="MK80" s="243" t="str">
        <f t="shared" si="402"/>
        <v/>
      </c>
      <c r="ML80" s="457" t="s">
        <v>635</v>
      </c>
      <c r="MM80" s="316"/>
      <c r="MN80" s="26" t="str">
        <f>IF(IF(ISNUMBER(SEARCH("flopy",MP80))=TRUE,1,0)=1,MAX(MN$15:MN79)+1,"")</f>
        <v/>
      </c>
      <c r="MO80" s="238"/>
      <c r="MP80" s="411"/>
      <c r="MQ80" s="26">
        <f>IF(IF(ISNUMBER(SEARCH("flopy",MS80))=TRUE,1,0)=1,MAX(MQ$15:MQ79)+1,"")</f>
        <v>62</v>
      </c>
      <c r="MR80" s="238"/>
      <c r="MS80" s="411" t="s">
        <v>1011</v>
      </c>
      <c r="MT80" s="59"/>
      <c r="MU80" s="26" t="str">
        <f>IF(IF(ISNUMBER(SEARCH("flopy",MW80))=TRUE,1,0)=1,MAX(MU$15:MU79)+1,"")</f>
        <v/>
      </c>
      <c r="MV80" s="238"/>
      <c r="MW80" s="59"/>
      <c r="MX80" s="59"/>
      <c r="MY80" s="59"/>
      <c r="MZ80" s="59"/>
      <c r="NA80" s="59"/>
      <c r="NB80" s="26" t="s">
        <v>2</v>
      </c>
      <c r="NC80" s="59"/>
      <c r="ND80" s="59"/>
      <c r="NE80" s="59"/>
      <c r="NF80" s="59"/>
      <c r="NG80" s="59"/>
      <c r="NH80" s="59"/>
      <c r="NI80" s="59"/>
      <c r="NJ80" s="59"/>
      <c r="NK80" s="26" t="s">
        <v>2</v>
      </c>
      <c r="NL80" s="453" t="s">
        <v>34</v>
      </c>
      <c r="NM80" s="307" t="s">
        <v>2</v>
      </c>
      <c r="NN80" s="59"/>
      <c r="NO80" s="203"/>
      <c r="NP80" s="203"/>
      <c r="NQ80" s="203"/>
      <c r="NR80" s="18"/>
      <c r="NS80" s="18"/>
      <c r="NT80" s="18"/>
      <c r="NU80" s="18"/>
      <c r="NV80" s="18"/>
      <c r="NW80" s="18"/>
      <c r="NX80" s="18"/>
      <c r="NY80" s="18"/>
      <c r="NZ80" s="18"/>
      <c r="OA80" s="18"/>
      <c r="OB80" s="18"/>
      <c r="OC80" s="18"/>
      <c r="OD80" s="81"/>
      <c r="OE80" s="163"/>
      <c r="OF80" s="90"/>
      <c r="OG80" s="90"/>
      <c r="OH80" s="90"/>
      <c r="OI80" s="90"/>
      <c r="OJ80" s="171"/>
      <c r="OK80" s="163"/>
      <c r="OL80" s="117"/>
      <c r="OM80" s="163"/>
      <c r="ON80" s="117"/>
      <c r="OO80" s="90"/>
      <c r="OP80" s="90"/>
      <c r="OQ80" s="117"/>
      <c r="OR80" s="90"/>
      <c r="OS80" s="90"/>
      <c r="OT80" s="90"/>
      <c r="OU80" s="143" t="str">
        <f t="shared" si="272"/>
        <v/>
      </c>
      <c r="OV80" s="143" t="str">
        <f t="shared" si="275"/>
        <v/>
      </c>
      <c r="OW80" s="143" t="str">
        <f t="shared" si="276"/>
        <v/>
      </c>
      <c r="OX80" s="143" t="str">
        <f t="shared" si="277"/>
        <v/>
      </c>
      <c r="OY80" s="81"/>
      <c r="OZ80" s="59"/>
      <c r="PA80" s="251" t="str">
        <f t="shared" si="403"/>
        <v/>
      </c>
      <c r="PB80" s="251" t="str">
        <f t="shared" si="404"/>
        <v/>
      </c>
      <c r="PC80" s="251" t="str">
        <f t="shared" si="405"/>
        <v/>
      </c>
      <c r="PD80" s="251" t="str">
        <f t="shared" si="406"/>
        <v/>
      </c>
      <c r="PE80" s="251" t="str">
        <f t="shared" si="407"/>
        <v/>
      </c>
      <c r="PF80" s="251" t="str">
        <f t="shared" si="408"/>
        <v/>
      </c>
      <c r="PG80" s="251" t="str">
        <f t="shared" si="409"/>
        <v/>
      </c>
      <c r="PH80" s="251" t="str">
        <f t="shared" si="410"/>
        <v/>
      </c>
      <c r="PI80" s="251" t="str">
        <f t="shared" si="411"/>
        <v/>
      </c>
      <c r="PJ80" s="251" t="str">
        <f t="shared" si="412"/>
        <v/>
      </c>
      <c r="PK80" s="251" t="str">
        <f t="shared" si="413"/>
        <v/>
      </c>
      <c r="PL80" s="251" t="str">
        <f t="shared" si="414"/>
        <v/>
      </c>
      <c r="PM80" s="251" t="str">
        <f t="shared" si="415"/>
        <v/>
      </c>
      <c r="PN80" s="251" t="str">
        <f t="shared" si="416"/>
        <v/>
      </c>
      <c r="PO80" s="251" t="str">
        <f t="shared" si="417"/>
        <v/>
      </c>
      <c r="PP80" s="251" t="str">
        <f t="shared" si="418"/>
        <v/>
      </c>
      <c r="PQ80" s="251" t="str">
        <f t="shared" si="419"/>
        <v/>
      </c>
      <c r="PR80" s="251" t="str">
        <f t="shared" si="420"/>
        <v/>
      </c>
      <c r="PS80" s="251" t="str">
        <f t="shared" si="421"/>
        <v/>
      </c>
      <c r="PT80" s="251" t="str">
        <f t="shared" si="422"/>
        <v/>
      </c>
      <c r="PU80" s="251" t="str">
        <f t="shared" si="423"/>
        <v/>
      </c>
      <c r="PV80" s="251" t="str">
        <f t="shared" si="424"/>
        <v/>
      </c>
      <c r="PW80" s="251" t="str">
        <f t="shared" si="425"/>
        <v/>
      </c>
      <c r="PX80" s="251" t="str">
        <f t="shared" si="426"/>
        <v/>
      </c>
      <c r="PY80" s="251" t="str">
        <f t="shared" si="427"/>
        <v/>
      </c>
      <c r="PZ80" s="251" t="str">
        <f t="shared" si="428"/>
        <v/>
      </c>
      <c r="QA80" s="251" t="str">
        <f t="shared" si="429"/>
        <v>nmawwells</v>
      </c>
      <c r="QB80" s="251" t="str">
        <f t="shared" si="430"/>
        <v>nmawwells</v>
      </c>
      <c r="QC80" s="251" t="str">
        <f t="shared" si="431"/>
        <v/>
      </c>
      <c r="QD80" s="251" t="str">
        <f t="shared" si="432"/>
        <v/>
      </c>
      <c r="QE80" s="251" t="str">
        <f t="shared" si="433"/>
        <v/>
      </c>
      <c r="QF80" s="63">
        <f t="shared" si="434"/>
        <v>2</v>
      </c>
      <c r="QG80" s="26" t="s">
        <v>2</v>
      </c>
      <c r="QH80" s="59"/>
      <c r="QI80" s="59"/>
      <c r="QJ80" s="59"/>
      <c r="QK80" s="59"/>
      <c r="QL80" s="59"/>
      <c r="QM80" s="59"/>
      <c r="QN80" s="59"/>
    </row>
    <row r="81" spans="1:456" ht="6" customHeight="1" x14ac:dyDescent="0.25">
      <c r="A81" s="68"/>
      <c r="B81" s="447">
        <f t="shared" si="278"/>
        <v>67</v>
      </c>
      <c r="C81" s="73" t="s">
        <v>1</v>
      </c>
      <c r="D81" s="339" t="s">
        <v>402</v>
      </c>
      <c r="E81" s="59"/>
      <c r="F81" s="229"/>
      <c r="G81" s="295" t="s">
        <v>102</v>
      </c>
      <c r="H81" s="295" t="s">
        <v>2</v>
      </c>
      <c r="I81" s="229"/>
      <c r="J81" s="295"/>
      <c r="K81" s="295"/>
      <c r="L81" s="229"/>
      <c r="M81" s="295"/>
      <c r="N81" s="295"/>
      <c r="O81" s="229"/>
      <c r="P81" s="295"/>
      <c r="Q81" s="295"/>
      <c r="R81" s="229"/>
      <c r="S81" s="230"/>
      <c r="T81" s="231"/>
      <c r="U81" s="229"/>
      <c r="V81" s="230"/>
      <c r="W81" s="231"/>
      <c r="X81" s="229"/>
      <c r="Y81" s="230"/>
      <c r="Z81" s="231"/>
      <c r="AA81" s="229"/>
      <c r="AB81" s="295"/>
      <c r="AC81" s="295"/>
      <c r="AD81" s="229"/>
      <c r="AE81" s="295"/>
      <c r="AF81" s="295"/>
      <c r="AG81" s="229"/>
      <c r="AH81" s="295"/>
      <c r="AI81" s="295"/>
      <c r="AJ81" s="229"/>
      <c r="AK81" s="295"/>
      <c r="AL81" s="295"/>
      <c r="AM81" s="229"/>
      <c r="AN81" s="295"/>
      <c r="AO81" s="295"/>
      <c r="AP81" s="243"/>
      <c r="AQ81" s="295"/>
      <c r="AR81" s="290"/>
      <c r="AS81" s="243"/>
      <c r="AT81" s="295"/>
      <c r="AU81" s="290"/>
      <c r="AV81" s="229"/>
      <c r="AW81" s="230"/>
      <c r="AX81" s="231"/>
      <c r="AY81" s="229"/>
      <c r="AZ81" s="230"/>
      <c r="BA81" s="231"/>
      <c r="BB81" s="229"/>
      <c r="BC81" s="230"/>
      <c r="BD81" s="231"/>
      <c r="BE81" s="229"/>
      <c r="BF81" s="295"/>
      <c r="BG81" s="295"/>
      <c r="BH81" s="229"/>
      <c r="BI81" s="295"/>
      <c r="BJ81" s="295"/>
      <c r="BK81" s="243"/>
      <c r="BL81" s="295"/>
      <c r="BM81" s="429"/>
      <c r="BN81" s="243"/>
      <c r="BO81" s="295"/>
      <c r="BP81" s="429"/>
      <c r="BQ81" s="229"/>
      <c r="BR81" s="295"/>
      <c r="BS81" s="295"/>
      <c r="BT81" s="243"/>
      <c r="BU81" s="295"/>
      <c r="BV81" s="290"/>
      <c r="BW81" s="243"/>
      <c r="BX81" s="295"/>
      <c r="BY81" s="290"/>
      <c r="BZ81" s="229"/>
      <c r="CA81" s="230"/>
      <c r="CB81" s="231"/>
      <c r="CC81" s="229"/>
      <c r="CD81" s="230"/>
      <c r="CE81" s="231"/>
      <c r="CF81" s="331"/>
      <c r="CG81" s="230"/>
      <c r="CH81" s="354"/>
      <c r="CI81" s="229"/>
      <c r="CJ81" s="230"/>
      <c r="CK81" s="354"/>
      <c r="CL81" s="243"/>
      <c r="CM81" s="230"/>
      <c r="CN81" s="354"/>
      <c r="CO81" s="243"/>
      <c r="CP81" s="295"/>
      <c r="CQ81" s="429"/>
      <c r="CR81" s="331"/>
      <c r="CS81" s="332"/>
      <c r="CT81" s="333"/>
      <c r="CU81" s="229"/>
      <c r="CV81" s="230"/>
      <c r="CW81" s="231"/>
      <c r="CX81" s="331"/>
      <c r="CY81" s="332"/>
      <c r="CZ81" s="333"/>
      <c r="DA81" s="331"/>
      <c r="DB81" s="332"/>
      <c r="DC81" s="333"/>
      <c r="DD81" s="331"/>
      <c r="DE81" s="332"/>
      <c r="DF81" s="333"/>
      <c r="DG81" s="331"/>
      <c r="DH81" s="332"/>
      <c r="DI81" s="333"/>
      <c r="DJ81" s="229"/>
      <c r="DK81" s="230" t="s">
        <v>40</v>
      </c>
      <c r="DL81" s="231">
        <v>3</v>
      </c>
      <c r="DM81" s="229"/>
      <c r="DN81" s="230"/>
      <c r="DO81" s="231"/>
      <c r="DP81" s="331"/>
      <c r="DQ81" s="332"/>
      <c r="DR81" s="333"/>
      <c r="DS81" s="331"/>
      <c r="DT81" s="332"/>
      <c r="DU81" s="333"/>
      <c r="DV81" s="331"/>
      <c r="DW81" s="332"/>
      <c r="DX81" s="333"/>
      <c r="DY81" s="331"/>
      <c r="DZ81" s="332"/>
      <c r="EA81" s="333"/>
      <c r="EB81" s="331"/>
      <c r="EC81" s="332"/>
      <c r="ED81" s="333"/>
      <c r="EE81" s="331"/>
      <c r="EF81" s="332"/>
      <c r="EG81" s="333"/>
      <c r="EH81" s="229"/>
      <c r="EI81" s="230"/>
      <c r="EJ81" s="231"/>
      <c r="EK81" s="229"/>
      <c r="EL81" s="230"/>
      <c r="EM81" s="231"/>
      <c r="EN81" s="244"/>
      <c r="EO81" s="269" t="str">
        <f t="shared" si="279"/>
        <v/>
      </c>
      <c r="EP81" s="444" t="s">
        <v>1247</v>
      </c>
      <c r="EQ81" s="360">
        <f t="shared" si="435"/>
        <v>6</v>
      </c>
      <c r="ER81" s="360">
        <f t="shared" si="436"/>
        <v>3</v>
      </c>
      <c r="ES81" s="360">
        <f t="shared" si="437"/>
        <v>12</v>
      </c>
      <c r="ET81" s="360">
        <f t="shared" si="438"/>
        <v>20</v>
      </c>
      <c r="EU81" s="360" t="str">
        <f t="shared" si="439"/>
        <v/>
      </c>
      <c r="EV81" s="360">
        <f t="shared" si="440"/>
        <v>3</v>
      </c>
      <c r="EW81" s="360">
        <f t="shared" si="441"/>
        <v>5</v>
      </c>
      <c r="EX81" s="360">
        <f t="shared" si="442"/>
        <v>17</v>
      </c>
      <c r="EY81" s="360">
        <f t="shared" si="443"/>
        <v>33</v>
      </c>
      <c r="EZ81" s="360">
        <f t="shared" si="444"/>
        <v>27</v>
      </c>
      <c r="FA81" s="360" t="str">
        <f t="shared" si="445"/>
        <v/>
      </c>
      <c r="FB81" s="360">
        <f t="shared" si="446"/>
        <v>51</v>
      </c>
      <c r="FC81" s="360">
        <f t="shared" si="447"/>
        <v>8</v>
      </c>
      <c r="FD81" s="360">
        <f t="shared" si="448"/>
        <v>30</v>
      </c>
      <c r="FE81" s="360">
        <f t="shared" si="449"/>
        <v>3</v>
      </c>
      <c r="FF81" s="360">
        <f t="shared" si="450"/>
        <v>3</v>
      </c>
      <c r="FG81" s="360">
        <f t="shared" si="451"/>
        <v>3</v>
      </c>
      <c r="FH81" s="360">
        <f t="shared" si="452"/>
        <v>3</v>
      </c>
      <c r="FI81" s="360">
        <f t="shared" si="453"/>
        <v>3</v>
      </c>
      <c r="FJ81" s="360">
        <f t="shared" si="454"/>
        <v>13</v>
      </c>
      <c r="FK81" s="360">
        <f t="shared" si="455"/>
        <v>13</v>
      </c>
      <c r="FL81" s="360" t="str">
        <f t="shared" si="456"/>
        <v/>
      </c>
      <c r="FM81" s="360">
        <f t="shared" si="457"/>
        <v>25</v>
      </c>
      <c r="FN81" s="360">
        <f t="shared" si="458"/>
        <v>1</v>
      </c>
      <c r="FO81" s="360">
        <f t="shared" si="459"/>
        <v>5</v>
      </c>
      <c r="FP81" s="360">
        <f t="shared" si="460"/>
        <v>5</v>
      </c>
      <c r="FQ81" s="360" t="str">
        <f t="shared" si="461"/>
        <v/>
      </c>
      <c r="FR81" s="360" t="str">
        <f t="shared" si="462"/>
        <v/>
      </c>
      <c r="FS81" s="360" t="str">
        <f t="shared" si="463"/>
        <v/>
      </c>
      <c r="FT81" s="360">
        <f t="shared" si="280"/>
        <v>13</v>
      </c>
      <c r="FU81" s="360">
        <f t="shared" si="464"/>
        <v>3</v>
      </c>
      <c r="FV81" s="360">
        <f t="shared" si="465"/>
        <v>3</v>
      </c>
      <c r="FW81" s="360">
        <f t="shared" si="466"/>
        <v>3</v>
      </c>
      <c r="FX81" s="360">
        <f t="shared" si="467"/>
        <v>3</v>
      </c>
      <c r="FY81" s="360" t="str">
        <f t="shared" si="468"/>
        <v/>
      </c>
      <c r="FZ81" s="360">
        <f t="shared" si="469"/>
        <v>3</v>
      </c>
      <c r="GA81" s="360">
        <f t="shared" si="470"/>
        <v>32</v>
      </c>
      <c r="GB81" s="360">
        <f t="shared" si="471"/>
        <v>21</v>
      </c>
      <c r="GC81" s="360">
        <f t="shared" si="472"/>
        <v>17</v>
      </c>
      <c r="GD81" s="360">
        <f t="shared" si="473"/>
        <v>3</v>
      </c>
      <c r="GE81" s="360">
        <f t="shared" si="474"/>
        <v>3</v>
      </c>
      <c r="GF81" s="360">
        <f t="shared" si="475"/>
        <v>3</v>
      </c>
      <c r="GG81" s="360" t="str">
        <f t="shared" si="476"/>
        <v/>
      </c>
      <c r="GH81" s="360" t="str">
        <f t="shared" si="477"/>
        <v/>
      </c>
      <c r="GI81" s="360" t="str">
        <f t="shared" si="478"/>
        <v/>
      </c>
      <c r="GJ81" s="360" t="str">
        <f t="shared" si="479"/>
        <v/>
      </c>
      <c r="GK81" s="444" t="s">
        <v>1247</v>
      </c>
      <c r="GL81" s="361" t="str">
        <f t="shared" si="281"/>
        <v>nper</v>
      </c>
      <c r="GM81" s="361" t="str">
        <f t="shared" si="282"/>
        <v>nper</v>
      </c>
      <c r="GN81" s="361" t="str">
        <f t="shared" si="283"/>
        <v>nper</v>
      </c>
      <c r="GO81" s="361" t="str">
        <f t="shared" si="284"/>
        <v>nper</v>
      </c>
      <c r="GP81" s="361" t="str">
        <f t="shared" si="285"/>
        <v>-</v>
      </c>
      <c r="GQ81" s="361" t="str">
        <f t="shared" si="286"/>
        <v>nper</v>
      </c>
      <c r="GR81" s="361" t="str">
        <f t="shared" si="287"/>
        <v>nper</v>
      </c>
      <c r="GS81" s="361" t="str">
        <f t="shared" si="288"/>
        <v>nper</v>
      </c>
      <c r="GT81" s="361" t="str">
        <f t="shared" si="289"/>
        <v>nper</v>
      </c>
      <c r="GU81" s="361" t="str">
        <f t="shared" si="290"/>
        <v>nper</v>
      </c>
      <c r="GV81" s="361" t="str">
        <f t="shared" si="291"/>
        <v>-</v>
      </c>
      <c r="GW81" s="361" t="str">
        <f t="shared" si="292"/>
        <v>nper</v>
      </c>
      <c r="GX81" s="361" t="str">
        <f t="shared" si="293"/>
        <v>nper</v>
      </c>
      <c r="GY81" s="361" t="str">
        <f t="shared" si="294"/>
        <v>nper</v>
      </c>
      <c r="GZ81" s="361" t="str">
        <f t="shared" si="295"/>
        <v>nper</v>
      </c>
      <c r="HA81" s="361" t="str">
        <f t="shared" si="296"/>
        <v>nper</v>
      </c>
      <c r="HB81" s="361" t="str">
        <f t="shared" si="297"/>
        <v>nper</v>
      </c>
      <c r="HC81" s="361" t="str">
        <f t="shared" si="298"/>
        <v>nper</v>
      </c>
      <c r="HD81" s="361" t="str">
        <f t="shared" si="299"/>
        <v>nper</v>
      </c>
      <c r="HE81" s="361" t="str">
        <f t="shared" si="300"/>
        <v>nper</v>
      </c>
      <c r="HF81" s="361" t="str">
        <f t="shared" si="301"/>
        <v>nper</v>
      </c>
      <c r="HG81" s="361" t="str">
        <f t="shared" si="302"/>
        <v>-</v>
      </c>
      <c r="HH81" s="361" t="str">
        <f t="shared" si="303"/>
        <v>Nper</v>
      </c>
      <c r="HI81" s="361" t="str">
        <f t="shared" si="304"/>
        <v>nper</v>
      </c>
      <c r="HJ81" s="361" t="str">
        <f t="shared" si="305"/>
        <v>nper</v>
      </c>
      <c r="HK81" s="361" t="str">
        <f t="shared" si="306"/>
        <v>nper</v>
      </c>
      <c r="HL81" s="361" t="str">
        <f t="shared" si="307"/>
        <v>-</v>
      </c>
      <c r="HM81" s="361" t="str">
        <f t="shared" si="308"/>
        <v>-</v>
      </c>
      <c r="HN81" s="361" t="str">
        <f t="shared" si="309"/>
        <v>-</v>
      </c>
      <c r="HO81" s="361" t="str">
        <f t="shared" si="310"/>
        <v>nper</v>
      </c>
      <c r="HP81" s="361" t="str">
        <f t="shared" si="311"/>
        <v>nper</v>
      </c>
      <c r="HQ81" s="361" t="str">
        <f t="shared" si="312"/>
        <v>nper</v>
      </c>
      <c r="HR81" s="361" t="str">
        <f t="shared" si="313"/>
        <v>nper</v>
      </c>
      <c r="HS81" s="361" t="str">
        <f t="shared" si="314"/>
        <v>nper</v>
      </c>
      <c r="HT81" s="361" t="str">
        <f t="shared" si="315"/>
        <v>-</v>
      </c>
      <c r="HU81" s="361" t="str">
        <f t="shared" si="316"/>
        <v>nper</v>
      </c>
      <c r="HV81" s="361" t="str">
        <f t="shared" si="317"/>
        <v>nper</v>
      </c>
      <c r="HW81" s="361" t="str">
        <f t="shared" si="318"/>
        <v>nper</v>
      </c>
      <c r="HX81" s="361" t="str">
        <f t="shared" si="319"/>
        <v>nper</v>
      </c>
      <c r="HY81" s="361" t="str">
        <f t="shared" si="320"/>
        <v>nper</v>
      </c>
      <c r="HZ81" s="361" t="str">
        <f t="shared" si="321"/>
        <v>nper</v>
      </c>
      <c r="IA81" s="361" t="str">
        <f t="shared" si="322"/>
        <v>nper</v>
      </c>
      <c r="IB81" s="361" t="str">
        <f t="shared" si="323"/>
        <v>-</v>
      </c>
      <c r="IC81" s="361" t="str">
        <f t="shared" si="324"/>
        <v>-</v>
      </c>
      <c r="ID81" s="361" t="str">
        <f t="shared" si="325"/>
        <v>-</v>
      </c>
      <c r="IE81" s="361" t="str">
        <f t="shared" si="326"/>
        <v>-</v>
      </c>
      <c r="IF81" s="444" t="s">
        <v>1247</v>
      </c>
      <c r="IG81" s="56">
        <f t="shared" si="480"/>
        <v>1</v>
      </c>
      <c r="IH81" s="56">
        <f t="shared" si="481"/>
        <v>2</v>
      </c>
      <c r="II81" s="56">
        <f t="shared" si="482"/>
        <v>65</v>
      </c>
      <c r="IJ81" s="56" t="str">
        <f t="shared" si="483"/>
        <v>len(perlen)</v>
      </c>
      <c r="IK81" s="56" t="str">
        <f t="shared" si="327"/>
        <v>-</v>
      </c>
      <c r="IL81" s="56">
        <f t="shared" si="328"/>
        <v>3</v>
      </c>
      <c r="IM81" s="56" t="str">
        <f t="shared" si="329"/>
        <v>len(perlen_mt)</v>
      </c>
      <c r="IN81" s="56">
        <f t="shared" si="330"/>
        <v>2</v>
      </c>
      <c r="IO81" s="56">
        <f t="shared" si="331"/>
        <v>1</v>
      </c>
      <c r="IP81" s="56">
        <f t="shared" si="332"/>
        <v>2</v>
      </c>
      <c r="IQ81" s="56" t="str">
        <f t="shared" si="333"/>
        <v>-</v>
      </c>
      <c r="IR81" s="56">
        <f t="shared" si="334"/>
        <v>1</v>
      </c>
      <c r="IS81" s="56">
        <f t="shared" si="335"/>
        <v>1</v>
      </c>
      <c r="IT81" s="56">
        <f t="shared" si="336"/>
        <v>2</v>
      </c>
      <c r="IU81" s="56">
        <f t="shared" si="337"/>
        <v>1</v>
      </c>
      <c r="IV81" s="56">
        <f t="shared" si="338"/>
        <v>4</v>
      </c>
      <c r="IW81" s="56">
        <f t="shared" si="339"/>
        <v>3</v>
      </c>
      <c r="IX81" s="56">
        <f t="shared" si="340"/>
        <v>1</v>
      </c>
      <c r="IY81" s="56">
        <f t="shared" si="341"/>
        <v>1</v>
      </c>
      <c r="IZ81" s="56">
        <f t="shared" si="342"/>
        <v>4</v>
      </c>
      <c r="JA81" s="56">
        <f t="shared" si="343"/>
        <v>1</v>
      </c>
      <c r="JB81" s="56" t="str">
        <f t="shared" si="344"/>
        <v>-</v>
      </c>
      <c r="JC81" s="56">
        <f t="shared" si="345"/>
        <v>1</v>
      </c>
      <c r="JD81" s="56">
        <f t="shared" si="346"/>
        <v>24</v>
      </c>
      <c r="JE81" s="56">
        <f t="shared" si="347"/>
        <v>1</v>
      </c>
      <c r="JF81" s="56">
        <f t="shared" si="348"/>
        <v>1</v>
      </c>
      <c r="JG81" s="56" t="str">
        <f t="shared" si="349"/>
        <v>-</v>
      </c>
      <c r="JH81" s="56" t="str">
        <f t="shared" si="350"/>
        <v>-</v>
      </c>
      <c r="JI81" s="56" t="str">
        <f t="shared" si="351"/>
        <v>-</v>
      </c>
      <c r="JJ81" s="56">
        <f t="shared" si="352"/>
        <v>1</v>
      </c>
      <c r="JK81" s="56">
        <f t="shared" si="353"/>
        <v>1</v>
      </c>
      <c r="JL81" s="56">
        <f t="shared" si="354"/>
        <v>1</v>
      </c>
      <c r="JM81" s="56">
        <f t="shared" si="355"/>
        <v>1</v>
      </c>
      <c r="JN81" s="56">
        <f t="shared" si="356"/>
        <v>1</v>
      </c>
      <c r="JO81" s="56" t="str">
        <f t="shared" si="357"/>
        <v>-</v>
      </c>
      <c r="JP81" s="56">
        <f t="shared" si="358"/>
        <v>1</v>
      </c>
      <c r="JQ81" s="56">
        <f t="shared" si="359"/>
        <v>3</v>
      </c>
      <c r="JR81" s="56">
        <f t="shared" si="360"/>
        <v>2</v>
      </c>
      <c r="JS81" s="56">
        <f t="shared" si="361"/>
        <v>1</v>
      </c>
      <c r="JT81" s="56">
        <f t="shared" si="362"/>
        <v>1</v>
      </c>
      <c r="JU81" s="56">
        <f t="shared" si="363"/>
        <v>1</v>
      </c>
      <c r="JV81" s="56">
        <f t="shared" si="364"/>
        <v>2</v>
      </c>
      <c r="JW81" s="56" t="str">
        <f t="shared" si="365"/>
        <v>-</v>
      </c>
      <c r="JX81" s="56" t="str">
        <f t="shared" si="366"/>
        <v>-</v>
      </c>
      <c r="JY81" s="56" t="str">
        <f t="shared" si="367"/>
        <v>-</v>
      </c>
      <c r="JZ81" s="56" t="str">
        <f t="shared" si="368"/>
        <v>-</v>
      </c>
      <c r="KA81" s="444" t="s">
        <v>1247</v>
      </c>
      <c r="KB81" s="360">
        <f>IF(ISNUMBER(INDEX($EQ$15:$GK$521,$B81,EO$11)),MAX(KB$14:KB80)+1,0)</f>
        <v>9</v>
      </c>
      <c r="KC81" s="360" t="str">
        <f t="shared" si="484"/>
        <v/>
      </c>
      <c r="KD81" s="373" t="s">
        <v>2</v>
      </c>
      <c r="KE81" s="391" t="str">
        <f t="shared" si="369"/>
        <v/>
      </c>
      <c r="KF81" s="302" t="str">
        <f t="shared" si="370"/>
        <v/>
      </c>
      <c r="KG81" s="69"/>
      <c r="KH81" s="391" t="str">
        <f t="shared" si="371"/>
        <v/>
      </c>
      <c r="KI81" s="302" t="str">
        <f t="shared" si="372"/>
        <v/>
      </c>
      <c r="KJ81" s="69"/>
      <c r="KK81" s="391" t="str">
        <f t="shared" si="373"/>
        <v/>
      </c>
      <c r="KL81" s="302" t="str">
        <f t="shared" si="374"/>
        <v/>
      </c>
      <c r="KM81" s="69"/>
      <c r="KN81" s="391" t="str">
        <f t="shared" si="375"/>
        <v/>
      </c>
      <c r="KO81" s="302" t="str">
        <f t="shared" si="376"/>
        <v/>
      </c>
      <c r="KP81" s="69"/>
      <c r="KQ81" s="391" t="str">
        <f t="shared" si="377"/>
        <v/>
      </c>
      <c r="KR81" s="302" t="str">
        <f t="shared" si="378"/>
        <v/>
      </c>
      <c r="KS81" s="69"/>
      <c r="KT81" s="391" t="str">
        <f t="shared" si="379"/>
        <v/>
      </c>
      <c r="KU81" s="302" t="str">
        <f t="shared" si="380"/>
        <v/>
      </c>
      <c r="KV81" s="69"/>
      <c r="KW81" s="391" t="str">
        <f t="shared" si="381"/>
        <v/>
      </c>
      <c r="KX81" s="302" t="str">
        <f t="shared" si="382"/>
        <v/>
      </c>
      <c r="KY81" s="69"/>
      <c r="KZ81" s="283" t="str">
        <f t="shared" si="383"/>
        <v/>
      </c>
      <c r="LA81" s="26"/>
      <c r="LB81" s="241"/>
      <c r="LC81" s="306"/>
      <c r="LD81" s="241"/>
      <c r="LE81" s="241"/>
      <c r="LF81" s="241"/>
      <c r="LG81" s="241"/>
      <c r="LH81" s="241"/>
      <c r="LI81" s="241"/>
      <c r="LJ81" s="241"/>
      <c r="LK81" s="241"/>
      <c r="LL81" s="241"/>
      <c r="LM81" s="241"/>
      <c r="LN81" s="63"/>
      <c r="LO81" s="251">
        <f t="shared" si="384"/>
        <v>0</v>
      </c>
      <c r="LP81" s="251">
        <f t="shared" si="385"/>
        <v>0</v>
      </c>
      <c r="LQ81" s="251">
        <f t="shared" si="386"/>
        <v>0</v>
      </c>
      <c r="LR81" s="251">
        <f t="shared" si="387"/>
        <v>0</v>
      </c>
      <c r="LS81" s="251">
        <f t="shared" si="388"/>
        <v>0</v>
      </c>
      <c r="LT81" s="251">
        <f t="shared" si="389"/>
        <v>0</v>
      </c>
      <c r="LU81" s="251">
        <f t="shared" si="390"/>
        <v>0</v>
      </c>
      <c r="LV81" s="251">
        <f t="shared" si="391"/>
        <v>0</v>
      </c>
      <c r="LW81" s="251">
        <f t="shared" si="392"/>
        <v>0</v>
      </c>
      <c r="LX81" s="251">
        <f t="shared" si="393"/>
        <v>0</v>
      </c>
      <c r="LY81" s="251">
        <f t="shared" si="394"/>
        <v>0</v>
      </c>
      <c r="LZ81" s="251">
        <f t="shared" si="395"/>
        <v>0</v>
      </c>
      <c r="MA81" s="63">
        <f t="shared" si="396"/>
        <v>2</v>
      </c>
      <c r="MB81" s="63">
        <f t="shared" si="397"/>
        <v>0</v>
      </c>
      <c r="MC81" s="63">
        <f t="shared" ref="MC81:MC144" si="486">MC80+1</f>
        <v>67</v>
      </c>
      <c r="MD81" s="63">
        <f t="shared" si="485"/>
        <v>36</v>
      </c>
      <c r="ME81" s="63" t="str">
        <f t="shared" si="398"/>
        <v>maw_loc</v>
      </c>
      <c r="MF81" s="315">
        <f t="shared" si="399"/>
        <v>291</v>
      </c>
      <c r="MG81" s="315">
        <f>IF(ISNUMBER(MATCH(EO81,$ME$15:$ME$520,0)),0,MAX(MG$14:MG80)+1)</f>
        <v>0</v>
      </c>
      <c r="MH81" s="315" t="str">
        <f t="shared" si="400"/>
        <v/>
      </c>
      <c r="MI81" s="368" t="str">
        <f t="shared" si="401"/>
        <v/>
      </c>
      <c r="MJ81" s="67"/>
      <c r="MK81" s="243" t="str">
        <f t="shared" si="402"/>
        <v/>
      </c>
      <c r="ML81" s="457" t="s">
        <v>635</v>
      </c>
      <c r="MM81" s="316"/>
      <c r="MN81" s="26" t="str">
        <f>IF(IF(ISNUMBER(SEARCH("flopy",MP81))=TRUE,1,0)=1,MAX(MN$15:MN80)+1,"")</f>
        <v/>
      </c>
      <c r="MO81" s="238"/>
      <c r="MP81" s="411" t="s">
        <v>1164</v>
      </c>
      <c r="MQ81" s="26">
        <f>IF(IF(ISNUMBER(SEARCH("flopy",MS81))=TRUE,1,0)=1,MAX(MQ$15:MQ80)+1,"")</f>
        <v>63</v>
      </c>
      <c r="MR81" s="238"/>
      <c r="MS81" s="411" t="s">
        <v>1012</v>
      </c>
      <c r="MT81" s="59"/>
      <c r="MU81" s="26" t="str">
        <f>IF(IF(ISNUMBER(SEARCH("flopy",MW81))=TRUE,1,0)=1,MAX(MU$15:MU80)+1,"")</f>
        <v/>
      </c>
      <c r="MV81" s="238"/>
      <c r="MW81" s="59"/>
      <c r="MX81" s="59"/>
      <c r="MY81" s="59"/>
      <c r="MZ81" s="59"/>
      <c r="NA81" s="59"/>
      <c r="NB81" s="26" t="s">
        <v>2</v>
      </c>
      <c r="NC81" s="59"/>
      <c r="ND81" s="59"/>
      <c r="NE81" s="59"/>
      <c r="NF81" s="59"/>
      <c r="NG81" s="59"/>
      <c r="NH81" s="59"/>
      <c r="NI81" s="59"/>
      <c r="NJ81" s="59"/>
      <c r="NK81" s="26" t="s">
        <v>2</v>
      </c>
      <c r="NL81" s="453" t="s">
        <v>185</v>
      </c>
      <c r="NM81" s="307" t="s">
        <v>2</v>
      </c>
      <c r="NN81" s="59"/>
      <c r="NO81" s="203"/>
      <c r="NP81" s="203"/>
      <c r="NQ81" s="203"/>
      <c r="NR81" s="18"/>
      <c r="NS81" s="18"/>
      <c r="NT81" s="18"/>
      <c r="NU81" s="18"/>
      <c r="NV81" s="18"/>
      <c r="NW81" s="18"/>
      <c r="NX81" s="18"/>
      <c r="NY81" s="18"/>
      <c r="NZ81" s="18"/>
      <c r="OA81" s="18"/>
      <c r="OB81" s="18"/>
      <c r="OC81" s="18"/>
      <c r="OD81" s="81"/>
      <c r="OE81" s="163"/>
      <c r="OF81" s="90"/>
      <c r="OG81" s="90"/>
      <c r="OH81" s="90"/>
      <c r="OI81" s="90"/>
      <c r="OJ81" s="171"/>
      <c r="OK81" s="163"/>
      <c r="OL81" s="117"/>
      <c r="OM81" s="163"/>
      <c r="ON81" s="117"/>
      <c r="OO81" s="90"/>
      <c r="OP81" s="90"/>
      <c r="OQ81" s="117"/>
      <c r="OR81" s="90"/>
      <c r="OS81" s="90"/>
      <c r="OT81" s="90"/>
      <c r="OU81" s="143" t="str">
        <f t="shared" si="272"/>
        <v/>
      </c>
      <c r="OV81" s="143" t="str">
        <f t="shared" si="275"/>
        <v/>
      </c>
      <c r="OW81" s="143" t="str">
        <f t="shared" si="276"/>
        <v/>
      </c>
      <c r="OX81" s="143" t="str">
        <f t="shared" si="277"/>
        <v/>
      </c>
      <c r="OY81" s="81"/>
      <c r="OZ81" s="59"/>
      <c r="PA81" s="251" t="str">
        <f t="shared" si="403"/>
        <v/>
      </c>
      <c r="PB81" s="251" t="str">
        <f t="shared" si="404"/>
        <v/>
      </c>
      <c r="PC81" s="251" t="str">
        <f t="shared" si="405"/>
        <v/>
      </c>
      <c r="PD81" s="251" t="str">
        <f t="shared" si="406"/>
        <v/>
      </c>
      <c r="PE81" s="251" t="str">
        <f t="shared" si="407"/>
        <v/>
      </c>
      <c r="PF81" s="251" t="str">
        <f t="shared" si="408"/>
        <v/>
      </c>
      <c r="PG81" s="251" t="str">
        <f t="shared" si="409"/>
        <v/>
      </c>
      <c r="PH81" s="251" t="str">
        <f t="shared" si="410"/>
        <v/>
      </c>
      <c r="PI81" s="251" t="str">
        <f t="shared" si="411"/>
        <v/>
      </c>
      <c r="PJ81" s="251" t="str">
        <f t="shared" si="412"/>
        <v/>
      </c>
      <c r="PK81" s="251" t="str">
        <f t="shared" si="413"/>
        <v/>
      </c>
      <c r="PL81" s="251" t="str">
        <f t="shared" si="414"/>
        <v/>
      </c>
      <c r="PM81" s="251" t="str">
        <f t="shared" si="415"/>
        <v/>
      </c>
      <c r="PN81" s="251" t="str">
        <f t="shared" si="416"/>
        <v/>
      </c>
      <c r="PO81" s="251" t="str">
        <f t="shared" si="417"/>
        <v/>
      </c>
      <c r="PP81" s="251" t="str">
        <f t="shared" si="418"/>
        <v/>
      </c>
      <c r="PQ81" s="251" t="str">
        <f t="shared" si="419"/>
        <v/>
      </c>
      <c r="PR81" s="251" t="str">
        <f t="shared" si="420"/>
        <v/>
      </c>
      <c r="PS81" s="251" t="str">
        <f t="shared" si="421"/>
        <v/>
      </c>
      <c r="PT81" s="251" t="str">
        <f t="shared" si="422"/>
        <v/>
      </c>
      <c r="PU81" s="251" t="str">
        <f t="shared" si="423"/>
        <v/>
      </c>
      <c r="PV81" s="251" t="str">
        <f t="shared" si="424"/>
        <v/>
      </c>
      <c r="PW81" s="251" t="str">
        <f t="shared" si="425"/>
        <v/>
      </c>
      <c r="PX81" s="251" t="str">
        <f t="shared" si="426"/>
        <v/>
      </c>
      <c r="PY81" s="251" t="str">
        <f t="shared" si="427"/>
        <v/>
      </c>
      <c r="PZ81" s="251" t="str">
        <f t="shared" si="428"/>
        <v/>
      </c>
      <c r="QA81" s="251" t="str">
        <f t="shared" si="429"/>
        <v/>
      </c>
      <c r="QB81" s="251" t="str">
        <f t="shared" si="430"/>
        <v/>
      </c>
      <c r="QC81" s="251" t="str">
        <f t="shared" si="431"/>
        <v>maw_loc</v>
      </c>
      <c r="QD81" s="251" t="str">
        <f t="shared" si="432"/>
        <v/>
      </c>
      <c r="QE81" s="251" t="str">
        <f t="shared" si="433"/>
        <v/>
      </c>
      <c r="QF81" s="63">
        <f t="shared" si="434"/>
        <v>0</v>
      </c>
      <c r="QG81" s="26" t="s">
        <v>2</v>
      </c>
      <c r="QH81" s="59"/>
      <c r="QI81" s="59"/>
      <c r="QJ81" s="59"/>
      <c r="QK81" s="59"/>
      <c r="QL81" s="59"/>
      <c r="QM81" s="59"/>
      <c r="QN81" s="59"/>
    </row>
    <row r="82" spans="1:456" ht="6" customHeight="1" x14ac:dyDescent="0.25">
      <c r="A82" s="68"/>
      <c r="B82" s="447">
        <f t="shared" si="278"/>
        <v>68</v>
      </c>
      <c r="C82" s="73" t="s">
        <v>0</v>
      </c>
      <c r="D82" s="339" t="s">
        <v>402</v>
      </c>
      <c r="E82" s="59"/>
      <c r="F82" s="229"/>
      <c r="G82" s="295" t="s">
        <v>10</v>
      </c>
      <c r="H82" s="295" t="s">
        <v>2</v>
      </c>
      <c r="I82" s="229"/>
      <c r="J82" s="295"/>
      <c r="K82" s="295"/>
      <c r="L82" s="229"/>
      <c r="M82" s="295"/>
      <c r="N82" s="295"/>
      <c r="O82" s="229"/>
      <c r="P82" s="295"/>
      <c r="Q82" s="295"/>
      <c r="R82" s="229"/>
      <c r="S82" s="230"/>
      <c r="T82" s="231"/>
      <c r="U82" s="229"/>
      <c r="V82" s="230"/>
      <c r="W82" s="231"/>
      <c r="X82" s="229"/>
      <c r="Y82" s="230"/>
      <c r="Z82" s="231"/>
      <c r="AA82" s="229"/>
      <c r="AB82" s="295"/>
      <c r="AC82" s="295"/>
      <c r="AD82" s="229"/>
      <c r="AE82" s="295"/>
      <c r="AF82" s="295"/>
      <c r="AG82" s="229"/>
      <c r="AH82" s="295"/>
      <c r="AI82" s="295"/>
      <c r="AJ82" s="229"/>
      <c r="AK82" s="295"/>
      <c r="AL82" s="295"/>
      <c r="AM82" s="229"/>
      <c r="AN82" s="295"/>
      <c r="AO82" s="295"/>
      <c r="AP82" s="243"/>
      <c r="AQ82" s="295"/>
      <c r="AR82" s="290"/>
      <c r="AS82" s="243"/>
      <c r="AT82" s="295"/>
      <c r="AU82" s="290"/>
      <c r="AV82" s="229"/>
      <c r="AW82" s="230"/>
      <c r="AX82" s="231"/>
      <c r="AY82" s="229"/>
      <c r="AZ82" s="230"/>
      <c r="BA82" s="231"/>
      <c r="BB82" s="229"/>
      <c r="BC82" s="230"/>
      <c r="BD82" s="231"/>
      <c r="BE82" s="229"/>
      <c r="BF82" s="295"/>
      <c r="BG82" s="295"/>
      <c r="BH82" s="229"/>
      <c r="BI82" s="295"/>
      <c r="BJ82" s="295"/>
      <c r="BK82" s="243"/>
      <c r="BL82" s="295"/>
      <c r="BM82" s="429"/>
      <c r="BN82" s="243"/>
      <c r="BO82" s="295"/>
      <c r="BP82" s="429"/>
      <c r="BQ82" s="229"/>
      <c r="BR82" s="295"/>
      <c r="BS82" s="295"/>
      <c r="BT82" s="243"/>
      <c r="BU82" s="295"/>
      <c r="BV82" s="290"/>
      <c r="BW82" s="243"/>
      <c r="BX82" s="295"/>
      <c r="BY82" s="290"/>
      <c r="BZ82" s="229"/>
      <c r="CA82" s="230"/>
      <c r="CB82" s="231"/>
      <c r="CC82" s="229"/>
      <c r="CD82" s="230"/>
      <c r="CE82" s="231"/>
      <c r="CF82" s="331"/>
      <c r="CG82" s="230"/>
      <c r="CH82" s="354"/>
      <c r="CI82" s="229"/>
      <c r="CJ82" s="230"/>
      <c r="CK82" s="354"/>
      <c r="CL82" s="243"/>
      <c r="CM82" s="230"/>
      <c r="CN82" s="354"/>
      <c r="CO82" s="243"/>
      <c r="CP82" s="295"/>
      <c r="CQ82" s="429"/>
      <c r="CR82" s="331"/>
      <c r="CS82" s="332"/>
      <c r="CT82" s="333"/>
      <c r="CU82" s="229"/>
      <c r="CV82" s="230"/>
      <c r="CW82" s="231"/>
      <c r="CX82" s="331"/>
      <c r="CY82" s="332"/>
      <c r="CZ82" s="333"/>
      <c r="DA82" s="331"/>
      <c r="DB82" s="332"/>
      <c r="DC82" s="333"/>
      <c r="DD82" s="331"/>
      <c r="DE82" s="332"/>
      <c r="DF82" s="333"/>
      <c r="DG82" s="331"/>
      <c r="DH82" s="332"/>
      <c r="DI82" s="333"/>
      <c r="DJ82" s="229"/>
      <c r="DK82" s="230" t="s">
        <v>87</v>
      </c>
      <c r="DL82" s="231">
        <v>1</v>
      </c>
      <c r="DM82" s="229"/>
      <c r="DN82" s="230"/>
      <c r="DO82" s="231"/>
      <c r="DP82" s="331"/>
      <c r="DQ82" s="332"/>
      <c r="DR82" s="333"/>
      <c r="DS82" s="331"/>
      <c r="DT82" s="332"/>
      <c r="DU82" s="333"/>
      <c r="DV82" s="331"/>
      <c r="DW82" s="332"/>
      <c r="DX82" s="333"/>
      <c r="DY82" s="331"/>
      <c r="DZ82" s="332"/>
      <c r="EA82" s="333"/>
      <c r="EB82" s="331"/>
      <c r="EC82" s="332"/>
      <c r="ED82" s="333"/>
      <c r="EE82" s="331"/>
      <c r="EF82" s="332"/>
      <c r="EG82" s="333"/>
      <c r="EH82" s="229"/>
      <c r="EI82" s="230"/>
      <c r="EJ82" s="231"/>
      <c r="EK82" s="229"/>
      <c r="EL82" s="230"/>
      <c r="EM82" s="231"/>
      <c r="EN82" s="244"/>
      <c r="EO82" s="269" t="str">
        <f t="shared" si="279"/>
        <v/>
      </c>
      <c r="EP82" s="444" t="s">
        <v>1247</v>
      </c>
      <c r="EQ82" s="360">
        <f t="shared" si="435"/>
        <v>19</v>
      </c>
      <c r="ER82" s="360">
        <f t="shared" si="436"/>
        <v>21</v>
      </c>
      <c r="ES82" s="360">
        <f t="shared" si="437"/>
        <v>11</v>
      </c>
      <c r="ET82" s="360">
        <f t="shared" si="438"/>
        <v>12</v>
      </c>
      <c r="EU82" s="360" t="str">
        <f t="shared" si="439"/>
        <v/>
      </c>
      <c r="EV82" s="360" t="str">
        <f t="shared" si="440"/>
        <v/>
      </c>
      <c r="EW82" s="360" t="str">
        <f t="shared" si="441"/>
        <v/>
      </c>
      <c r="EX82" s="360">
        <f t="shared" si="442"/>
        <v>16</v>
      </c>
      <c r="EY82" s="360">
        <f t="shared" si="443"/>
        <v>16</v>
      </c>
      <c r="EZ82" s="360">
        <f t="shared" si="444"/>
        <v>15</v>
      </c>
      <c r="FA82" s="360" t="str">
        <f t="shared" si="445"/>
        <v/>
      </c>
      <c r="FB82" s="360">
        <f t="shared" si="446"/>
        <v>22</v>
      </c>
      <c r="FC82" s="360">
        <f t="shared" si="447"/>
        <v>9</v>
      </c>
      <c r="FD82" s="360" t="str">
        <f t="shared" si="448"/>
        <v/>
      </c>
      <c r="FE82" s="360" t="str">
        <f t="shared" si="449"/>
        <v/>
      </c>
      <c r="FF82" s="360" t="str">
        <f t="shared" si="450"/>
        <v/>
      </c>
      <c r="FG82" s="360">
        <f t="shared" si="451"/>
        <v>18</v>
      </c>
      <c r="FH82" s="360">
        <f t="shared" si="452"/>
        <v>10</v>
      </c>
      <c r="FI82" s="360">
        <f t="shared" si="453"/>
        <v>10</v>
      </c>
      <c r="FJ82" s="360" t="str">
        <f t="shared" si="454"/>
        <v/>
      </c>
      <c r="FK82" s="360" t="str">
        <f t="shared" si="455"/>
        <v/>
      </c>
      <c r="FL82" s="360" t="str">
        <f t="shared" si="456"/>
        <v/>
      </c>
      <c r="FM82" s="360" t="str">
        <f t="shared" si="457"/>
        <v/>
      </c>
      <c r="FN82" s="360" t="str">
        <f t="shared" si="458"/>
        <v/>
      </c>
      <c r="FO82" s="360" t="str">
        <f t="shared" si="459"/>
        <v/>
      </c>
      <c r="FP82" s="360" t="str">
        <f t="shared" si="460"/>
        <v/>
      </c>
      <c r="FQ82" s="360" t="str">
        <f t="shared" si="461"/>
        <v/>
      </c>
      <c r="FR82" s="360" t="str">
        <f t="shared" si="462"/>
        <v/>
      </c>
      <c r="FS82" s="360" t="str">
        <f t="shared" si="463"/>
        <v/>
      </c>
      <c r="FT82" s="360" t="str">
        <f t="shared" si="280"/>
        <v/>
      </c>
      <c r="FU82" s="360">
        <f t="shared" si="464"/>
        <v>12</v>
      </c>
      <c r="FV82" s="360">
        <f t="shared" si="465"/>
        <v>16</v>
      </c>
      <c r="FW82" s="360">
        <f t="shared" si="466"/>
        <v>17</v>
      </c>
      <c r="FX82" s="360">
        <f t="shared" si="467"/>
        <v>20</v>
      </c>
      <c r="FY82" s="360" t="str">
        <f t="shared" si="468"/>
        <v/>
      </c>
      <c r="FZ82" s="360">
        <f t="shared" si="469"/>
        <v>15</v>
      </c>
      <c r="GA82" s="360">
        <f t="shared" si="470"/>
        <v>42</v>
      </c>
      <c r="GB82" s="360">
        <f t="shared" si="471"/>
        <v>23</v>
      </c>
      <c r="GC82" s="360">
        <f t="shared" si="472"/>
        <v>16</v>
      </c>
      <c r="GD82" s="360" t="str">
        <f t="shared" si="473"/>
        <v/>
      </c>
      <c r="GE82" s="360">
        <f t="shared" si="474"/>
        <v>18</v>
      </c>
      <c r="GF82" s="360" t="str">
        <f t="shared" si="475"/>
        <v/>
      </c>
      <c r="GG82" s="360" t="str">
        <f t="shared" si="476"/>
        <v/>
      </c>
      <c r="GH82" s="360" t="str">
        <f t="shared" si="477"/>
        <v/>
      </c>
      <c r="GI82" s="360" t="str">
        <f t="shared" si="478"/>
        <v/>
      </c>
      <c r="GJ82" s="360" t="str">
        <f t="shared" si="479"/>
        <v/>
      </c>
      <c r="GK82" s="444" t="s">
        <v>1247</v>
      </c>
      <c r="GL82" s="361" t="str">
        <f t="shared" si="281"/>
        <v>perlen</v>
      </c>
      <c r="GM82" s="361" t="str">
        <f t="shared" si="282"/>
        <v>perlen</v>
      </c>
      <c r="GN82" s="361" t="str">
        <f t="shared" si="283"/>
        <v>perlen</v>
      </c>
      <c r="GO82" s="361" t="str">
        <f t="shared" si="284"/>
        <v>perlen</v>
      </c>
      <c r="GP82" s="361" t="str">
        <f t="shared" si="285"/>
        <v>-</v>
      </c>
      <c r="GQ82" s="361" t="str">
        <f t="shared" si="286"/>
        <v>-</v>
      </c>
      <c r="GR82" s="361" t="str">
        <f t="shared" si="287"/>
        <v>-</v>
      </c>
      <c r="GS82" s="361" t="str">
        <f t="shared" si="288"/>
        <v>perlen</v>
      </c>
      <c r="GT82" s="361" t="str">
        <f t="shared" si="289"/>
        <v>perlen</v>
      </c>
      <c r="GU82" s="361" t="str">
        <f t="shared" si="290"/>
        <v>perlen</v>
      </c>
      <c r="GV82" s="361" t="str">
        <f t="shared" si="291"/>
        <v>-</v>
      </c>
      <c r="GW82" s="361" t="str">
        <f t="shared" si="292"/>
        <v>perlen</v>
      </c>
      <c r="GX82" s="361" t="str">
        <f t="shared" si="293"/>
        <v>perlen</v>
      </c>
      <c r="GY82" s="361" t="str">
        <f t="shared" si="294"/>
        <v>-</v>
      </c>
      <c r="GZ82" s="361" t="str">
        <f t="shared" si="295"/>
        <v>-</v>
      </c>
      <c r="HA82" s="361" t="str">
        <f t="shared" si="296"/>
        <v>-</v>
      </c>
      <c r="HB82" s="361" t="str">
        <f t="shared" si="297"/>
        <v>perlen</v>
      </c>
      <c r="HC82" s="361" t="str">
        <f t="shared" si="298"/>
        <v>perlen</v>
      </c>
      <c r="HD82" s="361" t="str">
        <f t="shared" si="299"/>
        <v>perlen</v>
      </c>
      <c r="HE82" s="361" t="str">
        <f t="shared" si="300"/>
        <v>-</v>
      </c>
      <c r="HF82" s="361" t="str">
        <f t="shared" si="301"/>
        <v>-</v>
      </c>
      <c r="HG82" s="361" t="str">
        <f t="shared" si="302"/>
        <v>-</v>
      </c>
      <c r="HH82" s="361" t="str">
        <f t="shared" si="303"/>
        <v>-</v>
      </c>
      <c r="HI82" s="361" t="str">
        <f t="shared" si="304"/>
        <v>-</v>
      </c>
      <c r="HJ82" s="361" t="str">
        <f t="shared" si="305"/>
        <v>-</v>
      </c>
      <c r="HK82" s="361" t="str">
        <f t="shared" si="306"/>
        <v>-</v>
      </c>
      <c r="HL82" s="361" t="str">
        <f t="shared" si="307"/>
        <v>-</v>
      </c>
      <c r="HM82" s="361" t="str">
        <f t="shared" si="308"/>
        <v>-</v>
      </c>
      <c r="HN82" s="361" t="str">
        <f t="shared" si="309"/>
        <v>-</v>
      </c>
      <c r="HO82" s="361" t="str">
        <f t="shared" si="310"/>
        <v>-</v>
      </c>
      <c r="HP82" s="361" t="str">
        <f t="shared" si="311"/>
        <v>perlen</v>
      </c>
      <c r="HQ82" s="361" t="str">
        <f t="shared" si="312"/>
        <v>perlen</v>
      </c>
      <c r="HR82" s="361" t="str">
        <f t="shared" si="313"/>
        <v>perlen</v>
      </c>
      <c r="HS82" s="361" t="str">
        <f t="shared" si="314"/>
        <v>perlen</v>
      </c>
      <c r="HT82" s="361" t="str">
        <f t="shared" si="315"/>
        <v>-</v>
      </c>
      <c r="HU82" s="361" t="str">
        <f t="shared" si="316"/>
        <v>perlen</v>
      </c>
      <c r="HV82" s="361" t="str">
        <f t="shared" si="317"/>
        <v>perlen</v>
      </c>
      <c r="HW82" s="361" t="str">
        <f t="shared" si="318"/>
        <v>perlen</v>
      </c>
      <c r="HX82" s="361" t="str">
        <f t="shared" si="319"/>
        <v>perlen</v>
      </c>
      <c r="HY82" s="361" t="str">
        <f t="shared" si="320"/>
        <v>-</v>
      </c>
      <c r="HZ82" s="361" t="str">
        <f t="shared" si="321"/>
        <v>perlen</v>
      </c>
      <c r="IA82" s="361" t="str">
        <f t="shared" si="322"/>
        <v>-</v>
      </c>
      <c r="IB82" s="361" t="str">
        <f t="shared" si="323"/>
        <v>-</v>
      </c>
      <c r="IC82" s="361" t="str">
        <f t="shared" si="324"/>
        <v>-</v>
      </c>
      <c r="ID82" s="361" t="str">
        <f t="shared" si="325"/>
        <v>-</v>
      </c>
      <c r="IE82" s="361" t="str">
        <f t="shared" si="326"/>
        <v>-</v>
      </c>
      <c r="IF82" s="444" t="s">
        <v>1247</v>
      </c>
      <c r="IG82" s="56">
        <f t="shared" si="480"/>
        <v>2000</v>
      </c>
      <c r="IH82" s="56" t="str">
        <f t="shared" si="481"/>
        <v>160,1340</v>
      </c>
      <c r="II82" s="56">
        <f t="shared" si="482"/>
        <v>365</v>
      </c>
      <c r="IJ82" s="56">
        <f t="shared" si="483"/>
        <v>365</v>
      </c>
      <c r="IK82" s="56" t="str">
        <f t="shared" si="327"/>
        <v>-</v>
      </c>
      <c r="IL82" s="56" t="str">
        <f t="shared" si="328"/>
        <v>-</v>
      </c>
      <c r="IM82" s="56" t="str">
        <f t="shared" si="329"/>
        <v>-</v>
      </c>
      <c r="IN82" s="56" t="str">
        <f t="shared" si="330"/>
        <v>912.5     2737.5</v>
      </c>
      <c r="IO82" s="56">
        <f t="shared" si="331"/>
        <v>100</v>
      </c>
      <c r="IP82" s="56">
        <f t="shared" si="332"/>
        <v>20</v>
      </c>
      <c r="IQ82" s="56" t="str">
        <f t="shared" si="333"/>
        <v>-</v>
      </c>
      <c r="IR82" s="56">
        <f t="shared" si="334"/>
        <v>1000</v>
      </c>
      <c r="IS82" s="56">
        <f t="shared" si="335"/>
        <v>86400</v>
      </c>
      <c r="IT82" s="56" t="str">
        <f t="shared" si="336"/>
        <v>-</v>
      </c>
      <c r="IU82" s="56" t="str">
        <f t="shared" si="337"/>
        <v>-</v>
      </c>
      <c r="IV82" s="56" t="str">
        <f t="shared" si="338"/>
        <v>-</v>
      </c>
      <c r="IW82" s="56" t="str">
        <f t="shared" si="339"/>
        <v>400.0|200.0|400.0</v>
      </c>
      <c r="IX82" s="56" t="str">
        <f t="shared" si="340"/>
        <v>[1.0]</v>
      </c>
      <c r="IY82" s="56" t="str">
        <f t="shared" si="341"/>
        <v>[1.0]</v>
      </c>
      <c r="IZ82" s="56" t="str">
        <f t="shared" si="342"/>
        <v>-</v>
      </c>
      <c r="JA82" s="56" t="str">
        <f t="shared" si="343"/>
        <v>-</v>
      </c>
      <c r="JB82" s="56" t="str">
        <f t="shared" si="344"/>
        <v>-</v>
      </c>
      <c r="JC82" s="56" t="str">
        <f t="shared" si="345"/>
        <v>-</v>
      </c>
      <c r="JD82" s="56" t="str">
        <f t="shared" si="346"/>
        <v>-</v>
      </c>
      <c r="JE82" s="56" t="str">
        <f t="shared" si="347"/>
        <v>-</v>
      </c>
      <c r="JF82" s="56" t="str">
        <f t="shared" si="348"/>
        <v>-</v>
      </c>
      <c r="JG82" s="56" t="str">
        <f t="shared" si="349"/>
        <v>-</v>
      </c>
      <c r="JH82" s="56" t="str">
        <f t="shared" si="350"/>
        <v>-</v>
      </c>
      <c r="JI82" s="56" t="str">
        <f t="shared" si="351"/>
        <v>-</v>
      </c>
      <c r="JJ82" s="56" t="str">
        <f t="shared" si="352"/>
        <v>-</v>
      </c>
      <c r="JK82" s="56" t="str">
        <f t="shared" si="353"/>
        <v>[1.0]</v>
      </c>
      <c r="JL82" s="56" t="str">
        <f t="shared" si="354"/>
        <v>[1.0]</v>
      </c>
      <c r="JM82" s="56" t="str">
        <f t="shared" si="355"/>
        <v>[1.0]</v>
      </c>
      <c r="JN82" s="56">
        <f t="shared" si="356"/>
        <v>1</v>
      </c>
      <c r="JO82" s="56" t="str">
        <f t="shared" si="357"/>
        <v>-</v>
      </c>
      <c r="JP82" s="56">
        <f t="shared" si="358"/>
        <v>120</v>
      </c>
      <c r="JQ82" s="56" t="str">
        <f t="shared" si="359"/>
        <v>Qde</v>
      </c>
      <c r="JR82" s="56" t="str">
        <f t="shared" si="360"/>
        <v>[100,3550]</v>
      </c>
      <c r="JS82" s="56">
        <f t="shared" si="361"/>
        <v>1</v>
      </c>
      <c r="JT82" s="56" t="str">
        <f t="shared" si="362"/>
        <v>-</v>
      </c>
      <c r="JU82" s="56" t="str">
        <f t="shared" si="363"/>
        <v>[1.0]</v>
      </c>
      <c r="JV82" s="56" t="str">
        <f t="shared" si="364"/>
        <v>-</v>
      </c>
      <c r="JW82" s="56" t="str">
        <f t="shared" si="365"/>
        <v>-</v>
      </c>
      <c r="JX82" s="56" t="str">
        <f t="shared" si="366"/>
        <v>-</v>
      </c>
      <c r="JY82" s="56" t="str">
        <f t="shared" si="367"/>
        <v>-</v>
      </c>
      <c r="JZ82" s="56" t="str">
        <f t="shared" si="368"/>
        <v>-</v>
      </c>
      <c r="KA82" s="444" t="s">
        <v>1247</v>
      </c>
      <c r="KB82" s="360">
        <f>IF(ISNUMBER(INDEX($EQ$15:$GK$521,$B82,EO$11)),MAX(KB$14:KB81)+1,0)</f>
        <v>0</v>
      </c>
      <c r="KC82" s="360" t="str">
        <f t="shared" si="484"/>
        <v/>
      </c>
      <c r="KD82" s="373" t="s">
        <v>2</v>
      </c>
      <c r="KE82" s="391" t="str">
        <f t="shared" si="369"/>
        <v/>
      </c>
      <c r="KF82" s="302" t="str">
        <f t="shared" si="370"/>
        <v/>
      </c>
      <c r="KG82" s="69"/>
      <c r="KH82" s="391" t="str">
        <f t="shared" si="371"/>
        <v/>
      </c>
      <c r="KI82" s="302" t="str">
        <f t="shared" si="372"/>
        <v/>
      </c>
      <c r="KJ82" s="69"/>
      <c r="KK82" s="391" t="str">
        <f t="shared" si="373"/>
        <v/>
      </c>
      <c r="KL82" s="302" t="str">
        <f t="shared" si="374"/>
        <v/>
      </c>
      <c r="KM82" s="69"/>
      <c r="KN82" s="391" t="str">
        <f t="shared" si="375"/>
        <v/>
      </c>
      <c r="KO82" s="302" t="str">
        <f t="shared" si="376"/>
        <v/>
      </c>
      <c r="KP82" s="69"/>
      <c r="KQ82" s="391" t="str">
        <f t="shared" si="377"/>
        <v/>
      </c>
      <c r="KR82" s="302" t="str">
        <f t="shared" si="378"/>
        <v/>
      </c>
      <c r="KS82" s="69"/>
      <c r="KT82" s="391" t="str">
        <f t="shared" si="379"/>
        <v/>
      </c>
      <c r="KU82" s="302" t="str">
        <f t="shared" si="380"/>
        <v/>
      </c>
      <c r="KV82" s="69"/>
      <c r="KW82" s="391" t="str">
        <f t="shared" si="381"/>
        <v/>
      </c>
      <c r="KX82" s="302" t="str">
        <f t="shared" si="382"/>
        <v/>
      </c>
      <c r="KY82" s="69"/>
      <c r="KZ82" s="283" t="str">
        <f t="shared" si="383"/>
        <v/>
      </c>
      <c r="LA82" s="26"/>
      <c r="LB82" s="241"/>
      <c r="LC82" s="306"/>
      <c r="LD82" s="241"/>
      <c r="LE82" s="241"/>
      <c r="LF82" s="241"/>
      <c r="LG82" s="241"/>
      <c r="LH82" s="241"/>
      <c r="LI82" s="241"/>
      <c r="LJ82" s="241"/>
      <c r="LK82" s="241"/>
      <c r="LL82" s="241"/>
      <c r="LM82" s="241"/>
      <c r="LN82" s="63"/>
      <c r="LO82" s="251">
        <f t="shared" si="384"/>
        <v>0</v>
      </c>
      <c r="LP82" s="251">
        <f t="shared" si="385"/>
        <v>0</v>
      </c>
      <c r="LQ82" s="251">
        <f t="shared" si="386"/>
        <v>0</v>
      </c>
      <c r="LR82" s="251">
        <f t="shared" si="387"/>
        <v>0</v>
      </c>
      <c r="LS82" s="251">
        <f t="shared" si="388"/>
        <v>0</v>
      </c>
      <c r="LT82" s="251">
        <f t="shared" si="389"/>
        <v>0</v>
      </c>
      <c r="LU82" s="251">
        <f t="shared" si="390"/>
        <v>0</v>
      </c>
      <c r="LV82" s="251">
        <f t="shared" si="391"/>
        <v>0</v>
      </c>
      <c r="LW82" s="251">
        <f t="shared" si="392"/>
        <v>0</v>
      </c>
      <c r="LX82" s="251">
        <f t="shared" si="393"/>
        <v>0</v>
      </c>
      <c r="LY82" s="251">
        <f t="shared" si="394"/>
        <v>0</v>
      </c>
      <c r="LZ82" s="251">
        <f t="shared" si="395"/>
        <v>0</v>
      </c>
      <c r="MA82" s="63">
        <f t="shared" si="396"/>
        <v>2</v>
      </c>
      <c r="MB82" s="63">
        <f t="shared" si="397"/>
        <v>0</v>
      </c>
      <c r="MC82" s="63">
        <f t="shared" si="486"/>
        <v>68</v>
      </c>
      <c r="MD82" s="63">
        <f t="shared" si="485"/>
        <v>37</v>
      </c>
      <c r="ME82" s="63" t="str">
        <f t="shared" si="398"/>
        <v>maw_lay</v>
      </c>
      <c r="MF82" s="315">
        <f t="shared" si="399"/>
        <v>291</v>
      </c>
      <c r="MG82" s="315">
        <f>IF(ISNUMBER(MATCH(EO82,$ME$15:$ME$520,0)),0,MAX(MG$14:MG81)+1)</f>
        <v>0</v>
      </c>
      <c r="MH82" s="315" t="str">
        <f t="shared" si="400"/>
        <v/>
      </c>
      <c r="MI82" s="368" t="str">
        <f t="shared" si="401"/>
        <v/>
      </c>
      <c r="MJ82" s="67"/>
      <c r="MK82" s="243" t="str">
        <f t="shared" si="402"/>
        <v/>
      </c>
      <c r="ML82" s="457" t="s">
        <v>635</v>
      </c>
      <c r="MM82" s="316"/>
      <c r="MN82" s="26" t="str">
        <f>IF(IF(ISNUMBER(SEARCH("flopy",MP82))=TRUE,1,0)=1,MAX(MN$15:MN81)+1,"")</f>
        <v/>
      </c>
      <c r="MO82" s="238"/>
      <c r="MP82" s="411"/>
      <c r="MQ82" s="26">
        <f>IF(IF(ISNUMBER(SEARCH("flopy",MS82))=TRUE,1,0)=1,MAX(MQ$15:MQ81)+1,"")</f>
        <v>64</v>
      </c>
      <c r="MR82" s="238"/>
      <c r="MS82" s="411" t="s">
        <v>1013</v>
      </c>
      <c r="MT82" s="59"/>
      <c r="MU82" s="26" t="str">
        <f>IF(IF(ISNUMBER(SEARCH("flopy",MW82))=TRUE,1,0)=1,MAX(MU$15:MU81)+1,"")</f>
        <v/>
      </c>
      <c r="MV82" s="238"/>
      <c r="MW82" s="59"/>
      <c r="MX82" s="59"/>
      <c r="MY82" s="59"/>
      <c r="MZ82" s="59"/>
      <c r="NA82" s="59"/>
      <c r="NB82" s="26" t="s">
        <v>2</v>
      </c>
      <c r="NC82" s="59"/>
      <c r="ND82" s="59"/>
      <c r="NE82" s="59"/>
      <c r="NF82" s="59"/>
      <c r="NG82" s="59"/>
      <c r="NH82" s="59"/>
      <c r="NI82" s="59"/>
      <c r="NJ82" s="59"/>
      <c r="NK82" s="26" t="s">
        <v>2</v>
      </c>
      <c r="NL82" s="453" t="s">
        <v>151</v>
      </c>
      <c r="NM82" s="307" t="s">
        <v>2</v>
      </c>
      <c r="NN82" s="59"/>
      <c r="NO82" s="203"/>
      <c r="NP82" s="203"/>
      <c r="NQ82" s="203"/>
      <c r="NR82" s="18"/>
      <c r="NS82" s="18"/>
      <c r="NT82" s="18"/>
      <c r="NU82" s="18"/>
      <c r="NV82" s="18"/>
      <c r="NW82" s="18"/>
      <c r="NX82" s="18"/>
      <c r="NY82" s="18"/>
      <c r="NZ82" s="18"/>
      <c r="OA82" s="18"/>
      <c r="OB82" s="18"/>
      <c r="OC82" s="18"/>
      <c r="OD82" s="81"/>
      <c r="OE82" s="163"/>
      <c r="OF82" s="90"/>
      <c r="OG82" s="90"/>
      <c r="OH82" s="90"/>
      <c r="OI82" s="90"/>
      <c r="OJ82" s="171"/>
      <c r="OK82" s="163"/>
      <c r="OL82" s="117"/>
      <c r="OM82" s="163"/>
      <c r="ON82" s="117"/>
      <c r="OO82" s="90"/>
      <c r="OP82" s="90"/>
      <c r="OQ82" s="117"/>
      <c r="OR82" s="90"/>
      <c r="OS82" s="90"/>
      <c r="OT82" s="90"/>
      <c r="OU82" s="143" t="str">
        <f t="shared" si="272"/>
        <v/>
      </c>
      <c r="OV82" s="143" t="str">
        <f t="shared" si="275"/>
        <v/>
      </c>
      <c r="OW82" s="143" t="str">
        <f t="shared" si="276"/>
        <v/>
      </c>
      <c r="OX82" s="143" t="str">
        <f t="shared" si="277"/>
        <v/>
      </c>
      <c r="OY82" s="81"/>
      <c r="OZ82" s="59"/>
      <c r="PA82" s="251" t="str">
        <f t="shared" si="403"/>
        <v/>
      </c>
      <c r="PB82" s="251" t="str">
        <f t="shared" si="404"/>
        <v/>
      </c>
      <c r="PC82" s="251" t="str">
        <f t="shared" si="405"/>
        <v/>
      </c>
      <c r="PD82" s="251" t="str">
        <f t="shared" si="406"/>
        <v/>
      </c>
      <c r="PE82" s="251" t="str">
        <f t="shared" si="407"/>
        <v/>
      </c>
      <c r="PF82" s="251" t="str">
        <f t="shared" si="408"/>
        <v/>
      </c>
      <c r="PG82" s="251" t="str">
        <f t="shared" si="409"/>
        <v/>
      </c>
      <c r="PH82" s="251" t="str">
        <f t="shared" si="410"/>
        <v/>
      </c>
      <c r="PI82" s="251" t="str">
        <f t="shared" si="411"/>
        <v/>
      </c>
      <c r="PJ82" s="251" t="str">
        <f t="shared" si="412"/>
        <v/>
      </c>
      <c r="PK82" s="251" t="str">
        <f t="shared" si="413"/>
        <v/>
      </c>
      <c r="PL82" s="251" t="str">
        <f t="shared" si="414"/>
        <v/>
      </c>
      <c r="PM82" s="251" t="str">
        <f t="shared" si="415"/>
        <v/>
      </c>
      <c r="PN82" s="251" t="str">
        <f t="shared" si="416"/>
        <v/>
      </c>
      <c r="PO82" s="251" t="str">
        <f t="shared" si="417"/>
        <v/>
      </c>
      <c r="PP82" s="251" t="str">
        <f t="shared" si="418"/>
        <v/>
      </c>
      <c r="PQ82" s="251" t="str">
        <f t="shared" si="419"/>
        <v/>
      </c>
      <c r="PR82" s="251" t="str">
        <f t="shared" si="420"/>
        <v/>
      </c>
      <c r="PS82" s="251" t="str">
        <f t="shared" si="421"/>
        <v/>
      </c>
      <c r="PT82" s="251" t="str">
        <f t="shared" si="422"/>
        <v/>
      </c>
      <c r="PU82" s="251" t="str">
        <f t="shared" si="423"/>
        <v/>
      </c>
      <c r="PV82" s="251" t="str">
        <f t="shared" si="424"/>
        <v/>
      </c>
      <c r="PW82" s="251" t="str">
        <f t="shared" si="425"/>
        <v/>
      </c>
      <c r="PX82" s="251" t="str">
        <f t="shared" si="426"/>
        <v/>
      </c>
      <c r="PY82" s="251" t="str">
        <f t="shared" si="427"/>
        <v/>
      </c>
      <c r="PZ82" s="251" t="str">
        <f t="shared" si="428"/>
        <v/>
      </c>
      <c r="QA82" s="251" t="str">
        <f t="shared" si="429"/>
        <v/>
      </c>
      <c r="QB82" s="251" t="str">
        <f t="shared" si="430"/>
        <v/>
      </c>
      <c r="QC82" s="251" t="str">
        <f t="shared" si="431"/>
        <v>maw_lay</v>
      </c>
      <c r="QD82" s="251" t="str">
        <f t="shared" si="432"/>
        <v/>
      </c>
      <c r="QE82" s="251" t="str">
        <f t="shared" si="433"/>
        <v/>
      </c>
      <c r="QF82" s="63">
        <f t="shared" si="434"/>
        <v>0</v>
      </c>
      <c r="QG82" s="26" t="s">
        <v>2</v>
      </c>
      <c r="QH82" s="59"/>
      <c r="QI82" s="59"/>
      <c r="QJ82" s="59"/>
      <c r="QK82" s="59"/>
      <c r="QL82" s="59"/>
      <c r="QM82" s="59"/>
      <c r="QN82" s="59"/>
    </row>
    <row r="83" spans="1:456" ht="6" customHeight="1" x14ac:dyDescent="0.25">
      <c r="A83" s="68"/>
      <c r="B83" s="447">
        <f t="shared" si="278"/>
        <v>69</v>
      </c>
      <c r="C83" s="73" t="s">
        <v>33</v>
      </c>
      <c r="D83" s="339" t="s">
        <v>402</v>
      </c>
      <c r="E83" s="59"/>
      <c r="F83" s="229"/>
      <c r="G83" s="295" t="s">
        <v>79</v>
      </c>
      <c r="H83" s="295" t="s">
        <v>2</v>
      </c>
      <c r="I83" s="229"/>
      <c r="J83" s="295"/>
      <c r="K83" s="295"/>
      <c r="L83" s="229"/>
      <c r="M83" s="295"/>
      <c r="N83" s="295"/>
      <c r="O83" s="229"/>
      <c r="P83" s="295"/>
      <c r="Q83" s="295"/>
      <c r="R83" s="229"/>
      <c r="S83" s="230"/>
      <c r="T83" s="231"/>
      <c r="U83" s="229"/>
      <c r="V83" s="230"/>
      <c r="W83" s="231"/>
      <c r="X83" s="229"/>
      <c r="Y83" s="230"/>
      <c r="Z83" s="231"/>
      <c r="AA83" s="229"/>
      <c r="AB83" s="295"/>
      <c r="AC83" s="295"/>
      <c r="AD83" s="229"/>
      <c r="AE83" s="295"/>
      <c r="AF83" s="295"/>
      <c r="AG83" s="229"/>
      <c r="AH83" s="295"/>
      <c r="AI83" s="295"/>
      <c r="AJ83" s="229"/>
      <c r="AK83" s="295"/>
      <c r="AL83" s="295"/>
      <c r="AM83" s="229"/>
      <c r="AN83" s="295"/>
      <c r="AO83" s="295"/>
      <c r="AP83" s="243"/>
      <c r="AQ83" s="295"/>
      <c r="AR83" s="290"/>
      <c r="AS83" s="243"/>
      <c r="AT83" s="295"/>
      <c r="AU83" s="290"/>
      <c r="AV83" s="229"/>
      <c r="AW83" s="230"/>
      <c r="AX83" s="231"/>
      <c r="AY83" s="229"/>
      <c r="AZ83" s="230"/>
      <c r="BA83" s="231"/>
      <c r="BB83" s="229"/>
      <c r="BC83" s="230"/>
      <c r="BD83" s="231"/>
      <c r="BE83" s="229"/>
      <c r="BF83" s="295"/>
      <c r="BG83" s="295"/>
      <c r="BH83" s="229"/>
      <c r="BI83" s="295"/>
      <c r="BJ83" s="295"/>
      <c r="BK83" s="243"/>
      <c r="BL83" s="295"/>
      <c r="BM83" s="429"/>
      <c r="BN83" s="243"/>
      <c r="BO83" s="295"/>
      <c r="BP83" s="429"/>
      <c r="BQ83" s="229"/>
      <c r="BR83" s="295"/>
      <c r="BS83" s="295"/>
      <c r="BT83" s="243"/>
      <c r="BU83" s="295"/>
      <c r="BV83" s="290"/>
      <c r="BW83" s="243"/>
      <c r="BX83" s="295"/>
      <c r="BY83" s="290"/>
      <c r="BZ83" s="229"/>
      <c r="CA83" s="230"/>
      <c r="CB83" s="231"/>
      <c r="CC83" s="229"/>
      <c r="CD83" s="230"/>
      <c r="CE83" s="231"/>
      <c r="CF83" s="331"/>
      <c r="CG83" s="230"/>
      <c r="CH83" s="354"/>
      <c r="CI83" s="229"/>
      <c r="CJ83" s="230"/>
      <c r="CK83" s="354"/>
      <c r="CL83" s="243"/>
      <c r="CM83" s="230"/>
      <c r="CN83" s="354"/>
      <c r="CO83" s="243"/>
      <c r="CP83" s="295"/>
      <c r="CQ83" s="429"/>
      <c r="CR83" s="331"/>
      <c r="CS83" s="332"/>
      <c r="CT83" s="333"/>
      <c r="CU83" s="229"/>
      <c r="CV83" s="230"/>
      <c r="CW83" s="231"/>
      <c r="CX83" s="331"/>
      <c r="CY83" s="332"/>
      <c r="CZ83" s="333"/>
      <c r="DA83" s="331"/>
      <c r="DB83" s="332"/>
      <c r="DC83" s="333"/>
      <c r="DD83" s="331"/>
      <c r="DE83" s="332"/>
      <c r="DF83" s="333"/>
      <c r="DG83" s="331"/>
      <c r="DH83" s="332"/>
      <c r="DI83" s="333"/>
      <c r="DJ83" s="229"/>
      <c r="DK83" s="230" t="s">
        <v>364</v>
      </c>
      <c r="DL83" s="231">
        <v>75000</v>
      </c>
      <c r="DM83" s="229"/>
      <c r="DN83" s="230"/>
      <c r="DO83" s="231"/>
      <c r="DP83" s="331"/>
      <c r="DQ83" s="332"/>
      <c r="DR83" s="333"/>
      <c r="DS83" s="331"/>
      <c r="DT83" s="332"/>
      <c r="DU83" s="333"/>
      <c r="DV83" s="331"/>
      <c r="DW83" s="332"/>
      <c r="DX83" s="333"/>
      <c r="DY83" s="331"/>
      <c r="DZ83" s="332"/>
      <c r="EA83" s="333"/>
      <c r="EB83" s="331"/>
      <c r="EC83" s="332"/>
      <c r="ED83" s="333"/>
      <c r="EE83" s="331"/>
      <c r="EF83" s="332"/>
      <c r="EG83" s="333"/>
      <c r="EH83" s="229"/>
      <c r="EI83" s="230"/>
      <c r="EJ83" s="231"/>
      <c r="EK83" s="229"/>
      <c r="EL83" s="230"/>
      <c r="EM83" s="231"/>
      <c r="EN83" s="244"/>
      <c r="EO83" s="269" t="str">
        <f t="shared" si="279"/>
        <v/>
      </c>
      <c r="EP83" s="444" t="s">
        <v>1247</v>
      </c>
      <c r="EQ83" s="360">
        <f t="shared" si="435"/>
        <v>31</v>
      </c>
      <c r="ER83" s="360" t="str">
        <f t="shared" si="436"/>
        <v/>
      </c>
      <c r="ES83" s="360">
        <f t="shared" si="437"/>
        <v>19</v>
      </c>
      <c r="ET83" s="360">
        <f t="shared" si="438"/>
        <v>21</v>
      </c>
      <c r="EU83" s="360" t="str">
        <f t="shared" si="439"/>
        <v/>
      </c>
      <c r="EV83" s="360">
        <f t="shared" si="440"/>
        <v>4</v>
      </c>
      <c r="EW83" s="360">
        <f t="shared" si="441"/>
        <v>25</v>
      </c>
      <c r="EX83" s="360">
        <f t="shared" si="442"/>
        <v>18</v>
      </c>
      <c r="EY83" s="360">
        <f t="shared" si="443"/>
        <v>35</v>
      </c>
      <c r="EZ83" s="360">
        <f t="shared" si="444"/>
        <v>28</v>
      </c>
      <c r="FA83" s="360" t="str">
        <f t="shared" si="445"/>
        <v/>
      </c>
      <c r="FB83" s="360">
        <f t="shared" si="446"/>
        <v>23</v>
      </c>
      <c r="FC83" s="360">
        <f t="shared" si="447"/>
        <v>10</v>
      </c>
      <c r="FD83" s="360" t="str">
        <f t="shared" si="448"/>
        <v/>
      </c>
      <c r="FE83" s="360" t="str">
        <f t="shared" si="449"/>
        <v/>
      </c>
      <c r="FF83" s="360" t="str">
        <f t="shared" si="450"/>
        <v/>
      </c>
      <c r="FG83" s="360">
        <f t="shared" si="451"/>
        <v>19</v>
      </c>
      <c r="FH83" s="360">
        <f t="shared" si="452"/>
        <v>11</v>
      </c>
      <c r="FI83" s="360">
        <f t="shared" si="453"/>
        <v>11</v>
      </c>
      <c r="FJ83" s="360" t="str">
        <f t="shared" si="454"/>
        <v/>
      </c>
      <c r="FK83" s="360" t="str">
        <f t="shared" si="455"/>
        <v/>
      </c>
      <c r="FL83" s="360" t="str">
        <f t="shared" si="456"/>
        <v/>
      </c>
      <c r="FM83" s="360">
        <f t="shared" si="457"/>
        <v>26</v>
      </c>
      <c r="FN83" s="360" t="str">
        <f t="shared" si="458"/>
        <v/>
      </c>
      <c r="FO83" s="360" t="str">
        <f t="shared" si="459"/>
        <v/>
      </c>
      <c r="FP83" s="360" t="str">
        <f t="shared" si="460"/>
        <v/>
      </c>
      <c r="FQ83" s="360" t="str">
        <f t="shared" si="461"/>
        <v/>
      </c>
      <c r="FR83" s="360" t="str">
        <f t="shared" si="462"/>
        <v/>
      </c>
      <c r="FS83" s="360" t="str">
        <f t="shared" si="463"/>
        <v/>
      </c>
      <c r="FT83" s="360" t="str">
        <f t="shared" si="280"/>
        <v/>
      </c>
      <c r="FU83" s="360">
        <f t="shared" si="464"/>
        <v>13</v>
      </c>
      <c r="FV83" s="360">
        <f t="shared" si="465"/>
        <v>17</v>
      </c>
      <c r="FW83" s="360">
        <f t="shared" si="466"/>
        <v>18</v>
      </c>
      <c r="FX83" s="360">
        <f t="shared" si="467"/>
        <v>19</v>
      </c>
      <c r="FY83" s="360" t="str">
        <f t="shared" si="468"/>
        <v/>
      </c>
      <c r="FZ83" s="360">
        <f t="shared" si="469"/>
        <v>16</v>
      </c>
      <c r="GA83" s="360" t="str">
        <f t="shared" si="470"/>
        <v/>
      </c>
      <c r="GB83" s="360">
        <f t="shared" si="471"/>
        <v>20</v>
      </c>
      <c r="GC83" s="360">
        <f t="shared" si="472"/>
        <v>18</v>
      </c>
      <c r="GD83" s="360" t="str">
        <f t="shared" si="473"/>
        <v/>
      </c>
      <c r="GE83" s="360">
        <f t="shared" si="474"/>
        <v>19</v>
      </c>
      <c r="GF83" s="360" t="str">
        <f t="shared" si="475"/>
        <v/>
      </c>
      <c r="GG83" s="360" t="str">
        <f t="shared" si="476"/>
        <v/>
      </c>
      <c r="GH83" s="360" t="str">
        <f t="shared" si="477"/>
        <v/>
      </c>
      <c r="GI83" s="360" t="str">
        <f t="shared" si="478"/>
        <v/>
      </c>
      <c r="GJ83" s="360" t="str">
        <f t="shared" si="479"/>
        <v/>
      </c>
      <c r="GK83" s="444" t="s">
        <v>1247</v>
      </c>
      <c r="GL83" s="361" t="str">
        <f t="shared" si="281"/>
        <v>nstp</v>
      </c>
      <c r="GM83" s="361" t="str">
        <f t="shared" si="282"/>
        <v>-</v>
      </c>
      <c r="GN83" s="361" t="str">
        <f t="shared" si="283"/>
        <v>nstp</v>
      </c>
      <c r="GO83" s="361" t="str">
        <f t="shared" si="284"/>
        <v>nstp</v>
      </c>
      <c r="GP83" s="361" t="str">
        <f t="shared" si="285"/>
        <v>-</v>
      </c>
      <c r="GQ83" s="361" t="str">
        <f t="shared" si="286"/>
        <v>nstp</v>
      </c>
      <c r="GR83" s="361" t="str">
        <f t="shared" si="287"/>
        <v>nstp</v>
      </c>
      <c r="GS83" s="361" t="str">
        <f t="shared" si="288"/>
        <v>nstp</v>
      </c>
      <c r="GT83" s="361" t="str">
        <f t="shared" si="289"/>
        <v>nstp</v>
      </c>
      <c r="GU83" s="361" t="str">
        <f t="shared" si="290"/>
        <v>nstp</v>
      </c>
      <c r="GV83" s="361" t="str">
        <f t="shared" si="291"/>
        <v>-</v>
      </c>
      <c r="GW83" s="361" t="str">
        <f t="shared" si="292"/>
        <v>nstp</v>
      </c>
      <c r="GX83" s="361" t="str">
        <f t="shared" si="293"/>
        <v>nstp</v>
      </c>
      <c r="GY83" s="361" t="str">
        <f t="shared" si="294"/>
        <v>-</v>
      </c>
      <c r="GZ83" s="361" t="str">
        <f t="shared" si="295"/>
        <v>-</v>
      </c>
      <c r="HA83" s="361" t="str">
        <f t="shared" si="296"/>
        <v>-</v>
      </c>
      <c r="HB83" s="361" t="str">
        <f t="shared" si="297"/>
        <v>nstp</v>
      </c>
      <c r="HC83" s="361" t="str">
        <f t="shared" si="298"/>
        <v>tdis</v>
      </c>
      <c r="HD83" s="361" t="str">
        <f t="shared" si="299"/>
        <v>nstp</v>
      </c>
      <c r="HE83" s="361" t="str">
        <f t="shared" si="300"/>
        <v>-</v>
      </c>
      <c r="HF83" s="361" t="str">
        <f t="shared" si="301"/>
        <v>-</v>
      </c>
      <c r="HG83" s="361" t="str">
        <f t="shared" si="302"/>
        <v>-</v>
      </c>
      <c r="HH83" s="361" t="str">
        <f t="shared" si="303"/>
        <v>nstp</v>
      </c>
      <c r="HI83" s="361" t="str">
        <f t="shared" si="304"/>
        <v>-</v>
      </c>
      <c r="HJ83" s="361" t="str">
        <f t="shared" si="305"/>
        <v>-</v>
      </c>
      <c r="HK83" s="361" t="str">
        <f t="shared" si="306"/>
        <v>-</v>
      </c>
      <c r="HL83" s="361" t="str">
        <f t="shared" si="307"/>
        <v>-</v>
      </c>
      <c r="HM83" s="361" t="str">
        <f t="shared" si="308"/>
        <v>-</v>
      </c>
      <c r="HN83" s="361" t="str">
        <f t="shared" si="309"/>
        <v>-</v>
      </c>
      <c r="HO83" s="361" t="str">
        <f t="shared" si="310"/>
        <v>-</v>
      </c>
      <c r="HP83" s="361" t="str">
        <f t="shared" si="311"/>
        <v>nstp</v>
      </c>
      <c r="HQ83" s="361" t="str">
        <f t="shared" si="312"/>
        <v>nstp</v>
      </c>
      <c r="HR83" s="361" t="str">
        <f t="shared" si="313"/>
        <v>nstp</v>
      </c>
      <c r="HS83" s="361" t="str">
        <f t="shared" si="314"/>
        <v>nstp</v>
      </c>
      <c r="HT83" s="361" t="str">
        <f t="shared" si="315"/>
        <v>-</v>
      </c>
      <c r="HU83" s="361" t="str">
        <f t="shared" si="316"/>
        <v>nstp</v>
      </c>
      <c r="HV83" s="361" t="str">
        <f t="shared" si="317"/>
        <v>-</v>
      </c>
      <c r="HW83" s="361" t="str">
        <f t="shared" si="318"/>
        <v>nstp</v>
      </c>
      <c r="HX83" s="361" t="str">
        <f t="shared" si="319"/>
        <v>nstp</v>
      </c>
      <c r="HY83" s="361" t="str">
        <f t="shared" si="320"/>
        <v>-</v>
      </c>
      <c r="HZ83" s="361" t="str">
        <f t="shared" si="321"/>
        <v>nstp</v>
      </c>
      <c r="IA83" s="361" t="str">
        <f t="shared" si="322"/>
        <v>-</v>
      </c>
      <c r="IB83" s="361" t="str">
        <f t="shared" si="323"/>
        <v>-</v>
      </c>
      <c r="IC83" s="361" t="str">
        <f t="shared" si="324"/>
        <v>-</v>
      </c>
      <c r="ID83" s="361" t="str">
        <f t="shared" si="325"/>
        <v>-</v>
      </c>
      <c r="IE83" s="361" t="str">
        <f t="shared" si="326"/>
        <v>-</v>
      </c>
      <c r="IF83" s="444" t="s">
        <v>1247</v>
      </c>
      <c r="IG83" s="56">
        <f t="shared" si="480"/>
        <v>100</v>
      </c>
      <c r="IH83" s="56" t="str">
        <f t="shared" si="481"/>
        <v>-</v>
      </c>
      <c r="II83" s="56" t="str">
        <f t="shared" si="482"/>
        <v>[2,730]</v>
      </c>
      <c r="IJ83" s="56">
        <f t="shared" si="483"/>
        <v>100</v>
      </c>
      <c r="IK83" s="56" t="str">
        <f t="shared" si="327"/>
        <v>-</v>
      </c>
      <c r="IL83" s="56">
        <f t="shared" si="328"/>
        <v>100</v>
      </c>
      <c r="IM83" s="56">
        <f t="shared" si="329"/>
        <v>100</v>
      </c>
      <c r="IN83" s="56" t="str">
        <f t="shared" si="330"/>
        <v>365   1095</v>
      </c>
      <c r="IO83" s="56">
        <f t="shared" si="331"/>
        <v>10</v>
      </c>
      <c r="IP83" s="56" t="str">
        <f t="shared" si="332"/>
        <v>3651095</v>
      </c>
      <c r="IQ83" s="56" t="str">
        <f t="shared" si="333"/>
        <v>-</v>
      </c>
      <c r="IR83" s="56">
        <f t="shared" si="334"/>
        <v>500</v>
      </c>
      <c r="IS83" s="56">
        <f t="shared" si="335"/>
        <v>1</v>
      </c>
      <c r="IT83" s="56" t="str">
        <f t="shared" si="336"/>
        <v>-</v>
      </c>
      <c r="IU83" s="56" t="str">
        <f t="shared" si="337"/>
        <v>-</v>
      </c>
      <c r="IV83" s="56" t="str">
        <f t="shared" si="338"/>
        <v>-</v>
      </c>
      <c r="IW83" s="56" t="str">
        <f t="shared" si="339"/>
        <v>[10,4,6]</v>
      </c>
      <c r="IX83" s="56" t="str">
        <f t="shared" si="340"/>
        <v>[1]</v>
      </c>
      <c r="IY83" s="56" t="str">
        <f t="shared" si="341"/>
        <v>[1]</v>
      </c>
      <c r="IZ83" s="56" t="str">
        <f t="shared" si="342"/>
        <v>-</v>
      </c>
      <c r="JA83" s="56" t="str">
        <f t="shared" si="343"/>
        <v>-</v>
      </c>
      <c r="JB83" s="56" t="str">
        <f t="shared" si="344"/>
        <v>-</v>
      </c>
      <c r="JC83" s="56">
        <f t="shared" si="345"/>
        <v>288</v>
      </c>
      <c r="JD83" s="56" t="str">
        <f t="shared" si="346"/>
        <v>-</v>
      </c>
      <c r="JE83" s="56" t="str">
        <f t="shared" si="347"/>
        <v>-</v>
      </c>
      <c r="JF83" s="56" t="str">
        <f t="shared" si="348"/>
        <v>-</v>
      </c>
      <c r="JG83" s="56" t="str">
        <f t="shared" si="349"/>
        <v>-</v>
      </c>
      <c r="JH83" s="56" t="str">
        <f t="shared" si="350"/>
        <v>-</v>
      </c>
      <c r="JI83" s="56" t="str">
        <f t="shared" si="351"/>
        <v>-</v>
      </c>
      <c r="JJ83" s="56" t="str">
        <f t="shared" si="352"/>
        <v>-</v>
      </c>
      <c r="JK83" s="56" t="str">
        <f t="shared" si="353"/>
        <v>[1]</v>
      </c>
      <c r="JL83" s="56" t="str">
        <f t="shared" si="354"/>
        <v>[1]</v>
      </c>
      <c r="JM83" s="56" t="str">
        <f t="shared" si="355"/>
        <v>[1]</v>
      </c>
      <c r="JN83" s="56">
        <f t="shared" si="356"/>
        <v>1</v>
      </c>
      <c r="JO83" s="56" t="str">
        <f t="shared" si="357"/>
        <v>-</v>
      </c>
      <c r="JP83" s="56">
        <f t="shared" si="358"/>
        <v>1</v>
      </c>
      <c r="JQ83" s="56" t="str">
        <f t="shared" si="359"/>
        <v>-</v>
      </c>
      <c r="JR83" s="56" t="str">
        <f t="shared" si="360"/>
        <v>[1,1]</v>
      </c>
      <c r="JS83" s="56">
        <f t="shared" si="361"/>
        <v>1</v>
      </c>
      <c r="JT83" s="56" t="str">
        <f t="shared" si="362"/>
        <v>-</v>
      </c>
      <c r="JU83" s="56" t="str">
        <f t="shared" si="363"/>
        <v>[1]</v>
      </c>
      <c r="JV83" s="56" t="str">
        <f t="shared" si="364"/>
        <v>-</v>
      </c>
      <c r="JW83" s="56" t="str">
        <f t="shared" si="365"/>
        <v>-</v>
      </c>
      <c r="JX83" s="56" t="str">
        <f t="shared" si="366"/>
        <v>-</v>
      </c>
      <c r="JY83" s="56" t="str">
        <f t="shared" si="367"/>
        <v>-</v>
      </c>
      <c r="JZ83" s="56" t="str">
        <f t="shared" si="368"/>
        <v>-</v>
      </c>
      <c r="KA83" s="444" t="s">
        <v>1247</v>
      </c>
      <c r="KB83" s="360">
        <f>IF(ISNUMBER(INDEX($EQ$15:$GK$521,$B83,EO$11)),MAX(KB$14:KB82)+1,0)</f>
        <v>0</v>
      </c>
      <c r="KC83" s="360" t="str">
        <f t="shared" si="484"/>
        <v/>
      </c>
      <c r="KD83" s="373" t="s">
        <v>2</v>
      </c>
      <c r="KE83" s="391" t="str">
        <f t="shared" si="369"/>
        <v/>
      </c>
      <c r="KF83" s="302" t="str">
        <f t="shared" si="370"/>
        <v/>
      </c>
      <c r="KG83" s="69"/>
      <c r="KH83" s="391" t="str">
        <f t="shared" si="371"/>
        <v/>
      </c>
      <c r="KI83" s="302" t="str">
        <f t="shared" si="372"/>
        <v/>
      </c>
      <c r="KJ83" s="69"/>
      <c r="KK83" s="391" t="str">
        <f t="shared" si="373"/>
        <v/>
      </c>
      <c r="KL83" s="302" t="str">
        <f t="shared" si="374"/>
        <v/>
      </c>
      <c r="KM83" s="69"/>
      <c r="KN83" s="391" t="str">
        <f t="shared" si="375"/>
        <v/>
      </c>
      <c r="KO83" s="302" t="str">
        <f t="shared" si="376"/>
        <v/>
      </c>
      <c r="KP83" s="69"/>
      <c r="KQ83" s="391" t="str">
        <f t="shared" si="377"/>
        <v/>
      </c>
      <c r="KR83" s="302" t="str">
        <f t="shared" si="378"/>
        <v/>
      </c>
      <c r="KS83" s="69"/>
      <c r="KT83" s="391" t="str">
        <f t="shared" si="379"/>
        <v/>
      </c>
      <c r="KU83" s="302" t="str">
        <f t="shared" si="380"/>
        <v/>
      </c>
      <c r="KV83" s="69"/>
      <c r="KW83" s="391" t="str">
        <f t="shared" si="381"/>
        <v/>
      </c>
      <c r="KX83" s="302" t="str">
        <f t="shared" si="382"/>
        <v/>
      </c>
      <c r="KY83" s="69"/>
      <c r="KZ83" s="283" t="str">
        <f t="shared" si="383"/>
        <v/>
      </c>
      <c r="LA83" s="26"/>
      <c r="LB83" s="241"/>
      <c r="LC83" s="306"/>
      <c r="LD83" s="241"/>
      <c r="LE83" s="241"/>
      <c r="LF83" s="241"/>
      <c r="LG83" s="241"/>
      <c r="LH83" s="241"/>
      <c r="LI83" s="241"/>
      <c r="LJ83" s="241"/>
      <c r="LK83" s="241"/>
      <c r="LL83" s="241"/>
      <c r="LM83" s="241"/>
      <c r="LN83" s="63"/>
      <c r="LO83" s="251">
        <f t="shared" si="384"/>
        <v>0</v>
      </c>
      <c r="LP83" s="251">
        <f t="shared" si="385"/>
        <v>0</v>
      </c>
      <c r="LQ83" s="251">
        <f t="shared" si="386"/>
        <v>0</v>
      </c>
      <c r="LR83" s="251">
        <f t="shared" si="387"/>
        <v>0</v>
      </c>
      <c r="LS83" s="251">
        <f t="shared" si="388"/>
        <v>0</v>
      </c>
      <c r="LT83" s="251">
        <f t="shared" si="389"/>
        <v>0</v>
      </c>
      <c r="LU83" s="251">
        <f t="shared" si="390"/>
        <v>0</v>
      </c>
      <c r="LV83" s="251">
        <f t="shared" si="391"/>
        <v>0</v>
      </c>
      <c r="LW83" s="251">
        <f t="shared" si="392"/>
        <v>0</v>
      </c>
      <c r="LX83" s="251">
        <f t="shared" si="393"/>
        <v>0</v>
      </c>
      <c r="LY83" s="251">
        <f t="shared" si="394"/>
        <v>0</v>
      </c>
      <c r="LZ83" s="251">
        <f t="shared" si="395"/>
        <v>0</v>
      </c>
      <c r="MA83" s="63">
        <f t="shared" si="396"/>
        <v>2</v>
      </c>
      <c r="MB83" s="63">
        <f t="shared" si="397"/>
        <v>0</v>
      </c>
      <c r="MC83" s="63">
        <f t="shared" si="486"/>
        <v>69</v>
      </c>
      <c r="MD83" s="63">
        <f t="shared" si="485"/>
        <v>38</v>
      </c>
      <c r="ME83" s="63" t="str">
        <f t="shared" si="398"/>
        <v>maw_bot</v>
      </c>
      <c r="MF83" s="315">
        <f t="shared" si="399"/>
        <v>291</v>
      </c>
      <c r="MG83" s="315">
        <f>IF(ISNUMBER(MATCH(EO83,$ME$15:$ME$520,0)),0,MAX(MG$14:MG82)+1)</f>
        <v>0</v>
      </c>
      <c r="MH83" s="315" t="str">
        <f t="shared" si="400"/>
        <v/>
      </c>
      <c r="MI83" s="368" t="str">
        <f t="shared" si="401"/>
        <v/>
      </c>
      <c r="MJ83" s="67"/>
      <c r="MK83" s="243" t="str">
        <f t="shared" si="402"/>
        <v/>
      </c>
      <c r="ML83" s="457" t="s">
        <v>635</v>
      </c>
      <c r="MM83" s="316"/>
      <c r="MN83" s="26" t="str">
        <f>IF(IF(ISNUMBER(SEARCH("flopy",MP83))=TRUE,1,0)=1,MAX(MN$15:MN82)+1,"")</f>
        <v/>
      </c>
      <c r="MO83" s="238"/>
      <c r="MP83" s="411" t="s">
        <v>945</v>
      </c>
      <c r="MQ83" s="26">
        <f>IF(IF(ISNUMBER(SEARCH("flopy",MS83))=TRUE,1,0)=1,MAX(MQ$15:MQ82)+1,"")</f>
        <v>65</v>
      </c>
      <c r="MR83" s="238"/>
      <c r="MS83" s="411" t="s">
        <v>1014</v>
      </c>
      <c r="MT83" s="59"/>
      <c r="MU83" s="26" t="str">
        <f>IF(IF(ISNUMBER(SEARCH("flopy",MW83))=TRUE,1,0)=1,MAX(MU$15:MU82)+1,"")</f>
        <v/>
      </c>
      <c r="MV83" s="238"/>
      <c r="MW83" s="59"/>
      <c r="MX83" s="59"/>
      <c r="MY83" s="59"/>
      <c r="MZ83" s="59"/>
      <c r="NA83" s="59"/>
      <c r="NB83" s="26" t="s">
        <v>2</v>
      </c>
      <c r="NC83" s="59"/>
      <c r="ND83" s="59"/>
      <c r="NE83" s="59"/>
      <c r="NF83" s="59"/>
      <c r="NG83" s="59"/>
      <c r="NH83" s="59"/>
      <c r="NI83" s="59"/>
      <c r="NJ83" s="59"/>
      <c r="NK83" s="26" t="s">
        <v>2</v>
      </c>
      <c r="NL83" s="453" t="s">
        <v>362</v>
      </c>
      <c r="NM83" s="307" t="s">
        <v>2</v>
      </c>
      <c r="NN83" s="59"/>
      <c r="NO83" s="203"/>
      <c r="NP83" s="203"/>
      <c r="NQ83" s="203"/>
      <c r="NR83" s="18"/>
      <c r="NS83" s="18"/>
      <c r="NT83" s="18"/>
      <c r="NU83" s="18"/>
      <c r="NV83" s="18"/>
      <c r="NW83" s="18"/>
      <c r="NX83" s="18"/>
      <c r="NY83" s="18"/>
      <c r="NZ83" s="18"/>
      <c r="OA83" s="18"/>
      <c r="OB83" s="18"/>
      <c r="OC83" s="18"/>
      <c r="OD83" s="81"/>
      <c r="OE83" s="163"/>
      <c r="OF83" s="90"/>
      <c r="OG83" s="90"/>
      <c r="OH83" s="90"/>
      <c r="OI83" s="90"/>
      <c r="OJ83" s="171"/>
      <c r="OK83" s="163"/>
      <c r="OL83" s="117"/>
      <c r="OM83" s="163"/>
      <c r="ON83" s="117"/>
      <c r="OO83" s="90"/>
      <c r="OP83" s="90"/>
      <c r="OQ83" s="117"/>
      <c r="OR83" s="90"/>
      <c r="OS83" s="90"/>
      <c r="OT83" s="90"/>
      <c r="OU83" s="143" t="str">
        <f t="shared" si="272"/>
        <v/>
      </c>
      <c r="OV83" s="143" t="str">
        <f t="shared" si="275"/>
        <v/>
      </c>
      <c r="OW83" s="143" t="str">
        <f t="shared" si="276"/>
        <v/>
      </c>
      <c r="OX83" s="143" t="str">
        <f t="shared" si="277"/>
        <v/>
      </c>
      <c r="OY83" s="81"/>
      <c r="OZ83" s="59"/>
      <c r="PA83" s="251" t="str">
        <f t="shared" si="403"/>
        <v/>
      </c>
      <c r="PB83" s="251" t="str">
        <f t="shared" si="404"/>
        <v/>
      </c>
      <c r="PC83" s="251" t="str">
        <f t="shared" si="405"/>
        <v/>
      </c>
      <c r="PD83" s="251" t="str">
        <f t="shared" si="406"/>
        <v/>
      </c>
      <c r="PE83" s="251" t="str">
        <f t="shared" si="407"/>
        <v/>
      </c>
      <c r="PF83" s="251" t="str">
        <f t="shared" si="408"/>
        <v/>
      </c>
      <c r="PG83" s="251" t="str">
        <f t="shared" si="409"/>
        <v/>
      </c>
      <c r="PH83" s="251" t="str">
        <f t="shared" si="410"/>
        <v/>
      </c>
      <c r="PI83" s="251" t="str">
        <f t="shared" si="411"/>
        <v/>
      </c>
      <c r="PJ83" s="251" t="str">
        <f t="shared" si="412"/>
        <v/>
      </c>
      <c r="PK83" s="251" t="str">
        <f t="shared" si="413"/>
        <v/>
      </c>
      <c r="PL83" s="251" t="str">
        <f t="shared" si="414"/>
        <v/>
      </c>
      <c r="PM83" s="251" t="str">
        <f t="shared" si="415"/>
        <v/>
      </c>
      <c r="PN83" s="251" t="str">
        <f t="shared" si="416"/>
        <v/>
      </c>
      <c r="PO83" s="251" t="str">
        <f t="shared" si="417"/>
        <v/>
      </c>
      <c r="PP83" s="251" t="str">
        <f t="shared" si="418"/>
        <v/>
      </c>
      <c r="PQ83" s="251" t="str">
        <f t="shared" si="419"/>
        <v/>
      </c>
      <c r="PR83" s="251" t="str">
        <f t="shared" si="420"/>
        <v/>
      </c>
      <c r="PS83" s="251" t="str">
        <f t="shared" si="421"/>
        <v/>
      </c>
      <c r="PT83" s="251" t="str">
        <f t="shared" si="422"/>
        <v/>
      </c>
      <c r="PU83" s="251" t="str">
        <f t="shared" si="423"/>
        <v/>
      </c>
      <c r="PV83" s="251" t="str">
        <f t="shared" si="424"/>
        <v/>
      </c>
      <c r="PW83" s="251" t="str">
        <f t="shared" si="425"/>
        <v/>
      </c>
      <c r="PX83" s="251" t="str">
        <f t="shared" si="426"/>
        <v/>
      </c>
      <c r="PY83" s="251" t="str">
        <f t="shared" si="427"/>
        <v/>
      </c>
      <c r="PZ83" s="251" t="str">
        <f t="shared" si="428"/>
        <v/>
      </c>
      <c r="QA83" s="251" t="str">
        <f t="shared" si="429"/>
        <v/>
      </c>
      <c r="QB83" s="251" t="str">
        <f t="shared" si="430"/>
        <v/>
      </c>
      <c r="QC83" s="251" t="str">
        <f t="shared" si="431"/>
        <v>maw_bot</v>
      </c>
      <c r="QD83" s="251" t="str">
        <f t="shared" si="432"/>
        <v/>
      </c>
      <c r="QE83" s="251" t="str">
        <f t="shared" si="433"/>
        <v/>
      </c>
      <c r="QF83" s="63">
        <f t="shared" si="434"/>
        <v>0</v>
      </c>
      <c r="QG83" s="26" t="s">
        <v>2</v>
      </c>
      <c r="QH83" s="59"/>
      <c r="QI83" s="59"/>
      <c r="QJ83" s="59"/>
      <c r="QK83" s="59"/>
      <c r="QL83" s="59"/>
      <c r="QM83" s="59"/>
      <c r="QN83" s="59"/>
    </row>
    <row r="84" spans="1:456" ht="6" customHeight="1" x14ac:dyDescent="0.25">
      <c r="A84" s="68"/>
      <c r="B84" s="447">
        <f t="shared" si="278"/>
        <v>70</v>
      </c>
      <c r="C84" s="73" t="s">
        <v>44</v>
      </c>
      <c r="D84" s="339" t="s">
        <v>402</v>
      </c>
      <c r="E84" s="59"/>
      <c r="F84" s="229"/>
      <c r="G84" s="295" t="s">
        <v>80</v>
      </c>
      <c r="H84" s="295" t="s">
        <v>2</v>
      </c>
      <c r="I84" s="229"/>
      <c r="J84" s="295"/>
      <c r="K84" s="295"/>
      <c r="L84" s="229"/>
      <c r="M84" s="295"/>
      <c r="N84" s="295"/>
      <c r="O84" s="229"/>
      <c r="P84" s="295"/>
      <c r="Q84" s="295"/>
      <c r="R84" s="229"/>
      <c r="S84" s="230"/>
      <c r="T84" s="231"/>
      <c r="U84" s="229"/>
      <c r="V84" s="230"/>
      <c r="W84" s="231"/>
      <c r="X84" s="229"/>
      <c r="Y84" s="230"/>
      <c r="Z84" s="231"/>
      <c r="AA84" s="229"/>
      <c r="AB84" s="295"/>
      <c r="AC84" s="295"/>
      <c r="AD84" s="229"/>
      <c r="AE84" s="295"/>
      <c r="AF84" s="295"/>
      <c r="AG84" s="229"/>
      <c r="AH84" s="295"/>
      <c r="AI84" s="295"/>
      <c r="AJ84" s="229"/>
      <c r="AK84" s="295"/>
      <c r="AL84" s="295"/>
      <c r="AM84" s="229"/>
      <c r="AN84" s="295"/>
      <c r="AO84" s="295"/>
      <c r="AP84" s="243"/>
      <c r="AQ84" s="295"/>
      <c r="AR84" s="290"/>
      <c r="AS84" s="243"/>
      <c r="AT84" s="295"/>
      <c r="AU84" s="290"/>
      <c r="AV84" s="229"/>
      <c r="AW84" s="230"/>
      <c r="AX84" s="231"/>
      <c r="AY84" s="229"/>
      <c r="AZ84" s="230"/>
      <c r="BA84" s="231"/>
      <c r="BB84" s="229"/>
      <c r="BC84" s="230"/>
      <c r="BD84" s="231"/>
      <c r="BE84" s="229"/>
      <c r="BF84" s="295"/>
      <c r="BG84" s="295"/>
      <c r="BH84" s="229"/>
      <c r="BI84" s="295"/>
      <c r="BJ84" s="295"/>
      <c r="BK84" s="243"/>
      <c r="BL84" s="295"/>
      <c r="BM84" s="429"/>
      <c r="BN84" s="243"/>
      <c r="BO84" s="295"/>
      <c r="BP84" s="429"/>
      <c r="BQ84" s="229"/>
      <c r="BR84" s="295"/>
      <c r="BS84" s="295"/>
      <c r="BT84" s="243"/>
      <c r="BU84" s="295"/>
      <c r="BV84" s="290"/>
      <c r="BW84" s="243"/>
      <c r="BX84" s="295"/>
      <c r="BY84" s="290"/>
      <c r="BZ84" s="229"/>
      <c r="CA84" s="230"/>
      <c r="CB84" s="231"/>
      <c r="CC84" s="229"/>
      <c r="CD84" s="230"/>
      <c r="CE84" s="231"/>
      <c r="CF84" s="331"/>
      <c r="CG84" s="230"/>
      <c r="CH84" s="354"/>
      <c r="CI84" s="229"/>
      <c r="CJ84" s="230"/>
      <c r="CK84" s="354"/>
      <c r="CL84" s="243"/>
      <c r="CM84" s="230"/>
      <c r="CN84" s="354"/>
      <c r="CO84" s="243"/>
      <c r="CP84" s="295"/>
      <c r="CQ84" s="429"/>
      <c r="CR84" s="331"/>
      <c r="CS84" s="332"/>
      <c r="CT84" s="333"/>
      <c r="CU84" s="229"/>
      <c r="CV84" s="230"/>
      <c r="CW84" s="231"/>
      <c r="CX84" s="331"/>
      <c r="CY84" s="332"/>
      <c r="CZ84" s="333"/>
      <c r="DA84" s="331"/>
      <c r="DB84" s="332"/>
      <c r="DC84" s="333"/>
      <c r="DD84" s="331"/>
      <c r="DE84" s="332"/>
      <c r="DF84" s="333"/>
      <c r="DG84" s="331"/>
      <c r="DH84" s="332"/>
      <c r="DI84" s="333"/>
      <c r="DJ84" s="229"/>
      <c r="DK84" s="230" t="s">
        <v>184</v>
      </c>
      <c r="DL84" s="231">
        <v>2</v>
      </c>
      <c r="DM84" s="229"/>
      <c r="DN84" s="230"/>
      <c r="DO84" s="231"/>
      <c r="DP84" s="331"/>
      <c r="DQ84" s="332"/>
      <c r="DR84" s="333"/>
      <c r="DS84" s="331"/>
      <c r="DT84" s="332"/>
      <c r="DU84" s="333"/>
      <c r="DV84" s="331"/>
      <c r="DW84" s="332"/>
      <c r="DX84" s="333"/>
      <c r="DY84" s="331"/>
      <c r="DZ84" s="332"/>
      <c r="EA84" s="333"/>
      <c r="EB84" s="331"/>
      <c r="EC84" s="332"/>
      <c r="ED84" s="333"/>
      <c r="EE84" s="331"/>
      <c r="EF84" s="332"/>
      <c r="EG84" s="333"/>
      <c r="EH84" s="229"/>
      <c r="EI84" s="230"/>
      <c r="EJ84" s="231"/>
      <c r="EK84" s="229"/>
      <c r="EL84" s="230"/>
      <c r="EM84" s="231"/>
      <c r="EN84" s="244"/>
      <c r="EO84" s="269" t="str">
        <f t="shared" si="279"/>
        <v/>
      </c>
      <c r="EP84" s="444" t="s">
        <v>1247</v>
      </c>
      <c r="EQ84" s="360">
        <f t="shared" si="435"/>
        <v>10</v>
      </c>
      <c r="ER84" s="360">
        <f t="shared" si="436"/>
        <v>7</v>
      </c>
      <c r="ES84" s="360">
        <f t="shared" si="437"/>
        <v>64</v>
      </c>
      <c r="ET84" s="360" t="str">
        <f t="shared" si="438"/>
        <v/>
      </c>
      <c r="EU84" s="360" t="str">
        <f t="shared" si="439"/>
        <v/>
      </c>
      <c r="EV84" s="360" t="str">
        <f t="shared" si="440"/>
        <v/>
      </c>
      <c r="EW84" s="360" t="str">
        <f t="shared" si="441"/>
        <v/>
      </c>
      <c r="EX84" s="360" t="str">
        <f t="shared" si="442"/>
        <v/>
      </c>
      <c r="EY84" s="360" t="str">
        <f t="shared" si="443"/>
        <v/>
      </c>
      <c r="EZ84" s="360" t="str">
        <f t="shared" si="444"/>
        <v/>
      </c>
      <c r="FA84" s="360" t="str">
        <f t="shared" si="445"/>
        <v/>
      </c>
      <c r="FB84" s="360" t="str">
        <f t="shared" si="446"/>
        <v/>
      </c>
      <c r="FC84" s="360" t="str">
        <f t="shared" si="447"/>
        <v/>
      </c>
      <c r="FD84" s="360" t="str">
        <f t="shared" si="448"/>
        <v/>
      </c>
      <c r="FE84" s="360" t="str">
        <f t="shared" si="449"/>
        <v/>
      </c>
      <c r="FF84" s="360" t="str">
        <f t="shared" si="450"/>
        <v/>
      </c>
      <c r="FG84" s="360" t="str">
        <f t="shared" si="451"/>
        <v/>
      </c>
      <c r="FH84" s="360" t="str">
        <f t="shared" si="452"/>
        <v/>
      </c>
      <c r="FI84" s="360" t="str">
        <f t="shared" si="453"/>
        <v/>
      </c>
      <c r="FJ84" s="360" t="str">
        <f t="shared" si="454"/>
        <v/>
      </c>
      <c r="FK84" s="360" t="str">
        <f t="shared" si="455"/>
        <v/>
      </c>
      <c r="FL84" s="360" t="str">
        <f t="shared" si="456"/>
        <v/>
      </c>
      <c r="FM84" s="360" t="str">
        <f t="shared" si="457"/>
        <v/>
      </c>
      <c r="FN84" s="360" t="str">
        <f t="shared" si="458"/>
        <v/>
      </c>
      <c r="FO84" s="360" t="str">
        <f t="shared" si="459"/>
        <v/>
      </c>
      <c r="FP84" s="360" t="str">
        <f t="shared" si="460"/>
        <v/>
      </c>
      <c r="FQ84" s="360" t="str">
        <f t="shared" si="461"/>
        <v/>
      </c>
      <c r="FR84" s="360" t="str">
        <f t="shared" si="462"/>
        <v/>
      </c>
      <c r="FS84" s="360" t="str">
        <f t="shared" si="463"/>
        <v/>
      </c>
      <c r="FT84" s="360" t="str">
        <f t="shared" si="280"/>
        <v/>
      </c>
      <c r="FU84" s="360" t="str">
        <f t="shared" si="464"/>
        <v/>
      </c>
      <c r="FV84" s="360" t="str">
        <f t="shared" si="465"/>
        <v/>
      </c>
      <c r="FW84" s="360" t="str">
        <f t="shared" si="466"/>
        <v/>
      </c>
      <c r="FX84" s="360" t="str">
        <f t="shared" si="467"/>
        <v/>
      </c>
      <c r="FY84" s="360" t="str">
        <f t="shared" si="468"/>
        <v/>
      </c>
      <c r="FZ84" s="360" t="str">
        <f t="shared" si="469"/>
        <v/>
      </c>
      <c r="GA84" s="360" t="str">
        <f t="shared" si="470"/>
        <v/>
      </c>
      <c r="GB84" s="360" t="str">
        <f t="shared" si="471"/>
        <v/>
      </c>
      <c r="GC84" s="360" t="str">
        <f t="shared" si="472"/>
        <v/>
      </c>
      <c r="GD84" s="360" t="str">
        <f t="shared" si="473"/>
        <v/>
      </c>
      <c r="GE84" s="360" t="str">
        <f t="shared" si="474"/>
        <v/>
      </c>
      <c r="GF84" s="360" t="str">
        <f t="shared" si="475"/>
        <v/>
      </c>
      <c r="GG84" s="360" t="str">
        <f t="shared" si="476"/>
        <v/>
      </c>
      <c r="GH84" s="360" t="str">
        <f t="shared" si="477"/>
        <v/>
      </c>
      <c r="GI84" s="360" t="str">
        <f t="shared" si="478"/>
        <v/>
      </c>
      <c r="GJ84" s="360" t="str">
        <f t="shared" si="479"/>
        <v/>
      </c>
      <c r="GK84" s="444" t="s">
        <v>1247</v>
      </c>
      <c r="GL84" s="361" t="str">
        <f t="shared" si="281"/>
        <v>period1</v>
      </c>
      <c r="GM84" s="361" t="str">
        <f t="shared" si="282"/>
        <v>period1</v>
      </c>
      <c r="GN84" s="361" t="str">
        <f t="shared" si="283"/>
        <v>period1</v>
      </c>
      <c r="GO84" s="361" t="str">
        <f t="shared" si="284"/>
        <v>-</v>
      </c>
      <c r="GP84" s="361" t="str">
        <f t="shared" si="285"/>
        <v>-</v>
      </c>
      <c r="GQ84" s="361" t="str">
        <f t="shared" si="286"/>
        <v>-</v>
      </c>
      <c r="GR84" s="361" t="str">
        <f t="shared" si="287"/>
        <v>-</v>
      </c>
      <c r="GS84" s="361" t="str">
        <f t="shared" si="288"/>
        <v>-</v>
      </c>
      <c r="GT84" s="361" t="str">
        <f t="shared" si="289"/>
        <v>-</v>
      </c>
      <c r="GU84" s="361" t="str">
        <f t="shared" si="290"/>
        <v>-</v>
      </c>
      <c r="GV84" s="361" t="str">
        <f t="shared" si="291"/>
        <v>-</v>
      </c>
      <c r="GW84" s="361" t="str">
        <f t="shared" si="292"/>
        <v>-</v>
      </c>
      <c r="GX84" s="361" t="str">
        <f t="shared" si="293"/>
        <v>-</v>
      </c>
      <c r="GY84" s="361" t="str">
        <f t="shared" si="294"/>
        <v>-</v>
      </c>
      <c r="GZ84" s="361" t="str">
        <f t="shared" si="295"/>
        <v>-</v>
      </c>
      <c r="HA84" s="361" t="str">
        <f t="shared" si="296"/>
        <v>-</v>
      </c>
      <c r="HB84" s="361" t="str">
        <f t="shared" si="297"/>
        <v>-</v>
      </c>
      <c r="HC84" s="361" t="str">
        <f t="shared" si="298"/>
        <v>-</v>
      </c>
      <c r="HD84" s="361" t="str">
        <f t="shared" si="299"/>
        <v>-</v>
      </c>
      <c r="HE84" s="361" t="str">
        <f t="shared" si="300"/>
        <v>-</v>
      </c>
      <c r="HF84" s="361" t="str">
        <f t="shared" si="301"/>
        <v>-</v>
      </c>
      <c r="HG84" s="361" t="str">
        <f t="shared" si="302"/>
        <v>-</v>
      </c>
      <c r="HH84" s="361" t="str">
        <f t="shared" si="303"/>
        <v>-</v>
      </c>
      <c r="HI84" s="361" t="str">
        <f t="shared" si="304"/>
        <v>-</v>
      </c>
      <c r="HJ84" s="361" t="str">
        <f t="shared" si="305"/>
        <v>-</v>
      </c>
      <c r="HK84" s="361" t="str">
        <f t="shared" si="306"/>
        <v>-</v>
      </c>
      <c r="HL84" s="361" t="str">
        <f t="shared" si="307"/>
        <v>-</v>
      </c>
      <c r="HM84" s="361" t="str">
        <f t="shared" si="308"/>
        <v>-</v>
      </c>
      <c r="HN84" s="361" t="str">
        <f t="shared" si="309"/>
        <v>-</v>
      </c>
      <c r="HO84" s="361" t="str">
        <f t="shared" si="310"/>
        <v>-</v>
      </c>
      <c r="HP84" s="361" t="str">
        <f t="shared" si="311"/>
        <v>-</v>
      </c>
      <c r="HQ84" s="361" t="str">
        <f t="shared" si="312"/>
        <v>-</v>
      </c>
      <c r="HR84" s="361" t="str">
        <f t="shared" si="313"/>
        <v>-</v>
      </c>
      <c r="HS84" s="361" t="str">
        <f t="shared" si="314"/>
        <v>-</v>
      </c>
      <c r="HT84" s="361" t="str">
        <f t="shared" si="315"/>
        <v>-</v>
      </c>
      <c r="HU84" s="361" t="str">
        <f t="shared" si="316"/>
        <v>-</v>
      </c>
      <c r="HV84" s="361" t="str">
        <f t="shared" si="317"/>
        <v>-</v>
      </c>
      <c r="HW84" s="361" t="str">
        <f t="shared" si="318"/>
        <v>-</v>
      </c>
      <c r="HX84" s="361" t="str">
        <f t="shared" si="319"/>
        <v>-</v>
      </c>
      <c r="HY84" s="361" t="str">
        <f t="shared" si="320"/>
        <v>-</v>
      </c>
      <c r="HZ84" s="361" t="str">
        <f t="shared" si="321"/>
        <v>-</v>
      </c>
      <c r="IA84" s="361" t="str">
        <f t="shared" si="322"/>
        <v>-</v>
      </c>
      <c r="IB84" s="361" t="str">
        <f t="shared" si="323"/>
        <v>-</v>
      </c>
      <c r="IC84" s="361" t="str">
        <f t="shared" si="324"/>
        <v>-</v>
      </c>
      <c r="ID84" s="361" t="str">
        <f t="shared" si="325"/>
        <v>-</v>
      </c>
      <c r="IE84" s="361" t="str">
        <f t="shared" si="326"/>
        <v>-</v>
      </c>
      <c r="IF84" s="444" t="s">
        <v>1247</v>
      </c>
      <c r="IG84" s="56">
        <f t="shared" si="480"/>
        <v>2</v>
      </c>
      <c r="IH84" s="56">
        <f t="shared" si="481"/>
        <v>160</v>
      </c>
      <c r="II84" s="56">
        <f t="shared" si="482"/>
        <v>365</v>
      </c>
      <c r="IJ84" s="56" t="str">
        <f t="shared" si="483"/>
        <v>-</v>
      </c>
      <c r="IK84" s="56" t="str">
        <f t="shared" si="327"/>
        <v>-</v>
      </c>
      <c r="IL84" s="56" t="str">
        <f t="shared" si="328"/>
        <v>-</v>
      </c>
      <c r="IM84" s="56" t="str">
        <f t="shared" si="329"/>
        <v>-</v>
      </c>
      <c r="IN84" s="56" t="str">
        <f t="shared" si="330"/>
        <v>-</v>
      </c>
      <c r="IO84" s="56" t="str">
        <f t="shared" si="331"/>
        <v>-</v>
      </c>
      <c r="IP84" s="56" t="str">
        <f t="shared" si="332"/>
        <v>-</v>
      </c>
      <c r="IQ84" s="56" t="str">
        <f t="shared" si="333"/>
        <v>-</v>
      </c>
      <c r="IR84" s="56" t="str">
        <f t="shared" si="334"/>
        <v>-</v>
      </c>
      <c r="IS84" s="56" t="str">
        <f t="shared" si="335"/>
        <v>-</v>
      </c>
      <c r="IT84" s="56" t="str">
        <f t="shared" si="336"/>
        <v>-</v>
      </c>
      <c r="IU84" s="56" t="str">
        <f t="shared" si="337"/>
        <v>-</v>
      </c>
      <c r="IV84" s="56" t="str">
        <f t="shared" si="338"/>
        <v>-</v>
      </c>
      <c r="IW84" s="56" t="str">
        <f t="shared" si="339"/>
        <v>-</v>
      </c>
      <c r="IX84" s="56" t="str">
        <f t="shared" si="340"/>
        <v>-</v>
      </c>
      <c r="IY84" s="56" t="str">
        <f t="shared" si="341"/>
        <v>-</v>
      </c>
      <c r="IZ84" s="56" t="str">
        <f t="shared" si="342"/>
        <v>-</v>
      </c>
      <c r="JA84" s="56" t="str">
        <f t="shared" si="343"/>
        <v>-</v>
      </c>
      <c r="JB84" s="56" t="str">
        <f t="shared" si="344"/>
        <v>-</v>
      </c>
      <c r="JC84" s="56" t="str">
        <f t="shared" si="345"/>
        <v>-</v>
      </c>
      <c r="JD84" s="56" t="str">
        <f t="shared" si="346"/>
        <v>-</v>
      </c>
      <c r="JE84" s="56" t="str">
        <f t="shared" si="347"/>
        <v>-</v>
      </c>
      <c r="JF84" s="56" t="str">
        <f t="shared" si="348"/>
        <v>-</v>
      </c>
      <c r="JG84" s="56" t="str">
        <f t="shared" si="349"/>
        <v>-</v>
      </c>
      <c r="JH84" s="56" t="str">
        <f t="shared" si="350"/>
        <v>-</v>
      </c>
      <c r="JI84" s="56" t="str">
        <f t="shared" si="351"/>
        <v>-</v>
      </c>
      <c r="JJ84" s="56" t="str">
        <f t="shared" si="352"/>
        <v>-</v>
      </c>
      <c r="JK84" s="56" t="str">
        <f t="shared" si="353"/>
        <v>-</v>
      </c>
      <c r="JL84" s="56" t="str">
        <f t="shared" si="354"/>
        <v>-</v>
      </c>
      <c r="JM84" s="56" t="str">
        <f t="shared" si="355"/>
        <v>-</v>
      </c>
      <c r="JN84" s="56" t="str">
        <f t="shared" si="356"/>
        <v>-</v>
      </c>
      <c r="JO84" s="56" t="str">
        <f t="shared" si="357"/>
        <v>-</v>
      </c>
      <c r="JP84" s="56" t="str">
        <f t="shared" si="358"/>
        <v>-</v>
      </c>
      <c r="JQ84" s="56" t="str">
        <f t="shared" si="359"/>
        <v>-</v>
      </c>
      <c r="JR84" s="56" t="str">
        <f t="shared" si="360"/>
        <v>-</v>
      </c>
      <c r="JS84" s="56" t="str">
        <f t="shared" si="361"/>
        <v>-</v>
      </c>
      <c r="JT84" s="56" t="str">
        <f t="shared" si="362"/>
        <v>-</v>
      </c>
      <c r="JU84" s="56" t="str">
        <f t="shared" si="363"/>
        <v>-</v>
      </c>
      <c r="JV84" s="56" t="str">
        <f t="shared" si="364"/>
        <v>-</v>
      </c>
      <c r="JW84" s="56" t="str">
        <f t="shared" si="365"/>
        <v>-</v>
      </c>
      <c r="JX84" s="56" t="str">
        <f t="shared" si="366"/>
        <v>-</v>
      </c>
      <c r="JY84" s="56" t="str">
        <f t="shared" si="367"/>
        <v>-</v>
      </c>
      <c r="JZ84" s="56" t="str">
        <f t="shared" si="368"/>
        <v>-</v>
      </c>
      <c r="KA84" s="444" t="s">
        <v>1247</v>
      </c>
      <c r="KB84" s="360">
        <f>IF(ISNUMBER(INDEX($EQ$15:$GK$521,$B84,EO$11)),MAX(KB$14:KB83)+1,0)</f>
        <v>0</v>
      </c>
      <c r="KC84" s="360" t="str">
        <f t="shared" si="484"/>
        <v/>
      </c>
      <c r="KD84" s="373" t="s">
        <v>2</v>
      </c>
      <c r="KE84" s="391" t="str">
        <f t="shared" si="369"/>
        <v/>
      </c>
      <c r="KF84" s="302" t="str">
        <f t="shared" si="370"/>
        <v/>
      </c>
      <c r="KG84" s="69"/>
      <c r="KH84" s="391" t="str">
        <f t="shared" si="371"/>
        <v/>
      </c>
      <c r="KI84" s="302" t="str">
        <f t="shared" si="372"/>
        <v/>
      </c>
      <c r="KJ84" s="69"/>
      <c r="KK84" s="391" t="str">
        <f t="shared" si="373"/>
        <v/>
      </c>
      <c r="KL84" s="302" t="str">
        <f t="shared" si="374"/>
        <v/>
      </c>
      <c r="KM84" s="69"/>
      <c r="KN84" s="391" t="str">
        <f t="shared" si="375"/>
        <v/>
      </c>
      <c r="KO84" s="302" t="str">
        <f t="shared" si="376"/>
        <v/>
      </c>
      <c r="KP84" s="69"/>
      <c r="KQ84" s="391" t="str">
        <f t="shared" si="377"/>
        <v/>
      </c>
      <c r="KR84" s="302" t="str">
        <f t="shared" si="378"/>
        <v/>
      </c>
      <c r="KS84" s="69"/>
      <c r="KT84" s="391" t="str">
        <f t="shared" si="379"/>
        <v/>
      </c>
      <c r="KU84" s="302" t="str">
        <f t="shared" si="380"/>
        <v/>
      </c>
      <c r="KV84" s="69"/>
      <c r="KW84" s="391" t="str">
        <f t="shared" si="381"/>
        <v/>
      </c>
      <c r="KX84" s="302" t="str">
        <f t="shared" si="382"/>
        <v/>
      </c>
      <c r="KY84" s="69"/>
      <c r="KZ84" s="283" t="str">
        <f t="shared" si="383"/>
        <v/>
      </c>
      <c r="LA84" s="26"/>
      <c r="LB84" s="241"/>
      <c r="LC84" s="306"/>
      <c r="LD84" s="241"/>
      <c r="LE84" s="241"/>
      <c r="LF84" s="241"/>
      <c r="LG84" s="241"/>
      <c r="LH84" s="241"/>
      <c r="LI84" s="241"/>
      <c r="LJ84" s="241"/>
      <c r="LK84" s="241"/>
      <c r="LL84" s="241"/>
      <c r="LM84" s="241"/>
      <c r="LN84" s="63"/>
      <c r="LO84" s="251">
        <f t="shared" si="384"/>
        <v>0</v>
      </c>
      <c r="LP84" s="251">
        <f t="shared" si="385"/>
        <v>0</v>
      </c>
      <c r="LQ84" s="251">
        <f t="shared" si="386"/>
        <v>0</v>
      </c>
      <c r="LR84" s="251">
        <f t="shared" si="387"/>
        <v>0</v>
      </c>
      <c r="LS84" s="251">
        <f t="shared" si="388"/>
        <v>0</v>
      </c>
      <c r="LT84" s="251">
        <f t="shared" si="389"/>
        <v>0</v>
      </c>
      <c r="LU84" s="251">
        <f t="shared" si="390"/>
        <v>0</v>
      </c>
      <c r="LV84" s="251">
        <f t="shared" si="391"/>
        <v>0</v>
      </c>
      <c r="LW84" s="251">
        <f t="shared" si="392"/>
        <v>0</v>
      </c>
      <c r="LX84" s="251">
        <f t="shared" si="393"/>
        <v>0</v>
      </c>
      <c r="LY84" s="251">
        <f t="shared" si="394"/>
        <v>0</v>
      </c>
      <c r="LZ84" s="251">
        <f t="shared" si="395"/>
        <v>0</v>
      </c>
      <c r="MA84" s="63">
        <f t="shared" si="396"/>
        <v>2</v>
      </c>
      <c r="MB84" s="63">
        <f t="shared" si="397"/>
        <v>0</v>
      </c>
      <c r="MC84" s="63">
        <f t="shared" si="486"/>
        <v>70</v>
      </c>
      <c r="MD84" s="63">
        <f t="shared" si="485"/>
        <v>39</v>
      </c>
      <c r="ME84" s="63" t="str">
        <f t="shared" si="398"/>
        <v>maw_highK</v>
      </c>
      <c r="MF84" s="315">
        <f t="shared" si="399"/>
        <v>291</v>
      </c>
      <c r="MG84" s="315">
        <f>IF(ISNUMBER(MATCH(EO84,$ME$15:$ME$520,0)),0,MAX(MG$14:MG83)+1)</f>
        <v>0</v>
      </c>
      <c r="MH84" s="315" t="str">
        <f t="shared" si="400"/>
        <v/>
      </c>
      <c r="MI84" s="368" t="str">
        <f t="shared" si="401"/>
        <v/>
      </c>
      <c r="MJ84" s="67"/>
      <c r="MK84" s="243" t="str">
        <f t="shared" si="402"/>
        <v/>
      </c>
      <c r="ML84" s="457" t="s">
        <v>635</v>
      </c>
      <c r="MM84" s="316"/>
      <c r="MN84" s="26" t="str">
        <f>IF(IF(ISNUMBER(SEARCH("flopy",MP84))=TRUE,1,0)=1,MAX(MN$15:MN83)+1,"")</f>
        <v/>
      </c>
      <c r="MO84" s="238"/>
      <c r="MP84" s="411"/>
      <c r="MQ84" s="26">
        <f>IF(IF(ISNUMBER(SEARCH("flopy",MS84))=TRUE,1,0)=1,MAX(MQ$15:MQ83)+1,"")</f>
        <v>66</v>
      </c>
      <c r="MR84" s="238"/>
      <c r="MS84" s="411" t="s">
        <v>1015</v>
      </c>
      <c r="MT84" s="59"/>
      <c r="MU84" s="26" t="str">
        <f>IF(IF(ISNUMBER(SEARCH("flopy",MW84))=TRUE,1,0)=1,MAX(MU$15:MU83)+1,"")</f>
        <v/>
      </c>
      <c r="MV84" s="238"/>
      <c r="MW84" s="59"/>
      <c r="MX84" s="59"/>
      <c r="MY84" s="59"/>
      <c r="MZ84" s="59"/>
      <c r="NA84" s="59"/>
      <c r="NB84" s="26" t="s">
        <v>2</v>
      </c>
      <c r="NC84" s="59"/>
      <c r="ND84" s="59"/>
      <c r="NE84" s="59"/>
      <c r="NF84" s="59"/>
      <c r="NG84" s="59"/>
      <c r="NH84" s="59"/>
      <c r="NI84" s="59"/>
      <c r="NJ84" s="59"/>
      <c r="NK84" s="26" t="s">
        <v>2</v>
      </c>
      <c r="NL84" s="453" t="s">
        <v>193</v>
      </c>
      <c r="NM84" s="307" t="s">
        <v>2</v>
      </c>
      <c r="NN84" s="59"/>
      <c r="NO84" s="203"/>
      <c r="NP84" s="203"/>
      <c r="NQ84" s="203"/>
      <c r="NR84" s="18"/>
      <c r="NS84" s="18"/>
      <c r="NT84" s="18"/>
      <c r="NU84" s="18"/>
      <c r="NV84" s="18"/>
      <c r="NW84" s="18"/>
      <c r="NX84" s="18"/>
      <c r="NY84" s="18"/>
      <c r="NZ84" s="18"/>
      <c r="OA84" s="18"/>
      <c r="OB84" s="18"/>
      <c r="OC84" s="18"/>
      <c r="OD84" s="81"/>
      <c r="OE84" s="163"/>
      <c r="OF84" s="90"/>
      <c r="OG84" s="90"/>
      <c r="OH84" s="90"/>
      <c r="OI84" s="90"/>
      <c r="OJ84" s="171"/>
      <c r="OK84" s="163"/>
      <c r="OL84" s="117"/>
      <c r="OM84" s="163"/>
      <c r="ON84" s="117"/>
      <c r="OO84" s="90"/>
      <c r="OP84" s="90"/>
      <c r="OQ84" s="117"/>
      <c r="OR84" s="90"/>
      <c r="OS84" s="90"/>
      <c r="OT84" s="90"/>
      <c r="OU84" s="143" t="str">
        <f t="shared" si="272"/>
        <v/>
      </c>
      <c r="OV84" s="143" t="str">
        <f t="shared" si="275"/>
        <v/>
      </c>
      <c r="OW84" s="143" t="str">
        <f t="shared" si="276"/>
        <v/>
      </c>
      <c r="OX84" s="143" t="str">
        <f t="shared" si="277"/>
        <v/>
      </c>
      <c r="OY84" s="81"/>
      <c r="OZ84" s="59"/>
      <c r="PA84" s="251" t="str">
        <f t="shared" si="403"/>
        <v/>
      </c>
      <c r="PB84" s="251" t="str">
        <f t="shared" si="404"/>
        <v/>
      </c>
      <c r="PC84" s="251" t="str">
        <f t="shared" si="405"/>
        <v/>
      </c>
      <c r="PD84" s="251" t="str">
        <f t="shared" si="406"/>
        <v/>
      </c>
      <c r="PE84" s="251" t="str">
        <f t="shared" si="407"/>
        <v/>
      </c>
      <c r="PF84" s="251" t="str">
        <f t="shared" si="408"/>
        <v/>
      </c>
      <c r="PG84" s="251" t="str">
        <f t="shared" si="409"/>
        <v/>
      </c>
      <c r="PH84" s="251" t="str">
        <f t="shared" si="410"/>
        <v/>
      </c>
      <c r="PI84" s="251" t="str">
        <f t="shared" si="411"/>
        <v/>
      </c>
      <c r="PJ84" s="251" t="str">
        <f t="shared" si="412"/>
        <v/>
      </c>
      <c r="PK84" s="251" t="str">
        <f t="shared" si="413"/>
        <v/>
      </c>
      <c r="PL84" s="251" t="str">
        <f t="shared" si="414"/>
        <v/>
      </c>
      <c r="PM84" s="251" t="str">
        <f t="shared" si="415"/>
        <v/>
      </c>
      <c r="PN84" s="251" t="str">
        <f t="shared" si="416"/>
        <v/>
      </c>
      <c r="PO84" s="251" t="str">
        <f t="shared" si="417"/>
        <v/>
      </c>
      <c r="PP84" s="251" t="str">
        <f t="shared" si="418"/>
        <v/>
      </c>
      <c r="PQ84" s="251" t="str">
        <f t="shared" si="419"/>
        <v/>
      </c>
      <c r="PR84" s="251" t="str">
        <f t="shared" si="420"/>
        <v/>
      </c>
      <c r="PS84" s="251" t="str">
        <f t="shared" si="421"/>
        <v/>
      </c>
      <c r="PT84" s="251" t="str">
        <f t="shared" si="422"/>
        <v/>
      </c>
      <c r="PU84" s="251" t="str">
        <f t="shared" si="423"/>
        <v/>
      </c>
      <c r="PV84" s="251" t="str">
        <f t="shared" si="424"/>
        <v/>
      </c>
      <c r="PW84" s="251" t="str">
        <f t="shared" si="425"/>
        <v/>
      </c>
      <c r="PX84" s="251" t="str">
        <f t="shared" si="426"/>
        <v/>
      </c>
      <c r="PY84" s="251" t="str">
        <f t="shared" si="427"/>
        <v/>
      </c>
      <c r="PZ84" s="251" t="str">
        <f t="shared" si="428"/>
        <v/>
      </c>
      <c r="QA84" s="251" t="str">
        <f t="shared" si="429"/>
        <v/>
      </c>
      <c r="QB84" s="251" t="str">
        <f t="shared" si="430"/>
        <v/>
      </c>
      <c r="QC84" s="251" t="str">
        <f t="shared" si="431"/>
        <v>maw_highK</v>
      </c>
      <c r="QD84" s="251" t="str">
        <f t="shared" si="432"/>
        <v/>
      </c>
      <c r="QE84" s="251" t="str">
        <f t="shared" si="433"/>
        <v/>
      </c>
      <c r="QF84" s="63">
        <f t="shared" si="434"/>
        <v>0</v>
      </c>
      <c r="QG84" s="26" t="s">
        <v>2</v>
      </c>
      <c r="QH84" s="59"/>
      <c r="QI84" s="59"/>
      <c r="QJ84" s="59"/>
      <c r="QK84" s="59"/>
      <c r="QL84" s="59"/>
      <c r="QM84" s="59"/>
      <c r="QN84" s="59"/>
    </row>
    <row r="85" spans="1:456" ht="6" customHeight="1" x14ac:dyDescent="0.25">
      <c r="A85" s="68"/>
      <c r="B85" s="447">
        <f t="shared" si="278"/>
        <v>71</v>
      </c>
      <c r="C85" s="73" t="s">
        <v>45</v>
      </c>
      <c r="D85" s="339" t="s">
        <v>402</v>
      </c>
      <c r="E85" s="59"/>
      <c r="F85" s="229"/>
      <c r="G85" s="295" t="s">
        <v>108</v>
      </c>
      <c r="H85" s="295" t="s">
        <v>2</v>
      </c>
      <c r="I85" s="229"/>
      <c r="J85" s="295"/>
      <c r="K85" s="295"/>
      <c r="L85" s="229"/>
      <c r="M85" s="295"/>
      <c r="N85" s="295"/>
      <c r="O85" s="229"/>
      <c r="P85" s="295"/>
      <c r="Q85" s="295"/>
      <c r="R85" s="229"/>
      <c r="S85" s="230"/>
      <c r="T85" s="231"/>
      <c r="U85" s="229"/>
      <c r="V85" s="230"/>
      <c r="W85" s="231"/>
      <c r="X85" s="229"/>
      <c r="Y85" s="230"/>
      <c r="Z85" s="231"/>
      <c r="AA85" s="229"/>
      <c r="AB85" s="295"/>
      <c r="AC85" s="295"/>
      <c r="AD85" s="229"/>
      <c r="AE85" s="295"/>
      <c r="AF85" s="295"/>
      <c r="AG85" s="229"/>
      <c r="AH85" s="295"/>
      <c r="AI85" s="295"/>
      <c r="AJ85" s="229"/>
      <c r="AK85" s="295"/>
      <c r="AL85" s="295"/>
      <c r="AM85" s="229"/>
      <c r="AN85" s="295"/>
      <c r="AO85" s="295"/>
      <c r="AP85" s="243"/>
      <c r="AQ85" s="295"/>
      <c r="AR85" s="290"/>
      <c r="AS85" s="243"/>
      <c r="AT85" s="295"/>
      <c r="AU85" s="290"/>
      <c r="AV85" s="229"/>
      <c r="AW85" s="230"/>
      <c r="AX85" s="231"/>
      <c r="AY85" s="229"/>
      <c r="AZ85" s="230"/>
      <c r="BA85" s="231"/>
      <c r="BB85" s="229"/>
      <c r="BC85" s="230"/>
      <c r="BD85" s="231"/>
      <c r="BE85" s="229"/>
      <c r="BF85" s="295"/>
      <c r="BG85" s="295"/>
      <c r="BH85" s="229"/>
      <c r="BI85" s="295"/>
      <c r="BJ85" s="295"/>
      <c r="BK85" s="243"/>
      <c r="BL85" s="295"/>
      <c r="BM85" s="429"/>
      <c r="BN85" s="243"/>
      <c r="BO85" s="295"/>
      <c r="BP85" s="429"/>
      <c r="BQ85" s="229"/>
      <c r="BR85" s="295"/>
      <c r="BS85" s="295"/>
      <c r="BT85" s="243"/>
      <c r="BU85" s="295"/>
      <c r="BV85" s="290"/>
      <c r="BW85" s="243"/>
      <c r="BX85" s="295"/>
      <c r="BY85" s="290"/>
      <c r="BZ85" s="229"/>
      <c r="CA85" s="230"/>
      <c r="CB85" s="231"/>
      <c r="CC85" s="229"/>
      <c r="CD85" s="230"/>
      <c r="CE85" s="231"/>
      <c r="CF85" s="331"/>
      <c r="CG85" s="230"/>
      <c r="CH85" s="354"/>
      <c r="CI85" s="229"/>
      <c r="CJ85" s="230"/>
      <c r="CK85" s="354"/>
      <c r="CL85" s="243"/>
      <c r="CM85" s="230"/>
      <c r="CN85" s="354"/>
      <c r="CO85" s="243"/>
      <c r="CP85" s="295"/>
      <c r="CQ85" s="429"/>
      <c r="CR85" s="331"/>
      <c r="CS85" s="332"/>
      <c r="CT85" s="333"/>
      <c r="CU85" s="229"/>
      <c r="CV85" s="230"/>
      <c r="CW85" s="231"/>
      <c r="CX85" s="331"/>
      <c r="CY85" s="332"/>
      <c r="CZ85" s="333"/>
      <c r="DA85" s="331"/>
      <c r="DB85" s="332"/>
      <c r="DC85" s="333"/>
      <c r="DD85" s="331"/>
      <c r="DE85" s="332"/>
      <c r="DF85" s="333"/>
      <c r="DG85" s="331"/>
      <c r="DH85" s="332"/>
      <c r="DI85" s="333"/>
      <c r="DJ85" s="229"/>
      <c r="DK85" s="230" t="s">
        <v>88</v>
      </c>
      <c r="DL85" s="231">
        <v>3</v>
      </c>
      <c r="DM85" s="229"/>
      <c r="DN85" s="230"/>
      <c r="DO85" s="231"/>
      <c r="DP85" s="331"/>
      <c r="DQ85" s="332"/>
      <c r="DR85" s="333"/>
      <c r="DS85" s="331"/>
      <c r="DT85" s="332"/>
      <c r="DU85" s="333"/>
      <c r="DV85" s="331"/>
      <c r="DW85" s="332"/>
      <c r="DX85" s="333"/>
      <c r="DY85" s="331"/>
      <c r="DZ85" s="332"/>
      <c r="EA85" s="333"/>
      <c r="EB85" s="331"/>
      <c r="EC85" s="332"/>
      <c r="ED85" s="333"/>
      <c r="EE85" s="331"/>
      <c r="EF85" s="332"/>
      <c r="EG85" s="333"/>
      <c r="EH85" s="229"/>
      <c r="EI85" s="230"/>
      <c r="EJ85" s="231"/>
      <c r="EK85" s="229"/>
      <c r="EL85" s="230"/>
      <c r="EM85" s="231"/>
      <c r="EN85" s="244"/>
      <c r="EO85" s="269" t="str">
        <f t="shared" si="279"/>
        <v/>
      </c>
      <c r="EP85" s="444" t="s">
        <v>1247</v>
      </c>
      <c r="EQ85" s="360">
        <f t="shared" si="435"/>
        <v>11</v>
      </c>
      <c r="ER85" s="360">
        <f t="shared" si="436"/>
        <v>8</v>
      </c>
      <c r="ES85" s="360" t="str">
        <f t="shared" si="437"/>
        <v/>
      </c>
      <c r="ET85" s="360" t="str">
        <f t="shared" si="438"/>
        <v/>
      </c>
      <c r="EU85" s="360" t="str">
        <f t="shared" si="439"/>
        <v/>
      </c>
      <c r="EV85" s="360" t="str">
        <f t="shared" si="440"/>
        <v/>
      </c>
      <c r="EW85" s="360" t="str">
        <f t="shared" si="441"/>
        <v/>
      </c>
      <c r="EX85" s="360" t="str">
        <f t="shared" si="442"/>
        <v/>
      </c>
      <c r="EY85" s="360" t="str">
        <f t="shared" si="443"/>
        <v/>
      </c>
      <c r="EZ85" s="360" t="str">
        <f t="shared" si="444"/>
        <v/>
      </c>
      <c r="FA85" s="360" t="str">
        <f t="shared" si="445"/>
        <v/>
      </c>
      <c r="FB85" s="360" t="str">
        <f t="shared" si="446"/>
        <v/>
      </c>
      <c r="FC85" s="360" t="str">
        <f t="shared" si="447"/>
        <v/>
      </c>
      <c r="FD85" s="360" t="str">
        <f t="shared" si="448"/>
        <v/>
      </c>
      <c r="FE85" s="360" t="str">
        <f t="shared" si="449"/>
        <v/>
      </c>
      <c r="FF85" s="360" t="str">
        <f t="shared" si="450"/>
        <v/>
      </c>
      <c r="FG85" s="360" t="str">
        <f t="shared" si="451"/>
        <v/>
      </c>
      <c r="FH85" s="360" t="str">
        <f t="shared" si="452"/>
        <v/>
      </c>
      <c r="FI85" s="360" t="str">
        <f t="shared" si="453"/>
        <v/>
      </c>
      <c r="FJ85" s="360" t="str">
        <f t="shared" si="454"/>
        <v/>
      </c>
      <c r="FK85" s="360" t="str">
        <f t="shared" si="455"/>
        <v/>
      </c>
      <c r="FL85" s="360" t="str">
        <f t="shared" si="456"/>
        <v/>
      </c>
      <c r="FM85" s="360" t="str">
        <f t="shared" si="457"/>
        <v/>
      </c>
      <c r="FN85" s="360" t="str">
        <f t="shared" si="458"/>
        <v/>
      </c>
      <c r="FO85" s="360" t="str">
        <f t="shared" si="459"/>
        <v/>
      </c>
      <c r="FP85" s="360" t="str">
        <f t="shared" si="460"/>
        <v/>
      </c>
      <c r="FQ85" s="360" t="str">
        <f t="shared" si="461"/>
        <v/>
      </c>
      <c r="FR85" s="360" t="str">
        <f t="shared" si="462"/>
        <v/>
      </c>
      <c r="FS85" s="360" t="str">
        <f t="shared" si="463"/>
        <v/>
      </c>
      <c r="FT85" s="360" t="str">
        <f t="shared" si="280"/>
        <v/>
      </c>
      <c r="FU85" s="360" t="str">
        <f t="shared" si="464"/>
        <v/>
      </c>
      <c r="FV85" s="360" t="str">
        <f t="shared" si="465"/>
        <v/>
      </c>
      <c r="FW85" s="360" t="str">
        <f t="shared" si="466"/>
        <v/>
      </c>
      <c r="FX85" s="360" t="str">
        <f t="shared" si="467"/>
        <v/>
      </c>
      <c r="FY85" s="360" t="str">
        <f t="shared" si="468"/>
        <v/>
      </c>
      <c r="FZ85" s="360" t="str">
        <f t="shared" si="469"/>
        <v/>
      </c>
      <c r="GA85" s="360" t="str">
        <f t="shared" si="470"/>
        <v/>
      </c>
      <c r="GB85" s="360" t="str">
        <f t="shared" si="471"/>
        <v/>
      </c>
      <c r="GC85" s="360" t="str">
        <f t="shared" si="472"/>
        <v/>
      </c>
      <c r="GD85" s="360" t="str">
        <f t="shared" si="473"/>
        <v/>
      </c>
      <c r="GE85" s="360" t="str">
        <f t="shared" si="474"/>
        <v/>
      </c>
      <c r="GF85" s="360" t="str">
        <f t="shared" si="475"/>
        <v/>
      </c>
      <c r="GG85" s="360" t="str">
        <f t="shared" si="476"/>
        <v/>
      </c>
      <c r="GH85" s="360" t="str">
        <f t="shared" si="477"/>
        <v/>
      </c>
      <c r="GI85" s="360" t="str">
        <f t="shared" si="478"/>
        <v/>
      </c>
      <c r="GJ85" s="360" t="str">
        <f t="shared" si="479"/>
        <v/>
      </c>
      <c r="GK85" s="444" t="s">
        <v>1247</v>
      </c>
      <c r="GL85" s="361" t="str">
        <f t="shared" si="281"/>
        <v>period2</v>
      </c>
      <c r="GM85" s="361" t="str">
        <f t="shared" si="282"/>
        <v>period2</v>
      </c>
      <c r="GN85" s="361" t="str">
        <f t="shared" si="283"/>
        <v>-</v>
      </c>
      <c r="GO85" s="361" t="str">
        <f t="shared" si="284"/>
        <v>-</v>
      </c>
      <c r="GP85" s="361" t="str">
        <f t="shared" si="285"/>
        <v>-</v>
      </c>
      <c r="GQ85" s="361" t="str">
        <f t="shared" si="286"/>
        <v>-</v>
      </c>
      <c r="GR85" s="361" t="str">
        <f t="shared" si="287"/>
        <v>-</v>
      </c>
      <c r="GS85" s="361" t="str">
        <f t="shared" si="288"/>
        <v>-</v>
      </c>
      <c r="GT85" s="361" t="str">
        <f t="shared" si="289"/>
        <v>-</v>
      </c>
      <c r="GU85" s="361" t="str">
        <f t="shared" si="290"/>
        <v>-</v>
      </c>
      <c r="GV85" s="361" t="str">
        <f t="shared" si="291"/>
        <v>-</v>
      </c>
      <c r="GW85" s="361" t="str">
        <f t="shared" si="292"/>
        <v>-</v>
      </c>
      <c r="GX85" s="361" t="str">
        <f t="shared" si="293"/>
        <v>-</v>
      </c>
      <c r="GY85" s="361" t="str">
        <f t="shared" si="294"/>
        <v>-</v>
      </c>
      <c r="GZ85" s="361" t="str">
        <f t="shared" si="295"/>
        <v>-</v>
      </c>
      <c r="HA85" s="361" t="str">
        <f t="shared" si="296"/>
        <v>-</v>
      </c>
      <c r="HB85" s="361" t="str">
        <f t="shared" si="297"/>
        <v>-</v>
      </c>
      <c r="HC85" s="361" t="str">
        <f t="shared" si="298"/>
        <v>-</v>
      </c>
      <c r="HD85" s="361" t="str">
        <f t="shared" si="299"/>
        <v>-</v>
      </c>
      <c r="HE85" s="361" t="str">
        <f t="shared" si="300"/>
        <v>-</v>
      </c>
      <c r="HF85" s="361" t="str">
        <f t="shared" si="301"/>
        <v>-</v>
      </c>
      <c r="HG85" s="361" t="str">
        <f t="shared" si="302"/>
        <v>-</v>
      </c>
      <c r="HH85" s="361" t="str">
        <f t="shared" si="303"/>
        <v>-</v>
      </c>
      <c r="HI85" s="361" t="str">
        <f t="shared" si="304"/>
        <v>-</v>
      </c>
      <c r="HJ85" s="361" t="str">
        <f t="shared" si="305"/>
        <v>-</v>
      </c>
      <c r="HK85" s="361" t="str">
        <f t="shared" si="306"/>
        <v>-</v>
      </c>
      <c r="HL85" s="361" t="str">
        <f t="shared" si="307"/>
        <v>-</v>
      </c>
      <c r="HM85" s="361" t="str">
        <f t="shared" si="308"/>
        <v>-</v>
      </c>
      <c r="HN85" s="361" t="str">
        <f t="shared" si="309"/>
        <v>-</v>
      </c>
      <c r="HO85" s="361" t="str">
        <f t="shared" si="310"/>
        <v>-</v>
      </c>
      <c r="HP85" s="361" t="str">
        <f t="shared" si="311"/>
        <v>-</v>
      </c>
      <c r="HQ85" s="361" t="str">
        <f t="shared" si="312"/>
        <v>-</v>
      </c>
      <c r="HR85" s="361" t="str">
        <f t="shared" si="313"/>
        <v>-</v>
      </c>
      <c r="HS85" s="361" t="str">
        <f t="shared" si="314"/>
        <v>-</v>
      </c>
      <c r="HT85" s="361" t="str">
        <f t="shared" si="315"/>
        <v>-</v>
      </c>
      <c r="HU85" s="361" t="str">
        <f t="shared" si="316"/>
        <v>-</v>
      </c>
      <c r="HV85" s="361" t="str">
        <f t="shared" si="317"/>
        <v>-</v>
      </c>
      <c r="HW85" s="361" t="str">
        <f t="shared" si="318"/>
        <v>-</v>
      </c>
      <c r="HX85" s="361" t="str">
        <f t="shared" si="319"/>
        <v>-</v>
      </c>
      <c r="HY85" s="361" t="str">
        <f t="shared" si="320"/>
        <v>-</v>
      </c>
      <c r="HZ85" s="361" t="str">
        <f t="shared" si="321"/>
        <v>-</v>
      </c>
      <c r="IA85" s="361" t="str">
        <f t="shared" si="322"/>
        <v>-</v>
      </c>
      <c r="IB85" s="361" t="str">
        <f t="shared" si="323"/>
        <v>-</v>
      </c>
      <c r="IC85" s="361" t="str">
        <f t="shared" si="324"/>
        <v>-</v>
      </c>
      <c r="ID85" s="361" t="str">
        <f t="shared" si="325"/>
        <v>-</v>
      </c>
      <c r="IE85" s="361" t="str">
        <f t="shared" si="326"/>
        <v>-</v>
      </c>
      <c r="IF85" s="444" t="s">
        <v>1247</v>
      </c>
      <c r="IG85" s="56">
        <f t="shared" si="480"/>
        <v>3</v>
      </c>
      <c r="IH85" s="56">
        <f t="shared" si="481"/>
        <v>1340</v>
      </c>
      <c r="II85" s="56" t="str">
        <f t="shared" si="482"/>
        <v>-</v>
      </c>
      <c r="IJ85" s="56" t="str">
        <f t="shared" si="483"/>
        <v>-</v>
      </c>
      <c r="IK85" s="56" t="str">
        <f t="shared" si="327"/>
        <v>-</v>
      </c>
      <c r="IL85" s="56" t="str">
        <f t="shared" si="328"/>
        <v>-</v>
      </c>
      <c r="IM85" s="56" t="str">
        <f t="shared" si="329"/>
        <v>-</v>
      </c>
      <c r="IN85" s="56" t="str">
        <f t="shared" si="330"/>
        <v>-</v>
      </c>
      <c r="IO85" s="56" t="str">
        <f t="shared" si="331"/>
        <v>-</v>
      </c>
      <c r="IP85" s="56" t="str">
        <f t="shared" si="332"/>
        <v>-</v>
      </c>
      <c r="IQ85" s="56" t="str">
        <f t="shared" si="333"/>
        <v>-</v>
      </c>
      <c r="IR85" s="56" t="str">
        <f t="shared" si="334"/>
        <v>-</v>
      </c>
      <c r="IS85" s="56" t="str">
        <f t="shared" si="335"/>
        <v>-</v>
      </c>
      <c r="IT85" s="56" t="str">
        <f t="shared" si="336"/>
        <v>-</v>
      </c>
      <c r="IU85" s="56" t="str">
        <f t="shared" si="337"/>
        <v>-</v>
      </c>
      <c r="IV85" s="56" t="str">
        <f t="shared" si="338"/>
        <v>-</v>
      </c>
      <c r="IW85" s="56" t="str">
        <f t="shared" si="339"/>
        <v>-</v>
      </c>
      <c r="IX85" s="56" t="str">
        <f t="shared" si="340"/>
        <v>-</v>
      </c>
      <c r="IY85" s="56" t="str">
        <f t="shared" si="341"/>
        <v>-</v>
      </c>
      <c r="IZ85" s="56" t="str">
        <f t="shared" si="342"/>
        <v>-</v>
      </c>
      <c r="JA85" s="56" t="str">
        <f t="shared" si="343"/>
        <v>-</v>
      </c>
      <c r="JB85" s="56" t="str">
        <f t="shared" si="344"/>
        <v>-</v>
      </c>
      <c r="JC85" s="56" t="str">
        <f t="shared" si="345"/>
        <v>-</v>
      </c>
      <c r="JD85" s="56" t="str">
        <f t="shared" si="346"/>
        <v>-</v>
      </c>
      <c r="JE85" s="56" t="str">
        <f t="shared" si="347"/>
        <v>-</v>
      </c>
      <c r="JF85" s="56" t="str">
        <f t="shared" si="348"/>
        <v>-</v>
      </c>
      <c r="JG85" s="56" t="str">
        <f t="shared" si="349"/>
        <v>-</v>
      </c>
      <c r="JH85" s="56" t="str">
        <f t="shared" si="350"/>
        <v>-</v>
      </c>
      <c r="JI85" s="56" t="str">
        <f t="shared" si="351"/>
        <v>-</v>
      </c>
      <c r="JJ85" s="56" t="str">
        <f t="shared" si="352"/>
        <v>-</v>
      </c>
      <c r="JK85" s="56" t="str">
        <f t="shared" si="353"/>
        <v>-</v>
      </c>
      <c r="JL85" s="56" t="str">
        <f t="shared" si="354"/>
        <v>-</v>
      </c>
      <c r="JM85" s="56" t="str">
        <f t="shared" si="355"/>
        <v>-</v>
      </c>
      <c r="JN85" s="56" t="str">
        <f t="shared" si="356"/>
        <v>-</v>
      </c>
      <c r="JO85" s="56" t="str">
        <f t="shared" si="357"/>
        <v>-</v>
      </c>
      <c r="JP85" s="56" t="str">
        <f t="shared" si="358"/>
        <v>-</v>
      </c>
      <c r="JQ85" s="56" t="str">
        <f t="shared" si="359"/>
        <v>-</v>
      </c>
      <c r="JR85" s="56" t="str">
        <f t="shared" si="360"/>
        <v>-</v>
      </c>
      <c r="JS85" s="56" t="str">
        <f t="shared" si="361"/>
        <v>-</v>
      </c>
      <c r="JT85" s="56" t="str">
        <f t="shared" si="362"/>
        <v>-</v>
      </c>
      <c r="JU85" s="56" t="str">
        <f t="shared" si="363"/>
        <v>-</v>
      </c>
      <c r="JV85" s="56" t="str">
        <f t="shared" si="364"/>
        <v>-</v>
      </c>
      <c r="JW85" s="56" t="str">
        <f t="shared" si="365"/>
        <v>-</v>
      </c>
      <c r="JX85" s="56" t="str">
        <f t="shared" si="366"/>
        <v>-</v>
      </c>
      <c r="JY85" s="56" t="str">
        <f t="shared" si="367"/>
        <v>-</v>
      </c>
      <c r="JZ85" s="56" t="str">
        <f t="shared" si="368"/>
        <v>-</v>
      </c>
      <c r="KA85" s="444" t="s">
        <v>1247</v>
      </c>
      <c r="KB85" s="360">
        <f>IF(ISNUMBER(INDEX($EQ$15:$GK$521,$B85,EO$11)),MAX(KB$14:KB84)+1,0)</f>
        <v>0</v>
      </c>
      <c r="KC85" s="360" t="str">
        <f t="shared" si="484"/>
        <v/>
      </c>
      <c r="KD85" s="373" t="s">
        <v>2</v>
      </c>
      <c r="KE85" s="391" t="str">
        <f t="shared" si="369"/>
        <v/>
      </c>
      <c r="KF85" s="302" t="str">
        <f t="shared" si="370"/>
        <v/>
      </c>
      <c r="KG85" s="69"/>
      <c r="KH85" s="391" t="str">
        <f t="shared" si="371"/>
        <v/>
      </c>
      <c r="KI85" s="302" t="str">
        <f t="shared" si="372"/>
        <v/>
      </c>
      <c r="KJ85" s="69"/>
      <c r="KK85" s="391" t="str">
        <f t="shared" si="373"/>
        <v/>
      </c>
      <c r="KL85" s="302" t="str">
        <f t="shared" si="374"/>
        <v/>
      </c>
      <c r="KM85" s="69"/>
      <c r="KN85" s="391" t="str">
        <f t="shared" si="375"/>
        <v/>
      </c>
      <c r="KO85" s="302" t="str">
        <f t="shared" si="376"/>
        <v/>
      </c>
      <c r="KP85" s="69"/>
      <c r="KQ85" s="391" t="str">
        <f t="shared" si="377"/>
        <v/>
      </c>
      <c r="KR85" s="302" t="str">
        <f t="shared" si="378"/>
        <v/>
      </c>
      <c r="KS85" s="69"/>
      <c r="KT85" s="391" t="str">
        <f t="shared" si="379"/>
        <v/>
      </c>
      <c r="KU85" s="302" t="str">
        <f t="shared" si="380"/>
        <v/>
      </c>
      <c r="KV85" s="69"/>
      <c r="KW85" s="391" t="str">
        <f t="shared" si="381"/>
        <v/>
      </c>
      <c r="KX85" s="302" t="str">
        <f t="shared" si="382"/>
        <v/>
      </c>
      <c r="KY85" s="69"/>
      <c r="KZ85" s="283" t="str">
        <f t="shared" si="383"/>
        <v/>
      </c>
      <c r="LA85" s="26"/>
      <c r="LB85" s="241"/>
      <c r="LC85" s="306"/>
      <c r="LD85" s="241"/>
      <c r="LE85" s="241"/>
      <c r="LF85" s="241"/>
      <c r="LG85" s="241"/>
      <c r="LH85" s="241"/>
      <c r="LI85" s="242"/>
      <c r="LJ85" s="242"/>
      <c r="LK85" s="242"/>
      <c r="LL85" s="242"/>
      <c r="LM85" s="242"/>
      <c r="LN85" s="63"/>
      <c r="LO85" s="251">
        <f t="shared" si="384"/>
        <v>0</v>
      </c>
      <c r="LP85" s="251">
        <f t="shared" si="385"/>
        <v>0</v>
      </c>
      <c r="LQ85" s="251">
        <f t="shared" si="386"/>
        <v>0</v>
      </c>
      <c r="LR85" s="251">
        <f t="shared" si="387"/>
        <v>0</v>
      </c>
      <c r="LS85" s="251">
        <f t="shared" si="388"/>
        <v>0</v>
      </c>
      <c r="LT85" s="251">
        <f t="shared" si="389"/>
        <v>0</v>
      </c>
      <c r="LU85" s="251">
        <f t="shared" si="390"/>
        <v>0</v>
      </c>
      <c r="LV85" s="251">
        <f t="shared" si="391"/>
        <v>0</v>
      </c>
      <c r="LW85" s="251">
        <f t="shared" si="392"/>
        <v>0</v>
      </c>
      <c r="LX85" s="251">
        <f t="shared" si="393"/>
        <v>0</v>
      </c>
      <c r="LY85" s="251">
        <f t="shared" si="394"/>
        <v>0</v>
      </c>
      <c r="LZ85" s="251">
        <f t="shared" si="395"/>
        <v>0</v>
      </c>
      <c r="MA85" s="63">
        <f t="shared" si="396"/>
        <v>2</v>
      </c>
      <c r="MB85" s="63">
        <f t="shared" si="397"/>
        <v>0</v>
      </c>
      <c r="MC85" s="63">
        <f t="shared" si="486"/>
        <v>71</v>
      </c>
      <c r="MD85" s="63">
        <f t="shared" si="485"/>
        <v>40</v>
      </c>
      <c r="ME85" s="63" t="str">
        <f t="shared" si="398"/>
        <v>flowing_well</v>
      </c>
      <c r="MF85" s="315">
        <f t="shared" si="399"/>
        <v>291</v>
      </c>
      <c r="MG85" s="315">
        <f>IF(ISNUMBER(MATCH(EO85,$ME$15:$ME$520,0)),0,MAX(MG$14:MG84)+1)</f>
        <v>0</v>
      </c>
      <c r="MH85" s="315" t="str">
        <f t="shared" si="400"/>
        <v/>
      </c>
      <c r="MI85" s="368" t="str">
        <f t="shared" si="401"/>
        <v/>
      </c>
      <c r="MJ85" s="67"/>
      <c r="MK85" s="243" t="str">
        <f t="shared" si="402"/>
        <v/>
      </c>
      <c r="ML85" s="457" t="s">
        <v>635</v>
      </c>
      <c r="MM85" s="316"/>
      <c r="MN85" s="26">
        <f>IF(IF(ISNUMBER(SEARCH("flopy",MP85))=TRUE,1,0)=1,MAX(MN$15:MN84)+1,"")</f>
        <v>55</v>
      </c>
      <c r="MO85" s="238"/>
      <c r="MP85" s="411" t="s">
        <v>1165</v>
      </c>
      <c r="MQ85" s="26">
        <f>IF(IF(ISNUMBER(SEARCH("flopy",MS85))=TRUE,1,0)=1,MAX(MQ$15:MQ84)+1,"")</f>
        <v>67</v>
      </c>
      <c r="MR85" s="238"/>
      <c r="MS85" s="411" t="s">
        <v>1016</v>
      </c>
      <c r="MT85" s="59"/>
      <c r="MU85" s="26" t="str">
        <f>IF(IF(ISNUMBER(SEARCH("flopy",MW85))=TRUE,1,0)=1,MAX(MU$15:MU84)+1,"")</f>
        <v/>
      </c>
      <c r="MV85" s="238"/>
      <c r="MW85" s="59"/>
      <c r="MX85" s="59"/>
      <c r="MY85" s="59"/>
      <c r="MZ85" s="59"/>
      <c r="NA85" s="59"/>
      <c r="NB85" s="26" t="s">
        <v>2</v>
      </c>
      <c r="NC85" s="59"/>
      <c r="ND85" s="59"/>
      <c r="NE85" s="59"/>
      <c r="NF85" s="59"/>
      <c r="NG85" s="59"/>
      <c r="NH85" s="59"/>
      <c r="NI85" s="59"/>
      <c r="NJ85" s="59"/>
      <c r="NK85" s="26" t="s">
        <v>2</v>
      </c>
      <c r="NL85" s="453"/>
      <c r="NM85" s="307" t="s">
        <v>2</v>
      </c>
      <c r="NN85" s="59"/>
      <c r="NO85" s="18"/>
      <c r="NP85" s="18"/>
      <c r="NQ85" s="18"/>
      <c r="NR85" s="18"/>
      <c r="NS85" s="18"/>
      <c r="NT85" s="18"/>
      <c r="NU85" s="18"/>
      <c r="NV85" s="18"/>
      <c r="NW85" s="18"/>
      <c r="NX85" s="18"/>
      <c r="NY85" s="18"/>
      <c r="NZ85" s="18"/>
      <c r="OA85" s="18"/>
      <c r="OB85" s="18"/>
      <c r="OC85" s="18"/>
      <c r="OD85" s="81"/>
      <c r="OE85" s="163"/>
      <c r="OF85" s="90"/>
      <c r="OG85" s="90"/>
      <c r="OH85" s="90"/>
      <c r="OI85" s="90"/>
      <c r="OJ85" s="171"/>
      <c r="OK85" s="163"/>
      <c r="OL85" s="117"/>
      <c r="OM85" s="163"/>
      <c r="ON85" s="117"/>
      <c r="OO85" s="90"/>
      <c r="OP85" s="90"/>
      <c r="OQ85" s="117"/>
      <c r="OR85" s="90"/>
      <c r="OS85" s="90"/>
      <c r="OT85" s="90"/>
      <c r="OU85" s="143" t="str">
        <f t="shared" si="272"/>
        <v/>
      </c>
      <c r="OV85" s="143" t="str">
        <f t="shared" si="275"/>
        <v/>
      </c>
      <c r="OW85" s="143" t="str">
        <f t="shared" si="276"/>
        <v/>
      </c>
      <c r="OX85" s="143" t="str">
        <f t="shared" si="277"/>
        <v/>
      </c>
      <c r="OY85" s="81"/>
      <c r="OZ85" s="59"/>
      <c r="PA85" s="251" t="str">
        <f t="shared" si="403"/>
        <v/>
      </c>
      <c r="PB85" s="251" t="str">
        <f t="shared" si="404"/>
        <v/>
      </c>
      <c r="PC85" s="251" t="str">
        <f t="shared" si="405"/>
        <v/>
      </c>
      <c r="PD85" s="251" t="str">
        <f t="shared" si="406"/>
        <v/>
      </c>
      <c r="PE85" s="251" t="str">
        <f t="shared" si="407"/>
        <v/>
      </c>
      <c r="PF85" s="251" t="str">
        <f t="shared" si="408"/>
        <v/>
      </c>
      <c r="PG85" s="251" t="str">
        <f t="shared" si="409"/>
        <v/>
      </c>
      <c r="PH85" s="251" t="str">
        <f t="shared" si="410"/>
        <v/>
      </c>
      <c r="PI85" s="251" t="str">
        <f t="shared" si="411"/>
        <v/>
      </c>
      <c r="PJ85" s="251" t="str">
        <f t="shared" si="412"/>
        <v/>
      </c>
      <c r="PK85" s="251" t="str">
        <f t="shared" si="413"/>
        <v/>
      </c>
      <c r="PL85" s="251" t="str">
        <f t="shared" si="414"/>
        <v/>
      </c>
      <c r="PM85" s="251" t="str">
        <f t="shared" si="415"/>
        <v/>
      </c>
      <c r="PN85" s="251" t="str">
        <f t="shared" si="416"/>
        <v/>
      </c>
      <c r="PO85" s="251" t="str">
        <f t="shared" si="417"/>
        <v/>
      </c>
      <c r="PP85" s="251" t="str">
        <f t="shared" si="418"/>
        <v/>
      </c>
      <c r="PQ85" s="251" t="str">
        <f t="shared" si="419"/>
        <v/>
      </c>
      <c r="PR85" s="251" t="str">
        <f t="shared" si="420"/>
        <v/>
      </c>
      <c r="PS85" s="251" t="str">
        <f t="shared" si="421"/>
        <v/>
      </c>
      <c r="PT85" s="251" t="str">
        <f t="shared" si="422"/>
        <v/>
      </c>
      <c r="PU85" s="251" t="str">
        <f t="shared" si="423"/>
        <v/>
      </c>
      <c r="PV85" s="251" t="str">
        <f t="shared" si="424"/>
        <v/>
      </c>
      <c r="PW85" s="251" t="str">
        <f t="shared" si="425"/>
        <v/>
      </c>
      <c r="PX85" s="251" t="str">
        <f t="shared" si="426"/>
        <v/>
      </c>
      <c r="PY85" s="251" t="str">
        <f t="shared" si="427"/>
        <v/>
      </c>
      <c r="PZ85" s="251" t="str">
        <f t="shared" si="428"/>
        <v/>
      </c>
      <c r="QA85" s="251" t="str">
        <f t="shared" si="429"/>
        <v/>
      </c>
      <c r="QB85" s="251" t="str">
        <f t="shared" si="430"/>
        <v>flowing_well</v>
      </c>
      <c r="QC85" s="251" t="str">
        <f t="shared" si="431"/>
        <v/>
      </c>
      <c r="QD85" s="251" t="str">
        <f t="shared" si="432"/>
        <v/>
      </c>
      <c r="QE85" s="251" t="str">
        <f t="shared" si="433"/>
        <v/>
      </c>
      <c r="QF85" s="63">
        <f t="shared" si="434"/>
        <v>1</v>
      </c>
      <c r="QG85" s="26" t="s">
        <v>2</v>
      </c>
      <c r="QH85" s="59"/>
      <c r="QI85" s="59"/>
      <c r="QJ85" s="59"/>
      <c r="QK85" s="59"/>
      <c r="QL85" s="59"/>
      <c r="QM85" s="59"/>
      <c r="QN85" s="59"/>
    </row>
    <row r="86" spans="1:456" ht="6" customHeight="1" x14ac:dyDescent="0.25">
      <c r="A86" s="68"/>
      <c r="B86" s="447">
        <f t="shared" si="278"/>
        <v>72</v>
      </c>
      <c r="C86" s="73" t="s">
        <v>46</v>
      </c>
      <c r="D86" s="339" t="s">
        <v>402</v>
      </c>
      <c r="E86" s="59"/>
      <c r="F86" s="229"/>
      <c r="G86" s="295" t="s">
        <v>112</v>
      </c>
      <c r="H86" s="295" t="s">
        <v>2</v>
      </c>
      <c r="I86" s="229"/>
      <c r="J86" s="295"/>
      <c r="K86" s="295"/>
      <c r="L86" s="229"/>
      <c r="M86" s="295"/>
      <c r="N86" s="295"/>
      <c r="O86" s="229"/>
      <c r="P86" s="295"/>
      <c r="Q86" s="295"/>
      <c r="R86" s="229"/>
      <c r="S86" s="230"/>
      <c r="T86" s="231"/>
      <c r="U86" s="229"/>
      <c r="V86" s="230"/>
      <c r="W86" s="231"/>
      <c r="X86" s="229"/>
      <c r="Y86" s="230"/>
      <c r="Z86" s="231"/>
      <c r="AA86" s="229"/>
      <c r="AB86" s="295"/>
      <c r="AC86" s="295"/>
      <c r="AD86" s="229"/>
      <c r="AE86" s="295"/>
      <c r="AF86" s="295"/>
      <c r="AG86" s="229"/>
      <c r="AH86" s="295"/>
      <c r="AI86" s="295"/>
      <c r="AJ86" s="229"/>
      <c r="AK86" s="295"/>
      <c r="AL86" s="295"/>
      <c r="AM86" s="229"/>
      <c r="AN86" s="295"/>
      <c r="AO86" s="295"/>
      <c r="AP86" s="243"/>
      <c r="AQ86" s="295"/>
      <c r="AR86" s="290"/>
      <c r="AS86" s="243"/>
      <c r="AT86" s="295"/>
      <c r="AU86" s="290"/>
      <c r="AV86" s="229"/>
      <c r="AW86" s="230"/>
      <c r="AX86" s="231"/>
      <c r="AY86" s="229"/>
      <c r="AZ86" s="230"/>
      <c r="BA86" s="231"/>
      <c r="BB86" s="229"/>
      <c r="BC86" s="230"/>
      <c r="BD86" s="231"/>
      <c r="BE86" s="229"/>
      <c r="BF86" s="295"/>
      <c r="BG86" s="295"/>
      <c r="BH86" s="229"/>
      <c r="BI86" s="295"/>
      <c r="BJ86" s="295"/>
      <c r="BK86" s="243"/>
      <c r="BL86" s="295"/>
      <c r="BM86" s="429"/>
      <c r="BN86" s="243"/>
      <c r="BO86" s="295"/>
      <c r="BP86" s="429"/>
      <c r="BQ86" s="229"/>
      <c r="BR86" s="295"/>
      <c r="BS86" s="295"/>
      <c r="BT86" s="243"/>
      <c r="BU86" s="295"/>
      <c r="BV86" s="290"/>
      <c r="BW86" s="243"/>
      <c r="BX86" s="295"/>
      <c r="BY86" s="290"/>
      <c r="BZ86" s="229"/>
      <c r="CA86" s="230"/>
      <c r="CB86" s="231"/>
      <c r="CC86" s="229"/>
      <c r="CD86" s="230"/>
      <c r="CE86" s="231"/>
      <c r="CF86" s="331"/>
      <c r="CG86" s="230"/>
      <c r="CH86" s="354"/>
      <c r="CI86" s="229"/>
      <c r="CJ86" s="230"/>
      <c r="CK86" s="354"/>
      <c r="CL86" s="243"/>
      <c r="CM86" s="230"/>
      <c r="CN86" s="354"/>
      <c r="CO86" s="243"/>
      <c r="CP86" s="295"/>
      <c r="CQ86" s="429"/>
      <c r="CR86" s="331"/>
      <c r="CS86" s="332"/>
      <c r="CT86" s="333"/>
      <c r="CU86" s="229"/>
      <c r="CV86" s="230"/>
      <c r="CW86" s="231"/>
      <c r="CX86" s="331"/>
      <c r="CY86" s="332"/>
      <c r="CZ86" s="333"/>
      <c r="DA86" s="331"/>
      <c r="DB86" s="332"/>
      <c r="DC86" s="333"/>
      <c r="DD86" s="331"/>
      <c r="DE86" s="332"/>
      <c r="DF86" s="333"/>
      <c r="DG86" s="331"/>
      <c r="DH86" s="332"/>
      <c r="DI86" s="333"/>
      <c r="DJ86" s="229"/>
      <c r="DK86" s="230" t="s">
        <v>89</v>
      </c>
      <c r="DL86" s="231">
        <v>1</v>
      </c>
      <c r="DM86" s="229"/>
      <c r="DN86" s="230"/>
      <c r="DO86" s="231"/>
      <c r="DP86" s="331"/>
      <c r="DQ86" s="332"/>
      <c r="DR86" s="333"/>
      <c r="DS86" s="331"/>
      <c r="DT86" s="332"/>
      <c r="DU86" s="333"/>
      <c r="DV86" s="331"/>
      <c r="DW86" s="332"/>
      <c r="DX86" s="333"/>
      <c r="DY86" s="331"/>
      <c r="DZ86" s="332"/>
      <c r="EA86" s="333"/>
      <c r="EB86" s="331"/>
      <c r="EC86" s="332"/>
      <c r="ED86" s="333"/>
      <c r="EE86" s="331"/>
      <c r="EF86" s="332"/>
      <c r="EG86" s="333"/>
      <c r="EH86" s="229"/>
      <c r="EI86" s="230"/>
      <c r="EJ86" s="231"/>
      <c r="EK86" s="229"/>
      <c r="EL86" s="230"/>
      <c r="EM86" s="231"/>
      <c r="EN86" s="244"/>
      <c r="EO86" s="269" t="str">
        <f t="shared" si="279"/>
        <v/>
      </c>
      <c r="EP86" s="444" t="s">
        <v>1247</v>
      </c>
      <c r="EQ86" s="360">
        <f t="shared" si="435"/>
        <v>12</v>
      </c>
      <c r="ER86" s="360">
        <f t="shared" si="436"/>
        <v>9</v>
      </c>
      <c r="ES86" s="360">
        <f t="shared" si="437"/>
        <v>63</v>
      </c>
      <c r="ET86" s="360" t="str">
        <f t="shared" si="438"/>
        <v/>
      </c>
      <c r="EU86" s="360" t="str">
        <f t="shared" si="439"/>
        <v/>
      </c>
      <c r="EV86" s="360" t="str">
        <f t="shared" si="440"/>
        <v/>
      </c>
      <c r="EW86" s="360" t="str">
        <f t="shared" si="441"/>
        <v/>
      </c>
      <c r="EX86" s="360" t="str">
        <f t="shared" si="442"/>
        <v/>
      </c>
      <c r="EY86" s="360" t="str">
        <f t="shared" si="443"/>
        <v/>
      </c>
      <c r="EZ86" s="360" t="str">
        <f t="shared" si="444"/>
        <v/>
      </c>
      <c r="FA86" s="360" t="str">
        <f t="shared" si="445"/>
        <v/>
      </c>
      <c r="FB86" s="360" t="str">
        <f t="shared" si="446"/>
        <v/>
      </c>
      <c r="FC86" s="360" t="str">
        <f t="shared" si="447"/>
        <v/>
      </c>
      <c r="FD86" s="360" t="str">
        <f t="shared" si="448"/>
        <v/>
      </c>
      <c r="FE86" s="360" t="str">
        <f t="shared" si="449"/>
        <v/>
      </c>
      <c r="FF86" s="360" t="str">
        <f t="shared" si="450"/>
        <v/>
      </c>
      <c r="FG86" s="360" t="str">
        <f t="shared" si="451"/>
        <v/>
      </c>
      <c r="FH86" s="360" t="str">
        <f t="shared" si="452"/>
        <v/>
      </c>
      <c r="FI86" s="360" t="str">
        <f t="shared" si="453"/>
        <v/>
      </c>
      <c r="FJ86" s="360" t="str">
        <f t="shared" si="454"/>
        <v/>
      </c>
      <c r="FK86" s="360" t="str">
        <f t="shared" si="455"/>
        <v/>
      </c>
      <c r="FL86" s="360" t="str">
        <f t="shared" si="456"/>
        <v/>
      </c>
      <c r="FM86" s="360">
        <f t="shared" si="457"/>
        <v>27</v>
      </c>
      <c r="FN86" s="360" t="str">
        <f t="shared" si="458"/>
        <v/>
      </c>
      <c r="FO86" s="360" t="str">
        <f t="shared" si="459"/>
        <v/>
      </c>
      <c r="FP86" s="360" t="str">
        <f t="shared" si="460"/>
        <v/>
      </c>
      <c r="FQ86" s="360" t="str">
        <f t="shared" si="461"/>
        <v/>
      </c>
      <c r="FR86" s="360" t="str">
        <f t="shared" si="462"/>
        <v/>
      </c>
      <c r="FS86" s="360" t="str">
        <f t="shared" si="463"/>
        <v/>
      </c>
      <c r="FT86" s="360" t="str">
        <f t="shared" si="280"/>
        <v/>
      </c>
      <c r="FU86" s="360" t="str">
        <f t="shared" si="464"/>
        <v/>
      </c>
      <c r="FV86" s="360" t="str">
        <f t="shared" si="465"/>
        <v/>
      </c>
      <c r="FW86" s="360" t="str">
        <f t="shared" si="466"/>
        <v/>
      </c>
      <c r="FX86" s="360" t="str">
        <f t="shared" si="467"/>
        <v/>
      </c>
      <c r="FY86" s="360" t="str">
        <f t="shared" si="468"/>
        <v/>
      </c>
      <c r="FZ86" s="360" t="str">
        <f t="shared" si="469"/>
        <v/>
      </c>
      <c r="GA86" s="360" t="str">
        <f t="shared" si="470"/>
        <v/>
      </c>
      <c r="GB86" s="360" t="str">
        <f t="shared" si="471"/>
        <v/>
      </c>
      <c r="GC86" s="360" t="str">
        <f t="shared" si="472"/>
        <v/>
      </c>
      <c r="GD86" s="360" t="str">
        <f t="shared" si="473"/>
        <v/>
      </c>
      <c r="GE86" s="360" t="str">
        <f t="shared" si="474"/>
        <v/>
      </c>
      <c r="GF86" s="360" t="str">
        <f t="shared" si="475"/>
        <v/>
      </c>
      <c r="GG86" s="360" t="str">
        <f t="shared" si="476"/>
        <v/>
      </c>
      <c r="GH86" s="360" t="str">
        <f t="shared" si="477"/>
        <v/>
      </c>
      <c r="GI86" s="360" t="str">
        <f t="shared" si="478"/>
        <v/>
      </c>
      <c r="GJ86" s="360" t="str">
        <f t="shared" si="479"/>
        <v/>
      </c>
      <c r="GK86" s="444" t="s">
        <v>1247</v>
      </c>
      <c r="GL86" s="361" t="str">
        <f t="shared" si="281"/>
        <v>delta_time</v>
      </c>
      <c r="GM86" s="361" t="str">
        <f t="shared" si="282"/>
        <v>delta_time</v>
      </c>
      <c r="GN86" s="361" t="str">
        <f t="shared" si="283"/>
        <v>delta_time</v>
      </c>
      <c r="GO86" s="361" t="str">
        <f t="shared" si="284"/>
        <v>-</v>
      </c>
      <c r="GP86" s="361" t="str">
        <f t="shared" si="285"/>
        <v>-</v>
      </c>
      <c r="GQ86" s="361" t="str">
        <f t="shared" si="286"/>
        <v>-</v>
      </c>
      <c r="GR86" s="361" t="str">
        <f t="shared" si="287"/>
        <v>-</v>
      </c>
      <c r="GS86" s="361" t="str">
        <f t="shared" si="288"/>
        <v>-</v>
      </c>
      <c r="GT86" s="361" t="str">
        <f t="shared" si="289"/>
        <v>-</v>
      </c>
      <c r="GU86" s="361" t="str">
        <f t="shared" si="290"/>
        <v>-</v>
      </c>
      <c r="GV86" s="361" t="str">
        <f t="shared" si="291"/>
        <v>-</v>
      </c>
      <c r="GW86" s="361" t="str">
        <f t="shared" si="292"/>
        <v>-</v>
      </c>
      <c r="GX86" s="361" t="str">
        <f t="shared" si="293"/>
        <v>-</v>
      </c>
      <c r="GY86" s="361" t="str">
        <f t="shared" si="294"/>
        <v>-</v>
      </c>
      <c r="GZ86" s="361" t="str">
        <f t="shared" si="295"/>
        <v>-</v>
      </c>
      <c r="HA86" s="361" t="str">
        <f t="shared" si="296"/>
        <v>-</v>
      </c>
      <c r="HB86" s="361" t="str">
        <f t="shared" si="297"/>
        <v>-</v>
      </c>
      <c r="HC86" s="361" t="str">
        <f t="shared" si="298"/>
        <v>-</v>
      </c>
      <c r="HD86" s="361" t="str">
        <f t="shared" si="299"/>
        <v>-</v>
      </c>
      <c r="HE86" s="361" t="str">
        <f t="shared" si="300"/>
        <v>-</v>
      </c>
      <c r="HF86" s="361" t="str">
        <f t="shared" si="301"/>
        <v>-</v>
      </c>
      <c r="HG86" s="361" t="str">
        <f t="shared" si="302"/>
        <v>-</v>
      </c>
      <c r="HH86" s="361" t="str">
        <f t="shared" si="303"/>
        <v>delta_time</v>
      </c>
      <c r="HI86" s="361" t="str">
        <f t="shared" si="304"/>
        <v>-</v>
      </c>
      <c r="HJ86" s="361" t="str">
        <f t="shared" si="305"/>
        <v>-</v>
      </c>
      <c r="HK86" s="361" t="str">
        <f t="shared" si="306"/>
        <v>-</v>
      </c>
      <c r="HL86" s="361" t="str">
        <f t="shared" si="307"/>
        <v>-</v>
      </c>
      <c r="HM86" s="361" t="str">
        <f t="shared" si="308"/>
        <v>-</v>
      </c>
      <c r="HN86" s="361" t="str">
        <f t="shared" si="309"/>
        <v>-</v>
      </c>
      <c r="HO86" s="361" t="str">
        <f t="shared" si="310"/>
        <v>-</v>
      </c>
      <c r="HP86" s="361" t="str">
        <f t="shared" si="311"/>
        <v>-</v>
      </c>
      <c r="HQ86" s="361" t="str">
        <f t="shared" si="312"/>
        <v>-</v>
      </c>
      <c r="HR86" s="361" t="str">
        <f t="shared" si="313"/>
        <v>-</v>
      </c>
      <c r="HS86" s="361" t="str">
        <f t="shared" si="314"/>
        <v>-</v>
      </c>
      <c r="HT86" s="361" t="str">
        <f t="shared" si="315"/>
        <v>-</v>
      </c>
      <c r="HU86" s="361" t="str">
        <f t="shared" si="316"/>
        <v>-</v>
      </c>
      <c r="HV86" s="361" t="str">
        <f t="shared" si="317"/>
        <v>-</v>
      </c>
      <c r="HW86" s="361" t="str">
        <f t="shared" si="318"/>
        <v>-</v>
      </c>
      <c r="HX86" s="361" t="str">
        <f t="shared" si="319"/>
        <v>-</v>
      </c>
      <c r="HY86" s="361" t="str">
        <f t="shared" si="320"/>
        <v>-</v>
      </c>
      <c r="HZ86" s="361" t="str">
        <f t="shared" si="321"/>
        <v>-</v>
      </c>
      <c r="IA86" s="361" t="str">
        <f t="shared" si="322"/>
        <v>-</v>
      </c>
      <c r="IB86" s="361" t="str">
        <f t="shared" si="323"/>
        <v>-</v>
      </c>
      <c r="IC86" s="361" t="str">
        <f t="shared" si="324"/>
        <v>-</v>
      </c>
      <c r="ID86" s="361" t="str">
        <f t="shared" si="325"/>
        <v>-</v>
      </c>
      <c r="IE86" s="361" t="str">
        <f t="shared" si="326"/>
        <v>-</v>
      </c>
      <c r="IF86" s="444" t="s">
        <v>1247</v>
      </c>
      <c r="IG86" s="56">
        <f t="shared" si="480"/>
        <v>4</v>
      </c>
      <c r="IH86" s="56">
        <f t="shared" si="481"/>
        <v>1</v>
      </c>
      <c r="II86" s="56">
        <f t="shared" si="482"/>
        <v>1</v>
      </c>
      <c r="IJ86" s="56" t="str">
        <f t="shared" si="483"/>
        <v>-</v>
      </c>
      <c r="IK86" s="56" t="str">
        <f t="shared" si="327"/>
        <v>-</v>
      </c>
      <c r="IL86" s="56" t="str">
        <f t="shared" si="328"/>
        <v>-</v>
      </c>
      <c r="IM86" s="56" t="str">
        <f t="shared" si="329"/>
        <v>-</v>
      </c>
      <c r="IN86" s="56" t="str">
        <f t="shared" si="330"/>
        <v>-</v>
      </c>
      <c r="IO86" s="56" t="str">
        <f t="shared" si="331"/>
        <v>-</v>
      </c>
      <c r="IP86" s="56" t="str">
        <f t="shared" si="332"/>
        <v>-</v>
      </c>
      <c r="IQ86" s="56" t="str">
        <f t="shared" si="333"/>
        <v>-</v>
      </c>
      <c r="IR86" s="56" t="str">
        <f t="shared" si="334"/>
        <v>-</v>
      </c>
      <c r="IS86" s="56" t="str">
        <f t="shared" si="335"/>
        <v>-</v>
      </c>
      <c r="IT86" s="56" t="str">
        <f t="shared" si="336"/>
        <v>-</v>
      </c>
      <c r="IU86" s="56" t="str">
        <f t="shared" si="337"/>
        <v>-</v>
      </c>
      <c r="IV86" s="56" t="str">
        <f t="shared" si="338"/>
        <v>-</v>
      </c>
      <c r="IW86" s="56" t="str">
        <f t="shared" si="339"/>
        <v>-</v>
      </c>
      <c r="IX86" s="56" t="str">
        <f t="shared" si="340"/>
        <v>-</v>
      </c>
      <c r="IY86" s="56" t="str">
        <f t="shared" si="341"/>
        <v>-</v>
      </c>
      <c r="IZ86" s="56" t="str">
        <f t="shared" si="342"/>
        <v>-</v>
      </c>
      <c r="JA86" s="56" t="str">
        <f t="shared" si="343"/>
        <v>-</v>
      </c>
      <c r="JB86" s="56" t="str">
        <f t="shared" si="344"/>
        <v>-</v>
      </c>
      <c r="JC86" s="56">
        <f t="shared" si="345"/>
        <v>300</v>
      </c>
      <c r="JD86" s="56" t="str">
        <f t="shared" si="346"/>
        <v>-</v>
      </c>
      <c r="JE86" s="56" t="str">
        <f t="shared" si="347"/>
        <v>-</v>
      </c>
      <c r="JF86" s="56" t="str">
        <f t="shared" si="348"/>
        <v>-</v>
      </c>
      <c r="JG86" s="56" t="str">
        <f t="shared" si="349"/>
        <v>-</v>
      </c>
      <c r="JH86" s="56" t="str">
        <f t="shared" si="350"/>
        <v>-</v>
      </c>
      <c r="JI86" s="56" t="str">
        <f t="shared" si="351"/>
        <v>-</v>
      </c>
      <c r="JJ86" s="56" t="str">
        <f t="shared" si="352"/>
        <v>-</v>
      </c>
      <c r="JK86" s="56" t="str">
        <f t="shared" si="353"/>
        <v>-</v>
      </c>
      <c r="JL86" s="56" t="str">
        <f t="shared" si="354"/>
        <v>-</v>
      </c>
      <c r="JM86" s="56" t="str">
        <f t="shared" si="355"/>
        <v>-</v>
      </c>
      <c r="JN86" s="56" t="str">
        <f t="shared" si="356"/>
        <v>-</v>
      </c>
      <c r="JO86" s="56" t="str">
        <f t="shared" si="357"/>
        <v>-</v>
      </c>
      <c r="JP86" s="56" t="str">
        <f t="shared" si="358"/>
        <v>-</v>
      </c>
      <c r="JQ86" s="56" t="str">
        <f t="shared" si="359"/>
        <v>-</v>
      </c>
      <c r="JR86" s="56" t="str">
        <f t="shared" si="360"/>
        <v>-</v>
      </c>
      <c r="JS86" s="56" t="str">
        <f t="shared" si="361"/>
        <v>-</v>
      </c>
      <c r="JT86" s="56" t="str">
        <f t="shared" si="362"/>
        <v>-</v>
      </c>
      <c r="JU86" s="56" t="str">
        <f t="shared" si="363"/>
        <v>-</v>
      </c>
      <c r="JV86" s="56" t="str">
        <f t="shared" si="364"/>
        <v>-</v>
      </c>
      <c r="JW86" s="56" t="str">
        <f t="shared" si="365"/>
        <v>-</v>
      </c>
      <c r="JX86" s="56" t="str">
        <f t="shared" si="366"/>
        <v>-</v>
      </c>
      <c r="JY86" s="56" t="str">
        <f t="shared" si="367"/>
        <v>-</v>
      </c>
      <c r="JZ86" s="56" t="str">
        <f t="shared" si="368"/>
        <v>-</v>
      </c>
      <c r="KA86" s="444" t="s">
        <v>1247</v>
      </c>
      <c r="KB86" s="360">
        <f>IF(ISNUMBER(INDEX($EQ$15:$GK$521,$B86,EO$11)),MAX(KB$14:KB85)+1,0)</f>
        <v>0</v>
      </c>
      <c r="KC86" s="360" t="str">
        <f t="shared" si="484"/>
        <v/>
      </c>
      <c r="KD86" s="373" t="s">
        <v>2</v>
      </c>
      <c r="KE86" s="391" t="str">
        <f t="shared" si="369"/>
        <v/>
      </c>
      <c r="KF86" s="302" t="str">
        <f t="shared" si="370"/>
        <v/>
      </c>
      <c r="KG86" s="69"/>
      <c r="KH86" s="391" t="str">
        <f t="shared" si="371"/>
        <v/>
      </c>
      <c r="KI86" s="302" t="str">
        <f t="shared" si="372"/>
        <v/>
      </c>
      <c r="KJ86" s="69"/>
      <c r="KK86" s="391" t="str">
        <f t="shared" si="373"/>
        <v/>
      </c>
      <c r="KL86" s="302" t="str">
        <f t="shared" si="374"/>
        <v/>
      </c>
      <c r="KM86" s="69"/>
      <c r="KN86" s="391" t="str">
        <f t="shared" si="375"/>
        <v/>
      </c>
      <c r="KO86" s="302" t="str">
        <f t="shared" si="376"/>
        <v/>
      </c>
      <c r="KP86" s="69"/>
      <c r="KQ86" s="391" t="str">
        <f t="shared" si="377"/>
        <v/>
      </c>
      <c r="KR86" s="302" t="str">
        <f t="shared" si="378"/>
        <v/>
      </c>
      <c r="KS86" s="69"/>
      <c r="KT86" s="391" t="str">
        <f t="shared" si="379"/>
        <v/>
      </c>
      <c r="KU86" s="302" t="str">
        <f t="shared" si="380"/>
        <v/>
      </c>
      <c r="KV86" s="69"/>
      <c r="KW86" s="391" t="str">
        <f t="shared" si="381"/>
        <v/>
      </c>
      <c r="KX86" s="302" t="str">
        <f t="shared" si="382"/>
        <v/>
      </c>
      <c r="KY86" s="69"/>
      <c r="KZ86" s="283" t="str">
        <f t="shared" si="383"/>
        <v/>
      </c>
      <c r="LA86" s="26"/>
      <c r="LB86" s="241"/>
      <c r="LC86" s="306"/>
      <c r="LD86" s="241"/>
      <c r="LE86" s="241"/>
      <c r="LF86" s="242"/>
      <c r="LG86" s="242"/>
      <c r="LH86" s="242"/>
      <c r="LI86" s="242"/>
      <c r="LJ86" s="242"/>
      <c r="LK86" s="242"/>
      <c r="LL86" s="242"/>
      <c r="LM86" s="242"/>
      <c r="LN86" s="63"/>
      <c r="LO86" s="251">
        <f t="shared" si="384"/>
        <v>0</v>
      </c>
      <c r="LP86" s="251">
        <f t="shared" si="385"/>
        <v>0</v>
      </c>
      <c r="LQ86" s="251">
        <f t="shared" si="386"/>
        <v>0</v>
      </c>
      <c r="LR86" s="251">
        <f t="shared" si="387"/>
        <v>0</v>
      </c>
      <c r="LS86" s="251">
        <f t="shared" si="388"/>
        <v>0</v>
      </c>
      <c r="LT86" s="251">
        <f t="shared" si="389"/>
        <v>0</v>
      </c>
      <c r="LU86" s="251">
        <f t="shared" si="390"/>
        <v>0</v>
      </c>
      <c r="LV86" s="251">
        <f t="shared" si="391"/>
        <v>0</v>
      </c>
      <c r="LW86" s="251">
        <f t="shared" si="392"/>
        <v>0</v>
      </c>
      <c r="LX86" s="251">
        <f t="shared" si="393"/>
        <v>0</v>
      </c>
      <c r="LY86" s="251">
        <f t="shared" si="394"/>
        <v>0</v>
      </c>
      <c r="LZ86" s="251">
        <f t="shared" si="395"/>
        <v>0</v>
      </c>
      <c r="MA86" s="63">
        <f t="shared" si="396"/>
        <v>2</v>
      </c>
      <c r="MB86" s="63">
        <f t="shared" si="397"/>
        <v>0</v>
      </c>
      <c r="MC86" s="63">
        <f t="shared" si="486"/>
        <v>72</v>
      </c>
      <c r="MD86" s="63">
        <f t="shared" si="485"/>
        <v>41</v>
      </c>
      <c r="ME86" s="63" t="str">
        <f t="shared" si="398"/>
        <v>head_filerecord</v>
      </c>
      <c r="MF86" s="315">
        <f t="shared" si="399"/>
        <v>291</v>
      </c>
      <c r="MG86" s="315">
        <f>IF(ISNUMBER(MATCH(EO86,$ME$15:$ME$520,0)),0,MAX(MG$14:MG85)+1)</f>
        <v>0</v>
      </c>
      <c r="MH86" s="315" t="str">
        <f t="shared" si="400"/>
        <v/>
      </c>
      <c r="MI86" s="368" t="str">
        <f t="shared" si="401"/>
        <v/>
      </c>
      <c r="MJ86" s="67"/>
      <c r="MK86" s="243" t="str">
        <f t="shared" si="402"/>
        <v/>
      </c>
      <c r="ML86" s="457" t="s">
        <v>635</v>
      </c>
      <c r="MM86" s="316"/>
      <c r="MN86" s="26">
        <f>IF(IF(ISNUMBER(SEARCH("flopy",MP86))=TRUE,1,0)=1,MAX(MN$15:MN85)+1,"")</f>
        <v>56</v>
      </c>
      <c r="MO86" s="238"/>
      <c r="MP86" s="411" t="s">
        <v>1166</v>
      </c>
      <c r="MQ86" s="26" t="str">
        <f>IF(IF(ISNUMBER(SEARCH("flopy",MS86))=TRUE,1,0)=1,MAX(MQ$15:MQ85)+1,"")</f>
        <v/>
      </c>
      <c r="MR86" s="238"/>
      <c r="MS86" s="411"/>
      <c r="MT86" s="59"/>
      <c r="MU86" s="26" t="str">
        <f>IF(IF(ISNUMBER(SEARCH("flopy",MW86))=TRUE,1,0)=1,MAX(MU$15:MU85)+1,"")</f>
        <v/>
      </c>
      <c r="MV86" s="238"/>
      <c r="MW86" s="59"/>
      <c r="MX86" s="59"/>
      <c r="MY86" s="59"/>
      <c r="MZ86" s="59"/>
      <c r="NA86" s="59"/>
      <c r="NB86" s="26" t="s">
        <v>2</v>
      </c>
      <c r="NC86" s="59"/>
      <c r="ND86" s="59"/>
      <c r="NE86" s="59"/>
      <c r="NF86" s="59"/>
      <c r="NG86" s="59"/>
      <c r="NH86" s="59"/>
      <c r="NI86" s="59"/>
      <c r="NJ86" s="59"/>
      <c r="NK86" s="26" t="s">
        <v>2</v>
      </c>
      <c r="NL86" s="453" t="s">
        <v>546</v>
      </c>
      <c r="NM86" s="307" t="s">
        <v>2</v>
      </c>
      <c r="NN86" s="59"/>
      <c r="NO86" s="18"/>
      <c r="NP86" s="18"/>
      <c r="NQ86" s="18"/>
      <c r="NR86" s="18"/>
      <c r="NS86" s="18"/>
      <c r="NT86" s="18"/>
      <c r="NU86" s="18"/>
      <c r="NV86" s="18"/>
      <c r="NW86" s="18"/>
      <c r="NX86" s="18"/>
      <c r="NY86" s="18"/>
      <c r="NZ86" s="18"/>
      <c r="OA86" s="18"/>
      <c r="OB86" s="18"/>
      <c r="OC86" s="18"/>
      <c r="OD86" s="81"/>
      <c r="OE86" s="163"/>
      <c r="OF86" s="90"/>
      <c r="OG86" s="90"/>
      <c r="OH86" s="90"/>
      <c r="OI86" s="90"/>
      <c r="OJ86" s="171"/>
      <c r="OK86" s="163"/>
      <c r="OL86" s="117"/>
      <c r="OM86" s="163"/>
      <c r="ON86" s="117"/>
      <c r="OO86" s="90"/>
      <c r="OP86" s="90"/>
      <c r="OQ86" s="117"/>
      <c r="OR86" s="90"/>
      <c r="OS86" s="90"/>
      <c r="OT86" s="90"/>
      <c r="OU86" s="143" t="str">
        <f t="shared" si="272"/>
        <v/>
      </c>
      <c r="OV86" s="143" t="str">
        <f t="shared" si="275"/>
        <v/>
      </c>
      <c r="OW86" s="143" t="str">
        <f t="shared" si="276"/>
        <v/>
      </c>
      <c r="OX86" s="143" t="str">
        <f t="shared" si="277"/>
        <v/>
      </c>
      <c r="OY86" s="81"/>
      <c r="OZ86" s="59"/>
      <c r="PA86" s="251" t="str">
        <f t="shared" si="403"/>
        <v/>
      </c>
      <c r="PB86" s="251" t="str">
        <f t="shared" si="404"/>
        <v/>
      </c>
      <c r="PC86" s="251" t="str">
        <f t="shared" si="405"/>
        <v/>
      </c>
      <c r="PD86" s="251" t="str">
        <f t="shared" si="406"/>
        <v/>
      </c>
      <c r="PE86" s="251" t="str">
        <f t="shared" si="407"/>
        <v/>
      </c>
      <c r="PF86" s="251" t="str">
        <f t="shared" si="408"/>
        <v/>
      </c>
      <c r="PG86" s="251" t="str">
        <f t="shared" si="409"/>
        <v/>
      </c>
      <c r="PH86" s="251" t="str">
        <f t="shared" si="410"/>
        <v/>
      </c>
      <c r="PI86" s="251" t="str">
        <f t="shared" si="411"/>
        <v/>
      </c>
      <c r="PJ86" s="251" t="str">
        <f t="shared" si="412"/>
        <v/>
      </c>
      <c r="PK86" s="251" t="str">
        <f t="shared" si="413"/>
        <v/>
      </c>
      <c r="PL86" s="251" t="str">
        <f t="shared" si="414"/>
        <v/>
      </c>
      <c r="PM86" s="251" t="str">
        <f t="shared" si="415"/>
        <v/>
      </c>
      <c r="PN86" s="251" t="str">
        <f t="shared" si="416"/>
        <v/>
      </c>
      <c r="PO86" s="251" t="str">
        <f t="shared" si="417"/>
        <v/>
      </c>
      <c r="PP86" s="251" t="str">
        <f t="shared" si="418"/>
        <v/>
      </c>
      <c r="PQ86" s="251" t="str">
        <f t="shared" si="419"/>
        <v/>
      </c>
      <c r="PR86" s="251" t="str">
        <f t="shared" si="420"/>
        <v/>
      </c>
      <c r="PS86" s="251" t="str">
        <f t="shared" si="421"/>
        <v/>
      </c>
      <c r="PT86" s="251" t="str">
        <f t="shared" si="422"/>
        <v/>
      </c>
      <c r="PU86" s="251" t="str">
        <f t="shared" si="423"/>
        <v/>
      </c>
      <c r="PV86" s="251" t="str">
        <f t="shared" si="424"/>
        <v/>
      </c>
      <c r="PW86" s="251" t="str">
        <f t="shared" si="425"/>
        <v/>
      </c>
      <c r="PX86" s="251" t="str">
        <f t="shared" si="426"/>
        <v/>
      </c>
      <c r="PY86" s="251" t="str">
        <f t="shared" si="427"/>
        <v/>
      </c>
      <c r="PZ86" s="251" t="str">
        <f t="shared" si="428"/>
        <v/>
      </c>
      <c r="QA86" s="251" t="str">
        <f t="shared" si="429"/>
        <v/>
      </c>
      <c r="QB86" s="251" t="str">
        <f t="shared" si="430"/>
        <v/>
      </c>
      <c r="QC86" s="251" t="str">
        <f t="shared" si="431"/>
        <v>head_filerecord</v>
      </c>
      <c r="QD86" s="251" t="str">
        <f t="shared" si="432"/>
        <v/>
      </c>
      <c r="QE86" s="251" t="str">
        <f t="shared" si="433"/>
        <v/>
      </c>
      <c r="QF86" s="63">
        <f t="shared" si="434"/>
        <v>0</v>
      </c>
      <c r="QG86" s="26" t="s">
        <v>2</v>
      </c>
      <c r="QH86" s="59"/>
      <c r="QI86" s="59"/>
      <c r="QJ86" s="59"/>
      <c r="QK86" s="59"/>
      <c r="QL86" s="59"/>
      <c r="QM86" s="59"/>
      <c r="QN86" s="59"/>
    </row>
    <row r="87" spans="1:456" ht="6" customHeight="1" x14ac:dyDescent="0.25">
      <c r="A87" s="68"/>
      <c r="B87" s="447">
        <f t="shared" si="278"/>
        <v>73</v>
      </c>
      <c r="C87" s="72" t="s">
        <v>72</v>
      </c>
      <c r="D87" s="339" t="s">
        <v>72</v>
      </c>
      <c r="E87" s="59"/>
      <c r="F87" s="229"/>
      <c r="G87" s="295" t="s">
        <v>113</v>
      </c>
      <c r="H87" s="295" t="s">
        <v>2</v>
      </c>
      <c r="I87" s="229"/>
      <c r="J87" s="295"/>
      <c r="K87" s="295"/>
      <c r="L87" s="229"/>
      <c r="M87" s="295"/>
      <c r="N87" s="295"/>
      <c r="O87" s="229"/>
      <c r="P87" s="295"/>
      <c r="Q87" s="295"/>
      <c r="R87" s="229"/>
      <c r="S87" s="230"/>
      <c r="T87" s="231"/>
      <c r="U87" s="229"/>
      <c r="V87" s="230"/>
      <c r="W87" s="231"/>
      <c r="X87" s="229"/>
      <c r="Y87" s="230"/>
      <c r="Z87" s="231"/>
      <c r="AA87" s="229"/>
      <c r="AB87" s="295"/>
      <c r="AC87" s="295"/>
      <c r="AD87" s="229"/>
      <c r="AE87" s="295"/>
      <c r="AF87" s="295"/>
      <c r="AG87" s="229"/>
      <c r="AH87" s="295"/>
      <c r="AI87" s="295"/>
      <c r="AJ87" s="229"/>
      <c r="AK87" s="295"/>
      <c r="AL87" s="295"/>
      <c r="AM87" s="229"/>
      <c r="AN87" s="295"/>
      <c r="AO87" s="295"/>
      <c r="AP87" s="243"/>
      <c r="AQ87" s="295"/>
      <c r="AR87" s="290"/>
      <c r="AS87" s="243"/>
      <c r="AT87" s="295"/>
      <c r="AU87" s="290"/>
      <c r="AV87" s="229"/>
      <c r="AW87" s="230"/>
      <c r="AX87" s="231"/>
      <c r="AY87" s="229"/>
      <c r="AZ87" s="230"/>
      <c r="BA87" s="231"/>
      <c r="BB87" s="229"/>
      <c r="BC87" s="230"/>
      <c r="BD87" s="231"/>
      <c r="BE87" s="229"/>
      <c r="BF87" s="295"/>
      <c r="BG87" s="295"/>
      <c r="BH87" s="229"/>
      <c r="BI87" s="295"/>
      <c r="BJ87" s="295"/>
      <c r="BK87" s="243"/>
      <c r="BL87" s="295"/>
      <c r="BM87" s="429"/>
      <c r="BN87" s="243"/>
      <c r="BO87" s="295"/>
      <c r="BP87" s="429"/>
      <c r="BQ87" s="229"/>
      <c r="BR87" s="295"/>
      <c r="BS87" s="295"/>
      <c r="BT87" s="243"/>
      <c r="BU87" s="295"/>
      <c r="BV87" s="290"/>
      <c r="BW87" s="243"/>
      <c r="BX87" s="295"/>
      <c r="BY87" s="290"/>
      <c r="BZ87" s="229"/>
      <c r="CA87" s="230"/>
      <c r="CB87" s="231"/>
      <c r="CC87" s="229"/>
      <c r="CD87" s="230"/>
      <c r="CE87" s="231"/>
      <c r="CF87" s="331"/>
      <c r="CG87" s="230"/>
      <c r="CH87" s="354"/>
      <c r="CI87" s="229"/>
      <c r="CJ87" s="230"/>
      <c r="CK87" s="354"/>
      <c r="CL87" s="243"/>
      <c r="CM87" s="230"/>
      <c r="CN87" s="354"/>
      <c r="CO87" s="243"/>
      <c r="CP87" s="295"/>
      <c r="CQ87" s="429"/>
      <c r="CR87" s="331"/>
      <c r="CS87" s="332"/>
      <c r="CT87" s="333"/>
      <c r="CU87" s="229"/>
      <c r="CV87" s="230"/>
      <c r="CW87" s="231"/>
      <c r="CX87" s="331"/>
      <c r="CY87" s="332"/>
      <c r="CZ87" s="333"/>
      <c r="DA87" s="331"/>
      <c r="DB87" s="332"/>
      <c r="DC87" s="333"/>
      <c r="DD87" s="331"/>
      <c r="DE87" s="332"/>
      <c r="DF87" s="333"/>
      <c r="DG87" s="331"/>
      <c r="DH87" s="332"/>
      <c r="DI87" s="333"/>
      <c r="DJ87" s="229"/>
      <c r="DK87" s="230" t="s">
        <v>19</v>
      </c>
      <c r="DL87" s="231">
        <v>1.0000000000000001E-5</v>
      </c>
      <c r="DM87" s="229"/>
      <c r="DN87" s="230"/>
      <c r="DO87" s="231"/>
      <c r="DP87" s="331"/>
      <c r="DQ87" s="332"/>
      <c r="DR87" s="333"/>
      <c r="DS87" s="331"/>
      <c r="DT87" s="332"/>
      <c r="DU87" s="333"/>
      <c r="DV87" s="331"/>
      <c r="DW87" s="332"/>
      <c r="DX87" s="333"/>
      <c r="DY87" s="331"/>
      <c r="DZ87" s="332"/>
      <c r="EA87" s="333"/>
      <c r="EB87" s="331"/>
      <c r="EC87" s="332"/>
      <c r="ED87" s="333"/>
      <c r="EE87" s="331"/>
      <c r="EF87" s="332"/>
      <c r="EG87" s="333"/>
      <c r="EH87" s="229"/>
      <c r="EI87" s="230"/>
      <c r="EJ87" s="231"/>
      <c r="EK87" s="229"/>
      <c r="EL87" s="230"/>
      <c r="EM87" s="231"/>
      <c r="EN87" s="244"/>
      <c r="EO87" s="269" t="str">
        <f t="shared" si="279"/>
        <v/>
      </c>
      <c r="EP87" s="444" t="s">
        <v>1247</v>
      </c>
      <c r="EQ87" s="360">
        <f t="shared" si="435"/>
        <v>105</v>
      </c>
      <c r="ER87" s="360">
        <f t="shared" si="436"/>
        <v>44</v>
      </c>
      <c r="ES87" s="360" t="str">
        <f t="shared" si="437"/>
        <v/>
      </c>
      <c r="ET87" s="360" t="str">
        <f t="shared" si="438"/>
        <v/>
      </c>
      <c r="EU87" s="360" t="str">
        <f t="shared" si="439"/>
        <v/>
      </c>
      <c r="EV87" s="360" t="str">
        <f t="shared" si="440"/>
        <v/>
      </c>
      <c r="EW87" s="360" t="str">
        <f t="shared" si="441"/>
        <v/>
      </c>
      <c r="EX87" s="360">
        <f t="shared" si="442"/>
        <v>38</v>
      </c>
      <c r="EY87" s="360" t="str">
        <f t="shared" si="443"/>
        <v/>
      </c>
      <c r="EZ87" s="360" t="str">
        <f t="shared" si="444"/>
        <v/>
      </c>
      <c r="FA87" s="360" t="str">
        <f t="shared" si="445"/>
        <v/>
      </c>
      <c r="FB87" s="360" t="str">
        <f t="shared" si="446"/>
        <v/>
      </c>
      <c r="FC87" s="360" t="str">
        <f t="shared" si="447"/>
        <v/>
      </c>
      <c r="FD87" s="360" t="str">
        <f t="shared" si="448"/>
        <v/>
      </c>
      <c r="FE87" s="360" t="str">
        <f t="shared" si="449"/>
        <v/>
      </c>
      <c r="FF87" s="360" t="str">
        <f t="shared" si="450"/>
        <v/>
      </c>
      <c r="FG87" s="360" t="str">
        <f t="shared" si="451"/>
        <v/>
      </c>
      <c r="FH87" s="360" t="str">
        <f t="shared" si="452"/>
        <v/>
      </c>
      <c r="FI87" s="360" t="str">
        <f t="shared" si="453"/>
        <v/>
      </c>
      <c r="FJ87" s="360" t="str">
        <f t="shared" si="454"/>
        <v/>
      </c>
      <c r="FK87" s="360" t="str">
        <f t="shared" si="455"/>
        <v/>
      </c>
      <c r="FL87" s="360" t="str">
        <f t="shared" si="456"/>
        <v/>
      </c>
      <c r="FM87" s="360" t="str">
        <f t="shared" si="457"/>
        <v/>
      </c>
      <c r="FN87" s="360" t="str">
        <f t="shared" si="458"/>
        <v/>
      </c>
      <c r="FO87" s="360" t="str">
        <f t="shared" si="459"/>
        <v/>
      </c>
      <c r="FP87" s="360" t="str">
        <f t="shared" si="460"/>
        <v/>
      </c>
      <c r="FQ87" s="360" t="str">
        <f t="shared" si="461"/>
        <v/>
      </c>
      <c r="FR87" s="360" t="str">
        <f t="shared" si="462"/>
        <v/>
      </c>
      <c r="FS87" s="360" t="str">
        <f t="shared" si="463"/>
        <v/>
      </c>
      <c r="FT87" s="360" t="str">
        <f t="shared" si="280"/>
        <v/>
      </c>
      <c r="FU87" s="360" t="str">
        <f t="shared" si="464"/>
        <v/>
      </c>
      <c r="FV87" s="360" t="str">
        <f t="shared" si="465"/>
        <v/>
      </c>
      <c r="FW87" s="360" t="str">
        <f t="shared" si="466"/>
        <v/>
      </c>
      <c r="FX87" s="360" t="str">
        <f t="shared" si="467"/>
        <v/>
      </c>
      <c r="FY87" s="360" t="str">
        <f t="shared" si="468"/>
        <v/>
      </c>
      <c r="FZ87" s="360" t="str">
        <f t="shared" si="469"/>
        <v/>
      </c>
      <c r="GA87" s="360" t="str">
        <f t="shared" si="470"/>
        <v/>
      </c>
      <c r="GB87" s="360" t="str">
        <f t="shared" si="471"/>
        <v/>
      </c>
      <c r="GC87" s="360" t="str">
        <f t="shared" si="472"/>
        <v/>
      </c>
      <c r="GD87" s="360" t="str">
        <f t="shared" si="473"/>
        <v/>
      </c>
      <c r="GE87" s="360" t="str">
        <f t="shared" si="474"/>
        <v/>
      </c>
      <c r="GF87" s="360" t="str">
        <f t="shared" si="475"/>
        <v/>
      </c>
      <c r="GG87" s="360" t="str">
        <f t="shared" si="476"/>
        <v/>
      </c>
      <c r="GH87" s="360" t="str">
        <f t="shared" si="477"/>
        <v/>
      </c>
      <c r="GI87" s="360" t="str">
        <f t="shared" si="478"/>
        <v/>
      </c>
      <c r="GJ87" s="360" t="str">
        <f t="shared" si="479"/>
        <v/>
      </c>
      <c r="GK87" s="444" t="s">
        <v>1247</v>
      </c>
      <c r="GL87" s="361" t="str">
        <f t="shared" si="281"/>
        <v>peclet</v>
      </c>
      <c r="GM87" s="361" t="str">
        <f t="shared" si="282"/>
        <v>peclet</v>
      </c>
      <c r="GN87" s="361" t="str">
        <f t="shared" si="283"/>
        <v>-</v>
      </c>
      <c r="GO87" s="361" t="str">
        <f t="shared" si="284"/>
        <v>-</v>
      </c>
      <c r="GP87" s="361" t="str">
        <f t="shared" si="285"/>
        <v>-</v>
      </c>
      <c r="GQ87" s="361" t="str">
        <f t="shared" si="286"/>
        <v>-</v>
      </c>
      <c r="GR87" s="361" t="str">
        <f t="shared" si="287"/>
        <v>-</v>
      </c>
      <c r="GS87" s="361" t="str">
        <f t="shared" si="288"/>
        <v>Peclet</v>
      </c>
      <c r="GT87" s="361" t="str">
        <f t="shared" si="289"/>
        <v>-</v>
      </c>
      <c r="GU87" s="361" t="str">
        <f t="shared" si="290"/>
        <v>-</v>
      </c>
      <c r="GV87" s="361" t="str">
        <f t="shared" si="291"/>
        <v>-</v>
      </c>
      <c r="GW87" s="361" t="str">
        <f t="shared" si="292"/>
        <v>-</v>
      </c>
      <c r="GX87" s="361" t="str">
        <f t="shared" si="293"/>
        <v>-</v>
      </c>
      <c r="GY87" s="361" t="str">
        <f t="shared" si="294"/>
        <v>-</v>
      </c>
      <c r="GZ87" s="361" t="str">
        <f t="shared" si="295"/>
        <v>-</v>
      </c>
      <c r="HA87" s="361" t="str">
        <f t="shared" si="296"/>
        <v>-</v>
      </c>
      <c r="HB87" s="361" t="str">
        <f t="shared" si="297"/>
        <v>-</v>
      </c>
      <c r="HC87" s="361" t="str">
        <f t="shared" si="298"/>
        <v>-</v>
      </c>
      <c r="HD87" s="361" t="str">
        <f t="shared" si="299"/>
        <v>-</v>
      </c>
      <c r="HE87" s="361" t="str">
        <f t="shared" si="300"/>
        <v>-</v>
      </c>
      <c r="HF87" s="361" t="str">
        <f t="shared" si="301"/>
        <v>-</v>
      </c>
      <c r="HG87" s="361" t="str">
        <f t="shared" si="302"/>
        <v>-</v>
      </c>
      <c r="HH87" s="361" t="str">
        <f t="shared" si="303"/>
        <v>-</v>
      </c>
      <c r="HI87" s="361" t="str">
        <f t="shared" si="304"/>
        <v>-</v>
      </c>
      <c r="HJ87" s="361" t="str">
        <f t="shared" si="305"/>
        <v>-</v>
      </c>
      <c r="HK87" s="361" t="str">
        <f t="shared" si="306"/>
        <v>-</v>
      </c>
      <c r="HL87" s="361" t="str">
        <f t="shared" si="307"/>
        <v>-</v>
      </c>
      <c r="HM87" s="361" t="str">
        <f t="shared" si="308"/>
        <v>-</v>
      </c>
      <c r="HN87" s="361" t="str">
        <f t="shared" si="309"/>
        <v>-</v>
      </c>
      <c r="HO87" s="361" t="str">
        <f t="shared" si="310"/>
        <v>-</v>
      </c>
      <c r="HP87" s="361" t="str">
        <f t="shared" si="311"/>
        <v>-</v>
      </c>
      <c r="HQ87" s="361" t="str">
        <f t="shared" si="312"/>
        <v>-</v>
      </c>
      <c r="HR87" s="361" t="str">
        <f t="shared" si="313"/>
        <v>-</v>
      </c>
      <c r="HS87" s="361" t="str">
        <f t="shared" si="314"/>
        <v>-</v>
      </c>
      <c r="HT87" s="361" t="str">
        <f t="shared" si="315"/>
        <v>-</v>
      </c>
      <c r="HU87" s="361" t="str">
        <f t="shared" si="316"/>
        <v>-</v>
      </c>
      <c r="HV87" s="361" t="str">
        <f t="shared" si="317"/>
        <v>-</v>
      </c>
      <c r="HW87" s="361" t="str">
        <f t="shared" si="318"/>
        <v>-</v>
      </c>
      <c r="HX87" s="361" t="str">
        <f t="shared" si="319"/>
        <v>-</v>
      </c>
      <c r="HY87" s="361" t="str">
        <f t="shared" si="320"/>
        <v>-</v>
      </c>
      <c r="HZ87" s="361" t="str">
        <f t="shared" si="321"/>
        <v>-</v>
      </c>
      <c r="IA87" s="361" t="str">
        <f t="shared" si="322"/>
        <v>-</v>
      </c>
      <c r="IB87" s="361" t="str">
        <f t="shared" si="323"/>
        <v>-</v>
      </c>
      <c r="IC87" s="361" t="str">
        <f t="shared" si="324"/>
        <v>-</v>
      </c>
      <c r="ID87" s="361" t="str">
        <f t="shared" si="325"/>
        <v>-</v>
      </c>
      <c r="IE87" s="361" t="str">
        <f t="shared" si="326"/>
        <v>-</v>
      </c>
      <c r="IF87" s="444" t="s">
        <v>1247</v>
      </c>
      <c r="IG87" s="56" t="str">
        <f t="shared" si="480"/>
        <v>-</v>
      </c>
      <c r="IH87" s="56">
        <f t="shared" si="481"/>
        <v>0.16</v>
      </c>
      <c r="II87" s="56" t="str">
        <f t="shared" si="482"/>
        <v>-</v>
      </c>
      <c r="IJ87" s="56" t="str">
        <f t="shared" si="483"/>
        <v>-</v>
      </c>
      <c r="IK87" s="56" t="str">
        <f t="shared" si="327"/>
        <v>-</v>
      </c>
      <c r="IL87" s="56" t="str">
        <f t="shared" si="328"/>
        <v>-</v>
      </c>
      <c r="IM87" s="56" t="str">
        <f t="shared" si="329"/>
        <v>-</v>
      </c>
      <c r="IN87" s="56">
        <f t="shared" si="330"/>
        <v>13</v>
      </c>
      <c r="IO87" s="56" t="str">
        <f t="shared" si="331"/>
        <v>-</v>
      </c>
      <c r="IP87" s="56" t="str">
        <f t="shared" si="332"/>
        <v>-</v>
      </c>
      <c r="IQ87" s="56" t="str">
        <f t="shared" si="333"/>
        <v>-</v>
      </c>
      <c r="IR87" s="56" t="str">
        <f t="shared" si="334"/>
        <v>-</v>
      </c>
      <c r="IS87" s="56" t="str">
        <f t="shared" si="335"/>
        <v>-</v>
      </c>
      <c r="IT87" s="56" t="str">
        <f t="shared" si="336"/>
        <v>-</v>
      </c>
      <c r="IU87" s="56" t="str">
        <f t="shared" si="337"/>
        <v>-</v>
      </c>
      <c r="IV87" s="56" t="str">
        <f t="shared" si="338"/>
        <v>-</v>
      </c>
      <c r="IW87" s="56" t="str">
        <f t="shared" si="339"/>
        <v>-</v>
      </c>
      <c r="IX87" s="56" t="str">
        <f t="shared" si="340"/>
        <v>-</v>
      </c>
      <c r="IY87" s="56" t="str">
        <f t="shared" si="341"/>
        <v>-</v>
      </c>
      <c r="IZ87" s="56" t="str">
        <f t="shared" si="342"/>
        <v>-</v>
      </c>
      <c r="JA87" s="56" t="str">
        <f t="shared" si="343"/>
        <v>-</v>
      </c>
      <c r="JB87" s="56" t="str">
        <f t="shared" si="344"/>
        <v>-</v>
      </c>
      <c r="JC87" s="56" t="str">
        <f t="shared" si="345"/>
        <v>-</v>
      </c>
      <c r="JD87" s="56" t="str">
        <f t="shared" si="346"/>
        <v>-</v>
      </c>
      <c r="JE87" s="56" t="str">
        <f t="shared" si="347"/>
        <v>-</v>
      </c>
      <c r="JF87" s="56" t="str">
        <f t="shared" si="348"/>
        <v>-</v>
      </c>
      <c r="JG87" s="56" t="str">
        <f t="shared" si="349"/>
        <v>-</v>
      </c>
      <c r="JH87" s="56" t="str">
        <f t="shared" si="350"/>
        <v>-</v>
      </c>
      <c r="JI87" s="56" t="str">
        <f t="shared" si="351"/>
        <v>-</v>
      </c>
      <c r="JJ87" s="56" t="str">
        <f t="shared" si="352"/>
        <v>-</v>
      </c>
      <c r="JK87" s="56" t="str">
        <f t="shared" si="353"/>
        <v>-</v>
      </c>
      <c r="JL87" s="56" t="str">
        <f t="shared" si="354"/>
        <v>-</v>
      </c>
      <c r="JM87" s="56" t="str">
        <f t="shared" si="355"/>
        <v>-</v>
      </c>
      <c r="JN87" s="56" t="str">
        <f t="shared" si="356"/>
        <v>-</v>
      </c>
      <c r="JO87" s="56" t="str">
        <f t="shared" si="357"/>
        <v>-</v>
      </c>
      <c r="JP87" s="56" t="str">
        <f t="shared" si="358"/>
        <v>-</v>
      </c>
      <c r="JQ87" s="56" t="str">
        <f t="shared" si="359"/>
        <v>-</v>
      </c>
      <c r="JR87" s="56" t="str">
        <f t="shared" si="360"/>
        <v>-</v>
      </c>
      <c r="JS87" s="56" t="str">
        <f t="shared" si="361"/>
        <v>-</v>
      </c>
      <c r="JT87" s="56" t="str">
        <f t="shared" si="362"/>
        <v>-</v>
      </c>
      <c r="JU87" s="56" t="str">
        <f t="shared" si="363"/>
        <v>-</v>
      </c>
      <c r="JV87" s="56" t="str">
        <f t="shared" si="364"/>
        <v>-</v>
      </c>
      <c r="JW87" s="56" t="str">
        <f t="shared" si="365"/>
        <v>-</v>
      </c>
      <c r="JX87" s="56" t="str">
        <f t="shared" si="366"/>
        <v>-</v>
      </c>
      <c r="JY87" s="56" t="str">
        <f t="shared" si="367"/>
        <v>-</v>
      </c>
      <c r="JZ87" s="56" t="str">
        <f t="shared" si="368"/>
        <v>-</v>
      </c>
      <c r="KA87" s="444" t="s">
        <v>1247</v>
      </c>
      <c r="KB87" s="360">
        <f>IF(ISNUMBER(INDEX($EQ$15:$GK$521,$B87,EO$11)),MAX(KB$14:KB86)+1,0)</f>
        <v>0</v>
      </c>
      <c r="KC87" s="360" t="str">
        <f t="shared" si="484"/>
        <v/>
      </c>
      <c r="KD87" s="373" t="s">
        <v>2</v>
      </c>
      <c r="KE87" s="391" t="str">
        <f t="shared" si="369"/>
        <v/>
      </c>
      <c r="KF87" s="302" t="str">
        <f t="shared" si="370"/>
        <v/>
      </c>
      <c r="KG87" s="69"/>
      <c r="KH87" s="391" t="str">
        <f t="shared" si="371"/>
        <v/>
      </c>
      <c r="KI87" s="302" t="str">
        <f t="shared" si="372"/>
        <v/>
      </c>
      <c r="KJ87" s="69"/>
      <c r="KK87" s="391" t="str">
        <f t="shared" si="373"/>
        <v/>
      </c>
      <c r="KL87" s="302" t="str">
        <f t="shared" si="374"/>
        <v/>
      </c>
      <c r="KM87" s="69"/>
      <c r="KN87" s="391" t="str">
        <f t="shared" si="375"/>
        <v/>
      </c>
      <c r="KO87" s="302" t="str">
        <f t="shared" si="376"/>
        <v/>
      </c>
      <c r="KP87" s="69"/>
      <c r="KQ87" s="391" t="str">
        <f t="shared" si="377"/>
        <v/>
      </c>
      <c r="KR87" s="302" t="str">
        <f t="shared" si="378"/>
        <v/>
      </c>
      <c r="KS87" s="69"/>
      <c r="KT87" s="391" t="str">
        <f t="shared" si="379"/>
        <v/>
      </c>
      <c r="KU87" s="302" t="str">
        <f t="shared" si="380"/>
        <v/>
      </c>
      <c r="KV87" s="69"/>
      <c r="KW87" s="391" t="str">
        <f t="shared" si="381"/>
        <v/>
      </c>
      <c r="KX87" s="302" t="str">
        <f t="shared" si="382"/>
        <v/>
      </c>
      <c r="KY87" s="69"/>
      <c r="KZ87" s="283" t="str">
        <f t="shared" si="383"/>
        <v/>
      </c>
      <c r="LA87" s="26"/>
      <c r="LB87" s="241"/>
      <c r="LC87" s="306"/>
      <c r="LD87" s="241"/>
      <c r="LE87" s="241"/>
      <c r="LF87" s="242"/>
      <c r="LG87" s="242"/>
      <c r="LH87" s="242"/>
      <c r="LI87" s="242"/>
      <c r="LJ87" s="242"/>
      <c r="LK87" s="242"/>
      <c r="LL87" s="242"/>
      <c r="LM87" s="242"/>
      <c r="LN87" s="63"/>
      <c r="LO87" s="251">
        <f t="shared" si="384"/>
        <v>0</v>
      </c>
      <c r="LP87" s="251">
        <f t="shared" si="385"/>
        <v>0</v>
      </c>
      <c r="LQ87" s="251">
        <f t="shared" si="386"/>
        <v>0</v>
      </c>
      <c r="LR87" s="251">
        <f t="shared" si="387"/>
        <v>0</v>
      </c>
      <c r="LS87" s="251">
        <f t="shared" si="388"/>
        <v>0</v>
      </c>
      <c r="LT87" s="251">
        <f t="shared" si="389"/>
        <v>0</v>
      </c>
      <c r="LU87" s="251">
        <f t="shared" si="390"/>
        <v>0</v>
      </c>
      <c r="LV87" s="251">
        <f t="shared" si="391"/>
        <v>0</v>
      </c>
      <c r="LW87" s="251">
        <f t="shared" si="392"/>
        <v>0</v>
      </c>
      <c r="LX87" s="251">
        <f t="shared" si="393"/>
        <v>0</v>
      </c>
      <c r="LY87" s="251">
        <f t="shared" si="394"/>
        <v>0</v>
      </c>
      <c r="LZ87" s="251">
        <f t="shared" si="395"/>
        <v>0</v>
      </c>
      <c r="MA87" s="63">
        <f t="shared" si="396"/>
        <v>2</v>
      </c>
      <c r="MB87" s="63">
        <f t="shared" si="397"/>
        <v>0</v>
      </c>
      <c r="MC87" s="63">
        <f t="shared" si="486"/>
        <v>73</v>
      </c>
      <c r="MD87" s="63">
        <f t="shared" si="485"/>
        <v>42</v>
      </c>
      <c r="ME87" s="63">
        <f t="shared" si="398"/>
        <v>0</v>
      </c>
      <c r="MF87" s="315">
        <f t="shared" si="399"/>
        <v>291</v>
      </c>
      <c r="MG87" s="315">
        <f>IF(ISNUMBER(MATCH(EO87,$ME$15:$ME$520,0)),0,MAX(MG$14:MG86)+1)</f>
        <v>0</v>
      </c>
      <c r="MH87" s="315" t="str">
        <f t="shared" si="400"/>
        <v/>
      </c>
      <c r="MI87" s="368" t="str">
        <f t="shared" si="401"/>
        <v/>
      </c>
      <c r="MJ87" s="67"/>
      <c r="MK87" s="243" t="str">
        <f t="shared" si="402"/>
        <v/>
      </c>
      <c r="ML87" s="457" t="s">
        <v>635</v>
      </c>
      <c r="MM87" s="316"/>
      <c r="MN87" s="26">
        <f>IF(IF(ISNUMBER(SEARCH("flopy",MP87))=TRUE,1,0)=1,MAX(MN$15:MN86)+1,"")</f>
        <v>57</v>
      </c>
      <c r="MO87" s="238"/>
      <c r="MP87" s="411" t="s">
        <v>1167</v>
      </c>
      <c r="MQ87" s="26" t="str">
        <f>IF(IF(ISNUMBER(SEARCH("flopy",MS87))=TRUE,1,0)=1,MAX(MQ$15:MQ86)+1,"")</f>
        <v/>
      </c>
      <c r="MR87" s="238"/>
      <c r="MS87" s="411" t="s">
        <v>1017</v>
      </c>
      <c r="MT87" s="59"/>
      <c r="MU87" s="26" t="str">
        <f>IF(IF(ISNUMBER(SEARCH("flopy",MW87))=TRUE,1,0)=1,MAX(MU$15:MU86)+1,"")</f>
        <v/>
      </c>
      <c r="MV87" s="238"/>
      <c r="MW87" s="59"/>
      <c r="MX87" s="59"/>
      <c r="MY87" s="59"/>
      <c r="MZ87" s="59"/>
      <c r="NA87" s="59"/>
      <c r="NB87" s="26" t="s">
        <v>2</v>
      </c>
      <c r="NC87" s="59"/>
      <c r="ND87" s="59"/>
      <c r="NE87" s="59"/>
      <c r="NF87" s="59"/>
      <c r="NG87" s="59"/>
      <c r="NH87" s="59"/>
      <c r="NI87" s="59"/>
      <c r="NJ87" s="59"/>
      <c r="NK87" s="26" t="s">
        <v>2</v>
      </c>
      <c r="NL87" s="453" t="s">
        <v>239</v>
      </c>
      <c r="NM87" s="307" t="s">
        <v>2</v>
      </c>
      <c r="NN87" s="59"/>
      <c r="NO87" s="18"/>
      <c r="NP87" s="18"/>
      <c r="NQ87" s="18"/>
      <c r="NR87" s="18"/>
      <c r="NS87" s="18"/>
      <c r="NT87" s="18"/>
      <c r="NU87" s="18"/>
      <c r="NV87" s="18"/>
      <c r="NW87" s="18"/>
      <c r="NX87" s="18"/>
      <c r="NY87" s="18"/>
      <c r="NZ87" s="18"/>
      <c r="OA87" s="18"/>
      <c r="OB87" s="18"/>
      <c r="OC87" s="18"/>
      <c r="OD87" s="81"/>
      <c r="OE87" s="163"/>
      <c r="OF87" s="90"/>
      <c r="OG87" s="90"/>
      <c r="OH87" s="90"/>
      <c r="OI87" s="90"/>
      <c r="OJ87" s="171"/>
      <c r="OK87" s="163"/>
      <c r="OL87" s="117"/>
      <c r="OM87" s="163"/>
      <c r="ON87" s="117"/>
      <c r="OO87" s="90"/>
      <c r="OP87" s="90"/>
      <c r="OQ87" s="117"/>
      <c r="OR87" s="90"/>
      <c r="OS87" s="90"/>
      <c r="OT87" s="90"/>
      <c r="OU87" s="143" t="str">
        <f t="shared" si="272"/>
        <v/>
      </c>
      <c r="OV87" s="143" t="str">
        <f t="shared" si="275"/>
        <v/>
      </c>
      <c r="OW87" s="143" t="str">
        <f t="shared" si="276"/>
        <v/>
      </c>
      <c r="OX87" s="143" t="str">
        <f t="shared" si="277"/>
        <v/>
      </c>
      <c r="OY87" s="81"/>
      <c r="OZ87" s="59"/>
      <c r="PA87" s="251" t="str">
        <f t="shared" si="403"/>
        <v/>
      </c>
      <c r="PB87" s="251" t="str">
        <f t="shared" si="404"/>
        <v/>
      </c>
      <c r="PC87" s="251" t="str">
        <f t="shared" si="405"/>
        <v/>
      </c>
      <c r="PD87" s="251" t="str">
        <f t="shared" si="406"/>
        <v/>
      </c>
      <c r="PE87" s="251" t="str">
        <f t="shared" si="407"/>
        <v/>
      </c>
      <c r="PF87" s="251" t="str">
        <f t="shared" si="408"/>
        <v/>
      </c>
      <c r="PG87" s="251" t="str">
        <f t="shared" si="409"/>
        <v/>
      </c>
      <c r="PH87" s="251" t="str">
        <f t="shared" si="410"/>
        <v/>
      </c>
      <c r="PI87" s="251" t="str">
        <f t="shared" si="411"/>
        <v/>
      </c>
      <c r="PJ87" s="251" t="str">
        <f t="shared" si="412"/>
        <v/>
      </c>
      <c r="PK87" s="251" t="str">
        <f t="shared" si="413"/>
        <v/>
      </c>
      <c r="PL87" s="251" t="str">
        <f t="shared" si="414"/>
        <v/>
      </c>
      <c r="PM87" s="251" t="str">
        <f t="shared" si="415"/>
        <v/>
      </c>
      <c r="PN87" s="251" t="str">
        <f t="shared" si="416"/>
        <v/>
      </c>
      <c r="PO87" s="251" t="str">
        <f t="shared" si="417"/>
        <v/>
      </c>
      <c r="PP87" s="251" t="str">
        <f t="shared" si="418"/>
        <v/>
      </c>
      <c r="PQ87" s="251" t="str">
        <f t="shared" si="419"/>
        <v/>
      </c>
      <c r="PR87" s="251" t="str">
        <f t="shared" si="420"/>
        <v/>
      </c>
      <c r="PS87" s="251" t="str">
        <f t="shared" si="421"/>
        <v/>
      </c>
      <c r="PT87" s="251" t="str">
        <f t="shared" si="422"/>
        <v/>
      </c>
      <c r="PU87" s="251" t="str">
        <f t="shared" si="423"/>
        <v/>
      </c>
      <c r="PV87" s="251" t="str">
        <f t="shared" si="424"/>
        <v/>
      </c>
      <c r="PW87" s="251" t="str">
        <f t="shared" si="425"/>
        <v/>
      </c>
      <c r="PX87" s="251" t="str">
        <f t="shared" si="426"/>
        <v/>
      </c>
      <c r="PY87" s="251" t="str">
        <f t="shared" si="427"/>
        <v/>
      </c>
      <c r="PZ87" s="251" t="str">
        <f t="shared" si="428"/>
        <v/>
      </c>
      <c r="QA87" s="251" t="str">
        <f t="shared" si="429"/>
        <v/>
      </c>
      <c r="QB87" s="251" t="str">
        <f t="shared" si="430"/>
        <v/>
      </c>
      <c r="QC87" s="251" t="str">
        <f t="shared" si="431"/>
        <v/>
      </c>
      <c r="QD87" s="251" t="str">
        <f t="shared" si="432"/>
        <v/>
      </c>
      <c r="QE87" s="251" t="str">
        <f t="shared" si="433"/>
        <v/>
      </c>
      <c r="QF87" s="63">
        <f t="shared" si="434"/>
        <v>0</v>
      </c>
      <c r="QG87" s="26" t="s">
        <v>2</v>
      </c>
      <c r="QH87" s="59"/>
      <c r="QI87" s="59"/>
      <c r="QJ87" s="59"/>
      <c r="QK87" s="59"/>
      <c r="QL87" s="59"/>
      <c r="QM87" s="59"/>
      <c r="QN87" s="59"/>
    </row>
    <row r="88" spans="1:456" ht="6" customHeight="1" x14ac:dyDescent="0.25">
      <c r="A88" s="68"/>
      <c r="B88" s="447">
        <f t="shared" si="278"/>
        <v>74</v>
      </c>
      <c r="C88" s="72" t="s">
        <v>52</v>
      </c>
      <c r="D88" s="339" t="s">
        <v>617</v>
      </c>
      <c r="E88" s="59"/>
      <c r="F88" s="229"/>
      <c r="G88" s="295" t="s">
        <v>115</v>
      </c>
      <c r="H88" s="295" t="s">
        <v>2</v>
      </c>
      <c r="I88" s="229"/>
      <c r="J88" s="295"/>
      <c r="K88" s="295"/>
      <c r="L88" s="229"/>
      <c r="M88" s="295"/>
      <c r="N88" s="295"/>
      <c r="O88" s="229"/>
      <c r="P88" s="295"/>
      <c r="Q88" s="295"/>
      <c r="R88" s="229"/>
      <c r="S88" s="230"/>
      <c r="T88" s="231"/>
      <c r="U88" s="229"/>
      <c r="V88" s="230"/>
      <c r="W88" s="231"/>
      <c r="X88" s="229"/>
      <c r="Y88" s="230"/>
      <c r="Z88" s="231"/>
      <c r="AA88" s="229"/>
      <c r="AB88" s="295"/>
      <c r="AC88" s="295"/>
      <c r="AD88" s="229"/>
      <c r="AE88" s="295"/>
      <c r="AF88" s="295"/>
      <c r="AG88" s="229"/>
      <c r="AH88" s="295"/>
      <c r="AI88" s="295"/>
      <c r="AJ88" s="229"/>
      <c r="AK88" s="295"/>
      <c r="AL88" s="295"/>
      <c r="AM88" s="229"/>
      <c r="AN88" s="295"/>
      <c r="AO88" s="295"/>
      <c r="AP88" s="243"/>
      <c r="AQ88" s="295"/>
      <c r="AR88" s="290"/>
      <c r="AS88" s="243"/>
      <c r="AT88" s="295"/>
      <c r="AU88" s="290"/>
      <c r="AV88" s="229"/>
      <c r="AW88" s="230"/>
      <c r="AX88" s="231"/>
      <c r="AY88" s="229"/>
      <c r="AZ88" s="230"/>
      <c r="BA88" s="231"/>
      <c r="BB88" s="229"/>
      <c r="BC88" s="230"/>
      <c r="BD88" s="231"/>
      <c r="BE88" s="229"/>
      <c r="BF88" s="295"/>
      <c r="BG88" s="295"/>
      <c r="BH88" s="229"/>
      <c r="BI88" s="295"/>
      <c r="BJ88" s="295"/>
      <c r="BK88" s="243"/>
      <c r="BL88" s="295"/>
      <c r="BM88" s="429"/>
      <c r="BN88" s="243"/>
      <c r="BO88" s="295"/>
      <c r="BP88" s="429"/>
      <c r="BQ88" s="229"/>
      <c r="BR88" s="295"/>
      <c r="BS88" s="295"/>
      <c r="BT88" s="243"/>
      <c r="BU88" s="295"/>
      <c r="BV88" s="290"/>
      <c r="BW88" s="243"/>
      <c r="BX88" s="295"/>
      <c r="BY88" s="290"/>
      <c r="BZ88" s="229"/>
      <c r="CA88" s="230"/>
      <c r="CB88" s="231"/>
      <c r="CC88" s="229"/>
      <c r="CD88" s="230"/>
      <c r="CE88" s="231"/>
      <c r="CF88" s="331"/>
      <c r="CG88" s="230"/>
      <c r="CH88" s="354"/>
      <c r="CI88" s="229"/>
      <c r="CJ88" s="230"/>
      <c r="CK88" s="354"/>
      <c r="CL88" s="243"/>
      <c r="CM88" s="230"/>
      <c r="CN88" s="354"/>
      <c r="CO88" s="243"/>
      <c r="CP88" s="295"/>
      <c r="CQ88" s="429"/>
      <c r="CR88" s="331"/>
      <c r="CS88" s="332"/>
      <c r="CT88" s="333"/>
      <c r="CU88" s="229"/>
      <c r="CV88" s="230"/>
      <c r="CW88" s="231"/>
      <c r="CX88" s="331"/>
      <c r="CY88" s="332"/>
      <c r="CZ88" s="333"/>
      <c r="DA88" s="331"/>
      <c r="DB88" s="332"/>
      <c r="DC88" s="333"/>
      <c r="DD88" s="331"/>
      <c r="DE88" s="332"/>
      <c r="DF88" s="333"/>
      <c r="DG88" s="331"/>
      <c r="DH88" s="332"/>
      <c r="DI88" s="333"/>
      <c r="DJ88" s="229"/>
      <c r="DK88" s="230" t="s">
        <v>17</v>
      </c>
      <c r="DL88" s="231">
        <v>0</v>
      </c>
      <c r="DM88" s="229"/>
      <c r="DN88" s="230"/>
      <c r="DO88" s="231"/>
      <c r="DP88" s="331"/>
      <c r="DQ88" s="332"/>
      <c r="DR88" s="333"/>
      <c r="DS88" s="331"/>
      <c r="DT88" s="332"/>
      <c r="DU88" s="333"/>
      <c r="DV88" s="331"/>
      <c r="DW88" s="332"/>
      <c r="DX88" s="333"/>
      <c r="DY88" s="331"/>
      <c r="DZ88" s="332"/>
      <c r="EA88" s="333"/>
      <c r="EB88" s="331"/>
      <c r="EC88" s="332"/>
      <c r="ED88" s="333"/>
      <c r="EE88" s="331"/>
      <c r="EF88" s="332"/>
      <c r="EG88" s="333"/>
      <c r="EH88" s="229"/>
      <c r="EI88" s="230"/>
      <c r="EJ88" s="231"/>
      <c r="EK88" s="229"/>
      <c r="EL88" s="230"/>
      <c r="EM88" s="231"/>
      <c r="EN88" s="244"/>
      <c r="EO88" s="269" t="str">
        <f t="shared" si="279"/>
        <v/>
      </c>
      <c r="EP88" s="444" t="s">
        <v>1247</v>
      </c>
      <c r="EQ88" s="360">
        <f t="shared" si="435"/>
        <v>27</v>
      </c>
      <c r="ER88" s="360" t="str">
        <f t="shared" si="436"/>
        <v/>
      </c>
      <c r="ES88" s="360">
        <f t="shared" si="437"/>
        <v>21</v>
      </c>
      <c r="ET88" s="360">
        <f t="shared" si="438"/>
        <v>23</v>
      </c>
      <c r="EU88" s="360" t="str">
        <f t="shared" si="439"/>
        <v/>
      </c>
      <c r="EV88" s="360" t="str">
        <f t="shared" si="440"/>
        <v/>
      </c>
      <c r="EW88" s="360" t="str">
        <f t="shared" si="441"/>
        <v/>
      </c>
      <c r="EX88" s="360">
        <f t="shared" si="442"/>
        <v>21</v>
      </c>
      <c r="EY88" s="360" t="str">
        <f t="shared" si="443"/>
        <v/>
      </c>
      <c r="EZ88" s="360">
        <f t="shared" si="444"/>
        <v>30</v>
      </c>
      <c r="FA88" s="360" t="str">
        <f t="shared" si="445"/>
        <v/>
      </c>
      <c r="FB88" s="360" t="str">
        <f t="shared" si="446"/>
        <v/>
      </c>
      <c r="FC88" s="360" t="str">
        <f t="shared" si="447"/>
        <v/>
      </c>
      <c r="FD88" s="360" t="str">
        <f t="shared" si="448"/>
        <v/>
      </c>
      <c r="FE88" s="360" t="str">
        <f t="shared" si="449"/>
        <v/>
      </c>
      <c r="FF88" s="360" t="str">
        <f t="shared" si="450"/>
        <v/>
      </c>
      <c r="FG88" s="360" t="str">
        <f t="shared" si="451"/>
        <v/>
      </c>
      <c r="FH88" s="360" t="str">
        <f t="shared" si="452"/>
        <v/>
      </c>
      <c r="FI88" s="360" t="str">
        <f t="shared" si="453"/>
        <v/>
      </c>
      <c r="FJ88" s="360" t="str">
        <f t="shared" si="454"/>
        <v/>
      </c>
      <c r="FK88" s="360" t="str">
        <f t="shared" si="455"/>
        <v/>
      </c>
      <c r="FL88" s="360" t="str">
        <f t="shared" si="456"/>
        <v/>
      </c>
      <c r="FM88" s="360" t="str">
        <f t="shared" si="457"/>
        <v/>
      </c>
      <c r="FN88" s="360" t="str">
        <f t="shared" si="458"/>
        <v/>
      </c>
      <c r="FO88" s="360" t="str">
        <f t="shared" si="459"/>
        <v/>
      </c>
      <c r="FP88" s="360" t="str">
        <f t="shared" si="460"/>
        <v/>
      </c>
      <c r="FQ88" s="360" t="str">
        <f t="shared" si="461"/>
        <v/>
      </c>
      <c r="FR88" s="360" t="str">
        <f t="shared" si="462"/>
        <v/>
      </c>
      <c r="FS88" s="360" t="str">
        <f t="shared" si="463"/>
        <v/>
      </c>
      <c r="FT88" s="360" t="str">
        <f t="shared" si="280"/>
        <v/>
      </c>
      <c r="FU88" s="360" t="str">
        <f t="shared" si="464"/>
        <v/>
      </c>
      <c r="FV88" s="360" t="str">
        <f t="shared" si="465"/>
        <v/>
      </c>
      <c r="FW88" s="360" t="str">
        <f t="shared" si="466"/>
        <v/>
      </c>
      <c r="FX88" s="360" t="str">
        <f t="shared" si="467"/>
        <v/>
      </c>
      <c r="FY88" s="360" t="str">
        <f t="shared" si="468"/>
        <v/>
      </c>
      <c r="FZ88" s="360" t="str">
        <f t="shared" si="469"/>
        <v/>
      </c>
      <c r="GA88" s="360">
        <f t="shared" si="470"/>
        <v>35</v>
      </c>
      <c r="GB88" s="360">
        <f t="shared" si="471"/>
        <v>38</v>
      </c>
      <c r="GC88" s="360" t="str">
        <f t="shared" si="472"/>
        <v/>
      </c>
      <c r="GD88" s="360" t="str">
        <f t="shared" si="473"/>
        <v/>
      </c>
      <c r="GE88" s="360" t="str">
        <f t="shared" si="474"/>
        <v/>
      </c>
      <c r="GF88" s="360" t="str">
        <f t="shared" si="475"/>
        <v/>
      </c>
      <c r="GG88" s="360" t="str">
        <f t="shared" si="476"/>
        <v/>
      </c>
      <c r="GH88" s="360" t="str">
        <f t="shared" si="477"/>
        <v/>
      </c>
      <c r="GI88" s="360" t="str">
        <f t="shared" si="478"/>
        <v/>
      </c>
      <c r="GJ88" s="360" t="str">
        <f t="shared" si="479"/>
        <v/>
      </c>
      <c r="GK88" s="444" t="s">
        <v>1247</v>
      </c>
      <c r="GL88" s="361" t="str">
        <f t="shared" si="281"/>
        <v>sconc</v>
      </c>
      <c r="GM88" s="361" t="str">
        <f t="shared" si="282"/>
        <v>-</v>
      </c>
      <c r="GN88" s="361" t="str">
        <f t="shared" si="283"/>
        <v>sconc</v>
      </c>
      <c r="GO88" s="361" t="str">
        <f t="shared" si="284"/>
        <v>sconc</v>
      </c>
      <c r="GP88" s="361" t="str">
        <f t="shared" si="285"/>
        <v>-</v>
      </c>
      <c r="GQ88" s="361" t="str">
        <f t="shared" si="286"/>
        <v>-</v>
      </c>
      <c r="GR88" s="361" t="str">
        <f t="shared" si="287"/>
        <v>-</v>
      </c>
      <c r="GS88" s="361" t="str">
        <f t="shared" si="288"/>
        <v>sconc</v>
      </c>
      <c r="GT88" s="361" t="str">
        <f t="shared" si="289"/>
        <v>-</v>
      </c>
      <c r="GU88" s="361" t="str">
        <f t="shared" si="290"/>
        <v>sconc</v>
      </c>
      <c r="GV88" s="361" t="str">
        <f t="shared" si="291"/>
        <v>-</v>
      </c>
      <c r="GW88" s="361" t="str">
        <f t="shared" si="292"/>
        <v>-</v>
      </c>
      <c r="GX88" s="361" t="str">
        <f t="shared" si="293"/>
        <v>-</v>
      </c>
      <c r="GY88" s="361" t="str">
        <f t="shared" si="294"/>
        <v>-</v>
      </c>
      <c r="GZ88" s="361" t="str">
        <f t="shared" si="295"/>
        <v>-</v>
      </c>
      <c r="HA88" s="361" t="str">
        <f t="shared" si="296"/>
        <v>-</v>
      </c>
      <c r="HB88" s="361" t="str">
        <f t="shared" si="297"/>
        <v>-</v>
      </c>
      <c r="HC88" s="361" t="str">
        <f t="shared" si="298"/>
        <v>-</v>
      </c>
      <c r="HD88" s="361" t="str">
        <f t="shared" si="299"/>
        <v>-</v>
      </c>
      <c r="HE88" s="361" t="str">
        <f t="shared" si="300"/>
        <v>-</v>
      </c>
      <c r="HF88" s="361" t="str">
        <f t="shared" si="301"/>
        <v>-</v>
      </c>
      <c r="HG88" s="361" t="str">
        <f t="shared" si="302"/>
        <v>-</v>
      </c>
      <c r="HH88" s="361" t="str">
        <f t="shared" si="303"/>
        <v>-</v>
      </c>
      <c r="HI88" s="361" t="str">
        <f t="shared" si="304"/>
        <v>-</v>
      </c>
      <c r="HJ88" s="361" t="str">
        <f t="shared" si="305"/>
        <v>-</v>
      </c>
      <c r="HK88" s="361" t="str">
        <f t="shared" si="306"/>
        <v>-</v>
      </c>
      <c r="HL88" s="361" t="str">
        <f t="shared" si="307"/>
        <v>-</v>
      </c>
      <c r="HM88" s="361" t="str">
        <f t="shared" si="308"/>
        <v>-</v>
      </c>
      <c r="HN88" s="361" t="str">
        <f t="shared" si="309"/>
        <v>-</v>
      </c>
      <c r="HO88" s="361" t="str">
        <f t="shared" si="310"/>
        <v>-</v>
      </c>
      <c r="HP88" s="361" t="str">
        <f t="shared" si="311"/>
        <v>-</v>
      </c>
      <c r="HQ88" s="361" t="str">
        <f t="shared" si="312"/>
        <v>-</v>
      </c>
      <c r="HR88" s="361" t="str">
        <f t="shared" si="313"/>
        <v>-</v>
      </c>
      <c r="HS88" s="361" t="str">
        <f t="shared" si="314"/>
        <v>-</v>
      </c>
      <c r="HT88" s="361" t="str">
        <f t="shared" si="315"/>
        <v>-</v>
      </c>
      <c r="HU88" s="361" t="str">
        <f t="shared" si="316"/>
        <v>-</v>
      </c>
      <c r="HV88" s="361" t="str">
        <f t="shared" si="317"/>
        <v>sconc</v>
      </c>
      <c r="HW88" s="361" t="str">
        <f t="shared" si="318"/>
        <v>sconc</v>
      </c>
      <c r="HX88" s="361" t="str">
        <f t="shared" si="319"/>
        <v>-</v>
      </c>
      <c r="HY88" s="361" t="str">
        <f t="shared" si="320"/>
        <v>-</v>
      </c>
      <c r="HZ88" s="361" t="str">
        <f t="shared" si="321"/>
        <v>-</v>
      </c>
      <c r="IA88" s="361" t="str">
        <f t="shared" si="322"/>
        <v>-</v>
      </c>
      <c r="IB88" s="361" t="str">
        <f t="shared" si="323"/>
        <v>-</v>
      </c>
      <c r="IC88" s="361" t="str">
        <f t="shared" si="324"/>
        <v>-</v>
      </c>
      <c r="ID88" s="361" t="str">
        <f t="shared" si="325"/>
        <v>-</v>
      </c>
      <c r="IE88" s="361" t="str">
        <f t="shared" si="326"/>
        <v>-</v>
      </c>
      <c r="IF88" s="444" t="s">
        <v>1247</v>
      </c>
      <c r="IG88" s="56" t="str">
        <f t="shared" si="480"/>
        <v>-</v>
      </c>
      <c r="IH88" s="56" t="str">
        <f t="shared" si="481"/>
        <v>-</v>
      </c>
      <c r="II88" s="56">
        <f t="shared" si="482"/>
        <v>0</v>
      </c>
      <c r="IJ88" s="56">
        <f t="shared" si="483"/>
        <v>0</v>
      </c>
      <c r="IK88" s="56" t="str">
        <f t="shared" si="327"/>
        <v>-</v>
      </c>
      <c r="IL88" s="56" t="str">
        <f t="shared" si="328"/>
        <v>-</v>
      </c>
      <c r="IM88" s="56" t="str">
        <f t="shared" si="329"/>
        <v>-</v>
      </c>
      <c r="IN88" s="56">
        <f t="shared" si="330"/>
        <v>0</v>
      </c>
      <c r="IO88" s="56" t="str">
        <f t="shared" si="331"/>
        <v>-</v>
      </c>
      <c r="IP88" s="56">
        <f t="shared" si="332"/>
        <v>0</v>
      </c>
      <c r="IQ88" s="56" t="str">
        <f t="shared" si="333"/>
        <v>-</v>
      </c>
      <c r="IR88" s="56" t="str">
        <f t="shared" si="334"/>
        <v>-</v>
      </c>
      <c r="IS88" s="56" t="str">
        <f t="shared" si="335"/>
        <v>-</v>
      </c>
      <c r="IT88" s="56" t="str">
        <f t="shared" si="336"/>
        <v>-</v>
      </c>
      <c r="IU88" s="56" t="str">
        <f t="shared" si="337"/>
        <v>-</v>
      </c>
      <c r="IV88" s="56" t="str">
        <f t="shared" si="338"/>
        <v>-</v>
      </c>
      <c r="IW88" s="56" t="str">
        <f t="shared" si="339"/>
        <v>-</v>
      </c>
      <c r="IX88" s="56" t="str">
        <f t="shared" si="340"/>
        <v>-</v>
      </c>
      <c r="IY88" s="56" t="str">
        <f t="shared" si="341"/>
        <v>-</v>
      </c>
      <c r="IZ88" s="56" t="str">
        <f t="shared" si="342"/>
        <v>-</v>
      </c>
      <c r="JA88" s="56" t="str">
        <f t="shared" si="343"/>
        <v>-</v>
      </c>
      <c r="JB88" s="56" t="str">
        <f t="shared" si="344"/>
        <v>-</v>
      </c>
      <c r="JC88" s="56" t="str">
        <f t="shared" si="345"/>
        <v>-</v>
      </c>
      <c r="JD88" s="56" t="str">
        <f t="shared" si="346"/>
        <v>-</v>
      </c>
      <c r="JE88" s="56" t="str">
        <f t="shared" si="347"/>
        <v>-</v>
      </c>
      <c r="JF88" s="56" t="str">
        <f t="shared" si="348"/>
        <v>-</v>
      </c>
      <c r="JG88" s="56" t="str">
        <f t="shared" si="349"/>
        <v>-</v>
      </c>
      <c r="JH88" s="56" t="str">
        <f t="shared" si="350"/>
        <v>-</v>
      </c>
      <c r="JI88" s="56" t="str">
        <f t="shared" si="351"/>
        <v>-</v>
      </c>
      <c r="JJ88" s="56" t="str">
        <f t="shared" si="352"/>
        <v>-</v>
      </c>
      <c r="JK88" s="56" t="str">
        <f t="shared" si="353"/>
        <v>-</v>
      </c>
      <c r="JL88" s="56" t="str">
        <f t="shared" si="354"/>
        <v>-</v>
      </c>
      <c r="JM88" s="56" t="str">
        <f t="shared" si="355"/>
        <v>-</v>
      </c>
      <c r="JN88" s="56" t="str">
        <f t="shared" si="356"/>
        <v>-</v>
      </c>
      <c r="JO88" s="56" t="str">
        <f t="shared" si="357"/>
        <v>-</v>
      </c>
      <c r="JP88" s="56" t="str">
        <f t="shared" si="358"/>
        <v>-</v>
      </c>
      <c r="JQ88" s="56">
        <f t="shared" si="359"/>
        <v>0</v>
      </c>
      <c r="JR88" s="56">
        <f t="shared" si="360"/>
        <v>0</v>
      </c>
      <c r="JS88" s="56" t="str">
        <f t="shared" si="361"/>
        <v>-</v>
      </c>
      <c r="JT88" s="56" t="str">
        <f t="shared" si="362"/>
        <v>-</v>
      </c>
      <c r="JU88" s="56" t="str">
        <f t="shared" si="363"/>
        <v>-</v>
      </c>
      <c r="JV88" s="56" t="str">
        <f t="shared" si="364"/>
        <v>-</v>
      </c>
      <c r="JW88" s="56" t="str">
        <f t="shared" si="365"/>
        <v>-</v>
      </c>
      <c r="JX88" s="56" t="str">
        <f t="shared" si="366"/>
        <v>-</v>
      </c>
      <c r="JY88" s="56" t="str">
        <f t="shared" si="367"/>
        <v>-</v>
      </c>
      <c r="JZ88" s="56" t="str">
        <f t="shared" si="368"/>
        <v>-</v>
      </c>
      <c r="KA88" s="444" t="s">
        <v>1247</v>
      </c>
      <c r="KB88" s="360">
        <f>IF(ISNUMBER(INDEX($EQ$15:$GK$521,$B88,EO$11)),MAX(KB$14:KB87)+1,0)</f>
        <v>0</v>
      </c>
      <c r="KC88" s="360" t="str">
        <f t="shared" si="484"/>
        <v/>
      </c>
      <c r="KD88" s="373" t="s">
        <v>2</v>
      </c>
      <c r="KE88" s="391" t="str">
        <f t="shared" si="369"/>
        <v/>
      </c>
      <c r="KF88" s="302" t="str">
        <f t="shared" si="370"/>
        <v/>
      </c>
      <c r="KG88" s="69"/>
      <c r="KH88" s="391" t="str">
        <f t="shared" si="371"/>
        <v/>
      </c>
      <c r="KI88" s="302" t="str">
        <f t="shared" si="372"/>
        <v/>
      </c>
      <c r="KJ88" s="69"/>
      <c r="KK88" s="391" t="str">
        <f t="shared" si="373"/>
        <v/>
      </c>
      <c r="KL88" s="302" t="str">
        <f t="shared" si="374"/>
        <v/>
      </c>
      <c r="KM88" s="69"/>
      <c r="KN88" s="391" t="str">
        <f t="shared" si="375"/>
        <v/>
      </c>
      <c r="KO88" s="302" t="str">
        <f t="shared" si="376"/>
        <v/>
      </c>
      <c r="KP88" s="69"/>
      <c r="KQ88" s="391" t="str">
        <f t="shared" si="377"/>
        <v/>
      </c>
      <c r="KR88" s="302" t="str">
        <f t="shared" si="378"/>
        <v/>
      </c>
      <c r="KS88" s="69"/>
      <c r="KT88" s="391" t="str">
        <f t="shared" si="379"/>
        <v/>
      </c>
      <c r="KU88" s="302" t="str">
        <f t="shared" si="380"/>
        <v/>
      </c>
      <c r="KV88" s="69"/>
      <c r="KW88" s="391" t="str">
        <f t="shared" si="381"/>
        <v/>
      </c>
      <c r="KX88" s="302" t="str">
        <f t="shared" si="382"/>
        <v/>
      </c>
      <c r="KY88" s="69"/>
      <c r="KZ88" s="283" t="str">
        <f t="shared" si="383"/>
        <v/>
      </c>
      <c r="LA88" s="26"/>
      <c r="LB88" s="241"/>
      <c r="LC88" s="306"/>
      <c r="LD88" s="241"/>
      <c r="LE88" s="241"/>
      <c r="LF88" s="242"/>
      <c r="LG88" s="242"/>
      <c r="LH88" s="242"/>
      <c r="LI88" s="242"/>
      <c r="LJ88" s="242"/>
      <c r="LK88" s="242"/>
      <c r="LL88" s="242"/>
      <c r="LM88" s="242"/>
      <c r="LN88" s="63"/>
      <c r="LO88" s="251">
        <f t="shared" si="384"/>
        <v>0</v>
      </c>
      <c r="LP88" s="251">
        <f t="shared" si="385"/>
        <v>0</v>
      </c>
      <c r="LQ88" s="251">
        <f t="shared" si="386"/>
        <v>0</v>
      </c>
      <c r="LR88" s="251">
        <f t="shared" si="387"/>
        <v>0</v>
      </c>
      <c r="LS88" s="251">
        <f t="shared" si="388"/>
        <v>0</v>
      </c>
      <c r="LT88" s="251">
        <f t="shared" si="389"/>
        <v>0</v>
      </c>
      <c r="LU88" s="251">
        <f t="shared" si="390"/>
        <v>0</v>
      </c>
      <c r="LV88" s="251">
        <f t="shared" si="391"/>
        <v>0</v>
      </c>
      <c r="LW88" s="251">
        <f t="shared" si="392"/>
        <v>0</v>
      </c>
      <c r="LX88" s="251">
        <f t="shared" si="393"/>
        <v>0</v>
      </c>
      <c r="LY88" s="251">
        <f t="shared" si="394"/>
        <v>0</v>
      </c>
      <c r="LZ88" s="251">
        <f t="shared" si="395"/>
        <v>0</v>
      </c>
      <c r="MA88" s="63">
        <f t="shared" si="396"/>
        <v>3</v>
      </c>
      <c r="MB88" s="63">
        <f t="shared" si="397"/>
        <v>1</v>
      </c>
      <c r="MC88" s="63">
        <f t="shared" si="486"/>
        <v>74</v>
      </c>
      <c r="MD88" s="63">
        <f t="shared" si="485"/>
        <v>1</v>
      </c>
      <c r="ME88" s="63" t="str">
        <f t="shared" si="398"/>
        <v>RIV</v>
      </c>
      <c r="MF88" s="315">
        <f t="shared" si="399"/>
        <v>291</v>
      </c>
      <c r="MG88" s="315">
        <f>IF(ISNUMBER(MATCH(EO88,$ME$15:$ME$520,0)),0,MAX(MG$14:MG87)+1)</f>
        <v>0</v>
      </c>
      <c r="MH88" s="315" t="str">
        <f t="shared" si="400"/>
        <v/>
      </c>
      <c r="MI88" s="368" t="str">
        <f t="shared" si="401"/>
        <v/>
      </c>
      <c r="MJ88" s="67"/>
      <c r="MK88" s="243" t="str">
        <f t="shared" si="402"/>
        <v/>
      </c>
      <c r="ML88" s="457" t="s">
        <v>635</v>
      </c>
      <c r="MM88" s="316"/>
      <c r="MN88" s="26">
        <f>IF(IF(ISNUMBER(SEARCH("flopy",MP88))=TRUE,1,0)=1,MAX(MN$15:MN87)+1,"")</f>
        <v>58</v>
      </c>
      <c r="MO88" s="238"/>
      <c r="MP88" s="411" t="s">
        <v>1168</v>
      </c>
      <c r="MQ88" s="26" t="str">
        <f>IF(IF(ISNUMBER(SEARCH("flopy",MS88))=TRUE,1,0)=1,MAX(MQ$15:MQ87)+1,"")</f>
        <v/>
      </c>
      <c r="MR88" s="238"/>
      <c r="MS88" s="411"/>
      <c r="MT88" s="59"/>
      <c r="MU88" s="26" t="str">
        <f>IF(IF(ISNUMBER(SEARCH("flopy",MW88))=TRUE,1,0)=1,MAX(MU$15:MU87)+1,"")</f>
        <v/>
      </c>
      <c r="MV88" s="238"/>
      <c r="MW88" s="59"/>
      <c r="MX88" s="59"/>
      <c r="MY88" s="59"/>
      <c r="MZ88" s="59"/>
      <c r="NA88" s="59"/>
      <c r="NB88" s="26" t="s">
        <v>2</v>
      </c>
      <c r="NC88" s="59"/>
      <c r="ND88" s="59"/>
      <c r="NE88" s="59"/>
      <c r="NF88" s="59"/>
      <c r="NG88" s="59"/>
      <c r="NH88" s="59"/>
      <c r="NI88" s="59"/>
      <c r="NJ88" s="59"/>
      <c r="NK88" s="26" t="s">
        <v>2</v>
      </c>
      <c r="NL88" s="453" t="s">
        <v>604</v>
      </c>
      <c r="NM88" s="307" t="s">
        <v>2</v>
      </c>
      <c r="NN88" s="59"/>
      <c r="NO88" s="18"/>
      <c r="NP88" s="18"/>
      <c r="NQ88" s="18"/>
      <c r="NR88" s="18"/>
      <c r="NS88" s="18"/>
      <c r="NT88" s="18"/>
      <c r="NU88" s="18"/>
      <c r="NV88" s="18"/>
      <c r="NW88" s="18"/>
      <c r="NX88" s="18"/>
      <c r="NY88" s="18"/>
      <c r="NZ88" s="18"/>
      <c r="OA88" s="18"/>
      <c r="OB88" s="18"/>
      <c r="OC88" s="18"/>
      <c r="OD88" s="81"/>
      <c r="OE88" s="163"/>
      <c r="OF88" s="90"/>
      <c r="OG88" s="90"/>
      <c r="OH88" s="90"/>
      <c r="OI88" s="90"/>
      <c r="OJ88" s="171"/>
      <c r="OK88" s="163"/>
      <c r="OL88" s="117"/>
      <c r="OM88" s="163"/>
      <c r="ON88" s="117"/>
      <c r="OO88" s="90"/>
      <c r="OP88" s="90"/>
      <c r="OQ88" s="117"/>
      <c r="OR88" s="90"/>
      <c r="OS88" s="90"/>
      <c r="OT88" s="90"/>
      <c r="OU88" s="143" t="str">
        <f t="shared" si="272"/>
        <v/>
      </c>
      <c r="OV88" s="143" t="str">
        <f t="shared" si="275"/>
        <v/>
      </c>
      <c r="OW88" s="143" t="str">
        <f t="shared" si="276"/>
        <v/>
      </c>
      <c r="OX88" s="143" t="str">
        <f t="shared" si="277"/>
        <v/>
      </c>
      <c r="OY88" s="81"/>
      <c r="OZ88" s="59"/>
      <c r="PA88" s="251" t="str">
        <f t="shared" si="403"/>
        <v/>
      </c>
      <c r="PB88" s="251" t="str">
        <f t="shared" si="404"/>
        <v/>
      </c>
      <c r="PC88" s="251" t="str">
        <f t="shared" si="405"/>
        <v/>
      </c>
      <c r="PD88" s="251" t="str">
        <f t="shared" si="406"/>
        <v/>
      </c>
      <c r="PE88" s="251" t="str">
        <f t="shared" si="407"/>
        <v/>
      </c>
      <c r="PF88" s="251" t="str">
        <f t="shared" si="408"/>
        <v/>
      </c>
      <c r="PG88" s="251" t="str">
        <f t="shared" si="409"/>
        <v/>
      </c>
      <c r="PH88" s="251" t="str">
        <f t="shared" si="410"/>
        <v/>
      </c>
      <c r="PI88" s="251" t="str">
        <f t="shared" si="411"/>
        <v/>
      </c>
      <c r="PJ88" s="251" t="str">
        <f t="shared" si="412"/>
        <v/>
      </c>
      <c r="PK88" s="251" t="str">
        <f t="shared" si="413"/>
        <v/>
      </c>
      <c r="PL88" s="251" t="str">
        <f t="shared" si="414"/>
        <v/>
      </c>
      <c r="PM88" s="251" t="str">
        <f t="shared" si="415"/>
        <v/>
      </c>
      <c r="PN88" s="251" t="str">
        <f t="shared" si="416"/>
        <v>RIV</v>
      </c>
      <c r="PO88" s="251" t="str">
        <f t="shared" si="417"/>
        <v>RIV</v>
      </c>
      <c r="PP88" s="251" t="str">
        <f t="shared" si="418"/>
        <v>RIV</v>
      </c>
      <c r="PQ88" s="251" t="str">
        <f t="shared" si="419"/>
        <v/>
      </c>
      <c r="PR88" s="251" t="str">
        <f t="shared" si="420"/>
        <v/>
      </c>
      <c r="PS88" s="251" t="str">
        <f t="shared" si="421"/>
        <v/>
      </c>
      <c r="PT88" s="251" t="str">
        <f t="shared" si="422"/>
        <v/>
      </c>
      <c r="PU88" s="251" t="str">
        <f t="shared" si="423"/>
        <v/>
      </c>
      <c r="PV88" s="251" t="str">
        <f t="shared" si="424"/>
        <v/>
      </c>
      <c r="PW88" s="251" t="str">
        <f t="shared" si="425"/>
        <v/>
      </c>
      <c r="PX88" s="251" t="str">
        <f t="shared" si="426"/>
        <v/>
      </c>
      <c r="PY88" s="251" t="str">
        <f t="shared" si="427"/>
        <v/>
      </c>
      <c r="PZ88" s="251" t="str">
        <f t="shared" si="428"/>
        <v/>
      </c>
      <c r="QA88" s="251" t="str">
        <f t="shared" si="429"/>
        <v/>
      </c>
      <c r="QB88" s="251" t="str">
        <f t="shared" si="430"/>
        <v/>
      </c>
      <c r="QC88" s="251" t="str">
        <f t="shared" si="431"/>
        <v/>
      </c>
      <c r="QD88" s="251" t="str">
        <f t="shared" si="432"/>
        <v/>
      </c>
      <c r="QE88" s="251" t="str">
        <f t="shared" si="433"/>
        <v/>
      </c>
      <c r="QF88" s="63">
        <f t="shared" si="434"/>
        <v>3</v>
      </c>
      <c r="QG88" s="26" t="s">
        <v>2</v>
      </c>
      <c r="QH88" s="59"/>
      <c r="QI88" s="59"/>
      <c r="QJ88" s="59"/>
      <c r="QK88" s="59"/>
      <c r="QL88" s="59"/>
      <c r="QM88" s="59"/>
      <c r="QN88" s="59"/>
    </row>
    <row r="89" spans="1:456" ht="6" customHeight="1" x14ac:dyDescent="0.25">
      <c r="A89" s="68"/>
      <c r="B89" s="447">
        <f t="shared" si="278"/>
        <v>75</v>
      </c>
      <c r="C89" s="72" t="s">
        <v>32</v>
      </c>
      <c r="D89" s="339" t="s">
        <v>540</v>
      </c>
      <c r="E89" s="59"/>
      <c r="F89" s="229"/>
      <c r="G89" s="295" t="s">
        <v>111</v>
      </c>
      <c r="H89" s="295" t="s">
        <v>2</v>
      </c>
      <c r="I89" s="229"/>
      <c r="J89" s="295"/>
      <c r="K89" s="295"/>
      <c r="L89" s="229"/>
      <c r="M89" s="295"/>
      <c r="N89" s="295"/>
      <c r="O89" s="229"/>
      <c r="P89" s="295"/>
      <c r="Q89" s="295"/>
      <c r="R89" s="229"/>
      <c r="S89" s="230"/>
      <c r="T89" s="231"/>
      <c r="U89" s="229"/>
      <c r="V89" s="230"/>
      <c r="W89" s="231"/>
      <c r="X89" s="229"/>
      <c r="Y89" s="230"/>
      <c r="Z89" s="231"/>
      <c r="AA89" s="229"/>
      <c r="AB89" s="295"/>
      <c r="AC89" s="295"/>
      <c r="AD89" s="229"/>
      <c r="AE89" s="295"/>
      <c r="AF89" s="295"/>
      <c r="AG89" s="229"/>
      <c r="AH89" s="295"/>
      <c r="AI89" s="295"/>
      <c r="AJ89" s="229"/>
      <c r="AK89" s="295"/>
      <c r="AL89" s="295"/>
      <c r="AM89" s="229"/>
      <c r="AN89" s="295"/>
      <c r="AO89" s="295"/>
      <c r="AP89" s="243"/>
      <c r="AQ89" s="295"/>
      <c r="AR89" s="290"/>
      <c r="AS89" s="243"/>
      <c r="AT89" s="295"/>
      <c r="AU89" s="290"/>
      <c r="AV89" s="229"/>
      <c r="AW89" s="230"/>
      <c r="AX89" s="231"/>
      <c r="AY89" s="229"/>
      <c r="AZ89" s="230"/>
      <c r="BA89" s="231"/>
      <c r="BB89" s="229"/>
      <c r="BC89" s="230"/>
      <c r="BD89" s="231"/>
      <c r="BE89" s="229"/>
      <c r="BF89" s="295"/>
      <c r="BG89" s="295"/>
      <c r="BH89" s="229"/>
      <c r="BI89" s="295"/>
      <c r="BJ89" s="295"/>
      <c r="BK89" s="243"/>
      <c r="BL89" s="295"/>
      <c r="BM89" s="429"/>
      <c r="BN89" s="243"/>
      <c r="BO89" s="295"/>
      <c r="BP89" s="429"/>
      <c r="BQ89" s="229"/>
      <c r="BR89" s="295"/>
      <c r="BS89" s="295"/>
      <c r="BT89" s="243"/>
      <c r="BU89" s="295"/>
      <c r="BV89" s="290"/>
      <c r="BW89" s="243"/>
      <c r="BX89" s="295"/>
      <c r="BY89" s="290"/>
      <c r="BZ89" s="229"/>
      <c r="CA89" s="230"/>
      <c r="CB89" s="231"/>
      <c r="CC89" s="229"/>
      <c r="CD89" s="230"/>
      <c r="CE89" s="231"/>
      <c r="CF89" s="331"/>
      <c r="CG89" s="230"/>
      <c r="CH89" s="354"/>
      <c r="CI89" s="229"/>
      <c r="CJ89" s="230"/>
      <c r="CK89" s="354"/>
      <c r="CL89" s="243"/>
      <c r="CM89" s="230"/>
      <c r="CN89" s="354"/>
      <c r="CO89" s="243"/>
      <c r="CP89" s="295"/>
      <c r="CQ89" s="429"/>
      <c r="CR89" s="331"/>
      <c r="CS89" s="332"/>
      <c r="CT89" s="333"/>
      <c r="CU89" s="229"/>
      <c r="CV89" s="230"/>
      <c r="CW89" s="231"/>
      <c r="CX89" s="331"/>
      <c r="CY89" s="332"/>
      <c r="CZ89" s="333"/>
      <c r="DA89" s="331"/>
      <c r="DB89" s="332"/>
      <c r="DC89" s="333"/>
      <c r="DD89" s="331"/>
      <c r="DE89" s="332"/>
      <c r="DF89" s="333"/>
      <c r="DG89" s="331"/>
      <c r="DH89" s="332"/>
      <c r="DI89" s="333"/>
      <c r="DJ89" s="229"/>
      <c r="DK89" s="230" t="s">
        <v>20</v>
      </c>
      <c r="DL89" s="231">
        <v>0</v>
      </c>
      <c r="DM89" s="229"/>
      <c r="DN89" s="230"/>
      <c r="DO89" s="231"/>
      <c r="DP89" s="331"/>
      <c r="DQ89" s="332"/>
      <c r="DR89" s="333"/>
      <c r="DS89" s="331"/>
      <c r="DT89" s="332"/>
      <c r="DU89" s="333"/>
      <c r="DV89" s="331"/>
      <c r="DW89" s="332"/>
      <c r="DX89" s="333"/>
      <c r="DY89" s="331"/>
      <c r="DZ89" s="332"/>
      <c r="EA89" s="333"/>
      <c r="EB89" s="331"/>
      <c r="EC89" s="332"/>
      <c r="ED89" s="333"/>
      <c r="EE89" s="331"/>
      <c r="EF89" s="332"/>
      <c r="EG89" s="333"/>
      <c r="EH89" s="229"/>
      <c r="EI89" s="230"/>
      <c r="EJ89" s="231"/>
      <c r="EK89" s="229"/>
      <c r="EL89" s="230"/>
      <c r="EM89" s="231"/>
      <c r="EN89" s="244"/>
      <c r="EO89" s="269" t="str">
        <f t="shared" si="279"/>
        <v/>
      </c>
      <c r="EP89" s="444" t="s">
        <v>1247</v>
      </c>
      <c r="EQ89" s="360">
        <f t="shared" si="435"/>
        <v>30</v>
      </c>
      <c r="ER89" s="360" t="str">
        <f t="shared" si="436"/>
        <v/>
      </c>
      <c r="ES89" s="360" t="str">
        <f t="shared" si="437"/>
        <v/>
      </c>
      <c r="ET89" s="360" t="str">
        <f t="shared" si="438"/>
        <v/>
      </c>
      <c r="EU89" s="360">
        <f t="shared" si="439"/>
        <v>15</v>
      </c>
      <c r="EV89" s="360" t="str">
        <f t="shared" si="440"/>
        <v/>
      </c>
      <c r="EW89" s="360">
        <f t="shared" si="441"/>
        <v>15</v>
      </c>
      <c r="EX89" s="360" t="str">
        <f t="shared" si="442"/>
        <v/>
      </c>
      <c r="EY89" s="360">
        <f t="shared" si="443"/>
        <v>19</v>
      </c>
      <c r="EZ89" s="360" t="str">
        <f t="shared" si="444"/>
        <v/>
      </c>
      <c r="FA89" s="360">
        <f t="shared" si="445"/>
        <v>12</v>
      </c>
      <c r="FB89" s="360" t="str">
        <f t="shared" si="446"/>
        <v/>
      </c>
      <c r="FC89" s="360" t="str">
        <f t="shared" si="447"/>
        <v/>
      </c>
      <c r="FD89" s="360" t="str">
        <f t="shared" si="448"/>
        <v/>
      </c>
      <c r="FE89" s="360" t="str">
        <f t="shared" si="449"/>
        <v/>
      </c>
      <c r="FF89" s="360" t="str">
        <f t="shared" si="450"/>
        <v/>
      </c>
      <c r="FG89" s="360" t="str">
        <f t="shared" si="451"/>
        <v/>
      </c>
      <c r="FH89" s="360" t="str">
        <f t="shared" si="452"/>
        <v/>
      </c>
      <c r="FI89" s="360" t="str">
        <f t="shared" si="453"/>
        <v/>
      </c>
      <c r="FJ89" s="360" t="str">
        <f t="shared" si="454"/>
        <v/>
      </c>
      <c r="FK89" s="360" t="str">
        <f t="shared" si="455"/>
        <v/>
      </c>
      <c r="FL89" s="360" t="str">
        <f t="shared" si="456"/>
        <v/>
      </c>
      <c r="FM89" s="360" t="str">
        <f t="shared" si="457"/>
        <v/>
      </c>
      <c r="FN89" s="360" t="str">
        <f t="shared" si="458"/>
        <v/>
      </c>
      <c r="FO89" s="360" t="str">
        <f t="shared" si="459"/>
        <v/>
      </c>
      <c r="FP89" s="360" t="str">
        <f t="shared" si="460"/>
        <v/>
      </c>
      <c r="FQ89" s="360" t="str">
        <f t="shared" si="461"/>
        <v/>
      </c>
      <c r="FR89" s="360" t="str">
        <f t="shared" si="462"/>
        <v/>
      </c>
      <c r="FS89" s="360" t="str">
        <f t="shared" si="463"/>
        <v/>
      </c>
      <c r="FT89" s="360" t="str">
        <f t="shared" si="280"/>
        <v/>
      </c>
      <c r="FU89" s="360" t="str">
        <f t="shared" si="464"/>
        <v/>
      </c>
      <c r="FV89" s="360" t="str">
        <f t="shared" si="465"/>
        <v/>
      </c>
      <c r="FW89" s="360" t="str">
        <f t="shared" si="466"/>
        <v/>
      </c>
      <c r="FX89" s="360" t="str">
        <f t="shared" si="467"/>
        <v/>
      </c>
      <c r="FY89" s="360" t="str">
        <f t="shared" si="468"/>
        <v/>
      </c>
      <c r="FZ89" s="360" t="str">
        <f t="shared" si="469"/>
        <v/>
      </c>
      <c r="GA89" s="360">
        <f t="shared" si="470"/>
        <v>9</v>
      </c>
      <c r="GB89" s="360">
        <f t="shared" si="471"/>
        <v>26</v>
      </c>
      <c r="GC89" s="360" t="str">
        <f t="shared" si="472"/>
        <v/>
      </c>
      <c r="GD89" s="360" t="str">
        <f t="shared" si="473"/>
        <v/>
      </c>
      <c r="GE89" s="360" t="str">
        <f t="shared" si="474"/>
        <v/>
      </c>
      <c r="GF89" s="360" t="str">
        <f t="shared" si="475"/>
        <v/>
      </c>
      <c r="GG89" s="360" t="str">
        <f t="shared" si="476"/>
        <v/>
      </c>
      <c r="GH89" s="360" t="str">
        <f t="shared" si="477"/>
        <v/>
      </c>
      <c r="GI89" s="360" t="str">
        <f t="shared" si="478"/>
        <v/>
      </c>
      <c r="GJ89" s="360" t="str">
        <f t="shared" si="479"/>
        <v/>
      </c>
      <c r="GK89" s="444" t="s">
        <v>1247</v>
      </c>
      <c r="GL89" s="361" t="str">
        <f t="shared" si="281"/>
        <v>laytyp</v>
      </c>
      <c r="GM89" s="361" t="str">
        <f t="shared" si="282"/>
        <v>-</v>
      </c>
      <c r="GN89" s="361" t="str">
        <f t="shared" si="283"/>
        <v>-</v>
      </c>
      <c r="GO89" s="361" t="str">
        <f t="shared" si="284"/>
        <v>-</v>
      </c>
      <c r="GP89" s="361" t="str">
        <f t="shared" si="285"/>
        <v>laytyp</v>
      </c>
      <c r="GQ89" s="361" t="str">
        <f t="shared" si="286"/>
        <v>-</v>
      </c>
      <c r="GR89" s="361" t="str">
        <f t="shared" si="287"/>
        <v>laytyp</v>
      </c>
      <c r="GS89" s="361" t="str">
        <f t="shared" si="288"/>
        <v>-</v>
      </c>
      <c r="GT89" s="361" t="str">
        <f t="shared" si="289"/>
        <v>laytyp</v>
      </c>
      <c r="GU89" s="361" t="str">
        <f t="shared" si="290"/>
        <v>-</v>
      </c>
      <c r="GV89" s="361" t="str">
        <f t="shared" si="291"/>
        <v>laytyp</v>
      </c>
      <c r="GW89" s="361" t="str">
        <f t="shared" si="292"/>
        <v>-</v>
      </c>
      <c r="GX89" s="361" t="str">
        <f t="shared" si="293"/>
        <v>-</v>
      </c>
      <c r="GY89" s="361" t="str">
        <f t="shared" si="294"/>
        <v>-</v>
      </c>
      <c r="GZ89" s="361" t="str">
        <f t="shared" si="295"/>
        <v>-</v>
      </c>
      <c r="HA89" s="361" t="str">
        <f t="shared" si="296"/>
        <v>-</v>
      </c>
      <c r="HB89" s="361" t="str">
        <f t="shared" si="297"/>
        <v>-</v>
      </c>
      <c r="HC89" s="361" t="str">
        <f t="shared" si="298"/>
        <v>-</v>
      </c>
      <c r="HD89" s="361" t="str">
        <f t="shared" si="299"/>
        <v>-</v>
      </c>
      <c r="HE89" s="361" t="str">
        <f t="shared" si="300"/>
        <v>-</v>
      </c>
      <c r="HF89" s="361" t="str">
        <f t="shared" si="301"/>
        <v>-</v>
      </c>
      <c r="HG89" s="361" t="str">
        <f t="shared" si="302"/>
        <v>-</v>
      </c>
      <c r="HH89" s="361" t="str">
        <f t="shared" si="303"/>
        <v>-</v>
      </c>
      <c r="HI89" s="361" t="str">
        <f t="shared" si="304"/>
        <v>-</v>
      </c>
      <c r="HJ89" s="361" t="str">
        <f t="shared" si="305"/>
        <v>-</v>
      </c>
      <c r="HK89" s="361" t="str">
        <f t="shared" si="306"/>
        <v>-</v>
      </c>
      <c r="HL89" s="361" t="str">
        <f t="shared" si="307"/>
        <v>-</v>
      </c>
      <c r="HM89" s="361" t="str">
        <f t="shared" si="308"/>
        <v>-</v>
      </c>
      <c r="HN89" s="361" t="str">
        <f t="shared" si="309"/>
        <v>-</v>
      </c>
      <c r="HO89" s="361" t="str">
        <f t="shared" si="310"/>
        <v>-</v>
      </c>
      <c r="HP89" s="361" t="str">
        <f t="shared" si="311"/>
        <v>-</v>
      </c>
      <c r="HQ89" s="361" t="str">
        <f t="shared" si="312"/>
        <v>-</v>
      </c>
      <c r="HR89" s="361" t="str">
        <f t="shared" si="313"/>
        <v>-</v>
      </c>
      <c r="HS89" s="361" t="str">
        <f t="shared" si="314"/>
        <v>-</v>
      </c>
      <c r="HT89" s="361" t="str">
        <f t="shared" si="315"/>
        <v>-</v>
      </c>
      <c r="HU89" s="361" t="str">
        <f t="shared" si="316"/>
        <v>-</v>
      </c>
      <c r="HV89" s="361" t="str">
        <f t="shared" si="317"/>
        <v>laytyp</v>
      </c>
      <c r="HW89" s="361" t="str">
        <f t="shared" si="318"/>
        <v>laytyp</v>
      </c>
      <c r="HX89" s="361" t="str">
        <f t="shared" si="319"/>
        <v>-</v>
      </c>
      <c r="HY89" s="361" t="str">
        <f t="shared" si="320"/>
        <v>-</v>
      </c>
      <c r="HZ89" s="361" t="str">
        <f t="shared" si="321"/>
        <v>-</v>
      </c>
      <c r="IA89" s="361" t="str">
        <f t="shared" si="322"/>
        <v>-</v>
      </c>
      <c r="IB89" s="361" t="str">
        <f t="shared" si="323"/>
        <v>-</v>
      </c>
      <c r="IC89" s="361" t="str">
        <f t="shared" si="324"/>
        <v>-</v>
      </c>
      <c r="ID89" s="361" t="str">
        <f t="shared" si="325"/>
        <v>-</v>
      </c>
      <c r="IE89" s="361" t="str">
        <f t="shared" si="326"/>
        <v>-</v>
      </c>
      <c r="IF89" s="444" t="s">
        <v>1247</v>
      </c>
      <c r="IG89" s="56">
        <f t="shared" si="480"/>
        <v>1</v>
      </c>
      <c r="IH89" s="56" t="str">
        <f t="shared" si="481"/>
        <v>-</v>
      </c>
      <c r="II89" s="56" t="str">
        <f t="shared" si="482"/>
        <v>-</v>
      </c>
      <c r="IJ89" s="56" t="str">
        <f t="shared" si="483"/>
        <v>-</v>
      </c>
      <c r="IK89" s="56">
        <f t="shared" si="327"/>
        <v>0</v>
      </c>
      <c r="IL89" s="56" t="str">
        <f t="shared" si="328"/>
        <v>-</v>
      </c>
      <c r="IM89" s="56">
        <f t="shared" si="329"/>
        <v>0</v>
      </c>
      <c r="IN89" s="56" t="str">
        <f t="shared" si="330"/>
        <v>-</v>
      </c>
      <c r="IO89" s="56">
        <f t="shared" si="331"/>
        <v>0</v>
      </c>
      <c r="IP89" s="56" t="str">
        <f t="shared" si="332"/>
        <v>-</v>
      </c>
      <c r="IQ89" s="56">
        <f t="shared" si="333"/>
        <v>0</v>
      </c>
      <c r="IR89" s="56" t="str">
        <f t="shared" si="334"/>
        <v>-</v>
      </c>
      <c r="IS89" s="56" t="str">
        <f t="shared" si="335"/>
        <v>-</v>
      </c>
      <c r="IT89" s="56" t="str">
        <f t="shared" si="336"/>
        <v>-</v>
      </c>
      <c r="IU89" s="56" t="str">
        <f t="shared" si="337"/>
        <v>-</v>
      </c>
      <c r="IV89" s="56" t="str">
        <f t="shared" si="338"/>
        <v>-</v>
      </c>
      <c r="IW89" s="56" t="str">
        <f t="shared" si="339"/>
        <v>-</v>
      </c>
      <c r="IX89" s="56" t="str">
        <f t="shared" si="340"/>
        <v>-</v>
      </c>
      <c r="IY89" s="56" t="str">
        <f t="shared" si="341"/>
        <v>-</v>
      </c>
      <c r="IZ89" s="56" t="str">
        <f t="shared" si="342"/>
        <v>-</v>
      </c>
      <c r="JA89" s="56" t="str">
        <f t="shared" si="343"/>
        <v>-</v>
      </c>
      <c r="JB89" s="56" t="str">
        <f t="shared" si="344"/>
        <v>-</v>
      </c>
      <c r="JC89" s="56" t="str">
        <f t="shared" si="345"/>
        <v>-</v>
      </c>
      <c r="JD89" s="56" t="str">
        <f t="shared" si="346"/>
        <v>-</v>
      </c>
      <c r="JE89" s="56" t="str">
        <f t="shared" si="347"/>
        <v>-</v>
      </c>
      <c r="JF89" s="56" t="str">
        <f t="shared" si="348"/>
        <v>-</v>
      </c>
      <c r="JG89" s="56" t="str">
        <f t="shared" si="349"/>
        <v>-</v>
      </c>
      <c r="JH89" s="56" t="str">
        <f t="shared" si="350"/>
        <v>-</v>
      </c>
      <c r="JI89" s="56" t="str">
        <f t="shared" si="351"/>
        <v>-</v>
      </c>
      <c r="JJ89" s="56" t="str">
        <f t="shared" si="352"/>
        <v>-</v>
      </c>
      <c r="JK89" s="56" t="str">
        <f t="shared" si="353"/>
        <v>-</v>
      </c>
      <c r="JL89" s="56" t="str">
        <f t="shared" si="354"/>
        <v>-</v>
      </c>
      <c r="JM89" s="56" t="str">
        <f t="shared" si="355"/>
        <v>-</v>
      </c>
      <c r="JN89" s="56" t="str">
        <f t="shared" si="356"/>
        <v>-</v>
      </c>
      <c r="JO89" s="56" t="str">
        <f t="shared" si="357"/>
        <v>-</v>
      </c>
      <c r="JP89" s="56" t="str">
        <f t="shared" si="358"/>
        <v>-</v>
      </c>
      <c r="JQ89" s="56">
        <f t="shared" si="359"/>
        <v>1</v>
      </c>
      <c r="JR89" s="56">
        <f t="shared" si="360"/>
        <v>1</v>
      </c>
      <c r="JS89" s="56" t="str">
        <f t="shared" si="361"/>
        <v>-</v>
      </c>
      <c r="JT89" s="56" t="str">
        <f t="shared" si="362"/>
        <v>-</v>
      </c>
      <c r="JU89" s="56" t="str">
        <f t="shared" si="363"/>
        <v>-</v>
      </c>
      <c r="JV89" s="56" t="str">
        <f t="shared" si="364"/>
        <v>-</v>
      </c>
      <c r="JW89" s="56" t="str">
        <f t="shared" si="365"/>
        <v>-</v>
      </c>
      <c r="JX89" s="56" t="str">
        <f t="shared" si="366"/>
        <v>-</v>
      </c>
      <c r="JY89" s="56" t="str">
        <f t="shared" si="367"/>
        <v>-</v>
      </c>
      <c r="JZ89" s="56" t="str">
        <f t="shared" si="368"/>
        <v>-</v>
      </c>
      <c r="KA89" s="444" t="s">
        <v>1247</v>
      </c>
      <c r="KB89" s="360">
        <f>IF(ISNUMBER(INDEX($EQ$15:$GK$521,$B89,EO$11)),MAX(KB$14:KB88)+1,0)</f>
        <v>0</v>
      </c>
      <c r="KC89" s="360" t="str">
        <f t="shared" si="484"/>
        <v/>
      </c>
      <c r="KD89" s="373" t="s">
        <v>2</v>
      </c>
      <c r="KE89" s="391" t="str">
        <f t="shared" si="369"/>
        <v/>
      </c>
      <c r="KF89" s="302" t="str">
        <f t="shared" si="370"/>
        <v/>
      </c>
      <c r="KG89" s="69"/>
      <c r="KH89" s="391" t="str">
        <f t="shared" si="371"/>
        <v/>
      </c>
      <c r="KI89" s="302" t="str">
        <f t="shared" si="372"/>
        <v/>
      </c>
      <c r="KJ89" s="69"/>
      <c r="KK89" s="391" t="str">
        <f t="shared" si="373"/>
        <v/>
      </c>
      <c r="KL89" s="302" t="str">
        <f t="shared" si="374"/>
        <v/>
      </c>
      <c r="KM89" s="69"/>
      <c r="KN89" s="391" t="str">
        <f t="shared" si="375"/>
        <v/>
      </c>
      <c r="KO89" s="302" t="str">
        <f t="shared" si="376"/>
        <v/>
      </c>
      <c r="KP89" s="69"/>
      <c r="KQ89" s="391" t="str">
        <f t="shared" si="377"/>
        <v/>
      </c>
      <c r="KR89" s="302" t="str">
        <f t="shared" si="378"/>
        <v/>
      </c>
      <c r="KS89" s="69"/>
      <c r="KT89" s="391" t="str">
        <f t="shared" si="379"/>
        <v/>
      </c>
      <c r="KU89" s="302" t="str">
        <f t="shared" si="380"/>
        <v/>
      </c>
      <c r="KV89" s="69"/>
      <c r="KW89" s="391" t="str">
        <f t="shared" si="381"/>
        <v/>
      </c>
      <c r="KX89" s="302" t="str">
        <f t="shared" si="382"/>
        <v/>
      </c>
      <c r="KY89" s="69"/>
      <c r="KZ89" s="283" t="str">
        <f t="shared" si="383"/>
        <v/>
      </c>
      <c r="LA89" s="26"/>
      <c r="LB89" s="241"/>
      <c r="LC89" s="306"/>
      <c r="LD89" s="242"/>
      <c r="LE89" s="242"/>
      <c r="LF89" s="242"/>
      <c r="LG89" s="242"/>
      <c r="LH89" s="242"/>
      <c r="LI89" s="242"/>
      <c r="LJ89" s="242"/>
      <c r="LK89" s="242"/>
      <c r="LL89" s="242"/>
      <c r="LM89" s="242"/>
      <c r="LN89" s="63"/>
      <c r="LO89" s="251">
        <f t="shared" si="384"/>
        <v>0</v>
      </c>
      <c r="LP89" s="251">
        <f t="shared" si="385"/>
        <v>0</v>
      </c>
      <c r="LQ89" s="251">
        <f t="shared" si="386"/>
        <v>0</v>
      </c>
      <c r="LR89" s="251">
        <f t="shared" si="387"/>
        <v>0</v>
      </c>
      <c r="LS89" s="251">
        <f t="shared" si="388"/>
        <v>0</v>
      </c>
      <c r="LT89" s="251">
        <f t="shared" si="389"/>
        <v>0</v>
      </c>
      <c r="LU89" s="251">
        <f t="shared" si="390"/>
        <v>0</v>
      </c>
      <c r="LV89" s="251">
        <f t="shared" si="391"/>
        <v>0</v>
      </c>
      <c r="LW89" s="251">
        <f t="shared" si="392"/>
        <v>0</v>
      </c>
      <c r="LX89" s="251">
        <f t="shared" si="393"/>
        <v>0</v>
      </c>
      <c r="LY89" s="251">
        <f t="shared" si="394"/>
        <v>0</v>
      </c>
      <c r="LZ89" s="251">
        <f t="shared" si="395"/>
        <v>0</v>
      </c>
      <c r="MA89" s="63">
        <f t="shared" si="396"/>
        <v>3</v>
      </c>
      <c r="MB89" s="63">
        <f t="shared" si="397"/>
        <v>0</v>
      </c>
      <c r="MC89" s="63">
        <f t="shared" si="486"/>
        <v>75</v>
      </c>
      <c r="MD89" s="63">
        <f t="shared" si="485"/>
        <v>2</v>
      </c>
      <c r="ME89" s="63" t="str">
        <f t="shared" si="398"/>
        <v>riv_spd</v>
      </c>
      <c r="MF89" s="315">
        <f t="shared" si="399"/>
        <v>291</v>
      </c>
      <c r="MG89" s="315">
        <f>IF(ISNUMBER(MATCH(EO89,$ME$15:$ME$520,0)),0,MAX(MG$14:MG88)+1)</f>
        <v>0</v>
      </c>
      <c r="MH89" s="315" t="str">
        <f t="shared" si="400"/>
        <v/>
      </c>
      <c r="MI89" s="368" t="str">
        <f t="shared" si="401"/>
        <v/>
      </c>
      <c r="MJ89" s="67"/>
      <c r="MK89" s="243" t="str">
        <f t="shared" si="402"/>
        <v/>
      </c>
      <c r="ML89" s="457" t="s">
        <v>635</v>
      </c>
      <c r="MM89" s="316"/>
      <c r="MN89" s="416"/>
      <c r="MO89" s="238"/>
      <c r="MP89" s="411"/>
      <c r="MQ89" s="26">
        <f>IF(IF(ISNUMBER(SEARCH("flopy",MS89))=TRUE,1,0)=1,MAX(MQ$15:MQ88)+1,"")</f>
        <v>68</v>
      </c>
      <c r="MR89" s="238" t="s">
        <v>1188</v>
      </c>
      <c r="MS89" s="420" t="s">
        <v>1018</v>
      </c>
      <c r="MT89" s="421"/>
      <c r="MU89" s="26" t="str">
        <f>IF(IF(ISNUMBER(SEARCH("flopy",MW89))=TRUE,1,0)=1,MAX(MU$15:MU88)+1,"")</f>
        <v/>
      </c>
      <c r="MV89" s="238"/>
      <c r="MW89" s="59"/>
      <c r="MX89" s="59"/>
      <c r="MY89" s="59"/>
      <c r="MZ89" s="59"/>
      <c r="NA89" s="59"/>
      <c r="NB89" s="26" t="s">
        <v>2</v>
      </c>
      <c r="NC89" s="59"/>
      <c r="ND89" s="59"/>
      <c r="NE89" s="59"/>
      <c r="NF89" s="59"/>
      <c r="NG89" s="59"/>
      <c r="NH89" s="59"/>
      <c r="NI89" s="59"/>
      <c r="NJ89" s="59"/>
      <c r="NK89" s="26" t="s">
        <v>2</v>
      </c>
      <c r="NL89" s="453" t="s">
        <v>197</v>
      </c>
      <c r="NM89" s="307" t="s">
        <v>2</v>
      </c>
      <c r="NN89" s="59"/>
      <c r="NO89" s="18"/>
      <c r="NP89" s="18"/>
      <c r="NQ89" s="18"/>
      <c r="NR89" s="18"/>
      <c r="NS89" s="18"/>
      <c r="NT89" s="18"/>
      <c r="NU89" s="18"/>
      <c r="NV89" s="18"/>
      <c r="NW89" s="18"/>
      <c r="NX89" s="18"/>
      <c r="NY89" s="18"/>
      <c r="NZ89" s="18"/>
      <c r="OA89" s="18"/>
      <c r="OB89" s="18"/>
      <c r="OC89" s="18"/>
      <c r="OD89" s="81"/>
      <c r="OE89" s="163"/>
      <c r="OF89" s="90"/>
      <c r="OG89" s="90"/>
      <c r="OH89" s="90"/>
      <c r="OI89" s="90"/>
      <c r="OJ89" s="171"/>
      <c r="OK89" s="163"/>
      <c r="OL89" s="117"/>
      <c r="OM89" s="163"/>
      <c r="ON89" s="117"/>
      <c r="OO89" s="90"/>
      <c r="OP89" s="90"/>
      <c r="OQ89" s="117"/>
      <c r="OR89" s="90"/>
      <c r="OS89" s="90"/>
      <c r="OT89" s="90"/>
      <c r="OU89" s="143" t="str">
        <f t="shared" si="272"/>
        <v/>
      </c>
      <c r="OV89" s="143" t="str">
        <f t="shared" si="275"/>
        <v/>
      </c>
      <c r="OW89" s="143" t="str">
        <f t="shared" si="276"/>
        <v/>
      </c>
      <c r="OX89" s="143" t="str">
        <f t="shared" si="277"/>
        <v/>
      </c>
      <c r="OY89" s="81"/>
      <c r="OZ89" s="59"/>
      <c r="PA89" s="251" t="str">
        <f t="shared" si="403"/>
        <v/>
      </c>
      <c r="PB89" s="251" t="str">
        <f t="shared" si="404"/>
        <v/>
      </c>
      <c r="PC89" s="251" t="str">
        <f t="shared" si="405"/>
        <v/>
      </c>
      <c r="PD89" s="251" t="str">
        <f t="shared" si="406"/>
        <v/>
      </c>
      <c r="PE89" s="251" t="str">
        <f t="shared" si="407"/>
        <v/>
      </c>
      <c r="PF89" s="251" t="str">
        <f t="shared" si="408"/>
        <v/>
      </c>
      <c r="PG89" s="251" t="str">
        <f t="shared" si="409"/>
        <v/>
      </c>
      <c r="PH89" s="251" t="str">
        <f t="shared" si="410"/>
        <v/>
      </c>
      <c r="PI89" s="251" t="str">
        <f t="shared" si="411"/>
        <v/>
      </c>
      <c r="PJ89" s="251" t="str">
        <f t="shared" si="412"/>
        <v/>
      </c>
      <c r="PK89" s="251" t="str">
        <f t="shared" si="413"/>
        <v/>
      </c>
      <c r="PL89" s="251" t="str">
        <f t="shared" si="414"/>
        <v/>
      </c>
      <c r="PM89" s="251" t="str">
        <f t="shared" si="415"/>
        <v/>
      </c>
      <c r="PN89" s="251" t="str">
        <f t="shared" si="416"/>
        <v>riv_spd</v>
      </c>
      <c r="PO89" s="251" t="str">
        <f t="shared" si="417"/>
        <v/>
      </c>
      <c r="PP89" s="251" t="str">
        <f t="shared" si="418"/>
        <v>riv_spd</v>
      </c>
      <c r="PQ89" s="251" t="str">
        <f t="shared" si="419"/>
        <v/>
      </c>
      <c r="PR89" s="251" t="str">
        <f t="shared" si="420"/>
        <v/>
      </c>
      <c r="PS89" s="251" t="str">
        <f t="shared" si="421"/>
        <v/>
      </c>
      <c r="PT89" s="251" t="str">
        <f t="shared" si="422"/>
        <v/>
      </c>
      <c r="PU89" s="251" t="str">
        <f t="shared" si="423"/>
        <v/>
      </c>
      <c r="PV89" s="251" t="str">
        <f t="shared" si="424"/>
        <v/>
      </c>
      <c r="PW89" s="251" t="str">
        <f t="shared" si="425"/>
        <v/>
      </c>
      <c r="PX89" s="251" t="str">
        <f t="shared" si="426"/>
        <v/>
      </c>
      <c r="PY89" s="251" t="str">
        <f t="shared" si="427"/>
        <v/>
      </c>
      <c r="PZ89" s="251" t="str">
        <f t="shared" si="428"/>
        <v/>
      </c>
      <c r="QA89" s="251" t="str">
        <f t="shared" si="429"/>
        <v/>
      </c>
      <c r="QB89" s="251" t="str">
        <f t="shared" si="430"/>
        <v/>
      </c>
      <c r="QC89" s="251" t="str">
        <f t="shared" si="431"/>
        <v/>
      </c>
      <c r="QD89" s="251" t="str">
        <f t="shared" si="432"/>
        <v/>
      </c>
      <c r="QE89" s="251" t="str">
        <f t="shared" si="433"/>
        <v/>
      </c>
      <c r="QF89" s="63">
        <f t="shared" si="434"/>
        <v>2</v>
      </c>
      <c r="QG89" s="26" t="s">
        <v>2</v>
      </c>
      <c r="QH89" s="59"/>
      <c r="QI89" s="59"/>
      <c r="QJ89" s="59"/>
      <c r="QK89" s="59"/>
      <c r="QL89" s="59"/>
      <c r="QM89" s="59"/>
      <c r="QN89" s="59"/>
    </row>
    <row r="90" spans="1:456" ht="6" customHeight="1" x14ac:dyDescent="0.25">
      <c r="A90" s="68"/>
      <c r="B90" s="447">
        <f t="shared" si="278"/>
        <v>76</v>
      </c>
      <c r="C90" s="72" t="s">
        <v>34</v>
      </c>
      <c r="D90" s="339" t="s">
        <v>584</v>
      </c>
      <c r="E90" s="59"/>
      <c r="F90" s="229"/>
      <c r="G90" s="295" t="s">
        <v>110</v>
      </c>
      <c r="H90" s="295" t="s">
        <v>2</v>
      </c>
      <c r="I90" s="229"/>
      <c r="J90" s="295"/>
      <c r="K90" s="295"/>
      <c r="L90" s="229"/>
      <c r="M90" s="295"/>
      <c r="N90" s="295"/>
      <c r="O90" s="229"/>
      <c r="P90" s="295"/>
      <c r="Q90" s="295"/>
      <c r="R90" s="229"/>
      <c r="S90" s="230"/>
      <c r="T90" s="231"/>
      <c r="U90" s="229"/>
      <c r="V90" s="230"/>
      <c r="W90" s="231"/>
      <c r="X90" s="229"/>
      <c r="Y90" s="230"/>
      <c r="Z90" s="231"/>
      <c r="AA90" s="229"/>
      <c r="AB90" s="295"/>
      <c r="AC90" s="295"/>
      <c r="AD90" s="229"/>
      <c r="AE90" s="295"/>
      <c r="AF90" s="295"/>
      <c r="AG90" s="229"/>
      <c r="AH90" s="295"/>
      <c r="AI90" s="295"/>
      <c r="AJ90" s="229"/>
      <c r="AK90" s="295"/>
      <c r="AL90" s="295"/>
      <c r="AM90" s="229"/>
      <c r="AN90" s="295"/>
      <c r="AO90" s="295"/>
      <c r="AP90" s="243"/>
      <c r="AQ90" s="295"/>
      <c r="AR90" s="290"/>
      <c r="AS90" s="243"/>
      <c r="AT90" s="295"/>
      <c r="AU90" s="290"/>
      <c r="AV90" s="229"/>
      <c r="AW90" s="230"/>
      <c r="AX90" s="231"/>
      <c r="AY90" s="229"/>
      <c r="AZ90" s="230"/>
      <c r="BA90" s="231"/>
      <c r="BB90" s="229"/>
      <c r="BC90" s="230"/>
      <c r="BD90" s="231"/>
      <c r="BE90" s="229"/>
      <c r="BF90" s="295"/>
      <c r="BG90" s="295"/>
      <c r="BH90" s="229"/>
      <c r="BI90" s="295"/>
      <c r="BJ90" s="295"/>
      <c r="BK90" s="243"/>
      <c r="BL90" s="295"/>
      <c r="BM90" s="429"/>
      <c r="BN90" s="243"/>
      <c r="BO90" s="295"/>
      <c r="BP90" s="429"/>
      <c r="BQ90" s="229"/>
      <c r="BR90" s="295"/>
      <c r="BS90" s="295"/>
      <c r="BT90" s="243"/>
      <c r="BU90" s="295"/>
      <c r="BV90" s="290"/>
      <c r="BW90" s="243"/>
      <c r="BX90" s="295"/>
      <c r="BY90" s="290"/>
      <c r="BZ90" s="229"/>
      <c r="CA90" s="230"/>
      <c r="CB90" s="231"/>
      <c r="CC90" s="229"/>
      <c r="CD90" s="230"/>
      <c r="CE90" s="231"/>
      <c r="CF90" s="331"/>
      <c r="CG90" s="230"/>
      <c r="CH90" s="354"/>
      <c r="CI90" s="229"/>
      <c r="CJ90" s="230"/>
      <c r="CK90" s="354"/>
      <c r="CL90" s="243"/>
      <c r="CM90" s="230"/>
      <c r="CN90" s="354"/>
      <c r="CO90" s="243"/>
      <c r="CP90" s="295"/>
      <c r="CQ90" s="429"/>
      <c r="CR90" s="331"/>
      <c r="CS90" s="332"/>
      <c r="CT90" s="333"/>
      <c r="CU90" s="229"/>
      <c r="CV90" s="230"/>
      <c r="CW90" s="231"/>
      <c r="CX90" s="331"/>
      <c r="CY90" s="332"/>
      <c r="CZ90" s="333"/>
      <c r="DA90" s="331"/>
      <c r="DB90" s="332"/>
      <c r="DC90" s="333"/>
      <c r="DD90" s="331"/>
      <c r="DE90" s="332"/>
      <c r="DF90" s="333"/>
      <c r="DG90" s="331"/>
      <c r="DH90" s="332"/>
      <c r="DI90" s="333"/>
      <c r="DJ90" s="229"/>
      <c r="DK90" s="230" t="s">
        <v>18</v>
      </c>
      <c r="DL90" s="231">
        <v>10</v>
      </c>
      <c r="DM90" s="229"/>
      <c r="DN90" s="230"/>
      <c r="DO90" s="231"/>
      <c r="DP90" s="331"/>
      <c r="DQ90" s="332"/>
      <c r="DR90" s="333"/>
      <c r="DS90" s="331"/>
      <c r="DT90" s="332"/>
      <c r="DU90" s="333"/>
      <c r="DV90" s="331"/>
      <c r="DW90" s="332"/>
      <c r="DX90" s="333"/>
      <c r="DY90" s="331"/>
      <c r="DZ90" s="332"/>
      <c r="EA90" s="333"/>
      <c r="EB90" s="331"/>
      <c r="EC90" s="332"/>
      <c r="ED90" s="333"/>
      <c r="EE90" s="331"/>
      <c r="EF90" s="332"/>
      <c r="EG90" s="333"/>
      <c r="EH90" s="229"/>
      <c r="EI90" s="230"/>
      <c r="EJ90" s="231"/>
      <c r="EK90" s="229"/>
      <c r="EL90" s="230"/>
      <c r="EM90" s="231"/>
      <c r="EN90" s="244"/>
      <c r="EO90" s="269" t="str">
        <f t="shared" si="279"/>
        <v/>
      </c>
      <c r="EP90" s="444" t="s">
        <v>1247</v>
      </c>
      <c r="EQ90" s="360">
        <f t="shared" si="435"/>
        <v>32</v>
      </c>
      <c r="ER90" s="360" t="str">
        <f t="shared" si="436"/>
        <v/>
      </c>
      <c r="ES90" s="360">
        <f t="shared" si="437"/>
        <v>22</v>
      </c>
      <c r="ET90" s="360">
        <f t="shared" si="438"/>
        <v>24</v>
      </c>
      <c r="EU90" s="360" t="str">
        <f t="shared" si="439"/>
        <v/>
      </c>
      <c r="EV90" s="360" t="str">
        <f t="shared" si="440"/>
        <v/>
      </c>
      <c r="EW90" s="360" t="str">
        <f t="shared" si="441"/>
        <v/>
      </c>
      <c r="EX90" s="360">
        <f t="shared" si="442"/>
        <v>23</v>
      </c>
      <c r="EY90" s="360" t="str">
        <f t="shared" si="443"/>
        <v/>
      </c>
      <c r="EZ90" s="360" t="str">
        <f t="shared" si="444"/>
        <v/>
      </c>
      <c r="FA90" s="360" t="str">
        <f t="shared" si="445"/>
        <v/>
      </c>
      <c r="FB90" s="360" t="str">
        <f t="shared" si="446"/>
        <v/>
      </c>
      <c r="FC90" s="360" t="str">
        <f t="shared" si="447"/>
        <v/>
      </c>
      <c r="FD90" s="360" t="str">
        <f t="shared" si="448"/>
        <v/>
      </c>
      <c r="FE90" s="360" t="str">
        <f t="shared" si="449"/>
        <v/>
      </c>
      <c r="FF90" s="360" t="str">
        <f t="shared" si="450"/>
        <v/>
      </c>
      <c r="FG90" s="360" t="str">
        <f t="shared" si="451"/>
        <v/>
      </c>
      <c r="FH90" s="360" t="str">
        <f t="shared" si="452"/>
        <v/>
      </c>
      <c r="FI90" s="360" t="str">
        <f t="shared" si="453"/>
        <v/>
      </c>
      <c r="FJ90" s="360" t="str">
        <f t="shared" si="454"/>
        <v/>
      </c>
      <c r="FK90" s="360" t="str">
        <f t="shared" si="455"/>
        <v/>
      </c>
      <c r="FL90" s="360" t="str">
        <f t="shared" si="456"/>
        <v/>
      </c>
      <c r="FM90" s="360" t="str">
        <f t="shared" si="457"/>
        <v/>
      </c>
      <c r="FN90" s="360" t="str">
        <f t="shared" si="458"/>
        <v/>
      </c>
      <c r="FO90" s="360" t="str">
        <f t="shared" si="459"/>
        <v/>
      </c>
      <c r="FP90" s="360" t="str">
        <f t="shared" si="460"/>
        <v/>
      </c>
      <c r="FQ90" s="360" t="str">
        <f t="shared" si="461"/>
        <v/>
      </c>
      <c r="FR90" s="360" t="str">
        <f t="shared" si="462"/>
        <v/>
      </c>
      <c r="FS90" s="360" t="str">
        <f t="shared" si="463"/>
        <v/>
      </c>
      <c r="FT90" s="360" t="str">
        <f t="shared" si="280"/>
        <v/>
      </c>
      <c r="FU90" s="360" t="str">
        <f t="shared" si="464"/>
        <v/>
      </c>
      <c r="FV90" s="360" t="str">
        <f t="shared" si="465"/>
        <v/>
      </c>
      <c r="FW90" s="360" t="str">
        <f t="shared" si="466"/>
        <v/>
      </c>
      <c r="FX90" s="360" t="str">
        <f t="shared" si="467"/>
        <v/>
      </c>
      <c r="FY90" s="360" t="str">
        <f t="shared" si="468"/>
        <v/>
      </c>
      <c r="FZ90" s="360" t="str">
        <f t="shared" si="469"/>
        <v/>
      </c>
      <c r="GA90" s="360">
        <f t="shared" si="470"/>
        <v>46</v>
      </c>
      <c r="GB90" s="360">
        <f t="shared" si="471"/>
        <v>45</v>
      </c>
      <c r="GC90" s="360" t="str">
        <f t="shared" si="472"/>
        <v/>
      </c>
      <c r="GD90" s="360" t="str">
        <f t="shared" si="473"/>
        <v/>
      </c>
      <c r="GE90" s="360" t="str">
        <f t="shared" si="474"/>
        <v/>
      </c>
      <c r="GF90" s="360" t="str">
        <f t="shared" si="475"/>
        <v/>
      </c>
      <c r="GG90" s="360" t="str">
        <f t="shared" si="476"/>
        <v/>
      </c>
      <c r="GH90" s="360" t="str">
        <f t="shared" si="477"/>
        <v/>
      </c>
      <c r="GI90" s="360" t="str">
        <f t="shared" si="478"/>
        <v/>
      </c>
      <c r="GJ90" s="360" t="str">
        <f t="shared" si="479"/>
        <v/>
      </c>
      <c r="GK90" s="444" t="s">
        <v>1247</v>
      </c>
      <c r="GL90" s="361" t="str">
        <f t="shared" si="281"/>
        <v>dt0</v>
      </c>
      <c r="GM90" s="361" t="str">
        <f t="shared" si="282"/>
        <v>-</v>
      </c>
      <c r="GN90" s="361" t="str">
        <f t="shared" si="283"/>
        <v>dt0</v>
      </c>
      <c r="GO90" s="361" t="str">
        <f t="shared" si="284"/>
        <v>dt0</v>
      </c>
      <c r="GP90" s="361" t="str">
        <f t="shared" si="285"/>
        <v>-</v>
      </c>
      <c r="GQ90" s="361" t="str">
        <f t="shared" si="286"/>
        <v>-</v>
      </c>
      <c r="GR90" s="361" t="str">
        <f t="shared" si="287"/>
        <v>-</v>
      </c>
      <c r="GS90" s="361" t="str">
        <f t="shared" si="288"/>
        <v>dt0</v>
      </c>
      <c r="GT90" s="361" t="str">
        <f t="shared" si="289"/>
        <v>-</v>
      </c>
      <c r="GU90" s="361" t="str">
        <f t="shared" si="290"/>
        <v>-</v>
      </c>
      <c r="GV90" s="361" t="str">
        <f t="shared" si="291"/>
        <v>-</v>
      </c>
      <c r="GW90" s="361" t="str">
        <f t="shared" si="292"/>
        <v>-</v>
      </c>
      <c r="GX90" s="361" t="str">
        <f t="shared" si="293"/>
        <v>-</v>
      </c>
      <c r="GY90" s="361" t="str">
        <f t="shared" si="294"/>
        <v>-</v>
      </c>
      <c r="GZ90" s="361" t="str">
        <f t="shared" si="295"/>
        <v>-</v>
      </c>
      <c r="HA90" s="361" t="str">
        <f t="shared" si="296"/>
        <v>-</v>
      </c>
      <c r="HB90" s="361" t="str">
        <f t="shared" si="297"/>
        <v>-</v>
      </c>
      <c r="HC90" s="361" t="str">
        <f t="shared" si="298"/>
        <v>-</v>
      </c>
      <c r="HD90" s="361" t="str">
        <f t="shared" si="299"/>
        <v>-</v>
      </c>
      <c r="HE90" s="361" t="str">
        <f t="shared" si="300"/>
        <v>-</v>
      </c>
      <c r="HF90" s="361" t="str">
        <f t="shared" si="301"/>
        <v>-</v>
      </c>
      <c r="HG90" s="361" t="str">
        <f t="shared" si="302"/>
        <v>-</v>
      </c>
      <c r="HH90" s="361" t="str">
        <f t="shared" si="303"/>
        <v>-</v>
      </c>
      <c r="HI90" s="361" t="str">
        <f t="shared" si="304"/>
        <v>-</v>
      </c>
      <c r="HJ90" s="361" t="str">
        <f t="shared" si="305"/>
        <v>-</v>
      </c>
      <c r="HK90" s="361" t="str">
        <f t="shared" si="306"/>
        <v>-</v>
      </c>
      <c r="HL90" s="361" t="str">
        <f t="shared" si="307"/>
        <v>-</v>
      </c>
      <c r="HM90" s="361" t="str">
        <f t="shared" si="308"/>
        <v>-</v>
      </c>
      <c r="HN90" s="361" t="str">
        <f t="shared" si="309"/>
        <v>-</v>
      </c>
      <c r="HO90" s="361" t="str">
        <f t="shared" si="310"/>
        <v>-</v>
      </c>
      <c r="HP90" s="361" t="str">
        <f t="shared" si="311"/>
        <v>-</v>
      </c>
      <c r="HQ90" s="361" t="str">
        <f t="shared" si="312"/>
        <v>-</v>
      </c>
      <c r="HR90" s="361" t="str">
        <f t="shared" si="313"/>
        <v>-</v>
      </c>
      <c r="HS90" s="361" t="str">
        <f t="shared" si="314"/>
        <v>-</v>
      </c>
      <c r="HT90" s="361" t="str">
        <f t="shared" si="315"/>
        <v>-</v>
      </c>
      <c r="HU90" s="361" t="str">
        <f t="shared" si="316"/>
        <v>-</v>
      </c>
      <c r="HV90" s="361" t="str">
        <f t="shared" si="317"/>
        <v>dt0</v>
      </c>
      <c r="HW90" s="361" t="str">
        <f t="shared" si="318"/>
        <v>dt0</v>
      </c>
      <c r="HX90" s="361" t="str">
        <f t="shared" si="319"/>
        <v>-</v>
      </c>
      <c r="HY90" s="361" t="str">
        <f t="shared" si="320"/>
        <v>-</v>
      </c>
      <c r="HZ90" s="361" t="str">
        <f t="shared" si="321"/>
        <v>-</v>
      </c>
      <c r="IA90" s="361" t="str">
        <f t="shared" si="322"/>
        <v>-</v>
      </c>
      <c r="IB90" s="361" t="str">
        <f t="shared" si="323"/>
        <v>-</v>
      </c>
      <c r="IC90" s="361" t="str">
        <f t="shared" si="324"/>
        <v>-</v>
      </c>
      <c r="ID90" s="361" t="str">
        <f t="shared" si="325"/>
        <v>-</v>
      </c>
      <c r="IE90" s="361" t="str">
        <f t="shared" si="326"/>
        <v>-</v>
      </c>
      <c r="IF90" s="444" t="s">
        <v>1247</v>
      </c>
      <c r="IG90" s="56" t="str">
        <f t="shared" si="480"/>
        <v>perlen/nstp</v>
      </c>
      <c r="IH90" s="56" t="str">
        <f t="shared" si="481"/>
        <v>-</v>
      </c>
      <c r="II90" s="56">
        <f t="shared" si="482"/>
        <v>0.3</v>
      </c>
      <c r="IJ90" s="56">
        <f t="shared" si="483"/>
        <v>0.3</v>
      </c>
      <c r="IK90" s="56" t="str">
        <f t="shared" si="327"/>
        <v>-</v>
      </c>
      <c r="IL90" s="56" t="str">
        <f t="shared" si="328"/>
        <v>-</v>
      </c>
      <c r="IM90" s="56" t="str">
        <f t="shared" si="329"/>
        <v>-</v>
      </c>
      <c r="IN90" s="56" t="str">
        <f t="shared" si="330"/>
        <v>56.25 nope</v>
      </c>
      <c r="IO90" s="56" t="str">
        <f t="shared" si="331"/>
        <v>-</v>
      </c>
      <c r="IP90" s="56" t="str">
        <f t="shared" si="332"/>
        <v>-</v>
      </c>
      <c r="IQ90" s="56" t="str">
        <f t="shared" si="333"/>
        <v>-</v>
      </c>
      <c r="IR90" s="56" t="str">
        <f t="shared" si="334"/>
        <v>-</v>
      </c>
      <c r="IS90" s="56" t="str">
        <f t="shared" si="335"/>
        <v>-</v>
      </c>
      <c r="IT90" s="56" t="str">
        <f t="shared" si="336"/>
        <v>-</v>
      </c>
      <c r="IU90" s="56" t="str">
        <f t="shared" si="337"/>
        <v>-</v>
      </c>
      <c r="IV90" s="56" t="str">
        <f t="shared" si="338"/>
        <v>-</v>
      </c>
      <c r="IW90" s="56" t="str">
        <f t="shared" si="339"/>
        <v>-</v>
      </c>
      <c r="IX90" s="56" t="str">
        <f t="shared" si="340"/>
        <v>-</v>
      </c>
      <c r="IY90" s="56" t="str">
        <f t="shared" si="341"/>
        <v>-</v>
      </c>
      <c r="IZ90" s="56" t="str">
        <f t="shared" si="342"/>
        <v>-</v>
      </c>
      <c r="JA90" s="56" t="str">
        <f t="shared" si="343"/>
        <v>-</v>
      </c>
      <c r="JB90" s="56" t="str">
        <f t="shared" si="344"/>
        <v>-</v>
      </c>
      <c r="JC90" s="56" t="str">
        <f t="shared" si="345"/>
        <v>-</v>
      </c>
      <c r="JD90" s="56" t="str">
        <f t="shared" si="346"/>
        <v>-</v>
      </c>
      <c r="JE90" s="56" t="str">
        <f t="shared" si="347"/>
        <v>-</v>
      </c>
      <c r="JF90" s="56" t="str">
        <f t="shared" si="348"/>
        <v>-</v>
      </c>
      <c r="JG90" s="56" t="str">
        <f t="shared" si="349"/>
        <v>-</v>
      </c>
      <c r="JH90" s="56" t="str">
        <f t="shared" si="350"/>
        <v>-</v>
      </c>
      <c r="JI90" s="56" t="str">
        <f t="shared" si="351"/>
        <v>-</v>
      </c>
      <c r="JJ90" s="56" t="str">
        <f t="shared" si="352"/>
        <v>-</v>
      </c>
      <c r="JK90" s="56" t="str">
        <f t="shared" si="353"/>
        <v>-</v>
      </c>
      <c r="JL90" s="56" t="str">
        <f t="shared" si="354"/>
        <v>-</v>
      </c>
      <c r="JM90" s="56" t="str">
        <f t="shared" si="355"/>
        <v>-</v>
      </c>
      <c r="JN90" s="56" t="str">
        <f t="shared" si="356"/>
        <v>-</v>
      </c>
      <c r="JO90" s="56" t="str">
        <f t="shared" si="357"/>
        <v>-</v>
      </c>
      <c r="JP90" s="56" t="str">
        <f t="shared" si="358"/>
        <v>-</v>
      </c>
      <c r="JQ90" s="56">
        <f t="shared" si="359"/>
        <v>0</v>
      </c>
      <c r="JR90" s="56">
        <f t="shared" si="360"/>
        <v>1</v>
      </c>
      <c r="JS90" s="56" t="str">
        <f t="shared" si="361"/>
        <v>-</v>
      </c>
      <c r="JT90" s="56" t="str">
        <f t="shared" si="362"/>
        <v>-</v>
      </c>
      <c r="JU90" s="56" t="str">
        <f t="shared" si="363"/>
        <v>-</v>
      </c>
      <c r="JV90" s="56" t="str">
        <f t="shared" si="364"/>
        <v>-</v>
      </c>
      <c r="JW90" s="56" t="str">
        <f t="shared" si="365"/>
        <v>-</v>
      </c>
      <c r="JX90" s="56" t="str">
        <f t="shared" si="366"/>
        <v>-</v>
      </c>
      <c r="JY90" s="56" t="str">
        <f t="shared" si="367"/>
        <v>-</v>
      </c>
      <c r="JZ90" s="56" t="str">
        <f t="shared" si="368"/>
        <v>-</v>
      </c>
      <c r="KA90" s="444" t="s">
        <v>1247</v>
      </c>
      <c r="KB90" s="360">
        <f>IF(ISNUMBER(INDEX($EQ$15:$GK$521,$B90,EO$11)),MAX(KB$14:KB89)+1,0)</f>
        <v>0</v>
      </c>
      <c r="KC90" s="360" t="str">
        <f t="shared" si="484"/>
        <v/>
      </c>
      <c r="KD90" s="373" t="s">
        <v>2</v>
      </c>
      <c r="KE90" s="391" t="str">
        <f t="shared" si="369"/>
        <v/>
      </c>
      <c r="KF90" s="302" t="str">
        <f t="shared" si="370"/>
        <v/>
      </c>
      <c r="KG90" s="69"/>
      <c r="KH90" s="391" t="str">
        <f t="shared" si="371"/>
        <v/>
      </c>
      <c r="KI90" s="302" t="str">
        <f t="shared" si="372"/>
        <v/>
      </c>
      <c r="KJ90" s="69"/>
      <c r="KK90" s="391" t="str">
        <f t="shared" si="373"/>
        <v/>
      </c>
      <c r="KL90" s="302" t="str">
        <f t="shared" si="374"/>
        <v/>
      </c>
      <c r="KM90" s="69"/>
      <c r="KN90" s="391" t="str">
        <f t="shared" si="375"/>
        <v/>
      </c>
      <c r="KO90" s="302" t="str">
        <f t="shared" si="376"/>
        <v/>
      </c>
      <c r="KP90" s="69"/>
      <c r="KQ90" s="391" t="str">
        <f t="shared" si="377"/>
        <v/>
      </c>
      <c r="KR90" s="302" t="str">
        <f t="shared" si="378"/>
        <v/>
      </c>
      <c r="KS90" s="69"/>
      <c r="KT90" s="391" t="str">
        <f t="shared" si="379"/>
        <v/>
      </c>
      <c r="KU90" s="302" t="str">
        <f t="shared" si="380"/>
        <v/>
      </c>
      <c r="KV90" s="69"/>
      <c r="KW90" s="391" t="str">
        <f t="shared" si="381"/>
        <v/>
      </c>
      <c r="KX90" s="302" t="str">
        <f t="shared" si="382"/>
        <v/>
      </c>
      <c r="KY90" s="69"/>
      <c r="KZ90" s="283" t="str">
        <f t="shared" si="383"/>
        <v/>
      </c>
      <c r="LA90" s="26"/>
      <c r="LB90" s="241"/>
      <c r="LC90" s="306"/>
      <c r="LD90" s="242"/>
      <c r="LE90" s="242"/>
      <c r="LF90" s="242"/>
      <c r="LG90" s="242"/>
      <c r="LH90" s="242"/>
      <c r="LI90" s="242"/>
      <c r="LJ90" s="242"/>
      <c r="LK90" s="242"/>
      <c r="LL90" s="242"/>
      <c r="LM90" s="242"/>
      <c r="LN90" s="63"/>
      <c r="LO90" s="251">
        <f t="shared" si="384"/>
        <v>0</v>
      </c>
      <c r="LP90" s="251">
        <f t="shared" si="385"/>
        <v>0</v>
      </c>
      <c r="LQ90" s="251">
        <f t="shared" si="386"/>
        <v>0</v>
      </c>
      <c r="LR90" s="251">
        <f t="shared" si="387"/>
        <v>0</v>
      </c>
      <c r="LS90" s="251">
        <f t="shared" si="388"/>
        <v>0</v>
      </c>
      <c r="LT90" s="251">
        <f t="shared" si="389"/>
        <v>0</v>
      </c>
      <c r="LU90" s="251">
        <f t="shared" si="390"/>
        <v>0</v>
      </c>
      <c r="LV90" s="251">
        <f t="shared" si="391"/>
        <v>0</v>
      </c>
      <c r="LW90" s="251">
        <f t="shared" si="392"/>
        <v>0</v>
      </c>
      <c r="LX90" s="251">
        <f t="shared" si="393"/>
        <v>0</v>
      </c>
      <c r="LY90" s="251">
        <f t="shared" si="394"/>
        <v>0</v>
      </c>
      <c r="LZ90" s="251">
        <f t="shared" si="395"/>
        <v>0</v>
      </c>
      <c r="MA90" s="63">
        <f t="shared" si="396"/>
        <v>3</v>
      </c>
      <c r="MB90" s="63">
        <f t="shared" si="397"/>
        <v>0</v>
      </c>
      <c r="MC90" s="63">
        <f t="shared" si="486"/>
        <v>76</v>
      </c>
      <c r="MD90" s="63">
        <f t="shared" si="485"/>
        <v>3</v>
      </c>
      <c r="ME90" s="63" t="str">
        <f t="shared" si="398"/>
        <v>riv_ts</v>
      </c>
      <c r="MF90" s="315">
        <f t="shared" si="399"/>
        <v>291</v>
      </c>
      <c r="MG90" s="315">
        <f>IF(ISNUMBER(MATCH(EO90,$ME$15:$ME$520,0)),0,MAX(MG$14:MG89)+1)</f>
        <v>0</v>
      </c>
      <c r="MH90" s="315" t="str">
        <f t="shared" si="400"/>
        <v/>
      </c>
      <c r="MI90" s="368" t="str">
        <f t="shared" si="401"/>
        <v/>
      </c>
      <c r="MJ90" s="67"/>
      <c r="MK90" s="243" t="str">
        <f t="shared" si="402"/>
        <v/>
      </c>
      <c r="ML90" s="457" t="s">
        <v>635</v>
      </c>
      <c r="MM90" s="316"/>
      <c r="MN90" s="416"/>
      <c r="MO90" s="238"/>
      <c r="MP90" s="411"/>
      <c r="MQ90" s="26">
        <f>IF(IF(ISNUMBER(SEARCH("flopy",MS90))=TRUE,1,0)=1,MAX(MQ$15:MQ89)+1,"")</f>
        <v>69</v>
      </c>
      <c r="MR90" s="238" t="s">
        <v>1188</v>
      </c>
      <c r="MS90" s="420" t="s">
        <v>1019</v>
      </c>
      <c r="MT90" s="421"/>
      <c r="MU90" s="26" t="str">
        <f>IF(IF(ISNUMBER(SEARCH("flopy",MW90))=TRUE,1,0)=1,MAX(MU$15:MU89)+1,"")</f>
        <v/>
      </c>
      <c r="MV90" s="238"/>
      <c r="MW90" s="59"/>
      <c r="MX90" s="59"/>
      <c r="MY90" s="59"/>
      <c r="MZ90" s="59"/>
      <c r="NA90" s="59"/>
      <c r="NB90" s="26" t="s">
        <v>2</v>
      </c>
      <c r="NC90" s="59"/>
      <c r="ND90" s="59"/>
      <c r="NE90" s="59"/>
      <c r="NF90" s="59"/>
      <c r="NG90" s="59"/>
      <c r="NH90" s="59"/>
      <c r="NI90" s="59"/>
      <c r="NJ90" s="59"/>
      <c r="NK90" s="26" t="s">
        <v>2</v>
      </c>
      <c r="NL90" s="453" t="s">
        <v>365</v>
      </c>
      <c r="NM90" s="307" t="s">
        <v>2</v>
      </c>
      <c r="NN90" s="59"/>
      <c r="NO90" s="18"/>
      <c r="NP90" s="18"/>
      <c r="NQ90" s="18"/>
      <c r="NR90" s="18"/>
      <c r="NS90" s="18"/>
      <c r="NT90" s="18"/>
      <c r="NU90" s="18"/>
      <c r="NV90" s="18"/>
      <c r="NW90" s="18"/>
      <c r="NX90" s="18"/>
      <c r="NY90" s="18"/>
      <c r="NZ90" s="18"/>
      <c r="OA90" s="18"/>
      <c r="OB90" s="18"/>
      <c r="OC90" s="18"/>
      <c r="OD90" s="81"/>
      <c r="OE90" s="163"/>
      <c r="OF90" s="90"/>
      <c r="OG90" s="90"/>
      <c r="OH90" s="90"/>
      <c r="OI90" s="90"/>
      <c r="OJ90" s="171"/>
      <c r="OK90" s="163"/>
      <c r="OL90" s="117"/>
      <c r="OM90" s="163"/>
      <c r="ON90" s="117"/>
      <c r="OO90" s="90"/>
      <c r="OP90" s="90"/>
      <c r="OQ90" s="117"/>
      <c r="OR90" s="90"/>
      <c r="OS90" s="90"/>
      <c r="OT90" s="90"/>
      <c r="OU90" s="143" t="str">
        <f t="shared" si="272"/>
        <v/>
      </c>
      <c r="OV90" s="143" t="str">
        <f t="shared" si="275"/>
        <v/>
      </c>
      <c r="OW90" s="143" t="str">
        <f t="shared" si="276"/>
        <v/>
      </c>
      <c r="OX90" s="143" t="str">
        <f t="shared" si="277"/>
        <v/>
      </c>
      <c r="OY90" s="81"/>
      <c r="OZ90" s="59"/>
      <c r="PA90" s="251" t="str">
        <f t="shared" si="403"/>
        <v/>
      </c>
      <c r="PB90" s="251" t="str">
        <f t="shared" si="404"/>
        <v/>
      </c>
      <c r="PC90" s="251" t="str">
        <f t="shared" si="405"/>
        <v/>
      </c>
      <c r="PD90" s="251" t="str">
        <f t="shared" si="406"/>
        <v/>
      </c>
      <c r="PE90" s="251" t="str">
        <f t="shared" si="407"/>
        <v/>
      </c>
      <c r="PF90" s="251" t="str">
        <f t="shared" si="408"/>
        <v/>
      </c>
      <c r="PG90" s="251" t="str">
        <f t="shared" si="409"/>
        <v/>
      </c>
      <c r="PH90" s="251" t="str">
        <f t="shared" si="410"/>
        <v/>
      </c>
      <c r="PI90" s="251" t="str">
        <f t="shared" si="411"/>
        <v/>
      </c>
      <c r="PJ90" s="251" t="str">
        <f t="shared" si="412"/>
        <v/>
      </c>
      <c r="PK90" s="251" t="str">
        <f t="shared" si="413"/>
        <v/>
      </c>
      <c r="PL90" s="251" t="str">
        <f t="shared" si="414"/>
        <v/>
      </c>
      <c r="PM90" s="251" t="str">
        <f t="shared" si="415"/>
        <v/>
      </c>
      <c r="PN90" s="251" t="str">
        <f t="shared" si="416"/>
        <v/>
      </c>
      <c r="PO90" s="251" t="str">
        <f t="shared" si="417"/>
        <v/>
      </c>
      <c r="PP90" s="251" t="str">
        <f t="shared" si="418"/>
        <v>riv_ts</v>
      </c>
      <c r="PQ90" s="251" t="str">
        <f t="shared" si="419"/>
        <v/>
      </c>
      <c r="PR90" s="251" t="str">
        <f t="shared" si="420"/>
        <v/>
      </c>
      <c r="PS90" s="251" t="str">
        <f t="shared" si="421"/>
        <v/>
      </c>
      <c r="PT90" s="251" t="str">
        <f t="shared" si="422"/>
        <v/>
      </c>
      <c r="PU90" s="251" t="str">
        <f t="shared" si="423"/>
        <v/>
      </c>
      <c r="PV90" s="251" t="str">
        <f t="shared" si="424"/>
        <v/>
      </c>
      <c r="PW90" s="251" t="str">
        <f t="shared" si="425"/>
        <v/>
      </c>
      <c r="PX90" s="251" t="str">
        <f t="shared" si="426"/>
        <v/>
      </c>
      <c r="PY90" s="251" t="str">
        <f t="shared" si="427"/>
        <v/>
      </c>
      <c r="PZ90" s="251" t="str">
        <f t="shared" si="428"/>
        <v/>
      </c>
      <c r="QA90" s="251" t="str">
        <f t="shared" si="429"/>
        <v/>
      </c>
      <c r="QB90" s="251" t="str">
        <f t="shared" si="430"/>
        <v/>
      </c>
      <c r="QC90" s="251" t="str">
        <f t="shared" si="431"/>
        <v/>
      </c>
      <c r="QD90" s="251" t="str">
        <f t="shared" si="432"/>
        <v/>
      </c>
      <c r="QE90" s="251" t="str">
        <f t="shared" si="433"/>
        <v/>
      </c>
      <c r="QF90" s="63">
        <f t="shared" si="434"/>
        <v>1</v>
      </c>
      <c r="QG90" s="26" t="s">
        <v>2</v>
      </c>
      <c r="QH90" s="59"/>
      <c r="QI90" s="59"/>
      <c r="QJ90" s="59"/>
      <c r="QK90" s="59"/>
      <c r="QL90" s="59"/>
      <c r="QM90" s="59"/>
      <c r="QN90" s="59"/>
    </row>
    <row r="91" spans="1:456" ht="6" customHeight="1" x14ac:dyDescent="0.25">
      <c r="A91" s="68"/>
      <c r="B91" s="447">
        <f t="shared" si="278"/>
        <v>77</v>
      </c>
      <c r="C91" s="72" t="s">
        <v>35</v>
      </c>
      <c r="D91" s="339" t="s">
        <v>636</v>
      </c>
      <c r="E91" s="59"/>
      <c r="F91" s="229"/>
      <c r="G91" s="295" t="s">
        <v>116</v>
      </c>
      <c r="H91" s="295" t="s">
        <v>2</v>
      </c>
      <c r="I91" s="229"/>
      <c r="J91" s="295"/>
      <c r="K91" s="295"/>
      <c r="L91" s="229"/>
      <c r="M91" s="295"/>
      <c r="N91" s="295"/>
      <c r="O91" s="229"/>
      <c r="P91" s="295"/>
      <c r="Q91" s="295"/>
      <c r="R91" s="229"/>
      <c r="S91" s="230"/>
      <c r="T91" s="231"/>
      <c r="U91" s="229"/>
      <c r="V91" s="230"/>
      <c r="W91" s="231"/>
      <c r="X91" s="229"/>
      <c r="Y91" s="230"/>
      <c r="Z91" s="231"/>
      <c r="AA91" s="229"/>
      <c r="AB91" s="295"/>
      <c r="AC91" s="295"/>
      <c r="AD91" s="229"/>
      <c r="AE91" s="295"/>
      <c r="AF91" s="295"/>
      <c r="AG91" s="229"/>
      <c r="AH91" s="295"/>
      <c r="AI91" s="295"/>
      <c r="AJ91" s="229"/>
      <c r="AK91" s="295"/>
      <c r="AL91" s="295"/>
      <c r="AM91" s="229"/>
      <c r="AN91" s="295"/>
      <c r="AO91" s="295"/>
      <c r="AP91" s="243"/>
      <c r="AQ91" s="295"/>
      <c r="AR91" s="290"/>
      <c r="AS91" s="243"/>
      <c r="AT91" s="295"/>
      <c r="AU91" s="290"/>
      <c r="AV91" s="229"/>
      <c r="AW91" s="230"/>
      <c r="AX91" s="231"/>
      <c r="AY91" s="229"/>
      <c r="AZ91" s="230"/>
      <c r="BA91" s="231"/>
      <c r="BB91" s="229"/>
      <c r="BC91" s="230"/>
      <c r="BD91" s="231"/>
      <c r="BE91" s="229"/>
      <c r="BF91" s="295"/>
      <c r="BG91" s="295"/>
      <c r="BH91" s="229"/>
      <c r="BI91" s="295"/>
      <c r="BJ91" s="295"/>
      <c r="BK91" s="243"/>
      <c r="BL91" s="295"/>
      <c r="BM91" s="429"/>
      <c r="BN91" s="243"/>
      <c r="BO91" s="295"/>
      <c r="BP91" s="429"/>
      <c r="BQ91" s="229"/>
      <c r="BR91" s="295"/>
      <c r="BS91" s="295"/>
      <c r="BT91" s="243"/>
      <c r="BU91" s="295"/>
      <c r="BV91" s="290"/>
      <c r="BW91" s="243"/>
      <c r="BX91" s="295"/>
      <c r="BY91" s="290"/>
      <c r="BZ91" s="229"/>
      <c r="CA91" s="230"/>
      <c r="CB91" s="231"/>
      <c r="CC91" s="229"/>
      <c r="CD91" s="230"/>
      <c r="CE91" s="231"/>
      <c r="CF91" s="331"/>
      <c r="CG91" s="230"/>
      <c r="CH91" s="354"/>
      <c r="CI91" s="229"/>
      <c r="CJ91" s="230"/>
      <c r="CK91" s="354"/>
      <c r="CL91" s="243"/>
      <c r="CM91" s="230"/>
      <c r="CN91" s="354"/>
      <c r="CO91" s="243"/>
      <c r="CP91" s="295"/>
      <c r="CQ91" s="429"/>
      <c r="CR91" s="331"/>
      <c r="CS91" s="332"/>
      <c r="CT91" s="333"/>
      <c r="CU91" s="229"/>
      <c r="CV91" s="230"/>
      <c r="CW91" s="231"/>
      <c r="CX91" s="331"/>
      <c r="CY91" s="332"/>
      <c r="CZ91" s="333"/>
      <c r="DA91" s="331"/>
      <c r="DB91" s="332"/>
      <c r="DC91" s="333"/>
      <c r="DD91" s="331"/>
      <c r="DE91" s="332"/>
      <c r="DF91" s="333"/>
      <c r="DG91" s="331"/>
      <c r="DH91" s="332"/>
      <c r="DI91" s="333"/>
      <c r="DJ91" s="229"/>
      <c r="DK91" s="230" t="s">
        <v>21</v>
      </c>
      <c r="DL91" s="231">
        <v>2</v>
      </c>
      <c r="DM91" s="229"/>
      <c r="DN91" s="230"/>
      <c r="DO91" s="231"/>
      <c r="DP91" s="331"/>
      <c r="DQ91" s="332"/>
      <c r="DR91" s="333"/>
      <c r="DS91" s="331"/>
      <c r="DT91" s="332"/>
      <c r="DU91" s="333"/>
      <c r="DV91" s="331"/>
      <c r="DW91" s="332"/>
      <c r="DX91" s="333"/>
      <c r="DY91" s="331"/>
      <c r="DZ91" s="332"/>
      <c r="EA91" s="333"/>
      <c r="EB91" s="331"/>
      <c r="EC91" s="332"/>
      <c r="ED91" s="333"/>
      <c r="EE91" s="331"/>
      <c r="EF91" s="332"/>
      <c r="EG91" s="333"/>
      <c r="EH91" s="229"/>
      <c r="EI91" s="230"/>
      <c r="EJ91" s="231"/>
      <c r="EK91" s="229"/>
      <c r="EL91" s="230"/>
      <c r="EM91" s="231"/>
      <c r="EN91" s="244"/>
      <c r="EO91" s="269" t="str">
        <f t="shared" si="279"/>
        <v/>
      </c>
      <c r="EP91" s="444" t="s">
        <v>1247</v>
      </c>
      <c r="EQ91" s="360">
        <f t="shared" si="435"/>
        <v>34</v>
      </c>
      <c r="ER91" s="360">
        <f t="shared" si="436"/>
        <v>14</v>
      </c>
      <c r="ES91" s="360">
        <f t="shared" si="437"/>
        <v>28</v>
      </c>
      <c r="ET91" s="360">
        <f t="shared" si="438"/>
        <v>32</v>
      </c>
      <c r="EU91" s="360" t="str">
        <f t="shared" si="439"/>
        <v/>
      </c>
      <c r="EV91" s="360" t="str">
        <f t="shared" si="440"/>
        <v/>
      </c>
      <c r="EW91" s="360">
        <f t="shared" si="441"/>
        <v>22</v>
      </c>
      <c r="EX91" s="360" t="str">
        <f t="shared" si="442"/>
        <v/>
      </c>
      <c r="EY91" s="360">
        <f t="shared" si="443"/>
        <v>8</v>
      </c>
      <c r="EZ91" s="360" t="str">
        <f t="shared" si="444"/>
        <v/>
      </c>
      <c r="FA91" s="360" t="str">
        <f t="shared" si="445"/>
        <v/>
      </c>
      <c r="FB91" s="360" t="str">
        <f t="shared" si="446"/>
        <v/>
      </c>
      <c r="FC91" s="360" t="str">
        <f t="shared" si="447"/>
        <v/>
      </c>
      <c r="FD91" s="360" t="str">
        <f t="shared" si="448"/>
        <v/>
      </c>
      <c r="FE91" s="360" t="str">
        <f t="shared" si="449"/>
        <v/>
      </c>
      <c r="FF91" s="360" t="str">
        <f t="shared" si="450"/>
        <v/>
      </c>
      <c r="FG91" s="360" t="str">
        <f t="shared" si="451"/>
        <v/>
      </c>
      <c r="FH91" s="360" t="str">
        <f t="shared" si="452"/>
        <v/>
      </c>
      <c r="FI91" s="360" t="str">
        <f t="shared" si="453"/>
        <v/>
      </c>
      <c r="FJ91" s="360" t="str">
        <f t="shared" si="454"/>
        <v/>
      </c>
      <c r="FK91" s="360" t="str">
        <f t="shared" si="455"/>
        <v/>
      </c>
      <c r="FL91" s="360" t="str">
        <f t="shared" si="456"/>
        <v/>
      </c>
      <c r="FM91" s="360" t="str">
        <f t="shared" si="457"/>
        <v/>
      </c>
      <c r="FN91" s="360" t="str">
        <f t="shared" si="458"/>
        <v/>
      </c>
      <c r="FO91" s="360" t="str">
        <f t="shared" si="459"/>
        <v/>
      </c>
      <c r="FP91" s="360" t="str">
        <f t="shared" si="460"/>
        <v/>
      </c>
      <c r="FQ91" s="360" t="str">
        <f t="shared" si="461"/>
        <v/>
      </c>
      <c r="FR91" s="360" t="str">
        <f t="shared" si="462"/>
        <v/>
      </c>
      <c r="FS91" s="360" t="str">
        <f t="shared" si="463"/>
        <v/>
      </c>
      <c r="FT91" s="360" t="str">
        <f t="shared" si="280"/>
        <v/>
      </c>
      <c r="FU91" s="360" t="str">
        <f t="shared" si="464"/>
        <v/>
      </c>
      <c r="FV91" s="360" t="str">
        <f t="shared" si="465"/>
        <v/>
      </c>
      <c r="FW91" s="360" t="str">
        <f t="shared" si="466"/>
        <v/>
      </c>
      <c r="FX91" s="360" t="str">
        <f t="shared" si="467"/>
        <v/>
      </c>
      <c r="FY91" s="360" t="str">
        <f t="shared" si="468"/>
        <v/>
      </c>
      <c r="FZ91" s="360" t="str">
        <f t="shared" si="469"/>
        <v/>
      </c>
      <c r="GA91" s="360" t="str">
        <f t="shared" si="470"/>
        <v/>
      </c>
      <c r="GB91" s="360" t="str">
        <f t="shared" si="471"/>
        <v/>
      </c>
      <c r="GC91" s="360" t="str">
        <f t="shared" si="472"/>
        <v/>
      </c>
      <c r="GD91" s="360" t="str">
        <f t="shared" si="473"/>
        <v/>
      </c>
      <c r="GE91" s="360" t="str">
        <f t="shared" si="474"/>
        <v/>
      </c>
      <c r="GF91" s="360" t="str">
        <f t="shared" si="475"/>
        <v/>
      </c>
      <c r="GG91" s="360" t="str">
        <f t="shared" si="476"/>
        <v/>
      </c>
      <c r="GH91" s="360" t="str">
        <f t="shared" si="477"/>
        <v/>
      </c>
      <c r="GI91" s="360" t="str">
        <f t="shared" si="478"/>
        <v/>
      </c>
      <c r="GJ91" s="360" t="str">
        <f t="shared" si="479"/>
        <v/>
      </c>
      <c r="GK91" s="444" t="s">
        <v>1247</v>
      </c>
      <c r="GL91" s="361" t="str">
        <f t="shared" si="281"/>
        <v>v</v>
      </c>
      <c r="GM91" s="361" t="str">
        <f t="shared" si="282"/>
        <v>v</v>
      </c>
      <c r="GN91" s="361" t="str">
        <f t="shared" si="283"/>
        <v>v</v>
      </c>
      <c r="GO91" s="361" t="str">
        <f t="shared" si="284"/>
        <v>v</v>
      </c>
      <c r="GP91" s="361" t="str">
        <f t="shared" si="285"/>
        <v>-</v>
      </c>
      <c r="GQ91" s="361" t="str">
        <f t="shared" si="286"/>
        <v>-</v>
      </c>
      <c r="GR91" s="361" t="str">
        <f t="shared" si="287"/>
        <v>v</v>
      </c>
      <c r="GS91" s="361" t="str">
        <f t="shared" si="288"/>
        <v>-</v>
      </c>
      <c r="GT91" s="361" t="str">
        <f t="shared" si="289"/>
        <v>v</v>
      </c>
      <c r="GU91" s="361" t="str">
        <f t="shared" si="290"/>
        <v>-</v>
      </c>
      <c r="GV91" s="361" t="str">
        <f t="shared" si="291"/>
        <v>-</v>
      </c>
      <c r="GW91" s="361" t="str">
        <f t="shared" si="292"/>
        <v>-</v>
      </c>
      <c r="GX91" s="361" t="str">
        <f t="shared" si="293"/>
        <v>-</v>
      </c>
      <c r="GY91" s="361" t="str">
        <f t="shared" si="294"/>
        <v>-</v>
      </c>
      <c r="GZ91" s="361" t="str">
        <f t="shared" si="295"/>
        <v>-</v>
      </c>
      <c r="HA91" s="361" t="str">
        <f t="shared" si="296"/>
        <v>-</v>
      </c>
      <c r="HB91" s="361" t="str">
        <f t="shared" si="297"/>
        <v>-</v>
      </c>
      <c r="HC91" s="361" t="str">
        <f t="shared" si="298"/>
        <v>-</v>
      </c>
      <c r="HD91" s="361" t="str">
        <f t="shared" si="299"/>
        <v>-</v>
      </c>
      <c r="HE91" s="361" t="str">
        <f t="shared" si="300"/>
        <v>-</v>
      </c>
      <c r="HF91" s="361" t="str">
        <f t="shared" si="301"/>
        <v>-</v>
      </c>
      <c r="HG91" s="361" t="str">
        <f t="shared" si="302"/>
        <v>-</v>
      </c>
      <c r="HH91" s="361" t="str">
        <f t="shared" si="303"/>
        <v>-</v>
      </c>
      <c r="HI91" s="361" t="str">
        <f t="shared" si="304"/>
        <v>-</v>
      </c>
      <c r="HJ91" s="361" t="str">
        <f t="shared" si="305"/>
        <v>-</v>
      </c>
      <c r="HK91" s="361" t="str">
        <f t="shared" si="306"/>
        <v>-</v>
      </c>
      <c r="HL91" s="361" t="str">
        <f t="shared" si="307"/>
        <v>-</v>
      </c>
      <c r="HM91" s="361" t="str">
        <f t="shared" si="308"/>
        <v>-</v>
      </c>
      <c r="HN91" s="361" t="str">
        <f t="shared" si="309"/>
        <v>-</v>
      </c>
      <c r="HO91" s="361" t="str">
        <f t="shared" si="310"/>
        <v>-</v>
      </c>
      <c r="HP91" s="361" t="str">
        <f t="shared" si="311"/>
        <v>-</v>
      </c>
      <c r="HQ91" s="361" t="str">
        <f t="shared" si="312"/>
        <v>-</v>
      </c>
      <c r="HR91" s="361" t="str">
        <f t="shared" si="313"/>
        <v>-</v>
      </c>
      <c r="HS91" s="361" t="str">
        <f t="shared" si="314"/>
        <v>-</v>
      </c>
      <c r="HT91" s="361" t="str">
        <f t="shared" si="315"/>
        <v>-</v>
      </c>
      <c r="HU91" s="361" t="str">
        <f t="shared" si="316"/>
        <v>-</v>
      </c>
      <c r="HV91" s="361" t="str">
        <f t="shared" si="317"/>
        <v>-</v>
      </c>
      <c r="HW91" s="361" t="str">
        <f t="shared" si="318"/>
        <v>-</v>
      </c>
      <c r="HX91" s="361" t="str">
        <f t="shared" si="319"/>
        <v>-</v>
      </c>
      <c r="HY91" s="361" t="str">
        <f t="shared" si="320"/>
        <v>-</v>
      </c>
      <c r="HZ91" s="361" t="str">
        <f t="shared" si="321"/>
        <v>-</v>
      </c>
      <c r="IA91" s="361" t="str">
        <f t="shared" si="322"/>
        <v>-</v>
      </c>
      <c r="IB91" s="361" t="str">
        <f t="shared" si="323"/>
        <v>-</v>
      </c>
      <c r="IC91" s="361" t="str">
        <f t="shared" si="324"/>
        <v>-</v>
      </c>
      <c r="ID91" s="361" t="str">
        <f t="shared" si="325"/>
        <v>-</v>
      </c>
      <c r="IE91" s="361" t="str">
        <f t="shared" si="326"/>
        <v>-</v>
      </c>
      <c r="IF91" s="444" t="s">
        <v>1247</v>
      </c>
      <c r="IG91" s="56">
        <f t="shared" si="480"/>
        <v>0.24</v>
      </c>
      <c r="IH91" s="56">
        <f t="shared" si="481"/>
        <v>0.1</v>
      </c>
      <c r="II91" s="56">
        <f t="shared" si="482"/>
        <v>0.33333333333333331</v>
      </c>
      <c r="IJ91" s="56">
        <f t="shared" si="483"/>
        <v>1</v>
      </c>
      <c r="IK91" s="56" t="str">
        <f t="shared" si="327"/>
        <v>-</v>
      </c>
      <c r="IL91" s="56" t="str">
        <f t="shared" si="328"/>
        <v>-</v>
      </c>
      <c r="IM91" s="56">
        <f t="shared" si="329"/>
        <v>0.01</v>
      </c>
      <c r="IN91" s="56" t="str">
        <f t="shared" si="330"/>
        <v>-</v>
      </c>
      <c r="IO91" s="56">
        <f t="shared" si="331"/>
        <v>0.33333333333333331</v>
      </c>
      <c r="IP91" s="56" t="str">
        <f t="shared" si="332"/>
        <v>-</v>
      </c>
      <c r="IQ91" s="56" t="str">
        <f t="shared" si="333"/>
        <v>-</v>
      </c>
      <c r="IR91" s="56" t="str">
        <f t="shared" si="334"/>
        <v>-</v>
      </c>
      <c r="IS91" s="56" t="str">
        <f t="shared" si="335"/>
        <v>-</v>
      </c>
      <c r="IT91" s="56" t="str">
        <f t="shared" si="336"/>
        <v>-</v>
      </c>
      <c r="IU91" s="56" t="str">
        <f t="shared" si="337"/>
        <v>-</v>
      </c>
      <c r="IV91" s="56" t="str">
        <f t="shared" si="338"/>
        <v>-</v>
      </c>
      <c r="IW91" s="56" t="str">
        <f t="shared" si="339"/>
        <v>-</v>
      </c>
      <c r="IX91" s="56" t="str">
        <f t="shared" si="340"/>
        <v>-</v>
      </c>
      <c r="IY91" s="56" t="str">
        <f t="shared" si="341"/>
        <v>-</v>
      </c>
      <c r="IZ91" s="56" t="str">
        <f t="shared" si="342"/>
        <v>-</v>
      </c>
      <c r="JA91" s="56" t="str">
        <f t="shared" si="343"/>
        <v>-</v>
      </c>
      <c r="JB91" s="56" t="str">
        <f t="shared" si="344"/>
        <v>-</v>
      </c>
      <c r="JC91" s="56" t="str">
        <f t="shared" si="345"/>
        <v>-</v>
      </c>
      <c r="JD91" s="56" t="str">
        <f t="shared" si="346"/>
        <v>-</v>
      </c>
      <c r="JE91" s="56" t="str">
        <f t="shared" si="347"/>
        <v>-</v>
      </c>
      <c r="JF91" s="56" t="str">
        <f t="shared" si="348"/>
        <v>-</v>
      </c>
      <c r="JG91" s="56" t="str">
        <f t="shared" si="349"/>
        <v>-</v>
      </c>
      <c r="JH91" s="56" t="str">
        <f t="shared" si="350"/>
        <v>-</v>
      </c>
      <c r="JI91" s="56" t="str">
        <f t="shared" si="351"/>
        <v>-</v>
      </c>
      <c r="JJ91" s="56" t="str">
        <f t="shared" si="352"/>
        <v>-</v>
      </c>
      <c r="JK91" s="56" t="str">
        <f t="shared" si="353"/>
        <v>-</v>
      </c>
      <c r="JL91" s="56" t="str">
        <f t="shared" si="354"/>
        <v>-</v>
      </c>
      <c r="JM91" s="56" t="str">
        <f t="shared" si="355"/>
        <v>-</v>
      </c>
      <c r="JN91" s="56" t="str">
        <f t="shared" si="356"/>
        <v>-</v>
      </c>
      <c r="JO91" s="56" t="str">
        <f t="shared" si="357"/>
        <v>-</v>
      </c>
      <c r="JP91" s="56" t="str">
        <f t="shared" si="358"/>
        <v>-</v>
      </c>
      <c r="JQ91" s="56" t="str">
        <f t="shared" si="359"/>
        <v>-</v>
      </c>
      <c r="JR91" s="56" t="str">
        <f t="shared" si="360"/>
        <v>-</v>
      </c>
      <c r="JS91" s="56" t="str">
        <f t="shared" si="361"/>
        <v>-</v>
      </c>
      <c r="JT91" s="56" t="str">
        <f t="shared" si="362"/>
        <v>-</v>
      </c>
      <c r="JU91" s="56" t="str">
        <f t="shared" si="363"/>
        <v>-</v>
      </c>
      <c r="JV91" s="56" t="str">
        <f t="shared" si="364"/>
        <v>-</v>
      </c>
      <c r="JW91" s="56" t="str">
        <f t="shared" si="365"/>
        <v>-</v>
      </c>
      <c r="JX91" s="56" t="str">
        <f t="shared" si="366"/>
        <v>-</v>
      </c>
      <c r="JY91" s="56" t="str">
        <f t="shared" si="367"/>
        <v>-</v>
      </c>
      <c r="JZ91" s="56" t="str">
        <f t="shared" si="368"/>
        <v>-</v>
      </c>
      <c r="KA91" s="444" t="s">
        <v>1247</v>
      </c>
      <c r="KB91" s="360">
        <f>IF(ISNUMBER(INDEX($EQ$15:$GK$521,$B91,EO$11)),MAX(KB$14:KB90)+1,0)</f>
        <v>0</v>
      </c>
      <c r="KC91" s="360" t="str">
        <f t="shared" si="484"/>
        <v/>
      </c>
      <c r="KD91" s="373" t="s">
        <v>2</v>
      </c>
      <c r="KE91" s="391" t="str">
        <f t="shared" si="369"/>
        <v/>
      </c>
      <c r="KF91" s="302" t="str">
        <f t="shared" si="370"/>
        <v/>
      </c>
      <c r="KG91" s="69"/>
      <c r="KH91" s="391" t="str">
        <f t="shared" si="371"/>
        <v/>
      </c>
      <c r="KI91" s="302" t="str">
        <f t="shared" si="372"/>
        <v/>
      </c>
      <c r="KJ91" s="69"/>
      <c r="KK91" s="391" t="str">
        <f t="shared" si="373"/>
        <v/>
      </c>
      <c r="KL91" s="302" t="str">
        <f t="shared" si="374"/>
        <v/>
      </c>
      <c r="KM91" s="69"/>
      <c r="KN91" s="391" t="str">
        <f t="shared" si="375"/>
        <v/>
      </c>
      <c r="KO91" s="302" t="str">
        <f t="shared" si="376"/>
        <v/>
      </c>
      <c r="KP91" s="69"/>
      <c r="KQ91" s="391" t="str">
        <f t="shared" si="377"/>
        <v/>
      </c>
      <c r="KR91" s="302" t="str">
        <f t="shared" si="378"/>
        <v/>
      </c>
      <c r="KS91" s="69"/>
      <c r="KT91" s="391" t="str">
        <f t="shared" si="379"/>
        <v/>
      </c>
      <c r="KU91" s="302" t="str">
        <f t="shared" si="380"/>
        <v/>
      </c>
      <c r="KV91" s="69"/>
      <c r="KW91" s="391" t="str">
        <f t="shared" si="381"/>
        <v/>
      </c>
      <c r="KX91" s="302" t="str">
        <f t="shared" si="382"/>
        <v/>
      </c>
      <c r="KY91" s="69"/>
      <c r="KZ91" s="283" t="str">
        <f t="shared" si="383"/>
        <v/>
      </c>
      <c r="LA91" s="26"/>
      <c r="LB91" s="241"/>
      <c r="LC91" s="306"/>
      <c r="LD91" s="242"/>
      <c r="LE91" s="242"/>
      <c r="LF91" s="242"/>
      <c r="LG91" s="242"/>
      <c r="LH91" s="242"/>
      <c r="LI91" s="242"/>
      <c r="LJ91" s="242"/>
      <c r="LK91" s="242"/>
      <c r="LL91" s="242"/>
      <c r="LM91" s="242"/>
      <c r="LN91" s="63"/>
      <c r="LO91" s="251">
        <f t="shared" si="384"/>
        <v>0</v>
      </c>
      <c r="LP91" s="251">
        <f t="shared" si="385"/>
        <v>0</v>
      </c>
      <c r="LQ91" s="251">
        <f t="shared" si="386"/>
        <v>0</v>
      </c>
      <c r="LR91" s="251">
        <f t="shared" si="387"/>
        <v>0</v>
      </c>
      <c r="LS91" s="251">
        <f t="shared" si="388"/>
        <v>0</v>
      </c>
      <c r="LT91" s="251">
        <f t="shared" si="389"/>
        <v>0</v>
      </c>
      <c r="LU91" s="251">
        <f t="shared" si="390"/>
        <v>0</v>
      </c>
      <c r="LV91" s="251">
        <f t="shared" si="391"/>
        <v>0</v>
      </c>
      <c r="LW91" s="251">
        <f t="shared" si="392"/>
        <v>0</v>
      </c>
      <c r="LX91" s="251">
        <f t="shared" si="393"/>
        <v>0</v>
      </c>
      <c r="LY91" s="251">
        <f t="shared" si="394"/>
        <v>0</v>
      </c>
      <c r="LZ91" s="251">
        <f t="shared" si="395"/>
        <v>0</v>
      </c>
      <c r="MA91" s="63">
        <f t="shared" si="396"/>
        <v>3</v>
      </c>
      <c r="MB91" s="63">
        <f t="shared" si="397"/>
        <v>0</v>
      </c>
      <c r="MC91" s="63">
        <f t="shared" si="486"/>
        <v>77</v>
      </c>
      <c r="MD91" s="63">
        <f t="shared" si="485"/>
        <v>4</v>
      </c>
      <c r="ME91" s="63" t="str">
        <f t="shared" si="398"/>
        <v>GHB</v>
      </c>
      <c r="MF91" s="315">
        <f t="shared" si="399"/>
        <v>291</v>
      </c>
      <c r="MG91" s="315">
        <f>IF(ISNUMBER(MATCH(EO91,$ME$15:$ME$520,0)),0,MAX(MG$14:MG90)+1)</f>
        <v>0</v>
      </c>
      <c r="MH91" s="315" t="str">
        <f t="shared" si="400"/>
        <v/>
      </c>
      <c r="MI91" s="368" t="str">
        <f t="shared" si="401"/>
        <v/>
      </c>
      <c r="MJ91" s="67"/>
      <c r="MK91" s="243" t="str">
        <f t="shared" si="402"/>
        <v/>
      </c>
      <c r="ML91" s="457" t="s">
        <v>635</v>
      </c>
      <c r="MM91" s="316"/>
      <c r="MN91" s="416"/>
      <c r="MO91" s="238"/>
      <c r="MP91" s="411"/>
      <c r="MQ91" s="26">
        <f>IF(IF(ISNUMBER(SEARCH("flopy",MS91))=TRUE,1,0)=1,MAX(MQ$15:MQ90)+1,"")</f>
        <v>70</v>
      </c>
      <c r="MR91" s="238" t="s">
        <v>1188</v>
      </c>
      <c r="MS91" s="420" t="s">
        <v>1020</v>
      </c>
      <c r="MT91" s="421"/>
      <c r="MU91" s="26" t="str">
        <f>IF(IF(ISNUMBER(SEARCH("flopy",MW91))=TRUE,1,0)=1,MAX(MU$15:MU90)+1,"")</f>
        <v/>
      </c>
      <c r="MV91" s="238"/>
      <c r="MW91" s="59"/>
      <c r="MX91" s="59"/>
      <c r="MY91" s="59"/>
      <c r="MZ91" s="59"/>
      <c r="NA91" s="59"/>
      <c r="NB91" s="26" t="s">
        <v>2</v>
      </c>
      <c r="NC91" s="59"/>
      <c r="ND91" s="59"/>
      <c r="NE91" s="59"/>
      <c r="NF91" s="59"/>
      <c r="NG91" s="59"/>
      <c r="NH91" s="59"/>
      <c r="NI91" s="59"/>
      <c r="NJ91" s="59"/>
      <c r="NK91" s="26" t="s">
        <v>2</v>
      </c>
      <c r="NL91" s="453" t="s">
        <v>503</v>
      </c>
      <c r="NM91" s="307" t="s">
        <v>2</v>
      </c>
      <c r="NN91" s="59"/>
      <c r="NO91" s="18"/>
      <c r="NP91" s="18"/>
      <c r="NQ91" s="18"/>
      <c r="NR91" s="18"/>
      <c r="NS91" s="18"/>
      <c r="NT91" s="18"/>
      <c r="NU91" s="18"/>
      <c r="NV91" s="18"/>
      <c r="NW91" s="18"/>
      <c r="NX91" s="18"/>
      <c r="NY91" s="18"/>
      <c r="NZ91" s="18"/>
      <c r="OA91" s="18"/>
      <c r="OB91" s="18"/>
      <c r="OC91" s="18"/>
      <c r="OD91" s="81"/>
      <c r="OE91" s="163"/>
      <c r="OF91" s="90"/>
      <c r="OG91" s="90"/>
      <c r="OH91" s="90"/>
      <c r="OI91" s="90"/>
      <c r="OJ91" s="171"/>
      <c r="OK91" s="163"/>
      <c r="OL91" s="117"/>
      <c r="OM91" s="163"/>
      <c r="ON91" s="117"/>
      <c r="OO91" s="90"/>
      <c r="OP91" s="90"/>
      <c r="OQ91" s="117"/>
      <c r="OR91" s="90"/>
      <c r="OS91" s="90"/>
      <c r="OT91" s="90"/>
      <c r="OU91" s="143" t="str">
        <f t="shared" si="272"/>
        <v/>
      </c>
      <c r="OV91" s="143" t="str">
        <f t="shared" si="275"/>
        <v/>
      </c>
      <c r="OW91" s="143" t="str">
        <f t="shared" si="276"/>
        <v/>
      </c>
      <c r="OX91" s="143" t="str">
        <f t="shared" si="277"/>
        <v/>
      </c>
      <c r="OY91" s="81"/>
      <c r="OZ91" s="59"/>
      <c r="PA91" s="251" t="str">
        <f t="shared" si="403"/>
        <v/>
      </c>
      <c r="PB91" s="251" t="str">
        <f t="shared" si="404"/>
        <v/>
      </c>
      <c r="PC91" s="251" t="str">
        <f t="shared" si="405"/>
        <v/>
      </c>
      <c r="PD91" s="251" t="str">
        <f t="shared" si="406"/>
        <v/>
      </c>
      <c r="PE91" s="251" t="str">
        <f t="shared" si="407"/>
        <v/>
      </c>
      <c r="PF91" s="251" t="str">
        <f t="shared" si="408"/>
        <v/>
      </c>
      <c r="PG91" s="251" t="str">
        <f t="shared" si="409"/>
        <v/>
      </c>
      <c r="PH91" s="251" t="str">
        <f t="shared" si="410"/>
        <v/>
      </c>
      <c r="PI91" s="251" t="str">
        <f t="shared" si="411"/>
        <v/>
      </c>
      <c r="PJ91" s="251" t="str">
        <f t="shared" si="412"/>
        <v/>
      </c>
      <c r="PK91" s="251" t="str">
        <f t="shared" si="413"/>
        <v/>
      </c>
      <c r="PL91" s="251" t="str">
        <f t="shared" si="414"/>
        <v/>
      </c>
      <c r="PM91" s="251" t="str">
        <f t="shared" si="415"/>
        <v/>
      </c>
      <c r="PN91" s="251" t="str">
        <f t="shared" si="416"/>
        <v/>
      </c>
      <c r="PO91" s="251" t="str">
        <f t="shared" si="417"/>
        <v/>
      </c>
      <c r="PP91" s="251" t="str">
        <f t="shared" si="418"/>
        <v>GHB</v>
      </c>
      <c r="PQ91" s="251" t="str">
        <f t="shared" si="419"/>
        <v/>
      </c>
      <c r="PR91" s="251" t="str">
        <f t="shared" si="420"/>
        <v/>
      </c>
      <c r="PS91" s="251" t="str">
        <f t="shared" si="421"/>
        <v/>
      </c>
      <c r="PT91" s="251" t="str">
        <f t="shared" si="422"/>
        <v/>
      </c>
      <c r="PU91" s="251" t="str">
        <f t="shared" si="423"/>
        <v/>
      </c>
      <c r="PV91" s="251" t="str">
        <f t="shared" si="424"/>
        <v/>
      </c>
      <c r="PW91" s="251" t="str">
        <f t="shared" si="425"/>
        <v/>
      </c>
      <c r="PX91" s="251" t="str">
        <f t="shared" si="426"/>
        <v/>
      </c>
      <c r="PY91" s="251" t="str">
        <f t="shared" si="427"/>
        <v/>
      </c>
      <c r="PZ91" s="251" t="str">
        <f t="shared" si="428"/>
        <v/>
      </c>
      <c r="QA91" s="251" t="str">
        <f t="shared" si="429"/>
        <v/>
      </c>
      <c r="QB91" s="251" t="str">
        <f t="shared" si="430"/>
        <v/>
      </c>
      <c r="QC91" s="251" t="str">
        <f t="shared" si="431"/>
        <v/>
      </c>
      <c r="QD91" s="251" t="str">
        <f t="shared" si="432"/>
        <v/>
      </c>
      <c r="QE91" s="251" t="str">
        <f t="shared" si="433"/>
        <v/>
      </c>
      <c r="QF91" s="63">
        <f t="shared" si="434"/>
        <v>1</v>
      </c>
      <c r="QG91" s="26" t="s">
        <v>2</v>
      </c>
      <c r="QH91" s="59"/>
      <c r="QI91" s="59"/>
      <c r="QJ91" s="59"/>
      <c r="QK91" s="59"/>
      <c r="QL91" s="59"/>
      <c r="QM91" s="59"/>
      <c r="QN91" s="59"/>
    </row>
    <row r="92" spans="1:456" ht="6" customHeight="1" x14ac:dyDescent="0.25">
      <c r="A92" s="68"/>
      <c r="B92" s="447">
        <f t="shared" si="278"/>
        <v>78</v>
      </c>
      <c r="C92" s="72" t="s">
        <v>36</v>
      </c>
      <c r="D92" s="339" t="s">
        <v>179</v>
      </c>
      <c r="E92" s="59"/>
      <c r="F92" s="229"/>
      <c r="G92" s="295" t="s">
        <v>117</v>
      </c>
      <c r="H92" s="295" t="s">
        <v>2</v>
      </c>
      <c r="I92" s="229"/>
      <c r="J92" s="295"/>
      <c r="K92" s="295"/>
      <c r="L92" s="229"/>
      <c r="M92" s="295"/>
      <c r="N92" s="295"/>
      <c r="O92" s="229"/>
      <c r="P92" s="295"/>
      <c r="Q92" s="295"/>
      <c r="R92" s="229"/>
      <c r="S92" s="230"/>
      <c r="T92" s="231"/>
      <c r="U92" s="229"/>
      <c r="V92" s="230"/>
      <c r="W92" s="231"/>
      <c r="X92" s="229"/>
      <c r="Y92" s="230"/>
      <c r="Z92" s="231"/>
      <c r="AA92" s="229"/>
      <c r="AB92" s="295"/>
      <c r="AC92" s="295"/>
      <c r="AD92" s="229"/>
      <c r="AE92" s="295"/>
      <c r="AF92" s="295"/>
      <c r="AG92" s="229"/>
      <c r="AH92" s="295"/>
      <c r="AI92" s="295"/>
      <c r="AJ92" s="229"/>
      <c r="AK92" s="295"/>
      <c r="AL92" s="295"/>
      <c r="AM92" s="229"/>
      <c r="AN92" s="295"/>
      <c r="AO92" s="295"/>
      <c r="AP92" s="243"/>
      <c r="AQ92" s="295"/>
      <c r="AR92" s="290"/>
      <c r="AS92" s="243"/>
      <c r="AT92" s="295"/>
      <c r="AU92" s="290"/>
      <c r="AV92" s="229"/>
      <c r="AW92" s="230"/>
      <c r="AX92" s="231"/>
      <c r="AY92" s="229"/>
      <c r="AZ92" s="230"/>
      <c r="BA92" s="231"/>
      <c r="BB92" s="229"/>
      <c r="BC92" s="230"/>
      <c r="BD92" s="231"/>
      <c r="BE92" s="229"/>
      <c r="BF92" s="295"/>
      <c r="BG92" s="295"/>
      <c r="BH92" s="229"/>
      <c r="BI92" s="295"/>
      <c r="BJ92" s="295"/>
      <c r="BK92" s="243"/>
      <c r="BL92" s="295"/>
      <c r="BM92" s="429"/>
      <c r="BN92" s="243"/>
      <c r="BO92" s="295"/>
      <c r="BP92" s="429"/>
      <c r="BQ92" s="229"/>
      <c r="BR92" s="295"/>
      <c r="BS92" s="295"/>
      <c r="BT92" s="243"/>
      <c r="BU92" s="295"/>
      <c r="BV92" s="290"/>
      <c r="BW92" s="243"/>
      <c r="BX92" s="295"/>
      <c r="BY92" s="290"/>
      <c r="BZ92" s="229"/>
      <c r="CA92" s="230"/>
      <c r="CB92" s="231"/>
      <c r="CC92" s="229"/>
      <c r="CD92" s="230"/>
      <c r="CE92" s="231"/>
      <c r="CF92" s="331"/>
      <c r="CG92" s="230"/>
      <c r="CH92" s="354"/>
      <c r="CI92" s="229"/>
      <c r="CJ92" s="230"/>
      <c r="CK92" s="354"/>
      <c r="CL92" s="243"/>
      <c r="CM92" s="230"/>
      <c r="CN92" s="354"/>
      <c r="CO92" s="243"/>
      <c r="CP92" s="295"/>
      <c r="CQ92" s="429"/>
      <c r="CR92" s="331"/>
      <c r="CS92" s="332"/>
      <c r="CT92" s="333"/>
      <c r="CU92" s="229"/>
      <c r="CV92" s="230"/>
      <c r="CW92" s="231"/>
      <c r="CX92" s="331"/>
      <c r="CY92" s="332"/>
      <c r="CZ92" s="333"/>
      <c r="DA92" s="331"/>
      <c r="DB92" s="332"/>
      <c r="DC92" s="333"/>
      <c r="DD92" s="331"/>
      <c r="DE92" s="332"/>
      <c r="DF92" s="333"/>
      <c r="DG92" s="331"/>
      <c r="DH92" s="332"/>
      <c r="DI92" s="333"/>
      <c r="DJ92" s="229"/>
      <c r="DK92" s="230" t="s">
        <v>22</v>
      </c>
      <c r="DL92" s="231">
        <v>20</v>
      </c>
      <c r="DM92" s="229"/>
      <c r="DN92" s="230"/>
      <c r="DO92" s="231"/>
      <c r="DP92" s="331"/>
      <c r="DQ92" s="332"/>
      <c r="DR92" s="333"/>
      <c r="DS92" s="331"/>
      <c r="DT92" s="332"/>
      <c r="DU92" s="333"/>
      <c r="DV92" s="331"/>
      <c r="DW92" s="332"/>
      <c r="DX92" s="333"/>
      <c r="DY92" s="331"/>
      <c r="DZ92" s="332"/>
      <c r="EA92" s="333"/>
      <c r="EB92" s="331"/>
      <c r="EC92" s="332"/>
      <c r="ED92" s="333"/>
      <c r="EE92" s="331"/>
      <c r="EF92" s="332"/>
      <c r="EG92" s="333"/>
      <c r="EH92" s="229"/>
      <c r="EI92" s="230"/>
      <c r="EJ92" s="231"/>
      <c r="EK92" s="229"/>
      <c r="EL92" s="230"/>
      <c r="EM92" s="231"/>
      <c r="EN92" s="244"/>
      <c r="EO92" s="269" t="str">
        <f t="shared" si="279"/>
        <v/>
      </c>
      <c r="EP92" s="444" t="s">
        <v>1247</v>
      </c>
      <c r="EQ92" s="360">
        <f t="shared" si="435"/>
        <v>35</v>
      </c>
      <c r="ER92" s="360" t="str">
        <f t="shared" si="436"/>
        <v/>
      </c>
      <c r="ES92" s="360">
        <f t="shared" si="437"/>
        <v>30</v>
      </c>
      <c r="ET92" s="360">
        <f t="shared" si="438"/>
        <v>33</v>
      </c>
      <c r="EU92" s="360" t="str">
        <f t="shared" si="439"/>
        <v/>
      </c>
      <c r="EV92" s="360" t="str">
        <f t="shared" si="440"/>
        <v/>
      </c>
      <c r="EW92" s="360" t="str">
        <f t="shared" si="441"/>
        <v/>
      </c>
      <c r="EX92" s="360" t="str">
        <f t="shared" si="442"/>
        <v/>
      </c>
      <c r="EY92" s="360">
        <f t="shared" si="443"/>
        <v>10</v>
      </c>
      <c r="EZ92" s="360" t="str">
        <f t="shared" si="444"/>
        <v/>
      </c>
      <c r="FA92" s="360" t="str">
        <f t="shared" si="445"/>
        <v/>
      </c>
      <c r="FB92" s="360" t="str">
        <f t="shared" si="446"/>
        <v/>
      </c>
      <c r="FC92" s="360" t="str">
        <f t="shared" si="447"/>
        <v/>
      </c>
      <c r="FD92" s="360" t="str">
        <f t="shared" si="448"/>
        <v/>
      </c>
      <c r="FE92" s="360" t="str">
        <f t="shared" si="449"/>
        <v/>
      </c>
      <c r="FF92" s="360" t="str">
        <f t="shared" si="450"/>
        <v/>
      </c>
      <c r="FG92" s="360" t="str">
        <f t="shared" si="451"/>
        <v/>
      </c>
      <c r="FH92" s="360" t="str">
        <f t="shared" si="452"/>
        <v/>
      </c>
      <c r="FI92" s="360" t="str">
        <f t="shared" si="453"/>
        <v/>
      </c>
      <c r="FJ92" s="360" t="str">
        <f t="shared" si="454"/>
        <v/>
      </c>
      <c r="FK92" s="360" t="str">
        <f t="shared" si="455"/>
        <v/>
      </c>
      <c r="FL92" s="360" t="str">
        <f t="shared" si="456"/>
        <v/>
      </c>
      <c r="FM92" s="360" t="str">
        <f t="shared" si="457"/>
        <v/>
      </c>
      <c r="FN92" s="360" t="str">
        <f t="shared" si="458"/>
        <v/>
      </c>
      <c r="FO92" s="360" t="str">
        <f t="shared" si="459"/>
        <v/>
      </c>
      <c r="FP92" s="360" t="str">
        <f t="shared" si="460"/>
        <v/>
      </c>
      <c r="FQ92" s="360" t="str">
        <f t="shared" si="461"/>
        <v/>
      </c>
      <c r="FR92" s="360" t="str">
        <f t="shared" si="462"/>
        <v/>
      </c>
      <c r="FS92" s="360" t="str">
        <f t="shared" si="463"/>
        <v/>
      </c>
      <c r="FT92" s="360" t="str">
        <f t="shared" si="280"/>
        <v/>
      </c>
      <c r="FU92" s="360" t="str">
        <f t="shared" si="464"/>
        <v/>
      </c>
      <c r="FV92" s="360" t="str">
        <f t="shared" si="465"/>
        <v/>
      </c>
      <c r="FW92" s="360" t="str">
        <f t="shared" si="466"/>
        <v/>
      </c>
      <c r="FX92" s="360" t="str">
        <f t="shared" si="467"/>
        <v/>
      </c>
      <c r="FY92" s="360" t="str">
        <f t="shared" si="468"/>
        <v/>
      </c>
      <c r="FZ92" s="360" t="str">
        <f t="shared" si="469"/>
        <v/>
      </c>
      <c r="GA92" s="360" t="str">
        <f t="shared" si="470"/>
        <v/>
      </c>
      <c r="GB92" s="360" t="str">
        <f t="shared" si="471"/>
        <v/>
      </c>
      <c r="GC92" s="360" t="str">
        <f t="shared" si="472"/>
        <v/>
      </c>
      <c r="GD92" s="360" t="str">
        <f t="shared" si="473"/>
        <v/>
      </c>
      <c r="GE92" s="360" t="str">
        <f t="shared" si="474"/>
        <v/>
      </c>
      <c r="GF92" s="360" t="str">
        <f t="shared" si="475"/>
        <v/>
      </c>
      <c r="GG92" s="360" t="str">
        <f t="shared" si="476"/>
        <v/>
      </c>
      <c r="GH92" s="360" t="str">
        <f t="shared" si="477"/>
        <v/>
      </c>
      <c r="GI92" s="360" t="str">
        <f t="shared" si="478"/>
        <v/>
      </c>
      <c r="GJ92" s="360" t="str">
        <f t="shared" si="479"/>
        <v/>
      </c>
      <c r="GK92" s="444" t="s">
        <v>1247</v>
      </c>
      <c r="GL92" s="361" t="str">
        <f t="shared" si="281"/>
        <v>q</v>
      </c>
      <c r="GM92" s="361" t="str">
        <f t="shared" si="282"/>
        <v>-</v>
      </c>
      <c r="GN92" s="361" t="str">
        <f t="shared" si="283"/>
        <v>q</v>
      </c>
      <c r="GO92" s="361" t="str">
        <f t="shared" si="284"/>
        <v>q</v>
      </c>
      <c r="GP92" s="361" t="str">
        <f t="shared" si="285"/>
        <v>-</v>
      </c>
      <c r="GQ92" s="361" t="str">
        <f t="shared" si="286"/>
        <v>-</v>
      </c>
      <c r="GR92" s="361" t="str">
        <f t="shared" si="287"/>
        <v>-</v>
      </c>
      <c r="GS92" s="361" t="str">
        <f t="shared" si="288"/>
        <v>-</v>
      </c>
      <c r="GT92" s="361" t="str">
        <f t="shared" si="289"/>
        <v>q</v>
      </c>
      <c r="GU92" s="361" t="str">
        <f t="shared" si="290"/>
        <v>-</v>
      </c>
      <c r="GV92" s="361" t="str">
        <f t="shared" si="291"/>
        <v>-</v>
      </c>
      <c r="GW92" s="361" t="str">
        <f t="shared" si="292"/>
        <v>-</v>
      </c>
      <c r="GX92" s="361" t="str">
        <f t="shared" si="293"/>
        <v>-</v>
      </c>
      <c r="GY92" s="361" t="str">
        <f t="shared" si="294"/>
        <v>-</v>
      </c>
      <c r="GZ92" s="361" t="str">
        <f t="shared" si="295"/>
        <v>-</v>
      </c>
      <c r="HA92" s="361" t="str">
        <f t="shared" si="296"/>
        <v>-</v>
      </c>
      <c r="HB92" s="361" t="str">
        <f t="shared" si="297"/>
        <v>-</v>
      </c>
      <c r="HC92" s="361" t="str">
        <f t="shared" si="298"/>
        <v>-</v>
      </c>
      <c r="HD92" s="361" t="str">
        <f t="shared" si="299"/>
        <v>-</v>
      </c>
      <c r="HE92" s="361" t="str">
        <f t="shared" si="300"/>
        <v>-</v>
      </c>
      <c r="HF92" s="361" t="str">
        <f t="shared" si="301"/>
        <v>-</v>
      </c>
      <c r="HG92" s="361" t="str">
        <f t="shared" si="302"/>
        <v>-</v>
      </c>
      <c r="HH92" s="361" t="str">
        <f t="shared" si="303"/>
        <v>-</v>
      </c>
      <c r="HI92" s="361" t="str">
        <f t="shared" si="304"/>
        <v>-</v>
      </c>
      <c r="HJ92" s="361" t="str">
        <f t="shared" si="305"/>
        <v>-</v>
      </c>
      <c r="HK92" s="361" t="str">
        <f t="shared" si="306"/>
        <v>-</v>
      </c>
      <c r="HL92" s="361" t="str">
        <f t="shared" si="307"/>
        <v>-</v>
      </c>
      <c r="HM92" s="361" t="str">
        <f t="shared" si="308"/>
        <v>-</v>
      </c>
      <c r="HN92" s="361" t="str">
        <f t="shared" si="309"/>
        <v>-</v>
      </c>
      <c r="HO92" s="361" t="str">
        <f t="shared" si="310"/>
        <v>-</v>
      </c>
      <c r="HP92" s="361" t="str">
        <f t="shared" si="311"/>
        <v>-</v>
      </c>
      <c r="HQ92" s="361" t="str">
        <f t="shared" si="312"/>
        <v>-</v>
      </c>
      <c r="HR92" s="361" t="str">
        <f t="shared" si="313"/>
        <v>-</v>
      </c>
      <c r="HS92" s="361" t="str">
        <f t="shared" si="314"/>
        <v>-</v>
      </c>
      <c r="HT92" s="361" t="str">
        <f t="shared" si="315"/>
        <v>-</v>
      </c>
      <c r="HU92" s="361" t="str">
        <f t="shared" si="316"/>
        <v>-</v>
      </c>
      <c r="HV92" s="361" t="str">
        <f t="shared" si="317"/>
        <v>-</v>
      </c>
      <c r="HW92" s="361" t="str">
        <f t="shared" si="318"/>
        <v>-</v>
      </c>
      <c r="HX92" s="361" t="str">
        <f t="shared" si="319"/>
        <v>-</v>
      </c>
      <c r="HY92" s="361" t="str">
        <f t="shared" si="320"/>
        <v>-</v>
      </c>
      <c r="HZ92" s="361" t="str">
        <f t="shared" si="321"/>
        <v>-</v>
      </c>
      <c r="IA92" s="361" t="str">
        <f t="shared" si="322"/>
        <v>-</v>
      </c>
      <c r="IB92" s="361" t="str">
        <f t="shared" si="323"/>
        <v>-</v>
      </c>
      <c r="IC92" s="361" t="str">
        <f t="shared" si="324"/>
        <v>-</v>
      </c>
      <c r="ID92" s="361" t="str">
        <f t="shared" si="325"/>
        <v>-</v>
      </c>
      <c r="IE92" s="361" t="str">
        <f t="shared" si="326"/>
        <v>-</v>
      </c>
      <c r="IF92" s="444" t="s">
        <v>1247</v>
      </c>
      <c r="IG92" s="56" t="str">
        <f t="shared" si="480"/>
        <v>v*prsity</v>
      </c>
      <c r="IH92" s="56" t="str">
        <f t="shared" si="481"/>
        <v>-</v>
      </c>
      <c r="II92" s="56">
        <f t="shared" si="482"/>
        <v>0.1</v>
      </c>
      <c r="IJ92" s="56" t="str">
        <f t="shared" si="483"/>
        <v>q*Ls</v>
      </c>
      <c r="IK92" s="56" t="str">
        <f t="shared" si="327"/>
        <v>-</v>
      </c>
      <c r="IL92" s="56" t="str">
        <f t="shared" si="328"/>
        <v>-</v>
      </c>
      <c r="IM92" s="56" t="str">
        <f t="shared" si="329"/>
        <v>-</v>
      </c>
      <c r="IN92" s="56" t="str">
        <f t="shared" si="330"/>
        <v>-</v>
      </c>
      <c r="IO92" s="56" t="str">
        <f t="shared" si="331"/>
        <v>v*prsity</v>
      </c>
      <c r="IP92" s="56" t="str">
        <f t="shared" si="332"/>
        <v>-</v>
      </c>
      <c r="IQ92" s="56" t="str">
        <f t="shared" si="333"/>
        <v>-</v>
      </c>
      <c r="IR92" s="56" t="str">
        <f t="shared" si="334"/>
        <v>-</v>
      </c>
      <c r="IS92" s="56" t="str">
        <f t="shared" si="335"/>
        <v>-</v>
      </c>
      <c r="IT92" s="56" t="str">
        <f t="shared" si="336"/>
        <v>-</v>
      </c>
      <c r="IU92" s="56" t="str">
        <f t="shared" si="337"/>
        <v>-</v>
      </c>
      <c r="IV92" s="56" t="str">
        <f t="shared" si="338"/>
        <v>-</v>
      </c>
      <c r="IW92" s="56" t="str">
        <f t="shared" si="339"/>
        <v>-</v>
      </c>
      <c r="IX92" s="56" t="str">
        <f t="shared" si="340"/>
        <v>-</v>
      </c>
      <c r="IY92" s="56" t="str">
        <f t="shared" si="341"/>
        <v>-</v>
      </c>
      <c r="IZ92" s="56" t="str">
        <f t="shared" si="342"/>
        <v>-</v>
      </c>
      <c r="JA92" s="56" t="str">
        <f t="shared" si="343"/>
        <v>-</v>
      </c>
      <c r="JB92" s="56" t="str">
        <f t="shared" si="344"/>
        <v>-</v>
      </c>
      <c r="JC92" s="56" t="str">
        <f t="shared" si="345"/>
        <v>-</v>
      </c>
      <c r="JD92" s="56" t="str">
        <f t="shared" si="346"/>
        <v>-</v>
      </c>
      <c r="JE92" s="56" t="str">
        <f t="shared" si="347"/>
        <v>-</v>
      </c>
      <c r="JF92" s="56" t="str">
        <f t="shared" si="348"/>
        <v>-</v>
      </c>
      <c r="JG92" s="56" t="str">
        <f t="shared" si="349"/>
        <v>-</v>
      </c>
      <c r="JH92" s="56" t="str">
        <f t="shared" si="350"/>
        <v>-</v>
      </c>
      <c r="JI92" s="56" t="str">
        <f t="shared" si="351"/>
        <v>-</v>
      </c>
      <c r="JJ92" s="56" t="str">
        <f t="shared" si="352"/>
        <v>-</v>
      </c>
      <c r="JK92" s="56" t="str">
        <f t="shared" si="353"/>
        <v>-</v>
      </c>
      <c r="JL92" s="56" t="str">
        <f t="shared" si="354"/>
        <v>-</v>
      </c>
      <c r="JM92" s="56" t="str">
        <f t="shared" si="355"/>
        <v>-</v>
      </c>
      <c r="JN92" s="56" t="str">
        <f t="shared" si="356"/>
        <v>-</v>
      </c>
      <c r="JO92" s="56" t="str">
        <f t="shared" si="357"/>
        <v>-</v>
      </c>
      <c r="JP92" s="56" t="str">
        <f t="shared" si="358"/>
        <v>-</v>
      </c>
      <c r="JQ92" s="56" t="str">
        <f t="shared" si="359"/>
        <v>-</v>
      </c>
      <c r="JR92" s="56" t="str">
        <f t="shared" si="360"/>
        <v>-</v>
      </c>
      <c r="JS92" s="56" t="str">
        <f t="shared" si="361"/>
        <v>-</v>
      </c>
      <c r="JT92" s="56" t="str">
        <f t="shared" si="362"/>
        <v>-</v>
      </c>
      <c r="JU92" s="56" t="str">
        <f t="shared" si="363"/>
        <v>-</v>
      </c>
      <c r="JV92" s="56" t="str">
        <f t="shared" si="364"/>
        <v>-</v>
      </c>
      <c r="JW92" s="56" t="str">
        <f t="shared" si="365"/>
        <v>-</v>
      </c>
      <c r="JX92" s="56" t="str">
        <f t="shared" si="366"/>
        <v>-</v>
      </c>
      <c r="JY92" s="56" t="str">
        <f t="shared" si="367"/>
        <v>-</v>
      </c>
      <c r="JZ92" s="56" t="str">
        <f t="shared" si="368"/>
        <v>-</v>
      </c>
      <c r="KA92" s="444" t="s">
        <v>1247</v>
      </c>
      <c r="KB92" s="360">
        <f>IF(ISNUMBER(INDEX($EQ$15:$GK$521,$B92,EO$11)),MAX(KB$14:KB91)+1,0)</f>
        <v>0</v>
      </c>
      <c r="KC92" s="360" t="str">
        <f t="shared" si="484"/>
        <v/>
      </c>
      <c r="KD92" s="373" t="s">
        <v>2</v>
      </c>
      <c r="KE92" s="391" t="str">
        <f t="shared" si="369"/>
        <v/>
      </c>
      <c r="KF92" s="302" t="str">
        <f t="shared" si="370"/>
        <v/>
      </c>
      <c r="KG92" s="69"/>
      <c r="KH92" s="391" t="str">
        <f t="shared" si="371"/>
        <v/>
      </c>
      <c r="KI92" s="302" t="str">
        <f t="shared" si="372"/>
        <v/>
      </c>
      <c r="KJ92" s="69"/>
      <c r="KK92" s="391" t="str">
        <f t="shared" si="373"/>
        <v/>
      </c>
      <c r="KL92" s="302" t="str">
        <f t="shared" si="374"/>
        <v/>
      </c>
      <c r="KM92" s="69"/>
      <c r="KN92" s="391" t="str">
        <f t="shared" si="375"/>
        <v/>
      </c>
      <c r="KO92" s="302" t="str">
        <f t="shared" si="376"/>
        <v/>
      </c>
      <c r="KP92" s="69"/>
      <c r="KQ92" s="391" t="str">
        <f t="shared" si="377"/>
        <v/>
      </c>
      <c r="KR92" s="302" t="str">
        <f t="shared" si="378"/>
        <v/>
      </c>
      <c r="KS92" s="69"/>
      <c r="KT92" s="391" t="str">
        <f t="shared" si="379"/>
        <v/>
      </c>
      <c r="KU92" s="302" t="str">
        <f t="shared" si="380"/>
        <v/>
      </c>
      <c r="KV92" s="69"/>
      <c r="KW92" s="391" t="str">
        <f t="shared" si="381"/>
        <v/>
      </c>
      <c r="KX92" s="302" t="str">
        <f t="shared" si="382"/>
        <v/>
      </c>
      <c r="KY92" s="69"/>
      <c r="KZ92" s="283" t="str">
        <f t="shared" si="383"/>
        <v/>
      </c>
      <c r="LA92" s="26"/>
      <c r="LB92" s="241"/>
      <c r="LC92" s="306"/>
      <c r="LD92" s="242"/>
      <c r="LE92" s="242"/>
      <c r="LF92" s="242"/>
      <c r="LG92" s="242"/>
      <c r="LH92" s="242"/>
      <c r="LI92" s="242"/>
      <c r="LJ92" s="242"/>
      <c r="LK92" s="242"/>
      <c r="LL92" s="242"/>
      <c r="LM92" s="242"/>
      <c r="LN92" s="63"/>
      <c r="LO92" s="251">
        <f t="shared" si="384"/>
        <v>0</v>
      </c>
      <c r="LP92" s="251">
        <f t="shared" si="385"/>
        <v>0</v>
      </c>
      <c r="LQ92" s="251">
        <f t="shared" si="386"/>
        <v>0</v>
      </c>
      <c r="LR92" s="251">
        <f t="shared" si="387"/>
        <v>0</v>
      </c>
      <c r="LS92" s="251">
        <f t="shared" si="388"/>
        <v>0</v>
      </c>
      <c r="LT92" s="251">
        <f t="shared" si="389"/>
        <v>0</v>
      </c>
      <c r="LU92" s="251">
        <f t="shared" si="390"/>
        <v>0</v>
      </c>
      <c r="LV92" s="251">
        <f t="shared" si="391"/>
        <v>0</v>
      </c>
      <c r="LW92" s="251">
        <f t="shared" si="392"/>
        <v>0</v>
      </c>
      <c r="LX92" s="251">
        <f t="shared" si="393"/>
        <v>0</v>
      </c>
      <c r="LY92" s="251">
        <f t="shared" si="394"/>
        <v>0</v>
      </c>
      <c r="LZ92" s="251">
        <f t="shared" si="395"/>
        <v>0</v>
      </c>
      <c r="MA92" s="63">
        <f t="shared" si="396"/>
        <v>3</v>
      </c>
      <c r="MB92" s="63">
        <f t="shared" si="397"/>
        <v>0</v>
      </c>
      <c r="MC92" s="63">
        <f t="shared" si="486"/>
        <v>78</v>
      </c>
      <c r="MD92" s="63">
        <f t="shared" si="485"/>
        <v>5</v>
      </c>
      <c r="ME92" s="63" t="str">
        <f t="shared" si="398"/>
        <v>ghb_spd</v>
      </c>
      <c r="MF92" s="315">
        <f t="shared" si="399"/>
        <v>291</v>
      </c>
      <c r="MG92" s="315">
        <f>IF(ISNUMBER(MATCH(EO92,$ME$15:$ME$520,0)),0,MAX(MG$14:MG91)+1)</f>
        <v>0</v>
      </c>
      <c r="MH92" s="315" t="str">
        <f t="shared" si="400"/>
        <v/>
      </c>
      <c r="MI92" s="368" t="str">
        <f t="shared" si="401"/>
        <v/>
      </c>
      <c r="MJ92" s="67"/>
      <c r="MK92" s="243" t="str">
        <f t="shared" si="402"/>
        <v/>
      </c>
      <c r="ML92" s="457" t="s">
        <v>635</v>
      </c>
      <c r="MM92" s="316"/>
      <c r="MN92" s="416"/>
      <c r="MO92" s="238"/>
      <c r="MP92" s="411"/>
      <c r="MQ92" s="26">
        <f>IF(IF(ISNUMBER(SEARCH("flopy",MS92))=TRUE,1,0)=1,MAX(MQ$15:MQ91)+1,"")</f>
        <v>71</v>
      </c>
      <c r="MR92" s="238" t="s">
        <v>1188</v>
      </c>
      <c r="MS92" s="420" t="s">
        <v>1021</v>
      </c>
      <c r="MT92" s="421"/>
      <c r="MU92" s="26" t="str">
        <f>IF(IF(ISNUMBER(SEARCH("flopy",MW92))=TRUE,1,0)=1,MAX(MU$15:MU91)+1,"")</f>
        <v/>
      </c>
      <c r="MV92" s="238"/>
      <c r="MW92" s="59"/>
      <c r="MX92" s="59"/>
      <c r="MY92" s="59"/>
      <c r="MZ92" s="59"/>
      <c r="NA92" s="59"/>
      <c r="NB92" s="26" t="s">
        <v>2</v>
      </c>
      <c r="NC92" s="59"/>
      <c r="ND92" s="59"/>
      <c r="NE92" s="59"/>
      <c r="NF92" s="59"/>
      <c r="NG92" s="59"/>
      <c r="NH92" s="59"/>
      <c r="NI92" s="59"/>
      <c r="NJ92" s="59"/>
      <c r="NK92" s="26" t="s">
        <v>2</v>
      </c>
      <c r="NL92" s="453" t="s">
        <v>504</v>
      </c>
      <c r="NM92" s="307" t="s">
        <v>2</v>
      </c>
      <c r="NN92" s="59"/>
      <c r="NO92" s="18"/>
      <c r="NP92" s="18"/>
      <c r="NQ92" s="18"/>
      <c r="NR92" s="18"/>
      <c r="NS92" s="18"/>
      <c r="NT92" s="18"/>
      <c r="NU92" s="18"/>
      <c r="NV92" s="18"/>
      <c r="NW92" s="18"/>
      <c r="NX92" s="18"/>
      <c r="NY92" s="18"/>
      <c r="NZ92" s="18"/>
      <c r="OA92" s="18"/>
      <c r="OB92" s="18"/>
      <c r="OC92" s="18"/>
      <c r="OD92" s="81"/>
      <c r="OE92" s="163"/>
      <c r="OF92" s="90"/>
      <c r="OG92" s="90"/>
      <c r="OH92" s="90"/>
      <c r="OI92" s="90"/>
      <c r="OJ92" s="171"/>
      <c r="OK92" s="163"/>
      <c r="OL92" s="117"/>
      <c r="OM92" s="163"/>
      <c r="ON92" s="117"/>
      <c r="OO92" s="90"/>
      <c r="OP92" s="90"/>
      <c r="OQ92" s="117"/>
      <c r="OR92" s="90"/>
      <c r="OS92" s="90"/>
      <c r="OT92" s="90"/>
      <c r="OU92" s="143" t="str">
        <f t="shared" si="272"/>
        <v/>
      </c>
      <c r="OV92" s="143" t="str">
        <f t="shared" si="275"/>
        <v/>
      </c>
      <c r="OW92" s="143" t="str">
        <f t="shared" si="276"/>
        <v/>
      </c>
      <c r="OX92" s="143" t="str">
        <f t="shared" si="277"/>
        <v/>
      </c>
      <c r="OY92" s="81"/>
      <c r="OZ92" s="59"/>
      <c r="PA92" s="251" t="str">
        <f t="shared" si="403"/>
        <v/>
      </c>
      <c r="PB92" s="251" t="str">
        <f t="shared" si="404"/>
        <v/>
      </c>
      <c r="PC92" s="251" t="str">
        <f t="shared" si="405"/>
        <v/>
      </c>
      <c r="PD92" s="251" t="str">
        <f t="shared" si="406"/>
        <v/>
      </c>
      <c r="PE92" s="251" t="str">
        <f t="shared" si="407"/>
        <v/>
      </c>
      <c r="PF92" s="251" t="str">
        <f t="shared" si="408"/>
        <v/>
      </c>
      <c r="PG92" s="251" t="str">
        <f t="shared" si="409"/>
        <v/>
      </c>
      <c r="PH92" s="251" t="str">
        <f t="shared" si="410"/>
        <v/>
      </c>
      <c r="PI92" s="251" t="str">
        <f t="shared" si="411"/>
        <v/>
      </c>
      <c r="PJ92" s="251" t="str">
        <f t="shared" si="412"/>
        <v/>
      </c>
      <c r="PK92" s="251" t="str">
        <f t="shared" si="413"/>
        <v/>
      </c>
      <c r="PL92" s="251" t="str">
        <f t="shared" si="414"/>
        <v/>
      </c>
      <c r="PM92" s="251" t="str">
        <f t="shared" si="415"/>
        <v/>
      </c>
      <c r="PN92" s="251" t="str">
        <f t="shared" si="416"/>
        <v/>
      </c>
      <c r="PO92" s="251" t="str">
        <f t="shared" si="417"/>
        <v/>
      </c>
      <c r="PP92" s="251" t="str">
        <f t="shared" si="418"/>
        <v>ghb_spd</v>
      </c>
      <c r="PQ92" s="251" t="str">
        <f t="shared" si="419"/>
        <v/>
      </c>
      <c r="PR92" s="251" t="str">
        <f t="shared" si="420"/>
        <v/>
      </c>
      <c r="PS92" s="251" t="str">
        <f t="shared" si="421"/>
        <v/>
      </c>
      <c r="PT92" s="251" t="str">
        <f t="shared" si="422"/>
        <v/>
      </c>
      <c r="PU92" s="251" t="str">
        <f t="shared" si="423"/>
        <v/>
      </c>
      <c r="PV92" s="251" t="str">
        <f t="shared" si="424"/>
        <v/>
      </c>
      <c r="PW92" s="251" t="str">
        <f t="shared" si="425"/>
        <v/>
      </c>
      <c r="PX92" s="251" t="str">
        <f t="shared" si="426"/>
        <v/>
      </c>
      <c r="PY92" s="251" t="str">
        <f t="shared" si="427"/>
        <v/>
      </c>
      <c r="PZ92" s="251" t="str">
        <f t="shared" si="428"/>
        <v/>
      </c>
      <c r="QA92" s="251" t="str">
        <f t="shared" si="429"/>
        <v/>
      </c>
      <c r="QB92" s="251" t="str">
        <f t="shared" si="430"/>
        <v/>
      </c>
      <c r="QC92" s="251" t="str">
        <f t="shared" si="431"/>
        <v/>
      </c>
      <c r="QD92" s="251" t="str">
        <f t="shared" si="432"/>
        <v/>
      </c>
      <c r="QE92" s="251" t="str">
        <f t="shared" si="433"/>
        <v/>
      </c>
      <c r="QF92" s="63">
        <f t="shared" si="434"/>
        <v>1</v>
      </c>
      <c r="QG92" s="26" t="s">
        <v>2</v>
      </c>
      <c r="QH92" s="59"/>
      <c r="QI92" s="59"/>
      <c r="QJ92" s="59"/>
      <c r="QK92" s="59"/>
      <c r="QL92" s="59"/>
      <c r="QM92" s="59"/>
      <c r="QN92" s="59"/>
    </row>
    <row r="93" spans="1:456" ht="6" customHeight="1" x14ac:dyDescent="0.25">
      <c r="A93" s="68"/>
      <c r="B93" s="447">
        <f t="shared" si="278"/>
        <v>79</v>
      </c>
      <c r="C93" s="72" t="s">
        <v>38</v>
      </c>
      <c r="D93" s="339" t="s">
        <v>618</v>
      </c>
      <c r="E93" s="59"/>
      <c r="F93" s="229"/>
      <c r="G93" s="295" t="s">
        <v>610</v>
      </c>
      <c r="H93" s="295" t="s">
        <v>2</v>
      </c>
      <c r="I93" s="229"/>
      <c r="J93" s="295"/>
      <c r="K93" s="295"/>
      <c r="L93" s="229"/>
      <c r="M93" s="295"/>
      <c r="N93" s="295"/>
      <c r="O93" s="229"/>
      <c r="P93" s="295"/>
      <c r="Q93" s="295"/>
      <c r="R93" s="229"/>
      <c r="S93" s="230"/>
      <c r="T93" s="231"/>
      <c r="U93" s="229"/>
      <c r="V93" s="230"/>
      <c r="W93" s="231"/>
      <c r="X93" s="229"/>
      <c r="Y93" s="230"/>
      <c r="Z93" s="231"/>
      <c r="AA93" s="229"/>
      <c r="AB93" s="295"/>
      <c r="AC93" s="295"/>
      <c r="AD93" s="229"/>
      <c r="AE93" s="295"/>
      <c r="AF93" s="295"/>
      <c r="AG93" s="229"/>
      <c r="AH93" s="295"/>
      <c r="AI93" s="295"/>
      <c r="AJ93" s="229"/>
      <c r="AK93" s="295"/>
      <c r="AL93" s="295"/>
      <c r="AM93" s="229"/>
      <c r="AN93" s="295"/>
      <c r="AO93" s="295"/>
      <c r="AP93" s="243"/>
      <c r="AQ93" s="295"/>
      <c r="AR93" s="290"/>
      <c r="AS93" s="243"/>
      <c r="AT93" s="295"/>
      <c r="AU93" s="290"/>
      <c r="AV93" s="229"/>
      <c r="AW93" s="230"/>
      <c r="AX93" s="231"/>
      <c r="AY93" s="229"/>
      <c r="AZ93" s="230"/>
      <c r="BA93" s="231"/>
      <c r="BB93" s="229"/>
      <c r="BC93" s="230"/>
      <c r="BD93" s="231"/>
      <c r="BE93" s="229"/>
      <c r="BF93" s="295"/>
      <c r="BG93" s="295"/>
      <c r="BH93" s="229"/>
      <c r="BI93" s="295"/>
      <c r="BJ93" s="295"/>
      <c r="BK93" s="243"/>
      <c r="BL93" s="295"/>
      <c r="BM93" s="429"/>
      <c r="BN93" s="243"/>
      <c r="BO93" s="295"/>
      <c r="BP93" s="429"/>
      <c r="BQ93" s="229"/>
      <c r="BR93" s="295"/>
      <c r="BS93" s="295"/>
      <c r="BT93" s="243"/>
      <c r="BU93" s="295"/>
      <c r="BV93" s="290"/>
      <c r="BW93" s="243"/>
      <c r="BX93" s="295"/>
      <c r="BY93" s="290"/>
      <c r="BZ93" s="229"/>
      <c r="CA93" s="230"/>
      <c r="CB93" s="231"/>
      <c r="CC93" s="229"/>
      <c r="CD93" s="230"/>
      <c r="CE93" s="231"/>
      <c r="CF93" s="331"/>
      <c r="CG93" s="230"/>
      <c r="CH93" s="354"/>
      <c r="CI93" s="229"/>
      <c r="CJ93" s="230"/>
      <c r="CK93" s="354"/>
      <c r="CL93" s="243"/>
      <c r="CM93" s="230"/>
      <c r="CN93" s="354"/>
      <c r="CO93" s="243"/>
      <c r="CP93" s="295"/>
      <c r="CQ93" s="429"/>
      <c r="CR93" s="331"/>
      <c r="CS93" s="332"/>
      <c r="CT93" s="333"/>
      <c r="CU93" s="229"/>
      <c r="CV93" s="230"/>
      <c r="CW93" s="231"/>
      <c r="CX93" s="331"/>
      <c r="CY93" s="332"/>
      <c r="CZ93" s="333"/>
      <c r="DA93" s="331"/>
      <c r="DB93" s="332"/>
      <c r="DC93" s="333"/>
      <c r="DD93" s="331"/>
      <c r="DE93" s="332"/>
      <c r="DF93" s="333"/>
      <c r="DG93" s="331"/>
      <c r="DH93" s="332"/>
      <c r="DI93" s="333"/>
      <c r="DJ93" s="229"/>
      <c r="DK93" s="230" t="s">
        <v>66</v>
      </c>
      <c r="DL93" s="231">
        <v>10</v>
      </c>
      <c r="DM93" s="229"/>
      <c r="DN93" s="230"/>
      <c r="DO93" s="231"/>
      <c r="DP93" s="331"/>
      <c r="DQ93" s="332"/>
      <c r="DR93" s="333"/>
      <c r="DS93" s="331"/>
      <c r="DT93" s="332"/>
      <c r="DU93" s="333"/>
      <c r="DV93" s="331"/>
      <c r="DW93" s="332"/>
      <c r="DX93" s="333"/>
      <c r="DY93" s="331"/>
      <c r="DZ93" s="332"/>
      <c r="EA93" s="333"/>
      <c r="EB93" s="331"/>
      <c r="EC93" s="332"/>
      <c r="ED93" s="333"/>
      <c r="EE93" s="331"/>
      <c r="EF93" s="332"/>
      <c r="EG93" s="333"/>
      <c r="EH93" s="229"/>
      <c r="EI93" s="230"/>
      <c r="EJ93" s="231"/>
      <c r="EK93" s="229"/>
      <c r="EL93" s="230"/>
      <c r="EM93" s="231"/>
      <c r="EN93" s="244"/>
      <c r="EO93" s="269" t="str">
        <f t="shared" si="279"/>
        <v/>
      </c>
      <c r="EP93" s="444" t="s">
        <v>1247</v>
      </c>
      <c r="EQ93" s="360">
        <f t="shared" si="435"/>
        <v>38</v>
      </c>
      <c r="ER93" s="360" t="str">
        <f t="shared" si="436"/>
        <v/>
      </c>
      <c r="ES93" s="360" t="str">
        <f t="shared" si="437"/>
        <v/>
      </c>
      <c r="ET93" s="360" t="str">
        <f t="shared" si="438"/>
        <v/>
      </c>
      <c r="EU93" s="360" t="str">
        <f t="shared" si="439"/>
        <v/>
      </c>
      <c r="EV93" s="360" t="str">
        <f t="shared" si="440"/>
        <v/>
      </c>
      <c r="EW93" s="360" t="str">
        <f t="shared" si="441"/>
        <v/>
      </c>
      <c r="EX93" s="360" t="str">
        <f t="shared" si="442"/>
        <v/>
      </c>
      <c r="EY93" s="360" t="str">
        <f t="shared" si="443"/>
        <v/>
      </c>
      <c r="EZ93" s="360" t="str">
        <f t="shared" si="444"/>
        <v/>
      </c>
      <c r="FA93" s="360" t="str">
        <f t="shared" si="445"/>
        <v/>
      </c>
      <c r="FB93" s="360" t="str">
        <f t="shared" si="446"/>
        <v/>
      </c>
      <c r="FC93" s="360" t="str">
        <f t="shared" si="447"/>
        <v/>
      </c>
      <c r="FD93" s="360" t="str">
        <f t="shared" si="448"/>
        <v/>
      </c>
      <c r="FE93" s="360" t="str">
        <f t="shared" si="449"/>
        <v/>
      </c>
      <c r="FF93" s="360" t="str">
        <f t="shared" si="450"/>
        <v/>
      </c>
      <c r="FG93" s="360" t="str">
        <f t="shared" si="451"/>
        <v/>
      </c>
      <c r="FH93" s="360" t="str">
        <f t="shared" si="452"/>
        <v/>
      </c>
      <c r="FI93" s="360" t="str">
        <f t="shared" si="453"/>
        <v/>
      </c>
      <c r="FJ93" s="360" t="str">
        <f t="shared" si="454"/>
        <v/>
      </c>
      <c r="FK93" s="360" t="str">
        <f t="shared" si="455"/>
        <v/>
      </c>
      <c r="FL93" s="360" t="str">
        <f t="shared" si="456"/>
        <v/>
      </c>
      <c r="FM93" s="360" t="str">
        <f t="shared" si="457"/>
        <v/>
      </c>
      <c r="FN93" s="360" t="str">
        <f t="shared" si="458"/>
        <v/>
      </c>
      <c r="FO93" s="360" t="str">
        <f t="shared" si="459"/>
        <v/>
      </c>
      <c r="FP93" s="360" t="str">
        <f t="shared" si="460"/>
        <v/>
      </c>
      <c r="FQ93" s="360" t="str">
        <f t="shared" si="461"/>
        <v/>
      </c>
      <c r="FR93" s="360" t="str">
        <f t="shared" si="462"/>
        <v/>
      </c>
      <c r="FS93" s="360" t="str">
        <f t="shared" si="463"/>
        <v/>
      </c>
      <c r="FT93" s="360" t="str">
        <f t="shared" si="280"/>
        <v/>
      </c>
      <c r="FU93" s="360" t="str">
        <f t="shared" si="464"/>
        <v/>
      </c>
      <c r="FV93" s="360" t="str">
        <f t="shared" si="465"/>
        <v/>
      </c>
      <c r="FW93" s="360" t="str">
        <f t="shared" si="466"/>
        <v/>
      </c>
      <c r="FX93" s="360" t="str">
        <f t="shared" si="467"/>
        <v/>
      </c>
      <c r="FY93" s="360" t="str">
        <f t="shared" si="468"/>
        <v/>
      </c>
      <c r="FZ93" s="360" t="str">
        <f t="shared" si="469"/>
        <v/>
      </c>
      <c r="GA93" s="360" t="str">
        <f t="shared" si="470"/>
        <v/>
      </c>
      <c r="GB93" s="360" t="str">
        <f t="shared" si="471"/>
        <v/>
      </c>
      <c r="GC93" s="360" t="str">
        <f t="shared" si="472"/>
        <v/>
      </c>
      <c r="GD93" s="360" t="str">
        <f t="shared" si="473"/>
        <v/>
      </c>
      <c r="GE93" s="360" t="str">
        <f t="shared" si="474"/>
        <v/>
      </c>
      <c r="GF93" s="360" t="str">
        <f t="shared" si="475"/>
        <v/>
      </c>
      <c r="GG93" s="360" t="str">
        <f t="shared" si="476"/>
        <v/>
      </c>
      <c r="GH93" s="360" t="str">
        <f t="shared" si="477"/>
        <v/>
      </c>
      <c r="GI93" s="360" t="str">
        <f t="shared" si="478"/>
        <v/>
      </c>
      <c r="GJ93" s="360" t="str">
        <f t="shared" si="479"/>
        <v/>
      </c>
      <c r="GK93" s="444" t="s">
        <v>1247</v>
      </c>
      <c r="GL93" s="361" t="str">
        <f t="shared" si="281"/>
        <v>l</v>
      </c>
      <c r="GM93" s="361" t="str">
        <f t="shared" si="282"/>
        <v>-</v>
      </c>
      <c r="GN93" s="361" t="str">
        <f t="shared" si="283"/>
        <v>-</v>
      </c>
      <c r="GO93" s="361" t="str">
        <f t="shared" si="284"/>
        <v>-</v>
      </c>
      <c r="GP93" s="361" t="str">
        <f t="shared" si="285"/>
        <v>-</v>
      </c>
      <c r="GQ93" s="361" t="str">
        <f t="shared" si="286"/>
        <v>-</v>
      </c>
      <c r="GR93" s="361" t="str">
        <f t="shared" si="287"/>
        <v>-</v>
      </c>
      <c r="GS93" s="361" t="str">
        <f t="shared" si="288"/>
        <v>-</v>
      </c>
      <c r="GT93" s="361" t="str">
        <f t="shared" si="289"/>
        <v>-</v>
      </c>
      <c r="GU93" s="361" t="str">
        <f t="shared" si="290"/>
        <v>-</v>
      </c>
      <c r="GV93" s="361" t="str">
        <f t="shared" si="291"/>
        <v>-</v>
      </c>
      <c r="GW93" s="361" t="str">
        <f t="shared" si="292"/>
        <v>-</v>
      </c>
      <c r="GX93" s="361" t="str">
        <f t="shared" si="293"/>
        <v>-</v>
      </c>
      <c r="GY93" s="361" t="str">
        <f t="shared" si="294"/>
        <v>-</v>
      </c>
      <c r="GZ93" s="361" t="str">
        <f t="shared" si="295"/>
        <v>-</v>
      </c>
      <c r="HA93" s="361" t="str">
        <f t="shared" si="296"/>
        <v>-</v>
      </c>
      <c r="HB93" s="361" t="str">
        <f t="shared" si="297"/>
        <v>-</v>
      </c>
      <c r="HC93" s="361" t="str">
        <f t="shared" si="298"/>
        <v>-</v>
      </c>
      <c r="HD93" s="361" t="str">
        <f t="shared" si="299"/>
        <v>-</v>
      </c>
      <c r="HE93" s="361" t="str">
        <f t="shared" si="300"/>
        <v>-</v>
      </c>
      <c r="HF93" s="361" t="str">
        <f t="shared" si="301"/>
        <v>-</v>
      </c>
      <c r="HG93" s="361" t="str">
        <f t="shared" si="302"/>
        <v>-</v>
      </c>
      <c r="HH93" s="361" t="str">
        <f t="shared" si="303"/>
        <v>-</v>
      </c>
      <c r="HI93" s="361" t="str">
        <f t="shared" si="304"/>
        <v>-</v>
      </c>
      <c r="HJ93" s="361" t="str">
        <f t="shared" si="305"/>
        <v>-</v>
      </c>
      <c r="HK93" s="361" t="str">
        <f t="shared" si="306"/>
        <v>-</v>
      </c>
      <c r="HL93" s="361" t="str">
        <f t="shared" si="307"/>
        <v>-</v>
      </c>
      <c r="HM93" s="361" t="str">
        <f t="shared" si="308"/>
        <v>-</v>
      </c>
      <c r="HN93" s="361" t="str">
        <f t="shared" si="309"/>
        <v>-</v>
      </c>
      <c r="HO93" s="361" t="str">
        <f t="shared" si="310"/>
        <v>-</v>
      </c>
      <c r="HP93" s="361" t="str">
        <f t="shared" si="311"/>
        <v>-</v>
      </c>
      <c r="HQ93" s="361" t="str">
        <f t="shared" si="312"/>
        <v>-</v>
      </c>
      <c r="HR93" s="361" t="str">
        <f t="shared" si="313"/>
        <v>-</v>
      </c>
      <c r="HS93" s="361" t="str">
        <f t="shared" si="314"/>
        <v>-</v>
      </c>
      <c r="HT93" s="361" t="str">
        <f t="shared" si="315"/>
        <v>-</v>
      </c>
      <c r="HU93" s="361" t="str">
        <f t="shared" si="316"/>
        <v>-</v>
      </c>
      <c r="HV93" s="361" t="str">
        <f t="shared" si="317"/>
        <v>-</v>
      </c>
      <c r="HW93" s="361" t="str">
        <f t="shared" si="318"/>
        <v>-</v>
      </c>
      <c r="HX93" s="361" t="str">
        <f t="shared" si="319"/>
        <v>-</v>
      </c>
      <c r="HY93" s="361" t="str">
        <f t="shared" si="320"/>
        <v>-</v>
      </c>
      <c r="HZ93" s="361" t="str">
        <f t="shared" si="321"/>
        <v>-</v>
      </c>
      <c r="IA93" s="361" t="str">
        <f t="shared" si="322"/>
        <v>-</v>
      </c>
      <c r="IB93" s="361" t="str">
        <f t="shared" si="323"/>
        <v>-</v>
      </c>
      <c r="IC93" s="361" t="str">
        <f t="shared" si="324"/>
        <v>-</v>
      </c>
      <c r="ID93" s="361" t="str">
        <f t="shared" si="325"/>
        <v>-</v>
      </c>
      <c r="IE93" s="361" t="str">
        <f t="shared" si="326"/>
        <v>-</v>
      </c>
      <c r="IF93" s="444" t="s">
        <v>1247</v>
      </c>
      <c r="IG93" s="56">
        <f t="shared" si="480"/>
        <v>1000</v>
      </c>
      <c r="IH93" s="56" t="str">
        <f t="shared" si="481"/>
        <v>-</v>
      </c>
      <c r="II93" s="56" t="str">
        <f t="shared" si="482"/>
        <v>-</v>
      </c>
      <c r="IJ93" s="56" t="str">
        <f t="shared" si="483"/>
        <v>-</v>
      </c>
      <c r="IK93" s="56" t="str">
        <f t="shared" si="327"/>
        <v>-</v>
      </c>
      <c r="IL93" s="56" t="str">
        <f t="shared" si="328"/>
        <v>-</v>
      </c>
      <c r="IM93" s="56" t="str">
        <f t="shared" si="329"/>
        <v>-</v>
      </c>
      <c r="IN93" s="56" t="str">
        <f t="shared" si="330"/>
        <v>-</v>
      </c>
      <c r="IO93" s="56" t="str">
        <f t="shared" si="331"/>
        <v>-</v>
      </c>
      <c r="IP93" s="56" t="str">
        <f t="shared" si="332"/>
        <v>-</v>
      </c>
      <c r="IQ93" s="56" t="str">
        <f t="shared" si="333"/>
        <v>-</v>
      </c>
      <c r="IR93" s="56" t="str">
        <f t="shared" si="334"/>
        <v>-</v>
      </c>
      <c r="IS93" s="56" t="str">
        <f t="shared" si="335"/>
        <v>-</v>
      </c>
      <c r="IT93" s="56" t="str">
        <f t="shared" si="336"/>
        <v>-</v>
      </c>
      <c r="IU93" s="56" t="str">
        <f t="shared" si="337"/>
        <v>-</v>
      </c>
      <c r="IV93" s="56" t="str">
        <f t="shared" si="338"/>
        <v>-</v>
      </c>
      <c r="IW93" s="56" t="str">
        <f t="shared" si="339"/>
        <v>-</v>
      </c>
      <c r="IX93" s="56" t="str">
        <f t="shared" si="340"/>
        <v>-</v>
      </c>
      <c r="IY93" s="56" t="str">
        <f t="shared" si="341"/>
        <v>-</v>
      </c>
      <c r="IZ93" s="56" t="str">
        <f t="shared" si="342"/>
        <v>-</v>
      </c>
      <c r="JA93" s="56" t="str">
        <f t="shared" si="343"/>
        <v>-</v>
      </c>
      <c r="JB93" s="56" t="str">
        <f t="shared" si="344"/>
        <v>-</v>
      </c>
      <c r="JC93" s="56" t="str">
        <f t="shared" si="345"/>
        <v>-</v>
      </c>
      <c r="JD93" s="56" t="str">
        <f t="shared" si="346"/>
        <v>-</v>
      </c>
      <c r="JE93" s="56" t="str">
        <f t="shared" si="347"/>
        <v>-</v>
      </c>
      <c r="JF93" s="56" t="str">
        <f t="shared" si="348"/>
        <v>-</v>
      </c>
      <c r="JG93" s="56" t="str">
        <f t="shared" si="349"/>
        <v>-</v>
      </c>
      <c r="JH93" s="56" t="str">
        <f t="shared" si="350"/>
        <v>-</v>
      </c>
      <c r="JI93" s="56" t="str">
        <f t="shared" si="351"/>
        <v>-</v>
      </c>
      <c r="JJ93" s="56" t="str">
        <f t="shared" si="352"/>
        <v>-</v>
      </c>
      <c r="JK93" s="56" t="str">
        <f t="shared" si="353"/>
        <v>-</v>
      </c>
      <c r="JL93" s="56" t="str">
        <f t="shared" si="354"/>
        <v>-</v>
      </c>
      <c r="JM93" s="56" t="str">
        <f t="shared" si="355"/>
        <v>-</v>
      </c>
      <c r="JN93" s="56" t="str">
        <f t="shared" si="356"/>
        <v>-</v>
      </c>
      <c r="JO93" s="56" t="str">
        <f t="shared" si="357"/>
        <v>-</v>
      </c>
      <c r="JP93" s="56" t="str">
        <f t="shared" si="358"/>
        <v>-</v>
      </c>
      <c r="JQ93" s="56" t="str">
        <f t="shared" si="359"/>
        <v>-</v>
      </c>
      <c r="JR93" s="56" t="str">
        <f t="shared" si="360"/>
        <v>-</v>
      </c>
      <c r="JS93" s="56" t="str">
        <f t="shared" si="361"/>
        <v>-</v>
      </c>
      <c r="JT93" s="56" t="str">
        <f t="shared" si="362"/>
        <v>-</v>
      </c>
      <c r="JU93" s="56" t="str">
        <f t="shared" si="363"/>
        <v>-</v>
      </c>
      <c r="JV93" s="56" t="str">
        <f t="shared" si="364"/>
        <v>-</v>
      </c>
      <c r="JW93" s="56" t="str">
        <f t="shared" si="365"/>
        <v>-</v>
      </c>
      <c r="JX93" s="56" t="str">
        <f t="shared" si="366"/>
        <v>-</v>
      </c>
      <c r="JY93" s="56" t="str">
        <f t="shared" si="367"/>
        <v>-</v>
      </c>
      <c r="JZ93" s="56" t="str">
        <f t="shared" si="368"/>
        <v>-</v>
      </c>
      <c r="KA93" s="444" t="s">
        <v>1247</v>
      </c>
      <c r="KB93" s="360">
        <f>IF(ISNUMBER(INDEX($EQ$15:$GK$521,$B93,EO$11)),MAX(KB$14:KB92)+1,0)</f>
        <v>0</v>
      </c>
      <c r="KC93" s="360" t="str">
        <f t="shared" si="484"/>
        <v/>
      </c>
      <c r="KD93" s="373" t="s">
        <v>2</v>
      </c>
      <c r="KE93" s="391" t="str">
        <f t="shared" si="369"/>
        <v/>
      </c>
      <c r="KF93" s="302" t="str">
        <f t="shared" si="370"/>
        <v/>
      </c>
      <c r="KG93" s="69"/>
      <c r="KH93" s="391" t="str">
        <f t="shared" si="371"/>
        <v/>
      </c>
      <c r="KI93" s="302" t="str">
        <f t="shared" si="372"/>
        <v/>
      </c>
      <c r="KJ93" s="69"/>
      <c r="KK93" s="391" t="str">
        <f t="shared" si="373"/>
        <v/>
      </c>
      <c r="KL93" s="302" t="str">
        <f t="shared" si="374"/>
        <v/>
      </c>
      <c r="KM93" s="69"/>
      <c r="KN93" s="391" t="str">
        <f t="shared" si="375"/>
        <v/>
      </c>
      <c r="KO93" s="302" t="str">
        <f t="shared" si="376"/>
        <v/>
      </c>
      <c r="KP93" s="69"/>
      <c r="KQ93" s="391" t="str">
        <f t="shared" si="377"/>
        <v/>
      </c>
      <c r="KR93" s="302" t="str">
        <f t="shared" si="378"/>
        <v/>
      </c>
      <c r="KS93" s="69"/>
      <c r="KT93" s="391" t="str">
        <f t="shared" si="379"/>
        <v/>
      </c>
      <c r="KU93" s="302" t="str">
        <f t="shared" si="380"/>
        <v/>
      </c>
      <c r="KV93" s="69"/>
      <c r="KW93" s="391" t="str">
        <f t="shared" si="381"/>
        <v/>
      </c>
      <c r="KX93" s="302" t="str">
        <f t="shared" si="382"/>
        <v/>
      </c>
      <c r="KY93" s="69"/>
      <c r="KZ93" s="283" t="str">
        <f t="shared" si="383"/>
        <v/>
      </c>
      <c r="LA93" s="26"/>
      <c r="LB93" s="241"/>
      <c r="LC93" s="306"/>
      <c r="LD93" s="242"/>
      <c r="LE93" s="242"/>
      <c r="LF93" s="242"/>
      <c r="LG93" s="242"/>
      <c r="LH93" s="242"/>
      <c r="LI93" s="242"/>
      <c r="LJ93" s="242"/>
      <c r="LK93" s="242"/>
      <c r="LL93" s="242"/>
      <c r="LM93" s="242"/>
      <c r="LN93" s="63"/>
      <c r="LO93" s="251">
        <f t="shared" si="384"/>
        <v>0</v>
      </c>
      <c r="LP93" s="251">
        <f t="shared" si="385"/>
        <v>0</v>
      </c>
      <c r="LQ93" s="251">
        <f t="shared" si="386"/>
        <v>0</v>
      </c>
      <c r="LR93" s="251">
        <f t="shared" si="387"/>
        <v>0</v>
      </c>
      <c r="LS93" s="251">
        <f t="shared" si="388"/>
        <v>0</v>
      </c>
      <c r="LT93" s="251">
        <f t="shared" si="389"/>
        <v>0</v>
      </c>
      <c r="LU93" s="251">
        <f t="shared" si="390"/>
        <v>0</v>
      </c>
      <c r="LV93" s="251">
        <f t="shared" si="391"/>
        <v>0</v>
      </c>
      <c r="LW93" s="251">
        <f t="shared" si="392"/>
        <v>0</v>
      </c>
      <c r="LX93" s="251">
        <f t="shared" si="393"/>
        <v>0</v>
      </c>
      <c r="LY93" s="251">
        <f t="shared" si="394"/>
        <v>0</v>
      </c>
      <c r="LZ93" s="251">
        <f t="shared" si="395"/>
        <v>0</v>
      </c>
      <c r="MA93" s="63">
        <f t="shared" si="396"/>
        <v>3</v>
      </c>
      <c r="MB93" s="63">
        <f t="shared" si="397"/>
        <v>0</v>
      </c>
      <c r="MC93" s="63">
        <f t="shared" si="486"/>
        <v>79</v>
      </c>
      <c r="MD93" s="63">
        <f t="shared" si="485"/>
        <v>6</v>
      </c>
      <c r="ME93" s="63" t="str">
        <f t="shared" si="398"/>
        <v>ghb_ts</v>
      </c>
      <c r="MF93" s="315">
        <f t="shared" si="399"/>
        <v>291</v>
      </c>
      <c r="MG93" s="315">
        <f>IF(ISNUMBER(MATCH(EO93,$ME$15:$ME$520,0)),0,MAX(MG$14:MG92)+1)</f>
        <v>0</v>
      </c>
      <c r="MH93" s="315" t="str">
        <f t="shared" si="400"/>
        <v/>
      </c>
      <c r="MI93" s="368" t="str">
        <f t="shared" si="401"/>
        <v/>
      </c>
      <c r="MJ93" s="67"/>
      <c r="MK93" s="243" t="str">
        <f t="shared" si="402"/>
        <v/>
      </c>
      <c r="ML93" s="457" t="s">
        <v>635</v>
      </c>
      <c r="MM93" s="316"/>
      <c r="MN93" s="416"/>
      <c r="MO93" s="238"/>
      <c r="MP93" s="411"/>
      <c r="MQ93" s="26">
        <f>IF(IF(ISNUMBER(SEARCH("flopy",MS93))=TRUE,1,0)=1,MAX(MQ$15:MQ92)+1,"")</f>
        <v>72</v>
      </c>
      <c r="MR93" s="238" t="s">
        <v>1188</v>
      </c>
      <c r="MS93" s="420" t="s">
        <v>1022</v>
      </c>
      <c r="MT93" s="421"/>
      <c r="MU93" s="26" t="str">
        <f>IF(IF(ISNUMBER(SEARCH("flopy",MW93))=TRUE,1,0)=1,MAX(MU$15:MU92)+1,"")</f>
        <v/>
      </c>
      <c r="MV93" s="238"/>
      <c r="MW93" s="59"/>
      <c r="MX93" s="59"/>
      <c r="MY93" s="59"/>
      <c r="MZ93" s="59"/>
      <c r="NA93" s="59"/>
      <c r="NB93" s="26" t="s">
        <v>2</v>
      </c>
      <c r="NC93" s="59"/>
      <c r="ND93" s="59"/>
      <c r="NE93" s="59"/>
      <c r="NF93" s="59"/>
      <c r="NG93" s="59"/>
      <c r="NH93" s="59"/>
      <c r="NI93" s="59"/>
      <c r="NJ93" s="59"/>
      <c r="NK93" s="26" t="s">
        <v>2</v>
      </c>
      <c r="NL93" s="453" t="s">
        <v>14</v>
      </c>
      <c r="NM93" s="307" t="s">
        <v>2</v>
      </c>
      <c r="NN93" s="59"/>
      <c r="NO93" s="18"/>
      <c r="NP93" s="18"/>
      <c r="NQ93" s="18"/>
      <c r="NR93" s="18"/>
      <c r="NS93" s="18"/>
      <c r="NT93" s="18"/>
      <c r="NU93" s="18"/>
      <c r="NV93" s="18"/>
      <c r="NW93" s="18"/>
      <c r="NX93" s="18"/>
      <c r="NY93" s="18"/>
      <c r="NZ93" s="18"/>
      <c r="OA93" s="18"/>
      <c r="OB93" s="18"/>
      <c r="OC93" s="18"/>
      <c r="OD93" s="81"/>
      <c r="OE93" s="163"/>
      <c r="OF93" s="90"/>
      <c r="OG93" s="90"/>
      <c r="OH93" s="90"/>
      <c r="OI93" s="90"/>
      <c r="OJ93" s="171"/>
      <c r="OK93" s="163"/>
      <c r="OL93" s="117"/>
      <c r="OM93" s="163"/>
      <c r="ON93" s="117"/>
      <c r="OO93" s="90"/>
      <c r="OP93" s="90"/>
      <c r="OQ93" s="117"/>
      <c r="OR93" s="90"/>
      <c r="OS93" s="90"/>
      <c r="OT93" s="90"/>
      <c r="OU93" s="143" t="str">
        <f t="shared" si="272"/>
        <v/>
      </c>
      <c r="OV93" s="143" t="str">
        <f t="shared" si="275"/>
        <v/>
      </c>
      <c r="OW93" s="143" t="str">
        <f t="shared" si="276"/>
        <v/>
      </c>
      <c r="OX93" s="143" t="str">
        <f t="shared" si="277"/>
        <v/>
      </c>
      <c r="OY93" s="81"/>
      <c r="OZ93" s="59"/>
      <c r="PA93" s="251" t="str">
        <f t="shared" si="403"/>
        <v/>
      </c>
      <c r="PB93" s="251" t="str">
        <f t="shared" si="404"/>
        <v/>
      </c>
      <c r="PC93" s="251" t="str">
        <f t="shared" si="405"/>
        <v/>
      </c>
      <c r="PD93" s="251" t="str">
        <f t="shared" si="406"/>
        <v/>
      </c>
      <c r="PE93" s="251" t="str">
        <f t="shared" si="407"/>
        <v/>
      </c>
      <c r="PF93" s="251" t="str">
        <f t="shared" si="408"/>
        <v/>
      </c>
      <c r="PG93" s="251" t="str">
        <f t="shared" si="409"/>
        <v/>
      </c>
      <c r="PH93" s="251" t="str">
        <f t="shared" si="410"/>
        <v/>
      </c>
      <c r="PI93" s="251" t="str">
        <f t="shared" si="411"/>
        <v/>
      </c>
      <c r="PJ93" s="251" t="str">
        <f t="shared" si="412"/>
        <v/>
      </c>
      <c r="PK93" s="251" t="str">
        <f t="shared" si="413"/>
        <v/>
      </c>
      <c r="PL93" s="251" t="str">
        <f t="shared" si="414"/>
        <v/>
      </c>
      <c r="PM93" s="251" t="str">
        <f t="shared" si="415"/>
        <v/>
      </c>
      <c r="PN93" s="251" t="str">
        <f t="shared" si="416"/>
        <v/>
      </c>
      <c r="PO93" s="251" t="str">
        <f t="shared" si="417"/>
        <v/>
      </c>
      <c r="PP93" s="251" t="str">
        <f t="shared" si="418"/>
        <v>ghb_ts</v>
      </c>
      <c r="PQ93" s="251" t="str">
        <f t="shared" si="419"/>
        <v/>
      </c>
      <c r="PR93" s="251" t="str">
        <f t="shared" si="420"/>
        <v/>
      </c>
      <c r="PS93" s="251" t="str">
        <f t="shared" si="421"/>
        <v/>
      </c>
      <c r="PT93" s="251" t="str">
        <f t="shared" si="422"/>
        <v/>
      </c>
      <c r="PU93" s="251" t="str">
        <f t="shared" si="423"/>
        <v/>
      </c>
      <c r="PV93" s="251" t="str">
        <f t="shared" si="424"/>
        <v/>
      </c>
      <c r="PW93" s="251" t="str">
        <f t="shared" si="425"/>
        <v/>
      </c>
      <c r="PX93" s="251" t="str">
        <f t="shared" si="426"/>
        <v/>
      </c>
      <c r="PY93" s="251" t="str">
        <f t="shared" si="427"/>
        <v/>
      </c>
      <c r="PZ93" s="251" t="str">
        <f t="shared" si="428"/>
        <v/>
      </c>
      <c r="QA93" s="251" t="str">
        <f t="shared" si="429"/>
        <v/>
      </c>
      <c r="QB93" s="251" t="str">
        <f t="shared" si="430"/>
        <v/>
      </c>
      <c r="QC93" s="251" t="str">
        <f t="shared" si="431"/>
        <v/>
      </c>
      <c r="QD93" s="251" t="str">
        <f t="shared" si="432"/>
        <v/>
      </c>
      <c r="QE93" s="251" t="str">
        <f t="shared" si="433"/>
        <v/>
      </c>
      <c r="QF93" s="63">
        <f t="shared" si="434"/>
        <v>1</v>
      </c>
      <c r="QG93" s="26" t="s">
        <v>2</v>
      </c>
      <c r="QH93" s="59"/>
      <c r="QI93" s="59"/>
      <c r="QJ93" s="59"/>
      <c r="QK93" s="59"/>
      <c r="QL93" s="59"/>
      <c r="QM93" s="59"/>
      <c r="QN93" s="59"/>
    </row>
    <row r="94" spans="1:456" ht="6" customHeight="1" x14ac:dyDescent="0.25">
      <c r="A94" s="68"/>
      <c r="B94" s="447">
        <f t="shared" si="278"/>
        <v>80</v>
      </c>
      <c r="C94" s="72" t="s">
        <v>103</v>
      </c>
      <c r="D94" s="339" t="s">
        <v>541</v>
      </c>
      <c r="E94" s="59"/>
      <c r="F94" s="229"/>
      <c r="G94" s="295" t="s">
        <v>122</v>
      </c>
      <c r="H94" s="295" t="s">
        <v>2</v>
      </c>
      <c r="I94" s="229"/>
      <c r="J94" s="295"/>
      <c r="K94" s="295"/>
      <c r="L94" s="229"/>
      <c r="M94" s="295"/>
      <c r="N94" s="295"/>
      <c r="O94" s="229"/>
      <c r="P94" s="295"/>
      <c r="Q94" s="295"/>
      <c r="R94" s="229"/>
      <c r="S94" s="230"/>
      <c r="T94" s="231"/>
      <c r="U94" s="229"/>
      <c r="V94" s="230"/>
      <c r="W94" s="231"/>
      <c r="X94" s="229"/>
      <c r="Y94" s="230"/>
      <c r="Z94" s="231"/>
      <c r="AA94" s="229"/>
      <c r="AB94" s="295"/>
      <c r="AC94" s="295"/>
      <c r="AD94" s="229"/>
      <c r="AE94" s="295"/>
      <c r="AF94" s="295"/>
      <c r="AG94" s="229"/>
      <c r="AH94" s="295"/>
      <c r="AI94" s="295"/>
      <c r="AJ94" s="229"/>
      <c r="AK94" s="295"/>
      <c r="AL94" s="295"/>
      <c r="AM94" s="229"/>
      <c r="AN94" s="295"/>
      <c r="AO94" s="295"/>
      <c r="AP94" s="243"/>
      <c r="AQ94" s="295"/>
      <c r="AR94" s="290"/>
      <c r="AS94" s="243"/>
      <c r="AT94" s="295"/>
      <c r="AU94" s="290"/>
      <c r="AV94" s="229"/>
      <c r="AW94" s="230"/>
      <c r="AX94" s="231"/>
      <c r="AY94" s="229"/>
      <c r="AZ94" s="230"/>
      <c r="BA94" s="231"/>
      <c r="BB94" s="229"/>
      <c r="BC94" s="230"/>
      <c r="BD94" s="231"/>
      <c r="BE94" s="229"/>
      <c r="BF94" s="295"/>
      <c r="BG94" s="295"/>
      <c r="BH94" s="229"/>
      <c r="BI94" s="295"/>
      <c r="BJ94" s="295"/>
      <c r="BK94" s="243"/>
      <c r="BL94" s="295"/>
      <c r="BM94" s="429"/>
      <c r="BN94" s="243"/>
      <c r="BO94" s="295"/>
      <c r="BP94" s="429"/>
      <c r="BQ94" s="229"/>
      <c r="BR94" s="295"/>
      <c r="BS94" s="295"/>
      <c r="BT94" s="243"/>
      <c r="BU94" s="295"/>
      <c r="BV94" s="290"/>
      <c r="BW94" s="243"/>
      <c r="BX94" s="295"/>
      <c r="BY94" s="290"/>
      <c r="BZ94" s="229"/>
      <c r="CA94" s="230"/>
      <c r="CB94" s="231"/>
      <c r="CC94" s="229"/>
      <c r="CD94" s="230"/>
      <c r="CE94" s="231"/>
      <c r="CF94" s="331"/>
      <c r="CG94" s="230"/>
      <c r="CH94" s="354"/>
      <c r="CI94" s="229"/>
      <c r="CJ94" s="230"/>
      <c r="CK94" s="354"/>
      <c r="CL94" s="243"/>
      <c r="CM94" s="230"/>
      <c r="CN94" s="354"/>
      <c r="CO94" s="243"/>
      <c r="CP94" s="295"/>
      <c r="CQ94" s="429"/>
      <c r="CR94" s="331"/>
      <c r="CS94" s="332"/>
      <c r="CT94" s="333"/>
      <c r="CU94" s="229"/>
      <c r="CV94" s="230"/>
      <c r="CW94" s="231"/>
      <c r="CX94" s="331"/>
      <c r="CY94" s="332"/>
      <c r="CZ94" s="333"/>
      <c r="DA94" s="331"/>
      <c r="DB94" s="332"/>
      <c r="DC94" s="333"/>
      <c r="DD94" s="331"/>
      <c r="DE94" s="332"/>
      <c r="DF94" s="333"/>
      <c r="DG94" s="331"/>
      <c r="DH94" s="332"/>
      <c r="DI94" s="333"/>
      <c r="DJ94" s="229"/>
      <c r="DK94" s="230" t="s">
        <v>109</v>
      </c>
      <c r="DL94" s="231">
        <v>0.01</v>
      </c>
      <c r="DM94" s="229"/>
      <c r="DN94" s="230"/>
      <c r="DO94" s="231"/>
      <c r="DP94" s="331"/>
      <c r="DQ94" s="332"/>
      <c r="DR94" s="333"/>
      <c r="DS94" s="331"/>
      <c r="DT94" s="332"/>
      <c r="DU94" s="333"/>
      <c r="DV94" s="331"/>
      <c r="DW94" s="332"/>
      <c r="DX94" s="333"/>
      <c r="DY94" s="331"/>
      <c r="DZ94" s="332"/>
      <c r="EA94" s="333"/>
      <c r="EB94" s="331"/>
      <c r="EC94" s="332"/>
      <c r="ED94" s="333"/>
      <c r="EE94" s="331"/>
      <c r="EF94" s="332"/>
      <c r="EG94" s="333"/>
      <c r="EH94" s="229"/>
      <c r="EI94" s="230"/>
      <c r="EJ94" s="231"/>
      <c r="EK94" s="229"/>
      <c r="EL94" s="230"/>
      <c r="EM94" s="231"/>
      <c r="EN94" s="244"/>
      <c r="EO94" s="269" t="str">
        <f t="shared" si="279"/>
        <v/>
      </c>
      <c r="EP94" s="444" t="s">
        <v>1247</v>
      </c>
      <c r="EQ94" s="360" t="str">
        <f t="shared" si="435"/>
        <v/>
      </c>
      <c r="ER94" s="360" t="str">
        <f t="shared" si="436"/>
        <v/>
      </c>
      <c r="ES94" s="360">
        <f t="shared" si="437"/>
        <v>60</v>
      </c>
      <c r="ET94" s="360">
        <f t="shared" si="438"/>
        <v>16</v>
      </c>
      <c r="EU94" s="360">
        <f t="shared" si="439"/>
        <v>8</v>
      </c>
      <c r="EV94" s="360">
        <f t="shared" si="440"/>
        <v>17</v>
      </c>
      <c r="EW94" s="360">
        <f t="shared" si="441"/>
        <v>19</v>
      </c>
      <c r="EX94" s="360">
        <f t="shared" si="442"/>
        <v>14</v>
      </c>
      <c r="EY94" s="360">
        <f t="shared" si="443"/>
        <v>11</v>
      </c>
      <c r="EZ94" s="360">
        <f t="shared" si="444"/>
        <v>12</v>
      </c>
      <c r="FA94" s="360">
        <f t="shared" si="445"/>
        <v>8</v>
      </c>
      <c r="FB94" s="360">
        <f t="shared" si="446"/>
        <v>17</v>
      </c>
      <c r="FC94" s="360" t="str">
        <f t="shared" si="447"/>
        <v/>
      </c>
      <c r="FD94" s="360" t="str">
        <f t="shared" si="448"/>
        <v/>
      </c>
      <c r="FE94" s="360" t="str">
        <f t="shared" si="449"/>
        <v/>
      </c>
      <c r="FF94" s="360" t="str">
        <f t="shared" si="450"/>
        <v/>
      </c>
      <c r="FG94" s="360" t="str">
        <f t="shared" si="451"/>
        <v/>
      </c>
      <c r="FH94" s="360" t="str">
        <f t="shared" si="452"/>
        <v/>
      </c>
      <c r="FI94" s="360" t="str">
        <f t="shared" si="453"/>
        <v/>
      </c>
      <c r="FJ94" s="360" t="str">
        <f t="shared" si="454"/>
        <v/>
      </c>
      <c r="FK94" s="360" t="str">
        <f t="shared" si="455"/>
        <v/>
      </c>
      <c r="FL94" s="360" t="str">
        <f t="shared" si="456"/>
        <v/>
      </c>
      <c r="FM94" s="360" t="str">
        <f t="shared" si="457"/>
        <v/>
      </c>
      <c r="FN94" s="360" t="str">
        <f t="shared" si="458"/>
        <v/>
      </c>
      <c r="FO94" s="360" t="str">
        <f t="shared" si="459"/>
        <v/>
      </c>
      <c r="FP94" s="360" t="str">
        <f t="shared" si="460"/>
        <v/>
      </c>
      <c r="FQ94" s="360" t="str">
        <f t="shared" si="461"/>
        <v/>
      </c>
      <c r="FR94" s="360" t="str">
        <f t="shared" si="462"/>
        <v/>
      </c>
      <c r="FS94" s="360" t="str">
        <f t="shared" si="463"/>
        <v/>
      </c>
      <c r="FT94" s="360" t="str">
        <f t="shared" si="280"/>
        <v/>
      </c>
      <c r="FU94" s="360" t="str">
        <f t="shared" si="464"/>
        <v/>
      </c>
      <c r="FV94" s="360" t="str">
        <f t="shared" si="465"/>
        <v/>
      </c>
      <c r="FW94" s="360" t="str">
        <f t="shared" si="466"/>
        <v/>
      </c>
      <c r="FX94" s="360" t="str">
        <f t="shared" si="467"/>
        <v/>
      </c>
      <c r="FY94" s="360" t="str">
        <f t="shared" si="468"/>
        <v/>
      </c>
      <c r="FZ94" s="360" t="str">
        <f t="shared" si="469"/>
        <v/>
      </c>
      <c r="GA94" s="360">
        <f t="shared" si="470"/>
        <v>82</v>
      </c>
      <c r="GB94" s="360" t="str">
        <f t="shared" si="471"/>
        <v/>
      </c>
      <c r="GC94" s="360" t="str">
        <f t="shared" si="472"/>
        <v/>
      </c>
      <c r="GD94" s="360" t="str">
        <f t="shared" si="473"/>
        <v/>
      </c>
      <c r="GE94" s="360" t="str">
        <f t="shared" si="474"/>
        <v/>
      </c>
      <c r="GF94" s="360" t="str">
        <f t="shared" si="475"/>
        <v/>
      </c>
      <c r="GG94" s="360" t="str">
        <f t="shared" si="476"/>
        <v/>
      </c>
      <c r="GH94" s="360" t="str">
        <f t="shared" si="477"/>
        <v/>
      </c>
      <c r="GI94" s="360" t="str">
        <f t="shared" si="478"/>
        <v/>
      </c>
      <c r="GJ94" s="360" t="str">
        <f t="shared" si="479"/>
        <v/>
      </c>
      <c r="GK94" s="444" t="s">
        <v>1247</v>
      </c>
      <c r="GL94" s="361" t="str">
        <f t="shared" si="281"/>
        <v>-</v>
      </c>
      <c r="GM94" s="361" t="str">
        <f t="shared" si="282"/>
        <v>-</v>
      </c>
      <c r="GN94" s="361" t="str">
        <f t="shared" si="283"/>
        <v>al</v>
      </c>
      <c r="GO94" s="361" t="str">
        <f t="shared" si="284"/>
        <v>al</v>
      </c>
      <c r="GP94" s="361" t="str">
        <f t="shared" si="285"/>
        <v>al</v>
      </c>
      <c r="GQ94" s="361" t="str">
        <f t="shared" si="286"/>
        <v>al</v>
      </c>
      <c r="GR94" s="361" t="str">
        <f t="shared" si="287"/>
        <v>al</v>
      </c>
      <c r="GS94" s="361" t="str">
        <f t="shared" si="288"/>
        <v>al</v>
      </c>
      <c r="GT94" s="361" t="str">
        <f t="shared" si="289"/>
        <v>al</v>
      </c>
      <c r="GU94" s="361" t="str">
        <f t="shared" si="290"/>
        <v>al</v>
      </c>
      <c r="GV94" s="361" t="str">
        <f t="shared" si="291"/>
        <v>al</v>
      </c>
      <c r="GW94" s="361" t="str">
        <f t="shared" si="292"/>
        <v>al</v>
      </c>
      <c r="GX94" s="361" t="str">
        <f t="shared" si="293"/>
        <v>-</v>
      </c>
      <c r="GY94" s="361" t="str">
        <f t="shared" si="294"/>
        <v>-</v>
      </c>
      <c r="GZ94" s="361" t="str">
        <f t="shared" si="295"/>
        <v>-</v>
      </c>
      <c r="HA94" s="361" t="str">
        <f t="shared" si="296"/>
        <v>-</v>
      </c>
      <c r="HB94" s="361" t="str">
        <f t="shared" si="297"/>
        <v>-</v>
      </c>
      <c r="HC94" s="361" t="str">
        <f t="shared" si="298"/>
        <v>-</v>
      </c>
      <c r="HD94" s="361" t="str">
        <f t="shared" si="299"/>
        <v>-</v>
      </c>
      <c r="HE94" s="361" t="str">
        <f t="shared" si="300"/>
        <v>-</v>
      </c>
      <c r="HF94" s="361" t="str">
        <f t="shared" si="301"/>
        <v>-</v>
      </c>
      <c r="HG94" s="361" t="str">
        <f t="shared" si="302"/>
        <v>-</v>
      </c>
      <c r="HH94" s="361" t="str">
        <f t="shared" si="303"/>
        <v>-</v>
      </c>
      <c r="HI94" s="361" t="str">
        <f t="shared" si="304"/>
        <v>-</v>
      </c>
      <c r="HJ94" s="361" t="str">
        <f t="shared" si="305"/>
        <v>-</v>
      </c>
      <c r="HK94" s="361" t="str">
        <f t="shared" si="306"/>
        <v>-</v>
      </c>
      <c r="HL94" s="361" t="str">
        <f t="shared" si="307"/>
        <v>-</v>
      </c>
      <c r="HM94" s="361" t="str">
        <f t="shared" si="308"/>
        <v>-</v>
      </c>
      <c r="HN94" s="361" t="str">
        <f t="shared" si="309"/>
        <v>-</v>
      </c>
      <c r="HO94" s="361" t="str">
        <f t="shared" si="310"/>
        <v>-</v>
      </c>
      <c r="HP94" s="361" t="str">
        <f t="shared" si="311"/>
        <v>-</v>
      </c>
      <c r="HQ94" s="361" t="str">
        <f t="shared" si="312"/>
        <v>-</v>
      </c>
      <c r="HR94" s="361" t="str">
        <f t="shared" si="313"/>
        <v>-</v>
      </c>
      <c r="HS94" s="361" t="str">
        <f t="shared" si="314"/>
        <v>-</v>
      </c>
      <c r="HT94" s="361" t="str">
        <f t="shared" si="315"/>
        <v>-</v>
      </c>
      <c r="HU94" s="361" t="str">
        <f t="shared" si="316"/>
        <v>-</v>
      </c>
      <c r="HV94" s="361" t="str">
        <f t="shared" si="317"/>
        <v>al</v>
      </c>
      <c r="HW94" s="361" t="str">
        <f t="shared" si="318"/>
        <v>-</v>
      </c>
      <c r="HX94" s="361" t="str">
        <f t="shared" si="319"/>
        <v>-</v>
      </c>
      <c r="HY94" s="361" t="str">
        <f t="shared" si="320"/>
        <v>-</v>
      </c>
      <c r="HZ94" s="361" t="str">
        <f t="shared" si="321"/>
        <v>-</v>
      </c>
      <c r="IA94" s="361" t="str">
        <f t="shared" si="322"/>
        <v>-</v>
      </c>
      <c r="IB94" s="361" t="str">
        <f t="shared" si="323"/>
        <v>-</v>
      </c>
      <c r="IC94" s="361" t="str">
        <f t="shared" si="324"/>
        <v>-</v>
      </c>
      <c r="ID94" s="361" t="str">
        <f t="shared" si="325"/>
        <v>-</v>
      </c>
      <c r="IE94" s="361" t="str">
        <f t="shared" si="326"/>
        <v>-</v>
      </c>
      <c r="IF94" s="444" t="s">
        <v>1247</v>
      </c>
      <c r="IG94" s="56" t="str">
        <f t="shared" si="480"/>
        <v>-</v>
      </c>
      <c r="IH94" s="56" t="str">
        <f t="shared" si="481"/>
        <v>-</v>
      </c>
      <c r="II94" s="56">
        <f t="shared" si="482"/>
        <v>10</v>
      </c>
      <c r="IJ94" s="56">
        <f t="shared" si="483"/>
        <v>2</v>
      </c>
      <c r="IK94" s="56">
        <f t="shared" si="327"/>
        <v>10</v>
      </c>
      <c r="IL94" s="56">
        <f t="shared" si="328"/>
        <v>0.1</v>
      </c>
      <c r="IM94" s="56">
        <f t="shared" si="329"/>
        <v>0.2</v>
      </c>
      <c r="IN94" s="56">
        <f t="shared" si="330"/>
        <v>100</v>
      </c>
      <c r="IO94" s="56">
        <f t="shared" si="331"/>
        <v>10</v>
      </c>
      <c r="IP94" s="56">
        <f t="shared" si="332"/>
        <v>0.5</v>
      </c>
      <c r="IQ94" s="56">
        <f t="shared" si="333"/>
        <v>20</v>
      </c>
      <c r="IR94" s="56">
        <f t="shared" si="334"/>
        <v>10</v>
      </c>
      <c r="IS94" s="56" t="str">
        <f t="shared" si="335"/>
        <v>-</v>
      </c>
      <c r="IT94" s="56" t="str">
        <f t="shared" si="336"/>
        <v>-</v>
      </c>
      <c r="IU94" s="56" t="str">
        <f t="shared" si="337"/>
        <v>-</v>
      </c>
      <c r="IV94" s="56" t="str">
        <f t="shared" si="338"/>
        <v>-</v>
      </c>
      <c r="IW94" s="56" t="str">
        <f t="shared" si="339"/>
        <v>-</v>
      </c>
      <c r="IX94" s="56" t="str">
        <f t="shared" si="340"/>
        <v>-</v>
      </c>
      <c r="IY94" s="56" t="str">
        <f t="shared" si="341"/>
        <v>-</v>
      </c>
      <c r="IZ94" s="56" t="str">
        <f t="shared" si="342"/>
        <v>-</v>
      </c>
      <c r="JA94" s="56" t="str">
        <f t="shared" si="343"/>
        <v>-</v>
      </c>
      <c r="JB94" s="56" t="str">
        <f t="shared" si="344"/>
        <v>-</v>
      </c>
      <c r="JC94" s="56" t="str">
        <f t="shared" si="345"/>
        <v>-</v>
      </c>
      <c r="JD94" s="56" t="str">
        <f t="shared" si="346"/>
        <v>-</v>
      </c>
      <c r="JE94" s="56" t="str">
        <f t="shared" si="347"/>
        <v>-</v>
      </c>
      <c r="JF94" s="56" t="str">
        <f t="shared" si="348"/>
        <v>-</v>
      </c>
      <c r="JG94" s="56" t="str">
        <f t="shared" si="349"/>
        <v>-</v>
      </c>
      <c r="JH94" s="56" t="str">
        <f t="shared" si="350"/>
        <v>-</v>
      </c>
      <c r="JI94" s="56" t="str">
        <f t="shared" si="351"/>
        <v>-</v>
      </c>
      <c r="JJ94" s="56" t="str">
        <f t="shared" si="352"/>
        <v>-</v>
      </c>
      <c r="JK94" s="56" t="str">
        <f t="shared" si="353"/>
        <v>-</v>
      </c>
      <c r="JL94" s="56" t="str">
        <f t="shared" si="354"/>
        <v>-</v>
      </c>
      <c r="JM94" s="56" t="str">
        <f t="shared" si="355"/>
        <v>-</v>
      </c>
      <c r="JN94" s="56" t="str">
        <f t="shared" si="356"/>
        <v>-</v>
      </c>
      <c r="JO94" s="56" t="str">
        <f t="shared" si="357"/>
        <v>-</v>
      </c>
      <c r="JP94" s="56" t="str">
        <f t="shared" si="358"/>
        <v>-</v>
      </c>
      <c r="JQ94" s="56">
        <f t="shared" si="359"/>
        <v>0</v>
      </c>
      <c r="JR94" s="56" t="str">
        <f t="shared" si="360"/>
        <v>-</v>
      </c>
      <c r="JS94" s="56" t="str">
        <f t="shared" si="361"/>
        <v>-</v>
      </c>
      <c r="JT94" s="56" t="str">
        <f t="shared" si="362"/>
        <v>-</v>
      </c>
      <c r="JU94" s="56" t="str">
        <f t="shared" si="363"/>
        <v>-</v>
      </c>
      <c r="JV94" s="56" t="str">
        <f t="shared" si="364"/>
        <v>-</v>
      </c>
      <c r="JW94" s="56" t="str">
        <f t="shared" si="365"/>
        <v>-</v>
      </c>
      <c r="JX94" s="56" t="str">
        <f t="shared" si="366"/>
        <v>-</v>
      </c>
      <c r="JY94" s="56" t="str">
        <f t="shared" si="367"/>
        <v>-</v>
      </c>
      <c r="JZ94" s="56" t="str">
        <f t="shared" si="368"/>
        <v>-</v>
      </c>
      <c r="KA94" s="444" t="s">
        <v>1247</v>
      </c>
      <c r="KB94" s="360">
        <f>IF(ISNUMBER(INDEX($EQ$15:$GK$521,$B94,EO$11)),MAX(KB$14:KB93)+1,0)</f>
        <v>0</v>
      </c>
      <c r="KC94" s="360" t="str">
        <f t="shared" si="484"/>
        <v/>
      </c>
      <c r="KD94" s="373" t="s">
        <v>2</v>
      </c>
      <c r="KE94" s="391" t="str">
        <f t="shared" si="369"/>
        <v/>
      </c>
      <c r="KF94" s="302" t="str">
        <f t="shared" si="370"/>
        <v/>
      </c>
      <c r="KG94" s="69"/>
      <c r="KH94" s="391" t="str">
        <f t="shared" si="371"/>
        <v/>
      </c>
      <c r="KI94" s="302" t="str">
        <f t="shared" si="372"/>
        <v/>
      </c>
      <c r="KJ94" s="69"/>
      <c r="KK94" s="391" t="str">
        <f t="shared" si="373"/>
        <v/>
      </c>
      <c r="KL94" s="302" t="str">
        <f t="shared" si="374"/>
        <v/>
      </c>
      <c r="KM94" s="69"/>
      <c r="KN94" s="391" t="str">
        <f t="shared" si="375"/>
        <v/>
      </c>
      <c r="KO94" s="302" t="str">
        <f t="shared" si="376"/>
        <v/>
      </c>
      <c r="KP94" s="69"/>
      <c r="KQ94" s="391" t="str">
        <f t="shared" si="377"/>
        <v/>
      </c>
      <c r="KR94" s="302" t="str">
        <f t="shared" si="378"/>
        <v/>
      </c>
      <c r="KS94" s="69"/>
      <c r="KT94" s="391" t="str">
        <f t="shared" si="379"/>
        <v/>
      </c>
      <c r="KU94" s="302" t="str">
        <f t="shared" si="380"/>
        <v/>
      </c>
      <c r="KV94" s="69"/>
      <c r="KW94" s="391" t="str">
        <f t="shared" si="381"/>
        <v/>
      </c>
      <c r="KX94" s="302" t="str">
        <f t="shared" si="382"/>
        <v/>
      </c>
      <c r="KY94" s="69"/>
      <c r="KZ94" s="283" t="str">
        <f t="shared" si="383"/>
        <v/>
      </c>
      <c r="LA94" s="26"/>
      <c r="LB94" s="242"/>
      <c r="LC94" s="306"/>
      <c r="LD94" s="242"/>
      <c r="LE94" s="242"/>
      <c r="LF94" s="242"/>
      <c r="LG94" s="242"/>
      <c r="LH94" s="242"/>
      <c r="LI94" s="242"/>
      <c r="LJ94" s="242"/>
      <c r="LK94" s="242"/>
      <c r="LL94" s="242"/>
      <c r="LM94" s="242"/>
      <c r="LN94" s="63"/>
      <c r="LO94" s="251">
        <f t="shared" si="384"/>
        <v>0</v>
      </c>
      <c r="LP94" s="251">
        <f t="shared" si="385"/>
        <v>0</v>
      </c>
      <c r="LQ94" s="251">
        <f t="shared" si="386"/>
        <v>0</v>
      </c>
      <c r="LR94" s="251">
        <f t="shared" si="387"/>
        <v>0</v>
      </c>
      <c r="LS94" s="251">
        <f t="shared" si="388"/>
        <v>0</v>
      </c>
      <c r="LT94" s="251">
        <f t="shared" si="389"/>
        <v>0</v>
      </c>
      <c r="LU94" s="251">
        <f t="shared" si="390"/>
        <v>0</v>
      </c>
      <c r="LV94" s="251">
        <f t="shared" si="391"/>
        <v>0</v>
      </c>
      <c r="LW94" s="251">
        <f t="shared" si="392"/>
        <v>0</v>
      </c>
      <c r="LX94" s="251">
        <f t="shared" si="393"/>
        <v>0</v>
      </c>
      <c r="LY94" s="251">
        <f t="shared" si="394"/>
        <v>0</v>
      </c>
      <c r="LZ94" s="251">
        <f t="shared" si="395"/>
        <v>0</v>
      </c>
      <c r="MA94" s="63">
        <f t="shared" si="396"/>
        <v>3</v>
      </c>
      <c r="MB94" s="63">
        <f t="shared" si="397"/>
        <v>0</v>
      </c>
      <c r="MC94" s="63">
        <f t="shared" si="486"/>
        <v>80</v>
      </c>
      <c r="MD94" s="63">
        <f t="shared" si="485"/>
        <v>7</v>
      </c>
      <c r="ME94" s="63" t="str">
        <f t="shared" si="398"/>
        <v>GHBobs</v>
      </c>
      <c r="MF94" s="315">
        <f t="shared" si="399"/>
        <v>291</v>
      </c>
      <c r="MG94" s="315">
        <f>IF(ISNUMBER(MATCH(EO94,$ME$15:$ME$520,0)),0,MAX(MG$14:MG93)+1)</f>
        <v>0</v>
      </c>
      <c r="MH94" s="315" t="str">
        <f t="shared" si="400"/>
        <v/>
      </c>
      <c r="MI94" s="368" t="str">
        <f t="shared" si="401"/>
        <v/>
      </c>
      <c r="MJ94" s="67"/>
      <c r="MK94" s="243" t="str">
        <f t="shared" si="402"/>
        <v/>
      </c>
      <c r="ML94" s="457" t="s">
        <v>635</v>
      </c>
      <c r="MM94" s="316"/>
      <c r="MN94" s="416"/>
      <c r="MO94" s="238"/>
      <c r="MP94" s="411"/>
      <c r="MQ94" s="26" t="str">
        <f>IF(IF(ISNUMBER(SEARCH("flopy",MS94))=TRUE,1,0)=1,MAX(MQ$15:MQ93)+1,"")</f>
        <v/>
      </c>
      <c r="MR94" s="238"/>
      <c r="MS94" s="420"/>
      <c r="MT94" s="421"/>
      <c r="MU94" s="26" t="str">
        <f>IF(IF(ISNUMBER(SEARCH("flopy",MW94))=TRUE,1,0)=1,MAX(MU$15:MU93)+1,"")</f>
        <v/>
      </c>
      <c r="MV94" s="238"/>
      <c r="MW94" s="59"/>
      <c r="MX94" s="59"/>
      <c r="MY94" s="59"/>
      <c r="MZ94" s="59"/>
      <c r="NA94" s="59"/>
      <c r="NB94" s="26" t="s">
        <v>2</v>
      </c>
      <c r="NC94" s="59"/>
      <c r="ND94" s="59"/>
      <c r="NE94" s="59"/>
      <c r="NF94" s="59"/>
      <c r="NG94" s="59"/>
      <c r="NH94" s="59"/>
      <c r="NI94" s="59"/>
      <c r="NJ94" s="59"/>
      <c r="NK94" s="26" t="s">
        <v>2</v>
      </c>
      <c r="NL94" s="453" t="s">
        <v>505</v>
      </c>
      <c r="NM94" s="307" t="s">
        <v>2</v>
      </c>
      <c r="NN94" s="59"/>
      <c r="NO94" s="18"/>
      <c r="NP94" s="18"/>
      <c r="NQ94" s="18"/>
      <c r="NR94" s="18"/>
      <c r="NS94" s="18"/>
      <c r="NT94" s="18"/>
      <c r="NU94" s="18"/>
      <c r="NV94" s="18"/>
      <c r="NW94" s="18"/>
      <c r="NX94" s="18"/>
      <c r="NY94" s="18"/>
      <c r="NZ94" s="18"/>
      <c r="OA94" s="18"/>
      <c r="OB94" s="18"/>
      <c r="OC94" s="18"/>
      <c r="OD94" s="81"/>
      <c r="OE94" s="163"/>
      <c r="OF94" s="90"/>
      <c r="OG94" s="90"/>
      <c r="OH94" s="90"/>
      <c r="OI94" s="90"/>
      <c r="OJ94" s="171"/>
      <c r="OK94" s="163"/>
      <c r="OL94" s="117"/>
      <c r="OM94" s="163"/>
      <c r="ON94" s="117"/>
      <c r="OO94" s="90"/>
      <c r="OP94" s="90"/>
      <c r="OQ94" s="117"/>
      <c r="OR94" s="90"/>
      <c r="OS94" s="90"/>
      <c r="OT94" s="90"/>
      <c r="OU94" s="143" t="str">
        <f t="shared" si="272"/>
        <v/>
      </c>
      <c r="OV94" s="143" t="str">
        <f t="shared" si="275"/>
        <v/>
      </c>
      <c r="OW94" s="143" t="str">
        <f t="shared" si="276"/>
        <v/>
      </c>
      <c r="OX94" s="143" t="str">
        <f t="shared" si="277"/>
        <v/>
      </c>
      <c r="OY94" s="81"/>
      <c r="OZ94" s="59"/>
      <c r="PA94" s="251" t="str">
        <f t="shared" si="403"/>
        <v/>
      </c>
      <c r="PB94" s="251" t="str">
        <f t="shared" si="404"/>
        <v/>
      </c>
      <c r="PC94" s="251" t="str">
        <f t="shared" si="405"/>
        <v/>
      </c>
      <c r="PD94" s="251" t="str">
        <f t="shared" si="406"/>
        <v/>
      </c>
      <c r="PE94" s="251" t="str">
        <f t="shared" si="407"/>
        <v/>
      </c>
      <c r="PF94" s="251" t="str">
        <f t="shared" si="408"/>
        <v/>
      </c>
      <c r="PG94" s="251" t="str">
        <f t="shared" si="409"/>
        <v/>
      </c>
      <c r="PH94" s="251" t="str">
        <f t="shared" si="410"/>
        <v/>
      </c>
      <c r="PI94" s="251" t="str">
        <f t="shared" si="411"/>
        <v/>
      </c>
      <c r="PJ94" s="251" t="str">
        <f t="shared" si="412"/>
        <v/>
      </c>
      <c r="PK94" s="251" t="str">
        <f t="shared" si="413"/>
        <v/>
      </c>
      <c r="PL94" s="251" t="str">
        <f t="shared" si="414"/>
        <v/>
      </c>
      <c r="PM94" s="251" t="str">
        <f t="shared" si="415"/>
        <v/>
      </c>
      <c r="PN94" s="251" t="str">
        <f t="shared" si="416"/>
        <v/>
      </c>
      <c r="PO94" s="251" t="str">
        <f t="shared" si="417"/>
        <v/>
      </c>
      <c r="PP94" s="251" t="str">
        <f t="shared" si="418"/>
        <v/>
      </c>
      <c r="PQ94" s="251" t="str">
        <f t="shared" si="419"/>
        <v/>
      </c>
      <c r="PR94" s="251" t="str">
        <f t="shared" si="420"/>
        <v/>
      </c>
      <c r="PS94" s="251" t="str">
        <f t="shared" si="421"/>
        <v/>
      </c>
      <c r="PT94" s="251" t="str">
        <f t="shared" si="422"/>
        <v/>
      </c>
      <c r="PU94" s="251" t="str">
        <f t="shared" si="423"/>
        <v/>
      </c>
      <c r="PV94" s="251" t="str">
        <f t="shared" si="424"/>
        <v/>
      </c>
      <c r="PW94" s="251" t="str">
        <f t="shared" si="425"/>
        <v/>
      </c>
      <c r="PX94" s="251" t="str">
        <f t="shared" si="426"/>
        <v/>
      </c>
      <c r="PY94" s="251" t="str">
        <f t="shared" si="427"/>
        <v/>
      </c>
      <c r="PZ94" s="251" t="str">
        <f t="shared" si="428"/>
        <v/>
      </c>
      <c r="QA94" s="251" t="str">
        <f t="shared" si="429"/>
        <v/>
      </c>
      <c r="QB94" s="251" t="str">
        <f t="shared" si="430"/>
        <v/>
      </c>
      <c r="QC94" s="251" t="str">
        <f t="shared" si="431"/>
        <v/>
      </c>
      <c r="QD94" s="251" t="str">
        <f t="shared" si="432"/>
        <v/>
      </c>
      <c r="QE94" s="251" t="str">
        <f t="shared" si="433"/>
        <v/>
      </c>
      <c r="QF94" s="63">
        <f t="shared" si="434"/>
        <v>0</v>
      </c>
      <c r="QG94" s="26" t="s">
        <v>2</v>
      </c>
      <c r="QH94" s="59"/>
      <c r="QI94" s="59"/>
      <c r="QJ94" s="59"/>
      <c r="QK94" s="59"/>
      <c r="QL94" s="59"/>
      <c r="QM94" s="59"/>
      <c r="QN94" s="59"/>
    </row>
    <row r="95" spans="1:456" ht="6" customHeight="1" x14ac:dyDescent="0.25">
      <c r="A95" s="68"/>
      <c r="B95" s="447">
        <f t="shared" si="278"/>
        <v>81</v>
      </c>
      <c r="C95" s="72" t="s">
        <v>10</v>
      </c>
      <c r="D95" s="339" t="s">
        <v>543</v>
      </c>
      <c r="E95" s="59"/>
      <c r="F95" s="229"/>
      <c r="G95" s="295" t="s">
        <v>132</v>
      </c>
      <c r="H95" s="295" t="s">
        <v>2</v>
      </c>
      <c r="I95" s="229"/>
      <c r="J95" s="295"/>
      <c r="K95" s="295"/>
      <c r="L95" s="229"/>
      <c r="M95" s="295"/>
      <c r="N95" s="295"/>
      <c r="O95" s="229"/>
      <c r="P95" s="295"/>
      <c r="Q95" s="295"/>
      <c r="R95" s="229"/>
      <c r="S95" s="230"/>
      <c r="T95" s="231"/>
      <c r="U95" s="229"/>
      <c r="V95" s="230"/>
      <c r="W95" s="231"/>
      <c r="X95" s="229"/>
      <c r="Y95" s="230"/>
      <c r="Z95" s="231"/>
      <c r="AA95" s="229"/>
      <c r="AB95" s="295"/>
      <c r="AC95" s="295"/>
      <c r="AD95" s="229"/>
      <c r="AE95" s="295"/>
      <c r="AF95" s="295"/>
      <c r="AG95" s="229"/>
      <c r="AH95" s="295"/>
      <c r="AI95" s="295"/>
      <c r="AJ95" s="229"/>
      <c r="AK95" s="295"/>
      <c r="AL95" s="295"/>
      <c r="AM95" s="229"/>
      <c r="AN95" s="295"/>
      <c r="AO95" s="295"/>
      <c r="AP95" s="243"/>
      <c r="AQ95" s="295"/>
      <c r="AR95" s="290"/>
      <c r="AS95" s="243"/>
      <c r="AT95" s="295"/>
      <c r="AU95" s="290"/>
      <c r="AV95" s="229"/>
      <c r="AW95" s="230"/>
      <c r="AX95" s="231"/>
      <c r="AY95" s="229"/>
      <c r="AZ95" s="230"/>
      <c r="BA95" s="231"/>
      <c r="BB95" s="229"/>
      <c r="BC95" s="230"/>
      <c r="BD95" s="231"/>
      <c r="BE95" s="229"/>
      <c r="BF95" s="295"/>
      <c r="BG95" s="295"/>
      <c r="BH95" s="229"/>
      <c r="BI95" s="295"/>
      <c r="BJ95" s="295"/>
      <c r="BK95" s="243"/>
      <c r="BL95" s="295"/>
      <c r="BM95" s="429"/>
      <c r="BN95" s="243"/>
      <c r="BO95" s="295"/>
      <c r="BP95" s="429"/>
      <c r="BQ95" s="229"/>
      <c r="BR95" s="295"/>
      <c r="BS95" s="295"/>
      <c r="BT95" s="243"/>
      <c r="BU95" s="295"/>
      <c r="BV95" s="290"/>
      <c r="BW95" s="243"/>
      <c r="BX95" s="295"/>
      <c r="BY95" s="290"/>
      <c r="BZ95" s="229"/>
      <c r="CA95" s="230"/>
      <c r="CB95" s="231"/>
      <c r="CC95" s="229"/>
      <c r="CD95" s="230"/>
      <c r="CE95" s="231"/>
      <c r="CF95" s="331"/>
      <c r="CG95" s="230"/>
      <c r="CH95" s="354"/>
      <c r="CI95" s="229"/>
      <c r="CJ95" s="230"/>
      <c r="CK95" s="354"/>
      <c r="CL95" s="243"/>
      <c r="CM95" s="230"/>
      <c r="CN95" s="354"/>
      <c r="CO95" s="243"/>
      <c r="CP95" s="295"/>
      <c r="CQ95" s="429"/>
      <c r="CR95" s="331"/>
      <c r="CS95" s="332"/>
      <c r="CT95" s="333"/>
      <c r="CU95" s="229"/>
      <c r="CV95" s="230"/>
      <c r="CW95" s="231"/>
      <c r="CX95" s="331"/>
      <c r="CY95" s="332"/>
      <c r="CZ95" s="333"/>
      <c r="DA95" s="331"/>
      <c r="DB95" s="332"/>
      <c r="DC95" s="333"/>
      <c r="DD95" s="331"/>
      <c r="DE95" s="332"/>
      <c r="DF95" s="333"/>
      <c r="DG95" s="331"/>
      <c r="DH95" s="332"/>
      <c r="DI95" s="333"/>
      <c r="DJ95" s="229"/>
      <c r="DK95" s="230" t="s">
        <v>596</v>
      </c>
      <c r="DL95" s="231" t="s">
        <v>2</v>
      </c>
      <c r="DM95" s="229"/>
      <c r="DN95" s="230"/>
      <c r="DO95" s="231"/>
      <c r="DP95" s="331"/>
      <c r="DQ95" s="332"/>
      <c r="DR95" s="333"/>
      <c r="DS95" s="331"/>
      <c r="DT95" s="332"/>
      <c r="DU95" s="333"/>
      <c r="DV95" s="331"/>
      <c r="DW95" s="332"/>
      <c r="DX95" s="333"/>
      <c r="DY95" s="331"/>
      <c r="DZ95" s="332"/>
      <c r="EA95" s="333"/>
      <c r="EB95" s="331"/>
      <c r="EC95" s="332"/>
      <c r="ED95" s="333"/>
      <c r="EE95" s="331"/>
      <c r="EF95" s="332"/>
      <c r="EG95" s="333"/>
      <c r="EH95" s="229"/>
      <c r="EI95" s="230"/>
      <c r="EJ95" s="231"/>
      <c r="EK95" s="229"/>
      <c r="EL95" s="230"/>
      <c r="EM95" s="231"/>
      <c r="EN95" s="244"/>
      <c r="EO95" s="269" t="str">
        <f t="shared" si="279"/>
        <v/>
      </c>
      <c r="EP95" s="444" t="s">
        <v>1247</v>
      </c>
      <c r="EQ95" s="360">
        <f t="shared" si="435"/>
        <v>68</v>
      </c>
      <c r="ER95" s="360" t="str">
        <f t="shared" si="436"/>
        <v/>
      </c>
      <c r="ES95" s="360">
        <f t="shared" si="437"/>
        <v>17</v>
      </c>
      <c r="ET95" s="360">
        <f t="shared" si="438"/>
        <v>17</v>
      </c>
      <c r="EU95" s="360">
        <f t="shared" si="439"/>
        <v>9</v>
      </c>
      <c r="EV95" s="360" t="str">
        <f t="shared" si="440"/>
        <v/>
      </c>
      <c r="EW95" s="360">
        <f t="shared" si="441"/>
        <v>24</v>
      </c>
      <c r="EX95" s="360">
        <f t="shared" si="442"/>
        <v>15</v>
      </c>
      <c r="EY95" s="360">
        <f t="shared" si="443"/>
        <v>12</v>
      </c>
      <c r="EZ95" s="360">
        <f t="shared" si="444"/>
        <v>21</v>
      </c>
      <c r="FA95" s="360">
        <f t="shared" si="445"/>
        <v>9</v>
      </c>
      <c r="FB95" s="360">
        <f t="shared" si="446"/>
        <v>18</v>
      </c>
      <c r="FC95" s="360" t="str">
        <f t="shared" si="447"/>
        <v/>
      </c>
      <c r="FD95" s="360" t="str">
        <f t="shared" si="448"/>
        <v/>
      </c>
      <c r="FE95" s="360" t="str">
        <f t="shared" si="449"/>
        <v/>
      </c>
      <c r="FF95" s="360" t="str">
        <f t="shared" si="450"/>
        <v/>
      </c>
      <c r="FG95" s="360" t="str">
        <f t="shared" si="451"/>
        <v/>
      </c>
      <c r="FH95" s="360" t="str">
        <f t="shared" si="452"/>
        <v/>
      </c>
      <c r="FI95" s="360" t="str">
        <f t="shared" si="453"/>
        <v/>
      </c>
      <c r="FJ95" s="360" t="str">
        <f t="shared" si="454"/>
        <v/>
      </c>
      <c r="FK95" s="360" t="str">
        <f t="shared" si="455"/>
        <v/>
      </c>
      <c r="FL95" s="360" t="str">
        <f t="shared" si="456"/>
        <v/>
      </c>
      <c r="FM95" s="360" t="str">
        <f t="shared" si="457"/>
        <v/>
      </c>
      <c r="FN95" s="360" t="str">
        <f t="shared" si="458"/>
        <v/>
      </c>
      <c r="FO95" s="360" t="str">
        <f t="shared" si="459"/>
        <v/>
      </c>
      <c r="FP95" s="360" t="str">
        <f t="shared" si="460"/>
        <v/>
      </c>
      <c r="FQ95" s="360" t="str">
        <f t="shared" si="461"/>
        <v/>
      </c>
      <c r="FR95" s="360" t="str">
        <f t="shared" si="462"/>
        <v/>
      </c>
      <c r="FS95" s="360" t="str">
        <f t="shared" si="463"/>
        <v/>
      </c>
      <c r="FT95" s="360" t="str">
        <f t="shared" si="280"/>
        <v/>
      </c>
      <c r="FU95" s="360" t="str">
        <f t="shared" si="464"/>
        <v/>
      </c>
      <c r="FV95" s="360" t="str">
        <f t="shared" si="465"/>
        <v/>
      </c>
      <c r="FW95" s="360" t="str">
        <f t="shared" si="466"/>
        <v/>
      </c>
      <c r="FX95" s="360" t="str">
        <f t="shared" si="467"/>
        <v/>
      </c>
      <c r="FY95" s="360" t="str">
        <f t="shared" si="468"/>
        <v/>
      </c>
      <c r="FZ95" s="360" t="str">
        <f t="shared" si="469"/>
        <v/>
      </c>
      <c r="GA95" s="360">
        <f t="shared" si="470"/>
        <v>85</v>
      </c>
      <c r="GB95" s="360" t="str">
        <f t="shared" si="471"/>
        <v/>
      </c>
      <c r="GC95" s="360" t="str">
        <f t="shared" si="472"/>
        <v/>
      </c>
      <c r="GD95" s="360" t="str">
        <f t="shared" si="473"/>
        <v/>
      </c>
      <c r="GE95" s="360" t="str">
        <f t="shared" si="474"/>
        <v/>
      </c>
      <c r="GF95" s="360" t="str">
        <f t="shared" si="475"/>
        <v/>
      </c>
      <c r="GG95" s="360" t="str">
        <f t="shared" si="476"/>
        <v/>
      </c>
      <c r="GH95" s="360" t="str">
        <f t="shared" si="477"/>
        <v/>
      </c>
      <c r="GI95" s="360" t="str">
        <f t="shared" si="478"/>
        <v/>
      </c>
      <c r="GJ95" s="360" t="str">
        <f t="shared" si="479"/>
        <v/>
      </c>
      <c r="GK95" s="444" t="s">
        <v>1247</v>
      </c>
      <c r="GL95" s="361" t="str">
        <f t="shared" si="281"/>
        <v>trpt</v>
      </c>
      <c r="GM95" s="361" t="str">
        <f t="shared" si="282"/>
        <v>-</v>
      </c>
      <c r="GN95" s="361" t="str">
        <f t="shared" si="283"/>
        <v>trpt</v>
      </c>
      <c r="GO95" s="361" t="str">
        <f t="shared" si="284"/>
        <v>trpt</v>
      </c>
      <c r="GP95" s="361" t="str">
        <f t="shared" si="285"/>
        <v>trpt</v>
      </c>
      <c r="GQ95" s="361" t="str">
        <f t="shared" si="286"/>
        <v>-</v>
      </c>
      <c r="GR95" s="361" t="str">
        <f t="shared" si="287"/>
        <v>trpt</v>
      </c>
      <c r="GS95" s="361" t="str">
        <f t="shared" si="288"/>
        <v>trpt</v>
      </c>
      <c r="GT95" s="361" t="str">
        <f t="shared" si="289"/>
        <v>trpt</v>
      </c>
      <c r="GU95" s="361" t="str">
        <f t="shared" si="290"/>
        <v>trpt</v>
      </c>
      <c r="GV95" s="361" t="str">
        <f t="shared" si="291"/>
        <v>trpt</v>
      </c>
      <c r="GW95" s="361" t="str">
        <f t="shared" si="292"/>
        <v>trpt</v>
      </c>
      <c r="GX95" s="361" t="str">
        <f t="shared" si="293"/>
        <v>-</v>
      </c>
      <c r="GY95" s="361" t="str">
        <f t="shared" si="294"/>
        <v>-</v>
      </c>
      <c r="GZ95" s="361" t="str">
        <f t="shared" si="295"/>
        <v>-</v>
      </c>
      <c r="HA95" s="361" t="str">
        <f t="shared" si="296"/>
        <v>-</v>
      </c>
      <c r="HB95" s="361" t="str">
        <f t="shared" si="297"/>
        <v>-</v>
      </c>
      <c r="HC95" s="361" t="str">
        <f t="shared" si="298"/>
        <v>-</v>
      </c>
      <c r="HD95" s="361" t="str">
        <f t="shared" si="299"/>
        <v>-</v>
      </c>
      <c r="HE95" s="361" t="str">
        <f t="shared" si="300"/>
        <v>-</v>
      </c>
      <c r="HF95" s="361" t="str">
        <f t="shared" si="301"/>
        <v>-</v>
      </c>
      <c r="HG95" s="361" t="str">
        <f t="shared" si="302"/>
        <v>-</v>
      </c>
      <c r="HH95" s="361" t="str">
        <f t="shared" si="303"/>
        <v>-</v>
      </c>
      <c r="HI95" s="361" t="str">
        <f t="shared" si="304"/>
        <v>-</v>
      </c>
      <c r="HJ95" s="361" t="str">
        <f t="shared" si="305"/>
        <v>-</v>
      </c>
      <c r="HK95" s="361" t="str">
        <f t="shared" si="306"/>
        <v>-</v>
      </c>
      <c r="HL95" s="361" t="str">
        <f t="shared" si="307"/>
        <v>-</v>
      </c>
      <c r="HM95" s="361" t="str">
        <f t="shared" si="308"/>
        <v>-</v>
      </c>
      <c r="HN95" s="361" t="str">
        <f t="shared" si="309"/>
        <v>-</v>
      </c>
      <c r="HO95" s="361" t="str">
        <f t="shared" si="310"/>
        <v>-</v>
      </c>
      <c r="HP95" s="361" t="str">
        <f t="shared" si="311"/>
        <v>-</v>
      </c>
      <c r="HQ95" s="361" t="str">
        <f t="shared" si="312"/>
        <v>-</v>
      </c>
      <c r="HR95" s="361" t="str">
        <f t="shared" si="313"/>
        <v>-</v>
      </c>
      <c r="HS95" s="361" t="str">
        <f t="shared" si="314"/>
        <v>-</v>
      </c>
      <c r="HT95" s="361" t="str">
        <f t="shared" si="315"/>
        <v>-</v>
      </c>
      <c r="HU95" s="361" t="str">
        <f t="shared" si="316"/>
        <v>-</v>
      </c>
      <c r="HV95" s="361" t="str">
        <f t="shared" si="317"/>
        <v>trpt</v>
      </c>
      <c r="HW95" s="361" t="str">
        <f t="shared" si="318"/>
        <v>-</v>
      </c>
      <c r="HX95" s="361" t="str">
        <f t="shared" si="319"/>
        <v>-</v>
      </c>
      <c r="HY95" s="361" t="str">
        <f t="shared" si="320"/>
        <v>-</v>
      </c>
      <c r="HZ95" s="361" t="str">
        <f t="shared" si="321"/>
        <v>-</v>
      </c>
      <c r="IA95" s="361" t="str">
        <f t="shared" si="322"/>
        <v>-</v>
      </c>
      <c r="IB95" s="361" t="str">
        <f t="shared" si="323"/>
        <v>-</v>
      </c>
      <c r="IC95" s="361" t="str">
        <f t="shared" si="324"/>
        <v>-</v>
      </c>
      <c r="ID95" s="361" t="str">
        <f t="shared" si="325"/>
        <v>-</v>
      </c>
      <c r="IE95" s="361" t="str">
        <f t="shared" si="326"/>
        <v>-</v>
      </c>
      <c r="IF95" s="444" t="s">
        <v>1247</v>
      </c>
      <c r="IG95" s="56" t="str">
        <f t="shared" si="480"/>
        <v>-</v>
      </c>
      <c r="IH95" s="56" t="str">
        <f t="shared" si="481"/>
        <v>-</v>
      </c>
      <c r="II95" s="56">
        <f t="shared" si="482"/>
        <v>0.3</v>
      </c>
      <c r="IJ95" s="56">
        <f t="shared" si="483"/>
        <v>0.1</v>
      </c>
      <c r="IK95" s="56">
        <f t="shared" si="327"/>
        <v>1</v>
      </c>
      <c r="IL95" s="56" t="str">
        <f t="shared" si="328"/>
        <v>-</v>
      </c>
      <c r="IM95" s="56">
        <f t="shared" si="329"/>
        <v>0.1</v>
      </c>
      <c r="IN95" s="56">
        <f t="shared" si="330"/>
        <v>1</v>
      </c>
      <c r="IO95" s="56">
        <f t="shared" si="331"/>
        <v>0.3</v>
      </c>
      <c r="IP95" s="56">
        <f t="shared" si="332"/>
        <v>0.01</v>
      </c>
      <c r="IQ95" s="56">
        <f t="shared" si="333"/>
        <v>0.2</v>
      </c>
      <c r="IR95" s="56">
        <f t="shared" si="334"/>
        <v>0.2</v>
      </c>
      <c r="IS95" s="56" t="str">
        <f t="shared" si="335"/>
        <v>-</v>
      </c>
      <c r="IT95" s="56" t="str">
        <f t="shared" si="336"/>
        <v>-</v>
      </c>
      <c r="IU95" s="56" t="str">
        <f t="shared" si="337"/>
        <v>-</v>
      </c>
      <c r="IV95" s="56" t="str">
        <f t="shared" si="338"/>
        <v>-</v>
      </c>
      <c r="IW95" s="56" t="str">
        <f t="shared" si="339"/>
        <v>-</v>
      </c>
      <c r="IX95" s="56" t="str">
        <f t="shared" si="340"/>
        <v>-</v>
      </c>
      <c r="IY95" s="56" t="str">
        <f t="shared" si="341"/>
        <v>-</v>
      </c>
      <c r="IZ95" s="56" t="str">
        <f t="shared" si="342"/>
        <v>-</v>
      </c>
      <c r="JA95" s="56" t="str">
        <f t="shared" si="343"/>
        <v>-</v>
      </c>
      <c r="JB95" s="56" t="str">
        <f t="shared" si="344"/>
        <v>-</v>
      </c>
      <c r="JC95" s="56" t="str">
        <f t="shared" si="345"/>
        <v>-</v>
      </c>
      <c r="JD95" s="56" t="str">
        <f t="shared" si="346"/>
        <v>-</v>
      </c>
      <c r="JE95" s="56" t="str">
        <f t="shared" si="347"/>
        <v>-</v>
      </c>
      <c r="JF95" s="56" t="str">
        <f t="shared" si="348"/>
        <v>-</v>
      </c>
      <c r="JG95" s="56" t="str">
        <f t="shared" si="349"/>
        <v>-</v>
      </c>
      <c r="JH95" s="56" t="str">
        <f t="shared" si="350"/>
        <v>-</v>
      </c>
      <c r="JI95" s="56" t="str">
        <f t="shared" si="351"/>
        <v>-</v>
      </c>
      <c r="JJ95" s="56" t="str">
        <f t="shared" si="352"/>
        <v>-</v>
      </c>
      <c r="JK95" s="56" t="str">
        <f t="shared" si="353"/>
        <v>-</v>
      </c>
      <c r="JL95" s="56" t="str">
        <f t="shared" si="354"/>
        <v>-</v>
      </c>
      <c r="JM95" s="56" t="str">
        <f t="shared" si="355"/>
        <v>-</v>
      </c>
      <c r="JN95" s="56" t="str">
        <f t="shared" si="356"/>
        <v>-</v>
      </c>
      <c r="JO95" s="56" t="str">
        <f t="shared" si="357"/>
        <v>-</v>
      </c>
      <c r="JP95" s="56" t="str">
        <f t="shared" si="358"/>
        <v>-</v>
      </c>
      <c r="JQ95" s="56">
        <f t="shared" si="359"/>
        <v>0.1</v>
      </c>
      <c r="JR95" s="56" t="str">
        <f t="shared" si="360"/>
        <v>-</v>
      </c>
      <c r="JS95" s="56" t="str">
        <f t="shared" si="361"/>
        <v>-</v>
      </c>
      <c r="JT95" s="56" t="str">
        <f t="shared" si="362"/>
        <v>-</v>
      </c>
      <c r="JU95" s="56" t="str">
        <f t="shared" si="363"/>
        <v>-</v>
      </c>
      <c r="JV95" s="56" t="str">
        <f t="shared" si="364"/>
        <v>-</v>
      </c>
      <c r="JW95" s="56" t="str">
        <f t="shared" si="365"/>
        <v>-</v>
      </c>
      <c r="JX95" s="56" t="str">
        <f t="shared" si="366"/>
        <v>-</v>
      </c>
      <c r="JY95" s="56" t="str">
        <f t="shared" si="367"/>
        <v>-</v>
      </c>
      <c r="JZ95" s="56" t="str">
        <f t="shared" si="368"/>
        <v>-</v>
      </c>
      <c r="KA95" s="444" t="s">
        <v>1247</v>
      </c>
      <c r="KB95" s="360">
        <f>IF(ISNUMBER(INDEX($EQ$15:$GK$521,$B95,EO$11)),MAX(KB$14:KB94)+1,0)</f>
        <v>0</v>
      </c>
      <c r="KC95" s="360" t="str">
        <f t="shared" si="484"/>
        <v/>
      </c>
      <c r="KD95" s="373" t="s">
        <v>2</v>
      </c>
      <c r="KE95" s="391" t="str">
        <f t="shared" si="369"/>
        <v/>
      </c>
      <c r="KF95" s="302" t="str">
        <f t="shared" si="370"/>
        <v/>
      </c>
      <c r="KG95" s="69"/>
      <c r="KH95" s="391" t="str">
        <f t="shared" si="371"/>
        <v/>
      </c>
      <c r="KI95" s="302" t="str">
        <f t="shared" si="372"/>
        <v/>
      </c>
      <c r="KJ95" s="69"/>
      <c r="KK95" s="391" t="str">
        <f t="shared" si="373"/>
        <v/>
      </c>
      <c r="KL95" s="302" t="str">
        <f t="shared" si="374"/>
        <v/>
      </c>
      <c r="KM95" s="69"/>
      <c r="KN95" s="391" t="str">
        <f t="shared" si="375"/>
        <v/>
      </c>
      <c r="KO95" s="302" t="str">
        <f t="shared" si="376"/>
        <v/>
      </c>
      <c r="KP95" s="69"/>
      <c r="KQ95" s="391" t="str">
        <f t="shared" si="377"/>
        <v/>
      </c>
      <c r="KR95" s="302" t="str">
        <f t="shared" si="378"/>
        <v/>
      </c>
      <c r="KS95" s="69"/>
      <c r="KT95" s="391" t="str">
        <f t="shared" si="379"/>
        <v/>
      </c>
      <c r="KU95" s="302" t="str">
        <f t="shared" si="380"/>
        <v/>
      </c>
      <c r="KV95" s="69"/>
      <c r="KW95" s="391" t="str">
        <f t="shared" si="381"/>
        <v/>
      </c>
      <c r="KX95" s="302" t="str">
        <f t="shared" si="382"/>
        <v/>
      </c>
      <c r="KY95" s="69"/>
      <c r="KZ95" s="283" t="str">
        <f t="shared" si="383"/>
        <v/>
      </c>
      <c r="LA95" s="26"/>
      <c r="LB95" s="242"/>
      <c r="LC95" s="306"/>
      <c r="LD95" s="242"/>
      <c r="LE95" s="242"/>
      <c r="LF95" s="242"/>
      <c r="LG95" s="242"/>
      <c r="LH95" s="242"/>
      <c r="LI95" s="242"/>
      <c r="LJ95" s="242"/>
      <c r="LK95" s="242"/>
      <c r="LL95" s="242"/>
      <c r="LM95" s="242"/>
      <c r="LN95" s="63"/>
      <c r="LO95" s="251">
        <f t="shared" si="384"/>
        <v>0</v>
      </c>
      <c r="LP95" s="251">
        <f t="shared" si="385"/>
        <v>0</v>
      </c>
      <c r="LQ95" s="251">
        <f t="shared" si="386"/>
        <v>0</v>
      </c>
      <c r="LR95" s="251">
        <f t="shared" si="387"/>
        <v>0</v>
      </c>
      <c r="LS95" s="251">
        <f t="shared" si="388"/>
        <v>0</v>
      </c>
      <c r="LT95" s="251">
        <f t="shared" si="389"/>
        <v>0</v>
      </c>
      <c r="LU95" s="251">
        <f t="shared" si="390"/>
        <v>0</v>
      </c>
      <c r="LV95" s="251">
        <f t="shared" si="391"/>
        <v>0</v>
      </c>
      <c r="LW95" s="251">
        <f t="shared" si="392"/>
        <v>0</v>
      </c>
      <c r="LX95" s="251">
        <f t="shared" si="393"/>
        <v>0</v>
      </c>
      <c r="LY95" s="251">
        <f t="shared" si="394"/>
        <v>0</v>
      </c>
      <c r="LZ95" s="251">
        <f t="shared" si="395"/>
        <v>0</v>
      </c>
      <c r="MA95" s="63">
        <f t="shared" si="396"/>
        <v>3</v>
      </c>
      <c r="MB95" s="63">
        <f t="shared" si="397"/>
        <v>0</v>
      </c>
      <c r="MC95" s="63">
        <f t="shared" si="486"/>
        <v>81</v>
      </c>
      <c r="MD95" s="63">
        <f t="shared" si="485"/>
        <v>8</v>
      </c>
      <c r="ME95" s="63">
        <f t="shared" si="398"/>
        <v>0</v>
      </c>
      <c r="MF95" s="315">
        <f t="shared" si="399"/>
        <v>291</v>
      </c>
      <c r="MG95" s="315">
        <f>IF(ISNUMBER(MATCH(EO95,$ME$15:$ME$520,0)),0,MAX(MG$14:MG94)+1)</f>
        <v>0</v>
      </c>
      <c r="MH95" s="315" t="str">
        <f t="shared" si="400"/>
        <v/>
      </c>
      <c r="MI95" s="368" t="str">
        <f t="shared" si="401"/>
        <v/>
      </c>
      <c r="MJ95" s="67"/>
      <c r="MK95" s="243" t="str">
        <f t="shared" si="402"/>
        <v/>
      </c>
      <c r="ML95" s="457" t="s">
        <v>635</v>
      </c>
      <c r="MM95" s="316"/>
      <c r="MN95" s="416"/>
      <c r="MO95" s="238"/>
      <c r="MP95" s="411"/>
      <c r="MQ95" s="26" t="str">
        <f>IF(IF(ISNUMBER(SEARCH("flopy",MS95))=TRUE,1,0)=1,MAX(MQ$15:MQ94)+1,"")</f>
        <v/>
      </c>
      <c r="MR95" s="238"/>
      <c r="MS95" s="420" t="s">
        <v>1023</v>
      </c>
      <c r="MT95" s="421"/>
      <c r="MU95" s="26" t="str">
        <f>IF(IF(ISNUMBER(SEARCH("flopy",MW95))=TRUE,1,0)=1,MAX(MU$15:MU94)+1,"")</f>
        <v/>
      </c>
      <c r="MV95" s="238"/>
      <c r="MW95" s="59"/>
      <c r="MX95" s="59"/>
      <c r="MY95" s="59"/>
      <c r="MZ95" s="59"/>
      <c r="NA95" s="59"/>
      <c r="NB95" s="26" t="s">
        <v>2</v>
      </c>
      <c r="NC95" s="59"/>
      <c r="ND95" s="59"/>
      <c r="NE95" s="59"/>
      <c r="NF95" s="59"/>
      <c r="NG95" s="59"/>
      <c r="NH95" s="59"/>
      <c r="NI95" s="59"/>
      <c r="NJ95" s="59"/>
      <c r="NK95" s="26" t="s">
        <v>2</v>
      </c>
      <c r="NL95" s="453" t="s">
        <v>506</v>
      </c>
      <c r="NM95" s="307" t="s">
        <v>2</v>
      </c>
      <c r="NN95" s="59"/>
      <c r="NO95" s="18"/>
      <c r="NP95" s="18"/>
      <c r="NQ95" s="18"/>
      <c r="NR95" s="18"/>
      <c r="NS95" s="18"/>
      <c r="NT95" s="18"/>
      <c r="NU95" s="18"/>
      <c r="NV95" s="18"/>
      <c r="NW95" s="18"/>
      <c r="NX95" s="18"/>
      <c r="NY95" s="18"/>
      <c r="NZ95" s="18"/>
      <c r="OA95" s="18"/>
      <c r="OB95" s="18"/>
      <c r="OC95" s="18"/>
      <c r="OD95" s="81"/>
      <c r="OE95" s="163"/>
      <c r="OF95" s="90"/>
      <c r="OG95" s="90"/>
      <c r="OH95" s="90"/>
      <c r="OI95" s="90"/>
      <c r="OJ95" s="171"/>
      <c r="OK95" s="163"/>
      <c r="OL95" s="117"/>
      <c r="OM95" s="163"/>
      <c r="ON95" s="117"/>
      <c r="OO95" s="90"/>
      <c r="OP95" s="90"/>
      <c r="OQ95" s="117"/>
      <c r="OR95" s="90"/>
      <c r="OS95" s="90"/>
      <c r="OT95" s="90"/>
      <c r="OU95" s="143" t="str">
        <f t="shared" si="272"/>
        <v/>
      </c>
      <c r="OV95" s="143" t="str">
        <f t="shared" si="275"/>
        <v/>
      </c>
      <c r="OW95" s="143" t="str">
        <f t="shared" si="276"/>
        <v/>
      </c>
      <c r="OX95" s="143" t="str">
        <f t="shared" si="277"/>
        <v/>
      </c>
      <c r="OY95" s="81"/>
      <c r="OZ95" s="59"/>
      <c r="PA95" s="251" t="str">
        <f t="shared" si="403"/>
        <v/>
      </c>
      <c r="PB95" s="251" t="str">
        <f t="shared" si="404"/>
        <v/>
      </c>
      <c r="PC95" s="251" t="str">
        <f t="shared" si="405"/>
        <v/>
      </c>
      <c r="PD95" s="251" t="str">
        <f t="shared" si="406"/>
        <v/>
      </c>
      <c r="PE95" s="251" t="str">
        <f t="shared" si="407"/>
        <v/>
      </c>
      <c r="PF95" s="251" t="str">
        <f t="shared" si="408"/>
        <v/>
      </c>
      <c r="PG95" s="251" t="str">
        <f t="shared" si="409"/>
        <v/>
      </c>
      <c r="PH95" s="251" t="str">
        <f t="shared" si="410"/>
        <v/>
      </c>
      <c r="PI95" s="251" t="str">
        <f t="shared" si="411"/>
        <v/>
      </c>
      <c r="PJ95" s="251" t="str">
        <f t="shared" si="412"/>
        <v/>
      </c>
      <c r="PK95" s="251" t="str">
        <f t="shared" si="413"/>
        <v/>
      </c>
      <c r="PL95" s="251" t="str">
        <f t="shared" si="414"/>
        <v/>
      </c>
      <c r="PM95" s="251" t="str">
        <f t="shared" si="415"/>
        <v/>
      </c>
      <c r="PN95" s="251" t="str">
        <f t="shared" si="416"/>
        <v/>
      </c>
      <c r="PO95" s="251" t="str">
        <f t="shared" si="417"/>
        <v/>
      </c>
      <c r="PP95" s="251" t="str">
        <f t="shared" si="418"/>
        <v/>
      </c>
      <c r="PQ95" s="251" t="str">
        <f t="shared" si="419"/>
        <v/>
      </c>
      <c r="PR95" s="251" t="str">
        <f t="shared" si="420"/>
        <v/>
      </c>
      <c r="PS95" s="251" t="str">
        <f t="shared" si="421"/>
        <v/>
      </c>
      <c r="PT95" s="251" t="str">
        <f t="shared" si="422"/>
        <v/>
      </c>
      <c r="PU95" s="251" t="str">
        <f t="shared" si="423"/>
        <v/>
      </c>
      <c r="PV95" s="251" t="str">
        <f t="shared" si="424"/>
        <v/>
      </c>
      <c r="PW95" s="251" t="str">
        <f t="shared" si="425"/>
        <v/>
      </c>
      <c r="PX95" s="251" t="str">
        <f t="shared" si="426"/>
        <v/>
      </c>
      <c r="PY95" s="251" t="str">
        <f t="shared" si="427"/>
        <v/>
      </c>
      <c r="PZ95" s="251" t="str">
        <f t="shared" si="428"/>
        <v/>
      </c>
      <c r="QA95" s="251" t="str">
        <f t="shared" si="429"/>
        <v/>
      </c>
      <c r="QB95" s="251" t="str">
        <f t="shared" si="430"/>
        <v/>
      </c>
      <c r="QC95" s="251" t="str">
        <f t="shared" si="431"/>
        <v/>
      </c>
      <c r="QD95" s="251" t="str">
        <f t="shared" si="432"/>
        <v/>
      </c>
      <c r="QE95" s="251" t="str">
        <f t="shared" si="433"/>
        <v/>
      </c>
      <c r="QF95" s="63">
        <f t="shared" si="434"/>
        <v>0</v>
      </c>
      <c r="QG95" s="26" t="s">
        <v>2</v>
      </c>
      <c r="QH95" s="59"/>
      <c r="QI95" s="59"/>
      <c r="QJ95" s="59"/>
      <c r="QK95" s="59"/>
      <c r="QL95" s="59"/>
      <c r="QM95" s="59"/>
      <c r="QN95" s="59"/>
    </row>
    <row r="96" spans="1:456" ht="6" customHeight="1" x14ac:dyDescent="0.25">
      <c r="A96" s="68"/>
      <c r="B96" s="447">
        <f t="shared" si="278"/>
        <v>82</v>
      </c>
      <c r="C96" s="72" t="s">
        <v>37</v>
      </c>
      <c r="D96" s="339" t="s">
        <v>815</v>
      </c>
      <c r="E96" s="59"/>
      <c r="F96" s="229"/>
      <c r="G96" s="295" t="s">
        <v>137</v>
      </c>
      <c r="H96" s="295" t="s">
        <v>2</v>
      </c>
      <c r="I96" s="229"/>
      <c r="J96" s="295"/>
      <c r="K96" s="295"/>
      <c r="L96" s="229"/>
      <c r="M96" s="295"/>
      <c r="N96" s="295"/>
      <c r="O96" s="229"/>
      <c r="P96" s="295"/>
      <c r="Q96" s="295"/>
      <c r="R96" s="229"/>
      <c r="S96" s="230"/>
      <c r="T96" s="231"/>
      <c r="U96" s="229"/>
      <c r="V96" s="230"/>
      <c r="W96" s="231"/>
      <c r="X96" s="229"/>
      <c r="Y96" s="230"/>
      <c r="Z96" s="231"/>
      <c r="AA96" s="229"/>
      <c r="AB96" s="295"/>
      <c r="AC96" s="295"/>
      <c r="AD96" s="229"/>
      <c r="AE96" s="295"/>
      <c r="AF96" s="295"/>
      <c r="AG96" s="229"/>
      <c r="AH96" s="295"/>
      <c r="AI96" s="295"/>
      <c r="AJ96" s="229"/>
      <c r="AK96" s="295"/>
      <c r="AL96" s="295"/>
      <c r="AM96" s="229"/>
      <c r="AN96" s="295"/>
      <c r="AO96" s="295"/>
      <c r="AP96" s="243"/>
      <c r="AQ96" s="295"/>
      <c r="AR96" s="290"/>
      <c r="AS96" s="243"/>
      <c r="AT96" s="295"/>
      <c r="AU96" s="290"/>
      <c r="AV96" s="229"/>
      <c r="AW96" s="230"/>
      <c r="AX96" s="231"/>
      <c r="AY96" s="229"/>
      <c r="AZ96" s="230"/>
      <c r="BA96" s="231"/>
      <c r="BB96" s="229"/>
      <c r="BC96" s="230"/>
      <c r="BD96" s="231"/>
      <c r="BE96" s="229"/>
      <c r="BF96" s="295"/>
      <c r="BG96" s="295"/>
      <c r="BH96" s="229"/>
      <c r="BI96" s="295"/>
      <c r="BJ96" s="295"/>
      <c r="BK96" s="243"/>
      <c r="BL96" s="295"/>
      <c r="BM96" s="429"/>
      <c r="BN96" s="243"/>
      <c r="BO96" s="295"/>
      <c r="BP96" s="429"/>
      <c r="BQ96" s="229"/>
      <c r="BR96" s="295"/>
      <c r="BS96" s="295"/>
      <c r="BT96" s="243"/>
      <c r="BU96" s="295"/>
      <c r="BV96" s="290"/>
      <c r="BW96" s="243"/>
      <c r="BX96" s="295"/>
      <c r="BY96" s="290"/>
      <c r="BZ96" s="229"/>
      <c r="CA96" s="230"/>
      <c r="CB96" s="231"/>
      <c r="CC96" s="229"/>
      <c r="CD96" s="230"/>
      <c r="CE96" s="231"/>
      <c r="CF96" s="331"/>
      <c r="CG96" s="230"/>
      <c r="CH96" s="354"/>
      <c r="CI96" s="229"/>
      <c r="CJ96" s="230"/>
      <c r="CK96" s="354"/>
      <c r="CL96" s="243"/>
      <c r="CM96" s="230"/>
      <c r="CN96" s="354"/>
      <c r="CO96" s="243"/>
      <c r="CP96" s="295"/>
      <c r="CQ96" s="429"/>
      <c r="CR96" s="331"/>
      <c r="CS96" s="332"/>
      <c r="CT96" s="333"/>
      <c r="CU96" s="229"/>
      <c r="CV96" s="230"/>
      <c r="CW96" s="231"/>
      <c r="CX96" s="331"/>
      <c r="CY96" s="332"/>
      <c r="CZ96" s="333"/>
      <c r="DA96" s="331"/>
      <c r="DB96" s="332"/>
      <c r="DC96" s="333"/>
      <c r="DD96" s="331"/>
      <c r="DE96" s="332"/>
      <c r="DF96" s="333"/>
      <c r="DG96" s="331"/>
      <c r="DH96" s="332"/>
      <c r="DI96" s="333"/>
      <c r="DJ96" s="229"/>
      <c r="DK96" s="230" t="s">
        <v>103</v>
      </c>
      <c r="DL96" s="231">
        <v>0</v>
      </c>
      <c r="DM96" s="229"/>
      <c r="DN96" s="230"/>
      <c r="DO96" s="231"/>
      <c r="DP96" s="331"/>
      <c r="DQ96" s="332"/>
      <c r="DR96" s="333"/>
      <c r="DS96" s="331"/>
      <c r="DT96" s="332"/>
      <c r="DU96" s="333"/>
      <c r="DV96" s="331"/>
      <c r="DW96" s="332"/>
      <c r="DX96" s="333"/>
      <c r="DY96" s="331"/>
      <c r="DZ96" s="332"/>
      <c r="EA96" s="333"/>
      <c r="EB96" s="331"/>
      <c r="EC96" s="332"/>
      <c r="ED96" s="333"/>
      <c r="EE96" s="331"/>
      <c r="EF96" s="332"/>
      <c r="EG96" s="333"/>
      <c r="EH96" s="229"/>
      <c r="EI96" s="230"/>
      <c r="EJ96" s="231"/>
      <c r="EK96" s="229"/>
      <c r="EL96" s="230"/>
      <c r="EM96" s="231"/>
      <c r="EN96" s="244"/>
      <c r="EO96" s="269" t="str">
        <f t="shared" si="279"/>
        <v/>
      </c>
      <c r="EP96" s="444" t="s">
        <v>1247</v>
      </c>
      <c r="EQ96" s="360">
        <f t="shared" si="435"/>
        <v>36</v>
      </c>
      <c r="ER96" s="360" t="str">
        <f t="shared" si="436"/>
        <v/>
      </c>
      <c r="ES96" s="360">
        <f t="shared" si="437"/>
        <v>31</v>
      </c>
      <c r="ET96" s="360">
        <f t="shared" si="438"/>
        <v>34</v>
      </c>
      <c r="EU96" s="360" t="str">
        <f t="shared" si="439"/>
        <v/>
      </c>
      <c r="EV96" s="360" t="str">
        <f t="shared" si="440"/>
        <v/>
      </c>
      <c r="EW96" s="360" t="str">
        <f t="shared" si="441"/>
        <v/>
      </c>
      <c r="EX96" s="360" t="str">
        <f t="shared" si="442"/>
        <v/>
      </c>
      <c r="EY96" s="360" t="str">
        <f t="shared" si="443"/>
        <v/>
      </c>
      <c r="EZ96" s="360" t="str">
        <f t="shared" si="444"/>
        <v/>
      </c>
      <c r="FA96" s="360" t="str">
        <f t="shared" si="445"/>
        <v/>
      </c>
      <c r="FB96" s="360">
        <f t="shared" si="446"/>
        <v>50</v>
      </c>
      <c r="FC96" s="360" t="str">
        <f t="shared" si="447"/>
        <v/>
      </c>
      <c r="FD96" s="360" t="str">
        <f t="shared" si="448"/>
        <v/>
      </c>
      <c r="FE96" s="360" t="str">
        <f t="shared" si="449"/>
        <v/>
      </c>
      <c r="FF96" s="360" t="str">
        <f t="shared" si="450"/>
        <v/>
      </c>
      <c r="FG96" s="360" t="str">
        <f t="shared" si="451"/>
        <v/>
      </c>
      <c r="FH96" s="360" t="str">
        <f t="shared" si="452"/>
        <v/>
      </c>
      <c r="FI96" s="360" t="str">
        <f t="shared" si="453"/>
        <v/>
      </c>
      <c r="FJ96" s="360">
        <f t="shared" si="454"/>
        <v>24</v>
      </c>
      <c r="FK96" s="360">
        <f t="shared" si="455"/>
        <v>24</v>
      </c>
      <c r="FL96" s="360" t="str">
        <f t="shared" si="456"/>
        <v/>
      </c>
      <c r="FM96" s="360" t="str">
        <f t="shared" si="457"/>
        <v/>
      </c>
      <c r="FN96" s="360" t="str">
        <f t="shared" si="458"/>
        <v/>
      </c>
      <c r="FO96" s="360">
        <f t="shared" si="459"/>
        <v>16</v>
      </c>
      <c r="FP96" s="360">
        <f t="shared" si="460"/>
        <v>16</v>
      </c>
      <c r="FQ96" s="360" t="str">
        <f t="shared" si="461"/>
        <v/>
      </c>
      <c r="FR96" s="360" t="str">
        <f t="shared" si="462"/>
        <v/>
      </c>
      <c r="FS96" s="360">
        <f t="shared" si="463"/>
        <v>20</v>
      </c>
      <c r="FT96" s="360">
        <f t="shared" si="280"/>
        <v>21</v>
      </c>
      <c r="FU96" s="360" t="str">
        <f t="shared" si="464"/>
        <v/>
      </c>
      <c r="FV96" s="360" t="str">
        <f t="shared" si="465"/>
        <v/>
      </c>
      <c r="FW96" s="360" t="str">
        <f t="shared" si="466"/>
        <v/>
      </c>
      <c r="FX96" s="360" t="str">
        <f t="shared" si="467"/>
        <v/>
      </c>
      <c r="FY96" s="360" t="str">
        <f t="shared" si="468"/>
        <v/>
      </c>
      <c r="FZ96" s="360" t="str">
        <f t="shared" si="469"/>
        <v/>
      </c>
      <c r="GA96" s="360" t="str">
        <f t="shared" si="470"/>
        <v/>
      </c>
      <c r="GB96" s="360" t="str">
        <f t="shared" si="471"/>
        <v/>
      </c>
      <c r="GC96" s="360" t="str">
        <f t="shared" si="472"/>
        <v/>
      </c>
      <c r="GD96" s="360" t="str">
        <f t="shared" si="473"/>
        <v/>
      </c>
      <c r="GE96" s="360" t="str">
        <f t="shared" si="474"/>
        <v/>
      </c>
      <c r="GF96" s="360" t="str">
        <f t="shared" si="475"/>
        <v/>
      </c>
      <c r="GG96" s="360" t="str">
        <f t="shared" si="476"/>
        <v/>
      </c>
      <c r="GH96" s="360" t="str">
        <f t="shared" si="477"/>
        <v/>
      </c>
      <c r="GI96" s="360" t="str">
        <f t="shared" si="478"/>
        <v/>
      </c>
      <c r="GJ96" s="360" t="str">
        <f t="shared" si="479"/>
        <v/>
      </c>
      <c r="GK96" s="444" t="s">
        <v>1247</v>
      </c>
      <c r="GL96" s="361" t="str">
        <f t="shared" si="281"/>
        <v>h1</v>
      </c>
      <c r="GM96" s="361" t="str">
        <f t="shared" si="282"/>
        <v>-</v>
      </c>
      <c r="GN96" s="361" t="str">
        <f t="shared" si="283"/>
        <v>h1</v>
      </c>
      <c r="GO96" s="361" t="str">
        <f t="shared" si="284"/>
        <v>h1</v>
      </c>
      <c r="GP96" s="361" t="str">
        <f t="shared" si="285"/>
        <v>-</v>
      </c>
      <c r="GQ96" s="361" t="str">
        <f t="shared" si="286"/>
        <v>-</v>
      </c>
      <c r="GR96" s="361" t="str">
        <f t="shared" si="287"/>
        <v>-</v>
      </c>
      <c r="GS96" s="361" t="str">
        <f t="shared" si="288"/>
        <v>-</v>
      </c>
      <c r="GT96" s="361" t="str">
        <f t="shared" si="289"/>
        <v>-</v>
      </c>
      <c r="GU96" s="361" t="str">
        <f t="shared" si="290"/>
        <v>-</v>
      </c>
      <c r="GV96" s="361" t="str">
        <f t="shared" si="291"/>
        <v>-</v>
      </c>
      <c r="GW96" s="361" t="str">
        <f t="shared" si="292"/>
        <v>h1</v>
      </c>
      <c r="GX96" s="361" t="str">
        <f t="shared" si="293"/>
        <v>-</v>
      </c>
      <c r="GY96" s="361" t="str">
        <f t="shared" si="294"/>
        <v>-</v>
      </c>
      <c r="GZ96" s="361" t="str">
        <f t="shared" si="295"/>
        <v>-</v>
      </c>
      <c r="HA96" s="361" t="str">
        <f t="shared" si="296"/>
        <v>-</v>
      </c>
      <c r="HB96" s="361" t="str">
        <f t="shared" si="297"/>
        <v>-</v>
      </c>
      <c r="HC96" s="361" t="str">
        <f t="shared" si="298"/>
        <v>-</v>
      </c>
      <c r="HD96" s="361" t="str">
        <f t="shared" si="299"/>
        <v>-</v>
      </c>
      <c r="HE96" s="361" t="str">
        <f t="shared" si="300"/>
        <v>H1</v>
      </c>
      <c r="HF96" s="361" t="str">
        <f t="shared" si="301"/>
        <v>H1</v>
      </c>
      <c r="HG96" s="361" t="str">
        <f t="shared" si="302"/>
        <v>-</v>
      </c>
      <c r="HH96" s="361" t="str">
        <f t="shared" si="303"/>
        <v>-</v>
      </c>
      <c r="HI96" s="361" t="str">
        <f t="shared" si="304"/>
        <v>-</v>
      </c>
      <c r="HJ96" s="361" t="str">
        <f t="shared" si="305"/>
        <v>H1</v>
      </c>
      <c r="HK96" s="361" t="str">
        <f t="shared" si="306"/>
        <v>H1</v>
      </c>
      <c r="HL96" s="361" t="str">
        <f t="shared" si="307"/>
        <v>-</v>
      </c>
      <c r="HM96" s="361" t="str">
        <f t="shared" si="308"/>
        <v>-</v>
      </c>
      <c r="HN96" s="361" t="str">
        <f t="shared" si="309"/>
        <v>H1</v>
      </c>
      <c r="HO96" s="361" t="str">
        <f t="shared" si="310"/>
        <v>H1</v>
      </c>
      <c r="HP96" s="361" t="str">
        <f t="shared" si="311"/>
        <v>-</v>
      </c>
      <c r="HQ96" s="361" t="str">
        <f t="shared" si="312"/>
        <v>-</v>
      </c>
      <c r="HR96" s="361" t="str">
        <f t="shared" si="313"/>
        <v>-</v>
      </c>
      <c r="HS96" s="361" t="str">
        <f t="shared" si="314"/>
        <v>-</v>
      </c>
      <c r="HT96" s="361" t="str">
        <f t="shared" si="315"/>
        <v>-</v>
      </c>
      <c r="HU96" s="361" t="str">
        <f t="shared" si="316"/>
        <v>-</v>
      </c>
      <c r="HV96" s="361" t="str">
        <f t="shared" si="317"/>
        <v>-</v>
      </c>
      <c r="HW96" s="361" t="str">
        <f t="shared" si="318"/>
        <v>-</v>
      </c>
      <c r="HX96" s="361" t="str">
        <f t="shared" si="319"/>
        <v>-</v>
      </c>
      <c r="HY96" s="361" t="str">
        <f t="shared" si="320"/>
        <v>-</v>
      </c>
      <c r="HZ96" s="361" t="str">
        <f t="shared" si="321"/>
        <v>-</v>
      </c>
      <c r="IA96" s="361" t="str">
        <f t="shared" si="322"/>
        <v>-</v>
      </c>
      <c r="IB96" s="361" t="str">
        <f t="shared" si="323"/>
        <v>-</v>
      </c>
      <c r="IC96" s="361" t="str">
        <f t="shared" si="324"/>
        <v>-</v>
      </c>
      <c r="ID96" s="361" t="str">
        <f t="shared" si="325"/>
        <v>-</v>
      </c>
      <c r="IE96" s="361" t="str">
        <f t="shared" si="326"/>
        <v>-</v>
      </c>
      <c r="IF96" s="444" t="s">
        <v>1247</v>
      </c>
      <c r="IG96" s="56" t="str">
        <f t="shared" si="480"/>
        <v>q*Lx</v>
      </c>
      <c r="IH96" s="56" t="str">
        <f t="shared" si="481"/>
        <v>-</v>
      </c>
      <c r="II96" s="56" t="str">
        <f t="shared" si="482"/>
        <v>q*Lx</v>
      </c>
      <c r="IJ96" s="56" t="str">
        <f t="shared" si="483"/>
        <v>h1</v>
      </c>
      <c r="IK96" s="56" t="str">
        <f t="shared" si="327"/>
        <v>-</v>
      </c>
      <c r="IL96" s="56" t="str">
        <f t="shared" si="328"/>
        <v>-</v>
      </c>
      <c r="IM96" s="56" t="str">
        <f t="shared" si="329"/>
        <v>-</v>
      </c>
      <c r="IN96" s="56" t="str">
        <f t="shared" si="330"/>
        <v>-</v>
      </c>
      <c r="IO96" s="56" t="str">
        <f t="shared" si="331"/>
        <v>-</v>
      </c>
      <c r="IP96" s="56" t="str">
        <f t="shared" si="332"/>
        <v>-</v>
      </c>
      <c r="IQ96" s="56" t="str">
        <f t="shared" si="333"/>
        <v>-</v>
      </c>
      <c r="IR96" s="56">
        <f t="shared" si="334"/>
        <v>2.9</v>
      </c>
      <c r="IS96" s="56" t="str">
        <f t="shared" si="335"/>
        <v>-</v>
      </c>
      <c r="IT96" s="56" t="str">
        <f t="shared" si="336"/>
        <v>-</v>
      </c>
      <c r="IU96" s="56" t="str">
        <f t="shared" si="337"/>
        <v>-</v>
      </c>
      <c r="IV96" s="56" t="str">
        <f t="shared" si="338"/>
        <v>-</v>
      </c>
      <c r="IW96" s="56" t="str">
        <f t="shared" si="339"/>
        <v>-</v>
      </c>
      <c r="IX96" s="56" t="str">
        <f t="shared" si="340"/>
        <v>-</v>
      </c>
      <c r="IY96" s="56" t="str">
        <f t="shared" si="341"/>
        <v>-</v>
      </c>
      <c r="IZ96" s="56">
        <f t="shared" si="342"/>
        <v>25</v>
      </c>
      <c r="JA96" s="56">
        <f t="shared" si="343"/>
        <v>24</v>
      </c>
      <c r="JB96" s="56" t="str">
        <f t="shared" si="344"/>
        <v>-</v>
      </c>
      <c r="JC96" s="56" t="str">
        <f t="shared" si="345"/>
        <v>-</v>
      </c>
      <c r="JD96" s="56" t="str">
        <f t="shared" si="346"/>
        <v>-</v>
      </c>
      <c r="JE96" s="56">
        <f t="shared" si="347"/>
        <v>160</v>
      </c>
      <c r="JF96" s="56">
        <f t="shared" si="348"/>
        <v>160</v>
      </c>
      <c r="JG96" s="56" t="str">
        <f t="shared" si="349"/>
        <v>-</v>
      </c>
      <c r="JH96" s="56" t="str">
        <f t="shared" si="350"/>
        <v>-</v>
      </c>
      <c r="JI96" s="56">
        <f t="shared" si="351"/>
        <v>0</v>
      </c>
      <c r="JJ96" s="56">
        <f t="shared" si="352"/>
        <v>7.5</v>
      </c>
      <c r="JK96" s="56" t="str">
        <f t="shared" si="353"/>
        <v>-</v>
      </c>
      <c r="JL96" s="56" t="str">
        <f t="shared" si="354"/>
        <v>-</v>
      </c>
      <c r="JM96" s="56" t="str">
        <f t="shared" si="355"/>
        <v>-</v>
      </c>
      <c r="JN96" s="56" t="str">
        <f t="shared" si="356"/>
        <v>-</v>
      </c>
      <c r="JO96" s="56" t="str">
        <f t="shared" si="357"/>
        <v>-</v>
      </c>
      <c r="JP96" s="56" t="str">
        <f t="shared" si="358"/>
        <v>-</v>
      </c>
      <c r="JQ96" s="56" t="str">
        <f t="shared" si="359"/>
        <v>-</v>
      </c>
      <c r="JR96" s="56" t="str">
        <f t="shared" si="360"/>
        <v>-</v>
      </c>
      <c r="JS96" s="56" t="str">
        <f t="shared" si="361"/>
        <v>-</v>
      </c>
      <c r="JT96" s="56" t="str">
        <f t="shared" si="362"/>
        <v>-</v>
      </c>
      <c r="JU96" s="56" t="str">
        <f t="shared" si="363"/>
        <v>-</v>
      </c>
      <c r="JV96" s="56" t="str">
        <f t="shared" si="364"/>
        <v>-</v>
      </c>
      <c r="JW96" s="56" t="str">
        <f t="shared" si="365"/>
        <v>-</v>
      </c>
      <c r="JX96" s="56" t="str">
        <f t="shared" si="366"/>
        <v>-</v>
      </c>
      <c r="JY96" s="56" t="str">
        <f t="shared" si="367"/>
        <v>-</v>
      </c>
      <c r="JZ96" s="56" t="str">
        <f t="shared" si="368"/>
        <v>-</v>
      </c>
      <c r="KA96" s="444" t="s">
        <v>1247</v>
      </c>
      <c r="KB96" s="360">
        <f>IF(ISNUMBER(INDEX($EQ$15:$GK$521,$B96,EO$11)),MAX(KB$14:KB95)+1,0)</f>
        <v>0</v>
      </c>
      <c r="KC96" s="360" t="str">
        <f t="shared" si="484"/>
        <v/>
      </c>
      <c r="KD96" s="373" t="s">
        <v>2</v>
      </c>
      <c r="KE96" s="391" t="str">
        <f t="shared" si="369"/>
        <v/>
      </c>
      <c r="KF96" s="302" t="str">
        <f t="shared" si="370"/>
        <v/>
      </c>
      <c r="KG96" s="69"/>
      <c r="KH96" s="391" t="str">
        <f t="shared" si="371"/>
        <v/>
      </c>
      <c r="KI96" s="302" t="str">
        <f t="shared" si="372"/>
        <v/>
      </c>
      <c r="KJ96" s="69"/>
      <c r="KK96" s="391" t="str">
        <f t="shared" si="373"/>
        <v/>
      </c>
      <c r="KL96" s="302" t="str">
        <f t="shared" si="374"/>
        <v/>
      </c>
      <c r="KM96" s="69"/>
      <c r="KN96" s="391" t="str">
        <f t="shared" si="375"/>
        <v/>
      </c>
      <c r="KO96" s="302" t="str">
        <f t="shared" si="376"/>
        <v/>
      </c>
      <c r="KP96" s="69"/>
      <c r="KQ96" s="391" t="str">
        <f t="shared" si="377"/>
        <v/>
      </c>
      <c r="KR96" s="302" t="str">
        <f t="shared" si="378"/>
        <v/>
      </c>
      <c r="KS96" s="69"/>
      <c r="KT96" s="391" t="str">
        <f t="shared" si="379"/>
        <v/>
      </c>
      <c r="KU96" s="302" t="str">
        <f t="shared" si="380"/>
        <v/>
      </c>
      <c r="KV96" s="69"/>
      <c r="KW96" s="391" t="str">
        <f t="shared" si="381"/>
        <v/>
      </c>
      <c r="KX96" s="302" t="str">
        <f t="shared" si="382"/>
        <v/>
      </c>
      <c r="KY96" s="69"/>
      <c r="KZ96" s="283" t="str">
        <f t="shared" si="383"/>
        <v/>
      </c>
      <c r="LA96" s="26"/>
      <c r="LB96" s="242"/>
      <c r="LC96" s="306"/>
      <c r="LD96" s="242"/>
      <c r="LE96" s="242"/>
      <c r="LF96" s="242"/>
      <c r="LG96" s="242"/>
      <c r="LH96" s="242"/>
      <c r="LI96" s="242"/>
      <c r="LJ96" s="242"/>
      <c r="LK96" s="242"/>
      <c r="LL96" s="242"/>
      <c r="LM96" s="242"/>
      <c r="LN96" s="63"/>
      <c r="LO96" s="251">
        <f t="shared" si="384"/>
        <v>0</v>
      </c>
      <c r="LP96" s="251">
        <f t="shared" si="385"/>
        <v>0</v>
      </c>
      <c r="LQ96" s="251">
        <f t="shared" si="386"/>
        <v>0</v>
      </c>
      <c r="LR96" s="251">
        <f t="shared" si="387"/>
        <v>0</v>
      </c>
      <c r="LS96" s="251">
        <f t="shared" si="388"/>
        <v>0</v>
      </c>
      <c r="LT96" s="251">
        <f t="shared" si="389"/>
        <v>0</v>
      </c>
      <c r="LU96" s="251">
        <f t="shared" si="390"/>
        <v>0</v>
      </c>
      <c r="LV96" s="251">
        <f t="shared" si="391"/>
        <v>0</v>
      </c>
      <c r="LW96" s="251">
        <f t="shared" si="392"/>
        <v>0</v>
      </c>
      <c r="LX96" s="251">
        <f t="shared" si="393"/>
        <v>0</v>
      </c>
      <c r="LY96" s="251">
        <f t="shared" si="394"/>
        <v>0</v>
      </c>
      <c r="LZ96" s="251">
        <f t="shared" si="395"/>
        <v>0</v>
      </c>
      <c r="MA96" s="63">
        <f t="shared" si="396"/>
        <v>3</v>
      </c>
      <c r="MB96" s="63">
        <f t="shared" si="397"/>
        <v>0</v>
      </c>
      <c r="MC96" s="63">
        <f t="shared" si="486"/>
        <v>82</v>
      </c>
      <c r="MD96" s="63">
        <f t="shared" si="485"/>
        <v>9</v>
      </c>
      <c r="ME96" s="63">
        <f t="shared" si="398"/>
        <v>0</v>
      </c>
      <c r="MF96" s="315">
        <f t="shared" si="399"/>
        <v>291</v>
      </c>
      <c r="MG96" s="315">
        <f>IF(ISNUMBER(MATCH(EO96,$ME$15:$ME$520,0)),0,MAX(MG$14:MG95)+1)</f>
        <v>0</v>
      </c>
      <c r="MH96" s="315" t="str">
        <f t="shared" si="400"/>
        <v/>
      </c>
      <c r="MI96" s="368" t="str">
        <f t="shared" si="401"/>
        <v/>
      </c>
      <c r="MJ96" s="67"/>
      <c r="MK96" s="243" t="str">
        <f t="shared" si="402"/>
        <v/>
      </c>
      <c r="ML96" s="457" t="s">
        <v>635</v>
      </c>
      <c r="MM96" s="316"/>
      <c r="MN96" s="416"/>
      <c r="MO96" s="238"/>
      <c r="MP96" s="411"/>
      <c r="MQ96" s="26" t="str">
        <f>IF(IF(ISNUMBER(SEARCH("flopy",MS96))=TRUE,1,0)=1,MAX(MQ$15:MQ95)+1,"")</f>
        <v/>
      </c>
      <c r="MR96" s="238"/>
      <c r="MS96" s="420"/>
      <c r="MT96" s="421"/>
      <c r="MU96" s="26" t="str">
        <f>IF(IF(ISNUMBER(SEARCH("flopy",MW96))=TRUE,1,0)=1,MAX(MU$15:MU95)+1,"")</f>
        <v/>
      </c>
      <c r="MV96" s="238"/>
      <c r="MW96" s="59"/>
      <c r="MX96" s="59"/>
      <c r="MY96" s="59"/>
      <c r="MZ96" s="59"/>
      <c r="NA96" s="59"/>
      <c r="NB96" s="26" t="s">
        <v>2</v>
      </c>
      <c r="NC96" s="59"/>
      <c r="ND96" s="59"/>
      <c r="NE96" s="59"/>
      <c r="NF96" s="59"/>
      <c r="NG96" s="59"/>
      <c r="NH96" s="59"/>
      <c r="NI96" s="59"/>
      <c r="NJ96" s="59"/>
      <c r="NK96" s="26" t="s">
        <v>2</v>
      </c>
      <c r="NL96" s="453" t="s">
        <v>507</v>
      </c>
      <c r="NM96" s="307" t="s">
        <v>2</v>
      </c>
      <c r="NN96" s="59"/>
      <c r="NO96" s="18"/>
      <c r="NP96" s="18"/>
      <c r="NQ96" s="18"/>
      <c r="NR96" s="18"/>
      <c r="NS96" s="18"/>
      <c r="NT96" s="18"/>
      <c r="NU96" s="18"/>
      <c r="NV96" s="18"/>
      <c r="NW96" s="18"/>
      <c r="NX96" s="18"/>
      <c r="NY96" s="18"/>
      <c r="NZ96" s="18"/>
      <c r="OA96" s="18"/>
      <c r="OB96" s="18"/>
      <c r="OC96" s="18"/>
      <c r="OZ96" s="59"/>
      <c r="PA96" s="251" t="str">
        <f t="shared" si="403"/>
        <v/>
      </c>
      <c r="PB96" s="251" t="str">
        <f t="shared" si="404"/>
        <v/>
      </c>
      <c r="PC96" s="251" t="str">
        <f t="shared" si="405"/>
        <v/>
      </c>
      <c r="PD96" s="251" t="str">
        <f t="shared" si="406"/>
        <v/>
      </c>
      <c r="PE96" s="251" t="str">
        <f t="shared" si="407"/>
        <v/>
      </c>
      <c r="PF96" s="251" t="str">
        <f t="shared" si="408"/>
        <v/>
      </c>
      <c r="PG96" s="251" t="str">
        <f t="shared" si="409"/>
        <v/>
      </c>
      <c r="PH96" s="251" t="str">
        <f t="shared" si="410"/>
        <v/>
      </c>
      <c r="PI96" s="251" t="str">
        <f t="shared" si="411"/>
        <v/>
      </c>
      <c r="PJ96" s="251" t="str">
        <f t="shared" si="412"/>
        <v/>
      </c>
      <c r="PK96" s="251" t="str">
        <f t="shared" si="413"/>
        <v/>
      </c>
      <c r="PL96" s="251" t="str">
        <f t="shared" si="414"/>
        <v/>
      </c>
      <c r="PM96" s="251" t="str">
        <f t="shared" si="415"/>
        <v/>
      </c>
      <c r="PN96" s="251" t="str">
        <f t="shared" si="416"/>
        <v/>
      </c>
      <c r="PO96" s="251" t="str">
        <f t="shared" si="417"/>
        <v/>
      </c>
      <c r="PP96" s="251" t="str">
        <f t="shared" si="418"/>
        <v/>
      </c>
      <c r="PQ96" s="251" t="str">
        <f t="shared" si="419"/>
        <v/>
      </c>
      <c r="PR96" s="251" t="str">
        <f t="shared" si="420"/>
        <v/>
      </c>
      <c r="PS96" s="251" t="str">
        <f t="shared" si="421"/>
        <v/>
      </c>
      <c r="PT96" s="251" t="str">
        <f t="shared" si="422"/>
        <v/>
      </c>
      <c r="PU96" s="251" t="str">
        <f t="shared" si="423"/>
        <v/>
      </c>
      <c r="PV96" s="251" t="str">
        <f t="shared" si="424"/>
        <v/>
      </c>
      <c r="PW96" s="251" t="str">
        <f t="shared" si="425"/>
        <v/>
      </c>
      <c r="PX96" s="251" t="str">
        <f t="shared" si="426"/>
        <v/>
      </c>
      <c r="PY96" s="251" t="str">
        <f t="shared" si="427"/>
        <v/>
      </c>
      <c r="PZ96" s="251" t="str">
        <f t="shared" si="428"/>
        <v/>
      </c>
      <c r="QA96" s="251" t="str">
        <f t="shared" si="429"/>
        <v/>
      </c>
      <c r="QB96" s="251" t="str">
        <f t="shared" si="430"/>
        <v/>
      </c>
      <c r="QC96" s="251" t="str">
        <f t="shared" si="431"/>
        <v/>
      </c>
      <c r="QD96" s="251" t="str">
        <f t="shared" si="432"/>
        <v/>
      </c>
      <c r="QE96" s="251" t="str">
        <f t="shared" si="433"/>
        <v/>
      </c>
      <c r="QF96" s="63">
        <f t="shared" si="434"/>
        <v>0</v>
      </c>
      <c r="QG96" s="26" t="s">
        <v>2</v>
      </c>
      <c r="QH96" s="59"/>
      <c r="QI96" s="59"/>
      <c r="QJ96" s="59"/>
      <c r="QK96" s="59"/>
      <c r="QL96" s="59"/>
      <c r="QM96" s="59"/>
      <c r="QN96" s="59"/>
    </row>
    <row r="97" spans="1:456" ht="6" customHeight="1" x14ac:dyDescent="0.25">
      <c r="A97" s="68"/>
      <c r="B97" s="447">
        <f t="shared" si="278"/>
        <v>83</v>
      </c>
      <c r="C97" s="72" t="s">
        <v>814</v>
      </c>
      <c r="D97" s="339" t="s">
        <v>816</v>
      </c>
      <c r="E97" s="59"/>
      <c r="F97" s="229"/>
      <c r="G97" s="295" t="s">
        <v>130</v>
      </c>
      <c r="H97" s="295" t="s">
        <v>2</v>
      </c>
      <c r="I97" s="229"/>
      <c r="J97" s="295"/>
      <c r="K97" s="295"/>
      <c r="L97" s="229"/>
      <c r="M97" s="295"/>
      <c r="N97" s="295"/>
      <c r="O97" s="229"/>
      <c r="P97" s="295"/>
      <c r="Q97" s="295"/>
      <c r="R97" s="229"/>
      <c r="S97" s="230"/>
      <c r="T97" s="231"/>
      <c r="U97" s="229"/>
      <c r="V97" s="230"/>
      <c r="W97" s="231"/>
      <c r="X97" s="229"/>
      <c r="Y97" s="230"/>
      <c r="Z97" s="231"/>
      <c r="AA97" s="229"/>
      <c r="AB97" s="295"/>
      <c r="AC97" s="295"/>
      <c r="AD97" s="229"/>
      <c r="AE97" s="295"/>
      <c r="AF97" s="295"/>
      <c r="AG97" s="229"/>
      <c r="AH97" s="295"/>
      <c r="AI97" s="295"/>
      <c r="AJ97" s="229"/>
      <c r="AK97" s="295"/>
      <c r="AL97" s="295"/>
      <c r="AM97" s="229"/>
      <c r="AN97" s="295"/>
      <c r="AO97" s="295"/>
      <c r="AP97" s="243"/>
      <c r="AQ97" s="295"/>
      <c r="AR97" s="290"/>
      <c r="AS97" s="243"/>
      <c r="AT97" s="295"/>
      <c r="AU97" s="290"/>
      <c r="AV97" s="229"/>
      <c r="AW97" s="230"/>
      <c r="AX97" s="231"/>
      <c r="AY97" s="229"/>
      <c r="AZ97" s="230"/>
      <c r="BA97" s="231"/>
      <c r="BB97" s="229"/>
      <c r="BC97" s="230"/>
      <c r="BD97" s="231"/>
      <c r="BE97" s="229"/>
      <c r="BF97" s="295"/>
      <c r="BG97" s="295"/>
      <c r="BH97" s="229"/>
      <c r="BI97" s="295"/>
      <c r="BJ97" s="295"/>
      <c r="BK97" s="243"/>
      <c r="BL97" s="295"/>
      <c r="BM97" s="429"/>
      <c r="BN97" s="243"/>
      <c r="BO97" s="295"/>
      <c r="BP97" s="429"/>
      <c r="BQ97" s="229"/>
      <c r="BR97" s="295"/>
      <c r="BS97" s="295"/>
      <c r="BT97" s="243"/>
      <c r="BU97" s="295"/>
      <c r="BV97" s="290"/>
      <c r="BW97" s="243"/>
      <c r="BX97" s="295"/>
      <c r="BY97" s="290"/>
      <c r="BZ97" s="229"/>
      <c r="CA97" s="230"/>
      <c r="CB97" s="231"/>
      <c r="CC97" s="229"/>
      <c r="CD97" s="230"/>
      <c r="CE97" s="231"/>
      <c r="CF97" s="331"/>
      <c r="CG97" s="230"/>
      <c r="CH97" s="354"/>
      <c r="CI97" s="229"/>
      <c r="CJ97" s="230"/>
      <c r="CK97" s="354"/>
      <c r="CL97" s="243"/>
      <c r="CM97" s="230"/>
      <c r="CN97" s="354"/>
      <c r="CO97" s="243"/>
      <c r="CP97" s="295"/>
      <c r="CQ97" s="429"/>
      <c r="CR97" s="331"/>
      <c r="CS97" s="332"/>
      <c r="CT97" s="333"/>
      <c r="CU97" s="229"/>
      <c r="CV97" s="230"/>
      <c r="CW97" s="231"/>
      <c r="CX97" s="331"/>
      <c r="CY97" s="332"/>
      <c r="CZ97" s="333"/>
      <c r="DA97" s="331"/>
      <c r="DB97" s="332"/>
      <c r="DC97" s="333"/>
      <c r="DD97" s="331"/>
      <c r="DE97" s="332"/>
      <c r="DF97" s="333"/>
      <c r="DG97" s="331"/>
      <c r="DH97" s="332"/>
      <c r="DI97" s="333"/>
      <c r="DJ97" s="229"/>
      <c r="DK97" s="230" t="s">
        <v>517</v>
      </c>
      <c r="DL97" s="231" t="s">
        <v>516</v>
      </c>
      <c r="DM97" s="229"/>
      <c r="DN97" s="230"/>
      <c r="DO97" s="231"/>
      <c r="DP97" s="331"/>
      <c r="DQ97" s="332"/>
      <c r="DR97" s="333"/>
      <c r="DS97" s="331"/>
      <c r="DT97" s="332"/>
      <c r="DU97" s="333"/>
      <c r="DV97" s="331"/>
      <c r="DW97" s="332"/>
      <c r="DX97" s="333"/>
      <c r="DY97" s="331"/>
      <c r="DZ97" s="332"/>
      <c r="EA97" s="333"/>
      <c r="EB97" s="331"/>
      <c r="EC97" s="332"/>
      <c r="ED97" s="333"/>
      <c r="EE97" s="331"/>
      <c r="EF97" s="332"/>
      <c r="EG97" s="333"/>
      <c r="EH97" s="229"/>
      <c r="EI97" s="230"/>
      <c r="EJ97" s="231"/>
      <c r="EK97" s="229"/>
      <c r="EL97" s="230"/>
      <c r="EM97" s="231"/>
      <c r="EN97" s="244"/>
      <c r="EO97" s="269" t="str">
        <f t="shared" si="279"/>
        <v/>
      </c>
      <c r="EP97" s="444" t="s">
        <v>1247</v>
      </c>
      <c r="EQ97" s="360" t="str">
        <f t="shared" si="435"/>
        <v/>
      </c>
      <c r="ER97" s="360" t="str">
        <f t="shared" si="436"/>
        <v/>
      </c>
      <c r="ES97" s="360" t="str">
        <f t="shared" si="437"/>
        <v/>
      </c>
      <c r="ET97" s="360" t="str">
        <f t="shared" si="438"/>
        <v/>
      </c>
      <c r="EU97" s="360" t="str">
        <f t="shared" si="439"/>
        <v/>
      </c>
      <c r="EV97" s="360" t="str">
        <f t="shared" si="440"/>
        <v/>
      </c>
      <c r="EW97" s="360" t="str">
        <f t="shared" si="441"/>
        <v/>
      </c>
      <c r="EX97" s="360" t="str">
        <f t="shared" si="442"/>
        <v/>
      </c>
      <c r="EY97" s="360" t="str">
        <f t="shared" si="443"/>
        <v/>
      </c>
      <c r="EZ97" s="360" t="str">
        <f t="shared" si="444"/>
        <v/>
      </c>
      <c r="FA97" s="360" t="str">
        <f t="shared" si="445"/>
        <v/>
      </c>
      <c r="FB97" s="360" t="str">
        <f t="shared" si="446"/>
        <v/>
      </c>
      <c r="FC97" s="360" t="str">
        <f t="shared" si="447"/>
        <v/>
      </c>
      <c r="FD97" s="360" t="str">
        <f t="shared" si="448"/>
        <v/>
      </c>
      <c r="FE97" s="360" t="str">
        <f t="shared" si="449"/>
        <v/>
      </c>
      <c r="FF97" s="360" t="str">
        <f t="shared" si="450"/>
        <v/>
      </c>
      <c r="FG97" s="360" t="str">
        <f t="shared" si="451"/>
        <v/>
      </c>
      <c r="FH97" s="360" t="str">
        <f t="shared" si="452"/>
        <v/>
      </c>
      <c r="FI97" s="360" t="str">
        <f t="shared" si="453"/>
        <v/>
      </c>
      <c r="FJ97" s="360" t="str">
        <f t="shared" si="454"/>
        <v/>
      </c>
      <c r="FK97" s="360" t="str">
        <f t="shared" si="455"/>
        <v/>
      </c>
      <c r="FL97" s="360" t="str">
        <f t="shared" si="456"/>
        <v/>
      </c>
      <c r="FM97" s="360" t="str">
        <f t="shared" si="457"/>
        <v/>
      </c>
      <c r="FN97" s="360" t="str">
        <f t="shared" si="458"/>
        <v/>
      </c>
      <c r="FO97" s="360">
        <f t="shared" si="459"/>
        <v>17</v>
      </c>
      <c r="FP97" s="360">
        <f t="shared" si="460"/>
        <v>17</v>
      </c>
      <c r="FQ97" s="360" t="str">
        <f t="shared" si="461"/>
        <v/>
      </c>
      <c r="FR97" s="360" t="str">
        <f t="shared" si="462"/>
        <v/>
      </c>
      <c r="FS97" s="360" t="str">
        <f t="shared" si="463"/>
        <v/>
      </c>
      <c r="FT97" s="360">
        <f t="shared" si="280"/>
        <v>22</v>
      </c>
      <c r="FU97" s="360" t="str">
        <f t="shared" si="464"/>
        <v/>
      </c>
      <c r="FV97" s="360" t="str">
        <f t="shared" si="465"/>
        <v/>
      </c>
      <c r="FW97" s="360" t="str">
        <f t="shared" si="466"/>
        <v/>
      </c>
      <c r="FX97" s="360" t="str">
        <f t="shared" si="467"/>
        <v/>
      </c>
      <c r="FY97" s="360" t="str">
        <f t="shared" si="468"/>
        <v/>
      </c>
      <c r="FZ97" s="360" t="str">
        <f t="shared" si="469"/>
        <v/>
      </c>
      <c r="GA97" s="360" t="str">
        <f t="shared" si="470"/>
        <v/>
      </c>
      <c r="GB97" s="360" t="str">
        <f t="shared" si="471"/>
        <v/>
      </c>
      <c r="GC97" s="360" t="str">
        <f t="shared" si="472"/>
        <v/>
      </c>
      <c r="GD97" s="360" t="str">
        <f t="shared" si="473"/>
        <v/>
      </c>
      <c r="GE97" s="360" t="str">
        <f t="shared" si="474"/>
        <v/>
      </c>
      <c r="GF97" s="360" t="str">
        <f t="shared" si="475"/>
        <v/>
      </c>
      <c r="GG97" s="360" t="str">
        <f t="shared" si="476"/>
        <v/>
      </c>
      <c r="GH97" s="360" t="str">
        <f t="shared" si="477"/>
        <v/>
      </c>
      <c r="GI97" s="360" t="str">
        <f t="shared" si="478"/>
        <v/>
      </c>
      <c r="GJ97" s="360" t="str">
        <f t="shared" si="479"/>
        <v/>
      </c>
      <c r="GK97" s="444" t="s">
        <v>1247</v>
      </c>
      <c r="GL97" s="361" t="str">
        <f t="shared" si="281"/>
        <v>-</v>
      </c>
      <c r="GM97" s="361" t="str">
        <f t="shared" si="282"/>
        <v>-</v>
      </c>
      <c r="GN97" s="361" t="str">
        <f t="shared" si="283"/>
        <v>-</v>
      </c>
      <c r="GO97" s="361" t="str">
        <f t="shared" si="284"/>
        <v>-</v>
      </c>
      <c r="GP97" s="361" t="str">
        <f t="shared" si="285"/>
        <v>-</v>
      </c>
      <c r="GQ97" s="361" t="str">
        <f t="shared" si="286"/>
        <v>-</v>
      </c>
      <c r="GR97" s="361" t="str">
        <f t="shared" si="287"/>
        <v>-</v>
      </c>
      <c r="GS97" s="361" t="str">
        <f t="shared" si="288"/>
        <v>-</v>
      </c>
      <c r="GT97" s="361" t="str">
        <f t="shared" si="289"/>
        <v>-</v>
      </c>
      <c r="GU97" s="361" t="str">
        <f t="shared" si="290"/>
        <v>-</v>
      </c>
      <c r="GV97" s="361" t="str">
        <f t="shared" si="291"/>
        <v>-</v>
      </c>
      <c r="GW97" s="361" t="str">
        <f t="shared" si="292"/>
        <v>-</v>
      </c>
      <c r="GX97" s="361" t="str">
        <f t="shared" si="293"/>
        <v>-</v>
      </c>
      <c r="GY97" s="361" t="str">
        <f t="shared" si="294"/>
        <v>-</v>
      </c>
      <c r="GZ97" s="361" t="str">
        <f t="shared" si="295"/>
        <v>-</v>
      </c>
      <c r="HA97" s="361" t="str">
        <f t="shared" si="296"/>
        <v>-</v>
      </c>
      <c r="HB97" s="361" t="str">
        <f t="shared" si="297"/>
        <v>-</v>
      </c>
      <c r="HC97" s="361" t="str">
        <f t="shared" si="298"/>
        <v>-</v>
      </c>
      <c r="HD97" s="361" t="str">
        <f t="shared" si="299"/>
        <v>-</v>
      </c>
      <c r="HE97" s="361" t="str">
        <f t="shared" si="300"/>
        <v>-</v>
      </c>
      <c r="HF97" s="361" t="str">
        <f t="shared" si="301"/>
        <v>-</v>
      </c>
      <c r="HG97" s="361" t="str">
        <f t="shared" si="302"/>
        <v>-</v>
      </c>
      <c r="HH97" s="361" t="str">
        <f t="shared" si="303"/>
        <v>-</v>
      </c>
      <c r="HI97" s="361" t="str">
        <f t="shared" si="304"/>
        <v>-</v>
      </c>
      <c r="HJ97" s="361" t="str">
        <f t="shared" si="305"/>
        <v>H2</v>
      </c>
      <c r="HK97" s="361" t="str">
        <f t="shared" si="306"/>
        <v>H2</v>
      </c>
      <c r="HL97" s="361" t="str">
        <f t="shared" si="307"/>
        <v>-</v>
      </c>
      <c r="HM97" s="361" t="str">
        <f t="shared" si="308"/>
        <v>-</v>
      </c>
      <c r="HN97" s="361" t="str">
        <f t="shared" si="309"/>
        <v>-</v>
      </c>
      <c r="HO97" s="361" t="str">
        <f t="shared" si="310"/>
        <v>H2</v>
      </c>
      <c r="HP97" s="361" t="str">
        <f t="shared" si="311"/>
        <v>-</v>
      </c>
      <c r="HQ97" s="361" t="str">
        <f t="shared" si="312"/>
        <v>-</v>
      </c>
      <c r="HR97" s="361" t="str">
        <f t="shared" si="313"/>
        <v>-</v>
      </c>
      <c r="HS97" s="361" t="str">
        <f t="shared" si="314"/>
        <v>-</v>
      </c>
      <c r="HT97" s="361" t="str">
        <f t="shared" si="315"/>
        <v>-</v>
      </c>
      <c r="HU97" s="361" t="str">
        <f t="shared" si="316"/>
        <v>-</v>
      </c>
      <c r="HV97" s="361" t="str">
        <f t="shared" si="317"/>
        <v>-</v>
      </c>
      <c r="HW97" s="361" t="str">
        <f t="shared" si="318"/>
        <v>-</v>
      </c>
      <c r="HX97" s="361" t="str">
        <f t="shared" si="319"/>
        <v>-</v>
      </c>
      <c r="HY97" s="361" t="str">
        <f t="shared" si="320"/>
        <v>-</v>
      </c>
      <c r="HZ97" s="361" t="str">
        <f t="shared" si="321"/>
        <v>-</v>
      </c>
      <c r="IA97" s="361" t="str">
        <f t="shared" si="322"/>
        <v>-</v>
      </c>
      <c r="IB97" s="361" t="str">
        <f t="shared" si="323"/>
        <v>-</v>
      </c>
      <c r="IC97" s="361" t="str">
        <f t="shared" si="324"/>
        <v>-</v>
      </c>
      <c r="ID97" s="361" t="str">
        <f t="shared" si="325"/>
        <v>-</v>
      </c>
      <c r="IE97" s="361" t="str">
        <f t="shared" si="326"/>
        <v>-</v>
      </c>
      <c r="IF97" s="444" t="s">
        <v>1247</v>
      </c>
      <c r="IG97" s="56" t="str">
        <f t="shared" si="480"/>
        <v>-</v>
      </c>
      <c r="IH97" s="56" t="str">
        <f t="shared" si="481"/>
        <v>-</v>
      </c>
      <c r="II97" s="56" t="str">
        <f t="shared" si="482"/>
        <v>-</v>
      </c>
      <c r="IJ97" s="56" t="str">
        <f t="shared" si="483"/>
        <v>-</v>
      </c>
      <c r="IK97" s="56" t="str">
        <f t="shared" si="327"/>
        <v>-</v>
      </c>
      <c r="IL97" s="56" t="str">
        <f t="shared" si="328"/>
        <v>-</v>
      </c>
      <c r="IM97" s="56" t="str">
        <f t="shared" si="329"/>
        <v>-</v>
      </c>
      <c r="IN97" s="56" t="str">
        <f t="shared" si="330"/>
        <v>-</v>
      </c>
      <c r="IO97" s="56" t="str">
        <f t="shared" si="331"/>
        <v>-</v>
      </c>
      <c r="IP97" s="56" t="str">
        <f t="shared" si="332"/>
        <v>-</v>
      </c>
      <c r="IQ97" s="56" t="str">
        <f t="shared" si="333"/>
        <v>-</v>
      </c>
      <c r="IR97" s="56" t="str">
        <f t="shared" si="334"/>
        <v>-</v>
      </c>
      <c r="IS97" s="56" t="str">
        <f t="shared" si="335"/>
        <v>-</v>
      </c>
      <c r="IT97" s="56" t="str">
        <f t="shared" si="336"/>
        <v>-</v>
      </c>
      <c r="IU97" s="56" t="str">
        <f t="shared" si="337"/>
        <v>-</v>
      </c>
      <c r="IV97" s="56" t="str">
        <f t="shared" si="338"/>
        <v>-</v>
      </c>
      <c r="IW97" s="56" t="str">
        <f t="shared" si="339"/>
        <v>-</v>
      </c>
      <c r="IX97" s="56" t="str">
        <f t="shared" si="340"/>
        <v>-</v>
      </c>
      <c r="IY97" s="56" t="str">
        <f t="shared" si="341"/>
        <v>-</v>
      </c>
      <c r="IZ97" s="56" t="str">
        <f t="shared" si="342"/>
        <v>-</v>
      </c>
      <c r="JA97" s="56" t="str">
        <f t="shared" si="343"/>
        <v>-</v>
      </c>
      <c r="JB97" s="56" t="str">
        <f t="shared" si="344"/>
        <v>-</v>
      </c>
      <c r="JC97" s="56" t="str">
        <f t="shared" si="345"/>
        <v>-</v>
      </c>
      <c r="JD97" s="56" t="str">
        <f t="shared" si="346"/>
        <v>-</v>
      </c>
      <c r="JE97" s="56">
        <f t="shared" si="347"/>
        <v>140</v>
      </c>
      <c r="JF97" s="56">
        <f t="shared" si="348"/>
        <v>140</v>
      </c>
      <c r="JG97" s="56" t="str">
        <f t="shared" si="349"/>
        <v>-</v>
      </c>
      <c r="JH97" s="56" t="str">
        <f t="shared" si="350"/>
        <v>-</v>
      </c>
      <c r="JI97" s="56" t="str">
        <f t="shared" si="351"/>
        <v>-</v>
      </c>
      <c r="JJ97" s="56">
        <f t="shared" si="352"/>
        <v>2.5</v>
      </c>
      <c r="JK97" s="56" t="str">
        <f t="shared" si="353"/>
        <v>-</v>
      </c>
      <c r="JL97" s="56" t="str">
        <f t="shared" si="354"/>
        <v>-</v>
      </c>
      <c r="JM97" s="56" t="str">
        <f t="shared" si="355"/>
        <v>-</v>
      </c>
      <c r="JN97" s="56" t="str">
        <f t="shared" si="356"/>
        <v>-</v>
      </c>
      <c r="JO97" s="56" t="str">
        <f t="shared" si="357"/>
        <v>-</v>
      </c>
      <c r="JP97" s="56" t="str">
        <f t="shared" si="358"/>
        <v>-</v>
      </c>
      <c r="JQ97" s="56" t="str">
        <f t="shared" si="359"/>
        <v>-</v>
      </c>
      <c r="JR97" s="56" t="str">
        <f t="shared" si="360"/>
        <v>-</v>
      </c>
      <c r="JS97" s="56" t="str">
        <f t="shared" si="361"/>
        <v>-</v>
      </c>
      <c r="JT97" s="56" t="str">
        <f t="shared" si="362"/>
        <v>-</v>
      </c>
      <c r="JU97" s="56" t="str">
        <f t="shared" si="363"/>
        <v>-</v>
      </c>
      <c r="JV97" s="56" t="str">
        <f t="shared" si="364"/>
        <v>-</v>
      </c>
      <c r="JW97" s="56" t="str">
        <f t="shared" si="365"/>
        <v>-</v>
      </c>
      <c r="JX97" s="56" t="str">
        <f t="shared" si="366"/>
        <v>-</v>
      </c>
      <c r="JY97" s="56" t="str">
        <f t="shared" si="367"/>
        <v>-</v>
      </c>
      <c r="JZ97" s="56" t="str">
        <f t="shared" si="368"/>
        <v>-</v>
      </c>
      <c r="KA97" s="444" t="s">
        <v>1247</v>
      </c>
      <c r="KB97" s="360">
        <f>IF(ISNUMBER(INDEX($EQ$15:$GK$521,$B97,EO$11)),MAX(KB$14:KB96)+1,0)</f>
        <v>0</v>
      </c>
      <c r="KC97" s="360" t="str">
        <f t="shared" si="484"/>
        <v/>
      </c>
      <c r="KD97" s="373" t="s">
        <v>2</v>
      </c>
      <c r="KE97" s="391" t="str">
        <f t="shared" si="369"/>
        <v/>
      </c>
      <c r="KF97" s="302" t="str">
        <f t="shared" si="370"/>
        <v/>
      </c>
      <c r="KG97" s="69"/>
      <c r="KH97" s="391" t="str">
        <f t="shared" si="371"/>
        <v/>
      </c>
      <c r="KI97" s="302" t="str">
        <f t="shared" si="372"/>
        <v/>
      </c>
      <c r="KJ97" s="69"/>
      <c r="KK97" s="391" t="str">
        <f t="shared" si="373"/>
        <v/>
      </c>
      <c r="KL97" s="302" t="str">
        <f t="shared" si="374"/>
        <v/>
      </c>
      <c r="KM97" s="69"/>
      <c r="KN97" s="391" t="str">
        <f t="shared" si="375"/>
        <v/>
      </c>
      <c r="KO97" s="302" t="str">
        <f t="shared" si="376"/>
        <v/>
      </c>
      <c r="KP97" s="69"/>
      <c r="KQ97" s="391" t="str">
        <f t="shared" si="377"/>
        <v/>
      </c>
      <c r="KR97" s="302" t="str">
        <f t="shared" si="378"/>
        <v/>
      </c>
      <c r="KS97" s="69"/>
      <c r="KT97" s="391" t="str">
        <f t="shared" si="379"/>
        <v/>
      </c>
      <c r="KU97" s="302" t="str">
        <f t="shared" si="380"/>
        <v/>
      </c>
      <c r="KV97" s="69"/>
      <c r="KW97" s="391" t="str">
        <f t="shared" si="381"/>
        <v/>
      </c>
      <c r="KX97" s="302" t="str">
        <f t="shared" si="382"/>
        <v/>
      </c>
      <c r="KY97" s="69"/>
      <c r="KZ97" s="283" t="str">
        <f t="shared" si="383"/>
        <v/>
      </c>
      <c r="LA97" s="26"/>
      <c r="LB97" s="242"/>
      <c r="LC97" s="306"/>
      <c r="LD97" s="242"/>
      <c r="LE97" s="242"/>
      <c r="LF97" s="242"/>
      <c r="LG97" s="242"/>
      <c r="LH97" s="242"/>
      <c r="LI97" s="242"/>
      <c r="LJ97" s="242"/>
      <c r="LK97" s="242"/>
      <c r="LL97" s="242"/>
      <c r="LM97" s="242"/>
      <c r="LN97" s="63"/>
      <c r="LO97" s="251">
        <f t="shared" si="384"/>
        <v>0</v>
      </c>
      <c r="LP97" s="251">
        <f t="shared" si="385"/>
        <v>0</v>
      </c>
      <c r="LQ97" s="251">
        <f t="shared" si="386"/>
        <v>0</v>
      </c>
      <c r="LR97" s="251">
        <f t="shared" si="387"/>
        <v>0</v>
      </c>
      <c r="LS97" s="251">
        <f t="shared" si="388"/>
        <v>0</v>
      </c>
      <c r="LT97" s="251">
        <f t="shared" si="389"/>
        <v>0</v>
      </c>
      <c r="LU97" s="251">
        <f t="shared" si="390"/>
        <v>0</v>
      </c>
      <c r="LV97" s="251">
        <f t="shared" si="391"/>
        <v>0</v>
      </c>
      <c r="LW97" s="251">
        <f t="shared" si="392"/>
        <v>0</v>
      </c>
      <c r="LX97" s="251">
        <f t="shared" si="393"/>
        <v>0</v>
      </c>
      <c r="LY97" s="251">
        <f t="shared" si="394"/>
        <v>0</v>
      </c>
      <c r="LZ97" s="251">
        <f t="shared" si="395"/>
        <v>0</v>
      </c>
      <c r="MA97" s="63">
        <f t="shared" si="396"/>
        <v>3</v>
      </c>
      <c r="MB97" s="63">
        <f t="shared" si="397"/>
        <v>0</v>
      </c>
      <c r="MC97" s="63">
        <f t="shared" si="486"/>
        <v>83</v>
      </c>
      <c r="MD97" s="63">
        <f t="shared" si="485"/>
        <v>10</v>
      </c>
      <c r="ME97" s="63">
        <f t="shared" si="398"/>
        <v>0</v>
      </c>
      <c r="MF97" s="315">
        <f t="shared" si="399"/>
        <v>291</v>
      </c>
      <c r="MG97" s="315">
        <f>IF(ISNUMBER(MATCH(EO97,$ME$15:$ME$520,0)),0,MAX(MG$14:MG96)+1)</f>
        <v>0</v>
      </c>
      <c r="MH97" s="315" t="str">
        <f t="shared" si="400"/>
        <v/>
      </c>
      <c r="MI97" s="368" t="str">
        <f t="shared" si="401"/>
        <v/>
      </c>
      <c r="MJ97" s="67"/>
      <c r="MK97" s="243" t="str">
        <f t="shared" si="402"/>
        <v/>
      </c>
      <c r="ML97" s="457" t="s">
        <v>635</v>
      </c>
      <c r="MM97" s="316"/>
      <c r="MN97" s="416"/>
      <c r="MO97" s="238"/>
      <c r="MP97" s="411"/>
      <c r="MQ97" s="26">
        <f>IF(IF(ISNUMBER(SEARCH("flopy",MS97))=TRUE,1,0)=1,MAX(MQ$15:MQ96)+1,"")</f>
        <v>73</v>
      </c>
      <c r="MR97" s="238" t="s">
        <v>1188</v>
      </c>
      <c r="MS97" s="420" t="s">
        <v>1024</v>
      </c>
      <c r="MT97" s="421"/>
      <c r="MU97" s="26" t="str">
        <f>IF(IF(ISNUMBER(SEARCH("flopy",MW97))=TRUE,1,0)=1,MAX(MU$15:MU96)+1,"")</f>
        <v/>
      </c>
      <c r="MV97" s="238"/>
      <c r="MW97" s="59"/>
      <c r="MX97" s="59"/>
      <c r="MY97" s="59"/>
      <c r="MZ97" s="59"/>
      <c r="NA97" s="59"/>
      <c r="NB97" s="26" t="s">
        <v>2</v>
      </c>
      <c r="NC97" s="59"/>
      <c r="ND97" s="59"/>
      <c r="NE97" s="59"/>
      <c r="NF97" s="59"/>
      <c r="NG97" s="59"/>
      <c r="NH97" s="59"/>
      <c r="NI97" s="59"/>
      <c r="NJ97" s="59"/>
      <c r="NK97" s="26" t="s">
        <v>2</v>
      </c>
      <c r="NL97" s="453" t="s">
        <v>621</v>
      </c>
      <c r="NM97" s="307" t="s">
        <v>2</v>
      </c>
      <c r="NN97" s="59"/>
      <c r="NO97" s="18"/>
      <c r="NP97" s="18"/>
      <c r="NQ97" s="18"/>
      <c r="NR97" s="18"/>
      <c r="NS97" s="18"/>
      <c r="NT97" s="18"/>
      <c r="NU97" s="18"/>
      <c r="NV97" s="18"/>
      <c r="NW97" s="18"/>
      <c r="NX97" s="18"/>
      <c r="NY97" s="18"/>
      <c r="NZ97" s="18"/>
      <c r="OA97" s="18"/>
      <c r="OB97" s="18"/>
      <c r="OC97" s="18"/>
      <c r="OZ97" s="59"/>
      <c r="PA97" s="251" t="str">
        <f t="shared" si="403"/>
        <v/>
      </c>
      <c r="PB97" s="251" t="str">
        <f t="shared" si="404"/>
        <v/>
      </c>
      <c r="PC97" s="251" t="str">
        <f t="shared" si="405"/>
        <v/>
      </c>
      <c r="PD97" s="251" t="str">
        <f t="shared" si="406"/>
        <v/>
      </c>
      <c r="PE97" s="251" t="str">
        <f t="shared" si="407"/>
        <v/>
      </c>
      <c r="PF97" s="251" t="str">
        <f t="shared" si="408"/>
        <v/>
      </c>
      <c r="PG97" s="251" t="str">
        <f t="shared" si="409"/>
        <v/>
      </c>
      <c r="PH97" s="251" t="str">
        <f t="shared" si="410"/>
        <v/>
      </c>
      <c r="PI97" s="251" t="str">
        <f t="shared" si="411"/>
        <v/>
      </c>
      <c r="PJ97" s="251" t="str">
        <f t="shared" si="412"/>
        <v/>
      </c>
      <c r="PK97" s="251" t="str">
        <f t="shared" si="413"/>
        <v/>
      </c>
      <c r="PL97" s="251" t="str">
        <f t="shared" si="414"/>
        <v/>
      </c>
      <c r="PM97" s="251" t="str">
        <f t="shared" si="415"/>
        <v/>
      </c>
      <c r="PN97" s="251" t="str">
        <f t="shared" si="416"/>
        <v/>
      </c>
      <c r="PO97" s="251" t="str">
        <f t="shared" si="417"/>
        <v/>
      </c>
      <c r="PP97" s="251" t="str">
        <f t="shared" si="418"/>
        <v/>
      </c>
      <c r="PQ97" s="251" t="str">
        <f t="shared" si="419"/>
        <v/>
      </c>
      <c r="PR97" s="251" t="str">
        <f t="shared" si="420"/>
        <v/>
      </c>
      <c r="PS97" s="251" t="str">
        <f t="shared" si="421"/>
        <v/>
      </c>
      <c r="PT97" s="251" t="str">
        <f t="shared" si="422"/>
        <v/>
      </c>
      <c r="PU97" s="251" t="str">
        <f t="shared" si="423"/>
        <v/>
      </c>
      <c r="PV97" s="251" t="str">
        <f t="shared" si="424"/>
        <v/>
      </c>
      <c r="PW97" s="251" t="str">
        <f t="shared" si="425"/>
        <v/>
      </c>
      <c r="PX97" s="251" t="str">
        <f t="shared" si="426"/>
        <v/>
      </c>
      <c r="PY97" s="251" t="str">
        <f t="shared" si="427"/>
        <v/>
      </c>
      <c r="PZ97" s="251" t="str">
        <f t="shared" si="428"/>
        <v/>
      </c>
      <c r="QA97" s="251" t="str">
        <f t="shared" si="429"/>
        <v/>
      </c>
      <c r="QB97" s="251" t="str">
        <f t="shared" si="430"/>
        <v/>
      </c>
      <c r="QC97" s="251" t="str">
        <f t="shared" si="431"/>
        <v/>
      </c>
      <c r="QD97" s="251" t="str">
        <f t="shared" si="432"/>
        <v/>
      </c>
      <c r="QE97" s="251" t="str">
        <f t="shared" si="433"/>
        <v/>
      </c>
      <c r="QF97" s="63">
        <f t="shared" si="434"/>
        <v>0</v>
      </c>
      <c r="QG97" s="26" t="s">
        <v>2</v>
      </c>
      <c r="QH97" s="59"/>
      <c r="QI97" s="59"/>
      <c r="QJ97" s="59"/>
      <c r="QK97" s="59"/>
      <c r="QL97" s="59"/>
      <c r="QM97" s="59"/>
      <c r="QN97" s="59"/>
    </row>
    <row r="98" spans="1:456" ht="6" customHeight="1" x14ac:dyDescent="0.25">
      <c r="A98" s="68"/>
      <c r="B98" s="447">
        <f t="shared" si="278"/>
        <v>84</v>
      </c>
      <c r="C98" s="72" t="s">
        <v>896</v>
      </c>
      <c r="D98" s="339" t="s">
        <v>481</v>
      </c>
      <c r="E98" s="59"/>
      <c r="F98" s="229"/>
      <c r="G98" s="295" t="s">
        <v>604</v>
      </c>
      <c r="H98" s="295" t="s">
        <v>2</v>
      </c>
      <c r="I98" s="229"/>
      <c r="J98" s="295"/>
      <c r="K98" s="295"/>
      <c r="L98" s="229"/>
      <c r="M98" s="295"/>
      <c r="N98" s="295"/>
      <c r="O98" s="229"/>
      <c r="P98" s="295"/>
      <c r="Q98" s="295"/>
      <c r="R98" s="229"/>
      <c r="S98" s="230"/>
      <c r="T98" s="231"/>
      <c r="U98" s="229"/>
      <c r="V98" s="230"/>
      <c r="W98" s="231"/>
      <c r="X98" s="229"/>
      <c r="Y98" s="230"/>
      <c r="Z98" s="231"/>
      <c r="AA98" s="229"/>
      <c r="AB98" s="295"/>
      <c r="AC98" s="295"/>
      <c r="AD98" s="229"/>
      <c r="AE98" s="295"/>
      <c r="AF98" s="295"/>
      <c r="AG98" s="229"/>
      <c r="AH98" s="295"/>
      <c r="AI98" s="295"/>
      <c r="AJ98" s="229"/>
      <c r="AK98" s="295"/>
      <c r="AL98" s="295"/>
      <c r="AM98" s="229"/>
      <c r="AN98" s="295"/>
      <c r="AO98" s="295"/>
      <c r="AP98" s="243"/>
      <c r="AQ98" s="295"/>
      <c r="AR98" s="290"/>
      <c r="AS98" s="243"/>
      <c r="AT98" s="295"/>
      <c r="AU98" s="290"/>
      <c r="AV98" s="229"/>
      <c r="AW98" s="230"/>
      <c r="AX98" s="231"/>
      <c r="AY98" s="229"/>
      <c r="AZ98" s="230"/>
      <c r="BA98" s="231"/>
      <c r="BB98" s="229"/>
      <c r="BC98" s="230"/>
      <c r="BD98" s="231"/>
      <c r="BE98" s="229"/>
      <c r="BF98" s="230"/>
      <c r="BG98" s="231"/>
      <c r="BH98" s="229"/>
      <c r="BI98" s="230"/>
      <c r="BJ98" s="231"/>
      <c r="BK98" s="243"/>
      <c r="BL98" s="230"/>
      <c r="BM98" s="231"/>
      <c r="BN98" s="243"/>
      <c r="BO98" s="230"/>
      <c r="BP98" s="231"/>
      <c r="BQ98" s="229"/>
      <c r="BR98" s="230"/>
      <c r="BS98" s="231"/>
      <c r="BT98" s="229"/>
      <c r="BU98" s="230"/>
      <c r="BV98" s="231"/>
      <c r="BW98" s="229"/>
      <c r="BX98" s="230"/>
      <c r="BY98" s="231"/>
      <c r="BZ98" s="229"/>
      <c r="CA98" s="230"/>
      <c r="CB98" s="231"/>
      <c r="CC98" s="229"/>
      <c r="CD98" s="230"/>
      <c r="CE98" s="231"/>
      <c r="CF98" s="331"/>
      <c r="CG98" s="230"/>
      <c r="CH98" s="354"/>
      <c r="CI98" s="229"/>
      <c r="CJ98" s="230"/>
      <c r="CK98" s="354"/>
      <c r="CL98" s="243"/>
      <c r="CM98" s="230"/>
      <c r="CN98" s="354"/>
      <c r="CO98" s="243"/>
      <c r="CP98" s="295"/>
      <c r="CQ98" s="231"/>
      <c r="CR98" s="331"/>
      <c r="CS98" s="332"/>
      <c r="CT98" s="333"/>
      <c r="CU98" s="229"/>
      <c r="CV98" s="230"/>
      <c r="CW98" s="231"/>
      <c r="CX98" s="331"/>
      <c r="CY98" s="332"/>
      <c r="CZ98" s="333"/>
      <c r="DA98" s="331"/>
      <c r="DB98" s="332"/>
      <c r="DC98" s="333"/>
      <c r="DD98" s="331"/>
      <c r="DE98" s="332"/>
      <c r="DF98" s="333"/>
      <c r="DG98" s="331"/>
      <c r="DH98" s="332"/>
      <c r="DI98" s="333"/>
      <c r="DJ98" s="229"/>
      <c r="DK98" s="230" t="s">
        <v>43</v>
      </c>
      <c r="DL98" s="231">
        <v>0</v>
      </c>
      <c r="DM98" s="229"/>
      <c r="DN98" s="230"/>
      <c r="DO98" s="231"/>
      <c r="DP98" s="331"/>
      <c r="DQ98" s="332"/>
      <c r="DR98" s="333"/>
      <c r="DS98" s="331"/>
      <c r="DT98" s="332"/>
      <c r="DU98" s="333"/>
      <c r="DV98" s="331"/>
      <c r="DW98" s="332"/>
      <c r="DX98" s="333"/>
      <c r="DY98" s="331"/>
      <c r="DZ98" s="332"/>
      <c r="EA98" s="333"/>
      <c r="EB98" s="331"/>
      <c r="EC98" s="332"/>
      <c r="ED98" s="333"/>
      <c r="EE98" s="331"/>
      <c r="EF98" s="332"/>
      <c r="EG98" s="333"/>
      <c r="EH98" s="229"/>
      <c r="EI98" s="230"/>
      <c r="EJ98" s="231"/>
      <c r="EK98" s="229"/>
      <c r="EL98" s="230"/>
      <c r="EM98" s="231"/>
      <c r="EN98" s="244"/>
      <c r="EO98" s="269" t="str">
        <f t="shared" si="279"/>
        <v/>
      </c>
      <c r="EP98" s="444" t="s">
        <v>1247</v>
      </c>
      <c r="EQ98" s="360">
        <f t="shared" si="435"/>
        <v>37</v>
      </c>
      <c r="ER98" s="360">
        <f t="shared" si="436"/>
        <v>22</v>
      </c>
      <c r="ES98" s="360">
        <f t="shared" si="437"/>
        <v>32</v>
      </c>
      <c r="ET98" s="360" t="str">
        <f t="shared" si="438"/>
        <v/>
      </c>
      <c r="EU98" s="360" t="str">
        <f t="shared" si="439"/>
        <v/>
      </c>
      <c r="EV98" s="360" t="str">
        <f t="shared" si="440"/>
        <v/>
      </c>
      <c r="EW98" s="360" t="str">
        <f t="shared" si="441"/>
        <v/>
      </c>
      <c r="EX98" s="360">
        <f t="shared" si="442"/>
        <v>30</v>
      </c>
      <c r="EY98" s="360" t="str">
        <f t="shared" si="443"/>
        <v/>
      </c>
      <c r="EZ98" s="360" t="str">
        <f t="shared" si="444"/>
        <v/>
      </c>
      <c r="FA98" s="360" t="str">
        <f t="shared" si="445"/>
        <v/>
      </c>
      <c r="FB98" s="360" t="str">
        <f t="shared" si="446"/>
        <v/>
      </c>
      <c r="FC98" s="360">
        <f t="shared" si="447"/>
        <v>26</v>
      </c>
      <c r="FD98" s="360">
        <f t="shared" si="448"/>
        <v>29</v>
      </c>
      <c r="FE98" s="360" t="str">
        <f t="shared" si="449"/>
        <v/>
      </c>
      <c r="FF98" s="360">
        <f t="shared" si="450"/>
        <v>11</v>
      </c>
      <c r="FG98" s="360">
        <f t="shared" si="451"/>
        <v>11</v>
      </c>
      <c r="FH98" s="360">
        <f t="shared" si="452"/>
        <v>7</v>
      </c>
      <c r="FI98" s="360">
        <f t="shared" si="453"/>
        <v>7</v>
      </c>
      <c r="FJ98" s="360" t="str">
        <f t="shared" si="454"/>
        <v/>
      </c>
      <c r="FK98" s="360" t="str">
        <f t="shared" si="455"/>
        <v/>
      </c>
      <c r="FL98" s="360">
        <f t="shared" si="456"/>
        <v>9</v>
      </c>
      <c r="FM98" s="360">
        <f t="shared" si="457"/>
        <v>11</v>
      </c>
      <c r="FN98" s="360">
        <f t="shared" si="458"/>
        <v>7</v>
      </c>
      <c r="FO98" s="360">
        <f t="shared" si="459"/>
        <v>11</v>
      </c>
      <c r="FP98" s="360">
        <f t="shared" si="460"/>
        <v>11</v>
      </c>
      <c r="FQ98" s="360">
        <f t="shared" si="461"/>
        <v>11</v>
      </c>
      <c r="FR98" s="360">
        <f t="shared" si="462"/>
        <v>11</v>
      </c>
      <c r="FS98" s="360">
        <f t="shared" si="463"/>
        <v>16</v>
      </c>
      <c r="FT98" s="360" t="str">
        <f t="shared" si="280"/>
        <v/>
      </c>
      <c r="FU98" s="360">
        <f t="shared" si="464"/>
        <v>7</v>
      </c>
      <c r="FV98" s="360">
        <f t="shared" si="465"/>
        <v>11</v>
      </c>
      <c r="FW98" s="360">
        <f t="shared" si="466"/>
        <v>10</v>
      </c>
      <c r="FX98" s="360" t="str">
        <f t="shared" si="467"/>
        <v/>
      </c>
      <c r="FY98" s="360" t="str">
        <f t="shared" si="468"/>
        <v/>
      </c>
      <c r="FZ98" s="360" t="str">
        <f t="shared" si="469"/>
        <v/>
      </c>
      <c r="GA98" s="360" t="str">
        <f t="shared" si="470"/>
        <v/>
      </c>
      <c r="GB98" s="360" t="str">
        <f t="shared" si="471"/>
        <v/>
      </c>
      <c r="GC98" s="360" t="str">
        <f t="shared" si="472"/>
        <v/>
      </c>
      <c r="GD98" s="360" t="str">
        <f t="shared" si="473"/>
        <v/>
      </c>
      <c r="GE98" s="360">
        <f t="shared" si="474"/>
        <v>11</v>
      </c>
      <c r="GF98" s="360">
        <f t="shared" si="475"/>
        <v>12</v>
      </c>
      <c r="GG98" s="360" t="str">
        <f t="shared" si="476"/>
        <v/>
      </c>
      <c r="GH98" s="360" t="str">
        <f t="shared" si="477"/>
        <v/>
      </c>
      <c r="GI98" s="360" t="str">
        <f t="shared" si="478"/>
        <v/>
      </c>
      <c r="GJ98" s="360" t="str">
        <f t="shared" si="479"/>
        <v/>
      </c>
      <c r="GK98" s="444" t="s">
        <v>1247</v>
      </c>
      <c r="GL98" s="361" t="str">
        <f t="shared" si="281"/>
        <v>ic_strt</v>
      </c>
      <c r="GM98" s="361" t="str">
        <f t="shared" si="282"/>
        <v>ic_strt</v>
      </c>
      <c r="GN98" s="361" t="str">
        <f t="shared" si="283"/>
        <v>ic_strt</v>
      </c>
      <c r="GO98" s="361" t="str">
        <f t="shared" si="284"/>
        <v>-</v>
      </c>
      <c r="GP98" s="361" t="str">
        <f t="shared" si="285"/>
        <v>-</v>
      </c>
      <c r="GQ98" s="361" t="str">
        <f t="shared" si="286"/>
        <v>-</v>
      </c>
      <c r="GR98" s="361" t="str">
        <f t="shared" si="287"/>
        <v>-</v>
      </c>
      <c r="GS98" s="361" t="str">
        <f t="shared" si="288"/>
        <v>ic_strt</v>
      </c>
      <c r="GT98" s="361" t="str">
        <f t="shared" si="289"/>
        <v>-</v>
      </c>
      <c r="GU98" s="361" t="str">
        <f t="shared" si="290"/>
        <v>-</v>
      </c>
      <c r="GV98" s="361" t="str">
        <f t="shared" si="291"/>
        <v>-</v>
      </c>
      <c r="GW98" s="361" t="str">
        <f t="shared" si="292"/>
        <v>-</v>
      </c>
      <c r="GX98" s="361" t="str">
        <f t="shared" si="293"/>
        <v>ic_strt</v>
      </c>
      <c r="GY98" s="361" t="str">
        <f t="shared" si="294"/>
        <v>ic_strt</v>
      </c>
      <c r="GZ98" s="361" t="str">
        <f t="shared" si="295"/>
        <v>-</v>
      </c>
      <c r="HA98" s="361" t="str">
        <f t="shared" si="296"/>
        <v>ic_strt</v>
      </c>
      <c r="HB98" s="361" t="str">
        <f t="shared" si="297"/>
        <v>ic_strt</v>
      </c>
      <c r="HC98" s="361" t="str">
        <f t="shared" si="298"/>
        <v>ic_strt</v>
      </c>
      <c r="HD98" s="361" t="str">
        <f t="shared" si="299"/>
        <v>ic_strt</v>
      </c>
      <c r="HE98" s="361" t="str">
        <f t="shared" si="300"/>
        <v>-</v>
      </c>
      <c r="HF98" s="361" t="str">
        <f t="shared" si="301"/>
        <v>-</v>
      </c>
      <c r="HG98" s="361" t="str">
        <f t="shared" si="302"/>
        <v>ic_strt</v>
      </c>
      <c r="HH98" s="361" t="str">
        <f t="shared" si="303"/>
        <v>ic_strt</v>
      </c>
      <c r="HI98" s="361" t="str">
        <f t="shared" si="304"/>
        <v>ic_strt</v>
      </c>
      <c r="HJ98" s="361" t="str">
        <f t="shared" si="305"/>
        <v>ic_strt</v>
      </c>
      <c r="HK98" s="361" t="str">
        <f t="shared" si="306"/>
        <v>ic_strt</v>
      </c>
      <c r="HL98" s="361" t="str">
        <f t="shared" si="307"/>
        <v>ic_strt</v>
      </c>
      <c r="HM98" s="361" t="str">
        <f t="shared" si="308"/>
        <v>ic_strt</v>
      </c>
      <c r="HN98" s="361" t="str">
        <f t="shared" si="309"/>
        <v>ic_strt</v>
      </c>
      <c r="HO98" s="361" t="str">
        <f t="shared" si="310"/>
        <v>-</v>
      </c>
      <c r="HP98" s="361" t="str">
        <f t="shared" si="311"/>
        <v>ic_strt</v>
      </c>
      <c r="HQ98" s="361" t="str">
        <f t="shared" si="312"/>
        <v>ic_strt</v>
      </c>
      <c r="HR98" s="361" t="str">
        <f t="shared" si="313"/>
        <v>ic_strt</v>
      </c>
      <c r="HS98" s="361" t="str">
        <f t="shared" si="314"/>
        <v>-</v>
      </c>
      <c r="HT98" s="361" t="str">
        <f t="shared" si="315"/>
        <v>-</v>
      </c>
      <c r="HU98" s="361" t="str">
        <f t="shared" si="316"/>
        <v>-</v>
      </c>
      <c r="HV98" s="361" t="str">
        <f t="shared" si="317"/>
        <v>-</v>
      </c>
      <c r="HW98" s="361" t="str">
        <f t="shared" si="318"/>
        <v>-</v>
      </c>
      <c r="HX98" s="361" t="str">
        <f t="shared" si="319"/>
        <v>-</v>
      </c>
      <c r="HY98" s="361" t="str">
        <f t="shared" si="320"/>
        <v>-</v>
      </c>
      <c r="HZ98" s="361" t="str">
        <f t="shared" si="321"/>
        <v>ic_strt</v>
      </c>
      <c r="IA98" s="361" t="str">
        <f t="shared" si="322"/>
        <v>ic_strt</v>
      </c>
      <c r="IB98" s="361" t="str">
        <f t="shared" si="323"/>
        <v>-</v>
      </c>
      <c r="IC98" s="361" t="str">
        <f t="shared" si="324"/>
        <v>-</v>
      </c>
      <c r="ID98" s="361" t="str">
        <f t="shared" si="325"/>
        <v>-</v>
      </c>
      <c r="IE98" s="361" t="str">
        <f t="shared" si="326"/>
        <v>-</v>
      </c>
      <c r="IF98" s="444" t="s">
        <v>1247</v>
      </c>
      <c r="IG98" s="56" t="str">
        <f t="shared" si="480"/>
        <v>-</v>
      </c>
      <c r="IH98" s="56">
        <f t="shared" si="481"/>
        <v>320</v>
      </c>
      <c r="II98" s="56" t="str">
        <f t="shared" si="482"/>
        <v>np.zeros((nlay,nro</v>
      </c>
      <c r="IJ98" s="56" t="str">
        <f t="shared" si="483"/>
        <v>-</v>
      </c>
      <c r="IK98" s="56" t="str">
        <f t="shared" si="327"/>
        <v>-</v>
      </c>
      <c r="IL98" s="56" t="str">
        <f t="shared" si="328"/>
        <v>-</v>
      </c>
      <c r="IM98" s="56" t="str">
        <f t="shared" si="329"/>
        <v>-</v>
      </c>
      <c r="IN98" s="56" t="str">
        <f t="shared" si="330"/>
        <v>np.zeros((nlay,nrow,ncol),dtype=float)</v>
      </c>
      <c r="IO98" s="56" t="str">
        <f t="shared" si="331"/>
        <v>-</v>
      </c>
      <c r="IP98" s="56" t="str">
        <f t="shared" si="332"/>
        <v>-</v>
      </c>
      <c r="IQ98" s="56" t="str">
        <f t="shared" si="333"/>
        <v>-</v>
      </c>
      <c r="IR98" s="56" t="str">
        <f t="shared" si="334"/>
        <v>-</v>
      </c>
      <c r="IS98" s="56">
        <f t="shared" si="335"/>
        <v>0</v>
      </c>
      <c r="IT98" s="56">
        <f t="shared" si="336"/>
        <v>0</v>
      </c>
      <c r="IU98" s="56" t="str">
        <f t="shared" si="337"/>
        <v>-</v>
      </c>
      <c r="IV98" s="56">
        <f t="shared" si="338"/>
        <v>50</v>
      </c>
      <c r="IW98" s="56">
        <f t="shared" si="339"/>
        <v>0</v>
      </c>
      <c r="IX98" s="56">
        <f t="shared" si="340"/>
        <v>0</v>
      </c>
      <c r="IY98" s="56">
        <f t="shared" si="341"/>
        <v>0</v>
      </c>
      <c r="IZ98" s="56" t="str">
        <f t="shared" si="342"/>
        <v>-</v>
      </c>
      <c r="JA98" s="56" t="str">
        <f t="shared" si="343"/>
        <v>-</v>
      </c>
      <c r="JB98" s="56">
        <f t="shared" si="344"/>
        <v>1050</v>
      </c>
      <c r="JC98" s="56" t="str">
        <f t="shared" si="345"/>
        <v>"varies"</v>
      </c>
      <c r="JD98" s="56" t="str">
        <f t="shared" si="346"/>
        <v>"varies"</v>
      </c>
      <c r="JE98" s="56">
        <f t="shared" si="347"/>
        <v>115</v>
      </c>
      <c r="JF98" s="56">
        <f t="shared" si="348"/>
        <v>115</v>
      </c>
      <c r="JG98" s="56" t="str">
        <f t="shared" si="349"/>
        <v>3|9</v>
      </c>
      <c r="JH98" s="56" t="str">
        <f t="shared" si="350"/>
        <v xml:space="preserve"> 3 |9</v>
      </c>
      <c r="JI98" s="56">
        <f t="shared" si="351"/>
        <v>10</v>
      </c>
      <c r="JJ98" s="56" t="str">
        <f t="shared" si="352"/>
        <v>-</v>
      </c>
      <c r="JK98" s="56">
        <f t="shared" si="353"/>
        <v>0</v>
      </c>
      <c r="JL98" s="56">
        <f t="shared" si="354"/>
        <v>0</v>
      </c>
      <c r="JM98" s="56">
        <f t="shared" si="355"/>
        <v>0</v>
      </c>
      <c r="JN98" s="56" t="str">
        <f t="shared" si="356"/>
        <v>-</v>
      </c>
      <c r="JO98" s="56" t="str">
        <f t="shared" si="357"/>
        <v>-</v>
      </c>
      <c r="JP98" s="56" t="str">
        <f t="shared" si="358"/>
        <v>-</v>
      </c>
      <c r="JQ98" s="56" t="str">
        <f t="shared" si="359"/>
        <v>-</v>
      </c>
      <c r="JR98" s="56" t="str">
        <f t="shared" si="360"/>
        <v>-</v>
      </c>
      <c r="JS98" s="56" t="str">
        <f t="shared" si="361"/>
        <v>-</v>
      </c>
      <c r="JT98" s="56" t="str">
        <f t="shared" si="362"/>
        <v>-</v>
      </c>
      <c r="JU98" s="56">
        <f t="shared" si="363"/>
        <v>0</v>
      </c>
      <c r="JV98" s="56">
        <f t="shared" si="364"/>
        <v>-10.7</v>
      </c>
      <c r="JW98" s="56" t="str">
        <f t="shared" si="365"/>
        <v>-</v>
      </c>
      <c r="JX98" s="56" t="str">
        <f t="shared" si="366"/>
        <v>-</v>
      </c>
      <c r="JY98" s="56" t="str">
        <f t="shared" si="367"/>
        <v>-</v>
      </c>
      <c r="JZ98" s="56" t="str">
        <f t="shared" si="368"/>
        <v>-</v>
      </c>
      <c r="KA98" s="444" t="s">
        <v>1247</v>
      </c>
      <c r="KB98" s="360">
        <f>IF(ISNUMBER(INDEX($EQ$15:$GK$521,$B98,EO$11)),MAX(KB$14:KB97)+1,0)</f>
        <v>10</v>
      </c>
      <c r="KC98" s="360" t="str">
        <f t="shared" si="484"/>
        <v/>
      </c>
      <c r="KD98" s="373" t="s">
        <v>2</v>
      </c>
      <c r="KE98" s="391" t="str">
        <f t="shared" si="369"/>
        <v/>
      </c>
      <c r="KF98" s="302" t="str">
        <f t="shared" si="370"/>
        <v/>
      </c>
      <c r="KG98" s="69"/>
      <c r="KH98" s="391" t="str">
        <f t="shared" si="371"/>
        <v/>
      </c>
      <c r="KI98" s="302" t="str">
        <f t="shared" si="372"/>
        <v/>
      </c>
      <c r="KJ98" s="69"/>
      <c r="KK98" s="391" t="str">
        <f t="shared" si="373"/>
        <v/>
      </c>
      <c r="KL98" s="302" t="str">
        <f t="shared" si="374"/>
        <v/>
      </c>
      <c r="KM98" s="69"/>
      <c r="KN98" s="391" t="str">
        <f t="shared" si="375"/>
        <v/>
      </c>
      <c r="KO98" s="302" t="str">
        <f t="shared" si="376"/>
        <v/>
      </c>
      <c r="KP98" s="69"/>
      <c r="KQ98" s="391" t="str">
        <f t="shared" si="377"/>
        <v/>
      </c>
      <c r="KR98" s="302" t="str">
        <f t="shared" si="378"/>
        <v/>
      </c>
      <c r="KS98" s="69"/>
      <c r="KT98" s="391" t="str">
        <f t="shared" si="379"/>
        <v/>
      </c>
      <c r="KU98" s="302" t="str">
        <f t="shared" si="380"/>
        <v/>
      </c>
      <c r="KV98" s="69"/>
      <c r="KW98" s="391" t="str">
        <f t="shared" si="381"/>
        <v/>
      </c>
      <c r="KX98" s="302" t="str">
        <f t="shared" si="382"/>
        <v/>
      </c>
      <c r="KY98" s="69"/>
      <c r="KZ98" s="283" t="str">
        <f t="shared" si="383"/>
        <v/>
      </c>
      <c r="LA98" s="26"/>
      <c r="LB98" s="242"/>
      <c r="LC98" s="306"/>
      <c r="LD98" s="242"/>
      <c r="LE98" s="242"/>
      <c r="LF98" s="242"/>
      <c r="LG98" s="242"/>
      <c r="LH98" s="242"/>
      <c r="LI98" s="242"/>
      <c r="LJ98" s="242"/>
      <c r="LK98" s="242"/>
      <c r="LL98" s="242"/>
      <c r="LM98" s="242"/>
      <c r="LN98" s="63"/>
      <c r="LO98" s="251">
        <f t="shared" si="384"/>
        <v>0</v>
      </c>
      <c r="LP98" s="251">
        <f t="shared" si="385"/>
        <v>0</v>
      </c>
      <c r="LQ98" s="251">
        <f t="shared" si="386"/>
        <v>0</v>
      </c>
      <c r="LR98" s="251">
        <f t="shared" si="387"/>
        <v>0</v>
      </c>
      <c r="LS98" s="251">
        <f t="shared" si="388"/>
        <v>0</v>
      </c>
      <c r="LT98" s="251">
        <f t="shared" si="389"/>
        <v>0</v>
      </c>
      <c r="LU98" s="251">
        <f t="shared" si="390"/>
        <v>0</v>
      </c>
      <c r="LV98" s="251">
        <f t="shared" si="391"/>
        <v>0</v>
      </c>
      <c r="LW98" s="251">
        <f t="shared" si="392"/>
        <v>0</v>
      </c>
      <c r="LX98" s="251">
        <f t="shared" si="393"/>
        <v>0</v>
      </c>
      <c r="LY98" s="251">
        <f t="shared" si="394"/>
        <v>0</v>
      </c>
      <c r="LZ98" s="251">
        <f t="shared" si="395"/>
        <v>0</v>
      </c>
      <c r="MA98" s="63">
        <f t="shared" si="396"/>
        <v>3</v>
      </c>
      <c r="MB98" s="63">
        <f t="shared" si="397"/>
        <v>0</v>
      </c>
      <c r="MC98" s="63">
        <f t="shared" si="486"/>
        <v>84</v>
      </c>
      <c r="MD98" s="63">
        <f t="shared" si="485"/>
        <v>11</v>
      </c>
      <c r="ME98" s="63" t="str">
        <f t="shared" si="398"/>
        <v>STO</v>
      </c>
      <c r="MF98" s="315">
        <f t="shared" si="399"/>
        <v>291</v>
      </c>
      <c r="MG98" s="315">
        <f>IF(ISNUMBER(MATCH(EO98,$ME$15:$ME$520,0)),0,MAX(MG$14:MG97)+1)</f>
        <v>0</v>
      </c>
      <c r="MH98" s="315" t="str">
        <f t="shared" si="400"/>
        <v/>
      </c>
      <c r="MI98" s="368" t="str">
        <f t="shared" si="401"/>
        <v/>
      </c>
      <c r="MJ98" s="67"/>
      <c r="MK98" s="243" t="str">
        <f t="shared" si="402"/>
        <v/>
      </c>
      <c r="ML98" s="457" t="s">
        <v>635</v>
      </c>
      <c r="MM98" s="316"/>
      <c r="MN98" s="59"/>
      <c r="MO98" s="238"/>
      <c r="MP98" s="411"/>
      <c r="MQ98" s="26">
        <f>IF(IF(ISNUMBER(SEARCH("flopy",MS98))=TRUE,1,0)=1,MAX(MQ$15:MQ97)+1,"")</f>
        <v>74</v>
      </c>
      <c r="MR98" s="238" t="s">
        <v>1188</v>
      </c>
      <c r="MS98" s="420" t="s">
        <v>1025</v>
      </c>
      <c r="MT98" s="421"/>
      <c r="MU98" s="26" t="str">
        <f>IF(IF(ISNUMBER(SEARCH("flopy",MW98))=TRUE,1,0)=1,MAX(MU$15:MU97)+1,"")</f>
        <v/>
      </c>
      <c r="MV98" s="238"/>
      <c r="MW98" s="59"/>
      <c r="MX98" s="59"/>
      <c r="MY98" s="59"/>
      <c r="MZ98" s="59"/>
      <c r="NA98" s="59"/>
      <c r="NB98" s="26" t="s">
        <v>2</v>
      </c>
      <c r="NC98" s="59"/>
      <c r="ND98" s="59"/>
      <c r="NE98" s="59"/>
      <c r="NF98" s="59"/>
      <c r="NG98" s="59"/>
      <c r="NH98" s="59"/>
      <c r="NI98" s="59"/>
      <c r="NJ98" s="59"/>
      <c r="NK98" s="26" t="s">
        <v>2</v>
      </c>
      <c r="NL98" s="453"/>
      <c r="NM98" s="453"/>
      <c r="NN98" s="59"/>
      <c r="NO98" s="18"/>
      <c r="NP98" s="18"/>
      <c r="NQ98" s="18"/>
      <c r="NR98" s="18"/>
      <c r="NS98" s="18"/>
      <c r="NT98" s="18"/>
      <c r="NU98" s="18"/>
      <c r="NV98" s="18"/>
      <c r="NW98" s="18"/>
      <c r="NX98" s="18"/>
      <c r="NY98" s="18"/>
      <c r="NZ98" s="18"/>
      <c r="OA98" s="18"/>
      <c r="OB98" s="18"/>
      <c r="OC98" s="18"/>
      <c r="OZ98" s="59"/>
      <c r="PA98" s="251" t="str">
        <f t="shared" si="403"/>
        <v/>
      </c>
      <c r="PB98" s="251" t="str">
        <f t="shared" si="404"/>
        <v/>
      </c>
      <c r="PC98" s="251" t="str">
        <f t="shared" si="405"/>
        <v/>
      </c>
      <c r="PD98" s="251" t="str">
        <f t="shared" si="406"/>
        <v/>
      </c>
      <c r="PE98" s="251" t="str">
        <f t="shared" si="407"/>
        <v/>
      </c>
      <c r="PF98" s="251" t="str">
        <f t="shared" si="408"/>
        <v/>
      </c>
      <c r="PG98" s="251" t="str">
        <f t="shared" si="409"/>
        <v/>
      </c>
      <c r="PH98" s="251" t="str">
        <f t="shared" si="410"/>
        <v/>
      </c>
      <c r="PI98" s="251" t="str">
        <f t="shared" si="411"/>
        <v/>
      </c>
      <c r="PJ98" s="251" t="str">
        <f t="shared" si="412"/>
        <v/>
      </c>
      <c r="PK98" s="251" t="str">
        <f t="shared" si="413"/>
        <v/>
      </c>
      <c r="PL98" s="251" t="str">
        <f t="shared" si="414"/>
        <v/>
      </c>
      <c r="PM98" s="251" t="str">
        <f t="shared" si="415"/>
        <v/>
      </c>
      <c r="PN98" s="251" t="str">
        <f t="shared" si="416"/>
        <v/>
      </c>
      <c r="PO98" s="251" t="str">
        <f t="shared" si="417"/>
        <v/>
      </c>
      <c r="PP98" s="251" t="str">
        <f t="shared" si="418"/>
        <v>STO</v>
      </c>
      <c r="PQ98" s="251" t="str">
        <f t="shared" si="419"/>
        <v>STO</v>
      </c>
      <c r="PR98" s="251" t="str">
        <f t="shared" si="420"/>
        <v/>
      </c>
      <c r="PS98" s="251" t="str">
        <f t="shared" si="421"/>
        <v/>
      </c>
      <c r="PT98" s="251" t="str">
        <f t="shared" si="422"/>
        <v/>
      </c>
      <c r="PU98" s="251" t="str">
        <f t="shared" si="423"/>
        <v/>
      </c>
      <c r="PV98" s="251" t="str">
        <f t="shared" si="424"/>
        <v>STO</v>
      </c>
      <c r="PW98" s="251" t="str">
        <f t="shared" si="425"/>
        <v>STO</v>
      </c>
      <c r="PX98" s="251" t="str">
        <f t="shared" si="426"/>
        <v/>
      </c>
      <c r="PY98" s="251" t="str">
        <f t="shared" si="427"/>
        <v/>
      </c>
      <c r="PZ98" s="251" t="str">
        <f t="shared" si="428"/>
        <v/>
      </c>
      <c r="QA98" s="251" t="str">
        <f t="shared" si="429"/>
        <v>STO</v>
      </c>
      <c r="QB98" s="251" t="str">
        <f t="shared" si="430"/>
        <v>STO</v>
      </c>
      <c r="QC98" s="251" t="str">
        <f t="shared" si="431"/>
        <v/>
      </c>
      <c r="QD98" s="251" t="str">
        <f t="shared" si="432"/>
        <v/>
      </c>
      <c r="QE98" s="251" t="str">
        <f t="shared" si="433"/>
        <v/>
      </c>
      <c r="QF98" s="63">
        <f t="shared" si="434"/>
        <v>6</v>
      </c>
      <c r="QG98" s="26" t="s">
        <v>2</v>
      </c>
      <c r="QH98" s="59"/>
      <c r="QI98" s="59"/>
      <c r="QJ98" s="59"/>
      <c r="QK98" s="59"/>
      <c r="QL98" s="59"/>
      <c r="QM98" s="59"/>
      <c r="QN98" s="59"/>
    </row>
    <row r="99" spans="1:456" ht="6" customHeight="1" x14ac:dyDescent="0.25">
      <c r="A99" s="68"/>
      <c r="B99" s="447">
        <f t="shared" si="278"/>
        <v>85</v>
      </c>
      <c r="C99" s="72" t="s">
        <v>200</v>
      </c>
      <c r="D99" s="339" t="s">
        <v>231</v>
      </c>
      <c r="E99" s="59"/>
      <c r="F99" s="229"/>
      <c r="G99" s="295" t="s">
        <v>148</v>
      </c>
      <c r="H99" s="295" t="s">
        <v>2</v>
      </c>
      <c r="I99" s="229"/>
      <c r="J99" s="295"/>
      <c r="K99" s="295"/>
      <c r="L99" s="229"/>
      <c r="M99" s="295"/>
      <c r="N99" s="295"/>
      <c r="O99" s="229"/>
      <c r="P99" s="295"/>
      <c r="Q99" s="295"/>
      <c r="R99" s="229"/>
      <c r="S99" s="230"/>
      <c r="T99" s="231"/>
      <c r="U99" s="229"/>
      <c r="V99" s="230"/>
      <c r="W99" s="231"/>
      <c r="X99" s="229"/>
      <c r="Y99" s="230"/>
      <c r="Z99" s="231"/>
      <c r="AA99" s="229"/>
      <c r="AB99" s="295"/>
      <c r="AC99" s="295"/>
      <c r="AD99" s="229"/>
      <c r="AE99" s="295"/>
      <c r="AF99" s="295"/>
      <c r="AG99" s="229"/>
      <c r="AH99" s="295"/>
      <c r="AI99" s="295"/>
      <c r="AJ99" s="229"/>
      <c r="AK99" s="295"/>
      <c r="AL99" s="295"/>
      <c r="AM99" s="229"/>
      <c r="AN99" s="295"/>
      <c r="AO99" s="295"/>
      <c r="AP99" s="243"/>
      <c r="AQ99" s="295"/>
      <c r="AR99" s="290"/>
      <c r="AS99" s="243"/>
      <c r="AT99" s="295"/>
      <c r="AU99" s="290"/>
      <c r="AV99" s="229"/>
      <c r="AW99" s="230"/>
      <c r="AX99" s="231"/>
      <c r="AY99" s="229"/>
      <c r="AZ99" s="230"/>
      <c r="BA99" s="231"/>
      <c r="BB99" s="229"/>
      <c r="BC99" s="230"/>
      <c r="BD99" s="231"/>
      <c r="BE99" s="229"/>
      <c r="BF99" s="230"/>
      <c r="BG99" s="231"/>
      <c r="BH99" s="229"/>
      <c r="BI99" s="230"/>
      <c r="BJ99" s="231"/>
      <c r="BK99" s="243"/>
      <c r="BL99" s="230"/>
      <c r="BM99" s="231"/>
      <c r="BN99" s="243"/>
      <c r="BO99" s="230"/>
      <c r="BP99" s="231"/>
      <c r="BQ99" s="229"/>
      <c r="BR99" s="230"/>
      <c r="BS99" s="231"/>
      <c r="BT99" s="229"/>
      <c r="BU99" s="230"/>
      <c r="BV99" s="231"/>
      <c r="BW99" s="229"/>
      <c r="BX99" s="230"/>
      <c r="BY99" s="231"/>
      <c r="BZ99" s="229"/>
      <c r="CA99" s="230"/>
      <c r="CB99" s="231"/>
      <c r="CC99" s="229"/>
      <c r="CD99" s="230"/>
      <c r="CE99" s="231"/>
      <c r="CF99" s="331"/>
      <c r="CG99" s="230"/>
      <c r="CH99" s="354"/>
      <c r="CI99" s="229"/>
      <c r="CJ99" s="230"/>
      <c r="CK99" s="354"/>
      <c r="CL99" s="243"/>
      <c r="CM99" s="230"/>
      <c r="CN99" s="354"/>
      <c r="CO99" s="243"/>
      <c r="CP99" s="295"/>
      <c r="CQ99" s="231"/>
      <c r="CR99" s="331"/>
      <c r="CS99" s="332"/>
      <c r="CT99" s="333"/>
      <c r="CU99" s="229"/>
      <c r="CV99" s="230"/>
      <c r="CW99" s="231"/>
      <c r="CX99" s="331"/>
      <c r="CY99" s="332"/>
      <c r="CZ99" s="333"/>
      <c r="DA99" s="331"/>
      <c r="DB99" s="332"/>
      <c r="DC99" s="333"/>
      <c r="DD99" s="331"/>
      <c r="DE99" s="332"/>
      <c r="DF99" s="333"/>
      <c r="DG99" s="331"/>
      <c r="DH99" s="332"/>
      <c r="DI99" s="333"/>
      <c r="DJ99" s="229"/>
      <c r="DK99" s="230" t="s">
        <v>10</v>
      </c>
      <c r="DL99" s="231">
        <v>0.1</v>
      </c>
      <c r="DM99" s="229"/>
      <c r="DN99" s="230"/>
      <c r="DO99" s="231"/>
      <c r="DP99" s="331"/>
      <c r="DQ99" s="332"/>
      <c r="DR99" s="333"/>
      <c r="DS99" s="331"/>
      <c r="DT99" s="332"/>
      <c r="DU99" s="333"/>
      <c r="DV99" s="331"/>
      <c r="DW99" s="332"/>
      <c r="DX99" s="333"/>
      <c r="DY99" s="331"/>
      <c r="DZ99" s="332"/>
      <c r="EA99" s="333"/>
      <c r="EB99" s="331"/>
      <c r="EC99" s="332"/>
      <c r="ED99" s="333"/>
      <c r="EE99" s="331"/>
      <c r="EF99" s="332"/>
      <c r="EG99" s="333"/>
      <c r="EH99" s="229"/>
      <c r="EI99" s="230"/>
      <c r="EJ99" s="231"/>
      <c r="EK99" s="229"/>
      <c r="EL99" s="230"/>
      <c r="EM99" s="231"/>
      <c r="EN99" s="244"/>
      <c r="EO99" s="269" t="str">
        <f t="shared" si="279"/>
        <v/>
      </c>
      <c r="EP99" s="444" t="s">
        <v>1247</v>
      </c>
      <c r="EQ99" s="360">
        <f t="shared" si="435"/>
        <v>99</v>
      </c>
      <c r="ER99" s="360" t="str">
        <f t="shared" si="436"/>
        <v/>
      </c>
      <c r="ES99" s="360" t="str">
        <f t="shared" si="437"/>
        <v/>
      </c>
      <c r="ET99" s="360" t="str">
        <f t="shared" si="438"/>
        <v/>
      </c>
      <c r="EU99" s="360" t="str">
        <f t="shared" si="439"/>
        <v/>
      </c>
      <c r="EV99" s="360" t="str">
        <f t="shared" si="440"/>
        <v/>
      </c>
      <c r="EW99" s="360" t="str">
        <f t="shared" si="441"/>
        <v/>
      </c>
      <c r="EX99" s="360" t="str">
        <f t="shared" si="442"/>
        <v/>
      </c>
      <c r="EY99" s="360" t="str">
        <f t="shared" si="443"/>
        <v/>
      </c>
      <c r="EZ99" s="360" t="str">
        <f t="shared" si="444"/>
        <v/>
      </c>
      <c r="FA99" s="360" t="str">
        <f t="shared" si="445"/>
        <v/>
      </c>
      <c r="FB99" s="360">
        <f t="shared" si="446"/>
        <v>21</v>
      </c>
      <c r="FC99" s="360" t="str">
        <f t="shared" si="447"/>
        <v/>
      </c>
      <c r="FD99" s="360" t="str">
        <f t="shared" si="448"/>
        <v/>
      </c>
      <c r="FE99" s="360" t="str">
        <f t="shared" si="449"/>
        <v/>
      </c>
      <c r="FF99" s="360" t="str">
        <f t="shared" si="450"/>
        <v/>
      </c>
      <c r="FG99" s="360" t="str">
        <f t="shared" si="451"/>
        <v/>
      </c>
      <c r="FH99" s="360" t="str">
        <f t="shared" si="452"/>
        <v/>
      </c>
      <c r="FI99" s="360" t="str">
        <f t="shared" si="453"/>
        <v/>
      </c>
      <c r="FJ99" s="360" t="str">
        <f t="shared" si="454"/>
        <v/>
      </c>
      <c r="FK99" s="360" t="str">
        <f t="shared" si="455"/>
        <v/>
      </c>
      <c r="FL99" s="360" t="str">
        <f t="shared" si="456"/>
        <v/>
      </c>
      <c r="FM99" s="360" t="str">
        <f t="shared" si="457"/>
        <v/>
      </c>
      <c r="FN99" s="360" t="str">
        <f t="shared" si="458"/>
        <v/>
      </c>
      <c r="FO99" s="360" t="str">
        <f t="shared" si="459"/>
        <v/>
      </c>
      <c r="FP99" s="360" t="str">
        <f t="shared" si="460"/>
        <v/>
      </c>
      <c r="FQ99" s="360" t="str">
        <f t="shared" si="461"/>
        <v/>
      </c>
      <c r="FR99" s="360" t="str">
        <f t="shared" si="462"/>
        <v/>
      </c>
      <c r="FS99" s="360" t="str">
        <f t="shared" si="463"/>
        <v/>
      </c>
      <c r="FT99" s="360" t="str">
        <f t="shared" si="280"/>
        <v/>
      </c>
      <c r="FU99" s="360" t="str">
        <f t="shared" si="464"/>
        <v/>
      </c>
      <c r="FV99" s="360" t="str">
        <f t="shared" si="465"/>
        <v/>
      </c>
      <c r="FW99" s="360" t="str">
        <f t="shared" si="466"/>
        <v/>
      </c>
      <c r="FX99" s="360" t="str">
        <f t="shared" si="467"/>
        <v/>
      </c>
      <c r="FY99" s="360" t="str">
        <f t="shared" si="468"/>
        <v/>
      </c>
      <c r="FZ99" s="360" t="str">
        <f t="shared" si="469"/>
        <v/>
      </c>
      <c r="GA99" s="360" t="str">
        <f t="shared" si="470"/>
        <v/>
      </c>
      <c r="GB99" s="360" t="str">
        <f t="shared" si="471"/>
        <v/>
      </c>
      <c r="GC99" s="360" t="str">
        <f t="shared" si="472"/>
        <v/>
      </c>
      <c r="GD99" s="360" t="str">
        <f t="shared" si="473"/>
        <v/>
      </c>
      <c r="GE99" s="360" t="str">
        <f t="shared" si="474"/>
        <v/>
      </c>
      <c r="GF99" s="360" t="str">
        <f t="shared" si="475"/>
        <v/>
      </c>
      <c r="GG99" s="360" t="str">
        <f t="shared" si="476"/>
        <v/>
      </c>
      <c r="GH99" s="360" t="str">
        <f t="shared" si="477"/>
        <v/>
      </c>
      <c r="GI99" s="360" t="str">
        <f t="shared" si="478"/>
        <v/>
      </c>
      <c r="GJ99" s="360" t="str">
        <f t="shared" si="479"/>
        <v/>
      </c>
      <c r="GK99" s="444" t="s">
        <v>1247</v>
      </c>
      <c r="GL99" s="361" t="str">
        <f t="shared" si="281"/>
        <v>sp1</v>
      </c>
      <c r="GM99" s="361" t="str">
        <f t="shared" si="282"/>
        <v>-</v>
      </c>
      <c r="GN99" s="361" t="str">
        <f t="shared" si="283"/>
        <v>-</v>
      </c>
      <c r="GO99" s="361" t="str">
        <f t="shared" si="284"/>
        <v>-</v>
      </c>
      <c r="GP99" s="361" t="str">
        <f t="shared" si="285"/>
        <v>-</v>
      </c>
      <c r="GQ99" s="361" t="str">
        <f t="shared" si="286"/>
        <v>-</v>
      </c>
      <c r="GR99" s="361" t="str">
        <f t="shared" si="287"/>
        <v>-</v>
      </c>
      <c r="GS99" s="361" t="str">
        <f t="shared" si="288"/>
        <v>-</v>
      </c>
      <c r="GT99" s="361" t="str">
        <f t="shared" si="289"/>
        <v>-</v>
      </c>
      <c r="GU99" s="361" t="str">
        <f t="shared" si="290"/>
        <v>-</v>
      </c>
      <c r="GV99" s="361" t="str">
        <f t="shared" si="291"/>
        <v>-</v>
      </c>
      <c r="GW99" s="361" t="str">
        <f t="shared" si="292"/>
        <v>sp1</v>
      </c>
      <c r="GX99" s="361" t="str">
        <f t="shared" si="293"/>
        <v>-</v>
      </c>
      <c r="GY99" s="361" t="str">
        <f t="shared" si="294"/>
        <v>-</v>
      </c>
      <c r="GZ99" s="361" t="str">
        <f t="shared" si="295"/>
        <v>-</v>
      </c>
      <c r="HA99" s="361" t="str">
        <f t="shared" si="296"/>
        <v>-</v>
      </c>
      <c r="HB99" s="361" t="str">
        <f t="shared" si="297"/>
        <v>-</v>
      </c>
      <c r="HC99" s="361" t="str">
        <f t="shared" si="298"/>
        <v>-</v>
      </c>
      <c r="HD99" s="361" t="str">
        <f t="shared" si="299"/>
        <v>-</v>
      </c>
      <c r="HE99" s="361" t="str">
        <f t="shared" si="300"/>
        <v>-</v>
      </c>
      <c r="HF99" s="361" t="str">
        <f t="shared" si="301"/>
        <v>-</v>
      </c>
      <c r="HG99" s="361" t="str">
        <f t="shared" si="302"/>
        <v>-</v>
      </c>
      <c r="HH99" s="361" t="str">
        <f t="shared" si="303"/>
        <v>-</v>
      </c>
      <c r="HI99" s="361" t="str">
        <f t="shared" si="304"/>
        <v>-</v>
      </c>
      <c r="HJ99" s="361" t="str">
        <f t="shared" si="305"/>
        <v>-</v>
      </c>
      <c r="HK99" s="361" t="str">
        <f t="shared" si="306"/>
        <v>-</v>
      </c>
      <c r="HL99" s="361" t="str">
        <f t="shared" si="307"/>
        <v>-</v>
      </c>
      <c r="HM99" s="361" t="str">
        <f t="shared" si="308"/>
        <v>-</v>
      </c>
      <c r="HN99" s="361" t="str">
        <f t="shared" si="309"/>
        <v>-</v>
      </c>
      <c r="HO99" s="361" t="str">
        <f t="shared" si="310"/>
        <v>-</v>
      </c>
      <c r="HP99" s="361" t="str">
        <f t="shared" si="311"/>
        <v>-</v>
      </c>
      <c r="HQ99" s="361" t="str">
        <f t="shared" si="312"/>
        <v>-</v>
      </c>
      <c r="HR99" s="361" t="str">
        <f t="shared" si="313"/>
        <v>-</v>
      </c>
      <c r="HS99" s="361" t="str">
        <f t="shared" si="314"/>
        <v>-</v>
      </c>
      <c r="HT99" s="361" t="str">
        <f t="shared" si="315"/>
        <v>-</v>
      </c>
      <c r="HU99" s="361" t="str">
        <f t="shared" si="316"/>
        <v>-</v>
      </c>
      <c r="HV99" s="361" t="str">
        <f t="shared" si="317"/>
        <v>-</v>
      </c>
      <c r="HW99" s="361" t="str">
        <f t="shared" si="318"/>
        <v>-</v>
      </c>
      <c r="HX99" s="361" t="str">
        <f t="shared" si="319"/>
        <v>-</v>
      </c>
      <c r="HY99" s="361" t="str">
        <f t="shared" si="320"/>
        <v>-</v>
      </c>
      <c r="HZ99" s="361" t="str">
        <f t="shared" si="321"/>
        <v>-</v>
      </c>
      <c r="IA99" s="361" t="str">
        <f t="shared" si="322"/>
        <v>-</v>
      </c>
      <c r="IB99" s="361" t="str">
        <f t="shared" si="323"/>
        <v>-</v>
      </c>
      <c r="IC99" s="361" t="str">
        <f t="shared" si="324"/>
        <v>-</v>
      </c>
      <c r="ID99" s="361" t="str">
        <f t="shared" si="325"/>
        <v>-</v>
      </c>
      <c r="IE99" s="361" t="str">
        <f t="shared" si="326"/>
        <v>-</v>
      </c>
      <c r="IF99" s="444" t="s">
        <v>1247</v>
      </c>
      <c r="IG99" s="56" t="str">
        <f t="shared" si="480"/>
        <v>-</v>
      </c>
      <c r="IH99" s="56" t="str">
        <f t="shared" si="481"/>
        <v>-</v>
      </c>
      <c r="II99" s="56" t="str">
        <f t="shared" si="482"/>
        <v>-</v>
      </c>
      <c r="IJ99" s="56" t="str">
        <f t="shared" si="483"/>
        <v>-</v>
      </c>
      <c r="IK99" s="56" t="str">
        <f t="shared" si="327"/>
        <v>-</v>
      </c>
      <c r="IL99" s="56" t="str">
        <f t="shared" si="328"/>
        <v>-</v>
      </c>
      <c r="IM99" s="56" t="str">
        <f t="shared" si="329"/>
        <v>-</v>
      </c>
      <c r="IN99" s="56" t="str">
        <f t="shared" si="330"/>
        <v>-</v>
      </c>
      <c r="IO99" s="56" t="str">
        <f t="shared" si="331"/>
        <v>-</v>
      </c>
      <c r="IP99" s="56" t="str">
        <f t="shared" si="332"/>
        <v>-</v>
      </c>
      <c r="IQ99" s="56" t="str">
        <f t="shared" si="333"/>
        <v>-</v>
      </c>
      <c r="IR99" s="56">
        <f t="shared" si="334"/>
        <v>0.17599999999999999</v>
      </c>
      <c r="IS99" s="56" t="str">
        <f t="shared" si="335"/>
        <v>-</v>
      </c>
      <c r="IT99" s="56" t="str">
        <f t="shared" si="336"/>
        <v>-</v>
      </c>
      <c r="IU99" s="56" t="str">
        <f t="shared" si="337"/>
        <v>-</v>
      </c>
      <c r="IV99" s="56" t="str">
        <f t="shared" si="338"/>
        <v>-</v>
      </c>
      <c r="IW99" s="56" t="str">
        <f t="shared" si="339"/>
        <v>-</v>
      </c>
      <c r="IX99" s="56" t="str">
        <f t="shared" si="340"/>
        <v>-</v>
      </c>
      <c r="IY99" s="56" t="str">
        <f t="shared" si="341"/>
        <v>-</v>
      </c>
      <c r="IZ99" s="56" t="str">
        <f t="shared" si="342"/>
        <v>-</v>
      </c>
      <c r="JA99" s="56" t="str">
        <f t="shared" si="343"/>
        <v>-</v>
      </c>
      <c r="JB99" s="56" t="str">
        <f t="shared" si="344"/>
        <v>-</v>
      </c>
      <c r="JC99" s="56" t="str">
        <f t="shared" si="345"/>
        <v>-</v>
      </c>
      <c r="JD99" s="56" t="str">
        <f t="shared" si="346"/>
        <v>-</v>
      </c>
      <c r="JE99" s="56" t="str">
        <f t="shared" si="347"/>
        <v>-</v>
      </c>
      <c r="JF99" s="56" t="str">
        <f t="shared" si="348"/>
        <v>-</v>
      </c>
      <c r="JG99" s="56" t="str">
        <f t="shared" si="349"/>
        <v>-</v>
      </c>
      <c r="JH99" s="56" t="str">
        <f t="shared" si="350"/>
        <v>-</v>
      </c>
      <c r="JI99" s="56" t="str">
        <f t="shared" si="351"/>
        <v>-</v>
      </c>
      <c r="JJ99" s="56" t="str">
        <f t="shared" si="352"/>
        <v>-</v>
      </c>
      <c r="JK99" s="56" t="str">
        <f t="shared" si="353"/>
        <v>-</v>
      </c>
      <c r="JL99" s="56" t="str">
        <f t="shared" si="354"/>
        <v>-</v>
      </c>
      <c r="JM99" s="56" t="str">
        <f t="shared" si="355"/>
        <v>-</v>
      </c>
      <c r="JN99" s="56" t="str">
        <f t="shared" si="356"/>
        <v>-</v>
      </c>
      <c r="JO99" s="56" t="str">
        <f t="shared" si="357"/>
        <v>-</v>
      </c>
      <c r="JP99" s="56" t="str">
        <f t="shared" si="358"/>
        <v>-</v>
      </c>
      <c r="JQ99" s="56" t="str">
        <f t="shared" si="359"/>
        <v>-</v>
      </c>
      <c r="JR99" s="56" t="str">
        <f t="shared" si="360"/>
        <v>-</v>
      </c>
      <c r="JS99" s="56" t="str">
        <f t="shared" si="361"/>
        <v>-</v>
      </c>
      <c r="JT99" s="56" t="str">
        <f t="shared" si="362"/>
        <v>-</v>
      </c>
      <c r="JU99" s="56" t="str">
        <f t="shared" si="363"/>
        <v>-</v>
      </c>
      <c r="JV99" s="56" t="str">
        <f t="shared" si="364"/>
        <v>-</v>
      </c>
      <c r="JW99" s="56" t="str">
        <f t="shared" si="365"/>
        <v>-</v>
      </c>
      <c r="JX99" s="56" t="str">
        <f t="shared" si="366"/>
        <v>-</v>
      </c>
      <c r="JY99" s="56" t="str">
        <f t="shared" si="367"/>
        <v>-</v>
      </c>
      <c r="JZ99" s="56" t="str">
        <f t="shared" si="368"/>
        <v>-</v>
      </c>
      <c r="KA99" s="444" t="s">
        <v>1247</v>
      </c>
      <c r="KB99" s="360">
        <f>IF(ISNUMBER(INDEX($EQ$15:$GK$521,$B99,EO$11)),MAX(KB$14:KB98)+1,0)</f>
        <v>0</v>
      </c>
      <c r="KC99" s="360" t="str">
        <f t="shared" si="484"/>
        <v/>
      </c>
      <c r="KD99" s="373" t="s">
        <v>2</v>
      </c>
      <c r="KE99" s="391" t="str">
        <f t="shared" si="369"/>
        <v/>
      </c>
      <c r="KF99" s="302" t="str">
        <f t="shared" si="370"/>
        <v/>
      </c>
      <c r="KG99" s="69"/>
      <c r="KH99" s="391" t="str">
        <f t="shared" si="371"/>
        <v/>
      </c>
      <c r="KI99" s="302" t="str">
        <f t="shared" si="372"/>
        <v/>
      </c>
      <c r="KJ99" s="69"/>
      <c r="KK99" s="391" t="str">
        <f t="shared" si="373"/>
        <v/>
      </c>
      <c r="KL99" s="302" t="str">
        <f t="shared" si="374"/>
        <v/>
      </c>
      <c r="KM99" s="69"/>
      <c r="KN99" s="391" t="str">
        <f t="shared" si="375"/>
        <v/>
      </c>
      <c r="KO99" s="302" t="str">
        <f t="shared" si="376"/>
        <v/>
      </c>
      <c r="KP99" s="69"/>
      <c r="KQ99" s="391" t="str">
        <f t="shared" si="377"/>
        <v/>
      </c>
      <c r="KR99" s="302" t="str">
        <f t="shared" si="378"/>
        <v/>
      </c>
      <c r="KS99" s="69"/>
      <c r="KT99" s="391" t="str">
        <f t="shared" si="379"/>
        <v/>
      </c>
      <c r="KU99" s="302" t="str">
        <f t="shared" si="380"/>
        <v/>
      </c>
      <c r="KV99" s="69"/>
      <c r="KW99" s="391" t="str">
        <f t="shared" si="381"/>
        <v/>
      </c>
      <c r="KX99" s="302" t="str">
        <f t="shared" si="382"/>
        <v/>
      </c>
      <c r="KY99" s="69"/>
      <c r="KZ99" s="283" t="str">
        <f t="shared" si="383"/>
        <v/>
      </c>
      <c r="LA99" s="26"/>
      <c r="LB99" s="242"/>
      <c r="LC99" s="306"/>
      <c r="LD99" s="242"/>
      <c r="LE99" s="242"/>
      <c r="LF99" s="242"/>
      <c r="LG99" s="242"/>
      <c r="LH99" s="242"/>
      <c r="LI99" s="242"/>
      <c r="LJ99" s="242"/>
      <c r="LK99" s="242"/>
      <c r="LL99" s="242"/>
      <c r="LM99" s="242"/>
      <c r="LN99" s="63"/>
      <c r="LO99" s="251">
        <f t="shared" si="384"/>
        <v>0</v>
      </c>
      <c r="LP99" s="251">
        <f t="shared" si="385"/>
        <v>0</v>
      </c>
      <c r="LQ99" s="251">
        <f t="shared" si="386"/>
        <v>0</v>
      </c>
      <c r="LR99" s="251">
        <f t="shared" si="387"/>
        <v>0</v>
      </c>
      <c r="LS99" s="251">
        <f t="shared" si="388"/>
        <v>0</v>
      </c>
      <c r="LT99" s="251">
        <f t="shared" si="389"/>
        <v>0</v>
      </c>
      <c r="LU99" s="251">
        <f t="shared" si="390"/>
        <v>0</v>
      </c>
      <c r="LV99" s="251">
        <f t="shared" si="391"/>
        <v>0</v>
      </c>
      <c r="LW99" s="251">
        <f t="shared" si="392"/>
        <v>0</v>
      </c>
      <c r="LX99" s="251">
        <f t="shared" si="393"/>
        <v>0</v>
      </c>
      <c r="LY99" s="251">
        <f t="shared" si="394"/>
        <v>0</v>
      </c>
      <c r="LZ99" s="251">
        <f t="shared" si="395"/>
        <v>0</v>
      </c>
      <c r="MA99" s="63">
        <f t="shared" si="396"/>
        <v>3</v>
      </c>
      <c r="MB99" s="63">
        <f t="shared" si="397"/>
        <v>0</v>
      </c>
      <c r="MC99" s="63">
        <f t="shared" si="486"/>
        <v>85</v>
      </c>
      <c r="MD99" s="63">
        <f t="shared" si="485"/>
        <v>12</v>
      </c>
      <c r="ME99" s="63" t="str">
        <f t="shared" si="398"/>
        <v>iconvert</v>
      </c>
      <c r="MF99" s="315">
        <f t="shared" si="399"/>
        <v>291</v>
      </c>
      <c r="MG99" s="315">
        <f>IF(ISNUMBER(MATCH(EO99,$ME$15:$ME$520,0)),0,MAX(MG$14:MG98)+1)</f>
        <v>0</v>
      </c>
      <c r="MH99" s="315" t="str">
        <f t="shared" si="400"/>
        <v/>
      </c>
      <c r="MI99" s="368" t="str">
        <f t="shared" si="401"/>
        <v/>
      </c>
      <c r="MJ99" s="67"/>
      <c r="MK99" s="243" t="str">
        <f t="shared" si="402"/>
        <v/>
      </c>
      <c r="ML99" s="457" t="s">
        <v>635</v>
      </c>
      <c r="MM99" s="316"/>
      <c r="MN99" s="59"/>
      <c r="MO99" s="238"/>
      <c r="MP99" s="411"/>
      <c r="MQ99" s="26">
        <f>IF(IF(ISNUMBER(SEARCH("flopy",MS99))=TRUE,1,0)=1,MAX(MQ$15:MQ98)+1,"")</f>
        <v>75</v>
      </c>
      <c r="MR99" s="238" t="s">
        <v>1188</v>
      </c>
      <c r="MS99" s="420" t="s">
        <v>1026</v>
      </c>
      <c r="MT99" s="421"/>
      <c r="MU99" s="26" t="str">
        <f>IF(IF(ISNUMBER(SEARCH("flopy",MW99))=TRUE,1,0)=1,MAX(MU$15:MU98)+1,"")</f>
        <v/>
      </c>
      <c r="MV99" s="238"/>
      <c r="MW99" s="59"/>
      <c r="MX99" s="59"/>
      <c r="MY99" s="59"/>
      <c r="MZ99" s="59"/>
      <c r="NA99" s="59"/>
      <c r="NB99" s="26" t="s">
        <v>2</v>
      </c>
      <c r="NC99" s="59"/>
      <c r="ND99" s="59"/>
      <c r="NE99" s="59"/>
      <c r="NF99" s="59"/>
      <c r="NG99" s="59"/>
      <c r="NH99" s="59"/>
      <c r="NI99" s="59"/>
      <c r="NJ99" s="59"/>
      <c r="NK99" s="26" t="s">
        <v>2</v>
      </c>
      <c r="NL99" s="453"/>
      <c r="NM99" s="453"/>
      <c r="NN99" s="59"/>
      <c r="NO99" s="18"/>
      <c r="NP99" s="18"/>
      <c r="NQ99" s="18"/>
      <c r="NR99" s="18"/>
      <c r="NS99" s="18"/>
      <c r="NT99" s="18"/>
      <c r="NU99" s="18"/>
      <c r="NV99" s="18"/>
      <c r="NW99" s="18"/>
      <c r="NX99" s="18"/>
      <c r="NY99" s="18"/>
      <c r="NZ99" s="18"/>
      <c r="OA99" s="18"/>
      <c r="OB99" s="18"/>
      <c r="OC99" s="18"/>
      <c r="OZ99" s="59"/>
      <c r="PA99" s="251" t="str">
        <f t="shared" si="403"/>
        <v/>
      </c>
      <c r="PB99" s="251" t="str">
        <f t="shared" si="404"/>
        <v/>
      </c>
      <c r="PC99" s="251" t="str">
        <f t="shared" si="405"/>
        <v/>
      </c>
      <c r="PD99" s="251" t="str">
        <f t="shared" si="406"/>
        <v/>
      </c>
      <c r="PE99" s="251" t="str">
        <f t="shared" si="407"/>
        <v/>
      </c>
      <c r="PF99" s="251" t="str">
        <f t="shared" si="408"/>
        <v/>
      </c>
      <c r="PG99" s="251" t="str">
        <f t="shared" si="409"/>
        <v/>
      </c>
      <c r="PH99" s="251" t="str">
        <f t="shared" si="410"/>
        <v/>
      </c>
      <c r="PI99" s="251" t="str">
        <f t="shared" si="411"/>
        <v/>
      </c>
      <c r="PJ99" s="251" t="str">
        <f t="shared" si="412"/>
        <v/>
      </c>
      <c r="PK99" s="251" t="str">
        <f t="shared" si="413"/>
        <v/>
      </c>
      <c r="PL99" s="251" t="str">
        <f t="shared" si="414"/>
        <v/>
      </c>
      <c r="PM99" s="251" t="str">
        <f t="shared" si="415"/>
        <v/>
      </c>
      <c r="PN99" s="251" t="str">
        <f t="shared" si="416"/>
        <v/>
      </c>
      <c r="PO99" s="251" t="str">
        <f t="shared" si="417"/>
        <v/>
      </c>
      <c r="PP99" s="251" t="str">
        <f t="shared" si="418"/>
        <v/>
      </c>
      <c r="PQ99" s="251" t="str">
        <f t="shared" si="419"/>
        <v>iconvert</v>
      </c>
      <c r="PR99" s="251" t="str">
        <f t="shared" si="420"/>
        <v/>
      </c>
      <c r="PS99" s="251" t="str">
        <f t="shared" si="421"/>
        <v/>
      </c>
      <c r="PT99" s="251" t="str">
        <f t="shared" si="422"/>
        <v/>
      </c>
      <c r="PU99" s="251" t="str">
        <f t="shared" si="423"/>
        <v/>
      </c>
      <c r="PV99" s="251" t="str">
        <f t="shared" si="424"/>
        <v/>
      </c>
      <c r="PW99" s="251" t="str">
        <f t="shared" si="425"/>
        <v/>
      </c>
      <c r="PX99" s="251" t="str">
        <f t="shared" si="426"/>
        <v/>
      </c>
      <c r="PY99" s="251" t="str">
        <f t="shared" si="427"/>
        <v/>
      </c>
      <c r="PZ99" s="251" t="str">
        <f t="shared" si="428"/>
        <v/>
      </c>
      <c r="QA99" s="251" t="str">
        <f t="shared" si="429"/>
        <v>iconvert</v>
      </c>
      <c r="QB99" s="251" t="str">
        <f t="shared" si="430"/>
        <v/>
      </c>
      <c r="QC99" s="251" t="str">
        <f t="shared" si="431"/>
        <v/>
      </c>
      <c r="QD99" s="251" t="str">
        <f t="shared" si="432"/>
        <v/>
      </c>
      <c r="QE99" s="251" t="str">
        <f t="shared" si="433"/>
        <v/>
      </c>
      <c r="QF99" s="63">
        <f t="shared" si="434"/>
        <v>2</v>
      </c>
      <c r="QG99" s="26" t="s">
        <v>2</v>
      </c>
      <c r="QH99" s="59"/>
      <c r="QI99" s="59"/>
      <c r="QJ99" s="59"/>
      <c r="QK99" s="59"/>
      <c r="QL99" s="59"/>
      <c r="QM99" s="59"/>
      <c r="QN99" s="59"/>
    </row>
    <row r="100" spans="1:456" ht="6" customHeight="1" x14ac:dyDescent="0.25">
      <c r="A100" s="68"/>
      <c r="B100" s="447">
        <f t="shared" si="278"/>
        <v>86</v>
      </c>
      <c r="C100" s="72" t="s">
        <v>42</v>
      </c>
      <c r="D100" s="339" t="s">
        <v>231</v>
      </c>
      <c r="E100" s="59"/>
      <c r="F100" s="229"/>
      <c r="G100" s="295" t="s">
        <v>149</v>
      </c>
      <c r="H100" s="295" t="s">
        <v>2</v>
      </c>
      <c r="I100" s="229"/>
      <c r="J100" s="295"/>
      <c r="K100" s="295"/>
      <c r="L100" s="229"/>
      <c r="M100" s="295"/>
      <c r="N100" s="295"/>
      <c r="O100" s="229"/>
      <c r="P100" s="295"/>
      <c r="Q100" s="295"/>
      <c r="R100" s="229"/>
      <c r="S100" s="230"/>
      <c r="T100" s="231"/>
      <c r="U100" s="229"/>
      <c r="V100" s="230"/>
      <c r="W100" s="231"/>
      <c r="X100" s="229"/>
      <c r="Y100" s="230"/>
      <c r="Z100" s="231"/>
      <c r="AA100" s="229"/>
      <c r="AB100" s="295"/>
      <c r="AC100" s="295"/>
      <c r="AD100" s="229"/>
      <c r="AE100" s="295"/>
      <c r="AF100" s="295"/>
      <c r="AG100" s="229"/>
      <c r="AH100" s="295"/>
      <c r="AI100" s="295"/>
      <c r="AJ100" s="229"/>
      <c r="AK100" s="295"/>
      <c r="AL100" s="295"/>
      <c r="AM100" s="229"/>
      <c r="AN100" s="295"/>
      <c r="AO100" s="295"/>
      <c r="AP100" s="243"/>
      <c r="AQ100" s="295"/>
      <c r="AR100" s="290"/>
      <c r="AS100" s="243"/>
      <c r="AT100" s="295"/>
      <c r="AU100" s="290"/>
      <c r="AV100" s="229"/>
      <c r="AW100" s="230"/>
      <c r="AX100" s="231"/>
      <c r="AY100" s="229"/>
      <c r="AZ100" s="230"/>
      <c r="BA100" s="231"/>
      <c r="BB100" s="229"/>
      <c r="BC100" s="230"/>
      <c r="BD100" s="231"/>
      <c r="BE100" s="229"/>
      <c r="BF100" s="230"/>
      <c r="BG100" s="231"/>
      <c r="BH100" s="229"/>
      <c r="BI100" s="230"/>
      <c r="BJ100" s="231"/>
      <c r="BK100" s="243"/>
      <c r="BL100" s="230"/>
      <c r="BM100" s="231"/>
      <c r="BN100" s="243"/>
      <c r="BO100" s="230"/>
      <c r="BP100" s="231"/>
      <c r="BQ100" s="229"/>
      <c r="BR100" s="230"/>
      <c r="BS100" s="231"/>
      <c r="BT100" s="229"/>
      <c r="BU100" s="230"/>
      <c r="BV100" s="231"/>
      <c r="BW100" s="229"/>
      <c r="BX100" s="230"/>
      <c r="BY100" s="231"/>
      <c r="BZ100" s="229"/>
      <c r="CA100" s="230"/>
      <c r="CB100" s="231"/>
      <c r="CC100" s="229"/>
      <c r="CD100" s="230"/>
      <c r="CE100" s="231"/>
      <c r="CF100" s="331"/>
      <c r="CG100" s="230"/>
      <c r="CH100" s="354"/>
      <c r="CI100" s="229"/>
      <c r="CJ100" s="230"/>
      <c r="CK100" s="354"/>
      <c r="CL100" s="243"/>
      <c r="CM100" s="230"/>
      <c r="CN100" s="354"/>
      <c r="CO100" s="243"/>
      <c r="CP100" s="295"/>
      <c r="CQ100" s="231"/>
      <c r="CR100" s="331"/>
      <c r="CS100" s="332"/>
      <c r="CT100" s="333"/>
      <c r="CU100" s="229"/>
      <c r="CV100" s="230"/>
      <c r="CW100" s="231"/>
      <c r="CX100" s="331"/>
      <c r="CY100" s="332"/>
      <c r="CZ100" s="333"/>
      <c r="DA100" s="331"/>
      <c r="DB100" s="332"/>
      <c r="DC100" s="333"/>
      <c r="DD100" s="331"/>
      <c r="DE100" s="332"/>
      <c r="DF100" s="333"/>
      <c r="DG100" s="331"/>
      <c r="DH100" s="332"/>
      <c r="DI100" s="333"/>
      <c r="DJ100" s="229"/>
      <c r="DK100" s="230" t="s">
        <v>169</v>
      </c>
      <c r="DL100" s="231">
        <v>0.01</v>
      </c>
      <c r="DM100" s="229"/>
      <c r="DN100" s="230"/>
      <c r="DO100" s="231"/>
      <c r="DP100" s="331"/>
      <c r="DQ100" s="332"/>
      <c r="DR100" s="333"/>
      <c r="DS100" s="331"/>
      <c r="DT100" s="332"/>
      <c r="DU100" s="333"/>
      <c r="DV100" s="331"/>
      <c r="DW100" s="332"/>
      <c r="DX100" s="333"/>
      <c r="DY100" s="331"/>
      <c r="DZ100" s="332"/>
      <c r="EA100" s="333"/>
      <c r="EB100" s="331"/>
      <c r="EC100" s="332"/>
      <c r="ED100" s="333"/>
      <c r="EE100" s="331"/>
      <c r="EF100" s="332"/>
      <c r="EG100" s="333"/>
      <c r="EH100" s="229"/>
      <c r="EI100" s="230"/>
      <c r="EJ100" s="231"/>
      <c r="EK100" s="229"/>
      <c r="EL100" s="230"/>
      <c r="EM100" s="231"/>
      <c r="EN100" s="244"/>
      <c r="EO100" s="269" t="str">
        <f t="shared" si="279"/>
        <v/>
      </c>
      <c r="EP100" s="444" t="s">
        <v>1247</v>
      </c>
      <c r="EQ100" s="360">
        <f t="shared" si="435"/>
        <v>42</v>
      </c>
      <c r="ER100" s="360" t="str">
        <f t="shared" si="436"/>
        <v/>
      </c>
      <c r="ES100" s="360" t="str">
        <f t="shared" si="437"/>
        <v/>
      </c>
      <c r="ET100" s="360" t="str">
        <f t="shared" si="438"/>
        <v/>
      </c>
      <c r="EU100" s="360" t="str">
        <f t="shared" si="439"/>
        <v/>
      </c>
      <c r="EV100" s="360" t="str">
        <f t="shared" si="440"/>
        <v/>
      </c>
      <c r="EW100" s="360" t="str">
        <f t="shared" si="441"/>
        <v/>
      </c>
      <c r="EX100" s="360" t="str">
        <f t="shared" si="442"/>
        <v/>
      </c>
      <c r="EY100" s="360" t="str">
        <f t="shared" si="443"/>
        <v/>
      </c>
      <c r="EZ100" s="360" t="str">
        <f t="shared" si="444"/>
        <v/>
      </c>
      <c r="FA100" s="360" t="str">
        <f t="shared" si="445"/>
        <v/>
      </c>
      <c r="FB100" s="360">
        <f t="shared" si="446"/>
        <v>26</v>
      </c>
      <c r="FC100" s="360" t="str">
        <f t="shared" si="447"/>
        <v/>
      </c>
      <c r="FD100" s="360" t="str">
        <f t="shared" si="448"/>
        <v/>
      </c>
      <c r="FE100" s="360" t="str">
        <f t="shared" si="449"/>
        <v/>
      </c>
      <c r="FF100" s="360" t="str">
        <f t="shared" si="450"/>
        <v/>
      </c>
      <c r="FG100" s="360" t="str">
        <f t="shared" si="451"/>
        <v/>
      </c>
      <c r="FH100" s="360" t="str">
        <f t="shared" si="452"/>
        <v/>
      </c>
      <c r="FI100" s="360" t="str">
        <f t="shared" si="453"/>
        <v/>
      </c>
      <c r="FJ100" s="360" t="str">
        <f t="shared" si="454"/>
        <v/>
      </c>
      <c r="FK100" s="360" t="str">
        <f t="shared" si="455"/>
        <v/>
      </c>
      <c r="FL100" s="360" t="str">
        <f t="shared" si="456"/>
        <v/>
      </c>
      <c r="FM100" s="360" t="str">
        <f t="shared" si="457"/>
        <v/>
      </c>
      <c r="FN100" s="360" t="str">
        <f t="shared" si="458"/>
        <v/>
      </c>
      <c r="FO100" s="360" t="str">
        <f t="shared" si="459"/>
        <v/>
      </c>
      <c r="FP100" s="360" t="str">
        <f t="shared" si="460"/>
        <v/>
      </c>
      <c r="FQ100" s="360" t="str">
        <f t="shared" si="461"/>
        <v/>
      </c>
      <c r="FR100" s="360" t="str">
        <f t="shared" si="462"/>
        <v/>
      </c>
      <c r="FS100" s="360" t="str">
        <f t="shared" si="463"/>
        <v/>
      </c>
      <c r="FT100" s="360" t="str">
        <f t="shared" si="280"/>
        <v/>
      </c>
      <c r="FU100" s="360" t="str">
        <f t="shared" si="464"/>
        <v/>
      </c>
      <c r="FV100" s="360" t="str">
        <f t="shared" si="465"/>
        <v/>
      </c>
      <c r="FW100" s="360" t="str">
        <f t="shared" si="466"/>
        <v/>
      </c>
      <c r="FX100" s="360" t="str">
        <f t="shared" si="467"/>
        <v/>
      </c>
      <c r="FY100" s="360" t="str">
        <f t="shared" si="468"/>
        <v/>
      </c>
      <c r="FZ100" s="360" t="str">
        <f t="shared" si="469"/>
        <v/>
      </c>
      <c r="GA100" s="360" t="str">
        <f t="shared" si="470"/>
        <v/>
      </c>
      <c r="GB100" s="360" t="str">
        <f t="shared" si="471"/>
        <v/>
      </c>
      <c r="GC100" s="360" t="str">
        <f t="shared" si="472"/>
        <v/>
      </c>
      <c r="GD100" s="360" t="str">
        <f t="shared" si="473"/>
        <v/>
      </c>
      <c r="GE100" s="360" t="str">
        <f t="shared" si="474"/>
        <v/>
      </c>
      <c r="GF100" s="360" t="str">
        <f t="shared" si="475"/>
        <v/>
      </c>
      <c r="GG100" s="360" t="str">
        <f t="shared" si="476"/>
        <v/>
      </c>
      <c r="GH100" s="360" t="str">
        <f t="shared" si="477"/>
        <v/>
      </c>
      <c r="GI100" s="360" t="str">
        <f t="shared" si="478"/>
        <v/>
      </c>
      <c r="GJ100" s="360" t="str">
        <f t="shared" si="479"/>
        <v/>
      </c>
      <c r="GK100" s="444" t="s">
        <v>1247</v>
      </c>
      <c r="GL100" s="361" t="str">
        <f t="shared" si="281"/>
        <v>sp2</v>
      </c>
      <c r="GM100" s="361" t="str">
        <f t="shared" si="282"/>
        <v>-</v>
      </c>
      <c r="GN100" s="361" t="str">
        <f t="shared" si="283"/>
        <v>-</v>
      </c>
      <c r="GO100" s="361" t="str">
        <f t="shared" si="284"/>
        <v>-</v>
      </c>
      <c r="GP100" s="361" t="str">
        <f t="shared" si="285"/>
        <v>-</v>
      </c>
      <c r="GQ100" s="361" t="str">
        <f t="shared" si="286"/>
        <v>-</v>
      </c>
      <c r="GR100" s="361" t="str">
        <f t="shared" si="287"/>
        <v>-</v>
      </c>
      <c r="GS100" s="361" t="str">
        <f t="shared" si="288"/>
        <v>-</v>
      </c>
      <c r="GT100" s="361" t="str">
        <f t="shared" si="289"/>
        <v>-</v>
      </c>
      <c r="GU100" s="361" t="str">
        <f t="shared" si="290"/>
        <v>-</v>
      </c>
      <c r="GV100" s="361" t="str">
        <f t="shared" si="291"/>
        <v>-</v>
      </c>
      <c r="GW100" s="361" t="str">
        <f t="shared" si="292"/>
        <v>sp2</v>
      </c>
      <c r="GX100" s="361" t="str">
        <f t="shared" si="293"/>
        <v>-</v>
      </c>
      <c r="GY100" s="361" t="str">
        <f t="shared" si="294"/>
        <v>-</v>
      </c>
      <c r="GZ100" s="361" t="str">
        <f t="shared" si="295"/>
        <v>-</v>
      </c>
      <c r="HA100" s="361" t="str">
        <f t="shared" si="296"/>
        <v>-</v>
      </c>
      <c r="HB100" s="361" t="str">
        <f t="shared" si="297"/>
        <v>-</v>
      </c>
      <c r="HC100" s="361" t="str">
        <f t="shared" si="298"/>
        <v>-</v>
      </c>
      <c r="HD100" s="361" t="str">
        <f t="shared" si="299"/>
        <v>-</v>
      </c>
      <c r="HE100" s="361" t="str">
        <f t="shared" si="300"/>
        <v>-</v>
      </c>
      <c r="HF100" s="361" t="str">
        <f t="shared" si="301"/>
        <v>-</v>
      </c>
      <c r="HG100" s="361" t="str">
        <f t="shared" si="302"/>
        <v>-</v>
      </c>
      <c r="HH100" s="361" t="str">
        <f t="shared" si="303"/>
        <v>-</v>
      </c>
      <c r="HI100" s="361" t="str">
        <f t="shared" si="304"/>
        <v>-</v>
      </c>
      <c r="HJ100" s="361" t="str">
        <f t="shared" si="305"/>
        <v>-</v>
      </c>
      <c r="HK100" s="361" t="str">
        <f t="shared" si="306"/>
        <v>-</v>
      </c>
      <c r="HL100" s="361" t="str">
        <f t="shared" si="307"/>
        <v>-</v>
      </c>
      <c r="HM100" s="361" t="str">
        <f t="shared" si="308"/>
        <v>-</v>
      </c>
      <c r="HN100" s="361" t="str">
        <f t="shared" si="309"/>
        <v>-</v>
      </c>
      <c r="HO100" s="361" t="str">
        <f t="shared" si="310"/>
        <v>-</v>
      </c>
      <c r="HP100" s="361" t="str">
        <f t="shared" si="311"/>
        <v>-</v>
      </c>
      <c r="HQ100" s="361" t="str">
        <f t="shared" si="312"/>
        <v>-</v>
      </c>
      <c r="HR100" s="361" t="str">
        <f t="shared" si="313"/>
        <v>-</v>
      </c>
      <c r="HS100" s="361" t="str">
        <f t="shared" si="314"/>
        <v>-</v>
      </c>
      <c r="HT100" s="361" t="str">
        <f t="shared" si="315"/>
        <v>-</v>
      </c>
      <c r="HU100" s="361" t="str">
        <f t="shared" si="316"/>
        <v>-</v>
      </c>
      <c r="HV100" s="361" t="str">
        <f t="shared" si="317"/>
        <v>-</v>
      </c>
      <c r="HW100" s="361" t="str">
        <f t="shared" si="318"/>
        <v>-</v>
      </c>
      <c r="HX100" s="361" t="str">
        <f t="shared" si="319"/>
        <v>-</v>
      </c>
      <c r="HY100" s="361" t="str">
        <f t="shared" si="320"/>
        <v>-</v>
      </c>
      <c r="HZ100" s="361" t="str">
        <f t="shared" si="321"/>
        <v>-</v>
      </c>
      <c r="IA100" s="361" t="str">
        <f t="shared" si="322"/>
        <v>-</v>
      </c>
      <c r="IB100" s="361" t="str">
        <f t="shared" si="323"/>
        <v>-</v>
      </c>
      <c r="IC100" s="361" t="str">
        <f t="shared" si="324"/>
        <v>-</v>
      </c>
      <c r="ID100" s="361" t="str">
        <f t="shared" si="325"/>
        <v>-</v>
      </c>
      <c r="IE100" s="361" t="str">
        <f t="shared" si="326"/>
        <v>-</v>
      </c>
      <c r="IF100" s="444" t="s">
        <v>1247</v>
      </c>
      <c r="IG100" s="56">
        <f t="shared" si="480"/>
        <v>0</v>
      </c>
      <c r="IH100" s="56" t="str">
        <f t="shared" si="481"/>
        <v>-</v>
      </c>
      <c r="II100" s="56" t="str">
        <f t="shared" si="482"/>
        <v>-</v>
      </c>
      <c r="IJ100" s="56" t="str">
        <f t="shared" si="483"/>
        <v>-</v>
      </c>
      <c r="IK100" s="56" t="str">
        <f t="shared" si="327"/>
        <v>-</v>
      </c>
      <c r="IL100" s="56" t="str">
        <f t="shared" si="328"/>
        <v>-</v>
      </c>
      <c r="IM100" s="56" t="str">
        <f t="shared" si="329"/>
        <v>-</v>
      </c>
      <c r="IN100" s="56" t="str">
        <f t="shared" si="330"/>
        <v>-</v>
      </c>
      <c r="IO100" s="56" t="str">
        <f t="shared" si="331"/>
        <v>-</v>
      </c>
      <c r="IP100" s="56" t="str">
        <f t="shared" si="332"/>
        <v>-</v>
      </c>
      <c r="IQ100" s="56" t="str">
        <f t="shared" si="333"/>
        <v>-</v>
      </c>
      <c r="IR100" s="56">
        <f t="shared" si="334"/>
        <v>0</v>
      </c>
      <c r="IS100" s="56" t="str">
        <f t="shared" si="335"/>
        <v>-</v>
      </c>
      <c r="IT100" s="56" t="str">
        <f t="shared" si="336"/>
        <v>-</v>
      </c>
      <c r="IU100" s="56" t="str">
        <f t="shared" si="337"/>
        <v>-</v>
      </c>
      <c r="IV100" s="56" t="str">
        <f t="shared" si="338"/>
        <v>-</v>
      </c>
      <c r="IW100" s="56" t="str">
        <f t="shared" si="339"/>
        <v>-</v>
      </c>
      <c r="IX100" s="56" t="str">
        <f t="shared" si="340"/>
        <v>-</v>
      </c>
      <c r="IY100" s="56" t="str">
        <f t="shared" si="341"/>
        <v>-</v>
      </c>
      <c r="IZ100" s="56" t="str">
        <f t="shared" si="342"/>
        <v>-</v>
      </c>
      <c r="JA100" s="56" t="str">
        <f t="shared" si="343"/>
        <v>-</v>
      </c>
      <c r="JB100" s="56" t="str">
        <f t="shared" si="344"/>
        <v>-</v>
      </c>
      <c r="JC100" s="56" t="str">
        <f t="shared" si="345"/>
        <v>-</v>
      </c>
      <c r="JD100" s="56" t="str">
        <f t="shared" si="346"/>
        <v>-</v>
      </c>
      <c r="JE100" s="56" t="str">
        <f t="shared" si="347"/>
        <v>-</v>
      </c>
      <c r="JF100" s="56" t="str">
        <f t="shared" si="348"/>
        <v>-</v>
      </c>
      <c r="JG100" s="56" t="str">
        <f t="shared" si="349"/>
        <v>-</v>
      </c>
      <c r="JH100" s="56" t="str">
        <f t="shared" si="350"/>
        <v>-</v>
      </c>
      <c r="JI100" s="56" t="str">
        <f t="shared" si="351"/>
        <v>-</v>
      </c>
      <c r="JJ100" s="56" t="str">
        <f t="shared" si="352"/>
        <v>-</v>
      </c>
      <c r="JK100" s="56" t="str">
        <f t="shared" si="353"/>
        <v>-</v>
      </c>
      <c r="JL100" s="56" t="str">
        <f t="shared" si="354"/>
        <v>-</v>
      </c>
      <c r="JM100" s="56" t="str">
        <f t="shared" si="355"/>
        <v>-</v>
      </c>
      <c r="JN100" s="56" t="str">
        <f t="shared" si="356"/>
        <v>-</v>
      </c>
      <c r="JO100" s="56" t="str">
        <f t="shared" si="357"/>
        <v>-</v>
      </c>
      <c r="JP100" s="56" t="str">
        <f t="shared" si="358"/>
        <v>-</v>
      </c>
      <c r="JQ100" s="56" t="str">
        <f t="shared" si="359"/>
        <v>-</v>
      </c>
      <c r="JR100" s="56" t="str">
        <f t="shared" si="360"/>
        <v>-</v>
      </c>
      <c r="JS100" s="56" t="str">
        <f t="shared" si="361"/>
        <v>-</v>
      </c>
      <c r="JT100" s="56" t="str">
        <f t="shared" si="362"/>
        <v>-</v>
      </c>
      <c r="JU100" s="56" t="str">
        <f t="shared" si="363"/>
        <v>-</v>
      </c>
      <c r="JV100" s="56" t="str">
        <f t="shared" si="364"/>
        <v>-</v>
      </c>
      <c r="JW100" s="56" t="str">
        <f t="shared" si="365"/>
        <v>-</v>
      </c>
      <c r="JX100" s="56" t="str">
        <f t="shared" si="366"/>
        <v>-</v>
      </c>
      <c r="JY100" s="56" t="str">
        <f t="shared" si="367"/>
        <v>-</v>
      </c>
      <c r="JZ100" s="56" t="str">
        <f t="shared" si="368"/>
        <v>-</v>
      </c>
      <c r="KA100" s="444" t="s">
        <v>1247</v>
      </c>
      <c r="KB100" s="360">
        <f>IF(ISNUMBER(INDEX($EQ$15:$GK$521,$B100,EO$11)),MAX(KB$14:KB99)+1,0)</f>
        <v>0</v>
      </c>
      <c r="KC100" s="360" t="str">
        <f t="shared" si="484"/>
        <v/>
      </c>
      <c r="KD100" s="373" t="s">
        <v>2</v>
      </c>
      <c r="KE100" s="391" t="str">
        <f t="shared" si="369"/>
        <v/>
      </c>
      <c r="KF100" s="302" t="str">
        <f t="shared" si="370"/>
        <v/>
      </c>
      <c r="KG100" s="69"/>
      <c r="KH100" s="391" t="str">
        <f t="shared" si="371"/>
        <v/>
      </c>
      <c r="KI100" s="302" t="str">
        <f t="shared" si="372"/>
        <v/>
      </c>
      <c r="KJ100" s="69"/>
      <c r="KK100" s="391" t="str">
        <f t="shared" si="373"/>
        <v/>
      </c>
      <c r="KL100" s="302" t="str">
        <f t="shared" si="374"/>
        <v/>
      </c>
      <c r="KM100" s="69"/>
      <c r="KN100" s="391" t="str">
        <f t="shared" si="375"/>
        <v/>
      </c>
      <c r="KO100" s="302" t="str">
        <f t="shared" si="376"/>
        <v/>
      </c>
      <c r="KP100" s="69"/>
      <c r="KQ100" s="391" t="str">
        <f t="shared" si="377"/>
        <v/>
      </c>
      <c r="KR100" s="302" t="str">
        <f t="shared" si="378"/>
        <v/>
      </c>
      <c r="KS100" s="69"/>
      <c r="KT100" s="391" t="str">
        <f t="shared" si="379"/>
        <v/>
      </c>
      <c r="KU100" s="302" t="str">
        <f t="shared" si="380"/>
        <v/>
      </c>
      <c r="KV100" s="69"/>
      <c r="KW100" s="391" t="str">
        <f t="shared" si="381"/>
        <v/>
      </c>
      <c r="KX100" s="302" t="str">
        <f t="shared" si="382"/>
        <v/>
      </c>
      <c r="KY100" s="69"/>
      <c r="KZ100" s="283" t="str">
        <f t="shared" si="383"/>
        <v/>
      </c>
      <c r="LA100" s="26"/>
      <c r="LB100" s="242"/>
      <c r="LC100" s="306"/>
      <c r="LD100" s="242"/>
      <c r="LE100" s="242"/>
      <c r="LF100" s="242"/>
      <c r="LG100" s="242"/>
      <c r="LH100" s="242"/>
      <c r="LI100" s="242"/>
      <c r="LJ100" s="242"/>
      <c r="LK100" s="242"/>
      <c r="LL100" s="242"/>
      <c r="LM100" s="242"/>
      <c r="LN100" s="63"/>
      <c r="LO100" s="251">
        <f t="shared" si="384"/>
        <v>0</v>
      </c>
      <c r="LP100" s="251">
        <f t="shared" si="385"/>
        <v>0</v>
      </c>
      <c r="LQ100" s="251">
        <f t="shared" si="386"/>
        <v>0</v>
      </c>
      <c r="LR100" s="251">
        <f t="shared" si="387"/>
        <v>0</v>
      </c>
      <c r="LS100" s="251">
        <f t="shared" si="388"/>
        <v>0</v>
      </c>
      <c r="LT100" s="251">
        <f t="shared" si="389"/>
        <v>0</v>
      </c>
      <c r="LU100" s="251">
        <f t="shared" si="390"/>
        <v>0</v>
      </c>
      <c r="LV100" s="251">
        <f t="shared" si="391"/>
        <v>0</v>
      </c>
      <c r="LW100" s="251">
        <f t="shared" si="392"/>
        <v>0</v>
      </c>
      <c r="LX100" s="251">
        <f t="shared" si="393"/>
        <v>0</v>
      </c>
      <c r="LY100" s="251">
        <f t="shared" si="394"/>
        <v>0</v>
      </c>
      <c r="LZ100" s="251">
        <f t="shared" si="395"/>
        <v>0</v>
      </c>
      <c r="MA100" s="63">
        <f t="shared" si="396"/>
        <v>3</v>
      </c>
      <c r="MB100" s="63">
        <f t="shared" si="397"/>
        <v>0</v>
      </c>
      <c r="MC100" s="63">
        <f t="shared" si="486"/>
        <v>86</v>
      </c>
      <c r="MD100" s="63">
        <f t="shared" si="485"/>
        <v>13</v>
      </c>
      <c r="ME100" s="63" t="str">
        <f t="shared" si="398"/>
        <v>transient</v>
      </c>
      <c r="MF100" s="315">
        <f t="shared" si="399"/>
        <v>291</v>
      </c>
      <c r="MG100" s="315">
        <f>IF(ISNUMBER(MATCH(EO100,$ME$15:$ME$520,0)),0,MAX(MG$14:MG99)+1)</f>
        <v>0</v>
      </c>
      <c r="MH100" s="315" t="str">
        <f t="shared" si="400"/>
        <v/>
      </c>
      <c r="MI100" s="368" t="str">
        <f t="shared" si="401"/>
        <v/>
      </c>
      <c r="MJ100" s="67"/>
      <c r="MK100" s="243" t="str">
        <f t="shared" si="402"/>
        <v/>
      </c>
      <c r="ML100" s="457" t="s">
        <v>635</v>
      </c>
      <c r="MM100" s="316"/>
      <c r="MN100" s="59"/>
      <c r="MO100" s="238"/>
      <c r="MP100" s="411"/>
      <c r="MQ100" s="26" t="str">
        <f>IF(IF(ISNUMBER(SEARCH("flopy",MS100))=TRUE,1,0)=1,MAX(MQ$15:MQ99)+1,"")</f>
        <v/>
      </c>
      <c r="MR100" s="238"/>
      <c r="MS100" s="420"/>
      <c r="MT100" s="421"/>
      <c r="MU100" s="26" t="str">
        <f>IF(IF(ISNUMBER(SEARCH("flopy",MW100))=TRUE,1,0)=1,MAX(MU$15:MU99)+1,"")</f>
        <v/>
      </c>
      <c r="MV100" s="238"/>
      <c r="MW100" s="59"/>
      <c r="MX100" s="59"/>
      <c r="MY100" s="59"/>
      <c r="MZ100" s="59"/>
      <c r="NA100" s="59"/>
      <c r="NB100" s="26" t="s">
        <v>2</v>
      </c>
      <c r="NC100" s="59"/>
      <c r="ND100" s="59"/>
      <c r="NE100" s="59"/>
      <c r="NF100" s="59"/>
      <c r="NG100" s="59"/>
      <c r="NH100" s="59"/>
      <c r="NI100" s="59"/>
      <c r="NJ100" s="59"/>
      <c r="NK100" s="26" t="s">
        <v>2</v>
      </c>
      <c r="NL100" s="453"/>
      <c r="NM100" s="453"/>
      <c r="NN100" s="59"/>
      <c r="NO100" s="18"/>
      <c r="NP100" s="18"/>
      <c r="NQ100" s="18"/>
      <c r="NR100" s="18"/>
      <c r="NS100" s="18"/>
      <c r="NT100" s="18"/>
      <c r="NU100" s="18"/>
      <c r="NV100" s="18"/>
      <c r="NW100" s="18"/>
      <c r="NX100" s="18"/>
      <c r="NY100" s="18"/>
      <c r="NZ100" s="18"/>
      <c r="OA100" s="18"/>
      <c r="OB100" s="18"/>
      <c r="OC100" s="18"/>
      <c r="OZ100" s="59"/>
      <c r="PA100" s="251" t="str">
        <f t="shared" si="403"/>
        <v/>
      </c>
      <c r="PB100" s="251" t="str">
        <f t="shared" si="404"/>
        <v/>
      </c>
      <c r="PC100" s="251" t="str">
        <f t="shared" si="405"/>
        <v/>
      </c>
      <c r="PD100" s="251" t="str">
        <f t="shared" si="406"/>
        <v/>
      </c>
      <c r="PE100" s="251" t="str">
        <f t="shared" si="407"/>
        <v/>
      </c>
      <c r="PF100" s="251" t="str">
        <f t="shared" si="408"/>
        <v/>
      </c>
      <c r="PG100" s="251" t="str">
        <f t="shared" si="409"/>
        <v/>
      </c>
      <c r="PH100" s="251" t="str">
        <f t="shared" si="410"/>
        <v/>
      </c>
      <c r="PI100" s="251" t="str">
        <f t="shared" si="411"/>
        <v/>
      </c>
      <c r="PJ100" s="251" t="str">
        <f t="shared" si="412"/>
        <v/>
      </c>
      <c r="PK100" s="251" t="str">
        <f t="shared" si="413"/>
        <v/>
      </c>
      <c r="PL100" s="251" t="str">
        <f t="shared" si="414"/>
        <v/>
      </c>
      <c r="PM100" s="251" t="str">
        <f t="shared" si="415"/>
        <v/>
      </c>
      <c r="PN100" s="251" t="str">
        <f t="shared" si="416"/>
        <v/>
      </c>
      <c r="PO100" s="251" t="str">
        <f t="shared" si="417"/>
        <v/>
      </c>
      <c r="PP100" s="251" t="str">
        <f t="shared" si="418"/>
        <v/>
      </c>
      <c r="PQ100" s="251" t="str">
        <f t="shared" si="419"/>
        <v>transient</v>
      </c>
      <c r="PR100" s="251" t="str">
        <f t="shared" si="420"/>
        <v/>
      </c>
      <c r="PS100" s="251" t="str">
        <f t="shared" si="421"/>
        <v/>
      </c>
      <c r="PT100" s="251" t="str">
        <f t="shared" si="422"/>
        <v/>
      </c>
      <c r="PU100" s="251" t="str">
        <f t="shared" si="423"/>
        <v/>
      </c>
      <c r="PV100" s="251" t="str">
        <f t="shared" si="424"/>
        <v/>
      </c>
      <c r="PW100" s="251" t="str">
        <f t="shared" si="425"/>
        <v/>
      </c>
      <c r="PX100" s="251" t="str">
        <f t="shared" si="426"/>
        <v/>
      </c>
      <c r="PY100" s="251" t="str">
        <f t="shared" si="427"/>
        <v/>
      </c>
      <c r="PZ100" s="251" t="str">
        <f t="shared" si="428"/>
        <v/>
      </c>
      <c r="QA100" s="251" t="str">
        <f t="shared" si="429"/>
        <v/>
      </c>
      <c r="QB100" s="251" t="str">
        <f t="shared" si="430"/>
        <v/>
      </c>
      <c r="QC100" s="251" t="str">
        <f t="shared" si="431"/>
        <v/>
      </c>
      <c r="QD100" s="251" t="str">
        <f t="shared" si="432"/>
        <v/>
      </c>
      <c r="QE100" s="251" t="str">
        <f t="shared" si="433"/>
        <v/>
      </c>
      <c r="QF100" s="63">
        <f t="shared" si="434"/>
        <v>1</v>
      </c>
      <c r="QG100" s="26" t="s">
        <v>2</v>
      </c>
      <c r="QH100" s="59"/>
      <c r="QI100" s="59"/>
      <c r="QJ100" s="59"/>
      <c r="QK100" s="59"/>
      <c r="QL100" s="59"/>
      <c r="QM100" s="59"/>
      <c r="QN100" s="59"/>
    </row>
    <row r="101" spans="1:456" ht="6" customHeight="1" x14ac:dyDescent="0.25">
      <c r="A101" s="68"/>
      <c r="B101" s="447">
        <f t="shared" si="278"/>
        <v>87</v>
      </c>
      <c r="C101" s="72" t="s">
        <v>43</v>
      </c>
      <c r="D101" s="339" t="s">
        <v>544</v>
      </c>
      <c r="E101" s="59"/>
      <c r="F101" s="229"/>
      <c r="G101" s="295" t="s">
        <v>165</v>
      </c>
      <c r="H101" s="295" t="s">
        <v>2</v>
      </c>
      <c r="I101" s="229"/>
      <c r="J101" s="295"/>
      <c r="K101" s="295"/>
      <c r="L101" s="229"/>
      <c r="M101" s="295"/>
      <c r="N101" s="295"/>
      <c r="O101" s="229"/>
      <c r="P101" s="295"/>
      <c r="Q101" s="295"/>
      <c r="R101" s="229"/>
      <c r="S101" s="230"/>
      <c r="T101" s="231"/>
      <c r="U101" s="229"/>
      <c r="V101" s="230"/>
      <c r="W101" s="231"/>
      <c r="X101" s="229"/>
      <c r="Y101" s="230"/>
      <c r="Z101" s="231"/>
      <c r="AA101" s="229"/>
      <c r="AB101" s="295"/>
      <c r="AC101" s="295"/>
      <c r="AD101" s="229"/>
      <c r="AE101" s="295"/>
      <c r="AF101" s="295"/>
      <c r="AG101" s="229"/>
      <c r="AH101" s="295"/>
      <c r="AI101" s="295"/>
      <c r="AJ101" s="229"/>
      <c r="AK101" s="295"/>
      <c r="AL101" s="295"/>
      <c r="AM101" s="229"/>
      <c r="AN101" s="295"/>
      <c r="AO101" s="295"/>
      <c r="AP101" s="243"/>
      <c r="AQ101" s="295"/>
      <c r="AR101" s="290"/>
      <c r="AS101" s="243"/>
      <c r="AT101" s="295"/>
      <c r="AU101" s="290"/>
      <c r="AV101" s="229"/>
      <c r="AW101" s="230"/>
      <c r="AX101" s="231"/>
      <c r="AY101" s="229"/>
      <c r="AZ101" s="230"/>
      <c r="BA101" s="231"/>
      <c r="BB101" s="229"/>
      <c r="BC101" s="230"/>
      <c r="BD101" s="231"/>
      <c r="BE101" s="229"/>
      <c r="BF101" s="230"/>
      <c r="BG101" s="231"/>
      <c r="BH101" s="229"/>
      <c r="BI101" s="230"/>
      <c r="BJ101" s="231"/>
      <c r="BK101" s="243"/>
      <c r="BL101" s="230"/>
      <c r="BM101" s="231"/>
      <c r="BN101" s="243"/>
      <c r="BO101" s="230"/>
      <c r="BP101" s="231"/>
      <c r="BQ101" s="229"/>
      <c r="BR101" s="230"/>
      <c r="BS101" s="231"/>
      <c r="BT101" s="229"/>
      <c r="BU101" s="230"/>
      <c r="BV101" s="231"/>
      <c r="BW101" s="229"/>
      <c r="BX101" s="230"/>
      <c r="BY101" s="231"/>
      <c r="BZ101" s="229"/>
      <c r="CA101" s="230"/>
      <c r="CB101" s="231"/>
      <c r="CC101" s="229"/>
      <c r="CD101" s="230"/>
      <c r="CE101" s="231"/>
      <c r="CF101" s="331"/>
      <c r="CG101" s="230"/>
      <c r="CH101" s="354"/>
      <c r="CI101" s="229"/>
      <c r="CJ101" s="230"/>
      <c r="CK101" s="354"/>
      <c r="CL101" s="243"/>
      <c r="CM101" s="230"/>
      <c r="CN101" s="354"/>
      <c r="CO101" s="243"/>
      <c r="CP101" s="295"/>
      <c r="CQ101" s="231"/>
      <c r="CR101" s="331"/>
      <c r="CS101" s="332"/>
      <c r="CT101" s="333"/>
      <c r="CU101" s="229"/>
      <c r="CV101" s="230"/>
      <c r="CW101" s="231"/>
      <c r="CX101" s="331"/>
      <c r="CY101" s="332"/>
      <c r="CZ101" s="333"/>
      <c r="DA101" s="331"/>
      <c r="DB101" s="332"/>
      <c r="DC101" s="333"/>
      <c r="DD101" s="331"/>
      <c r="DE101" s="332"/>
      <c r="DF101" s="333"/>
      <c r="DG101" s="331"/>
      <c r="DH101" s="332"/>
      <c r="DI101" s="333"/>
      <c r="DJ101" s="229"/>
      <c r="DK101" s="230" t="s">
        <v>57</v>
      </c>
      <c r="DL101" s="231" t="s">
        <v>9</v>
      </c>
      <c r="DM101" s="229"/>
      <c r="DN101" s="230"/>
      <c r="DO101" s="231"/>
      <c r="DP101" s="331"/>
      <c r="DQ101" s="332"/>
      <c r="DR101" s="333"/>
      <c r="DS101" s="331"/>
      <c r="DT101" s="332"/>
      <c r="DU101" s="333"/>
      <c r="DV101" s="331"/>
      <c r="DW101" s="332"/>
      <c r="DX101" s="333"/>
      <c r="DY101" s="331"/>
      <c r="DZ101" s="332"/>
      <c r="EA101" s="333"/>
      <c r="EB101" s="331"/>
      <c r="EC101" s="332"/>
      <c r="ED101" s="333"/>
      <c r="EE101" s="331"/>
      <c r="EF101" s="332"/>
      <c r="EG101" s="333"/>
      <c r="EH101" s="229"/>
      <c r="EI101" s="230"/>
      <c r="EJ101" s="231"/>
      <c r="EK101" s="229"/>
      <c r="EL101" s="230"/>
      <c r="EM101" s="231"/>
      <c r="EN101" s="244"/>
      <c r="EO101" s="269" t="str">
        <f t="shared" si="279"/>
        <v/>
      </c>
      <c r="EP101" s="444" t="s">
        <v>1247</v>
      </c>
      <c r="EQ101" s="360">
        <f t="shared" si="435"/>
        <v>43</v>
      </c>
      <c r="ER101" s="360" t="str">
        <f t="shared" si="436"/>
        <v/>
      </c>
      <c r="ES101" s="360">
        <f t="shared" si="437"/>
        <v>24</v>
      </c>
      <c r="ET101" s="360">
        <f t="shared" si="438"/>
        <v>18</v>
      </c>
      <c r="EU101" s="360" t="str">
        <f t="shared" si="439"/>
        <v/>
      </c>
      <c r="EV101" s="360" t="str">
        <f t="shared" si="440"/>
        <v/>
      </c>
      <c r="EW101" s="360" t="str">
        <f t="shared" si="441"/>
        <v/>
      </c>
      <c r="EX101" s="360">
        <f t="shared" si="442"/>
        <v>24</v>
      </c>
      <c r="EY101" s="360" t="str">
        <f t="shared" si="443"/>
        <v/>
      </c>
      <c r="EZ101" s="360">
        <f t="shared" si="444"/>
        <v>14</v>
      </c>
      <c r="FA101" s="360" t="str">
        <f t="shared" si="445"/>
        <v/>
      </c>
      <c r="FB101" s="360" t="str">
        <f t="shared" si="446"/>
        <v/>
      </c>
      <c r="FC101" s="360" t="str">
        <f t="shared" si="447"/>
        <v/>
      </c>
      <c r="FD101" s="360" t="str">
        <f t="shared" si="448"/>
        <v/>
      </c>
      <c r="FE101" s="360" t="str">
        <f t="shared" si="449"/>
        <v/>
      </c>
      <c r="FF101" s="360" t="str">
        <f t="shared" si="450"/>
        <v/>
      </c>
      <c r="FG101" s="360" t="str">
        <f t="shared" si="451"/>
        <v/>
      </c>
      <c r="FH101" s="360" t="str">
        <f t="shared" si="452"/>
        <v/>
      </c>
      <c r="FI101" s="360" t="str">
        <f t="shared" si="453"/>
        <v/>
      </c>
      <c r="FJ101" s="360" t="str">
        <f t="shared" si="454"/>
        <v/>
      </c>
      <c r="FK101" s="360" t="str">
        <f t="shared" si="455"/>
        <v/>
      </c>
      <c r="FL101" s="360" t="str">
        <f t="shared" si="456"/>
        <v/>
      </c>
      <c r="FM101" s="360" t="str">
        <f t="shared" si="457"/>
        <v/>
      </c>
      <c r="FN101" s="360" t="str">
        <f t="shared" si="458"/>
        <v/>
      </c>
      <c r="FO101" s="360" t="str">
        <f t="shared" si="459"/>
        <v/>
      </c>
      <c r="FP101" s="360" t="str">
        <f t="shared" si="460"/>
        <v/>
      </c>
      <c r="FQ101" s="360" t="str">
        <f t="shared" si="461"/>
        <v/>
      </c>
      <c r="FR101" s="360" t="str">
        <f t="shared" si="462"/>
        <v/>
      </c>
      <c r="FS101" s="360" t="str">
        <f t="shared" si="463"/>
        <v/>
      </c>
      <c r="FT101" s="360" t="str">
        <f t="shared" si="280"/>
        <v/>
      </c>
      <c r="FU101" s="360" t="str">
        <f t="shared" si="464"/>
        <v/>
      </c>
      <c r="FV101" s="360" t="str">
        <f t="shared" si="465"/>
        <v/>
      </c>
      <c r="FW101" s="360" t="str">
        <f t="shared" si="466"/>
        <v/>
      </c>
      <c r="FX101" s="360" t="str">
        <f t="shared" si="467"/>
        <v/>
      </c>
      <c r="FY101" s="360" t="str">
        <f t="shared" si="468"/>
        <v/>
      </c>
      <c r="FZ101" s="360" t="str">
        <f t="shared" si="469"/>
        <v/>
      </c>
      <c r="GA101" s="360">
        <f t="shared" si="470"/>
        <v>84</v>
      </c>
      <c r="GB101" s="360" t="str">
        <f t="shared" si="471"/>
        <v/>
      </c>
      <c r="GC101" s="360" t="str">
        <f t="shared" si="472"/>
        <v/>
      </c>
      <c r="GD101" s="360" t="str">
        <f t="shared" si="473"/>
        <v/>
      </c>
      <c r="GE101" s="360" t="str">
        <f t="shared" si="474"/>
        <v/>
      </c>
      <c r="GF101" s="360" t="str">
        <f t="shared" si="475"/>
        <v/>
      </c>
      <c r="GG101" s="360" t="str">
        <f t="shared" si="476"/>
        <v/>
      </c>
      <c r="GH101" s="360" t="str">
        <f t="shared" si="477"/>
        <v/>
      </c>
      <c r="GI101" s="360" t="str">
        <f t="shared" si="478"/>
        <v/>
      </c>
      <c r="GJ101" s="360" t="str">
        <f t="shared" si="479"/>
        <v/>
      </c>
      <c r="GK101" s="444" t="s">
        <v>1247</v>
      </c>
      <c r="GL101" s="361" t="str">
        <f t="shared" si="281"/>
        <v>dmcoef</v>
      </c>
      <c r="GM101" s="361" t="str">
        <f t="shared" si="282"/>
        <v>-</v>
      </c>
      <c r="GN101" s="361" t="str">
        <f t="shared" si="283"/>
        <v>dmcoef</v>
      </c>
      <c r="GO101" s="361" t="str">
        <f t="shared" si="284"/>
        <v>dmcoef</v>
      </c>
      <c r="GP101" s="361" t="str">
        <f t="shared" si="285"/>
        <v>-</v>
      </c>
      <c r="GQ101" s="361" t="str">
        <f t="shared" si="286"/>
        <v>-</v>
      </c>
      <c r="GR101" s="361" t="str">
        <f t="shared" si="287"/>
        <v>-</v>
      </c>
      <c r="GS101" s="361" t="str">
        <f t="shared" si="288"/>
        <v>dmcoef</v>
      </c>
      <c r="GT101" s="361" t="str">
        <f t="shared" si="289"/>
        <v>-</v>
      </c>
      <c r="GU101" s="361" t="str">
        <f t="shared" si="290"/>
        <v>dmcoef</v>
      </c>
      <c r="GV101" s="361" t="str">
        <f t="shared" si="291"/>
        <v>-</v>
      </c>
      <c r="GW101" s="361" t="str">
        <f t="shared" si="292"/>
        <v>-</v>
      </c>
      <c r="GX101" s="361" t="str">
        <f t="shared" si="293"/>
        <v>-</v>
      </c>
      <c r="GY101" s="361" t="str">
        <f t="shared" si="294"/>
        <v>-</v>
      </c>
      <c r="GZ101" s="361" t="str">
        <f t="shared" si="295"/>
        <v>-</v>
      </c>
      <c r="HA101" s="361" t="str">
        <f t="shared" si="296"/>
        <v>-</v>
      </c>
      <c r="HB101" s="361" t="str">
        <f t="shared" si="297"/>
        <v>-</v>
      </c>
      <c r="HC101" s="361" t="str">
        <f t="shared" si="298"/>
        <v>-</v>
      </c>
      <c r="HD101" s="361" t="str">
        <f t="shared" si="299"/>
        <v>-</v>
      </c>
      <c r="HE101" s="361" t="str">
        <f t="shared" si="300"/>
        <v>-</v>
      </c>
      <c r="HF101" s="361" t="str">
        <f t="shared" si="301"/>
        <v>-</v>
      </c>
      <c r="HG101" s="361" t="str">
        <f t="shared" si="302"/>
        <v>-</v>
      </c>
      <c r="HH101" s="361" t="str">
        <f t="shared" si="303"/>
        <v>-</v>
      </c>
      <c r="HI101" s="361" t="str">
        <f t="shared" si="304"/>
        <v>-</v>
      </c>
      <c r="HJ101" s="361" t="str">
        <f t="shared" si="305"/>
        <v>-</v>
      </c>
      <c r="HK101" s="361" t="str">
        <f t="shared" si="306"/>
        <v>-</v>
      </c>
      <c r="HL101" s="361" t="str">
        <f t="shared" si="307"/>
        <v>-</v>
      </c>
      <c r="HM101" s="361" t="str">
        <f t="shared" si="308"/>
        <v>-</v>
      </c>
      <c r="HN101" s="361" t="str">
        <f t="shared" si="309"/>
        <v>-</v>
      </c>
      <c r="HO101" s="361" t="str">
        <f t="shared" si="310"/>
        <v>-</v>
      </c>
      <c r="HP101" s="361" t="str">
        <f t="shared" si="311"/>
        <v>-</v>
      </c>
      <c r="HQ101" s="361" t="str">
        <f t="shared" si="312"/>
        <v>-</v>
      </c>
      <c r="HR101" s="361" t="str">
        <f t="shared" si="313"/>
        <v>-</v>
      </c>
      <c r="HS101" s="361" t="str">
        <f t="shared" si="314"/>
        <v>-</v>
      </c>
      <c r="HT101" s="361" t="str">
        <f t="shared" si="315"/>
        <v>-</v>
      </c>
      <c r="HU101" s="361" t="str">
        <f t="shared" si="316"/>
        <v>-</v>
      </c>
      <c r="HV101" s="361" t="str">
        <f t="shared" si="317"/>
        <v>dmcoef</v>
      </c>
      <c r="HW101" s="361" t="str">
        <f t="shared" si="318"/>
        <v>-</v>
      </c>
      <c r="HX101" s="361" t="str">
        <f t="shared" si="319"/>
        <v>-</v>
      </c>
      <c r="HY101" s="361" t="str">
        <f t="shared" si="320"/>
        <v>-</v>
      </c>
      <c r="HZ101" s="361" t="str">
        <f t="shared" si="321"/>
        <v>-</v>
      </c>
      <c r="IA101" s="361" t="str">
        <f t="shared" si="322"/>
        <v>-</v>
      </c>
      <c r="IB101" s="361" t="str">
        <f t="shared" si="323"/>
        <v>-</v>
      </c>
      <c r="IC101" s="361" t="str">
        <f t="shared" si="324"/>
        <v>-</v>
      </c>
      <c r="ID101" s="361" t="str">
        <f t="shared" si="325"/>
        <v>-</v>
      </c>
      <c r="IE101" s="361" t="str">
        <f t="shared" si="326"/>
        <v>-</v>
      </c>
      <c r="IF101" s="444" t="s">
        <v>1247</v>
      </c>
      <c r="IG101" s="56">
        <f t="shared" si="480"/>
        <v>0</v>
      </c>
      <c r="IH101" s="56" t="str">
        <f t="shared" si="481"/>
        <v>-</v>
      </c>
      <c r="II101" s="56">
        <f t="shared" si="482"/>
        <v>0</v>
      </c>
      <c r="IJ101" s="56">
        <f t="shared" si="483"/>
        <v>1.0000000000000001E-9</v>
      </c>
      <c r="IK101" s="56" t="str">
        <f t="shared" si="327"/>
        <v>-</v>
      </c>
      <c r="IL101" s="56" t="str">
        <f t="shared" si="328"/>
        <v>-</v>
      </c>
      <c r="IM101" s="56" t="str">
        <f t="shared" si="329"/>
        <v>-</v>
      </c>
      <c r="IN101" s="56">
        <f t="shared" si="330"/>
        <v>0</v>
      </c>
      <c r="IO101" s="56" t="str">
        <f t="shared" si="331"/>
        <v>-</v>
      </c>
      <c r="IP101" s="56">
        <f t="shared" si="332"/>
        <v>1.34E-5</v>
      </c>
      <c r="IQ101" s="56" t="str">
        <f t="shared" si="333"/>
        <v>-</v>
      </c>
      <c r="IR101" s="56" t="str">
        <f t="shared" si="334"/>
        <v>-</v>
      </c>
      <c r="IS101" s="56" t="str">
        <f t="shared" si="335"/>
        <v>-</v>
      </c>
      <c r="IT101" s="56" t="str">
        <f t="shared" si="336"/>
        <v>-</v>
      </c>
      <c r="IU101" s="56" t="str">
        <f t="shared" si="337"/>
        <v>-</v>
      </c>
      <c r="IV101" s="56" t="str">
        <f t="shared" si="338"/>
        <v>-</v>
      </c>
      <c r="IW101" s="56" t="str">
        <f t="shared" si="339"/>
        <v>-</v>
      </c>
      <c r="IX101" s="56" t="str">
        <f t="shared" si="340"/>
        <v>-</v>
      </c>
      <c r="IY101" s="56" t="str">
        <f t="shared" si="341"/>
        <v>-</v>
      </c>
      <c r="IZ101" s="56" t="str">
        <f t="shared" si="342"/>
        <v>-</v>
      </c>
      <c r="JA101" s="56" t="str">
        <f t="shared" si="343"/>
        <v>-</v>
      </c>
      <c r="JB101" s="56" t="str">
        <f t="shared" si="344"/>
        <v>-</v>
      </c>
      <c r="JC101" s="56" t="str">
        <f t="shared" si="345"/>
        <v>-</v>
      </c>
      <c r="JD101" s="56" t="str">
        <f t="shared" si="346"/>
        <v>-</v>
      </c>
      <c r="JE101" s="56" t="str">
        <f t="shared" si="347"/>
        <v>-</v>
      </c>
      <c r="JF101" s="56" t="str">
        <f t="shared" si="348"/>
        <v>-</v>
      </c>
      <c r="JG101" s="56" t="str">
        <f t="shared" si="349"/>
        <v>-</v>
      </c>
      <c r="JH101" s="56" t="str">
        <f t="shared" si="350"/>
        <v>-</v>
      </c>
      <c r="JI101" s="56" t="str">
        <f t="shared" si="351"/>
        <v>-</v>
      </c>
      <c r="JJ101" s="56" t="str">
        <f t="shared" si="352"/>
        <v>-</v>
      </c>
      <c r="JK101" s="56" t="str">
        <f t="shared" si="353"/>
        <v>-</v>
      </c>
      <c r="JL101" s="56" t="str">
        <f t="shared" si="354"/>
        <v>-</v>
      </c>
      <c r="JM101" s="56" t="str">
        <f t="shared" si="355"/>
        <v>-</v>
      </c>
      <c r="JN101" s="56" t="str">
        <f t="shared" si="356"/>
        <v>-</v>
      </c>
      <c r="JO101" s="56" t="str">
        <f t="shared" si="357"/>
        <v>-</v>
      </c>
      <c r="JP101" s="56" t="str">
        <f t="shared" si="358"/>
        <v>-</v>
      </c>
      <c r="JQ101" s="56">
        <f t="shared" si="359"/>
        <v>0</v>
      </c>
      <c r="JR101" s="56" t="str">
        <f t="shared" si="360"/>
        <v>-</v>
      </c>
      <c r="JS101" s="56" t="str">
        <f t="shared" si="361"/>
        <v>-</v>
      </c>
      <c r="JT101" s="56" t="str">
        <f t="shared" si="362"/>
        <v>-</v>
      </c>
      <c r="JU101" s="56" t="str">
        <f t="shared" si="363"/>
        <v>-</v>
      </c>
      <c r="JV101" s="56" t="str">
        <f t="shared" si="364"/>
        <v>-</v>
      </c>
      <c r="JW101" s="56" t="str">
        <f t="shared" si="365"/>
        <v>-</v>
      </c>
      <c r="JX101" s="56" t="str">
        <f t="shared" si="366"/>
        <v>-</v>
      </c>
      <c r="JY101" s="56" t="str">
        <f t="shared" si="367"/>
        <v>-</v>
      </c>
      <c r="JZ101" s="56" t="str">
        <f t="shared" si="368"/>
        <v>-</v>
      </c>
      <c r="KA101" s="444" t="s">
        <v>1247</v>
      </c>
      <c r="KB101" s="360">
        <f>IF(ISNUMBER(INDEX($EQ$15:$GK$521,$B101,EO$11)),MAX(KB$14:KB100)+1,0)</f>
        <v>0</v>
      </c>
      <c r="KC101" s="360" t="str">
        <f t="shared" si="484"/>
        <v/>
      </c>
      <c r="KD101" s="373" t="s">
        <v>2</v>
      </c>
      <c r="KE101" s="391" t="str">
        <f t="shared" si="369"/>
        <v/>
      </c>
      <c r="KF101" s="302" t="str">
        <f t="shared" si="370"/>
        <v/>
      </c>
      <c r="KG101" s="69"/>
      <c r="KH101" s="391" t="str">
        <f t="shared" si="371"/>
        <v/>
      </c>
      <c r="KI101" s="302" t="str">
        <f t="shared" si="372"/>
        <v/>
      </c>
      <c r="KJ101" s="69"/>
      <c r="KK101" s="391" t="str">
        <f t="shared" si="373"/>
        <v/>
      </c>
      <c r="KL101" s="302" t="str">
        <f t="shared" si="374"/>
        <v/>
      </c>
      <c r="KM101" s="69"/>
      <c r="KN101" s="391" t="str">
        <f t="shared" si="375"/>
        <v/>
      </c>
      <c r="KO101" s="302" t="str">
        <f t="shared" si="376"/>
        <v/>
      </c>
      <c r="KP101" s="69"/>
      <c r="KQ101" s="391" t="str">
        <f t="shared" si="377"/>
        <v/>
      </c>
      <c r="KR101" s="302" t="str">
        <f t="shared" si="378"/>
        <v/>
      </c>
      <c r="KS101" s="69"/>
      <c r="KT101" s="391" t="str">
        <f t="shared" si="379"/>
        <v/>
      </c>
      <c r="KU101" s="302" t="str">
        <f t="shared" si="380"/>
        <v/>
      </c>
      <c r="KV101" s="69"/>
      <c r="KW101" s="391" t="str">
        <f t="shared" si="381"/>
        <v/>
      </c>
      <c r="KX101" s="302" t="str">
        <f t="shared" si="382"/>
        <v/>
      </c>
      <c r="KY101" s="69"/>
      <c r="KZ101" s="283" t="str">
        <f t="shared" si="383"/>
        <v/>
      </c>
      <c r="LA101" s="26"/>
      <c r="LB101" s="242"/>
      <c r="LC101" s="306"/>
      <c r="LD101" s="242"/>
      <c r="LE101" s="242"/>
      <c r="LF101" s="242"/>
      <c r="LG101" s="242"/>
      <c r="LH101" s="242"/>
      <c r="LI101" s="242"/>
      <c r="LJ101" s="242"/>
      <c r="LK101" s="242"/>
      <c r="LL101" s="242"/>
      <c r="LM101" s="242"/>
      <c r="LN101" s="63"/>
      <c r="LO101" s="251">
        <f t="shared" si="384"/>
        <v>0</v>
      </c>
      <c r="LP101" s="251">
        <f t="shared" si="385"/>
        <v>0</v>
      </c>
      <c r="LQ101" s="251">
        <f t="shared" si="386"/>
        <v>0</v>
      </c>
      <c r="LR101" s="251">
        <f t="shared" si="387"/>
        <v>0</v>
      </c>
      <c r="LS101" s="251">
        <f t="shared" si="388"/>
        <v>0</v>
      </c>
      <c r="LT101" s="251">
        <f t="shared" si="389"/>
        <v>0</v>
      </c>
      <c r="LU101" s="251">
        <f t="shared" si="390"/>
        <v>0</v>
      </c>
      <c r="LV101" s="251">
        <f t="shared" si="391"/>
        <v>0</v>
      </c>
      <c r="LW101" s="251">
        <f t="shared" si="392"/>
        <v>0</v>
      </c>
      <c r="LX101" s="251">
        <f t="shared" si="393"/>
        <v>0</v>
      </c>
      <c r="LY101" s="251">
        <f t="shared" si="394"/>
        <v>0</v>
      </c>
      <c r="LZ101" s="251">
        <f t="shared" si="395"/>
        <v>0</v>
      </c>
      <c r="MA101" s="63">
        <f t="shared" si="396"/>
        <v>3</v>
      </c>
      <c r="MB101" s="63">
        <f t="shared" si="397"/>
        <v>0</v>
      </c>
      <c r="MC101" s="63">
        <f t="shared" si="486"/>
        <v>87</v>
      </c>
      <c r="MD101" s="63">
        <f t="shared" si="485"/>
        <v>14</v>
      </c>
      <c r="ME101" s="63">
        <f t="shared" si="398"/>
        <v>0</v>
      </c>
      <c r="MF101" s="315">
        <f t="shared" si="399"/>
        <v>291</v>
      </c>
      <c r="MG101" s="315">
        <f>IF(ISNUMBER(MATCH(EO101,$ME$15:$ME$520,0)),0,MAX(MG$14:MG100)+1)</f>
        <v>0</v>
      </c>
      <c r="MH101" s="315" t="str">
        <f t="shared" si="400"/>
        <v/>
      </c>
      <c r="MI101" s="368" t="str">
        <f t="shared" si="401"/>
        <v/>
      </c>
      <c r="MJ101" s="67"/>
      <c r="MK101" s="243" t="str">
        <f t="shared" si="402"/>
        <v/>
      </c>
      <c r="ML101" s="457" t="s">
        <v>635</v>
      </c>
      <c r="MM101" s="316"/>
      <c r="MN101" s="59"/>
      <c r="MO101" s="238"/>
      <c r="MP101" s="411"/>
      <c r="MQ101" s="26" t="str">
        <f>IF(IF(ISNUMBER(SEARCH("flopy",MS101))=TRUE,1,0)=1,MAX(MQ$15:MQ100)+1,"")</f>
        <v/>
      </c>
      <c r="MR101" s="238"/>
      <c r="MS101" s="411"/>
      <c r="MT101" s="59"/>
      <c r="MU101" s="26" t="str">
        <f>IF(IF(ISNUMBER(SEARCH("flopy",MW101))=TRUE,1,0)=1,MAX(MU$15:MU100)+1,"")</f>
        <v/>
      </c>
      <c r="MV101" s="238"/>
      <c r="MW101" s="59"/>
      <c r="MX101" s="59"/>
      <c r="MY101" s="59"/>
      <c r="MZ101" s="59"/>
      <c r="NA101" s="59"/>
      <c r="NB101" s="26" t="s">
        <v>2</v>
      </c>
      <c r="NC101" s="59"/>
      <c r="ND101" s="59"/>
      <c r="NE101" s="59"/>
      <c r="NF101" s="59"/>
      <c r="NG101" s="59"/>
      <c r="NH101" s="59"/>
      <c r="NI101" s="59"/>
      <c r="NJ101" s="59"/>
      <c r="NK101" s="26" t="s">
        <v>2</v>
      </c>
      <c r="NL101" s="453"/>
      <c r="NM101" s="453"/>
      <c r="NN101" s="59"/>
      <c r="NO101" s="18"/>
      <c r="NP101" s="18"/>
      <c r="NQ101" s="18"/>
      <c r="NR101" s="18"/>
      <c r="NS101" s="18"/>
      <c r="NT101" s="18"/>
      <c r="NU101" s="18"/>
      <c r="NV101" s="18"/>
      <c r="NW101" s="18"/>
      <c r="NX101" s="18"/>
      <c r="NY101" s="18"/>
      <c r="NZ101" s="18"/>
      <c r="OA101" s="18"/>
      <c r="OB101" s="18"/>
      <c r="OC101" s="18"/>
      <c r="OZ101" s="59"/>
      <c r="PA101" s="251" t="str">
        <f t="shared" si="403"/>
        <v/>
      </c>
      <c r="PB101" s="251" t="str">
        <f t="shared" si="404"/>
        <v/>
      </c>
      <c r="PC101" s="251" t="str">
        <f t="shared" si="405"/>
        <v/>
      </c>
      <c r="PD101" s="251" t="str">
        <f t="shared" si="406"/>
        <v/>
      </c>
      <c r="PE101" s="251" t="str">
        <f t="shared" si="407"/>
        <v/>
      </c>
      <c r="PF101" s="251" t="str">
        <f t="shared" si="408"/>
        <v/>
      </c>
      <c r="PG101" s="251" t="str">
        <f t="shared" si="409"/>
        <v/>
      </c>
      <c r="PH101" s="251" t="str">
        <f t="shared" si="410"/>
        <v/>
      </c>
      <c r="PI101" s="251" t="str">
        <f t="shared" si="411"/>
        <v/>
      </c>
      <c r="PJ101" s="251" t="str">
        <f t="shared" si="412"/>
        <v/>
      </c>
      <c r="PK101" s="251" t="str">
        <f t="shared" si="413"/>
        <v/>
      </c>
      <c r="PL101" s="251" t="str">
        <f t="shared" si="414"/>
        <v/>
      </c>
      <c r="PM101" s="251" t="str">
        <f t="shared" si="415"/>
        <v/>
      </c>
      <c r="PN101" s="251" t="str">
        <f t="shared" si="416"/>
        <v/>
      </c>
      <c r="PO101" s="251" t="str">
        <f t="shared" si="417"/>
        <v/>
      </c>
      <c r="PP101" s="251" t="str">
        <f t="shared" si="418"/>
        <v/>
      </c>
      <c r="PQ101" s="251" t="str">
        <f t="shared" si="419"/>
        <v/>
      </c>
      <c r="PR101" s="251" t="str">
        <f t="shared" si="420"/>
        <v/>
      </c>
      <c r="PS101" s="251" t="str">
        <f t="shared" si="421"/>
        <v/>
      </c>
      <c r="PT101" s="251" t="str">
        <f t="shared" si="422"/>
        <v/>
      </c>
      <c r="PU101" s="251" t="str">
        <f t="shared" si="423"/>
        <v/>
      </c>
      <c r="PV101" s="251" t="str">
        <f t="shared" si="424"/>
        <v/>
      </c>
      <c r="PW101" s="251" t="str">
        <f t="shared" si="425"/>
        <v/>
      </c>
      <c r="PX101" s="251" t="str">
        <f t="shared" si="426"/>
        <v/>
      </c>
      <c r="PY101" s="251" t="str">
        <f t="shared" si="427"/>
        <v/>
      </c>
      <c r="PZ101" s="251" t="str">
        <f t="shared" si="428"/>
        <v/>
      </c>
      <c r="QA101" s="251" t="str">
        <f t="shared" si="429"/>
        <v/>
      </c>
      <c r="QB101" s="251" t="str">
        <f t="shared" si="430"/>
        <v/>
      </c>
      <c r="QC101" s="251" t="str">
        <f t="shared" si="431"/>
        <v/>
      </c>
      <c r="QD101" s="251" t="str">
        <f t="shared" si="432"/>
        <v/>
      </c>
      <c r="QE101" s="251" t="str">
        <f t="shared" si="433"/>
        <v/>
      </c>
      <c r="QF101" s="63">
        <f t="shared" si="434"/>
        <v>0</v>
      </c>
      <c r="QG101" s="26" t="s">
        <v>2</v>
      </c>
      <c r="QH101" s="59"/>
      <c r="QI101" s="59"/>
      <c r="QJ101" s="59"/>
      <c r="QK101" s="59"/>
      <c r="QL101" s="59"/>
      <c r="QM101" s="59"/>
      <c r="QN101" s="59"/>
    </row>
    <row r="102" spans="1:456" ht="6" customHeight="1" x14ac:dyDescent="0.25">
      <c r="A102" s="78"/>
      <c r="B102" s="447">
        <f t="shared" si="278"/>
        <v>88</v>
      </c>
      <c r="C102" s="72" t="s">
        <v>620</v>
      </c>
      <c r="D102" s="339" t="s">
        <v>499</v>
      </c>
      <c r="E102" s="59"/>
      <c r="F102" s="229"/>
      <c r="G102" s="295" t="s">
        <v>176</v>
      </c>
      <c r="H102" s="295" t="s">
        <v>2</v>
      </c>
      <c r="I102" s="229"/>
      <c r="J102" s="295"/>
      <c r="K102" s="295"/>
      <c r="L102" s="229"/>
      <c r="M102" s="295"/>
      <c r="N102" s="295"/>
      <c r="O102" s="229"/>
      <c r="P102" s="295"/>
      <c r="Q102" s="295"/>
      <c r="R102" s="229"/>
      <c r="S102" s="230"/>
      <c r="T102" s="231"/>
      <c r="U102" s="229"/>
      <c r="V102" s="230"/>
      <c r="W102" s="231"/>
      <c r="X102" s="229"/>
      <c r="Y102" s="230"/>
      <c r="Z102" s="231"/>
      <c r="AA102" s="229"/>
      <c r="AB102" s="295"/>
      <c r="AC102" s="295"/>
      <c r="AD102" s="229"/>
      <c r="AE102" s="295"/>
      <c r="AF102" s="295"/>
      <c r="AG102" s="229"/>
      <c r="AH102" s="295"/>
      <c r="AI102" s="295"/>
      <c r="AJ102" s="229"/>
      <c r="AK102" s="295"/>
      <c r="AL102" s="295"/>
      <c r="AM102" s="229"/>
      <c r="AN102" s="295"/>
      <c r="AO102" s="295"/>
      <c r="AP102" s="243"/>
      <c r="AQ102" s="295"/>
      <c r="AR102" s="290"/>
      <c r="AS102" s="243"/>
      <c r="AT102" s="295"/>
      <c r="AU102" s="290"/>
      <c r="AV102" s="229"/>
      <c r="AW102" s="230"/>
      <c r="AX102" s="231"/>
      <c r="AY102" s="229"/>
      <c r="AZ102" s="230"/>
      <c r="BA102" s="231"/>
      <c r="BB102" s="229"/>
      <c r="BC102" s="230"/>
      <c r="BD102" s="231"/>
      <c r="BE102" s="229"/>
      <c r="BF102" s="230"/>
      <c r="BG102" s="231"/>
      <c r="BH102" s="229"/>
      <c r="BI102" s="230"/>
      <c r="BJ102" s="231"/>
      <c r="BK102" s="243"/>
      <c r="BL102" s="230"/>
      <c r="BM102" s="231"/>
      <c r="BN102" s="243"/>
      <c r="BO102" s="230"/>
      <c r="BP102" s="231"/>
      <c r="BQ102" s="229"/>
      <c r="BR102" s="230"/>
      <c r="BS102" s="231"/>
      <c r="BT102" s="229"/>
      <c r="BU102" s="230"/>
      <c r="BV102" s="231"/>
      <c r="BW102" s="229"/>
      <c r="BX102" s="230"/>
      <c r="BY102" s="231"/>
      <c r="BZ102" s="229"/>
      <c r="CA102" s="230"/>
      <c r="CB102" s="231"/>
      <c r="CC102" s="229"/>
      <c r="CD102" s="230"/>
      <c r="CE102" s="231"/>
      <c r="CF102" s="331"/>
      <c r="CG102" s="230"/>
      <c r="CH102" s="354"/>
      <c r="CI102" s="229"/>
      <c r="CJ102" s="230"/>
      <c r="CK102" s="354"/>
      <c r="CL102" s="243"/>
      <c r="CM102" s="230"/>
      <c r="CN102" s="354"/>
      <c r="CO102" s="243"/>
      <c r="CP102" s="295"/>
      <c r="CQ102" s="231"/>
      <c r="CR102" s="331"/>
      <c r="CS102" s="332"/>
      <c r="CT102" s="333"/>
      <c r="CU102" s="229"/>
      <c r="CV102" s="230"/>
      <c r="CW102" s="231"/>
      <c r="CX102" s="331"/>
      <c r="CY102" s="332"/>
      <c r="CZ102" s="333"/>
      <c r="DA102" s="331"/>
      <c r="DB102" s="332"/>
      <c r="DC102" s="333"/>
      <c r="DD102" s="331"/>
      <c r="DE102" s="332"/>
      <c r="DF102" s="333"/>
      <c r="DG102" s="331"/>
      <c r="DH102" s="332"/>
      <c r="DI102" s="333"/>
      <c r="DJ102" s="229"/>
      <c r="DK102" s="230" t="s">
        <v>59</v>
      </c>
      <c r="DL102" s="231" t="s">
        <v>92</v>
      </c>
      <c r="DM102" s="229"/>
      <c r="DN102" s="230"/>
      <c r="DO102" s="231"/>
      <c r="DP102" s="331"/>
      <c r="DQ102" s="332"/>
      <c r="DR102" s="333"/>
      <c r="DS102" s="331"/>
      <c r="DT102" s="332"/>
      <c r="DU102" s="333"/>
      <c r="DV102" s="331"/>
      <c r="DW102" s="332"/>
      <c r="DX102" s="333"/>
      <c r="DY102" s="331"/>
      <c r="DZ102" s="332"/>
      <c r="EA102" s="333"/>
      <c r="EB102" s="331"/>
      <c r="EC102" s="332"/>
      <c r="ED102" s="333"/>
      <c r="EE102" s="331"/>
      <c r="EF102" s="332"/>
      <c r="EG102" s="333"/>
      <c r="EH102" s="229"/>
      <c r="EI102" s="230"/>
      <c r="EJ102" s="231"/>
      <c r="EK102" s="229"/>
      <c r="EL102" s="230"/>
      <c r="EM102" s="231"/>
      <c r="EN102" s="244"/>
      <c r="EO102" s="269" t="str">
        <f t="shared" si="279"/>
        <v/>
      </c>
      <c r="EP102" s="444" t="s">
        <v>1247</v>
      </c>
      <c r="EQ102" s="360" t="str">
        <f t="shared" si="435"/>
        <v/>
      </c>
      <c r="ER102" s="360" t="str">
        <f t="shared" si="436"/>
        <v/>
      </c>
      <c r="ES102" s="360" t="str">
        <f t="shared" si="437"/>
        <v/>
      </c>
      <c r="ET102" s="360" t="str">
        <f t="shared" si="438"/>
        <v/>
      </c>
      <c r="EU102" s="360" t="str">
        <f t="shared" si="439"/>
        <v/>
      </c>
      <c r="EV102" s="360" t="str">
        <f t="shared" si="440"/>
        <v/>
      </c>
      <c r="EW102" s="360" t="str">
        <f t="shared" si="441"/>
        <v/>
      </c>
      <c r="EX102" s="360" t="str">
        <f t="shared" si="442"/>
        <v/>
      </c>
      <c r="EY102" s="360" t="str">
        <f t="shared" si="443"/>
        <v/>
      </c>
      <c r="EZ102" s="360" t="str">
        <f t="shared" si="444"/>
        <v/>
      </c>
      <c r="FA102" s="360" t="str">
        <f t="shared" si="445"/>
        <v/>
      </c>
      <c r="FB102" s="360" t="str">
        <f t="shared" si="446"/>
        <v/>
      </c>
      <c r="FC102" s="360">
        <f t="shared" si="447"/>
        <v>35</v>
      </c>
      <c r="FD102" s="360">
        <f t="shared" si="448"/>
        <v>35</v>
      </c>
      <c r="FE102" s="360">
        <f t="shared" si="449"/>
        <v>35</v>
      </c>
      <c r="FF102" s="360">
        <f t="shared" si="450"/>
        <v>35</v>
      </c>
      <c r="FG102" s="360">
        <f t="shared" si="451"/>
        <v>35</v>
      </c>
      <c r="FH102" s="360">
        <f t="shared" si="452"/>
        <v>37</v>
      </c>
      <c r="FI102" s="360">
        <f t="shared" si="453"/>
        <v>44</v>
      </c>
      <c r="FJ102" s="360">
        <f t="shared" si="454"/>
        <v>46</v>
      </c>
      <c r="FK102" s="360">
        <f t="shared" si="455"/>
        <v>46</v>
      </c>
      <c r="FL102" s="360">
        <f t="shared" si="456"/>
        <v>31</v>
      </c>
      <c r="FM102" s="360" t="str">
        <f t="shared" si="457"/>
        <v/>
      </c>
      <c r="FN102" s="360" t="str">
        <f t="shared" si="458"/>
        <v/>
      </c>
      <c r="FO102" s="360" t="str">
        <f t="shared" si="459"/>
        <v/>
      </c>
      <c r="FP102" s="360" t="str">
        <f t="shared" si="460"/>
        <v/>
      </c>
      <c r="FQ102" s="360">
        <f t="shared" si="461"/>
        <v>44</v>
      </c>
      <c r="FR102" s="360">
        <f t="shared" si="462"/>
        <v>44</v>
      </c>
      <c r="FS102" s="360">
        <f t="shared" si="463"/>
        <v>44</v>
      </c>
      <c r="FT102" s="360">
        <f t="shared" si="280"/>
        <v>44</v>
      </c>
      <c r="FU102" s="360" t="str">
        <f t="shared" si="464"/>
        <v/>
      </c>
      <c r="FV102" s="360">
        <f t="shared" si="465"/>
        <v>37</v>
      </c>
      <c r="FW102" s="360">
        <f t="shared" si="466"/>
        <v>30</v>
      </c>
      <c r="FX102" s="360" t="str">
        <f t="shared" si="467"/>
        <v/>
      </c>
      <c r="FY102" s="360" t="str">
        <f t="shared" si="468"/>
        <v/>
      </c>
      <c r="FZ102" s="360" t="str">
        <f t="shared" si="469"/>
        <v/>
      </c>
      <c r="GA102" s="360" t="str">
        <f t="shared" si="470"/>
        <v/>
      </c>
      <c r="GB102" s="360" t="str">
        <f t="shared" si="471"/>
        <v/>
      </c>
      <c r="GC102" s="360">
        <f t="shared" si="472"/>
        <v>29</v>
      </c>
      <c r="GD102" s="360">
        <f t="shared" si="473"/>
        <v>48</v>
      </c>
      <c r="GE102" s="360">
        <f t="shared" si="474"/>
        <v>26</v>
      </c>
      <c r="GF102" s="360">
        <f t="shared" si="475"/>
        <v>32</v>
      </c>
      <c r="GG102" s="360" t="str">
        <f t="shared" si="476"/>
        <v/>
      </c>
      <c r="GH102" s="360" t="str">
        <f t="shared" si="477"/>
        <v/>
      </c>
      <c r="GI102" s="360" t="str">
        <f t="shared" si="478"/>
        <v/>
      </c>
      <c r="GJ102" s="360" t="str">
        <f t="shared" si="479"/>
        <v/>
      </c>
      <c r="GK102" s="444" t="s">
        <v>1247</v>
      </c>
      <c r="GL102" s="361" t="str">
        <f t="shared" si="281"/>
        <v>-</v>
      </c>
      <c r="GM102" s="361" t="str">
        <f t="shared" si="282"/>
        <v>-</v>
      </c>
      <c r="GN102" s="361" t="str">
        <f t="shared" si="283"/>
        <v>-</v>
      </c>
      <c r="GO102" s="361" t="str">
        <f t="shared" si="284"/>
        <v>-</v>
      </c>
      <c r="GP102" s="361" t="str">
        <f t="shared" si="285"/>
        <v>-</v>
      </c>
      <c r="GQ102" s="361" t="str">
        <f t="shared" si="286"/>
        <v>-</v>
      </c>
      <c r="GR102" s="361" t="str">
        <f t="shared" si="287"/>
        <v>-</v>
      </c>
      <c r="GS102" s="361" t="str">
        <f t="shared" si="288"/>
        <v>-</v>
      </c>
      <c r="GT102" s="361" t="str">
        <f t="shared" si="289"/>
        <v>-</v>
      </c>
      <c r="GU102" s="361" t="str">
        <f t="shared" si="290"/>
        <v>-</v>
      </c>
      <c r="GV102" s="361" t="str">
        <f t="shared" si="291"/>
        <v>-</v>
      </c>
      <c r="GW102" s="361" t="str">
        <f t="shared" si="292"/>
        <v>-</v>
      </c>
      <c r="GX102" s="361" t="str">
        <f t="shared" si="293"/>
        <v>IMS</v>
      </c>
      <c r="GY102" s="361" t="str">
        <f t="shared" si="294"/>
        <v>IMS</v>
      </c>
      <c r="GZ102" s="361" t="str">
        <f t="shared" si="295"/>
        <v>IMS</v>
      </c>
      <c r="HA102" s="361" t="str">
        <f t="shared" si="296"/>
        <v>IMS</v>
      </c>
      <c r="HB102" s="361" t="str">
        <f t="shared" si="297"/>
        <v>IMS</v>
      </c>
      <c r="HC102" s="361" t="str">
        <f t="shared" si="298"/>
        <v>IMS</v>
      </c>
      <c r="HD102" s="361" t="str">
        <f t="shared" si="299"/>
        <v>IMS</v>
      </c>
      <c r="HE102" s="361" t="str">
        <f t="shared" si="300"/>
        <v>IMS</v>
      </c>
      <c r="HF102" s="361" t="str">
        <f t="shared" si="301"/>
        <v>IMS</v>
      </c>
      <c r="HG102" s="361" t="str">
        <f t="shared" si="302"/>
        <v>IMS</v>
      </c>
      <c r="HH102" s="361" t="str">
        <f t="shared" si="303"/>
        <v>-</v>
      </c>
      <c r="HI102" s="361" t="str">
        <f t="shared" si="304"/>
        <v>-</v>
      </c>
      <c r="HJ102" s="361" t="str">
        <f t="shared" si="305"/>
        <v>-</v>
      </c>
      <c r="HK102" s="361" t="str">
        <f t="shared" si="306"/>
        <v>-</v>
      </c>
      <c r="HL102" s="361" t="str">
        <f t="shared" si="307"/>
        <v>IMS</v>
      </c>
      <c r="HM102" s="361" t="str">
        <f t="shared" si="308"/>
        <v>IMS</v>
      </c>
      <c r="HN102" s="361" t="str">
        <f t="shared" si="309"/>
        <v>IMS</v>
      </c>
      <c r="HO102" s="361" t="str">
        <f t="shared" si="310"/>
        <v>IMS</v>
      </c>
      <c r="HP102" s="361" t="str">
        <f t="shared" si="311"/>
        <v>-</v>
      </c>
      <c r="HQ102" s="361" t="str">
        <f t="shared" si="312"/>
        <v>IMS</v>
      </c>
      <c r="HR102" s="361" t="str">
        <f t="shared" si="313"/>
        <v>IMS</v>
      </c>
      <c r="HS102" s="361" t="str">
        <f t="shared" si="314"/>
        <v>-</v>
      </c>
      <c r="HT102" s="361" t="str">
        <f t="shared" si="315"/>
        <v>-</v>
      </c>
      <c r="HU102" s="361" t="str">
        <f t="shared" si="316"/>
        <v>-</v>
      </c>
      <c r="HV102" s="361" t="str">
        <f t="shared" si="317"/>
        <v>-</v>
      </c>
      <c r="HW102" s="361" t="str">
        <f t="shared" si="318"/>
        <v>-</v>
      </c>
      <c r="HX102" s="361" t="str">
        <f t="shared" si="319"/>
        <v>IMS</v>
      </c>
      <c r="HY102" s="361" t="str">
        <f t="shared" si="320"/>
        <v>IMS</v>
      </c>
      <c r="HZ102" s="361" t="str">
        <f t="shared" si="321"/>
        <v>IMS</v>
      </c>
      <c r="IA102" s="361" t="str">
        <f t="shared" si="322"/>
        <v>IMS</v>
      </c>
      <c r="IB102" s="361" t="str">
        <f t="shared" si="323"/>
        <v>-</v>
      </c>
      <c r="IC102" s="361" t="str">
        <f t="shared" si="324"/>
        <v>-</v>
      </c>
      <c r="ID102" s="361" t="str">
        <f t="shared" si="325"/>
        <v>-</v>
      </c>
      <c r="IE102" s="361" t="str">
        <f t="shared" si="326"/>
        <v>-</v>
      </c>
      <c r="IF102" s="444" t="s">
        <v>1247</v>
      </c>
      <c r="IG102" s="56" t="str">
        <f t="shared" si="480"/>
        <v>-</v>
      </c>
      <c r="IH102" s="56" t="str">
        <f t="shared" si="481"/>
        <v>-</v>
      </c>
      <c r="II102" s="56" t="str">
        <f t="shared" si="482"/>
        <v>-</v>
      </c>
      <c r="IJ102" s="56" t="str">
        <f t="shared" si="483"/>
        <v>-</v>
      </c>
      <c r="IK102" s="56" t="str">
        <f t="shared" si="327"/>
        <v>-</v>
      </c>
      <c r="IL102" s="56" t="str">
        <f t="shared" si="328"/>
        <v>-</v>
      </c>
      <c r="IM102" s="56" t="str">
        <f t="shared" si="329"/>
        <v>-</v>
      </c>
      <c r="IN102" s="56" t="str">
        <f t="shared" si="330"/>
        <v>-</v>
      </c>
      <c r="IO102" s="56" t="str">
        <f t="shared" si="331"/>
        <v>-</v>
      </c>
      <c r="IP102" s="56" t="str">
        <f t="shared" si="332"/>
        <v>-</v>
      </c>
      <c r="IQ102" s="56" t="str">
        <f t="shared" si="333"/>
        <v>-</v>
      </c>
      <c r="IR102" s="56" t="str">
        <f t="shared" si="334"/>
        <v>-</v>
      </c>
      <c r="IS102" s="56" t="str">
        <f t="shared" si="335"/>
        <v>---------</v>
      </c>
      <c r="IT102" s="56" t="str">
        <f t="shared" si="336"/>
        <v>---------</v>
      </c>
      <c r="IU102" s="56" t="str">
        <f t="shared" si="337"/>
        <v>---------</v>
      </c>
      <c r="IV102" s="56" t="str">
        <f t="shared" si="338"/>
        <v>---------</v>
      </c>
      <c r="IW102" s="56" t="str">
        <f t="shared" si="339"/>
        <v>---------------</v>
      </c>
      <c r="IX102" s="56" t="str">
        <f t="shared" si="340"/>
        <v>---------------</v>
      </c>
      <c r="IY102" s="56" t="str">
        <f t="shared" si="341"/>
        <v>---------------</v>
      </c>
      <c r="IZ102" s="56" t="str">
        <f t="shared" si="342"/>
        <v>---------------</v>
      </c>
      <c r="JA102" s="56" t="str">
        <f t="shared" si="343"/>
        <v>---------------</v>
      </c>
      <c r="JB102" s="56" t="str">
        <f t="shared" si="344"/>
        <v>---------------</v>
      </c>
      <c r="JC102" s="56" t="str">
        <f t="shared" si="345"/>
        <v>-</v>
      </c>
      <c r="JD102" s="56" t="str">
        <f t="shared" si="346"/>
        <v>-</v>
      </c>
      <c r="JE102" s="56" t="str">
        <f t="shared" si="347"/>
        <v>-</v>
      </c>
      <c r="JF102" s="56" t="str">
        <f t="shared" si="348"/>
        <v>-</v>
      </c>
      <c r="JG102" s="56" t="str">
        <f t="shared" si="349"/>
        <v>---------------</v>
      </c>
      <c r="JH102" s="56" t="str">
        <f t="shared" si="350"/>
        <v>---------------</v>
      </c>
      <c r="JI102" s="56" t="str">
        <f t="shared" si="351"/>
        <v>---------------</v>
      </c>
      <c r="JJ102" s="56" t="str">
        <f t="shared" si="352"/>
        <v>---------------</v>
      </c>
      <c r="JK102" s="56" t="str">
        <f t="shared" si="353"/>
        <v>-</v>
      </c>
      <c r="JL102" s="56" t="str">
        <f t="shared" si="354"/>
        <v>---------------</v>
      </c>
      <c r="JM102" s="56" t="str">
        <f t="shared" si="355"/>
        <v>---------------</v>
      </c>
      <c r="JN102" s="56" t="str">
        <f t="shared" si="356"/>
        <v>-</v>
      </c>
      <c r="JO102" s="56" t="str">
        <f t="shared" si="357"/>
        <v>-</v>
      </c>
      <c r="JP102" s="56" t="str">
        <f t="shared" si="358"/>
        <v>-</v>
      </c>
      <c r="JQ102" s="56" t="str">
        <f t="shared" si="359"/>
        <v>-</v>
      </c>
      <c r="JR102" s="56" t="str">
        <f t="shared" si="360"/>
        <v>-</v>
      </c>
      <c r="JS102" s="56" t="str">
        <f t="shared" si="361"/>
        <v>---------------</v>
      </c>
      <c r="JT102" s="56" t="str">
        <f t="shared" si="362"/>
        <v>---------------</v>
      </c>
      <c r="JU102" s="56" t="str">
        <f t="shared" si="363"/>
        <v>---------------</v>
      </c>
      <c r="JV102" s="56" t="str">
        <f t="shared" si="364"/>
        <v>---------------</v>
      </c>
      <c r="JW102" s="56" t="str">
        <f t="shared" si="365"/>
        <v>-</v>
      </c>
      <c r="JX102" s="56" t="str">
        <f t="shared" si="366"/>
        <v>-</v>
      </c>
      <c r="JY102" s="56" t="str">
        <f t="shared" si="367"/>
        <v>-</v>
      </c>
      <c r="JZ102" s="56" t="str">
        <f t="shared" si="368"/>
        <v>-</v>
      </c>
      <c r="KA102" s="444" t="s">
        <v>1247</v>
      </c>
      <c r="KB102" s="360">
        <f>IF(ISNUMBER(INDEX($EQ$15:$GK$521,$B102,EO$11)),MAX(KB$14:KB101)+1,0)</f>
        <v>11</v>
      </c>
      <c r="KC102" s="360" t="str">
        <f t="shared" si="484"/>
        <v/>
      </c>
      <c r="KD102" s="373" t="s">
        <v>2</v>
      </c>
      <c r="KE102" s="391" t="str">
        <f t="shared" si="369"/>
        <v/>
      </c>
      <c r="KF102" s="302" t="str">
        <f t="shared" si="370"/>
        <v/>
      </c>
      <c r="KG102" s="69"/>
      <c r="KH102" s="391" t="str">
        <f t="shared" si="371"/>
        <v/>
      </c>
      <c r="KI102" s="302" t="str">
        <f t="shared" si="372"/>
        <v/>
      </c>
      <c r="KJ102" s="69"/>
      <c r="KK102" s="391" t="str">
        <f t="shared" si="373"/>
        <v/>
      </c>
      <c r="KL102" s="302" t="str">
        <f t="shared" si="374"/>
        <v/>
      </c>
      <c r="KM102" s="69"/>
      <c r="KN102" s="391" t="str">
        <f t="shared" si="375"/>
        <v/>
      </c>
      <c r="KO102" s="302" t="str">
        <f t="shared" si="376"/>
        <v/>
      </c>
      <c r="KP102" s="69"/>
      <c r="KQ102" s="391" t="str">
        <f t="shared" si="377"/>
        <v/>
      </c>
      <c r="KR102" s="302" t="str">
        <f t="shared" si="378"/>
        <v/>
      </c>
      <c r="KS102" s="69"/>
      <c r="KT102" s="391" t="str">
        <f t="shared" si="379"/>
        <v/>
      </c>
      <c r="KU102" s="302" t="str">
        <f t="shared" si="380"/>
        <v/>
      </c>
      <c r="KV102" s="69"/>
      <c r="KW102" s="391" t="str">
        <f t="shared" si="381"/>
        <v/>
      </c>
      <c r="KX102" s="302" t="str">
        <f t="shared" si="382"/>
        <v/>
      </c>
      <c r="KY102" s="69"/>
      <c r="KZ102" s="283" t="str">
        <f t="shared" si="383"/>
        <v/>
      </c>
      <c r="LA102" s="26"/>
      <c r="LB102" s="242"/>
      <c r="LC102" s="306"/>
      <c r="LD102" s="242"/>
      <c r="LE102" s="242"/>
      <c r="LF102" s="242"/>
      <c r="LG102" s="242"/>
      <c r="LH102" s="242"/>
      <c r="LI102" s="242"/>
      <c r="LJ102" s="242"/>
      <c r="LK102" s="242"/>
      <c r="LL102" s="242"/>
      <c r="LM102" s="242"/>
      <c r="LN102" s="63"/>
      <c r="LO102" s="251">
        <f t="shared" si="384"/>
        <v>0</v>
      </c>
      <c r="LP102" s="251">
        <f t="shared" si="385"/>
        <v>0</v>
      </c>
      <c r="LQ102" s="251">
        <f t="shared" si="386"/>
        <v>0</v>
      </c>
      <c r="LR102" s="251">
        <f t="shared" si="387"/>
        <v>0</v>
      </c>
      <c r="LS102" s="251">
        <f t="shared" si="388"/>
        <v>0</v>
      </c>
      <c r="LT102" s="251">
        <f t="shared" si="389"/>
        <v>0</v>
      </c>
      <c r="LU102" s="251">
        <f t="shared" si="390"/>
        <v>0</v>
      </c>
      <c r="LV102" s="251">
        <f t="shared" si="391"/>
        <v>0</v>
      </c>
      <c r="LW102" s="251">
        <f t="shared" si="392"/>
        <v>0</v>
      </c>
      <c r="LX102" s="251">
        <f t="shared" si="393"/>
        <v>0</v>
      </c>
      <c r="LY102" s="251">
        <f t="shared" si="394"/>
        <v>0</v>
      </c>
      <c r="LZ102" s="251">
        <f t="shared" si="395"/>
        <v>0</v>
      </c>
      <c r="MA102" s="63">
        <f t="shared" si="396"/>
        <v>3</v>
      </c>
      <c r="MB102" s="63">
        <f t="shared" si="397"/>
        <v>0</v>
      </c>
      <c r="MC102" s="63">
        <f t="shared" si="486"/>
        <v>88</v>
      </c>
      <c r="MD102" s="63">
        <f t="shared" si="485"/>
        <v>15</v>
      </c>
      <c r="ME102" s="63" t="str">
        <f t="shared" si="398"/>
        <v>UPW</v>
      </c>
      <c r="MF102" s="315">
        <f t="shared" si="399"/>
        <v>291</v>
      </c>
      <c r="MG102" s="315">
        <f>IF(ISNUMBER(MATCH(EO102,$ME$15:$ME$520,0)),0,MAX(MG$14:MG101)+1)</f>
        <v>0</v>
      </c>
      <c r="MH102" s="315" t="str">
        <f t="shared" si="400"/>
        <v/>
      </c>
      <c r="MI102" s="368" t="str">
        <f t="shared" si="401"/>
        <v/>
      </c>
      <c r="MJ102" s="67"/>
      <c r="MK102" s="243" t="str">
        <f t="shared" si="402"/>
        <v/>
      </c>
      <c r="ML102" s="457" t="s">
        <v>635</v>
      </c>
      <c r="MM102" s="316"/>
      <c r="MN102" s="59"/>
      <c r="MO102" s="238"/>
      <c r="MP102" s="411"/>
      <c r="MQ102" s="26" t="str">
        <f>IF(IF(ISNUMBER(SEARCH("flopy",MS102))=TRUE,1,0)=1,MAX(MQ$15:MQ101)+1,"")</f>
        <v/>
      </c>
      <c r="MR102" s="238"/>
      <c r="MS102" s="411" t="s">
        <v>1191</v>
      </c>
      <c r="MT102" s="59"/>
      <c r="MU102" s="26" t="str">
        <f>IF(IF(ISNUMBER(SEARCH("flopy",MW102))=TRUE,1,0)=1,MAX(MU$15:MU101)+1,"")</f>
        <v/>
      </c>
      <c r="MV102" s="238"/>
      <c r="MW102" s="59"/>
      <c r="MX102" s="59"/>
      <c r="MY102" s="59"/>
      <c r="MZ102" s="59"/>
      <c r="NA102" s="59"/>
      <c r="NB102" s="26" t="s">
        <v>2</v>
      </c>
      <c r="NC102" s="59"/>
      <c r="ND102" s="59"/>
      <c r="NE102" s="59"/>
      <c r="NF102" s="59"/>
      <c r="NG102" s="59"/>
      <c r="NH102" s="59"/>
      <c r="NI102" s="59"/>
      <c r="NJ102" s="59"/>
      <c r="NK102" s="26" t="s">
        <v>2</v>
      </c>
      <c r="NL102" s="453"/>
      <c r="NM102" s="453"/>
      <c r="NN102" s="59"/>
      <c r="NO102" s="18"/>
      <c r="NP102" s="18"/>
      <c r="NQ102" s="18"/>
      <c r="NR102" s="18"/>
      <c r="NS102" s="18"/>
      <c r="NT102" s="18"/>
      <c r="NU102" s="18"/>
      <c r="NV102" s="18"/>
      <c r="NW102" s="18"/>
      <c r="NX102" s="18"/>
      <c r="NY102" s="18"/>
      <c r="NZ102" s="18"/>
      <c r="OA102" s="18"/>
      <c r="OB102" s="18"/>
      <c r="OC102" s="18"/>
      <c r="OZ102" s="59"/>
      <c r="PA102" s="251" t="str">
        <f t="shared" si="403"/>
        <v/>
      </c>
      <c r="PB102" s="251" t="str">
        <f t="shared" si="404"/>
        <v/>
      </c>
      <c r="PC102" s="251" t="str">
        <f t="shared" si="405"/>
        <v/>
      </c>
      <c r="PD102" s="251" t="str">
        <f t="shared" si="406"/>
        <v/>
      </c>
      <c r="PE102" s="251" t="str">
        <f t="shared" si="407"/>
        <v/>
      </c>
      <c r="PF102" s="251" t="str">
        <f t="shared" si="408"/>
        <v/>
      </c>
      <c r="PG102" s="251" t="str">
        <f t="shared" si="409"/>
        <v/>
      </c>
      <c r="PH102" s="251" t="str">
        <f t="shared" si="410"/>
        <v/>
      </c>
      <c r="PI102" s="251" t="str">
        <f t="shared" si="411"/>
        <v/>
      </c>
      <c r="PJ102" s="251" t="str">
        <f t="shared" si="412"/>
        <v/>
      </c>
      <c r="PK102" s="251" t="str">
        <f t="shared" si="413"/>
        <v/>
      </c>
      <c r="PL102" s="251" t="str">
        <f t="shared" si="414"/>
        <v/>
      </c>
      <c r="PM102" s="251" t="str">
        <f t="shared" si="415"/>
        <v/>
      </c>
      <c r="PN102" s="251" t="str">
        <f t="shared" si="416"/>
        <v/>
      </c>
      <c r="PO102" s="251" t="str">
        <f t="shared" si="417"/>
        <v/>
      </c>
      <c r="PP102" s="251" t="str">
        <f t="shared" si="418"/>
        <v/>
      </c>
      <c r="PQ102" s="251" t="str">
        <f t="shared" si="419"/>
        <v/>
      </c>
      <c r="PR102" s="251" t="str">
        <f t="shared" si="420"/>
        <v/>
      </c>
      <c r="PS102" s="251" t="str">
        <f t="shared" si="421"/>
        <v/>
      </c>
      <c r="PT102" s="251" t="str">
        <f t="shared" si="422"/>
        <v>UPW</v>
      </c>
      <c r="PU102" s="251" t="str">
        <f t="shared" si="423"/>
        <v>UPW</v>
      </c>
      <c r="PV102" s="251" t="str">
        <f t="shared" si="424"/>
        <v/>
      </c>
      <c r="PW102" s="251" t="str">
        <f t="shared" si="425"/>
        <v/>
      </c>
      <c r="PX102" s="251" t="str">
        <f t="shared" si="426"/>
        <v/>
      </c>
      <c r="PY102" s="251" t="str">
        <f t="shared" si="427"/>
        <v/>
      </c>
      <c r="PZ102" s="251" t="str">
        <f t="shared" si="428"/>
        <v/>
      </c>
      <c r="QA102" s="251" t="str">
        <f t="shared" si="429"/>
        <v/>
      </c>
      <c r="QB102" s="251" t="str">
        <f t="shared" si="430"/>
        <v/>
      </c>
      <c r="QC102" s="251" t="str">
        <f t="shared" si="431"/>
        <v/>
      </c>
      <c r="QD102" s="251" t="str">
        <f t="shared" si="432"/>
        <v/>
      </c>
      <c r="QE102" s="251" t="str">
        <f t="shared" si="433"/>
        <v/>
      </c>
      <c r="QF102" s="63">
        <f t="shared" si="434"/>
        <v>2</v>
      </c>
      <c r="QG102" s="26" t="s">
        <v>2</v>
      </c>
      <c r="QH102" s="59"/>
      <c r="QI102" s="59"/>
      <c r="QJ102" s="59"/>
      <c r="QK102" s="59"/>
      <c r="QL102" s="59"/>
      <c r="QM102" s="59"/>
      <c r="QN102" s="59"/>
    </row>
    <row r="103" spans="1:456" ht="6" customHeight="1" x14ac:dyDescent="0.25">
      <c r="A103" s="78"/>
      <c r="B103" s="447">
        <f t="shared" si="278"/>
        <v>89</v>
      </c>
      <c r="C103" s="72" t="s">
        <v>15</v>
      </c>
      <c r="D103" s="339" t="s">
        <v>852</v>
      </c>
      <c r="E103" s="59"/>
      <c r="F103" s="229"/>
      <c r="G103" s="295" t="s">
        <v>663</v>
      </c>
      <c r="H103" s="295" t="s">
        <v>2</v>
      </c>
      <c r="I103" s="229"/>
      <c r="J103" s="295"/>
      <c r="K103" s="295"/>
      <c r="L103" s="229"/>
      <c r="M103" s="295"/>
      <c r="N103" s="295"/>
      <c r="O103" s="229"/>
      <c r="P103" s="295"/>
      <c r="Q103" s="295"/>
      <c r="R103" s="229"/>
      <c r="S103" s="230"/>
      <c r="T103" s="231"/>
      <c r="U103" s="229"/>
      <c r="V103" s="230"/>
      <c r="W103" s="231"/>
      <c r="X103" s="229"/>
      <c r="Y103" s="230"/>
      <c r="Z103" s="231"/>
      <c r="AA103" s="229"/>
      <c r="AB103" s="295"/>
      <c r="AC103" s="295"/>
      <c r="AD103" s="229"/>
      <c r="AE103" s="295"/>
      <c r="AF103" s="295"/>
      <c r="AG103" s="229"/>
      <c r="AH103" s="295"/>
      <c r="AI103" s="295"/>
      <c r="AJ103" s="229"/>
      <c r="AK103" s="295"/>
      <c r="AL103" s="295"/>
      <c r="AM103" s="229"/>
      <c r="AN103" s="295"/>
      <c r="AO103" s="295"/>
      <c r="AP103" s="243"/>
      <c r="AQ103" s="295"/>
      <c r="AR103" s="290"/>
      <c r="AS103" s="243"/>
      <c r="AT103" s="295"/>
      <c r="AU103" s="290"/>
      <c r="AV103" s="229"/>
      <c r="AW103" s="230"/>
      <c r="AX103" s="231"/>
      <c r="AY103" s="229"/>
      <c r="AZ103" s="230"/>
      <c r="BA103" s="231"/>
      <c r="BB103" s="229"/>
      <c r="BC103" s="230"/>
      <c r="BD103" s="231"/>
      <c r="BE103" s="229"/>
      <c r="BF103" s="230"/>
      <c r="BG103" s="231"/>
      <c r="BH103" s="229"/>
      <c r="BI103" s="230"/>
      <c r="BJ103" s="231"/>
      <c r="BK103" s="243"/>
      <c r="BL103" s="230"/>
      <c r="BM103" s="231"/>
      <c r="BN103" s="243"/>
      <c r="BO103" s="230"/>
      <c r="BP103" s="231"/>
      <c r="BQ103" s="229"/>
      <c r="BR103" s="230"/>
      <c r="BS103" s="231"/>
      <c r="BT103" s="229"/>
      <c r="BU103" s="230"/>
      <c r="BV103" s="231"/>
      <c r="BW103" s="229"/>
      <c r="BX103" s="230"/>
      <c r="BY103" s="231"/>
      <c r="BZ103" s="229"/>
      <c r="CA103" s="230"/>
      <c r="CB103" s="231"/>
      <c r="CC103" s="229"/>
      <c r="CD103" s="230"/>
      <c r="CE103" s="231"/>
      <c r="CF103" s="331"/>
      <c r="CG103" s="230"/>
      <c r="CH103" s="354"/>
      <c r="CI103" s="229"/>
      <c r="CJ103" s="230"/>
      <c r="CK103" s="354"/>
      <c r="CL103" s="243"/>
      <c r="CM103" s="230"/>
      <c r="CN103" s="354"/>
      <c r="CO103" s="243"/>
      <c r="CP103" s="230"/>
      <c r="CQ103" s="231"/>
      <c r="CR103" s="331"/>
      <c r="CS103" s="332"/>
      <c r="CT103" s="333"/>
      <c r="CU103" s="229"/>
      <c r="CV103" s="230"/>
      <c r="CW103" s="231"/>
      <c r="CX103" s="331"/>
      <c r="CY103" s="332"/>
      <c r="CZ103" s="333"/>
      <c r="DA103" s="331"/>
      <c r="DB103" s="332"/>
      <c r="DC103" s="333"/>
      <c r="DD103" s="331"/>
      <c r="DE103" s="332"/>
      <c r="DF103" s="333"/>
      <c r="DG103" s="331"/>
      <c r="DH103" s="332"/>
      <c r="DI103" s="333"/>
      <c r="DJ103" s="229"/>
      <c r="DK103" s="230"/>
      <c r="DL103" s="231"/>
      <c r="DM103" s="229"/>
      <c r="DN103" s="230"/>
      <c r="DO103" s="231"/>
      <c r="DP103" s="331"/>
      <c r="DQ103" s="332"/>
      <c r="DR103" s="333"/>
      <c r="DS103" s="331"/>
      <c r="DT103" s="332"/>
      <c r="DU103" s="333"/>
      <c r="DV103" s="331"/>
      <c r="DW103" s="332"/>
      <c r="DX103" s="333"/>
      <c r="DY103" s="331"/>
      <c r="DZ103" s="332"/>
      <c r="EA103" s="333"/>
      <c r="EB103" s="331"/>
      <c r="EC103" s="332"/>
      <c r="ED103" s="333"/>
      <c r="EE103" s="331"/>
      <c r="EF103" s="332"/>
      <c r="EG103" s="333"/>
      <c r="EH103" s="229"/>
      <c r="EI103" s="230"/>
      <c r="EJ103" s="231"/>
      <c r="EK103" s="229"/>
      <c r="EL103" s="230"/>
      <c r="EM103" s="231"/>
      <c r="EN103" s="244"/>
      <c r="EO103" s="269" t="str">
        <f t="shared" si="279"/>
        <v/>
      </c>
      <c r="EP103" s="444" t="s">
        <v>1247</v>
      </c>
      <c r="EQ103" s="360">
        <f t="shared" si="435"/>
        <v>44</v>
      </c>
      <c r="ER103" s="360" t="str">
        <f t="shared" si="436"/>
        <v/>
      </c>
      <c r="ES103" s="360">
        <f t="shared" si="437"/>
        <v>34</v>
      </c>
      <c r="ET103" s="360">
        <f t="shared" si="438"/>
        <v>40</v>
      </c>
      <c r="EU103" s="360" t="str">
        <f t="shared" si="439"/>
        <v/>
      </c>
      <c r="EV103" s="360" t="str">
        <f t="shared" si="440"/>
        <v/>
      </c>
      <c r="EW103" s="360" t="str">
        <f t="shared" si="441"/>
        <v/>
      </c>
      <c r="EX103" s="360">
        <f t="shared" si="442"/>
        <v>39</v>
      </c>
      <c r="EY103" s="360" t="str">
        <f t="shared" si="443"/>
        <v/>
      </c>
      <c r="EZ103" s="360">
        <f t="shared" si="444"/>
        <v>38</v>
      </c>
      <c r="FA103" s="360" t="str">
        <f t="shared" si="445"/>
        <v/>
      </c>
      <c r="FB103" s="360">
        <f t="shared" si="446"/>
        <v>27</v>
      </c>
      <c r="FC103" s="360">
        <f t="shared" si="447"/>
        <v>13</v>
      </c>
      <c r="FD103" s="360">
        <f t="shared" si="448"/>
        <v>11</v>
      </c>
      <c r="FE103" s="360" t="str">
        <f t="shared" si="449"/>
        <v/>
      </c>
      <c r="FF103" s="360">
        <f t="shared" si="450"/>
        <v>17</v>
      </c>
      <c r="FG103" s="360">
        <f t="shared" si="451"/>
        <v>22</v>
      </c>
      <c r="FH103" s="360">
        <f t="shared" si="452"/>
        <v>27</v>
      </c>
      <c r="FI103" s="360">
        <f t="shared" si="453"/>
        <v>33</v>
      </c>
      <c r="FJ103" s="360">
        <f t="shared" si="454"/>
        <v>27</v>
      </c>
      <c r="FK103" s="360">
        <f t="shared" si="455"/>
        <v>27</v>
      </c>
      <c r="FL103" s="360">
        <f t="shared" si="456"/>
        <v>17</v>
      </c>
      <c r="FM103" s="360" t="str">
        <f t="shared" si="457"/>
        <v/>
      </c>
      <c r="FN103" s="360">
        <f t="shared" si="458"/>
        <v>16</v>
      </c>
      <c r="FO103" s="360">
        <f t="shared" si="459"/>
        <v>20</v>
      </c>
      <c r="FP103" s="360">
        <f t="shared" si="460"/>
        <v>24</v>
      </c>
      <c r="FQ103" s="360">
        <f t="shared" si="461"/>
        <v>16</v>
      </c>
      <c r="FR103" s="360">
        <f t="shared" si="462"/>
        <v>18</v>
      </c>
      <c r="FS103" s="360">
        <f t="shared" si="463"/>
        <v>26</v>
      </c>
      <c r="FT103" s="360">
        <f t="shared" si="280"/>
        <v>23</v>
      </c>
      <c r="FU103" s="360">
        <f t="shared" si="464"/>
        <v>15</v>
      </c>
      <c r="FV103" s="360">
        <f t="shared" si="465"/>
        <v>19</v>
      </c>
      <c r="FW103" s="360">
        <f t="shared" si="466"/>
        <v>20</v>
      </c>
      <c r="FX103" s="360" t="str">
        <f t="shared" si="467"/>
        <v/>
      </c>
      <c r="FY103" s="360" t="str">
        <f t="shared" si="468"/>
        <v/>
      </c>
      <c r="FZ103" s="360" t="str">
        <f t="shared" si="469"/>
        <v/>
      </c>
      <c r="GA103" s="360" t="str">
        <f t="shared" si="470"/>
        <v/>
      </c>
      <c r="GB103" s="360" t="str">
        <f t="shared" si="471"/>
        <v/>
      </c>
      <c r="GC103" s="360">
        <f t="shared" si="472"/>
        <v>20</v>
      </c>
      <c r="GD103" s="360">
        <f t="shared" si="473"/>
        <v>24</v>
      </c>
      <c r="GE103" s="360">
        <f t="shared" si="474"/>
        <v>14</v>
      </c>
      <c r="GF103" s="360">
        <f t="shared" si="475"/>
        <v>21</v>
      </c>
      <c r="GG103" s="360" t="str">
        <f t="shared" si="476"/>
        <v/>
      </c>
      <c r="GH103" s="360" t="str">
        <f t="shared" si="477"/>
        <v/>
      </c>
      <c r="GI103" s="360" t="str">
        <f t="shared" si="478"/>
        <v/>
      </c>
      <c r="GJ103" s="360" t="str">
        <f t="shared" si="479"/>
        <v/>
      </c>
      <c r="GK103" s="444" t="s">
        <v>1247</v>
      </c>
      <c r="GL103" s="361" t="str">
        <f t="shared" si="281"/>
        <v>nouter</v>
      </c>
      <c r="GM103" s="361" t="str">
        <f t="shared" si="282"/>
        <v>-</v>
      </c>
      <c r="GN103" s="361" t="str">
        <f t="shared" si="283"/>
        <v>nouter</v>
      </c>
      <c r="GO103" s="361" t="str">
        <f t="shared" si="284"/>
        <v>nouter</v>
      </c>
      <c r="GP103" s="361" t="str">
        <f t="shared" si="285"/>
        <v>-</v>
      </c>
      <c r="GQ103" s="361" t="str">
        <f t="shared" si="286"/>
        <v>-</v>
      </c>
      <c r="GR103" s="361" t="str">
        <f t="shared" si="287"/>
        <v>-</v>
      </c>
      <c r="GS103" s="361" t="str">
        <f t="shared" si="288"/>
        <v>nouter</v>
      </c>
      <c r="GT103" s="361" t="str">
        <f t="shared" si="289"/>
        <v>-</v>
      </c>
      <c r="GU103" s="361" t="str">
        <f t="shared" si="290"/>
        <v>nouter</v>
      </c>
      <c r="GV103" s="361" t="str">
        <f t="shared" si="291"/>
        <v>-</v>
      </c>
      <c r="GW103" s="361" t="str">
        <f t="shared" si="292"/>
        <v>nouter</v>
      </c>
      <c r="GX103" s="361" t="str">
        <f t="shared" si="293"/>
        <v>nouter</v>
      </c>
      <c r="GY103" s="361" t="str">
        <f t="shared" si="294"/>
        <v>nouter</v>
      </c>
      <c r="GZ103" s="361" t="str">
        <f t="shared" si="295"/>
        <v>-</v>
      </c>
      <c r="HA103" s="361" t="str">
        <f t="shared" si="296"/>
        <v>nouter</v>
      </c>
      <c r="HB103" s="361" t="str">
        <f t="shared" si="297"/>
        <v>nouter</v>
      </c>
      <c r="HC103" s="361" t="str">
        <f t="shared" si="298"/>
        <v>nouter</v>
      </c>
      <c r="HD103" s="361" t="str">
        <f t="shared" si="299"/>
        <v>nouter</v>
      </c>
      <c r="HE103" s="361" t="str">
        <f t="shared" si="300"/>
        <v>nouter</v>
      </c>
      <c r="HF103" s="361" t="str">
        <f t="shared" si="301"/>
        <v>nouter</v>
      </c>
      <c r="HG103" s="361" t="str">
        <f t="shared" si="302"/>
        <v>nouter</v>
      </c>
      <c r="HH103" s="361" t="str">
        <f t="shared" si="303"/>
        <v>-</v>
      </c>
      <c r="HI103" s="361" t="str">
        <f t="shared" si="304"/>
        <v>Nouter</v>
      </c>
      <c r="HJ103" s="361" t="str">
        <f t="shared" si="305"/>
        <v>nouter</v>
      </c>
      <c r="HK103" s="361" t="str">
        <f t="shared" si="306"/>
        <v>nouter</v>
      </c>
      <c r="HL103" s="361" t="str">
        <f t="shared" si="307"/>
        <v>nouter</v>
      </c>
      <c r="HM103" s="361" t="str">
        <f t="shared" si="308"/>
        <v>nouter</v>
      </c>
      <c r="HN103" s="361" t="str">
        <f t="shared" si="309"/>
        <v>nouter</v>
      </c>
      <c r="HO103" s="361" t="str">
        <f t="shared" si="310"/>
        <v>nouter</v>
      </c>
      <c r="HP103" s="361" t="str">
        <f t="shared" si="311"/>
        <v>nouter</v>
      </c>
      <c r="HQ103" s="361" t="str">
        <f t="shared" si="312"/>
        <v>nouter</v>
      </c>
      <c r="HR103" s="361" t="str">
        <f t="shared" si="313"/>
        <v>nouter</v>
      </c>
      <c r="HS103" s="361" t="str">
        <f t="shared" si="314"/>
        <v>-</v>
      </c>
      <c r="HT103" s="361" t="str">
        <f t="shared" si="315"/>
        <v>-</v>
      </c>
      <c r="HU103" s="361" t="str">
        <f t="shared" si="316"/>
        <v>-</v>
      </c>
      <c r="HV103" s="361" t="str">
        <f t="shared" si="317"/>
        <v>-</v>
      </c>
      <c r="HW103" s="361" t="str">
        <f t="shared" si="318"/>
        <v>-</v>
      </c>
      <c r="HX103" s="361" t="str">
        <f t="shared" si="319"/>
        <v>nouter</v>
      </c>
      <c r="HY103" s="361" t="str">
        <f t="shared" si="320"/>
        <v>nouter</v>
      </c>
      <c r="HZ103" s="361" t="str">
        <f t="shared" si="321"/>
        <v>nouter</v>
      </c>
      <c r="IA103" s="361" t="str">
        <f t="shared" si="322"/>
        <v>nouter</v>
      </c>
      <c r="IB103" s="361" t="str">
        <f t="shared" si="323"/>
        <v>-</v>
      </c>
      <c r="IC103" s="361" t="str">
        <f t="shared" si="324"/>
        <v>-</v>
      </c>
      <c r="ID103" s="361" t="str">
        <f t="shared" si="325"/>
        <v>-</v>
      </c>
      <c r="IE103" s="361" t="str">
        <f t="shared" si="326"/>
        <v>-</v>
      </c>
      <c r="IF103" s="444" t="s">
        <v>1247</v>
      </c>
      <c r="IG103" s="56">
        <f t="shared" si="480"/>
        <v>200</v>
      </c>
      <c r="IH103" s="56" t="str">
        <f t="shared" si="481"/>
        <v>-</v>
      </c>
      <c r="II103" s="56">
        <f t="shared" si="482"/>
        <v>100</v>
      </c>
      <c r="IJ103" s="56">
        <f t="shared" si="483"/>
        <v>100</v>
      </c>
      <c r="IK103" s="56" t="str">
        <f t="shared" si="327"/>
        <v>-</v>
      </c>
      <c r="IL103" s="56" t="str">
        <f t="shared" si="328"/>
        <v>-</v>
      </c>
      <c r="IM103" s="56" t="str">
        <f t="shared" si="329"/>
        <v>-</v>
      </c>
      <c r="IN103" s="56">
        <f t="shared" si="330"/>
        <v>100</v>
      </c>
      <c r="IO103" s="56" t="str">
        <f t="shared" si="331"/>
        <v>-</v>
      </c>
      <c r="IP103" s="56">
        <f t="shared" si="332"/>
        <v>100</v>
      </c>
      <c r="IQ103" s="56" t="str">
        <f t="shared" si="333"/>
        <v>-</v>
      </c>
      <c r="IR103" s="56">
        <f t="shared" si="334"/>
        <v>100</v>
      </c>
      <c r="IS103" s="56">
        <f t="shared" si="335"/>
        <v>50</v>
      </c>
      <c r="IT103" s="56">
        <f t="shared" si="336"/>
        <v>500</v>
      </c>
      <c r="IU103" s="56" t="str">
        <f t="shared" si="337"/>
        <v>-</v>
      </c>
      <c r="IV103" s="56">
        <f t="shared" si="338"/>
        <v>50</v>
      </c>
      <c r="IW103" s="56">
        <f t="shared" si="339"/>
        <v>50</v>
      </c>
      <c r="IX103" s="56">
        <f t="shared" si="340"/>
        <v>50</v>
      </c>
      <c r="IY103" s="56">
        <f t="shared" si="341"/>
        <v>50</v>
      </c>
      <c r="IZ103" s="56">
        <f t="shared" si="342"/>
        <v>500</v>
      </c>
      <c r="JA103" s="56">
        <f t="shared" si="343"/>
        <v>500</v>
      </c>
      <c r="JB103" s="56">
        <f t="shared" si="344"/>
        <v>100</v>
      </c>
      <c r="JC103" s="56" t="str">
        <f t="shared" si="345"/>
        <v>-</v>
      </c>
      <c r="JD103" s="56">
        <f t="shared" si="346"/>
        <v>100</v>
      </c>
      <c r="JE103" s="56">
        <f t="shared" si="347"/>
        <v>500</v>
      </c>
      <c r="JF103" s="56">
        <f t="shared" si="348"/>
        <v>500</v>
      </c>
      <c r="JG103" s="56">
        <f t="shared" si="349"/>
        <v>500</v>
      </c>
      <c r="JH103" s="56">
        <f t="shared" si="350"/>
        <v>500</v>
      </c>
      <c r="JI103" s="56">
        <f t="shared" si="351"/>
        <v>500</v>
      </c>
      <c r="JJ103" s="56">
        <f t="shared" si="352"/>
        <v>500</v>
      </c>
      <c r="JK103" s="56">
        <f t="shared" si="353"/>
        <v>50</v>
      </c>
      <c r="JL103" s="56">
        <f t="shared" si="354"/>
        <v>50</v>
      </c>
      <c r="JM103" s="56">
        <f t="shared" si="355"/>
        <v>50</v>
      </c>
      <c r="JN103" s="56" t="str">
        <f t="shared" si="356"/>
        <v>-</v>
      </c>
      <c r="JO103" s="56" t="str">
        <f t="shared" si="357"/>
        <v>-</v>
      </c>
      <c r="JP103" s="56" t="str">
        <f t="shared" si="358"/>
        <v>-</v>
      </c>
      <c r="JQ103" s="56" t="str">
        <f t="shared" si="359"/>
        <v>-</v>
      </c>
      <c r="JR103" s="56" t="str">
        <f t="shared" si="360"/>
        <v>-</v>
      </c>
      <c r="JS103" s="56">
        <f t="shared" si="361"/>
        <v>100</v>
      </c>
      <c r="JT103" s="56">
        <f t="shared" si="362"/>
        <v>50</v>
      </c>
      <c r="JU103" s="56">
        <f t="shared" si="363"/>
        <v>50</v>
      </c>
      <c r="JV103" s="56">
        <f t="shared" si="364"/>
        <v>500</v>
      </c>
      <c r="JW103" s="56" t="str">
        <f t="shared" si="365"/>
        <v>-</v>
      </c>
      <c r="JX103" s="56" t="str">
        <f t="shared" si="366"/>
        <v>-</v>
      </c>
      <c r="JY103" s="56" t="str">
        <f t="shared" si="367"/>
        <v>-</v>
      </c>
      <c r="JZ103" s="56" t="str">
        <f t="shared" si="368"/>
        <v>-</v>
      </c>
      <c r="KA103" s="444" t="s">
        <v>1247</v>
      </c>
      <c r="KB103" s="360">
        <f>IF(ISNUMBER(INDEX($EQ$15:$GK$521,$B103,EO$11)),MAX(KB$14:KB102)+1,0)</f>
        <v>12</v>
      </c>
      <c r="KC103" s="360" t="str">
        <f t="shared" si="484"/>
        <v/>
      </c>
      <c r="KD103" s="373" t="s">
        <v>2</v>
      </c>
      <c r="KE103" s="391" t="str">
        <f t="shared" si="369"/>
        <v/>
      </c>
      <c r="KF103" s="302" t="str">
        <f t="shared" si="370"/>
        <v/>
      </c>
      <c r="KG103" s="69"/>
      <c r="KH103" s="391" t="str">
        <f t="shared" si="371"/>
        <v/>
      </c>
      <c r="KI103" s="302" t="str">
        <f t="shared" si="372"/>
        <v/>
      </c>
      <c r="KJ103" s="69"/>
      <c r="KK103" s="391" t="str">
        <f t="shared" si="373"/>
        <v/>
      </c>
      <c r="KL103" s="302" t="str">
        <f t="shared" si="374"/>
        <v/>
      </c>
      <c r="KM103" s="69"/>
      <c r="KN103" s="391" t="str">
        <f t="shared" si="375"/>
        <v/>
      </c>
      <c r="KO103" s="302" t="str">
        <f t="shared" si="376"/>
        <v/>
      </c>
      <c r="KP103" s="69"/>
      <c r="KQ103" s="391" t="str">
        <f t="shared" si="377"/>
        <v/>
      </c>
      <c r="KR103" s="302" t="str">
        <f t="shared" si="378"/>
        <v/>
      </c>
      <c r="KS103" s="69"/>
      <c r="KT103" s="391" t="str">
        <f t="shared" si="379"/>
        <v/>
      </c>
      <c r="KU103" s="302" t="str">
        <f t="shared" si="380"/>
        <v/>
      </c>
      <c r="KV103" s="69"/>
      <c r="KW103" s="391" t="str">
        <f t="shared" si="381"/>
        <v/>
      </c>
      <c r="KX103" s="302" t="str">
        <f t="shared" si="382"/>
        <v/>
      </c>
      <c r="KY103" s="69"/>
      <c r="KZ103" s="283" t="str">
        <f t="shared" si="383"/>
        <v/>
      </c>
      <c r="LA103" s="26"/>
      <c r="LB103" s="242"/>
      <c r="LC103" s="306"/>
      <c r="LD103" s="242"/>
      <c r="LE103" s="242"/>
      <c r="LF103" s="242"/>
      <c r="LG103" s="242"/>
      <c r="LH103" s="242"/>
      <c r="LI103" s="242"/>
      <c r="LJ103" s="242"/>
      <c r="LK103" s="242"/>
      <c r="LL103" s="242"/>
      <c r="LM103" s="242"/>
      <c r="LN103" s="63"/>
      <c r="LO103" s="251">
        <f t="shared" si="384"/>
        <v>0</v>
      </c>
      <c r="LP103" s="251">
        <f t="shared" si="385"/>
        <v>0</v>
      </c>
      <c r="LQ103" s="251">
        <f t="shared" si="386"/>
        <v>0</v>
      </c>
      <c r="LR103" s="251">
        <f t="shared" si="387"/>
        <v>0</v>
      </c>
      <c r="LS103" s="251">
        <f t="shared" si="388"/>
        <v>0</v>
      </c>
      <c r="LT103" s="251">
        <f t="shared" si="389"/>
        <v>0</v>
      </c>
      <c r="LU103" s="251">
        <f t="shared" si="390"/>
        <v>0</v>
      </c>
      <c r="LV103" s="251">
        <f t="shared" si="391"/>
        <v>0</v>
      </c>
      <c r="LW103" s="251">
        <f t="shared" si="392"/>
        <v>0</v>
      </c>
      <c r="LX103" s="251">
        <f t="shared" si="393"/>
        <v>0</v>
      </c>
      <c r="LY103" s="251">
        <f t="shared" si="394"/>
        <v>0</v>
      </c>
      <c r="LZ103" s="251">
        <f t="shared" si="395"/>
        <v>0</v>
      </c>
      <c r="MA103" s="63">
        <f t="shared" si="396"/>
        <v>3</v>
      </c>
      <c r="MB103" s="63">
        <f t="shared" si="397"/>
        <v>0</v>
      </c>
      <c r="MC103" s="63">
        <f t="shared" si="486"/>
        <v>89</v>
      </c>
      <c r="MD103" s="63">
        <f t="shared" si="485"/>
        <v>16</v>
      </c>
      <c r="ME103" s="63" t="str">
        <f t="shared" si="398"/>
        <v>GWF</v>
      </c>
      <c r="MF103" s="315">
        <f t="shared" si="399"/>
        <v>291</v>
      </c>
      <c r="MG103" s="315">
        <f>IF(ISNUMBER(MATCH(EO103,$ME$15:$ME$520,0)),0,MAX(MG$14:MG102)+1)</f>
        <v>0</v>
      </c>
      <c r="MH103" s="315" t="str">
        <f t="shared" si="400"/>
        <v/>
      </c>
      <c r="MI103" s="368" t="str">
        <f t="shared" si="401"/>
        <v/>
      </c>
      <c r="MJ103" s="67"/>
      <c r="MK103" s="243" t="str">
        <f t="shared" si="402"/>
        <v/>
      </c>
      <c r="ML103" s="457" t="s">
        <v>635</v>
      </c>
      <c r="MM103" s="316"/>
      <c r="MN103" s="59"/>
      <c r="MO103" s="238"/>
      <c r="MP103" s="411"/>
      <c r="MQ103" s="26" t="str">
        <f>IF(IF(ISNUMBER(SEARCH("flopy",MS103))=TRUE,1,0)=1,MAX(MQ$15:MQ102)+1,"")</f>
        <v/>
      </c>
      <c r="MR103" s="238"/>
      <c r="MS103" s="411"/>
      <c r="MT103" s="59"/>
      <c r="MU103" s="26" t="str">
        <f>IF(IF(ISNUMBER(SEARCH("flopy",MW103))=TRUE,1,0)=1,MAX(MU$15:MU102)+1,"")</f>
        <v/>
      </c>
      <c r="MV103" s="238"/>
      <c r="MW103" s="59"/>
      <c r="MX103" s="59"/>
      <c r="MY103" s="59"/>
      <c r="MZ103" s="59"/>
      <c r="NA103" s="59"/>
      <c r="NB103" s="26" t="s">
        <v>2</v>
      </c>
      <c r="NC103" s="59"/>
      <c r="ND103" s="59"/>
      <c r="NE103" s="59"/>
      <c r="NF103" s="59"/>
      <c r="NG103" s="59"/>
      <c r="NH103" s="59"/>
      <c r="NI103" s="59"/>
      <c r="NJ103" s="59"/>
      <c r="NK103" s="26" t="s">
        <v>2</v>
      </c>
      <c r="NL103" s="453"/>
      <c r="NM103" s="453"/>
      <c r="NN103" s="59"/>
      <c r="NO103" s="18"/>
      <c r="NP103" s="18"/>
      <c r="NQ103" s="18"/>
      <c r="NR103" s="18"/>
      <c r="NS103" s="18"/>
      <c r="NT103" s="18"/>
      <c r="NU103" s="18"/>
      <c r="NV103" s="18"/>
      <c r="NW103" s="18"/>
      <c r="NX103" s="18"/>
      <c r="NY103" s="18"/>
      <c r="NZ103" s="18"/>
      <c r="OA103" s="18"/>
      <c r="OB103" s="18"/>
      <c r="OC103" s="18"/>
      <c r="OZ103" s="59"/>
      <c r="PA103" s="251" t="str">
        <f t="shared" si="403"/>
        <v/>
      </c>
      <c r="PB103" s="251" t="str">
        <f t="shared" si="404"/>
        <v/>
      </c>
      <c r="PC103" s="251" t="str">
        <f t="shared" si="405"/>
        <v/>
      </c>
      <c r="PD103" s="251" t="str">
        <f t="shared" si="406"/>
        <v/>
      </c>
      <c r="PE103" s="251" t="str">
        <f t="shared" si="407"/>
        <v/>
      </c>
      <c r="PF103" s="251" t="str">
        <f t="shared" si="408"/>
        <v/>
      </c>
      <c r="PG103" s="251" t="str">
        <f t="shared" si="409"/>
        <v/>
      </c>
      <c r="PH103" s="251" t="str">
        <f t="shared" si="410"/>
        <v/>
      </c>
      <c r="PI103" s="251" t="str">
        <f t="shared" si="411"/>
        <v/>
      </c>
      <c r="PJ103" s="251" t="str">
        <f t="shared" si="412"/>
        <v/>
      </c>
      <c r="PK103" s="251" t="str">
        <f t="shared" si="413"/>
        <v/>
      </c>
      <c r="PL103" s="251" t="str">
        <f t="shared" si="414"/>
        <v/>
      </c>
      <c r="PM103" s="251" t="str">
        <f t="shared" si="415"/>
        <v/>
      </c>
      <c r="PN103" s="251" t="str">
        <f t="shared" si="416"/>
        <v/>
      </c>
      <c r="PO103" s="251" t="str">
        <f t="shared" si="417"/>
        <v/>
      </c>
      <c r="PP103" s="251" t="str">
        <f t="shared" si="418"/>
        <v/>
      </c>
      <c r="PQ103" s="251" t="str">
        <f t="shared" si="419"/>
        <v/>
      </c>
      <c r="PR103" s="251" t="str">
        <f t="shared" si="420"/>
        <v/>
      </c>
      <c r="PS103" s="251" t="str">
        <f t="shared" si="421"/>
        <v/>
      </c>
      <c r="PT103" s="251" t="str">
        <f t="shared" si="422"/>
        <v>GWF</v>
      </c>
      <c r="PU103" s="251" t="str">
        <f t="shared" si="423"/>
        <v>GWF</v>
      </c>
      <c r="PV103" s="251" t="str">
        <f t="shared" si="424"/>
        <v/>
      </c>
      <c r="PW103" s="251" t="str">
        <f t="shared" si="425"/>
        <v/>
      </c>
      <c r="PX103" s="251" t="str">
        <f t="shared" si="426"/>
        <v/>
      </c>
      <c r="PY103" s="251" t="str">
        <f t="shared" si="427"/>
        <v/>
      </c>
      <c r="PZ103" s="251" t="str">
        <f t="shared" si="428"/>
        <v/>
      </c>
      <c r="QA103" s="251" t="str">
        <f t="shared" si="429"/>
        <v/>
      </c>
      <c r="QB103" s="251" t="str">
        <f t="shared" si="430"/>
        <v/>
      </c>
      <c r="QC103" s="251" t="str">
        <f t="shared" si="431"/>
        <v/>
      </c>
      <c r="QD103" s="251" t="str">
        <f t="shared" si="432"/>
        <v>GWF</v>
      </c>
      <c r="QE103" s="251" t="str">
        <f t="shared" si="433"/>
        <v/>
      </c>
      <c r="QF103" s="63">
        <f t="shared" si="434"/>
        <v>2</v>
      </c>
      <c r="QG103" s="26" t="s">
        <v>2</v>
      </c>
      <c r="QH103" s="59"/>
      <c r="QI103" s="59"/>
      <c r="QJ103" s="59"/>
      <c r="QK103" s="59"/>
      <c r="QL103" s="59"/>
      <c r="QM103" s="59"/>
      <c r="QN103" s="59"/>
    </row>
    <row r="104" spans="1:456" ht="6" customHeight="1" x14ac:dyDescent="0.25">
      <c r="A104" s="78"/>
      <c r="B104" s="447">
        <f t="shared" si="278"/>
        <v>90</v>
      </c>
      <c r="C104" s="72" t="s">
        <v>16</v>
      </c>
      <c r="D104" s="339" t="s">
        <v>852</v>
      </c>
      <c r="E104" s="59"/>
      <c r="F104" s="229"/>
      <c r="G104" s="295" t="s">
        <v>184</v>
      </c>
      <c r="H104" s="295" t="s">
        <v>2</v>
      </c>
      <c r="I104" s="229"/>
      <c r="J104" s="295"/>
      <c r="K104" s="295"/>
      <c r="L104" s="229"/>
      <c r="M104" s="295"/>
      <c r="N104" s="295"/>
      <c r="O104" s="229"/>
      <c r="P104" s="295"/>
      <c r="Q104" s="295"/>
      <c r="R104" s="229"/>
      <c r="S104" s="230"/>
      <c r="T104" s="231"/>
      <c r="U104" s="229"/>
      <c r="V104" s="230"/>
      <c r="W104" s="231"/>
      <c r="X104" s="229"/>
      <c r="Y104" s="230"/>
      <c r="Z104" s="231"/>
      <c r="AA104" s="229"/>
      <c r="AB104" s="295"/>
      <c r="AC104" s="295"/>
      <c r="AD104" s="229"/>
      <c r="AE104" s="295"/>
      <c r="AF104" s="295"/>
      <c r="AG104" s="229"/>
      <c r="AH104" s="295"/>
      <c r="AI104" s="295"/>
      <c r="AJ104" s="229"/>
      <c r="AK104" s="295"/>
      <c r="AL104" s="295"/>
      <c r="AM104" s="229"/>
      <c r="AN104" s="295"/>
      <c r="AO104" s="295"/>
      <c r="AP104" s="243"/>
      <c r="AQ104" s="295"/>
      <c r="AR104" s="290"/>
      <c r="AS104" s="243"/>
      <c r="AT104" s="295"/>
      <c r="AU104" s="290"/>
      <c r="AV104" s="229"/>
      <c r="AW104" s="230"/>
      <c r="AX104" s="231"/>
      <c r="AY104" s="229"/>
      <c r="AZ104" s="230"/>
      <c r="BA104" s="231"/>
      <c r="BB104" s="229"/>
      <c r="BC104" s="230"/>
      <c r="BD104" s="231"/>
      <c r="BE104" s="229"/>
      <c r="BF104" s="230"/>
      <c r="BG104" s="231"/>
      <c r="BH104" s="229"/>
      <c r="BI104" s="230"/>
      <c r="BJ104" s="231"/>
      <c r="BK104" s="243"/>
      <c r="BL104" s="230"/>
      <c r="BM104" s="231"/>
      <c r="BN104" s="243"/>
      <c r="BO104" s="230"/>
      <c r="BP104" s="231"/>
      <c r="BQ104" s="229"/>
      <c r="BR104" s="230"/>
      <c r="BS104" s="231"/>
      <c r="BT104" s="229"/>
      <c r="BU104" s="230"/>
      <c r="BV104" s="231"/>
      <c r="BW104" s="229"/>
      <c r="BX104" s="230"/>
      <c r="BY104" s="231"/>
      <c r="BZ104" s="229"/>
      <c r="CA104" s="230"/>
      <c r="CB104" s="231"/>
      <c r="CC104" s="229"/>
      <c r="CD104" s="230"/>
      <c r="CE104" s="231"/>
      <c r="CF104" s="331"/>
      <c r="CG104" s="230"/>
      <c r="CH104" s="354"/>
      <c r="CI104" s="229"/>
      <c r="CJ104" s="230"/>
      <c r="CK104" s="354"/>
      <c r="CL104" s="243"/>
      <c r="CM104" s="230"/>
      <c r="CN104" s="354"/>
      <c r="CO104" s="243"/>
      <c r="CP104" s="230"/>
      <c r="CQ104" s="231"/>
      <c r="CR104" s="331"/>
      <c r="CS104" s="332"/>
      <c r="CT104" s="333"/>
      <c r="CU104" s="229"/>
      <c r="CV104" s="230"/>
      <c r="CW104" s="231"/>
      <c r="CX104" s="331"/>
      <c r="CY104" s="332"/>
      <c r="CZ104" s="333"/>
      <c r="DA104" s="331"/>
      <c r="DB104" s="332"/>
      <c r="DC104" s="333"/>
      <c r="DD104" s="331"/>
      <c r="DE104" s="332"/>
      <c r="DF104" s="333"/>
      <c r="DG104" s="331"/>
      <c r="DH104" s="332"/>
      <c r="DI104" s="333"/>
      <c r="DJ104" s="229"/>
      <c r="DK104" s="230"/>
      <c r="DL104" s="231"/>
      <c r="DM104" s="229"/>
      <c r="DN104" s="230"/>
      <c r="DO104" s="231"/>
      <c r="DP104" s="331"/>
      <c r="DQ104" s="332"/>
      <c r="DR104" s="333"/>
      <c r="DS104" s="331"/>
      <c r="DT104" s="332"/>
      <c r="DU104" s="333"/>
      <c r="DV104" s="331"/>
      <c r="DW104" s="332"/>
      <c r="DX104" s="333"/>
      <c r="DY104" s="331"/>
      <c r="DZ104" s="332"/>
      <c r="EA104" s="333"/>
      <c r="EB104" s="331"/>
      <c r="EC104" s="332"/>
      <c r="ED104" s="333"/>
      <c r="EE104" s="331"/>
      <c r="EF104" s="332"/>
      <c r="EG104" s="333"/>
      <c r="EH104" s="229"/>
      <c r="EI104" s="230"/>
      <c r="EJ104" s="231"/>
      <c r="EK104" s="229"/>
      <c r="EL104" s="230"/>
      <c r="EM104" s="231"/>
      <c r="EN104" s="244"/>
      <c r="EO104" s="269" t="str">
        <f t="shared" si="279"/>
        <v/>
      </c>
      <c r="EP104" s="444" t="s">
        <v>1247</v>
      </c>
      <c r="EQ104" s="360">
        <f t="shared" si="435"/>
        <v>45</v>
      </c>
      <c r="ER104" s="360" t="str">
        <f t="shared" si="436"/>
        <v/>
      </c>
      <c r="ES104" s="360">
        <f t="shared" si="437"/>
        <v>35</v>
      </c>
      <c r="ET104" s="360">
        <f t="shared" si="438"/>
        <v>41</v>
      </c>
      <c r="EU104" s="360" t="str">
        <f t="shared" si="439"/>
        <v/>
      </c>
      <c r="EV104" s="360" t="str">
        <f t="shared" si="440"/>
        <v/>
      </c>
      <c r="EW104" s="360" t="str">
        <f t="shared" si="441"/>
        <v/>
      </c>
      <c r="EX104" s="360">
        <f t="shared" si="442"/>
        <v>40</v>
      </c>
      <c r="EY104" s="360" t="str">
        <f t="shared" si="443"/>
        <v/>
      </c>
      <c r="EZ104" s="360">
        <f t="shared" si="444"/>
        <v>39</v>
      </c>
      <c r="FA104" s="360" t="str">
        <f t="shared" si="445"/>
        <v/>
      </c>
      <c r="FB104" s="360">
        <f t="shared" si="446"/>
        <v>28</v>
      </c>
      <c r="FC104" s="360">
        <f t="shared" si="447"/>
        <v>14</v>
      </c>
      <c r="FD104" s="360">
        <f t="shared" si="448"/>
        <v>12</v>
      </c>
      <c r="FE104" s="360">
        <f t="shared" si="449"/>
        <v>13</v>
      </c>
      <c r="FF104" s="360">
        <f t="shared" si="450"/>
        <v>18</v>
      </c>
      <c r="FG104" s="360">
        <f t="shared" si="451"/>
        <v>23</v>
      </c>
      <c r="FH104" s="360">
        <f t="shared" si="452"/>
        <v>28</v>
      </c>
      <c r="FI104" s="360">
        <f t="shared" si="453"/>
        <v>34</v>
      </c>
      <c r="FJ104" s="360">
        <f t="shared" si="454"/>
        <v>28</v>
      </c>
      <c r="FK104" s="360">
        <f t="shared" si="455"/>
        <v>28</v>
      </c>
      <c r="FL104" s="360">
        <f t="shared" si="456"/>
        <v>18</v>
      </c>
      <c r="FM104" s="360" t="str">
        <f t="shared" si="457"/>
        <v/>
      </c>
      <c r="FN104" s="360">
        <f t="shared" si="458"/>
        <v>17</v>
      </c>
      <c r="FO104" s="360">
        <f t="shared" si="459"/>
        <v>21</v>
      </c>
      <c r="FP104" s="360">
        <f t="shared" si="460"/>
        <v>25</v>
      </c>
      <c r="FQ104" s="360">
        <f t="shared" si="461"/>
        <v>17</v>
      </c>
      <c r="FR104" s="360">
        <f t="shared" si="462"/>
        <v>19</v>
      </c>
      <c r="FS104" s="360">
        <f t="shared" si="463"/>
        <v>27</v>
      </c>
      <c r="FT104" s="360">
        <f t="shared" si="280"/>
        <v>24</v>
      </c>
      <c r="FU104" s="360">
        <f t="shared" si="464"/>
        <v>16</v>
      </c>
      <c r="FV104" s="360">
        <f t="shared" si="465"/>
        <v>20</v>
      </c>
      <c r="FW104" s="360">
        <f t="shared" si="466"/>
        <v>21</v>
      </c>
      <c r="FX104" s="360" t="str">
        <f t="shared" si="467"/>
        <v/>
      </c>
      <c r="FY104" s="360" t="str">
        <f t="shared" si="468"/>
        <v/>
      </c>
      <c r="FZ104" s="360" t="str">
        <f t="shared" si="469"/>
        <v/>
      </c>
      <c r="GA104" s="360" t="str">
        <f t="shared" si="470"/>
        <v/>
      </c>
      <c r="GB104" s="360" t="str">
        <f t="shared" si="471"/>
        <v/>
      </c>
      <c r="GC104" s="360">
        <f t="shared" si="472"/>
        <v>21</v>
      </c>
      <c r="GD104" s="360">
        <f t="shared" si="473"/>
        <v>25</v>
      </c>
      <c r="GE104" s="360">
        <f t="shared" si="474"/>
        <v>15</v>
      </c>
      <c r="GF104" s="360">
        <f t="shared" si="475"/>
        <v>22</v>
      </c>
      <c r="GG104" s="360" t="str">
        <f t="shared" si="476"/>
        <v/>
      </c>
      <c r="GH104" s="360" t="str">
        <f t="shared" si="477"/>
        <v/>
      </c>
      <c r="GI104" s="360" t="str">
        <f t="shared" si="478"/>
        <v/>
      </c>
      <c r="GJ104" s="360" t="str">
        <f t="shared" si="479"/>
        <v/>
      </c>
      <c r="GK104" s="444" t="s">
        <v>1247</v>
      </c>
      <c r="GL104" s="361" t="str">
        <f t="shared" si="281"/>
        <v>ninner</v>
      </c>
      <c r="GM104" s="361" t="str">
        <f t="shared" si="282"/>
        <v>-</v>
      </c>
      <c r="GN104" s="361" t="str">
        <f t="shared" si="283"/>
        <v>ninner</v>
      </c>
      <c r="GO104" s="361" t="str">
        <f t="shared" si="284"/>
        <v>ninner</v>
      </c>
      <c r="GP104" s="361" t="str">
        <f t="shared" si="285"/>
        <v>-</v>
      </c>
      <c r="GQ104" s="361" t="str">
        <f t="shared" si="286"/>
        <v>-</v>
      </c>
      <c r="GR104" s="361" t="str">
        <f t="shared" si="287"/>
        <v>-</v>
      </c>
      <c r="GS104" s="361" t="str">
        <f t="shared" si="288"/>
        <v>ninner</v>
      </c>
      <c r="GT104" s="361" t="str">
        <f t="shared" si="289"/>
        <v>-</v>
      </c>
      <c r="GU104" s="361" t="str">
        <f t="shared" si="290"/>
        <v>ninner</v>
      </c>
      <c r="GV104" s="361" t="str">
        <f t="shared" si="291"/>
        <v>-</v>
      </c>
      <c r="GW104" s="361" t="str">
        <f t="shared" si="292"/>
        <v>ninner</v>
      </c>
      <c r="GX104" s="361" t="str">
        <f t="shared" si="293"/>
        <v>ninner</v>
      </c>
      <c r="GY104" s="361" t="str">
        <f t="shared" si="294"/>
        <v>ninner</v>
      </c>
      <c r="GZ104" s="361" t="str">
        <f t="shared" si="295"/>
        <v>ninner</v>
      </c>
      <c r="HA104" s="361" t="str">
        <f t="shared" si="296"/>
        <v>ninner</v>
      </c>
      <c r="HB104" s="361" t="str">
        <f t="shared" si="297"/>
        <v>ninner</v>
      </c>
      <c r="HC104" s="361" t="str">
        <f t="shared" si="298"/>
        <v>ninner</v>
      </c>
      <c r="HD104" s="361" t="str">
        <f t="shared" si="299"/>
        <v>ninner</v>
      </c>
      <c r="HE104" s="361" t="str">
        <f t="shared" si="300"/>
        <v>ninner</v>
      </c>
      <c r="HF104" s="361" t="str">
        <f t="shared" si="301"/>
        <v>ninner</v>
      </c>
      <c r="HG104" s="361" t="str">
        <f t="shared" si="302"/>
        <v>ninner</v>
      </c>
      <c r="HH104" s="361" t="str">
        <f t="shared" si="303"/>
        <v>-</v>
      </c>
      <c r="HI104" s="361" t="str">
        <f t="shared" si="304"/>
        <v>ninner</v>
      </c>
      <c r="HJ104" s="361" t="str">
        <f t="shared" si="305"/>
        <v>ninner</v>
      </c>
      <c r="HK104" s="361" t="str">
        <f t="shared" si="306"/>
        <v>ninner</v>
      </c>
      <c r="HL104" s="361" t="str">
        <f t="shared" si="307"/>
        <v>ninner</v>
      </c>
      <c r="HM104" s="361" t="str">
        <f t="shared" si="308"/>
        <v>ninner</v>
      </c>
      <c r="HN104" s="361" t="str">
        <f t="shared" si="309"/>
        <v>ninner</v>
      </c>
      <c r="HO104" s="361" t="str">
        <f t="shared" si="310"/>
        <v>ninner</v>
      </c>
      <c r="HP104" s="361" t="str">
        <f t="shared" si="311"/>
        <v>ninner</v>
      </c>
      <c r="HQ104" s="361" t="str">
        <f t="shared" si="312"/>
        <v>ninner</v>
      </c>
      <c r="HR104" s="361" t="str">
        <f t="shared" si="313"/>
        <v>ninner</v>
      </c>
      <c r="HS104" s="361" t="str">
        <f t="shared" si="314"/>
        <v>-</v>
      </c>
      <c r="HT104" s="361" t="str">
        <f t="shared" si="315"/>
        <v>-</v>
      </c>
      <c r="HU104" s="361" t="str">
        <f t="shared" si="316"/>
        <v>-</v>
      </c>
      <c r="HV104" s="361" t="str">
        <f t="shared" si="317"/>
        <v>-</v>
      </c>
      <c r="HW104" s="361" t="str">
        <f t="shared" si="318"/>
        <v>-</v>
      </c>
      <c r="HX104" s="361" t="str">
        <f t="shared" si="319"/>
        <v>ninner</v>
      </c>
      <c r="HY104" s="361" t="str">
        <f t="shared" si="320"/>
        <v>ninner</v>
      </c>
      <c r="HZ104" s="361" t="str">
        <f t="shared" si="321"/>
        <v>ninner</v>
      </c>
      <c r="IA104" s="361" t="str">
        <f t="shared" si="322"/>
        <v>ninner</v>
      </c>
      <c r="IB104" s="361" t="str">
        <f t="shared" si="323"/>
        <v>-</v>
      </c>
      <c r="IC104" s="361" t="str">
        <f t="shared" si="324"/>
        <v>-</v>
      </c>
      <c r="ID104" s="361" t="str">
        <f t="shared" si="325"/>
        <v>-</v>
      </c>
      <c r="IE104" s="361" t="str">
        <f t="shared" si="326"/>
        <v>-</v>
      </c>
      <c r="IF104" s="444" t="s">
        <v>1247</v>
      </c>
      <c r="IG104" s="56">
        <f t="shared" si="480"/>
        <v>300</v>
      </c>
      <c r="IH104" s="56" t="str">
        <f t="shared" si="481"/>
        <v>-</v>
      </c>
      <c r="II104" s="56">
        <f t="shared" si="482"/>
        <v>300</v>
      </c>
      <c r="IJ104" s="56">
        <f t="shared" si="483"/>
        <v>300</v>
      </c>
      <c r="IK104" s="56" t="str">
        <f t="shared" si="327"/>
        <v>-</v>
      </c>
      <c r="IL104" s="56" t="str">
        <f t="shared" si="328"/>
        <v>-</v>
      </c>
      <c r="IM104" s="56" t="str">
        <f t="shared" si="329"/>
        <v>-</v>
      </c>
      <c r="IN104" s="56">
        <f t="shared" si="330"/>
        <v>300</v>
      </c>
      <c r="IO104" s="56" t="str">
        <f t="shared" si="331"/>
        <v>-</v>
      </c>
      <c r="IP104" s="56">
        <f t="shared" si="332"/>
        <v>300</v>
      </c>
      <c r="IQ104" s="56" t="str">
        <f t="shared" si="333"/>
        <v>-</v>
      </c>
      <c r="IR104" s="56">
        <f t="shared" si="334"/>
        <v>300</v>
      </c>
      <c r="IS104" s="56">
        <f t="shared" si="335"/>
        <v>100</v>
      </c>
      <c r="IT104" s="56">
        <f t="shared" si="336"/>
        <v>100</v>
      </c>
      <c r="IU104" s="56">
        <f t="shared" si="337"/>
        <v>100</v>
      </c>
      <c r="IV104" s="56">
        <f t="shared" si="338"/>
        <v>100</v>
      </c>
      <c r="IW104" s="56">
        <f t="shared" si="339"/>
        <v>100</v>
      </c>
      <c r="IX104" s="56">
        <f t="shared" si="340"/>
        <v>100</v>
      </c>
      <c r="IY104" s="56">
        <f t="shared" si="341"/>
        <v>100</v>
      </c>
      <c r="IZ104" s="56">
        <f t="shared" si="342"/>
        <v>100</v>
      </c>
      <c r="JA104" s="56">
        <f t="shared" si="343"/>
        <v>500</v>
      </c>
      <c r="JB104" s="56">
        <f t="shared" si="344"/>
        <v>50</v>
      </c>
      <c r="JC104" s="56" t="str">
        <f t="shared" si="345"/>
        <v>-</v>
      </c>
      <c r="JD104" s="56">
        <f t="shared" si="346"/>
        <v>50</v>
      </c>
      <c r="JE104" s="56">
        <f t="shared" si="347"/>
        <v>100</v>
      </c>
      <c r="JF104" s="56">
        <f t="shared" si="348"/>
        <v>100</v>
      </c>
      <c r="JG104" s="56">
        <f t="shared" si="349"/>
        <v>100</v>
      </c>
      <c r="JH104" s="56">
        <f t="shared" si="350"/>
        <v>100</v>
      </c>
      <c r="JI104" s="56">
        <f t="shared" si="351"/>
        <v>100</v>
      </c>
      <c r="JJ104" s="56">
        <f t="shared" si="352"/>
        <v>500</v>
      </c>
      <c r="JK104" s="56">
        <f t="shared" si="353"/>
        <v>100</v>
      </c>
      <c r="JL104" s="56">
        <f t="shared" si="354"/>
        <v>100</v>
      </c>
      <c r="JM104" s="56">
        <f t="shared" si="355"/>
        <v>100</v>
      </c>
      <c r="JN104" s="56" t="str">
        <f t="shared" si="356"/>
        <v>-</v>
      </c>
      <c r="JO104" s="56" t="str">
        <f t="shared" si="357"/>
        <v>-</v>
      </c>
      <c r="JP104" s="56" t="str">
        <f t="shared" si="358"/>
        <v>-</v>
      </c>
      <c r="JQ104" s="56" t="str">
        <f t="shared" si="359"/>
        <v>-</v>
      </c>
      <c r="JR104" s="56" t="str">
        <f t="shared" si="360"/>
        <v>-</v>
      </c>
      <c r="JS104" s="56">
        <f t="shared" si="361"/>
        <v>300</v>
      </c>
      <c r="JT104" s="56">
        <f t="shared" si="362"/>
        <v>100</v>
      </c>
      <c r="JU104" s="56">
        <f t="shared" si="363"/>
        <v>100</v>
      </c>
      <c r="JV104" s="56">
        <f t="shared" si="364"/>
        <v>300</v>
      </c>
      <c r="JW104" s="56" t="str">
        <f t="shared" si="365"/>
        <v>-</v>
      </c>
      <c r="JX104" s="56" t="str">
        <f t="shared" si="366"/>
        <v>-</v>
      </c>
      <c r="JY104" s="56" t="str">
        <f t="shared" si="367"/>
        <v>-</v>
      </c>
      <c r="JZ104" s="56" t="str">
        <f t="shared" si="368"/>
        <v>-</v>
      </c>
      <c r="KA104" s="444" t="s">
        <v>1247</v>
      </c>
      <c r="KB104" s="360">
        <f>IF(ISNUMBER(INDEX($EQ$15:$GK$521,$B104,EO$11)),MAX(KB$14:KB103)+1,0)</f>
        <v>13</v>
      </c>
      <c r="KC104" s="360" t="str">
        <f t="shared" si="484"/>
        <v/>
      </c>
      <c r="KD104" s="373" t="s">
        <v>2</v>
      </c>
      <c r="KE104" s="391" t="str">
        <f t="shared" si="369"/>
        <v/>
      </c>
      <c r="KF104" s="302" t="str">
        <f t="shared" si="370"/>
        <v/>
      </c>
      <c r="KG104" s="69"/>
      <c r="KH104" s="391" t="str">
        <f t="shared" si="371"/>
        <v/>
      </c>
      <c r="KI104" s="302" t="str">
        <f t="shared" si="372"/>
        <v/>
      </c>
      <c r="KJ104" s="69"/>
      <c r="KK104" s="391" t="str">
        <f t="shared" si="373"/>
        <v/>
      </c>
      <c r="KL104" s="302" t="str">
        <f t="shared" si="374"/>
        <v/>
      </c>
      <c r="KM104" s="69"/>
      <c r="KN104" s="391" t="str">
        <f t="shared" si="375"/>
        <v/>
      </c>
      <c r="KO104" s="302" t="str">
        <f t="shared" si="376"/>
        <v/>
      </c>
      <c r="KP104" s="69"/>
      <c r="KQ104" s="391" t="str">
        <f t="shared" si="377"/>
        <v/>
      </c>
      <c r="KR104" s="302" t="str">
        <f t="shared" si="378"/>
        <v/>
      </c>
      <c r="KS104" s="69"/>
      <c r="KT104" s="391" t="str">
        <f t="shared" si="379"/>
        <v/>
      </c>
      <c r="KU104" s="302" t="str">
        <f t="shared" si="380"/>
        <v/>
      </c>
      <c r="KV104" s="69"/>
      <c r="KW104" s="391" t="str">
        <f t="shared" si="381"/>
        <v/>
      </c>
      <c r="KX104" s="302" t="str">
        <f t="shared" si="382"/>
        <v/>
      </c>
      <c r="KY104" s="69"/>
      <c r="KZ104" s="283" t="str">
        <f t="shared" si="383"/>
        <v/>
      </c>
      <c r="LA104" s="26"/>
      <c r="LB104" s="242"/>
      <c r="LC104" s="306"/>
      <c r="LD104" s="242"/>
      <c r="LE104" s="242"/>
      <c r="LF104" s="242"/>
      <c r="LG104" s="242"/>
      <c r="LH104" s="242"/>
      <c r="LI104" s="242"/>
      <c r="LJ104" s="242"/>
      <c r="LK104" s="242"/>
      <c r="LL104" s="242"/>
      <c r="LM104" s="242"/>
      <c r="LN104" s="63"/>
      <c r="LO104" s="251">
        <f t="shared" si="384"/>
        <v>0</v>
      </c>
      <c r="LP104" s="251">
        <f t="shared" si="385"/>
        <v>0</v>
      </c>
      <c r="LQ104" s="251">
        <f t="shared" si="386"/>
        <v>0</v>
      </c>
      <c r="LR104" s="251">
        <f t="shared" si="387"/>
        <v>0</v>
      </c>
      <c r="LS104" s="251">
        <f t="shared" si="388"/>
        <v>0</v>
      </c>
      <c r="LT104" s="251">
        <f t="shared" si="389"/>
        <v>0</v>
      </c>
      <c r="LU104" s="251">
        <f t="shared" si="390"/>
        <v>0</v>
      </c>
      <c r="LV104" s="251">
        <f t="shared" si="391"/>
        <v>0</v>
      </c>
      <c r="LW104" s="251">
        <f t="shared" si="392"/>
        <v>0</v>
      </c>
      <c r="LX104" s="251">
        <f t="shared" si="393"/>
        <v>0</v>
      </c>
      <c r="LY104" s="251">
        <f t="shared" si="394"/>
        <v>0</v>
      </c>
      <c r="LZ104" s="251">
        <f t="shared" si="395"/>
        <v>0</v>
      </c>
      <c r="MA104" s="63">
        <f t="shared" si="396"/>
        <v>3</v>
      </c>
      <c r="MB104" s="63">
        <f t="shared" si="397"/>
        <v>0</v>
      </c>
      <c r="MC104" s="63">
        <f t="shared" si="486"/>
        <v>90</v>
      </c>
      <c r="MD104" s="63">
        <f t="shared" si="485"/>
        <v>17</v>
      </c>
      <c r="ME104" s="63" t="str">
        <f t="shared" si="398"/>
        <v>newtonoptions</v>
      </c>
      <c r="MF104" s="315">
        <f t="shared" si="399"/>
        <v>291</v>
      </c>
      <c r="MG104" s="315">
        <f>IF(ISNUMBER(MATCH(EO104,$ME$15:$ME$520,0)),0,MAX(MG$14:MG103)+1)</f>
        <v>0</v>
      </c>
      <c r="MH104" s="315" t="str">
        <f t="shared" si="400"/>
        <v/>
      </c>
      <c r="MI104" s="368" t="str">
        <f t="shared" si="401"/>
        <v/>
      </c>
      <c r="MJ104" s="67"/>
      <c r="MK104" s="243" t="str">
        <f t="shared" si="402"/>
        <v/>
      </c>
      <c r="ML104" s="457" t="s">
        <v>635</v>
      </c>
      <c r="MM104" s="316"/>
      <c r="MN104" s="59"/>
      <c r="MO104" s="238"/>
      <c r="MP104" s="411"/>
      <c r="MQ104" s="26">
        <f>IF(IF(ISNUMBER(SEARCH("flopy",MS104))=TRUE,1,0)=1,MAX(MQ$15:MQ103)+1,"")</f>
        <v>76</v>
      </c>
      <c r="MR104" s="238"/>
      <c r="MS104" s="411" t="s">
        <v>1027</v>
      </c>
      <c r="MT104" s="59"/>
      <c r="MU104" s="26" t="str">
        <f>IF(IF(ISNUMBER(SEARCH("flopy",MW104))=TRUE,1,0)=1,MAX(MU$15:MU103)+1,"")</f>
        <v/>
      </c>
      <c r="MV104" s="238"/>
      <c r="MW104" s="59"/>
      <c r="MX104" s="59"/>
      <c r="MY104" s="59"/>
      <c r="MZ104" s="59"/>
      <c r="NA104" s="59"/>
      <c r="NB104" s="26" t="s">
        <v>2</v>
      </c>
      <c r="NC104" s="59"/>
      <c r="ND104" s="59"/>
      <c r="NE104" s="59"/>
      <c r="NF104" s="59"/>
      <c r="NG104" s="59"/>
      <c r="NH104" s="59"/>
      <c r="NI104" s="59"/>
      <c r="NJ104" s="59"/>
      <c r="NK104" s="26" t="s">
        <v>2</v>
      </c>
      <c r="NL104" s="453"/>
      <c r="NM104" s="453"/>
      <c r="NN104" s="59"/>
      <c r="NO104" s="18"/>
      <c r="NP104" s="18"/>
      <c r="NQ104" s="18"/>
      <c r="NR104" s="18"/>
      <c r="NS104" s="18"/>
      <c r="NT104" s="18"/>
      <c r="NU104" s="18"/>
      <c r="NV104" s="18"/>
      <c r="NW104" s="18"/>
      <c r="NX104" s="18"/>
      <c r="NY104" s="18"/>
      <c r="NZ104" s="18"/>
      <c r="OA104" s="18"/>
      <c r="OB104" s="18"/>
      <c r="OC104" s="18"/>
      <c r="OZ104" s="59"/>
      <c r="PA104" s="251" t="str">
        <f t="shared" si="403"/>
        <v/>
      </c>
      <c r="PB104" s="251" t="str">
        <f t="shared" si="404"/>
        <v/>
      </c>
      <c r="PC104" s="251" t="str">
        <f t="shared" si="405"/>
        <v/>
      </c>
      <c r="PD104" s="251" t="str">
        <f t="shared" si="406"/>
        <v/>
      </c>
      <c r="PE104" s="251" t="str">
        <f t="shared" si="407"/>
        <v/>
      </c>
      <c r="PF104" s="251" t="str">
        <f t="shared" si="408"/>
        <v/>
      </c>
      <c r="PG104" s="251" t="str">
        <f t="shared" si="409"/>
        <v/>
      </c>
      <c r="PH104" s="251" t="str">
        <f t="shared" si="410"/>
        <v/>
      </c>
      <c r="PI104" s="251" t="str">
        <f t="shared" si="411"/>
        <v/>
      </c>
      <c r="PJ104" s="251" t="str">
        <f t="shared" si="412"/>
        <v/>
      </c>
      <c r="PK104" s="251" t="str">
        <f t="shared" si="413"/>
        <v/>
      </c>
      <c r="PL104" s="251" t="str">
        <f t="shared" si="414"/>
        <v/>
      </c>
      <c r="PM104" s="251" t="str">
        <f t="shared" si="415"/>
        <v/>
      </c>
      <c r="PN104" s="251" t="str">
        <f t="shared" si="416"/>
        <v/>
      </c>
      <c r="PO104" s="251" t="str">
        <f t="shared" si="417"/>
        <v/>
      </c>
      <c r="PP104" s="251" t="str">
        <f t="shared" si="418"/>
        <v/>
      </c>
      <c r="PQ104" s="251" t="str">
        <f t="shared" si="419"/>
        <v/>
      </c>
      <c r="PR104" s="251" t="str">
        <f t="shared" si="420"/>
        <v/>
      </c>
      <c r="PS104" s="251" t="str">
        <f t="shared" si="421"/>
        <v/>
      </c>
      <c r="PT104" s="251" t="str">
        <f t="shared" si="422"/>
        <v>newtonoptions</v>
      </c>
      <c r="PU104" s="251" t="str">
        <f t="shared" si="423"/>
        <v>newtonoptions</v>
      </c>
      <c r="PV104" s="251" t="str">
        <f t="shared" si="424"/>
        <v/>
      </c>
      <c r="PW104" s="251" t="str">
        <f t="shared" si="425"/>
        <v/>
      </c>
      <c r="PX104" s="251" t="str">
        <f t="shared" si="426"/>
        <v/>
      </c>
      <c r="PY104" s="251" t="str">
        <f t="shared" si="427"/>
        <v/>
      </c>
      <c r="PZ104" s="251" t="str">
        <f t="shared" si="428"/>
        <v/>
      </c>
      <c r="QA104" s="251" t="str">
        <f t="shared" si="429"/>
        <v/>
      </c>
      <c r="QB104" s="251" t="str">
        <f t="shared" si="430"/>
        <v/>
      </c>
      <c r="QC104" s="251" t="str">
        <f t="shared" si="431"/>
        <v/>
      </c>
      <c r="QD104" s="251" t="str">
        <f t="shared" si="432"/>
        <v>newtonoptions</v>
      </c>
      <c r="QE104" s="251" t="str">
        <f t="shared" si="433"/>
        <v/>
      </c>
      <c r="QF104" s="63">
        <f t="shared" si="434"/>
        <v>2</v>
      </c>
      <c r="QG104" s="26" t="s">
        <v>2</v>
      </c>
      <c r="QH104" s="59"/>
      <c r="QI104" s="59"/>
      <c r="QJ104" s="59"/>
      <c r="QK104" s="59"/>
      <c r="QL104" s="59"/>
      <c r="QM104" s="59"/>
      <c r="QN104" s="59"/>
    </row>
    <row r="105" spans="1:456" ht="6" customHeight="1" x14ac:dyDescent="0.25">
      <c r="A105" s="68"/>
      <c r="B105" s="447">
        <f t="shared" si="278"/>
        <v>91</v>
      </c>
      <c r="C105" s="72" t="s">
        <v>12</v>
      </c>
      <c r="D105" s="339" t="s">
        <v>852</v>
      </c>
      <c r="E105" s="59"/>
      <c r="F105" s="229"/>
      <c r="G105" s="295" t="s">
        <v>185</v>
      </c>
      <c r="H105" s="295"/>
      <c r="I105" s="229"/>
      <c r="J105" s="295"/>
      <c r="K105" s="295"/>
      <c r="L105" s="229"/>
      <c r="M105" s="295"/>
      <c r="N105" s="295"/>
      <c r="O105" s="229"/>
      <c r="P105" s="295"/>
      <c r="Q105" s="295"/>
      <c r="R105" s="229"/>
      <c r="S105" s="230"/>
      <c r="T105" s="231"/>
      <c r="U105" s="229"/>
      <c r="V105" s="230"/>
      <c r="W105" s="231"/>
      <c r="X105" s="229"/>
      <c r="Y105" s="230"/>
      <c r="Z105" s="231"/>
      <c r="AA105" s="229"/>
      <c r="AB105" s="295"/>
      <c r="AC105" s="295"/>
      <c r="AD105" s="229"/>
      <c r="AE105" s="295"/>
      <c r="AF105" s="295"/>
      <c r="AG105" s="229"/>
      <c r="AH105" s="295"/>
      <c r="AI105" s="295"/>
      <c r="AJ105" s="229"/>
      <c r="AK105" s="295"/>
      <c r="AL105" s="295"/>
      <c r="AM105" s="229"/>
      <c r="AN105" s="295"/>
      <c r="AO105" s="295"/>
      <c r="AP105" s="243"/>
      <c r="AQ105" s="295"/>
      <c r="AR105" s="290"/>
      <c r="AS105" s="243"/>
      <c r="AT105" s="295"/>
      <c r="AU105" s="290"/>
      <c r="AV105" s="229"/>
      <c r="AW105" s="230"/>
      <c r="AX105" s="231"/>
      <c r="AY105" s="229"/>
      <c r="AZ105" s="230"/>
      <c r="BA105" s="231"/>
      <c r="BB105" s="229"/>
      <c r="BC105" s="230"/>
      <c r="BD105" s="231"/>
      <c r="BE105" s="229"/>
      <c r="BF105" s="230"/>
      <c r="BG105" s="231"/>
      <c r="BH105" s="229"/>
      <c r="BI105" s="230"/>
      <c r="BJ105" s="231"/>
      <c r="BK105" s="243"/>
      <c r="BL105" s="230"/>
      <c r="BM105" s="231"/>
      <c r="BN105" s="243"/>
      <c r="BO105" s="230"/>
      <c r="BP105" s="231"/>
      <c r="BQ105" s="229"/>
      <c r="BR105" s="230"/>
      <c r="BS105" s="231"/>
      <c r="BT105" s="229"/>
      <c r="BU105" s="230"/>
      <c r="BV105" s="231"/>
      <c r="BW105" s="229"/>
      <c r="BX105" s="230"/>
      <c r="BY105" s="231"/>
      <c r="BZ105" s="229"/>
      <c r="CA105" s="230"/>
      <c r="CB105" s="231"/>
      <c r="CC105" s="229"/>
      <c r="CD105" s="230"/>
      <c r="CE105" s="231"/>
      <c r="CF105" s="331"/>
      <c r="CG105" s="230"/>
      <c r="CH105" s="354"/>
      <c r="CI105" s="229"/>
      <c r="CJ105" s="230"/>
      <c r="CK105" s="354"/>
      <c r="CL105" s="243"/>
      <c r="CM105" s="230"/>
      <c r="CN105" s="354"/>
      <c r="CO105" s="243"/>
      <c r="CP105" s="230"/>
      <c r="CQ105" s="231"/>
      <c r="CR105" s="331"/>
      <c r="CS105" s="332"/>
      <c r="CT105" s="333"/>
      <c r="CU105" s="229"/>
      <c r="CV105" s="230"/>
      <c r="CW105" s="231"/>
      <c r="CX105" s="331"/>
      <c r="CY105" s="332"/>
      <c r="CZ105" s="333"/>
      <c r="DA105" s="331"/>
      <c r="DB105" s="332"/>
      <c r="DC105" s="333"/>
      <c r="DD105" s="331"/>
      <c r="DE105" s="332"/>
      <c r="DF105" s="333"/>
      <c r="DG105" s="331"/>
      <c r="DH105" s="332"/>
      <c r="DI105" s="333"/>
      <c r="DJ105" s="229"/>
      <c r="DK105" s="230"/>
      <c r="DL105" s="231"/>
      <c r="DM105" s="229"/>
      <c r="DN105" s="230"/>
      <c r="DO105" s="231"/>
      <c r="DP105" s="331"/>
      <c r="DQ105" s="332"/>
      <c r="DR105" s="333"/>
      <c r="DS105" s="331"/>
      <c r="DT105" s="332"/>
      <c r="DU105" s="333"/>
      <c r="DV105" s="331"/>
      <c r="DW105" s="332"/>
      <c r="DX105" s="333"/>
      <c r="DY105" s="331"/>
      <c r="DZ105" s="332"/>
      <c r="EA105" s="333"/>
      <c r="EB105" s="331"/>
      <c r="EC105" s="332"/>
      <c r="ED105" s="333"/>
      <c r="EE105" s="331"/>
      <c r="EF105" s="332"/>
      <c r="EG105" s="333"/>
      <c r="EH105" s="229"/>
      <c r="EI105" s="230"/>
      <c r="EJ105" s="231"/>
      <c r="EK105" s="229"/>
      <c r="EL105" s="230"/>
      <c r="EM105" s="231"/>
      <c r="EN105" s="244"/>
      <c r="EO105" s="269" t="str">
        <f t="shared" si="279"/>
        <v/>
      </c>
      <c r="EP105" s="444" t="s">
        <v>1247</v>
      </c>
      <c r="EQ105" s="360">
        <f t="shared" si="435"/>
        <v>46</v>
      </c>
      <c r="ER105" s="360" t="str">
        <f t="shared" si="436"/>
        <v/>
      </c>
      <c r="ES105" s="360">
        <f t="shared" si="437"/>
        <v>36</v>
      </c>
      <c r="ET105" s="360">
        <f t="shared" si="438"/>
        <v>42</v>
      </c>
      <c r="EU105" s="360" t="str">
        <f t="shared" si="439"/>
        <v/>
      </c>
      <c r="EV105" s="360" t="str">
        <f t="shared" si="440"/>
        <v/>
      </c>
      <c r="EW105" s="360" t="str">
        <f t="shared" si="441"/>
        <v/>
      </c>
      <c r="EX105" s="360">
        <f t="shared" si="442"/>
        <v>41</v>
      </c>
      <c r="EY105" s="360" t="str">
        <f t="shared" si="443"/>
        <v/>
      </c>
      <c r="EZ105" s="360">
        <f t="shared" si="444"/>
        <v>40</v>
      </c>
      <c r="FA105" s="360" t="str">
        <f t="shared" si="445"/>
        <v/>
      </c>
      <c r="FB105" s="360">
        <f t="shared" si="446"/>
        <v>29</v>
      </c>
      <c r="FC105" s="360">
        <f t="shared" si="447"/>
        <v>15</v>
      </c>
      <c r="FD105" s="360">
        <f t="shared" si="448"/>
        <v>13</v>
      </c>
      <c r="FE105" s="360" t="str">
        <f t="shared" si="449"/>
        <v/>
      </c>
      <c r="FF105" s="360">
        <f t="shared" si="450"/>
        <v>19</v>
      </c>
      <c r="FG105" s="360">
        <f t="shared" si="451"/>
        <v>24</v>
      </c>
      <c r="FH105" s="360">
        <f t="shared" si="452"/>
        <v>29</v>
      </c>
      <c r="FI105" s="360">
        <f t="shared" si="453"/>
        <v>35</v>
      </c>
      <c r="FJ105" s="360">
        <f t="shared" si="454"/>
        <v>29</v>
      </c>
      <c r="FK105" s="360">
        <f t="shared" si="455"/>
        <v>29</v>
      </c>
      <c r="FL105" s="360">
        <f t="shared" si="456"/>
        <v>19</v>
      </c>
      <c r="FM105" s="360" t="str">
        <f t="shared" si="457"/>
        <v/>
      </c>
      <c r="FN105" s="360">
        <f t="shared" si="458"/>
        <v>18</v>
      </c>
      <c r="FO105" s="360">
        <f t="shared" si="459"/>
        <v>22</v>
      </c>
      <c r="FP105" s="360">
        <f t="shared" si="460"/>
        <v>26</v>
      </c>
      <c r="FQ105" s="360">
        <f t="shared" si="461"/>
        <v>18</v>
      </c>
      <c r="FR105" s="360">
        <f t="shared" si="462"/>
        <v>20</v>
      </c>
      <c r="FS105" s="360">
        <f t="shared" si="463"/>
        <v>28</v>
      </c>
      <c r="FT105" s="360">
        <f t="shared" si="280"/>
        <v>25</v>
      </c>
      <c r="FU105" s="360">
        <f t="shared" si="464"/>
        <v>17</v>
      </c>
      <c r="FV105" s="360">
        <f t="shared" si="465"/>
        <v>21</v>
      </c>
      <c r="FW105" s="360">
        <f t="shared" si="466"/>
        <v>22</v>
      </c>
      <c r="FX105" s="360" t="str">
        <f t="shared" si="467"/>
        <v/>
      </c>
      <c r="FY105" s="360" t="str">
        <f t="shared" si="468"/>
        <v/>
      </c>
      <c r="FZ105" s="360" t="str">
        <f t="shared" si="469"/>
        <v/>
      </c>
      <c r="GA105" s="360">
        <f t="shared" si="470"/>
        <v>24</v>
      </c>
      <c r="GB105" s="360" t="str">
        <f t="shared" si="471"/>
        <v/>
      </c>
      <c r="GC105" s="360">
        <f t="shared" si="472"/>
        <v>22</v>
      </c>
      <c r="GD105" s="360">
        <f t="shared" si="473"/>
        <v>26</v>
      </c>
      <c r="GE105" s="360">
        <f t="shared" si="474"/>
        <v>16</v>
      </c>
      <c r="GF105" s="360">
        <f t="shared" si="475"/>
        <v>23</v>
      </c>
      <c r="GG105" s="360" t="str">
        <f t="shared" si="476"/>
        <v/>
      </c>
      <c r="GH105" s="360" t="str">
        <f t="shared" si="477"/>
        <v/>
      </c>
      <c r="GI105" s="360" t="str">
        <f t="shared" si="478"/>
        <v/>
      </c>
      <c r="GJ105" s="360" t="str">
        <f t="shared" si="479"/>
        <v/>
      </c>
      <c r="GK105" s="444" t="s">
        <v>1247</v>
      </c>
      <c r="GL105" s="361" t="str">
        <f t="shared" si="281"/>
        <v>hclose</v>
      </c>
      <c r="GM105" s="361" t="str">
        <f t="shared" si="282"/>
        <v>-</v>
      </c>
      <c r="GN105" s="361" t="str">
        <f t="shared" si="283"/>
        <v>hclose</v>
      </c>
      <c r="GO105" s="361" t="str">
        <f t="shared" si="284"/>
        <v>hclose</v>
      </c>
      <c r="GP105" s="361" t="str">
        <f t="shared" si="285"/>
        <v>-</v>
      </c>
      <c r="GQ105" s="361" t="str">
        <f t="shared" si="286"/>
        <v>-</v>
      </c>
      <c r="GR105" s="361" t="str">
        <f t="shared" si="287"/>
        <v>-</v>
      </c>
      <c r="GS105" s="361" t="str">
        <f t="shared" si="288"/>
        <v>hclose</v>
      </c>
      <c r="GT105" s="361" t="str">
        <f t="shared" si="289"/>
        <v>-</v>
      </c>
      <c r="GU105" s="361" t="str">
        <f t="shared" si="290"/>
        <v>hclose</v>
      </c>
      <c r="GV105" s="361" t="str">
        <f t="shared" si="291"/>
        <v>-</v>
      </c>
      <c r="GW105" s="361" t="str">
        <f t="shared" si="292"/>
        <v>hclose</v>
      </c>
      <c r="GX105" s="361" t="str">
        <f t="shared" si="293"/>
        <v>hclose</v>
      </c>
      <c r="GY105" s="361" t="str">
        <f t="shared" si="294"/>
        <v>hclose</v>
      </c>
      <c r="GZ105" s="361" t="str">
        <f t="shared" si="295"/>
        <v>-</v>
      </c>
      <c r="HA105" s="361" t="str">
        <f t="shared" si="296"/>
        <v>hclose</v>
      </c>
      <c r="HB105" s="361" t="str">
        <f t="shared" si="297"/>
        <v>hclose</v>
      </c>
      <c r="HC105" s="361" t="str">
        <f t="shared" si="298"/>
        <v>hclose</v>
      </c>
      <c r="HD105" s="361" t="str">
        <f t="shared" si="299"/>
        <v>hclose</v>
      </c>
      <c r="HE105" s="361" t="str">
        <f t="shared" si="300"/>
        <v>hclose</v>
      </c>
      <c r="HF105" s="361" t="str">
        <f t="shared" si="301"/>
        <v>hclose</v>
      </c>
      <c r="HG105" s="361" t="str">
        <f t="shared" si="302"/>
        <v>hclose</v>
      </c>
      <c r="HH105" s="361" t="str">
        <f t="shared" si="303"/>
        <v>-</v>
      </c>
      <c r="HI105" s="361" t="str">
        <f t="shared" si="304"/>
        <v>hclose</v>
      </c>
      <c r="HJ105" s="361" t="str">
        <f t="shared" si="305"/>
        <v>hclose</v>
      </c>
      <c r="HK105" s="361" t="str">
        <f t="shared" si="306"/>
        <v>hclose</v>
      </c>
      <c r="HL105" s="361" t="str">
        <f t="shared" si="307"/>
        <v>hclose</v>
      </c>
      <c r="HM105" s="361" t="str">
        <f t="shared" si="308"/>
        <v>hclose</v>
      </c>
      <c r="HN105" s="361" t="str">
        <f t="shared" si="309"/>
        <v>hclose</v>
      </c>
      <c r="HO105" s="361" t="str">
        <f t="shared" si="310"/>
        <v>hclose</v>
      </c>
      <c r="HP105" s="361" t="str">
        <f t="shared" si="311"/>
        <v>hclose</v>
      </c>
      <c r="HQ105" s="361" t="str">
        <f t="shared" si="312"/>
        <v>hclose</v>
      </c>
      <c r="HR105" s="361" t="str">
        <f t="shared" si="313"/>
        <v>hclose</v>
      </c>
      <c r="HS105" s="361" t="str">
        <f t="shared" si="314"/>
        <v>-</v>
      </c>
      <c r="HT105" s="361" t="str">
        <f t="shared" si="315"/>
        <v>-</v>
      </c>
      <c r="HU105" s="361" t="str">
        <f t="shared" si="316"/>
        <v>-</v>
      </c>
      <c r="HV105" s="361" t="str">
        <f t="shared" si="317"/>
        <v>hclose</v>
      </c>
      <c r="HW105" s="361" t="str">
        <f t="shared" si="318"/>
        <v>-</v>
      </c>
      <c r="HX105" s="361" t="str">
        <f t="shared" si="319"/>
        <v>hclose</v>
      </c>
      <c r="HY105" s="361" t="str">
        <f t="shared" si="320"/>
        <v>hclose</v>
      </c>
      <c r="HZ105" s="361" t="str">
        <f t="shared" si="321"/>
        <v>hclose</v>
      </c>
      <c r="IA105" s="361" t="str">
        <f t="shared" si="322"/>
        <v>hclose</v>
      </c>
      <c r="IB105" s="361" t="str">
        <f t="shared" si="323"/>
        <v>-</v>
      </c>
      <c r="IC105" s="361" t="str">
        <f t="shared" si="324"/>
        <v>-</v>
      </c>
      <c r="ID105" s="361" t="str">
        <f t="shared" si="325"/>
        <v>-</v>
      </c>
      <c r="IE105" s="361" t="str">
        <f t="shared" si="326"/>
        <v>-</v>
      </c>
      <c r="IF105" s="444" t="s">
        <v>1247</v>
      </c>
      <c r="IG105" s="56">
        <f t="shared" si="480"/>
        <v>9.9999999999999995E-7</v>
      </c>
      <c r="IH105" s="56" t="str">
        <f t="shared" si="481"/>
        <v>-</v>
      </c>
      <c r="II105" s="56">
        <f t="shared" si="482"/>
        <v>9.9999999999999995E-7</v>
      </c>
      <c r="IJ105" s="56">
        <f t="shared" si="483"/>
        <v>9.9999999999999995E-7</v>
      </c>
      <c r="IK105" s="56" t="str">
        <f t="shared" si="327"/>
        <v>-</v>
      </c>
      <c r="IL105" s="56" t="str">
        <f t="shared" si="328"/>
        <v>-</v>
      </c>
      <c r="IM105" s="56" t="str">
        <f t="shared" si="329"/>
        <v>-</v>
      </c>
      <c r="IN105" s="56">
        <f t="shared" si="330"/>
        <v>9.9999999999999995E-7</v>
      </c>
      <c r="IO105" s="56" t="str">
        <f t="shared" si="331"/>
        <v>-</v>
      </c>
      <c r="IP105" s="56">
        <f t="shared" si="332"/>
        <v>9.9999999999999995E-7</v>
      </c>
      <c r="IQ105" s="56" t="str">
        <f t="shared" si="333"/>
        <v>-</v>
      </c>
      <c r="IR105" s="56">
        <f t="shared" si="334"/>
        <v>9.9999999999999995E-7</v>
      </c>
      <c r="IS105" s="56">
        <f t="shared" si="335"/>
        <v>1.0000000000000001E-9</v>
      </c>
      <c r="IT105" s="56">
        <f t="shared" si="336"/>
        <v>9.9999999999999995E-7</v>
      </c>
      <c r="IU105" s="56" t="str">
        <f t="shared" si="337"/>
        <v>-</v>
      </c>
      <c r="IV105" s="56">
        <f t="shared" si="338"/>
        <v>1.0000000000000001E-9</v>
      </c>
      <c r="IW105" s="56">
        <f t="shared" si="339"/>
        <v>1.0000000000000001E-9</v>
      </c>
      <c r="IX105" s="56">
        <f t="shared" si="340"/>
        <v>1.0000000000000001E-9</v>
      </c>
      <c r="IY105" s="56">
        <f t="shared" si="341"/>
        <v>1.0000000000000001E-9</v>
      </c>
      <c r="IZ105" s="56">
        <f t="shared" si="342"/>
        <v>9.9999999999999995E-7</v>
      </c>
      <c r="JA105" s="56">
        <f t="shared" si="343"/>
        <v>1.0000000000000001E-9</v>
      </c>
      <c r="JB105" s="56">
        <f t="shared" si="344"/>
        <v>9.9999999999999995E-7</v>
      </c>
      <c r="JC105" s="56" t="str">
        <f t="shared" si="345"/>
        <v>-</v>
      </c>
      <c r="JD105" s="56">
        <f t="shared" si="346"/>
        <v>9.9999999999999995E-7</v>
      </c>
      <c r="JE105" s="56">
        <f t="shared" si="347"/>
        <v>1.0000000000000001E-9</v>
      </c>
      <c r="JF105" s="56">
        <f t="shared" si="348"/>
        <v>1.0000000000000001E-9</v>
      </c>
      <c r="JG105" s="56">
        <f t="shared" si="349"/>
        <v>1.0000000000000001E-9</v>
      </c>
      <c r="JH105" s="56">
        <f t="shared" si="350"/>
        <v>1.0000000000000001E-9</v>
      </c>
      <c r="JI105" s="56">
        <f t="shared" si="351"/>
        <v>1.0000000000000001E-9</v>
      </c>
      <c r="JJ105" s="56">
        <f t="shared" si="352"/>
        <v>1.0000000000000001E-9</v>
      </c>
      <c r="JK105" s="56">
        <f t="shared" si="353"/>
        <v>1.0000000000000001E-9</v>
      </c>
      <c r="JL105" s="56">
        <f t="shared" si="354"/>
        <v>1.0000000000000001E-9</v>
      </c>
      <c r="JM105" s="56">
        <f t="shared" si="355"/>
        <v>1.0000000000000001E-9</v>
      </c>
      <c r="JN105" s="56" t="str">
        <f t="shared" si="356"/>
        <v>-</v>
      </c>
      <c r="JO105" s="56" t="str">
        <f t="shared" si="357"/>
        <v>-</v>
      </c>
      <c r="JP105" s="56" t="str">
        <f t="shared" si="358"/>
        <v>-</v>
      </c>
      <c r="JQ105" s="56">
        <f t="shared" si="359"/>
        <v>1.0000000000000001E-5</v>
      </c>
      <c r="JR105" s="56" t="str">
        <f t="shared" si="360"/>
        <v>-</v>
      </c>
      <c r="JS105" s="56">
        <f t="shared" si="361"/>
        <v>9.9999999999999995E-8</v>
      </c>
      <c r="JT105" s="56">
        <f t="shared" si="362"/>
        <v>9.9999999999999995E-7</v>
      </c>
      <c r="JU105" s="56">
        <f t="shared" si="363"/>
        <v>1.0000000000000001E-9</v>
      </c>
      <c r="JV105" s="56">
        <f t="shared" si="364"/>
        <v>1.0000000000000001E-9</v>
      </c>
      <c r="JW105" s="56" t="str">
        <f t="shared" si="365"/>
        <v>-</v>
      </c>
      <c r="JX105" s="56" t="str">
        <f t="shared" si="366"/>
        <v>-</v>
      </c>
      <c r="JY105" s="56" t="str">
        <f t="shared" si="367"/>
        <v>-</v>
      </c>
      <c r="JZ105" s="56" t="str">
        <f t="shared" si="368"/>
        <v>-</v>
      </c>
      <c r="KA105" s="444" t="s">
        <v>1247</v>
      </c>
      <c r="KB105" s="360">
        <f>IF(ISNUMBER(INDEX($EQ$15:$GK$521,$B105,EO$11)),MAX(KB$14:KB104)+1,0)</f>
        <v>14</v>
      </c>
      <c r="KC105" s="360" t="str">
        <f t="shared" si="484"/>
        <v/>
      </c>
      <c r="KD105" s="373" t="s">
        <v>2</v>
      </c>
      <c r="KE105" s="391" t="str">
        <f t="shared" si="369"/>
        <v/>
      </c>
      <c r="KF105" s="302" t="str">
        <f t="shared" si="370"/>
        <v/>
      </c>
      <c r="KG105" s="69"/>
      <c r="KH105" s="391" t="str">
        <f t="shared" si="371"/>
        <v/>
      </c>
      <c r="KI105" s="302" t="str">
        <f t="shared" si="372"/>
        <v/>
      </c>
      <c r="KJ105" s="69"/>
      <c r="KK105" s="391" t="str">
        <f t="shared" si="373"/>
        <v/>
      </c>
      <c r="KL105" s="302" t="str">
        <f t="shared" si="374"/>
        <v/>
      </c>
      <c r="KM105" s="69"/>
      <c r="KN105" s="391" t="str">
        <f t="shared" si="375"/>
        <v/>
      </c>
      <c r="KO105" s="302" t="str">
        <f t="shared" si="376"/>
        <v/>
      </c>
      <c r="KP105" s="69"/>
      <c r="KQ105" s="391" t="str">
        <f t="shared" si="377"/>
        <v/>
      </c>
      <c r="KR105" s="302" t="str">
        <f t="shared" si="378"/>
        <v/>
      </c>
      <c r="KS105" s="69"/>
      <c r="KT105" s="391" t="str">
        <f t="shared" si="379"/>
        <v/>
      </c>
      <c r="KU105" s="302" t="str">
        <f t="shared" si="380"/>
        <v/>
      </c>
      <c r="KV105" s="69"/>
      <c r="KW105" s="391" t="str">
        <f t="shared" si="381"/>
        <v/>
      </c>
      <c r="KX105" s="302" t="str">
        <f t="shared" si="382"/>
        <v/>
      </c>
      <c r="KY105" s="69"/>
      <c r="KZ105" s="283" t="str">
        <f t="shared" si="383"/>
        <v/>
      </c>
      <c r="LA105" s="26"/>
      <c r="LB105" s="242"/>
      <c r="LC105" s="242"/>
      <c r="LD105" s="242"/>
      <c r="LE105" s="242"/>
      <c r="LF105" s="242"/>
      <c r="LG105" s="242"/>
      <c r="LH105" s="242"/>
      <c r="LI105" s="242"/>
      <c r="LJ105" s="242"/>
      <c r="LK105" s="242"/>
      <c r="LL105" s="242"/>
      <c r="LM105" s="242"/>
      <c r="LN105" s="63"/>
      <c r="LO105" s="251">
        <f t="shared" si="384"/>
        <v>0</v>
      </c>
      <c r="LP105" s="251">
        <f t="shared" si="385"/>
        <v>0</v>
      </c>
      <c r="LQ105" s="251">
        <f t="shared" si="386"/>
        <v>0</v>
      </c>
      <c r="LR105" s="251">
        <f t="shared" si="387"/>
        <v>0</v>
      </c>
      <c r="LS105" s="251">
        <f t="shared" si="388"/>
        <v>0</v>
      </c>
      <c r="LT105" s="251">
        <f t="shared" si="389"/>
        <v>0</v>
      </c>
      <c r="LU105" s="251">
        <f t="shared" si="390"/>
        <v>0</v>
      </c>
      <c r="LV105" s="251">
        <f t="shared" si="391"/>
        <v>0</v>
      </c>
      <c r="LW105" s="251">
        <f t="shared" si="392"/>
        <v>0</v>
      </c>
      <c r="LX105" s="251">
        <f t="shared" si="393"/>
        <v>0</v>
      </c>
      <c r="LY105" s="251">
        <f t="shared" si="394"/>
        <v>0</v>
      </c>
      <c r="LZ105" s="251">
        <f t="shared" si="395"/>
        <v>0</v>
      </c>
      <c r="MA105" s="63">
        <f t="shared" si="396"/>
        <v>3</v>
      </c>
      <c r="MB105" s="63">
        <f t="shared" si="397"/>
        <v>0</v>
      </c>
      <c r="MC105" s="63">
        <f t="shared" si="486"/>
        <v>91</v>
      </c>
      <c r="MD105" s="63">
        <f t="shared" si="485"/>
        <v>18</v>
      </c>
      <c r="ME105" s="63">
        <f t="shared" si="398"/>
        <v>0</v>
      </c>
      <c r="MF105" s="315">
        <f t="shared" si="399"/>
        <v>291</v>
      </c>
      <c r="MG105" s="315">
        <f>IF(ISNUMBER(MATCH(EO105,$ME$15:$ME$520,0)),0,MAX(MG$14:MG104)+1)</f>
        <v>0</v>
      </c>
      <c r="MH105" s="315" t="str">
        <f t="shared" si="400"/>
        <v/>
      </c>
      <c r="MI105" s="368" t="str">
        <f t="shared" si="401"/>
        <v/>
      </c>
      <c r="MJ105" s="67"/>
      <c r="MK105" s="243" t="str">
        <f t="shared" si="402"/>
        <v/>
      </c>
      <c r="ML105" s="457" t="s">
        <v>635</v>
      </c>
      <c r="MM105" s="316"/>
      <c r="MN105" s="59"/>
      <c r="MO105" s="238"/>
      <c r="MP105" s="411"/>
      <c r="MQ105" s="26" t="str">
        <f>IF(IF(ISNUMBER(SEARCH("flopy",MS105))=TRUE,1,0)=1,MAX(MQ$15:MQ104)+1,"")</f>
        <v/>
      </c>
      <c r="MR105" s="238"/>
      <c r="MS105" s="411"/>
      <c r="MT105" s="411" t="s">
        <v>1028</v>
      </c>
      <c r="MU105" s="26" t="str">
        <f>IF(IF(ISNUMBER(SEARCH("flopy",MW105))=TRUE,1,0)=1,MAX(MU$15:MU104)+1,"")</f>
        <v/>
      </c>
      <c r="MV105" s="238"/>
      <c r="MW105" s="59"/>
      <c r="MX105" s="59"/>
      <c r="MY105" s="59"/>
      <c r="MZ105" s="59"/>
      <c r="NA105" s="59"/>
      <c r="NB105" s="26" t="s">
        <v>2</v>
      </c>
      <c r="NC105" s="59"/>
      <c r="ND105" s="59"/>
      <c r="NE105" s="59"/>
      <c r="NF105" s="59"/>
      <c r="NG105" s="59"/>
      <c r="NH105" s="59"/>
      <c r="NI105" s="59"/>
      <c r="NJ105" s="59"/>
      <c r="NK105" s="26" t="s">
        <v>2</v>
      </c>
      <c r="NL105" s="453"/>
      <c r="NM105" s="453"/>
      <c r="NN105" s="59"/>
      <c r="NO105" s="18"/>
      <c r="NP105" s="18"/>
      <c r="NQ105" s="18"/>
      <c r="NR105" s="18"/>
      <c r="NS105" s="18"/>
      <c r="NT105" s="18"/>
      <c r="NU105" s="18"/>
      <c r="NV105" s="18"/>
      <c r="NW105" s="18"/>
      <c r="NX105" s="18"/>
      <c r="NY105" s="18"/>
      <c r="NZ105" s="18"/>
      <c r="OA105" s="18"/>
      <c r="OB105" s="18"/>
      <c r="OC105" s="18"/>
      <c r="OZ105" s="59"/>
      <c r="PA105" s="251" t="str">
        <f t="shared" si="403"/>
        <v/>
      </c>
      <c r="PB105" s="251" t="str">
        <f t="shared" si="404"/>
        <v/>
      </c>
      <c r="PC105" s="251" t="str">
        <f t="shared" si="405"/>
        <v/>
      </c>
      <c r="PD105" s="251" t="str">
        <f t="shared" si="406"/>
        <v/>
      </c>
      <c r="PE105" s="251" t="str">
        <f t="shared" si="407"/>
        <v/>
      </c>
      <c r="PF105" s="251" t="str">
        <f t="shared" si="408"/>
        <v/>
      </c>
      <c r="PG105" s="251" t="str">
        <f t="shared" si="409"/>
        <v/>
      </c>
      <c r="PH105" s="251" t="str">
        <f t="shared" si="410"/>
        <v/>
      </c>
      <c r="PI105" s="251" t="str">
        <f t="shared" si="411"/>
        <v/>
      </c>
      <c r="PJ105" s="251" t="str">
        <f t="shared" si="412"/>
        <v/>
      </c>
      <c r="PK105" s="251" t="str">
        <f t="shared" si="413"/>
        <v/>
      </c>
      <c r="PL105" s="251" t="str">
        <f t="shared" si="414"/>
        <v/>
      </c>
      <c r="PM105" s="251" t="str">
        <f t="shared" si="415"/>
        <v/>
      </c>
      <c r="PN105" s="251" t="str">
        <f t="shared" si="416"/>
        <v/>
      </c>
      <c r="PO105" s="251" t="str">
        <f t="shared" si="417"/>
        <v/>
      </c>
      <c r="PP105" s="251" t="str">
        <f t="shared" si="418"/>
        <v/>
      </c>
      <c r="PQ105" s="251" t="str">
        <f t="shared" si="419"/>
        <v/>
      </c>
      <c r="PR105" s="251" t="str">
        <f t="shared" si="420"/>
        <v/>
      </c>
      <c r="PS105" s="251" t="str">
        <f t="shared" si="421"/>
        <v/>
      </c>
      <c r="PT105" s="251" t="str">
        <f t="shared" si="422"/>
        <v/>
      </c>
      <c r="PU105" s="251" t="str">
        <f t="shared" si="423"/>
        <v/>
      </c>
      <c r="PV105" s="251" t="str">
        <f t="shared" si="424"/>
        <v/>
      </c>
      <c r="PW105" s="251" t="str">
        <f t="shared" si="425"/>
        <v/>
      </c>
      <c r="PX105" s="251" t="str">
        <f t="shared" si="426"/>
        <v/>
      </c>
      <c r="PY105" s="251" t="str">
        <f t="shared" si="427"/>
        <v/>
      </c>
      <c r="PZ105" s="251" t="str">
        <f t="shared" si="428"/>
        <v/>
      </c>
      <c r="QA105" s="251" t="str">
        <f t="shared" si="429"/>
        <v/>
      </c>
      <c r="QB105" s="251" t="str">
        <f t="shared" si="430"/>
        <v/>
      </c>
      <c r="QC105" s="251" t="str">
        <f t="shared" si="431"/>
        <v/>
      </c>
      <c r="QD105" s="251" t="str">
        <f t="shared" si="432"/>
        <v/>
      </c>
      <c r="QE105" s="251" t="str">
        <f t="shared" si="433"/>
        <v/>
      </c>
      <c r="QF105" s="63">
        <f t="shared" si="434"/>
        <v>0</v>
      </c>
      <c r="QG105" s="26" t="s">
        <v>2</v>
      </c>
      <c r="QH105" s="59"/>
      <c r="QI105" s="59"/>
      <c r="QJ105" s="59"/>
      <c r="QK105" s="59"/>
      <c r="QL105" s="59"/>
      <c r="QM105" s="59"/>
      <c r="QN105" s="59"/>
    </row>
    <row r="106" spans="1:456" ht="6" customHeight="1" x14ac:dyDescent="0.25">
      <c r="A106" s="68"/>
      <c r="B106" s="447">
        <f t="shared" si="278"/>
        <v>92</v>
      </c>
      <c r="C106" s="72" t="s">
        <v>13</v>
      </c>
      <c r="D106" s="339" t="s">
        <v>852</v>
      </c>
      <c r="E106" s="59"/>
      <c r="F106" s="229"/>
      <c r="G106" s="295" t="s">
        <v>186</v>
      </c>
      <c r="H106" s="295" t="s">
        <v>2</v>
      </c>
      <c r="I106" s="229"/>
      <c r="J106" s="295"/>
      <c r="K106" s="295"/>
      <c r="L106" s="229"/>
      <c r="M106" s="295"/>
      <c r="N106" s="295"/>
      <c r="O106" s="229"/>
      <c r="P106" s="295"/>
      <c r="Q106" s="295"/>
      <c r="R106" s="229"/>
      <c r="S106" s="230"/>
      <c r="T106" s="231"/>
      <c r="U106" s="229"/>
      <c r="V106" s="230"/>
      <c r="W106" s="231"/>
      <c r="X106" s="229"/>
      <c r="Y106" s="230"/>
      <c r="Z106" s="231"/>
      <c r="AA106" s="229"/>
      <c r="AB106" s="295"/>
      <c r="AC106" s="295"/>
      <c r="AD106" s="229"/>
      <c r="AE106" s="295"/>
      <c r="AF106" s="295"/>
      <c r="AG106" s="229"/>
      <c r="AH106" s="295"/>
      <c r="AI106" s="295"/>
      <c r="AJ106" s="229"/>
      <c r="AK106" s="295"/>
      <c r="AL106" s="295"/>
      <c r="AM106" s="229"/>
      <c r="AN106" s="295"/>
      <c r="AO106" s="295"/>
      <c r="AP106" s="243"/>
      <c r="AQ106" s="295"/>
      <c r="AR106" s="290"/>
      <c r="AS106" s="243"/>
      <c r="AT106" s="295"/>
      <c r="AU106" s="290"/>
      <c r="AV106" s="229"/>
      <c r="AW106" s="230"/>
      <c r="AX106" s="231"/>
      <c r="AY106" s="229"/>
      <c r="AZ106" s="230"/>
      <c r="BA106" s="231"/>
      <c r="BB106" s="229"/>
      <c r="BC106" s="230"/>
      <c r="BD106" s="231"/>
      <c r="BE106" s="229"/>
      <c r="BF106" s="230"/>
      <c r="BG106" s="231"/>
      <c r="BH106" s="229"/>
      <c r="BI106" s="230"/>
      <c r="BJ106" s="231"/>
      <c r="BK106" s="243"/>
      <c r="BL106" s="230"/>
      <c r="BM106" s="231"/>
      <c r="BN106" s="243"/>
      <c r="BO106" s="230"/>
      <c r="BP106" s="231"/>
      <c r="BQ106" s="229"/>
      <c r="BR106" s="230"/>
      <c r="BS106" s="231"/>
      <c r="BT106" s="229"/>
      <c r="BU106" s="230"/>
      <c r="BV106" s="231"/>
      <c r="BW106" s="229"/>
      <c r="BX106" s="230"/>
      <c r="BY106" s="231"/>
      <c r="BZ106" s="229"/>
      <c r="CA106" s="230"/>
      <c r="CB106" s="231"/>
      <c r="CC106" s="229"/>
      <c r="CD106" s="230"/>
      <c r="CE106" s="231"/>
      <c r="CF106" s="331"/>
      <c r="CG106" s="230"/>
      <c r="CH106" s="354"/>
      <c r="CI106" s="229"/>
      <c r="CJ106" s="230"/>
      <c r="CK106" s="354"/>
      <c r="CL106" s="243"/>
      <c r="CM106" s="230"/>
      <c r="CN106" s="354"/>
      <c r="CO106" s="243"/>
      <c r="CP106" s="230"/>
      <c r="CQ106" s="231"/>
      <c r="CR106" s="331"/>
      <c r="CS106" s="332"/>
      <c r="CT106" s="333"/>
      <c r="CU106" s="229"/>
      <c r="CV106" s="230"/>
      <c r="CW106" s="231"/>
      <c r="CX106" s="331"/>
      <c r="CY106" s="332"/>
      <c r="CZ106" s="333"/>
      <c r="DA106" s="331"/>
      <c r="DB106" s="332"/>
      <c r="DC106" s="333"/>
      <c r="DD106" s="331"/>
      <c r="DE106" s="332"/>
      <c r="DF106" s="333"/>
      <c r="DG106" s="331"/>
      <c r="DH106" s="332"/>
      <c r="DI106" s="333"/>
      <c r="DJ106" s="229"/>
      <c r="DK106" s="230"/>
      <c r="DL106" s="231"/>
      <c r="DM106" s="229"/>
      <c r="DN106" s="230"/>
      <c r="DO106" s="231"/>
      <c r="DP106" s="331"/>
      <c r="DQ106" s="332"/>
      <c r="DR106" s="333"/>
      <c r="DS106" s="331"/>
      <c r="DT106" s="332"/>
      <c r="DU106" s="333"/>
      <c r="DV106" s="331"/>
      <c r="DW106" s="332"/>
      <c r="DX106" s="333"/>
      <c r="DY106" s="331"/>
      <c r="DZ106" s="332"/>
      <c r="EA106" s="333"/>
      <c r="EB106" s="331"/>
      <c r="EC106" s="332"/>
      <c r="ED106" s="333"/>
      <c r="EE106" s="331"/>
      <c r="EF106" s="332"/>
      <c r="EG106" s="333"/>
      <c r="EH106" s="229"/>
      <c r="EI106" s="230"/>
      <c r="EJ106" s="231"/>
      <c r="EK106" s="229"/>
      <c r="EL106" s="230"/>
      <c r="EM106" s="231"/>
      <c r="EN106" s="244"/>
      <c r="EO106" s="269" t="str">
        <f t="shared" si="279"/>
        <v/>
      </c>
      <c r="EP106" s="444" t="s">
        <v>1247</v>
      </c>
      <c r="EQ106" s="360">
        <f t="shared" si="435"/>
        <v>47</v>
      </c>
      <c r="ER106" s="360" t="str">
        <f t="shared" si="436"/>
        <v/>
      </c>
      <c r="ES106" s="360">
        <f t="shared" si="437"/>
        <v>37</v>
      </c>
      <c r="ET106" s="360">
        <f t="shared" si="438"/>
        <v>43</v>
      </c>
      <c r="EU106" s="360" t="str">
        <f t="shared" si="439"/>
        <v/>
      </c>
      <c r="EV106" s="360" t="str">
        <f t="shared" si="440"/>
        <v/>
      </c>
      <c r="EW106" s="360" t="str">
        <f t="shared" si="441"/>
        <v/>
      </c>
      <c r="EX106" s="360">
        <f t="shared" si="442"/>
        <v>42</v>
      </c>
      <c r="EY106" s="360" t="str">
        <f t="shared" si="443"/>
        <v/>
      </c>
      <c r="EZ106" s="360">
        <f t="shared" si="444"/>
        <v>41</v>
      </c>
      <c r="FA106" s="360" t="str">
        <f t="shared" si="445"/>
        <v/>
      </c>
      <c r="FB106" s="360">
        <f t="shared" si="446"/>
        <v>30</v>
      </c>
      <c r="FC106" s="360">
        <f t="shared" si="447"/>
        <v>16</v>
      </c>
      <c r="FD106" s="360">
        <f t="shared" si="448"/>
        <v>14</v>
      </c>
      <c r="FE106" s="360" t="str">
        <f t="shared" si="449"/>
        <v/>
      </c>
      <c r="FF106" s="360">
        <f t="shared" si="450"/>
        <v>20</v>
      </c>
      <c r="FG106" s="360">
        <f t="shared" si="451"/>
        <v>25</v>
      </c>
      <c r="FH106" s="360">
        <f t="shared" si="452"/>
        <v>30</v>
      </c>
      <c r="FI106" s="360">
        <f t="shared" si="453"/>
        <v>36</v>
      </c>
      <c r="FJ106" s="360">
        <f t="shared" si="454"/>
        <v>30</v>
      </c>
      <c r="FK106" s="360">
        <f t="shared" si="455"/>
        <v>30</v>
      </c>
      <c r="FL106" s="360">
        <f t="shared" si="456"/>
        <v>20</v>
      </c>
      <c r="FM106" s="360" t="str">
        <f t="shared" si="457"/>
        <v/>
      </c>
      <c r="FN106" s="360">
        <f t="shared" si="458"/>
        <v>19</v>
      </c>
      <c r="FO106" s="360">
        <f t="shared" si="459"/>
        <v>23</v>
      </c>
      <c r="FP106" s="360">
        <f t="shared" si="460"/>
        <v>27</v>
      </c>
      <c r="FQ106" s="360">
        <f t="shared" si="461"/>
        <v>19</v>
      </c>
      <c r="FR106" s="360">
        <f t="shared" si="462"/>
        <v>21</v>
      </c>
      <c r="FS106" s="360">
        <f t="shared" si="463"/>
        <v>29</v>
      </c>
      <c r="FT106" s="360">
        <f t="shared" si="280"/>
        <v>26</v>
      </c>
      <c r="FU106" s="360">
        <f t="shared" si="464"/>
        <v>18</v>
      </c>
      <c r="FV106" s="360">
        <f t="shared" si="465"/>
        <v>22</v>
      </c>
      <c r="FW106" s="360">
        <f t="shared" si="466"/>
        <v>23</v>
      </c>
      <c r="FX106" s="360" t="str">
        <f t="shared" si="467"/>
        <v/>
      </c>
      <c r="FY106" s="360" t="str">
        <f t="shared" si="468"/>
        <v/>
      </c>
      <c r="FZ106" s="360" t="str">
        <f t="shared" si="469"/>
        <v/>
      </c>
      <c r="GA106" s="360">
        <f t="shared" si="470"/>
        <v>25</v>
      </c>
      <c r="GB106" s="360" t="str">
        <f t="shared" si="471"/>
        <v/>
      </c>
      <c r="GC106" s="360">
        <f t="shared" si="472"/>
        <v>23</v>
      </c>
      <c r="GD106" s="360">
        <f t="shared" si="473"/>
        <v>27</v>
      </c>
      <c r="GE106" s="360">
        <f t="shared" si="474"/>
        <v>17</v>
      </c>
      <c r="GF106" s="360">
        <f t="shared" si="475"/>
        <v>24</v>
      </c>
      <c r="GG106" s="360" t="str">
        <f t="shared" si="476"/>
        <v/>
      </c>
      <c r="GH106" s="360" t="str">
        <f t="shared" si="477"/>
        <v/>
      </c>
      <c r="GI106" s="360" t="str">
        <f t="shared" si="478"/>
        <v/>
      </c>
      <c r="GJ106" s="360" t="str">
        <f t="shared" si="479"/>
        <v/>
      </c>
      <c r="GK106" s="444" t="s">
        <v>1247</v>
      </c>
      <c r="GL106" s="361" t="str">
        <f t="shared" si="281"/>
        <v>rclose</v>
      </c>
      <c r="GM106" s="361" t="str">
        <f t="shared" si="282"/>
        <v>-</v>
      </c>
      <c r="GN106" s="361" t="str">
        <f t="shared" si="283"/>
        <v>rclose</v>
      </c>
      <c r="GO106" s="361" t="str">
        <f t="shared" si="284"/>
        <v>rclose</v>
      </c>
      <c r="GP106" s="361" t="str">
        <f t="shared" si="285"/>
        <v>-</v>
      </c>
      <c r="GQ106" s="361" t="str">
        <f t="shared" si="286"/>
        <v>-</v>
      </c>
      <c r="GR106" s="361" t="str">
        <f t="shared" si="287"/>
        <v>-</v>
      </c>
      <c r="GS106" s="361" t="str">
        <f t="shared" si="288"/>
        <v>rclose</v>
      </c>
      <c r="GT106" s="361" t="str">
        <f t="shared" si="289"/>
        <v>-</v>
      </c>
      <c r="GU106" s="361" t="str">
        <f t="shared" si="290"/>
        <v>rclose</v>
      </c>
      <c r="GV106" s="361" t="str">
        <f t="shared" si="291"/>
        <v>-</v>
      </c>
      <c r="GW106" s="361" t="str">
        <f t="shared" si="292"/>
        <v>rclose</v>
      </c>
      <c r="GX106" s="361" t="str">
        <f t="shared" si="293"/>
        <v>rclose</v>
      </c>
      <c r="GY106" s="361" t="str">
        <f t="shared" si="294"/>
        <v>rclose</v>
      </c>
      <c r="GZ106" s="361" t="str">
        <f t="shared" si="295"/>
        <v>-</v>
      </c>
      <c r="HA106" s="361" t="str">
        <f t="shared" si="296"/>
        <v>rclose</v>
      </c>
      <c r="HB106" s="361" t="str">
        <f t="shared" si="297"/>
        <v>rclose</v>
      </c>
      <c r="HC106" s="361" t="str">
        <f t="shared" si="298"/>
        <v>rclose</v>
      </c>
      <c r="HD106" s="361" t="str">
        <f t="shared" si="299"/>
        <v>rclose</v>
      </c>
      <c r="HE106" s="361" t="str">
        <f t="shared" si="300"/>
        <v>rclose</v>
      </c>
      <c r="HF106" s="361" t="str">
        <f t="shared" si="301"/>
        <v>rclose</v>
      </c>
      <c r="HG106" s="361" t="str">
        <f t="shared" si="302"/>
        <v>rclose</v>
      </c>
      <c r="HH106" s="361" t="str">
        <f t="shared" si="303"/>
        <v>-</v>
      </c>
      <c r="HI106" s="361" t="str">
        <f t="shared" si="304"/>
        <v>rclose</v>
      </c>
      <c r="HJ106" s="361" t="str">
        <f t="shared" si="305"/>
        <v>rclose</v>
      </c>
      <c r="HK106" s="361" t="str">
        <f t="shared" si="306"/>
        <v>rclose</v>
      </c>
      <c r="HL106" s="361" t="str">
        <f t="shared" si="307"/>
        <v>rclose</v>
      </c>
      <c r="HM106" s="361" t="str">
        <f t="shared" si="308"/>
        <v>rclose</v>
      </c>
      <c r="HN106" s="361" t="str">
        <f t="shared" si="309"/>
        <v>rclose</v>
      </c>
      <c r="HO106" s="361" t="str">
        <f t="shared" si="310"/>
        <v>rclose</v>
      </c>
      <c r="HP106" s="361" t="str">
        <f t="shared" si="311"/>
        <v>rclose</v>
      </c>
      <c r="HQ106" s="361" t="str">
        <f t="shared" si="312"/>
        <v>rclose</v>
      </c>
      <c r="HR106" s="361" t="str">
        <f t="shared" si="313"/>
        <v>rclose</v>
      </c>
      <c r="HS106" s="361" t="str">
        <f t="shared" si="314"/>
        <v>-</v>
      </c>
      <c r="HT106" s="361" t="str">
        <f t="shared" si="315"/>
        <v>-</v>
      </c>
      <c r="HU106" s="361" t="str">
        <f t="shared" si="316"/>
        <v>-</v>
      </c>
      <c r="HV106" s="361" t="str">
        <f t="shared" si="317"/>
        <v>rclose</v>
      </c>
      <c r="HW106" s="361" t="str">
        <f t="shared" si="318"/>
        <v>-</v>
      </c>
      <c r="HX106" s="361" t="str">
        <f t="shared" si="319"/>
        <v>rclose</v>
      </c>
      <c r="HY106" s="361" t="str">
        <f t="shared" si="320"/>
        <v>rclose</v>
      </c>
      <c r="HZ106" s="361" t="str">
        <f t="shared" si="321"/>
        <v>rclose</v>
      </c>
      <c r="IA106" s="361" t="str">
        <f t="shared" si="322"/>
        <v>rclose</v>
      </c>
      <c r="IB106" s="361" t="str">
        <f t="shared" si="323"/>
        <v>-</v>
      </c>
      <c r="IC106" s="361" t="str">
        <f t="shared" si="324"/>
        <v>-</v>
      </c>
      <c r="ID106" s="361" t="str">
        <f t="shared" si="325"/>
        <v>-</v>
      </c>
      <c r="IE106" s="361" t="str">
        <f t="shared" si="326"/>
        <v>-</v>
      </c>
      <c r="IF106" s="444" t="s">
        <v>1247</v>
      </c>
      <c r="IG106" s="56">
        <f t="shared" si="480"/>
        <v>9.9999999999999995E-7</v>
      </c>
      <c r="IH106" s="56" t="str">
        <f t="shared" si="481"/>
        <v>-</v>
      </c>
      <c r="II106" s="56">
        <f t="shared" si="482"/>
        <v>9.9999999999999995E-7</v>
      </c>
      <c r="IJ106" s="56">
        <f t="shared" si="483"/>
        <v>9.9999999999999995E-7</v>
      </c>
      <c r="IK106" s="56" t="str">
        <f t="shared" si="327"/>
        <v>-</v>
      </c>
      <c r="IL106" s="56" t="str">
        <f t="shared" si="328"/>
        <v>-</v>
      </c>
      <c r="IM106" s="56" t="str">
        <f t="shared" si="329"/>
        <v>-</v>
      </c>
      <c r="IN106" s="56">
        <f t="shared" si="330"/>
        <v>9.9999999999999995E-7</v>
      </c>
      <c r="IO106" s="56" t="str">
        <f t="shared" si="331"/>
        <v>-</v>
      </c>
      <c r="IP106" s="56">
        <f t="shared" si="332"/>
        <v>9.9999999999999995E-7</v>
      </c>
      <c r="IQ106" s="56" t="str">
        <f t="shared" si="333"/>
        <v>-</v>
      </c>
      <c r="IR106" s="56">
        <f t="shared" si="334"/>
        <v>9.9999999999999995E-7</v>
      </c>
      <c r="IS106" s="56">
        <f t="shared" si="335"/>
        <v>9.9999999999999995E-7</v>
      </c>
      <c r="IT106" s="56">
        <f t="shared" si="336"/>
        <v>1E-3</v>
      </c>
      <c r="IU106" s="56" t="str">
        <f t="shared" si="337"/>
        <v>-</v>
      </c>
      <c r="IV106" s="56">
        <f t="shared" si="338"/>
        <v>9.9999999999999995E-7</v>
      </c>
      <c r="IW106" s="56">
        <f t="shared" si="339"/>
        <v>9.9999999999999995E-7</v>
      </c>
      <c r="IX106" s="56">
        <f t="shared" si="340"/>
        <v>9.9999999999999995E-7</v>
      </c>
      <c r="IY106" s="56">
        <f t="shared" si="341"/>
        <v>9.9999999999999995E-7</v>
      </c>
      <c r="IZ106" s="56">
        <f t="shared" si="342"/>
        <v>1000</v>
      </c>
      <c r="JA106" s="56">
        <f t="shared" si="343"/>
        <v>9.9999999999999995E-7</v>
      </c>
      <c r="JB106" s="56">
        <f t="shared" si="344"/>
        <v>9.9999999999999995E-7</v>
      </c>
      <c r="JC106" s="56" t="str">
        <f t="shared" si="345"/>
        <v>-</v>
      </c>
      <c r="JD106" s="56">
        <f t="shared" si="346"/>
        <v>9.9999999999999995E-7</v>
      </c>
      <c r="JE106" s="56">
        <f t="shared" si="347"/>
        <v>9.9999999999999995E-7</v>
      </c>
      <c r="JF106" s="56">
        <f t="shared" si="348"/>
        <v>9.9999999999999995E-7</v>
      </c>
      <c r="JG106" s="56">
        <f t="shared" si="349"/>
        <v>1E-4</v>
      </c>
      <c r="JH106" s="56">
        <f t="shared" si="350"/>
        <v>1E-4</v>
      </c>
      <c r="JI106" s="56">
        <f t="shared" si="351"/>
        <v>1E-4</v>
      </c>
      <c r="JJ106" s="56">
        <f t="shared" si="352"/>
        <v>9.9999999999999995E-7</v>
      </c>
      <c r="JK106" s="56">
        <f t="shared" si="353"/>
        <v>9.9999999999999995E-7</v>
      </c>
      <c r="JL106" s="56">
        <f t="shared" si="354"/>
        <v>9.9999999999999995E-7</v>
      </c>
      <c r="JM106" s="56">
        <f t="shared" si="355"/>
        <v>9.9999999999999995E-7</v>
      </c>
      <c r="JN106" s="56" t="str">
        <f t="shared" si="356"/>
        <v>-</v>
      </c>
      <c r="JO106" s="56" t="str">
        <f t="shared" si="357"/>
        <v>-</v>
      </c>
      <c r="JP106" s="56" t="str">
        <f t="shared" si="358"/>
        <v>-</v>
      </c>
      <c r="JQ106" s="56">
        <f t="shared" si="359"/>
        <v>1.0000000000000001E-5</v>
      </c>
      <c r="JR106" s="56" t="str">
        <f t="shared" si="360"/>
        <v>-</v>
      </c>
      <c r="JS106" s="56">
        <f t="shared" si="361"/>
        <v>9.9999999999999995E-7</v>
      </c>
      <c r="JT106" s="56">
        <f t="shared" si="362"/>
        <v>100</v>
      </c>
      <c r="JU106" s="56">
        <f t="shared" si="363"/>
        <v>9.9999999999999995E-7</v>
      </c>
      <c r="JV106" s="56">
        <f t="shared" si="364"/>
        <v>9.9999999999999995E-7</v>
      </c>
      <c r="JW106" s="56" t="str">
        <f t="shared" si="365"/>
        <v>-</v>
      </c>
      <c r="JX106" s="56" t="str">
        <f t="shared" si="366"/>
        <v>-</v>
      </c>
      <c r="JY106" s="56" t="str">
        <f t="shared" si="367"/>
        <v>-</v>
      </c>
      <c r="JZ106" s="56" t="str">
        <f t="shared" si="368"/>
        <v>-</v>
      </c>
      <c r="KA106" s="444" t="s">
        <v>1247</v>
      </c>
      <c r="KB106" s="360">
        <f>IF(ISNUMBER(INDEX($EQ$15:$GK$521,$B106,EO$11)),MAX(KB$14:KB105)+1,0)</f>
        <v>15</v>
      </c>
      <c r="KC106" s="360" t="str">
        <f t="shared" si="484"/>
        <v/>
      </c>
      <c r="KD106" s="373" t="s">
        <v>2</v>
      </c>
      <c r="KE106" s="391" t="str">
        <f t="shared" si="369"/>
        <v/>
      </c>
      <c r="KF106" s="302" t="str">
        <f t="shared" si="370"/>
        <v/>
      </c>
      <c r="KG106" s="69"/>
      <c r="KH106" s="391" t="str">
        <f t="shared" si="371"/>
        <v/>
      </c>
      <c r="KI106" s="302" t="str">
        <f t="shared" si="372"/>
        <v/>
      </c>
      <c r="KJ106" s="69"/>
      <c r="KK106" s="391" t="str">
        <f t="shared" si="373"/>
        <v/>
      </c>
      <c r="KL106" s="302" t="str">
        <f t="shared" si="374"/>
        <v/>
      </c>
      <c r="KM106" s="69"/>
      <c r="KN106" s="391" t="str">
        <f t="shared" si="375"/>
        <v/>
      </c>
      <c r="KO106" s="302" t="str">
        <f t="shared" si="376"/>
        <v/>
      </c>
      <c r="KP106" s="69"/>
      <c r="KQ106" s="391" t="str">
        <f t="shared" si="377"/>
        <v/>
      </c>
      <c r="KR106" s="302" t="str">
        <f t="shared" si="378"/>
        <v/>
      </c>
      <c r="KS106" s="69"/>
      <c r="KT106" s="391" t="str">
        <f t="shared" si="379"/>
        <v/>
      </c>
      <c r="KU106" s="302" t="str">
        <f t="shared" si="380"/>
        <v/>
      </c>
      <c r="KV106" s="69"/>
      <c r="KW106" s="391" t="str">
        <f t="shared" si="381"/>
        <v/>
      </c>
      <c r="KX106" s="302" t="str">
        <f t="shared" si="382"/>
        <v/>
      </c>
      <c r="KY106" s="69"/>
      <c r="KZ106" s="283" t="str">
        <f t="shared" si="383"/>
        <v/>
      </c>
      <c r="LA106" s="26"/>
      <c r="LB106" s="242"/>
      <c r="LC106" s="242"/>
      <c r="LD106" s="242"/>
      <c r="LE106" s="242"/>
      <c r="LF106" s="242"/>
      <c r="LG106" s="242"/>
      <c r="LH106" s="242"/>
      <c r="LI106" s="242"/>
      <c r="LJ106" s="242"/>
      <c r="LK106" s="242"/>
      <c r="LL106" s="242"/>
      <c r="LM106" s="242"/>
      <c r="LN106" s="63"/>
      <c r="LO106" s="251">
        <f t="shared" si="384"/>
        <v>0</v>
      </c>
      <c r="LP106" s="251">
        <f t="shared" si="385"/>
        <v>0</v>
      </c>
      <c r="LQ106" s="251">
        <f t="shared" si="386"/>
        <v>0</v>
      </c>
      <c r="LR106" s="251">
        <f t="shared" si="387"/>
        <v>0</v>
      </c>
      <c r="LS106" s="251">
        <f t="shared" si="388"/>
        <v>0</v>
      </c>
      <c r="LT106" s="251">
        <f t="shared" si="389"/>
        <v>0</v>
      </c>
      <c r="LU106" s="251">
        <f t="shared" si="390"/>
        <v>0</v>
      </c>
      <c r="LV106" s="251">
        <f t="shared" si="391"/>
        <v>0</v>
      </c>
      <c r="LW106" s="251">
        <f t="shared" si="392"/>
        <v>0</v>
      </c>
      <c r="LX106" s="251">
        <f t="shared" si="393"/>
        <v>0</v>
      </c>
      <c r="LY106" s="251">
        <f t="shared" si="394"/>
        <v>0</v>
      </c>
      <c r="LZ106" s="251">
        <f t="shared" si="395"/>
        <v>0</v>
      </c>
      <c r="MA106" s="63">
        <f t="shared" si="396"/>
        <v>3</v>
      </c>
      <c r="MB106" s="63">
        <f t="shared" si="397"/>
        <v>0</v>
      </c>
      <c r="MC106" s="63">
        <f t="shared" si="486"/>
        <v>92</v>
      </c>
      <c r="MD106" s="63">
        <f t="shared" si="485"/>
        <v>19</v>
      </c>
      <c r="ME106" s="63">
        <f t="shared" si="398"/>
        <v>0</v>
      </c>
      <c r="MF106" s="315">
        <f t="shared" si="399"/>
        <v>291</v>
      </c>
      <c r="MG106" s="315">
        <f>IF(ISNUMBER(MATCH(EO106,$ME$15:$ME$520,0)),0,MAX(MG$14:MG105)+1)</f>
        <v>0</v>
      </c>
      <c r="MH106" s="315" t="str">
        <f t="shared" si="400"/>
        <v/>
      </c>
      <c r="MI106" s="368" t="str">
        <f t="shared" si="401"/>
        <v/>
      </c>
      <c r="MJ106" s="67"/>
      <c r="MK106" s="243" t="str">
        <f t="shared" si="402"/>
        <v/>
      </c>
      <c r="ML106" s="457" t="s">
        <v>635</v>
      </c>
      <c r="MM106" s="316"/>
      <c r="MN106" s="59"/>
      <c r="MO106" s="238"/>
      <c r="MP106" s="411"/>
      <c r="MQ106" s="26" t="str">
        <f>IF(IF(ISNUMBER(SEARCH("flopy",MS106))=TRUE,1,0)=1,MAX(MQ$15:MQ105)+1,"")</f>
        <v/>
      </c>
      <c r="MR106" s="238"/>
      <c r="MS106" s="411"/>
      <c r="MT106" s="411" t="s">
        <v>1029</v>
      </c>
      <c r="MU106" s="26" t="str">
        <f>IF(IF(ISNUMBER(SEARCH("flopy",MW106))=TRUE,1,0)=1,MAX(MU$15:MU105)+1,"")</f>
        <v/>
      </c>
      <c r="MV106" s="238"/>
      <c r="MW106" s="59"/>
      <c r="MX106" s="59"/>
      <c r="MY106" s="59"/>
      <c r="MZ106" s="59"/>
      <c r="NA106" s="59"/>
      <c r="NB106" s="26" t="s">
        <v>2</v>
      </c>
      <c r="NC106" s="59"/>
      <c r="ND106" s="59"/>
      <c r="NE106" s="59"/>
      <c r="NF106" s="59"/>
      <c r="NG106" s="59"/>
      <c r="NH106" s="59"/>
      <c r="NI106" s="59"/>
      <c r="NJ106" s="59"/>
      <c r="NK106" s="26" t="s">
        <v>2</v>
      </c>
      <c r="NL106" s="453"/>
      <c r="NM106" s="453"/>
      <c r="NN106" s="59"/>
      <c r="NO106" s="18"/>
      <c r="NP106" s="18"/>
      <c r="NQ106" s="18"/>
      <c r="NR106" s="18"/>
      <c r="NS106" s="18"/>
      <c r="NT106" s="18"/>
      <c r="NU106" s="18"/>
      <c r="NV106" s="18"/>
      <c r="NW106" s="18"/>
      <c r="NX106" s="18"/>
      <c r="NY106" s="18"/>
      <c r="NZ106" s="18"/>
      <c r="OA106" s="18"/>
      <c r="OB106" s="18"/>
      <c r="OC106" s="18"/>
      <c r="OZ106" s="59"/>
      <c r="PA106" s="251" t="str">
        <f t="shared" si="403"/>
        <v/>
      </c>
      <c r="PB106" s="251" t="str">
        <f t="shared" si="404"/>
        <v/>
      </c>
      <c r="PC106" s="251" t="str">
        <f t="shared" si="405"/>
        <v/>
      </c>
      <c r="PD106" s="251" t="str">
        <f t="shared" si="406"/>
        <v/>
      </c>
      <c r="PE106" s="251" t="str">
        <f t="shared" si="407"/>
        <v/>
      </c>
      <c r="PF106" s="251" t="str">
        <f t="shared" si="408"/>
        <v/>
      </c>
      <c r="PG106" s="251" t="str">
        <f t="shared" si="409"/>
        <v/>
      </c>
      <c r="PH106" s="251" t="str">
        <f t="shared" si="410"/>
        <v/>
      </c>
      <c r="PI106" s="251" t="str">
        <f t="shared" si="411"/>
        <v/>
      </c>
      <c r="PJ106" s="251" t="str">
        <f t="shared" si="412"/>
        <v/>
      </c>
      <c r="PK106" s="251" t="str">
        <f t="shared" si="413"/>
        <v/>
      </c>
      <c r="PL106" s="251" t="str">
        <f t="shared" si="414"/>
        <v/>
      </c>
      <c r="PM106" s="251" t="str">
        <f t="shared" si="415"/>
        <v/>
      </c>
      <c r="PN106" s="251" t="str">
        <f t="shared" si="416"/>
        <v/>
      </c>
      <c r="PO106" s="251" t="str">
        <f t="shared" si="417"/>
        <v/>
      </c>
      <c r="PP106" s="251" t="str">
        <f t="shared" si="418"/>
        <v/>
      </c>
      <c r="PQ106" s="251" t="str">
        <f t="shared" si="419"/>
        <v/>
      </c>
      <c r="PR106" s="251" t="str">
        <f t="shared" si="420"/>
        <v/>
      </c>
      <c r="PS106" s="251" t="str">
        <f t="shared" si="421"/>
        <v/>
      </c>
      <c r="PT106" s="251" t="str">
        <f t="shared" si="422"/>
        <v/>
      </c>
      <c r="PU106" s="251" t="str">
        <f t="shared" si="423"/>
        <v/>
      </c>
      <c r="PV106" s="251" t="str">
        <f t="shared" si="424"/>
        <v/>
      </c>
      <c r="PW106" s="251" t="str">
        <f t="shared" si="425"/>
        <v/>
      </c>
      <c r="PX106" s="251" t="str">
        <f t="shared" si="426"/>
        <v/>
      </c>
      <c r="PY106" s="251" t="str">
        <f t="shared" si="427"/>
        <v/>
      </c>
      <c r="PZ106" s="251" t="str">
        <f t="shared" si="428"/>
        <v/>
      </c>
      <c r="QA106" s="251" t="str">
        <f t="shared" si="429"/>
        <v/>
      </c>
      <c r="QB106" s="251" t="str">
        <f t="shared" si="430"/>
        <v/>
      </c>
      <c r="QC106" s="251" t="str">
        <f t="shared" si="431"/>
        <v/>
      </c>
      <c r="QD106" s="251" t="str">
        <f t="shared" si="432"/>
        <v/>
      </c>
      <c r="QE106" s="251" t="str">
        <f t="shared" si="433"/>
        <v/>
      </c>
      <c r="QF106" s="63">
        <f t="shared" si="434"/>
        <v>0</v>
      </c>
      <c r="QG106" s="26" t="s">
        <v>2</v>
      </c>
      <c r="QH106" s="59"/>
      <c r="QI106" s="59"/>
      <c r="QJ106" s="59"/>
      <c r="QK106" s="59"/>
      <c r="QL106" s="59"/>
      <c r="QM106" s="59"/>
      <c r="QN106" s="59"/>
    </row>
    <row r="107" spans="1:456" ht="6" customHeight="1" x14ac:dyDescent="0.25">
      <c r="A107" s="68"/>
      <c r="B107" s="447">
        <f t="shared" si="278"/>
        <v>93</v>
      </c>
      <c r="C107" s="72" t="s">
        <v>14</v>
      </c>
      <c r="D107" s="339" t="s">
        <v>852</v>
      </c>
      <c r="E107" s="59"/>
      <c r="F107" s="229"/>
      <c r="G107" s="295" t="s">
        <v>187</v>
      </c>
      <c r="H107" s="295" t="s">
        <v>2</v>
      </c>
      <c r="I107" s="229"/>
      <c r="J107" s="295"/>
      <c r="K107" s="295"/>
      <c r="L107" s="229"/>
      <c r="M107" s="295"/>
      <c r="N107" s="295"/>
      <c r="O107" s="229"/>
      <c r="P107" s="295"/>
      <c r="Q107" s="295"/>
      <c r="R107" s="229"/>
      <c r="S107" s="230"/>
      <c r="T107" s="231"/>
      <c r="U107" s="229"/>
      <c r="V107" s="230"/>
      <c r="W107" s="231"/>
      <c r="X107" s="229"/>
      <c r="Y107" s="230"/>
      <c r="Z107" s="231"/>
      <c r="AA107" s="229"/>
      <c r="AB107" s="295"/>
      <c r="AC107" s="295"/>
      <c r="AD107" s="229"/>
      <c r="AE107" s="295"/>
      <c r="AF107" s="295"/>
      <c r="AG107" s="229"/>
      <c r="AH107" s="295"/>
      <c r="AI107" s="295"/>
      <c r="AJ107" s="229"/>
      <c r="AK107" s="295"/>
      <c r="AL107" s="295"/>
      <c r="AM107" s="229"/>
      <c r="AN107" s="295"/>
      <c r="AO107" s="295"/>
      <c r="AP107" s="243"/>
      <c r="AQ107" s="295"/>
      <c r="AR107" s="290"/>
      <c r="AS107" s="243"/>
      <c r="AT107" s="295"/>
      <c r="AU107" s="290"/>
      <c r="AV107" s="229"/>
      <c r="AW107" s="230"/>
      <c r="AX107" s="231"/>
      <c r="AY107" s="229"/>
      <c r="AZ107" s="230"/>
      <c r="BA107" s="231"/>
      <c r="BB107" s="229"/>
      <c r="BC107" s="230"/>
      <c r="BD107" s="231"/>
      <c r="BE107" s="229"/>
      <c r="BF107" s="230"/>
      <c r="BG107" s="231"/>
      <c r="BH107" s="229"/>
      <c r="BI107" s="230"/>
      <c r="BJ107" s="231"/>
      <c r="BK107" s="243"/>
      <c r="BL107" s="230"/>
      <c r="BM107" s="231"/>
      <c r="BN107" s="243"/>
      <c r="BO107" s="230"/>
      <c r="BP107" s="231"/>
      <c r="BQ107" s="229"/>
      <c r="BR107" s="230"/>
      <c r="BS107" s="231"/>
      <c r="BT107" s="229"/>
      <c r="BU107" s="230"/>
      <c r="BV107" s="231"/>
      <c r="BW107" s="229"/>
      <c r="BX107" s="230"/>
      <c r="BY107" s="231"/>
      <c r="BZ107" s="229"/>
      <c r="CA107" s="230"/>
      <c r="CB107" s="231"/>
      <c r="CC107" s="229"/>
      <c r="CD107" s="230"/>
      <c r="CE107" s="231"/>
      <c r="CF107" s="331"/>
      <c r="CG107" s="230"/>
      <c r="CH107" s="354"/>
      <c r="CI107" s="229"/>
      <c r="CJ107" s="230"/>
      <c r="CK107" s="354"/>
      <c r="CL107" s="243"/>
      <c r="CM107" s="230"/>
      <c r="CN107" s="354"/>
      <c r="CO107" s="243"/>
      <c r="CP107" s="230"/>
      <c r="CQ107" s="231"/>
      <c r="CR107" s="331"/>
      <c r="CS107" s="332"/>
      <c r="CT107" s="333"/>
      <c r="CU107" s="229"/>
      <c r="CV107" s="230"/>
      <c r="CW107" s="231"/>
      <c r="CX107" s="331"/>
      <c r="CY107" s="332"/>
      <c r="CZ107" s="333"/>
      <c r="DA107" s="331"/>
      <c r="DB107" s="332"/>
      <c r="DC107" s="333"/>
      <c r="DD107" s="331"/>
      <c r="DE107" s="332"/>
      <c r="DF107" s="333"/>
      <c r="DG107" s="331"/>
      <c r="DH107" s="332"/>
      <c r="DI107" s="333"/>
      <c r="DJ107" s="229"/>
      <c r="DK107" s="230"/>
      <c r="DL107" s="231"/>
      <c r="DM107" s="229"/>
      <c r="DN107" s="230"/>
      <c r="DO107" s="231"/>
      <c r="DP107" s="331"/>
      <c r="DQ107" s="332"/>
      <c r="DR107" s="333"/>
      <c r="DS107" s="331"/>
      <c r="DT107" s="332"/>
      <c r="DU107" s="333"/>
      <c r="DV107" s="331"/>
      <c r="DW107" s="332"/>
      <c r="DX107" s="333"/>
      <c r="DY107" s="331"/>
      <c r="DZ107" s="332"/>
      <c r="EA107" s="333"/>
      <c r="EB107" s="331"/>
      <c r="EC107" s="332"/>
      <c r="ED107" s="333"/>
      <c r="EE107" s="331"/>
      <c r="EF107" s="332"/>
      <c r="EG107" s="333"/>
      <c r="EH107" s="229"/>
      <c r="EI107" s="230"/>
      <c r="EJ107" s="231"/>
      <c r="EK107" s="229"/>
      <c r="EL107" s="230"/>
      <c r="EM107" s="231"/>
      <c r="EN107" s="244"/>
      <c r="EO107" s="269" t="str">
        <f t="shared" si="279"/>
        <v/>
      </c>
      <c r="EP107" s="444" t="s">
        <v>1247</v>
      </c>
      <c r="EQ107" s="360">
        <f t="shared" si="435"/>
        <v>48</v>
      </c>
      <c r="ER107" s="360" t="str">
        <f t="shared" si="436"/>
        <v/>
      </c>
      <c r="ES107" s="360">
        <f t="shared" si="437"/>
        <v>38</v>
      </c>
      <c r="ET107" s="360">
        <f t="shared" si="438"/>
        <v>44</v>
      </c>
      <c r="EU107" s="360" t="str">
        <f t="shared" si="439"/>
        <v/>
      </c>
      <c r="EV107" s="360" t="str">
        <f t="shared" si="440"/>
        <v/>
      </c>
      <c r="EW107" s="360" t="str">
        <f t="shared" si="441"/>
        <v/>
      </c>
      <c r="EX107" s="360">
        <f t="shared" si="442"/>
        <v>43</v>
      </c>
      <c r="EY107" s="360" t="str">
        <f t="shared" si="443"/>
        <v/>
      </c>
      <c r="EZ107" s="360">
        <f t="shared" si="444"/>
        <v>42</v>
      </c>
      <c r="FA107" s="360" t="str">
        <f t="shared" si="445"/>
        <v/>
      </c>
      <c r="FB107" s="360">
        <f t="shared" si="446"/>
        <v>31</v>
      </c>
      <c r="FC107" s="360" t="str">
        <f t="shared" si="447"/>
        <v/>
      </c>
      <c r="FD107" s="360">
        <f t="shared" si="448"/>
        <v>15</v>
      </c>
      <c r="FE107" s="360" t="str">
        <f t="shared" si="449"/>
        <v/>
      </c>
      <c r="FF107" s="360" t="str">
        <f t="shared" si="450"/>
        <v/>
      </c>
      <c r="FG107" s="360" t="str">
        <f t="shared" si="451"/>
        <v/>
      </c>
      <c r="FH107" s="360" t="str">
        <f t="shared" si="452"/>
        <v/>
      </c>
      <c r="FI107" s="360" t="str">
        <f t="shared" si="453"/>
        <v/>
      </c>
      <c r="FJ107" s="360" t="str">
        <f t="shared" si="454"/>
        <v/>
      </c>
      <c r="FK107" s="360" t="str">
        <f t="shared" si="455"/>
        <v/>
      </c>
      <c r="FL107" s="360" t="str">
        <f t="shared" si="456"/>
        <v/>
      </c>
      <c r="FM107" s="360" t="str">
        <f t="shared" si="457"/>
        <v/>
      </c>
      <c r="FN107" s="360" t="str">
        <f t="shared" si="458"/>
        <v/>
      </c>
      <c r="FO107" s="360" t="str">
        <f t="shared" si="459"/>
        <v/>
      </c>
      <c r="FP107" s="360" t="str">
        <f t="shared" si="460"/>
        <v/>
      </c>
      <c r="FQ107" s="360" t="str">
        <f t="shared" si="461"/>
        <v/>
      </c>
      <c r="FR107" s="360" t="str">
        <f t="shared" si="462"/>
        <v/>
      </c>
      <c r="FS107" s="360" t="str">
        <f t="shared" si="463"/>
        <v/>
      </c>
      <c r="FT107" s="360" t="str">
        <f t="shared" si="280"/>
        <v/>
      </c>
      <c r="FU107" s="360" t="str">
        <f t="shared" si="464"/>
        <v/>
      </c>
      <c r="FV107" s="360" t="str">
        <f t="shared" si="465"/>
        <v/>
      </c>
      <c r="FW107" s="360" t="str">
        <f t="shared" si="466"/>
        <v/>
      </c>
      <c r="FX107" s="360" t="str">
        <f t="shared" si="467"/>
        <v/>
      </c>
      <c r="FY107" s="360" t="str">
        <f t="shared" si="468"/>
        <v/>
      </c>
      <c r="FZ107" s="360" t="str">
        <f t="shared" si="469"/>
        <v/>
      </c>
      <c r="GA107" s="360">
        <f t="shared" si="470"/>
        <v>26</v>
      </c>
      <c r="GB107" s="360" t="str">
        <f t="shared" si="471"/>
        <v/>
      </c>
      <c r="GC107" s="360">
        <f t="shared" si="472"/>
        <v>24</v>
      </c>
      <c r="GD107" s="360" t="str">
        <f t="shared" si="473"/>
        <v/>
      </c>
      <c r="GE107" s="360" t="str">
        <f t="shared" si="474"/>
        <v/>
      </c>
      <c r="GF107" s="360">
        <f t="shared" si="475"/>
        <v>26</v>
      </c>
      <c r="GG107" s="360" t="str">
        <f t="shared" si="476"/>
        <v/>
      </c>
      <c r="GH107" s="360" t="str">
        <f t="shared" si="477"/>
        <v/>
      </c>
      <c r="GI107" s="360" t="str">
        <f t="shared" si="478"/>
        <v/>
      </c>
      <c r="GJ107" s="360" t="str">
        <f t="shared" si="479"/>
        <v/>
      </c>
      <c r="GK107" s="444" t="s">
        <v>1247</v>
      </c>
      <c r="GL107" s="361" t="str">
        <f t="shared" si="281"/>
        <v>relax</v>
      </c>
      <c r="GM107" s="361" t="str">
        <f t="shared" si="282"/>
        <v>-</v>
      </c>
      <c r="GN107" s="361" t="str">
        <f t="shared" si="283"/>
        <v>relax</v>
      </c>
      <c r="GO107" s="361" t="str">
        <f t="shared" si="284"/>
        <v>relax</v>
      </c>
      <c r="GP107" s="361" t="str">
        <f t="shared" si="285"/>
        <v>-</v>
      </c>
      <c r="GQ107" s="361" t="str">
        <f t="shared" si="286"/>
        <v>-</v>
      </c>
      <c r="GR107" s="361" t="str">
        <f t="shared" si="287"/>
        <v>-</v>
      </c>
      <c r="GS107" s="361" t="str">
        <f t="shared" si="288"/>
        <v>relax</v>
      </c>
      <c r="GT107" s="361" t="str">
        <f t="shared" si="289"/>
        <v>-</v>
      </c>
      <c r="GU107" s="361" t="str">
        <f t="shared" si="290"/>
        <v>relax</v>
      </c>
      <c r="GV107" s="361" t="str">
        <f t="shared" si="291"/>
        <v>-</v>
      </c>
      <c r="GW107" s="361" t="str">
        <f t="shared" si="292"/>
        <v>relax</v>
      </c>
      <c r="GX107" s="361" t="str">
        <f t="shared" si="293"/>
        <v>-</v>
      </c>
      <c r="GY107" s="361" t="str">
        <f t="shared" si="294"/>
        <v>relax</v>
      </c>
      <c r="GZ107" s="361" t="str">
        <f t="shared" si="295"/>
        <v>-</v>
      </c>
      <c r="HA107" s="361" t="str">
        <f t="shared" si="296"/>
        <v>-</v>
      </c>
      <c r="HB107" s="361" t="str">
        <f t="shared" si="297"/>
        <v>-</v>
      </c>
      <c r="HC107" s="361" t="str">
        <f t="shared" si="298"/>
        <v>-</v>
      </c>
      <c r="HD107" s="361" t="str">
        <f t="shared" si="299"/>
        <v>-</v>
      </c>
      <c r="HE107" s="361" t="str">
        <f t="shared" si="300"/>
        <v>-</v>
      </c>
      <c r="HF107" s="361" t="str">
        <f t="shared" si="301"/>
        <v>-</v>
      </c>
      <c r="HG107" s="361" t="str">
        <f t="shared" si="302"/>
        <v>-</v>
      </c>
      <c r="HH107" s="361" t="str">
        <f t="shared" si="303"/>
        <v>-</v>
      </c>
      <c r="HI107" s="361" t="str">
        <f t="shared" si="304"/>
        <v>-</v>
      </c>
      <c r="HJ107" s="361" t="str">
        <f t="shared" si="305"/>
        <v>-</v>
      </c>
      <c r="HK107" s="361" t="str">
        <f t="shared" si="306"/>
        <v>-</v>
      </c>
      <c r="HL107" s="361" t="str">
        <f t="shared" si="307"/>
        <v>-</v>
      </c>
      <c r="HM107" s="361" t="str">
        <f t="shared" si="308"/>
        <v>-</v>
      </c>
      <c r="HN107" s="361" t="str">
        <f t="shared" si="309"/>
        <v>-</v>
      </c>
      <c r="HO107" s="361" t="str">
        <f t="shared" si="310"/>
        <v>-</v>
      </c>
      <c r="HP107" s="361" t="str">
        <f t="shared" si="311"/>
        <v>-</v>
      </c>
      <c r="HQ107" s="361" t="str">
        <f t="shared" si="312"/>
        <v>-</v>
      </c>
      <c r="HR107" s="361" t="str">
        <f t="shared" si="313"/>
        <v>-</v>
      </c>
      <c r="HS107" s="361" t="str">
        <f t="shared" si="314"/>
        <v>-</v>
      </c>
      <c r="HT107" s="361" t="str">
        <f t="shared" si="315"/>
        <v>-</v>
      </c>
      <c r="HU107" s="361" t="str">
        <f t="shared" si="316"/>
        <v>-</v>
      </c>
      <c r="HV107" s="361" t="str">
        <f t="shared" si="317"/>
        <v>relax</v>
      </c>
      <c r="HW107" s="361" t="str">
        <f t="shared" si="318"/>
        <v>-</v>
      </c>
      <c r="HX107" s="361" t="str">
        <f t="shared" si="319"/>
        <v>relax</v>
      </c>
      <c r="HY107" s="361" t="str">
        <f t="shared" si="320"/>
        <v>-</v>
      </c>
      <c r="HZ107" s="361" t="str">
        <f t="shared" si="321"/>
        <v>-</v>
      </c>
      <c r="IA107" s="361" t="str">
        <f t="shared" si="322"/>
        <v>relax</v>
      </c>
      <c r="IB107" s="361" t="str">
        <f t="shared" si="323"/>
        <v>-</v>
      </c>
      <c r="IC107" s="361" t="str">
        <f t="shared" si="324"/>
        <v>-</v>
      </c>
      <c r="ID107" s="361" t="str">
        <f t="shared" si="325"/>
        <v>-</v>
      </c>
      <c r="IE107" s="361" t="str">
        <f t="shared" si="326"/>
        <v>-</v>
      </c>
      <c r="IF107" s="444" t="s">
        <v>1247</v>
      </c>
      <c r="IG107" s="56">
        <f t="shared" si="480"/>
        <v>1</v>
      </c>
      <c r="IH107" s="56" t="str">
        <f t="shared" si="481"/>
        <v>-</v>
      </c>
      <c r="II107" s="56">
        <f t="shared" si="482"/>
        <v>1</v>
      </c>
      <c r="IJ107" s="56">
        <f t="shared" si="483"/>
        <v>1</v>
      </c>
      <c r="IK107" s="56" t="str">
        <f t="shared" si="327"/>
        <v>-</v>
      </c>
      <c r="IL107" s="56" t="str">
        <f t="shared" si="328"/>
        <v>-</v>
      </c>
      <c r="IM107" s="56" t="str">
        <f t="shared" si="329"/>
        <v>-</v>
      </c>
      <c r="IN107" s="56">
        <f t="shared" si="330"/>
        <v>1</v>
      </c>
      <c r="IO107" s="56" t="str">
        <f t="shared" si="331"/>
        <v>-</v>
      </c>
      <c r="IP107" s="56">
        <f t="shared" si="332"/>
        <v>1</v>
      </c>
      <c r="IQ107" s="56" t="str">
        <f t="shared" si="333"/>
        <v>-</v>
      </c>
      <c r="IR107" s="56">
        <f t="shared" si="334"/>
        <v>1</v>
      </c>
      <c r="IS107" s="56" t="str">
        <f t="shared" si="335"/>
        <v>-</v>
      </c>
      <c r="IT107" s="56">
        <f t="shared" si="336"/>
        <v>0.97</v>
      </c>
      <c r="IU107" s="56" t="str">
        <f t="shared" si="337"/>
        <v>-</v>
      </c>
      <c r="IV107" s="56" t="str">
        <f t="shared" si="338"/>
        <v>-</v>
      </c>
      <c r="IW107" s="56" t="str">
        <f t="shared" si="339"/>
        <v>-</v>
      </c>
      <c r="IX107" s="56" t="str">
        <f t="shared" si="340"/>
        <v>-</v>
      </c>
      <c r="IY107" s="56" t="str">
        <f t="shared" si="341"/>
        <v>-</v>
      </c>
      <c r="IZ107" s="56" t="str">
        <f t="shared" si="342"/>
        <v>-</v>
      </c>
      <c r="JA107" s="56" t="str">
        <f t="shared" si="343"/>
        <v>-</v>
      </c>
      <c r="JB107" s="56" t="str">
        <f t="shared" si="344"/>
        <v>-</v>
      </c>
      <c r="JC107" s="56" t="str">
        <f t="shared" si="345"/>
        <v>-</v>
      </c>
      <c r="JD107" s="56" t="str">
        <f t="shared" si="346"/>
        <v>-</v>
      </c>
      <c r="JE107" s="56" t="str">
        <f t="shared" si="347"/>
        <v>-</v>
      </c>
      <c r="JF107" s="56" t="str">
        <f t="shared" si="348"/>
        <v>-</v>
      </c>
      <c r="JG107" s="56" t="str">
        <f t="shared" si="349"/>
        <v>-</v>
      </c>
      <c r="JH107" s="56" t="str">
        <f t="shared" si="350"/>
        <v>-</v>
      </c>
      <c r="JI107" s="56" t="str">
        <f t="shared" si="351"/>
        <v>-</v>
      </c>
      <c r="JJ107" s="56" t="str">
        <f t="shared" si="352"/>
        <v>-</v>
      </c>
      <c r="JK107" s="56" t="str">
        <f t="shared" si="353"/>
        <v>-</v>
      </c>
      <c r="JL107" s="56" t="str">
        <f t="shared" si="354"/>
        <v>-</v>
      </c>
      <c r="JM107" s="56" t="str">
        <f t="shared" si="355"/>
        <v>-</v>
      </c>
      <c r="JN107" s="56" t="str">
        <f t="shared" si="356"/>
        <v>-</v>
      </c>
      <c r="JO107" s="56" t="str">
        <f t="shared" si="357"/>
        <v>-</v>
      </c>
      <c r="JP107" s="56" t="str">
        <f t="shared" si="358"/>
        <v>-</v>
      </c>
      <c r="JQ107" s="56">
        <f t="shared" si="359"/>
        <v>1</v>
      </c>
      <c r="JR107" s="56" t="str">
        <f t="shared" si="360"/>
        <v>-</v>
      </c>
      <c r="JS107" s="56">
        <f t="shared" si="361"/>
        <v>0.97</v>
      </c>
      <c r="JT107" s="56" t="str">
        <f t="shared" si="362"/>
        <v>-</v>
      </c>
      <c r="JU107" s="56" t="str">
        <f t="shared" si="363"/>
        <v>-</v>
      </c>
      <c r="JV107" s="56">
        <f t="shared" si="364"/>
        <v>1</v>
      </c>
      <c r="JW107" s="56" t="str">
        <f t="shared" si="365"/>
        <v>-</v>
      </c>
      <c r="JX107" s="56" t="str">
        <f t="shared" si="366"/>
        <v>-</v>
      </c>
      <c r="JY107" s="56" t="str">
        <f t="shared" si="367"/>
        <v>-</v>
      </c>
      <c r="JZ107" s="56" t="str">
        <f t="shared" si="368"/>
        <v>-</v>
      </c>
      <c r="KA107" s="444" t="s">
        <v>1247</v>
      </c>
      <c r="KB107" s="360">
        <f>IF(ISNUMBER(INDEX($EQ$15:$GK$521,$B107,EO$11)),MAX(KB$14:KB106)+1,0)</f>
        <v>16</v>
      </c>
      <c r="KC107" s="360" t="str">
        <f t="shared" si="484"/>
        <v/>
      </c>
      <c r="KD107" s="373" t="s">
        <v>2</v>
      </c>
      <c r="KE107" s="391" t="str">
        <f t="shared" si="369"/>
        <v/>
      </c>
      <c r="KF107" s="302" t="str">
        <f t="shared" si="370"/>
        <v/>
      </c>
      <c r="KG107" s="69"/>
      <c r="KH107" s="391" t="str">
        <f t="shared" si="371"/>
        <v/>
      </c>
      <c r="KI107" s="302" t="str">
        <f t="shared" si="372"/>
        <v/>
      </c>
      <c r="KJ107" s="69"/>
      <c r="KK107" s="391" t="str">
        <f t="shared" si="373"/>
        <v/>
      </c>
      <c r="KL107" s="302" t="str">
        <f t="shared" si="374"/>
        <v/>
      </c>
      <c r="KM107" s="69"/>
      <c r="KN107" s="391" t="str">
        <f t="shared" si="375"/>
        <v/>
      </c>
      <c r="KO107" s="302" t="str">
        <f t="shared" si="376"/>
        <v/>
      </c>
      <c r="KP107" s="69"/>
      <c r="KQ107" s="391" t="str">
        <f t="shared" si="377"/>
        <v/>
      </c>
      <c r="KR107" s="302" t="str">
        <f t="shared" si="378"/>
        <v/>
      </c>
      <c r="KS107" s="69"/>
      <c r="KT107" s="391" t="str">
        <f t="shared" si="379"/>
        <v/>
      </c>
      <c r="KU107" s="302" t="str">
        <f t="shared" si="380"/>
        <v/>
      </c>
      <c r="KV107" s="69"/>
      <c r="KW107" s="391" t="str">
        <f t="shared" si="381"/>
        <v/>
      </c>
      <c r="KX107" s="302" t="str">
        <f t="shared" si="382"/>
        <v/>
      </c>
      <c r="KY107" s="69"/>
      <c r="KZ107" s="283" t="str">
        <f t="shared" si="383"/>
        <v/>
      </c>
      <c r="LA107" s="26"/>
      <c r="LB107" s="242"/>
      <c r="LC107" s="242"/>
      <c r="LD107" s="242"/>
      <c r="LE107" s="242"/>
      <c r="LF107" s="242"/>
      <c r="LG107" s="242"/>
      <c r="LH107" s="242"/>
      <c r="LI107" s="242"/>
      <c r="LJ107" s="242"/>
      <c r="LK107" s="242"/>
      <c r="LL107" s="242"/>
      <c r="LM107" s="242"/>
      <c r="LN107" s="63"/>
      <c r="LO107" s="251">
        <f t="shared" si="384"/>
        <v>0</v>
      </c>
      <c r="LP107" s="251">
        <f t="shared" si="385"/>
        <v>0</v>
      </c>
      <c r="LQ107" s="251">
        <f t="shared" si="386"/>
        <v>0</v>
      </c>
      <c r="LR107" s="251">
        <f t="shared" si="387"/>
        <v>0</v>
      </c>
      <c r="LS107" s="251">
        <f t="shared" si="388"/>
        <v>0</v>
      </c>
      <c r="LT107" s="251">
        <f t="shared" si="389"/>
        <v>0</v>
      </c>
      <c r="LU107" s="251">
        <f t="shared" si="390"/>
        <v>0</v>
      </c>
      <c r="LV107" s="251">
        <f t="shared" si="391"/>
        <v>0</v>
      </c>
      <c r="LW107" s="251">
        <f t="shared" si="392"/>
        <v>0</v>
      </c>
      <c r="LX107" s="251">
        <f t="shared" si="393"/>
        <v>0</v>
      </c>
      <c r="LY107" s="251">
        <f t="shared" si="394"/>
        <v>0</v>
      </c>
      <c r="LZ107" s="251">
        <f t="shared" si="395"/>
        <v>0</v>
      </c>
      <c r="MA107" s="63">
        <f t="shared" si="396"/>
        <v>3</v>
      </c>
      <c r="MB107" s="63">
        <f t="shared" si="397"/>
        <v>0</v>
      </c>
      <c r="MC107" s="63">
        <f t="shared" si="486"/>
        <v>93</v>
      </c>
      <c r="MD107" s="63">
        <f t="shared" si="485"/>
        <v>20</v>
      </c>
      <c r="ME107" s="63">
        <f t="shared" si="398"/>
        <v>0</v>
      </c>
      <c r="MF107" s="315">
        <f t="shared" si="399"/>
        <v>291</v>
      </c>
      <c r="MG107" s="315">
        <f>IF(ISNUMBER(MATCH(EO107,$ME$15:$ME$520,0)),0,MAX(MG$14:MG106)+1)</f>
        <v>0</v>
      </c>
      <c r="MH107" s="315" t="str">
        <f t="shared" si="400"/>
        <v/>
      </c>
      <c r="MI107" s="368" t="str">
        <f t="shared" si="401"/>
        <v/>
      </c>
      <c r="MJ107" s="67"/>
      <c r="MK107" s="243" t="str">
        <f t="shared" si="402"/>
        <v/>
      </c>
      <c r="ML107" s="457" t="s">
        <v>635</v>
      </c>
      <c r="MM107" s="316"/>
      <c r="MN107" s="59"/>
      <c r="MO107" s="238"/>
      <c r="MP107" s="411"/>
      <c r="MQ107" s="26" t="str">
        <f>IF(IF(ISNUMBER(SEARCH("flopy",MS107))=TRUE,1,0)=1,MAX(MQ$15:MQ106)+1,"")</f>
        <v/>
      </c>
      <c r="MR107" s="238"/>
      <c r="MS107" s="411"/>
      <c r="MT107" s="411" t="s">
        <v>1030</v>
      </c>
      <c r="MU107" s="26" t="str">
        <f>IF(IF(ISNUMBER(SEARCH("flopy",MW107))=TRUE,1,0)=1,MAX(MU$15:MU106)+1,"")</f>
        <v/>
      </c>
      <c r="MV107" s="238"/>
      <c r="MW107" s="59"/>
      <c r="MX107" s="59"/>
      <c r="MY107" s="59"/>
      <c r="MZ107" s="59"/>
      <c r="NA107" s="59"/>
      <c r="NB107" s="26" t="s">
        <v>2</v>
      </c>
      <c r="NC107" s="59"/>
      <c r="ND107" s="59"/>
      <c r="NE107" s="59"/>
      <c r="NF107" s="59"/>
      <c r="NG107" s="59"/>
      <c r="NH107" s="59"/>
      <c r="NI107" s="59"/>
      <c r="NJ107" s="59"/>
      <c r="NK107" s="26" t="s">
        <v>2</v>
      </c>
      <c r="NL107" s="453"/>
      <c r="NM107" s="453"/>
      <c r="NN107" s="59"/>
      <c r="NO107" s="18"/>
      <c r="NP107" s="18"/>
      <c r="NQ107" s="18"/>
      <c r="NR107" s="18"/>
      <c r="NS107" s="18"/>
      <c r="NT107" s="18"/>
      <c r="NU107" s="18"/>
      <c r="NV107" s="18"/>
      <c r="NW107" s="18"/>
      <c r="NX107" s="18"/>
      <c r="NY107" s="18"/>
      <c r="NZ107" s="18"/>
      <c r="OA107" s="18"/>
      <c r="OB107" s="18"/>
      <c r="OC107" s="18"/>
      <c r="OZ107" s="59"/>
      <c r="PA107" s="251" t="str">
        <f t="shared" si="403"/>
        <v/>
      </c>
      <c r="PB107" s="251" t="str">
        <f t="shared" si="404"/>
        <v/>
      </c>
      <c r="PC107" s="251" t="str">
        <f t="shared" si="405"/>
        <v/>
      </c>
      <c r="PD107" s="251" t="str">
        <f t="shared" si="406"/>
        <v/>
      </c>
      <c r="PE107" s="251" t="str">
        <f t="shared" si="407"/>
        <v/>
      </c>
      <c r="PF107" s="251" t="str">
        <f t="shared" si="408"/>
        <v/>
      </c>
      <c r="PG107" s="251" t="str">
        <f t="shared" si="409"/>
        <v/>
      </c>
      <c r="PH107" s="251" t="str">
        <f t="shared" si="410"/>
        <v/>
      </c>
      <c r="PI107" s="251" t="str">
        <f t="shared" si="411"/>
        <v/>
      </c>
      <c r="PJ107" s="251" t="str">
        <f t="shared" si="412"/>
        <v/>
      </c>
      <c r="PK107" s="251" t="str">
        <f t="shared" si="413"/>
        <v/>
      </c>
      <c r="PL107" s="251" t="str">
        <f t="shared" si="414"/>
        <v/>
      </c>
      <c r="PM107" s="251" t="str">
        <f t="shared" si="415"/>
        <v/>
      </c>
      <c r="PN107" s="251" t="str">
        <f t="shared" si="416"/>
        <v/>
      </c>
      <c r="PO107" s="251" t="str">
        <f t="shared" si="417"/>
        <v/>
      </c>
      <c r="PP107" s="251" t="str">
        <f t="shared" si="418"/>
        <v/>
      </c>
      <c r="PQ107" s="251" t="str">
        <f t="shared" si="419"/>
        <v/>
      </c>
      <c r="PR107" s="251" t="str">
        <f t="shared" si="420"/>
        <v/>
      </c>
      <c r="PS107" s="251" t="str">
        <f t="shared" si="421"/>
        <v/>
      </c>
      <c r="PT107" s="251" t="str">
        <f t="shared" si="422"/>
        <v/>
      </c>
      <c r="PU107" s="251" t="str">
        <f t="shared" si="423"/>
        <v/>
      </c>
      <c r="PV107" s="251" t="str">
        <f t="shared" si="424"/>
        <v/>
      </c>
      <c r="PW107" s="251" t="str">
        <f t="shared" si="425"/>
        <v/>
      </c>
      <c r="PX107" s="251" t="str">
        <f t="shared" si="426"/>
        <v/>
      </c>
      <c r="PY107" s="251" t="str">
        <f t="shared" si="427"/>
        <v/>
      </c>
      <c r="PZ107" s="251" t="str">
        <f t="shared" si="428"/>
        <v/>
      </c>
      <c r="QA107" s="251" t="str">
        <f t="shared" si="429"/>
        <v/>
      </c>
      <c r="QB107" s="251" t="str">
        <f t="shared" si="430"/>
        <v/>
      </c>
      <c r="QC107" s="251" t="str">
        <f t="shared" si="431"/>
        <v/>
      </c>
      <c r="QD107" s="251" t="str">
        <f t="shared" si="432"/>
        <v/>
      </c>
      <c r="QE107" s="251" t="str">
        <f t="shared" si="433"/>
        <v/>
      </c>
      <c r="QF107" s="63">
        <f t="shared" si="434"/>
        <v>0</v>
      </c>
      <c r="QG107" s="26" t="s">
        <v>2</v>
      </c>
      <c r="QH107" s="59"/>
      <c r="QI107" s="59"/>
      <c r="QJ107" s="59"/>
      <c r="QK107" s="59"/>
      <c r="QL107" s="59"/>
      <c r="QM107" s="59"/>
      <c r="QN107" s="59"/>
    </row>
    <row r="108" spans="1:456" ht="6" customHeight="1" x14ac:dyDescent="0.25">
      <c r="A108" s="68"/>
      <c r="B108" s="447">
        <f t="shared" si="278"/>
        <v>94</v>
      </c>
      <c r="C108" s="72" t="s">
        <v>82</v>
      </c>
      <c r="D108" s="339" t="s">
        <v>852</v>
      </c>
      <c r="E108" s="59"/>
      <c r="F108" s="229"/>
      <c r="G108" s="295" t="s">
        <v>190</v>
      </c>
      <c r="H108" s="295" t="s">
        <v>2</v>
      </c>
      <c r="I108" s="229"/>
      <c r="J108" s="295"/>
      <c r="K108" s="295"/>
      <c r="L108" s="229"/>
      <c r="M108" s="295"/>
      <c r="N108" s="295"/>
      <c r="O108" s="229"/>
      <c r="P108" s="295"/>
      <c r="Q108" s="295"/>
      <c r="R108" s="229"/>
      <c r="S108" s="230"/>
      <c r="T108" s="231"/>
      <c r="U108" s="229"/>
      <c r="V108" s="230"/>
      <c r="W108" s="231"/>
      <c r="X108" s="229"/>
      <c r="Y108" s="230"/>
      <c r="Z108" s="231"/>
      <c r="AA108" s="229"/>
      <c r="AB108" s="295"/>
      <c r="AC108" s="295"/>
      <c r="AD108" s="229"/>
      <c r="AE108" s="295"/>
      <c r="AF108" s="295"/>
      <c r="AG108" s="229"/>
      <c r="AH108" s="295"/>
      <c r="AI108" s="295"/>
      <c r="AJ108" s="229"/>
      <c r="AK108" s="295"/>
      <c r="AL108" s="295"/>
      <c r="AM108" s="229"/>
      <c r="AN108" s="295"/>
      <c r="AO108" s="295"/>
      <c r="AP108" s="243"/>
      <c r="AQ108" s="295"/>
      <c r="AR108" s="290"/>
      <c r="AS108" s="243"/>
      <c r="AT108" s="295"/>
      <c r="AU108" s="290"/>
      <c r="AV108" s="229"/>
      <c r="AW108" s="230"/>
      <c r="AX108" s="231"/>
      <c r="AY108" s="229"/>
      <c r="AZ108" s="230"/>
      <c r="BA108" s="231"/>
      <c r="BB108" s="229"/>
      <c r="BC108" s="230"/>
      <c r="BD108" s="231"/>
      <c r="BE108" s="229"/>
      <c r="BF108" s="230"/>
      <c r="BG108" s="231"/>
      <c r="BH108" s="229"/>
      <c r="BI108" s="230"/>
      <c r="BJ108" s="231"/>
      <c r="BK108" s="243"/>
      <c r="BL108" s="230"/>
      <c r="BM108" s="231"/>
      <c r="BN108" s="243"/>
      <c r="BO108" s="230"/>
      <c r="BP108" s="231"/>
      <c r="BQ108" s="229"/>
      <c r="BR108" s="230"/>
      <c r="BS108" s="231"/>
      <c r="BT108" s="229"/>
      <c r="BU108" s="230"/>
      <c r="BV108" s="231"/>
      <c r="BW108" s="229"/>
      <c r="BX108" s="230"/>
      <c r="BY108" s="231"/>
      <c r="BZ108" s="229"/>
      <c r="CA108" s="230"/>
      <c r="CB108" s="231"/>
      <c r="CC108" s="229"/>
      <c r="CD108" s="230"/>
      <c r="CE108" s="231"/>
      <c r="CF108" s="331"/>
      <c r="CG108" s="230"/>
      <c r="CH108" s="354"/>
      <c r="CI108" s="229"/>
      <c r="CJ108" s="230"/>
      <c r="CK108" s="354"/>
      <c r="CL108" s="243"/>
      <c r="CM108" s="230"/>
      <c r="CN108" s="354"/>
      <c r="CO108" s="243"/>
      <c r="CP108" s="230"/>
      <c r="CQ108" s="231"/>
      <c r="CR108" s="331"/>
      <c r="CS108" s="332"/>
      <c r="CT108" s="333"/>
      <c r="CU108" s="229"/>
      <c r="CV108" s="230"/>
      <c r="CW108" s="231"/>
      <c r="CX108" s="331"/>
      <c r="CY108" s="332"/>
      <c r="CZ108" s="333"/>
      <c r="DA108" s="331"/>
      <c r="DB108" s="332"/>
      <c r="DC108" s="333"/>
      <c r="DD108" s="331"/>
      <c r="DE108" s="332"/>
      <c r="DF108" s="333"/>
      <c r="DG108" s="331"/>
      <c r="DH108" s="332"/>
      <c r="DI108" s="333"/>
      <c r="DJ108" s="229"/>
      <c r="DK108" s="230"/>
      <c r="DL108" s="231"/>
      <c r="DM108" s="229"/>
      <c r="DN108" s="230"/>
      <c r="DO108" s="231"/>
      <c r="DP108" s="331"/>
      <c r="DQ108" s="332"/>
      <c r="DR108" s="333"/>
      <c r="DS108" s="331"/>
      <c r="DT108" s="332"/>
      <c r="DU108" s="333"/>
      <c r="DV108" s="331"/>
      <c r="DW108" s="332"/>
      <c r="DX108" s="333"/>
      <c r="DY108" s="331"/>
      <c r="DZ108" s="332"/>
      <c r="EA108" s="333"/>
      <c r="EB108" s="331"/>
      <c r="EC108" s="332"/>
      <c r="ED108" s="333"/>
      <c r="EE108" s="331"/>
      <c r="EF108" s="332"/>
      <c r="EG108" s="333"/>
      <c r="EH108" s="229"/>
      <c r="EI108" s="230"/>
      <c r="EJ108" s="231"/>
      <c r="EK108" s="229"/>
      <c r="EL108" s="230"/>
      <c r="EM108" s="231"/>
      <c r="EN108" s="244"/>
      <c r="EO108" s="269" t="str">
        <f t="shared" si="279"/>
        <v/>
      </c>
      <c r="EP108" s="444" t="s">
        <v>1247</v>
      </c>
      <c r="EQ108" s="360">
        <f t="shared" si="435"/>
        <v>49</v>
      </c>
      <c r="ER108" s="360" t="str">
        <f t="shared" si="436"/>
        <v/>
      </c>
      <c r="ES108" s="360">
        <f t="shared" si="437"/>
        <v>20</v>
      </c>
      <c r="ET108" s="360">
        <f t="shared" si="438"/>
        <v>22</v>
      </c>
      <c r="EU108" s="360" t="str">
        <f t="shared" si="439"/>
        <v/>
      </c>
      <c r="EV108" s="360" t="str">
        <f t="shared" si="440"/>
        <v/>
      </c>
      <c r="EW108" s="360" t="str">
        <f t="shared" si="441"/>
        <v/>
      </c>
      <c r="EX108" s="360">
        <f t="shared" si="442"/>
        <v>19</v>
      </c>
      <c r="EY108" s="360">
        <f t="shared" si="443"/>
        <v>36</v>
      </c>
      <c r="EZ108" s="360">
        <f t="shared" si="444"/>
        <v>29</v>
      </c>
      <c r="FA108" s="360" t="str">
        <f t="shared" si="445"/>
        <v/>
      </c>
      <c r="FB108" s="360" t="str">
        <f t="shared" si="446"/>
        <v/>
      </c>
      <c r="FC108" s="360">
        <f t="shared" si="447"/>
        <v>11</v>
      </c>
      <c r="FD108" s="360" t="str">
        <f t="shared" si="448"/>
        <v/>
      </c>
      <c r="FE108" s="360" t="str">
        <f t="shared" si="449"/>
        <v/>
      </c>
      <c r="FF108" s="360" t="str">
        <f t="shared" si="450"/>
        <v/>
      </c>
      <c r="FG108" s="360">
        <f t="shared" si="451"/>
        <v>20</v>
      </c>
      <c r="FH108" s="360">
        <f t="shared" si="452"/>
        <v>12</v>
      </c>
      <c r="FI108" s="360">
        <f t="shared" si="453"/>
        <v>12</v>
      </c>
      <c r="FJ108" s="360" t="str">
        <f t="shared" si="454"/>
        <v/>
      </c>
      <c r="FK108" s="360" t="str">
        <f t="shared" si="455"/>
        <v/>
      </c>
      <c r="FL108" s="360" t="str">
        <f t="shared" si="456"/>
        <v/>
      </c>
      <c r="FM108" s="360" t="str">
        <f t="shared" si="457"/>
        <v/>
      </c>
      <c r="FN108" s="360" t="str">
        <f t="shared" si="458"/>
        <v/>
      </c>
      <c r="FO108" s="360" t="str">
        <f t="shared" si="459"/>
        <v/>
      </c>
      <c r="FP108" s="360" t="str">
        <f t="shared" si="460"/>
        <v/>
      </c>
      <c r="FQ108" s="360" t="str">
        <f t="shared" si="461"/>
        <v/>
      </c>
      <c r="FR108" s="360" t="str">
        <f t="shared" si="462"/>
        <v/>
      </c>
      <c r="FS108" s="360" t="str">
        <f t="shared" si="463"/>
        <v/>
      </c>
      <c r="FT108" s="360" t="str">
        <f t="shared" si="280"/>
        <v/>
      </c>
      <c r="FU108" s="360">
        <f t="shared" si="464"/>
        <v>14</v>
      </c>
      <c r="FV108" s="360">
        <f t="shared" si="465"/>
        <v>18</v>
      </c>
      <c r="FW108" s="360">
        <f t="shared" si="466"/>
        <v>19</v>
      </c>
      <c r="FX108" s="360">
        <f t="shared" si="467"/>
        <v>21</v>
      </c>
      <c r="FY108" s="360" t="str">
        <f t="shared" si="468"/>
        <v/>
      </c>
      <c r="FZ108" s="360">
        <f t="shared" si="469"/>
        <v>17</v>
      </c>
      <c r="GA108" s="360" t="str">
        <f t="shared" si="470"/>
        <v/>
      </c>
      <c r="GB108" s="360">
        <f t="shared" si="471"/>
        <v>22</v>
      </c>
      <c r="GC108" s="360">
        <f t="shared" si="472"/>
        <v>19</v>
      </c>
      <c r="GD108" s="360" t="str">
        <f t="shared" si="473"/>
        <v/>
      </c>
      <c r="GE108" s="360">
        <f t="shared" si="474"/>
        <v>20</v>
      </c>
      <c r="GF108" s="360" t="str">
        <f t="shared" si="475"/>
        <v/>
      </c>
      <c r="GG108" s="360" t="str">
        <f t="shared" si="476"/>
        <v/>
      </c>
      <c r="GH108" s="360" t="str">
        <f t="shared" si="477"/>
        <v/>
      </c>
      <c r="GI108" s="360" t="str">
        <f t="shared" si="478"/>
        <v/>
      </c>
      <c r="GJ108" s="360" t="str">
        <f t="shared" si="479"/>
        <v/>
      </c>
      <c r="GK108" s="444" t="s">
        <v>1247</v>
      </c>
      <c r="GL108" s="361" t="str">
        <f t="shared" si="281"/>
        <v>tsmult</v>
      </c>
      <c r="GM108" s="361" t="str">
        <f t="shared" si="282"/>
        <v>-</v>
      </c>
      <c r="GN108" s="361" t="str">
        <f t="shared" si="283"/>
        <v>tsmult</v>
      </c>
      <c r="GO108" s="361" t="str">
        <f t="shared" si="284"/>
        <v>tsmult</v>
      </c>
      <c r="GP108" s="361" t="str">
        <f t="shared" si="285"/>
        <v>-</v>
      </c>
      <c r="GQ108" s="361" t="str">
        <f t="shared" si="286"/>
        <v>-</v>
      </c>
      <c r="GR108" s="361" t="str">
        <f t="shared" si="287"/>
        <v>-</v>
      </c>
      <c r="GS108" s="361" t="str">
        <f t="shared" si="288"/>
        <v>tsmult</v>
      </c>
      <c r="GT108" s="361" t="str">
        <f t="shared" si="289"/>
        <v>tsmult</v>
      </c>
      <c r="GU108" s="361" t="str">
        <f t="shared" si="290"/>
        <v>tsmult</v>
      </c>
      <c r="GV108" s="361" t="str">
        <f t="shared" si="291"/>
        <v>-</v>
      </c>
      <c r="GW108" s="361" t="str">
        <f t="shared" si="292"/>
        <v>-</v>
      </c>
      <c r="GX108" s="361" t="str">
        <f t="shared" si="293"/>
        <v>tsmult</v>
      </c>
      <c r="GY108" s="361" t="str">
        <f t="shared" si="294"/>
        <v>-</v>
      </c>
      <c r="GZ108" s="361" t="str">
        <f t="shared" si="295"/>
        <v>-</v>
      </c>
      <c r="HA108" s="361" t="str">
        <f t="shared" si="296"/>
        <v>-</v>
      </c>
      <c r="HB108" s="361" t="str">
        <f t="shared" si="297"/>
        <v>tsmult</v>
      </c>
      <c r="HC108" s="361" t="str">
        <f t="shared" si="298"/>
        <v>tsmult</v>
      </c>
      <c r="HD108" s="361" t="str">
        <f t="shared" si="299"/>
        <v>tsmult</v>
      </c>
      <c r="HE108" s="361" t="str">
        <f t="shared" si="300"/>
        <v>-</v>
      </c>
      <c r="HF108" s="361" t="str">
        <f t="shared" si="301"/>
        <v>-</v>
      </c>
      <c r="HG108" s="361" t="str">
        <f t="shared" si="302"/>
        <v>-</v>
      </c>
      <c r="HH108" s="361" t="str">
        <f t="shared" si="303"/>
        <v>-</v>
      </c>
      <c r="HI108" s="361" t="str">
        <f t="shared" si="304"/>
        <v>-</v>
      </c>
      <c r="HJ108" s="361" t="str">
        <f t="shared" si="305"/>
        <v>-</v>
      </c>
      <c r="HK108" s="361" t="str">
        <f t="shared" si="306"/>
        <v>-</v>
      </c>
      <c r="HL108" s="361" t="str">
        <f t="shared" si="307"/>
        <v>-</v>
      </c>
      <c r="HM108" s="361" t="str">
        <f t="shared" si="308"/>
        <v>-</v>
      </c>
      <c r="HN108" s="361" t="str">
        <f t="shared" si="309"/>
        <v>-</v>
      </c>
      <c r="HO108" s="361" t="str">
        <f t="shared" si="310"/>
        <v>-</v>
      </c>
      <c r="HP108" s="361" t="str">
        <f t="shared" si="311"/>
        <v>tsmult</v>
      </c>
      <c r="HQ108" s="361" t="str">
        <f t="shared" si="312"/>
        <v>tsmult</v>
      </c>
      <c r="HR108" s="361" t="str">
        <f t="shared" si="313"/>
        <v>tsmult</v>
      </c>
      <c r="HS108" s="361" t="str">
        <f t="shared" si="314"/>
        <v>tsmult</v>
      </c>
      <c r="HT108" s="361" t="str">
        <f t="shared" si="315"/>
        <v>-</v>
      </c>
      <c r="HU108" s="361" t="str">
        <f t="shared" si="316"/>
        <v>tsmult</v>
      </c>
      <c r="HV108" s="361" t="str">
        <f t="shared" si="317"/>
        <v>-</v>
      </c>
      <c r="HW108" s="361" t="str">
        <f t="shared" si="318"/>
        <v>tsmult</v>
      </c>
      <c r="HX108" s="361" t="str">
        <f t="shared" si="319"/>
        <v>tsmult</v>
      </c>
      <c r="HY108" s="361" t="str">
        <f t="shared" si="320"/>
        <v>-</v>
      </c>
      <c r="HZ108" s="361" t="str">
        <f t="shared" si="321"/>
        <v>tsmult</v>
      </c>
      <c r="IA108" s="361" t="str">
        <f t="shared" si="322"/>
        <v>-</v>
      </c>
      <c r="IB108" s="361" t="str">
        <f t="shared" si="323"/>
        <v>-</v>
      </c>
      <c r="IC108" s="361" t="str">
        <f t="shared" si="324"/>
        <v>-</v>
      </c>
      <c r="ID108" s="361" t="str">
        <f t="shared" si="325"/>
        <v>-</v>
      </c>
      <c r="IE108" s="361" t="str">
        <f t="shared" si="326"/>
        <v>-</v>
      </c>
      <c r="IF108" s="444" t="s">
        <v>1247</v>
      </c>
      <c r="IG108" s="56" t="str">
        <f t="shared" si="480"/>
        <v>-</v>
      </c>
      <c r="IH108" s="56" t="str">
        <f t="shared" si="481"/>
        <v>-</v>
      </c>
      <c r="II108" s="56" t="str">
        <f t="shared" si="482"/>
        <v>1,1</v>
      </c>
      <c r="IJ108" s="56">
        <f t="shared" si="483"/>
        <v>1</v>
      </c>
      <c r="IK108" s="56" t="str">
        <f t="shared" si="327"/>
        <v>-</v>
      </c>
      <c r="IL108" s="56" t="str">
        <f t="shared" si="328"/>
        <v>-</v>
      </c>
      <c r="IM108" s="56" t="str">
        <f t="shared" si="329"/>
        <v>-</v>
      </c>
      <c r="IN108" s="56" t="str">
        <f t="shared" si="330"/>
        <v>1   1</v>
      </c>
      <c r="IO108" s="56">
        <f t="shared" si="331"/>
        <v>1</v>
      </c>
      <c r="IP108" s="56" t="str">
        <f t="shared" si="332"/>
        <v>1.01.0</v>
      </c>
      <c r="IQ108" s="56" t="str">
        <f t="shared" si="333"/>
        <v>-</v>
      </c>
      <c r="IR108" s="56" t="str">
        <f t="shared" si="334"/>
        <v>-</v>
      </c>
      <c r="IS108" s="56">
        <f t="shared" si="335"/>
        <v>1</v>
      </c>
      <c r="IT108" s="56" t="str">
        <f t="shared" si="336"/>
        <v>-</v>
      </c>
      <c r="IU108" s="56" t="str">
        <f t="shared" si="337"/>
        <v>-</v>
      </c>
      <c r="IV108" s="56" t="str">
        <f t="shared" si="338"/>
        <v>-</v>
      </c>
      <c r="IW108" s="56" t="str">
        <f t="shared" si="339"/>
        <v>1.0|1.0|1.0</v>
      </c>
      <c r="IX108" s="56" t="str">
        <f t="shared" si="340"/>
        <v>[1.0,1.0,1.0]</v>
      </c>
      <c r="IY108" s="56" t="str">
        <f t="shared" si="341"/>
        <v>[1.0,1.0,1.0]</v>
      </c>
      <c r="IZ108" s="56" t="str">
        <f t="shared" si="342"/>
        <v>-</v>
      </c>
      <c r="JA108" s="56" t="str">
        <f t="shared" si="343"/>
        <v>-</v>
      </c>
      <c r="JB108" s="56" t="str">
        <f t="shared" si="344"/>
        <v>-</v>
      </c>
      <c r="JC108" s="56" t="str">
        <f t="shared" si="345"/>
        <v>-</v>
      </c>
      <c r="JD108" s="56" t="str">
        <f t="shared" si="346"/>
        <v>-</v>
      </c>
      <c r="JE108" s="56" t="str">
        <f t="shared" si="347"/>
        <v>-</v>
      </c>
      <c r="JF108" s="56" t="str">
        <f t="shared" si="348"/>
        <v>-</v>
      </c>
      <c r="JG108" s="56" t="str">
        <f t="shared" si="349"/>
        <v>-</v>
      </c>
      <c r="JH108" s="56" t="str">
        <f t="shared" si="350"/>
        <v>-</v>
      </c>
      <c r="JI108" s="56" t="str">
        <f t="shared" si="351"/>
        <v>-</v>
      </c>
      <c r="JJ108" s="56" t="str">
        <f t="shared" si="352"/>
        <v>-</v>
      </c>
      <c r="JK108" s="56" t="str">
        <f t="shared" si="353"/>
        <v>[1.0]</v>
      </c>
      <c r="JL108" s="56" t="str">
        <f t="shared" si="354"/>
        <v>[1.0]</v>
      </c>
      <c r="JM108" s="56" t="str">
        <f t="shared" si="355"/>
        <v>[1.0]</v>
      </c>
      <c r="JN108" s="56">
        <f t="shared" si="356"/>
        <v>1</v>
      </c>
      <c r="JO108" s="56" t="str">
        <f t="shared" si="357"/>
        <v>-</v>
      </c>
      <c r="JP108" s="56">
        <f t="shared" si="358"/>
        <v>1</v>
      </c>
      <c r="JQ108" s="56" t="str">
        <f t="shared" si="359"/>
        <v>-</v>
      </c>
      <c r="JR108" s="56">
        <f t="shared" si="360"/>
        <v>1</v>
      </c>
      <c r="JS108" s="56">
        <f t="shared" si="361"/>
        <v>1</v>
      </c>
      <c r="JT108" s="56" t="str">
        <f t="shared" si="362"/>
        <v>-</v>
      </c>
      <c r="JU108" s="56" t="str">
        <f t="shared" si="363"/>
        <v>[1.0]</v>
      </c>
      <c r="JV108" s="56" t="str">
        <f t="shared" si="364"/>
        <v>-</v>
      </c>
      <c r="JW108" s="56" t="str">
        <f t="shared" si="365"/>
        <v>-</v>
      </c>
      <c r="JX108" s="56" t="str">
        <f t="shared" si="366"/>
        <v>-</v>
      </c>
      <c r="JY108" s="56" t="str">
        <f t="shared" si="367"/>
        <v>-</v>
      </c>
      <c r="JZ108" s="56" t="str">
        <f t="shared" si="368"/>
        <v>-</v>
      </c>
      <c r="KA108" s="444" t="s">
        <v>1247</v>
      </c>
      <c r="KB108" s="360">
        <f>IF(ISNUMBER(INDEX($EQ$15:$GK$521,$B108,EO$11)),MAX(KB$14:KB107)+1,0)</f>
        <v>0</v>
      </c>
      <c r="KC108" s="360" t="str">
        <f t="shared" si="484"/>
        <v/>
      </c>
      <c r="KD108" s="373" t="s">
        <v>2</v>
      </c>
      <c r="KE108" s="391" t="str">
        <f t="shared" si="369"/>
        <v/>
      </c>
      <c r="KF108" s="302" t="str">
        <f t="shared" si="370"/>
        <v/>
      </c>
      <c r="KG108" s="69"/>
      <c r="KH108" s="391" t="str">
        <f t="shared" si="371"/>
        <v/>
      </c>
      <c r="KI108" s="302" t="str">
        <f t="shared" si="372"/>
        <v/>
      </c>
      <c r="KJ108" s="69"/>
      <c r="KK108" s="391" t="str">
        <f t="shared" si="373"/>
        <v/>
      </c>
      <c r="KL108" s="302" t="str">
        <f t="shared" si="374"/>
        <v/>
      </c>
      <c r="KM108" s="69"/>
      <c r="KN108" s="391" t="str">
        <f t="shared" si="375"/>
        <v/>
      </c>
      <c r="KO108" s="302" t="str">
        <f t="shared" si="376"/>
        <v/>
      </c>
      <c r="KP108" s="69"/>
      <c r="KQ108" s="391" t="str">
        <f t="shared" si="377"/>
        <v/>
      </c>
      <c r="KR108" s="302" t="str">
        <f t="shared" si="378"/>
        <v/>
      </c>
      <c r="KS108" s="69"/>
      <c r="KT108" s="391" t="str">
        <f t="shared" si="379"/>
        <v/>
      </c>
      <c r="KU108" s="302" t="str">
        <f t="shared" si="380"/>
        <v/>
      </c>
      <c r="KV108" s="69"/>
      <c r="KW108" s="391" t="str">
        <f t="shared" si="381"/>
        <v/>
      </c>
      <c r="KX108" s="302" t="str">
        <f t="shared" si="382"/>
        <v/>
      </c>
      <c r="KY108" s="69"/>
      <c r="KZ108" s="283" t="str">
        <f t="shared" si="383"/>
        <v/>
      </c>
      <c r="LA108" s="26"/>
      <c r="LB108" s="242"/>
      <c r="LC108" s="242"/>
      <c r="LD108" s="242"/>
      <c r="LE108" s="242"/>
      <c r="LF108" s="242"/>
      <c r="LG108" s="242"/>
      <c r="LH108" s="242"/>
      <c r="LI108" s="242"/>
      <c r="LJ108" s="242"/>
      <c r="LK108" s="242"/>
      <c r="LL108" s="242"/>
      <c r="LM108" s="242"/>
      <c r="LN108" s="63"/>
      <c r="LO108" s="251">
        <f t="shared" si="384"/>
        <v>0</v>
      </c>
      <c r="LP108" s="251">
        <f t="shared" si="385"/>
        <v>0</v>
      </c>
      <c r="LQ108" s="251">
        <f t="shared" si="386"/>
        <v>0</v>
      </c>
      <c r="LR108" s="251">
        <f t="shared" si="387"/>
        <v>0</v>
      </c>
      <c r="LS108" s="251">
        <f t="shared" si="388"/>
        <v>0</v>
      </c>
      <c r="LT108" s="251">
        <f t="shared" si="389"/>
        <v>0</v>
      </c>
      <c r="LU108" s="251">
        <f t="shared" si="390"/>
        <v>0</v>
      </c>
      <c r="LV108" s="251">
        <f t="shared" si="391"/>
        <v>0</v>
      </c>
      <c r="LW108" s="251">
        <f t="shared" si="392"/>
        <v>0</v>
      </c>
      <c r="LX108" s="251">
        <f t="shared" si="393"/>
        <v>0</v>
      </c>
      <c r="LY108" s="251">
        <f t="shared" si="394"/>
        <v>0</v>
      </c>
      <c r="LZ108" s="251">
        <f t="shared" si="395"/>
        <v>0</v>
      </c>
      <c r="MA108" s="63">
        <f t="shared" si="396"/>
        <v>3</v>
      </c>
      <c r="MB108" s="63">
        <f t="shared" si="397"/>
        <v>0</v>
      </c>
      <c r="MC108" s="63">
        <f t="shared" si="486"/>
        <v>94</v>
      </c>
      <c r="MD108" s="63">
        <f t="shared" si="485"/>
        <v>21</v>
      </c>
      <c r="ME108" s="63">
        <f t="shared" si="398"/>
        <v>0</v>
      </c>
      <c r="MF108" s="315">
        <f t="shared" si="399"/>
        <v>291</v>
      </c>
      <c r="MG108" s="315">
        <f>IF(ISNUMBER(MATCH(EO108,$ME$15:$ME$520,0)),0,MAX(MG$14:MG107)+1)</f>
        <v>0</v>
      </c>
      <c r="MH108" s="315" t="str">
        <f t="shared" si="400"/>
        <v/>
      </c>
      <c r="MI108" s="368" t="str">
        <f t="shared" si="401"/>
        <v/>
      </c>
      <c r="MJ108" s="67"/>
      <c r="MK108" s="243" t="str">
        <f t="shared" si="402"/>
        <v/>
      </c>
      <c r="ML108" s="457" t="s">
        <v>635</v>
      </c>
      <c r="MM108" s="316"/>
      <c r="MN108" s="59"/>
      <c r="MO108" s="238"/>
      <c r="MP108" s="411"/>
      <c r="MQ108" s="26" t="str">
        <f>IF(IF(ISNUMBER(SEARCH("flopy",MS108))=TRUE,1,0)=1,MAX(MQ$15:MQ107)+1,"")</f>
        <v/>
      </c>
      <c r="MR108" s="238"/>
      <c r="MS108" s="411"/>
      <c r="MT108" s="411" t="s">
        <v>1031</v>
      </c>
      <c r="MU108" s="26" t="str">
        <f>IF(IF(ISNUMBER(SEARCH("flopy",MW108))=TRUE,1,0)=1,MAX(MU$15:MU107)+1,"")</f>
        <v/>
      </c>
      <c r="MV108" s="238"/>
      <c r="MW108" s="59"/>
      <c r="MX108" s="59"/>
      <c r="MY108" s="59"/>
      <c r="MZ108" s="59"/>
      <c r="NA108" s="59"/>
      <c r="NB108" s="26" t="s">
        <v>2</v>
      </c>
      <c r="NC108" s="59"/>
      <c r="ND108" s="59"/>
      <c r="NE108" s="59"/>
      <c r="NF108" s="59"/>
      <c r="NG108" s="59"/>
      <c r="NH108" s="59"/>
      <c r="NI108" s="59"/>
      <c r="NJ108" s="59"/>
      <c r="NK108" s="26" t="s">
        <v>2</v>
      </c>
      <c r="NL108" s="453"/>
      <c r="NM108" s="453"/>
      <c r="NN108" s="59"/>
      <c r="NO108" s="18"/>
      <c r="NP108" s="18"/>
      <c r="NQ108" s="18"/>
      <c r="NR108" s="18"/>
      <c r="NS108" s="18"/>
      <c r="NT108" s="18"/>
      <c r="NU108" s="18"/>
      <c r="NV108" s="18"/>
      <c r="NW108" s="18"/>
      <c r="NX108" s="18"/>
      <c r="NY108" s="18"/>
      <c r="NZ108" s="18"/>
      <c r="OA108" s="18"/>
      <c r="OB108" s="18"/>
      <c r="OC108" s="18"/>
      <c r="OZ108" s="59"/>
      <c r="PA108" s="251" t="str">
        <f t="shared" si="403"/>
        <v/>
      </c>
      <c r="PB108" s="251" t="str">
        <f t="shared" si="404"/>
        <v/>
      </c>
      <c r="PC108" s="251" t="str">
        <f t="shared" si="405"/>
        <v/>
      </c>
      <c r="PD108" s="251" t="str">
        <f t="shared" si="406"/>
        <v/>
      </c>
      <c r="PE108" s="251" t="str">
        <f t="shared" si="407"/>
        <v/>
      </c>
      <c r="PF108" s="251" t="str">
        <f t="shared" si="408"/>
        <v/>
      </c>
      <c r="PG108" s="251" t="str">
        <f t="shared" si="409"/>
        <v/>
      </c>
      <c r="PH108" s="251" t="str">
        <f t="shared" si="410"/>
        <v/>
      </c>
      <c r="PI108" s="251" t="str">
        <f t="shared" si="411"/>
        <v/>
      </c>
      <c r="PJ108" s="251" t="str">
        <f t="shared" si="412"/>
        <v/>
      </c>
      <c r="PK108" s="251" t="str">
        <f t="shared" si="413"/>
        <v/>
      </c>
      <c r="PL108" s="251" t="str">
        <f t="shared" si="414"/>
        <v/>
      </c>
      <c r="PM108" s="251" t="str">
        <f t="shared" si="415"/>
        <v/>
      </c>
      <c r="PN108" s="251" t="str">
        <f t="shared" si="416"/>
        <v/>
      </c>
      <c r="PO108" s="251" t="str">
        <f t="shared" si="417"/>
        <v/>
      </c>
      <c r="PP108" s="251" t="str">
        <f t="shared" si="418"/>
        <v/>
      </c>
      <c r="PQ108" s="251" t="str">
        <f t="shared" si="419"/>
        <v/>
      </c>
      <c r="PR108" s="251" t="str">
        <f t="shared" si="420"/>
        <v/>
      </c>
      <c r="PS108" s="251" t="str">
        <f t="shared" si="421"/>
        <v/>
      </c>
      <c r="PT108" s="251" t="str">
        <f t="shared" si="422"/>
        <v/>
      </c>
      <c r="PU108" s="251" t="str">
        <f t="shared" si="423"/>
        <v/>
      </c>
      <c r="PV108" s="251" t="str">
        <f t="shared" si="424"/>
        <v/>
      </c>
      <c r="PW108" s="251" t="str">
        <f t="shared" si="425"/>
        <v/>
      </c>
      <c r="PX108" s="251" t="str">
        <f t="shared" si="426"/>
        <v/>
      </c>
      <c r="PY108" s="251" t="str">
        <f t="shared" si="427"/>
        <v/>
      </c>
      <c r="PZ108" s="251" t="str">
        <f t="shared" si="428"/>
        <v/>
      </c>
      <c r="QA108" s="251" t="str">
        <f t="shared" si="429"/>
        <v/>
      </c>
      <c r="QB108" s="251" t="str">
        <f t="shared" si="430"/>
        <v/>
      </c>
      <c r="QC108" s="251" t="str">
        <f t="shared" si="431"/>
        <v/>
      </c>
      <c r="QD108" s="251" t="str">
        <f t="shared" si="432"/>
        <v/>
      </c>
      <c r="QE108" s="251" t="str">
        <f t="shared" si="433"/>
        <v/>
      </c>
      <c r="QF108" s="63">
        <f t="shared" si="434"/>
        <v>0</v>
      </c>
      <c r="QG108" s="26" t="s">
        <v>2</v>
      </c>
      <c r="QH108" s="59"/>
      <c r="QI108" s="59"/>
      <c r="QJ108" s="59"/>
      <c r="QK108" s="59"/>
      <c r="QL108" s="59"/>
      <c r="QM108" s="59"/>
      <c r="QN108" s="59"/>
    </row>
    <row r="109" spans="1:456" ht="6" customHeight="1" x14ac:dyDescent="0.25">
      <c r="A109" s="68"/>
      <c r="B109" s="447">
        <f t="shared" si="278"/>
        <v>95</v>
      </c>
      <c r="C109" s="72" t="s">
        <v>19</v>
      </c>
      <c r="D109" s="339" t="s">
        <v>852</v>
      </c>
      <c r="E109" s="59"/>
      <c r="F109" s="229"/>
      <c r="G109" s="295" t="s">
        <v>205</v>
      </c>
      <c r="H109" s="295"/>
      <c r="I109" s="229"/>
      <c r="J109" s="295"/>
      <c r="K109" s="295"/>
      <c r="L109" s="229"/>
      <c r="M109" s="295"/>
      <c r="N109" s="295"/>
      <c r="O109" s="229"/>
      <c r="P109" s="295"/>
      <c r="Q109" s="295"/>
      <c r="R109" s="229"/>
      <c r="S109" s="230"/>
      <c r="T109" s="231"/>
      <c r="U109" s="229"/>
      <c r="V109" s="230"/>
      <c r="W109" s="231"/>
      <c r="X109" s="229"/>
      <c r="Y109" s="230"/>
      <c r="Z109" s="231"/>
      <c r="AA109" s="229"/>
      <c r="AB109" s="295"/>
      <c r="AC109" s="295"/>
      <c r="AD109" s="229"/>
      <c r="AE109" s="295"/>
      <c r="AF109" s="295"/>
      <c r="AG109" s="229"/>
      <c r="AH109" s="295"/>
      <c r="AI109" s="295"/>
      <c r="AJ109" s="229"/>
      <c r="AK109" s="295"/>
      <c r="AL109" s="295"/>
      <c r="AM109" s="229"/>
      <c r="AN109" s="295"/>
      <c r="AO109" s="295"/>
      <c r="AP109" s="243"/>
      <c r="AQ109" s="295"/>
      <c r="AR109" s="290"/>
      <c r="AS109" s="243"/>
      <c r="AT109" s="295"/>
      <c r="AU109" s="290"/>
      <c r="AV109" s="229"/>
      <c r="AW109" s="230"/>
      <c r="AX109" s="231"/>
      <c r="AY109" s="229"/>
      <c r="AZ109" s="230"/>
      <c r="BA109" s="231"/>
      <c r="BB109" s="229"/>
      <c r="BC109" s="230"/>
      <c r="BD109" s="231"/>
      <c r="BE109" s="229"/>
      <c r="BF109" s="230"/>
      <c r="BG109" s="231"/>
      <c r="BH109" s="229"/>
      <c r="BI109" s="230"/>
      <c r="BJ109" s="231"/>
      <c r="BK109" s="243"/>
      <c r="BL109" s="230"/>
      <c r="BM109" s="231"/>
      <c r="BN109" s="243"/>
      <c r="BO109" s="230"/>
      <c r="BP109" s="231"/>
      <c r="BQ109" s="229"/>
      <c r="BR109" s="230"/>
      <c r="BS109" s="231"/>
      <c r="BT109" s="229"/>
      <c r="BU109" s="230"/>
      <c r="BV109" s="231"/>
      <c r="BW109" s="229"/>
      <c r="BX109" s="230"/>
      <c r="BY109" s="231"/>
      <c r="BZ109" s="229"/>
      <c r="CA109" s="230"/>
      <c r="CB109" s="231"/>
      <c r="CC109" s="229"/>
      <c r="CD109" s="230"/>
      <c r="CE109" s="231"/>
      <c r="CF109" s="331"/>
      <c r="CG109" s="230"/>
      <c r="CH109" s="354"/>
      <c r="CI109" s="229"/>
      <c r="CJ109" s="230"/>
      <c r="CK109" s="354"/>
      <c r="CL109" s="243"/>
      <c r="CM109" s="230"/>
      <c r="CN109" s="354"/>
      <c r="CO109" s="243"/>
      <c r="CP109" s="230"/>
      <c r="CQ109" s="231"/>
      <c r="CR109" s="331"/>
      <c r="CS109" s="332"/>
      <c r="CT109" s="333"/>
      <c r="CU109" s="229"/>
      <c r="CV109" s="230"/>
      <c r="CW109" s="231"/>
      <c r="CX109" s="331"/>
      <c r="CY109" s="332"/>
      <c r="CZ109" s="333"/>
      <c r="DA109" s="331"/>
      <c r="DB109" s="332"/>
      <c r="DC109" s="333"/>
      <c r="DD109" s="331"/>
      <c r="DE109" s="332"/>
      <c r="DF109" s="333"/>
      <c r="DG109" s="331"/>
      <c r="DH109" s="332"/>
      <c r="DI109" s="333"/>
      <c r="DJ109" s="229"/>
      <c r="DK109" s="230"/>
      <c r="DL109" s="231"/>
      <c r="DM109" s="229"/>
      <c r="DN109" s="230"/>
      <c r="DO109" s="231"/>
      <c r="DP109" s="331"/>
      <c r="DQ109" s="332"/>
      <c r="DR109" s="333"/>
      <c r="DS109" s="331"/>
      <c r="DT109" s="332"/>
      <c r="DU109" s="333"/>
      <c r="DV109" s="331"/>
      <c r="DW109" s="332"/>
      <c r="DX109" s="333"/>
      <c r="DY109" s="331"/>
      <c r="DZ109" s="332"/>
      <c r="EA109" s="333"/>
      <c r="EB109" s="331"/>
      <c r="EC109" s="332"/>
      <c r="ED109" s="333"/>
      <c r="EE109" s="331"/>
      <c r="EF109" s="332"/>
      <c r="EG109" s="333"/>
      <c r="EH109" s="229"/>
      <c r="EI109" s="230"/>
      <c r="EJ109" s="231"/>
      <c r="EK109" s="229"/>
      <c r="EL109" s="230"/>
      <c r="EM109" s="231"/>
      <c r="EN109" s="244"/>
      <c r="EO109" s="269" t="str">
        <f t="shared" si="279"/>
        <v/>
      </c>
      <c r="EP109" s="444" t="s">
        <v>1247</v>
      </c>
      <c r="EQ109" s="360">
        <f t="shared" si="435"/>
        <v>50</v>
      </c>
      <c r="ER109" s="360" t="str">
        <f t="shared" si="436"/>
        <v/>
      </c>
      <c r="ES109" s="360">
        <f t="shared" si="437"/>
        <v>42</v>
      </c>
      <c r="ET109" s="360">
        <f t="shared" si="438"/>
        <v>48</v>
      </c>
      <c r="EU109" s="360">
        <f t="shared" si="439"/>
        <v>16</v>
      </c>
      <c r="EV109" s="360" t="str">
        <f t="shared" si="440"/>
        <v/>
      </c>
      <c r="EW109" s="360" t="str">
        <f t="shared" si="441"/>
        <v/>
      </c>
      <c r="EX109" s="360">
        <f t="shared" si="442"/>
        <v>47</v>
      </c>
      <c r="EY109" s="360">
        <f t="shared" si="443"/>
        <v>20</v>
      </c>
      <c r="EZ109" s="360">
        <f t="shared" si="444"/>
        <v>46</v>
      </c>
      <c r="FA109" s="360">
        <f t="shared" si="445"/>
        <v>19</v>
      </c>
      <c r="FB109" s="360">
        <f t="shared" si="446"/>
        <v>37</v>
      </c>
      <c r="FC109" s="360" t="str">
        <f t="shared" si="447"/>
        <v/>
      </c>
      <c r="FD109" s="360" t="str">
        <f t="shared" si="448"/>
        <v/>
      </c>
      <c r="FE109" s="360" t="str">
        <f t="shared" si="449"/>
        <v/>
      </c>
      <c r="FF109" s="360" t="str">
        <f t="shared" si="450"/>
        <v/>
      </c>
      <c r="FG109" s="360" t="str">
        <f t="shared" si="451"/>
        <v/>
      </c>
      <c r="FH109" s="360" t="str">
        <f t="shared" si="452"/>
        <v/>
      </c>
      <c r="FI109" s="360" t="str">
        <f t="shared" si="453"/>
        <v/>
      </c>
      <c r="FJ109" s="360" t="str">
        <f t="shared" si="454"/>
        <v/>
      </c>
      <c r="FK109" s="360" t="str">
        <f t="shared" si="455"/>
        <v/>
      </c>
      <c r="FL109" s="360" t="str">
        <f t="shared" si="456"/>
        <v/>
      </c>
      <c r="FM109" s="360" t="str">
        <f t="shared" si="457"/>
        <v/>
      </c>
      <c r="FN109" s="360" t="str">
        <f t="shared" si="458"/>
        <v/>
      </c>
      <c r="FO109" s="360" t="str">
        <f t="shared" si="459"/>
        <v/>
      </c>
      <c r="FP109" s="360" t="str">
        <f t="shared" si="460"/>
        <v/>
      </c>
      <c r="FQ109" s="360" t="str">
        <f t="shared" si="461"/>
        <v/>
      </c>
      <c r="FR109" s="360" t="str">
        <f t="shared" si="462"/>
        <v/>
      </c>
      <c r="FS109" s="360" t="str">
        <f t="shared" si="463"/>
        <v/>
      </c>
      <c r="FT109" s="360" t="str">
        <f t="shared" si="280"/>
        <v/>
      </c>
      <c r="FU109" s="360" t="str">
        <f t="shared" si="464"/>
        <v/>
      </c>
      <c r="FV109" s="360" t="str">
        <f t="shared" si="465"/>
        <v/>
      </c>
      <c r="FW109" s="360" t="str">
        <f t="shared" si="466"/>
        <v/>
      </c>
      <c r="FX109" s="360" t="str">
        <f t="shared" si="467"/>
        <v/>
      </c>
      <c r="FY109" s="360" t="str">
        <f t="shared" si="468"/>
        <v/>
      </c>
      <c r="FZ109" s="360" t="str">
        <f t="shared" si="469"/>
        <v/>
      </c>
      <c r="GA109" s="360">
        <f t="shared" si="470"/>
        <v>58</v>
      </c>
      <c r="GB109" s="360" t="str">
        <f t="shared" si="471"/>
        <v/>
      </c>
      <c r="GC109" s="360" t="str">
        <f t="shared" si="472"/>
        <v/>
      </c>
      <c r="GD109" s="360" t="str">
        <f t="shared" si="473"/>
        <v/>
      </c>
      <c r="GE109" s="360" t="str">
        <f t="shared" si="474"/>
        <v/>
      </c>
      <c r="GF109" s="360" t="str">
        <f t="shared" si="475"/>
        <v/>
      </c>
      <c r="GG109" s="360" t="str">
        <f t="shared" si="476"/>
        <v/>
      </c>
      <c r="GH109" s="360" t="str">
        <f t="shared" si="477"/>
        <v/>
      </c>
      <c r="GI109" s="360" t="str">
        <f t="shared" si="478"/>
        <v/>
      </c>
      <c r="GJ109" s="360" t="str">
        <f t="shared" si="479"/>
        <v/>
      </c>
      <c r="GK109" s="444" t="s">
        <v>1247</v>
      </c>
      <c r="GL109" s="361" t="str">
        <f t="shared" si="281"/>
        <v>dceps</v>
      </c>
      <c r="GM109" s="361" t="str">
        <f t="shared" si="282"/>
        <v>-</v>
      </c>
      <c r="GN109" s="361" t="str">
        <f t="shared" si="283"/>
        <v>dceps</v>
      </c>
      <c r="GO109" s="361" t="str">
        <f t="shared" si="284"/>
        <v>dceps</v>
      </c>
      <c r="GP109" s="361" t="str">
        <f t="shared" si="285"/>
        <v>dceps</v>
      </c>
      <c r="GQ109" s="361" t="str">
        <f t="shared" si="286"/>
        <v>-</v>
      </c>
      <c r="GR109" s="361" t="str">
        <f t="shared" si="287"/>
        <v>-</v>
      </c>
      <c r="GS109" s="361" t="str">
        <f t="shared" si="288"/>
        <v>dceps</v>
      </c>
      <c r="GT109" s="361" t="str">
        <f t="shared" si="289"/>
        <v>dceps</v>
      </c>
      <c r="GU109" s="361" t="str">
        <f t="shared" si="290"/>
        <v>dceps</v>
      </c>
      <c r="GV109" s="361" t="str">
        <f t="shared" si="291"/>
        <v>dceps</v>
      </c>
      <c r="GW109" s="361" t="str">
        <f t="shared" si="292"/>
        <v>dceps</v>
      </c>
      <c r="GX109" s="361" t="str">
        <f t="shared" si="293"/>
        <v>-</v>
      </c>
      <c r="GY109" s="361" t="str">
        <f t="shared" si="294"/>
        <v>-</v>
      </c>
      <c r="GZ109" s="361" t="str">
        <f t="shared" si="295"/>
        <v>-</v>
      </c>
      <c r="HA109" s="361" t="str">
        <f t="shared" si="296"/>
        <v>-</v>
      </c>
      <c r="HB109" s="361" t="str">
        <f t="shared" si="297"/>
        <v>-</v>
      </c>
      <c r="HC109" s="361" t="str">
        <f t="shared" si="298"/>
        <v>-</v>
      </c>
      <c r="HD109" s="361" t="str">
        <f t="shared" si="299"/>
        <v>-</v>
      </c>
      <c r="HE109" s="361" t="str">
        <f t="shared" si="300"/>
        <v>-</v>
      </c>
      <c r="HF109" s="361" t="str">
        <f t="shared" si="301"/>
        <v>-</v>
      </c>
      <c r="HG109" s="361" t="str">
        <f t="shared" si="302"/>
        <v>-</v>
      </c>
      <c r="HH109" s="361" t="str">
        <f t="shared" si="303"/>
        <v>-</v>
      </c>
      <c r="HI109" s="361" t="str">
        <f t="shared" si="304"/>
        <v>-</v>
      </c>
      <c r="HJ109" s="361" t="str">
        <f t="shared" si="305"/>
        <v>-</v>
      </c>
      <c r="HK109" s="361" t="str">
        <f t="shared" si="306"/>
        <v>-</v>
      </c>
      <c r="HL109" s="361" t="str">
        <f t="shared" si="307"/>
        <v>-</v>
      </c>
      <c r="HM109" s="361" t="str">
        <f t="shared" si="308"/>
        <v>-</v>
      </c>
      <c r="HN109" s="361" t="str">
        <f t="shared" si="309"/>
        <v>-</v>
      </c>
      <c r="HO109" s="361" t="str">
        <f t="shared" si="310"/>
        <v>-</v>
      </c>
      <c r="HP109" s="361" t="str">
        <f t="shared" si="311"/>
        <v>-</v>
      </c>
      <c r="HQ109" s="361" t="str">
        <f t="shared" si="312"/>
        <v>-</v>
      </c>
      <c r="HR109" s="361" t="str">
        <f t="shared" si="313"/>
        <v>-</v>
      </c>
      <c r="HS109" s="361" t="str">
        <f t="shared" si="314"/>
        <v>-</v>
      </c>
      <c r="HT109" s="361" t="str">
        <f t="shared" si="315"/>
        <v>-</v>
      </c>
      <c r="HU109" s="361" t="str">
        <f t="shared" si="316"/>
        <v>-</v>
      </c>
      <c r="HV109" s="361" t="str">
        <f t="shared" si="317"/>
        <v>dceps</v>
      </c>
      <c r="HW109" s="361" t="str">
        <f t="shared" si="318"/>
        <v>-</v>
      </c>
      <c r="HX109" s="361" t="str">
        <f t="shared" si="319"/>
        <v>-</v>
      </c>
      <c r="HY109" s="361" t="str">
        <f t="shared" si="320"/>
        <v>-</v>
      </c>
      <c r="HZ109" s="361" t="str">
        <f t="shared" si="321"/>
        <v>-</v>
      </c>
      <c r="IA109" s="361" t="str">
        <f t="shared" si="322"/>
        <v>-</v>
      </c>
      <c r="IB109" s="361" t="str">
        <f t="shared" si="323"/>
        <v>-</v>
      </c>
      <c r="IC109" s="361" t="str">
        <f t="shared" si="324"/>
        <v>-</v>
      </c>
      <c r="ID109" s="361" t="str">
        <f t="shared" si="325"/>
        <v>-</v>
      </c>
      <c r="IE109" s="361" t="str">
        <f t="shared" si="326"/>
        <v>-</v>
      </c>
      <c r="IF109" s="444" t="s">
        <v>1247</v>
      </c>
      <c r="IG109" s="56">
        <f t="shared" si="480"/>
        <v>1.0000000000000001E-5</v>
      </c>
      <c r="IH109" s="56" t="str">
        <f t="shared" si="481"/>
        <v>-</v>
      </c>
      <c r="II109" s="56">
        <f t="shared" si="482"/>
        <v>1.0000000000000001E-5</v>
      </c>
      <c r="IJ109" s="56">
        <f t="shared" si="483"/>
        <v>1.0000000000000001E-5</v>
      </c>
      <c r="IK109" s="56">
        <f t="shared" si="327"/>
        <v>1.0000000000000001E-5</v>
      </c>
      <c r="IL109" s="56" t="str">
        <f t="shared" si="328"/>
        <v>-</v>
      </c>
      <c r="IM109" s="56" t="str">
        <f t="shared" si="329"/>
        <v>-</v>
      </c>
      <c r="IN109" s="56">
        <f t="shared" si="330"/>
        <v>1.0000000000000001E-5</v>
      </c>
      <c r="IO109" s="56">
        <f t="shared" si="331"/>
        <v>1.0000000000000001E-5</v>
      </c>
      <c r="IP109" s="56">
        <f t="shared" si="332"/>
        <v>1.0000000000000001E-5</v>
      </c>
      <c r="IQ109" s="56">
        <f t="shared" si="333"/>
        <v>1.0000000000000001E-5</v>
      </c>
      <c r="IR109" s="56">
        <f t="shared" si="334"/>
        <v>1.0000000000000001E-5</v>
      </c>
      <c r="IS109" s="56" t="str">
        <f t="shared" si="335"/>
        <v>-</v>
      </c>
      <c r="IT109" s="56" t="str">
        <f t="shared" si="336"/>
        <v>-</v>
      </c>
      <c r="IU109" s="56" t="str">
        <f t="shared" si="337"/>
        <v>-</v>
      </c>
      <c r="IV109" s="56" t="str">
        <f t="shared" si="338"/>
        <v>-</v>
      </c>
      <c r="IW109" s="56" t="str">
        <f t="shared" si="339"/>
        <v>-</v>
      </c>
      <c r="IX109" s="56" t="str">
        <f t="shared" si="340"/>
        <v>-</v>
      </c>
      <c r="IY109" s="56" t="str">
        <f t="shared" si="341"/>
        <v>-</v>
      </c>
      <c r="IZ109" s="56" t="str">
        <f t="shared" si="342"/>
        <v>-</v>
      </c>
      <c r="JA109" s="56" t="str">
        <f t="shared" si="343"/>
        <v>-</v>
      </c>
      <c r="JB109" s="56" t="str">
        <f t="shared" si="344"/>
        <v>-</v>
      </c>
      <c r="JC109" s="56" t="str">
        <f t="shared" si="345"/>
        <v>-</v>
      </c>
      <c r="JD109" s="56" t="str">
        <f t="shared" si="346"/>
        <v>-</v>
      </c>
      <c r="JE109" s="56" t="str">
        <f t="shared" si="347"/>
        <v>-</v>
      </c>
      <c r="JF109" s="56" t="str">
        <f t="shared" si="348"/>
        <v>-</v>
      </c>
      <c r="JG109" s="56" t="str">
        <f t="shared" si="349"/>
        <v>-</v>
      </c>
      <c r="JH109" s="56" t="str">
        <f t="shared" si="350"/>
        <v>-</v>
      </c>
      <c r="JI109" s="56" t="str">
        <f t="shared" si="351"/>
        <v>-</v>
      </c>
      <c r="JJ109" s="56" t="str">
        <f t="shared" si="352"/>
        <v>-</v>
      </c>
      <c r="JK109" s="56" t="str">
        <f t="shared" si="353"/>
        <v>-</v>
      </c>
      <c r="JL109" s="56" t="str">
        <f t="shared" si="354"/>
        <v>-</v>
      </c>
      <c r="JM109" s="56" t="str">
        <f t="shared" si="355"/>
        <v>-</v>
      </c>
      <c r="JN109" s="56" t="str">
        <f t="shared" si="356"/>
        <v>-</v>
      </c>
      <c r="JO109" s="56" t="str">
        <f t="shared" si="357"/>
        <v>-</v>
      </c>
      <c r="JP109" s="56" t="str">
        <f t="shared" si="358"/>
        <v>-</v>
      </c>
      <c r="JQ109" s="56">
        <f t="shared" si="359"/>
        <v>1.0000000000000001E-5</v>
      </c>
      <c r="JR109" s="56" t="str">
        <f t="shared" si="360"/>
        <v>-</v>
      </c>
      <c r="JS109" s="56" t="str">
        <f t="shared" si="361"/>
        <v>-</v>
      </c>
      <c r="JT109" s="56" t="str">
        <f t="shared" si="362"/>
        <v>-</v>
      </c>
      <c r="JU109" s="56" t="str">
        <f t="shared" si="363"/>
        <v>-</v>
      </c>
      <c r="JV109" s="56" t="str">
        <f t="shared" si="364"/>
        <v>-</v>
      </c>
      <c r="JW109" s="56" t="str">
        <f t="shared" si="365"/>
        <v>-</v>
      </c>
      <c r="JX109" s="56" t="str">
        <f t="shared" si="366"/>
        <v>-</v>
      </c>
      <c r="JY109" s="56" t="str">
        <f t="shared" si="367"/>
        <v>-</v>
      </c>
      <c r="JZ109" s="56" t="str">
        <f t="shared" si="368"/>
        <v>-</v>
      </c>
      <c r="KA109" s="444" t="s">
        <v>1247</v>
      </c>
      <c r="KB109" s="360">
        <f>IF(ISNUMBER(INDEX($EQ$15:$GK$521,$B109,EO$11)),MAX(KB$14:KB108)+1,0)</f>
        <v>0</v>
      </c>
      <c r="KC109" s="360" t="str">
        <f t="shared" si="484"/>
        <v/>
      </c>
      <c r="KD109" s="373" t="s">
        <v>2</v>
      </c>
      <c r="KE109" s="391" t="str">
        <f t="shared" si="369"/>
        <v/>
      </c>
      <c r="KF109" s="302" t="str">
        <f t="shared" si="370"/>
        <v/>
      </c>
      <c r="KG109" s="69"/>
      <c r="KH109" s="391" t="str">
        <f t="shared" si="371"/>
        <v/>
      </c>
      <c r="KI109" s="302" t="str">
        <f t="shared" si="372"/>
        <v/>
      </c>
      <c r="KJ109" s="69"/>
      <c r="KK109" s="391" t="str">
        <f t="shared" si="373"/>
        <v/>
      </c>
      <c r="KL109" s="302" t="str">
        <f t="shared" si="374"/>
        <v/>
      </c>
      <c r="KM109" s="69"/>
      <c r="KN109" s="391" t="str">
        <f t="shared" si="375"/>
        <v/>
      </c>
      <c r="KO109" s="302" t="str">
        <f t="shared" si="376"/>
        <v/>
      </c>
      <c r="KP109" s="69"/>
      <c r="KQ109" s="391" t="str">
        <f t="shared" si="377"/>
        <v/>
      </c>
      <c r="KR109" s="302" t="str">
        <f t="shared" si="378"/>
        <v/>
      </c>
      <c r="KS109" s="69"/>
      <c r="KT109" s="391" t="str">
        <f t="shared" si="379"/>
        <v/>
      </c>
      <c r="KU109" s="302" t="str">
        <f t="shared" si="380"/>
        <v/>
      </c>
      <c r="KV109" s="69"/>
      <c r="KW109" s="391" t="str">
        <f t="shared" si="381"/>
        <v/>
      </c>
      <c r="KX109" s="302" t="str">
        <f t="shared" si="382"/>
        <v/>
      </c>
      <c r="KY109" s="69"/>
      <c r="KZ109" s="283" t="str">
        <f t="shared" si="383"/>
        <v/>
      </c>
      <c r="LA109" s="26"/>
      <c r="LB109" s="242"/>
      <c r="LC109" s="242"/>
      <c r="LD109" s="242"/>
      <c r="LE109" s="242"/>
      <c r="LF109" s="242"/>
      <c r="LG109" s="242"/>
      <c r="LH109" s="242"/>
      <c r="LI109" s="242"/>
      <c r="LJ109" s="242"/>
      <c r="LK109" s="242"/>
      <c r="LL109" s="242"/>
      <c r="LM109" s="242"/>
      <c r="LN109" s="63"/>
      <c r="LO109" s="251">
        <f t="shared" si="384"/>
        <v>0</v>
      </c>
      <c r="LP109" s="251">
        <f t="shared" si="385"/>
        <v>0</v>
      </c>
      <c r="LQ109" s="251">
        <f t="shared" si="386"/>
        <v>0</v>
      </c>
      <c r="LR109" s="251">
        <f t="shared" si="387"/>
        <v>0</v>
      </c>
      <c r="LS109" s="251">
        <f t="shared" si="388"/>
        <v>0</v>
      </c>
      <c r="LT109" s="251">
        <f t="shared" si="389"/>
        <v>0</v>
      </c>
      <c r="LU109" s="251">
        <f t="shared" si="390"/>
        <v>0</v>
      </c>
      <c r="LV109" s="251">
        <f t="shared" si="391"/>
        <v>0</v>
      </c>
      <c r="LW109" s="251">
        <f t="shared" si="392"/>
        <v>0</v>
      </c>
      <c r="LX109" s="251">
        <f t="shared" si="393"/>
        <v>0</v>
      </c>
      <c r="LY109" s="251">
        <f t="shared" si="394"/>
        <v>0</v>
      </c>
      <c r="LZ109" s="251">
        <f t="shared" si="395"/>
        <v>0</v>
      </c>
      <c r="MA109" s="63">
        <f t="shared" si="396"/>
        <v>3</v>
      </c>
      <c r="MB109" s="63">
        <f t="shared" si="397"/>
        <v>0</v>
      </c>
      <c r="MC109" s="63">
        <f t="shared" si="486"/>
        <v>95</v>
      </c>
      <c r="MD109" s="63">
        <f t="shared" si="485"/>
        <v>22</v>
      </c>
      <c r="ME109" s="63">
        <f t="shared" si="398"/>
        <v>0</v>
      </c>
      <c r="MF109" s="315">
        <f t="shared" si="399"/>
        <v>291</v>
      </c>
      <c r="MG109" s="315">
        <f>IF(ISNUMBER(MATCH(EO109,$ME$15:$ME$520,0)),0,MAX(MG$14:MG108)+1)</f>
        <v>0</v>
      </c>
      <c r="MH109" s="315" t="str">
        <f t="shared" si="400"/>
        <v/>
      </c>
      <c r="MI109" s="368" t="str">
        <f t="shared" si="401"/>
        <v/>
      </c>
      <c r="MJ109" s="67"/>
      <c r="MK109" s="243" t="str">
        <f t="shared" si="402"/>
        <v/>
      </c>
      <c r="ML109" s="457" t="s">
        <v>635</v>
      </c>
      <c r="MM109" s="316"/>
      <c r="MN109" s="59"/>
      <c r="MO109" s="238"/>
      <c r="MP109" s="411"/>
      <c r="MQ109" s="26">
        <f>IF(IF(ISNUMBER(SEARCH("flopy",MS109))=TRUE,1,0)=1,MAX(MQ$15:MQ108)+1,"")</f>
        <v>77</v>
      </c>
      <c r="MR109" s="238"/>
      <c r="MS109" s="411" t="s">
        <v>1032</v>
      </c>
      <c r="MT109" s="59"/>
      <c r="MU109" s="26" t="str">
        <f>IF(IF(ISNUMBER(SEARCH("flopy",MW109))=TRUE,1,0)=1,MAX(MU$15:MU108)+1,"")</f>
        <v/>
      </c>
      <c r="MV109" s="238"/>
      <c r="MW109" s="59"/>
      <c r="MX109" s="59"/>
      <c r="MY109" s="59"/>
      <c r="MZ109" s="59"/>
      <c r="NA109" s="59"/>
      <c r="NB109" s="26" t="s">
        <v>2</v>
      </c>
      <c r="NC109" s="59"/>
      <c r="ND109" s="59"/>
      <c r="NE109" s="59"/>
      <c r="NF109" s="59"/>
      <c r="NG109" s="59"/>
      <c r="NH109" s="59"/>
      <c r="NI109" s="59"/>
      <c r="NJ109" s="59"/>
      <c r="NK109" s="26" t="s">
        <v>2</v>
      </c>
      <c r="NL109" s="453"/>
      <c r="NM109" s="453"/>
      <c r="NN109" s="59"/>
      <c r="NO109" s="18"/>
      <c r="NP109" s="18"/>
      <c r="NQ109" s="18"/>
      <c r="NR109" s="18"/>
      <c r="NS109" s="18"/>
      <c r="NT109" s="18"/>
      <c r="NU109" s="18"/>
      <c r="NV109" s="18"/>
      <c r="NW109" s="18"/>
      <c r="NX109" s="18"/>
      <c r="NY109" s="18"/>
      <c r="NZ109" s="18"/>
      <c r="OA109" s="18"/>
      <c r="OB109" s="18"/>
      <c r="OC109" s="18"/>
      <c r="OZ109" s="59"/>
      <c r="PA109" s="251" t="str">
        <f t="shared" si="403"/>
        <v/>
      </c>
      <c r="PB109" s="251" t="str">
        <f t="shared" si="404"/>
        <v/>
      </c>
      <c r="PC109" s="251" t="str">
        <f t="shared" si="405"/>
        <v/>
      </c>
      <c r="PD109" s="251" t="str">
        <f t="shared" si="406"/>
        <v/>
      </c>
      <c r="PE109" s="251" t="str">
        <f t="shared" si="407"/>
        <v/>
      </c>
      <c r="PF109" s="251" t="str">
        <f t="shared" si="408"/>
        <v/>
      </c>
      <c r="PG109" s="251" t="str">
        <f t="shared" si="409"/>
        <v/>
      </c>
      <c r="PH109" s="251" t="str">
        <f t="shared" si="410"/>
        <v/>
      </c>
      <c r="PI109" s="251" t="str">
        <f t="shared" si="411"/>
        <v/>
      </c>
      <c r="PJ109" s="251" t="str">
        <f t="shared" si="412"/>
        <v/>
      </c>
      <c r="PK109" s="251" t="str">
        <f t="shared" si="413"/>
        <v/>
      </c>
      <c r="PL109" s="251" t="str">
        <f t="shared" si="414"/>
        <v/>
      </c>
      <c r="PM109" s="251" t="str">
        <f t="shared" si="415"/>
        <v/>
      </c>
      <c r="PN109" s="251" t="str">
        <f t="shared" si="416"/>
        <v/>
      </c>
      <c r="PO109" s="251" t="str">
        <f t="shared" si="417"/>
        <v/>
      </c>
      <c r="PP109" s="251" t="str">
        <f t="shared" si="418"/>
        <v/>
      </c>
      <c r="PQ109" s="251" t="str">
        <f t="shared" si="419"/>
        <v/>
      </c>
      <c r="PR109" s="251" t="str">
        <f t="shared" si="420"/>
        <v/>
      </c>
      <c r="PS109" s="251" t="str">
        <f t="shared" si="421"/>
        <v/>
      </c>
      <c r="PT109" s="251" t="str">
        <f t="shared" si="422"/>
        <v/>
      </c>
      <c r="PU109" s="251" t="str">
        <f t="shared" si="423"/>
        <v/>
      </c>
      <c r="PV109" s="251" t="str">
        <f t="shared" si="424"/>
        <v/>
      </c>
      <c r="PW109" s="251" t="str">
        <f t="shared" si="425"/>
        <v/>
      </c>
      <c r="PX109" s="251" t="str">
        <f t="shared" si="426"/>
        <v/>
      </c>
      <c r="PY109" s="251" t="str">
        <f t="shared" si="427"/>
        <v/>
      </c>
      <c r="PZ109" s="251" t="str">
        <f t="shared" si="428"/>
        <v/>
      </c>
      <c r="QA109" s="251" t="str">
        <f t="shared" si="429"/>
        <v/>
      </c>
      <c r="QB109" s="251" t="str">
        <f t="shared" si="430"/>
        <v/>
      </c>
      <c r="QC109" s="251" t="str">
        <f t="shared" si="431"/>
        <v/>
      </c>
      <c r="QD109" s="251" t="str">
        <f t="shared" si="432"/>
        <v/>
      </c>
      <c r="QE109" s="251" t="str">
        <f t="shared" si="433"/>
        <v/>
      </c>
      <c r="QF109" s="63">
        <f t="shared" si="434"/>
        <v>0</v>
      </c>
      <c r="QG109" s="26" t="s">
        <v>2</v>
      </c>
      <c r="QH109" s="59"/>
      <c r="QI109" s="59"/>
      <c r="QJ109" s="59"/>
      <c r="QK109" s="59"/>
      <c r="QL109" s="59"/>
      <c r="QM109" s="59"/>
      <c r="QN109" s="59"/>
    </row>
    <row r="110" spans="1:456" ht="6" customHeight="1" x14ac:dyDescent="0.25">
      <c r="A110" s="68"/>
      <c r="B110" s="447">
        <f t="shared" si="278"/>
        <v>96</v>
      </c>
      <c r="C110" s="72" t="s">
        <v>17</v>
      </c>
      <c r="D110" s="339" t="s">
        <v>599</v>
      </c>
      <c r="E110" s="59"/>
      <c r="F110" s="229"/>
      <c r="G110" s="295" t="s">
        <v>206</v>
      </c>
      <c r="H110" s="295"/>
      <c r="I110" s="229"/>
      <c r="J110" s="295"/>
      <c r="K110" s="295"/>
      <c r="L110" s="229"/>
      <c r="M110" s="295"/>
      <c r="N110" s="295"/>
      <c r="O110" s="229"/>
      <c r="P110" s="295"/>
      <c r="Q110" s="295"/>
      <c r="R110" s="229"/>
      <c r="S110" s="230"/>
      <c r="T110" s="231"/>
      <c r="U110" s="229"/>
      <c r="V110" s="230"/>
      <c r="W110" s="231"/>
      <c r="X110" s="229"/>
      <c r="Y110" s="230"/>
      <c r="Z110" s="231"/>
      <c r="AA110" s="229"/>
      <c r="AB110" s="295"/>
      <c r="AC110" s="295"/>
      <c r="AD110" s="229"/>
      <c r="AE110" s="295"/>
      <c r="AF110" s="295"/>
      <c r="AG110" s="229"/>
      <c r="AH110" s="295"/>
      <c r="AI110" s="295"/>
      <c r="AJ110" s="229"/>
      <c r="AK110" s="295"/>
      <c r="AL110" s="295"/>
      <c r="AM110" s="229"/>
      <c r="AN110" s="295"/>
      <c r="AO110" s="295"/>
      <c r="AP110" s="243"/>
      <c r="AQ110" s="295"/>
      <c r="AR110" s="290"/>
      <c r="AS110" s="243"/>
      <c r="AT110" s="295"/>
      <c r="AU110" s="290"/>
      <c r="AV110" s="229"/>
      <c r="AW110" s="230"/>
      <c r="AX110" s="231"/>
      <c r="AY110" s="229"/>
      <c r="AZ110" s="230"/>
      <c r="BA110" s="231"/>
      <c r="BB110" s="229"/>
      <c r="BC110" s="230"/>
      <c r="BD110" s="231"/>
      <c r="BE110" s="229"/>
      <c r="BF110" s="230"/>
      <c r="BG110" s="231"/>
      <c r="BH110" s="229"/>
      <c r="BI110" s="230"/>
      <c r="BJ110" s="231"/>
      <c r="BK110" s="243"/>
      <c r="BL110" s="230"/>
      <c r="BM110" s="231"/>
      <c r="BN110" s="243"/>
      <c r="BO110" s="230"/>
      <c r="BP110" s="231"/>
      <c r="BQ110" s="229"/>
      <c r="BR110" s="230"/>
      <c r="BS110" s="231"/>
      <c r="BT110" s="229"/>
      <c r="BU110" s="230"/>
      <c r="BV110" s="231"/>
      <c r="BW110" s="229"/>
      <c r="BX110" s="230"/>
      <c r="BY110" s="231"/>
      <c r="BZ110" s="229"/>
      <c r="CA110" s="230"/>
      <c r="CB110" s="231"/>
      <c r="CC110" s="229"/>
      <c r="CD110" s="230"/>
      <c r="CE110" s="231"/>
      <c r="CF110" s="331"/>
      <c r="CG110" s="230"/>
      <c r="CH110" s="354"/>
      <c r="CI110" s="229"/>
      <c r="CJ110" s="230"/>
      <c r="CK110" s="354"/>
      <c r="CL110" s="243"/>
      <c r="CM110" s="230"/>
      <c r="CN110" s="354"/>
      <c r="CO110" s="243"/>
      <c r="CP110" s="230"/>
      <c r="CQ110" s="231"/>
      <c r="CR110" s="331"/>
      <c r="CS110" s="332"/>
      <c r="CT110" s="333"/>
      <c r="CU110" s="229"/>
      <c r="CV110" s="230"/>
      <c r="CW110" s="231"/>
      <c r="CX110" s="331"/>
      <c r="CY110" s="332"/>
      <c r="CZ110" s="333"/>
      <c r="DA110" s="331"/>
      <c r="DB110" s="332"/>
      <c r="DC110" s="333"/>
      <c r="DD110" s="331"/>
      <c r="DE110" s="332"/>
      <c r="DF110" s="333"/>
      <c r="DG110" s="331"/>
      <c r="DH110" s="332"/>
      <c r="DI110" s="333"/>
      <c r="DJ110" s="229"/>
      <c r="DK110" s="230"/>
      <c r="DL110" s="231"/>
      <c r="DM110" s="229"/>
      <c r="DN110" s="230"/>
      <c r="DO110" s="231"/>
      <c r="DP110" s="331"/>
      <c r="DQ110" s="332"/>
      <c r="DR110" s="333"/>
      <c r="DS110" s="331"/>
      <c r="DT110" s="332"/>
      <c r="DU110" s="333"/>
      <c r="DV110" s="331"/>
      <c r="DW110" s="332"/>
      <c r="DX110" s="333"/>
      <c r="DY110" s="331"/>
      <c r="DZ110" s="332"/>
      <c r="EA110" s="333"/>
      <c r="EB110" s="331"/>
      <c r="EC110" s="332"/>
      <c r="ED110" s="333"/>
      <c r="EE110" s="331"/>
      <c r="EF110" s="332"/>
      <c r="EG110" s="333"/>
      <c r="EH110" s="229"/>
      <c r="EI110" s="230"/>
      <c r="EJ110" s="231"/>
      <c r="EK110" s="229"/>
      <c r="EL110" s="230"/>
      <c r="EM110" s="231"/>
      <c r="EN110" s="244"/>
      <c r="EO110" s="269" t="str">
        <f t="shared" si="279"/>
        <v/>
      </c>
      <c r="EP110" s="444" t="s">
        <v>1247</v>
      </c>
      <c r="EQ110" s="360">
        <f t="shared" si="435"/>
        <v>51</v>
      </c>
      <c r="ER110" s="360" t="str">
        <f t="shared" si="436"/>
        <v/>
      </c>
      <c r="ES110" s="360">
        <f t="shared" si="437"/>
        <v>43</v>
      </c>
      <c r="ET110" s="360">
        <f t="shared" si="438"/>
        <v>49</v>
      </c>
      <c r="EU110" s="360">
        <f t="shared" si="439"/>
        <v>17</v>
      </c>
      <c r="EV110" s="360" t="str">
        <f t="shared" si="440"/>
        <v/>
      </c>
      <c r="EW110" s="360" t="str">
        <f t="shared" si="441"/>
        <v/>
      </c>
      <c r="EX110" s="360">
        <f t="shared" si="442"/>
        <v>48</v>
      </c>
      <c r="EY110" s="360">
        <f t="shared" si="443"/>
        <v>21</v>
      </c>
      <c r="EZ110" s="360">
        <f t="shared" si="444"/>
        <v>47</v>
      </c>
      <c r="FA110" s="360">
        <f t="shared" si="445"/>
        <v>20</v>
      </c>
      <c r="FB110" s="360">
        <f t="shared" si="446"/>
        <v>38</v>
      </c>
      <c r="FC110" s="360" t="str">
        <f t="shared" si="447"/>
        <v/>
      </c>
      <c r="FD110" s="360" t="str">
        <f t="shared" si="448"/>
        <v/>
      </c>
      <c r="FE110" s="360" t="str">
        <f t="shared" si="449"/>
        <v/>
      </c>
      <c r="FF110" s="360" t="str">
        <f t="shared" si="450"/>
        <v/>
      </c>
      <c r="FG110" s="360" t="str">
        <f t="shared" si="451"/>
        <v/>
      </c>
      <c r="FH110" s="360" t="str">
        <f t="shared" si="452"/>
        <v/>
      </c>
      <c r="FI110" s="360" t="str">
        <f t="shared" si="453"/>
        <v/>
      </c>
      <c r="FJ110" s="360" t="str">
        <f t="shared" si="454"/>
        <v/>
      </c>
      <c r="FK110" s="360" t="str">
        <f t="shared" si="455"/>
        <v/>
      </c>
      <c r="FL110" s="360" t="str">
        <f t="shared" si="456"/>
        <v/>
      </c>
      <c r="FM110" s="360" t="str">
        <f t="shared" si="457"/>
        <v/>
      </c>
      <c r="FN110" s="360" t="str">
        <f t="shared" si="458"/>
        <v/>
      </c>
      <c r="FO110" s="360" t="str">
        <f t="shared" si="459"/>
        <v/>
      </c>
      <c r="FP110" s="360" t="str">
        <f t="shared" si="460"/>
        <v/>
      </c>
      <c r="FQ110" s="360" t="str">
        <f t="shared" si="461"/>
        <v/>
      </c>
      <c r="FR110" s="360" t="str">
        <f t="shared" si="462"/>
        <v/>
      </c>
      <c r="FS110" s="360" t="str">
        <f t="shared" si="463"/>
        <v/>
      </c>
      <c r="FT110" s="360" t="str">
        <f t="shared" si="280"/>
        <v/>
      </c>
      <c r="FU110" s="360" t="str">
        <f t="shared" si="464"/>
        <v/>
      </c>
      <c r="FV110" s="360" t="str">
        <f t="shared" si="465"/>
        <v/>
      </c>
      <c r="FW110" s="360" t="str">
        <f t="shared" si="466"/>
        <v/>
      </c>
      <c r="FX110" s="360" t="str">
        <f t="shared" si="467"/>
        <v/>
      </c>
      <c r="FY110" s="360" t="str">
        <f t="shared" si="468"/>
        <v/>
      </c>
      <c r="FZ110" s="360" t="str">
        <f t="shared" si="469"/>
        <v/>
      </c>
      <c r="GA110" s="360">
        <f t="shared" si="470"/>
        <v>59</v>
      </c>
      <c r="GB110" s="360" t="str">
        <f t="shared" si="471"/>
        <v/>
      </c>
      <c r="GC110" s="360" t="str">
        <f t="shared" si="472"/>
        <v/>
      </c>
      <c r="GD110" s="360" t="str">
        <f t="shared" si="473"/>
        <v/>
      </c>
      <c r="GE110" s="360" t="str">
        <f t="shared" si="474"/>
        <v/>
      </c>
      <c r="GF110" s="360" t="str">
        <f t="shared" si="475"/>
        <v/>
      </c>
      <c r="GG110" s="360" t="str">
        <f t="shared" si="476"/>
        <v/>
      </c>
      <c r="GH110" s="360" t="str">
        <f t="shared" si="477"/>
        <v/>
      </c>
      <c r="GI110" s="360" t="str">
        <f t="shared" si="478"/>
        <v/>
      </c>
      <c r="GJ110" s="360" t="str">
        <f t="shared" si="479"/>
        <v/>
      </c>
      <c r="GK110" s="444" t="s">
        <v>1247</v>
      </c>
      <c r="GL110" s="361" t="str">
        <f t="shared" si="281"/>
        <v>nplane</v>
      </c>
      <c r="GM110" s="361" t="str">
        <f t="shared" si="282"/>
        <v>-</v>
      </c>
      <c r="GN110" s="361" t="str">
        <f t="shared" si="283"/>
        <v>nplane</v>
      </c>
      <c r="GO110" s="361" t="str">
        <f t="shared" si="284"/>
        <v>nplane</v>
      </c>
      <c r="GP110" s="361" t="str">
        <f t="shared" si="285"/>
        <v>nplane</v>
      </c>
      <c r="GQ110" s="361" t="str">
        <f t="shared" si="286"/>
        <v>-</v>
      </c>
      <c r="GR110" s="361" t="str">
        <f t="shared" si="287"/>
        <v>-</v>
      </c>
      <c r="GS110" s="361" t="str">
        <f t="shared" si="288"/>
        <v>nplane</v>
      </c>
      <c r="GT110" s="361" t="str">
        <f t="shared" si="289"/>
        <v>nplane</v>
      </c>
      <c r="GU110" s="361" t="str">
        <f t="shared" si="290"/>
        <v>nplane</v>
      </c>
      <c r="GV110" s="361" t="str">
        <f t="shared" si="291"/>
        <v>nplane</v>
      </c>
      <c r="GW110" s="361" t="str">
        <f t="shared" si="292"/>
        <v>nplane</v>
      </c>
      <c r="GX110" s="361" t="str">
        <f t="shared" si="293"/>
        <v>-</v>
      </c>
      <c r="GY110" s="361" t="str">
        <f t="shared" si="294"/>
        <v>-</v>
      </c>
      <c r="GZ110" s="361" t="str">
        <f t="shared" si="295"/>
        <v>-</v>
      </c>
      <c r="HA110" s="361" t="str">
        <f t="shared" si="296"/>
        <v>-</v>
      </c>
      <c r="HB110" s="361" t="str">
        <f t="shared" si="297"/>
        <v>-</v>
      </c>
      <c r="HC110" s="361" t="str">
        <f t="shared" si="298"/>
        <v>-</v>
      </c>
      <c r="HD110" s="361" t="str">
        <f t="shared" si="299"/>
        <v>-</v>
      </c>
      <c r="HE110" s="361" t="str">
        <f t="shared" si="300"/>
        <v>-</v>
      </c>
      <c r="HF110" s="361" t="str">
        <f t="shared" si="301"/>
        <v>-</v>
      </c>
      <c r="HG110" s="361" t="str">
        <f t="shared" si="302"/>
        <v>-</v>
      </c>
      <c r="HH110" s="361" t="str">
        <f t="shared" si="303"/>
        <v>-</v>
      </c>
      <c r="HI110" s="361" t="str">
        <f t="shared" si="304"/>
        <v>-</v>
      </c>
      <c r="HJ110" s="361" t="str">
        <f t="shared" si="305"/>
        <v>-</v>
      </c>
      <c r="HK110" s="361" t="str">
        <f t="shared" si="306"/>
        <v>-</v>
      </c>
      <c r="HL110" s="361" t="str">
        <f t="shared" si="307"/>
        <v>-</v>
      </c>
      <c r="HM110" s="361" t="str">
        <f t="shared" si="308"/>
        <v>-</v>
      </c>
      <c r="HN110" s="361" t="str">
        <f t="shared" si="309"/>
        <v>-</v>
      </c>
      <c r="HO110" s="361" t="str">
        <f t="shared" si="310"/>
        <v>-</v>
      </c>
      <c r="HP110" s="361" t="str">
        <f t="shared" si="311"/>
        <v>-</v>
      </c>
      <c r="HQ110" s="361" t="str">
        <f t="shared" si="312"/>
        <v>-</v>
      </c>
      <c r="HR110" s="361" t="str">
        <f t="shared" si="313"/>
        <v>-</v>
      </c>
      <c r="HS110" s="361" t="str">
        <f t="shared" si="314"/>
        <v>-</v>
      </c>
      <c r="HT110" s="361" t="str">
        <f t="shared" si="315"/>
        <v>-</v>
      </c>
      <c r="HU110" s="361" t="str">
        <f t="shared" si="316"/>
        <v>-</v>
      </c>
      <c r="HV110" s="361" t="str">
        <f t="shared" si="317"/>
        <v>nplane</v>
      </c>
      <c r="HW110" s="361" t="str">
        <f t="shared" si="318"/>
        <v>-</v>
      </c>
      <c r="HX110" s="361" t="str">
        <f t="shared" si="319"/>
        <v>-</v>
      </c>
      <c r="HY110" s="361" t="str">
        <f t="shared" si="320"/>
        <v>-</v>
      </c>
      <c r="HZ110" s="361" t="str">
        <f t="shared" si="321"/>
        <v>-</v>
      </c>
      <c r="IA110" s="361" t="str">
        <f t="shared" si="322"/>
        <v>-</v>
      </c>
      <c r="IB110" s="361" t="str">
        <f t="shared" si="323"/>
        <v>-</v>
      </c>
      <c r="IC110" s="361" t="str">
        <f t="shared" si="324"/>
        <v>-</v>
      </c>
      <c r="ID110" s="361" t="str">
        <f t="shared" si="325"/>
        <v>-</v>
      </c>
      <c r="IE110" s="361" t="str">
        <f t="shared" si="326"/>
        <v>-</v>
      </c>
      <c r="IF110" s="444" t="s">
        <v>1247</v>
      </c>
      <c r="IG110" s="56">
        <f t="shared" si="480"/>
        <v>1</v>
      </c>
      <c r="IH110" s="56" t="str">
        <f t="shared" si="481"/>
        <v>-</v>
      </c>
      <c r="II110" s="56">
        <f t="shared" si="482"/>
        <v>1</v>
      </c>
      <c r="IJ110" s="56">
        <f t="shared" si="483"/>
        <v>1</v>
      </c>
      <c r="IK110" s="56">
        <f t="shared" si="327"/>
        <v>1</v>
      </c>
      <c r="IL110" s="56" t="str">
        <f t="shared" si="328"/>
        <v>-</v>
      </c>
      <c r="IM110" s="56" t="str">
        <f t="shared" si="329"/>
        <v>-</v>
      </c>
      <c r="IN110" s="56">
        <f t="shared" si="330"/>
        <v>1</v>
      </c>
      <c r="IO110" s="56">
        <f t="shared" si="331"/>
        <v>1</v>
      </c>
      <c r="IP110" s="56">
        <f t="shared" si="332"/>
        <v>0</v>
      </c>
      <c r="IQ110" s="56">
        <f t="shared" si="333"/>
        <v>0</v>
      </c>
      <c r="IR110" s="56">
        <f t="shared" si="334"/>
        <v>0</v>
      </c>
      <c r="IS110" s="56" t="str">
        <f t="shared" si="335"/>
        <v>-</v>
      </c>
      <c r="IT110" s="56" t="str">
        <f t="shared" si="336"/>
        <v>-</v>
      </c>
      <c r="IU110" s="56" t="str">
        <f t="shared" si="337"/>
        <v>-</v>
      </c>
      <c r="IV110" s="56" t="str">
        <f t="shared" si="338"/>
        <v>-</v>
      </c>
      <c r="IW110" s="56" t="str">
        <f t="shared" si="339"/>
        <v>-</v>
      </c>
      <c r="IX110" s="56" t="str">
        <f t="shared" si="340"/>
        <v>-</v>
      </c>
      <c r="IY110" s="56" t="str">
        <f t="shared" si="341"/>
        <v>-</v>
      </c>
      <c r="IZ110" s="56" t="str">
        <f t="shared" si="342"/>
        <v>-</v>
      </c>
      <c r="JA110" s="56" t="str">
        <f t="shared" si="343"/>
        <v>-</v>
      </c>
      <c r="JB110" s="56" t="str">
        <f t="shared" si="344"/>
        <v>-</v>
      </c>
      <c r="JC110" s="56" t="str">
        <f t="shared" si="345"/>
        <v>-</v>
      </c>
      <c r="JD110" s="56" t="str">
        <f t="shared" si="346"/>
        <v>-</v>
      </c>
      <c r="JE110" s="56" t="str">
        <f t="shared" si="347"/>
        <v>-</v>
      </c>
      <c r="JF110" s="56" t="str">
        <f t="shared" si="348"/>
        <v>-</v>
      </c>
      <c r="JG110" s="56" t="str">
        <f t="shared" si="349"/>
        <v>-</v>
      </c>
      <c r="JH110" s="56" t="str">
        <f t="shared" si="350"/>
        <v>-</v>
      </c>
      <c r="JI110" s="56" t="str">
        <f t="shared" si="351"/>
        <v>-</v>
      </c>
      <c r="JJ110" s="56" t="str">
        <f t="shared" si="352"/>
        <v>-</v>
      </c>
      <c r="JK110" s="56" t="str">
        <f t="shared" si="353"/>
        <v>-</v>
      </c>
      <c r="JL110" s="56" t="str">
        <f t="shared" si="354"/>
        <v>-</v>
      </c>
      <c r="JM110" s="56" t="str">
        <f t="shared" si="355"/>
        <v>-</v>
      </c>
      <c r="JN110" s="56" t="str">
        <f t="shared" si="356"/>
        <v>-</v>
      </c>
      <c r="JO110" s="56" t="str">
        <f t="shared" si="357"/>
        <v>-</v>
      </c>
      <c r="JP110" s="56" t="str">
        <f t="shared" si="358"/>
        <v>-</v>
      </c>
      <c r="JQ110" s="56">
        <f t="shared" si="359"/>
        <v>0</v>
      </c>
      <c r="JR110" s="56" t="str">
        <f t="shared" si="360"/>
        <v>-</v>
      </c>
      <c r="JS110" s="56" t="str">
        <f t="shared" si="361"/>
        <v>-</v>
      </c>
      <c r="JT110" s="56" t="str">
        <f t="shared" si="362"/>
        <v>-</v>
      </c>
      <c r="JU110" s="56" t="str">
        <f t="shared" si="363"/>
        <v>-</v>
      </c>
      <c r="JV110" s="56" t="str">
        <f t="shared" si="364"/>
        <v>-</v>
      </c>
      <c r="JW110" s="56" t="str">
        <f t="shared" si="365"/>
        <v>-</v>
      </c>
      <c r="JX110" s="56" t="str">
        <f t="shared" si="366"/>
        <v>-</v>
      </c>
      <c r="JY110" s="56" t="str">
        <f t="shared" si="367"/>
        <v>-</v>
      </c>
      <c r="JZ110" s="56" t="str">
        <f t="shared" si="368"/>
        <v>-</v>
      </c>
      <c r="KA110" s="444" t="s">
        <v>1247</v>
      </c>
      <c r="KB110" s="360">
        <f>IF(ISNUMBER(INDEX($EQ$15:$GK$521,$B110,EO$11)),MAX(KB$14:KB109)+1,0)</f>
        <v>0</v>
      </c>
      <c r="KC110" s="360" t="str">
        <f t="shared" si="484"/>
        <v/>
      </c>
      <c r="KD110" s="373" t="s">
        <v>2</v>
      </c>
      <c r="KE110" s="391" t="str">
        <f t="shared" si="369"/>
        <v/>
      </c>
      <c r="KF110" s="302" t="str">
        <f t="shared" si="370"/>
        <v/>
      </c>
      <c r="KG110" s="69"/>
      <c r="KH110" s="391" t="str">
        <f t="shared" si="371"/>
        <v/>
      </c>
      <c r="KI110" s="302" t="str">
        <f t="shared" si="372"/>
        <v/>
      </c>
      <c r="KJ110" s="69"/>
      <c r="KK110" s="391" t="str">
        <f t="shared" si="373"/>
        <v/>
      </c>
      <c r="KL110" s="302" t="str">
        <f t="shared" si="374"/>
        <v/>
      </c>
      <c r="KM110" s="69"/>
      <c r="KN110" s="391" t="str">
        <f t="shared" si="375"/>
        <v/>
      </c>
      <c r="KO110" s="302" t="str">
        <f t="shared" si="376"/>
        <v/>
      </c>
      <c r="KP110" s="69"/>
      <c r="KQ110" s="391" t="str">
        <f t="shared" si="377"/>
        <v/>
      </c>
      <c r="KR110" s="302" t="str">
        <f t="shared" si="378"/>
        <v/>
      </c>
      <c r="KS110" s="69"/>
      <c r="KT110" s="391" t="str">
        <f t="shared" si="379"/>
        <v/>
      </c>
      <c r="KU110" s="302" t="str">
        <f t="shared" si="380"/>
        <v/>
      </c>
      <c r="KV110" s="69"/>
      <c r="KW110" s="391" t="str">
        <f t="shared" si="381"/>
        <v/>
      </c>
      <c r="KX110" s="302" t="str">
        <f t="shared" si="382"/>
        <v/>
      </c>
      <c r="KY110" s="69"/>
      <c r="KZ110" s="283" t="str">
        <f t="shared" si="383"/>
        <v/>
      </c>
      <c r="LA110" s="26"/>
      <c r="LB110" s="242"/>
      <c r="LC110" s="242"/>
      <c r="LD110" s="242"/>
      <c r="LE110" s="242"/>
      <c r="LF110" s="242"/>
      <c r="LG110" s="242"/>
      <c r="LH110" s="242"/>
      <c r="LI110" s="242"/>
      <c r="LJ110" s="242"/>
      <c r="LK110" s="242"/>
      <c r="LL110" s="242"/>
      <c r="LM110" s="242"/>
      <c r="LN110" s="63"/>
      <c r="LO110" s="251">
        <f t="shared" si="384"/>
        <v>0</v>
      </c>
      <c r="LP110" s="251">
        <f t="shared" si="385"/>
        <v>0</v>
      </c>
      <c r="LQ110" s="251">
        <f t="shared" si="386"/>
        <v>0</v>
      </c>
      <c r="LR110" s="251">
        <f t="shared" si="387"/>
        <v>0</v>
      </c>
      <c r="LS110" s="251">
        <f t="shared" si="388"/>
        <v>0</v>
      </c>
      <c r="LT110" s="251">
        <f t="shared" si="389"/>
        <v>0</v>
      </c>
      <c r="LU110" s="251">
        <f t="shared" si="390"/>
        <v>0</v>
      </c>
      <c r="LV110" s="251">
        <f t="shared" si="391"/>
        <v>0</v>
      </c>
      <c r="LW110" s="251">
        <f t="shared" si="392"/>
        <v>0</v>
      </c>
      <c r="LX110" s="251">
        <f t="shared" si="393"/>
        <v>0</v>
      </c>
      <c r="LY110" s="251">
        <f t="shared" si="394"/>
        <v>0</v>
      </c>
      <c r="LZ110" s="251">
        <f t="shared" si="395"/>
        <v>0</v>
      </c>
      <c r="MA110" s="63">
        <f t="shared" si="396"/>
        <v>3</v>
      </c>
      <c r="MB110" s="63">
        <f t="shared" si="397"/>
        <v>0</v>
      </c>
      <c r="MC110" s="63">
        <f t="shared" si="486"/>
        <v>96</v>
      </c>
      <c r="MD110" s="63">
        <f t="shared" si="485"/>
        <v>23</v>
      </c>
      <c r="ME110" s="63">
        <f t="shared" si="398"/>
        <v>0</v>
      </c>
      <c r="MF110" s="315">
        <f t="shared" si="399"/>
        <v>291</v>
      </c>
      <c r="MG110" s="315">
        <f>IF(ISNUMBER(MATCH(EO110,$ME$15:$ME$520,0)),0,MAX(MG$14:MG109)+1)</f>
        <v>0</v>
      </c>
      <c r="MH110" s="315" t="str">
        <f t="shared" si="400"/>
        <v/>
      </c>
      <c r="MI110" s="368" t="str">
        <f t="shared" si="401"/>
        <v/>
      </c>
      <c r="MJ110" s="67"/>
      <c r="MK110" s="243" t="str">
        <f t="shared" si="402"/>
        <v/>
      </c>
      <c r="ML110" s="457" t="s">
        <v>635</v>
      </c>
      <c r="MM110" s="316"/>
      <c r="MN110" s="59"/>
      <c r="MO110" s="238"/>
      <c r="MP110" s="411"/>
      <c r="MQ110" s="26">
        <f>IF(IF(ISNUMBER(SEARCH("flopy",MS110))=TRUE,1,0)=1,MAX(MQ$15:MQ109)+1,"")</f>
        <v>78</v>
      </c>
      <c r="MR110" s="238"/>
      <c r="MS110" s="411" t="s">
        <v>1033</v>
      </c>
      <c r="MT110" s="59"/>
      <c r="MU110" s="26" t="str">
        <f>IF(IF(ISNUMBER(SEARCH("flopy",MW110))=TRUE,1,0)=1,MAX(MU$15:MU109)+1,"")</f>
        <v/>
      </c>
      <c r="MV110" s="238"/>
      <c r="MW110" s="59"/>
      <c r="MX110" s="59"/>
      <c r="MY110" s="59"/>
      <c r="MZ110" s="59"/>
      <c r="NA110" s="59"/>
      <c r="NB110" s="26" t="s">
        <v>2</v>
      </c>
      <c r="NC110" s="59"/>
      <c r="ND110" s="59"/>
      <c r="NE110" s="59"/>
      <c r="NF110" s="59"/>
      <c r="NG110" s="59"/>
      <c r="NH110" s="59"/>
      <c r="NI110" s="59"/>
      <c r="NJ110" s="59"/>
      <c r="NK110" s="26" t="s">
        <v>2</v>
      </c>
      <c r="NL110" s="453"/>
      <c r="NM110" s="453"/>
      <c r="NN110" s="59"/>
      <c r="NO110" s="18"/>
      <c r="NP110" s="18"/>
      <c r="NQ110" s="18"/>
      <c r="NR110" s="18"/>
      <c r="NS110" s="18"/>
      <c r="NT110" s="18"/>
      <c r="NU110" s="18"/>
      <c r="NV110" s="18"/>
      <c r="NW110" s="18"/>
      <c r="NX110" s="18"/>
      <c r="NY110" s="18"/>
      <c r="NZ110" s="18"/>
      <c r="OA110" s="18"/>
      <c r="OB110" s="18"/>
      <c r="OC110" s="18"/>
      <c r="OZ110" s="59"/>
      <c r="PA110" s="251" t="str">
        <f t="shared" si="403"/>
        <v/>
      </c>
      <c r="PB110" s="251" t="str">
        <f t="shared" si="404"/>
        <v/>
      </c>
      <c r="PC110" s="251" t="str">
        <f t="shared" si="405"/>
        <v/>
      </c>
      <c r="PD110" s="251" t="str">
        <f t="shared" si="406"/>
        <v/>
      </c>
      <c r="PE110" s="251" t="str">
        <f t="shared" si="407"/>
        <v/>
      </c>
      <c r="PF110" s="251" t="str">
        <f t="shared" si="408"/>
        <v/>
      </c>
      <c r="PG110" s="251" t="str">
        <f t="shared" si="409"/>
        <v/>
      </c>
      <c r="PH110" s="251" t="str">
        <f t="shared" si="410"/>
        <v/>
      </c>
      <c r="PI110" s="251" t="str">
        <f t="shared" si="411"/>
        <v/>
      </c>
      <c r="PJ110" s="251" t="str">
        <f t="shared" si="412"/>
        <v/>
      </c>
      <c r="PK110" s="251" t="str">
        <f t="shared" si="413"/>
        <v/>
      </c>
      <c r="PL110" s="251" t="str">
        <f t="shared" si="414"/>
        <v/>
      </c>
      <c r="PM110" s="251" t="str">
        <f t="shared" si="415"/>
        <v/>
      </c>
      <c r="PN110" s="251" t="str">
        <f t="shared" si="416"/>
        <v/>
      </c>
      <c r="PO110" s="251" t="str">
        <f t="shared" si="417"/>
        <v/>
      </c>
      <c r="PP110" s="251" t="str">
        <f t="shared" si="418"/>
        <v/>
      </c>
      <c r="PQ110" s="251" t="str">
        <f t="shared" si="419"/>
        <v/>
      </c>
      <c r="PR110" s="251" t="str">
        <f t="shared" si="420"/>
        <v/>
      </c>
      <c r="PS110" s="251" t="str">
        <f t="shared" si="421"/>
        <v/>
      </c>
      <c r="PT110" s="251" t="str">
        <f t="shared" si="422"/>
        <v/>
      </c>
      <c r="PU110" s="251" t="str">
        <f t="shared" si="423"/>
        <v/>
      </c>
      <c r="PV110" s="251" t="str">
        <f t="shared" si="424"/>
        <v/>
      </c>
      <c r="PW110" s="251" t="str">
        <f t="shared" si="425"/>
        <v/>
      </c>
      <c r="PX110" s="251" t="str">
        <f t="shared" si="426"/>
        <v/>
      </c>
      <c r="PY110" s="251" t="str">
        <f t="shared" si="427"/>
        <v/>
      </c>
      <c r="PZ110" s="251" t="str">
        <f t="shared" si="428"/>
        <v/>
      </c>
      <c r="QA110" s="251" t="str">
        <f t="shared" si="429"/>
        <v/>
      </c>
      <c r="QB110" s="251" t="str">
        <f t="shared" si="430"/>
        <v/>
      </c>
      <c r="QC110" s="251" t="str">
        <f t="shared" si="431"/>
        <v/>
      </c>
      <c r="QD110" s="251" t="str">
        <f t="shared" si="432"/>
        <v/>
      </c>
      <c r="QE110" s="251" t="str">
        <f t="shared" si="433"/>
        <v/>
      </c>
      <c r="QF110" s="63">
        <f t="shared" si="434"/>
        <v>0</v>
      </c>
      <c r="QG110" s="26" t="s">
        <v>2</v>
      </c>
      <c r="QH110" s="59"/>
      <c r="QI110" s="59"/>
      <c r="QJ110" s="59"/>
      <c r="QK110" s="59"/>
      <c r="QL110" s="59"/>
      <c r="QM110" s="59"/>
      <c r="QN110" s="59"/>
    </row>
    <row r="111" spans="1:456" ht="6" customHeight="1" x14ac:dyDescent="0.25">
      <c r="A111" s="68"/>
      <c r="B111" s="447">
        <f t="shared" si="278"/>
        <v>97</v>
      </c>
      <c r="C111" s="72" t="s">
        <v>20</v>
      </c>
      <c r="D111" s="339" t="s">
        <v>600</v>
      </c>
      <c r="E111" s="59"/>
      <c r="F111" s="229"/>
      <c r="G111" s="295" t="s">
        <v>195</v>
      </c>
      <c r="H111" s="295" t="s">
        <v>2</v>
      </c>
      <c r="I111" s="229"/>
      <c r="J111" s="295"/>
      <c r="K111" s="295"/>
      <c r="L111" s="229"/>
      <c r="M111" s="295"/>
      <c r="N111" s="295"/>
      <c r="O111" s="229"/>
      <c r="P111" s="295"/>
      <c r="Q111" s="295"/>
      <c r="R111" s="229"/>
      <c r="S111" s="230"/>
      <c r="T111" s="231"/>
      <c r="U111" s="229"/>
      <c r="V111" s="230"/>
      <c r="W111" s="231"/>
      <c r="X111" s="229"/>
      <c r="Y111" s="230"/>
      <c r="Z111" s="231"/>
      <c r="AA111" s="229"/>
      <c r="AB111" s="295"/>
      <c r="AC111" s="295"/>
      <c r="AD111" s="229"/>
      <c r="AE111" s="295"/>
      <c r="AF111" s="295"/>
      <c r="AG111" s="229"/>
      <c r="AH111" s="295"/>
      <c r="AI111" s="295"/>
      <c r="AJ111" s="229"/>
      <c r="AK111" s="295"/>
      <c r="AL111" s="295"/>
      <c r="AM111" s="229"/>
      <c r="AN111" s="295"/>
      <c r="AO111" s="295"/>
      <c r="AP111" s="243"/>
      <c r="AQ111" s="295"/>
      <c r="AR111" s="290"/>
      <c r="AS111" s="243"/>
      <c r="AT111" s="295"/>
      <c r="AU111" s="290"/>
      <c r="AV111" s="229"/>
      <c r="AW111" s="230"/>
      <c r="AX111" s="231"/>
      <c r="AY111" s="229"/>
      <c r="AZ111" s="230"/>
      <c r="BA111" s="231"/>
      <c r="BB111" s="229"/>
      <c r="BC111" s="230"/>
      <c r="BD111" s="231"/>
      <c r="BE111" s="229"/>
      <c r="BF111" s="230"/>
      <c r="BG111" s="231"/>
      <c r="BH111" s="229"/>
      <c r="BI111" s="230"/>
      <c r="BJ111" s="231"/>
      <c r="BK111" s="243"/>
      <c r="BL111" s="230"/>
      <c r="BM111" s="231"/>
      <c r="BN111" s="243"/>
      <c r="BO111" s="230"/>
      <c r="BP111" s="231"/>
      <c r="BQ111" s="229"/>
      <c r="BR111" s="230"/>
      <c r="BS111" s="231"/>
      <c r="BT111" s="229"/>
      <c r="BU111" s="230"/>
      <c r="BV111" s="231"/>
      <c r="BW111" s="229"/>
      <c r="BX111" s="230"/>
      <c r="BY111" s="231"/>
      <c r="BZ111" s="229"/>
      <c r="CA111" s="230"/>
      <c r="CB111" s="231"/>
      <c r="CC111" s="229"/>
      <c r="CD111" s="230"/>
      <c r="CE111" s="231"/>
      <c r="CF111" s="331"/>
      <c r="CG111" s="332"/>
      <c r="CH111" s="385"/>
      <c r="CI111" s="331"/>
      <c r="CJ111" s="332"/>
      <c r="CK111" s="385"/>
      <c r="CL111" s="243"/>
      <c r="CM111" s="230"/>
      <c r="CN111" s="354"/>
      <c r="CO111" s="243"/>
      <c r="CP111" s="230"/>
      <c r="CQ111" s="231"/>
      <c r="CR111" s="331"/>
      <c r="CS111" s="332"/>
      <c r="CT111" s="333"/>
      <c r="CU111" s="229"/>
      <c r="CV111" s="230"/>
      <c r="CW111" s="231"/>
      <c r="CX111" s="331"/>
      <c r="CY111" s="332"/>
      <c r="CZ111" s="333"/>
      <c r="DA111" s="331"/>
      <c r="DB111" s="332"/>
      <c r="DC111" s="333"/>
      <c r="DD111" s="331"/>
      <c r="DE111" s="332"/>
      <c r="DF111" s="333"/>
      <c r="DG111" s="331"/>
      <c r="DH111" s="332"/>
      <c r="DI111" s="333"/>
      <c r="DJ111" s="229"/>
      <c r="DK111" s="230"/>
      <c r="DL111" s="231"/>
      <c r="DM111" s="229"/>
      <c r="DN111" s="230"/>
      <c r="DO111" s="231"/>
      <c r="DP111" s="331"/>
      <c r="DQ111" s="332"/>
      <c r="DR111" s="333"/>
      <c r="DS111" s="331"/>
      <c r="DT111" s="332"/>
      <c r="DU111" s="333"/>
      <c r="DV111" s="331"/>
      <c r="DW111" s="332"/>
      <c r="DX111" s="333"/>
      <c r="DY111" s="331"/>
      <c r="DZ111" s="332"/>
      <c r="EA111" s="333"/>
      <c r="EB111" s="331"/>
      <c r="EC111" s="332"/>
      <c r="ED111" s="333"/>
      <c r="EE111" s="331"/>
      <c r="EF111" s="332"/>
      <c r="EG111" s="333"/>
      <c r="EH111" s="229"/>
      <c r="EI111" s="230"/>
      <c r="EJ111" s="231"/>
      <c r="EK111" s="229"/>
      <c r="EL111" s="230"/>
      <c r="EM111" s="231"/>
      <c r="EN111" s="244"/>
      <c r="EO111" s="269" t="str">
        <f t="shared" si="279"/>
        <v/>
      </c>
      <c r="EP111" s="444" t="s">
        <v>1247</v>
      </c>
      <c r="EQ111" s="360">
        <f t="shared" si="435"/>
        <v>52</v>
      </c>
      <c r="ER111" s="360" t="str">
        <f t="shared" si="436"/>
        <v/>
      </c>
      <c r="ES111" s="360">
        <f t="shared" si="437"/>
        <v>44</v>
      </c>
      <c r="ET111" s="360">
        <f t="shared" si="438"/>
        <v>50</v>
      </c>
      <c r="EU111" s="360">
        <f t="shared" si="439"/>
        <v>18</v>
      </c>
      <c r="EV111" s="360" t="str">
        <f t="shared" si="440"/>
        <v/>
      </c>
      <c r="EW111" s="360" t="str">
        <f t="shared" si="441"/>
        <v/>
      </c>
      <c r="EX111" s="360">
        <f t="shared" si="442"/>
        <v>49</v>
      </c>
      <c r="EY111" s="360">
        <f t="shared" si="443"/>
        <v>22</v>
      </c>
      <c r="EZ111" s="360">
        <f t="shared" si="444"/>
        <v>48</v>
      </c>
      <c r="FA111" s="360">
        <f t="shared" si="445"/>
        <v>21</v>
      </c>
      <c r="FB111" s="360">
        <f t="shared" si="446"/>
        <v>39</v>
      </c>
      <c r="FC111" s="360" t="str">
        <f t="shared" si="447"/>
        <v/>
      </c>
      <c r="FD111" s="360" t="str">
        <f t="shared" si="448"/>
        <v/>
      </c>
      <c r="FE111" s="360" t="str">
        <f t="shared" si="449"/>
        <v/>
      </c>
      <c r="FF111" s="360" t="str">
        <f t="shared" si="450"/>
        <v/>
      </c>
      <c r="FG111" s="360" t="str">
        <f t="shared" si="451"/>
        <v/>
      </c>
      <c r="FH111" s="360" t="str">
        <f t="shared" si="452"/>
        <v/>
      </c>
      <c r="FI111" s="360" t="str">
        <f t="shared" si="453"/>
        <v/>
      </c>
      <c r="FJ111" s="360" t="str">
        <f t="shared" si="454"/>
        <v/>
      </c>
      <c r="FK111" s="360" t="str">
        <f t="shared" si="455"/>
        <v/>
      </c>
      <c r="FL111" s="360" t="str">
        <f t="shared" si="456"/>
        <v/>
      </c>
      <c r="FM111" s="360" t="str">
        <f t="shared" si="457"/>
        <v/>
      </c>
      <c r="FN111" s="360" t="str">
        <f t="shared" si="458"/>
        <v/>
      </c>
      <c r="FO111" s="360" t="str">
        <f t="shared" si="459"/>
        <v/>
      </c>
      <c r="FP111" s="360" t="str">
        <f t="shared" si="460"/>
        <v/>
      </c>
      <c r="FQ111" s="360" t="str">
        <f t="shared" si="461"/>
        <v/>
      </c>
      <c r="FR111" s="360" t="str">
        <f t="shared" si="462"/>
        <v/>
      </c>
      <c r="FS111" s="360" t="str">
        <f t="shared" si="463"/>
        <v/>
      </c>
      <c r="FT111" s="360" t="str">
        <f t="shared" si="280"/>
        <v/>
      </c>
      <c r="FU111" s="360" t="str">
        <f t="shared" si="464"/>
        <v/>
      </c>
      <c r="FV111" s="360" t="str">
        <f t="shared" si="465"/>
        <v/>
      </c>
      <c r="FW111" s="360" t="str">
        <f t="shared" si="466"/>
        <v/>
      </c>
      <c r="FX111" s="360" t="str">
        <f t="shared" si="467"/>
        <v/>
      </c>
      <c r="FY111" s="360" t="str">
        <f t="shared" si="468"/>
        <v/>
      </c>
      <c r="FZ111" s="360" t="str">
        <f t="shared" si="469"/>
        <v/>
      </c>
      <c r="GA111" s="360">
        <f t="shared" si="470"/>
        <v>60</v>
      </c>
      <c r="GB111" s="360" t="str">
        <f t="shared" si="471"/>
        <v/>
      </c>
      <c r="GC111" s="360" t="str">
        <f t="shared" si="472"/>
        <v/>
      </c>
      <c r="GD111" s="360" t="str">
        <f t="shared" si="473"/>
        <v/>
      </c>
      <c r="GE111" s="360" t="str">
        <f t="shared" si="474"/>
        <v/>
      </c>
      <c r="GF111" s="360" t="str">
        <f t="shared" si="475"/>
        <v/>
      </c>
      <c r="GG111" s="360" t="str">
        <f t="shared" si="476"/>
        <v/>
      </c>
      <c r="GH111" s="360" t="str">
        <f t="shared" si="477"/>
        <v/>
      </c>
      <c r="GI111" s="360" t="str">
        <f t="shared" si="478"/>
        <v/>
      </c>
      <c r="GJ111" s="360" t="str">
        <f t="shared" si="479"/>
        <v/>
      </c>
      <c r="GK111" s="444" t="s">
        <v>1247</v>
      </c>
      <c r="GL111" s="361" t="str">
        <f t="shared" si="281"/>
        <v>npl</v>
      </c>
      <c r="GM111" s="361" t="str">
        <f t="shared" si="282"/>
        <v>-</v>
      </c>
      <c r="GN111" s="361" t="str">
        <f t="shared" si="283"/>
        <v>npl</v>
      </c>
      <c r="GO111" s="361" t="str">
        <f t="shared" si="284"/>
        <v>npl</v>
      </c>
      <c r="GP111" s="361" t="str">
        <f t="shared" si="285"/>
        <v>npl</v>
      </c>
      <c r="GQ111" s="361" t="str">
        <f t="shared" si="286"/>
        <v>-</v>
      </c>
      <c r="GR111" s="361" t="str">
        <f t="shared" si="287"/>
        <v>-</v>
      </c>
      <c r="GS111" s="361" t="str">
        <f t="shared" si="288"/>
        <v>npl</v>
      </c>
      <c r="GT111" s="361" t="str">
        <f t="shared" si="289"/>
        <v>npl</v>
      </c>
      <c r="GU111" s="361" t="str">
        <f t="shared" si="290"/>
        <v>npl</v>
      </c>
      <c r="GV111" s="361" t="str">
        <f t="shared" si="291"/>
        <v>npl</v>
      </c>
      <c r="GW111" s="361" t="str">
        <f t="shared" si="292"/>
        <v>npl</v>
      </c>
      <c r="GX111" s="361" t="str">
        <f t="shared" si="293"/>
        <v>-</v>
      </c>
      <c r="GY111" s="361" t="str">
        <f t="shared" si="294"/>
        <v>-</v>
      </c>
      <c r="GZ111" s="361" t="str">
        <f t="shared" si="295"/>
        <v>-</v>
      </c>
      <c r="HA111" s="361" t="str">
        <f t="shared" si="296"/>
        <v>-</v>
      </c>
      <c r="HB111" s="361" t="str">
        <f t="shared" si="297"/>
        <v>-</v>
      </c>
      <c r="HC111" s="361" t="str">
        <f t="shared" si="298"/>
        <v>-</v>
      </c>
      <c r="HD111" s="361" t="str">
        <f t="shared" si="299"/>
        <v>-</v>
      </c>
      <c r="HE111" s="361" t="str">
        <f t="shared" si="300"/>
        <v>-</v>
      </c>
      <c r="HF111" s="361" t="str">
        <f t="shared" si="301"/>
        <v>-</v>
      </c>
      <c r="HG111" s="361" t="str">
        <f t="shared" si="302"/>
        <v>-</v>
      </c>
      <c r="HH111" s="361" t="str">
        <f t="shared" si="303"/>
        <v>-</v>
      </c>
      <c r="HI111" s="361" t="str">
        <f t="shared" si="304"/>
        <v>-</v>
      </c>
      <c r="HJ111" s="361" t="str">
        <f t="shared" si="305"/>
        <v>-</v>
      </c>
      <c r="HK111" s="361" t="str">
        <f t="shared" si="306"/>
        <v>-</v>
      </c>
      <c r="HL111" s="361" t="str">
        <f t="shared" si="307"/>
        <v>-</v>
      </c>
      <c r="HM111" s="361" t="str">
        <f t="shared" si="308"/>
        <v>-</v>
      </c>
      <c r="HN111" s="361" t="str">
        <f t="shared" si="309"/>
        <v>-</v>
      </c>
      <c r="HO111" s="361" t="str">
        <f t="shared" si="310"/>
        <v>-</v>
      </c>
      <c r="HP111" s="361" t="str">
        <f t="shared" si="311"/>
        <v>-</v>
      </c>
      <c r="HQ111" s="361" t="str">
        <f t="shared" si="312"/>
        <v>-</v>
      </c>
      <c r="HR111" s="361" t="str">
        <f t="shared" si="313"/>
        <v>-</v>
      </c>
      <c r="HS111" s="361" t="str">
        <f t="shared" si="314"/>
        <v>-</v>
      </c>
      <c r="HT111" s="361" t="str">
        <f t="shared" si="315"/>
        <v>-</v>
      </c>
      <c r="HU111" s="361" t="str">
        <f t="shared" si="316"/>
        <v>-</v>
      </c>
      <c r="HV111" s="361" t="str">
        <f t="shared" si="317"/>
        <v>npl</v>
      </c>
      <c r="HW111" s="361" t="str">
        <f t="shared" si="318"/>
        <v>-</v>
      </c>
      <c r="HX111" s="361" t="str">
        <f t="shared" si="319"/>
        <v>-</v>
      </c>
      <c r="HY111" s="361" t="str">
        <f t="shared" si="320"/>
        <v>-</v>
      </c>
      <c r="HZ111" s="361" t="str">
        <f t="shared" si="321"/>
        <v>-</v>
      </c>
      <c r="IA111" s="361" t="str">
        <f t="shared" si="322"/>
        <v>-</v>
      </c>
      <c r="IB111" s="361" t="str">
        <f t="shared" si="323"/>
        <v>-</v>
      </c>
      <c r="IC111" s="361" t="str">
        <f t="shared" si="324"/>
        <v>-</v>
      </c>
      <c r="ID111" s="361" t="str">
        <f t="shared" si="325"/>
        <v>-</v>
      </c>
      <c r="IE111" s="361" t="str">
        <f t="shared" si="326"/>
        <v>-</v>
      </c>
      <c r="IF111" s="444" t="s">
        <v>1247</v>
      </c>
      <c r="IG111" s="56">
        <f t="shared" si="480"/>
        <v>0</v>
      </c>
      <c r="IH111" s="56" t="str">
        <f t="shared" si="481"/>
        <v>-</v>
      </c>
      <c r="II111" s="56">
        <f t="shared" si="482"/>
        <v>0</v>
      </c>
      <c r="IJ111" s="56">
        <f t="shared" si="483"/>
        <v>0</v>
      </c>
      <c r="IK111" s="56">
        <f t="shared" si="327"/>
        <v>0</v>
      </c>
      <c r="IL111" s="56" t="str">
        <f t="shared" si="328"/>
        <v>-</v>
      </c>
      <c r="IM111" s="56" t="str">
        <f t="shared" si="329"/>
        <v>-</v>
      </c>
      <c r="IN111" s="56">
        <f t="shared" si="330"/>
        <v>0</v>
      </c>
      <c r="IO111" s="56">
        <f t="shared" si="331"/>
        <v>0</v>
      </c>
      <c r="IP111" s="56">
        <f t="shared" si="332"/>
        <v>0</v>
      </c>
      <c r="IQ111" s="56">
        <f t="shared" si="333"/>
        <v>0</v>
      </c>
      <c r="IR111" s="56">
        <f t="shared" si="334"/>
        <v>0</v>
      </c>
      <c r="IS111" s="56" t="str">
        <f t="shared" si="335"/>
        <v>-</v>
      </c>
      <c r="IT111" s="56" t="str">
        <f t="shared" si="336"/>
        <v>-</v>
      </c>
      <c r="IU111" s="56" t="str">
        <f t="shared" si="337"/>
        <v>-</v>
      </c>
      <c r="IV111" s="56" t="str">
        <f t="shared" si="338"/>
        <v>-</v>
      </c>
      <c r="IW111" s="56" t="str">
        <f t="shared" si="339"/>
        <v>-</v>
      </c>
      <c r="IX111" s="56" t="str">
        <f t="shared" si="340"/>
        <v>-</v>
      </c>
      <c r="IY111" s="56" t="str">
        <f t="shared" si="341"/>
        <v>-</v>
      </c>
      <c r="IZ111" s="56" t="str">
        <f t="shared" si="342"/>
        <v>-</v>
      </c>
      <c r="JA111" s="56" t="str">
        <f t="shared" si="343"/>
        <v>-</v>
      </c>
      <c r="JB111" s="56" t="str">
        <f t="shared" si="344"/>
        <v>-</v>
      </c>
      <c r="JC111" s="56" t="str">
        <f t="shared" si="345"/>
        <v>-</v>
      </c>
      <c r="JD111" s="56" t="str">
        <f t="shared" si="346"/>
        <v>-</v>
      </c>
      <c r="JE111" s="56" t="str">
        <f t="shared" si="347"/>
        <v>-</v>
      </c>
      <c r="JF111" s="56" t="str">
        <f t="shared" si="348"/>
        <v>-</v>
      </c>
      <c r="JG111" s="56" t="str">
        <f t="shared" si="349"/>
        <v>-</v>
      </c>
      <c r="JH111" s="56" t="str">
        <f t="shared" si="350"/>
        <v>-</v>
      </c>
      <c r="JI111" s="56" t="str">
        <f t="shared" si="351"/>
        <v>-</v>
      </c>
      <c r="JJ111" s="56" t="str">
        <f t="shared" si="352"/>
        <v>-</v>
      </c>
      <c r="JK111" s="56" t="str">
        <f t="shared" si="353"/>
        <v>-</v>
      </c>
      <c r="JL111" s="56" t="str">
        <f t="shared" si="354"/>
        <v>-</v>
      </c>
      <c r="JM111" s="56" t="str">
        <f t="shared" si="355"/>
        <v>-</v>
      </c>
      <c r="JN111" s="56" t="str">
        <f t="shared" si="356"/>
        <v>-</v>
      </c>
      <c r="JO111" s="56" t="str">
        <f t="shared" si="357"/>
        <v>-</v>
      </c>
      <c r="JP111" s="56" t="str">
        <f t="shared" si="358"/>
        <v>-</v>
      </c>
      <c r="JQ111" s="56">
        <f t="shared" si="359"/>
        <v>0</v>
      </c>
      <c r="JR111" s="56" t="str">
        <f t="shared" si="360"/>
        <v>-</v>
      </c>
      <c r="JS111" s="56" t="str">
        <f t="shared" si="361"/>
        <v>-</v>
      </c>
      <c r="JT111" s="56" t="str">
        <f t="shared" si="362"/>
        <v>-</v>
      </c>
      <c r="JU111" s="56" t="str">
        <f t="shared" si="363"/>
        <v>-</v>
      </c>
      <c r="JV111" s="56" t="str">
        <f t="shared" si="364"/>
        <v>-</v>
      </c>
      <c r="JW111" s="56" t="str">
        <f t="shared" si="365"/>
        <v>-</v>
      </c>
      <c r="JX111" s="56" t="str">
        <f t="shared" si="366"/>
        <v>-</v>
      </c>
      <c r="JY111" s="56" t="str">
        <f t="shared" si="367"/>
        <v>-</v>
      </c>
      <c r="JZ111" s="56" t="str">
        <f t="shared" si="368"/>
        <v>-</v>
      </c>
      <c r="KA111" s="444" t="s">
        <v>1247</v>
      </c>
      <c r="KB111" s="360">
        <f>IF(ISNUMBER(INDEX($EQ$15:$GK$521,$B111,EO$11)),MAX(KB$14:KB110)+1,0)</f>
        <v>0</v>
      </c>
      <c r="KC111" s="360" t="str">
        <f t="shared" si="484"/>
        <v/>
      </c>
      <c r="KD111" s="373" t="s">
        <v>2</v>
      </c>
      <c r="KE111" s="391" t="str">
        <f t="shared" si="369"/>
        <v/>
      </c>
      <c r="KF111" s="302" t="str">
        <f t="shared" ref="KF111:KF115" si="487">IF(KE111="","",IF(ISNUMBER(MATCH(KE111,$C$15:$C$523,0)),INDEX($IG$15:$KA$523,MATCH(KE111,$C$15:$C$523,0),$EO$11),"-"))</f>
        <v/>
      </c>
      <c r="KG111" s="69"/>
      <c r="KH111" s="391" t="str">
        <f t="shared" si="371"/>
        <v/>
      </c>
      <c r="KI111" s="302" t="str">
        <f t="shared" ref="KI111:KI115" si="488">IF(KH111="","",IF(ISNUMBER(MATCH(KH111,$C$15:$C$523,0)),INDEX($IG$15:$KA$523,MATCH(KH111,$C$15:$C$523,0),$EO$11),"-"))</f>
        <v/>
      </c>
      <c r="KJ111" s="69"/>
      <c r="KK111" s="391" t="str">
        <f t="shared" si="373"/>
        <v/>
      </c>
      <c r="KL111" s="302" t="str">
        <f t="shared" ref="KL111:KL115" si="489">IF(KK111="","",IF(ISNUMBER(MATCH(KK111,$C$15:$C$523,0)),INDEX($IG$15:$KA$523,MATCH(KK111,$C$15:$C$523,0),$EO$11),"-"))</f>
        <v/>
      </c>
      <c r="KM111" s="69"/>
      <c r="KN111" s="391" t="str">
        <f t="shared" si="375"/>
        <v/>
      </c>
      <c r="KO111" s="302" t="str">
        <f t="shared" ref="KO111:KO115" si="490">IF(KN111="","",IF(ISNUMBER(MATCH(KN111,$C$15:$C$523,0)),INDEX($IG$15:$KA$523,MATCH(KN111,$C$15:$C$523,0),$EO$11),"-"))</f>
        <v/>
      </c>
      <c r="KP111" s="69"/>
      <c r="KQ111" s="391" t="str">
        <f t="shared" si="377"/>
        <v/>
      </c>
      <c r="KR111" s="302" t="str">
        <f t="shared" si="378"/>
        <v/>
      </c>
      <c r="KS111" s="69"/>
      <c r="KT111" s="391" t="str">
        <f t="shared" si="379"/>
        <v/>
      </c>
      <c r="KU111" s="302" t="str">
        <f t="shared" si="380"/>
        <v/>
      </c>
      <c r="KV111" s="69"/>
      <c r="KW111" s="391" t="str">
        <f t="shared" si="381"/>
        <v/>
      </c>
      <c r="KX111" s="302" t="str">
        <f t="shared" si="382"/>
        <v/>
      </c>
      <c r="KY111" s="69"/>
      <c r="KZ111" s="283" t="str">
        <f t="shared" si="383"/>
        <v/>
      </c>
      <c r="LA111" s="26"/>
      <c r="LB111" s="242"/>
      <c r="LC111" s="242"/>
      <c r="LD111" s="242"/>
      <c r="LE111" s="242"/>
      <c r="LF111" s="242"/>
      <c r="LG111" s="242"/>
      <c r="LH111" s="242"/>
      <c r="LI111" s="242"/>
      <c r="LJ111" s="242"/>
      <c r="LK111" s="242"/>
      <c r="LL111" s="242"/>
      <c r="LM111" s="242"/>
      <c r="LN111" s="63"/>
      <c r="LO111" s="251">
        <f t="shared" si="384"/>
        <v>0</v>
      </c>
      <c r="LP111" s="251">
        <f t="shared" si="385"/>
        <v>0</v>
      </c>
      <c r="LQ111" s="251">
        <f t="shared" si="386"/>
        <v>0</v>
      </c>
      <c r="LR111" s="251">
        <f t="shared" si="387"/>
        <v>0</v>
      </c>
      <c r="LS111" s="251">
        <f t="shared" si="388"/>
        <v>0</v>
      </c>
      <c r="LT111" s="251">
        <f t="shared" si="389"/>
        <v>0</v>
      </c>
      <c r="LU111" s="251">
        <f t="shared" si="390"/>
        <v>0</v>
      </c>
      <c r="LV111" s="251">
        <f t="shared" si="391"/>
        <v>0</v>
      </c>
      <c r="LW111" s="251">
        <f t="shared" si="392"/>
        <v>0</v>
      </c>
      <c r="LX111" s="251">
        <f t="shared" si="393"/>
        <v>0</v>
      </c>
      <c r="LY111" s="251">
        <f t="shared" si="394"/>
        <v>0</v>
      </c>
      <c r="LZ111" s="251">
        <f t="shared" si="395"/>
        <v>0</v>
      </c>
      <c r="MA111" s="63">
        <f t="shared" si="396"/>
        <v>3</v>
      </c>
      <c r="MB111" s="63">
        <f t="shared" si="397"/>
        <v>0</v>
      </c>
      <c r="MC111" s="63">
        <f t="shared" si="486"/>
        <v>97</v>
      </c>
      <c r="MD111" s="63">
        <f t="shared" si="485"/>
        <v>24</v>
      </c>
      <c r="ME111" s="63">
        <f t="shared" si="398"/>
        <v>0</v>
      </c>
      <c r="MF111" s="315">
        <f t="shared" si="399"/>
        <v>291</v>
      </c>
      <c r="MG111" s="315">
        <f>IF(ISNUMBER(MATCH(EO111,$ME$15:$ME$520,0)),0,MAX(MG$14:MG110)+1)</f>
        <v>0</v>
      </c>
      <c r="MH111" s="315" t="str">
        <f t="shared" si="400"/>
        <v/>
      </c>
      <c r="MI111" s="368" t="str">
        <f t="shared" ref="MI111:MI140" si="491">IF(OR(MK111="",MK111=0),"",B111)</f>
        <v/>
      </c>
      <c r="MJ111" s="67"/>
      <c r="MK111" s="243" t="str">
        <f t="shared" ref="MK111:MK140" si="492">IF(ISNUMBER(MATCH($B111,$F$14:$EN$14,0)),INDEX($F$13:$EN$13,1,MATCH($B111,$F$14:$EN$14,0)),"")</f>
        <v/>
      </c>
      <c r="ML111" s="457" t="s">
        <v>635</v>
      </c>
      <c r="MM111" s="316"/>
      <c r="MN111" s="59"/>
      <c r="MO111" s="238"/>
      <c r="MP111" s="411"/>
      <c r="MQ111" s="26">
        <f>IF(IF(ISNUMBER(SEARCH("flopy",MS111))=TRUE,1,0)=1,MAX(MQ$15:MQ110)+1,"")</f>
        <v>79</v>
      </c>
      <c r="MR111" s="238"/>
      <c r="MS111" s="411" t="s">
        <v>1034</v>
      </c>
      <c r="MT111" s="59"/>
      <c r="MU111" s="26" t="str">
        <f>IF(IF(ISNUMBER(SEARCH("flopy",MW111))=TRUE,1,0)=1,MAX(MU$15:MU110)+1,"")</f>
        <v/>
      </c>
      <c r="MV111" s="238"/>
      <c r="MW111" s="59"/>
      <c r="MX111" s="59"/>
      <c r="MY111" s="59"/>
      <c r="MZ111" s="59"/>
      <c r="NA111" s="59"/>
      <c r="NB111" s="26" t="s">
        <v>2</v>
      </c>
      <c r="NC111" s="59"/>
      <c r="ND111" s="59"/>
      <c r="NE111" s="59"/>
      <c r="NF111" s="59"/>
      <c r="NG111" s="59"/>
      <c r="NH111" s="59"/>
      <c r="NI111" s="59"/>
      <c r="NJ111" s="59"/>
      <c r="NK111" s="26" t="s">
        <v>2</v>
      </c>
      <c r="NL111" s="453"/>
      <c r="NM111" s="453"/>
      <c r="NN111" s="59"/>
      <c r="NO111" s="18"/>
      <c r="NP111" s="18"/>
      <c r="NQ111" s="18"/>
      <c r="NR111" s="18"/>
      <c r="NS111" s="18"/>
      <c r="NT111" s="18"/>
      <c r="NU111" s="18"/>
      <c r="NV111" s="18"/>
      <c r="NW111" s="18"/>
      <c r="NX111" s="18"/>
      <c r="NY111" s="18"/>
      <c r="NZ111" s="18"/>
      <c r="OA111" s="18"/>
      <c r="OB111" s="18"/>
      <c r="OC111" s="18"/>
      <c r="OZ111" s="59"/>
      <c r="PA111" s="251" t="str">
        <f t="shared" si="403"/>
        <v/>
      </c>
      <c r="PB111" s="251" t="str">
        <f t="shared" si="404"/>
        <v/>
      </c>
      <c r="PC111" s="251" t="str">
        <f t="shared" si="405"/>
        <v/>
      </c>
      <c r="PD111" s="251" t="str">
        <f t="shared" si="406"/>
        <v/>
      </c>
      <c r="PE111" s="251" t="str">
        <f t="shared" si="407"/>
        <v/>
      </c>
      <c r="PF111" s="251" t="str">
        <f t="shared" si="408"/>
        <v/>
      </c>
      <c r="PG111" s="251" t="str">
        <f t="shared" si="409"/>
        <v/>
      </c>
      <c r="PH111" s="251" t="str">
        <f t="shared" si="410"/>
        <v/>
      </c>
      <c r="PI111" s="251" t="str">
        <f t="shared" si="411"/>
        <v/>
      </c>
      <c r="PJ111" s="251" t="str">
        <f t="shared" si="412"/>
        <v/>
      </c>
      <c r="PK111" s="251" t="str">
        <f t="shared" si="413"/>
        <v/>
      </c>
      <c r="PL111" s="251" t="str">
        <f t="shared" si="414"/>
        <v/>
      </c>
      <c r="PM111" s="251" t="str">
        <f t="shared" si="415"/>
        <v/>
      </c>
      <c r="PN111" s="251" t="str">
        <f t="shared" si="416"/>
        <v/>
      </c>
      <c r="PO111" s="251" t="str">
        <f t="shared" si="417"/>
        <v/>
      </c>
      <c r="PP111" s="251" t="str">
        <f t="shared" si="418"/>
        <v/>
      </c>
      <c r="PQ111" s="251" t="str">
        <f t="shared" si="419"/>
        <v/>
      </c>
      <c r="PR111" s="251" t="str">
        <f t="shared" si="420"/>
        <v/>
      </c>
      <c r="PS111" s="251" t="str">
        <f t="shared" si="421"/>
        <v/>
      </c>
      <c r="PT111" s="251" t="str">
        <f t="shared" si="422"/>
        <v/>
      </c>
      <c r="PU111" s="251" t="str">
        <f t="shared" si="423"/>
        <v/>
      </c>
      <c r="PV111" s="251" t="str">
        <f t="shared" si="424"/>
        <v/>
      </c>
      <c r="PW111" s="251" t="str">
        <f t="shared" si="425"/>
        <v/>
      </c>
      <c r="PX111" s="251" t="str">
        <f t="shared" si="426"/>
        <v/>
      </c>
      <c r="PY111" s="251" t="str">
        <f t="shared" si="427"/>
        <v/>
      </c>
      <c r="PZ111" s="251" t="str">
        <f t="shared" si="428"/>
        <v/>
      </c>
      <c r="QA111" s="251" t="str">
        <f t="shared" si="429"/>
        <v/>
      </c>
      <c r="QB111" s="251" t="str">
        <f t="shared" si="430"/>
        <v/>
      </c>
      <c r="QC111" s="251" t="str">
        <f t="shared" si="431"/>
        <v/>
      </c>
      <c r="QD111" s="251" t="str">
        <f t="shared" si="432"/>
        <v/>
      </c>
      <c r="QE111" s="251" t="str">
        <f t="shared" si="433"/>
        <v/>
      </c>
      <c r="QF111" s="63">
        <f t="shared" si="434"/>
        <v>0</v>
      </c>
      <c r="QG111" s="26" t="s">
        <v>2</v>
      </c>
      <c r="QH111" s="59"/>
      <c r="QI111" s="59"/>
      <c r="QJ111" s="59"/>
      <c r="QK111" s="59"/>
      <c r="QL111" s="59"/>
      <c r="QM111" s="59"/>
      <c r="QN111" s="59"/>
    </row>
    <row r="112" spans="1:456" ht="6" customHeight="1" x14ac:dyDescent="0.25">
      <c r="A112" s="68"/>
      <c r="B112" s="447">
        <f t="shared" si="278"/>
        <v>98</v>
      </c>
      <c r="C112" s="72" t="s">
        <v>18</v>
      </c>
      <c r="D112" s="339" t="s">
        <v>601</v>
      </c>
      <c r="E112" s="59"/>
      <c r="F112" s="229"/>
      <c r="G112" s="295" t="s">
        <v>89</v>
      </c>
      <c r="H112" s="295" t="s">
        <v>2</v>
      </c>
      <c r="I112" s="229"/>
      <c r="J112" s="295"/>
      <c r="K112" s="295"/>
      <c r="L112" s="229"/>
      <c r="M112" s="295"/>
      <c r="N112" s="295"/>
      <c r="O112" s="229"/>
      <c r="P112" s="295"/>
      <c r="Q112" s="295"/>
      <c r="R112" s="229"/>
      <c r="S112" s="230"/>
      <c r="T112" s="231"/>
      <c r="U112" s="229"/>
      <c r="V112" s="230"/>
      <c r="W112" s="231"/>
      <c r="X112" s="229"/>
      <c r="Y112" s="230"/>
      <c r="Z112" s="231"/>
      <c r="AA112" s="229"/>
      <c r="AB112" s="295"/>
      <c r="AC112" s="295"/>
      <c r="AD112" s="229"/>
      <c r="AE112" s="295"/>
      <c r="AF112" s="295"/>
      <c r="AG112" s="229"/>
      <c r="AH112" s="295"/>
      <c r="AI112" s="295"/>
      <c r="AJ112" s="229"/>
      <c r="AK112" s="295"/>
      <c r="AL112" s="295"/>
      <c r="AM112" s="229"/>
      <c r="AN112" s="295"/>
      <c r="AO112" s="295"/>
      <c r="AP112" s="243"/>
      <c r="AQ112" s="295"/>
      <c r="AR112" s="290"/>
      <c r="AS112" s="243"/>
      <c r="AT112" s="295"/>
      <c r="AU112" s="290"/>
      <c r="AV112" s="229"/>
      <c r="AW112" s="230"/>
      <c r="AX112" s="231"/>
      <c r="AY112" s="229"/>
      <c r="AZ112" s="230"/>
      <c r="BA112" s="231"/>
      <c r="BB112" s="229"/>
      <c r="BC112" s="230"/>
      <c r="BD112" s="231"/>
      <c r="BE112" s="229"/>
      <c r="BF112" s="230"/>
      <c r="BG112" s="231"/>
      <c r="BH112" s="229"/>
      <c r="BI112" s="230"/>
      <c r="BJ112" s="231"/>
      <c r="BK112" s="243"/>
      <c r="BL112" s="230"/>
      <c r="BM112" s="231"/>
      <c r="BN112" s="243"/>
      <c r="BO112" s="230"/>
      <c r="BP112" s="231"/>
      <c r="BQ112" s="229"/>
      <c r="BR112" s="230"/>
      <c r="BS112" s="231"/>
      <c r="BT112" s="229"/>
      <c r="BU112" s="230"/>
      <c r="BV112" s="231"/>
      <c r="BW112" s="229"/>
      <c r="BX112" s="230"/>
      <c r="BY112" s="231"/>
      <c r="BZ112" s="229"/>
      <c r="CA112" s="230"/>
      <c r="CB112" s="231"/>
      <c r="CC112" s="229"/>
      <c r="CD112" s="230"/>
      <c r="CE112" s="231"/>
      <c r="CF112" s="331"/>
      <c r="CG112" s="332"/>
      <c r="CH112" s="385"/>
      <c r="CI112" s="331"/>
      <c r="CJ112" s="332"/>
      <c r="CK112" s="385"/>
      <c r="CL112" s="243"/>
      <c r="CM112" s="230"/>
      <c r="CN112" s="354"/>
      <c r="CO112" s="243"/>
      <c r="CP112" s="230"/>
      <c r="CQ112" s="231"/>
      <c r="CR112" s="331"/>
      <c r="CS112" s="332"/>
      <c r="CT112" s="333"/>
      <c r="CU112" s="229"/>
      <c r="CV112" s="230"/>
      <c r="CW112" s="231"/>
      <c r="CX112" s="331"/>
      <c r="CY112" s="332"/>
      <c r="CZ112" s="333"/>
      <c r="DA112" s="331"/>
      <c r="DB112" s="332"/>
      <c r="DC112" s="333"/>
      <c r="DD112" s="331"/>
      <c r="DE112" s="332"/>
      <c r="DF112" s="333"/>
      <c r="DG112" s="331"/>
      <c r="DH112" s="332"/>
      <c r="DI112" s="333"/>
      <c r="DJ112" s="229"/>
      <c r="DK112" s="230"/>
      <c r="DL112" s="231"/>
      <c r="DM112" s="229"/>
      <c r="DN112" s="230"/>
      <c r="DO112" s="231"/>
      <c r="DP112" s="331"/>
      <c r="DQ112" s="332"/>
      <c r="DR112" s="333"/>
      <c r="DS112" s="331"/>
      <c r="DT112" s="332"/>
      <c r="DU112" s="333"/>
      <c r="DV112" s="331"/>
      <c r="DW112" s="332"/>
      <c r="DX112" s="333"/>
      <c r="DY112" s="331"/>
      <c r="DZ112" s="332"/>
      <c r="EA112" s="333"/>
      <c r="EB112" s="331"/>
      <c r="EC112" s="332"/>
      <c r="ED112" s="333"/>
      <c r="EE112" s="331"/>
      <c r="EF112" s="332"/>
      <c r="EG112" s="333"/>
      <c r="EH112" s="229"/>
      <c r="EI112" s="230"/>
      <c r="EJ112" s="231"/>
      <c r="EK112" s="229"/>
      <c r="EL112" s="230"/>
      <c r="EM112" s="231"/>
      <c r="EN112" s="244"/>
      <c r="EO112" s="269" t="str">
        <f t="shared" si="279"/>
        <v/>
      </c>
      <c r="EP112" s="444" t="s">
        <v>1247</v>
      </c>
      <c r="EQ112" s="360">
        <f t="shared" si="435"/>
        <v>53</v>
      </c>
      <c r="ER112" s="360" t="str">
        <f t="shared" si="436"/>
        <v/>
      </c>
      <c r="ES112" s="360">
        <f t="shared" si="437"/>
        <v>45</v>
      </c>
      <c r="ET112" s="360">
        <f t="shared" si="438"/>
        <v>51</v>
      </c>
      <c r="EU112" s="360">
        <f t="shared" si="439"/>
        <v>19</v>
      </c>
      <c r="EV112" s="360" t="str">
        <f t="shared" si="440"/>
        <v/>
      </c>
      <c r="EW112" s="360" t="str">
        <f t="shared" si="441"/>
        <v/>
      </c>
      <c r="EX112" s="360">
        <f t="shared" si="442"/>
        <v>50</v>
      </c>
      <c r="EY112" s="360">
        <f t="shared" si="443"/>
        <v>23</v>
      </c>
      <c r="EZ112" s="360">
        <f t="shared" si="444"/>
        <v>49</v>
      </c>
      <c r="FA112" s="360">
        <f t="shared" si="445"/>
        <v>22</v>
      </c>
      <c r="FB112" s="360">
        <f t="shared" si="446"/>
        <v>40</v>
      </c>
      <c r="FC112" s="360" t="str">
        <f t="shared" si="447"/>
        <v/>
      </c>
      <c r="FD112" s="360" t="str">
        <f t="shared" si="448"/>
        <v/>
      </c>
      <c r="FE112" s="360" t="str">
        <f t="shared" si="449"/>
        <v/>
      </c>
      <c r="FF112" s="360" t="str">
        <f t="shared" si="450"/>
        <v/>
      </c>
      <c r="FG112" s="360" t="str">
        <f t="shared" si="451"/>
        <v/>
      </c>
      <c r="FH112" s="360" t="str">
        <f t="shared" si="452"/>
        <v/>
      </c>
      <c r="FI112" s="360" t="str">
        <f t="shared" si="453"/>
        <v/>
      </c>
      <c r="FJ112" s="360" t="str">
        <f t="shared" si="454"/>
        <v/>
      </c>
      <c r="FK112" s="360" t="str">
        <f t="shared" si="455"/>
        <v/>
      </c>
      <c r="FL112" s="360" t="str">
        <f t="shared" si="456"/>
        <v/>
      </c>
      <c r="FM112" s="360" t="str">
        <f t="shared" si="457"/>
        <v/>
      </c>
      <c r="FN112" s="360" t="str">
        <f t="shared" si="458"/>
        <v/>
      </c>
      <c r="FO112" s="360" t="str">
        <f t="shared" si="459"/>
        <v/>
      </c>
      <c r="FP112" s="360" t="str">
        <f t="shared" si="460"/>
        <v/>
      </c>
      <c r="FQ112" s="360" t="str">
        <f t="shared" si="461"/>
        <v/>
      </c>
      <c r="FR112" s="360" t="str">
        <f t="shared" si="462"/>
        <v/>
      </c>
      <c r="FS112" s="360" t="str">
        <f t="shared" si="463"/>
        <v/>
      </c>
      <c r="FT112" s="360" t="str">
        <f t="shared" si="280"/>
        <v/>
      </c>
      <c r="FU112" s="360" t="str">
        <f t="shared" si="464"/>
        <v/>
      </c>
      <c r="FV112" s="360" t="str">
        <f t="shared" si="465"/>
        <v/>
      </c>
      <c r="FW112" s="360" t="str">
        <f t="shared" si="466"/>
        <v/>
      </c>
      <c r="FX112" s="360" t="str">
        <f t="shared" si="467"/>
        <v/>
      </c>
      <c r="FY112" s="360" t="str">
        <f t="shared" si="468"/>
        <v/>
      </c>
      <c r="FZ112" s="360" t="str">
        <f t="shared" si="469"/>
        <v/>
      </c>
      <c r="GA112" s="360">
        <f t="shared" si="470"/>
        <v>61</v>
      </c>
      <c r="GB112" s="360" t="str">
        <f t="shared" si="471"/>
        <v/>
      </c>
      <c r="GC112" s="360" t="str">
        <f t="shared" si="472"/>
        <v/>
      </c>
      <c r="GD112" s="360" t="str">
        <f t="shared" si="473"/>
        <v/>
      </c>
      <c r="GE112" s="360" t="str">
        <f t="shared" si="474"/>
        <v/>
      </c>
      <c r="GF112" s="360" t="str">
        <f t="shared" si="475"/>
        <v/>
      </c>
      <c r="GG112" s="360" t="str">
        <f t="shared" si="476"/>
        <v/>
      </c>
      <c r="GH112" s="360" t="str">
        <f t="shared" si="477"/>
        <v/>
      </c>
      <c r="GI112" s="360" t="str">
        <f t="shared" si="478"/>
        <v/>
      </c>
      <c r="GJ112" s="360" t="str">
        <f t="shared" si="479"/>
        <v/>
      </c>
      <c r="GK112" s="444" t="s">
        <v>1247</v>
      </c>
      <c r="GL112" s="361" t="str">
        <f t="shared" si="281"/>
        <v>nph</v>
      </c>
      <c r="GM112" s="361" t="str">
        <f t="shared" si="282"/>
        <v>-</v>
      </c>
      <c r="GN112" s="361" t="str">
        <f t="shared" si="283"/>
        <v>nph</v>
      </c>
      <c r="GO112" s="361" t="str">
        <f t="shared" si="284"/>
        <v>nph</v>
      </c>
      <c r="GP112" s="361" t="str">
        <f t="shared" si="285"/>
        <v>nph</v>
      </c>
      <c r="GQ112" s="361" t="str">
        <f t="shared" si="286"/>
        <v>-</v>
      </c>
      <c r="GR112" s="361" t="str">
        <f t="shared" si="287"/>
        <v>-</v>
      </c>
      <c r="GS112" s="361" t="str">
        <f t="shared" si="288"/>
        <v>nph</v>
      </c>
      <c r="GT112" s="361" t="str">
        <f t="shared" si="289"/>
        <v>nph</v>
      </c>
      <c r="GU112" s="361" t="str">
        <f t="shared" si="290"/>
        <v>nph</v>
      </c>
      <c r="GV112" s="361" t="str">
        <f t="shared" si="291"/>
        <v>nph</v>
      </c>
      <c r="GW112" s="361" t="str">
        <f t="shared" si="292"/>
        <v>nph</v>
      </c>
      <c r="GX112" s="361" t="str">
        <f t="shared" si="293"/>
        <v>-</v>
      </c>
      <c r="GY112" s="361" t="str">
        <f t="shared" si="294"/>
        <v>-</v>
      </c>
      <c r="GZ112" s="361" t="str">
        <f t="shared" si="295"/>
        <v>-</v>
      </c>
      <c r="HA112" s="361" t="str">
        <f t="shared" si="296"/>
        <v>-</v>
      </c>
      <c r="HB112" s="361" t="str">
        <f t="shared" si="297"/>
        <v>-</v>
      </c>
      <c r="HC112" s="361" t="str">
        <f t="shared" si="298"/>
        <v>-</v>
      </c>
      <c r="HD112" s="361" t="str">
        <f t="shared" si="299"/>
        <v>-</v>
      </c>
      <c r="HE112" s="361" t="str">
        <f t="shared" si="300"/>
        <v>-</v>
      </c>
      <c r="HF112" s="361" t="str">
        <f t="shared" si="301"/>
        <v>-</v>
      </c>
      <c r="HG112" s="361" t="str">
        <f t="shared" si="302"/>
        <v>-</v>
      </c>
      <c r="HH112" s="361" t="str">
        <f t="shared" si="303"/>
        <v>-</v>
      </c>
      <c r="HI112" s="361" t="str">
        <f t="shared" si="304"/>
        <v>-</v>
      </c>
      <c r="HJ112" s="361" t="str">
        <f t="shared" si="305"/>
        <v>-</v>
      </c>
      <c r="HK112" s="361" t="str">
        <f t="shared" si="306"/>
        <v>-</v>
      </c>
      <c r="HL112" s="361" t="str">
        <f t="shared" si="307"/>
        <v>-</v>
      </c>
      <c r="HM112" s="361" t="str">
        <f t="shared" si="308"/>
        <v>-</v>
      </c>
      <c r="HN112" s="361" t="str">
        <f t="shared" si="309"/>
        <v>-</v>
      </c>
      <c r="HO112" s="361" t="str">
        <f t="shared" si="310"/>
        <v>-</v>
      </c>
      <c r="HP112" s="361" t="str">
        <f t="shared" si="311"/>
        <v>-</v>
      </c>
      <c r="HQ112" s="361" t="str">
        <f t="shared" si="312"/>
        <v>-</v>
      </c>
      <c r="HR112" s="361" t="str">
        <f t="shared" si="313"/>
        <v>-</v>
      </c>
      <c r="HS112" s="361" t="str">
        <f t="shared" si="314"/>
        <v>-</v>
      </c>
      <c r="HT112" s="361" t="str">
        <f t="shared" si="315"/>
        <v>-</v>
      </c>
      <c r="HU112" s="361" t="str">
        <f t="shared" si="316"/>
        <v>-</v>
      </c>
      <c r="HV112" s="361" t="str">
        <f t="shared" si="317"/>
        <v>nph</v>
      </c>
      <c r="HW112" s="361" t="str">
        <f t="shared" si="318"/>
        <v>-</v>
      </c>
      <c r="HX112" s="361" t="str">
        <f t="shared" si="319"/>
        <v>-</v>
      </c>
      <c r="HY112" s="361" t="str">
        <f t="shared" si="320"/>
        <v>-</v>
      </c>
      <c r="HZ112" s="361" t="str">
        <f t="shared" si="321"/>
        <v>-</v>
      </c>
      <c r="IA112" s="361" t="str">
        <f t="shared" si="322"/>
        <v>-</v>
      </c>
      <c r="IB112" s="361" t="str">
        <f t="shared" si="323"/>
        <v>-</v>
      </c>
      <c r="IC112" s="361" t="str">
        <f t="shared" si="324"/>
        <v>-</v>
      </c>
      <c r="ID112" s="361" t="str">
        <f t="shared" si="325"/>
        <v>-</v>
      </c>
      <c r="IE112" s="361" t="str">
        <f t="shared" si="326"/>
        <v>-</v>
      </c>
      <c r="IF112" s="444" t="s">
        <v>1247</v>
      </c>
      <c r="IG112" s="56">
        <f t="shared" si="480"/>
        <v>4</v>
      </c>
      <c r="IH112" s="56" t="str">
        <f t="shared" si="481"/>
        <v>-</v>
      </c>
      <c r="II112" s="56">
        <f t="shared" si="482"/>
        <v>16</v>
      </c>
      <c r="IJ112" s="56">
        <f t="shared" si="483"/>
        <v>16</v>
      </c>
      <c r="IK112" s="56">
        <f t="shared" si="327"/>
        <v>16</v>
      </c>
      <c r="IL112" s="56" t="str">
        <f t="shared" si="328"/>
        <v>-</v>
      </c>
      <c r="IM112" s="56" t="str">
        <f t="shared" si="329"/>
        <v>-</v>
      </c>
      <c r="IN112" s="56">
        <f t="shared" si="330"/>
        <v>16</v>
      </c>
      <c r="IO112" s="56">
        <f t="shared" si="331"/>
        <v>16</v>
      </c>
      <c r="IP112" s="56">
        <f t="shared" si="332"/>
        <v>10</v>
      </c>
      <c r="IQ112" s="56">
        <f t="shared" si="333"/>
        <v>16</v>
      </c>
      <c r="IR112" s="56">
        <f t="shared" si="334"/>
        <v>16</v>
      </c>
      <c r="IS112" s="56" t="str">
        <f t="shared" si="335"/>
        <v>-</v>
      </c>
      <c r="IT112" s="56" t="str">
        <f t="shared" si="336"/>
        <v>-</v>
      </c>
      <c r="IU112" s="56" t="str">
        <f t="shared" si="337"/>
        <v>-</v>
      </c>
      <c r="IV112" s="56" t="str">
        <f t="shared" si="338"/>
        <v>-</v>
      </c>
      <c r="IW112" s="56" t="str">
        <f t="shared" si="339"/>
        <v>-</v>
      </c>
      <c r="IX112" s="56" t="str">
        <f t="shared" si="340"/>
        <v>-</v>
      </c>
      <c r="IY112" s="56" t="str">
        <f t="shared" si="341"/>
        <v>-</v>
      </c>
      <c r="IZ112" s="56" t="str">
        <f t="shared" si="342"/>
        <v>-</v>
      </c>
      <c r="JA112" s="56" t="str">
        <f t="shared" si="343"/>
        <v>-</v>
      </c>
      <c r="JB112" s="56" t="str">
        <f t="shared" si="344"/>
        <v>-</v>
      </c>
      <c r="JC112" s="56" t="str">
        <f t="shared" si="345"/>
        <v>-</v>
      </c>
      <c r="JD112" s="56" t="str">
        <f t="shared" si="346"/>
        <v>-</v>
      </c>
      <c r="JE112" s="56" t="str">
        <f t="shared" si="347"/>
        <v>-</v>
      </c>
      <c r="JF112" s="56" t="str">
        <f t="shared" si="348"/>
        <v>-</v>
      </c>
      <c r="JG112" s="56" t="str">
        <f t="shared" si="349"/>
        <v>-</v>
      </c>
      <c r="JH112" s="56" t="str">
        <f t="shared" si="350"/>
        <v>-</v>
      </c>
      <c r="JI112" s="56" t="str">
        <f t="shared" si="351"/>
        <v>-</v>
      </c>
      <c r="JJ112" s="56" t="str">
        <f t="shared" si="352"/>
        <v>-</v>
      </c>
      <c r="JK112" s="56" t="str">
        <f t="shared" si="353"/>
        <v>-</v>
      </c>
      <c r="JL112" s="56" t="str">
        <f t="shared" si="354"/>
        <v>-</v>
      </c>
      <c r="JM112" s="56" t="str">
        <f t="shared" si="355"/>
        <v>-</v>
      </c>
      <c r="JN112" s="56" t="str">
        <f t="shared" si="356"/>
        <v>-</v>
      </c>
      <c r="JO112" s="56" t="str">
        <f t="shared" si="357"/>
        <v>-</v>
      </c>
      <c r="JP112" s="56" t="str">
        <f t="shared" si="358"/>
        <v>-</v>
      </c>
      <c r="JQ112" s="56">
        <f t="shared" si="359"/>
        <v>10</v>
      </c>
      <c r="JR112" s="56" t="str">
        <f t="shared" si="360"/>
        <v>-</v>
      </c>
      <c r="JS112" s="56" t="str">
        <f t="shared" si="361"/>
        <v>-</v>
      </c>
      <c r="JT112" s="56" t="str">
        <f t="shared" si="362"/>
        <v>-</v>
      </c>
      <c r="JU112" s="56" t="str">
        <f t="shared" si="363"/>
        <v>-</v>
      </c>
      <c r="JV112" s="56" t="str">
        <f t="shared" si="364"/>
        <v>-</v>
      </c>
      <c r="JW112" s="56" t="str">
        <f t="shared" si="365"/>
        <v>-</v>
      </c>
      <c r="JX112" s="56" t="str">
        <f t="shared" si="366"/>
        <v>-</v>
      </c>
      <c r="JY112" s="56" t="str">
        <f t="shared" si="367"/>
        <v>-</v>
      </c>
      <c r="JZ112" s="56" t="str">
        <f t="shared" si="368"/>
        <v>-</v>
      </c>
      <c r="KA112" s="444" t="s">
        <v>1247</v>
      </c>
      <c r="KB112" s="360">
        <f>IF(ISNUMBER(INDEX($EQ$15:$GK$521,$B112,EO$11)),MAX(KB$14:KB111)+1,0)</f>
        <v>0</v>
      </c>
      <c r="KC112" s="360" t="str">
        <f t="shared" si="484"/>
        <v/>
      </c>
      <c r="KD112" s="373" t="s">
        <v>2</v>
      </c>
      <c r="KE112" s="391" t="str">
        <f t="shared" si="369"/>
        <v/>
      </c>
      <c r="KF112" s="302" t="str">
        <f t="shared" si="487"/>
        <v/>
      </c>
      <c r="KG112" s="69"/>
      <c r="KH112" s="391" t="str">
        <f t="shared" si="371"/>
        <v/>
      </c>
      <c r="KI112" s="302" t="str">
        <f t="shared" si="488"/>
        <v/>
      </c>
      <c r="KJ112" s="69"/>
      <c r="KK112" s="391" t="str">
        <f t="shared" si="373"/>
        <v/>
      </c>
      <c r="KL112" s="302" t="str">
        <f t="shared" si="489"/>
        <v/>
      </c>
      <c r="KM112" s="69"/>
      <c r="KN112" s="391" t="str">
        <f t="shared" si="375"/>
        <v/>
      </c>
      <c r="KO112" s="302" t="str">
        <f t="shared" si="490"/>
        <v/>
      </c>
      <c r="KP112" s="69"/>
      <c r="KQ112" s="391" t="str">
        <f t="shared" si="377"/>
        <v/>
      </c>
      <c r="KR112" s="302" t="str">
        <f t="shared" si="378"/>
        <v/>
      </c>
      <c r="KS112" s="69"/>
      <c r="KT112" s="391" t="str">
        <f t="shared" si="379"/>
        <v/>
      </c>
      <c r="KU112" s="302" t="str">
        <f t="shared" si="380"/>
        <v/>
      </c>
      <c r="KV112" s="69"/>
      <c r="KW112" s="391" t="str">
        <f t="shared" si="381"/>
        <v/>
      </c>
      <c r="KX112" s="302" t="str">
        <f t="shared" si="382"/>
        <v/>
      </c>
      <c r="KY112" s="69"/>
      <c r="KZ112" s="283" t="str">
        <f t="shared" si="383"/>
        <v/>
      </c>
      <c r="LA112" s="26"/>
      <c r="LB112" s="242"/>
      <c r="LC112" s="242"/>
      <c r="LD112" s="242"/>
      <c r="LE112" s="242"/>
      <c r="LF112" s="242"/>
      <c r="LG112" s="242"/>
      <c r="LH112" s="242"/>
      <c r="LI112" s="242"/>
      <c r="LJ112" s="242"/>
      <c r="LK112" s="242"/>
      <c r="LL112" s="242"/>
      <c r="LM112" s="242"/>
      <c r="LN112" s="63"/>
      <c r="LO112" s="251">
        <f t="shared" si="384"/>
        <v>0</v>
      </c>
      <c r="LP112" s="251">
        <f t="shared" si="385"/>
        <v>0</v>
      </c>
      <c r="LQ112" s="251">
        <f t="shared" si="386"/>
        <v>0</v>
      </c>
      <c r="LR112" s="251">
        <f t="shared" si="387"/>
        <v>0</v>
      </c>
      <c r="LS112" s="251">
        <f t="shared" si="388"/>
        <v>0</v>
      </c>
      <c r="LT112" s="251">
        <f t="shared" si="389"/>
        <v>0</v>
      </c>
      <c r="LU112" s="251">
        <f t="shared" si="390"/>
        <v>0</v>
      </c>
      <c r="LV112" s="251">
        <f t="shared" si="391"/>
        <v>0</v>
      </c>
      <c r="LW112" s="251">
        <f t="shared" si="392"/>
        <v>0</v>
      </c>
      <c r="LX112" s="251">
        <f t="shared" si="393"/>
        <v>0</v>
      </c>
      <c r="LY112" s="251">
        <f t="shared" si="394"/>
        <v>0</v>
      </c>
      <c r="LZ112" s="251">
        <f t="shared" si="395"/>
        <v>0</v>
      </c>
      <c r="MA112" s="63">
        <f t="shared" si="396"/>
        <v>3</v>
      </c>
      <c r="MB112" s="63">
        <f t="shared" si="397"/>
        <v>0</v>
      </c>
      <c r="MC112" s="63">
        <f t="shared" si="486"/>
        <v>98</v>
      </c>
      <c r="MD112" s="63">
        <f t="shared" si="485"/>
        <v>25</v>
      </c>
      <c r="ME112" s="63">
        <f t="shared" si="398"/>
        <v>0</v>
      </c>
      <c r="MF112" s="315">
        <f t="shared" si="399"/>
        <v>291</v>
      </c>
      <c r="MG112" s="315">
        <f>IF(ISNUMBER(MATCH(EO112,$ME$15:$ME$520,0)),0,MAX(MG$14:MG111)+1)</f>
        <v>0</v>
      </c>
      <c r="MH112" s="315" t="str">
        <f t="shared" si="400"/>
        <v/>
      </c>
      <c r="MI112" s="368" t="str">
        <f t="shared" si="491"/>
        <v/>
      </c>
      <c r="MJ112" s="67"/>
      <c r="MK112" s="243" t="str">
        <f t="shared" si="492"/>
        <v/>
      </c>
      <c r="ML112" s="457" t="s">
        <v>635</v>
      </c>
      <c r="MM112" s="316"/>
      <c r="MN112" s="59"/>
      <c r="MO112" s="238"/>
      <c r="MP112" s="411"/>
      <c r="MQ112" s="26" t="str">
        <f>IF(IF(ISNUMBER(SEARCH("flopy",MS112))=TRUE,1,0)=1,MAX(MQ$15:MQ111)+1,"")</f>
        <v/>
      </c>
      <c r="MR112" s="238"/>
      <c r="MS112" s="411"/>
      <c r="MT112" s="411" t="s">
        <v>1035</v>
      </c>
      <c r="MU112" s="26" t="str">
        <f>IF(IF(ISNUMBER(SEARCH("flopy",MW112))=TRUE,1,0)=1,MAX(MU$15:MU111)+1,"")</f>
        <v/>
      </c>
      <c r="MV112" s="238"/>
      <c r="MW112" s="59"/>
      <c r="MX112" s="59"/>
      <c r="MY112" s="59"/>
      <c r="MZ112" s="59"/>
      <c r="NA112" s="59"/>
      <c r="NB112" s="26" t="s">
        <v>2</v>
      </c>
      <c r="NC112" s="59"/>
      <c r="ND112" s="59"/>
      <c r="NE112" s="59"/>
      <c r="NF112" s="59"/>
      <c r="NG112" s="59"/>
      <c r="NH112" s="59"/>
      <c r="NI112" s="59"/>
      <c r="NJ112" s="59"/>
      <c r="NK112" s="26" t="s">
        <v>2</v>
      </c>
      <c r="NL112" s="453"/>
      <c r="NM112" s="453"/>
      <c r="NN112" s="59"/>
      <c r="NO112" s="18"/>
      <c r="NP112" s="18"/>
      <c r="NQ112" s="18"/>
      <c r="NR112" s="18"/>
      <c r="NS112" s="18"/>
      <c r="NT112" s="18"/>
      <c r="NU112" s="18"/>
      <c r="NV112" s="18"/>
      <c r="NW112" s="18"/>
      <c r="NX112" s="18"/>
      <c r="NY112" s="18"/>
      <c r="NZ112" s="18"/>
      <c r="OA112" s="18"/>
      <c r="OB112" s="18"/>
      <c r="OC112" s="18"/>
      <c r="OZ112" s="59"/>
      <c r="PA112" s="251" t="str">
        <f t="shared" si="403"/>
        <v/>
      </c>
      <c r="PB112" s="251" t="str">
        <f t="shared" si="404"/>
        <v/>
      </c>
      <c r="PC112" s="251" t="str">
        <f t="shared" si="405"/>
        <v/>
      </c>
      <c r="PD112" s="251" t="str">
        <f t="shared" si="406"/>
        <v/>
      </c>
      <c r="PE112" s="251" t="str">
        <f t="shared" si="407"/>
        <v/>
      </c>
      <c r="PF112" s="251" t="str">
        <f t="shared" si="408"/>
        <v/>
      </c>
      <c r="PG112" s="251" t="str">
        <f t="shared" si="409"/>
        <v/>
      </c>
      <c r="PH112" s="251" t="str">
        <f t="shared" si="410"/>
        <v/>
      </c>
      <c r="PI112" s="251" t="str">
        <f t="shared" si="411"/>
        <v/>
      </c>
      <c r="PJ112" s="251" t="str">
        <f t="shared" si="412"/>
        <v/>
      </c>
      <c r="PK112" s="251" t="str">
        <f t="shared" si="413"/>
        <v/>
      </c>
      <c r="PL112" s="251" t="str">
        <f t="shared" si="414"/>
        <v/>
      </c>
      <c r="PM112" s="251" t="str">
        <f t="shared" si="415"/>
        <v/>
      </c>
      <c r="PN112" s="251" t="str">
        <f t="shared" si="416"/>
        <v/>
      </c>
      <c r="PO112" s="251" t="str">
        <f t="shared" si="417"/>
        <v/>
      </c>
      <c r="PP112" s="251" t="str">
        <f t="shared" si="418"/>
        <v/>
      </c>
      <c r="PQ112" s="251" t="str">
        <f t="shared" si="419"/>
        <v/>
      </c>
      <c r="PR112" s="251" t="str">
        <f t="shared" si="420"/>
        <v/>
      </c>
      <c r="PS112" s="251" t="str">
        <f t="shared" si="421"/>
        <v/>
      </c>
      <c r="PT112" s="251" t="str">
        <f t="shared" si="422"/>
        <v/>
      </c>
      <c r="PU112" s="251" t="str">
        <f t="shared" si="423"/>
        <v/>
      </c>
      <c r="PV112" s="251" t="str">
        <f t="shared" si="424"/>
        <v/>
      </c>
      <c r="PW112" s="251" t="str">
        <f t="shared" si="425"/>
        <v/>
      </c>
      <c r="PX112" s="251" t="str">
        <f t="shared" si="426"/>
        <v/>
      </c>
      <c r="PY112" s="251" t="str">
        <f t="shared" si="427"/>
        <v/>
      </c>
      <c r="PZ112" s="251" t="str">
        <f t="shared" si="428"/>
        <v/>
      </c>
      <c r="QA112" s="251" t="str">
        <f t="shared" si="429"/>
        <v/>
      </c>
      <c r="QB112" s="251" t="str">
        <f t="shared" si="430"/>
        <v/>
      </c>
      <c r="QC112" s="251" t="str">
        <f t="shared" si="431"/>
        <v/>
      </c>
      <c r="QD112" s="251" t="str">
        <f t="shared" si="432"/>
        <v/>
      </c>
      <c r="QE112" s="251" t="str">
        <f t="shared" si="433"/>
        <v/>
      </c>
      <c r="QF112" s="63">
        <f t="shared" si="434"/>
        <v>0</v>
      </c>
      <c r="QG112" s="26" t="s">
        <v>2</v>
      </c>
      <c r="QH112" s="59"/>
      <c r="QI112" s="59"/>
      <c r="QJ112" s="59"/>
      <c r="QK112" s="59"/>
      <c r="QL112" s="59"/>
      <c r="QM112" s="59"/>
      <c r="QN112" s="59"/>
    </row>
    <row r="113" spans="1:456" ht="6" customHeight="1" x14ac:dyDescent="0.25">
      <c r="A113" s="68"/>
      <c r="B113" s="447">
        <f t="shared" si="278"/>
        <v>99</v>
      </c>
      <c r="C113" s="72" t="s">
        <v>21</v>
      </c>
      <c r="D113" s="339" t="s">
        <v>602</v>
      </c>
      <c r="E113" s="59"/>
      <c r="F113" s="229"/>
      <c r="G113" s="295" t="s">
        <v>200</v>
      </c>
      <c r="H113" s="295" t="s">
        <v>2</v>
      </c>
      <c r="I113" s="229"/>
      <c r="J113" s="295"/>
      <c r="K113" s="295"/>
      <c r="L113" s="229"/>
      <c r="M113" s="295"/>
      <c r="N113" s="295"/>
      <c r="O113" s="229"/>
      <c r="P113" s="295"/>
      <c r="Q113" s="295"/>
      <c r="R113" s="229"/>
      <c r="S113" s="230"/>
      <c r="T113" s="231"/>
      <c r="U113" s="229"/>
      <c r="V113" s="230"/>
      <c r="W113" s="231"/>
      <c r="X113" s="229"/>
      <c r="Y113" s="230"/>
      <c r="Z113" s="231"/>
      <c r="AA113" s="229"/>
      <c r="AB113" s="295"/>
      <c r="AC113" s="295"/>
      <c r="AD113" s="229"/>
      <c r="AE113" s="295"/>
      <c r="AF113" s="295"/>
      <c r="AG113" s="229"/>
      <c r="AH113" s="295"/>
      <c r="AI113" s="295"/>
      <c r="AJ113" s="229"/>
      <c r="AK113" s="295"/>
      <c r="AL113" s="295"/>
      <c r="AM113" s="229"/>
      <c r="AN113" s="295"/>
      <c r="AO113" s="295"/>
      <c r="AP113" s="243"/>
      <c r="AQ113" s="295"/>
      <c r="AR113" s="290"/>
      <c r="AS113" s="243"/>
      <c r="AT113" s="295"/>
      <c r="AU113" s="290"/>
      <c r="AV113" s="229"/>
      <c r="AW113" s="230"/>
      <c r="AX113" s="231"/>
      <c r="AY113" s="229"/>
      <c r="AZ113" s="230"/>
      <c r="BA113" s="231"/>
      <c r="BB113" s="229"/>
      <c r="BC113" s="230"/>
      <c r="BD113" s="231"/>
      <c r="BE113" s="229"/>
      <c r="BF113" s="230"/>
      <c r="BG113" s="231"/>
      <c r="BH113" s="229"/>
      <c r="BI113" s="230"/>
      <c r="BJ113" s="231"/>
      <c r="BK113" s="243"/>
      <c r="BL113" s="230"/>
      <c r="BM113" s="231"/>
      <c r="BN113" s="243"/>
      <c r="BO113" s="230"/>
      <c r="BP113" s="231"/>
      <c r="BQ113" s="229"/>
      <c r="BR113" s="230"/>
      <c r="BS113" s="231"/>
      <c r="BT113" s="229"/>
      <c r="BU113" s="230"/>
      <c r="BV113" s="231"/>
      <c r="BW113" s="229"/>
      <c r="BX113" s="230"/>
      <c r="BY113" s="231"/>
      <c r="BZ113" s="229"/>
      <c r="CA113" s="230"/>
      <c r="CB113" s="231"/>
      <c r="CC113" s="229"/>
      <c r="CD113" s="230"/>
      <c r="CE113" s="231"/>
      <c r="CF113" s="331"/>
      <c r="CG113" s="332"/>
      <c r="CH113" s="385"/>
      <c r="CI113" s="331"/>
      <c r="CJ113" s="332"/>
      <c r="CK113" s="385"/>
      <c r="CL113" s="243"/>
      <c r="CM113" s="230"/>
      <c r="CN113" s="354"/>
      <c r="CO113" s="243"/>
      <c r="CP113" s="230"/>
      <c r="CQ113" s="231"/>
      <c r="CR113" s="331"/>
      <c r="CS113" s="332"/>
      <c r="CT113" s="333"/>
      <c r="CU113" s="229"/>
      <c r="CV113" s="230"/>
      <c r="CW113" s="231"/>
      <c r="CX113" s="331"/>
      <c r="CY113" s="332"/>
      <c r="CZ113" s="333"/>
      <c r="DA113" s="331"/>
      <c r="DB113" s="332"/>
      <c r="DC113" s="333"/>
      <c r="DD113" s="331"/>
      <c r="DE113" s="332"/>
      <c r="DF113" s="333"/>
      <c r="DG113" s="331"/>
      <c r="DH113" s="332"/>
      <c r="DI113" s="333"/>
      <c r="DJ113" s="229"/>
      <c r="DK113" s="230"/>
      <c r="DL113" s="231"/>
      <c r="DM113" s="229"/>
      <c r="DN113" s="230"/>
      <c r="DO113" s="231"/>
      <c r="DP113" s="331"/>
      <c r="DQ113" s="332"/>
      <c r="DR113" s="333"/>
      <c r="DS113" s="331"/>
      <c r="DT113" s="332"/>
      <c r="DU113" s="333"/>
      <c r="DV113" s="331"/>
      <c r="DW113" s="332"/>
      <c r="DX113" s="333"/>
      <c r="DY113" s="331"/>
      <c r="DZ113" s="332"/>
      <c r="EA113" s="333"/>
      <c r="EB113" s="331"/>
      <c r="EC113" s="332"/>
      <c r="ED113" s="333"/>
      <c r="EE113" s="331"/>
      <c r="EF113" s="332"/>
      <c r="EG113" s="333"/>
      <c r="EH113" s="229"/>
      <c r="EI113" s="230"/>
      <c r="EJ113" s="231"/>
      <c r="EK113" s="229"/>
      <c r="EL113" s="230"/>
      <c r="EM113" s="231"/>
      <c r="EN113" s="244"/>
      <c r="EO113" s="269" t="str">
        <f t="shared" si="279"/>
        <v/>
      </c>
      <c r="EP113" s="444" t="s">
        <v>1247</v>
      </c>
      <c r="EQ113" s="360">
        <f t="shared" si="435"/>
        <v>54</v>
      </c>
      <c r="ER113" s="360" t="str">
        <f t="shared" si="436"/>
        <v/>
      </c>
      <c r="ES113" s="360">
        <f t="shared" si="437"/>
        <v>46</v>
      </c>
      <c r="ET113" s="360">
        <f t="shared" si="438"/>
        <v>52</v>
      </c>
      <c r="EU113" s="360">
        <f t="shared" si="439"/>
        <v>20</v>
      </c>
      <c r="EV113" s="360" t="str">
        <f t="shared" si="440"/>
        <v/>
      </c>
      <c r="EW113" s="360" t="str">
        <f t="shared" si="441"/>
        <v/>
      </c>
      <c r="EX113" s="360">
        <f t="shared" si="442"/>
        <v>51</v>
      </c>
      <c r="EY113" s="360">
        <f t="shared" si="443"/>
        <v>24</v>
      </c>
      <c r="EZ113" s="360">
        <f t="shared" si="444"/>
        <v>50</v>
      </c>
      <c r="FA113" s="360">
        <f t="shared" si="445"/>
        <v>23</v>
      </c>
      <c r="FB113" s="360">
        <f t="shared" si="446"/>
        <v>41</v>
      </c>
      <c r="FC113" s="360" t="str">
        <f t="shared" si="447"/>
        <v/>
      </c>
      <c r="FD113" s="360" t="str">
        <f t="shared" si="448"/>
        <v/>
      </c>
      <c r="FE113" s="360" t="str">
        <f t="shared" si="449"/>
        <v/>
      </c>
      <c r="FF113" s="360" t="str">
        <f t="shared" si="450"/>
        <v/>
      </c>
      <c r="FG113" s="360" t="str">
        <f t="shared" si="451"/>
        <v/>
      </c>
      <c r="FH113" s="360" t="str">
        <f t="shared" si="452"/>
        <v/>
      </c>
      <c r="FI113" s="360" t="str">
        <f t="shared" si="453"/>
        <v/>
      </c>
      <c r="FJ113" s="360" t="str">
        <f t="shared" si="454"/>
        <v/>
      </c>
      <c r="FK113" s="360" t="str">
        <f t="shared" si="455"/>
        <v/>
      </c>
      <c r="FL113" s="360" t="str">
        <f t="shared" si="456"/>
        <v/>
      </c>
      <c r="FM113" s="360" t="str">
        <f t="shared" si="457"/>
        <v/>
      </c>
      <c r="FN113" s="360" t="str">
        <f t="shared" si="458"/>
        <v/>
      </c>
      <c r="FO113" s="360" t="str">
        <f t="shared" si="459"/>
        <v/>
      </c>
      <c r="FP113" s="360" t="str">
        <f t="shared" si="460"/>
        <v/>
      </c>
      <c r="FQ113" s="360" t="str">
        <f t="shared" si="461"/>
        <v/>
      </c>
      <c r="FR113" s="360" t="str">
        <f t="shared" si="462"/>
        <v/>
      </c>
      <c r="FS113" s="360" t="str">
        <f t="shared" si="463"/>
        <v/>
      </c>
      <c r="FT113" s="360" t="str">
        <f t="shared" si="280"/>
        <v/>
      </c>
      <c r="FU113" s="360" t="str">
        <f t="shared" si="464"/>
        <v/>
      </c>
      <c r="FV113" s="360" t="str">
        <f t="shared" si="465"/>
        <v/>
      </c>
      <c r="FW113" s="360" t="str">
        <f t="shared" si="466"/>
        <v/>
      </c>
      <c r="FX113" s="360" t="str">
        <f t="shared" si="467"/>
        <v/>
      </c>
      <c r="FY113" s="360" t="str">
        <f t="shared" si="468"/>
        <v/>
      </c>
      <c r="FZ113" s="360" t="str">
        <f t="shared" si="469"/>
        <v/>
      </c>
      <c r="GA113" s="360">
        <f t="shared" si="470"/>
        <v>62</v>
      </c>
      <c r="GB113" s="360" t="str">
        <f t="shared" si="471"/>
        <v/>
      </c>
      <c r="GC113" s="360" t="str">
        <f t="shared" si="472"/>
        <v/>
      </c>
      <c r="GD113" s="360" t="str">
        <f t="shared" si="473"/>
        <v/>
      </c>
      <c r="GE113" s="360" t="str">
        <f t="shared" si="474"/>
        <v/>
      </c>
      <c r="GF113" s="360" t="str">
        <f t="shared" si="475"/>
        <v/>
      </c>
      <c r="GG113" s="360" t="str">
        <f t="shared" si="476"/>
        <v/>
      </c>
      <c r="GH113" s="360" t="str">
        <f t="shared" si="477"/>
        <v/>
      </c>
      <c r="GI113" s="360" t="str">
        <f t="shared" si="478"/>
        <v/>
      </c>
      <c r="GJ113" s="360" t="str">
        <f t="shared" si="479"/>
        <v/>
      </c>
      <c r="GK113" s="444" t="s">
        <v>1247</v>
      </c>
      <c r="GL113" s="361" t="str">
        <f t="shared" si="281"/>
        <v>npmin</v>
      </c>
      <c r="GM113" s="361" t="str">
        <f t="shared" si="282"/>
        <v>-</v>
      </c>
      <c r="GN113" s="361" t="str">
        <f t="shared" si="283"/>
        <v>npmin</v>
      </c>
      <c r="GO113" s="361" t="str">
        <f t="shared" si="284"/>
        <v>npmin</v>
      </c>
      <c r="GP113" s="361" t="str">
        <f t="shared" si="285"/>
        <v>npmin</v>
      </c>
      <c r="GQ113" s="361" t="str">
        <f t="shared" si="286"/>
        <v>-</v>
      </c>
      <c r="GR113" s="361" t="str">
        <f t="shared" si="287"/>
        <v>-</v>
      </c>
      <c r="GS113" s="361" t="str">
        <f t="shared" si="288"/>
        <v>npmin</v>
      </c>
      <c r="GT113" s="361" t="str">
        <f t="shared" si="289"/>
        <v>npmin</v>
      </c>
      <c r="GU113" s="361" t="str">
        <f t="shared" si="290"/>
        <v>npmin</v>
      </c>
      <c r="GV113" s="361" t="str">
        <f t="shared" si="291"/>
        <v>npmin</v>
      </c>
      <c r="GW113" s="361" t="str">
        <f t="shared" si="292"/>
        <v>npmin</v>
      </c>
      <c r="GX113" s="361" t="str">
        <f t="shared" si="293"/>
        <v>-</v>
      </c>
      <c r="GY113" s="361" t="str">
        <f t="shared" si="294"/>
        <v>-</v>
      </c>
      <c r="GZ113" s="361" t="str">
        <f t="shared" si="295"/>
        <v>-</v>
      </c>
      <c r="HA113" s="361" t="str">
        <f t="shared" si="296"/>
        <v>-</v>
      </c>
      <c r="HB113" s="361" t="str">
        <f t="shared" si="297"/>
        <v>-</v>
      </c>
      <c r="HC113" s="361" t="str">
        <f t="shared" si="298"/>
        <v>-</v>
      </c>
      <c r="HD113" s="361" t="str">
        <f t="shared" si="299"/>
        <v>-</v>
      </c>
      <c r="HE113" s="361" t="str">
        <f t="shared" si="300"/>
        <v>-</v>
      </c>
      <c r="HF113" s="361" t="str">
        <f t="shared" si="301"/>
        <v>-</v>
      </c>
      <c r="HG113" s="361" t="str">
        <f t="shared" si="302"/>
        <v>-</v>
      </c>
      <c r="HH113" s="361" t="str">
        <f t="shared" si="303"/>
        <v>-</v>
      </c>
      <c r="HI113" s="361" t="str">
        <f t="shared" si="304"/>
        <v>-</v>
      </c>
      <c r="HJ113" s="361" t="str">
        <f t="shared" si="305"/>
        <v>-</v>
      </c>
      <c r="HK113" s="361" t="str">
        <f t="shared" si="306"/>
        <v>-</v>
      </c>
      <c r="HL113" s="361" t="str">
        <f t="shared" si="307"/>
        <v>-</v>
      </c>
      <c r="HM113" s="361" t="str">
        <f t="shared" si="308"/>
        <v>-</v>
      </c>
      <c r="HN113" s="361" t="str">
        <f t="shared" si="309"/>
        <v>-</v>
      </c>
      <c r="HO113" s="361" t="str">
        <f t="shared" si="310"/>
        <v>-</v>
      </c>
      <c r="HP113" s="361" t="str">
        <f t="shared" si="311"/>
        <v>-</v>
      </c>
      <c r="HQ113" s="361" t="str">
        <f t="shared" si="312"/>
        <v>-</v>
      </c>
      <c r="HR113" s="361" t="str">
        <f t="shared" si="313"/>
        <v>-</v>
      </c>
      <c r="HS113" s="361" t="str">
        <f t="shared" si="314"/>
        <v>-</v>
      </c>
      <c r="HT113" s="361" t="str">
        <f t="shared" si="315"/>
        <v>-</v>
      </c>
      <c r="HU113" s="361" t="str">
        <f t="shared" si="316"/>
        <v>-</v>
      </c>
      <c r="HV113" s="361" t="str">
        <f t="shared" si="317"/>
        <v>npmin</v>
      </c>
      <c r="HW113" s="361" t="str">
        <f t="shared" si="318"/>
        <v>-</v>
      </c>
      <c r="HX113" s="361" t="str">
        <f t="shared" si="319"/>
        <v>-</v>
      </c>
      <c r="HY113" s="361" t="str">
        <f t="shared" si="320"/>
        <v>-</v>
      </c>
      <c r="HZ113" s="361" t="str">
        <f t="shared" si="321"/>
        <v>-</v>
      </c>
      <c r="IA113" s="361" t="str">
        <f t="shared" si="322"/>
        <v>-</v>
      </c>
      <c r="IB113" s="361" t="str">
        <f t="shared" si="323"/>
        <v>-</v>
      </c>
      <c r="IC113" s="361" t="str">
        <f t="shared" si="324"/>
        <v>-</v>
      </c>
      <c r="ID113" s="361" t="str">
        <f t="shared" si="325"/>
        <v>-</v>
      </c>
      <c r="IE113" s="361" t="str">
        <f t="shared" si="326"/>
        <v>-</v>
      </c>
      <c r="IF113" s="444" t="s">
        <v>1247</v>
      </c>
      <c r="IG113" s="56">
        <f t="shared" si="480"/>
        <v>0</v>
      </c>
      <c r="IH113" s="56" t="str">
        <f t="shared" si="481"/>
        <v>-</v>
      </c>
      <c r="II113" s="56">
        <f t="shared" si="482"/>
        <v>4</v>
      </c>
      <c r="IJ113" s="56">
        <f t="shared" si="483"/>
        <v>2</v>
      </c>
      <c r="IK113" s="56">
        <f t="shared" si="327"/>
        <v>2</v>
      </c>
      <c r="IL113" s="56" t="str">
        <f t="shared" si="328"/>
        <v>-</v>
      </c>
      <c r="IM113" s="56" t="str">
        <f t="shared" si="329"/>
        <v>-</v>
      </c>
      <c r="IN113" s="56">
        <f t="shared" si="330"/>
        <v>2</v>
      </c>
      <c r="IO113" s="56">
        <f t="shared" si="331"/>
        <v>2</v>
      </c>
      <c r="IP113" s="56">
        <f t="shared" si="332"/>
        <v>2</v>
      </c>
      <c r="IQ113" s="56">
        <f t="shared" si="333"/>
        <v>0</v>
      </c>
      <c r="IR113" s="56">
        <f t="shared" si="334"/>
        <v>2</v>
      </c>
      <c r="IS113" s="56" t="str">
        <f t="shared" si="335"/>
        <v>-</v>
      </c>
      <c r="IT113" s="56" t="str">
        <f t="shared" si="336"/>
        <v>-</v>
      </c>
      <c r="IU113" s="56" t="str">
        <f t="shared" si="337"/>
        <v>-</v>
      </c>
      <c r="IV113" s="56" t="str">
        <f t="shared" si="338"/>
        <v>-</v>
      </c>
      <c r="IW113" s="56" t="str">
        <f t="shared" si="339"/>
        <v>-</v>
      </c>
      <c r="IX113" s="56" t="str">
        <f t="shared" si="340"/>
        <v>-</v>
      </c>
      <c r="IY113" s="56" t="str">
        <f t="shared" si="341"/>
        <v>-</v>
      </c>
      <c r="IZ113" s="56" t="str">
        <f t="shared" si="342"/>
        <v>-</v>
      </c>
      <c r="JA113" s="56" t="str">
        <f t="shared" si="343"/>
        <v>-</v>
      </c>
      <c r="JB113" s="56" t="str">
        <f t="shared" si="344"/>
        <v>-</v>
      </c>
      <c r="JC113" s="56" t="str">
        <f t="shared" si="345"/>
        <v>-</v>
      </c>
      <c r="JD113" s="56" t="str">
        <f t="shared" si="346"/>
        <v>-</v>
      </c>
      <c r="JE113" s="56" t="str">
        <f t="shared" si="347"/>
        <v>-</v>
      </c>
      <c r="JF113" s="56" t="str">
        <f t="shared" si="348"/>
        <v>-</v>
      </c>
      <c r="JG113" s="56" t="str">
        <f t="shared" si="349"/>
        <v>-</v>
      </c>
      <c r="JH113" s="56" t="str">
        <f t="shared" si="350"/>
        <v>-</v>
      </c>
      <c r="JI113" s="56" t="str">
        <f t="shared" si="351"/>
        <v>-</v>
      </c>
      <c r="JJ113" s="56" t="str">
        <f t="shared" si="352"/>
        <v>-</v>
      </c>
      <c r="JK113" s="56" t="str">
        <f t="shared" si="353"/>
        <v>-</v>
      </c>
      <c r="JL113" s="56" t="str">
        <f t="shared" si="354"/>
        <v>-</v>
      </c>
      <c r="JM113" s="56" t="str">
        <f t="shared" si="355"/>
        <v>-</v>
      </c>
      <c r="JN113" s="56" t="str">
        <f t="shared" si="356"/>
        <v>-</v>
      </c>
      <c r="JO113" s="56" t="str">
        <f t="shared" si="357"/>
        <v>-</v>
      </c>
      <c r="JP113" s="56" t="str">
        <f t="shared" si="358"/>
        <v>-</v>
      </c>
      <c r="JQ113" s="56">
        <f t="shared" si="359"/>
        <v>2</v>
      </c>
      <c r="JR113" s="56" t="str">
        <f t="shared" si="360"/>
        <v>-</v>
      </c>
      <c r="JS113" s="56" t="str">
        <f t="shared" si="361"/>
        <v>-</v>
      </c>
      <c r="JT113" s="56" t="str">
        <f t="shared" si="362"/>
        <v>-</v>
      </c>
      <c r="JU113" s="56" t="str">
        <f t="shared" si="363"/>
        <v>-</v>
      </c>
      <c r="JV113" s="56" t="str">
        <f t="shared" si="364"/>
        <v>-</v>
      </c>
      <c r="JW113" s="56" t="str">
        <f t="shared" si="365"/>
        <v>-</v>
      </c>
      <c r="JX113" s="56" t="str">
        <f t="shared" si="366"/>
        <v>-</v>
      </c>
      <c r="JY113" s="56" t="str">
        <f t="shared" si="367"/>
        <v>-</v>
      </c>
      <c r="JZ113" s="56" t="str">
        <f t="shared" si="368"/>
        <v>-</v>
      </c>
      <c r="KA113" s="444" t="s">
        <v>1247</v>
      </c>
      <c r="KB113" s="360">
        <f>IF(ISNUMBER(INDEX($EQ$15:$GK$521,$B113,EO$11)),MAX(KB$14:KB112)+1,0)</f>
        <v>0</v>
      </c>
      <c r="KC113" s="360" t="str">
        <f t="shared" si="484"/>
        <v/>
      </c>
      <c r="KD113" s="373" t="s">
        <v>2</v>
      </c>
      <c r="KE113" s="391" t="str">
        <f t="shared" si="369"/>
        <v/>
      </c>
      <c r="KF113" s="302" t="str">
        <f t="shared" si="487"/>
        <v/>
      </c>
      <c r="KG113" s="69"/>
      <c r="KH113" s="391" t="str">
        <f t="shared" si="371"/>
        <v/>
      </c>
      <c r="KI113" s="302" t="str">
        <f t="shared" si="488"/>
        <v/>
      </c>
      <c r="KJ113" s="69"/>
      <c r="KK113" s="391" t="str">
        <f t="shared" si="373"/>
        <v/>
      </c>
      <c r="KL113" s="302" t="str">
        <f t="shared" si="489"/>
        <v/>
      </c>
      <c r="KM113" s="69"/>
      <c r="KN113" s="391" t="str">
        <f t="shared" si="375"/>
        <v/>
      </c>
      <c r="KO113" s="302" t="str">
        <f t="shared" si="490"/>
        <v/>
      </c>
      <c r="KP113" s="69"/>
      <c r="KQ113" s="391" t="str">
        <f t="shared" si="377"/>
        <v/>
      </c>
      <c r="KR113" s="302" t="str">
        <f t="shared" si="378"/>
        <v/>
      </c>
      <c r="KS113" s="69"/>
      <c r="KT113" s="391" t="str">
        <f t="shared" si="379"/>
        <v/>
      </c>
      <c r="KU113" s="302" t="str">
        <f t="shared" si="380"/>
        <v/>
      </c>
      <c r="KV113" s="69"/>
      <c r="KW113" s="391" t="str">
        <f t="shared" si="381"/>
        <v/>
      </c>
      <c r="KX113" s="302" t="str">
        <f t="shared" si="382"/>
        <v/>
      </c>
      <c r="KY113" s="69"/>
      <c r="KZ113" s="283" t="str">
        <f t="shared" si="383"/>
        <v/>
      </c>
      <c r="LA113" s="26"/>
      <c r="LB113" s="242"/>
      <c r="LC113" s="242"/>
      <c r="LD113" s="242"/>
      <c r="LE113" s="242"/>
      <c r="LF113" s="242"/>
      <c r="LG113" s="242"/>
      <c r="LH113" s="242"/>
      <c r="LI113" s="242"/>
      <c r="LJ113" s="242"/>
      <c r="LK113" s="242"/>
      <c r="LL113" s="242"/>
      <c r="LM113" s="242"/>
      <c r="LN113" s="63"/>
      <c r="LO113" s="251">
        <f t="shared" si="384"/>
        <v>0</v>
      </c>
      <c r="LP113" s="251">
        <f t="shared" si="385"/>
        <v>0</v>
      </c>
      <c r="LQ113" s="251">
        <f t="shared" si="386"/>
        <v>0</v>
      </c>
      <c r="LR113" s="251">
        <f t="shared" si="387"/>
        <v>0</v>
      </c>
      <c r="LS113" s="251">
        <f t="shared" si="388"/>
        <v>0</v>
      </c>
      <c r="LT113" s="251">
        <f t="shared" si="389"/>
        <v>0</v>
      </c>
      <c r="LU113" s="251">
        <f t="shared" si="390"/>
        <v>0</v>
      </c>
      <c r="LV113" s="251">
        <f t="shared" si="391"/>
        <v>0</v>
      </c>
      <c r="LW113" s="251">
        <f t="shared" si="392"/>
        <v>0</v>
      </c>
      <c r="LX113" s="251">
        <f t="shared" si="393"/>
        <v>0</v>
      </c>
      <c r="LY113" s="251">
        <f t="shared" si="394"/>
        <v>0</v>
      </c>
      <c r="LZ113" s="251">
        <f t="shared" si="395"/>
        <v>0</v>
      </c>
      <c r="MA113" s="63">
        <f t="shared" si="396"/>
        <v>3</v>
      </c>
      <c r="MB113" s="63">
        <f t="shared" si="397"/>
        <v>0</v>
      </c>
      <c r="MC113" s="63">
        <f t="shared" si="486"/>
        <v>99</v>
      </c>
      <c r="MD113" s="63">
        <f t="shared" si="485"/>
        <v>26</v>
      </c>
      <c r="ME113" s="63" t="str">
        <f t="shared" si="398"/>
        <v>MST</v>
      </c>
      <c r="MF113" s="315">
        <f t="shared" si="399"/>
        <v>291</v>
      </c>
      <c r="MG113" s="315">
        <f>IF(ISNUMBER(MATCH(EO113,$ME$15:$ME$520,0)),0,MAX(MG$14:MG112)+1)</f>
        <v>0</v>
      </c>
      <c r="MH113" s="315" t="str">
        <f t="shared" si="400"/>
        <v/>
      </c>
      <c r="MI113" s="368" t="str">
        <f t="shared" si="491"/>
        <v/>
      </c>
      <c r="MJ113" s="67"/>
      <c r="MK113" s="243" t="str">
        <f t="shared" si="492"/>
        <v/>
      </c>
      <c r="ML113" s="457" t="s">
        <v>635</v>
      </c>
      <c r="MM113" s="316"/>
      <c r="MN113" s="59"/>
      <c r="MO113" s="238"/>
      <c r="MP113" s="411"/>
      <c r="MQ113" s="26" t="str">
        <f>IF(IF(ISNUMBER(SEARCH("flopy",MS113))=TRUE,1,0)=1,MAX(MQ$15:MQ112)+1,"")</f>
        <v/>
      </c>
      <c r="MR113" s="238"/>
      <c r="MS113" s="411"/>
      <c r="MT113" s="411" t="s">
        <v>1036</v>
      </c>
      <c r="MU113" s="26" t="str">
        <f>IF(IF(ISNUMBER(SEARCH("flopy",MW113))=TRUE,1,0)=1,MAX(MU$15:MU112)+1,"")</f>
        <v/>
      </c>
      <c r="MV113" s="238"/>
      <c r="MW113" s="59"/>
      <c r="MX113" s="59"/>
      <c r="MY113" s="59"/>
      <c r="MZ113" s="59"/>
      <c r="NA113" s="59"/>
      <c r="NB113" s="26" t="s">
        <v>2</v>
      </c>
      <c r="NC113" s="59"/>
      <c r="ND113" s="59"/>
      <c r="NE113" s="59"/>
      <c r="NF113" s="59"/>
      <c r="NG113" s="59"/>
      <c r="NH113" s="59"/>
      <c r="NI113" s="59"/>
      <c r="NJ113" s="59"/>
      <c r="NK113" s="26" t="s">
        <v>2</v>
      </c>
      <c r="NL113" s="453"/>
      <c r="NM113" s="453"/>
      <c r="NN113" s="59"/>
      <c r="NO113" s="18"/>
      <c r="NP113" s="18"/>
      <c r="NQ113" s="18"/>
      <c r="NR113" s="18"/>
      <c r="NS113" s="18"/>
      <c r="NT113" s="18"/>
      <c r="NU113" s="18"/>
      <c r="NV113" s="18"/>
      <c r="NW113" s="18"/>
      <c r="NX113" s="18"/>
      <c r="NY113" s="18"/>
      <c r="NZ113" s="18"/>
      <c r="OA113" s="18"/>
      <c r="OB113" s="18"/>
      <c r="OC113" s="18"/>
      <c r="OZ113" s="59"/>
      <c r="PA113" s="251" t="str">
        <f t="shared" si="403"/>
        <v/>
      </c>
      <c r="PB113" s="251" t="str">
        <f t="shared" si="404"/>
        <v/>
      </c>
      <c r="PC113" s="251" t="str">
        <f t="shared" si="405"/>
        <v/>
      </c>
      <c r="PD113" s="251" t="str">
        <f t="shared" si="406"/>
        <v/>
      </c>
      <c r="PE113" s="251" t="str">
        <f t="shared" si="407"/>
        <v/>
      </c>
      <c r="PF113" s="251" t="str">
        <f t="shared" si="408"/>
        <v/>
      </c>
      <c r="PG113" s="251" t="str">
        <f t="shared" si="409"/>
        <v/>
      </c>
      <c r="PH113" s="251" t="str">
        <f t="shared" si="410"/>
        <v/>
      </c>
      <c r="PI113" s="251" t="str">
        <f t="shared" si="411"/>
        <v/>
      </c>
      <c r="PJ113" s="251" t="str">
        <f t="shared" si="412"/>
        <v/>
      </c>
      <c r="PK113" s="251" t="str">
        <f t="shared" si="413"/>
        <v/>
      </c>
      <c r="PL113" s="251" t="str">
        <f t="shared" si="414"/>
        <v/>
      </c>
      <c r="PM113" s="251" t="str">
        <f t="shared" si="415"/>
        <v/>
      </c>
      <c r="PN113" s="251" t="str">
        <f t="shared" si="416"/>
        <v/>
      </c>
      <c r="PO113" s="251" t="str">
        <f t="shared" si="417"/>
        <v/>
      </c>
      <c r="PP113" s="251" t="str">
        <f t="shared" si="418"/>
        <v/>
      </c>
      <c r="PQ113" s="251" t="str">
        <f t="shared" si="419"/>
        <v/>
      </c>
      <c r="PR113" s="251" t="str">
        <f t="shared" si="420"/>
        <v/>
      </c>
      <c r="PS113" s="251" t="str">
        <f t="shared" si="421"/>
        <v/>
      </c>
      <c r="PT113" s="251" t="str">
        <f t="shared" si="422"/>
        <v/>
      </c>
      <c r="PU113" s="251" t="str">
        <f t="shared" si="423"/>
        <v/>
      </c>
      <c r="PV113" s="251" t="str">
        <f t="shared" si="424"/>
        <v/>
      </c>
      <c r="PW113" s="251" t="str">
        <f t="shared" si="425"/>
        <v/>
      </c>
      <c r="PX113" s="251" t="str">
        <f t="shared" si="426"/>
        <v/>
      </c>
      <c r="PY113" s="251" t="str">
        <f t="shared" si="427"/>
        <v/>
      </c>
      <c r="PZ113" s="251" t="str">
        <f t="shared" si="428"/>
        <v/>
      </c>
      <c r="QA113" s="251" t="str">
        <f t="shared" si="429"/>
        <v/>
      </c>
      <c r="QB113" s="251" t="str">
        <f t="shared" si="430"/>
        <v/>
      </c>
      <c r="QC113" s="251" t="str">
        <f t="shared" si="431"/>
        <v/>
      </c>
      <c r="QD113" s="251" t="str">
        <f t="shared" si="432"/>
        <v/>
      </c>
      <c r="QE113" s="251" t="str">
        <f t="shared" si="433"/>
        <v/>
      </c>
      <c r="QF113" s="63">
        <f t="shared" si="434"/>
        <v>0</v>
      </c>
      <c r="QG113" s="26" t="s">
        <v>2</v>
      </c>
      <c r="QH113" s="59"/>
      <c r="QI113" s="59"/>
      <c r="QJ113" s="59"/>
      <c r="QK113" s="59"/>
      <c r="QL113" s="59"/>
      <c r="QM113" s="59"/>
      <c r="QN113" s="59"/>
    </row>
    <row r="114" spans="1:456" ht="6" customHeight="1" x14ac:dyDescent="0.25">
      <c r="A114" s="68"/>
      <c r="B114" s="447">
        <f t="shared" si="278"/>
        <v>100</v>
      </c>
      <c r="C114" s="72" t="s">
        <v>22</v>
      </c>
      <c r="D114" s="339" t="s">
        <v>180</v>
      </c>
      <c r="E114" s="59"/>
      <c r="F114" s="229"/>
      <c r="G114" s="295" t="s">
        <v>151</v>
      </c>
      <c r="H114" s="295" t="s">
        <v>2</v>
      </c>
      <c r="I114" s="229"/>
      <c r="J114" s="295"/>
      <c r="K114" s="295"/>
      <c r="L114" s="229"/>
      <c r="M114" s="295"/>
      <c r="N114" s="295"/>
      <c r="O114" s="229"/>
      <c r="P114" s="295"/>
      <c r="Q114" s="295"/>
      <c r="R114" s="229"/>
      <c r="S114" s="230"/>
      <c r="T114" s="231"/>
      <c r="U114" s="229"/>
      <c r="V114" s="230"/>
      <c r="W114" s="231"/>
      <c r="X114" s="229"/>
      <c r="Y114" s="230"/>
      <c r="Z114" s="231"/>
      <c r="AA114" s="229"/>
      <c r="AB114" s="295"/>
      <c r="AC114" s="295"/>
      <c r="AD114" s="229"/>
      <c r="AE114" s="295"/>
      <c r="AF114" s="295"/>
      <c r="AG114" s="229"/>
      <c r="AH114" s="295"/>
      <c r="AI114" s="295"/>
      <c r="AJ114" s="229"/>
      <c r="AK114" s="295"/>
      <c r="AL114" s="295"/>
      <c r="AM114" s="229"/>
      <c r="AN114" s="295"/>
      <c r="AO114" s="295"/>
      <c r="AP114" s="243"/>
      <c r="AQ114" s="295"/>
      <c r="AR114" s="290"/>
      <c r="AS114" s="243"/>
      <c r="AT114" s="295"/>
      <c r="AU114" s="290"/>
      <c r="AV114" s="229"/>
      <c r="AW114" s="230"/>
      <c r="AX114" s="231"/>
      <c r="AY114" s="229"/>
      <c r="AZ114" s="230"/>
      <c r="BA114" s="231"/>
      <c r="BB114" s="229"/>
      <c r="BC114" s="230"/>
      <c r="BD114" s="231"/>
      <c r="BE114" s="229"/>
      <c r="BF114" s="230"/>
      <c r="BG114" s="231"/>
      <c r="BH114" s="229"/>
      <c r="BI114" s="230"/>
      <c r="BJ114" s="231"/>
      <c r="BK114" s="243"/>
      <c r="BL114" s="230"/>
      <c r="BM114" s="231"/>
      <c r="BN114" s="243"/>
      <c r="BO114" s="230"/>
      <c r="BP114" s="231"/>
      <c r="BQ114" s="229"/>
      <c r="BR114" s="230"/>
      <c r="BS114" s="231"/>
      <c r="BT114" s="229"/>
      <c r="BU114" s="230"/>
      <c r="BV114" s="231"/>
      <c r="BW114" s="229"/>
      <c r="BX114" s="230"/>
      <c r="BY114" s="231"/>
      <c r="BZ114" s="229"/>
      <c r="CA114" s="230"/>
      <c r="CB114" s="231"/>
      <c r="CC114" s="229"/>
      <c r="CD114" s="230"/>
      <c r="CE114" s="231"/>
      <c r="CF114" s="331"/>
      <c r="CG114" s="332"/>
      <c r="CH114" s="385"/>
      <c r="CI114" s="331"/>
      <c r="CJ114" s="332"/>
      <c r="CK114" s="385"/>
      <c r="CL114" s="243"/>
      <c r="CM114" s="230"/>
      <c r="CN114" s="354"/>
      <c r="CO114" s="243"/>
      <c r="CP114" s="230"/>
      <c r="CQ114" s="231"/>
      <c r="CR114" s="331"/>
      <c r="CS114" s="332"/>
      <c r="CT114" s="333"/>
      <c r="CU114" s="229"/>
      <c r="CV114" s="230"/>
      <c r="CW114" s="231"/>
      <c r="CX114" s="331"/>
      <c r="CY114" s="332"/>
      <c r="CZ114" s="333"/>
      <c r="DA114" s="331"/>
      <c r="DB114" s="332"/>
      <c r="DC114" s="333"/>
      <c r="DD114" s="331"/>
      <c r="DE114" s="332"/>
      <c r="DF114" s="333"/>
      <c r="DG114" s="331"/>
      <c r="DH114" s="332"/>
      <c r="DI114" s="333"/>
      <c r="DJ114" s="229"/>
      <c r="DK114" s="230"/>
      <c r="DL114" s="231"/>
      <c r="DM114" s="229"/>
      <c r="DN114" s="230"/>
      <c r="DO114" s="231"/>
      <c r="DP114" s="331"/>
      <c r="DQ114" s="332"/>
      <c r="DR114" s="333"/>
      <c r="DS114" s="331"/>
      <c r="DT114" s="332"/>
      <c r="DU114" s="333"/>
      <c r="DV114" s="331"/>
      <c r="DW114" s="332"/>
      <c r="DX114" s="333"/>
      <c r="DY114" s="331"/>
      <c r="DZ114" s="332"/>
      <c r="EA114" s="333"/>
      <c r="EB114" s="331"/>
      <c r="EC114" s="332"/>
      <c r="ED114" s="333"/>
      <c r="EE114" s="331"/>
      <c r="EF114" s="332"/>
      <c r="EG114" s="333"/>
      <c r="EH114" s="229"/>
      <c r="EI114" s="230"/>
      <c r="EJ114" s="231"/>
      <c r="EK114" s="229"/>
      <c r="EL114" s="230"/>
      <c r="EM114" s="231"/>
      <c r="EN114" s="244"/>
      <c r="EO114" s="269" t="str">
        <f t="shared" si="279"/>
        <v/>
      </c>
      <c r="EP114" s="444" t="s">
        <v>1247</v>
      </c>
      <c r="EQ114" s="360">
        <f t="shared" si="435"/>
        <v>55</v>
      </c>
      <c r="ER114" s="360" t="str">
        <f t="shared" si="436"/>
        <v/>
      </c>
      <c r="ES114" s="360">
        <f t="shared" si="437"/>
        <v>47</v>
      </c>
      <c r="ET114" s="360">
        <f t="shared" si="438"/>
        <v>53</v>
      </c>
      <c r="EU114" s="360">
        <f t="shared" si="439"/>
        <v>21</v>
      </c>
      <c r="EV114" s="360" t="str">
        <f t="shared" si="440"/>
        <v/>
      </c>
      <c r="EW114" s="360" t="str">
        <f t="shared" si="441"/>
        <v/>
      </c>
      <c r="EX114" s="360">
        <f t="shared" si="442"/>
        <v>52</v>
      </c>
      <c r="EY114" s="360">
        <f t="shared" si="443"/>
        <v>25</v>
      </c>
      <c r="EZ114" s="360">
        <f t="shared" si="444"/>
        <v>51</v>
      </c>
      <c r="FA114" s="360">
        <f t="shared" si="445"/>
        <v>24</v>
      </c>
      <c r="FB114" s="360">
        <f t="shared" si="446"/>
        <v>42</v>
      </c>
      <c r="FC114" s="360" t="str">
        <f t="shared" si="447"/>
        <v/>
      </c>
      <c r="FD114" s="360" t="str">
        <f t="shared" si="448"/>
        <v/>
      </c>
      <c r="FE114" s="360" t="str">
        <f t="shared" si="449"/>
        <v/>
      </c>
      <c r="FF114" s="360" t="str">
        <f t="shared" si="450"/>
        <v/>
      </c>
      <c r="FG114" s="360" t="str">
        <f t="shared" si="451"/>
        <v/>
      </c>
      <c r="FH114" s="360" t="str">
        <f t="shared" si="452"/>
        <v/>
      </c>
      <c r="FI114" s="360" t="str">
        <f t="shared" si="453"/>
        <v/>
      </c>
      <c r="FJ114" s="360" t="str">
        <f t="shared" si="454"/>
        <v/>
      </c>
      <c r="FK114" s="360" t="str">
        <f t="shared" si="455"/>
        <v/>
      </c>
      <c r="FL114" s="360" t="str">
        <f t="shared" si="456"/>
        <v/>
      </c>
      <c r="FM114" s="360" t="str">
        <f t="shared" si="457"/>
        <v/>
      </c>
      <c r="FN114" s="360" t="str">
        <f t="shared" si="458"/>
        <v/>
      </c>
      <c r="FO114" s="360" t="str">
        <f t="shared" si="459"/>
        <v/>
      </c>
      <c r="FP114" s="360" t="str">
        <f t="shared" si="460"/>
        <v/>
      </c>
      <c r="FQ114" s="360" t="str">
        <f t="shared" si="461"/>
        <v/>
      </c>
      <c r="FR114" s="360" t="str">
        <f t="shared" si="462"/>
        <v/>
      </c>
      <c r="FS114" s="360" t="str">
        <f t="shared" si="463"/>
        <v/>
      </c>
      <c r="FT114" s="360" t="str">
        <f t="shared" si="280"/>
        <v/>
      </c>
      <c r="FU114" s="360" t="str">
        <f t="shared" si="464"/>
        <v/>
      </c>
      <c r="FV114" s="360" t="str">
        <f t="shared" si="465"/>
        <v/>
      </c>
      <c r="FW114" s="360" t="str">
        <f t="shared" si="466"/>
        <v/>
      </c>
      <c r="FX114" s="360" t="str">
        <f t="shared" si="467"/>
        <v/>
      </c>
      <c r="FY114" s="360" t="str">
        <f t="shared" si="468"/>
        <v/>
      </c>
      <c r="FZ114" s="360" t="str">
        <f t="shared" si="469"/>
        <v/>
      </c>
      <c r="GA114" s="360">
        <f t="shared" si="470"/>
        <v>63</v>
      </c>
      <c r="GB114" s="360" t="str">
        <f t="shared" si="471"/>
        <v/>
      </c>
      <c r="GC114" s="360" t="str">
        <f t="shared" si="472"/>
        <v/>
      </c>
      <c r="GD114" s="360" t="str">
        <f t="shared" si="473"/>
        <v/>
      </c>
      <c r="GE114" s="360" t="str">
        <f t="shared" si="474"/>
        <v/>
      </c>
      <c r="GF114" s="360" t="str">
        <f t="shared" si="475"/>
        <v/>
      </c>
      <c r="GG114" s="360" t="str">
        <f t="shared" si="476"/>
        <v/>
      </c>
      <c r="GH114" s="360" t="str">
        <f t="shared" si="477"/>
        <v/>
      </c>
      <c r="GI114" s="360" t="str">
        <f t="shared" si="478"/>
        <v/>
      </c>
      <c r="GJ114" s="360" t="str">
        <f t="shared" si="479"/>
        <v/>
      </c>
      <c r="GK114" s="444" t="s">
        <v>1247</v>
      </c>
      <c r="GL114" s="361" t="str">
        <f t="shared" si="281"/>
        <v>npmax</v>
      </c>
      <c r="GM114" s="361" t="str">
        <f t="shared" si="282"/>
        <v>-</v>
      </c>
      <c r="GN114" s="361" t="str">
        <f t="shared" si="283"/>
        <v>npmax</v>
      </c>
      <c r="GO114" s="361" t="str">
        <f t="shared" si="284"/>
        <v>npmax</v>
      </c>
      <c r="GP114" s="361" t="str">
        <f t="shared" si="285"/>
        <v>npmax</v>
      </c>
      <c r="GQ114" s="361" t="str">
        <f t="shared" si="286"/>
        <v>-</v>
      </c>
      <c r="GR114" s="361" t="str">
        <f t="shared" si="287"/>
        <v>-</v>
      </c>
      <c r="GS114" s="361" t="str">
        <f t="shared" si="288"/>
        <v>npmax</v>
      </c>
      <c r="GT114" s="361" t="str">
        <f t="shared" si="289"/>
        <v>npmax</v>
      </c>
      <c r="GU114" s="361" t="str">
        <f t="shared" si="290"/>
        <v>npmax</v>
      </c>
      <c r="GV114" s="361" t="str">
        <f t="shared" si="291"/>
        <v>npmax</v>
      </c>
      <c r="GW114" s="361" t="str">
        <f t="shared" si="292"/>
        <v>npmax</v>
      </c>
      <c r="GX114" s="361" t="str">
        <f t="shared" si="293"/>
        <v>-</v>
      </c>
      <c r="GY114" s="361" t="str">
        <f t="shared" si="294"/>
        <v>-</v>
      </c>
      <c r="GZ114" s="361" t="str">
        <f t="shared" si="295"/>
        <v>-</v>
      </c>
      <c r="HA114" s="361" t="str">
        <f t="shared" si="296"/>
        <v>-</v>
      </c>
      <c r="HB114" s="361" t="str">
        <f t="shared" si="297"/>
        <v>-</v>
      </c>
      <c r="HC114" s="361" t="str">
        <f t="shared" si="298"/>
        <v>-</v>
      </c>
      <c r="HD114" s="361" t="str">
        <f t="shared" si="299"/>
        <v>-</v>
      </c>
      <c r="HE114" s="361" t="str">
        <f t="shared" si="300"/>
        <v>-</v>
      </c>
      <c r="HF114" s="361" t="str">
        <f t="shared" si="301"/>
        <v>-</v>
      </c>
      <c r="HG114" s="361" t="str">
        <f t="shared" si="302"/>
        <v>-</v>
      </c>
      <c r="HH114" s="361" t="str">
        <f t="shared" si="303"/>
        <v>-</v>
      </c>
      <c r="HI114" s="361" t="str">
        <f t="shared" si="304"/>
        <v>-</v>
      </c>
      <c r="HJ114" s="361" t="str">
        <f t="shared" si="305"/>
        <v>-</v>
      </c>
      <c r="HK114" s="361" t="str">
        <f t="shared" si="306"/>
        <v>-</v>
      </c>
      <c r="HL114" s="361" t="str">
        <f t="shared" si="307"/>
        <v>-</v>
      </c>
      <c r="HM114" s="361" t="str">
        <f t="shared" si="308"/>
        <v>-</v>
      </c>
      <c r="HN114" s="361" t="str">
        <f t="shared" si="309"/>
        <v>-</v>
      </c>
      <c r="HO114" s="361" t="str">
        <f t="shared" si="310"/>
        <v>-</v>
      </c>
      <c r="HP114" s="361" t="str">
        <f t="shared" si="311"/>
        <v>-</v>
      </c>
      <c r="HQ114" s="361" t="str">
        <f t="shared" si="312"/>
        <v>-</v>
      </c>
      <c r="HR114" s="361" t="str">
        <f t="shared" si="313"/>
        <v>-</v>
      </c>
      <c r="HS114" s="361" t="str">
        <f t="shared" si="314"/>
        <v>-</v>
      </c>
      <c r="HT114" s="361" t="str">
        <f t="shared" si="315"/>
        <v>-</v>
      </c>
      <c r="HU114" s="361" t="str">
        <f t="shared" si="316"/>
        <v>-</v>
      </c>
      <c r="HV114" s="361" t="str">
        <f t="shared" si="317"/>
        <v>npmax</v>
      </c>
      <c r="HW114" s="361" t="str">
        <f t="shared" si="318"/>
        <v>-</v>
      </c>
      <c r="HX114" s="361" t="str">
        <f t="shared" si="319"/>
        <v>-</v>
      </c>
      <c r="HY114" s="361" t="str">
        <f t="shared" si="320"/>
        <v>-</v>
      </c>
      <c r="HZ114" s="361" t="str">
        <f t="shared" si="321"/>
        <v>-</v>
      </c>
      <c r="IA114" s="361" t="str">
        <f t="shared" si="322"/>
        <v>-</v>
      </c>
      <c r="IB114" s="361" t="str">
        <f t="shared" si="323"/>
        <v>-</v>
      </c>
      <c r="IC114" s="361" t="str">
        <f t="shared" si="324"/>
        <v>-</v>
      </c>
      <c r="ID114" s="361" t="str">
        <f t="shared" si="325"/>
        <v>-</v>
      </c>
      <c r="IE114" s="361" t="str">
        <f t="shared" si="326"/>
        <v>-</v>
      </c>
      <c r="IF114" s="444" t="s">
        <v>1247</v>
      </c>
      <c r="IG114" s="56">
        <f t="shared" si="480"/>
        <v>8</v>
      </c>
      <c r="IH114" s="56" t="str">
        <f t="shared" si="481"/>
        <v>-</v>
      </c>
      <c r="II114" s="56">
        <f t="shared" si="482"/>
        <v>32</v>
      </c>
      <c r="IJ114" s="56">
        <f t="shared" si="483"/>
        <v>32</v>
      </c>
      <c r="IK114" s="56">
        <f t="shared" si="327"/>
        <v>32</v>
      </c>
      <c r="IL114" s="56" t="str">
        <f t="shared" si="328"/>
        <v>-</v>
      </c>
      <c r="IM114" s="56" t="str">
        <f t="shared" si="329"/>
        <v>-</v>
      </c>
      <c r="IN114" s="56">
        <f t="shared" si="330"/>
        <v>32</v>
      </c>
      <c r="IO114" s="56">
        <f t="shared" si="331"/>
        <v>32</v>
      </c>
      <c r="IP114" s="56">
        <f t="shared" si="332"/>
        <v>20</v>
      </c>
      <c r="IQ114" s="56">
        <f t="shared" si="333"/>
        <v>32</v>
      </c>
      <c r="IR114" s="56">
        <f t="shared" si="334"/>
        <v>32</v>
      </c>
      <c r="IS114" s="56" t="str">
        <f t="shared" si="335"/>
        <v>-</v>
      </c>
      <c r="IT114" s="56" t="str">
        <f t="shared" si="336"/>
        <v>-</v>
      </c>
      <c r="IU114" s="56" t="str">
        <f t="shared" si="337"/>
        <v>-</v>
      </c>
      <c r="IV114" s="56" t="str">
        <f t="shared" si="338"/>
        <v>-</v>
      </c>
      <c r="IW114" s="56" t="str">
        <f t="shared" si="339"/>
        <v>-</v>
      </c>
      <c r="IX114" s="56" t="str">
        <f t="shared" si="340"/>
        <v>-</v>
      </c>
      <c r="IY114" s="56" t="str">
        <f t="shared" si="341"/>
        <v>-</v>
      </c>
      <c r="IZ114" s="56" t="str">
        <f t="shared" si="342"/>
        <v>-</v>
      </c>
      <c r="JA114" s="56" t="str">
        <f t="shared" si="343"/>
        <v>-</v>
      </c>
      <c r="JB114" s="56" t="str">
        <f t="shared" si="344"/>
        <v>-</v>
      </c>
      <c r="JC114" s="56" t="str">
        <f t="shared" si="345"/>
        <v>-</v>
      </c>
      <c r="JD114" s="56" t="str">
        <f t="shared" si="346"/>
        <v>-</v>
      </c>
      <c r="JE114" s="56" t="str">
        <f t="shared" si="347"/>
        <v>-</v>
      </c>
      <c r="JF114" s="56" t="str">
        <f t="shared" si="348"/>
        <v>-</v>
      </c>
      <c r="JG114" s="56" t="str">
        <f t="shared" si="349"/>
        <v>-</v>
      </c>
      <c r="JH114" s="56" t="str">
        <f t="shared" si="350"/>
        <v>-</v>
      </c>
      <c r="JI114" s="56" t="str">
        <f t="shared" si="351"/>
        <v>-</v>
      </c>
      <c r="JJ114" s="56" t="str">
        <f t="shared" si="352"/>
        <v>-</v>
      </c>
      <c r="JK114" s="56" t="str">
        <f t="shared" si="353"/>
        <v>-</v>
      </c>
      <c r="JL114" s="56" t="str">
        <f t="shared" si="354"/>
        <v>-</v>
      </c>
      <c r="JM114" s="56" t="str">
        <f t="shared" si="355"/>
        <v>-</v>
      </c>
      <c r="JN114" s="56" t="str">
        <f t="shared" si="356"/>
        <v>-</v>
      </c>
      <c r="JO114" s="56" t="str">
        <f t="shared" si="357"/>
        <v>-</v>
      </c>
      <c r="JP114" s="56" t="str">
        <f t="shared" si="358"/>
        <v>-</v>
      </c>
      <c r="JQ114" s="56">
        <f t="shared" si="359"/>
        <v>20</v>
      </c>
      <c r="JR114" s="56" t="str">
        <f t="shared" si="360"/>
        <v>-</v>
      </c>
      <c r="JS114" s="56" t="str">
        <f t="shared" si="361"/>
        <v>-</v>
      </c>
      <c r="JT114" s="56" t="str">
        <f t="shared" si="362"/>
        <v>-</v>
      </c>
      <c r="JU114" s="56" t="str">
        <f t="shared" si="363"/>
        <v>-</v>
      </c>
      <c r="JV114" s="56" t="str">
        <f t="shared" si="364"/>
        <v>-</v>
      </c>
      <c r="JW114" s="56" t="str">
        <f t="shared" si="365"/>
        <v>-</v>
      </c>
      <c r="JX114" s="56" t="str">
        <f t="shared" si="366"/>
        <v>-</v>
      </c>
      <c r="JY114" s="56" t="str">
        <f t="shared" si="367"/>
        <v>-</v>
      </c>
      <c r="JZ114" s="56" t="str">
        <f t="shared" si="368"/>
        <v>-</v>
      </c>
      <c r="KA114" s="444" t="s">
        <v>1247</v>
      </c>
      <c r="KB114" s="360">
        <f>IF(ISNUMBER(INDEX($EQ$15:$GK$521,$B114,EO$11)),MAX(KB$14:KB113)+1,0)</f>
        <v>0</v>
      </c>
      <c r="KC114" s="360" t="str">
        <f t="shared" si="484"/>
        <v/>
      </c>
      <c r="KD114" s="373" t="s">
        <v>2</v>
      </c>
      <c r="KE114" s="391" t="str">
        <f t="shared" si="369"/>
        <v/>
      </c>
      <c r="KF114" s="302" t="str">
        <f t="shared" si="487"/>
        <v/>
      </c>
      <c r="KG114" s="69"/>
      <c r="KH114" s="391" t="str">
        <f t="shared" si="371"/>
        <v/>
      </c>
      <c r="KI114" s="302" t="str">
        <f t="shared" si="488"/>
        <v/>
      </c>
      <c r="KJ114" s="69"/>
      <c r="KK114" s="391" t="str">
        <f t="shared" si="373"/>
        <v/>
      </c>
      <c r="KL114" s="302" t="str">
        <f t="shared" si="489"/>
        <v/>
      </c>
      <c r="KM114" s="69"/>
      <c r="KN114" s="391" t="str">
        <f t="shared" si="375"/>
        <v/>
      </c>
      <c r="KO114" s="302" t="str">
        <f t="shared" si="490"/>
        <v/>
      </c>
      <c r="KP114" s="69"/>
      <c r="KQ114" s="391" t="str">
        <f t="shared" si="377"/>
        <v/>
      </c>
      <c r="KR114" s="392" t="str">
        <f t="shared" si="378"/>
        <v/>
      </c>
      <c r="KS114" s="69"/>
      <c r="KT114" s="391" t="str">
        <f t="shared" si="379"/>
        <v/>
      </c>
      <c r="KU114" s="392" t="str">
        <f t="shared" si="380"/>
        <v/>
      </c>
      <c r="KV114" s="69"/>
      <c r="KW114" s="391" t="str">
        <f t="shared" si="381"/>
        <v/>
      </c>
      <c r="KX114" s="392" t="str">
        <f t="shared" si="382"/>
        <v/>
      </c>
      <c r="KY114" s="69"/>
      <c r="KZ114" s="283" t="str">
        <f t="shared" si="383"/>
        <v/>
      </c>
      <c r="LA114" s="26"/>
      <c r="LB114" s="242"/>
      <c r="LC114" s="242"/>
      <c r="LD114" s="242"/>
      <c r="LE114" s="242"/>
      <c r="LF114" s="242"/>
      <c r="LG114" s="242"/>
      <c r="LH114" s="242"/>
      <c r="LI114" s="242"/>
      <c r="LJ114" s="242"/>
      <c r="LK114" s="242"/>
      <c r="LL114" s="242"/>
      <c r="LM114" s="242"/>
      <c r="LN114" s="63"/>
      <c r="LO114" s="251">
        <f t="shared" si="384"/>
        <v>0</v>
      </c>
      <c r="LP114" s="251">
        <f t="shared" si="385"/>
        <v>0</v>
      </c>
      <c r="LQ114" s="251">
        <f t="shared" si="386"/>
        <v>0</v>
      </c>
      <c r="LR114" s="251">
        <f t="shared" si="387"/>
        <v>0</v>
      </c>
      <c r="LS114" s="251">
        <f t="shared" si="388"/>
        <v>0</v>
      </c>
      <c r="LT114" s="251">
        <f t="shared" si="389"/>
        <v>0</v>
      </c>
      <c r="LU114" s="251">
        <f t="shared" si="390"/>
        <v>0</v>
      </c>
      <c r="LV114" s="251">
        <f t="shared" si="391"/>
        <v>0</v>
      </c>
      <c r="LW114" s="251">
        <f t="shared" si="392"/>
        <v>0</v>
      </c>
      <c r="LX114" s="251">
        <f t="shared" si="393"/>
        <v>0</v>
      </c>
      <c r="LY114" s="251">
        <f t="shared" si="394"/>
        <v>0</v>
      </c>
      <c r="LZ114" s="251">
        <f t="shared" si="395"/>
        <v>0</v>
      </c>
      <c r="MA114" s="63">
        <f t="shared" si="396"/>
        <v>3</v>
      </c>
      <c r="MB114" s="63">
        <f t="shared" si="397"/>
        <v>0</v>
      </c>
      <c r="MC114" s="63">
        <f t="shared" si="486"/>
        <v>100</v>
      </c>
      <c r="MD114" s="63">
        <f t="shared" si="485"/>
        <v>27</v>
      </c>
      <c r="ME114" s="63" t="str">
        <f t="shared" si="398"/>
        <v>porosity</v>
      </c>
      <c r="MF114" s="315">
        <f t="shared" si="399"/>
        <v>291</v>
      </c>
      <c r="MG114" s="315">
        <f>IF(ISNUMBER(MATCH(EO114,$ME$15:$ME$520,0)),0,MAX(MG$14:MG113)+1)</f>
        <v>0</v>
      </c>
      <c r="MH114" s="315" t="str">
        <f t="shared" si="400"/>
        <v/>
      </c>
      <c r="MI114" s="368" t="str">
        <f t="shared" si="491"/>
        <v/>
      </c>
      <c r="MJ114" s="67"/>
      <c r="MK114" s="243" t="str">
        <f t="shared" si="492"/>
        <v/>
      </c>
      <c r="ML114" s="457" t="s">
        <v>635</v>
      </c>
      <c r="MM114" s="316"/>
      <c r="MN114" s="59"/>
      <c r="MO114" s="238"/>
      <c r="MP114" s="411"/>
      <c r="MQ114" s="26" t="str">
        <f>IF(IF(ISNUMBER(SEARCH("flopy",MS114))=TRUE,1,0)=1,MAX(MQ$15:MQ113)+1,"")</f>
        <v/>
      </c>
      <c r="MR114" s="238"/>
      <c r="MS114" s="411"/>
      <c r="MT114" s="411" t="s">
        <v>1037</v>
      </c>
      <c r="MU114" s="26" t="str">
        <f>IF(IF(ISNUMBER(SEARCH("flopy",MW114))=TRUE,1,0)=1,MAX(MU$15:MU113)+1,"")</f>
        <v/>
      </c>
      <c r="MV114" s="238"/>
      <c r="MW114" s="59"/>
      <c r="MX114" s="59"/>
      <c r="MY114" s="59"/>
      <c r="MZ114" s="59"/>
      <c r="NA114" s="59"/>
      <c r="NB114" s="26" t="s">
        <v>2</v>
      </c>
      <c r="NC114" s="59"/>
      <c r="ND114" s="59"/>
      <c r="NE114" s="59"/>
      <c r="NF114" s="59"/>
      <c r="NG114" s="59"/>
      <c r="NH114" s="59"/>
      <c r="NI114" s="59"/>
      <c r="NJ114" s="59"/>
      <c r="NK114" s="26" t="s">
        <v>2</v>
      </c>
      <c r="NL114" s="453"/>
      <c r="NM114" s="453"/>
      <c r="NN114" s="59"/>
      <c r="NO114" s="18"/>
      <c r="NP114" s="18"/>
      <c r="NQ114" s="18"/>
      <c r="NR114" s="18"/>
      <c r="NS114" s="18"/>
      <c r="NT114" s="18"/>
      <c r="NU114" s="18"/>
      <c r="NV114" s="18"/>
      <c r="NW114" s="18"/>
      <c r="NX114" s="18"/>
      <c r="NY114" s="18"/>
      <c r="NZ114" s="18"/>
      <c r="OA114" s="18"/>
      <c r="OB114" s="18"/>
      <c r="OC114" s="18"/>
      <c r="OZ114" s="59"/>
      <c r="PA114" s="251" t="str">
        <f t="shared" si="403"/>
        <v/>
      </c>
      <c r="PB114" s="251" t="str">
        <f t="shared" si="404"/>
        <v/>
      </c>
      <c r="PC114" s="251" t="str">
        <f t="shared" si="405"/>
        <v/>
      </c>
      <c r="PD114" s="251" t="str">
        <f t="shared" si="406"/>
        <v/>
      </c>
      <c r="PE114" s="251" t="str">
        <f t="shared" si="407"/>
        <v/>
      </c>
      <c r="PF114" s="251" t="str">
        <f t="shared" si="408"/>
        <v/>
      </c>
      <c r="PG114" s="251" t="str">
        <f t="shared" si="409"/>
        <v/>
      </c>
      <c r="PH114" s="251" t="str">
        <f t="shared" si="410"/>
        <v/>
      </c>
      <c r="PI114" s="251" t="str">
        <f t="shared" si="411"/>
        <v/>
      </c>
      <c r="PJ114" s="251" t="str">
        <f t="shared" si="412"/>
        <v/>
      </c>
      <c r="PK114" s="251" t="str">
        <f t="shared" si="413"/>
        <v/>
      </c>
      <c r="PL114" s="251" t="str">
        <f t="shared" si="414"/>
        <v/>
      </c>
      <c r="PM114" s="251" t="str">
        <f t="shared" si="415"/>
        <v/>
      </c>
      <c r="PN114" s="251" t="str">
        <f t="shared" si="416"/>
        <v/>
      </c>
      <c r="PO114" s="251" t="str">
        <f t="shared" si="417"/>
        <v/>
      </c>
      <c r="PP114" s="251" t="str">
        <f t="shared" si="418"/>
        <v/>
      </c>
      <c r="PQ114" s="251" t="str">
        <f t="shared" si="419"/>
        <v/>
      </c>
      <c r="PR114" s="251" t="str">
        <f t="shared" si="420"/>
        <v/>
      </c>
      <c r="PS114" s="251" t="str">
        <f t="shared" si="421"/>
        <v/>
      </c>
      <c r="PT114" s="251" t="str">
        <f t="shared" si="422"/>
        <v/>
      </c>
      <c r="PU114" s="251" t="str">
        <f t="shared" si="423"/>
        <v/>
      </c>
      <c r="PV114" s="251" t="str">
        <f t="shared" si="424"/>
        <v/>
      </c>
      <c r="PW114" s="251" t="str">
        <f t="shared" si="425"/>
        <v/>
      </c>
      <c r="PX114" s="251" t="str">
        <f t="shared" si="426"/>
        <v/>
      </c>
      <c r="PY114" s="251" t="str">
        <f t="shared" si="427"/>
        <v/>
      </c>
      <c r="PZ114" s="251" t="str">
        <f t="shared" si="428"/>
        <v/>
      </c>
      <c r="QA114" s="251" t="str">
        <f t="shared" si="429"/>
        <v/>
      </c>
      <c r="QB114" s="251" t="str">
        <f t="shared" si="430"/>
        <v/>
      </c>
      <c r="QC114" s="251" t="str">
        <f t="shared" si="431"/>
        <v/>
      </c>
      <c r="QD114" s="251" t="str">
        <f t="shared" si="432"/>
        <v/>
      </c>
      <c r="QE114" s="251" t="str">
        <f t="shared" si="433"/>
        <v/>
      </c>
      <c r="QF114" s="63">
        <f t="shared" si="434"/>
        <v>0</v>
      </c>
      <c r="QG114" s="26" t="s">
        <v>2</v>
      </c>
      <c r="QH114" s="59"/>
      <c r="QI114" s="59"/>
      <c r="QJ114" s="59"/>
      <c r="QK114" s="59"/>
      <c r="QL114" s="59"/>
      <c r="QM114" s="59"/>
      <c r="QN114" s="59"/>
    </row>
    <row r="115" spans="1:456" ht="6" customHeight="1" x14ac:dyDescent="0.25">
      <c r="A115" s="68"/>
      <c r="B115" s="447">
        <f t="shared" si="278"/>
        <v>101</v>
      </c>
      <c r="C115" s="72" t="s">
        <v>23</v>
      </c>
      <c r="D115" s="339" t="s">
        <v>181</v>
      </c>
      <c r="E115" s="59"/>
      <c r="F115" s="229"/>
      <c r="G115" s="295" t="s">
        <v>133</v>
      </c>
      <c r="H115" s="295" t="s">
        <v>2</v>
      </c>
      <c r="I115" s="229"/>
      <c r="J115" s="295"/>
      <c r="K115" s="295"/>
      <c r="L115" s="229"/>
      <c r="M115" s="295"/>
      <c r="N115" s="295"/>
      <c r="O115" s="229"/>
      <c r="P115" s="295"/>
      <c r="Q115" s="295"/>
      <c r="R115" s="229"/>
      <c r="S115" s="230"/>
      <c r="T115" s="231"/>
      <c r="U115" s="229"/>
      <c r="V115" s="230"/>
      <c r="W115" s="231"/>
      <c r="X115" s="229"/>
      <c r="Y115" s="230"/>
      <c r="Z115" s="231"/>
      <c r="AA115" s="229"/>
      <c r="AB115" s="295"/>
      <c r="AC115" s="295"/>
      <c r="AD115" s="229"/>
      <c r="AE115" s="295"/>
      <c r="AF115" s="295"/>
      <c r="AG115" s="229"/>
      <c r="AH115" s="295"/>
      <c r="AI115" s="295"/>
      <c r="AJ115" s="229"/>
      <c r="AK115" s="295"/>
      <c r="AL115" s="295"/>
      <c r="AM115" s="229"/>
      <c r="AN115" s="295"/>
      <c r="AO115" s="295"/>
      <c r="AP115" s="243"/>
      <c r="AQ115" s="295"/>
      <c r="AR115" s="290"/>
      <c r="AS115" s="243"/>
      <c r="AT115" s="295"/>
      <c r="AU115" s="290"/>
      <c r="AV115" s="229"/>
      <c r="AW115" s="230"/>
      <c r="AX115" s="231"/>
      <c r="AY115" s="229"/>
      <c r="AZ115" s="230"/>
      <c r="BA115" s="231"/>
      <c r="BB115" s="229"/>
      <c r="BC115" s="230"/>
      <c r="BD115" s="231"/>
      <c r="BE115" s="229"/>
      <c r="BF115" s="230"/>
      <c r="BG115" s="231"/>
      <c r="BH115" s="229"/>
      <c r="BI115" s="230"/>
      <c r="BJ115" s="231"/>
      <c r="BK115" s="243"/>
      <c r="BL115" s="230"/>
      <c r="BM115" s="231"/>
      <c r="BN115" s="243"/>
      <c r="BO115" s="230"/>
      <c r="BP115" s="231"/>
      <c r="BQ115" s="229"/>
      <c r="BR115" s="230"/>
      <c r="BS115" s="231"/>
      <c r="BT115" s="229"/>
      <c r="BU115" s="230"/>
      <c r="BV115" s="231"/>
      <c r="BW115" s="229"/>
      <c r="BX115" s="230"/>
      <c r="BY115" s="231"/>
      <c r="BZ115" s="229"/>
      <c r="CA115" s="230"/>
      <c r="CB115" s="231"/>
      <c r="CC115" s="229"/>
      <c r="CD115" s="230"/>
      <c r="CE115" s="231"/>
      <c r="CF115" s="331"/>
      <c r="CG115" s="332"/>
      <c r="CH115" s="385"/>
      <c r="CI115" s="331"/>
      <c r="CJ115" s="332"/>
      <c r="CK115" s="385"/>
      <c r="CL115" s="243"/>
      <c r="CM115" s="230"/>
      <c r="CN115" s="354"/>
      <c r="CO115" s="243"/>
      <c r="CP115" s="230"/>
      <c r="CQ115" s="231"/>
      <c r="CR115" s="331"/>
      <c r="CS115" s="332"/>
      <c r="CT115" s="333"/>
      <c r="CU115" s="229"/>
      <c r="CV115" s="230"/>
      <c r="CW115" s="231"/>
      <c r="CX115" s="331"/>
      <c r="CY115" s="332"/>
      <c r="CZ115" s="333"/>
      <c r="DA115" s="331"/>
      <c r="DB115" s="332"/>
      <c r="DC115" s="333"/>
      <c r="DD115" s="331"/>
      <c r="DE115" s="332"/>
      <c r="DF115" s="333"/>
      <c r="DG115" s="331"/>
      <c r="DH115" s="332"/>
      <c r="DI115" s="333"/>
      <c r="DJ115" s="229"/>
      <c r="DK115" s="230"/>
      <c r="DL115" s="231"/>
      <c r="DM115" s="229"/>
      <c r="DN115" s="230"/>
      <c r="DO115" s="231"/>
      <c r="DP115" s="331"/>
      <c r="DQ115" s="332"/>
      <c r="DR115" s="333"/>
      <c r="DS115" s="331"/>
      <c r="DT115" s="332"/>
      <c r="DU115" s="333"/>
      <c r="DV115" s="331"/>
      <c r="DW115" s="332"/>
      <c r="DX115" s="333"/>
      <c r="DY115" s="331"/>
      <c r="DZ115" s="332"/>
      <c r="EA115" s="333"/>
      <c r="EB115" s="331"/>
      <c r="EC115" s="332"/>
      <c r="ED115" s="333"/>
      <c r="EE115" s="331"/>
      <c r="EF115" s="332"/>
      <c r="EG115" s="333"/>
      <c r="EH115" s="229"/>
      <c r="EI115" s="230"/>
      <c r="EJ115" s="231"/>
      <c r="EK115" s="229"/>
      <c r="EL115" s="230"/>
      <c r="EM115" s="231"/>
      <c r="EN115" s="244"/>
      <c r="EO115" s="269" t="str">
        <f t="shared" si="279"/>
        <v/>
      </c>
      <c r="EP115" s="444" t="s">
        <v>1247</v>
      </c>
      <c r="EQ115" s="360">
        <f t="shared" si="435"/>
        <v>56</v>
      </c>
      <c r="ER115" s="360" t="str">
        <f t="shared" si="436"/>
        <v/>
      </c>
      <c r="ES115" s="360">
        <f t="shared" si="437"/>
        <v>49</v>
      </c>
      <c r="ET115" s="360">
        <f t="shared" si="438"/>
        <v>55</v>
      </c>
      <c r="EU115" s="360">
        <f t="shared" si="439"/>
        <v>23</v>
      </c>
      <c r="EV115" s="360" t="str">
        <f t="shared" si="440"/>
        <v/>
      </c>
      <c r="EW115" s="360" t="str">
        <f t="shared" si="441"/>
        <v/>
      </c>
      <c r="EX115" s="360">
        <f t="shared" si="442"/>
        <v>54</v>
      </c>
      <c r="EY115" s="360">
        <f t="shared" si="443"/>
        <v>27</v>
      </c>
      <c r="EZ115" s="360">
        <f t="shared" si="444"/>
        <v>53</v>
      </c>
      <c r="FA115" s="360">
        <f t="shared" si="445"/>
        <v>26</v>
      </c>
      <c r="FB115" s="360">
        <f t="shared" si="446"/>
        <v>44</v>
      </c>
      <c r="FC115" s="360" t="str">
        <f t="shared" si="447"/>
        <v/>
      </c>
      <c r="FD115" s="360" t="str">
        <f t="shared" si="448"/>
        <v/>
      </c>
      <c r="FE115" s="360" t="str">
        <f t="shared" si="449"/>
        <v/>
      </c>
      <c r="FF115" s="360" t="str">
        <f t="shared" si="450"/>
        <v/>
      </c>
      <c r="FG115" s="360" t="str">
        <f t="shared" si="451"/>
        <v/>
      </c>
      <c r="FH115" s="360" t="str">
        <f t="shared" si="452"/>
        <v/>
      </c>
      <c r="FI115" s="360" t="str">
        <f t="shared" si="453"/>
        <v/>
      </c>
      <c r="FJ115" s="360" t="str">
        <f t="shared" si="454"/>
        <v/>
      </c>
      <c r="FK115" s="360" t="str">
        <f t="shared" si="455"/>
        <v/>
      </c>
      <c r="FL115" s="360" t="str">
        <f t="shared" si="456"/>
        <v/>
      </c>
      <c r="FM115" s="360" t="str">
        <f t="shared" si="457"/>
        <v/>
      </c>
      <c r="FN115" s="360" t="str">
        <f t="shared" si="458"/>
        <v/>
      </c>
      <c r="FO115" s="360" t="str">
        <f t="shared" si="459"/>
        <v/>
      </c>
      <c r="FP115" s="360" t="str">
        <f t="shared" si="460"/>
        <v/>
      </c>
      <c r="FQ115" s="360" t="str">
        <f t="shared" si="461"/>
        <v/>
      </c>
      <c r="FR115" s="360" t="str">
        <f t="shared" si="462"/>
        <v/>
      </c>
      <c r="FS115" s="360" t="str">
        <f t="shared" si="463"/>
        <v/>
      </c>
      <c r="FT115" s="360" t="str">
        <f t="shared" si="280"/>
        <v/>
      </c>
      <c r="FU115" s="360" t="str">
        <f t="shared" si="464"/>
        <v/>
      </c>
      <c r="FV115" s="360" t="str">
        <f t="shared" si="465"/>
        <v/>
      </c>
      <c r="FW115" s="360" t="str">
        <f t="shared" si="466"/>
        <v/>
      </c>
      <c r="FX115" s="360" t="str">
        <f t="shared" si="467"/>
        <v/>
      </c>
      <c r="FY115" s="360" t="str">
        <f t="shared" si="468"/>
        <v/>
      </c>
      <c r="FZ115" s="360" t="str">
        <f t="shared" si="469"/>
        <v/>
      </c>
      <c r="GA115" s="360" t="str">
        <f t="shared" si="470"/>
        <v/>
      </c>
      <c r="GB115" s="360" t="str">
        <f t="shared" si="471"/>
        <v/>
      </c>
      <c r="GC115" s="360" t="str">
        <f t="shared" si="472"/>
        <v/>
      </c>
      <c r="GD115" s="360" t="str">
        <f t="shared" si="473"/>
        <v/>
      </c>
      <c r="GE115" s="360" t="str">
        <f t="shared" si="474"/>
        <v/>
      </c>
      <c r="GF115" s="360" t="str">
        <f t="shared" si="475"/>
        <v/>
      </c>
      <c r="GG115" s="360" t="str">
        <f t="shared" si="476"/>
        <v/>
      </c>
      <c r="GH115" s="360" t="str">
        <f t="shared" si="477"/>
        <v/>
      </c>
      <c r="GI115" s="360" t="str">
        <f t="shared" si="478"/>
        <v/>
      </c>
      <c r="GJ115" s="360" t="str">
        <f t="shared" si="479"/>
        <v/>
      </c>
      <c r="GK115" s="444" t="s">
        <v>1247</v>
      </c>
      <c r="GL115" s="361" t="str">
        <f t="shared" si="281"/>
        <v>nlsink</v>
      </c>
      <c r="GM115" s="361" t="str">
        <f t="shared" si="282"/>
        <v>-</v>
      </c>
      <c r="GN115" s="361" t="str">
        <f t="shared" si="283"/>
        <v>nlsink</v>
      </c>
      <c r="GO115" s="361" t="str">
        <f t="shared" si="284"/>
        <v>nlsink</v>
      </c>
      <c r="GP115" s="361" t="str">
        <f t="shared" si="285"/>
        <v>nlsink</v>
      </c>
      <c r="GQ115" s="361" t="str">
        <f t="shared" si="286"/>
        <v>-</v>
      </c>
      <c r="GR115" s="361" t="str">
        <f t="shared" si="287"/>
        <v>-</v>
      </c>
      <c r="GS115" s="361" t="str">
        <f t="shared" si="288"/>
        <v>nlsink</v>
      </c>
      <c r="GT115" s="361" t="str">
        <f t="shared" si="289"/>
        <v>nlsink</v>
      </c>
      <c r="GU115" s="361" t="str">
        <f t="shared" si="290"/>
        <v>nlsink</v>
      </c>
      <c r="GV115" s="361" t="str">
        <f t="shared" si="291"/>
        <v>nlsink</v>
      </c>
      <c r="GW115" s="361" t="str">
        <f t="shared" si="292"/>
        <v>nlsink</v>
      </c>
      <c r="GX115" s="361" t="str">
        <f t="shared" si="293"/>
        <v>-</v>
      </c>
      <c r="GY115" s="361" t="str">
        <f t="shared" si="294"/>
        <v>-</v>
      </c>
      <c r="GZ115" s="361" t="str">
        <f t="shared" si="295"/>
        <v>-</v>
      </c>
      <c r="HA115" s="361" t="str">
        <f t="shared" si="296"/>
        <v>-</v>
      </c>
      <c r="HB115" s="361" t="str">
        <f t="shared" si="297"/>
        <v>-</v>
      </c>
      <c r="HC115" s="361" t="str">
        <f t="shared" si="298"/>
        <v>-</v>
      </c>
      <c r="HD115" s="361" t="str">
        <f t="shared" si="299"/>
        <v>-</v>
      </c>
      <c r="HE115" s="361" t="str">
        <f t="shared" si="300"/>
        <v>-</v>
      </c>
      <c r="HF115" s="361" t="str">
        <f t="shared" si="301"/>
        <v>-</v>
      </c>
      <c r="HG115" s="361" t="str">
        <f t="shared" si="302"/>
        <v>-</v>
      </c>
      <c r="HH115" s="361" t="str">
        <f t="shared" si="303"/>
        <v>-</v>
      </c>
      <c r="HI115" s="361" t="str">
        <f t="shared" si="304"/>
        <v>-</v>
      </c>
      <c r="HJ115" s="361" t="str">
        <f t="shared" si="305"/>
        <v>-</v>
      </c>
      <c r="HK115" s="361" t="str">
        <f t="shared" si="306"/>
        <v>-</v>
      </c>
      <c r="HL115" s="361" t="str">
        <f t="shared" si="307"/>
        <v>-</v>
      </c>
      <c r="HM115" s="361" t="str">
        <f t="shared" si="308"/>
        <v>-</v>
      </c>
      <c r="HN115" s="361" t="str">
        <f t="shared" si="309"/>
        <v>-</v>
      </c>
      <c r="HO115" s="361" t="str">
        <f t="shared" si="310"/>
        <v>-</v>
      </c>
      <c r="HP115" s="361" t="str">
        <f t="shared" si="311"/>
        <v>-</v>
      </c>
      <c r="HQ115" s="361" t="str">
        <f t="shared" si="312"/>
        <v>-</v>
      </c>
      <c r="HR115" s="361" t="str">
        <f t="shared" si="313"/>
        <v>-</v>
      </c>
      <c r="HS115" s="361" t="str">
        <f t="shared" si="314"/>
        <v>-</v>
      </c>
      <c r="HT115" s="361" t="str">
        <f t="shared" si="315"/>
        <v>-</v>
      </c>
      <c r="HU115" s="361" t="str">
        <f t="shared" si="316"/>
        <v>-</v>
      </c>
      <c r="HV115" s="361" t="str">
        <f t="shared" si="317"/>
        <v>-</v>
      </c>
      <c r="HW115" s="361" t="str">
        <f t="shared" si="318"/>
        <v>-</v>
      </c>
      <c r="HX115" s="361" t="str">
        <f t="shared" si="319"/>
        <v>-</v>
      </c>
      <c r="HY115" s="361" t="str">
        <f t="shared" si="320"/>
        <v>-</v>
      </c>
      <c r="HZ115" s="361" t="str">
        <f t="shared" si="321"/>
        <v>-</v>
      </c>
      <c r="IA115" s="361" t="str">
        <f t="shared" si="322"/>
        <v>-</v>
      </c>
      <c r="IB115" s="361" t="str">
        <f t="shared" si="323"/>
        <v>-</v>
      </c>
      <c r="IC115" s="361" t="str">
        <f t="shared" si="324"/>
        <v>-</v>
      </c>
      <c r="ID115" s="361" t="str">
        <f t="shared" si="325"/>
        <v>-</v>
      </c>
      <c r="IE115" s="361" t="str">
        <f t="shared" si="326"/>
        <v>-</v>
      </c>
      <c r="IF115" s="444" t="s">
        <v>1247</v>
      </c>
      <c r="IG115" s="56" t="str">
        <f t="shared" si="480"/>
        <v>nplane</v>
      </c>
      <c r="IH115" s="56" t="str">
        <f t="shared" si="481"/>
        <v>-</v>
      </c>
      <c r="II115" s="56" t="str">
        <f t="shared" si="482"/>
        <v>nplane</v>
      </c>
      <c r="IJ115" s="56" t="str">
        <f t="shared" si="483"/>
        <v>nplane</v>
      </c>
      <c r="IK115" s="56" t="str">
        <f t="shared" si="327"/>
        <v>nplane</v>
      </c>
      <c r="IL115" s="56" t="str">
        <f t="shared" si="328"/>
        <v>-</v>
      </c>
      <c r="IM115" s="56" t="str">
        <f t="shared" si="329"/>
        <v>-</v>
      </c>
      <c r="IN115" s="56" t="str">
        <f t="shared" si="330"/>
        <v>nplane</v>
      </c>
      <c r="IO115" s="56" t="str">
        <f t="shared" si="331"/>
        <v>nplane</v>
      </c>
      <c r="IP115" s="56" t="str">
        <f t="shared" si="332"/>
        <v>nplane</v>
      </c>
      <c r="IQ115" s="56" t="str">
        <f t="shared" si="333"/>
        <v>nplane</v>
      </c>
      <c r="IR115" s="56" t="str">
        <f t="shared" si="334"/>
        <v>nplane</v>
      </c>
      <c r="IS115" s="56" t="str">
        <f t="shared" si="335"/>
        <v>-</v>
      </c>
      <c r="IT115" s="56" t="str">
        <f t="shared" si="336"/>
        <v>-</v>
      </c>
      <c r="IU115" s="56" t="str">
        <f t="shared" si="337"/>
        <v>-</v>
      </c>
      <c r="IV115" s="56" t="str">
        <f t="shared" si="338"/>
        <v>-</v>
      </c>
      <c r="IW115" s="56" t="str">
        <f t="shared" si="339"/>
        <v>-</v>
      </c>
      <c r="IX115" s="56" t="str">
        <f t="shared" si="340"/>
        <v>-</v>
      </c>
      <c r="IY115" s="56" t="str">
        <f t="shared" si="341"/>
        <v>-</v>
      </c>
      <c r="IZ115" s="56" t="str">
        <f t="shared" si="342"/>
        <v>-</v>
      </c>
      <c r="JA115" s="56" t="str">
        <f t="shared" si="343"/>
        <v>-</v>
      </c>
      <c r="JB115" s="56" t="str">
        <f t="shared" si="344"/>
        <v>-</v>
      </c>
      <c r="JC115" s="56" t="str">
        <f t="shared" si="345"/>
        <v>-</v>
      </c>
      <c r="JD115" s="56" t="str">
        <f t="shared" si="346"/>
        <v>-</v>
      </c>
      <c r="JE115" s="56" t="str">
        <f t="shared" si="347"/>
        <v>-</v>
      </c>
      <c r="JF115" s="56" t="str">
        <f t="shared" si="348"/>
        <v>-</v>
      </c>
      <c r="JG115" s="56" t="str">
        <f t="shared" si="349"/>
        <v>-</v>
      </c>
      <c r="JH115" s="56" t="str">
        <f t="shared" si="350"/>
        <v>-</v>
      </c>
      <c r="JI115" s="56" t="str">
        <f t="shared" si="351"/>
        <v>-</v>
      </c>
      <c r="JJ115" s="56" t="str">
        <f t="shared" si="352"/>
        <v>-</v>
      </c>
      <c r="JK115" s="56" t="str">
        <f t="shared" si="353"/>
        <v>-</v>
      </c>
      <c r="JL115" s="56" t="str">
        <f t="shared" si="354"/>
        <v>-</v>
      </c>
      <c r="JM115" s="56" t="str">
        <f t="shared" si="355"/>
        <v>-</v>
      </c>
      <c r="JN115" s="56" t="str">
        <f t="shared" si="356"/>
        <v>-</v>
      </c>
      <c r="JO115" s="56" t="str">
        <f t="shared" si="357"/>
        <v>-</v>
      </c>
      <c r="JP115" s="56" t="str">
        <f t="shared" si="358"/>
        <v>-</v>
      </c>
      <c r="JQ115" s="56" t="str">
        <f t="shared" si="359"/>
        <v>-</v>
      </c>
      <c r="JR115" s="56" t="str">
        <f t="shared" si="360"/>
        <v>-</v>
      </c>
      <c r="JS115" s="56" t="str">
        <f t="shared" si="361"/>
        <v>-</v>
      </c>
      <c r="JT115" s="56" t="str">
        <f t="shared" si="362"/>
        <v>-</v>
      </c>
      <c r="JU115" s="56" t="str">
        <f t="shared" si="363"/>
        <v>-</v>
      </c>
      <c r="JV115" s="56" t="str">
        <f t="shared" si="364"/>
        <v>-</v>
      </c>
      <c r="JW115" s="56" t="str">
        <f t="shared" si="365"/>
        <v>-</v>
      </c>
      <c r="JX115" s="56" t="str">
        <f t="shared" si="366"/>
        <v>-</v>
      </c>
      <c r="JY115" s="56" t="str">
        <f t="shared" si="367"/>
        <v>-</v>
      </c>
      <c r="JZ115" s="56" t="str">
        <f t="shared" si="368"/>
        <v>-</v>
      </c>
      <c r="KA115" s="444" t="s">
        <v>1247</v>
      </c>
      <c r="KB115" s="360">
        <f>IF(ISNUMBER(INDEX($EQ$15:$GK$521,$B115,EO$11)),MAX(KB$14:KB114)+1,0)</f>
        <v>0</v>
      </c>
      <c r="KC115" s="360" t="str">
        <f t="shared" si="484"/>
        <v/>
      </c>
      <c r="KD115" s="373" t="s">
        <v>2</v>
      </c>
      <c r="KE115" s="391" t="str">
        <f t="shared" si="369"/>
        <v/>
      </c>
      <c r="KF115" s="302" t="str">
        <f t="shared" si="487"/>
        <v/>
      </c>
      <c r="KG115" s="69"/>
      <c r="KH115" s="391" t="str">
        <f t="shared" si="371"/>
        <v/>
      </c>
      <c r="KI115" s="302" t="str">
        <f t="shared" si="488"/>
        <v/>
      </c>
      <c r="KJ115" s="69"/>
      <c r="KK115" s="391" t="str">
        <f t="shared" si="373"/>
        <v/>
      </c>
      <c r="KL115" s="302" t="str">
        <f t="shared" si="489"/>
        <v/>
      </c>
      <c r="KM115" s="69"/>
      <c r="KN115" s="391" t="str">
        <f t="shared" si="375"/>
        <v/>
      </c>
      <c r="KO115" s="302" t="str">
        <f t="shared" si="490"/>
        <v/>
      </c>
      <c r="KP115" s="69"/>
      <c r="KQ115" s="391" t="str">
        <f t="shared" si="377"/>
        <v/>
      </c>
      <c r="KR115" s="392" t="str">
        <f t="shared" si="378"/>
        <v/>
      </c>
      <c r="KS115" s="69"/>
      <c r="KT115" s="391" t="str">
        <f t="shared" si="379"/>
        <v/>
      </c>
      <c r="KU115" s="392" t="str">
        <f t="shared" si="380"/>
        <v/>
      </c>
      <c r="KV115" s="69"/>
      <c r="KW115" s="391" t="str">
        <f t="shared" si="381"/>
        <v/>
      </c>
      <c r="KX115" s="392" t="str">
        <f t="shared" si="382"/>
        <v/>
      </c>
      <c r="KY115" s="69"/>
      <c r="KZ115" s="283" t="str">
        <f t="shared" si="383"/>
        <v/>
      </c>
      <c r="LA115" s="26"/>
      <c r="LB115" s="242"/>
      <c r="LC115" s="242"/>
      <c r="LD115" s="242"/>
      <c r="LE115" s="242"/>
      <c r="LF115" s="242"/>
      <c r="LG115" s="242"/>
      <c r="LH115" s="242"/>
      <c r="LI115" s="242"/>
      <c r="LJ115" s="242"/>
      <c r="LK115" s="242"/>
      <c r="LL115" s="242"/>
      <c r="LM115" s="242"/>
      <c r="LN115" s="63"/>
      <c r="LO115" s="251">
        <f t="shared" si="384"/>
        <v>0</v>
      </c>
      <c r="LP115" s="251">
        <f t="shared" si="385"/>
        <v>0</v>
      </c>
      <c r="LQ115" s="251">
        <f t="shared" si="386"/>
        <v>0</v>
      </c>
      <c r="LR115" s="251">
        <f t="shared" si="387"/>
        <v>0</v>
      </c>
      <c r="LS115" s="251">
        <f t="shared" si="388"/>
        <v>0</v>
      </c>
      <c r="LT115" s="251">
        <f t="shared" si="389"/>
        <v>0</v>
      </c>
      <c r="LU115" s="251">
        <f t="shared" si="390"/>
        <v>0</v>
      </c>
      <c r="LV115" s="251">
        <f t="shared" si="391"/>
        <v>0</v>
      </c>
      <c r="LW115" s="251">
        <f t="shared" si="392"/>
        <v>0</v>
      </c>
      <c r="LX115" s="251">
        <f t="shared" si="393"/>
        <v>0</v>
      </c>
      <c r="LY115" s="251">
        <f t="shared" si="394"/>
        <v>0</v>
      </c>
      <c r="LZ115" s="251">
        <f t="shared" si="395"/>
        <v>0</v>
      </c>
      <c r="MA115" s="63">
        <f t="shared" si="396"/>
        <v>3</v>
      </c>
      <c r="MB115" s="63">
        <f t="shared" si="397"/>
        <v>0</v>
      </c>
      <c r="MC115" s="63">
        <f t="shared" si="486"/>
        <v>101</v>
      </c>
      <c r="MD115" s="63">
        <f t="shared" si="485"/>
        <v>28</v>
      </c>
      <c r="ME115" s="63" t="str">
        <f t="shared" si="398"/>
        <v>dispersivity</v>
      </c>
      <c r="MF115" s="315">
        <f t="shared" si="399"/>
        <v>291</v>
      </c>
      <c r="MG115" s="315">
        <f>IF(ISNUMBER(MATCH(EO115,$ME$15:$ME$520,0)),0,MAX(MG$14:MG114)+1)</f>
        <v>0</v>
      </c>
      <c r="MH115" s="315" t="str">
        <f t="shared" si="400"/>
        <v/>
      </c>
      <c r="MI115" s="368" t="str">
        <f t="shared" si="491"/>
        <v/>
      </c>
      <c r="MJ115" s="67"/>
      <c r="MK115" s="243" t="str">
        <f t="shared" si="492"/>
        <v/>
      </c>
      <c r="ML115" s="457" t="s">
        <v>635</v>
      </c>
      <c r="MM115" s="316"/>
      <c r="MN115" s="59"/>
      <c r="MO115" s="238"/>
      <c r="MP115" s="411"/>
      <c r="MQ115" s="26">
        <f>IF(IF(ISNUMBER(SEARCH("flopy",MS115))=TRUE,1,0)=1,MAX(MQ$15:MQ114)+1,"")</f>
        <v>80</v>
      </c>
      <c r="MR115" s="238"/>
      <c r="MS115" s="411" t="s">
        <v>1038</v>
      </c>
      <c r="MT115" s="59"/>
      <c r="MU115" s="26" t="str">
        <f>IF(IF(ISNUMBER(SEARCH("flopy",MW115))=TRUE,1,0)=1,MAX(MU$15:MU114)+1,"")</f>
        <v/>
      </c>
      <c r="MV115" s="238"/>
      <c r="MW115" s="59"/>
      <c r="MX115" s="59"/>
      <c r="MY115" s="59"/>
      <c r="MZ115" s="59"/>
      <c r="NA115" s="59"/>
      <c r="NB115" s="26" t="s">
        <v>2</v>
      </c>
      <c r="NC115" s="59"/>
      <c r="ND115" s="59"/>
      <c r="NE115" s="59"/>
      <c r="NF115" s="59"/>
      <c r="NG115" s="59"/>
      <c r="NH115" s="59"/>
      <c r="NI115" s="59"/>
      <c r="NJ115" s="59"/>
      <c r="NK115" s="26" t="s">
        <v>2</v>
      </c>
      <c r="NL115" s="453"/>
      <c r="NM115" s="453"/>
      <c r="NN115" s="59"/>
      <c r="NO115" s="18"/>
      <c r="NP115" s="18"/>
      <c r="NQ115" s="18"/>
      <c r="NR115" s="18"/>
      <c r="NS115" s="18"/>
      <c r="NT115" s="18"/>
      <c r="NU115" s="18"/>
      <c r="NV115" s="18"/>
      <c r="NW115" s="18"/>
      <c r="NX115" s="18"/>
      <c r="NY115" s="18"/>
      <c r="NZ115" s="18"/>
      <c r="OA115" s="18"/>
      <c r="OB115" s="18"/>
      <c r="OC115" s="18"/>
      <c r="OZ115" s="59"/>
      <c r="PA115" s="251" t="str">
        <f t="shared" si="403"/>
        <v>dispersivity</v>
      </c>
      <c r="PB115" s="251" t="str">
        <f t="shared" si="404"/>
        <v>dispersivity</v>
      </c>
      <c r="PC115" s="251" t="str">
        <f t="shared" si="405"/>
        <v/>
      </c>
      <c r="PD115" s="251" t="str">
        <f t="shared" si="406"/>
        <v/>
      </c>
      <c r="PE115" s="251" t="str">
        <f t="shared" si="407"/>
        <v/>
      </c>
      <c r="PF115" s="251" t="str">
        <f t="shared" si="408"/>
        <v/>
      </c>
      <c r="PG115" s="251" t="str">
        <f t="shared" si="409"/>
        <v/>
      </c>
      <c r="PH115" s="251" t="str">
        <f t="shared" si="410"/>
        <v/>
      </c>
      <c r="PI115" s="251" t="str">
        <f t="shared" si="411"/>
        <v/>
      </c>
      <c r="PJ115" s="251" t="str">
        <f t="shared" si="412"/>
        <v/>
      </c>
      <c r="PK115" s="251" t="str">
        <f t="shared" si="413"/>
        <v/>
      </c>
      <c r="PL115" s="251" t="str">
        <f t="shared" si="414"/>
        <v/>
      </c>
      <c r="PM115" s="251" t="str">
        <f t="shared" si="415"/>
        <v/>
      </c>
      <c r="PN115" s="251" t="str">
        <f t="shared" si="416"/>
        <v/>
      </c>
      <c r="PO115" s="251" t="str">
        <f t="shared" si="417"/>
        <v/>
      </c>
      <c r="PP115" s="251" t="str">
        <f t="shared" si="418"/>
        <v/>
      </c>
      <c r="PQ115" s="251" t="str">
        <f t="shared" si="419"/>
        <v/>
      </c>
      <c r="PR115" s="251" t="str">
        <f t="shared" si="420"/>
        <v/>
      </c>
      <c r="PS115" s="251" t="str">
        <f t="shared" si="421"/>
        <v/>
      </c>
      <c r="PT115" s="251" t="str">
        <f t="shared" si="422"/>
        <v/>
      </c>
      <c r="PU115" s="251" t="str">
        <f t="shared" si="423"/>
        <v/>
      </c>
      <c r="PV115" s="251" t="str">
        <f t="shared" si="424"/>
        <v/>
      </c>
      <c r="PW115" s="251" t="str">
        <f t="shared" si="425"/>
        <v/>
      </c>
      <c r="PX115" s="251" t="str">
        <f t="shared" si="426"/>
        <v/>
      </c>
      <c r="PY115" s="251" t="str">
        <f t="shared" si="427"/>
        <v/>
      </c>
      <c r="PZ115" s="251" t="str">
        <f t="shared" si="428"/>
        <v/>
      </c>
      <c r="QA115" s="251" t="str">
        <f t="shared" si="429"/>
        <v/>
      </c>
      <c r="QB115" s="251" t="str">
        <f t="shared" si="430"/>
        <v/>
      </c>
      <c r="QC115" s="251" t="str">
        <f t="shared" si="431"/>
        <v/>
      </c>
      <c r="QD115" s="251" t="str">
        <f t="shared" si="432"/>
        <v/>
      </c>
      <c r="QE115" s="251" t="str">
        <f t="shared" si="433"/>
        <v/>
      </c>
      <c r="QF115" s="63">
        <f t="shared" si="434"/>
        <v>2</v>
      </c>
      <c r="QG115" s="26" t="s">
        <v>2</v>
      </c>
      <c r="QH115" s="59"/>
      <c r="QI115" s="59"/>
      <c r="QJ115" s="59"/>
      <c r="QK115" s="59"/>
      <c r="QL115" s="59"/>
      <c r="QM115" s="59"/>
      <c r="QN115" s="59"/>
    </row>
    <row r="116" spans="1:456" ht="6" customHeight="1" x14ac:dyDescent="0.25">
      <c r="A116" s="68"/>
      <c r="B116" s="447">
        <f t="shared" si="278"/>
        <v>102</v>
      </c>
      <c r="C116" s="72" t="s">
        <v>66</v>
      </c>
      <c r="D116" s="339" t="s">
        <v>480</v>
      </c>
      <c r="E116" s="59"/>
      <c r="F116" s="229"/>
      <c r="G116" s="295" t="s">
        <v>88</v>
      </c>
      <c r="H116" s="295" t="s">
        <v>2</v>
      </c>
      <c r="I116" s="229"/>
      <c r="J116" s="295"/>
      <c r="K116" s="295"/>
      <c r="L116" s="229"/>
      <c r="M116" s="295"/>
      <c r="N116" s="295"/>
      <c r="O116" s="229"/>
      <c r="P116" s="295"/>
      <c r="Q116" s="295"/>
      <c r="R116" s="229"/>
      <c r="S116" s="230"/>
      <c r="T116" s="231"/>
      <c r="U116" s="229"/>
      <c r="V116" s="230"/>
      <c r="W116" s="231"/>
      <c r="X116" s="229"/>
      <c r="Y116" s="230"/>
      <c r="Z116" s="231"/>
      <c r="AA116" s="229"/>
      <c r="AB116" s="295"/>
      <c r="AC116" s="295"/>
      <c r="AD116" s="229"/>
      <c r="AE116" s="295"/>
      <c r="AF116" s="295"/>
      <c r="AG116" s="229"/>
      <c r="AH116" s="295"/>
      <c r="AI116" s="295"/>
      <c r="AJ116" s="229"/>
      <c r="AK116" s="295"/>
      <c r="AL116" s="295"/>
      <c r="AM116" s="229"/>
      <c r="AN116" s="295"/>
      <c r="AO116" s="295"/>
      <c r="AP116" s="243"/>
      <c r="AQ116" s="295"/>
      <c r="AR116" s="290"/>
      <c r="AS116" s="243"/>
      <c r="AT116" s="295"/>
      <c r="AU116" s="290"/>
      <c r="AV116" s="229"/>
      <c r="AW116" s="230"/>
      <c r="AX116" s="231"/>
      <c r="AY116" s="229"/>
      <c r="AZ116" s="230"/>
      <c r="BA116" s="231"/>
      <c r="BB116" s="229"/>
      <c r="BC116" s="230"/>
      <c r="BD116" s="231"/>
      <c r="BE116" s="229"/>
      <c r="BF116" s="230"/>
      <c r="BG116" s="231"/>
      <c r="BH116" s="229"/>
      <c r="BI116" s="230"/>
      <c r="BJ116" s="231"/>
      <c r="BK116" s="243"/>
      <c r="BL116" s="230"/>
      <c r="BM116" s="231"/>
      <c r="BN116" s="243"/>
      <c r="BO116" s="230"/>
      <c r="BP116" s="231"/>
      <c r="BQ116" s="229"/>
      <c r="BR116" s="230"/>
      <c r="BS116" s="231"/>
      <c r="BT116" s="229"/>
      <c r="BU116" s="230"/>
      <c r="BV116" s="231"/>
      <c r="BW116" s="229"/>
      <c r="BX116" s="230"/>
      <c r="BY116" s="231"/>
      <c r="BZ116" s="229"/>
      <c r="CA116" s="230"/>
      <c r="CB116" s="231"/>
      <c r="CC116" s="229"/>
      <c r="CD116" s="230"/>
      <c r="CE116" s="231"/>
      <c r="CF116" s="331"/>
      <c r="CG116" s="332"/>
      <c r="CH116" s="385"/>
      <c r="CI116" s="331"/>
      <c r="CJ116" s="332"/>
      <c r="CK116" s="385"/>
      <c r="CL116" s="243"/>
      <c r="CM116" s="230"/>
      <c r="CN116" s="354"/>
      <c r="CO116" s="243"/>
      <c r="CP116" s="230"/>
      <c r="CQ116" s="231"/>
      <c r="CR116" s="331"/>
      <c r="CS116" s="332"/>
      <c r="CT116" s="333"/>
      <c r="CU116" s="229"/>
      <c r="CV116" s="230"/>
      <c r="CW116" s="231"/>
      <c r="CX116" s="331"/>
      <c r="CY116" s="332"/>
      <c r="CZ116" s="333"/>
      <c r="DA116" s="331"/>
      <c r="DB116" s="332"/>
      <c r="DC116" s="333"/>
      <c r="DD116" s="331"/>
      <c r="DE116" s="332"/>
      <c r="DF116" s="333"/>
      <c r="DG116" s="331"/>
      <c r="DH116" s="332"/>
      <c r="DI116" s="333"/>
      <c r="DJ116" s="229"/>
      <c r="DK116" s="230"/>
      <c r="DL116" s="231"/>
      <c r="DM116" s="229"/>
      <c r="DN116" s="230"/>
      <c r="DO116" s="231"/>
      <c r="DP116" s="331"/>
      <c r="DQ116" s="332"/>
      <c r="DR116" s="333"/>
      <c r="DS116" s="331"/>
      <c r="DT116" s="332"/>
      <c r="DU116" s="333"/>
      <c r="DV116" s="331"/>
      <c r="DW116" s="332"/>
      <c r="DX116" s="333"/>
      <c r="DY116" s="331"/>
      <c r="DZ116" s="332"/>
      <c r="EA116" s="333"/>
      <c r="EB116" s="331"/>
      <c r="EC116" s="332"/>
      <c r="ED116" s="333"/>
      <c r="EE116" s="331"/>
      <c r="EF116" s="332"/>
      <c r="EG116" s="333"/>
      <c r="EH116" s="229"/>
      <c r="EI116" s="230"/>
      <c r="EJ116" s="231"/>
      <c r="EK116" s="229"/>
      <c r="EL116" s="230"/>
      <c r="EM116" s="231"/>
      <c r="EN116" s="244"/>
      <c r="EO116" s="269" t="str">
        <f t="shared" si="279"/>
        <v/>
      </c>
      <c r="EP116" s="444" t="s">
        <v>1247</v>
      </c>
      <c r="EQ116" s="360">
        <f t="shared" si="435"/>
        <v>57</v>
      </c>
      <c r="ER116" s="360" t="str">
        <f t="shared" si="436"/>
        <v/>
      </c>
      <c r="ES116" s="360">
        <f t="shared" si="437"/>
        <v>50</v>
      </c>
      <c r="ET116" s="360">
        <f t="shared" si="438"/>
        <v>56</v>
      </c>
      <c r="EU116" s="360">
        <f t="shared" si="439"/>
        <v>24</v>
      </c>
      <c r="EV116" s="360" t="str">
        <f t="shared" si="440"/>
        <v/>
      </c>
      <c r="EW116" s="360" t="str">
        <f t="shared" si="441"/>
        <v/>
      </c>
      <c r="EX116" s="360">
        <f t="shared" si="442"/>
        <v>55</v>
      </c>
      <c r="EY116" s="360">
        <f t="shared" si="443"/>
        <v>28</v>
      </c>
      <c r="EZ116" s="360">
        <f t="shared" si="444"/>
        <v>54</v>
      </c>
      <c r="FA116" s="360">
        <f t="shared" si="445"/>
        <v>27</v>
      </c>
      <c r="FB116" s="360">
        <f t="shared" si="446"/>
        <v>45</v>
      </c>
      <c r="FC116" s="360" t="str">
        <f t="shared" si="447"/>
        <v/>
      </c>
      <c r="FD116" s="360" t="str">
        <f t="shared" si="448"/>
        <v/>
      </c>
      <c r="FE116" s="360" t="str">
        <f t="shared" si="449"/>
        <v/>
      </c>
      <c r="FF116" s="360" t="str">
        <f t="shared" si="450"/>
        <v/>
      </c>
      <c r="FG116" s="360" t="str">
        <f t="shared" si="451"/>
        <v/>
      </c>
      <c r="FH116" s="360" t="str">
        <f t="shared" si="452"/>
        <v/>
      </c>
      <c r="FI116" s="360" t="str">
        <f t="shared" si="453"/>
        <v/>
      </c>
      <c r="FJ116" s="360" t="str">
        <f t="shared" si="454"/>
        <v/>
      </c>
      <c r="FK116" s="360" t="str">
        <f t="shared" si="455"/>
        <v/>
      </c>
      <c r="FL116" s="360" t="str">
        <f t="shared" si="456"/>
        <v/>
      </c>
      <c r="FM116" s="360" t="str">
        <f t="shared" si="457"/>
        <v/>
      </c>
      <c r="FN116" s="360" t="str">
        <f t="shared" si="458"/>
        <v/>
      </c>
      <c r="FO116" s="360" t="str">
        <f t="shared" si="459"/>
        <v/>
      </c>
      <c r="FP116" s="360" t="str">
        <f t="shared" si="460"/>
        <v/>
      </c>
      <c r="FQ116" s="360" t="str">
        <f t="shared" si="461"/>
        <v/>
      </c>
      <c r="FR116" s="360" t="str">
        <f t="shared" si="462"/>
        <v/>
      </c>
      <c r="FS116" s="360" t="str">
        <f t="shared" si="463"/>
        <v/>
      </c>
      <c r="FT116" s="360" t="str">
        <f t="shared" si="280"/>
        <v/>
      </c>
      <c r="FU116" s="360" t="str">
        <f t="shared" si="464"/>
        <v/>
      </c>
      <c r="FV116" s="360" t="str">
        <f t="shared" si="465"/>
        <v/>
      </c>
      <c r="FW116" s="360" t="str">
        <f t="shared" si="466"/>
        <v/>
      </c>
      <c r="FX116" s="360" t="str">
        <f t="shared" si="467"/>
        <v/>
      </c>
      <c r="FY116" s="360" t="str">
        <f t="shared" si="468"/>
        <v/>
      </c>
      <c r="FZ116" s="360" t="str">
        <f t="shared" si="469"/>
        <v/>
      </c>
      <c r="GA116" s="360">
        <f t="shared" si="470"/>
        <v>64</v>
      </c>
      <c r="GB116" s="360" t="str">
        <f t="shared" si="471"/>
        <v/>
      </c>
      <c r="GC116" s="360" t="str">
        <f t="shared" si="472"/>
        <v/>
      </c>
      <c r="GD116" s="360" t="str">
        <f t="shared" si="473"/>
        <v/>
      </c>
      <c r="GE116" s="360" t="str">
        <f t="shared" si="474"/>
        <v/>
      </c>
      <c r="GF116" s="360" t="str">
        <f t="shared" si="475"/>
        <v/>
      </c>
      <c r="GG116" s="360" t="str">
        <f t="shared" si="476"/>
        <v/>
      </c>
      <c r="GH116" s="360" t="str">
        <f t="shared" si="477"/>
        <v/>
      </c>
      <c r="GI116" s="360" t="str">
        <f t="shared" si="478"/>
        <v/>
      </c>
      <c r="GJ116" s="360" t="str">
        <f t="shared" si="479"/>
        <v/>
      </c>
      <c r="GK116" s="444" t="s">
        <v>1247</v>
      </c>
      <c r="GL116" s="361" t="str">
        <f t="shared" si="281"/>
        <v>npsink</v>
      </c>
      <c r="GM116" s="361" t="str">
        <f t="shared" si="282"/>
        <v>-</v>
      </c>
      <c r="GN116" s="361" t="str">
        <f t="shared" si="283"/>
        <v>npsink</v>
      </c>
      <c r="GO116" s="361" t="str">
        <f t="shared" si="284"/>
        <v>npsink</v>
      </c>
      <c r="GP116" s="361" t="str">
        <f t="shared" si="285"/>
        <v>npsink</v>
      </c>
      <c r="GQ116" s="361" t="str">
        <f t="shared" si="286"/>
        <v>-</v>
      </c>
      <c r="GR116" s="361" t="str">
        <f t="shared" si="287"/>
        <v>-</v>
      </c>
      <c r="GS116" s="361" t="str">
        <f t="shared" si="288"/>
        <v>npsink</v>
      </c>
      <c r="GT116" s="361" t="str">
        <f t="shared" si="289"/>
        <v>npsink</v>
      </c>
      <c r="GU116" s="361" t="str">
        <f t="shared" si="290"/>
        <v>npsink</v>
      </c>
      <c r="GV116" s="361" t="str">
        <f t="shared" si="291"/>
        <v>npsink</v>
      </c>
      <c r="GW116" s="361" t="str">
        <f t="shared" si="292"/>
        <v>npsink</v>
      </c>
      <c r="GX116" s="361" t="str">
        <f t="shared" si="293"/>
        <v>-</v>
      </c>
      <c r="GY116" s="361" t="str">
        <f t="shared" si="294"/>
        <v>-</v>
      </c>
      <c r="GZ116" s="361" t="str">
        <f t="shared" si="295"/>
        <v>-</v>
      </c>
      <c r="HA116" s="361" t="str">
        <f t="shared" si="296"/>
        <v>-</v>
      </c>
      <c r="HB116" s="361" t="str">
        <f t="shared" si="297"/>
        <v>-</v>
      </c>
      <c r="HC116" s="361" t="str">
        <f t="shared" si="298"/>
        <v>-</v>
      </c>
      <c r="HD116" s="361" t="str">
        <f t="shared" si="299"/>
        <v>-</v>
      </c>
      <c r="HE116" s="361" t="str">
        <f t="shared" si="300"/>
        <v>-</v>
      </c>
      <c r="HF116" s="361" t="str">
        <f t="shared" si="301"/>
        <v>-</v>
      </c>
      <c r="HG116" s="361" t="str">
        <f t="shared" si="302"/>
        <v>-</v>
      </c>
      <c r="HH116" s="361" t="str">
        <f t="shared" si="303"/>
        <v>-</v>
      </c>
      <c r="HI116" s="361" t="str">
        <f t="shared" si="304"/>
        <v>-</v>
      </c>
      <c r="HJ116" s="361" t="str">
        <f t="shared" si="305"/>
        <v>-</v>
      </c>
      <c r="HK116" s="361" t="str">
        <f t="shared" si="306"/>
        <v>-</v>
      </c>
      <c r="HL116" s="361" t="str">
        <f t="shared" si="307"/>
        <v>-</v>
      </c>
      <c r="HM116" s="361" t="str">
        <f t="shared" si="308"/>
        <v>-</v>
      </c>
      <c r="HN116" s="361" t="str">
        <f t="shared" si="309"/>
        <v>-</v>
      </c>
      <c r="HO116" s="361" t="str">
        <f t="shared" si="310"/>
        <v>-</v>
      </c>
      <c r="HP116" s="361" t="str">
        <f t="shared" si="311"/>
        <v>-</v>
      </c>
      <c r="HQ116" s="361" t="str">
        <f t="shared" si="312"/>
        <v>-</v>
      </c>
      <c r="HR116" s="361" t="str">
        <f t="shared" si="313"/>
        <v>-</v>
      </c>
      <c r="HS116" s="361" t="str">
        <f t="shared" si="314"/>
        <v>-</v>
      </c>
      <c r="HT116" s="361" t="str">
        <f t="shared" si="315"/>
        <v>-</v>
      </c>
      <c r="HU116" s="361" t="str">
        <f t="shared" si="316"/>
        <v>-</v>
      </c>
      <c r="HV116" s="361" t="str">
        <f t="shared" si="317"/>
        <v>npsink</v>
      </c>
      <c r="HW116" s="361" t="str">
        <f t="shared" si="318"/>
        <v>-</v>
      </c>
      <c r="HX116" s="361" t="str">
        <f t="shared" si="319"/>
        <v>-</v>
      </c>
      <c r="HY116" s="361" t="str">
        <f t="shared" si="320"/>
        <v>-</v>
      </c>
      <c r="HZ116" s="361" t="str">
        <f t="shared" si="321"/>
        <v>-</v>
      </c>
      <c r="IA116" s="361" t="str">
        <f t="shared" si="322"/>
        <v>-</v>
      </c>
      <c r="IB116" s="361" t="str">
        <f t="shared" si="323"/>
        <v>-</v>
      </c>
      <c r="IC116" s="361" t="str">
        <f t="shared" si="324"/>
        <v>-</v>
      </c>
      <c r="ID116" s="361" t="str">
        <f t="shared" si="325"/>
        <v>-</v>
      </c>
      <c r="IE116" s="361" t="str">
        <f t="shared" si="326"/>
        <v>-</v>
      </c>
      <c r="IF116" s="444" t="s">
        <v>1247</v>
      </c>
      <c r="IG116" s="56" t="str">
        <f t="shared" si="480"/>
        <v>nph</v>
      </c>
      <c r="IH116" s="56" t="str">
        <f t="shared" si="481"/>
        <v>-</v>
      </c>
      <c r="II116" s="56" t="str">
        <f t="shared" si="482"/>
        <v>nph</v>
      </c>
      <c r="IJ116" s="56" t="str">
        <f t="shared" si="483"/>
        <v>nph</v>
      </c>
      <c r="IK116" s="56" t="str">
        <f t="shared" si="327"/>
        <v>nph</v>
      </c>
      <c r="IL116" s="56" t="str">
        <f t="shared" si="328"/>
        <v>-</v>
      </c>
      <c r="IM116" s="56" t="str">
        <f t="shared" si="329"/>
        <v>-</v>
      </c>
      <c r="IN116" s="56" t="str">
        <f t="shared" si="330"/>
        <v>nph</v>
      </c>
      <c r="IO116" s="56" t="str">
        <f t="shared" si="331"/>
        <v>nph</v>
      </c>
      <c r="IP116" s="56" t="str">
        <f t="shared" si="332"/>
        <v>nph</v>
      </c>
      <c r="IQ116" s="56" t="str">
        <f t="shared" si="333"/>
        <v>nph</v>
      </c>
      <c r="IR116" s="56" t="str">
        <f t="shared" si="334"/>
        <v>nph</v>
      </c>
      <c r="IS116" s="56" t="str">
        <f t="shared" si="335"/>
        <v>-</v>
      </c>
      <c r="IT116" s="56" t="str">
        <f t="shared" si="336"/>
        <v>-</v>
      </c>
      <c r="IU116" s="56" t="str">
        <f t="shared" si="337"/>
        <v>-</v>
      </c>
      <c r="IV116" s="56" t="str">
        <f t="shared" si="338"/>
        <v>-</v>
      </c>
      <c r="IW116" s="56" t="str">
        <f t="shared" si="339"/>
        <v>-</v>
      </c>
      <c r="IX116" s="56" t="str">
        <f t="shared" si="340"/>
        <v>-</v>
      </c>
      <c r="IY116" s="56" t="str">
        <f t="shared" si="341"/>
        <v>-</v>
      </c>
      <c r="IZ116" s="56" t="str">
        <f t="shared" si="342"/>
        <v>-</v>
      </c>
      <c r="JA116" s="56" t="str">
        <f t="shared" si="343"/>
        <v>-</v>
      </c>
      <c r="JB116" s="56" t="str">
        <f t="shared" si="344"/>
        <v>-</v>
      </c>
      <c r="JC116" s="56" t="str">
        <f t="shared" si="345"/>
        <v>-</v>
      </c>
      <c r="JD116" s="56" t="str">
        <f t="shared" si="346"/>
        <v>-</v>
      </c>
      <c r="JE116" s="56" t="str">
        <f t="shared" si="347"/>
        <v>-</v>
      </c>
      <c r="JF116" s="56" t="str">
        <f t="shared" si="348"/>
        <v>-</v>
      </c>
      <c r="JG116" s="56" t="str">
        <f t="shared" si="349"/>
        <v>-</v>
      </c>
      <c r="JH116" s="56" t="str">
        <f t="shared" si="350"/>
        <v>-</v>
      </c>
      <c r="JI116" s="56" t="str">
        <f t="shared" si="351"/>
        <v>-</v>
      </c>
      <c r="JJ116" s="56" t="str">
        <f t="shared" si="352"/>
        <v>-</v>
      </c>
      <c r="JK116" s="56" t="str">
        <f t="shared" si="353"/>
        <v>-</v>
      </c>
      <c r="JL116" s="56" t="str">
        <f t="shared" si="354"/>
        <v>-</v>
      </c>
      <c r="JM116" s="56" t="str">
        <f t="shared" si="355"/>
        <v>-</v>
      </c>
      <c r="JN116" s="56" t="str">
        <f t="shared" si="356"/>
        <v>-</v>
      </c>
      <c r="JO116" s="56" t="str">
        <f t="shared" si="357"/>
        <v>-</v>
      </c>
      <c r="JP116" s="56" t="str">
        <f t="shared" si="358"/>
        <v>-</v>
      </c>
      <c r="JQ116" s="56">
        <f t="shared" si="359"/>
        <v>10</v>
      </c>
      <c r="JR116" s="56" t="str">
        <f t="shared" si="360"/>
        <v>-</v>
      </c>
      <c r="JS116" s="56" t="str">
        <f t="shared" si="361"/>
        <v>-</v>
      </c>
      <c r="JT116" s="56" t="str">
        <f t="shared" si="362"/>
        <v>-</v>
      </c>
      <c r="JU116" s="56" t="str">
        <f t="shared" si="363"/>
        <v>-</v>
      </c>
      <c r="JV116" s="56" t="str">
        <f t="shared" si="364"/>
        <v>-</v>
      </c>
      <c r="JW116" s="56" t="str">
        <f t="shared" si="365"/>
        <v>-</v>
      </c>
      <c r="JX116" s="56" t="str">
        <f t="shared" si="366"/>
        <v>-</v>
      </c>
      <c r="JY116" s="56" t="str">
        <f t="shared" si="367"/>
        <v>-</v>
      </c>
      <c r="JZ116" s="56" t="str">
        <f t="shared" si="368"/>
        <v>-</v>
      </c>
      <c r="KA116" s="444" t="s">
        <v>1247</v>
      </c>
      <c r="KB116" s="360">
        <f>IF(ISNUMBER(INDEX($EQ$15:$GK$521,$B116,EO$11)),MAX(KB$14:KB115)+1,0)</f>
        <v>0</v>
      </c>
      <c r="KC116" s="360" t="str">
        <f t="shared" si="484"/>
        <v/>
      </c>
      <c r="KD116" s="373" t="s">
        <v>2</v>
      </c>
      <c r="KE116" s="391"/>
      <c r="KF116" s="64"/>
      <c r="KG116" s="64"/>
      <c r="KH116" s="64"/>
      <c r="KI116" s="64"/>
      <c r="KJ116" s="64"/>
      <c r="KK116" s="64"/>
      <c r="KL116" s="64"/>
      <c r="KM116" s="64"/>
      <c r="KN116" s="64"/>
      <c r="KO116" s="64"/>
      <c r="KP116" s="64"/>
      <c r="KQ116" s="391" t="str">
        <f t="shared" ref="KQ116:KQ147" si="493">IF(IF(ISNUMBER(MATCH(INDEX($LB116:$QE116,1,KQ$14),$EO$15:$EO$520,0)),1,"")=1,INDEX($LB116:$QE116,1,KQ$14),"")</f>
        <v/>
      </c>
      <c r="KR116" s="392" t="str">
        <f t="shared" si="378"/>
        <v/>
      </c>
      <c r="KS116" s="64"/>
      <c r="KT116" s="391" t="str">
        <f t="shared" ref="KT116:KT147" si="494">IF(IF(ISNUMBER(MATCH(INDEX($LB116:$QE116,1,KT$14),$EO$15:$EO$520,0)),1,"")=1,INDEX($LB116:$QE116,1,KT$14),"")</f>
        <v/>
      </c>
      <c r="KU116" s="392" t="str">
        <f t="shared" si="380"/>
        <v/>
      </c>
      <c r="KV116" s="64"/>
      <c r="KW116" s="391" t="str">
        <f t="shared" ref="KW116:KW147" si="495">IF(IF(ISNUMBER(MATCH(INDEX($LB116:$QE116,1,KW$14),$EO$15:$EO$520,0)),1,"")=1,INDEX($LB116:$QE116,1,KW$14),"")</f>
        <v/>
      </c>
      <c r="KX116" s="392" t="str">
        <f t="shared" si="382"/>
        <v/>
      </c>
      <c r="KY116" s="60"/>
      <c r="KZ116" s="283" t="str">
        <f t="shared" si="383"/>
        <v/>
      </c>
      <c r="LA116" s="26"/>
      <c r="LB116" s="242"/>
      <c r="LC116" s="242"/>
      <c r="LD116" s="242"/>
      <c r="LE116" s="242"/>
      <c r="LF116" s="242"/>
      <c r="LG116" s="242"/>
      <c r="LH116" s="242"/>
      <c r="LI116" s="242"/>
      <c r="LJ116" s="242"/>
      <c r="LK116" s="242"/>
      <c r="LL116" s="242"/>
      <c r="LM116" s="242"/>
      <c r="LN116" s="63"/>
      <c r="LO116" s="251">
        <f t="shared" si="384"/>
        <v>0</v>
      </c>
      <c r="LP116" s="251">
        <f t="shared" si="385"/>
        <v>0</v>
      </c>
      <c r="LQ116" s="251">
        <f t="shared" si="386"/>
        <v>0</v>
      </c>
      <c r="LR116" s="251">
        <f t="shared" si="387"/>
        <v>0</v>
      </c>
      <c r="LS116" s="251">
        <f t="shared" si="388"/>
        <v>0</v>
      </c>
      <c r="LT116" s="251">
        <f t="shared" si="389"/>
        <v>0</v>
      </c>
      <c r="LU116" s="251">
        <f t="shared" si="390"/>
        <v>0</v>
      </c>
      <c r="LV116" s="251">
        <f t="shared" si="391"/>
        <v>0</v>
      </c>
      <c r="LW116" s="251">
        <f t="shared" si="392"/>
        <v>0</v>
      </c>
      <c r="LX116" s="251">
        <f t="shared" si="393"/>
        <v>0</v>
      </c>
      <c r="LY116" s="251">
        <f t="shared" si="394"/>
        <v>0</v>
      </c>
      <c r="LZ116" s="251">
        <f t="shared" si="395"/>
        <v>0</v>
      </c>
      <c r="MA116" s="63">
        <f t="shared" si="396"/>
        <v>3</v>
      </c>
      <c r="MB116" s="63">
        <f t="shared" si="397"/>
        <v>0</v>
      </c>
      <c r="MC116" s="63">
        <f t="shared" si="486"/>
        <v>102</v>
      </c>
      <c r="MD116" s="63">
        <f t="shared" si="485"/>
        <v>29</v>
      </c>
      <c r="ME116" s="63" t="str">
        <f t="shared" si="398"/>
        <v>retardation</v>
      </c>
      <c r="MF116" s="315">
        <f t="shared" si="399"/>
        <v>291</v>
      </c>
      <c r="MG116" s="315">
        <f>IF(ISNUMBER(MATCH(EO116,$ME$15:$ME$520,0)),0,MAX(MG$14:MG115)+1)</f>
        <v>0</v>
      </c>
      <c r="MH116" s="315" t="str">
        <f t="shared" si="400"/>
        <v/>
      </c>
      <c r="MI116" s="368" t="str">
        <f t="shared" si="491"/>
        <v/>
      </c>
      <c r="MJ116" s="67"/>
      <c r="MK116" s="243" t="str">
        <f t="shared" si="492"/>
        <v/>
      </c>
      <c r="ML116" s="457" t="s">
        <v>635</v>
      </c>
      <c r="MM116" s="316"/>
      <c r="MN116" s="59"/>
      <c r="MO116" s="238"/>
      <c r="MP116" s="411"/>
      <c r="MQ116" s="26">
        <f>IF(IF(ISNUMBER(SEARCH("flopy",MS116))=TRUE,1,0)=1,MAX(MQ$15:MQ115)+1,"")</f>
        <v>81</v>
      </c>
      <c r="MR116" s="238"/>
      <c r="MS116" s="411" t="s">
        <v>1039</v>
      </c>
      <c r="MT116" s="59"/>
      <c r="MU116" s="26" t="str">
        <f>IF(IF(ISNUMBER(SEARCH("flopy",MW116))=TRUE,1,0)=1,MAX(MU$15:MU115)+1,"")</f>
        <v/>
      </c>
      <c r="MV116" s="238"/>
      <c r="MW116" s="59"/>
      <c r="MX116" s="59"/>
      <c r="MY116" s="59"/>
      <c r="MZ116" s="59"/>
      <c r="NA116" s="59"/>
      <c r="NB116" s="26" t="s">
        <v>2</v>
      </c>
      <c r="NC116" s="59"/>
      <c r="ND116" s="59"/>
      <c r="NE116" s="59"/>
      <c r="NF116" s="59"/>
      <c r="NG116" s="59"/>
      <c r="NH116" s="59"/>
      <c r="NI116" s="59"/>
      <c r="NJ116" s="59"/>
      <c r="NK116" s="26" t="s">
        <v>2</v>
      </c>
      <c r="NL116" s="453"/>
      <c r="NM116" s="453"/>
      <c r="NN116" s="59"/>
      <c r="NO116" s="18"/>
      <c r="NP116" s="18"/>
      <c r="NQ116" s="18"/>
      <c r="NR116" s="18"/>
      <c r="NS116" s="18"/>
      <c r="NT116" s="18"/>
      <c r="NU116" s="18"/>
      <c r="NV116" s="18"/>
      <c r="NW116" s="18"/>
      <c r="NX116" s="18"/>
      <c r="NY116" s="18"/>
      <c r="NZ116" s="18"/>
      <c r="OA116" s="18"/>
      <c r="OB116" s="18"/>
      <c r="OC116" s="18"/>
      <c r="OZ116" s="59"/>
      <c r="PA116" s="251" t="str">
        <f t="shared" si="403"/>
        <v>retardation</v>
      </c>
      <c r="PB116" s="251" t="str">
        <f t="shared" si="404"/>
        <v/>
      </c>
      <c r="PC116" s="251" t="str">
        <f t="shared" si="405"/>
        <v/>
      </c>
      <c r="PD116" s="251" t="str">
        <f t="shared" si="406"/>
        <v/>
      </c>
      <c r="PE116" s="251" t="str">
        <f t="shared" si="407"/>
        <v/>
      </c>
      <c r="PF116" s="251" t="str">
        <f t="shared" si="408"/>
        <v/>
      </c>
      <c r="PG116" s="251" t="str">
        <f t="shared" si="409"/>
        <v/>
      </c>
      <c r="PH116" s="251" t="str">
        <f t="shared" si="410"/>
        <v/>
      </c>
      <c r="PI116" s="251" t="str">
        <f t="shared" si="411"/>
        <v/>
      </c>
      <c r="PJ116" s="251" t="str">
        <f t="shared" si="412"/>
        <v/>
      </c>
      <c r="PK116" s="251" t="str">
        <f t="shared" si="413"/>
        <v/>
      </c>
      <c r="PL116" s="251" t="str">
        <f t="shared" si="414"/>
        <v/>
      </c>
      <c r="PM116" s="251" t="str">
        <f t="shared" si="415"/>
        <v/>
      </c>
      <c r="PN116" s="251" t="str">
        <f t="shared" si="416"/>
        <v/>
      </c>
      <c r="PO116" s="251" t="str">
        <f t="shared" si="417"/>
        <v/>
      </c>
      <c r="PP116" s="251" t="str">
        <f t="shared" si="418"/>
        <v/>
      </c>
      <c r="PQ116" s="251" t="str">
        <f t="shared" si="419"/>
        <v/>
      </c>
      <c r="PR116" s="251" t="str">
        <f t="shared" si="420"/>
        <v/>
      </c>
      <c r="PS116" s="251" t="str">
        <f t="shared" si="421"/>
        <v/>
      </c>
      <c r="PT116" s="251" t="str">
        <f t="shared" si="422"/>
        <v/>
      </c>
      <c r="PU116" s="251" t="str">
        <f t="shared" si="423"/>
        <v/>
      </c>
      <c r="PV116" s="251" t="str">
        <f t="shared" si="424"/>
        <v/>
      </c>
      <c r="PW116" s="251" t="str">
        <f t="shared" si="425"/>
        <v/>
      </c>
      <c r="PX116" s="251" t="str">
        <f t="shared" si="426"/>
        <v/>
      </c>
      <c r="PY116" s="251" t="str">
        <f t="shared" si="427"/>
        <v/>
      </c>
      <c r="PZ116" s="251" t="str">
        <f t="shared" si="428"/>
        <v/>
      </c>
      <c r="QA116" s="251" t="str">
        <f t="shared" si="429"/>
        <v/>
      </c>
      <c r="QB116" s="251" t="str">
        <f t="shared" si="430"/>
        <v/>
      </c>
      <c r="QC116" s="251" t="str">
        <f t="shared" si="431"/>
        <v/>
      </c>
      <c r="QD116" s="251" t="str">
        <f t="shared" si="432"/>
        <v/>
      </c>
      <c r="QE116" s="251" t="str">
        <f t="shared" si="433"/>
        <v/>
      </c>
      <c r="QF116" s="63">
        <f t="shared" si="434"/>
        <v>1</v>
      </c>
      <c r="QG116" s="26" t="s">
        <v>2</v>
      </c>
      <c r="QH116" s="59"/>
      <c r="QI116" s="59"/>
      <c r="QJ116" s="59"/>
      <c r="QK116" s="59"/>
      <c r="QL116" s="59"/>
      <c r="QM116" s="59"/>
      <c r="QN116" s="59"/>
    </row>
    <row r="117" spans="1:456" ht="6" customHeight="1" x14ac:dyDescent="0.25">
      <c r="A117" s="68"/>
      <c r="B117" s="447">
        <f t="shared" si="278"/>
        <v>103</v>
      </c>
      <c r="C117" s="72" t="s">
        <v>57</v>
      </c>
      <c r="D117" s="339" t="s">
        <v>609</v>
      </c>
      <c r="E117" s="59"/>
      <c r="F117" s="229"/>
      <c r="G117" s="295" t="s">
        <v>245</v>
      </c>
      <c r="H117" s="295" t="s">
        <v>2</v>
      </c>
      <c r="I117" s="229"/>
      <c r="J117" s="295"/>
      <c r="K117" s="295"/>
      <c r="L117" s="229"/>
      <c r="M117" s="295"/>
      <c r="N117" s="295"/>
      <c r="O117" s="229"/>
      <c r="P117" s="295"/>
      <c r="Q117" s="295"/>
      <c r="R117" s="229"/>
      <c r="S117" s="230"/>
      <c r="T117" s="231"/>
      <c r="U117" s="229"/>
      <c r="V117" s="230"/>
      <c r="W117" s="231"/>
      <c r="X117" s="229"/>
      <c r="Y117" s="230"/>
      <c r="Z117" s="231"/>
      <c r="AA117" s="229"/>
      <c r="AB117" s="295"/>
      <c r="AC117" s="295"/>
      <c r="AD117" s="229"/>
      <c r="AE117" s="295"/>
      <c r="AF117" s="295"/>
      <c r="AG117" s="229"/>
      <c r="AH117" s="295"/>
      <c r="AI117" s="295"/>
      <c r="AJ117" s="229"/>
      <c r="AK117" s="295"/>
      <c r="AL117" s="295"/>
      <c r="AM117" s="229"/>
      <c r="AN117" s="295"/>
      <c r="AO117" s="295"/>
      <c r="AP117" s="243"/>
      <c r="AQ117" s="295"/>
      <c r="AR117" s="290"/>
      <c r="AS117" s="243"/>
      <c r="AT117" s="295"/>
      <c r="AU117" s="290"/>
      <c r="AV117" s="229"/>
      <c r="AW117" s="230"/>
      <c r="AX117" s="231"/>
      <c r="AY117" s="229"/>
      <c r="AZ117" s="230"/>
      <c r="BA117" s="231"/>
      <c r="BB117" s="229"/>
      <c r="BC117" s="230"/>
      <c r="BD117" s="231"/>
      <c r="BE117" s="229"/>
      <c r="BF117" s="230"/>
      <c r="BG117" s="231"/>
      <c r="BH117" s="229"/>
      <c r="BI117" s="230"/>
      <c r="BJ117" s="231"/>
      <c r="BK117" s="243"/>
      <c r="BL117" s="230"/>
      <c r="BM117" s="231"/>
      <c r="BN117" s="243"/>
      <c r="BO117" s="230"/>
      <c r="BP117" s="231"/>
      <c r="BQ117" s="229"/>
      <c r="BR117" s="230"/>
      <c r="BS117" s="231"/>
      <c r="BT117" s="229"/>
      <c r="BU117" s="230"/>
      <c r="BV117" s="231"/>
      <c r="BW117" s="229"/>
      <c r="BX117" s="230"/>
      <c r="BY117" s="231"/>
      <c r="BZ117" s="229"/>
      <c r="CA117" s="230"/>
      <c r="CB117" s="231"/>
      <c r="CC117" s="229"/>
      <c r="CD117" s="230"/>
      <c r="CE117" s="231"/>
      <c r="CF117" s="331"/>
      <c r="CG117" s="332"/>
      <c r="CH117" s="385"/>
      <c r="CI117" s="331"/>
      <c r="CJ117" s="332"/>
      <c r="CK117" s="385"/>
      <c r="CL117" s="243"/>
      <c r="CM117" s="230"/>
      <c r="CN117" s="354"/>
      <c r="CO117" s="243"/>
      <c r="CP117" s="230"/>
      <c r="CQ117" s="231"/>
      <c r="CR117" s="331"/>
      <c r="CS117" s="332"/>
      <c r="CT117" s="333"/>
      <c r="CU117" s="229"/>
      <c r="CV117" s="230"/>
      <c r="CW117" s="231"/>
      <c r="CX117" s="331"/>
      <c r="CY117" s="332"/>
      <c r="CZ117" s="333"/>
      <c r="DA117" s="331"/>
      <c r="DB117" s="332"/>
      <c r="DC117" s="333"/>
      <c r="DD117" s="331"/>
      <c r="DE117" s="332"/>
      <c r="DF117" s="333"/>
      <c r="DG117" s="331"/>
      <c r="DH117" s="332"/>
      <c r="DI117" s="333"/>
      <c r="DJ117" s="229"/>
      <c r="DK117" s="230"/>
      <c r="DL117" s="231"/>
      <c r="DM117" s="229"/>
      <c r="DN117" s="230"/>
      <c r="DO117" s="231"/>
      <c r="DP117" s="331"/>
      <c r="DQ117" s="332"/>
      <c r="DR117" s="333"/>
      <c r="DS117" s="331"/>
      <c r="DT117" s="332"/>
      <c r="DU117" s="333"/>
      <c r="DV117" s="331"/>
      <c r="DW117" s="332"/>
      <c r="DX117" s="333"/>
      <c r="DY117" s="331"/>
      <c r="DZ117" s="332"/>
      <c r="EA117" s="333"/>
      <c r="EB117" s="331"/>
      <c r="EC117" s="332"/>
      <c r="ED117" s="333"/>
      <c r="EE117" s="331"/>
      <c r="EF117" s="332"/>
      <c r="EG117" s="333"/>
      <c r="EH117" s="229"/>
      <c r="EI117" s="230"/>
      <c r="EJ117" s="231"/>
      <c r="EK117" s="229"/>
      <c r="EL117" s="230"/>
      <c r="EM117" s="231"/>
      <c r="EN117" s="244"/>
      <c r="EO117" s="269" t="str">
        <f t="shared" si="279"/>
        <v/>
      </c>
      <c r="EP117" s="444" t="s">
        <v>1247</v>
      </c>
      <c r="EQ117" s="360">
        <f t="shared" si="435"/>
        <v>1</v>
      </c>
      <c r="ER117" s="360">
        <f t="shared" si="436"/>
        <v>1</v>
      </c>
      <c r="ES117" s="360">
        <f t="shared" si="437"/>
        <v>1</v>
      </c>
      <c r="ET117" s="360">
        <f t="shared" si="438"/>
        <v>1</v>
      </c>
      <c r="EU117" s="360" t="str">
        <f t="shared" si="439"/>
        <v/>
      </c>
      <c r="EV117" s="360">
        <f t="shared" si="440"/>
        <v>1</v>
      </c>
      <c r="EW117" s="360">
        <f t="shared" si="441"/>
        <v>1</v>
      </c>
      <c r="EX117" s="360">
        <f t="shared" si="442"/>
        <v>36</v>
      </c>
      <c r="EY117" s="360" t="str">
        <f t="shared" si="443"/>
        <v/>
      </c>
      <c r="EZ117" s="360">
        <f t="shared" si="444"/>
        <v>36</v>
      </c>
      <c r="FA117" s="360">
        <f t="shared" si="445"/>
        <v>29</v>
      </c>
      <c r="FB117" s="360">
        <f t="shared" si="446"/>
        <v>47</v>
      </c>
      <c r="FC117" s="360">
        <f t="shared" si="447"/>
        <v>17</v>
      </c>
      <c r="FD117" s="360">
        <f t="shared" si="448"/>
        <v>17</v>
      </c>
      <c r="FE117" s="360">
        <f t="shared" si="449"/>
        <v>14</v>
      </c>
      <c r="FF117" s="360">
        <f t="shared" si="450"/>
        <v>1</v>
      </c>
      <c r="FG117" s="360">
        <f t="shared" si="451"/>
        <v>1</v>
      </c>
      <c r="FH117" s="360">
        <f t="shared" si="452"/>
        <v>1</v>
      </c>
      <c r="FI117" s="360">
        <f t="shared" si="453"/>
        <v>1</v>
      </c>
      <c r="FJ117" s="360">
        <f t="shared" si="454"/>
        <v>1</v>
      </c>
      <c r="FK117" s="360">
        <f t="shared" si="455"/>
        <v>1</v>
      </c>
      <c r="FL117" s="360">
        <f t="shared" si="456"/>
        <v>1</v>
      </c>
      <c r="FM117" s="360">
        <f t="shared" si="457"/>
        <v>1</v>
      </c>
      <c r="FN117" s="360">
        <f t="shared" si="458"/>
        <v>46</v>
      </c>
      <c r="FO117" s="360">
        <f t="shared" si="459"/>
        <v>1</v>
      </c>
      <c r="FP117" s="360">
        <f t="shared" si="460"/>
        <v>1</v>
      </c>
      <c r="FQ117" s="360">
        <f t="shared" si="461"/>
        <v>1</v>
      </c>
      <c r="FR117" s="360">
        <f t="shared" si="462"/>
        <v>1</v>
      </c>
      <c r="FS117" s="360">
        <f t="shared" si="463"/>
        <v>1</v>
      </c>
      <c r="FT117" s="360">
        <f t="shared" si="280"/>
        <v>1</v>
      </c>
      <c r="FU117" s="360">
        <f t="shared" si="464"/>
        <v>1</v>
      </c>
      <c r="FV117" s="360">
        <f t="shared" si="465"/>
        <v>1</v>
      </c>
      <c r="FW117" s="360">
        <f t="shared" si="466"/>
        <v>1</v>
      </c>
      <c r="FX117" s="360">
        <f t="shared" si="467"/>
        <v>1</v>
      </c>
      <c r="FY117" s="360">
        <f t="shared" si="468"/>
        <v>1</v>
      </c>
      <c r="FZ117" s="360">
        <f t="shared" si="469"/>
        <v>1</v>
      </c>
      <c r="GA117" s="360">
        <f t="shared" si="470"/>
        <v>87</v>
      </c>
      <c r="GB117" s="360" t="str">
        <f t="shared" si="471"/>
        <v/>
      </c>
      <c r="GC117" s="360">
        <f t="shared" si="472"/>
        <v>1</v>
      </c>
      <c r="GD117" s="360">
        <f t="shared" si="473"/>
        <v>1</v>
      </c>
      <c r="GE117" s="360">
        <f t="shared" si="474"/>
        <v>1</v>
      </c>
      <c r="GF117" s="360">
        <f t="shared" si="475"/>
        <v>1</v>
      </c>
      <c r="GG117" s="360" t="str">
        <f t="shared" si="476"/>
        <v/>
      </c>
      <c r="GH117" s="360" t="str">
        <f t="shared" si="477"/>
        <v/>
      </c>
      <c r="GI117" s="360" t="str">
        <f t="shared" si="478"/>
        <v/>
      </c>
      <c r="GJ117" s="360" t="str">
        <f t="shared" si="479"/>
        <v/>
      </c>
      <c r="GK117" s="444" t="s">
        <v>1247</v>
      </c>
      <c r="GL117" s="361" t="str">
        <f t="shared" si="281"/>
        <v>mt_tunit</v>
      </c>
      <c r="GM117" s="361" t="str">
        <f t="shared" si="282"/>
        <v>mt_tunit</v>
      </c>
      <c r="GN117" s="361" t="str">
        <f t="shared" si="283"/>
        <v>mt_tunit</v>
      </c>
      <c r="GO117" s="361" t="str">
        <f t="shared" si="284"/>
        <v>mt_tunit</v>
      </c>
      <c r="GP117" s="361" t="str">
        <f t="shared" si="285"/>
        <v>-</v>
      </c>
      <c r="GQ117" s="361" t="str">
        <f t="shared" si="286"/>
        <v>mt_tunit</v>
      </c>
      <c r="GR117" s="361" t="str">
        <f t="shared" si="287"/>
        <v>mt_tunit</v>
      </c>
      <c r="GS117" s="361" t="str">
        <f t="shared" si="288"/>
        <v>mt_tunit</v>
      </c>
      <c r="GT117" s="361" t="str">
        <f t="shared" si="289"/>
        <v>-</v>
      </c>
      <c r="GU117" s="361" t="str">
        <f t="shared" si="290"/>
        <v>mt_tunit</v>
      </c>
      <c r="GV117" s="361" t="str">
        <f t="shared" si="291"/>
        <v>mt_tunit</v>
      </c>
      <c r="GW117" s="361" t="str">
        <f t="shared" si="292"/>
        <v>mt_tunit</v>
      </c>
      <c r="GX117" s="361" t="str">
        <f t="shared" si="293"/>
        <v>mt_tunit</v>
      </c>
      <c r="GY117" s="361" t="str">
        <f t="shared" si="294"/>
        <v>mt_tunit</v>
      </c>
      <c r="GZ117" s="361" t="str">
        <f t="shared" si="295"/>
        <v>mt_tunit</v>
      </c>
      <c r="HA117" s="361" t="str">
        <f t="shared" si="296"/>
        <v>mt_tunit</v>
      </c>
      <c r="HB117" s="361" t="str">
        <f t="shared" si="297"/>
        <v>mt_tunit</v>
      </c>
      <c r="HC117" s="361" t="str">
        <f t="shared" si="298"/>
        <v>mt_tunit</v>
      </c>
      <c r="HD117" s="361" t="str">
        <f t="shared" si="299"/>
        <v>mt_tunit</v>
      </c>
      <c r="HE117" s="361" t="str">
        <f t="shared" si="300"/>
        <v>mt_tunit</v>
      </c>
      <c r="HF117" s="361" t="str">
        <f t="shared" si="301"/>
        <v>mt_tunit</v>
      </c>
      <c r="HG117" s="361" t="str">
        <f t="shared" si="302"/>
        <v>mt_tunit</v>
      </c>
      <c r="HH117" s="361" t="str">
        <f t="shared" si="303"/>
        <v>mt_tunit</v>
      </c>
      <c r="HI117" s="361" t="str">
        <f t="shared" si="304"/>
        <v>mt_tunit</v>
      </c>
      <c r="HJ117" s="361" t="str">
        <f t="shared" si="305"/>
        <v>mt_tunit</v>
      </c>
      <c r="HK117" s="361" t="str">
        <f t="shared" si="306"/>
        <v>mt_tunit</v>
      </c>
      <c r="HL117" s="361" t="str">
        <f t="shared" si="307"/>
        <v>mt_tunit</v>
      </c>
      <c r="HM117" s="361" t="str">
        <f t="shared" si="308"/>
        <v>mt_tunit</v>
      </c>
      <c r="HN117" s="361" t="str">
        <f t="shared" si="309"/>
        <v>mt_tunit</v>
      </c>
      <c r="HO117" s="361" t="str">
        <f t="shared" si="310"/>
        <v>mt_tunit</v>
      </c>
      <c r="HP117" s="361" t="str">
        <f t="shared" si="311"/>
        <v>mt_tunit</v>
      </c>
      <c r="HQ117" s="361" t="str">
        <f t="shared" si="312"/>
        <v>mt_tunit</v>
      </c>
      <c r="HR117" s="361" t="str">
        <f t="shared" si="313"/>
        <v>mt_tunit</v>
      </c>
      <c r="HS117" s="361" t="str">
        <f t="shared" si="314"/>
        <v>mt_tunit</v>
      </c>
      <c r="HT117" s="361" t="str">
        <f t="shared" si="315"/>
        <v>mt_tunit</v>
      </c>
      <c r="HU117" s="361" t="str">
        <f t="shared" si="316"/>
        <v>mt_tunit</v>
      </c>
      <c r="HV117" s="361" t="str">
        <f t="shared" si="317"/>
        <v>mt_tunit</v>
      </c>
      <c r="HW117" s="361" t="str">
        <f t="shared" si="318"/>
        <v>-</v>
      </c>
      <c r="HX117" s="361" t="str">
        <f t="shared" si="319"/>
        <v>mt_tunit</v>
      </c>
      <c r="HY117" s="361" t="str">
        <f t="shared" si="320"/>
        <v>mt_tunit</v>
      </c>
      <c r="HZ117" s="361" t="str">
        <f t="shared" si="321"/>
        <v>mt_tunit</v>
      </c>
      <c r="IA117" s="361" t="str">
        <f t="shared" si="322"/>
        <v>mt_tunit</v>
      </c>
      <c r="IB117" s="361" t="str">
        <f t="shared" si="323"/>
        <v>-</v>
      </c>
      <c r="IC117" s="361" t="str">
        <f t="shared" si="324"/>
        <v>-</v>
      </c>
      <c r="ID117" s="361" t="str">
        <f t="shared" si="325"/>
        <v>-</v>
      </c>
      <c r="IE117" s="361" t="str">
        <f t="shared" si="326"/>
        <v>-</v>
      </c>
      <c r="IF117" s="444" t="s">
        <v>1247</v>
      </c>
      <c r="IG117" s="56" t="str">
        <f t="shared" si="480"/>
        <v>m</v>
      </c>
      <c r="IH117" s="56" t="str">
        <f t="shared" si="481"/>
        <v>cm</v>
      </c>
      <c r="II117" s="56" t="str">
        <f t="shared" si="482"/>
        <v>m</v>
      </c>
      <c r="IJ117" s="56" t="str">
        <f t="shared" si="483"/>
        <v>m</v>
      </c>
      <c r="IK117" s="56" t="str">
        <f t="shared" si="327"/>
        <v>-</v>
      </c>
      <c r="IL117" s="56" t="str">
        <f t="shared" si="328"/>
        <v>m</v>
      </c>
      <c r="IM117" s="56" t="str">
        <f t="shared" si="329"/>
        <v>cm</v>
      </c>
      <c r="IN117" s="56" t="str">
        <f t="shared" si="330"/>
        <v>ft3</v>
      </c>
      <c r="IO117" s="56" t="str">
        <f t="shared" si="331"/>
        <v>-</v>
      </c>
      <c r="IP117" s="56" t="str">
        <f t="shared" si="332"/>
        <v>m</v>
      </c>
      <c r="IQ117" s="56" t="str">
        <f t="shared" si="333"/>
        <v>m</v>
      </c>
      <c r="IR117" s="56" t="str">
        <f t="shared" si="334"/>
        <v>ft</v>
      </c>
      <c r="IS117" s="56" t="str">
        <f t="shared" si="335"/>
        <v>ft</v>
      </c>
      <c r="IT117" s="56" t="str">
        <f t="shared" si="336"/>
        <v>ft</v>
      </c>
      <c r="IU117" s="56" t="str">
        <f t="shared" si="337"/>
        <v>ft</v>
      </c>
      <c r="IV117" s="56" t="str">
        <f t="shared" si="338"/>
        <v>m</v>
      </c>
      <c r="IW117" s="56" t="str">
        <f t="shared" si="339"/>
        <v>m</v>
      </c>
      <c r="IX117" s="56" t="str">
        <f t="shared" si="340"/>
        <v>m</v>
      </c>
      <c r="IY117" s="56" t="str">
        <f t="shared" si="341"/>
        <v>m</v>
      </c>
      <c r="IZ117" s="56" t="str">
        <f t="shared" si="342"/>
        <v>ft</v>
      </c>
      <c r="JA117" s="56" t="str">
        <f t="shared" si="343"/>
        <v>m</v>
      </c>
      <c r="JB117" s="56" t="str">
        <f t="shared" si="344"/>
        <v>ft</v>
      </c>
      <c r="JC117" s="56" t="str">
        <f t="shared" si="345"/>
        <v>m</v>
      </c>
      <c r="JD117" s="56" t="str">
        <f t="shared" si="346"/>
        <v>ft</v>
      </c>
      <c r="JE117" s="56" t="str">
        <f t="shared" si="347"/>
        <v>ft</v>
      </c>
      <c r="JF117" s="56" t="str">
        <f t="shared" si="348"/>
        <v>ft</v>
      </c>
      <c r="JG117" s="56" t="str">
        <f t="shared" si="349"/>
        <v>ft</v>
      </c>
      <c r="JH117" s="56" t="str">
        <f t="shared" si="350"/>
        <v>m</v>
      </c>
      <c r="JI117" s="56" t="str">
        <f t="shared" si="351"/>
        <v>ft</v>
      </c>
      <c r="JJ117" s="56" t="str">
        <f t="shared" si="352"/>
        <v>m</v>
      </c>
      <c r="JK117" s="56" t="str">
        <f t="shared" si="353"/>
        <v>m</v>
      </c>
      <c r="JL117" s="56" t="str">
        <f t="shared" si="354"/>
        <v>m</v>
      </c>
      <c r="JM117" s="56" t="str">
        <f t="shared" si="355"/>
        <v>m</v>
      </c>
      <c r="JN117" s="56" t="str">
        <f t="shared" si="356"/>
        <v>ft</v>
      </c>
      <c r="JO117" s="56" t="str">
        <f t="shared" si="357"/>
        <v>a</v>
      </c>
      <c r="JP117" s="56" t="str">
        <f t="shared" si="358"/>
        <v>cm</v>
      </c>
      <c r="JQ117" s="56" t="str">
        <f t="shared" si="359"/>
        <v>m</v>
      </c>
      <c r="JR117" s="56" t="str">
        <f t="shared" si="360"/>
        <v>-</v>
      </c>
      <c r="JS117" s="56" t="str">
        <f t="shared" si="361"/>
        <v>m</v>
      </c>
      <c r="JT117" s="56" t="str">
        <f t="shared" si="362"/>
        <v>m</v>
      </c>
      <c r="JU117" s="56" t="str">
        <f t="shared" si="363"/>
        <v>m</v>
      </c>
      <c r="JV117" s="56" t="str">
        <f t="shared" si="364"/>
        <v>m</v>
      </c>
      <c r="JW117" s="56" t="str">
        <f t="shared" si="365"/>
        <v>-</v>
      </c>
      <c r="JX117" s="56" t="str">
        <f t="shared" si="366"/>
        <v>-</v>
      </c>
      <c r="JY117" s="56" t="str">
        <f t="shared" si="367"/>
        <v>-</v>
      </c>
      <c r="JZ117" s="56" t="str">
        <f t="shared" si="368"/>
        <v>-</v>
      </c>
      <c r="KA117" s="444" t="s">
        <v>1247</v>
      </c>
      <c r="KB117" s="360">
        <f>IF(ISNUMBER(INDEX($EQ$15:$GK$521,$B117,EO$11)),MAX(KB$14:KB116)+1,0)</f>
        <v>17</v>
      </c>
      <c r="KC117" s="360" t="str">
        <f t="shared" si="484"/>
        <v/>
      </c>
      <c r="KD117" s="373" t="s">
        <v>2</v>
      </c>
      <c r="KE117" s="391"/>
      <c r="KF117" s="64"/>
      <c r="KG117" s="64"/>
      <c r="KH117" s="64"/>
      <c r="KI117" s="64"/>
      <c r="KJ117" s="64"/>
      <c r="KK117" s="64"/>
      <c r="KL117" s="64"/>
      <c r="KM117" s="64"/>
      <c r="KN117" s="64"/>
      <c r="KO117" s="64"/>
      <c r="KP117" s="64"/>
      <c r="KQ117" s="391" t="str">
        <f t="shared" si="493"/>
        <v/>
      </c>
      <c r="KR117" s="392" t="str">
        <f t="shared" si="378"/>
        <v/>
      </c>
      <c r="KS117" s="64"/>
      <c r="KT117" s="391" t="str">
        <f t="shared" si="494"/>
        <v/>
      </c>
      <c r="KU117" s="392" t="str">
        <f t="shared" si="380"/>
        <v/>
      </c>
      <c r="KV117" s="64"/>
      <c r="KW117" s="391" t="str">
        <f t="shared" si="495"/>
        <v/>
      </c>
      <c r="KX117" s="392" t="str">
        <f t="shared" si="382"/>
        <v/>
      </c>
      <c r="KY117" s="60"/>
      <c r="KZ117" s="283" t="str">
        <f t="shared" si="383"/>
        <v/>
      </c>
      <c r="LA117" s="26"/>
      <c r="LB117" s="242"/>
      <c r="LC117" s="242"/>
      <c r="LD117" s="242"/>
      <c r="LE117" s="242"/>
      <c r="LF117" s="242"/>
      <c r="LG117" s="242"/>
      <c r="LH117" s="242"/>
      <c r="LI117" s="242"/>
      <c r="LJ117" s="242"/>
      <c r="LK117" s="242"/>
      <c r="LL117" s="242"/>
      <c r="LM117" s="242"/>
      <c r="LN117" s="63"/>
      <c r="LO117" s="251">
        <f t="shared" si="384"/>
        <v>0</v>
      </c>
      <c r="LP117" s="251">
        <f t="shared" si="385"/>
        <v>0</v>
      </c>
      <c r="LQ117" s="251">
        <f t="shared" si="386"/>
        <v>0</v>
      </c>
      <c r="LR117" s="251">
        <f t="shared" si="387"/>
        <v>0</v>
      </c>
      <c r="LS117" s="251">
        <f t="shared" si="388"/>
        <v>0</v>
      </c>
      <c r="LT117" s="251">
        <f t="shared" si="389"/>
        <v>0</v>
      </c>
      <c r="LU117" s="251">
        <f t="shared" si="390"/>
        <v>0</v>
      </c>
      <c r="LV117" s="251">
        <f t="shared" si="391"/>
        <v>0</v>
      </c>
      <c r="LW117" s="251">
        <f t="shared" si="392"/>
        <v>0</v>
      </c>
      <c r="LX117" s="251">
        <f t="shared" si="393"/>
        <v>0</v>
      </c>
      <c r="LY117" s="251">
        <f t="shared" si="394"/>
        <v>0</v>
      </c>
      <c r="LZ117" s="251">
        <f t="shared" si="395"/>
        <v>0</v>
      </c>
      <c r="MA117" s="63">
        <f t="shared" si="396"/>
        <v>3</v>
      </c>
      <c r="MB117" s="63">
        <f t="shared" si="397"/>
        <v>0</v>
      </c>
      <c r="MC117" s="63">
        <f t="shared" si="486"/>
        <v>103</v>
      </c>
      <c r="MD117" s="63">
        <f t="shared" si="485"/>
        <v>30</v>
      </c>
      <c r="ME117" s="63" t="str">
        <f t="shared" si="398"/>
        <v>decay_rate</v>
      </c>
      <c r="MF117" s="315">
        <f t="shared" si="399"/>
        <v>291</v>
      </c>
      <c r="MG117" s="315">
        <f>IF(ISNUMBER(MATCH(EO117,$ME$15:$ME$520,0)),0,MAX(MG$14:MG116)+1)</f>
        <v>0</v>
      </c>
      <c r="MH117" s="315" t="str">
        <f t="shared" si="400"/>
        <v/>
      </c>
      <c r="MI117" s="368" t="str">
        <f t="shared" si="491"/>
        <v/>
      </c>
      <c r="MJ117" s="67"/>
      <c r="MK117" s="243" t="str">
        <f t="shared" si="492"/>
        <v/>
      </c>
      <c r="ML117" s="457" t="s">
        <v>635</v>
      </c>
      <c r="MM117" s="316"/>
      <c r="MN117" s="59"/>
      <c r="MO117" s="238"/>
      <c r="MP117" s="411"/>
      <c r="MQ117" s="26">
        <f>IF(IF(ISNUMBER(SEARCH("flopy",MS117))=TRUE,1,0)=1,MAX(MQ$15:MQ116)+1,"")</f>
        <v>82</v>
      </c>
      <c r="MR117" s="238"/>
      <c r="MS117" s="411" t="s">
        <v>1040</v>
      </c>
      <c r="MT117" s="59"/>
      <c r="MU117" s="26" t="str">
        <f>IF(IF(ISNUMBER(SEARCH("flopy",MW117))=TRUE,1,0)=1,MAX(MU$15:MU116)+1,"")</f>
        <v/>
      </c>
      <c r="MV117" s="238"/>
      <c r="MW117" s="59"/>
      <c r="MX117" s="59"/>
      <c r="MY117" s="59"/>
      <c r="MZ117" s="59"/>
      <c r="NA117" s="59"/>
      <c r="NB117" s="26" t="s">
        <v>2</v>
      </c>
      <c r="NC117" s="59"/>
      <c r="ND117" s="59"/>
      <c r="NE117" s="59"/>
      <c r="NF117" s="59"/>
      <c r="NG117" s="59"/>
      <c r="NH117" s="59"/>
      <c r="NI117" s="59"/>
      <c r="NJ117" s="59"/>
      <c r="NK117" s="26" t="s">
        <v>2</v>
      </c>
      <c r="NL117" s="453"/>
      <c r="NM117" s="453"/>
      <c r="NN117" s="59"/>
      <c r="NO117" s="18"/>
      <c r="NP117" s="18"/>
      <c r="NQ117" s="18"/>
      <c r="NR117" s="18"/>
      <c r="NS117" s="18"/>
      <c r="NT117" s="18"/>
      <c r="NU117" s="18"/>
      <c r="NV117" s="18"/>
      <c r="NW117" s="18"/>
      <c r="NX117" s="18"/>
      <c r="NY117" s="18"/>
      <c r="NZ117" s="18"/>
      <c r="OA117" s="18"/>
      <c r="OB117" s="18"/>
      <c r="OC117" s="18"/>
      <c r="OZ117" s="59"/>
      <c r="PA117" s="251" t="str">
        <f t="shared" si="403"/>
        <v/>
      </c>
      <c r="PB117" s="251" t="str">
        <f t="shared" si="404"/>
        <v/>
      </c>
      <c r="PC117" s="251" t="str">
        <f t="shared" si="405"/>
        <v/>
      </c>
      <c r="PD117" s="251" t="str">
        <f t="shared" si="406"/>
        <v/>
      </c>
      <c r="PE117" s="251" t="str">
        <f t="shared" si="407"/>
        <v/>
      </c>
      <c r="PF117" s="251" t="str">
        <f t="shared" si="408"/>
        <v/>
      </c>
      <c r="PG117" s="251" t="str">
        <f t="shared" si="409"/>
        <v/>
      </c>
      <c r="PH117" s="251" t="str">
        <f t="shared" si="410"/>
        <v/>
      </c>
      <c r="PI117" s="251" t="str">
        <f t="shared" si="411"/>
        <v/>
      </c>
      <c r="PJ117" s="251" t="str">
        <f t="shared" si="412"/>
        <v/>
      </c>
      <c r="PK117" s="251" t="str">
        <f t="shared" si="413"/>
        <v/>
      </c>
      <c r="PL117" s="251" t="str">
        <f t="shared" si="414"/>
        <v/>
      </c>
      <c r="PM117" s="251" t="str">
        <f t="shared" si="415"/>
        <v/>
      </c>
      <c r="PN117" s="251" t="str">
        <f t="shared" si="416"/>
        <v/>
      </c>
      <c r="PO117" s="251" t="str">
        <f t="shared" si="417"/>
        <v/>
      </c>
      <c r="PP117" s="251" t="str">
        <f t="shared" si="418"/>
        <v/>
      </c>
      <c r="PQ117" s="251" t="str">
        <f t="shared" si="419"/>
        <v/>
      </c>
      <c r="PR117" s="251" t="str">
        <f t="shared" si="420"/>
        <v/>
      </c>
      <c r="PS117" s="251" t="str">
        <f t="shared" si="421"/>
        <v/>
      </c>
      <c r="PT117" s="251" t="str">
        <f t="shared" si="422"/>
        <v/>
      </c>
      <c r="PU117" s="251" t="str">
        <f t="shared" si="423"/>
        <v/>
      </c>
      <c r="PV117" s="251" t="str">
        <f t="shared" si="424"/>
        <v/>
      </c>
      <c r="PW117" s="251" t="str">
        <f t="shared" si="425"/>
        <v/>
      </c>
      <c r="PX117" s="251" t="str">
        <f t="shared" si="426"/>
        <v/>
      </c>
      <c r="PY117" s="251" t="str">
        <f t="shared" si="427"/>
        <v/>
      </c>
      <c r="PZ117" s="251" t="str">
        <f t="shared" si="428"/>
        <v/>
      </c>
      <c r="QA117" s="251" t="str">
        <f t="shared" si="429"/>
        <v/>
      </c>
      <c r="QB117" s="251" t="str">
        <f t="shared" si="430"/>
        <v/>
      </c>
      <c r="QC117" s="251" t="str">
        <f t="shared" si="431"/>
        <v/>
      </c>
      <c r="QD117" s="251" t="str">
        <f t="shared" si="432"/>
        <v/>
      </c>
      <c r="QE117" s="251" t="str">
        <f t="shared" si="433"/>
        <v/>
      </c>
      <c r="QF117" s="63">
        <f t="shared" si="434"/>
        <v>0</v>
      </c>
      <c r="QG117" s="26" t="s">
        <v>2</v>
      </c>
      <c r="QH117" s="59"/>
      <c r="QI117" s="59"/>
      <c r="QJ117" s="59"/>
      <c r="QK117" s="59"/>
      <c r="QL117" s="59"/>
      <c r="QM117" s="59"/>
      <c r="QN117" s="59"/>
    </row>
    <row r="118" spans="1:456" ht="6" customHeight="1" x14ac:dyDescent="0.25">
      <c r="A118" s="68"/>
      <c r="B118" s="447">
        <f t="shared" si="278"/>
        <v>104</v>
      </c>
      <c r="C118" s="72" t="s">
        <v>59</v>
      </c>
      <c r="D118" s="339" t="s">
        <v>144</v>
      </c>
      <c r="E118" s="59"/>
      <c r="F118" s="229"/>
      <c r="G118" s="295" t="s">
        <v>246</v>
      </c>
      <c r="H118" s="295" t="s">
        <v>2</v>
      </c>
      <c r="I118" s="229"/>
      <c r="J118" s="295"/>
      <c r="K118" s="295"/>
      <c r="L118" s="229"/>
      <c r="M118" s="295"/>
      <c r="N118" s="295"/>
      <c r="O118" s="229"/>
      <c r="P118" s="295"/>
      <c r="Q118" s="295"/>
      <c r="R118" s="229"/>
      <c r="S118" s="230"/>
      <c r="T118" s="231"/>
      <c r="U118" s="229"/>
      <c r="V118" s="230"/>
      <c r="W118" s="231"/>
      <c r="X118" s="229"/>
      <c r="Y118" s="230"/>
      <c r="Z118" s="231"/>
      <c r="AA118" s="229"/>
      <c r="AB118" s="295"/>
      <c r="AC118" s="295"/>
      <c r="AD118" s="229"/>
      <c r="AE118" s="295"/>
      <c r="AF118" s="295"/>
      <c r="AG118" s="229"/>
      <c r="AH118" s="295"/>
      <c r="AI118" s="295"/>
      <c r="AJ118" s="229"/>
      <c r="AK118" s="295"/>
      <c r="AL118" s="295"/>
      <c r="AM118" s="229"/>
      <c r="AN118" s="295"/>
      <c r="AO118" s="295"/>
      <c r="AP118" s="243"/>
      <c r="AQ118" s="295"/>
      <c r="AR118" s="290"/>
      <c r="AS118" s="243"/>
      <c r="AT118" s="295"/>
      <c r="AU118" s="290"/>
      <c r="AV118" s="229"/>
      <c r="AW118" s="230"/>
      <c r="AX118" s="231"/>
      <c r="AY118" s="229"/>
      <c r="AZ118" s="230"/>
      <c r="BA118" s="231"/>
      <c r="BB118" s="229"/>
      <c r="BC118" s="230"/>
      <c r="BD118" s="231"/>
      <c r="BE118" s="229"/>
      <c r="BF118" s="230"/>
      <c r="BG118" s="231"/>
      <c r="BH118" s="229"/>
      <c r="BI118" s="230"/>
      <c r="BJ118" s="231"/>
      <c r="BK118" s="243"/>
      <c r="BL118" s="230"/>
      <c r="BM118" s="231"/>
      <c r="BN118" s="243"/>
      <c r="BO118" s="230"/>
      <c r="BP118" s="231"/>
      <c r="BQ118" s="229"/>
      <c r="BR118" s="230"/>
      <c r="BS118" s="231"/>
      <c r="BT118" s="229"/>
      <c r="BU118" s="230"/>
      <c r="BV118" s="231"/>
      <c r="BW118" s="229"/>
      <c r="BX118" s="230"/>
      <c r="BY118" s="231"/>
      <c r="BZ118" s="229"/>
      <c r="CA118" s="230"/>
      <c r="CB118" s="231"/>
      <c r="CC118" s="229"/>
      <c r="CD118" s="230"/>
      <c r="CE118" s="231"/>
      <c r="CF118" s="331"/>
      <c r="CG118" s="332"/>
      <c r="CH118" s="385"/>
      <c r="CI118" s="331"/>
      <c r="CJ118" s="332"/>
      <c r="CK118" s="385"/>
      <c r="CL118" s="243"/>
      <c r="CM118" s="230"/>
      <c r="CN118" s="354"/>
      <c r="CO118" s="243"/>
      <c r="CP118" s="230"/>
      <c r="CQ118" s="231"/>
      <c r="CR118" s="331"/>
      <c r="CS118" s="332"/>
      <c r="CT118" s="333"/>
      <c r="CU118" s="229"/>
      <c r="CV118" s="230"/>
      <c r="CW118" s="231"/>
      <c r="CX118" s="331"/>
      <c r="CY118" s="332"/>
      <c r="CZ118" s="333"/>
      <c r="DA118" s="331"/>
      <c r="DB118" s="332"/>
      <c r="DC118" s="333"/>
      <c r="DD118" s="331"/>
      <c r="DE118" s="332"/>
      <c r="DF118" s="333"/>
      <c r="DG118" s="331"/>
      <c r="DH118" s="332"/>
      <c r="DI118" s="333"/>
      <c r="DJ118" s="229"/>
      <c r="DK118" s="230"/>
      <c r="DL118" s="231"/>
      <c r="DM118" s="229"/>
      <c r="DN118" s="230"/>
      <c r="DO118" s="231"/>
      <c r="DP118" s="331"/>
      <c r="DQ118" s="332"/>
      <c r="DR118" s="333"/>
      <c r="DS118" s="331"/>
      <c r="DT118" s="332"/>
      <c r="DU118" s="333"/>
      <c r="DV118" s="331"/>
      <c r="DW118" s="332"/>
      <c r="DX118" s="333"/>
      <c r="DY118" s="331"/>
      <c r="DZ118" s="332"/>
      <c r="EA118" s="333"/>
      <c r="EB118" s="331"/>
      <c r="EC118" s="332"/>
      <c r="ED118" s="333"/>
      <c r="EE118" s="331"/>
      <c r="EF118" s="332"/>
      <c r="EG118" s="333"/>
      <c r="EH118" s="229"/>
      <c r="EI118" s="230"/>
      <c r="EJ118" s="231"/>
      <c r="EK118" s="229"/>
      <c r="EL118" s="230"/>
      <c r="EM118" s="231"/>
      <c r="EN118" s="244"/>
      <c r="EO118" s="269" t="str">
        <f t="shared" si="279"/>
        <v/>
      </c>
      <c r="EP118" s="444" t="s">
        <v>1247</v>
      </c>
      <c r="EQ118" s="360">
        <f t="shared" si="435"/>
        <v>2</v>
      </c>
      <c r="ER118" s="360">
        <f t="shared" si="436"/>
        <v>2</v>
      </c>
      <c r="ES118" s="360">
        <f t="shared" si="437"/>
        <v>2</v>
      </c>
      <c r="ET118" s="360">
        <f t="shared" si="438"/>
        <v>2</v>
      </c>
      <c r="EU118" s="360" t="str">
        <f t="shared" si="439"/>
        <v/>
      </c>
      <c r="EV118" s="360">
        <f t="shared" si="440"/>
        <v>2</v>
      </c>
      <c r="EW118" s="360">
        <f t="shared" si="441"/>
        <v>2</v>
      </c>
      <c r="EX118" s="360">
        <f t="shared" si="442"/>
        <v>37</v>
      </c>
      <c r="EY118" s="360" t="str">
        <f t="shared" si="443"/>
        <v/>
      </c>
      <c r="EZ118" s="360">
        <f t="shared" si="444"/>
        <v>37</v>
      </c>
      <c r="FA118" s="360">
        <f t="shared" si="445"/>
        <v>30</v>
      </c>
      <c r="FB118" s="360">
        <f t="shared" si="446"/>
        <v>48</v>
      </c>
      <c r="FC118" s="360">
        <f t="shared" si="447"/>
        <v>18</v>
      </c>
      <c r="FD118" s="360">
        <f t="shared" si="448"/>
        <v>18</v>
      </c>
      <c r="FE118" s="360">
        <f t="shared" si="449"/>
        <v>15</v>
      </c>
      <c r="FF118" s="360">
        <f t="shared" si="450"/>
        <v>2</v>
      </c>
      <c r="FG118" s="360">
        <f t="shared" si="451"/>
        <v>2</v>
      </c>
      <c r="FH118" s="360">
        <f t="shared" si="452"/>
        <v>2</v>
      </c>
      <c r="FI118" s="360">
        <f t="shared" si="453"/>
        <v>2</v>
      </c>
      <c r="FJ118" s="360">
        <f t="shared" si="454"/>
        <v>2</v>
      </c>
      <c r="FK118" s="360">
        <f t="shared" si="455"/>
        <v>2</v>
      </c>
      <c r="FL118" s="360">
        <f t="shared" si="456"/>
        <v>2</v>
      </c>
      <c r="FM118" s="360">
        <f t="shared" si="457"/>
        <v>2</v>
      </c>
      <c r="FN118" s="360">
        <f t="shared" si="458"/>
        <v>47</v>
      </c>
      <c r="FO118" s="360">
        <f t="shared" si="459"/>
        <v>2</v>
      </c>
      <c r="FP118" s="360">
        <f t="shared" si="460"/>
        <v>2</v>
      </c>
      <c r="FQ118" s="360">
        <f t="shared" si="461"/>
        <v>2</v>
      </c>
      <c r="FR118" s="360">
        <f t="shared" si="462"/>
        <v>2</v>
      </c>
      <c r="FS118" s="360">
        <f t="shared" si="463"/>
        <v>2</v>
      </c>
      <c r="FT118" s="360">
        <f t="shared" si="280"/>
        <v>2</v>
      </c>
      <c r="FU118" s="360">
        <f t="shared" si="464"/>
        <v>2</v>
      </c>
      <c r="FV118" s="360">
        <f t="shared" si="465"/>
        <v>2</v>
      </c>
      <c r="FW118" s="360">
        <f t="shared" si="466"/>
        <v>2</v>
      </c>
      <c r="FX118" s="360">
        <f t="shared" si="467"/>
        <v>2</v>
      </c>
      <c r="FY118" s="360">
        <f t="shared" si="468"/>
        <v>2</v>
      </c>
      <c r="FZ118" s="360">
        <f t="shared" si="469"/>
        <v>2</v>
      </c>
      <c r="GA118" s="360">
        <f t="shared" si="470"/>
        <v>88</v>
      </c>
      <c r="GB118" s="360" t="str">
        <f t="shared" si="471"/>
        <v/>
      </c>
      <c r="GC118" s="360">
        <f t="shared" si="472"/>
        <v>2</v>
      </c>
      <c r="GD118" s="360">
        <f t="shared" si="473"/>
        <v>2</v>
      </c>
      <c r="GE118" s="360">
        <f t="shared" si="474"/>
        <v>2</v>
      </c>
      <c r="GF118" s="360">
        <f t="shared" si="475"/>
        <v>2</v>
      </c>
      <c r="GG118" s="360" t="str">
        <f t="shared" si="476"/>
        <v/>
      </c>
      <c r="GH118" s="360" t="str">
        <f t="shared" si="477"/>
        <v/>
      </c>
      <c r="GI118" s="360" t="str">
        <f t="shared" si="478"/>
        <v/>
      </c>
      <c r="GJ118" s="360" t="str">
        <f t="shared" si="479"/>
        <v/>
      </c>
      <c r="GK118" s="444" t="s">
        <v>1247</v>
      </c>
      <c r="GL118" s="361" t="str">
        <f t="shared" si="281"/>
        <v>mt_lunit</v>
      </c>
      <c r="GM118" s="361" t="str">
        <f t="shared" si="282"/>
        <v>mt_lunit</v>
      </c>
      <c r="GN118" s="361" t="str">
        <f t="shared" si="283"/>
        <v>mt_lunit</v>
      </c>
      <c r="GO118" s="361" t="str">
        <f t="shared" si="284"/>
        <v>mt_lunit</v>
      </c>
      <c r="GP118" s="361" t="str">
        <f t="shared" si="285"/>
        <v>-</v>
      </c>
      <c r="GQ118" s="361" t="str">
        <f t="shared" si="286"/>
        <v>mt_lunit</v>
      </c>
      <c r="GR118" s="361" t="str">
        <f t="shared" si="287"/>
        <v>mt_lunit</v>
      </c>
      <c r="GS118" s="361" t="str">
        <f t="shared" si="288"/>
        <v>mt_lunit</v>
      </c>
      <c r="GT118" s="361" t="str">
        <f t="shared" si="289"/>
        <v>-</v>
      </c>
      <c r="GU118" s="361" t="str">
        <f t="shared" si="290"/>
        <v>mt_lunit</v>
      </c>
      <c r="GV118" s="361" t="str">
        <f t="shared" si="291"/>
        <v>mt_lunit</v>
      </c>
      <c r="GW118" s="361" t="str">
        <f t="shared" si="292"/>
        <v>mt_lunit</v>
      </c>
      <c r="GX118" s="361" t="str">
        <f t="shared" si="293"/>
        <v>mt_lunit</v>
      </c>
      <c r="GY118" s="361" t="str">
        <f t="shared" si="294"/>
        <v>mt_lunit</v>
      </c>
      <c r="GZ118" s="361" t="str">
        <f t="shared" si="295"/>
        <v>mt_lunit</v>
      </c>
      <c r="HA118" s="361" t="str">
        <f t="shared" si="296"/>
        <v>mt_lunit</v>
      </c>
      <c r="HB118" s="361" t="str">
        <f t="shared" si="297"/>
        <v>mt_lunit</v>
      </c>
      <c r="HC118" s="361" t="str">
        <f t="shared" si="298"/>
        <v>mt_lunit</v>
      </c>
      <c r="HD118" s="361" t="str">
        <f t="shared" si="299"/>
        <v>mt_lunit</v>
      </c>
      <c r="HE118" s="361" t="str">
        <f t="shared" si="300"/>
        <v>mt_lunit</v>
      </c>
      <c r="HF118" s="361" t="str">
        <f t="shared" si="301"/>
        <v>mt_lunit</v>
      </c>
      <c r="HG118" s="361" t="str">
        <f t="shared" si="302"/>
        <v>mt_lunit</v>
      </c>
      <c r="HH118" s="361" t="str">
        <f t="shared" si="303"/>
        <v>mt_lunit</v>
      </c>
      <c r="HI118" s="361" t="str">
        <f t="shared" si="304"/>
        <v>mt_lunit</v>
      </c>
      <c r="HJ118" s="361" t="str">
        <f t="shared" si="305"/>
        <v>mt_lunit</v>
      </c>
      <c r="HK118" s="361" t="str">
        <f t="shared" si="306"/>
        <v>mt_lunit</v>
      </c>
      <c r="HL118" s="361" t="str">
        <f t="shared" si="307"/>
        <v>mt_lunit</v>
      </c>
      <c r="HM118" s="361" t="str">
        <f t="shared" si="308"/>
        <v>mt_lunit</v>
      </c>
      <c r="HN118" s="361" t="str">
        <f t="shared" si="309"/>
        <v>mt_lunit</v>
      </c>
      <c r="HO118" s="361" t="str">
        <f t="shared" si="310"/>
        <v>mt_lunit</v>
      </c>
      <c r="HP118" s="361" t="str">
        <f t="shared" si="311"/>
        <v>mt_lunit</v>
      </c>
      <c r="HQ118" s="361" t="str">
        <f t="shared" si="312"/>
        <v>mt_lunit</v>
      </c>
      <c r="HR118" s="361" t="str">
        <f t="shared" si="313"/>
        <v>mt_lunit</v>
      </c>
      <c r="HS118" s="361" t="str">
        <f t="shared" si="314"/>
        <v>mt_lunit</v>
      </c>
      <c r="HT118" s="361" t="str">
        <f t="shared" si="315"/>
        <v>mt_lunit</v>
      </c>
      <c r="HU118" s="361" t="str">
        <f t="shared" si="316"/>
        <v>mt_lunit</v>
      </c>
      <c r="HV118" s="361" t="str">
        <f t="shared" si="317"/>
        <v>mt_lunit</v>
      </c>
      <c r="HW118" s="361" t="str">
        <f t="shared" si="318"/>
        <v>-</v>
      </c>
      <c r="HX118" s="361" t="str">
        <f t="shared" si="319"/>
        <v>mt_lunit</v>
      </c>
      <c r="HY118" s="361" t="str">
        <f t="shared" si="320"/>
        <v>mt_lunit</v>
      </c>
      <c r="HZ118" s="361" t="str">
        <f t="shared" si="321"/>
        <v>mt_lunit</v>
      </c>
      <c r="IA118" s="361" t="str">
        <f t="shared" si="322"/>
        <v>mt_lunit</v>
      </c>
      <c r="IB118" s="361" t="str">
        <f t="shared" si="323"/>
        <v>-</v>
      </c>
      <c r="IC118" s="361" t="str">
        <f t="shared" si="324"/>
        <v>-</v>
      </c>
      <c r="ID118" s="361" t="str">
        <f t="shared" si="325"/>
        <v>-</v>
      </c>
      <c r="IE118" s="361" t="str">
        <f t="shared" si="326"/>
        <v>-</v>
      </c>
      <c r="IF118" s="444" t="s">
        <v>1247</v>
      </c>
      <c r="IG118" s="56" t="str">
        <f t="shared" si="480"/>
        <v>/d</v>
      </c>
      <c r="IH118" s="56" t="str">
        <f t="shared" si="481"/>
        <v>/s</v>
      </c>
      <c r="II118" s="56" t="str">
        <f t="shared" si="482"/>
        <v>/d</v>
      </c>
      <c r="IJ118" s="56" t="str">
        <f t="shared" si="483"/>
        <v>/d</v>
      </c>
      <c r="IK118" s="56" t="str">
        <f t="shared" si="327"/>
        <v>-</v>
      </c>
      <c r="IL118" s="56" t="str">
        <f t="shared" si="328"/>
        <v>/d</v>
      </c>
      <c r="IM118" s="56" t="str">
        <f t="shared" si="329"/>
        <v>/s</v>
      </c>
      <c r="IN118" s="56" t="str">
        <f t="shared" si="330"/>
        <v>/d</v>
      </c>
      <c r="IO118" s="56" t="str">
        <f t="shared" si="331"/>
        <v>-</v>
      </c>
      <c r="IP118" s="56" t="str">
        <f t="shared" si="332"/>
        <v>/d</v>
      </c>
      <c r="IQ118" s="56" t="str">
        <f t="shared" si="333"/>
        <v>/s</v>
      </c>
      <c r="IR118" s="56" t="str">
        <f t="shared" si="334"/>
        <v>/d</v>
      </c>
      <c r="IS118" s="56" t="str">
        <f t="shared" si="335"/>
        <v>/s</v>
      </c>
      <c r="IT118" s="56" t="str">
        <f t="shared" si="336"/>
        <v>/d</v>
      </c>
      <c r="IU118" s="56" t="str">
        <f t="shared" si="337"/>
        <v>/d</v>
      </c>
      <c r="IV118" s="56" t="str">
        <f t="shared" si="338"/>
        <v>/d</v>
      </c>
      <c r="IW118" s="56" t="str">
        <f t="shared" si="339"/>
        <v>/d</v>
      </c>
      <c r="IX118" s="56" t="str">
        <f t="shared" si="340"/>
        <v>/d</v>
      </c>
      <c r="IY118" s="56" t="str">
        <f t="shared" si="341"/>
        <v>/d</v>
      </c>
      <c r="IZ118" s="56" t="str">
        <f t="shared" si="342"/>
        <v>d</v>
      </c>
      <c r="JA118" s="56" t="str">
        <f t="shared" si="343"/>
        <v>d</v>
      </c>
      <c r="JB118" s="56" t="str">
        <f t="shared" si="344"/>
        <v>/s</v>
      </c>
      <c r="JC118" s="56" t="str">
        <f t="shared" si="345"/>
        <v>/s</v>
      </c>
      <c r="JD118" s="56" t="str">
        <f t="shared" si="346"/>
        <v>/s</v>
      </c>
      <c r="JE118" s="56" t="str">
        <f t="shared" si="347"/>
        <v>d</v>
      </c>
      <c r="JF118" s="56" t="str">
        <f t="shared" si="348"/>
        <v>d</v>
      </c>
      <c r="JG118" s="56" t="str">
        <f t="shared" si="349"/>
        <v>d</v>
      </c>
      <c r="JH118" s="56" t="str">
        <f t="shared" si="350"/>
        <v>d</v>
      </c>
      <c r="JI118" s="56" t="str">
        <f t="shared" si="351"/>
        <v>d</v>
      </c>
      <c r="JJ118" s="56" t="str">
        <f t="shared" si="352"/>
        <v>d</v>
      </c>
      <c r="JK118" s="56" t="str">
        <f t="shared" si="353"/>
        <v>d</v>
      </c>
      <c r="JL118" s="56" t="str">
        <f t="shared" si="354"/>
        <v>d</v>
      </c>
      <c r="JM118" s="56" t="str">
        <f t="shared" si="355"/>
        <v>d</v>
      </c>
      <c r="JN118" s="56" t="str">
        <f t="shared" si="356"/>
        <v>d</v>
      </c>
      <c r="JO118" s="56" t="str">
        <f t="shared" si="357"/>
        <v>b</v>
      </c>
      <c r="JP118" s="56" t="str">
        <f t="shared" si="358"/>
        <v>s</v>
      </c>
      <c r="JQ118" s="56" t="str">
        <f t="shared" si="359"/>
        <v>/s</v>
      </c>
      <c r="JR118" s="56" t="str">
        <f t="shared" si="360"/>
        <v>-</v>
      </c>
      <c r="JS118" s="56" t="str">
        <f t="shared" si="361"/>
        <v>d</v>
      </c>
      <c r="JT118" s="56" t="str">
        <f t="shared" si="362"/>
        <v>d</v>
      </c>
      <c r="JU118" s="56" t="str">
        <f t="shared" si="363"/>
        <v>d</v>
      </c>
      <c r="JV118" s="56" t="str">
        <f t="shared" si="364"/>
        <v>s</v>
      </c>
      <c r="JW118" s="56" t="str">
        <f t="shared" si="365"/>
        <v>-</v>
      </c>
      <c r="JX118" s="56" t="str">
        <f t="shared" si="366"/>
        <v>-</v>
      </c>
      <c r="JY118" s="56" t="str">
        <f t="shared" si="367"/>
        <v>-</v>
      </c>
      <c r="JZ118" s="56" t="str">
        <f t="shared" si="368"/>
        <v>-</v>
      </c>
      <c r="KA118" s="444" t="s">
        <v>1247</v>
      </c>
      <c r="KB118" s="360">
        <f>IF(ISNUMBER(INDEX($EQ$15:$GK$521,$B118,EO$11)),MAX(KB$14:KB117)+1,0)</f>
        <v>18</v>
      </c>
      <c r="KC118" s="360" t="str">
        <f t="shared" si="484"/>
        <v/>
      </c>
      <c r="KD118" s="373" t="s">
        <v>2</v>
      </c>
      <c r="KE118" s="391"/>
      <c r="KF118" s="64"/>
      <c r="KG118" s="64"/>
      <c r="KH118" s="64"/>
      <c r="KI118" s="64"/>
      <c r="KJ118" s="64"/>
      <c r="KK118" s="64"/>
      <c r="KL118" s="64"/>
      <c r="KM118" s="64"/>
      <c r="KN118" s="64"/>
      <c r="KO118" s="64"/>
      <c r="KP118" s="64"/>
      <c r="KQ118" s="391" t="str">
        <f t="shared" si="493"/>
        <v/>
      </c>
      <c r="KR118" s="392" t="str">
        <f t="shared" si="378"/>
        <v/>
      </c>
      <c r="KS118" s="64"/>
      <c r="KT118" s="391" t="str">
        <f t="shared" si="494"/>
        <v/>
      </c>
      <c r="KU118" s="392" t="str">
        <f t="shared" si="380"/>
        <v/>
      </c>
      <c r="KV118" s="64"/>
      <c r="KW118" s="391" t="str">
        <f t="shared" si="495"/>
        <v/>
      </c>
      <c r="KX118" s="392" t="str">
        <f t="shared" si="382"/>
        <v/>
      </c>
      <c r="KY118" s="60"/>
      <c r="KZ118" s="283" t="str">
        <f t="shared" si="383"/>
        <v/>
      </c>
      <c r="LA118" s="26"/>
      <c r="LB118" s="242"/>
      <c r="LC118" s="242"/>
      <c r="LD118" s="242"/>
      <c r="LE118" s="242"/>
      <c r="LF118" s="242"/>
      <c r="LG118" s="242"/>
      <c r="LH118" s="242"/>
      <c r="LI118" s="242"/>
      <c r="LJ118" s="242"/>
      <c r="LK118" s="242"/>
      <c r="LL118" s="242"/>
      <c r="LM118" s="242"/>
      <c r="LN118" s="63"/>
      <c r="LO118" s="251">
        <f t="shared" si="384"/>
        <v>0</v>
      </c>
      <c r="LP118" s="251">
        <f t="shared" si="385"/>
        <v>0</v>
      </c>
      <c r="LQ118" s="251">
        <f t="shared" si="386"/>
        <v>0</v>
      </c>
      <c r="LR118" s="251">
        <f t="shared" si="387"/>
        <v>0</v>
      </c>
      <c r="LS118" s="251">
        <f t="shared" si="388"/>
        <v>0</v>
      </c>
      <c r="LT118" s="251">
        <f t="shared" si="389"/>
        <v>0</v>
      </c>
      <c r="LU118" s="251">
        <f t="shared" si="390"/>
        <v>0</v>
      </c>
      <c r="LV118" s="251">
        <f t="shared" si="391"/>
        <v>0</v>
      </c>
      <c r="LW118" s="251">
        <f t="shared" si="392"/>
        <v>0</v>
      </c>
      <c r="LX118" s="251">
        <f t="shared" si="393"/>
        <v>0</v>
      </c>
      <c r="LY118" s="251">
        <f t="shared" si="394"/>
        <v>0</v>
      </c>
      <c r="LZ118" s="251">
        <f t="shared" si="395"/>
        <v>0</v>
      </c>
      <c r="MA118" s="63">
        <f t="shared" si="396"/>
        <v>3</v>
      </c>
      <c r="MB118" s="63">
        <f t="shared" si="397"/>
        <v>0</v>
      </c>
      <c r="MC118" s="63">
        <f t="shared" si="486"/>
        <v>104</v>
      </c>
      <c r="MD118" s="63">
        <f t="shared" si="485"/>
        <v>31</v>
      </c>
      <c r="ME118" s="63">
        <f t="shared" si="398"/>
        <v>0</v>
      </c>
      <c r="MF118" s="315">
        <f t="shared" si="399"/>
        <v>291</v>
      </c>
      <c r="MG118" s="315">
        <f>IF(ISNUMBER(MATCH(EO118,$ME$15:$ME$520,0)),0,MAX(MG$14:MG117)+1)</f>
        <v>0</v>
      </c>
      <c r="MH118" s="315" t="str">
        <f t="shared" si="400"/>
        <v/>
      </c>
      <c r="MI118" s="368" t="str">
        <f t="shared" si="491"/>
        <v/>
      </c>
      <c r="MJ118" s="67"/>
      <c r="MK118" s="243" t="str">
        <f t="shared" si="492"/>
        <v/>
      </c>
      <c r="ML118" s="457" t="s">
        <v>635</v>
      </c>
      <c r="MM118" s="316"/>
      <c r="MN118" s="59"/>
      <c r="MO118" s="238"/>
      <c r="MP118" s="411"/>
      <c r="MQ118" s="26" t="str">
        <f>IF(IF(ISNUMBER(SEARCH("flopy",MS118))=TRUE,1,0)=1,MAX(MQ$15:MQ117)+1,"")</f>
        <v/>
      </c>
      <c r="MR118" s="238"/>
      <c r="MS118" s="411"/>
      <c r="MT118" s="411" t="s">
        <v>1041</v>
      </c>
      <c r="MU118" s="26" t="str">
        <f>IF(IF(ISNUMBER(SEARCH("flopy",MW118))=TRUE,1,0)=1,MAX(MU$15:MU117)+1,"")</f>
        <v/>
      </c>
      <c r="MV118" s="238"/>
      <c r="MW118" s="59"/>
      <c r="MX118" s="59"/>
      <c r="MY118" s="59"/>
      <c r="MZ118" s="59"/>
      <c r="NA118" s="59"/>
      <c r="NB118" s="26" t="s">
        <v>2</v>
      </c>
      <c r="NC118" s="59"/>
      <c r="ND118" s="59"/>
      <c r="NE118" s="59"/>
      <c r="NF118" s="59"/>
      <c r="NG118" s="59"/>
      <c r="NH118" s="59"/>
      <c r="NI118" s="59"/>
      <c r="NJ118" s="59"/>
      <c r="NK118" s="26" t="s">
        <v>2</v>
      </c>
      <c r="NL118" s="453"/>
      <c r="NM118" s="453"/>
      <c r="NN118" s="59"/>
      <c r="NO118" s="18"/>
      <c r="NP118" s="18"/>
      <c r="NQ118" s="18"/>
      <c r="NR118" s="18"/>
      <c r="NS118" s="18"/>
      <c r="NT118" s="18"/>
      <c r="NU118" s="18"/>
      <c r="NV118" s="18"/>
      <c r="NW118" s="18"/>
      <c r="NX118" s="18"/>
      <c r="NY118" s="18"/>
      <c r="NZ118" s="18"/>
      <c r="OA118" s="18"/>
      <c r="OB118" s="18"/>
      <c r="OC118" s="18"/>
      <c r="OZ118" s="59"/>
      <c r="PA118" s="251" t="str">
        <f t="shared" si="403"/>
        <v/>
      </c>
      <c r="PB118" s="251" t="str">
        <f t="shared" si="404"/>
        <v/>
      </c>
      <c r="PC118" s="251" t="str">
        <f t="shared" si="405"/>
        <v/>
      </c>
      <c r="PD118" s="251" t="str">
        <f t="shared" si="406"/>
        <v/>
      </c>
      <c r="PE118" s="251" t="str">
        <f t="shared" si="407"/>
        <v/>
      </c>
      <c r="PF118" s="251" t="str">
        <f t="shared" si="408"/>
        <v/>
      </c>
      <c r="PG118" s="251" t="str">
        <f t="shared" si="409"/>
        <v/>
      </c>
      <c r="PH118" s="251" t="str">
        <f t="shared" si="410"/>
        <v/>
      </c>
      <c r="PI118" s="251" t="str">
        <f t="shared" si="411"/>
        <v/>
      </c>
      <c r="PJ118" s="251" t="str">
        <f t="shared" si="412"/>
        <v/>
      </c>
      <c r="PK118" s="251" t="str">
        <f t="shared" si="413"/>
        <v/>
      </c>
      <c r="PL118" s="251" t="str">
        <f t="shared" si="414"/>
        <v/>
      </c>
      <c r="PM118" s="251" t="str">
        <f t="shared" si="415"/>
        <v/>
      </c>
      <c r="PN118" s="251" t="str">
        <f t="shared" si="416"/>
        <v/>
      </c>
      <c r="PO118" s="251" t="str">
        <f t="shared" si="417"/>
        <v/>
      </c>
      <c r="PP118" s="251" t="str">
        <f t="shared" si="418"/>
        <v/>
      </c>
      <c r="PQ118" s="251" t="str">
        <f t="shared" si="419"/>
        <v/>
      </c>
      <c r="PR118" s="251" t="str">
        <f t="shared" si="420"/>
        <v/>
      </c>
      <c r="PS118" s="251" t="str">
        <f t="shared" si="421"/>
        <v/>
      </c>
      <c r="PT118" s="251" t="str">
        <f t="shared" si="422"/>
        <v/>
      </c>
      <c r="PU118" s="251" t="str">
        <f t="shared" si="423"/>
        <v/>
      </c>
      <c r="PV118" s="251" t="str">
        <f t="shared" si="424"/>
        <v/>
      </c>
      <c r="PW118" s="251" t="str">
        <f t="shared" si="425"/>
        <v/>
      </c>
      <c r="PX118" s="251" t="str">
        <f t="shared" si="426"/>
        <v/>
      </c>
      <c r="PY118" s="251" t="str">
        <f t="shared" si="427"/>
        <v/>
      </c>
      <c r="PZ118" s="251" t="str">
        <f t="shared" si="428"/>
        <v/>
      </c>
      <c r="QA118" s="251" t="str">
        <f t="shared" si="429"/>
        <v/>
      </c>
      <c r="QB118" s="251" t="str">
        <f t="shared" si="430"/>
        <v/>
      </c>
      <c r="QC118" s="251" t="str">
        <f t="shared" si="431"/>
        <v/>
      </c>
      <c r="QD118" s="251" t="str">
        <f t="shared" si="432"/>
        <v/>
      </c>
      <c r="QE118" s="251" t="str">
        <f t="shared" si="433"/>
        <v/>
      </c>
      <c r="QF118" s="63">
        <f t="shared" si="434"/>
        <v>0</v>
      </c>
      <c r="QG118" s="26" t="s">
        <v>2</v>
      </c>
      <c r="QH118" s="59"/>
      <c r="QI118" s="59"/>
      <c r="QJ118" s="59"/>
      <c r="QK118" s="59"/>
      <c r="QL118" s="59"/>
      <c r="QM118" s="59"/>
      <c r="QN118" s="59"/>
    </row>
    <row r="119" spans="1:456" ht="6" customHeight="1" x14ac:dyDescent="0.25">
      <c r="A119" s="68"/>
      <c r="B119" s="447">
        <f t="shared" si="278"/>
        <v>105</v>
      </c>
      <c r="C119" s="72" t="s">
        <v>137</v>
      </c>
      <c r="D119" s="339" t="s">
        <v>292</v>
      </c>
      <c r="E119" s="59"/>
      <c r="F119" s="229"/>
      <c r="G119" s="295" t="s">
        <v>72</v>
      </c>
      <c r="H119" s="295" t="s">
        <v>2</v>
      </c>
      <c r="I119" s="229"/>
      <c r="J119" s="295"/>
      <c r="K119" s="295"/>
      <c r="L119" s="229"/>
      <c r="M119" s="295"/>
      <c r="N119" s="295"/>
      <c r="O119" s="229"/>
      <c r="P119" s="295"/>
      <c r="Q119" s="295"/>
      <c r="R119" s="229"/>
      <c r="S119" s="230"/>
      <c r="T119" s="231"/>
      <c r="U119" s="229"/>
      <c r="V119" s="230"/>
      <c r="W119" s="231"/>
      <c r="X119" s="229"/>
      <c r="Y119" s="230"/>
      <c r="Z119" s="231"/>
      <c r="AA119" s="229"/>
      <c r="AB119" s="295"/>
      <c r="AC119" s="295"/>
      <c r="AD119" s="229"/>
      <c r="AE119" s="295"/>
      <c r="AF119" s="295"/>
      <c r="AG119" s="229"/>
      <c r="AH119" s="295"/>
      <c r="AI119" s="295"/>
      <c r="AJ119" s="229"/>
      <c r="AK119" s="295"/>
      <c r="AL119" s="295"/>
      <c r="AM119" s="229"/>
      <c r="AN119" s="295"/>
      <c r="AO119" s="295"/>
      <c r="AP119" s="243"/>
      <c r="AQ119" s="295"/>
      <c r="AR119" s="290"/>
      <c r="AS119" s="243"/>
      <c r="AT119" s="295"/>
      <c r="AU119" s="290"/>
      <c r="AV119" s="229"/>
      <c r="AW119" s="230"/>
      <c r="AX119" s="231"/>
      <c r="AY119" s="229"/>
      <c r="AZ119" s="230"/>
      <c r="BA119" s="231"/>
      <c r="BB119" s="229"/>
      <c r="BC119" s="230"/>
      <c r="BD119" s="231"/>
      <c r="BE119" s="229"/>
      <c r="BF119" s="230"/>
      <c r="BG119" s="231"/>
      <c r="BH119" s="229"/>
      <c r="BI119" s="230"/>
      <c r="BJ119" s="231"/>
      <c r="BK119" s="243"/>
      <c r="BL119" s="230"/>
      <c r="BM119" s="231"/>
      <c r="BN119" s="243"/>
      <c r="BO119" s="230"/>
      <c r="BP119" s="231"/>
      <c r="BQ119" s="229"/>
      <c r="BR119" s="230"/>
      <c r="BS119" s="231"/>
      <c r="BT119" s="229"/>
      <c r="BU119" s="230"/>
      <c r="BV119" s="231"/>
      <c r="BW119" s="229"/>
      <c r="BX119" s="230"/>
      <c r="BY119" s="231"/>
      <c r="BZ119" s="229"/>
      <c r="CA119" s="230"/>
      <c r="CB119" s="231"/>
      <c r="CC119" s="229"/>
      <c r="CD119" s="230"/>
      <c r="CE119" s="231"/>
      <c r="CF119" s="331"/>
      <c r="CG119" s="332"/>
      <c r="CH119" s="385"/>
      <c r="CI119" s="331"/>
      <c r="CJ119" s="332"/>
      <c r="CK119" s="385"/>
      <c r="CL119" s="243"/>
      <c r="CM119" s="230"/>
      <c r="CN119" s="354"/>
      <c r="CO119" s="243"/>
      <c r="CP119" s="230"/>
      <c r="CQ119" s="231"/>
      <c r="CR119" s="331"/>
      <c r="CS119" s="332"/>
      <c r="CT119" s="333"/>
      <c r="CU119" s="229"/>
      <c r="CV119" s="230"/>
      <c r="CW119" s="231"/>
      <c r="CX119" s="331"/>
      <c r="CY119" s="332"/>
      <c r="CZ119" s="333"/>
      <c r="DA119" s="331"/>
      <c r="DB119" s="332"/>
      <c r="DC119" s="333"/>
      <c r="DD119" s="331"/>
      <c r="DE119" s="332"/>
      <c r="DF119" s="333"/>
      <c r="DG119" s="331"/>
      <c r="DH119" s="332"/>
      <c r="DI119" s="333"/>
      <c r="DJ119" s="229"/>
      <c r="DK119" s="230"/>
      <c r="DL119" s="231"/>
      <c r="DM119" s="229"/>
      <c r="DN119" s="230"/>
      <c r="DO119" s="231"/>
      <c r="DP119" s="331"/>
      <c r="DQ119" s="332"/>
      <c r="DR119" s="333"/>
      <c r="DS119" s="331"/>
      <c r="DT119" s="332"/>
      <c r="DU119" s="333"/>
      <c r="DV119" s="331"/>
      <c r="DW119" s="332"/>
      <c r="DX119" s="333"/>
      <c r="DY119" s="331"/>
      <c r="DZ119" s="332"/>
      <c r="EA119" s="333"/>
      <c r="EB119" s="331"/>
      <c r="EC119" s="332"/>
      <c r="ED119" s="333"/>
      <c r="EE119" s="331"/>
      <c r="EF119" s="332"/>
      <c r="EG119" s="333"/>
      <c r="EH119" s="229"/>
      <c r="EI119" s="230"/>
      <c r="EJ119" s="231"/>
      <c r="EK119" s="229"/>
      <c r="EL119" s="230"/>
      <c r="EM119" s="231"/>
      <c r="EN119" s="244"/>
      <c r="EO119" s="269" t="str">
        <f t="shared" si="279"/>
        <v/>
      </c>
      <c r="EP119" s="444" t="s">
        <v>1247</v>
      </c>
      <c r="EQ119" s="360">
        <f t="shared" si="435"/>
        <v>40</v>
      </c>
      <c r="ER119" s="360" t="str">
        <f t="shared" si="436"/>
        <v/>
      </c>
      <c r="ES119" s="360">
        <f t="shared" si="437"/>
        <v>62</v>
      </c>
      <c r="ET119" s="360">
        <f t="shared" si="438"/>
        <v>3</v>
      </c>
      <c r="EU119" s="360" t="str">
        <f t="shared" si="439"/>
        <v/>
      </c>
      <c r="EV119" s="360">
        <f t="shared" si="440"/>
        <v>11</v>
      </c>
      <c r="EW119" s="360">
        <f t="shared" si="441"/>
        <v>18</v>
      </c>
      <c r="EX119" s="360">
        <f t="shared" si="442"/>
        <v>29</v>
      </c>
      <c r="EY119" s="360">
        <f t="shared" si="443"/>
        <v>32</v>
      </c>
      <c r="EZ119" s="360">
        <f t="shared" si="444"/>
        <v>35</v>
      </c>
      <c r="FA119" s="360">
        <f t="shared" si="445"/>
        <v>28</v>
      </c>
      <c r="FB119" s="360" t="str">
        <f t="shared" si="446"/>
        <v/>
      </c>
      <c r="FC119" s="360" t="str">
        <f t="shared" si="447"/>
        <v/>
      </c>
      <c r="FD119" s="360" t="str">
        <f t="shared" si="448"/>
        <v/>
      </c>
      <c r="FE119" s="360" t="str">
        <f t="shared" si="449"/>
        <v/>
      </c>
      <c r="FF119" s="360" t="str">
        <f t="shared" si="450"/>
        <v/>
      </c>
      <c r="FG119" s="360" t="str">
        <f t="shared" si="451"/>
        <v/>
      </c>
      <c r="FH119" s="360" t="str">
        <f t="shared" si="452"/>
        <v/>
      </c>
      <c r="FI119" s="360" t="str">
        <f t="shared" si="453"/>
        <v/>
      </c>
      <c r="FJ119" s="360" t="str">
        <f t="shared" si="454"/>
        <v/>
      </c>
      <c r="FK119" s="360" t="str">
        <f t="shared" si="455"/>
        <v/>
      </c>
      <c r="FL119" s="360" t="str">
        <f t="shared" si="456"/>
        <v/>
      </c>
      <c r="FM119" s="360" t="str">
        <f t="shared" si="457"/>
        <v/>
      </c>
      <c r="FN119" s="360" t="str">
        <f t="shared" si="458"/>
        <v/>
      </c>
      <c r="FO119" s="360" t="str">
        <f t="shared" si="459"/>
        <v/>
      </c>
      <c r="FP119" s="360" t="str">
        <f t="shared" si="460"/>
        <v/>
      </c>
      <c r="FQ119" s="360" t="str">
        <f t="shared" si="461"/>
        <v/>
      </c>
      <c r="FR119" s="360" t="str">
        <f t="shared" si="462"/>
        <v/>
      </c>
      <c r="FS119" s="360" t="str">
        <f t="shared" si="463"/>
        <v/>
      </c>
      <c r="FT119" s="360" t="str">
        <f t="shared" si="280"/>
        <v/>
      </c>
      <c r="FU119" s="360" t="str">
        <f t="shared" si="464"/>
        <v/>
      </c>
      <c r="FV119" s="360" t="str">
        <f t="shared" si="465"/>
        <v/>
      </c>
      <c r="FW119" s="360" t="str">
        <f t="shared" si="466"/>
        <v/>
      </c>
      <c r="FX119" s="360" t="str">
        <f t="shared" si="467"/>
        <v/>
      </c>
      <c r="FY119" s="360" t="str">
        <f t="shared" si="468"/>
        <v/>
      </c>
      <c r="FZ119" s="360" t="str">
        <f t="shared" si="469"/>
        <v/>
      </c>
      <c r="GA119" s="360">
        <f t="shared" si="470"/>
        <v>52</v>
      </c>
      <c r="GB119" s="360" t="str">
        <f t="shared" si="471"/>
        <v/>
      </c>
      <c r="GC119" s="360" t="str">
        <f t="shared" si="472"/>
        <v/>
      </c>
      <c r="GD119" s="360" t="str">
        <f t="shared" si="473"/>
        <v/>
      </c>
      <c r="GE119" s="360" t="str">
        <f t="shared" si="474"/>
        <v/>
      </c>
      <c r="GF119" s="360" t="str">
        <f t="shared" si="475"/>
        <v/>
      </c>
      <c r="GG119" s="360" t="str">
        <f t="shared" si="476"/>
        <v/>
      </c>
      <c r="GH119" s="360" t="str">
        <f t="shared" si="477"/>
        <v/>
      </c>
      <c r="GI119" s="360" t="str">
        <f t="shared" si="478"/>
        <v/>
      </c>
      <c r="GJ119" s="360" t="str">
        <f t="shared" si="479"/>
        <v/>
      </c>
      <c r="GK119" s="444" t="s">
        <v>1247</v>
      </c>
      <c r="GL119" s="361" t="str">
        <f t="shared" si="281"/>
        <v>mixelm</v>
      </c>
      <c r="GM119" s="361" t="str">
        <f t="shared" si="282"/>
        <v>-</v>
      </c>
      <c r="GN119" s="361" t="str">
        <f t="shared" si="283"/>
        <v>MIXELM</v>
      </c>
      <c r="GO119" s="361" t="str">
        <f t="shared" si="284"/>
        <v>mixelm</v>
      </c>
      <c r="GP119" s="361" t="str">
        <f t="shared" si="285"/>
        <v>-</v>
      </c>
      <c r="GQ119" s="361" t="str">
        <f t="shared" si="286"/>
        <v>mixelm</v>
      </c>
      <c r="GR119" s="361" t="str">
        <f t="shared" si="287"/>
        <v>mixelm</v>
      </c>
      <c r="GS119" s="361" t="str">
        <f t="shared" si="288"/>
        <v>mixelm</v>
      </c>
      <c r="GT119" s="361" t="str">
        <f t="shared" si="289"/>
        <v>MIXELM</v>
      </c>
      <c r="GU119" s="361" t="str">
        <f t="shared" si="290"/>
        <v>mixelm</v>
      </c>
      <c r="GV119" s="361" t="str">
        <f t="shared" si="291"/>
        <v>MIXELM</v>
      </c>
      <c r="GW119" s="361" t="str">
        <f t="shared" si="292"/>
        <v>-</v>
      </c>
      <c r="GX119" s="361" t="str">
        <f t="shared" si="293"/>
        <v>-</v>
      </c>
      <c r="GY119" s="361" t="str">
        <f t="shared" si="294"/>
        <v>-</v>
      </c>
      <c r="GZ119" s="361" t="str">
        <f t="shared" si="295"/>
        <v>-</v>
      </c>
      <c r="HA119" s="361" t="str">
        <f t="shared" si="296"/>
        <v>-</v>
      </c>
      <c r="HB119" s="361" t="str">
        <f t="shared" si="297"/>
        <v>-</v>
      </c>
      <c r="HC119" s="361" t="str">
        <f t="shared" si="298"/>
        <v>-</v>
      </c>
      <c r="HD119" s="361" t="str">
        <f t="shared" si="299"/>
        <v>-</v>
      </c>
      <c r="HE119" s="361" t="str">
        <f t="shared" si="300"/>
        <v>-</v>
      </c>
      <c r="HF119" s="361" t="str">
        <f t="shared" si="301"/>
        <v>-</v>
      </c>
      <c r="HG119" s="361" t="str">
        <f t="shared" si="302"/>
        <v>-</v>
      </c>
      <c r="HH119" s="361" t="str">
        <f t="shared" si="303"/>
        <v>-</v>
      </c>
      <c r="HI119" s="361" t="str">
        <f t="shared" si="304"/>
        <v>-</v>
      </c>
      <c r="HJ119" s="361" t="str">
        <f t="shared" si="305"/>
        <v>-</v>
      </c>
      <c r="HK119" s="361" t="str">
        <f t="shared" si="306"/>
        <v>-</v>
      </c>
      <c r="HL119" s="361" t="str">
        <f t="shared" si="307"/>
        <v>-</v>
      </c>
      <c r="HM119" s="361" t="str">
        <f t="shared" si="308"/>
        <v>-</v>
      </c>
      <c r="HN119" s="361" t="str">
        <f t="shared" si="309"/>
        <v>-</v>
      </c>
      <c r="HO119" s="361" t="str">
        <f t="shared" si="310"/>
        <v>-</v>
      </c>
      <c r="HP119" s="361" t="str">
        <f t="shared" si="311"/>
        <v>-</v>
      </c>
      <c r="HQ119" s="361" t="str">
        <f t="shared" si="312"/>
        <v>-</v>
      </c>
      <c r="HR119" s="361" t="str">
        <f t="shared" si="313"/>
        <v>-</v>
      </c>
      <c r="HS119" s="361" t="str">
        <f t="shared" si="314"/>
        <v>-</v>
      </c>
      <c r="HT119" s="361" t="str">
        <f t="shared" si="315"/>
        <v>-</v>
      </c>
      <c r="HU119" s="361" t="str">
        <f t="shared" si="316"/>
        <v>-</v>
      </c>
      <c r="HV119" s="361" t="str">
        <f t="shared" si="317"/>
        <v>mixelm</v>
      </c>
      <c r="HW119" s="361" t="str">
        <f t="shared" si="318"/>
        <v>-</v>
      </c>
      <c r="HX119" s="361" t="str">
        <f t="shared" si="319"/>
        <v>-</v>
      </c>
      <c r="HY119" s="361" t="str">
        <f t="shared" si="320"/>
        <v>-</v>
      </c>
      <c r="HZ119" s="361" t="str">
        <f t="shared" si="321"/>
        <v>-</v>
      </c>
      <c r="IA119" s="361" t="str">
        <f t="shared" si="322"/>
        <v>-</v>
      </c>
      <c r="IB119" s="361" t="str">
        <f t="shared" si="323"/>
        <v>-</v>
      </c>
      <c r="IC119" s="361" t="str">
        <f t="shared" si="324"/>
        <v>-</v>
      </c>
      <c r="ID119" s="361" t="str">
        <f t="shared" si="325"/>
        <v>-</v>
      </c>
      <c r="IE119" s="361" t="str">
        <f t="shared" si="326"/>
        <v>-</v>
      </c>
      <c r="IF119" s="444" t="s">
        <v>1247</v>
      </c>
      <c r="IG119" s="56">
        <f t="shared" si="480"/>
        <v>0</v>
      </c>
      <c r="IH119" s="56" t="str">
        <f t="shared" si="481"/>
        <v>-</v>
      </c>
      <c r="II119" s="56">
        <f t="shared" si="482"/>
        <v>0</v>
      </c>
      <c r="IJ119" s="56">
        <f t="shared" si="483"/>
        <v>0</v>
      </c>
      <c r="IK119" s="56" t="str">
        <f t="shared" si="327"/>
        <v>-</v>
      </c>
      <c r="IL119" s="56">
        <f t="shared" si="328"/>
        <v>0</v>
      </c>
      <c r="IM119" s="56">
        <f t="shared" si="329"/>
        <v>-1</v>
      </c>
      <c r="IN119" s="56">
        <f t="shared" si="330"/>
        <v>1</v>
      </c>
      <c r="IO119" s="56">
        <f t="shared" si="331"/>
        <v>-1</v>
      </c>
      <c r="IP119" s="56">
        <f t="shared" si="332"/>
        <v>0</v>
      </c>
      <c r="IQ119" s="56">
        <f t="shared" si="333"/>
        <v>0</v>
      </c>
      <c r="IR119" s="56" t="str">
        <f t="shared" si="334"/>
        <v>-</v>
      </c>
      <c r="IS119" s="56" t="str">
        <f t="shared" si="335"/>
        <v>-</v>
      </c>
      <c r="IT119" s="56" t="str">
        <f t="shared" si="336"/>
        <v>-</v>
      </c>
      <c r="IU119" s="56" t="str">
        <f t="shared" si="337"/>
        <v>-</v>
      </c>
      <c r="IV119" s="56" t="str">
        <f t="shared" si="338"/>
        <v>-</v>
      </c>
      <c r="IW119" s="56" t="str">
        <f t="shared" si="339"/>
        <v>-</v>
      </c>
      <c r="IX119" s="56" t="str">
        <f t="shared" si="340"/>
        <v>-</v>
      </c>
      <c r="IY119" s="56" t="str">
        <f t="shared" si="341"/>
        <v>-</v>
      </c>
      <c r="IZ119" s="56" t="str">
        <f t="shared" si="342"/>
        <v>-</v>
      </c>
      <c r="JA119" s="56" t="str">
        <f t="shared" si="343"/>
        <v>-</v>
      </c>
      <c r="JB119" s="56" t="str">
        <f t="shared" si="344"/>
        <v>-</v>
      </c>
      <c r="JC119" s="56" t="str">
        <f t="shared" si="345"/>
        <v>-</v>
      </c>
      <c r="JD119" s="56" t="str">
        <f t="shared" si="346"/>
        <v>-</v>
      </c>
      <c r="JE119" s="56" t="str">
        <f t="shared" si="347"/>
        <v>-</v>
      </c>
      <c r="JF119" s="56" t="str">
        <f t="shared" si="348"/>
        <v>-</v>
      </c>
      <c r="JG119" s="56" t="str">
        <f t="shared" si="349"/>
        <v>-</v>
      </c>
      <c r="JH119" s="56" t="str">
        <f t="shared" si="350"/>
        <v>-</v>
      </c>
      <c r="JI119" s="56" t="str">
        <f t="shared" si="351"/>
        <v>-</v>
      </c>
      <c r="JJ119" s="56" t="str">
        <f t="shared" si="352"/>
        <v>-</v>
      </c>
      <c r="JK119" s="56" t="str">
        <f t="shared" si="353"/>
        <v>-</v>
      </c>
      <c r="JL119" s="56" t="str">
        <f t="shared" si="354"/>
        <v>-</v>
      </c>
      <c r="JM119" s="56" t="str">
        <f t="shared" si="355"/>
        <v>-</v>
      </c>
      <c r="JN119" s="56" t="str">
        <f t="shared" si="356"/>
        <v>-</v>
      </c>
      <c r="JO119" s="56" t="str">
        <f t="shared" si="357"/>
        <v>-</v>
      </c>
      <c r="JP119" s="56" t="str">
        <f t="shared" si="358"/>
        <v>-</v>
      </c>
      <c r="JQ119" s="56">
        <f t="shared" si="359"/>
        <v>3</v>
      </c>
      <c r="JR119" s="56" t="str">
        <f t="shared" si="360"/>
        <v>-</v>
      </c>
      <c r="JS119" s="56" t="str">
        <f t="shared" si="361"/>
        <v>-</v>
      </c>
      <c r="JT119" s="56" t="str">
        <f t="shared" si="362"/>
        <v>-</v>
      </c>
      <c r="JU119" s="56" t="str">
        <f t="shared" si="363"/>
        <v>-</v>
      </c>
      <c r="JV119" s="56" t="str">
        <f t="shared" si="364"/>
        <v>-</v>
      </c>
      <c r="JW119" s="56" t="str">
        <f t="shared" si="365"/>
        <v>-</v>
      </c>
      <c r="JX119" s="56" t="str">
        <f t="shared" si="366"/>
        <v>-</v>
      </c>
      <c r="JY119" s="56" t="str">
        <f t="shared" si="367"/>
        <v>-</v>
      </c>
      <c r="JZ119" s="56" t="str">
        <f t="shared" si="368"/>
        <v>-</v>
      </c>
      <c r="KA119" s="444" t="s">
        <v>1247</v>
      </c>
      <c r="KB119" s="360">
        <f>IF(ISNUMBER(INDEX($EQ$15:$GK$521,$B119,EO$11)),MAX(KB$14:KB118)+1,0)</f>
        <v>0</v>
      </c>
      <c r="KC119" s="360" t="str">
        <f t="shared" si="484"/>
        <v/>
      </c>
      <c r="KD119" s="373" t="s">
        <v>2</v>
      </c>
      <c r="KE119" s="391"/>
      <c r="KF119" s="64"/>
      <c r="KG119" s="64"/>
      <c r="KH119" s="64"/>
      <c r="KI119" s="64"/>
      <c r="KJ119" s="64"/>
      <c r="KK119" s="64"/>
      <c r="KL119" s="64"/>
      <c r="KM119" s="64"/>
      <c r="KN119" s="64"/>
      <c r="KO119" s="64"/>
      <c r="KP119" s="64"/>
      <c r="KQ119" s="391" t="str">
        <f t="shared" si="493"/>
        <v/>
      </c>
      <c r="KR119" s="392" t="str">
        <f t="shared" si="378"/>
        <v/>
      </c>
      <c r="KS119" s="64"/>
      <c r="KT119" s="391" t="str">
        <f t="shared" si="494"/>
        <v/>
      </c>
      <c r="KU119" s="392" t="str">
        <f t="shared" si="380"/>
        <v/>
      </c>
      <c r="KV119" s="64"/>
      <c r="KW119" s="391" t="str">
        <f t="shared" si="495"/>
        <v/>
      </c>
      <c r="KX119" s="392" t="str">
        <f t="shared" si="382"/>
        <v/>
      </c>
      <c r="KY119" s="60"/>
      <c r="KZ119" s="283" t="str">
        <f t="shared" si="383"/>
        <v/>
      </c>
      <c r="LA119" s="26"/>
      <c r="LB119" s="242"/>
      <c r="LC119" s="242"/>
      <c r="LD119" s="242"/>
      <c r="LE119" s="242"/>
      <c r="LF119" s="242"/>
      <c r="LG119" s="242"/>
      <c r="LH119" s="242"/>
      <c r="LI119" s="242"/>
      <c r="LJ119" s="242"/>
      <c r="LK119" s="242"/>
      <c r="LL119" s="242"/>
      <c r="LM119" s="242"/>
      <c r="LN119" s="63"/>
      <c r="LO119" s="251">
        <f t="shared" si="384"/>
        <v>0</v>
      </c>
      <c r="LP119" s="251">
        <f t="shared" si="385"/>
        <v>0</v>
      </c>
      <c r="LQ119" s="251">
        <f t="shared" si="386"/>
        <v>0</v>
      </c>
      <c r="LR119" s="251">
        <f t="shared" si="387"/>
        <v>0</v>
      </c>
      <c r="LS119" s="251">
        <f t="shared" si="388"/>
        <v>0</v>
      </c>
      <c r="LT119" s="251">
        <f t="shared" si="389"/>
        <v>0</v>
      </c>
      <c r="LU119" s="251">
        <f t="shared" si="390"/>
        <v>0</v>
      </c>
      <c r="LV119" s="251">
        <f t="shared" si="391"/>
        <v>0</v>
      </c>
      <c r="LW119" s="251">
        <f t="shared" si="392"/>
        <v>0</v>
      </c>
      <c r="LX119" s="251">
        <f t="shared" si="393"/>
        <v>0</v>
      </c>
      <c r="LY119" s="251">
        <f t="shared" si="394"/>
        <v>0</v>
      </c>
      <c r="LZ119" s="251">
        <f t="shared" si="395"/>
        <v>0</v>
      </c>
      <c r="MA119" s="63">
        <f t="shared" si="396"/>
        <v>4</v>
      </c>
      <c r="MB119" s="63">
        <f t="shared" si="397"/>
        <v>1</v>
      </c>
      <c r="MC119" s="63">
        <f t="shared" si="486"/>
        <v>105</v>
      </c>
      <c r="MD119" s="63">
        <f t="shared" si="485"/>
        <v>1</v>
      </c>
      <c r="ME119" s="63" t="str">
        <f t="shared" si="398"/>
        <v>RCH</v>
      </c>
      <c r="MF119" s="315">
        <f t="shared" si="399"/>
        <v>291</v>
      </c>
      <c r="MG119" s="315">
        <f>IF(ISNUMBER(MATCH(EO119,$ME$15:$ME$520,0)),0,MAX(MG$14:MG118)+1)</f>
        <v>0</v>
      </c>
      <c r="MH119" s="315" t="str">
        <f t="shared" si="400"/>
        <v/>
      </c>
      <c r="MI119" s="368" t="str">
        <f t="shared" si="491"/>
        <v/>
      </c>
      <c r="MJ119" s="67"/>
      <c r="MK119" s="243" t="str">
        <f t="shared" si="492"/>
        <v/>
      </c>
      <c r="ML119" s="457" t="s">
        <v>635</v>
      </c>
      <c r="MM119" s="316"/>
      <c r="MN119" s="59"/>
      <c r="MO119" s="238"/>
      <c r="MP119" s="411"/>
      <c r="MQ119" s="26" t="str">
        <f>IF(IF(ISNUMBER(SEARCH("flopy",MS119))=TRUE,1,0)=1,MAX(MQ$15:MQ118)+1,"")</f>
        <v/>
      </c>
      <c r="MR119" s="238"/>
      <c r="MS119" s="411"/>
      <c r="MT119" s="411" t="s">
        <v>1042</v>
      </c>
      <c r="MU119" s="26" t="str">
        <f>IF(IF(ISNUMBER(SEARCH("flopy",MW119))=TRUE,1,0)=1,MAX(MU$15:MU118)+1,"")</f>
        <v/>
      </c>
      <c r="MV119" s="238"/>
      <c r="MW119" s="59"/>
      <c r="MX119" s="59"/>
      <c r="MY119" s="59"/>
      <c r="MZ119" s="59"/>
      <c r="NA119" s="59"/>
      <c r="NB119" s="26" t="s">
        <v>2</v>
      </c>
      <c r="NC119" s="59"/>
      <c r="ND119" s="59"/>
      <c r="NE119" s="59"/>
      <c r="NF119" s="59"/>
      <c r="NG119" s="59"/>
      <c r="NH119" s="59"/>
      <c r="NI119" s="59"/>
      <c r="NJ119" s="59"/>
      <c r="NK119" s="26" t="s">
        <v>2</v>
      </c>
      <c r="NL119" s="453"/>
      <c r="NM119" s="453"/>
      <c r="NN119" s="59"/>
      <c r="NO119" s="18"/>
      <c r="NP119" s="18"/>
      <c r="NQ119" s="18"/>
      <c r="NR119" s="18"/>
      <c r="NS119" s="18"/>
      <c r="NT119" s="18"/>
      <c r="NU119" s="18"/>
      <c r="NV119" s="18"/>
      <c r="NW119" s="18"/>
      <c r="NX119" s="18"/>
      <c r="NY119" s="18"/>
      <c r="NZ119" s="18"/>
      <c r="OA119" s="18"/>
      <c r="OB119" s="18"/>
      <c r="OC119" s="18"/>
      <c r="OZ119" s="59"/>
      <c r="PA119" s="251" t="str">
        <f t="shared" si="403"/>
        <v/>
      </c>
      <c r="PB119" s="251" t="str">
        <f t="shared" si="404"/>
        <v/>
      </c>
      <c r="PC119" s="251" t="str">
        <f t="shared" si="405"/>
        <v/>
      </c>
      <c r="PD119" s="251" t="str">
        <f t="shared" si="406"/>
        <v/>
      </c>
      <c r="PE119" s="251" t="str">
        <f t="shared" si="407"/>
        <v/>
      </c>
      <c r="PF119" s="251" t="str">
        <f t="shared" si="408"/>
        <v/>
      </c>
      <c r="PG119" s="251" t="str">
        <f t="shared" si="409"/>
        <v/>
      </c>
      <c r="PH119" s="251" t="str">
        <f t="shared" si="410"/>
        <v/>
      </c>
      <c r="PI119" s="251" t="str">
        <f t="shared" si="411"/>
        <v/>
      </c>
      <c r="PJ119" s="251" t="str">
        <f t="shared" si="412"/>
        <v/>
      </c>
      <c r="PK119" s="251" t="str">
        <f t="shared" si="413"/>
        <v/>
      </c>
      <c r="PL119" s="251" t="str">
        <f t="shared" si="414"/>
        <v/>
      </c>
      <c r="PM119" s="251" t="str">
        <f t="shared" si="415"/>
        <v>RCH</v>
      </c>
      <c r="PN119" s="251" t="str">
        <f t="shared" si="416"/>
        <v>RCH</v>
      </c>
      <c r="PO119" s="251" t="str">
        <f t="shared" si="417"/>
        <v>RCH</v>
      </c>
      <c r="PP119" s="251" t="str">
        <f t="shared" si="418"/>
        <v>RCH</v>
      </c>
      <c r="PQ119" s="251" t="str">
        <f t="shared" si="419"/>
        <v/>
      </c>
      <c r="PR119" s="251" t="str">
        <f t="shared" si="420"/>
        <v/>
      </c>
      <c r="PS119" s="251" t="str">
        <f t="shared" si="421"/>
        <v/>
      </c>
      <c r="PT119" s="251" t="str">
        <f t="shared" si="422"/>
        <v>RCH</v>
      </c>
      <c r="PU119" s="251" t="str">
        <f t="shared" si="423"/>
        <v>RCH</v>
      </c>
      <c r="PV119" s="251" t="str">
        <f t="shared" si="424"/>
        <v/>
      </c>
      <c r="PW119" s="251" t="str">
        <f t="shared" si="425"/>
        <v/>
      </c>
      <c r="PX119" s="251" t="str">
        <f t="shared" si="426"/>
        <v/>
      </c>
      <c r="PY119" s="251" t="str">
        <f t="shared" si="427"/>
        <v/>
      </c>
      <c r="PZ119" s="251" t="str">
        <f t="shared" si="428"/>
        <v>RCH</v>
      </c>
      <c r="QA119" s="251" t="str">
        <f t="shared" si="429"/>
        <v/>
      </c>
      <c r="QB119" s="251" t="str">
        <f t="shared" si="430"/>
        <v/>
      </c>
      <c r="QC119" s="251" t="str">
        <f t="shared" si="431"/>
        <v>RCH</v>
      </c>
      <c r="QD119" s="251" t="str">
        <f t="shared" si="432"/>
        <v/>
      </c>
      <c r="QE119" s="251" t="str">
        <f t="shared" si="433"/>
        <v/>
      </c>
      <c r="QF119" s="63">
        <f t="shared" si="434"/>
        <v>7</v>
      </c>
      <c r="QG119" s="26" t="s">
        <v>2</v>
      </c>
      <c r="QH119" s="59"/>
      <c r="QI119" s="59"/>
      <c r="QJ119" s="59"/>
      <c r="QK119" s="59"/>
      <c r="QL119" s="59"/>
      <c r="QM119" s="59"/>
      <c r="QN119" s="59"/>
    </row>
    <row r="120" spans="1:456" ht="6" customHeight="1" x14ac:dyDescent="0.25">
      <c r="A120" s="68"/>
      <c r="B120" s="447">
        <f t="shared" si="278"/>
        <v>106</v>
      </c>
      <c r="C120" s="72" t="s">
        <v>130</v>
      </c>
      <c r="D120" s="339" t="s">
        <v>141</v>
      </c>
      <c r="E120" s="59"/>
      <c r="F120" s="229"/>
      <c r="G120" s="295"/>
      <c r="H120" s="295"/>
      <c r="I120" s="229"/>
      <c r="J120" s="295"/>
      <c r="K120" s="295"/>
      <c r="L120" s="229"/>
      <c r="M120" s="295"/>
      <c r="N120" s="295"/>
      <c r="O120" s="229"/>
      <c r="P120" s="295"/>
      <c r="Q120" s="295"/>
      <c r="R120" s="229"/>
      <c r="S120" s="230"/>
      <c r="T120" s="231"/>
      <c r="U120" s="229"/>
      <c r="V120" s="230"/>
      <c r="W120" s="231"/>
      <c r="X120" s="229"/>
      <c r="Y120" s="230"/>
      <c r="Z120" s="231"/>
      <c r="AA120" s="229"/>
      <c r="AB120" s="295"/>
      <c r="AC120" s="295"/>
      <c r="AD120" s="229"/>
      <c r="AE120" s="295"/>
      <c r="AF120" s="295"/>
      <c r="AG120" s="229"/>
      <c r="AH120" s="295"/>
      <c r="AI120" s="295"/>
      <c r="AJ120" s="229"/>
      <c r="AK120" s="295"/>
      <c r="AL120" s="295"/>
      <c r="AM120" s="229"/>
      <c r="AN120" s="295"/>
      <c r="AO120" s="295"/>
      <c r="AP120" s="243"/>
      <c r="AQ120" s="295"/>
      <c r="AR120" s="290"/>
      <c r="AS120" s="243"/>
      <c r="AT120" s="295"/>
      <c r="AU120" s="290"/>
      <c r="AV120" s="229"/>
      <c r="AW120" s="230"/>
      <c r="AX120" s="231"/>
      <c r="AY120" s="229"/>
      <c r="AZ120" s="230"/>
      <c r="BA120" s="231"/>
      <c r="BB120" s="229"/>
      <c r="BC120" s="230"/>
      <c r="BD120" s="231"/>
      <c r="BE120" s="229"/>
      <c r="BF120" s="230"/>
      <c r="BG120" s="231"/>
      <c r="BH120" s="229"/>
      <c r="BI120" s="230"/>
      <c r="BJ120" s="231"/>
      <c r="BK120" s="243"/>
      <c r="BL120" s="230"/>
      <c r="BM120" s="231"/>
      <c r="BN120" s="243"/>
      <c r="BO120" s="230"/>
      <c r="BP120" s="231"/>
      <c r="BQ120" s="229"/>
      <c r="BR120" s="230"/>
      <c r="BS120" s="231"/>
      <c r="BT120" s="229"/>
      <c r="BU120" s="230"/>
      <c r="BV120" s="231"/>
      <c r="BW120" s="229"/>
      <c r="BX120" s="230"/>
      <c r="BY120" s="231"/>
      <c r="BZ120" s="229"/>
      <c r="CA120" s="230"/>
      <c r="CB120" s="231"/>
      <c r="CC120" s="229"/>
      <c r="CD120" s="230"/>
      <c r="CE120" s="231"/>
      <c r="CF120" s="331"/>
      <c r="CG120" s="332"/>
      <c r="CH120" s="385"/>
      <c r="CI120" s="331"/>
      <c r="CJ120" s="332"/>
      <c r="CK120" s="385"/>
      <c r="CL120" s="243"/>
      <c r="CM120" s="230"/>
      <c r="CN120" s="354"/>
      <c r="CO120" s="243"/>
      <c r="CP120" s="230"/>
      <c r="CQ120" s="231"/>
      <c r="CR120" s="331"/>
      <c r="CS120" s="332"/>
      <c r="CT120" s="333"/>
      <c r="CU120" s="229"/>
      <c r="CV120" s="230"/>
      <c r="CW120" s="231"/>
      <c r="CX120" s="331"/>
      <c r="CY120" s="332"/>
      <c r="CZ120" s="333"/>
      <c r="DA120" s="331"/>
      <c r="DB120" s="332"/>
      <c r="DC120" s="333"/>
      <c r="DD120" s="331"/>
      <c r="DE120" s="332"/>
      <c r="DF120" s="333"/>
      <c r="DG120" s="331"/>
      <c r="DH120" s="332"/>
      <c r="DI120" s="333"/>
      <c r="DJ120" s="229"/>
      <c r="DK120" s="230"/>
      <c r="DL120" s="231"/>
      <c r="DM120" s="229"/>
      <c r="DN120" s="230"/>
      <c r="DO120" s="231"/>
      <c r="DP120" s="331"/>
      <c r="DQ120" s="332"/>
      <c r="DR120" s="333"/>
      <c r="DS120" s="331"/>
      <c r="DT120" s="332"/>
      <c r="DU120" s="333"/>
      <c r="DV120" s="331"/>
      <c r="DW120" s="332"/>
      <c r="DX120" s="333"/>
      <c r="DY120" s="331"/>
      <c r="DZ120" s="332"/>
      <c r="EA120" s="333"/>
      <c r="EB120" s="331"/>
      <c r="EC120" s="332"/>
      <c r="ED120" s="333"/>
      <c r="EE120" s="331"/>
      <c r="EF120" s="332"/>
      <c r="EG120" s="333"/>
      <c r="EH120" s="229"/>
      <c r="EI120" s="230"/>
      <c r="EJ120" s="231"/>
      <c r="EK120" s="229"/>
      <c r="EL120" s="230"/>
      <c r="EM120" s="231"/>
      <c r="EN120" s="244"/>
      <c r="EO120" s="269" t="str">
        <f t="shared" si="279"/>
        <v/>
      </c>
      <c r="EP120" s="444" t="s">
        <v>1247</v>
      </c>
      <c r="EQ120" s="360">
        <f t="shared" si="435"/>
        <v>83</v>
      </c>
      <c r="ER120" s="360" t="str">
        <f t="shared" si="436"/>
        <v/>
      </c>
      <c r="ES120" s="360" t="str">
        <f t="shared" si="437"/>
        <v/>
      </c>
      <c r="ET120" s="360" t="str">
        <f t="shared" si="438"/>
        <v/>
      </c>
      <c r="EU120" s="360" t="str">
        <f t="shared" si="439"/>
        <v/>
      </c>
      <c r="EV120" s="360">
        <f t="shared" si="440"/>
        <v>5</v>
      </c>
      <c r="EW120" s="360">
        <f t="shared" si="441"/>
        <v>7</v>
      </c>
      <c r="EX120" s="360">
        <f t="shared" si="442"/>
        <v>59</v>
      </c>
      <c r="EY120" s="360" t="str">
        <f t="shared" si="443"/>
        <v/>
      </c>
      <c r="EZ120" s="360" t="str">
        <f t="shared" si="444"/>
        <v/>
      </c>
      <c r="FA120" s="360">
        <f t="shared" si="445"/>
        <v>35</v>
      </c>
      <c r="FB120" s="360" t="str">
        <f t="shared" si="446"/>
        <v/>
      </c>
      <c r="FC120" s="360" t="str">
        <f t="shared" si="447"/>
        <v/>
      </c>
      <c r="FD120" s="360" t="str">
        <f t="shared" si="448"/>
        <v/>
      </c>
      <c r="FE120" s="360" t="str">
        <f t="shared" si="449"/>
        <v/>
      </c>
      <c r="FF120" s="360" t="str">
        <f t="shared" si="450"/>
        <v/>
      </c>
      <c r="FG120" s="360" t="str">
        <f t="shared" si="451"/>
        <v/>
      </c>
      <c r="FH120" s="360" t="str">
        <f t="shared" si="452"/>
        <v/>
      </c>
      <c r="FI120" s="360" t="str">
        <f t="shared" si="453"/>
        <v/>
      </c>
      <c r="FJ120" s="360" t="str">
        <f t="shared" si="454"/>
        <v/>
      </c>
      <c r="FK120" s="360" t="str">
        <f t="shared" si="455"/>
        <v/>
      </c>
      <c r="FL120" s="360" t="str">
        <f t="shared" si="456"/>
        <v/>
      </c>
      <c r="FM120" s="360" t="str">
        <f t="shared" si="457"/>
        <v/>
      </c>
      <c r="FN120" s="360" t="str">
        <f t="shared" si="458"/>
        <v/>
      </c>
      <c r="FO120" s="360" t="str">
        <f t="shared" si="459"/>
        <v/>
      </c>
      <c r="FP120" s="360" t="str">
        <f t="shared" si="460"/>
        <v/>
      </c>
      <c r="FQ120" s="360" t="str">
        <f t="shared" si="461"/>
        <v/>
      </c>
      <c r="FR120" s="360" t="str">
        <f t="shared" si="462"/>
        <v/>
      </c>
      <c r="FS120" s="360" t="str">
        <f t="shared" si="463"/>
        <v/>
      </c>
      <c r="FT120" s="360" t="str">
        <f t="shared" si="280"/>
        <v/>
      </c>
      <c r="FU120" s="360" t="str">
        <f t="shared" si="464"/>
        <v/>
      </c>
      <c r="FV120" s="360" t="str">
        <f t="shared" si="465"/>
        <v/>
      </c>
      <c r="FW120" s="360" t="str">
        <f t="shared" si="466"/>
        <v/>
      </c>
      <c r="FX120" s="360" t="str">
        <f t="shared" si="467"/>
        <v/>
      </c>
      <c r="FY120" s="360" t="str">
        <f t="shared" si="468"/>
        <v/>
      </c>
      <c r="FZ120" s="360" t="str">
        <f t="shared" si="469"/>
        <v/>
      </c>
      <c r="GA120" s="360">
        <f t="shared" si="470"/>
        <v>45</v>
      </c>
      <c r="GB120" s="360" t="str">
        <f t="shared" si="471"/>
        <v/>
      </c>
      <c r="GC120" s="360" t="str">
        <f t="shared" si="472"/>
        <v/>
      </c>
      <c r="GD120" s="360" t="str">
        <f t="shared" si="473"/>
        <v/>
      </c>
      <c r="GE120" s="360" t="str">
        <f t="shared" si="474"/>
        <v/>
      </c>
      <c r="GF120" s="360" t="str">
        <f t="shared" si="475"/>
        <v/>
      </c>
      <c r="GG120" s="360" t="str">
        <f t="shared" si="476"/>
        <v/>
      </c>
      <c r="GH120" s="360" t="str">
        <f t="shared" si="477"/>
        <v/>
      </c>
      <c r="GI120" s="360" t="str">
        <f t="shared" si="478"/>
        <v/>
      </c>
      <c r="GJ120" s="360" t="str">
        <f t="shared" si="479"/>
        <v/>
      </c>
      <c r="GK120" s="444" t="s">
        <v>1247</v>
      </c>
      <c r="GL120" s="361" t="str">
        <f t="shared" si="281"/>
        <v>timprs</v>
      </c>
      <c r="GM120" s="361" t="str">
        <f t="shared" si="282"/>
        <v>-</v>
      </c>
      <c r="GN120" s="361" t="str">
        <f t="shared" si="283"/>
        <v>-</v>
      </c>
      <c r="GO120" s="361" t="str">
        <f t="shared" si="284"/>
        <v>-</v>
      </c>
      <c r="GP120" s="361" t="str">
        <f t="shared" si="285"/>
        <v>-</v>
      </c>
      <c r="GQ120" s="361" t="str">
        <f t="shared" si="286"/>
        <v>timprs</v>
      </c>
      <c r="GR120" s="361" t="str">
        <f t="shared" si="287"/>
        <v>timprs</v>
      </c>
      <c r="GS120" s="361" t="str">
        <f t="shared" si="288"/>
        <v>timprs</v>
      </c>
      <c r="GT120" s="361" t="str">
        <f t="shared" si="289"/>
        <v>-</v>
      </c>
      <c r="GU120" s="361" t="str">
        <f t="shared" si="290"/>
        <v>-</v>
      </c>
      <c r="GV120" s="361" t="str">
        <f t="shared" si="291"/>
        <v>timprs</v>
      </c>
      <c r="GW120" s="361" t="str">
        <f t="shared" si="292"/>
        <v>-</v>
      </c>
      <c r="GX120" s="361" t="str">
        <f t="shared" si="293"/>
        <v>-</v>
      </c>
      <c r="GY120" s="361" t="str">
        <f t="shared" si="294"/>
        <v>-</v>
      </c>
      <c r="GZ120" s="361" t="str">
        <f t="shared" si="295"/>
        <v>-</v>
      </c>
      <c r="HA120" s="361" t="str">
        <f t="shared" si="296"/>
        <v>-</v>
      </c>
      <c r="HB120" s="361" t="str">
        <f t="shared" si="297"/>
        <v>-</v>
      </c>
      <c r="HC120" s="361" t="str">
        <f t="shared" si="298"/>
        <v>-</v>
      </c>
      <c r="HD120" s="361" t="str">
        <f t="shared" si="299"/>
        <v>-</v>
      </c>
      <c r="HE120" s="361" t="str">
        <f t="shared" si="300"/>
        <v>-</v>
      </c>
      <c r="HF120" s="361" t="str">
        <f t="shared" si="301"/>
        <v>-</v>
      </c>
      <c r="HG120" s="361" t="str">
        <f t="shared" si="302"/>
        <v>-</v>
      </c>
      <c r="HH120" s="361" t="str">
        <f t="shared" si="303"/>
        <v>-</v>
      </c>
      <c r="HI120" s="361" t="str">
        <f t="shared" si="304"/>
        <v>-</v>
      </c>
      <c r="HJ120" s="361" t="str">
        <f t="shared" si="305"/>
        <v>-</v>
      </c>
      <c r="HK120" s="361" t="str">
        <f t="shared" si="306"/>
        <v>-</v>
      </c>
      <c r="HL120" s="361" t="str">
        <f t="shared" si="307"/>
        <v>-</v>
      </c>
      <c r="HM120" s="361" t="str">
        <f t="shared" si="308"/>
        <v>-</v>
      </c>
      <c r="HN120" s="361" t="str">
        <f t="shared" si="309"/>
        <v>-</v>
      </c>
      <c r="HO120" s="361" t="str">
        <f t="shared" si="310"/>
        <v>-</v>
      </c>
      <c r="HP120" s="361" t="str">
        <f t="shared" si="311"/>
        <v>-</v>
      </c>
      <c r="HQ120" s="361" t="str">
        <f t="shared" si="312"/>
        <v>-</v>
      </c>
      <c r="HR120" s="361" t="str">
        <f t="shared" si="313"/>
        <v>-</v>
      </c>
      <c r="HS120" s="361" t="str">
        <f t="shared" si="314"/>
        <v>-</v>
      </c>
      <c r="HT120" s="361" t="str">
        <f t="shared" si="315"/>
        <v>-</v>
      </c>
      <c r="HU120" s="361" t="str">
        <f t="shared" si="316"/>
        <v>-</v>
      </c>
      <c r="HV120" s="361" t="str">
        <f t="shared" si="317"/>
        <v>timprs</v>
      </c>
      <c r="HW120" s="361" t="str">
        <f t="shared" si="318"/>
        <v>-</v>
      </c>
      <c r="HX120" s="361" t="str">
        <f t="shared" si="319"/>
        <v>-</v>
      </c>
      <c r="HY120" s="361" t="str">
        <f t="shared" si="320"/>
        <v>-</v>
      </c>
      <c r="HZ120" s="361" t="str">
        <f t="shared" si="321"/>
        <v>-</v>
      </c>
      <c r="IA120" s="361" t="str">
        <f t="shared" si="322"/>
        <v>-</v>
      </c>
      <c r="IB120" s="361" t="str">
        <f t="shared" si="323"/>
        <v>-</v>
      </c>
      <c r="IC120" s="361" t="str">
        <f t="shared" si="324"/>
        <v>-</v>
      </c>
      <c r="ID120" s="361" t="str">
        <f t="shared" si="325"/>
        <v>-</v>
      </c>
      <c r="IE120" s="361" t="str">
        <f t="shared" si="326"/>
        <v>-</v>
      </c>
      <c r="IF120" s="444" t="s">
        <v>1247</v>
      </c>
      <c r="IG120" s="56" t="str">
        <f t="shared" si="480"/>
        <v>-</v>
      </c>
      <c r="IH120" s="56" t="str">
        <f t="shared" si="481"/>
        <v>-</v>
      </c>
      <c r="II120" s="56" t="str">
        <f t="shared" si="482"/>
        <v>-</v>
      </c>
      <c r="IJ120" s="56" t="str">
        <f t="shared" si="483"/>
        <v>-</v>
      </c>
      <c r="IK120" s="56" t="str">
        <f t="shared" si="327"/>
        <v>-</v>
      </c>
      <c r="IL120" s="56" t="str">
        <f t="shared" si="328"/>
        <v>100shp</v>
      </c>
      <c r="IM120" s="56" t="str">
        <f t="shared" si="329"/>
        <v>0 36 73 ... 3660</v>
      </c>
      <c r="IN120" s="56" t="str">
        <f t="shared" si="330"/>
        <v>Σ    nstp    1460</v>
      </c>
      <c r="IO120" s="56" t="str">
        <f t="shared" si="331"/>
        <v>-</v>
      </c>
      <c r="IP120" s="56" t="str">
        <f t="shared" si="332"/>
        <v>-</v>
      </c>
      <c r="IQ120" s="56" t="str">
        <f t="shared" si="333"/>
        <v>8t,12y,16y</v>
      </c>
      <c r="IR120" s="56" t="str">
        <f t="shared" si="334"/>
        <v>-</v>
      </c>
      <c r="IS120" s="56" t="str">
        <f t="shared" si="335"/>
        <v>-</v>
      </c>
      <c r="IT120" s="56" t="str">
        <f t="shared" si="336"/>
        <v>-</v>
      </c>
      <c r="IU120" s="56" t="str">
        <f t="shared" si="337"/>
        <v>-</v>
      </c>
      <c r="IV120" s="56" t="str">
        <f t="shared" si="338"/>
        <v>-</v>
      </c>
      <c r="IW120" s="56" t="str">
        <f t="shared" si="339"/>
        <v>-</v>
      </c>
      <c r="IX120" s="56" t="str">
        <f t="shared" si="340"/>
        <v>-</v>
      </c>
      <c r="IY120" s="56" t="str">
        <f t="shared" si="341"/>
        <v>-</v>
      </c>
      <c r="IZ120" s="56" t="str">
        <f t="shared" si="342"/>
        <v>-</v>
      </c>
      <c r="JA120" s="56" t="str">
        <f t="shared" si="343"/>
        <v>-</v>
      </c>
      <c r="JB120" s="56" t="str">
        <f t="shared" si="344"/>
        <v>-</v>
      </c>
      <c r="JC120" s="56" t="str">
        <f t="shared" si="345"/>
        <v>-</v>
      </c>
      <c r="JD120" s="56" t="str">
        <f t="shared" si="346"/>
        <v>-</v>
      </c>
      <c r="JE120" s="56" t="str">
        <f t="shared" si="347"/>
        <v>-</v>
      </c>
      <c r="JF120" s="56" t="str">
        <f t="shared" si="348"/>
        <v>-</v>
      </c>
      <c r="JG120" s="56" t="str">
        <f t="shared" si="349"/>
        <v>-</v>
      </c>
      <c r="JH120" s="56" t="str">
        <f t="shared" si="350"/>
        <v>-</v>
      </c>
      <c r="JI120" s="56" t="str">
        <f t="shared" si="351"/>
        <v>-</v>
      </c>
      <c r="JJ120" s="56" t="str">
        <f t="shared" si="352"/>
        <v>-</v>
      </c>
      <c r="JK120" s="56" t="str">
        <f t="shared" si="353"/>
        <v>-</v>
      </c>
      <c r="JL120" s="56" t="str">
        <f t="shared" si="354"/>
        <v>-</v>
      </c>
      <c r="JM120" s="56" t="str">
        <f t="shared" si="355"/>
        <v>-</v>
      </c>
      <c r="JN120" s="56" t="str">
        <f t="shared" si="356"/>
        <v>-</v>
      </c>
      <c r="JO120" s="56" t="str">
        <f t="shared" si="357"/>
        <v>-</v>
      </c>
      <c r="JP120" s="56" t="str">
        <f t="shared" si="358"/>
        <v>-</v>
      </c>
      <c r="JQ120" s="56" t="str">
        <f t="shared" si="359"/>
        <v>timprs</v>
      </c>
      <c r="JR120" s="56" t="str">
        <f t="shared" si="360"/>
        <v>-</v>
      </c>
      <c r="JS120" s="56" t="str">
        <f t="shared" si="361"/>
        <v>-</v>
      </c>
      <c r="JT120" s="56" t="str">
        <f t="shared" si="362"/>
        <v>-</v>
      </c>
      <c r="JU120" s="56" t="str">
        <f t="shared" si="363"/>
        <v>-</v>
      </c>
      <c r="JV120" s="56" t="str">
        <f t="shared" si="364"/>
        <v>-</v>
      </c>
      <c r="JW120" s="56" t="str">
        <f t="shared" si="365"/>
        <v>-</v>
      </c>
      <c r="JX120" s="56" t="str">
        <f t="shared" si="366"/>
        <v>-</v>
      </c>
      <c r="JY120" s="56" t="str">
        <f t="shared" si="367"/>
        <v>-</v>
      </c>
      <c r="JZ120" s="56" t="str">
        <f t="shared" si="368"/>
        <v>-</v>
      </c>
      <c r="KA120" s="444" t="s">
        <v>1247</v>
      </c>
      <c r="KB120" s="360">
        <f>IF(ISNUMBER(INDEX($EQ$15:$GK$521,$B120,EO$11)),MAX(KB$14:KB119)+1,0)</f>
        <v>0</v>
      </c>
      <c r="KC120" s="360" t="str">
        <f t="shared" si="484"/>
        <v/>
      </c>
      <c r="KD120" s="373" t="s">
        <v>2</v>
      </c>
      <c r="KE120" s="391"/>
      <c r="KF120" s="64"/>
      <c r="KG120" s="64"/>
      <c r="KH120" s="64"/>
      <c r="KI120" s="64"/>
      <c r="KJ120" s="64"/>
      <c r="KK120" s="64"/>
      <c r="KL120" s="64"/>
      <c r="KM120" s="64"/>
      <c r="KN120" s="64"/>
      <c r="KO120" s="64"/>
      <c r="KP120" s="64"/>
      <c r="KQ120" s="391" t="str">
        <f t="shared" si="493"/>
        <v/>
      </c>
      <c r="KR120" s="392" t="str">
        <f t="shared" si="378"/>
        <v/>
      </c>
      <c r="KS120" s="64"/>
      <c r="KT120" s="391" t="str">
        <f t="shared" si="494"/>
        <v/>
      </c>
      <c r="KU120" s="392" t="str">
        <f t="shared" si="380"/>
        <v/>
      </c>
      <c r="KV120" s="64"/>
      <c r="KW120" s="391" t="str">
        <f t="shared" si="495"/>
        <v/>
      </c>
      <c r="KX120" s="392" t="str">
        <f t="shared" si="382"/>
        <v/>
      </c>
      <c r="KY120" s="60"/>
      <c r="KZ120" s="283" t="str">
        <f t="shared" si="383"/>
        <v/>
      </c>
      <c r="LA120" s="26"/>
      <c r="LB120" s="242"/>
      <c r="LC120" s="242"/>
      <c r="LD120" s="242"/>
      <c r="LE120" s="242"/>
      <c r="LF120" s="242"/>
      <c r="LG120" s="242"/>
      <c r="LH120" s="242"/>
      <c r="LI120" s="242"/>
      <c r="LJ120" s="242"/>
      <c r="LK120" s="242"/>
      <c r="LL120" s="242"/>
      <c r="LM120" s="242"/>
      <c r="LN120" s="63"/>
      <c r="LO120" s="251">
        <f t="shared" si="384"/>
        <v>0</v>
      </c>
      <c r="LP120" s="251">
        <f t="shared" si="385"/>
        <v>0</v>
      </c>
      <c r="LQ120" s="251">
        <f t="shared" si="386"/>
        <v>0</v>
      </c>
      <c r="LR120" s="251">
        <f t="shared" si="387"/>
        <v>0</v>
      </c>
      <c r="LS120" s="251">
        <f t="shared" si="388"/>
        <v>0</v>
      </c>
      <c r="LT120" s="251">
        <f t="shared" si="389"/>
        <v>0</v>
      </c>
      <c r="LU120" s="251">
        <f t="shared" si="390"/>
        <v>0</v>
      </c>
      <c r="LV120" s="251">
        <f t="shared" si="391"/>
        <v>0</v>
      </c>
      <c r="LW120" s="251">
        <f t="shared" si="392"/>
        <v>0</v>
      </c>
      <c r="LX120" s="251">
        <f t="shared" si="393"/>
        <v>0</v>
      </c>
      <c r="LY120" s="251">
        <f t="shared" si="394"/>
        <v>0</v>
      </c>
      <c r="LZ120" s="251">
        <f t="shared" si="395"/>
        <v>0</v>
      </c>
      <c r="MA120" s="63">
        <f t="shared" si="396"/>
        <v>4</v>
      </c>
      <c r="MB120" s="63">
        <f t="shared" si="397"/>
        <v>0</v>
      </c>
      <c r="MC120" s="63">
        <f t="shared" si="486"/>
        <v>106</v>
      </c>
      <c r="MD120" s="63">
        <f t="shared" si="485"/>
        <v>2</v>
      </c>
      <c r="ME120" s="63" t="str">
        <f t="shared" si="398"/>
        <v>recharge</v>
      </c>
      <c r="MF120" s="315">
        <f t="shared" si="399"/>
        <v>291</v>
      </c>
      <c r="MG120" s="315">
        <f>IF(ISNUMBER(MATCH(EO120,$ME$15:$ME$520,0)),0,MAX(MG$14:MG119)+1)</f>
        <v>0</v>
      </c>
      <c r="MH120" s="315" t="str">
        <f t="shared" si="400"/>
        <v/>
      </c>
      <c r="MI120" s="368" t="str">
        <f t="shared" si="491"/>
        <v/>
      </c>
      <c r="MJ120" s="67"/>
      <c r="MK120" s="243" t="str">
        <f t="shared" si="492"/>
        <v/>
      </c>
      <c r="ML120" s="457" t="s">
        <v>635</v>
      </c>
      <c r="MM120" s="316"/>
      <c r="MN120" s="59"/>
      <c r="MO120" s="238"/>
      <c r="MP120" s="411"/>
      <c r="MQ120" s="26" t="str">
        <f>IF(IF(ISNUMBER(SEARCH("flopy",MS120))=TRUE,1,0)=1,MAX(MQ$15:MQ119)+1,"")</f>
        <v/>
      </c>
      <c r="MR120" s="238"/>
      <c r="MS120" s="411"/>
      <c r="MT120" s="411" t="s">
        <v>1043</v>
      </c>
      <c r="MU120" s="26" t="str">
        <f>IF(IF(ISNUMBER(SEARCH("flopy",MW120))=TRUE,1,0)=1,MAX(MU$15:MU119)+1,"")</f>
        <v/>
      </c>
      <c r="MV120" s="238"/>
      <c r="MW120" s="59"/>
      <c r="MX120" s="59"/>
      <c r="MY120" s="59"/>
      <c r="MZ120" s="59"/>
      <c r="NA120" s="59"/>
      <c r="NB120" s="26" t="s">
        <v>2</v>
      </c>
      <c r="NC120" s="59"/>
      <c r="ND120" s="59"/>
      <c r="NE120" s="59"/>
      <c r="NF120" s="59"/>
      <c r="NG120" s="59"/>
      <c r="NH120" s="59"/>
      <c r="NI120" s="59"/>
      <c r="NJ120" s="59"/>
      <c r="NK120" s="26" t="s">
        <v>2</v>
      </c>
      <c r="NL120" s="454"/>
      <c r="NM120" s="454"/>
      <c r="NN120" s="59"/>
      <c r="NO120" s="18"/>
      <c r="NP120" s="18"/>
      <c r="NQ120" s="18"/>
      <c r="NR120" s="18"/>
      <c r="NS120" s="18"/>
      <c r="NT120" s="18"/>
      <c r="NU120" s="18"/>
      <c r="NV120" s="18"/>
      <c r="NW120" s="18"/>
      <c r="NX120" s="18"/>
      <c r="NY120" s="18"/>
      <c r="NZ120" s="18"/>
      <c r="OA120" s="18"/>
      <c r="OB120" s="18"/>
      <c r="OC120" s="18"/>
      <c r="OZ120" s="59"/>
      <c r="PA120" s="251" t="str">
        <f t="shared" si="403"/>
        <v/>
      </c>
      <c r="PB120" s="251" t="str">
        <f t="shared" si="404"/>
        <v/>
      </c>
      <c r="PC120" s="251" t="str">
        <f t="shared" si="405"/>
        <v/>
      </c>
      <c r="PD120" s="251" t="str">
        <f t="shared" si="406"/>
        <v/>
      </c>
      <c r="PE120" s="251" t="str">
        <f t="shared" si="407"/>
        <v/>
      </c>
      <c r="PF120" s="251" t="str">
        <f t="shared" si="408"/>
        <v/>
      </c>
      <c r="PG120" s="251" t="str">
        <f t="shared" si="409"/>
        <v/>
      </c>
      <c r="PH120" s="251" t="str">
        <f t="shared" si="410"/>
        <v/>
      </c>
      <c r="PI120" s="251" t="str">
        <f t="shared" si="411"/>
        <v/>
      </c>
      <c r="PJ120" s="251" t="str">
        <f t="shared" si="412"/>
        <v/>
      </c>
      <c r="PK120" s="251" t="str">
        <f t="shared" si="413"/>
        <v/>
      </c>
      <c r="PL120" s="251" t="str">
        <f t="shared" si="414"/>
        <v/>
      </c>
      <c r="PM120" s="251" t="str">
        <f t="shared" si="415"/>
        <v>recharge</v>
      </c>
      <c r="PN120" s="251" t="str">
        <f t="shared" si="416"/>
        <v>recharge</v>
      </c>
      <c r="PO120" s="251" t="str">
        <f t="shared" si="417"/>
        <v/>
      </c>
      <c r="PP120" s="251" t="str">
        <f t="shared" si="418"/>
        <v/>
      </c>
      <c r="PQ120" s="251" t="str">
        <f t="shared" si="419"/>
        <v/>
      </c>
      <c r="PR120" s="251" t="str">
        <f t="shared" si="420"/>
        <v/>
      </c>
      <c r="PS120" s="251" t="str">
        <f t="shared" si="421"/>
        <v/>
      </c>
      <c r="PT120" s="251" t="str">
        <f t="shared" si="422"/>
        <v>recharge</v>
      </c>
      <c r="PU120" s="251" t="str">
        <f t="shared" si="423"/>
        <v>recharge</v>
      </c>
      <c r="PV120" s="251" t="str">
        <f t="shared" si="424"/>
        <v/>
      </c>
      <c r="PW120" s="251" t="str">
        <f t="shared" si="425"/>
        <v/>
      </c>
      <c r="PX120" s="251" t="str">
        <f t="shared" si="426"/>
        <v/>
      </c>
      <c r="PY120" s="251" t="str">
        <f t="shared" si="427"/>
        <v>recharge</v>
      </c>
      <c r="PZ120" s="251" t="str">
        <f t="shared" si="428"/>
        <v>recharge</v>
      </c>
      <c r="QA120" s="251" t="str">
        <f t="shared" si="429"/>
        <v/>
      </c>
      <c r="QB120" s="251" t="str">
        <f t="shared" si="430"/>
        <v/>
      </c>
      <c r="QC120" s="251" t="str">
        <f t="shared" si="431"/>
        <v>recharge</v>
      </c>
      <c r="QD120" s="251" t="str">
        <f t="shared" si="432"/>
        <v/>
      </c>
      <c r="QE120" s="251" t="str">
        <f t="shared" si="433"/>
        <v>recharge</v>
      </c>
      <c r="QF120" s="63">
        <f t="shared" si="434"/>
        <v>6</v>
      </c>
      <c r="QG120" s="26" t="s">
        <v>2</v>
      </c>
      <c r="QH120" s="59"/>
      <c r="QI120" s="59"/>
      <c r="QJ120" s="59"/>
      <c r="QK120" s="59"/>
      <c r="QL120" s="59"/>
      <c r="QM120" s="59"/>
      <c r="QN120" s="59"/>
    </row>
    <row r="121" spans="1:456" ht="6" customHeight="1" x14ac:dyDescent="0.25">
      <c r="A121" s="68"/>
      <c r="B121" s="447">
        <f t="shared" si="278"/>
        <v>107</v>
      </c>
      <c r="C121" s="72" t="s">
        <v>131</v>
      </c>
      <c r="D121" s="339" t="s">
        <v>7</v>
      </c>
      <c r="E121" s="59"/>
      <c r="F121" s="229"/>
      <c r="G121" s="295"/>
      <c r="H121" s="295"/>
      <c r="I121" s="229"/>
      <c r="J121" s="295"/>
      <c r="K121" s="295"/>
      <c r="L121" s="229"/>
      <c r="M121" s="295"/>
      <c r="N121" s="295"/>
      <c r="O121" s="229"/>
      <c r="P121" s="295"/>
      <c r="Q121" s="295"/>
      <c r="R121" s="229"/>
      <c r="S121" s="230"/>
      <c r="T121" s="231"/>
      <c r="U121" s="229"/>
      <c r="V121" s="230"/>
      <c r="W121" s="231"/>
      <c r="X121" s="229"/>
      <c r="Y121" s="230"/>
      <c r="Z121" s="231"/>
      <c r="AA121" s="229"/>
      <c r="AB121" s="295"/>
      <c r="AC121" s="295"/>
      <c r="AD121" s="229"/>
      <c r="AE121" s="295"/>
      <c r="AF121" s="295"/>
      <c r="AG121" s="229"/>
      <c r="AH121" s="295"/>
      <c r="AI121" s="295"/>
      <c r="AJ121" s="229"/>
      <c r="AK121" s="295"/>
      <c r="AL121" s="295"/>
      <c r="AM121" s="229"/>
      <c r="AN121" s="295"/>
      <c r="AO121" s="295"/>
      <c r="AP121" s="243"/>
      <c r="AQ121" s="295"/>
      <c r="AR121" s="290"/>
      <c r="AS121" s="243"/>
      <c r="AT121" s="295"/>
      <c r="AU121" s="290"/>
      <c r="AV121" s="229"/>
      <c r="AW121" s="230"/>
      <c r="AX121" s="231"/>
      <c r="AY121" s="229"/>
      <c r="AZ121" s="230"/>
      <c r="BA121" s="231"/>
      <c r="BB121" s="229"/>
      <c r="BC121" s="230"/>
      <c r="BD121" s="231"/>
      <c r="BE121" s="229"/>
      <c r="BF121" s="230"/>
      <c r="BG121" s="231"/>
      <c r="BH121" s="229"/>
      <c r="BI121" s="230"/>
      <c r="BJ121" s="231"/>
      <c r="BK121" s="243"/>
      <c r="BL121" s="230"/>
      <c r="BM121" s="231"/>
      <c r="BN121" s="243"/>
      <c r="BO121" s="230"/>
      <c r="BP121" s="231"/>
      <c r="BQ121" s="229"/>
      <c r="BR121" s="230"/>
      <c r="BS121" s="231"/>
      <c r="BT121" s="229"/>
      <c r="BU121" s="230"/>
      <c r="BV121" s="231"/>
      <c r="BW121" s="229"/>
      <c r="BX121" s="230"/>
      <c r="BY121" s="231"/>
      <c r="BZ121" s="229"/>
      <c r="CA121" s="230"/>
      <c r="CB121" s="231"/>
      <c r="CC121" s="229"/>
      <c r="CD121" s="230"/>
      <c r="CE121" s="231"/>
      <c r="CF121" s="331"/>
      <c r="CG121" s="332"/>
      <c r="CH121" s="385"/>
      <c r="CI121" s="331"/>
      <c r="CJ121" s="332"/>
      <c r="CK121" s="385"/>
      <c r="CL121" s="243"/>
      <c r="CM121" s="230"/>
      <c r="CN121" s="354"/>
      <c r="CO121" s="243"/>
      <c r="CP121" s="230"/>
      <c r="CQ121" s="231"/>
      <c r="CR121" s="331"/>
      <c r="CS121" s="332"/>
      <c r="CT121" s="333"/>
      <c r="CU121" s="229"/>
      <c r="CV121" s="230"/>
      <c r="CW121" s="231"/>
      <c r="CX121" s="331"/>
      <c r="CY121" s="332"/>
      <c r="CZ121" s="333"/>
      <c r="DA121" s="331"/>
      <c r="DB121" s="332"/>
      <c r="DC121" s="333"/>
      <c r="DD121" s="331"/>
      <c r="DE121" s="332"/>
      <c r="DF121" s="333"/>
      <c r="DG121" s="331"/>
      <c r="DH121" s="332"/>
      <c r="DI121" s="333"/>
      <c r="DJ121" s="229"/>
      <c r="DK121" s="230"/>
      <c r="DL121" s="231"/>
      <c r="DM121" s="229"/>
      <c r="DN121" s="230"/>
      <c r="DO121" s="231"/>
      <c r="DP121" s="331"/>
      <c r="DQ121" s="332"/>
      <c r="DR121" s="333"/>
      <c r="DS121" s="331"/>
      <c r="DT121" s="332"/>
      <c r="DU121" s="333"/>
      <c r="DV121" s="331"/>
      <c r="DW121" s="332"/>
      <c r="DX121" s="333"/>
      <c r="DY121" s="331"/>
      <c r="DZ121" s="332"/>
      <c r="EA121" s="333"/>
      <c r="EB121" s="331"/>
      <c r="EC121" s="332"/>
      <c r="ED121" s="333"/>
      <c r="EE121" s="331"/>
      <c r="EF121" s="332"/>
      <c r="EG121" s="333"/>
      <c r="EH121" s="229"/>
      <c r="EI121" s="230"/>
      <c r="EJ121" s="231"/>
      <c r="EK121" s="229"/>
      <c r="EL121" s="230"/>
      <c r="EM121" s="231"/>
      <c r="EN121" s="244"/>
      <c r="EO121" s="269" t="str">
        <f t="shared" si="279"/>
        <v/>
      </c>
      <c r="EP121" s="444" t="s">
        <v>1247</v>
      </c>
      <c r="EQ121" s="360" t="str">
        <f t="shared" si="435"/>
        <v/>
      </c>
      <c r="ER121" s="360" t="str">
        <f t="shared" si="436"/>
        <v/>
      </c>
      <c r="ES121" s="360" t="str">
        <f t="shared" si="437"/>
        <v/>
      </c>
      <c r="ET121" s="360" t="str">
        <f t="shared" si="438"/>
        <v/>
      </c>
      <c r="EU121" s="360">
        <f t="shared" si="439"/>
        <v>14</v>
      </c>
      <c r="EV121" s="360">
        <f t="shared" si="440"/>
        <v>6</v>
      </c>
      <c r="EW121" s="360" t="str">
        <f t="shared" si="441"/>
        <v/>
      </c>
      <c r="EX121" s="360" t="str">
        <f t="shared" si="442"/>
        <v/>
      </c>
      <c r="EY121" s="360">
        <f t="shared" si="443"/>
        <v>18</v>
      </c>
      <c r="EZ121" s="360" t="str">
        <f t="shared" si="444"/>
        <v/>
      </c>
      <c r="FA121" s="360">
        <f t="shared" si="445"/>
        <v>15</v>
      </c>
      <c r="FB121" s="360" t="str">
        <f t="shared" si="446"/>
        <v/>
      </c>
      <c r="FC121" s="360" t="str">
        <f t="shared" si="447"/>
        <v/>
      </c>
      <c r="FD121" s="360" t="str">
        <f t="shared" si="448"/>
        <v/>
      </c>
      <c r="FE121" s="360">
        <f t="shared" si="449"/>
        <v>10</v>
      </c>
      <c r="FF121" s="360" t="str">
        <f t="shared" si="450"/>
        <v/>
      </c>
      <c r="FG121" s="360" t="str">
        <f t="shared" si="451"/>
        <v/>
      </c>
      <c r="FH121" s="360" t="str">
        <f t="shared" si="452"/>
        <v/>
      </c>
      <c r="FI121" s="360" t="str">
        <f t="shared" si="453"/>
        <v/>
      </c>
      <c r="FJ121" s="360" t="str">
        <f t="shared" si="454"/>
        <v/>
      </c>
      <c r="FK121" s="360" t="str">
        <f t="shared" si="455"/>
        <v/>
      </c>
      <c r="FL121" s="360" t="str">
        <f t="shared" si="456"/>
        <v/>
      </c>
      <c r="FM121" s="360" t="str">
        <f t="shared" si="457"/>
        <v/>
      </c>
      <c r="FN121" s="360" t="str">
        <f t="shared" si="458"/>
        <v/>
      </c>
      <c r="FO121" s="360" t="str">
        <f t="shared" si="459"/>
        <v/>
      </c>
      <c r="FP121" s="360" t="str">
        <f t="shared" si="460"/>
        <v/>
      </c>
      <c r="FQ121" s="360" t="str">
        <f t="shared" si="461"/>
        <v/>
      </c>
      <c r="FR121" s="360" t="str">
        <f t="shared" si="462"/>
        <v/>
      </c>
      <c r="FS121" s="360" t="str">
        <f t="shared" si="463"/>
        <v/>
      </c>
      <c r="FT121" s="360" t="str">
        <f t="shared" si="280"/>
        <v/>
      </c>
      <c r="FU121" s="360" t="str">
        <f t="shared" si="464"/>
        <v/>
      </c>
      <c r="FV121" s="360" t="str">
        <f t="shared" si="465"/>
        <v/>
      </c>
      <c r="FW121" s="360" t="str">
        <f t="shared" si="466"/>
        <v/>
      </c>
      <c r="FX121" s="360" t="str">
        <f t="shared" si="467"/>
        <v/>
      </c>
      <c r="FY121" s="360" t="str">
        <f t="shared" si="468"/>
        <v/>
      </c>
      <c r="FZ121" s="360" t="str">
        <f t="shared" si="469"/>
        <v/>
      </c>
      <c r="GA121" s="360">
        <f t="shared" si="470"/>
        <v>11</v>
      </c>
      <c r="GB121" s="360">
        <f t="shared" si="471"/>
        <v>31</v>
      </c>
      <c r="GC121" s="360" t="str">
        <f t="shared" si="472"/>
        <v/>
      </c>
      <c r="GD121" s="360" t="str">
        <f t="shared" si="473"/>
        <v/>
      </c>
      <c r="GE121" s="360" t="str">
        <f t="shared" si="474"/>
        <v/>
      </c>
      <c r="GF121" s="360" t="str">
        <f t="shared" si="475"/>
        <v/>
      </c>
      <c r="GG121" s="360" t="str">
        <f t="shared" si="476"/>
        <v/>
      </c>
      <c r="GH121" s="360" t="str">
        <f t="shared" si="477"/>
        <v/>
      </c>
      <c r="GI121" s="360" t="str">
        <f t="shared" si="478"/>
        <v/>
      </c>
      <c r="GJ121" s="360" t="str">
        <f t="shared" si="479"/>
        <v/>
      </c>
      <c r="GK121" s="444" t="s">
        <v>1247</v>
      </c>
      <c r="GL121" s="361" t="str">
        <f t="shared" si="281"/>
        <v>-</v>
      </c>
      <c r="GM121" s="361" t="str">
        <f t="shared" si="282"/>
        <v>-</v>
      </c>
      <c r="GN121" s="361" t="str">
        <f t="shared" si="283"/>
        <v>-</v>
      </c>
      <c r="GO121" s="361" t="str">
        <f t="shared" si="284"/>
        <v>-</v>
      </c>
      <c r="GP121" s="361" t="str">
        <f t="shared" si="285"/>
        <v>hk</v>
      </c>
      <c r="GQ121" s="361" t="str">
        <f t="shared" si="286"/>
        <v>k11</v>
      </c>
      <c r="GR121" s="361" t="str">
        <f t="shared" si="287"/>
        <v>-</v>
      </c>
      <c r="GS121" s="361" t="str">
        <f t="shared" si="288"/>
        <v>-</v>
      </c>
      <c r="GT121" s="361" t="str">
        <f t="shared" si="289"/>
        <v>hk</v>
      </c>
      <c r="GU121" s="361" t="str">
        <f t="shared" si="290"/>
        <v>-</v>
      </c>
      <c r="GV121" s="361" t="str">
        <f t="shared" si="291"/>
        <v>hk</v>
      </c>
      <c r="GW121" s="361" t="str">
        <f t="shared" si="292"/>
        <v>-</v>
      </c>
      <c r="GX121" s="361" t="str">
        <f t="shared" si="293"/>
        <v>-</v>
      </c>
      <c r="GY121" s="361" t="str">
        <f t="shared" si="294"/>
        <v>-</v>
      </c>
      <c r="GZ121" s="361" t="str">
        <f t="shared" si="295"/>
        <v>hk</v>
      </c>
      <c r="HA121" s="361" t="str">
        <f t="shared" si="296"/>
        <v>-</v>
      </c>
      <c r="HB121" s="361" t="str">
        <f t="shared" si="297"/>
        <v>-</v>
      </c>
      <c r="HC121" s="361" t="str">
        <f t="shared" si="298"/>
        <v>-</v>
      </c>
      <c r="HD121" s="361" t="str">
        <f t="shared" si="299"/>
        <v>-</v>
      </c>
      <c r="HE121" s="361" t="str">
        <f t="shared" si="300"/>
        <v>-</v>
      </c>
      <c r="HF121" s="361" t="str">
        <f t="shared" si="301"/>
        <v>-</v>
      </c>
      <c r="HG121" s="361" t="str">
        <f t="shared" si="302"/>
        <v>-</v>
      </c>
      <c r="HH121" s="361" t="str">
        <f t="shared" si="303"/>
        <v>-</v>
      </c>
      <c r="HI121" s="361" t="str">
        <f t="shared" si="304"/>
        <v>-</v>
      </c>
      <c r="HJ121" s="361" t="str">
        <f t="shared" si="305"/>
        <v>-</v>
      </c>
      <c r="HK121" s="361" t="str">
        <f t="shared" si="306"/>
        <v>-</v>
      </c>
      <c r="HL121" s="361" t="str">
        <f t="shared" si="307"/>
        <v>-</v>
      </c>
      <c r="HM121" s="361" t="str">
        <f t="shared" si="308"/>
        <v>-</v>
      </c>
      <c r="HN121" s="361" t="str">
        <f t="shared" si="309"/>
        <v>-</v>
      </c>
      <c r="HO121" s="361" t="str">
        <f t="shared" si="310"/>
        <v>-</v>
      </c>
      <c r="HP121" s="361" t="str">
        <f t="shared" si="311"/>
        <v>-</v>
      </c>
      <c r="HQ121" s="361" t="str">
        <f t="shared" si="312"/>
        <v>-</v>
      </c>
      <c r="HR121" s="361" t="str">
        <f t="shared" si="313"/>
        <v>-</v>
      </c>
      <c r="HS121" s="361" t="str">
        <f t="shared" si="314"/>
        <v>-</v>
      </c>
      <c r="HT121" s="361" t="str">
        <f t="shared" si="315"/>
        <v>-</v>
      </c>
      <c r="HU121" s="361" t="str">
        <f t="shared" si="316"/>
        <v>-</v>
      </c>
      <c r="HV121" s="361" t="str">
        <f t="shared" si="317"/>
        <v>hk</v>
      </c>
      <c r="HW121" s="361" t="str">
        <f t="shared" si="318"/>
        <v>hk</v>
      </c>
      <c r="HX121" s="361" t="str">
        <f t="shared" si="319"/>
        <v>-</v>
      </c>
      <c r="HY121" s="361" t="str">
        <f t="shared" si="320"/>
        <v>-</v>
      </c>
      <c r="HZ121" s="361" t="str">
        <f t="shared" si="321"/>
        <v>-</v>
      </c>
      <c r="IA121" s="361" t="str">
        <f t="shared" si="322"/>
        <v>-</v>
      </c>
      <c r="IB121" s="361" t="str">
        <f t="shared" si="323"/>
        <v>-</v>
      </c>
      <c r="IC121" s="361" t="str">
        <f t="shared" si="324"/>
        <v>-</v>
      </c>
      <c r="ID121" s="361" t="str">
        <f t="shared" si="325"/>
        <v>-</v>
      </c>
      <c r="IE121" s="361" t="str">
        <f t="shared" si="326"/>
        <v>-</v>
      </c>
      <c r="IF121" s="444" t="s">
        <v>1247</v>
      </c>
      <c r="IG121" s="56" t="str">
        <f t="shared" si="480"/>
        <v>-</v>
      </c>
      <c r="IH121" s="56" t="str">
        <f t="shared" si="481"/>
        <v>-</v>
      </c>
      <c r="II121" s="56" t="str">
        <f t="shared" si="482"/>
        <v>-</v>
      </c>
      <c r="IJ121" s="56" t="str">
        <f t="shared" si="483"/>
        <v>-</v>
      </c>
      <c r="IK121" s="56">
        <f t="shared" si="327"/>
        <v>1</v>
      </c>
      <c r="IL121" s="56">
        <f t="shared" si="328"/>
        <v>1</v>
      </c>
      <c r="IM121" s="56" t="str">
        <f t="shared" si="329"/>
        <v>-</v>
      </c>
      <c r="IN121" s="56" t="str">
        <f t="shared" si="330"/>
        <v>-</v>
      </c>
      <c r="IO121" s="56">
        <f t="shared" si="331"/>
        <v>0.5</v>
      </c>
      <c r="IP121" s="56" t="str">
        <f t="shared" si="332"/>
        <v>-</v>
      </c>
      <c r="IQ121" s="56" t="str">
        <f t="shared" si="333"/>
        <v>k1*np.ones((nlay,nrow,ncol),dtype</v>
      </c>
      <c r="IR121" s="56" t="str">
        <f t="shared" si="334"/>
        <v>-</v>
      </c>
      <c r="IS121" s="56" t="str">
        <f t="shared" si="335"/>
        <v>-</v>
      </c>
      <c r="IT121" s="56" t="str">
        <f t="shared" si="336"/>
        <v>-</v>
      </c>
      <c r="IU121" s="56">
        <f t="shared" si="337"/>
        <v>1</v>
      </c>
      <c r="IV121" s="56" t="str">
        <f t="shared" si="338"/>
        <v>-</v>
      </c>
      <c r="IW121" s="56" t="str">
        <f t="shared" si="339"/>
        <v>-</v>
      </c>
      <c r="IX121" s="56" t="str">
        <f t="shared" si="340"/>
        <v>-</v>
      </c>
      <c r="IY121" s="56" t="str">
        <f t="shared" si="341"/>
        <v>-</v>
      </c>
      <c r="IZ121" s="56" t="str">
        <f t="shared" si="342"/>
        <v>-</v>
      </c>
      <c r="JA121" s="56" t="str">
        <f t="shared" si="343"/>
        <v>-</v>
      </c>
      <c r="JB121" s="56" t="str">
        <f t="shared" si="344"/>
        <v>-</v>
      </c>
      <c r="JC121" s="56" t="str">
        <f t="shared" si="345"/>
        <v>-</v>
      </c>
      <c r="JD121" s="56" t="str">
        <f t="shared" si="346"/>
        <v>-</v>
      </c>
      <c r="JE121" s="56" t="str">
        <f t="shared" si="347"/>
        <v>-</v>
      </c>
      <c r="JF121" s="56" t="str">
        <f t="shared" si="348"/>
        <v>-</v>
      </c>
      <c r="JG121" s="56" t="str">
        <f t="shared" si="349"/>
        <v>-</v>
      </c>
      <c r="JH121" s="56" t="str">
        <f t="shared" si="350"/>
        <v>-</v>
      </c>
      <c r="JI121" s="56" t="str">
        <f t="shared" si="351"/>
        <v>-</v>
      </c>
      <c r="JJ121" s="56" t="str">
        <f t="shared" si="352"/>
        <v>-</v>
      </c>
      <c r="JK121" s="56" t="str">
        <f t="shared" si="353"/>
        <v>-</v>
      </c>
      <c r="JL121" s="56" t="str">
        <f t="shared" si="354"/>
        <v>-</v>
      </c>
      <c r="JM121" s="56" t="str">
        <f t="shared" si="355"/>
        <v>-</v>
      </c>
      <c r="JN121" s="56" t="str">
        <f t="shared" si="356"/>
        <v>-</v>
      </c>
      <c r="JO121" s="56" t="str">
        <f t="shared" si="357"/>
        <v>-</v>
      </c>
      <c r="JP121" s="56" t="str">
        <f t="shared" si="358"/>
        <v>-</v>
      </c>
      <c r="JQ121" s="56" t="str">
        <f t="shared" si="359"/>
        <v>hk</v>
      </c>
      <c r="JR121" s="56">
        <f t="shared" si="360"/>
        <v>20</v>
      </c>
      <c r="JS121" s="56" t="str">
        <f t="shared" si="361"/>
        <v>-</v>
      </c>
      <c r="JT121" s="56" t="str">
        <f t="shared" si="362"/>
        <v>-</v>
      </c>
      <c r="JU121" s="56" t="str">
        <f t="shared" si="363"/>
        <v>-</v>
      </c>
      <c r="JV121" s="56" t="str">
        <f t="shared" si="364"/>
        <v>-</v>
      </c>
      <c r="JW121" s="56" t="str">
        <f t="shared" si="365"/>
        <v>-</v>
      </c>
      <c r="JX121" s="56" t="str">
        <f t="shared" si="366"/>
        <v>-</v>
      </c>
      <c r="JY121" s="56" t="str">
        <f t="shared" si="367"/>
        <v>-</v>
      </c>
      <c r="JZ121" s="56" t="str">
        <f t="shared" si="368"/>
        <v>-</v>
      </c>
      <c r="KA121" s="444" t="s">
        <v>1247</v>
      </c>
      <c r="KB121" s="360">
        <f>IF(ISNUMBER(INDEX($EQ$15:$GK$521,$B121,EO$11)),MAX(KB$14:KB120)+1,0)</f>
        <v>0</v>
      </c>
      <c r="KC121" s="360" t="str">
        <f t="shared" si="484"/>
        <v/>
      </c>
      <c r="KD121" s="373" t="s">
        <v>2</v>
      </c>
      <c r="KE121" s="391"/>
      <c r="KF121" s="64"/>
      <c r="KG121" s="64"/>
      <c r="KH121" s="64"/>
      <c r="KI121" s="64"/>
      <c r="KJ121" s="64"/>
      <c r="KK121" s="64"/>
      <c r="KL121" s="64"/>
      <c r="KM121" s="64"/>
      <c r="KN121" s="64"/>
      <c r="KO121" s="64"/>
      <c r="KP121" s="64"/>
      <c r="KQ121" s="391" t="str">
        <f t="shared" si="493"/>
        <v/>
      </c>
      <c r="KR121" s="392" t="str">
        <f t="shared" si="378"/>
        <v/>
      </c>
      <c r="KS121" s="64"/>
      <c r="KT121" s="391" t="str">
        <f t="shared" si="494"/>
        <v/>
      </c>
      <c r="KU121" s="392" t="str">
        <f t="shared" si="380"/>
        <v/>
      </c>
      <c r="KV121" s="64"/>
      <c r="KW121" s="391" t="str">
        <f t="shared" si="495"/>
        <v/>
      </c>
      <c r="KX121" s="392" t="str">
        <f t="shared" si="382"/>
        <v/>
      </c>
      <c r="KY121" s="60"/>
      <c r="KZ121" s="283" t="str">
        <f t="shared" si="383"/>
        <v/>
      </c>
      <c r="LA121" s="26"/>
      <c r="LB121" s="242"/>
      <c r="LC121" s="242"/>
      <c r="LD121" s="242"/>
      <c r="LE121" s="242"/>
      <c r="LF121" s="242"/>
      <c r="LG121" s="242"/>
      <c r="LH121" s="242"/>
      <c r="LI121" s="242"/>
      <c r="LJ121" s="242"/>
      <c r="LK121" s="242"/>
      <c r="LL121" s="242"/>
      <c r="LM121" s="242"/>
      <c r="LN121" s="63"/>
      <c r="LO121" s="251">
        <f t="shared" si="384"/>
        <v>0</v>
      </c>
      <c r="LP121" s="251">
        <f t="shared" si="385"/>
        <v>0</v>
      </c>
      <c r="LQ121" s="251">
        <f t="shared" si="386"/>
        <v>0</v>
      </c>
      <c r="LR121" s="251">
        <f t="shared" si="387"/>
        <v>0</v>
      </c>
      <c r="LS121" s="251">
        <f t="shared" si="388"/>
        <v>0</v>
      </c>
      <c r="LT121" s="251">
        <f t="shared" si="389"/>
        <v>0</v>
      </c>
      <c r="LU121" s="251">
        <f t="shared" si="390"/>
        <v>0</v>
      </c>
      <c r="LV121" s="251">
        <f t="shared" si="391"/>
        <v>0</v>
      </c>
      <c r="LW121" s="251">
        <f t="shared" si="392"/>
        <v>0</v>
      </c>
      <c r="LX121" s="251">
        <f t="shared" si="393"/>
        <v>0</v>
      </c>
      <c r="LY121" s="251">
        <f t="shared" si="394"/>
        <v>0</v>
      </c>
      <c r="LZ121" s="251">
        <f t="shared" si="395"/>
        <v>0</v>
      </c>
      <c r="MA121" s="63">
        <f t="shared" si="396"/>
        <v>4</v>
      </c>
      <c r="MB121" s="63">
        <f t="shared" si="397"/>
        <v>0</v>
      </c>
      <c r="MC121" s="63">
        <f t="shared" si="486"/>
        <v>107</v>
      </c>
      <c r="MD121" s="63">
        <f t="shared" si="485"/>
        <v>3</v>
      </c>
      <c r="ME121" s="63" t="str">
        <f t="shared" si="398"/>
        <v>rch_ts</v>
      </c>
      <c r="MF121" s="315">
        <f t="shared" si="399"/>
        <v>291</v>
      </c>
      <c r="MG121" s="315">
        <f>IF(ISNUMBER(MATCH(EO121,$ME$15:$ME$520,0)),0,MAX(MG$14:MG120)+1)</f>
        <v>0</v>
      </c>
      <c r="MH121" s="315" t="str">
        <f t="shared" si="400"/>
        <v/>
      </c>
      <c r="MI121" s="368" t="str">
        <f t="shared" si="491"/>
        <v/>
      </c>
      <c r="MJ121" s="67"/>
      <c r="MK121" s="243" t="str">
        <f t="shared" si="492"/>
        <v/>
      </c>
      <c r="ML121" s="457" t="s">
        <v>635</v>
      </c>
      <c r="MM121" s="316"/>
      <c r="MN121" s="59"/>
      <c r="MO121" s="238"/>
      <c r="MP121" s="411"/>
      <c r="MQ121" s="26" t="str">
        <f>IF(IF(ISNUMBER(SEARCH("flopy",MS121))=TRUE,1,0)=1,MAX(MQ$15:MQ120)+1,"")</f>
        <v/>
      </c>
      <c r="MR121" s="238"/>
      <c r="MS121" s="411"/>
      <c r="MT121" s="411" t="s">
        <v>1044</v>
      </c>
      <c r="MU121" s="26" t="str">
        <f>IF(IF(ISNUMBER(SEARCH("flopy",MW121))=TRUE,1,0)=1,MAX(MU$15:MU120)+1,"")</f>
        <v/>
      </c>
      <c r="MV121" s="238"/>
      <c r="MW121" s="59"/>
      <c r="MX121" s="59"/>
      <c r="MY121" s="59"/>
      <c r="MZ121" s="59"/>
      <c r="NA121" s="59"/>
      <c r="NB121" s="26" t="s">
        <v>2</v>
      </c>
      <c r="NC121" s="59"/>
      <c r="ND121" s="59"/>
      <c r="NE121" s="59"/>
      <c r="NF121" s="59"/>
      <c r="NG121" s="59"/>
      <c r="NH121" s="59"/>
      <c r="NI121" s="59"/>
      <c r="NJ121" s="59"/>
      <c r="NK121" s="26" t="s">
        <v>2</v>
      </c>
      <c r="NL121" s="454"/>
      <c r="NM121" s="454"/>
      <c r="NN121" s="59"/>
      <c r="NO121" s="18"/>
      <c r="NP121" s="18"/>
      <c r="NQ121" s="18"/>
      <c r="NR121" s="18"/>
      <c r="NS121" s="18"/>
      <c r="NT121" s="18"/>
      <c r="NU121" s="18"/>
      <c r="NV121" s="18"/>
      <c r="NW121" s="18"/>
      <c r="NX121" s="18"/>
      <c r="NY121" s="18"/>
      <c r="NZ121" s="18"/>
      <c r="OA121" s="18"/>
      <c r="OB121" s="18"/>
      <c r="OC121" s="18"/>
      <c r="OZ121" s="59"/>
      <c r="PA121" s="251" t="str">
        <f t="shared" si="403"/>
        <v/>
      </c>
      <c r="PB121" s="251" t="str">
        <f t="shared" si="404"/>
        <v/>
      </c>
      <c r="PC121" s="251" t="str">
        <f t="shared" si="405"/>
        <v/>
      </c>
      <c r="PD121" s="251" t="str">
        <f t="shared" si="406"/>
        <v/>
      </c>
      <c r="PE121" s="251" t="str">
        <f t="shared" si="407"/>
        <v/>
      </c>
      <c r="PF121" s="251" t="str">
        <f t="shared" si="408"/>
        <v/>
      </c>
      <c r="PG121" s="251" t="str">
        <f t="shared" si="409"/>
        <v/>
      </c>
      <c r="PH121" s="251" t="str">
        <f t="shared" si="410"/>
        <v/>
      </c>
      <c r="PI121" s="251" t="str">
        <f t="shared" si="411"/>
        <v/>
      </c>
      <c r="PJ121" s="251" t="str">
        <f t="shared" si="412"/>
        <v/>
      </c>
      <c r="PK121" s="251" t="str">
        <f t="shared" si="413"/>
        <v/>
      </c>
      <c r="PL121" s="251" t="str">
        <f t="shared" si="414"/>
        <v/>
      </c>
      <c r="PM121" s="251" t="str">
        <f t="shared" si="415"/>
        <v/>
      </c>
      <c r="PN121" s="251" t="str">
        <f t="shared" si="416"/>
        <v/>
      </c>
      <c r="PO121" s="251" t="str">
        <f t="shared" si="417"/>
        <v/>
      </c>
      <c r="PP121" s="251" t="str">
        <f t="shared" si="418"/>
        <v>rch_ts</v>
      </c>
      <c r="PQ121" s="251" t="str">
        <f t="shared" si="419"/>
        <v/>
      </c>
      <c r="PR121" s="251" t="str">
        <f t="shared" si="420"/>
        <v/>
      </c>
      <c r="PS121" s="251" t="str">
        <f t="shared" si="421"/>
        <v/>
      </c>
      <c r="PT121" s="251" t="str">
        <f t="shared" si="422"/>
        <v/>
      </c>
      <c r="PU121" s="251" t="str">
        <f t="shared" si="423"/>
        <v/>
      </c>
      <c r="PV121" s="251" t="str">
        <f t="shared" si="424"/>
        <v/>
      </c>
      <c r="PW121" s="251" t="str">
        <f t="shared" si="425"/>
        <v/>
      </c>
      <c r="PX121" s="251" t="str">
        <f t="shared" si="426"/>
        <v/>
      </c>
      <c r="PY121" s="251" t="str">
        <f t="shared" si="427"/>
        <v/>
      </c>
      <c r="PZ121" s="251" t="str">
        <f t="shared" si="428"/>
        <v/>
      </c>
      <c r="QA121" s="251" t="str">
        <f t="shared" si="429"/>
        <v/>
      </c>
      <c r="QB121" s="251" t="str">
        <f t="shared" si="430"/>
        <v/>
      </c>
      <c r="QC121" s="251" t="str">
        <f t="shared" si="431"/>
        <v/>
      </c>
      <c r="QD121" s="251" t="str">
        <f t="shared" si="432"/>
        <v/>
      </c>
      <c r="QE121" s="251" t="str">
        <f t="shared" si="433"/>
        <v/>
      </c>
      <c r="QF121" s="63">
        <f t="shared" si="434"/>
        <v>1</v>
      </c>
      <c r="QG121" s="26" t="s">
        <v>2</v>
      </c>
      <c r="QH121" s="59"/>
      <c r="QI121" s="59"/>
      <c r="QJ121" s="59"/>
      <c r="QK121" s="59"/>
      <c r="QL121" s="59"/>
      <c r="QM121" s="59"/>
      <c r="QN121" s="59"/>
    </row>
    <row r="122" spans="1:456" ht="6" customHeight="1" x14ac:dyDescent="0.25">
      <c r="A122" s="68"/>
      <c r="B122" s="447">
        <f t="shared" si="278"/>
        <v>108</v>
      </c>
      <c r="C122" s="72" t="s">
        <v>67</v>
      </c>
      <c r="D122" s="339" t="s">
        <v>182</v>
      </c>
      <c r="E122" s="59"/>
      <c r="F122" s="229"/>
      <c r="G122" s="295"/>
      <c r="H122" s="295"/>
      <c r="I122" s="229"/>
      <c r="J122" s="295"/>
      <c r="K122" s="295"/>
      <c r="L122" s="229"/>
      <c r="M122" s="295"/>
      <c r="N122" s="295"/>
      <c r="O122" s="229"/>
      <c r="P122" s="295"/>
      <c r="Q122" s="295"/>
      <c r="R122" s="229"/>
      <c r="S122" s="230"/>
      <c r="T122" s="231"/>
      <c r="U122" s="229"/>
      <c r="V122" s="230"/>
      <c r="W122" s="231"/>
      <c r="X122" s="229"/>
      <c r="Y122" s="230"/>
      <c r="Z122" s="231"/>
      <c r="AA122" s="229"/>
      <c r="AB122" s="295"/>
      <c r="AC122" s="295"/>
      <c r="AD122" s="229"/>
      <c r="AE122" s="295"/>
      <c r="AF122" s="295"/>
      <c r="AG122" s="229"/>
      <c r="AH122" s="295"/>
      <c r="AI122" s="295"/>
      <c r="AJ122" s="229"/>
      <c r="AK122" s="295"/>
      <c r="AL122" s="295"/>
      <c r="AM122" s="229"/>
      <c r="AN122" s="295"/>
      <c r="AO122" s="295"/>
      <c r="AP122" s="243"/>
      <c r="AQ122" s="295"/>
      <c r="AR122" s="290"/>
      <c r="AS122" s="243"/>
      <c r="AT122" s="295"/>
      <c r="AU122" s="290"/>
      <c r="AV122" s="229"/>
      <c r="AW122" s="230"/>
      <c r="AX122" s="231"/>
      <c r="AY122" s="229"/>
      <c r="AZ122" s="230"/>
      <c r="BA122" s="231"/>
      <c r="BB122" s="229"/>
      <c r="BC122" s="230"/>
      <c r="BD122" s="231"/>
      <c r="BE122" s="229"/>
      <c r="BF122" s="230"/>
      <c r="BG122" s="231"/>
      <c r="BH122" s="229"/>
      <c r="BI122" s="230"/>
      <c r="BJ122" s="231"/>
      <c r="BK122" s="243"/>
      <c r="BL122" s="230"/>
      <c r="BM122" s="231"/>
      <c r="BN122" s="243"/>
      <c r="BO122" s="230"/>
      <c r="BP122" s="231"/>
      <c r="BQ122" s="229"/>
      <c r="BR122" s="230"/>
      <c r="BS122" s="231"/>
      <c r="BT122" s="229"/>
      <c r="BU122" s="230"/>
      <c r="BV122" s="231"/>
      <c r="BW122" s="229"/>
      <c r="BX122" s="230"/>
      <c r="BY122" s="231"/>
      <c r="BZ122" s="229"/>
      <c r="CA122" s="230"/>
      <c r="CB122" s="231"/>
      <c r="CC122" s="229"/>
      <c r="CD122" s="230"/>
      <c r="CE122" s="231"/>
      <c r="CF122" s="331"/>
      <c r="CG122" s="332"/>
      <c r="CH122" s="385"/>
      <c r="CI122" s="331"/>
      <c r="CJ122" s="332"/>
      <c r="CK122" s="385"/>
      <c r="CL122" s="243"/>
      <c r="CM122" s="230"/>
      <c r="CN122" s="354"/>
      <c r="CO122" s="243"/>
      <c r="CP122" s="230"/>
      <c r="CQ122" s="231"/>
      <c r="CR122" s="331"/>
      <c r="CS122" s="332"/>
      <c r="CT122" s="333"/>
      <c r="CU122" s="229"/>
      <c r="CV122" s="230"/>
      <c r="CW122" s="231"/>
      <c r="CX122" s="331"/>
      <c r="CY122" s="332"/>
      <c r="CZ122" s="333"/>
      <c r="DA122" s="331"/>
      <c r="DB122" s="332"/>
      <c r="DC122" s="333"/>
      <c r="DD122" s="331"/>
      <c r="DE122" s="332"/>
      <c r="DF122" s="333"/>
      <c r="DG122" s="331"/>
      <c r="DH122" s="332"/>
      <c r="DI122" s="333"/>
      <c r="DJ122" s="229"/>
      <c r="DK122" s="230"/>
      <c r="DL122" s="231"/>
      <c r="DM122" s="229"/>
      <c r="DN122" s="230"/>
      <c r="DO122" s="231"/>
      <c r="DP122" s="331"/>
      <c r="DQ122" s="332"/>
      <c r="DR122" s="333"/>
      <c r="DS122" s="331"/>
      <c r="DT122" s="332"/>
      <c r="DU122" s="333"/>
      <c r="DV122" s="331"/>
      <c r="DW122" s="332"/>
      <c r="DX122" s="333"/>
      <c r="DY122" s="331"/>
      <c r="DZ122" s="332"/>
      <c r="EA122" s="333"/>
      <c r="EB122" s="331"/>
      <c r="EC122" s="332"/>
      <c r="ED122" s="333"/>
      <c r="EE122" s="331"/>
      <c r="EF122" s="332"/>
      <c r="EG122" s="333"/>
      <c r="EH122" s="229"/>
      <c r="EI122" s="230"/>
      <c r="EJ122" s="231"/>
      <c r="EK122" s="229"/>
      <c r="EL122" s="230"/>
      <c r="EM122" s="231"/>
      <c r="EN122" s="244"/>
      <c r="EO122" s="269" t="str">
        <f t="shared" si="279"/>
        <v/>
      </c>
      <c r="EP122" s="444" t="s">
        <v>1247</v>
      </c>
      <c r="EQ122" s="360">
        <f t="shared" si="435"/>
        <v>1</v>
      </c>
      <c r="ER122" s="360" t="str">
        <f t="shared" si="436"/>
        <v/>
      </c>
      <c r="ES122" s="360">
        <f t="shared" si="437"/>
        <v>1</v>
      </c>
      <c r="ET122" s="360">
        <f t="shared" si="438"/>
        <v>1</v>
      </c>
      <c r="EU122" s="360" t="str">
        <f t="shared" si="439"/>
        <v/>
      </c>
      <c r="EV122" s="360" t="str">
        <f t="shared" si="440"/>
        <v/>
      </c>
      <c r="EW122" s="360" t="str">
        <f t="shared" si="441"/>
        <v/>
      </c>
      <c r="EX122" s="360" t="str">
        <f t="shared" si="442"/>
        <v/>
      </c>
      <c r="EY122" s="360">
        <f t="shared" si="443"/>
        <v>30</v>
      </c>
      <c r="EZ122" s="360" t="str">
        <f t="shared" si="444"/>
        <v/>
      </c>
      <c r="FA122" s="360" t="str">
        <f t="shared" si="445"/>
        <v/>
      </c>
      <c r="FB122" s="360" t="str">
        <f t="shared" si="446"/>
        <v/>
      </c>
      <c r="FC122" s="360" t="str">
        <f t="shared" si="447"/>
        <v/>
      </c>
      <c r="FD122" s="360" t="str">
        <f t="shared" si="448"/>
        <v/>
      </c>
      <c r="FE122" s="360" t="str">
        <f t="shared" si="449"/>
        <v/>
      </c>
      <c r="FF122" s="360" t="str">
        <f t="shared" si="450"/>
        <v/>
      </c>
      <c r="FG122" s="360" t="str">
        <f t="shared" si="451"/>
        <v/>
      </c>
      <c r="FH122" s="360" t="str">
        <f t="shared" si="452"/>
        <v/>
      </c>
      <c r="FI122" s="360" t="str">
        <f t="shared" si="453"/>
        <v/>
      </c>
      <c r="FJ122" s="360" t="str">
        <f t="shared" si="454"/>
        <v/>
      </c>
      <c r="FK122" s="360" t="str">
        <f t="shared" si="455"/>
        <v/>
      </c>
      <c r="FL122" s="360" t="str">
        <f t="shared" si="456"/>
        <v/>
      </c>
      <c r="FM122" s="360" t="str">
        <f t="shared" si="457"/>
        <v/>
      </c>
      <c r="FN122" s="360" t="str">
        <f t="shared" si="458"/>
        <v/>
      </c>
      <c r="FO122" s="360" t="str">
        <f t="shared" si="459"/>
        <v/>
      </c>
      <c r="FP122" s="360" t="str">
        <f t="shared" si="460"/>
        <v/>
      </c>
      <c r="FQ122" s="360" t="str">
        <f t="shared" si="461"/>
        <v/>
      </c>
      <c r="FR122" s="360" t="str">
        <f t="shared" si="462"/>
        <v/>
      </c>
      <c r="FS122" s="360" t="str">
        <f t="shared" si="463"/>
        <v/>
      </c>
      <c r="FT122" s="360" t="str">
        <f t="shared" si="280"/>
        <v/>
      </c>
      <c r="FU122" s="360" t="str">
        <f t="shared" si="464"/>
        <v/>
      </c>
      <c r="FV122" s="360" t="str">
        <f t="shared" si="465"/>
        <v/>
      </c>
      <c r="FW122" s="360" t="str">
        <f t="shared" si="466"/>
        <v/>
      </c>
      <c r="FX122" s="360" t="str">
        <f t="shared" si="467"/>
        <v/>
      </c>
      <c r="FY122" s="360" t="str">
        <f t="shared" si="468"/>
        <v/>
      </c>
      <c r="FZ122" s="360" t="str">
        <f t="shared" si="469"/>
        <v/>
      </c>
      <c r="GA122" s="360" t="str">
        <f t="shared" si="470"/>
        <v/>
      </c>
      <c r="GB122" s="360" t="str">
        <f t="shared" si="471"/>
        <v/>
      </c>
      <c r="GC122" s="360" t="str">
        <f t="shared" si="472"/>
        <v/>
      </c>
      <c r="GD122" s="360" t="str">
        <f t="shared" si="473"/>
        <v/>
      </c>
      <c r="GE122" s="360" t="str">
        <f t="shared" si="474"/>
        <v/>
      </c>
      <c r="GF122" s="360" t="str">
        <f t="shared" si="475"/>
        <v/>
      </c>
      <c r="GG122" s="360" t="str">
        <f t="shared" si="476"/>
        <v/>
      </c>
      <c r="GH122" s="360" t="str">
        <f t="shared" si="477"/>
        <v/>
      </c>
      <c r="GI122" s="360" t="str">
        <f t="shared" si="478"/>
        <v/>
      </c>
      <c r="GJ122" s="360" t="str">
        <f t="shared" si="479"/>
        <v/>
      </c>
      <c r="GK122" s="444" t="s">
        <v>1247</v>
      </c>
      <c r="GL122" s="361" t="str">
        <f t="shared" si="281"/>
        <v>mt_tunit</v>
      </c>
      <c r="GM122" s="361" t="str">
        <f t="shared" si="282"/>
        <v>-</v>
      </c>
      <c r="GN122" s="361" t="str">
        <f t="shared" si="283"/>
        <v>mt_tunit</v>
      </c>
      <c r="GO122" s="361" t="str">
        <f t="shared" si="284"/>
        <v>mt_tunit</v>
      </c>
      <c r="GP122" s="361" t="str">
        <f t="shared" si="285"/>
        <v>-</v>
      </c>
      <c r="GQ122" s="361" t="str">
        <f t="shared" si="286"/>
        <v>-</v>
      </c>
      <c r="GR122" s="361" t="str">
        <f t="shared" si="287"/>
        <v>-</v>
      </c>
      <c r="GS122" s="361" t="str">
        <f t="shared" si="288"/>
        <v>-</v>
      </c>
      <c r="GT122" s="361" t="str">
        <f t="shared" si="289"/>
        <v>length_units</v>
      </c>
      <c r="GU122" s="361" t="str">
        <f t="shared" si="290"/>
        <v>-</v>
      </c>
      <c r="GV122" s="361" t="str">
        <f t="shared" si="291"/>
        <v>-</v>
      </c>
      <c r="GW122" s="361" t="str">
        <f t="shared" si="292"/>
        <v>-</v>
      </c>
      <c r="GX122" s="361" t="str">
        <f t="shared" si="293"/>
        <v>-</v>
      </c>
      <c r="GY122" s="361" t="str">
        <f t="shared" si="294"/>
        <v>-</v>
      </c>
      <c r="GZ122" s="361" t="str">
        <f t="shared" si="295"/>
        <v>-</v>
      </c>
      <c r="HA122" s="361" t="str">
        <f t="shared" si="296"/>
        <v>-</v>
      </c>
      <c r="HB122" s="361" t="str">
        <f t="shared" si="297"/>
        <v>-</v>
      </c>
      <c r="HC122" s="361" t="str">
        <f t="shared" si="298"/>
        <v>-</v>
      </c>
      <c r="HD122" s="361" t="str">
        <f t="shared" si="299"/>
        <v>-</v>
      </c>
      <c r="HE122" s="361" t="str">
        <f t="shared" si="300"/>
        <v>-</v>
      </c>
      <c r="HF122" s="361" t="str">
        <f t="shared" si="301"/>
        <v>-</v>
      </c>
      <c r="HG122" s="361" t="str">
        <f t="shared" si="302"/>
        <v>-</v>
      </c>
      <c r="HH122" s="361" t="str">
        <f t="shared" si="303"/>
        <v>-</v>
      </c>
      <c r="HI122" s="361" t="str">
        <f t="shared" si="304"/>
        <v>-</v>
      </c>
      <c r="HJ122" s="361" t="str">
        <f t="shared" si="305"/>
        <v>-</v>
      </c>
      <c r="HK122" s="361" t="str">
        <f t="shared" si="306"/>
        <v>-</v>
      </c>
      <c r="HL122" s="361" t="str">
        <f t="shared" si="307"/>
        <v>-</v>
      </c>
      <c r="HM122" s="361" t="str">
        <f t="shared" si="308"/>
        <v>-</v>
      </c>
      <c r="HN122" s="361" t="str">
        <f t="shared" si="309"/>
        <v>-</v>
      </c>
      <c r="HO122" s="361" t="str">
        <f t="shared" si="310"/>
        <v>-</v>
      </c>
      <c r="HP122" s="361" t="str">
        <f t="shared" si="311"/>
        <v>-</v>
      </c>
      <c r="HQ122" s="361" t="str">
        <f t="shared" si="312"/>
        <v>-</v>
      </c>
      <c r="HR122" s="361" t="str">
        <f t="shared" si="313"/>
        <v>-</v>
      </c>
      <c r="HS122" s="361" t="str">
        <f t="shared" si="314"/>
        <v>-</v>
      </c>
      <c r="HT122" s="361" t="str">
        <f t="shared" si="315"/>
        <v>-</v>
      </c>
      <c r="HU122" s="361" t="str">
        <f t="shared" si="316"/>
        <v>-</v>
      </c>
      <c r="HV122" s="361" t="str">
        <f t="shared" si="317"/>
        <v>-</v>
      </c>
      <c r="HW122" s="361" t="str">
        <f t="shared" si="318"/>
        <v>-</v>
      </c>
      <c r="HX122" s="361" t="str">
        <f t="shared" si="319"/>
        <v>-</v>
      </c>
      <c r="HY122" s="361" t="str">
        <f t="shared" si="320"/>
        <v>-</v>
      </c>
      <c r="HZ122" s="361" t="str">
        <f t="shared" si="321"/>
        <v>-</v>
      </c>
      <c r="IA122" s="361" t="str">
        <f t="shared" si="322"/>
        <v>-</v>
      </c>
      <c r="IB122" s="361" t="str">
        <f t="shared" si="323"/>
        <v>-</v>
      </c>
      <c r="IC122" s="361" t="str">
        <f t="shared" si="324"/>
        <v>-</v>
      </c>
      <c r="ID122" s="361" t="str">
        <f t="shared" si="325"/>
        <v>-</v>
      </c>
      <c r="IE122" s="361" t="str">
        <f t="shared" si="326"/>
        <v>-</v>
      </c>
      <c r="IF122" s="444" t="s">
        <v>1247</v>
      </c>
      <c r="IG122" s="56" t="str">
        <f t="shared" si="480"/>
        <v>m</v>
      </c>
      <c r="IH122" s="56" t="str">
        <f t="shared" si="481"/>
        <v>-</v>
      </c>
      <c r="II122" s="56" t="str">
        <f t="shared" si="482"/>
        <v>m</v>
      </c>
      <c r="IJ122" s="56" t="str">
        <f t="shared" si="483"/>
        <v>m</v>
      </c>
      <c r="IK122" s="56" t="str">
        <f t="shared" si="327"/>
        <v>-</v>
      </c>
      <c r="IL122" s="56" t="str">
        <f t="shared" si="328"/>
        <v>-</v>
      </c>
      <c r="IM122" s="56" t="str">
        <f t="shared" si="329"/>
        <v>-</v>
      </c>
      <c r="IN122" s="56" t="str">
        <f t="shared" si="330"/>
        <v>-</v>
      </c>
      <c r="IO122" s="56" t="str">
        <f t="shared" si="331"/>
        <v>m</v>
      </c>
      <c r="IP122" s="56" t="str">
        <f t="shared" si="332"/>
        <v>-</v>
      </c>
      <c r="IQ122" s="56" t="str">
        <f t="shared" si="333"/>
        <v>-</v>
      </c>
      <c r="IR122" s="56" t="str">
        <f t="shared" si="334"/>
        <v>-</v>
      </c>
      <c r="IS122" s="56" t="str">
        <f t="shared" si="335"/>
        <v>-</v>
      </c>
      <c r="IT122" s="56" t="str">
        <f t="shared" si="336"/>
        <v>-</v>
      </c>
      <c r="IU122" s="56" t="str">
        <f t="shared" si="337"/>
        <v>-</v>
      </c>
      <c r="IV122" s="56" t="str">
        <f t="shared" si="338"/>
        <v>-</v>
      </c>
      <c r="IW122" s="56" t="str">
        <f t="shared" si="339"/>
        <v>-</v>
      </c>
      <c r="IX122" s="56" t="str">
        <f t="shared" si="340"/>
        <v>-</v>
      </c>
      <c r="IY122" s="56" t="str">
        <f t="shared" si="341"/>
        <v>-</v>
      </c>
      <c r="IZ122" s="56" t="str">
        <f t="shared" si="342"/>
        <v>-</v>
      </c>
      <c r="JA122" s="56" t="str">
        <f t="shared" si="343"/>
        <v>-</v>
      </c>
      <c r="JB122" s="56" t="str">
        <f t="shared" si="344"/>
        <v>-</v>
      </c>
      <c r="JC122" s="56" t="str">
        <f t="shared" si="345"/>
        <v>-</v>
      </c>
      <c r="JD122" s="56" t="str">
        <f t="shared" si="346"/>
        <v>-</v>
      </c>
      <c r="JE122" s="56" t="str">
        <f t="shared" si="347"/>
        <v>-</v>
      </c>
      <c r="JF122" s="56" t="str">
        <f t="shared" si="348"/>
        <v>-</v>
      </c>
      <c r="JG122" s="56" t="str">
        <f t="shared" si="349"/>
        <v>-</v>
      </c>
      <c r="JH122" s="56" t="str">
        <f t="shared" si="350"/>
        <v>-</v>
      </c>
      <c r="JI122" s="56" t="str">
        <f t="shared" si="351"/>
        <v>-</v>
      </c>
      <c r="JJ122" s="56" t="str">
        <f t="shared" si="352"/>
        <v>-</v>
      </c>
      <c r="JK122" s="56" t="str">
        <f t="shared" si="353"/>
        <v>-</v>
      </c>
      <c r="JL122" s="56" t="str">
        <f t="shared" si="354"/>
        <v>-</v>
      </c>
      <c r="JM122" s="56" t="str">
        <f t="shared" si="355"/>
        <v>-</v>
      </c>
      <c r="JN122" s="56" t="str">
        <f t="shared" si="356"/>
        <v>-</v>
      </c>
      <c r="JO122" s="56" t="str">
        <f t="shared" si="357"/>
        <v>-</v>
      </c>
      <c r="JP122" s="56" t="str">
        <f t="shared" si="358"/>
        <v>-</v>
      </c>
      <c r="JQ122" s="56" t="str">
        <f t="shared" si="359"/>
        <v>-</v>
      </c>
      <c r="JR122" s="56" t="str">
        <f t="shared" si="360"/>
        <v>-</v>
      </c>
      <c r="JS122" s="56" t="str">
        <f t="shared" si="361"/>
        <v>-</v>
      </c>
      <c r="JT122" s="56" t="str">
        <f t="shared" si="362"/>
        <v>-</v>
      </c>
      <c r="JU122" s="56" t="str">
        <f t="shared" si="363"/>
        <v>-</v>
      </c>
      <c r="JV122" s="56" t="str">
        <f t="shared" si="364"/>
        <v>-</v>
      </c>
      <c r="JW122" s="56" t="str">
        <f t="shared" si="365"/>
        <v>-</v>
      </c>
      <c r="JX122" s="56" t="str">
        <f t="shared" si="366"/>
        <v>-</v>
      </c>
      <c r="JY122" s="56" t="str">
        <f t="shared" si="367"/>
        <v>-</v>
      </c>
      <c r="JZ122" s="56" t="str">
        <f t="shared" si="368"/>
        <v>-</v>
      </c>
      <c r="KA122" s="444" t="s">
        <v>1247</v>
      </c>
      <c r="KB122" s="360">
        <f>IF(ISNUMBER(INDEX($EQ$15:$GK$521,$B122,EO$11)),MAX(KB$14:KB121)+1,0)</f>
        <v>0</v>
      </c>
      <c r="KC122" s="360" t="str">
        <f t="shared" si="484"/>
        <v/>
      </c>
      <c r="KD122" s="373" t="s">
        <v>2</v>
      </c>
      <c r="KE122" s="391"/>
      <c r="KF122" s="64"/>
      <c r="KG122" s="64"/>
      <c r="KH122" s="64"/>
      <c r="KI122" s="64"/>
      <c r="KJ122" s="64"/>
      <c r="KK122" s="64"/>
      <c r="KL122" s="64"/>
      <c r="KM122" s="64"/>
      <c r="KN122" s="64"/>
      <c r="KO122" s="64"/>
      <c r="KP122" s="64"/>
      <c r="KQ122" s="391" t="str">
        <f t="shared" si="493"/>
        <v/>
      </c>
      <c r="KR122" s="392" t="str">
        <f t="shared" si="378"/>
        <v/>
      </c>
      <c r="KS122" s="64"/>
      <c r="KT122" s="391" t="str">
        <f t="shared" si="494"/>
        <v/>
      </c>
      <c r="KU122" s="392" t="str">
        <f t="shared" si="380"/>
        <v/>
      </c>
      <c r="KV122" s="64"/>
      <c r="KW122" s="391" t="str">
        <f t="shared" si="495"/>
        <v/>
      </c>
      <c r="KX122" s="392" t="str">
        <f t="shared" si="382"/>
        <v/>
      </c>
      <c r="KY122" s="60"/>
      <c r="KZ122" s="283" t="str">
        <f t="shared" si="383"/>
        <v/>
      </c>
      <c r="LA122" s="26"/>
      <c r="LB122" s="242"/>
      <c r="LC122" s="242"/>
      <c r="LD122" s="242"/>
      <c r="LE122" s="242"/>
      <c r="LF122" s="242"/>
      <c r="LG122" s="242"/>
      <c r="LH122" s="242"/>
      <c r="LI122" s="242"/>
      <c r="LJ122" s="242"/>
      <c r="LK122" s="242"/>
      <c r="LL122" s="242"/>
      <c r="LM122" s="242"/>
      <c r="LN122" s="63"/>
      <c r="LO122" s="251">
        <f t="shared" si="384"/>
        <v>0</v>
      </c>
      <c r="LP122" s="251">
        <f t="shared" si="385"/>
        <v>0</v>
      </c>
      <c r="LQ122" s="251">
        <f t="shared" si="386"/>
        <v>0</v>
      </c>
      <c r="LR122" s="251">
        <f t="shared" si="387"/>
        <v>0</v>
      </c>
      <c r="LS122" s="251">
        <f t="shared" si="388"/>
        <v>0</v>
      </c>
      <c r="LT122" s="251">
        <f t="shared" si="389"/>
        <v>0</v>
      </c>
      <c r="LU122" s="251">
        <f t="shared" si="390"/>
        <v>0</v>
      </c>
      <c r="LV122" s="251">
        <f t="shared" si="391"/>
        <v>0</v>
      </c>
      <c r="LW122" s="251">
        <f t="shared" si="392"/>
        <v>0</v>
      </c>
      <c r="LX122" s="251">
        <f t="shared" si="393"/>
        <v>0</v>
      </c>
      <c r="LY122" s="251">
        <f t="shared" si="394"/>
        <v>0</v>
      </c>
      <c r="LZ122" s="251">
        <f t="shared" si="395"/>
        <v>0</v>
      </c>
      <c r="MA122" s="63">
        <f t="shared" si="396"/>
        <v>4</v>
      </c>
      <c r="MB122" s="63">
        <f t="shared" si="397"/>
        <v>0</v>
      </c>
      <c r="MC122" s="63">
        <f t="shared" si="486"/>
        <v>108</v>
      </c>
      <c r="MD122" s="63">
        <f t="shared" si="485"/>
        <v>4</v>
      </c>
      <c r="ME122" s="63" t="str">
        <f t="shared" si="398"/>
        <v>IC</v>
      </c>
      <c r="MF122" s="315">
        <f t="shared" si="399"/>
        <v>291</v>
      </c>
      <c r="MG122" s="315">
        <f>IF(ISNUMBER(MATCH(EO122,$ME$15:$ME$520,0)),0,MAX(MG$14:MG121)+1)</f>
        <v>0</v>
      </c>
      <c r="MH122" s="315" t="str">
        <f t="shared" si="400"/>
        <v/>
      </c>
      <c r="MI122" s="368" t="str">
        <f t="shared" si="491"/>
        <v/>
      </c>
      <c r="MJ122" s="67"/>
      <c r="MK122" s="243" t="str">
        <f t="shared" si="492"/>
        <v/>
      </c>
      <c r="ML122" s="457" t="s">
        <v>635</v>
      </c>
      <c r="MM122" s="316"/>
      <c r="MN122" s="59"/>
      <c r="MO122" s="238"/>
      <c r="MP122" s="411"/>
      <c r="MQ122" s="26" t="str">
        <f>IF(IF(ISNUMBER(SEARCH("flopy",MS122))=TRUE,1,0)=1,MAX(MQ$15:MQ121)+1,"")</f>
        <v/>
      </c>
      <c r="MR122" s="238"/>
      <c r="MS122" s="411"/>
      <c r="MT122" s="411" t="s">
        <v>1045</v>
      </c>
      <c r="MU122" s="26" t="str">
        <f>IF(IF(ISNUMBER(SEARCH("flopy",MW122))=TRUE,1,0)=1,MAX(MU$15:MU121)+1,"")</f>
        <v/>
      </c>
      <c r="MV122" s="238"/>
      <c r="MW122" s="59"/>
      <c r="MX122" s="59"/>
      <c r="MY122" s="59"/>
      <c r="MZ122" s="59"/>
      <c r="NA122" s="59"/>
      <c r="NB122" s="26" t="s">
        <v>2</v>
      </c>
      <c r="NC122" s="59"/>
      <c r="ND122" s="59"/>
      <c r="NE122" s="59"/>
      <c r="NF122" s="59"/>
      <c r="NG122" s="59"/>
      <c r="NH122" s="59"/>
      <c r="NI122" s="59"/>
      <c r="NJ122" s="59"/>
      <c r="NK122" s="26" t="s">
        <v>2</v>
      </c>
      <c r="NL122" s="454"/>
      <c r="NM122" s="454"/>
      <c r="NN122" s="59"/>
      <c r="NO122" s="18"/>
      <c r="NP122" s="18"/>
      <c r="NQ122" s="18"/>
      <c r="NR122" s="18"/>
      <c r="NS122" s="18"/>
      <c r="NT122" s="18"/>
      <c r="NU122" s="18"/>
      <c r="NV122" s="18"/>
      <c r="NW122" s="18"/>
      <c r="NX122" s="18"/>
      <c r="NY122" s="18"/>
      <c r="NZ122" s="18"/>
      <c r="OA122" s="18"/>
      <c r="OB122" s="18"/>
      <c r="OC122" s="18"/>
      <c r="OZ122" s="59"/>
      <c r="PA122" s="251" t="str">
        <f t="shared" si="403"/>
        <v/>
      </c>
      <c r="PB122" s="251" t="str">
        <f t="shared" si="404"/>
        <v/>
      </c>
      <c r="PC122" s="251" t="str">
        <f t="shared" si="405"/>
        <v/>
      </c>
      <c r="PD122" s="251" t="str">
        <f t="shared" si="406"/>
        <v/>
      </c>
      <c r="PE122" s="251" t="str">
        <f t="shared" si="407"/>
        <v/>
      </c>
      <c r="PF122" s="251" t="str">
        <f t="shared" si="408"/>
        <v/>
      </c>
      <c r="PG122" s="251" t="str">
        <f t="shared" si="409"/>
        <v/>
      </c>
      <c r="PH122" s="251" t="str">
        <f t="shared" si="410"/>
        <v/>
      </c>
      <c r="PI122" s="251" t="str">
        <f t="shared" si="411"/>
        <v/>
      </c>
      <c r="PJ122" s="251" t="str">
        <f t="shared" si="412"/>
        <v/>
      </c>
      <c r="PK122" s="251" t="str">
        <f t="shared" si="413"/>
        <v/>
      </c>
      <c r="PL122" s="251" t="str">
        <f t="shared" si="414"/>
        <v/>
      </c>
      <c r="PM122" s="251" t="str">
        <f t="shared" si="415"/>
        <v>IC</v>
      </c>
      <c r="PN122" s="251" t="str">
        <f t="shared" si="416"/>
        <v>IC</v>
      </c>
      <c r="PO122" s="251" t="str">
        <f t="shared" si="417"/>
        <v>IC</v>
      </c>
      <c r="PP122" s="251" t="str">
        <f t="shared" si="418"/>
        <v>IC</v>
      </c>
      <c r="PQ122" s="251" t="str">
        <f t="shared" si="419"/>
        <v>IC</v>
      </c>
      <c r="PR122" s="251" t="str">
        <f t="shared" si="420"/>
        <v>IC</v>
      </c>
      <c r="PS122" s="251" t="str">
        <f t="shared" si="421"/>
        <v>IC</v>
      </c>
      <c r="PT122" s="251" t="str">
        <f t="shared" si="422"/>
        <v/>
      </c>
      <c r="PU122" s="251" t="str">
        <f t="shared" si="423"/>
        <v/>
      </c>
      <c r="PV122" s="251" t="str">
        <f t="shared" si="424"/>
        <v>IC</v>
      </c>
      <c r="PW122" s="251" t="str">
        <f t="shared" si="425"/>
        <v/>
      </c>
      <c r="PX122" s="251" t="str">
        <f t="shared" si="426"/>
        <v/>
      </c>
      <c r="PY122" s="251" t="str">
        <f t="shared" si="427"/>
        <v>IC</v>
      </c>
      <c r="PZ122" s="251" t="str">
        <f t="shared" si="428"/>
        <v>IC</v>
      </c>
      <c r="QA122" s="251" t="str">
        <f t="shared" si="429"/>
        <v>IC</v>
      </c>
      <c r="QB122" s="251" t="str">
        <f t="shared" si="430"/>
        <v>IC</v>
      </c>
      <c r="QC122" s="251" t="str">
        <f t="shared" si="431"/>
        <v>IC</v>
      </c>
      <c r="QD122" s="251" t="str">
        <f t="shared" si="432"/>
        <v/>
      </c>
      <c r="QE122" s="251" t="str">
        <f t="shared" si="433"/>
        <v/>
      </c>
      <c r="QF122" s="63">
        <f t="shared" si="434"/>
        <v>12</v>
      </c>
      <c r="QG122" s="26" t="s">
        <v>2</v>
      </c>
      <c r="QH122" s="59"/>
      <c r="QI122" s="59"/>
      <c r="QJ122" s="59"/>
      <c r="QK122" s="59"/>
      <c r="QL122" s="59"/>
      <c r="QM122" s="59"/>
      <c r="QN122" s="59"/>
    </row>
    <row r="123" spans="1:456" ht="6" customHeight="1" x14ac:dyDescent="0.25">
      <c r="A123" s="68"/>
      <c r="B123" s="447">
        <f t="shared" si="278"/>
        <v>109</v>
      </c>
      <c r="C123" s="72" t="s">
        <v>68</v>
      </c>
      <c r="D123" s="339" t="s">
        <v>616</v>
      </c>
      <c r="E123" s="59"/>
      <c r="F123" s="229"/>
      <c r="G123" s="295"/>
      <c r="H123" s="295"/>
      <c r="I123" s="229"/>
      <c r="J123" s="295"/>
      <c r="K123" s="295"/>
      <c r="L123" s="229"/>
      <c r="M123" s="295"/>
      <c r="N123" s="295"/>
      <c r="O123" s="229"/>
      <c r="P123" s="295"/>
      <c r="Q123" s="295"/>
      <c r="R123" s="229"/>
      <c r="S123" s="230"/>
      <c r="T123" s="231"/>
      <c r="U123" s="229"/>
      <c r="V123" s="230"/>
      <c r="W123" s="231"/>
      <c r="X123" s="229"/>
      <c r="Y123" s="230"/>
      <c r="Z123" s="231"/>
      <c r="AA123" s="229"/>
      <c r="AB123" s="295"/>
      <c r="AC123" s="295"/>
      <c r="AD123" s="229"/>
      <c r="AE123" s="295"/>
      <c r="AF123" s="295"/>
      <c r="AG123" s="229"/>
      <c r="AH123" s="295"/>
      <c r="AI123" s="295"/>
      <c r="AJ123" s="229"/>
      <c r="AK123" s="295"/>
      <c r="AL123" s="295"/>
      <c r="AM123" s="229"/>
      <c r="AN123" s="295"/>
      <c r="AO123" s="295"/>
      <c r="AP123" s="243"/>
      <c r="AQ123" s="295"/>
      <c r="AR123" s="290"/>
      <c r="AS123" s="243"/>
      <c r="AT123" s="295"/>
      <c r="AU123" s="290"/>
      <c r="AV123" s="229"/>
      <c r="AW123" s="230"/>
      <c r="AX123" s="231"/>
      <c r="AY123" s="229"/>
      <c r="AZ123" s="230"/>
      <c r="BA123" s="231"/>
      <c r="BB123" s="229"/>
      <c r="BC123" s="230"/>
      <c r="BD123" s="231"/>
      <c r="BE123" s="229"/>
      <c r="BF123" s="230"/>
      <c r="BG123" s="231"/>
      <c r="BH123" s="229"/>
      <c r="BI123" s="230"/>
      <c r="BJ123" s="231"/>
      <c r="BK123" s="243"/>
      <c r="BL123" s="230"/>
      <c r="BM123" s="231"/>
      <c r="BN123" s="243"/>
      <c r="BO123" s="230"/>
      <c r="BP123" s="231"/>
      <c r="BQ123" s="229"/>
      <c r="BR123" s="230"/>
      <c r="BS123" s="231"/>
      <c r="BT123" s="229"/>
      <c r="BU123" s="230"/>
      <c r="BV123" s="231"/>
      <c r="BW123" s="229"/>
      <c r="BX123" s="230"/>
      <c r="BY123" s="231"/>
      <c r="BZ123" s="229"/>
      <c r="CA123" s="230"/>
      <c r="CB123" s="231"/>
      <c r="CC123" s="229"/>
      <c r="CD123" s="230"/>
      <c r="CE123" s="231"/>
      <c r="CF123" s="331"/>
      <c r="CG123" s="332"/>
      <c r="CH123" s="385"/>
      <c r="CI123" s="331"/>
      <c r="CJ123" s="332"/>
      <c r="CK123" s="385"/>
      <c r="CL123" s="243"/>
      <c r="CM123" s="230"/>
      <c r="CN123" s="354"/>
      <c r="CO123" s="243"/>
      <c r="CP123" s="230"/>
      <c r="CQ123" s="231"/>
      <c r="CR123" s="331"/>
      <c r="CS123" s="332"/>
      <c r="CT123" s="333"/>
      <c r="CU123" s="229"/>
      <c r="CV123" s="230"/>
      <c r="CW123" s="231"/>
      <c r="CX123" s="331"/>
      <c r="CY123" s="332"/>
      <c r="CZ123" s="333"/>
      <c r="DA123" s="331"/>
      <c r="DB123" s="332"/>
      <c r="DC123" s="333"/>
      <c r="DD123" s="331"/>
      <c r="DE123" s="332"/>
      <c r="DF123" s="333"/>
      <c r="DG123" s="331"/>
      <c r="DH123" s="332"/>
      <c r="DI123" s="333"/>
      <c r="DJ123" s="229"/>
      <c r="DK123" s="230"/>
      <c r="DL123" s="231"/>
      <c r="DM123" s="229"/>
      <c r="DN123" s="230"/>
      <c r="DO123" s="231"/>
      <c r="DP123" s="331"/>
      <c r="DQ123" s="332"/>
      <c r="DR123" s="333"/>
      <c r="DS123" s="331"/>
      <c r="DT123" s="332"/>
      <c r="DU123" s="333"/>
      <c r="DV123" s="331"/>
      <c r="DW123" s="332"/>
      <c r="DX123" s="333"/>
      <c r="DY123" s="331"/>
      <c r="DZ123" s="332"/>
      <c r="EA123" s="333"/>
      <c r="EB123" s="331"/>
      <c r="EC123" s="332"/>
      <c r="ED123" s="333"/>
      <c r="EE123" s="331"/>
      <c r="EF123" s="332"/>
      <c r="EG123" s="333"/>
      <c r="EH123" s="229"/>
      <c r="EI123" s="230"/>
      <c r="EJ123" s="231"/>
      <c r="EK123" s="229"/>
      <c r="EL123" s="230"/>
      <c r="EM123" s="231"/>
      <c r="EN123" s="244"/>
      <c r="EO123" s="269" t="str">
        <f t="shared" si="279"/>
        <v/>
      </c>
      <c r="EP123" s="444" t="s">
        <v>1247</v>
      </c>
      <c r="EQ123" s="360">
        <f t="shared" si="435"/>
        <v>2</v>
      </c>
      <c r="ER123" s="360" t="str">
        <f t="shared" si="436"/>
        <v/>
      </c>
      <c r="ES123" s="360">
        <f t="shared" si="437"/>
        <v>2</v>
      </c>
      <c r="ET123" s="360">
        <f t="shared" si="438"/>
        <v>2</v>
      </c>
      <c r="EU123" s="360" t="str">
        <f t="shared" si="439"/>
        <v/>
      </c>
      <c r="EV123" s="360" t="str">
        <f t="shared" si="440"/>
        <v/>
      </c>
      <c r="EW123" s="360" t="str">
        <f t="shared" si="441"/>
        <v/>
      </c>
      <c r="EX123" s="360" t="str">
        <f t="shared" si="442"/>
        <v/>
      </c>
      <c r="EY123" s="360">
        <f t="shared" si="443"/>
        <v>31</v>
      </c>
      <c r="EZ123" s="360" t="str">
        <f t="shared" si="444"/>
        <v/>
      </c>
      <c r="FA123" s="360" t="str">
        <f t="shared" si="445"/>
        <v/>
      </c>
      <c r="FB123" s="360" t="str">
        <f t="shared" si="446"/>
        <v/>
      </c>
      <c r="FC123" s="360" t="str">
        <f t="shared" si="447"/>
        <v/>
      </c>
      <c r="FD123" s="360" t="str">
        <f t="shared" si="448"/>
        <v/>
      </c>
      <c r="FE123" s="360" t="str">
        <f t="shared" si="449"/>
        <v/>
      </c>
      <c r="FF123" s="360" t="str">
        <f t="shared" si="450"/>
        <v/>
      </c>
      <c r="FG123" s="360" t="str">
        <f t="shared" si="451"/>
        <v/>
      </c>
      <c r="FH123" s="360" t="str">
        <f t="shared" si="452"/>
        <v/>
      </c>
      <c r="FI123" s="360" t="str">
        <f t="shared" si="453"/>
        <v/>
      </c>
      <c r="FJ123" s="360" t="str">
        <f t="shared" si="454"/>
        <v/>
      </c>
      <c r="FK123" s="360" t="str">
        <f t="shared" si="455"/>
        <v/>
      </c>
      <c r="FL123" s="360" t="str">
        <f t="shared" si="456"/>
        <v/>
      </c>
      <c r="FM123" s="360" t="str">
        <f t="shared" si="457"/>
        <v/>
      </c>
      <c r="FN123" s="360" t="str">
        <f t="shared" si="458"/>
        <v/>
      </c>
      <c r="FO123" s="360" t="str">
        <f t="shared" si="459"/>
        <v/>
      </c>
      <c r="FP123" s="360" t="str">
        <f t="shared" si="460"/>
        <v/>
      </c>
      <c r="FQ123" s="360" t="str">
        <f t="shared" si="461"/>
        <v/>
      </c>
      <c r="FR123" s="360" t="str">
        <f t="shared" si="462"/>
        <v/>
      </c>
      <c r="FS123" s="360" t="str">
        <f t="shared" si="463"/>
        <v/>
      </c>
      <c r="FT123" s="360" t="str">
        <f t="shared" si="280"/>
        <v/>
      </c>
      <c r="FU123" s="360" t="str">
        <f t="shared" si="464"/>
        <v/>
      </c>
      <c r="FV123" s="360" t="str">
        <f t="shared" si="465"/>
        <v/>
      </c>
      <c r="FW123" s="360" t="str">
        <f t="shared" si="466"/>
        <v/>
      </c>
      <c r="FX123" s="360" t="str">
        <f t="shared" si="467"/>
        <v/>
      </c>
      <c r="FY123" s="360" t="str">
        <f t="shared" si="468"/>
        <v/>
      </c>
      <c r="FZ123" s="360" t="str">
        <f t="shared" si="469"/>
        <v/>
      </c>
      <c r="GA123" s="360" t="str">
        <f t="shared" si="470"/>
        <v/>
      </c>
      <c r="GB123" s="360" t="str">
        <f t="shared" si="471"/>
        <v/>
      </c>
      <c r="GC123" s="360" t="str">
        <f t="shared" si="472"/>
        <v/>
      </c>
      <c r="GD123" s="360" t="str">
        <f t="shared" si="473"/>
        <v/>
      </c>
      <c r="GE123" s="360" t="str">
        <f t="shared" si="474"/>
        <v/>
      </c>
      <c r="GF123" s="360" t="str">
        <f t="shared" si="475"/>
        <v/>
      </c>
      <c r="GG123" s="360" t="str">
        <f t="shared" si="476"/>
        <v/>
      </c>
      <c r="GH123" s="360" t="str">
        <f t="shared" si="477"/>
        <v/>
      </c>
      <c r="GI123" s="360" t="str">
        <f t="shared" si="478"/>
        <v/>
      </c>
      <c r="GJ123" s="360" t="str">
        <f t="shared" si="479"/>
        <v/>
      </c>
      <c r="GK123" s="444" t="s">
        <v>1247</v>
      </c>
      <c r="GL123" s="361" t="str">
        <f t="shared" si="281"/>
        <v>mt_lunit</v>
      </c>
      <c r="GM123" s="361" t="str">
        <f t="shared" si="282"/>
        <v>-</v>
      </c>
      <c r="GN123" s="361" t="str">
        <f t="shared" si="283"/>
        <v>mt_lunit</v>
      </c>
      <c r="GO123" s="361" t="str">
        <f t="shared" si="284"/>
        <v>mt_lunit</v>
      </c>
      <c r="GP123" s="361" t="str">
        <f t="shared" si="285"/>
        <v>-</v>
      </c>
      <c r="GQ123" s="361" t="str">
        <f t="shared" si="286"/>
        <v>-</v>
      </c>
      <c r="GR123" s="361" t="str">
        <f t="shared" si="287"/>
        <v>-</v>
      </c>
      <c r="GS123" s="361" t="str">
        <f t="shared" si="288"/>
        <v>-</v>
      </c>
      <c r="GT123" s="361" t="str">
        <f t="shared" si="289"/>
        <v>time_units</v>
      </c>
      <c r="GU123" s="361" t="str">
        <f t="shared" si="290"/>
        <v>-</v>
      </c>
      <c r="GV123" s="361" t="str">
        <f t="shared" si="291"/>
        <v>-</v>
      </c>
      <c r="GW123" s="361" t="str">
        <f t="shared" si="292"/>
        <v>-</v>
      </c>
      <c r="GX123" s="361" t="str">
        <f t="shared" si="293"/>
        <v>-</v>
      </c>
      <c r="GY123" s="361" t="str">
        <f t="shared" si="294"/>
        <v>-</v>
      </c>
      <c r="GZ123" s="361" t="str">
        <f t="shared" si="295"/>
        <v>-</v>
      </c>
      <c r="HA123" s="361" t="str">
        <f t="shared" si="296"/>
        <v>-</v>
      </c>
      <c r="HB123" s="361" t="str">
        <f t="shared" si="297"/>
        <v>-</v>
      </c>
      <c r="HC123" s="361" t="str">
        <f t="shared" si="298"/>
        <v>-</v>
      </c>
      <c r="HD123" s="361" t="str">
        <f t="shared" si="299"/>
        <v>-</v>
      </c>
      <c r="HE123" s="361" t="str">
        <f t="shared" si="300"/>
        <v>-</v>
      </c>
      <c r="HF123" s="361" t="str">
        <f t="shared" si="301"/>
        <v>-</v>
      </c>
      <c r="HG123" s="361" t="str">
        <f t="shared" si="302"/>
        <v>-</v>
      </c>
      <c r="HH123" s="361" t="str">
        <f t="shared" si="303"/>
        <v>-</v>
      </c>
      <c r="HI123" s="361" t="str">
        <f t="shared" si="304"/>
        <v>-</v>
      </c>
      <c r="HJ123" s="361" t="str">
        <f t="shared" si="305"/>
        <v>-</v>
      </c>
      <c r="HK123" s="361" t="str">
        <f t="shared" si="306"/>
        <v>-</v>
      </c>
      <c r="HL123" s="361" t="str">
        <f t="shared" si="307"/>
        <v>-</v>
      </c>
      <c r="HM123" s="361" t="str">
        <f t="shared" si="308"/>
        <v>-</v>
      </c>
      <c r="HN123" s="361" t="str">
        <f t="shared" si="309"/>
        <v>-</v>
      </c>
      <c r="HO123" s="361" t="str">
        <f t="shared" si="310"/>
        <v>-</v>
      </c>
      <c r="HP123" s="361" t="str">
        <f t="shared" si="311"/>
        <v>-</v>
      </c>
      <c r="HQ123" s="361" t="str">
        <f t="shared" si="312"/>
        <v>-</v>
      </c>
      <c r="HR123" s="361" t="str">
        <f t="shared" si="313"/>
        <v>-</v>
      </c>
      <c r="HS123" s="361" t="str">
        <f t="shared" si="314"/>
        <v>-</v>
      </c>
      <c r="HT123" s="361" t="str">
        <f t="shared" si="315"/>
        <v>-</v>
      </c>
      <c r="HU123" s="361" t="str">
        <f t="shared" si="316"/>
        <v>-</v>
      </c>
      <c r="HV123" s="361" t="str">
        <f t="shared" si="317"/>
        <v>-</v>
      </c>
      <c r="HW123" s="361" t="str">
        <f t="shared" si="318"/>
        <v>-</v>
      </c>
      <c r="HX123" s="361" t="str">
        <f t="shared" si="319"/>
        <v>-</v>
      </c>
      <c r="HY123" s="361" t="str">
        <f t="shared" si="320"/>
        <v>-</v>
      </c>
      <c r="HZ123" s="361" t="str">
        <f t="shared" si="321"/>
        <v>-</v>
      </c>
      <c r="IA123" s="361" t="str">
        <f t="shared" si="322"/>
        <v>-</v>
      </c>
      <c r="IB123" s="361" t="str">
        <f t="shared" si="323"/>
        <v>-</v>
      </c>
      <c r="IC123" s="361" t="str">
        <f t="shared" si="324"/>
        <v>-</v>
      </c>
      <c r="ID123" s="361" t="str">
        <f t="shared" si="325"/>
        <v>-</v>
      </c>
      <c r="IE123" s="361" t="str">
        <f t="shared" si="326"/>
        <v>-</v>
      </c>
      <c r="IF123" s="444" t="s">
        <v>1247</v>
      </c>
      <c r="IG123" s="56" t="str">
        <f t="shared" si="480"/>
        <v>/d</v>
      </c>
      <c r="IH123" s="56" t="str">
        <f t="shared" si="481"/>
        <v>-</v>
      </c>
      <c r="II123" s="56" t="str">
        <f t="shared" si="482"/>
        <v>/d</v>
      </c>
      <c r="IJ123" s="56" t="str">
        <f t="shared" si="483"/>
        <v>/d</v>
      </c>
      <c r="IK123" s="56" t="str">
        <f t="shared" si="327"/>
        <v>-</v>
      </c>
      <c r="IL123" s="56" t="str">
        <f t="shared" si="328"/>
        <v>-</v>
      </c>
      <c r="IM123" s="56" t="str">
        <f t="shared" si="329"/>
        <v>-</v>
      </c>
      <c r="IN123" s="56" t="str">
        <f t="shared" si="330"/>
        <v>-</v>
      </c>
      <c r="IO123" s="56" t="str">
        <f t="shared" si="331"/>
        <v>/d</v>
      </c>
      <c r="IP123" s="56" t="str">
        <f t="shared" si="332"/>
        <v>-</v>
      </c>
      <c r="IQ123" s="56" t="str">
        <f t="shared" si="333"/>
        <v>-</v>
      </c>
      <c r="IR123" s="56" t="str">
        <f t="shared" si="334"/>
        <v>-</v>
      </c>
      <c r="IS123" s="56" t="str">
        <f t="shared" si="335"/>
        <v>-</v>
      </c>
      <c r="IT123" s="56" t="str">
        <f t="shared" si="336"/>
        <v>-</v>
      </c>
      <c r="IU123" s="56" t="str">
        <f t="shared" si="337"/>
        <v>-</v>
      </c>
      <c r="IV123" s="56" t="str">
        <f t="shared" si="338"/>
        <v>-</v>
      </c>
      <c r="IW123" s="56" t="str">
        <f t="shared" si="339"/>
        <v>-</v>
      </c>
      <c r="IX123" s="56" t="str">
        <f t="shared" si="340"/>
        <v>-</v>
      </c>
      <c r="IY123" s="56" t="str">
        <f t="shared" si="341"/>
        <v>-</v>
      </c>
      <c r="IZ123" s="56" t="str">
        <f t="shared" si="342"/>
        <v>-</v>
      </c>
      <c r="JA123" s="56" t="str">
        <f t="shared" si="343"/>
        <v>-</v>
      </c>
      <c r="JB123" s="56" t="str">
        <f t="shared" si="344"/>
        <v>-</v>
      </c>
      <c r="JC123" s="56" t="str">
        <f t="shared" si="345"/>
        <v>-</v>
      </c>
      <c r="JD123" s="56" t="str">
        <f t="shared" si="346"/>
        <v>-</v>
      </c>
      <c r="JE123" s="56" t="str">
        <f t="shared" si="347"/>
        <v>-</v>
      </c>
      <c r="JF123" s="56" t="str">
        <f t="shared" si="348"/>
        <v>-</v>
      </c>
      <c r="JG123" s="56" t="str">
        <f t="shared" si="349"/>
        <v>-</v>
      </c>
      <c r="JH123" s="56" t="str">
        <f t="shared" si="350"/>
        <v>-</v>
      </c>
      <c r="JI123" s="56" t="str">
        <f t="shared" si="351"/>
        <v>-</v>
      </c>
      <c r="JJ123" s="56" t="str">
        <f t="shared" si="352"/>
        <v>-</v>
      </c>
      <c r="JK123" s="56" t="str">
        <f t="shared" si="353"/>
        <v>-</v>
      </c>
      <c r="JL123" s="56" t="str">
        <f t="shared" si="354"/>
        <v>-</v>
      </c>
      <c r="JM123" s="56" t="str">
        <f t="shared" si="355"/>
        <v>-</v>
      </c>
      <c r="JN123" s="56" t="str">
        <f t="shared" si="356"/>
        <v>-</v>
      </c>
      <c r="JO123" s="56" t="str">
        <f t="shared" si="357"/>
        <v>-</v>
      </c>
      <c r="JP123" s="56" t="str">
        <f t="shared" si="358"/>
        <v>-</v>
      </c>
      <c r="JQ123" s="56" t="str">
        <f t="shared" si="359"/>
        <v>-</v>
      </c>
      <c r="JR123" s="56" t="str">
        <f t="shared" si="360"/>
        <v>-</v>
      </c>
      <c r="JS123" s="56" t="str">
        <f t="shared" si="361"/>
        <v>-</v>
      </c>
      <c r="JT123" s="56" t="str">
        <f t="shared" si="362"/>
        <v>-</v>
      </c>
      <c r="JU123" s="56" t="str">
        <f t="shared" si="363"/>
        <v>-</v>
      </c>
      <c r="JV123" s="56" t="str">
        <f t="shared" si="364"/>
        <v>-</v>
      </c>
      <c r="JW123" s="56" t="str">
        <f t="shared" si="365"/>
        <v>-</v>
      </c>
      <c r="JX123" s="56" t="str">
        <f t="shared" si="366"/>
        <v>-</v>
      </c>
      <c r="JY123" s="56" t="str">
        <f t="shared" si="367"/>
        <v>-</v>
      </c>
      <c r="JZ123" s="56" t="str">
        <f t="shared" si="368"/>
        <v>-</v>
      </c>
      <c r="KA123" s="444" t="s">
        <v>1247</v>
      </c>
      <c r="KB123" s="360">
        <f>IF(ISNUMBER(INDEX($EQ$15:$GK$521,$B123,EO$11)),MAX(KB$14:KB122)+1,0)</f>
        <v>0</v>
      </c>
      <c r="KC123" s="360" t="str">
        <f t="shared" si="484"/>
        <v/>
      </c>
      <c r="KD123" s="373" t="s">
        <v>2</v>
      </c>
      <c r="KE123" s="391"/>
      <c r="KF123" s="64"/>
      <c r="KG123" s="64"/>
      <c r="KH123" s="64"/>
      <c r="KI123" s="64"/>
      <c r="KJ123" s="64"/>
      <c r="KK123" s="64"/>
      <c r="KL123" s="64"/>
      <c r="KM123" s="64"/>
      <c r="KN123" s="64"/>
      <c r="KO123" s="64"/>
      <c r="KP123" s="64"/>
      <c r="KQ123" s="391" t="str">
        <f t="shared" si="493"/>
        <v/>
      </c>
      <c r="KR123" s="392" t="str">
        <f t="shared" si="378"/>
        <v/>
      </c>
      <c r="KS123" s="64"/>
      <c r="KT123" s="391" t="str">
        <f t="shared" si="494"/>
        <v/>
      </c>
      <c r="KU123" s="392" t="str">
        <f t="shared" si="380"/>
        <v/>
      </c>
      <c r="KV123" s="64"/>
      <c r="KW123" s="391" t="str">
        <f t="shared" si="495"/>
        <v/>
      </c>
      <c r="KX123" s="392" t="str">
        <f t="shared" si="382"/>
        <v/>
      </c>
      <c r="KY123" s="60"/>
      <c r="KZ123" s="283" t="str">
        <f t="shared" si="383"/>
        <v/>
      </c>
      <c r="LA123" s="26"/>
      <c r="LB123" s="242"/>
      <c r="LC123" s="242"/>
      <c r="LD123" s="242"/>
      <c r="LE123" s="242"/>
      <c r="LF123" s="242"/>
      <c r="LG123" s="242"/>
      <c r="LH123" s="242"/>
      <c r="LI123" s="242"/>
      <c r="LJ123" s="242"/>
      <c r="LK123" s="242"/>
      <c r="LL123" s="242"/>
      <c r="LM123" s="242"/>
      <c r="LN123" s="63"/>
      <c r="LO123" s="251">
        <f t="shared" si="384"/>
        <v>0</v>
      </c>
      <c r="LP123" s="251">
        <f t="shared" si="385"/>
        <v>0</v>
      </c>
      <c r="LQ123" s="251">
        <f t="shared" si="386"/>
        <v>0</v>
      </c>
      <c r="LR123" s="251">
        <f t="shared" si="387"/>
        <v>0</v>
      </c>
      <c r="LS123" s="251">
        <f t="shared" si="388"/>
        <v>0</v>
      </c>
      <c r="LT123" s="251">
        <f t="shared" si="389"/>
        <v>0</v>
      </c>
      <c r="LU123" s="251">
        <f t="shared" si="390"/>
        <v>0</v>
      </c>
      <c r="LV123" s="251">
        <f t="shared" si="391"/>
        <v>0</v>
      </c>
      <c r="LW123" s="251">
        <f t="shared" si="392"/>
        <v>0</v>
      </c>
      <c r="LX123" s="251">
        <f t="shared" si="393"/>
        <v>0</v>
      </c>
      <c r="LY123" s="251">
        <f t="shared" si="394"/>
        <v>0</v>
      </c>
      <c r="LZ123" s="251">
        <f t="shared" si="395"/>
        <v>0</v>
      </c>
      <c r="MA123" s="63">
        <f t="shared" si="396"/>
        <v>4</v>
      </c>
      <c r="MB123" s="63">
        <f t="shared" si="397"/>
        <v>0</v>
      </c>
      <c r="MC123" s="63">
        <f t="shared" si="486"/>
        <v>109</v>
      </c>
      <c r="MD123" s="63">
        <f t="shared" si="485"/>
        <v>5</v>
      </c>
      <c r="ME123" s="63" t="str">
        <f t="shared" si="398"/>
        <v>ic_strt</v>
      </c>
      <c r="MF123" s="315">
        <f t="shared" si="399"/>
        <v>291</v>
      </c>
      <c r="MG123" s="315">
        <f>IF(ISNUMBER(MATCH(EO123,$ME$15:$ME$520,0)),0,MAX(MG$14:MG122)+1)</f>
        <v>0</v>
      </c>
      <c r="MH123" s="315" t="str">
        <f t="shared" si="400"/>
        <v/>
      </c>
      <c r="MI123" s="368" t="str">
        <f t="shared" si="491"/>
        <v/>
      </c>
      <c r="MJ123" s="67"/>
      <c r="MK123" s="243" t="str">
        <f t="shared" si="492"/>
        <v/>
      </c>
      <c r="ML123" s="457" t="s">
        <v>635</v>
      </c>
      <c r="MM123" s="316"/>
      <c r="MN123" s="59"/>
      <c r="MO123" s="238"/>
      <c r="MP123" s="411"/>
      <c r="MQ123" s="26">
        <f>IF(IF(ISNUMBER(SEARCH("flopy",MS123))=TRUE,1,0)=1,MAX(MQ$15:MQ122)+1,"")</f>
        <v>83</v>
      </c>
      <c r="MR123" s="238"/>
      <c r="MS123" s="411" t="s">
        <v>1046</v>
      </c>
      <c r="MT123" s="59"/>
      <c r="MU123" s="26" t="str">
        <f>IF(IF(ISNUMBER(SEARCH("flopy",MW123))=TRUE,1,0)=1,MAX(MU$15:MU122)+1,"")</f>
        <v/>
      </c>
      <c r="MV123" s="238"/>
      <c r="MW123" s="59"/>
      <c r="MX123" s="59"/>
      <c r="MY123" s="59"/>
      <c r="MZ123" s="59"/>
      <c r="NA123" s="59"/>
      <c r="NB123" s="26" t="s">
        <v>2</v>
      </c>
      <c r="NC123" s="59"/>
      <c r="ND123" s="59"/>
      <c r="NE123" s="59"/>
      <c r="NF123" s="59"/>
      <c r="NG123" s="59"/>
      <c r="NH123" s="59"/>
      <c r="NI123" s="59"/>
      <c r="NJ123" s="59"/>
      <c r="NK123" s="26" t="s">
        <v>2</v>
      </c>
      <c r="NL123" s="454"/>
      <c r="NM123" s="454"/>
      <c r="NN123" s="59"/>
      <c r="NO123" s="18"/>
      <c r="NP123" s="18"/>
      <c r="NQ123" s="18"/>
      <c r="NR123" s="18"/>
      <c r="NS123" s="18"/>
      <c r="NT123" s="18"/>
      <c r="NU123" s="18"/>
      <c r="NV123" s="18"/>
      <c r="NW123" s="18"/>
      <c r="NX123" s="18"/>
      <c r="NY123" s="18"/>
      <c r="NZ123" s="18"/>
      <c r="OA123" s="18"/>
      <c r="OB123" s="18"/>
      <c r="OC123" s="18"/>
      <c r="OZ123" s="59"/>
      <c r="PA123" s="251" t="str">
        <f t="shared" si="403"/>
        <v>ic_strt</v>
      </c>
      <c r="PB123" s="251" t="str">
        <f t="shared" si="404"/>
        <v>ic_strt</v>
      </c>
      <c r="PC123" s="251" t="str">
        <f t="shared" si="405"/>
        <v>ic_strt</v>
      </c>
      <c r="PD123" s="251" t="str">
        <f t="shared" si="406"/>
        <v/>
      </c>
      <c r="PE123" s="251" t="str">
        <f t="shared" si="407"/>
        <v/>
      </c>
      <c r="PF123" s="251" t="str">
        <f t="shared" si="408"/>
        <v/>
      </c>
      <c r="PG123" s="251" t="str">
        <f t="shared" si="409"/>
        <v/>
      </c>
      <c r="PH123" s="251" t="str">
        <f t="shared" si="410"/>
        <v>ic_strt</v>
      </c>
      <c r="PI123" s="251" t="str">
        <f t="shared" si="411"/>
        <v/>
      </c>
      <c r="PJ123" s="251" t="str">
        <f t="shared" si="412"/>
        <v/>
      </c>
      <c r="PK123" s="251" t="str">
        <f t="shared" si="413"/>
        <v/>
      </c>
      <c r="PL123" s="251" t="str">
        <f t="shared" si="414"/>
        <v/>
      </c>
      <c r="PM123" s="251" t="str">
        <f t="shared" si="415"/>
        <v>ic_strt</v>
      </c>
      <c r="PN123" s="251" t="str">
        <f t="shared" si="416"/>
        <v>ic_strt</v>
      </c>
      <c r="PO123" s="251" t="str">
        <f t="shared" si="417"/>
        <v/>
      </c>
      <c r="PP123" s="251" t="str">
        <f t="shared" si="418"/>
        <v>ic_strt</v>
      </c>
      <c r="PQ123" s="251" t="str">
        <f t="shared" si="419"/>
        <v>ic_strt</v>
      </c>
      <c r="PR123" s="251" t="str">
        <f t="shared" si="420"/>
        <v>ic_strt</v>
      </c>
      <c r="PS123" s="251" t="str">
        <f t="shared" si="421"/>
        <v>ic_strt</v>
      </c>
      <c r="PT123" s="251" t="str">
        <f t="shared" si="422"/>
        <v/>
      </c>
      <c r="PU123" s="251" t="str">
        <f t="shared" si="423"/>
        <v/>
      </c>
      <c r="PV123" s="251" t="str">
        <f t="shared" si="424"/>
        <v>ic_strt</v>
      </c>
      <c r="PW123" s="251" t="str">
        <f t="shared" si="425"/>
        <v>ic_strt</v>
      </c>
      <c r="PX123" s="251" t="str">
        <f t="shared" si="426"/>
        <v>ic_strt</v>
      </c>
      <c r="PY123" s="251" t="str">
        <f t="shared" si="427"/>
        <v>ic_strt</v>
      </c>
      <c r="PZ123" s="251" t="str">
        <f t="shared" si="428"/>
        <v>ic_strt</v>
      </c>
      <c r="QA123" s="251" t="str">
        <f t="shared" si="429"/>
        <v>ic_strt</v>
      </c>
      <c r="QB123" s="251" t="str">
        <f t="shared" si="430"/>
        <v>ic_strt</v>
      </c>
      <c r="QC123" s="251" t="str">
        <f t="shared" si="431"/>
        <v>ic_strt</v>
      </c>
      <c r="QD123" s="251" t="str">
        <f t="shared" si="432"/>
        <v/>
      </c>
      <c r="QE123" s="251" t="str">
        <f t="shared" si="433"/>
        <v>ic_strt</v>
      </c>
      <c r="QF123" s="63">
        <f t="shared" si="434"/>
        <v>17</v>
      </c>
      <c r="QG123" s="26" t="s">
        <v>2</v>
      </c>
      <c r="QH123" s="59"/>
      <c r="QI123" s="59"/>
      <c r="QJ123" s="59"/>
      <c r="QK123" s="59"/>
      <c r="QL123" s="59"/>
      <c r="QM123" s="59"/>
      <c r="QN123" s="59"/>
    </row>
    <row r="124" spans="1:456" ht="6" customHeight="1" x14ac:dyDescent="0.25">
      <c r="A124" s="68"/>
      <c r="B124" s="447">
        <f t="shared" si="278"/>
        <v>110</v>
      </c>
      <c r="C124" s="72" t="s">
        <v>148</v>
      </c>
      <c r="D124" s="339" t="s">
        <v>549</v>
      </c>
      <c r="E124" s="59"/>
      <c r="F124" s="229"/>
      <c r="G124" s="295"/>
      <c r="H124" s="295"/>
      <c r="I124" s="229"/>
      <c r="J124" s="295"/>
      <c r="K124" s="295"/>
      <c r="L124" s="229"/>
      <c r="M124" s="295"/>
      <c r="N124" s="295"/>
      <c r="O124" s="229"/>
      <c r="P124" s="295"/>
      <c r="Q124" s="295"/>
      <c r="R124" s="229"/>
      <c r="S124" s="230"/>
      <c r="T124" s="231"/>
      <c r="U124" s="229"/>
      <c r="V124" s="230"/>
      <c r="W124" s="231"/>
      <c r="X124" s="229"/>
      <c r="Y124" s="230"/>
      <c r="Z124" s="231"/>
      <c r="AA124" s="229"/>
      <c r="AB124" s="295"/>
      <c r="AC124" s="295"/>
      <c r="AD124" s="229"/>
      <c r="AE124" s="295"/>
      <c r="AF124" s="295"/>
      <c r="AG124" s="229"/>
      <c r="AH124" s="295"/>
      <c r="AI124" s="295"/>
      <c r="AJ124" s="229"/>
      <c r="AK124" s="295"/>
      <c r="AL124" s="295"/>
      <c r="AM124" s="229"/>
      <c r="AN124" s="295"/>
      <c r="AO124" s="295"/>
      <c r="AP124" s="243"/>
      <c r="AQ124" s="295"/>
      <c r="AR124" s="290"/>
      <c r="AS124" s="243"/>
      <c r="AT124" s="295"/>
      <c r="AU124" s="290"/>
      <c r="AV124" s="229"/>
      <c r="AW124" s="230"/>
      <c r="AX124" s="231"/>
      <c r="AY124" s="229"/>
      <c r="AZ124" s="230"/>
      <c r="BA124" s="231"/>
      <c r="BB124" s="229"/>
      <c r="BC124" s="230"/>
      <c r="BD124" s="231"/>
      <c r="BE124" s="229"/>
      <c r="BF124" s="230"/>
      <c r="BG124" s="231"/>
      <c r="BH124" s="229"/>
      <c r="BI124" s="230"/>
      <c r="BJ124" s="231"/>
      <c r="BK124" s="243"/>
      <c r="BL124" s="230"/>
      <c r="BM124" s="231"/>
      <c r="BN124" s="243"/>
      <c r="BO124" s="230"/>
      <c r="BP124" s="231"/>
      <c r="BQ124" s="229"/>
      <c r="BR124" s="230"/>
      <c r="BS124" s="231"/>
      <c r="BT124" s="229"/>
      <c r="BU124" s="230"/>
      <c r="BV124" s="231"/>
      <c r="BW124" s="229"/>
      <c r="BX124" s="230"/>
      <c r="BY124" s="231"/>
      <c r="BZ124" s="229"/>
      <c r="CA124" s="230"/>
      <c r="CB124" s="231"/>
      <c r="CC124" s="229"/>
      <c r="CD124" s="230"/>
      <c r="CE124" s="231"/>
      <c r="CF124" s="331"/>
      <c r="CG124" s="332"/>
      <c r="CH124" s="385"/>
      <c r="CI124" s="331"/>
      <c r="CJ124" s="332"/>
      <c r="CK124" s="385"/>
      <c r="CL124" s="243"/>
      <c r="CM124" s="230"/>
      <c r="CN124" s="354"/>
      <c r="CO124" s="243"/>
      <c r="CP124" s="230"/>
      <c r="CQ124" s="231"/>
      <c r="CR124" s="331"/>
      <c r="CS124" s="332"/>
      <c r="CT124" s="333"/>
      <c r="CU124" s="229"/>
      <c r="CV124" s="230"/>
      <c r="CW124" s="231"/>
      <c r="CX124" s="331"/>
      <c r="CY124" s="332"/>
      <c r="CZ124" s="333"/>
      <c r="DA124" s="331"/>
      <c r="DB124" s="332"/>
      <c r="DC124" s="333"/>
      <c r="DD124" s="331"/>
      <c r="DE124" s="332"/>
      <c r="DF124" s="333"/>
      <c r="DG124" s="331"/>
      <c r="DH124" s="332"/>
      <c r="DI124" s="333"/>
      <c r="DJ124" s="229"/>
      <c r="DK124" s="230"/>
      <c r="DL124" s="231"/>
      <c r="DM124" s="229"/>
      <c r="DN124" s="230"/>
      <c r="DO124" s="231"/>
      <c r="DP124" s="331"/>
      <c r="DQ124" s="332"/>
      <c r="DR124" s="333"/>
      <c r="DS124" s="331"/>
      <c r="DT124" s="332"/>
      <c r="DU124" s="333"/>
      <c r="DV124" s="331"/>
      <c r="DW124" s="332"/>
      <c r="DX124" s="333"/>
      <c r="DY124" s="331"/>
      <c r="DZ124" s="332"/>
      <c r="EA124" s="333"/>
      <c r="EB124" s="331"/>
      <c r="EC124" s="332"/>
      <c r="ED124" s="333"/>
      <c r="EE124" s="331"/>
      <c r="EF124" s="332"/>
      <c r="EG124" s="333"/>
      <c r="EH124" s="229"/>
      <c r="EI124" s="230"/>
      <c r="EJ124" s="231"/>
      <c r="EK124" s="229"/>
      <c r="EL124" s="230"/>
      <c r="EM124" s="231"/>
      <c r="EN124" s="244"/>
      <c r="EO124" s="269" t="str">
        <f t="shared" si="279"/>
        <v/>
      </c>
      <c r="EP124" s="444" t="s">
        <v>1247</v>
      </c>
      <c r="EQ124" s="360">
        <f t="shared" si="435"/>
        <v>85</v>
      </c>
      <c r="ER124" s="360" t="str">
        <f t="shared" si="436"/>
        <v/>
      </c>
      <c r="ES124" s="360" t="str">
        <f t="shared" si="437"/>
        <v/>
      </c>
      <c r="ET124" s="360">
        <f t="shared" si="438"/>
        <v>60</v>
      </c>
      <c r="EU124" s="360" t="str">
        <f t="shared" si="439"/>
        <v/>
      </c>
      <c r="EV124" s="360" t="str">
        <f t="shared" si="440"/>
        <v/>
      </c>
      <c r="EW124" s="360" t="str">
        <f t="shared" si="441"/>
        <v/>
      </c>
      <c r="EX124" s="360" t="str">
        <f t="shared" si="442"/>
        <v/>
      </c>
      <c r="EY124" s="360" t="str">
        <f t="shared" si="443"/>
        <v/>
      </c>
      <c r="EZ124" s="360" t="str">
        <f t="shared" si="444"/>
        <v/>
      </c>
      <c r="FA124" s="360" t="str">
        <f t="shared" si="445"/>
        <v/>
      </c>
      <c r="FB124" s="360" t="str">
        <f t="shared" si="446"/>
        <v/>
      </c>
      <c r="FC124" s="360" t="str">
        <f t="shared" si="447"/>
        <v/>
      </c>
      <c r="FD124" s="360" t="str">
        <f t="shared" si="448"/>
        <v/>
      </c>
      <c r="FE124" s="360" t="str">
        <f t="shared" si="449"/>
        <v/>
      </c>
      <c r="FF124" s="360" t="str">
        <f t="shared" si="450"/>
        <v/>
      </c>
      <c r="FG124" s="360" t="str">
        <f t="shared" si="451"/>
        <v/>
      </c>
      <c r="FH124" s="360" t="str">
        <f t="shared" si="452"/>
        <v/>
      </c>
      <c r="FI124" s="360" t="str">
        <f t="shared" si="453"/>
        <v/>
      </c>
      <c r="FJ124" s="360" t="str">
        <f t="shared" si="454"/>
        <v/>
      </c>
      <c r="FK124" s="360" t="str">
        <f t="shared" si="455"/>
        <v/>
      </c>
      <c r="FL124" s="360" t="str">
        <f t="shared" si="456"/>
        <v/>
      </c>
      <c r="FM124" s="360" t="str">
        <f t="shared" si="457"/>
        <v/>
      </c>
      <c r="FN124" s="360" t="str">
        <f t="shared" si="458"/>
        <v/>
      </c>
      <c r="FO124" s="360" t="str">
        <f t="shared" si="459"/>
        <v/>
      </c>
      <c r="FP124" s="360" t="str">
        <f t="shared" si="460"/>
        <v/>
      </c>
      <c r="FQ124" s="360" t="str">
        <f t="shared" si="461"/>
        <v/>
      </c>
      <c r="FR124" s="360" t="str">
        <f t="shared" si="462"/>
        <v/>
      </c>
      <c r="FS124" s="360" t="str">
        <f t="shared" si="463"/>
        <v/>
      </c>
      <c r="FT124" s="360" t="str">
        <f t="shared" si="280"/>
        <v/>
      </c>
      <c r="FU124" s="360" t="str">
        <f t="shared" si="464"/>
        <v/>
      </c>
      <c r="FV124" s="360" t="str">
        <f t="shared" si="465"/>
        <v/>
      </c>
      <c r="FW124" s="360" t="str">
        <f t="shared" si="466"/>
        <v/>
      </c>
      <c r="FX124" s="360" t="str">
        <f t="shared" si="467"/>
        <v/>
      </c>
      <c r="FY124" s="360" t="str">
        <f t="shared" si="468"/>
        <v/>
      </c>
      <c r="FZ124" s="360" t="str">
        <f t="shared" si="469"/>
        <v/>
      </c>
      <c r="GA124" s="360" t="str">
        <f t="shared" si="470"/>
        <v/>
      </c>
      <c r="GB124" s="360" t="str">
        <f t="shared" si="471"/>
        <v/>
      </c>
      <c r="GC124" s="360" t="str">
        <f t="shared" si="472"/>
        <v/>
      </c>
      <c r="GD124" s="360" t="str">
        <f t="shared" si="473"/>
        <v/>
      </c>
      <c r="GE124" s="360" t="str">
        <f t="shared" si="474"/>
        <v/>
      </c>
      <c r="GF124" s="360" t="str">
        <f t="shared" si="475"/>
        <v/>
      </c>
      <c r="GG124" s="360" t="str">
        <f t="shared" si="476"/>
        <v/>
      </c>
      <c r="GH124" s="360" t="str">
        <f t="shared" si="477"/>
        <v/>
      </c>
      <c r="GI124" s="360" t="str">
        <f t="shared" si="478"/>
        <v/>
      </c>
      <c r="GJ124" s="360" t="str">
        <f t="shared" si="479"/>
        <v/>
      </c>
      <c r="GK124" s="444" t="s">
        <v>1247</v>
      </c>
      <c r="GL124" s="361" t="str">
        <f t="shared" si="281"/>
        <v>Ls</v>
      </c>
      <c r="GM124" s="361" t="str">
        <f t="shared" si="282"/>
        <v>-</v>
      </c>
      <c r="GN124" s="361" t="str">
        <f t="shared" si="283"/>
        <v>-</v>
      </c>
      <c r="GO124" s="361" t="str">
        <f t="shared" si="284"/>
        <v>Ls</v>
      </c>
      <c r="GP124" s="361" t="str">
        <f t="shared" si="285"/>
        <v>-</v>
      </c>
      <c r="GQ124" s="361" t="str">
        <f t="shared" si="286"/>
        <v>-</v>
      </c>
      <c r="GR124" s="361" t="str">
        <f t="shared" si="287"/>
        <v>-</v>
      </c>
      <c r="GS124" s="361" t="str">
        <f t="shared" si="288"/>
        <v>-</v>
      </c>
      <c r="GT124" s="361" t="str">
        <f t="shared" si="289"/>
        <v>-</v>
      </c>
      <c r="GU124" s="361" t="str">
        <f t="shared" si="290"/>
        <v>-</v>
      </c>
      <c r="GV124" s="361" t="str">
        <f t="shared" si="291"/>
        <v>-</v>
      </c>
      <c r="GW124" s="361" t="str">
        <f t="shared" si="292"/>
        <v>-</v>
      </c>
      <c r="GX124" s="361" t="str">
        <f t="shared" si="293"/>
        <v>-</v>
      </c>
      <c r="GY124" s="361" t="str">
        <f t="shared" si="294"/>
        <v>-</v>
      </c>
      <c r="GZ124" s="361" t="str">
        <f t="shared" si="295"/>
        <v>-</v>
      </c>
      <c r="HA124" s="361" t="str">
        <f t="shared" si="296"/>
        <v>-</v>
      </c>
      <c r="HB124" s="361" t="str">
        <f t="shared" si="297"/>
        <v>-</v>
      </c>
      <c r="HC124" s="361" t="str">
        <f t="shared" si="298"/>
        <v>-</v>
      </c>
      <c r="HD124" s="361" t="str">
        <f t="shared" si="299"/>
        <v>-</v>
      </c>
      <c r="HE124" s="361" t="str">
        <f t="shared" si="300"/>
        <v>-</v>
      </c>
      <c r="HF124" s="361" t="str">
        <f t="shared" si="301"/>
        <v>-</v>
      </c>
      <c r="HG124" s="361" t="str">
        <f t="shared" si="302"/>
        <v>-</v>
      </c>
      <c r="HH124" s="361" t="str">
        <f t="shared" si="303"/>
        <v>-</v>
      </c>
      <c r="HI124" s="361" t="str">
        <f t="shared" si="304"/>
        <v>-</v>
      </c>
      <c r="HJ124" s="361" t="str">
        <f t="shared" si="305"/>
        <v>-</v>
      </c>
      <c r="HK124" s="361" t="str">
        <f t="shared" si="306"/>
        <v>-</v>
      </c>
      <c r="HL124" s="361" t="str">
        <f t="shared" si="307"/>
        <v>-</v>
      </c>
      <c r="HM124" s="361" t="str">
        <f t="shared" si="308"/>
        <v>-</v>
      </c>
      <c r="HN124" s="361" t="str">
        <f t="shared" si="309"/>
        <v>-</v>
      </c>
      <c r="HO124" s="361" t="str">
        <f t="shared" si="310"/>
        <v>-</v>
      </c>
      <c r="HP124" s="361" t="str">
        <f t="shared" si="311"/>
        <v>-</v>
      </c>
      <c r="HQ124" s="361" t="str">
        <f t="shared" si="312"/>
        <v>-</v>
      </c>
      <c r="HR124" s="361" t="str">
        <f t="shared" si="313"/>
        <v>-</v>
      </c>
      <c r="HS124" s="361" t="str">
        <f t="shared" si="314"/>
        <v>-</v>
      </c>
      <c r="HT124" s="361" t="str">
        <f t="shared" si="315"/>
        <v>-</v>
      </c>
      <c r="HU124" s="361" t="str">
        <f t="shared" si="316"/>
        <v>-</v>
      </c>
      <c r="HV124" s="361" t="str">
        <f t="shared" si="317"/>
        <v>-</v>
      </c>
      <c r="HW124" s="361" t="str">
        <f t="shared" si="318"/>
        <v>-</v>
      </c>
      <c r="HX124" s="361" t="str">
        <f t="shared" si="319"/>
        <v>-</v>
      </c>
      <c r="HY124" s="361" t="str">
        <f t="shared" si="320"/>
        <v>-</v>
      </c>
      <c r="HZ124" s="361" t="str">
        <f t="shared" si="321"/>
        <v>-</v>
      </c>
      <c r="IA124" s="361" t="str">
        <f t="shared" si="322"/>
        <v>-</v>
      </c>
      <c r="IB124" s="361" t="str">
        <f t="shared" si="323"/>
        <v>-</v>
      </c>
      <c r="IC124" s="361" t="str">
        <f t="shared" si="324"/>
        <v>-</v>
      </c>
      <c r="ID124" s="361" t="str">
        <f t="shared" si="325"/>
        <v>-</v>
      </c>
      <c r="IE124" s="361" t="str">
        <f t="shared" si="326"/>
        <v>-</v>
      </c>
      <c r="IF124" s="444" t="s">
        <v>1247</v>
      </c>
      <c r="IG124" s="56" t="str">
        <f t="shared" si="480"/>
        <v>-</v>
      </c>
      <c r="IH124" s="56" t="str">
        <f t="shared" si="481"/>
        <v>-</v>
      </c>
      <c r="II124" s="56" t="str">
        <f t="shared" si="482"/>
        <v>-</v>
      </c>
      <c r="IJ124" s="56" t="str">
        <f t="shared" si="483"/>
        <v>SQRT</v>
      </c>
      <c r="IK124" s="56" t="str">
        <f t="shared" si="327"/>
        <v>-</v>
      </c>
      <c r="IL124" s="56" t="str">
        <f t="shared" si="328"/>
        <v>-</v>
      </c>
      <c r="IM124" s="56" t="str">
        <f t="shared" si="329"/>
        <v>-</v>
      </c>
      <c r="IN124" s="56" t="str">
        <f t="shared" si="330"/>
        <v>-</v>
      </c>
      <c r="IO124" s="56" t="str">
        <f t="shared" si="331"/>
        <v>-</v>
      </c>
      <c r="IP124" s="56" t="str">
        <f t="shared" si="332"/>
        <v>-</v>
      </c>
      <c r="IQ124" s="56" t="str">
        <f t="shared" si="333"/>
        <v>-</v>
      </c>
      <c r="IR124" s="56" t="str">
        <f t="shared" si="334"/>
        <v>-</v>
      </c>
      <c r="IS124" s="56" t="str">
        <f t="shared" si="335"/>
        <v>-</v>
      </c>
      <c r="IT124" s="56" t="str">
        <f t="shared" si="336"/>
        <v>-</v>
      </c>
      <c r="IU124" s="56" t="str">
        <f t="shared" si="337"/>
        <v>-</v>
      </c>
      <c r="IV124" s="56" t="str">
        <f t="shared" si="338"/>
        <v>-</v>
      </c>
      <c r="IW124" s="56" t="str">
        <f t="shared" si="339"/>
        <v>-</v>
      </c>
      <c r="IX124" s="56" t="str">
        <f t="shared" si="340"/>
        <v>-</v>
      </c>
      <c r="IY124" s="56" t="str">
        <f t="shared" si="341"/>
        <v>-</v>
      </c>
      <c r="IZ124" s="56" t="str">
        <f t="shared" si="342"/>
        <v>-</v>
      </c>
      <c r="JA124" s="56" t="str">
        <f t="shared" si="343"/>
        <v>-</v>
      </c>
      <c r="JB124" s="56" t="str">
        <f t="shared" si="344"/>
        <v>-</v>
      </c>
      <c r="JC124" s="56" t="str">
        <f t="shared" si="345"/>
        <v>-</v>
      </c>
      <c r="JD124" s="56" t="str">
        <f t="shared" si="346"/>
        <v>-</v>
      </c>
      <c r="JE124" s="56" t="str">
        <f t="shared" si="347"/>
        <v>-</v>
      </c>
      <c r="JF124" s="56" t="str">
        <f t="shared" si="348"/>
        <v>-</v>
      </c>
      <c r="JG124" s="56" t="str">
        <f t="shared" si="349"/>
        <v>-</v>
      </c>
      <c r="JH124" s="56" t="str">
        <f t="shared" si="350"/>
        <v>-</v>
      </c>
      <c r="JI124" s="56" t="str">
        <f t="shared" si="351"/>
        <v>-</v>
      </c>
      <c r="JJ124" s="56" t="str">
        <f t="shared" si="352"/>
        <v>-</v>
      </c>
      <c r="JK124" s="56" t="str">
        <f t="shared" si="353"/>
        <v>-</v>
      </c>
      <c r="JL124" s="56" t="str">
        <f t="shared" si="354"/>
        <v>-</v>
      </c>
      <c r="JM124" s="56" t="str">
        <f t="shared" si="355"/>
        <v>-</v>
      </c>
      <c r="JN124" s="56" t="str">
        <f t="shared" si="356"/>
        <v>-</v>
      </c>
      <c r="JO124" s="56" t="str">
        <f t="shared" si="357"/>
        <v>-</v>
      </c>
      <c r="JP124" s="56" t="str">
        <f t="shared" si="358"/>
        <v>-</v>
      </c>
      <c r="JQ124" s="56" t="str">
        <f t="shared" si="359"/>
        <v>-</v>
      </c>
      <c r="JR124" s="56" t="str">
        <f t="shared" si="360"/>
        <v>-</v>
      </c>
      <c r="JS124" s="56" t="str">
        <f t="shared" si="361"/>
        <v>-</v>
      </c>
      <c r="JT124" s="56" t="str">
        <f t="shared" si="362"/>
        <v>-</v>
      </c>
      <c r="JU124" s="56" t="str">
        <f t="shared" si="363"/>
        <v>-</v>
      </c>
      <c r="JV124" s="56" t="str">
        <f t="shared" si="364"/>
        <v>-</v>
      </c>
      <c r="JW124" s="56" t="str">
        <f t="shared" si="365"/>
        <v>-</v>
      </c>
      <c r="JX124" s="56" t="str">
        <f t="shared" si="366"/>
        <v>-</v>
      </c>
      <c r="JY124" s="56" t="str">
        <f t="shared" si="367"/>
        <v>-</v>
      </c>
      <c r="JZ124" s="56" t="str">
        <f t="shared" si="368"/>
        <v>-</v>
      </c>
      <c r="KA124" s="444" t="s">
        <v>1247</v>
      </c>
      <c r="KB124" s="360">
        <f>IF(ISNUMBER(INDEX($EQ$15:$GK$521,$B124,EO$11)),MAX(KB$14:KB123)+1,0)</f>
        <v>0</v>
      </c>
      <c r="KC124" s="360" t="str">
        <f t="shared" si="484"/>
        <v/>
      </c>
      <c r="KD124" s="373" t="s">
        <v>2</v>
      </c>
      <c r="KE124" s="391"/>
      <c r="KF124" s="64"/>
      <c r="KG124" s="64"/>
      <c r="KH124" s="64"/>
      <c r="KI124" s="64"/>
      <c r="KJ124" s="64"/>
      <c r="KK124" s="64"/>
      <c r="KL124" s="64"/>
      <c r="KM124" s="64"/>
      <c r="KN124" s="64"/>
      <c r="KO124" s="64"/>
      <c r="KP124" s="64"/>
      <c r="KQ124" s="391" t="str">
        <f t="shared" si="493"/>
        <v/>
      </c>
      <c r="KR124" s="392" t="str">
        <f t="shared" si="378"/>
        <v/>
      </c>
      <c r="KS124" s="64"/>
      <c r="KT124" s="391" t="str">
        <f t="shared" si="494"/>
        <v/>
      </c>
      <c r="KU124" s="392" t="str">
        <f t="shared" si="380"/>
        <v/>
      </c>
      <c r="KV124" s="64"/>
      <c r="KW124" s="391" t="str">
        <f t="shared" si="495"/>
        <v/>
      </c>
      <c r="KX124" s="392" t="str">
        <f t="shared" si="382"/>
        <v/>
      </c>
      <c r="KY124" s="60"/>
      <c r="KZ124" s="283" t="str">
        <f t="shared" si="383"/>
        <v/>
      </c>
      <c r="LA124" s="26"/>
      <c r="LB124" s="242"/>
      <c r="LC124" s="242"/>
      <c r="LD124" s="242"/>
      <c r="LE124" s="242"/>
      <c r="LF124" s="242"/>
      <c r="LG124" s="242"/>
      <c r="LH124" s="242"/>
      <c r="LI124" s="242"/>
      <c r="LJ124" s="242"/>
      <c r="LK124" s="242"/>
      <c r="LL124" s="242"/>
      <c r="LM124" s="242"/>
      <c r="LN124" s="63"/>
      <c r="LO124" s="251">
        <f t="shared" si="384"/>
        <v>0</v>
      </c>
      <c r="LP124" s="251">
        <f t="shared" si="385"/>
        <v>0</v>
      </c>
      <c r="LQ124" s="251">
        <f t="shared" si="386"/>
        <v>0</v>
      </c>
      <c r="LR124" s="251">
        <f t="shared" si="387"/>
        <v>0</v>
      </c>
      <c r="LS124" s="251">
        <f t="shared" si="388"/>
        <v>0</v>
      </c>
      <c r="LT124" s="251">
        <f t="shared" si="389"/>
        <v>0</v>
      </c>
      <c r="LU124" s="251">
        <f t="shared" si="390"/>
        <v>0</v>
      </c>
      <c r="LV124" s="251">
        <f t="shared" si="391"/>
        <v>0</v>
      </c>
      <c r="LW124" s="251">
        <f t="shared" si="392"/>
        <v>0</v>
      </c>
      <c r="LX124" s="251">
        <f t="shared" si="393"/>
        <v>0</v>
      </c>
      <c r="LY124" s="251">
        <f t="shared" si="394"/>
        <v>0</v>
      </c>
      <c r="LZ124" s="251">
        <f t="shared" si="395"/>
        <v>0</v>
      </c>
      <c r="MA124" s="63">
        <f t="shared" si="396"/>
        <v>4</v>
      </c>
      <c r="MB124" s="63">
        <f t="shared" si="397"/>
        <v>0</v>
      </c>
      <c r="MC124" s="63">
        <f t="shared" si="486"/>
        <v>110</v>
      </c>
      <c r="MD124" s="63">
        <f t="shared" si="485"/>
        <v>6</v>
      </c>
      <c r="ME124" s="63" t="str">
        <f t="shared" si="398"/>
        <v>OC</v>
      </c>
      <c r="MF124" s="315">
        <f t="shared" si="399"/>
        <v>291</v>
      </c>
      <c r="MG124" s="315">
        <f>IF(ISNUMBER(MATCH(EO124,$ME$15:$ME$520,0)),0,MAX(MG$14:MG123)+1)</f>
        <v>0</v>
      </c>
      <c r="MH124" s="315" t="str">
        <f t="shared" si="400"/>
        <v/>
      </c>
      <c r="MI124" s="368" t="str">
        <f t="shared" si="491"/>
        <v/>
      </c>
      <c r="MJ124" s="67"/>
      <c r="MK124" s="243" t="str">
        <f t="shared" si="492"/>
        <v/>
      </c>
      <c r="ML124" s="457" t="s">
        <v>635</v>
      </c>
      <c r="MM124" s="316"/>
      <c r="MN124" s="59"/>
      <c r="MO124" s="238"/>
      <c r="MP124" s="411"/>
      <c r="MQ124" s="26" t="str">
        <f>IF(IF(ISNUMBER(SEARCH("flopy",MS124))=TRUE,1,0)=1,MAX(MQ$15:MQ123)+1,"")</f>
        <v/>
      </c>
      <c r="MR124" s="238"/>
      <c r="MS124" s="411"/>
      <c r="MT124" s="411" t="s">
        <v>1047</v>
      </c>
      <c r="MU124" s="26" t="str">
        <f>IF(IF(ISNUMBER(SEARCH("flopy",MW124))=TRUE,1,0)=1,MAX(MU$15:MU123)+1,"")</f>
        <v/>
      </c>
      <c r="MV124" s="238"/>
      <c r="MW124" s="59"/>
      <c r="MX124" s="59"/>
      <c r="MY124" s="59"/>
      <c r="MZ124" s="59"/>
      <c r="NA124" s="59"/>
      <c r="NB124" s="26" t="s">
        <v>2</v>
      </c>
      <c r="NC124" s="59"/>
      <c r="ND124" s="59"/>
      <c r="NE124" s="59"/>
      <c r="NF124" s="59"/>
      <c r="NG124" s="59"/>
      <c r="NH124" s="59"/>
      <c r="NI124" s="59"/>
      <c r="NJ124" s="59"/>
      <c r="NK124" s="26" t="s">
        <v>2</v>
      </c>
      <c r="NL124" s="454"/>
      <c r="NM124" s="454"/>
      <c r="NN124" s="59"/>
      <c r="NO124" s="18"/>
      <c r="NP124" s="18"/>
      <c r="NQ124" s="18"/>
      <c r="NR124" s="18"/>
      <c r="NS124" s="18"/>
      <c r="NT124" s="18"/>
      <c r="NU124" s="18"/>
      <c r="NV124" s="18"/>
      <c r="NW124" s="18"/>
      <c r="NX124" s="18"/>
      <c r="NY124" s="18"/>
      <c r="NZ124" s="18"/>
      <c r="OA124" s="18"/>
      <c r="OB124" s="18"/>
      <c r="OC124" s="18"/>
      <c r="OZ124" s="59"/>
      <c r="PA124" s="251" t="str">
        <f t="shared" si="403"/>
        <v/>
      </c>
      <c r="PB124" s="251" t="str">
        <f t="shared" si="404"/>
        <v/>
      </c>
      <c r="PC124" s="251" t="str">
        <f t="shared" si="405"/>
        <v/>
      </c>
      <c r="PD124" s="251" t="str">
        <f t="shared" si="406"/>
        <v/>
      </c>
      <c r="PE124" s="251" t="str">
        <f t="shared" si="407"/>
        <v/>
      </c>
      <c r="PF124" s="251" t="str">
        <f t="shared" si="408"/>
        <v/>
      </c>
      <c r="PG124" s="251" t="str">
        <f t="shared" si="409"/>
        <v/>
      </c>
      <c r="PH124" s="251" t="str">
        <f t="shared" si="410"/>
        <v/>
      </c>
      <c r="PI124" s="251" t="str">
        <f t="shared" si="411"/>
        <v/>
      </c>
      <c r="PJ124" s="251" t="str">
        <f t="shared" si="412"/>
        <v/>
      </c>
      <c r="PK124" s="251" t="str">
        <f t="shared" si="413"/>
        <v/>
      </c>
      <c r="PL124" s="251" t="str">
        <f t="shared" si="414"/>
        <v/>
      </c>
      <c r="PM124" s="251" t="str">
        <f t="shared" si="415"/>
        <v>OC</v>
      </c>
      <c r="PN124" s="251" t="str">
        <f t="shared" si="416"/>
        <v>OC</v>
      </c>
      <c r="PO124" s="251" t="str">
        <f t="shared" si="417"/>
        <v>OC</v>
      </c>
      <c r="PP124" s="251" t="str">
        <f t="shared" si="418"/>
        <v>OC</v>
      </c>
      <c r="PQ124" s="251" t="str">
        <f t="shared" si="419"/>
        <v>OC</v>
      </c>
      <c r="PR124" s="251" t="str">
        <f t="shared" si="420"/>
        <v>OC</v>
      </c>
      <c r="PS124" s="251" t="str">
        <f t="shared" si="421"/>
        <v/>
      </c>
      <c r="PT124" s="251" t="str">
        <f t="shared" si="422"/>
        <v/>
      </c>
      <c r="PU124" s="251" t="str">
        <f t="shared" si="423"/>
        <v/>
      </c>
      <c r="PV124" s="251" t="str">
        <f t="shared" si="424"/>
        <v>OC</v>
      </c>
      <c r="PW124" s="251" t="str">
        <f t="shared" si="425"/>
        <v/>
      </c>
      <c r="PX124" s="251" t="str">
        <f t="shared" si="426"/>
        <v/>
      </c>
      <c r="PY124" s="251" t="str">
        <f t="shared" si="427"/>
        <v>OC</v>
      </c>
      <c r="PZ124" s="251" t="str">
        <f t="shared" si="428"/>
        <v/>
      </c>
      <c r="QA124" s="251" t="str">
        <f t="shared" si="429"/>
        <v/>
      </c>
      <c r="QB124" s="251" t="str">
        <f t="shared" si="430"/>
        <v/>
      </c>
      <c r="QC124" s="251" t="str">
        <f t="shared" si="431"/>
        <v/>
      </c>
      <c r="QD124" s="251" t="str">
        <f t="shared" si="432"/>
        <v/>
      </c>
      <c r="QE124" s="251" t="str">
        <f t="shared" si="433"/>
        <v/>
      </c>
      <c r="QF124" s="63">
        <f t="shared" si="434"/>
        <v>8</v>
      </c>
      <c r="QG124" s="26" t="s">
        <v>2</v>
      </c>
      <c r="QH124" s="59"/>
      <c r="QI124" s="59"/>
      <c r="QJ124" s="59"/>
      <c r="QK124" s="59"/>
      <c r="QL124" s="59"/>
      <c r="QM124" s="59"/>
      <c r="QN124" s="59"/>
    </row>
    <row r="125" spans="1:456" ht="6" customHeight="1" x14ac:dyDescent="0.25">
      <c r="A125" s="68"/>
      <c r="B125" s="447">
        <f t="shared" si="278"/>
        <v>111</v>
      </c>
      <c r="C125" s="72" t="s">
        <v>87</v>
      </c>
      <c r="D125" s="339" t="s">
        <v>548</v>
      </c>
      <c r="E125" s="59"/>
      <c r="F125" s="229"/>
      <c r="G125" s="295"/>
      <c r="H125" s="295"/>
      <c r="I125" s="229"/>
      <c r="J125" s="295"/>
      <c r="K125" s="295"/>
      <c r="L125" s="229"/>
      <c r="M125" s="295"/>
      <c r="N125" s="295"/>
      <c r="O125" s="229"/>
      <c r="P125" s="295"/>
      <c r="Q125" s="295"/>
      <c r="R125" s="229"/>
      <c r="S125" s="230"/>
      <c r="T125" s="231"/>
      <c r="U125" s="229"/>
      <c r="V125" s="230"/>
      <c r="W125" s="231"/>
      <c r="X125" s="229"/>
      <c r="Y125" s="230"/>
      <c r="Z125" s="231"/>
      <c r="AA125" s="229"/>
      <c r="AB125" s="295"/>
      <c r="AC125" s="295"/>
      <c r="AD125" s="229"/>
      <c r="AE125" s="295"/>
      <c r="AF125" s="295"/>
      <c r="AG125" s="229"/>
      <c r="AH125" s="295"/>
      <c r="AI125" s="295"/>
      <c r="AJ125" s="229"/>
      <c r="AK125" s="295"/>
      <c r="AL125" s="295"/>
      <c r="AM125" s="229"/>
      <c r="AN125" s="295"/>
      <c r="AO125" s="295"/>
      <c r="AP125" s="243"/>
      <c r="AQ125" s="295"/>
      <c r="AR125" s="290"/>
      <c r="AS125" s="243"/>
      <c r="AT125" s="295"/>
      <c r="AU125" s="290"/>
      <c r="AV125" s="229"/>
      <c r="AW125" s="230"/>
      <c r="AX125" s="231"/>
      <c r="AY125" s="229"/>
      <c r="AZ125" s="230"/>
      <c r="BA125" s="231"/>
      <c r="BB125" s="229"/>
      <c r="BC125" s="230"/>
      <c r="BD125" s="231"/>
      <c r="BE125" s="229"/>
      <c r="BF125" s="230"/>
      <c r="BG125" s="231"/>
      <c r="BH125" s="229"/>
      <c r="BI125" s="230"/>
      <c r="BJ125" s="231"/>
      <c r="BK125" s="243"/>
      <c r="BL125" s="230"/>
      <c r="BM125" s="231"/>
      <c r="BN125" s="243"/>
      <c r="BO125" s="230"/>
      <c r="BP125" s="231"/>
      <c r="BQ125" s="229"/>
      <c r="BR125" s="230"/>
      <c r="BS125" s="231"/>
      <c r="BT125" s="229"/>
      <c r="BU125" s="230"/>
      <c r="BV125" s="231"/>
      <c r="BW125" s="229"/>
      <c r="BX125" s="230"/>
      <c r="BY125" s="231"/>
      <c r="BZ125" s="229"/>
      <c r="CA125" s="230"/>
      <c r="CB125" s="231"/>
      <c r="CC125" s="229"/>
      <c r="CD125" s="230"/>
      <c r="CE125" s="231"/>
      <c r="CF125" s="331"/>
      <c r="CG125" s="332"/>
      <c r="CH125" s="385"/>
      <c r="CI125" s="331"/>
      <c r="CJ125" s="332"/>
      <c r="CK125" s="385"/>
      <c r="CL125" s="243"/>
      <c r="CM125" s="230"/>
      <c r="CN125" s="354"/>
      <c r="CO125" s="243"/>
      <c r="CP125" s="230"/>
      <c r="CQ125" s="231"/>
      <c r="CR125" s="331"/>
      <c r="CS125" s="332"/>
      <c r="CT125" s="333"/>
      <c r="CU125" s="229"/>
      <c r="CV125" s="230"/>
      <c r="CW125" s="231"/>
      <c r="CX125" s="331"/>
      <c r="CY125" s="332"/>
      <c r="CZ125" s="333"/>
      <c r="DA125" s="331"/>
      <c r="DB125" s="332"/>
      <c r="DC125" s="333"/>
      <c r="DD125" s="331"/>
      <c r="DE125" s="332"/>
      <c r="DF125" s="333"/>
      <c r="DG125" s="331"/>
      <c r="DH125" s="332"/>
      <c r="DI125" s="333"/>
      <c r="DJ125" s="229"/>
      <c r="DK125" s="230"/>
      <c r="DL125" s="231"/>
      <c r="DM125" s="229"/>
      <c r="DN125" s="230"/>
      <c r="DO125" s="231"/>
      <c r="DP125" s="331"/>
      <c r="DQ125" s="332"/>
      <c r="DR125" s="333"/>
      <c r="DS125" s="331"/>
      <c r="DT125" s="332"/>
      <c r="DU125" s="333"/>
      <c r="DV125" s="331"/>
      <c r="DW125" s="332"/>
      <c r="DX125" s="333"/>
      <c r="DY125" s="331"/>
      <c r="DZ125" s="332"/>
      <c r="EA125" s="333"/>
      <c r="EB125" s="331"/>
      <c r="EC125" s="332"/>
      <c r="ED125" s="333"/>
      <c r="EE125" s="331"/>
      <c r="EF125" s="332"/>
      <c r="EG125" s="333"/>
      <c r="EH125" s="229"/>
      <c r="EI125" s="230"/>
      <c r="EJ125" s="231"/>
      <c r="EK125" s="229"/>
      <c r="EL125" s="230"/>
      <c r="EM125" s="231"/>
      <c r="EN125" s="244"/>
      <c r="EO125" s="269" t="str">
        <f t="shared" si="279"/>
        <v/>
      </c>
      <c r="EP125" s="444" t="s">
        <v>1247</v>
      </c>
      <c r="EQ125" s="360" t="str">
        <f t="shared" si="435"/>
        <v/>
      </c>
      <c r="ER125" s="360" t="str">
        <f t="shared" si="436"/>
        <v/>
      </c>
      <c r="ES125" s="360">
        <f t="shared" si="437"/>
        <v>39</v>
      </c>
      <c r="ET125" s="360">
        <f t="shared" si="438"/>
        <v>45</v>
      </c>
      <c r="EU125" s="360" t="str">
        <f t="shared" si="439"/>
        <v/>
      </c>
      <c r="EV125" s="360" t="str">
        <f t="shared" si="440"/>
        <v/>
      </c>
      <c r="EW125" s="360" t="str">
        <f t="shared" si="441"/>
        <v/>
      </c>
      <c r="EX125" s="360">
        <f t="shared" si="442"/>
        <v>44</v>
      </c>
      <c r="EY125" s="360">
        <f t="shared" si="443"/>
        <v>29</v>
      </c>
      <c r="EZ125" s="360">
        <f t="shared" si="444"/>
        <v>43</v>
      </c>
      <c r="FA125" s="360">
        <f t="shared" si="445"/>
        <v>17</v>
      </c>
      <c r="FB125" s="360">
        <f t="shared" si="446"/>
        <v>34</v>
      </c>
      <c r="FC125" s="360" t="str">
        <f t="shared" si="447"/>
        <v/>
      </c>
      <c r="FD125" s="360" t="str">
        <f t="shared" si="448"/>
        <v/>
      </c>
      <c r="FE125" s="360" t="str">
        <f t="shared" si="449"/>
        <v/>
      </c>
      <c r="FF125" s="360" t="str">
        <f t="shared" si="450"/>
        <v/>
      </c>
      <c r="FG125" s="360" t="str">
        <f t="shared" si="451"/>
        <v/>
      </c>
      <c r="FH125" s="360" t="str">
        <f t="shared" si="452"/>
        <v/>
      </c>
      <c r="FI125" s="360" t="str">
        <f t="shared" si="453"/>
        <v/>
      </c>
      <c r="FJ125" s="360" t="str">
        <f t="shared" si="454"/>
        <v/>
      </c>
      <c r="FK125" s="360" t="str">
        <f t="shared" si="455"/>
        <v/>
      </c>
      <c r="FL125" s="360" t="str">
        <f t="shared" si="456"/>
        <v/>
      </c>
      <c r="FM125" s="360" t="str">
        <f t="shared" si="457"/>
        <v/>
      </c>
      <c r="FN125" s="360" t="str">
        <f t="shared" si="458"/>
        <v/>
      </c>
      <c r="FO125" s="360" t="str">
        <f t="shared" si="459"/>
        <v/>
      </c>
      <c r="FP125" s="360" t="str">
        <f t="shared" si="460"/>
        <v/>
      </c>
      <c r="FQ125" s="360" t="str">
        <f t="shared" si="461"/>
        <v/>
      </c>
      <c r="FR125" s="360" t="str">
        <f t="shared" si="462"/>
        <v/>
      </c>
      <c r="FS125" s="360" t="str">
        <f t="shared" si="463"/>
        <v/>
      </c>
      <c r="FT125" s="360" t="str">
        <f t="shared" si="280"/>
        <v/>
      </c>
      <c r="FU125" s="360" t="str">
        <f t="shared" si="464"/>
        <v/>
      </c>
      <c r="FV125" s="360" t="str">
        <f t="shared" si="465"/>
        <v/>
      </c>
      <c r="FW125" s="360" t="str">
        <f t="shared" si="466"/>
        <v/>
      </c>
      <c r="FX125" s="360" t="str">
        <f t="shared" si="467"/>
        <v/>
      </c>
      <c r="FY125" s="360" t="str">
        <f t="shared" si="468"/>
        <v/>
      </c>
      <c r="FZ125" s="360" t="str">
        <f t="shared" si="469"/>
        <v/>
      </c>
      <c r="GA125" s="360">
        <f t="shared" si="470"/>
        <v>53</v>
      </c>
      <c r="GB125" s="360" t="str">
        <f t="shared" si="471"/>
        <v/>
      </c>
      <c r="GC125" s="360" t="str">
        <f t="shared" si="472"/>
        <v/>
      </c>
      <c r="GD125" s="360" t="str">
        <f t="shared" si="473"/>
        <v/>
      </c>
      <c r="GE125" s="360" t="str">
        <f t="shared" si="474"/>
        <v/>
      </c>
      <c r="GF125" s="360" t="str">
        <f t="shared" si="475"/>
        <v/>
      </c>
      <c r="GG125" s="360" t="str">
        <f t="shared" si="476"/>
        <v/>
      </c>
      <c r="GH125" s="360" t="str">
        <f t="shared" si="477"/>
        <v/>
      </c>
      <c r="GI125" s="360" t="str">
        <f t="shared" si="478"/>
        <v/>
      </c>
      <c r="GJ125" s="360" t="str">
        <f t="shared" si="479"/>
        <v/>
      </c>
      <c r="GK125" s="444" t="s">
        <v>1247</v>
      </c>
      <c r="GL125" s="361" t="str">
        <f t="shared" si="281"/>
        <v>-</v>
      </c>
      <c r="GM125" s="361" t="str">
        <f t="shared" si="282"/>
        <v>-</v>
      </c>
      <c r="GN125" s="361" t="str">
        <f t="shared" si="283"/>
        <v>percel</v>
      </c>
      <c r="GO125" s="361" t="str">
        <f t="shared" si="284"/>
        <v>percel</v>
      </c>
      <c r="GP125" s="361" t="str">
        <f t="shared" si="285"/>
        <v>-</v>
      </c>
      <c r="GQ125" s="361" t="str">
        <f t="shared" si="286"/>
        <v>-</v>
      </c>
      <c r="GR125" s="361" t="str">
        <f t="shared" si="287"/>
        <v>-</v>
      </c>
      <c r="GS125" s="361" t="str">
        <f t="shared" si="288"/>
        <v>percel</v>
      </c>
      <c r="GT125" s="361" t="str">
        <f t="shared" si="289"/>
        <v>percel</v>
      </c>
      <c r="GU125" s="361" t="str">
        <f t="shared" si="290"/>
        <v>percel</v>
      </c>
      <c r="GV125" s="361" t="str">
        <f t="shared" si="291"/>
        <v>percel</v>
      </c>
      <c r="GW125" s="361" t="str">
        <f t="shared" si="292"/>
        <v>percel</v>
      </c>
      <c r="GX125" s="361" t="str">
        <f t="shared" si="293"/>
        <v>-</v>
      </c>
      <c r="GY125" s="361" t="str">
        <f t="shared" si="294"/>
        <v>-</v>
      </c>
      <c r="GZ125" s="361" t="str">
        <f t="shared" si="295"/>
        <v>-</v>
      </c>
      <c r="HA125" s="361" t="str">
        <f t="shared" si="296"/>
        <v>-</v>
      </c>
      <c r="HB125" s="361" t="str">
        <f t="shared" si="297"/>
        <v>-</v>
      </c>
      <c r="HC125" s="361" t="str">
        <f t="shared" si="298"/>
        <v>-</v>
      </c>
      <c r="HD125" s="361" t="str">
        <f t="shared" si="299"/>
        <v>-</v>
      </c>
      <c r="HE125" s="361" t="str">
        <f t="shared" si="300"/>
        <v>-</v>
      </c>
      <c r="HF125" s="361" t="str">
        <f t="shared" si="301"/>
        <v>-</v>
      </c>
      <c r="HG125" s="361" t="str">
        <f t="shared" si="302"/>
        <v>-</v>
      </c>
      <c r="HH125" s="361" t="str">
        <f t="shared" si="303"/>
        <v>-</v>
      </c>
      <c r="HI125" s="361" t="str">
        <f t="shared" si="304"/>
        <v>-</v>
      </c>
      <c r="HJ125" s="361" t="str">
        <f t="shared" si="305"/>
        <v>-</v>
      </c>
      <c r="HK125" s="361" t="str">
        <f t="shared" si="306"/>
        <v>-</v>
      </c>
      <c r="HL125" s="361" t="str">
        <f t="shared" si="307"/>
        <v>-</v>
      </c>
      <c r="HM125" s="361" t="str">
        <f t="shared" si="308"/>
        <v>-</v>
      </c>
      <c r="HN125" s="361" t="str">
        <f t="shared" si="309"/>
        <v>-</v>
      </c>
      <c r="HO125" s="361" t="str">
        <f t="shared" si="310"/>
        <v>-</v>
      </c>
      <c r="HP125" s="361" t="str">
        <f t="shared" si="311"/>
        <v>-</v>
      </c>
      <c r="HQ125" s="361" t="str">
        <f t="shared" si="312"/>
        <v>-</v>
      </c>
      <c r="HR125" s="361" t="str">
        <f t="shared" si="313"/>
        <v>-</v>
      </c>
      <c r="HS125" s="361" t="str">
        <f t="shared" si="314"/>
        <v>-</v>
      </c>
      <c r="HT125" s="361" t="str">
        <f t="shared" si="315"/>
        <v>-</v>
      </c>
      <c r="HU125" s="361" t="str">
        <f t="shared" si="316"/>
        <v>-</v>
      </c>
      <c r="HV125" s="361" t="str">
        <f t="shared" si="317"/>
        <v>percel</v>
      </c>
      <c r="HW125" s="361" t="str">
        <f t="shared" si="318"/>
        <v>-</v>
      </c>
      <c r="HX125" s="361" t="str">
        <f t="shared" si="319"/>
        <v>-</v>
      </c>
      <c r="HY125" s="361" t="str">
        <f t="shared" si="320"/>
        <v>-</v>
      </c>
      <c r="HZ125" s="361" t="str">
        <f t="shared" si="321"/>
        <v>-</v>
      </c>
      <c r="IA125" s="361" t="str">
        <f t="shared" si="322"/>
        <v>-</v>
      </c>
      <c r="IB125" s="361" t="str">
        <f t="shared" si="323"/>
        <v>-</v>
      </c>
      <c r="IC125" s="361" t="str">
        <f t="shared" si="324"/>
        <v>-</v>
      </c>
      <c r="ID125" s="361" t="str">
        <f t="shared" si="325"/>
        <v>-</v>
      </c>
      <c r="IE125" s="361" t="str">
        <f t="shared" si="326"/>
        <v>-</v>
      </c>
      <c r="IF125" s="444" t="s">
        <v>1247</v>
      </c>
      <c r="IG125" s="56" t="str">
        <f t="shared" si="480"/>
        <v>-</v>
      </c>
      <c r="IH125" s="56" t="str">
        <f t="shared" si="481"/>
        <v>-</v>
      </c>
      <c r="II125" s="56">
        <f t="shared" si="482"/>
        <v>0.5</v>
      </c>
      <c r="IJ125" s="56">
        <f t="shared" si="483"/>
        <v>0.5</v>
      </c>
      <c r="IK125" s="56" t="str">
        <f t="shared" si="327"/>
        <v>-</v>
      </c>
      <c r="IL125" s="56" t="str">
        <f t="shared" si="328"/>
        <v>-</v>
      </c>
      <c r="IM125" s="56" t="str">
        <f t="shared" si="329"/>
        <v>-</v>
      </c>
      <c r="IN125" s="56">
        <f t="shared" si="330"/>
        <v>1</v>
      </c>
      <c r="IO125" s="56">
        <f t="shared" si="331"/>
        <v>0.5</v>
      </c>
      <c r="IP125" s="56">
        <f t="shared" si="332"/>
        <v>1</v>
      </c>
      <c r="IQ125" s="56">
        <f t="shared" si="333"/>
        <v>1</v>
      </c>
      <c r="IR125" s="56">
        <f t="shared" si="334"/>
        <v>1</v>
      </c>
      <c r="IS125" s="56" t="str">
        <f t="shared" si="335"/>
        <v>-</v>
      </c>
      <c r="IT125" s="56" t="str">
        <f t="shared" si="336"/>
        <v>-</v>
      </c>
      <c r="IU125" s="56" t="str">
        <f t="shared" si="337"/>
        <v>-</v>
      </c>
      <c r="IV125" s="56" t="str">
        <f t="shared" si="338"/>
        <v>-</v>
      </c>
      <c r="IW125" s="56" t="str">
        <f t="shared" si="339"/>
        <v>-</v>
      </c>
      <c r="IX125" s="56" t="str">
        <f t="shared" si="340"/>
        <v>-</v>
      </c>
      <c r="IY125" s="56" t="str">
        <f t="shared" si="341"/>
        <v>-</v>
      </c>
      <c r="IZ125" s="56" t="str">
        <f t="shared" si="342"/>
        <v>-</v>
      </c>
      <c r="JA125" s="56" t="str">
        <f t="shared" si="343"/>
        <v>-</v>
      </c>
      <c r="JB125" s="56" t="str">
        <f t="shared" si="344"/>
        <v>-</v>
      </c>
      <c r="JC125" s="56" t="str">
        <f t="shared" si="345"/>
        <v>-</v>
      </c>
      <c r="JD125" s="56" t="str">
        <f t="shared" si="346"/>
        <v>-</v>
      </c>
      <c r="JE125" s="56" t="str">
        <f t="shared" si="347"/>
        <v>-</v>
      </c>
      <c r="JF125" s="56" t="str">
        <f t="shared" si="348"/>
        <v>-</v>
      </c>
      <c r="JG125" s="56" t="str">
        <f t="shared" si="349"/>
        <v>-</v>
      </c>
      <c r="JH125" s="56" t="str">
        <f t="shared" si="350"/>
        <v>-</v>
      </c>
      <c r="JI125" s="56" t="str">
        <f t="shared" si="351"/>
        <v>-</v>
      </c>
      <c r="JJ125" s="56" t="str">
        <f t="shared" si="352"/>
        <v>-</v>
      </c>
      <c r="JK125" s="56" t="str">
        <f t="shared" si="353"/>
        <v>-</v>
      </c>
      <c r="JL125" s="56" t="str">
        <f t="shared" si="354"/>
        <v>-</v>
      </c>
      <c r="JM125" s="56" t="str">
        <f t="shared" si="355"/>
        <v>-</v>
      </c>
      <c r="JN125" s="56" t="str">
        <f t="shared" si="356"/>
        <v>-</v>
      </c>
      <c r="JO125" s="56" t="str">
        <f t="shared" si="357"/>
        <v>-</v>
      </c>
      <c r="JP125" s="56" t="str">
        <f t="shared" si="358"/>
        <v>-</v>
      </c>
      <c r="JQ125" s="56">
        <f t="shared" si="359"/>
        <v>1</v>
      </c>
      <c r="JR125" s="56" t="str">
        <f t="shared" si="360"/>
        <v>-</v>
      </c>
      <c r="JS125" s="56" t="str">
        <f t="shared" si="361"/>
        <v>-</v>
      </c>
      <c r="JT125" s="56" t="str">
        <f t="shared" si="362"/>
        <v>-</v>
      </c>
      <c r="JU125" s="56" t="str">
        <f t="shared" si="363"/>
        <v>-</v>
      </c>
      <c r="JV125" s="56" t="str">
        <f t="shared" si="364"/>
        <v>-</v>
      </c>
      <c r="JW125" s="56" t="str">
        <f t="shared" si="365"/>
        <v>-</v>
      </c>
      <c r="JX125" s="56" t="str">
        <f t="shared" si="366"/>
        <v>-</v>
      </c>
      <c r="JY125" s="56" t="str">
        <f t="shared" si="367"/>
        <v>-</v>
      </c>
      <c r="JZ125" s="56" t="str">
        <f t="shared" si="368"/>
        <v>-</v>
      </c>
      <c r="KA125" s="444" t="s">
        <v>1247</v>
      </c>
      <c r="KB125" s="360">
        <f>IF(ISNUMBER(INDEX($EQ$15:$GK$521,$B125,EO$11)),MAX(KB$14:KB124)+1,0)</f>
        <v>0</v>
      </c>
      <c r="KC125" s="360" t="str">
        <f t="shared" si="484"/>
        <v/>
      </c>
      <c r="KD125" s="373" t="s">
        <v>2</v>
      </c>
      <c r="KE125" s="391"/>
      <c r="KF125" s="64"/>
      <c r="KG125" s="64"/>
      <c r="KH125" s="64"/>
      <c r="KI125" s="64"/>
      <c r="KJ125" s="64"/>
      <c r="KK125" s="64"/>
      <c r="KL125" s="64"/>
      <c r="KM125" s="64"/>
      <c r="KN125" s="64"/>
      <c r="KO125" s="64"/>
      <c r="KP125" s="64"/>
      <c r="KQ125" s="391" t="str">
        <f t="shared" si="493"/>
        <v/>
      </c>
      <c r="KR125" s="392" t="str">
        <f t="shared" si="378"/>
        <v/>
      </c>
      <c r="KS125" s="64"/>
      <c r="KT125" s="391" t="str">
        <f t="shared" si="494"/>
        <v/>
      </c>
      <c r="KU125" s="392" t="str">
        <f t="shared" si="380"/>
        <v/>
      </c>
      <c r="KV125" s="64"/>
      <c r="KW125" s="391" t="str">
        <f t="shared" si="495"/>
        <v/>
      </c>
      <c r="KX125" s="392" t="str">
        <f t="shared" si="382"/>
        <v/>
      </c>
      <c r="KY125" s="60"/>
      <c r="KZ125" s="283" t="str">
        <f t="shared" si="383"/>
        <v/>
      </c>
      <c r="LA125" s="26"/>
      <c r="LB125" s="242"/>
      <c r="LC125" s="242"/>
      <c r="LD125" s="242"/>
      <c r="LE125" s="242"/>
      <c r="LF125" s="242"/>
      <c r="LG125" s="242"/>
      <c r="LH125" s="242"/>
      <c r="LI125" s="242"/>
      <c r="LJ125" s="242"/>
      <c r="LK125" s="242"/>
      <c r="LL125" s="242"/>
      <c r="LM125" s="242"/>
      <c r="LN125" s="63"/>
      <c r="LO125" s="251">
        <f t="shared" si="384"/>
        <v>0</v>
      </c>
      <c r="LP125" s="251">
        <f t="shared" si="385"/>
        <v>0</v>
      </c>
      <c r="LQ125" s="251">
        <f t="shared" si="386"/>
        <v>0</v>
      </c>
      <c r="LR125" s="251">
        <f t="shared" si="387"/>
        <v>0</v>
      </c>
      <c r="LS125" s="251">
        <f t="shared" si="388"/>
        <v>0</v>
      </c>
      <c r="LT125" s="251">
        <f t="shared" si="389"/>
        <v>0</v>
      </c>
      <c r="LU125" s="251">
        <f t="shared" si="390"/>
        <v>0</v>
      </c>
      <c r="LV125" s="251">
        <f t="shared" si="391"/>
        <v>0</v>
      </c>
      <c r="LW125" s="251">
        <f t="shared" si="392"/>
        <v>0</v>
      </c>
      <c r="LX125" s="251">
        <f t="shared" si="393"/>
        <v>0</v>
      </c>
      <c r="LY125" s="251">
        <f t="shared" si="394"/>
        <v>0</v>
      </c>
      <c r="LZ125" s="251">
        <f t="shared" si="395"/>
        <v>0</v>
      </c>
      <c r="MA125" s="63">
        <f t="shared" si="396"/>
        <v>4</v>
      </c>
      <c r="MB125" s="63">
        <f t="shared" si="397"/>
        <v>0</v>
      </c>
      <c r="MC125" s="63">
        <f t="shared" si="486"/>
        <v>111</v>
      </c>
      <c r="MD125" s="63">
        <f t="shared" si="485"/>
        <v>7</v>
      </c>
      <c r="ME125" s="63" t="str">
        <f t="shared" si="398"/>
        <v>OC_rec</v>
      </c>
      <c r="MF125" s="315">
        <f t="shared" si="399"/>
        <v>291</v>
      </c>
      <c r="MG125" s="315">
        <f>IF(ISNUMBER(MATCH(EO125,$ME$15:$ME$520,0)),0,MAX(MG$14:MG124)+1)</f>
        <v>0</v>
      </c>
      <c r="MH125" s="315" t="str">
        <f t="shared" si="400"/>
        <v/>
      </c>
      <c r="MI125" s="368" t="str">
        <f t="shared" si="491"/>
        <v/>
      </c>
      <c r="MJ125" s="67"/>
      <c r="MK125" s="243" t="str">
        <f t="shared" si="492"/>
        <v/>
      </c>
      <c r="ML125" s="457" t="s">
        <v>635</v>
      </c>
      <c r="MM125" s="316"/>
      <c r="MN125" s="59"/>
      <c r="MO125" s="238"/>
      <c r="MP125" s="411"/>
      <c r="MQ125" s="26" t="str">
        <f>IF(IF(ISNUMBER(SEARCH("flopy",MS125))=TRUE,1,0)=1,MAX(MQ$15:MQ124)+1,"")</f>
        <v/>
      </c>
      <c r="MR125" s="238"/>
      <c r="MS125" s="411"/>
      <c r="MT125" s="411" t="s">
        <v>1048</v>
      </c>
      <c r="MU125" s="26" t="str">
        <f>IF(IF(ISNUMBER(SEARCH("flopy",MW125))=TRUE,1,0)=1,MAX(MU$15:MU124)+1,"")</f>
        <v/>
      </c>
      <c r="MV125" s="238"/>
      <c r="MW125" s="59"/>
      <c r="MX125" s="59"/>
      <c r="MY125" s="59"/>
      <c r="MZ125" s="59"/>
      <c r="NA125" s="59"/>
      <c r="NB125" s="26" t="s">
        <v>2</v>
      </c>
      <c r="NC125" s="59"/>
      <c r="ND125" s="59"/>
      <c r="NE125" s="59"/>
      <c r="NF125" s="59"/>
      <c r="NG125" s="59"/>
      <c r="NH125" s="59"/>
      <c r="NI125" s="59"/>
      <c r="NJ125" s="59"/>
      <c r="NK125" s="26" t="s">
        <v>2</v>
      </c>
      <c r="NL125" s="454"/>
      <c r="NM125" s="454"/>
      <c r="NN125" s="59"/>
      <c r="NO125" s="18"/>
      <c r="NP125" s="18"/>
      <c r="NQ125" s="18"/>
      <c r="NR125" s="18"/>
      <c r="NS125" s="18"/>
      <c r="NT125" s="18"/>
      <c r="NU125" s="18"/>
      <c r="NV125" s="18"/>
      <c r="NW125" s="18"/>
      <c r="NX125" s="18"/>
      <c r="NY125" s="18"/>
      <c r="NZ125" s="18"/>
      <c r="OA125" s="18"/>
      <c r="OB125" s="18"/>
      <c r="OC125" s="18"/>
      <c r="OZ125" s="59"/>
      <c r="PA125" s="251" t="str">
        <f t="shared" si="403"/>
        <v/>
      </c>
      <c r="PB125" s="251" t="str">
        <f t="shared" si="404"/>
        <v/>
      </c>
      <c r="PC125" s="251" t="str">
        <f t="shared" si="405"/>
        <v/>
      </c>
      <c r="PD125" s="251" t="str">
        <f t="shared" si="406"/>
        <v/>
      </c>
      <c r="PE125" s="251" t="str">
        <f t="shared" si="407"/>
        <v/>
      </c>
      <c r="PF125" s="251" t="str">
        <f t="shared" si="408"/>
        <v/>
      </c>
      <c r="PG125" s="251" t="str">
        <f t="shared" si="409"/>
        <v/>
      </c>
      <c r="PH125" s="251" t="str">
        <f t="shared" si="410"/>
        <v/>
      </c>
      <c r="PI125" s="251" t="str">
        <f t="shared" si="411"/>
        <v/>
      </c>
      <c r="PJ125" s="251" t="str">
        <f t="shared" si="412"/>
        <v/>
      </c>
      <c r="PK125" s="251" t="str">
        <f t="shared" si="413"/>
        <v/>
      </c>
      <c r="PL125" s="251" t="str">
        <f t="shared" si="414"/>
        <v/>
      </c>
      <c r="PM125" s="251" t="str">
        <f t="shared" si="415"/>
        <v/>
      </c>
      <c r="PN125" s="251" t="str">
        <f t="shared" si="416"/>
        <v/>
      </c>
      <c r="PO125" s="251" t="str">
        <f t="shared" si="417"/>
        <v/>
      </c>
      <c r="PP125" s="251" t="str">
        <f t="shared" si="418"/>
        <v/>
      </c>
      <c r="PQ125" s="251" t="str">
        <f t="shared" si="419"/>
        <v/>
      </c>
      <c r="PR125" s="251" t="str">
        <f t="shared" si="420"/>
        <v>OC_rec</v>
      </c>
      <c r="PS125" s="251" t="str">
        <f t="shared" si="421"/>
        <v/>
      </c>
      <c r="PT125" s="251" t="str">
        <f t="shared" si="422"/>
        <v/>
      </c>
      <c r="PU125" s="251" t="str">
        <f t="shared" si="423"/>
        <v/>
      </c>
      <c r="PV125" s="251" t="str">
        <f t="shared" si="424"/>
        <v/>
      </c>
      <c r="PW125" s="251" t="str">
        <f t="shared" si="425"/>
        <v/>
      </c>
      <c r="PX125" s="251" t="str">
        <f t="shared" si="426"/>
        <v/>
      </c>
      <c r="PY125" s="251" t="str">
        <f t="shared" si="427"/>
        <v/>
      </c>
      <c r="PZ125" s="251" t="str">
        <f t="shared" si="428"/>
        <v/>
      </c>
      <c r="QA125" s="251" t="str">
        <f t="shared" si="429"/>
        <v/>
      </c>
      <c r="QB125" s="251" t="str">
        <f t="shared" si="430"/>
        <v/>
      </c>
      <c r="QC125" s="251" t="str">
        <f t="shared" si="431"/>
        <v/>
      </c>
      <c r="QD125" s="251" t="str">
        <f t="shared" si="432"/>
        <v/>
      </c>
      <c r="QE125" s="251" t="str">
        <f t="shared" si="433"/>
        <v/>
      </c>
      <c r="QF125" s="63">
        <f t="shared" si="434"/>
        <v>1</v>
      </c>
      <c r="QG125" s="26" t="s">
        <v>2</v>
      </c>
      <c r="QH125" s="59"/>
      <c r="QI125" s="59"/>
      <c r="QJ125" s="59"/>
      <c r="QK125" s="59"/>
      <c r="QL125" s="59"/>
      <c r="QM125" s="59"/>
      <c r="QN125" s="59"/>
    </row>
    <row r="126" spans="1:456" ht="6" customHeight="1" x14ac:dyDescent="0.25">
      <c r="A126" s="68"/>
      <c r="B126" s="447">
        <f t="shared" si="278"/>
        <v>112</v>
      </c>
      <c r="C126" s="72" t="s">
        <v>88</v>
      </c>
      <c r="D126" s="339" t="s">
        <v>125</v>
      </c>
      <c r="E126" s="59"/>
      <c r="F126" s="229"/>
      <c r="G126" s="295"/>
      <c r="H126" s="295"/>
      <c r="I126" s="229"/>
      <c r="J126" s="295"/>
      <c r="K126" s="295"/>
      <c r="L126" s="229"/>
      <c r="M126" s="295"/>
      <c r="N126" s="295"/>
      <c r="O126" s="229"/>
      <c r="P126" s="295"/>
      <c r="Q126" s="295"/>
      <c r="R126" s="229"/>
      <c r="S126" s="230"/>
      <c r="T126" s="231"/>
      <c r="U126" s="229"/>
      <c r="V126" s="230"/>
      <c r="W126" s="231"/>
      <c r="X126" s="229"/>
      <c r="Y126" s="230"/>
      <c r="Z126" s="231"/>
      <c r="AA126" s="229"/>
      <c r="AB126" s="295"/>
      <c r="AC126" s="295"/>
      <c r="AD126" s="229"/>
      <c r="AE126" s="295"/>
      <c r="AF126" s="295"/>
      <c r="AG126" s="229"/>
      <c r="AH126" s="295"/>
      <c r="AI126" s="295"/>
      <c r="AJ126" s="229"/>
      <c r="AK126" s="295"/>
      <c r="AL126" s="295"/>
      <c r="AM126" s="229"/>
      <c r="AN126" s="295"/>
      <c r="AO126" s="295"/>
      <c r="AP126" s="243"/>
      <c r="AQ126" s="295"/>
      <c r="AR126" s="290"/>
      <c r="AS126" s="243"/>
      <c r="AT126" s="295"/>
      <c r="AU126" s="290"/>
      <c r="AV126" s="229"/>
      <c r="AW126" s="230"/>
      <c r="AX126" s="231"/>
      <c r="AY126" s="229"/>
      <c r="AZ126" s="230"/>
      <c r="BA126" s="231"/>
      <c r="BB126" s="229"/>
      <c r="BC126" s="230"/>
      <c r="BD126" s="231"/>
      <c r="BE126" s="229"/>
      <c r="BF126" s="230"/>
      <c r="BG126" s="231"/>
      <c r="BH126" s="229"/>
      <c r="BI126" s="230"/>
      <c r="BJ126" s="231"/>
      <c r="BK126" s="243"/>
      <c r="BL126" s="230"/>
      <c r="BM126" s="231"/>
      <c r="BN126" s="243"/>
      <c r="BO126" s="230"/>
      <c r="BP126" s="231"/>
      <c r="BQ126" s="229"/>
      <c r="BR126" s="230"/>
      <c r="BS126" s="231"/>
      <c r="BT126" s="229"/>
      <c r="BU126" s="230"/>
      <c r="BV126" s="231"/>
      <c r="BW126" s="229"/>
      <c r="BX126" s="230"/>
      <c r="BY126" s="231"/>
      <c r="BZ126" s="229"/>
      <c r="CA126" s="230"/>
      <c r="CB126" s="231"/>
      <c r="CC126" s="229"/>
      <c r="CD126" s="230"/>
      <c r="CE126" s="231"/>
      <c r="CF126" s="331"/>
      <c r="CG126" s="332"/>
      <c r="CH126" s="385"/>
      <c r="CI126" s="331"/>
      <c r="CJ126" s="332"/>
      <c r="CK126" s="385"/>
      <c r="CL126" s="243"/>
      <c r="CM126" s="230"/>
      <c r="CN126" s="354"/>
      <c r="CO126" s="243"/>
      <c r="CP126" s="230"/>
      <c r="CQ126" s="231"/>
      <c r="CR126" s="331"/>
      <c r="CS126" s="332"/>
      <c r="CT126" s="333"/>
      <c r="CU126" s="229"/>
      <c r="CV126" s="230"/>
      <c r="CW126" s="231"/>
      <c r="CX126" s="331"/>
      <c r="CY126" s="332"/>
      <c r="CZ126" s="333"/>
      <c r="DA126" s="331"/>
      <c r="DB126" s="332"/>
      <c r="DC126" s="333"/>
      <c r="DD126" s="331"/>
      <c r="DE126" s="332"/>
      <c r="DF126" s="333"/>
      <c r="DG126" s="331"/>
      <c r="DH126" s="332"/>
      <c r="DI126" s="333"/>
      <c r="DJ126" s="229"/>
      <c r="DK126" s="230"/>
      <c r="DL126" s="231"/>
      <c r="DM126" s="229"/>
      <c r="DN126" s="230"/>
      <c r="DO126" s="231"/>
      <c r="DP126" s="331"/>
      <c r="DQ126" s="332"/>
      <c r="DR126" s="333"/>
      <c r="DS126" s="331"/>
      <c r="DT126" s="332"/>
      <c r="DU126" s="333"/>
      <c r="DV126" s="331"/>
      <c r="DW126" s="332"/>
      <c r="DX126" s="333"/>
      <c r="DY126" s="331"/>
      <c r="DZ126" s="332"/>
      <c r="EA126" s="333"/>
      <c r="EB126" s="331"/>
      <c r="EC126" s="332"/>
      <c r="ED126" s="333"/>
      <c r="EE126" s="331"/>
      <c r="EF126" s="332"/>
      <c r="EG126" s="333"/>
      <c r="EH126" s="229"/>
      <c r="EI126" s="230"/>
      <c r="EJ126" s="231"/>
      <c r="EK126" s="229"/>
      <c r="EL126" s="230"/>
      <c r="EM126" s="231"/>
      <c r="EN126" s="244"/>
      <c r="EO126" s="269" t="str">
        <f t="shared" si="279"/>
        <v/>
      </c>
      <c r="EP126" s="444" t="s">
        <v>1247</v>
      </c>
      <c r="EQ126" s="360">
        <f t="shared" si="435"/>
        <v>102</v>
      </c>
      <c r="ER126" s="360" t="str">
        <f t="shared" si="436"/>
        <v/>
      </c>
      <c r="ES126" s="360">
        <f t="shared" si="437"/>
        <v>40</v>
      </c>
      <c r="ET126" s="360">
        <f t="shared" si="438"/>
        <v>46</v>
      </c>
      <c r="EU126" s="360" t="str">
        <f t="shared" si="439"/>
        <v/>
      </c>
      <c r="EV126" s="360" t="str">
        <f t="shared" si="440"/>
        <v/>
      </c>
      <c r="EW126" s="360" t="str">
        <f t="shared" si="441"/>
        <v/>
      </c>
      <c r="EX126" s="360">
        <f t="shared" si="442"/>
        <v>45</v>
      </c>
      <c r="EY126" s="360" t="str">
        <f t="shared" si="443"/>
        <v/>
      </c>
      <c r="EZ126" s="360">
        <f t="shared" si="444"/>
        <v>44</v>
      </c>
      <c r="FA126" s="360">
        <f t="shared" si="445"/>
        <v>18</v>
      </c>
      <c r="FB126" s="360">
        <f t="shared" si="446"/>
        <v>35</v>
      </c>
      <c r="FC126" s="360" t="str">
        <f t="shared" si="447"/>
        <v/>
      </c>
      <c r="FD126" s="360" t="str">
        <f t="shared" si="448"/>
        <v/>
      </c>
      <c r="FE126" s="360" t="str">
        <f t="shared" si="449"/>
        <v/>
      </c>
      <c r="FF126" s="360" t="str">
        <f t="shared" si="450"/>
        <v/>
      </c>
      <c r="FG126" s="360" t="str">
        <f t="shared" si="451"/>
        <v/>
      </c>
      <c r="FH126" s="360" t="str">
        <f t="shared" si="452"/>
        <v/>
      </c>
      <c r="FI126" s="360" t="str">
        <f t="shared" si="453"/>
        <v/>
      </c>
      <c r="FJ126" s="360" t="str">
        <f t="shared" si="454"/>
        <v/>
      </c>
      <c r="FK126" s="360" t="str">
        <f t="shared" si="455"/>
        <v/>
      </c>
      <c r="FL126" s="360" t="str">
        <f t="shared" si="456"/>
        <v/>
      </c>
      <c r="FM126" s="360" t="str">
        <f t="shared" si="457"/>
        <v/>
      </c>
      <c r="FN126" s="360" t="str">
        <f t="shared" si="458"/>
        <v/>
      </c>
      <c r="FO126" s="360" t="str">
        <f t="shared" si="459"/>
        <v/>
      </c>
      <c r="FP126" s="360" t="str">
        <f t="shared" si="460"/>
        <v/>
      </c>
      <c r="FQ126" s="360" t="str">
        <f t="shared" si="461"/>
        <v/>
      </c>
      <c r="FR126" s="360" t="str">
        <f t="shared" si="462"/>
        <v/>
      </c>
      <c r="FS126" s="360" t="str">
        <f t="shared" si="463"/>
        <v/>
      </c>
      <c r="FT126" s="360" t="str">
        <f t="shared" si="280"/>
        <v/>
      </c>
      <c r="FU126" s="360" t="str">
        <f t="shared" si="464"/>
        <v/>
      </c>
      <c r="FV126" s="360" t="str">
        <f t="shared" si="465"/>
        <v/>
      </c>
      <c r="FW126" s="360" t="str">
        <f t="shared" si="466"/>
        <v/>
      </c>
      <c r="FX126" s="360" t="str">
        <f t="shared" si="467"/>
        <v/>
      </c>
      <c r="FY126" s="360" t="str">
        <f t="shared" si="468"/>
        <v/>
      </c>
      <c r="FZ126" s="360" t="str">
        <f t="shared" si="469"/>
        <v/>
      </c>
      <c r="GA126" s="360">
        <f t="shared" si="470"/>
        <v>56</v>
      </c>
      <c r="GB126" s="360" t="str">
        <f t="shared" si="471"/>
        <v/>
      </c>
      <c r="GC126" s="360" t="str">
        <f t="shared" si="472"/>
        <v/>
      </c>
      <c r="GD126" s="360" t="str">
        <f t="shared" si="473"/>
        <v/>
      </c>
      <c r="GE126" s="360" t="str">
        <f t="shared" si="474"/>
        <v/>
      </c>
      <c r="GF126" s="360" t="str">
        <f t="shared" si="475"/>
        <v/>
      </c>
      <c r="GG126" s="360" t="str">
        <f t="shared" si="476"/>
        <v/>
      </c>
      <c r="GH126" s="360" t="str">
        <f t="shared" si="477"/>
        <v/>
      </c>
      <c r="GI126" s="360" t="str">
        <f t="shared" si="478"/>
        <v/>
      </c>
      <c r="GJ126" s="360" t="str">
        <f t="shared" si="479"/>
        <v/>
      </c>
      <c r="GK126" s="444" t="s">
        <v>1247</v>
      </c>
      <c r="GL126" s="361" t="str">
        <f t="shared" si="281"/>
        <v>itrack</v>
      </c>
      <c r="GM126" s="361" t="str">
        <f t="shared" si="282"/>
        <v>-</v>
      </c>
      <c r="GN126" s="361" t="str">
        <f t="shared" si="283"/>
        <v>itrack</v>
      </c>
      <c r="GO126" s="361" t="str">
        <f t="shared" si="284"/>
        <v>itrack</v>
      </c>
      <c r="GP126" s="361" t="str">
        <f t="shared" si="285"/>
        <v>-</v>
      </c>
      <c r="GQ126" s="361" t="str">
        <f t="shared" si="286"/>
        <v>-</v>
      </c>
      <c r="GR126" s="361" t="str">
        <f t="shared" si="287"/>
        <v>-</v>
      </c>
      <c r="GS126" s="361" t="str">
        <f t="shared" si="288"/>
        <v>itrack</v>
      </c>
      <c r="GT126" s="361" t="str">
        <f t="shared" si="289"/>
        <v>-</v>
      </c>
      <c r="GU126" s="361" t="str">
        <f t="shared" si="290"/>
        <v>itrack</v>
      </c>
      <c r="GV126" s="361" t="str">
        <f t="shared" si="291"/>
        <v>itrack</v>
      </c>
      <c r="GW126" s="361" t="str">
        <f t="shared" si="292"/>
        <v>itrack</v>
      </c>
      <c r="GX126" s="361" t="str">
        <f t="shared" si="293"/>
        <v>-</v>
      </c>
      <c r="GY126" s="361" t="str">
        <f t="shared" si="294"/>
        <v>-</v>
      </c>
      <c r="GZ126" s="361" t="str">
        <f t="shared" si="295"/>
        <v>-</v>
      </c>
      <c r="HA126" s="361" t="str">
        <f t="shared" si="296"/>
        <v>-</v>
      </c>
      <c r="HB126" s="361" t="str">
        <f t="shared" si="297"/>
        <v>-</v>
      </c>
      <c r="HC126" s="361" t="str">
        <f t="shared" si="298"/>
        <v>-</v>
      </c>
      <c r="HD126" s="361" t="str">
        <f t="shared" si="299"/>
        <v>-</v>
      </c>
      <c r="HE126" s="361" t="str">
        <f t="shared" si="300"/>
        <v>-</v>
      </c>
      <c r="HF126" s="361" t="str">
        <f t="shared" si="301"/>
        <v>-</v>
      </c>
      <c r="HG126" s="361" t="str">
        <f t="shared" si="302"/>
        <v>-</v>
      </c>
      <c r="HH126" s="361" t="str">
        <f t="shared" si="303"/>
        <v>-</v>
      </c>
      <c r="HI126" s="361" t="str">
        <f t="shared" si="304"/>
        <v>-</v>
      </c>
      <c r="HJ126" s="361" t="str">
        <f t="shared" si="305"/>
        <v>-</v>
      </c>
      <c r="HK126" s="361" t="str">
        <f t="shared" si="306"/>
        <v>-</v>
      </c>
      <c r="HL126" s="361" t="str">
        <f t="shared" si="307"/>
        <v>-</v>
      </c>
      <c r="HM126" s="361" t="str">
        <f t="shared" si="308"/>
        <v>-</v>
      </c>
      <c r="HN126" s="361" t="str">
        <f t="shared" si="309"/>
        <v>-</v>
      </c>
      <c r="HO126" s="361" t="str">
        <f t="shared" si="310"/>
        <v>-</v>
      </c>
      <c r="HP126" s="361" t="str">
        <f t="shared" si="311"/>
        <v>-</v>
      </c>
      <c r="HQ126" s="361" t="str">
        <f t="shared" si="312"/>
        <v>-</v>
      </c>
      <c r="HR126" s="361" t="str">
        <f t="shared" si="313"/>
        <v>-</v>
      </c>
      <c r="HS126" s="361" t="str">
        <f t="shared" si="314"/>
        <v>-</v>
      </c>
      <c r="HT126" s="361" t="str">
        <f t="shared" si="315"/>
        <v>-</v>
      </c>
      <c r="HU126" s="361" t="str">
        <f t="shared" si="316"/>
        <v>-</v>
      </c>
      <c r="HV126" s="361" t="str">
        <f t="shared" si="317"/>
        <v>itrack</v>
      </c>
      <c r="HW126" s="361" t="str">
        <f t="shared" si="318"/>
        <v>-</v>
      </c>
      <c r="HX126" s="361" t="str">
        <f t="shared" si="319"/>
        <v>-</v>
      </c>
      <c r="HY126" s="361" t="str">
        <f t="shared" si="320"/>
        <v>-</v>
      </c>
      <c r="HZ126" s="361" t="str">
        <f t="shared" si="321"/>
        <v>-</v>
      </c>
      <c r="IA126" s="361" t="str">
        <f t="shared" si="322"/>
        <v>-</v>
      </c>
      <c r="IB126" s="361" t="str">
        <f t="shared" si="323"/>
        <v>-</v>
      </c>
      <c r="IC126" s="361" t="str">
        <f t="shared" si="324"/>
        <v>-</v>
      </c>
      <c r="ID126" s="361" t="str">
        <f t="shared" si="325"/>
        <v>-</v>
      </c>
      <c r="IE126" s="361" t="str">
        <f t="shared" si="326"/>
        <v>-</v>
      </c>
      <c r="IF126" s="444" t="s">
        <v>1247</v>
      </c>
      <c r="IG126" s="56" t="str">
        <f t="shared" si="480"/>
        <v>-</v>
      </c>
      <c r="IH126" s="56" t="str">
        <f t="shared" si="481"/>
        <v>-</v>
      </c>
      <c r="II126" s="56">
        <f t="shared" si="482"/>
        <v>3</v>
      </c>
      <c r="IJ126" s="56">
        <f t="shared" si="483"/>
        <v>3</v>
      </c>
      <c r="IK126" s="56" t="str">
        <f t="shared" si="327"/>
        <v>-</v>
      </c>
      <c r="IL126" s="56" t="str">
        <f t="shared" si="328"/>
        <v>-</v>
      </c>
      <c r="IM126" s="56" t="str">
        <f t="shared" si="329"/>
        <v>-</v>
      </c>
      <c r="IN126" s="56">
        <f t="shared" si="330"/>
        <v>3</v>
      </c>
      <c r="IO126" s="56" t="str">
        <f t="shared" si="331"/>
        <v>-</v>
      </c>
      <c r="IP126" s="56">
        <f t="shared" si="332"/>
        <v>3</v>
      </c>
      <c r="IQ126" s="56">
        <f t="shared" si="333"/>
        <v>2</v>
      </c>
      <c r="IR126" s="56">
        <f t="shared" si="334"/>
        <v>2</v>
      </c>
      <c r="IS126" s="56" t="str">
        <f t="shared" si="335"/>
        <v>-</v>
      </c>
      <c r="IT126" s="56" t="str">
        <f t="shared" si="336"/>
        <v>-</v>
      </c>
      <c r="IU126" s="56" t="str">
        <f t="shared" si="337"/>
        <v>-</v>
      </c>
      <c r="IV126" s="56" t="str">
        <f t="shared" si="338"/>
        <v>-</v>
      </c>
      <c r="IW126" s="56" t="str">
        <f t="shared" si="339"/>
        <v>-</v>
      </c>
      <c r="IX126" s="56" t="str">
        <f t="shared" si="340"/>
        <v>-</v>
      </c>
      <c r="IY126" s="56" t="str">
        <f t="shared" si="341"/>
        <v>-</v>
      </c>
      <c r="IZ126" s="56" t="str">
        <f t="shared" si="342"/>
        <v>-</v>
      </c>
      <c r="JA126" s="56" t="str">
        <f t="shared" si="343"/>
        <v>-</v>
      </c>
      <c r="JB126" s="56" t="str">
        <f t="shared" si="344"/>
        <v>-</v>
      </c>
      <c r="JC126" s="56" t="str">
        <f t="shared" si="345"/>
        <v>-</v>
      </c>
      <c r="JD126" s="56" t="str">
        <f t="shared" si="346"/>
        <v>-</v>
      </c>
      <c r="JE126" s="56" t="str">
        <f t="shared" si="347"/>
        <v>-</v>
      </c>
      <c r="JF126" s="56" t="str">
        <f t="shared" si="348"/>
        <v>-</v>
      </c>
      <c r="JG126" s="56" t="str">
        <f t="shared" si="349"/>
        <v>-</v>
      </c>
      <c r="JH126" s="56" t="str">
        <f t="shared" si="350"/>
        <v>-</v>
      </c>
      <c r="JI126" s="56" t="str">
        <f t="shared" si="351"/>
        <v>-</v>
      </c>
      <c r="JJ126" s="56" t="str">
        <f t="shared" si="352"/>
        <v>-</v>
      </c>
      <c r="JK126" s="56" t="str">
        <f t="shared" si="353"/>
        <v>-</v>
      </c>
      <c r="JL126" s="56" t="str">
        <f t="shared" si="354"/>
        <v>-</v>
      </c>
      <c r="JM126" s="56" t="str">
        <f t="shared" si="355"/>
        <v>-</v>
      </c>
      <c r="JN126" s="56" t="str">
        <f t="shared" si="356"/>
        <v>-</v>
      </c>
      <c r="JO126" s="56" t="str">
        <f t="shared" si="357"/>
        <v>-</v>
      </c>
      <c r="JP126" s="56" t="str">
        <f t="shared" si="358"/>
        <v>-</v>
      </c>
      <c r="JQ126" s="56">
        <f t="shared" si="359"/>
        <v>3</v>
      </c>
      <c r="JR126" s="56" t="str">
        <f t="shared" si="360"/>
        <v>-</v>
      </c>
      <c r="JS126" s="56" t="str">
        <f t="shared" si="361"/>
        <v>-</v>
      </c>
      <c r="JT126" s="56" t="str">
        <f t="shared" si="362"/>
        <v>-</v>
      </c>
      <c r="JU126" s="56" t="str">
        <f t="shared" si="363"/>
        <v>-</v>
      </c>
      <c r="JV126" s="56" t="str">
        <f t="shared" si="364"/>
        <v>-</v>
      </c>
      <c r="JW126" s="56" t="str">
        <f t="shared" si="365"/>
        <v>-</v>
      </c>
      <c r="JX126" s="56" t="str">
        <f t="shared" si="366"/>
        <v>-</v>
      </c>
      <c r="JY126" s="56" t="str">
        <f t="shared" si="367"/>
        <v>-</v>
      </c>
      <c r="JZ126" s="56" t="str">
        <f t="shared" si="368"/>
        <v>-</v>
      </c>
      <c r="KA126" s="444" t="s">
        <v>1247</v>
      </c>
      <c r="KB126" s="360">
        <f>IF(ISNUMBER(INDEX($EQ$15:$GK$521,$B126,EO$11)),MAX(KB$14:KB125)+1,0)</f>
        <v>0</v>
      </c>
      <c r="KC126" s="360" t="str">
        <f t="shared" si="484"/>
        <v/>
      </c>
      <c r="KD126" s="373" t="s">
        <v>2</v>
      </c>
      <c r="KE126" s="391"/>
      <c r="KF126" s="64"/>
      <c r="KG126" s="64"/>
      <c r="KH126" s="64"/>
      <c r="KI126" s="64"/>
      <c r="KJ126" s="64"/>
      <c r="KK126" s="64"/>
      <c r="KL126" s="64"/>
      <c r="KM126" s="64"/>
      <c r="KN126" s="64"/>
      <c r="KO126" s="64"/>
      <c r="KP126" s="64"/>
      <c r="KQ126" s="391" t="str">
        <f t="shared" si="493"/>
        <v/>
      </c>
      <c r="KR126" s="392" t="str">
        <f t="shared" si="378"/>
        <v/>
      </c>
      <c r="KS126" s="64"/>
      <c r="KT126" s="391" t="str">
        <f t="shared" si="494"/>
        <v/>
      </c>
      <c r="KU126" s="392" t="str">
        <f t="shared" si="380"/>
        <v/>
      </c>
      <c r="KV126" s="64"/>
      <c r="KW126" s="391" t="str">
        <f t="shared" si="495"/>
        <v/>
      </c>
      <c r="KX126" s="392" t="str">
        <f t="shared" si="382"/>
        <v/>
      </c>
      <c r="KY126" s="60"/>
      <c r="KZ126" s="283" t="str">
        <f t="shared" si="383"/>
        <v/>
      </c>
      <c r="LA126" s="26"/>
      <c r="LB126" s="242"/>
      <c r="LC126" s="242"/>
      <c r="LD126" s="242"/>
      <c r="LE126" s="242"/>
      <c r="LF126" s="242"/>
      <c r="LG126" s="242"/>
      <c r="LH126" s="242"/>
      <c r="LI126" s="242"/>
      <c r="LJ126" s="242"/>
      <c r="LK126" s="242"/>
      <c r="LL126" s="242"/>
      <c r="LM126" s="242"/>
      <c r="LN126" s="63"/>
      <c r="LO126" s="251">
        <f t="shared" si="384"/>
        <v>0</v>
      </c>
      <c r="LP126" s="251">
        <f t="shared" si="385"/>
        <v>0</v>
      </c>
      <c r="LQ126" s="251">
        <f t="shared" si="386"/>
        <v>0</v>
      </c>
      <c r="LR126" s="251">
        <f t="shared" si="387"/>
        <v>0</v>
      </c>
      <c r="LS126" s="251">
        <f t="shared" si="388"/>
        <v>0</v>
      </c>
      <c r="LT126" s="251">
        <f t="shared" si="389"/>
        <v>0</v>
      </c>
      <c r="LU126" s="251">
        <f t="shared" si="390"/>
        <v>0</v>
      </c>
      <c r="LV126" s="251">
        <f t="shared" si="391"/>
        <v>0</v>
      </c>
      <c r="LW126" s="251">
        <f t="shared" si="392"/>
        <v>0</v>
      </c>
      <c r="LX126" s="251">
        <f t="shared" si="393"/>
        <v>0</v>
      </c>
      <c r="LY126" s="251">
        <f t="shared" si="394"/>
        <v>0</v>
      </c>
      <c r="LZ126" s="251">
        <f t="shared" si="395"/>
        <v>0</v>
      </c>
      <c r="MA126" s="63">
        <f t="shared" si="396"/>
        <v>4</v>
      </c>
      <c r="MB126" s="63">
        <f t="shared" si="397"/>
        <v>0</v>
      </c>
      <c r="MC126" s="63">
        <f t="shared" si="486"/>
        <v>112</v>
      </c>
      <c r="MD126" s="63">
        <f t="shared" si="485"/>
        <v>8</v>
      </c>
      <c r="ME126" s="63">
        <f t="shared" si="398"/>
        <v>0</v>
      </c>
      <c r="MF126" s="315">
        <f t="shared" si="399"/>
        <v>291</v>
      </c>
      <c r="MG126" s="315">
        <f>IF(ISNUMBER(MATCH(EO126,$ME$15:$ME$520,0)),0,MAX(MG$14:MG125)+1)</f>
        <v>0</v>
      </c>
      <c r="MH126" s="315" t="str">
        <f t="shared" si="400"/>
        <v/>
      </c>
      <c r="MI126" s="368" t="str">
        <f t="shared" si="491"/>
        <v/>
      </c>
      <c r="MJ126" s="67"/>
      <c r="MK126" s="243" t="str">
        <f t="shared" si="492"/>
        <v/>
      </c>
      <c r="ML126" s="457" t="s">
        <v>635</v>
      </c>
      <c r="MM126" s="316"/>
      <c r="MN126" s="59"/>
      <c r="MO126" s="238"/>
      <c r="MP126" s="411"/>
      <c r="MQ126" s="26" t="str">
        <f>IF(IF(ISNUMBER(SEARCH("flopy",MS126))=TRUE,1,0)=1,MAX(MQ$15:MQ125)+1,"")</f>
        <v/>
      </c>
      <c r="MR126" s="238"/>
      <c r="MS126" s="411"/>
      <c r="MT126" s="411" t="s">
        <v>1049</v>
      </c>
      <c r="MU126" s="26" t="str">
        <f>IF(IF(ISNUMBER(SEARCH("flopy",MW126))=TRUE,1,0)=1,MAX(MU$15:MU125)+1,"")</f>
        <v/>
      </c>
      <c r="MV126" s="238"/>
      <c r="MW126" s="59"/>
      <c r="MX126" s="59"/>
      <c r="MY126" s="59"/>
      <c r="MZ126" s="59"/>
      <c r="NA126" s="59"/>
      <c r="NB126" s="26" t="s">
        <v>2</v>
      </c>
      <c r="NC126" s="59"/>
      <c r="ND126" s="59"/>
      <c r="NE126" s="59"/>
      <c r="NF126" s="59"/>
      <c r="NG126" s="59"/>
      <c r="NH126" s="59"/>
      <c r="NI126" s="59"/>
      <c r="NJ126" s="59"/>
      <c r="NK126" s="26" t="s">
        <v>2</v>
      </c>
      <c r="NL126" s="454"/>
      <c r="NM126" s="454"/>
      <c r="NN126" s="59"/>
      <c r="NO126" s="18"/>
      <c r="NP126" s="18"/>
      <c r="NQ126" s="18"/>
      <c r="NR126" s="18"/>
      <c r="NS126" s="18"/>
      <c r="NT126" s="18"/>
      <c r="NU126" s="18"/>
      <c r="NV126" s="18"/>
      <c r="NW126" s="18"/>
      <c r="NX126" s="18"/>
      <c r="NY126" s="18"/>
      <c r="NZ126" s="18"/>
      <c r="OA126" s="18"/>
      <c r="OB126" s="18"/>
      <c r="OC126" s="18"/>
      <c r="OZ126" s="59"/>
      <c r="PA126" s="251" t="str">
        <f t="shared" si="403"/>
        <v/>
      </c>
      <c r="PB126" s="251" t="str">
        <f t="shared" si="404"/>
        <v/>
      </c>
      <c r="PC126" s="251" t="str">
        <f t="shared" si="405"/>
        <v/>
      </c>
      <c r="PD126" s="251" t="str">
        <f t="shared" si="406"/>
        <v/>
      </c>
      <c r="PE126" s="251" t="str">
        <f t="shared" si="407"/>
        <v/>
      </c>
      <c r="PF126" s="251" t="str">
        <f t="shared" si="408"/>
        <v/>
      </c>
      <c r="PG126" s="251" t="str">
        <f t="shared" si="409"/>
        <v/>
      </c>
      <c r="PH126" s="251" t="str">
        <f t="shared" si="410"/>
        <v/>
      </c>
      <c r="PI126" s="251" t="str">
        <f t="shared" si="411"/>
        <v/>
      </c>
      <c r="PJ126" s="251" t="str">
        <f t="shared" si="412"/>
        <v/>
      </c>
      <c r="PK126" s="251" t="str">
        <f t="shared" si="413"/>
        <v/>
      </c>
      <c r="PL126" s="251" t="str">
        <f t="shared" si="414"/>
        <v/>
      </c>
      <c r="PM126" s="251" t="str">
        <f t="shared" si="415"/>
        <v/>
      </c>
      <c r="PN126" s="251" t="str">
        <f t="shared" si="416"/>
        <v/>
      </c>
      <c r="PO126" s="251" t="str">
        <f t="shared" si="417"/>
        <v/>
      </c>
      <c r="PP126" s="251" t="str">
        <f t="shared" si="418"/>
        <v/>
      </c>
      <c r="PQ126" s="251" t="str">
        <f t="shared" si="419"/>
        <v/>
      </c>
      <c r="PR126" s="251" t="str">
        <f t="shared" si="420"/>
        <v/>
      </c>
      <c r="PS126" s="251" t="str">
        <f t="shared" si="421"/>
        <v/>
      </c>
      <c r="PT126" s="251" t="str">
        <f t="shared" si="422"/>
        <v/>
      </c>
      <c r="PU126" s="251" t="str">
        <f t="shared" si="423"/>
        <v/>
      </c>
      <c r="PV126" s="251" t="str">
        <f t="shared" si="424"/>
        <v/>
      </c>
      <c r="PW126" s="251" t="str">
        <f t="shared" si="425"/>
        <v/>
      </c>
      <c r="PX126" s="251" t="str">
        <f t="shared" si="426"/>
        <v/>
      </c>
      <c r="PY126" s="251" t="str">
        <f t="shared" si="427"/>
        <v/>
      </c>
      <c r="PZ126" s="251" t="str">
        <f t="shared" si="428"/>
        <v/>
      </c>
      <c r="QA126" s="251" t="str">
        <f t="shared" si="429"/>
        <v/>
      </c>
      <c r="QB126" s="251" t="str">
        <f t="shared" si="430"/>
        <v/>
      </c>
      <c r="QC126" s="251" t="str">
        <f t="shared" si="431"/>
        <v/>
      </c>
      <c r="QD126" s="251" t="str">
        <f t="shared" si="432"/>
        <v/>
      </c>
      <c r="QE126" s="251" t="str">
        <f t="shared" si="433"/>
        <v/>
      </c>
      <c r="QF126" s="63">
        <f t="shared" si="434"/>
        <v>0</v>
      </c>
      <c r="QG126" s="26" t="s">
        <v>2</v>
      </c>
      <c r="QH126" s="59"/>
      <c r="QI126" s="59"/>
      <c r="QJ126" s="59"/>
      <c r="QK126" s="59"/>
      <c r="QL126" s="59"/>
      <c r="QM126" s="59"/>
      <c r="QN126" s="59"/>
    </row>
    <row r="127" spans="1:456" ht="6" customHeight="1" x14ac:dyDescent="0.25">
      <c r="A127" s="68"/>
      <c r="B127" s="447">
        <f t="shared" si="278"/>
        <v>113</v>
      </c>
      <c r="C127" s="72" t="s">
        <v>116</v>
      </c>
      <c r="D127" s="339" t="s">
        <v>135</v>
      </c>
      <c r="E127" s="59"/>
      <c r="F127" s="229"/>
      <c r="G127" s="295"/>
      <c r="H127" s="295"/>
      <c r="I127" s="229"/>
      <c r="J127" s="295"/>
      <c r="K127" s="295"/>
      <c r="L127" s="229"/>
      <c r="M127" s="295"/>
      <c r="N127" s="295"/>
      <c r="O127" s="229"/>
      <c r="P127" s="295"/>
      <c r="Q127" s="295"/>
      <c r="R127" s="229"/>
      <c r="S127" s="230"/>
      <c r="T127" s="231"/>
      <c r="U127" s="229"/>
      <c r="V127" s="230"/>
      <c r="W127" s="231"/>
      <c r="X127" s="229"/>
      <c r="Y127" s="230"/>
      <c r="Z127" s="231"/>
      <c r="AA127" s="229"/>
      <c r="AB127" s="295"/>
      <c r="AC127" s="295"/>
      <c r="AD127" s="229"/>
      <c r="AE127" s="295"/>
      <c r="AF127" s="295"/>
      <c r="AG127" s="229"/>
      <c r="AH127" s="295"/>
      <c r="AI127" s="295"/>
      <c r="AJ127" s="229"/>
      <c r="AK127" s="295"/>
      <c r="AL127" s="295"/>
      <c r="AM127" s="229"/>
      <c r="AN127" s="295"/>
      <c r="AO127" s="295"/>
      <c r="AP127" s="243"/>
      <c r="AQ127" s="295"/>
      <c r="AR127" s="290"/>
      <c r="AS127" s="243"/>
      <c r="AT127" s="295"/>
      <c r="AU127" s="290"/>
      <c r="AV127" s="229"/>
      <c r="AW127" s="230"/>
      <c r="AX127" s="231"/>
      <c r="AY127" s="229"/>
      <c r="AZ127" s="230"/>
      <c r="BA127" s="231"/>
      <c r="BB127" s="229"/>
      <c r="BC127" s="230"/>
      <c r="BD127" s="231"/>
      <c r="BE127" s="229"/>
      <c r="BF127" s="230"/>
      <c r="BG127" s="231"/>
      <c r="BH127" s="229"/>
      <c r="BI127" s="230"/>
      <c r="BJ127" s="231"/>
      <c r="BK127" s="243"/>
      <c r="BL127" s="230"/>
      <c r="BM127" s="231"/>
      <c r="BN127" s="243"/>
      <c r="BO127" s="230"/>
      <c r="BP127" s="231"/>
      <c r="BQ127" s="229"/>
      <c r="BR127" s="230"/>
      <c r="BS127" s="231"/>
      <c r="BT127" s="229"/>
      <c r="BU127" s="230"/>
      <c r="BV127" s="231"/>
      <c r="BW127" s="229"/>
      <c r="BX127" s="230"/>
      <c r="BY127" s="231"/>
      <c r="BZ127" s="229"/>
      <c r="CA127" s="230"/>
      <c r="CB127" s="231"/>
      <c r="CC127" s="229"/>
      <c r="CD127" s="230"/>
      <c r="CE127" s="231"/>
      <c r="CF127" s="331"/>
      <c r="CG127" s="332"/>
      <c r="CH127" s="385"/>
      <c r="CI127" s="331"/>
      <c r="CJ127" s="332"/>
      <c r="CK127" s="385"/>
      <c r="CL127" s="243"/>
      <c r="CM127" s="230"/>
      <c r="CN127" s="354"/>
      <c r="CO127" s="243"/>
      <c r="CP127" s="230"/>
      <c r="CQ127" s="231"/>
      <c r="CR127" s="331"/>
      <c r="CS127" s="332"/>
      <c r="CT127" s="333"/>
      <c r="CU127" s="229"/>
      <c r="CV127" s="230"/>
      <c r="CW127" s="231"/>
      <c r="CX127" s="331"/>
      <c r="CY127" s="332"/>
      <c r="CZ127" s="333"/>
      <c r="DA127" s="331"/>
      <c r="DB127" s="332"/>
      <c r="DC127" s="333"/>
      <c r="DD127" s="331"/>
      <c r="DE127" s="332"/>
      <c r="DF127" s="333"/>
      <c r="DG127" s="331"/>
      <c r="DH127" s="332"/>
      <c r="DI127" s="333"/>
      <c r="DJ127" s="229"/>
      <c r="DK127" s="230"/>
      <c r="DL127" s="231"/>
      <c r="DM127" s="229"/>
      <c r="DN127" s="230"/>
      <c r="DO127" s="231"/>
      <c r="DP127" s="331"/>
      <c r="DQ127" s="332"/>
      <c r="DR127" s="333"/>
      <c r="DS127" s="331"/>
      <c r="DT127" s="332"/>
      <c r="DU127" s="333"/>
      <c r="DV127" s="331"/>
      <c r="DW127" s="332"/>
      <c r="DX127" s="333"/>
      <c r="DY127" s="331"/>
      <c r="DZ127" s="332"/>
      <c r="EA127" s="333"/>
      <c r="EB127" s="331"/>
      <c r="EC127" s="332"/>
      <c r="ED127" s="333"/>
      <c r="EE127" s="331"/>
      <c r="EF127" s="332"/>
      <c r="EG127" s="333"/>
      <c r="EH127" s="229"/>
      <c r="EI127" s="230"/>
      <c r="EJ127" s="231"/>
      <c r="EK127" s="229"/>
      <c r="EL127" s="230"/>
      <c r="EM127" s="231"/>
      <c r="EN127" s="244"/>
      <c r="EO127" s="269" t="str">
        <f t="shared" si="279"/>
        <v/>
      </c>
      <c r="EP127" s="444" t="s">
        <v>1247</v>
      </c>
      <c r="EQ127" s="360">
        <f t="shared" si="435"/>
        <v>77</v>
      </c>
      <c r="ER127" s="360" t="str">
        <f t="shared" si="436"/>
        <v/>
      </c>
      <c r="ES127" s="360" t="str">
        <f t="shared" si="437"/>
        <v/>
      </c>
      <c r="ET127" s="360" t="str">
        <f t="shared" si="438"/>
        <v/>
      </c>
      <c r="EU127" s="360" t="str">
        <f t="shared" si="439"/>
        <v/>
      </c>
      <c r="EV127" s="360" t="str">
        <f t="shared" si="440"/>
        <v/>
      </c>
      <c r="EW127" s="360" t="str">
        <f t="shared" si="441"/>
        <v/>
      </c>
      <c r="EX127" s="360" t="str">
        <f t="shared" si="442"/>
        <v/>
      </c>
      <c r="EY127" s="360" t="str">
        <f t="shared" si="443"/>
        <v/>
      </c>
      <c r="EZ127" s="360" t="str">
        <f t="shared" si="444"/>
        <v/>
      </c>
      <c r="FA127" s="360" t="str">
        <f t="shared" si="445"/>
        <v/>
      </c>
      <c r="FB127" s="360" t="str">
        <f t="shared" si="446"/>
        <v/>
      </c>
      <c r="FC127" s="360" t="str">
        <f t="shared" si="447"/>
        <v/>
      </c>
      <c r="FD127" s="360" t="str">
        <f t="shared" si="448"/>
        <v/>
      </c>
      <c r="FE127" s="360" t="str">
        <f t="shared" si="449"/>
        <v/>
      </c>
      <c r="FF127" s="360" t="str">
        <f t="shared" si="450"/>
        <v/>
      </c>
      <c r="FG127" s="360" t="str">
        <f t="shared" si="451"/>
        <v/>
      </c>
      <c r="FH127" s="360" t="str">
        <f t="shared" si="452"/>
        <v/>
      </c>
      <c r="FI127" s="360" t="str">
        <f t="shared" si="453"/>
        <v/>
      </c>
      <c r="FJ127" s="360" t="str">
        <f t="shared" si="454"/>
        <v/>
      </c>
      <c r="FK127" s="360" t="str">
        <f t="shared" si="455"/>
        <v/>
      </c>
      <c r="FL127" s="360" t="str">
        <f t="shared" si="456"/>
        <v/>
      </c>
      <c r="FM127" s="360" t="str">
        <f t="shared" si="457"/>
        <v/>
      </c>
      <c r="FN127" s="360" t="str">
        <f t="shared" si="458"/>
        <v/>
      </c>
      <c r="FO127" s="360" t="str">
        <f t="shared" si="459"/>
        <v/>
      </c>
      <c r="FP127" s="360" t="str">
        <f t="shared" si="460"/>
        <v/>
      </c>
      <c r="FQ127" s="360" t="str">
        <f t="shared" si="461"/>
        <v/>
      </c>
      <c r="FR127" s="360" t="str">
        <f t="shared" si="462"/>
        <v/>
      </c>
      <c r="FS127" s="360" t="str">
        <f t="shared" si="463"/>
        <v/>
      </c>
      <c r="FT127" s="360" t="str">
        <f t="shared" si="280"/>
        <v/>
      </c>
      <c r="FU127" s="360" t="str">
        <f t="shared" si="464"/>
        <v/>
      </c>
      <c r="FV127" s="360" t="str">
        <f t="shared" si="465"/>
        <v/>
      </c>
      <c r="FW127" s="360" t="str">
        <f t="shared" si="466"/>
        <v/>
      </c>
      <c r="FX127" s="360" t="str">
        <f t="shared" si="467"/>
        <v/>
      </c>
      <c r="FY127" s="360" t="str">
        <f t="shared" si="468"/>
        <v/>
      </c>
      <c r="FZ127" s="360" t="str">
        <f t="shared" si="469"/>
        <v/>
      </c>
      <c r="GA127" s="360" t="str">
        <f t="shared" si="470"/>
        <v/>
      </c>
      <c r="GB127" s="360" t="str">
        <f t="shared" si="471"/>
        <v/>
      </c>
      <c r="GC127" s="360" t="str">
        <f t="shared" si="472"/>
        <v/>
      </c>
      <c r="GD127" s="360" t="str">
        <f t="shared" si="473"/>
        <v/>
      </c>
      <c r="GE127" s="360" t="str">
        <f t="shared" si="474"/>
        <v/>
      </c>
      <c r="GF127" s="360" t="str">
        <f t="shared" si="475"/>
        <v/>
      </c>
      <c r="GG127" s="360" t="str">
        <f t="shared" si="476"/>
        <v/>
      </c>
      <c r="GH127" s="360" t="str">
        <f t="shared" si="477"/>
        <v/>
      </c>
      <c r="GI127" s="360" t="str">
        <f t="shared" si="478"/>
        <v/>
      </c>
      <c r="GJ127" s="360" t="str">
        <f t="shared" si="479"/>
        <v/>
      </c>
      <c r="GK127" s="444" t="s">
        <v>1247</v>
      </c>
      <c r="GL127" s="361" t="str">
        <f t="shared" si="281"/>
        <v>kstp</v>
      </c>
      <c r="GM127" s="361" t="str">
        <f t="shared" si="282"/>
        <v>-</v>
      </c>
      <c r="GN127" s="361" t="str">
        <f t="shared" si="283"/>
        <v>-</v>
      </c>
      <c r="GO127" s="361" t="str">
        <f t="shared" si="284"/>
        <v>-</v>
      </c>
      <c r="GP127" s="361" t="str">
        <f t="shared" si="285"/>
        <v>-</v>
      </c>
      <c r="GQ127" s="361" t="str">
        <f t="shared" si="286"/>
        <v>-</v>
      </c>
      <c r="GR127" s="361" t="str">
        <f t="shared" si="287"/>
        <v>-</v>
      </c>
      <c r="GS127" s="361" t="str">
        <f t="shared" si="288"/>
        <v>-</v>
      </c>
      <c r="GT127" s="361" t="str">
        <f t="shared" si="289"/>
        <v>-</v>
      </c>
      <c r="GU127" s="361" t="str">
        <f t="shared" si="290"/>
        <v>-</v>
      </c>
      <c r="GV127" s="361" t="str">
        <f t="shared" si="291"/>
        <v>-</v>
      </c>
      <c r="GW127" s="361" t="str">
        <f t="shared" si="292"/>
        <v>-</v>
      </c>
      <c r="GX127" s="361" t="str">
        <f t="shared" si="293"/>
        <v>-</v>
      </c>
      <c r="GY127" s="361" t="str">
        <f t="shared" si="294"/>
        <v>-</v>
      </c>
      <c r="GZ127" s="361" t="str">
        <f t="shared" si="295"/>
        <v>-</v>
      </c>
      <c r="HA127" s="361" t="str">
        <f t="shared" si="296"/>
        <v>-</v>
      </c>
      <c r="HB127" s="361" t="str">
        <f t="shared" si="297"/>
        <v>-</v>
      </c>
      <c r="HC127" s="361" t="str">
        <f t="shared" si="298"/>
        <v>-</v>
      </c>
      <c r="HD127" s="361" t="str">
        <f t="shared" si="299"/>
        <v>-</v>
      </c>
      <c r="HE127" s="361" t="str">
        <f t="shared" si="300"/>
        <v>-</v>
      </c>
      <c r="HF127" s="361" t="str">
        <f t="shared" si="301"/>
        <v>-</v>
      </c>
      <c r="HG127" s="361" t="str">
        <f t="shared" si="302"/>
        <v>-</v>
      </c>
      <c r="HH127" s="361" t="str">
        <f t="shared" si="303"/>
        <v>-</v>
      </c>
      <c r="HI127" s="361" t="str">
        <f t="shared" si="304"/>
        <v>-</v>
      </c>
      <c r="HJ127" s="361" t="str">
        <f t="shared" si="305"/>
        <v>-</v>
      </c>
      <c r="HK127" s="361" t="str">
        <f t="shared" si="306"/>
        <v>-</v>
      </c>
      <c r="HL127" s="361" t="str">
        <f t="shared" si="307"/>
        <v>-</v>
      </c>
      <c r="HM127" s="361" t="str">
        <f t="shared" si="308"/>
        <v>-</v>
      </c>
      <c r="HN127" s="361" t="str">
        <f t="shared" si="309"/>
        <v>-</v>
      </c>
      <c r="HO127" s="361" t="str">
        <f t="shared" si="310"/>
        <v>-</v>
      </c>
      <c r="HP127" s="361" t="str">
        <f t="shared" si="311"/>
        <v>-</v>
      </c>
      <c r="HQ127" s="361" t="str">
        <f t="shared" si="312"/>
        <v>-</v>
      </c>
      <c r="HR127" s="361" t="str">
        <f t="shared" si="313"/>
        <v>-</v>
      </c>
      <c r="HS127" s="361" t="str">
        <f t="shared" si="314"/>
        <v>-</v>
      </c>
      <c r="HT127" s="361" t="str">
        <f t="shared" si="315"/>
        <v>-</v>
      </c>
      <c r="HU127" s="361" t="str">
        <f t="shared" si="316"/>
        <v>-</v>
      </c>
      <c r="HV127" s="361" t="str">
        <f t="shared" si="317"/>
        <v>-</v>
      </c>
      <c r="HW127" s="361" t="str">
        <f t="shared" si="318"/>
        <v>-</v>
      </c>
      <c r="HX127" s="361" t="str">
        <f t="shared" si="319"/>
        <v>-</v>
      </c>
      <c r="HY127" s="361" t="str">
        <f t="shared" si="320"/>
        <v>-</v>
      </c>
      <c r="HZ127" s="361" t="str">
        <f t="shared" si="321"/>
        <v>-</v>
      </c>
      <c r="IA127" s="361" t="str">
        <f t="shared" si="322"/>
        <v>-</v>
      </c>
      <c r="IB127" s="361" t="str">
        <f t="shared" si="323"/>
        <v>-</v>
      </c>
      <c r="IC127" s="361" t="str">
        <f t="shared" si="324"/>
        <v>-</v>
      </c>
      <c r="ID127" s="361" t="str">
        <f t="shared" si="325"/>
        <v>-</v>
      </c>
      <c r="IE127" s="361" t="str">
        <f t="shared" si="326"/>
        <v>-</v>
      </c>
      <c r="IF127" s="444" t="s">
        <v>1247</v>
      </c>
      <c r="IG127" s="56" t="str">
        <f t="shared" si="480"/>
        <v>-</v>
      </c>
      <c r="IH127" s="56" t="str">
        <f t="shared" si="481"/>
        <v>-</v>
      </c>
      <c r="II127" s="56" t="str">
        <f t="shared" si="482"/>
        <v>-</v>
      </c>
      <c r="IJ127" s="56" t="str">
        <f t="shared" si="483"/>
        <v>-</v>
      </c>
      <c r="IK127" s="56" t="str">
        <f t="shared" si="327"/>
        <v>-</v>
      </c>
      <c r="IL127" s="56" t="str">
        <f t="shared" si="328"/>
        <v>-</v>
      </c>
      <c r="IM127" s="56" t="str">
        <f t="shared" si="329"/>
        <v>-</v>
      </c>
      <c r="IN127" s="56" t="str">
        <f t="shared" si="330"/>
        <v>-</v>
      </c>
      <c r="IO127" s="56" t="str">
        <f t="shared" si="331"/>
        <v>-</v>
      </c>
      <c r="IP127" s="56" t="str">
        <f t="shared" si="332"/>
        <v>-</v>
      </c>
      <c r="IQ127" s="56" t="str">
        <f t="shared" si="333"/>
        <v>-</v>
      </c>
      <c r="IR127" s="56" t="str">
        <f t="shared" si="334"/>
        <v>-</v>
      </c>
      <c r="IS127" s="56" t="str">
        <f t="shared" si="335"/>
        <v>-</v>
      </c>
      <c r="IT127" s="56" t="str">
        <f t="shared" si="336"/>
        <v>-</v>
      </c>
      <c r="IU127" s="56" t="str">
        <f t="shared" si="337"/>
        <v>-</v>
      </c>
      <c r="IV127" s="56" t="str">
        <f t="shared" si="338"/>
        <v>-</v>
      </c>
      <c r="IW127" s="56" t="str">
        <f t="shared" si="339"/>
        <v>-</v>
      </c>
      <c r="IX127" s="56" t="str">
        <f t="shared" si="340"/>
        <v>-</v>
      </c>
      <c r="IY127" s="56" t="str">
        <f t="shared" si="341"/>
        <v>-</v>
      </c>
      <c r="IZ127" s="56" t="str">
        <f t="shared" si="342"/>
        <v>-</v>
      </c>
      <c r="JA127" s="56" t="str">
        <f t="shared" si="343"/>
        <v>-</v>
      </c>
      <c r="JB127" s="56" t="str">
        <f t="shared" si="344"/>
        <v>-</v>
      </c>
      <c r="JC127" s="56" t="str">
        <f t="shared" si="345"/>
        <v>-</v>
      </c>
      <c r="JD127" s="56" t="str">
        <f t="shared" si="346"/>
        <v>-</v>
      </c>
      <c r="JE127" s="56" t="str">
        <f t="shared" si="347"/>
        <v>-</v>
      </c>
      <c r="JF127" s="56" t="str">
        <f t="shared" si="348"/>
        <v>-</v>
      </c>
      <c r="JG127" s="56" t="str">
        <f t="shared" si="349"/>
        <v>-</v>
      </c>
      <c r="JH127" s="56" t="str">
        <f t="shared" si="350"/>
        <v>-</v>
      </c>
      <c r="JI127" s="56" t="str">
        <f t="shared" si="351"/>
        <v>-</v>
      </c>
      <c r="JJ127" s="56" t="str">
        <f t="shared" si="352"/>
        <v>-</v>
      </c>
      <c r="JK127" s="56" t="str">
        <f t="shared" si="353"/>
        <v>-</v>
      </c>
      <c r="JL127" s="56" t="str">
        <f t="shared" si="354"/>
        <v>-</v>
      </c>
      <c r="JM127" s="56" t="str">
        <f t="shared" si="355"/>
        <v>-</v>
      </c>
      <c r="JN127" s="56" t="str">
        <f t="shared" si="356"/>
        <v>-</v>
      </c>
      <c r="JO127" s="56" t="str">
        <f t="shared" si="357"/>
        <v>-</v>
      </c>
      <c r="JP127" s="56" t="str">
        <f t="shared" si="358"/>
        <v>-</v>
      </c>
      <c r="JQ127" s="56" t="str">
        <f t="shared" si="359"/>
        <v>-</v>
      </c>
      <c r="JR127" s="56" t="str">
        <f t="shared" si="360"/>
        <v>-</v>
      </c>
      <c r="JS127" s="56" t="str">
        <f t="shared" si="361"/>
        <v>-</v>
      </c>
      <c r="JT127" s="56" t="str">
        <f t="shared" si="362"/>
        <v>-</v>
      </c>
      <c r="JU127" s="56" t="str">
        <f t="shared" si="363"/>
        <v>-</v>
      </c>
      <c r="JV127" s="56" t="str">
        <f t="shared" si="364"/>
        <v>-</v>
      </c>
      <c r="JW127" s="56" t="str">
        <f t="shared" si="365"/>
        <v>-</v>
      </c>
      <c r="JX127" s="56" t="str">
        <f t="shared" si="366"/>
        <v>-</v>
      </c>
      <c r="JY127" s="56" t="str">
        <f t="shared" si="367"/>
        <v>-</v>
      </c>
      <c r="JZ127" s="56" t="str">
        <f t="shared" si="368"/>
        <v>-</v>
      </c>
      <c r="KA127" s="444" t="s">
        <v>1247</v>
      </c>
      <c r="KB127" s="360">
        <f>IF(ISNUMBER(INDEX($EQ$15:$GK$521,$B127,EO$11)),MAX(KB$14:KB126)+1,0)</f>
        <v>0</v>
      </c>
      <c r="KC127" s="360" t="str">
        <f t="shared" si="484"/>
        <v/>
      </c>
      <c r="KD127" s="373" t="s">
        <v>2</v>
      </c>
      <c r="KE127" s="391"/>
      <c r="KF127" s="64"/>
      <c r="KG127" s="64"/>
      <c r="KH127" s="64"/>
      <c r="KI127" s="64"/>
      <c r="KJ127" s="64"/>
      <c r="KK127" s="64"/>
      <c r="KL127" s="64"/>
      <c r="KM127" s="64"/>
      <c r="KN127" s="64"/>
      <c r="KO127" s="64"/>
      <c r="KP127" s="64"/>
      <c r="KQ127" s="391" t="str">
        <f t="shared" si="493"/>
        <v/>
      </c>
      <c r="KR127" s="392" t="str">
        <f t="shared" si="378"/>
        <v/>
      </c>
      <c r="KS127" s="64"/>
      <c r="KT127" s="391" t="str">
        <f t="shared" si="494"/>
        <v/>
      </c>
      <c r="KU127" s="392" t="str">
        <f t="shared" si="380"/>
        <v/>
      </c>
      <c r="KV127" s="64"/>
      <c r="KW127" s="391" t="str">
        <f t="shared" si="495"/>
        <v/>
      </c>
      <c r="KX127" s="392" t="str">
        <f t="shared" si="382"/>
        <v/>
      </c>
      <c r="KY127" s="60"/>
      <c r="KZ127" s="283" t="str">
        <f t="shared" si="383"/>
        <v/>
      </c>
      <c r="LA127" s="26"/>
      <c r="LB127" s="242"/>
      <c r="LC127" s="242"/>
      <c r="LD127" s="242"/>
      <c r="LE127" s="242"/>
      <c r="LF127" s="242"/>
      <c r="LG127" s="242"/>
      <c r="LH127" s="242"/>
      <c r="LI127" s="242"/>
      <c r="LJ127" s="242"/>
      <c r="LK127" s="242"/>
      <c r="LL127" s="242"/>
      <c r="LM127" s="242"/>
      <c r="LN127" s="63"/>
      <c r="LO127" s="251">
        <f t="shared" si="384"/>
        <v>0</v>
      </c>
      <c r="LP127" s="251">
        <f t="shared" si="385"/>
        <v>0</v>
      </c>
      <c r="LQ127" s="251">
        <f t="shared" si="386"/>
        <v>0</v>
      </c>
      <c r="LR127" s="251">
        <f t="shared" si="387"/>
        <v>0</v>
      </c>
      <c r="LS127" s="251">
        <f t="shared" si="388"/>
        <v>0</v>
      </c>
      <c r="LT127" s="251">
        <f t="shared" si="389"/>
        <v>0</v>
      </c>
      <c r="LU127" s="251">
        <f t="shared" si="390"/>
        <v>0</v>
      </c>
      <c r="LV127" s="251">
        <f t="shared" si="391"/>
        <v>0</v>
      </c>
      <c r="LW127" s="251">
        <f t="shared" si="392"/>
        <v>0</v>
      </c>
      <c r="LX127" s="251">
        <f t="shared" si="393"/>
        <v>0</v>
      </c>
      <c r="LY127" s="251">
        <f t="shared" si="394"/>
        <v>0</v>
      </c>
      <c r="LZ127" s="251">
        <f t="shared" si="395"/>
        <v>0</v>
      </c>
      <c r="MA127" s="63">
        <f t="shared" si="396"/>
        <v>4</v>
      </c>
      <c r="MB127" s="63">
        <f t="shared" si="397"/>
        <v>0</v>
      </c>
      <c r="MC127" s="63">
        <f t="shared" si="486"/>
        <v>113</v>
      </c>
      <c r="MD127" s="63">
        <f t="shared" si="485"/>
        <v>9</v>
      </c>
      <c r="ME127" s="63">
        <f t="shared" si="398"/>
        <v>0</v>
      </c>
      <c r="MF127" s="315">
        <f t="shared" si="399"/>
        <v>291</v>
      </c>
      <c r="MG127" s="315">
        <f>IF(ISNUMBER(MATCH(EO127,$ME$15:$ME$520,0)),0,MAX(MG$14:MG126)+1)</f>
        <v>0</v>
      </c>
      <c r="MH127" s="315" t="str">
        <f t="shared" si="400"/>
        <v/>
      </c>
      <c r="MI127" s="368" t="str">
        <f t="shared" si="491"/>
        <v/>
      </c>
      <c r="MJ127" s="67"/>
      <c r="MK127" s="243" t="str">
        <f t="shared" si="492"/>
        <v/>
      </c>
      <c r="ML127" s="457" t="s">
        <v>635</v>
      </c>
      <c r="MM127" s="316"/>
      <c r="MN127" s="59"/>
      <c r="MO127" s="238"/>
      <c r="MP127" s="411"/>
      <c r="MQ127" s="26" t="str">
        <f>IF(IF(ISNUMBER(SEARCH("flopy",MS127))=TRUE,1,0)=1,MAX(MQ$15:MQ126)+1,"")</f>
        <v/>
      </c>
      <c r="MR127" s="238"/>
      <c r="MS127" s="411"/>
      <c r="MT127" s="411" t="s">
        <v>1190</v>
      </c>
      <c r="MU127" s="26" t="str">
        <f>IF(IF(ISNUMBER(SEARCH("flopy",MW127))=TRUE,1,0)=1,MAX(MU$15:MU126)+1,"")</f>
        <v/>
      </c>
      <c r="MV127" s="238"/>
      <c r="MW127" s="59"/>
      <c r="MX127" s="59"/>
      <c r="MY127" s="59"/>
      <c r="MZ127" s="59"/>
      <c r="NA127" s="59"/>
      <c r="NB127" s="26" t="s">
        <v>2</v>
      </c>
      <c r="NC127" s="59"/>
      <c r="ND127" s="59"/>
      <c r="NE127" s="59"/>
      <c r="NF127" s="59"/>
      <c r="NG127" s="59"/>
      <c r="NH127" s="59"/>
      <c r="NI127" s="59"/>
      <c r="NJ127" s="59"/>
      <c r="NK127" s="26" t="s">
        <v>2</v>
      </c>
      <c r="NL127" s="454"/>
      <c r="NM127" s="454"/>
      <c r="NN127" s="59"/>
      <c r="NO127" s="18"/>
      <c r="NP127" s="18"/>
      <c r="NQ127" s="18"/>
      <c r="NR127" s="18"/>
      <c r="NS127" s="18"/>
      <c r="NT127" s="18"/>
      <c r="NU127" s="18"/>
      <c r="NV127" s="18"/>
      <c r="NW127" s="18"/>
      <c r="NX127" s="18"/>
      <c r="NY127" s="18"/>
      <c r="NZ127" s="18"/>
      <c r="OA127" s="18"/>
      <c r="OB127" s="18"/>
      <c r="OC127" s="18"/>
      <c r="OZ127" s="59"/>
      <c r="PA127" s="251" t="str">
        <f t="shared" si="403"/>
        <v/>
      </c>
      <c r="PB127" s="251" t="str">
        <f t="shared" si="404"/>
        <v/>
      </c>
      <c r="PC127" s="251" t="str">
        <f t="shared" si="405"/>
        <v/>
      </c>
      <c r="PD127" s="251" t="str">
        <f t="shared" si="406"/>
        <v/>
      </c>
      <c r="PE127" s="251" t="str">
        <f t="shared" si="407"/>
        <v/>
      </c>
      <c r="PF127" s="251" t="str">
        <f t="shared" si="408"/>
        <v/>
      </c>
      <c r="PG127" s="251" t="str">
        <f t="shared" si="409"/>
        <v/>
      </c>
      <c r="PH127" s="251" t="str">
        <f t="shared" si="410"/>
        <v/>
      </c>
      <c r="PI127" s="251" t="str">
        <f t="shared" si="411"/>
        <v/>
      </c>
      <c r="PJ127" s="251" t="str">
        <f t="shared" si="412"/>
        <v/>
      </c>
      <c r="PK127" s="251" t="str">
        <f t="shared" si="413"/>
        <v/>
      </c>
      <c r="PL127" s="251" t="str">
        <f t="shared" si="414"/>
        <v/>
      </c>
      <c r="PM127" s="251" t="str">
        <f t="shared" si="415"/>
        <v/>
      </c>
      <c r="PN127" s="251" t="str">
        <f t="shared" si="416"/>
        <v/>
      </c>
      <c r="PO127" s="251" t="str">
        <f t="shared" si="417"/>
        <v/>
      </c>
      <c r="PP127" s="251" t="str">
        <f t="shared" si="418"/>
        <v/>
      </c>
      <c r="PQ127" s="251" t="str">
        <f t="shared" si="419"/>
        <v/>
      </c>
      <c r="PR127" s="251" t="str">
        <f t="shared" si="420"/>
        <v/>
      </c>
      <c r="PS127" s="251" t="str">
        <f t="shared" si="421"/>
        <v/>
      </c>
      <c r="PT127" s="251" t="str">
        <f t="shared" si="422"/>
        <v/>
      </c>
      <c r="PU127" s="251" t="str">
        <f t="shared" si="423"/>
        <v/>
      </c>
      <c r="PV127" s="251" t="str">
        <f t="shared" si="424"/>
        <v/>
      </c>
      <c r="PW127" s="251" t="str">
        <f t="shared" si="425"/>
        <v/>
      </c>
      <c r="PX127" s="251" t="str">
        <f t="shared" si="426"/>
        <v/>
      </c>
      <c r="PY127" s="251" t="str">
        <f t="shared" si="427"/>
        <v/>
      </c>
      <c r="PZ127" s="251" t="str">
        <f t="shared" si="428"/>
        <v/>
      </c>
      <c r="QA127" s="251" t="str">
        <f t="shared" si="429"/>
        <v/>
      </c>
      <c r="QB127" s="251" t="str">
        <f t="shared" si="430"/>
        <v/>
      </c>
      <c r="QC127" s="251" t="str">
        <f t="shared" si="431"/>
        <v/>
      </c>
      <c r="QD127" s="251" t="str">
        <f t="shared" si="432"/>
        <v/>
      </c>
      <c r="QE127" s="251" t="str">
        <f t="shared" si="433"/>
        <v/>
      </c>
      <c r="QF127" s="63">
        <f t="shared" si="434"/>
        <v>0</v>
      </c>
      <c r="QG127" s="26" t="s">
        <v>2</v>
      </c>
      <c r="QH127" s="59"/>
      <c r="QI127" s="59"/>
      <c r="QJ127" s="59"/>
      <c r="QK127" s="59"/>
      <c r="QL127" s="59"/>
      <c r="QM127" s="59"/>
      <c r="QN127" s="59"/>
    </row>
    <row r="128" spans="1:456" ht="6" customHeight="1" x14ac:dyDescent="0.25">
      <c r="A128" s="68"/>
      <c r="B128" s="447">
        <f t="shared" si="278"/>
        <v>114</v>
      </c>
      <c r="C128" s="72" t="s">
        <v>117</v>
      </c>
      <c r="D128" s="339" t="s">
        <v>615</v>
      </c>
      <c r="E128" s="59"/>
      <c r="F128" s="229"/>
      <c r="G128" s="295"/>
      <c r="H128" s="295"/>
      <c r="I128" s="229"/>
      <c r="J128" s="295"/>
      <c r="K128" s="295"/>
      <c r="L128" s="229"/>
      <c r="M128" s="295"/>
      <c r="N128" s="295"/>
      <c r="O128" s="229"/>
      <c r="P128" s="295"/>
      <c r="Q128" s="295"/>
      <c r="R128" s="229"/>
      <c r="S128" s="230"/>
      <c r="T128" s="231"/>
      <c r="U128" s="229"/>
      <c r="V128" s="230"/>
      <c r="W128" s="231"/>
      <c r="X128" s="229"/>
      <c r="Y128" s="230"/>
      <c r="Z128" s="231"/>
      <c r="AA128" s="229"/>
      <c r="AB128" s="295"/>
      <c r="AC128" s="295"/>
      <c r="AD128" s="229"/>
      <c r="AE128" s="295"/>
      <c r="AF128" s="295"/>
      <c r="AG128" s="229"/>
      <c r="AH128" s="295"/>
      <c r="AI128" s="295"/>
      <c r="AJ128" s="229"/>
      <c r="AK128" s="295"/>
      <c r="AL128" s="295"/>
      <c r="AM128" s="229"/>
      <c r="AN128" s="295"/>
      <c r="AO128" s="295"/>
      <c r="AP128" s="243"/>
      <c r="AQ128" s="295"/>
      <c r="AR128" s="290"/>
      <c r="AS128" s="243"/>
      <c r="AT128" s="295"/>
      <c r="AU128" s="290"/>
      <c r="AV128" s="229"/>
      <c r="AW128" s="230"/>
      <c r="AX128" s="231"/>
      <c r="AY128" s="229"/>
      <c r="AZ128" s="230"/>
      <c r="BA128" s="231"/>
      <c r="BB128" s="229"/>
      <c r="BC128" s="230"/>
      <c r="BD128" s="231"/>
      <c r="BE128" s="229"/>
      <c r="BF128" s="230"/>
      <c r="BG128" s="231"/>
      <c r="BH128" s="229"/>
      <c r="BI128" s="230"/>
      <c r="BJ128" s="231"/>
      <c r="BK128" s="243"/>
      <c r="BL128" s="230"/>
      <c r="BM128" s="231"/>
      <c r="BN128" s="243"/>
      <c r="BO128" s="230"/>
      <c r="BP128" s="231"/>
      <c r="BQ128" s="229"/>
      <c r="BR128" s="230"/>
      <c r="BS128" s="231"/>
      <c r="BT128" s="229"/>
      <c r="BU128" s="230"/>
      <c r="BV128" s="231"/>
      <c r="BW128" s="229"/>
      <c r="BX128" s="230"/>
      <c r="BY128" s="231"/>
      <c r="BZ128" s="229"/>
      <c r="CA128" s="230"/>
      <c r="CB128" s="231"/>
      <c r="CC128" s="229"/>
      <c r="CD128" s="230"/>
      <c r="CE128" s="231"/>
      <c r="CF128" s="331"/>
      <c r="CG128" s="332"/>
      <c r="CH128" s="385"/>
      <c r="CI128" s="331"/>
      <c r="CJ128" s="332"/>
      <c r="CK128" s="385"/>
      <c r="CL128" s="243"/>
      <c r="CM128" s="230"/>
      <c r="CN128" s="354"/>
      <c r="CO128" s="243"/>
      <c r="CP128" s="230"/>
      <c r="CQ128" s="231"/>
      <c r="CR128" s="331"/>
      <c r="CS128" s="332"/>
      <c r="CT128" s="333"/>
      <c r="CU128" s="229"/>
      <c r="CV128" s="230"/>
      <c r="CW128" s="231"/>
      <c r="CX128" s="331"/>
      <c r="CY128" s="332"/>
      <c r="CZ128" s="333"/>
      <c r="DA128" s="331"/>
      <c r="DB128" s="332"/>
      <c r="DC128" s="333"/>
      <c r="DD128" s="331"/>
      <c r="DE128" s="332"/>
      <c r="DF128" s="333"/>
      <c r="DG128" s="331"/>
      <c r="DH128" s="332"/>
      <c r="DI128" s="333"/>
      <c r="DJ128" s="229"/>
      <c r="DK128" s="230"/>
      <c r="DL128" s="231"/>
      <c r="DM128" s="229"/>
      <c r="DN128" s="230"/>
      <c r="DO128" s="231"/>
      <c r="DP128" s="331"/>
      <c r="DQ128" s="332"/>
      <c r="DR128" s="333"/>
      <c r="DS128" s="331"/>
      <c r="DT128" s="332"/>
      <c r="DU128" s="333"/>
      <c r="DV128" s="331"/>
      <c r="DW128" s="332"/>
      <c r="DX128" s="333"/>
      <c r="DY128" s="331"/>
      <c r="DZ128" s="332"/>
      <c r="EA128" s="333"/>
      <c r="EB128" s="331"/>
      <c r="EC128" s="332"/>
      <c r="ED128" s="333"/>
      <c r="EE128" s="331"/>
      <c r="EF128" s="332"/>
      <c r="EG128" s="333"/>
      <c r="EH128" s="229"/>
      <c r="EI128" s="230"/>
      <c r="EJ128" s="231"/>
      <c r="EK128" s="229"/>
      <c r="EL128" s="230"/>
      <c r="EM128" s="231"/>
      <c r="EN128" s="244"/>
      <c r="EO128" s="269" t="str">
        <f t="shared" si="279"/>
        <v/>
      </c>
      <c r="EP128" s="444" t="s">
        <v>1247</v>
      </c>
      <c r="EQ128" s="360">
        <f t="shared" si="435"/>
        <v>78</v>
      </c>
      <c r="ER128" s="360" t="str">
        <f t="shared" si="436"/>
        <v/>
      </c>
      <c r="ES128" s="360" t="str">
        <f t="shared" si="437"/>
        <v/>
      </c>
      <c r="ET128" s="360" t="str">
        <f t="shared" si="438"/>
        <v/>
      </c>
      <c r="EU128" s="360" t="str">
        <f t="shared" si="439"/>
        <v/>
      </c>
      <c r="EV128" s="360" t="str">
        <f t="shared" si="440"/>
        <v/>
      </c>
      <c r="EW128" s="360" t="str">
        <f t="shared" si="441"/>
        <v/>
      </c>
      <c r="EX128" s="360" t="str">
        <f t="shared" si="442"/>
        <v/>
      </c>
      <c r="EY128" s="360" t="str">
        <f t="shared" si="443"/>
        <v/>
      </c>
      <c r="EZ128" s="360" t="str">
        <f t="shared" si="444"/>
        <v/>
      </c>
      <c r="FA128" s="360" t="str">
        <f t="shared" si="445"/>
        <v/>
      </c>
      <c r="FB128" s="360" t="str">
        <f t="shared" si="446"/>
        <v/>
      </c>
      <c r="FC128" s="360" t="str">
        <f t="shared" si="447"/>
        <v/>
      </c>
      <c r="FD128" s="360" t="str">
        <f t="shared" si="448"/>
        <v/>
      </c>
      <c r="FE128" s="360" t="str">
        <f t="shared" si="449"/>
        <v/>
      </c>
      <c r="FF128" s="360" t="str">
        <f t="shared" si="450"/>
        <v/>
      </c>
      <c r="FG128" s="360" t="str">
        <f t="shared" si="451"/>
        <v/>
      </c>
      <c r="FH128" s="360" t="str">
        <f t="shared" si="452"/>
        <v/>
      </c>
      <c r="FI128" s="360" t="str">
        <f t="shared" si="453"/>
        <v/>
      </c>
      <c r="FJ128" s="360" t="str">
        <f t="shared" si="454"/>
        <v/>
      </c>
      <c r="FK128" s="360" t="str">
        <f t="shared" si="455"/>
        <v/>
      </c>
      <c r="FL128" s="360" t="str">
        <f t="shared" si="456"/>
        <v/>
      </c>
      <c r="FM128" s="360" t="str">
        <f t="shared" si="457"/>
        <v/>
      </c>
      <c r="FN128" s="360" t="str">
        <f t="shared" si="458"/>
        <v/>
      </c>
      <c r="FO128" s="360" t="str">
        <f t="shared" si="459"/>
        <v/>
      </c>
      <c r="FP128" s="360" t="str">
        <f t="shared" si="460"/>
        <v/>
      </c>
      <c r="FQ128" s="360" t="str">
        <f t="shared" si="461"/>
        <v/>
      </c>
      <c r="FR128" s="360" t="str">
        <f t="shared" si="462"/>
        <v/>
      </c>
      <c r="FS128" s="360" t="str">
        <f t="shared" si="463"/>
        <v/>
      </c>
      <c r="FT128" s="360" t="str">
        <f t="shared" si="280"/>
        <v/>
      </c>
      <c r="FU128" s="360" t="str">
        <f t="shared" si="464"/>
        <v/>
      </c>
      <c r="FV128" s="360" t="str">
        <f t="shared" si="465"/>
        <v/>
      </c>
      <c r="FW128" s="360" t="str">
        <f t="shared" si="466"/>
        <v/>
      </c>
      <c r="FX128" s="360" t="str">
        <f t="shared" si="467"/>
        <v/>
      </c>
      <c r="FY128" s="360" t="str">
        <f t="shared" si="468"/>
        <v/>
      </c>
      <c r="FZ128" s="360" t="str">
        <f t="shared" si="469"/>
        <v/>
      </c>
      <c r="GA128" s="360" t="str">
        <f t="shared" si="470"/>
        <v/>
      </c>
      <c r="GB128" s="360" t="str">
        <f t="shared" si="471"/>
        <v/>
      </c>
      <c r="GC128" s="360" t="str">
        <f t="shared" si="472"/>
        <v/>
      </c>
      <c r="GD128" s="360" t="str">
        <f t="shared" si="473"/>
        <v/>
      </c>
      <c r="GE128" s="360" t="str">
        <f t="shared" si="474"/>
        <v/>
      </c>
      <c r="GF128" s="360" t="str">
        <f t="shared" si="475"/>
        <v/>
      </c>
      <c r="GG128" s="360" t="str">
        <f t="shared" si="476"/>
        <v/>
      </c>
      <c r="GH128" s="360" t="str">
        <f t="shared" si="477"/>
        <v/>
      </c>
      <c r="GI128" s="360" t="str">
        <f t="shared" si="478"/>
        <v/>
      </c>
      <c r="GJ128" s="360" t="str">
        <f t="shared" si="479"/>
        <v/>
      </c>
      <c r="GK128" s="444" t="s">
        <v>1247</v>
      </c>
      <c r="GL128" s="361" t="str">
        <f t="shared" si="281"/>
        <v>kper</v>
      </c>
      <c r="GM128" s="361" t="str">
        <f t="shared" si="282"/>
        <v>-</v>
      </c>
      <c r="GN128" s="361" t="str">
        <f t="shared" si="283"/>
        <v>-</v>
      </c>
      <c r="GO128" s="361" t="str">
        <f t="shared" si="284"/>
        <v>-</v>
      </c>
      <c r="GP128" s="361" t="str">
        <f t="shared" si="285"/>
        <v>-</v>
      </c>
      <c r="GQ128" s="361" t="str">
        <f t="shared" si="286"/>
        <v>-</v>
      </c>
      <c r="GR128" s="361" t="str">
        <f t="shared" si="287"/>
        <v>-</v>
      </c>
      <c r="GS128" s="361" t="str">
        <f t="shared" si="288"/>
        <v>-</v>
      </c>
      <c r="GT128" s="361" t="str">
        <f t="shared" si="289"/>
        <v>-</v>
      </c>
      <c r="GU128" s="361" t="str">
        <f t="shared" si="290"/>
        <v>-</v>
      </c>
      <c r="GV128" s="361" t="str">
        <f t="shared" si="291"/>
        <v>-</v>
      </c>
      <c r="GW128" s="361" t="str">
        <f t="shared" si="292"/>
        <v>-</v>
      </c>
      <c r="GX128" s="361" t="str">
        <f t="shared" si="293"/>
        <v>-</v>
      </c>
      <c r="GY128" s="361" t="str">
        <f t="shared" si="294"/>
        <v>-</v>
      </c>
      <c r="GZ128" s="361" t="str">
        <f t="shared" si="295"/>
        <v>-</v>
      </c>
      <c r="HA128" s="361" t="str">
        <f t="shared" si="296"/>
        <v>-</v>
      </c>
      <c r="HB128" s="361" t="str">
        <f t="shared" si="297"/>
        <v>-</v>
      </c>
      <c r="HC128" s="361" t="str">
        <f t="shared" si="298"/>
        <v>-</v>
      </c>
      <c r="HD128" s="361" t="str">
        <f t="shared" si="299"/>
        <v>-</v>
      </c>
      <c r="HE128" s="361" t="str">
        <f t="shared" si="300"/>
        <v>-</v>
      </c>
      <c r="HF128" s="361" t="str">
        <f t="shared" si="301"/>
        <v>-</v>
      </c>
      <c r="HG128" s="361" t="str">
        <f t="shared" si="302"/>
        <v>-</v>
      </c>
      <c r="HH128" s="361" t="str">
        <f t="shared" si="303"/>
        <v>-</v>
      </c>
      <c r="HI128" s="361" t="str">
        <f t="shared" si="304"/>
        <v>-</v>
      </c>
      <c r="HJ128" s="361" t="str">
        <f t="shared" si="305"/>
        <v>-</v>
      </c>
      <c r="HK128" s="361" t="str">
        <f t="shared" si="306"/>
        <v>-</v>
      </c>
      <c r="HL128" s="361" t="str">
        <f t="shared" si="307"/>
        <v>-</v>
      </c>
      <c r="HM128" s="361" t="str">
        <f t="shared" si="308"/>
        <v>-</v>
      </c>
      <c r="HN128" s="361" t="str">
        <f t="shared" si="309"/>
        <v>-</v>
      </c>
      <c r="HO128" s="361" t="str">
        <f t="shared" si="310"/>
        <v>-</v>
      </c>
      <c r="HP128" s="361" t="str">
        <f t="shared" si="311"/>
        <v>-</v>
      </c>
      <c r="HQ128" s="361" t="str">
        <f t="shared" si="312"/>
        <v>-</v>
      </c>
      <c r="HR128" s="361" t="str">
        <f t="shared" si="313"/>
        <v>-</v>
      </c>
      <c r="HS128" s="361" t="str">
        <f t="shared" si="314"/>
        <v>-</v>
      </c>
      <c r="HT128" s="361" t="str">
        <f t="shared" si="315"/>
        <v>-</v>
      </c>
      <c r="HU128" s="361" t="str">
        <f t="shared" si="316"/>
        <v>-</v>
      </c>
      <c r="HV128" s="361" t="str">
        <f t="shared" si="317"/>
        <v>-</v>
      </c>
      <c r="HW128" s="361" t="str">
        <f t="shared" si="318"/>
        <v>-</v>
      </c>
      <c r="HX128" s="361" t="str">
        <f t="shared" si="319"/>
        <v>-</v>
      </c>
      <c r="HY128" s="361" t="str">
        <f t="shared" si="320"/>
        <v>-</v>
      </c>
      <c r="HZ128" s="361" t="str">
        <f t="shared" si="321"/>
        <v>-</v>
      </c>
      <c r="IA128" s="361" t="str">
        <f t="shared" si="322"/>
        <v>-</v>
      </c>
      <c r="IB128" s="361" t="str">
        <f t="shared" si="323"/>
        <v>-</v>
      </c>
      <c r="IC128" s="361" t="str">
        <f t="shared" si="324"/>
        <v>-</v>
      </c>
      <c r="ID128" s="361" t="str">
        <f t="shared" si="325"/>
        <v>-</v>
      </c>
      <c r="IE128" s="361" t="str">
        <f t="shared" si="326"/>
        <v>-</v>
      </c>
      <c r="IF128" s="444" t="s">
        <v>1247</v>
      </c>
      <c r="IG128" s="56" t="str">
        <f t="shared" si="480"/>
        <v>-</v>
      </c>
      <c r="IH128" s="56" t="str">
        <f t="shared" si="481"/>
        <v>-</v>
      </c>
      <c r="II128" s="56" t="str">
        <f t="shared" si="482"/>
        <v>-</v>
      </c>
      <c r="IJ128" s="56" t="str">
        <f t="shared" si="483"/>
        <v>-</v>
      </c>
      <c r="IK128" s="56" t="str">
        <f t="shared" si="327"/>
        <v>-</v>
      </c>
      <c r="IL128" s="56" t="str">
        <f t="shared" si="328"/>
        <v>-</v>
      </c>
      <c r="IM128" s="56" t="str">
        <f t="shared" si="329"/>
        <v>-</v>
      </c>
      <c r="IN128" s="56" t="str">
        <f t="shared" si="330"/>
        <v>-</v>
      </c>
      <c r="IO128" s="56" t="str">
        <f t="shared" si="331"/>
        <v>-</v>
      </c>
      <c r="IP128" s="56" t="str">
        <f t="shared" si="332"/>
        <v>-</v>
      </c>
      <c r="IQ128" s="56" t="str">
        <f t="shared" si="333"/>
        <v>-</v>
      </c>
      <c r="IR128" s="56" t="str">
        <f t="shared" si="334"/>
        <v>-</v>
      </c>
      <c r="IS128" s="56" t="str">
        <f t="shared" si="335"/>
        <v>-</v>
      </c>
      <c r="IT128" s="56" t="str">
        <f t="shared" si="336"/>
        <v>-</v>
      </c>
      <c r="IU128" s="56" t="str">
        <f t="shared" si="337"/>
        <v>-</v>
      </c>
      <c r="IV128" s="56" t="str">
        <f t="shared" si="338"/>
        <v>-</v>
      </c>
      <c r="IW128" s="56" t="str">
        <f t="shared" si="339"/>
        <v>-</v>
      </c>
      <c r="IX128" s="56" t="str">
        <f t="shared" si="340"/>
        <v>-</v>
      </c>
      <c r="IY128" s="56" t="str">
        <f t="shared" si="341"/>
        <v>-</v>
      </c>
      <c r="IZ128" s="56" t="str">
        <f t="shared" si="342"/>
        <v>-</v>
      </c>
      <c r="JA128" s="56" t="str">
        <f t="shared" si="343"/>
        <v>-</v>
      </c>
      <c r="JB128" s="56" t="str">
        <f t="shared" si="344"/>
        <v>-</v>
      </c>
      <c r="JC128" s="56" t="str">
        <f t="shared" si="345"/>
        <v>-</v>
      </c>
      <c r="JD128" s="56" t="str">
        <f t="shared" si="346"/>
        <v>-</v>
      </c>
      <c r="JE128" s="56" t="str">
        <f t="shared" si="347"/>
        <v>-</v>
      </c>
      <c r="JF128" s="56" t="str">
        <f t="shared" si="348"/>
        <v>-</v>
      </c>
      <c r="JG128" s="56" t="str">
        <f t="shared" si="349"/>
        <v>-</v>
      </c>
      <c r="JH128" s="56" t="str">
        <f t="shared" si="350"/>
        <v>-</v>
      </c>
      <c r="JI128" s="56" t="str">
        <f t="shared" si="351"/>
        <v>-</v>
      </c>
      <c r="JJ128" s="56" t="str">
        <f t="shared" si="352"/>
        <v>-</v>
      </c>
      <c r="JK128" s="56" t="str">
        <f t="shared" si="353"/>
        <v>-</v>
      </c>
      <c r="JL128" s="56" t="str">
        <f t="shared" si="354"/>
        <v>-</v>
      </c>
      <c r="JM128" s="56" t="str">
        <f t="shared" si="355"/>
        <v>-</v>
      </c>
      <c r="JN128" s="56" t="str">
        <f t="shared" si="356"/>
        <v>-</v>
      </c>
      <c r="JO128" s="56" t="str">
        <f t="shared" si="357"/>
        <v>-</v>
      </c>
      <c r="JP128" s="56" t="str">
        <f t="shared" si="358"/>
        <v>-</v>
      </c>
      <c r="JQ128" s="56" t="str">
        <f t="shared" si="359"/>
        <v>-</v>
      </c>
      <c r="JR128" s="56" t="str">
        <f t="shared" si="360"/>
        <v>-</v>
      </c>
      <c r="JS128" s="56" t="str">
        <f t="shared" si="361"/>
        <v>-</v>
      </c>
      <c r="JT128" s="56" t="str">
        <f t="shared" si="362"/>
        <v>-</v>
      </c>
      <c r="JU128" s="56" t="str">
        <f t="shared" si="363"/>
        <v>-</v>
      </c>
      <c r="JV128" s="56" t="str">
        <f t="shared" si="364"/>
        <v>-</v>
      </c>
      <c r="JW128" s="56" t="str">
        <f t="shared" si="365"/>
        <v>-</v>
      </c>
      <c r="JX128" s="56" t="str">
        <f t="shared" si="366"/>
        <v>-</v>
      </c>
      <c r="JY128" s="56" t="str">
        <f t="shared" si="367"/>
        <v>-</v>
      </c>
      <c r="JZ128" s="56" t="str">
        <f t="shared" si="368"/>
        <v>-</v>
      </c>
      <c r="KA128" s="444" t="s">
        <v>1247</v>
      </c>
      <c r="KB128" s="360">
        <f>IF(ISNUMBER(INDEX($EQ$15:$GK$521,$B128,EO$11)),MAX(KB$14:KB127)+1,0)</f>
        <v>0</v>
      </c>
      <c r="KC128" s="360" t="str">
        <f t="shared" si="484"/>
        <v/>
      </c>
      <c r="KD128" s="373" t="s">
        <v>2</v>
      </c>
      <c r="KE128" s="239"/>
      <c r="KF128" s="60"/>
      <c r="KG128" s="60"/>
      <c r="KH128" s="60"/>
      <c r="KI128" s="60"/>
      <c r="KJ128" s="60"/>
      <c r="KK128" s="60"/>
      <c r="KL128" s="60"/>
      <c r="KM128" s="60"/>
      <c r="KN128" s="60"/>
      <c r="KO128" s="60"/>
      <c r="KP128" s="60"/>
      <c r="KQ128" s="239" t="str">
        <f t="shared" si="493"/>
        <v/>
      </c>
      <c r="KR128" s="245" t="str">
        <f t="shared" si="378"/>
        <v/>
      </c>
      <c r="KS128" s="60"/>
      <c r="KT128" s="239" t="str">
        <f t="shared" si="494"/>
        <v/>
      </c>
      <c r="KU128" s="245" t="str">
        <f t="shared" si="380"/>
        <v/>
      </c>
      <c r="KV128" s="60"/>
      <c r="KW128" s="239" t="str">
        <f t="shared" si="495"/>
        <v/>
      </c>
      <c r="KX128" s="245" t="str">
        <f t="shared" si="382"/>
        <v/>
      </c>
      <c r="KY128" s="60"/>
      <c r="KZ128" s="283" t="str">
        <f t="shared" si="383"/>
        <v/>
      </c>
      <c r="LA128" s="26"/>
      <c r="LB128" s="242"/>
      <c r="LC128" s="242"/>
      <c r="LD128" s="242"/>
      <c r="LE128" s="242"/>
      <c r="LF128" s="242"/>
      <c r="LG128" s="242"/>
      <c r="LH128" s="242"/>
      <c r="LI128" s="242"/>
      <c r="LJ128" s="242"/>
      <c r="LK128" s="242"/>
      <c r="LL128" s="242"/>
      <c r="LM128" s="242"/>
      <c r="LN128" s="63"/>
      <c r="LO128" s="251">
        <f t="shared" si="384"/>
        <v>0</v>
      </c>
      <c r="LP128" s="251">
        <f t="shared" si="385"/>
        <v>0</v>
      </c>
      <c r="LQ128" s="251">
        <f t="shared" si="386"/>
        <v>0</v>
      </c>
      <c r="LR128" s="251">
        <f t="shared" si="387"/>
        <v>0</v>
      </c>
      <c r="LS128" s="251">
        <f t="shared" si="388"/>
        <v>0</v>
      </c>
      <c r="LT128" s="251">
        <f t="shared" si="389"/>
        <v>0</v>
      </c>
      <c r="LU128" s="251">
        <f t="shared" si="390"/>
        <v>0</v>
      </c>
      <c r="LV128" s="251">
        <f t="shared" si="391"/>
        <v>0</v>
      </c>
      <c r="LW128" s="251">
        <f t="shared" si="392"/>
        <v>0</v>
      </c>
      <c r="LX128" s="251">
        <f t="shared" si="393"/>
        <v>0</v>
      </c>
      <c r="LY128" s="251">
        <f t="shared" si="394"/>
        <v>0</v>
      </c>
      <c r="LZ128" s="251">
        <f t="shared" si="395"/>
        <v>0</v>
      </c>
      <c r="MA128" s="63">
        <f t="shared" si="396"/>
        <v>4</v>
      </c>
      <c r="MB128" s="63">
        <f t="shared" si="397"/>
        <v>0</v>
      </c>
      <c r="MC128" s="63">
        <f t="shared" si="486"/>
        <v>114</v>
      </c>
      <c r="MD128" s="63">
        <f t="shared" si="485"/>
        <v>10</v>
      </c>
      <c r="ME128" s="63">
        <f t="shared" si="398"/>
        <v>0</v>
      </c>
      <c r="MF128" s="315">
        <f t="shared" si="399"/>
        <v>291</v>
      </c>
      <c r="MG128" s="315">
        <f>IF(ISNUMBER(MATCH(EO128,$ME$15:$ME$520,0)),0,MAX(MG$14:MG127)+1)</f>
        <v>0</v>
      </c>
      <c r="MH128" s="315" t="str">
        <f t="shared" si="400"/>
        <v/>
      </c>
      <c r="MI128" s="368" t="str">
        <f t="shared" si="491"/>
        <v/>
      </c>
      <c r="MJ128" s="67"/>
      <c r="MK128" s="243" t="str">
        <f t="shared" si="492"/>
        <v/>
      </c>
      <c r="ML128" s="457" t="s">
        <v>635</v>
      </c>
      <c r="MM128" s="316"/>
      <c r="MN128" s="59"/>
      <c r="MO128" s="238"/>
      <c r="MP128" s="411"/>
      <c r="MQ128" s="26">
        <f>IF(IF(ISNUMBER(SEARCH("flopy",MS128))=TRUE,1,0)=1,MAX(MQ$15:MQ127)+1,"")</f>
        <v>84</v>
      </c>
      <c r="MR128" s="238"/>
      <c r="MS128" s="411" t="s">
        <v>1050</v>
      </c>
      <c r="MT128" s="59"/>
      <c r="MU128" s="26" t="str">
        <f>IF(IF(ISNUMBER(SEARCH("flopy",MW128))=TRUE,1,0)=1,MAX(MU$15:MU127)+1,"")</f>
        <v/>
      </c>
      <c r="MV128" s="238"/>
      <c r="MW128" s="59"/>
      <c r="MX128" s="59"/>
      <c r="MY128" s="59"/>
      <c r="MZ128" s="59"/>
      <c r="NA128" s="59"/>
      <c r="NB128" s="26" t="s">
        <v>2</v>
      </c>
      <c r="NC128" s="59"/>
      <c r="ND128" s="59"/>
      <c r="NE128" s="59"/>
      <c r="NF128" s="59"/>
      <c r="NG128" s="59"/>
      <c r="NH128" s="59"/>
      <c r="NI128" s="59"/>
      <c r="NJ128" s="59"/>
      <c r="NK128" s="26" t="s">
        <v>2</v>
      </c>
      <c r="NL128" s="454"/>
      <c r="NM128" s="454"/>
      <c r="NN128" s="59"/>
      <c r="NO128" s="18"/>
      <c r="NP128" s="18"/>
      <c r="NQ128" s="18"/>
      <c r="NR128" s="18"/>
      <c r="NS128" s="18"/>
      <c r="NT128" s="18"/>
      <c r="NU128" s="18"/>
      <c r="NV128" s="18"/>
      <c r="NW128" s="18"/>
      <c r="NX128" s="18"/>
      <c r="NY128" s="18"/>
      <c r="NZ128" s="18"/>
      <c r="OA128" s="18"/>
      <c r="OB128" s="18"/>
      <c r="OC128" s="18"/>
      <c r="OZ128" s="59"/>
      <c r="PA128" s="251" t="str">
        <f t="shared" si="403"/>
        <v/>
      </c>
      <c r="PB128" s="251" t="str">
        <f t="shared" si="404"/>
        <v/>
      </c>
      <c r="PC128" s="251" t="str">
        <f t="shared" si="405"/>
        <v/>
      </c>
      <c r="PD128" s="251" t="str">
        <f t="shared" si="406"/>
        <v/>
      </c>
      <c r="PE128" s="251" t="str">
        <f t="shared" si="407"/>
        <v/>
      </c>
      <c r="PF128" s="251" t="str">
        <f t="shared" si="408"/>
        <v/>
      </c>
      <c r="PG128" s="251" t="str">
        <f t="shared" si="409"/>
        <v/>
      </c>
      <c r="PH128" s="251" t="str">
        <f t="shared" si="410"/>
        <v/>
      </c>
      <c r="PI128" s="251" t="str">
        <f t="shared" si="411"/>
        <v/>
      </c>
      <c r="PJ128" s="251" t="str">
        <f t="shared" si="412"/>
        <v/>
      </c>
      <c r="PK128" s="251" t="str">
        <f t="shared" si="413"/>
        <v/>
      </c>
      <c r="PL128" s="251" t="str">
        <f t="shared" si="414"/>
        <v/>
      </c>
      <c r="PM128" s="251" t="str">
        <f t="shared" si="415"/>
        <v/>
      </c>
      <c r="PN128" s="251" t="str">
        <f t="shared" si="416"/>
        <v/>
      </c>
      <c r="PO128" s="251" t="str">
        <f t="shared" si="417"/>
        <v/>
      </c>
      <c r="PP128" s="251" t="str">
        <f t="shared" si="418"/>
        <v/>
      </c>
      <c r="PQ128" s="251" t="str">
        <f t="shared" si="419"/>
        <v/>
      </c>
      <c r="PR128" s="251" t="str">
        <f t="shared" si="420"/>
        <v/>
      </c>
      <c r="PS128" s="251" t="str">
        <f t="shared" si="421"/>
        <v/>
      </c>
      <c r="PT128" s="251" t="str">
        <f t="shared" si="422"/>
        <v/>
      </c>
      <c r="PU128" s="251" t="str">
        <f t="shared" si="423"/>
        <v/>
      </c>
      <c r="PV128" s="251" t="str">
        <f t="shared" si="424"/>
        <v/>
      </c>
      <c r="PW128" s="251" t="str">
        <f t="shared" si="425"/>
        <v/>
      </c>
      <c r="PX128" s="251" t="str">
        <f t="shared" si="426"/>
        <v/>
      </c>
      <c r="PY128" s="251" t="str">
        <f t="shared" si="427"/>
        <v/>
      </c>
      <c r="PZ128" s="251" t="str">
        <f t="shared" si="428"/>
        <v/>
      </c>
      <c r="QA128" s="251" t="str">
        <f t="shared" si="429"/>
        <v/>
      </c>
      <c r="QB128" s="251" t="str">
        <f t="shared" si="430"/>
        <v/>
      </c>
      <c r="QC128" s="251" t="str">
        <f t="shared" si="431"/>
        <v/>
      </c>
      <c r="QD128" s="251" t="str">
        <f t="shared" si="432"/>
        <v/>
      </c>
      <c r="QE128" s="251" t="str">
        <f t="shared" si="433"/>
        <v/>
      </c>
      <c r="QF128" s="63">
        <f t="shared" si="434"/>
        <v>0</v>
      </c>
      <c r="QG128" s="26" t="s">
        <v>2</v>
      </c>
      <c r="QH128" s="59"/>
      <c r="QI128" s="59"/>
      <c r="QJ128" s="59"/>
      <c r="QK128" s="59"/>
      <c r="QL128" s="59"/>
      <c r="QM128" s="59"/>
      <c r="QN128" s="59"/>
    </row>
    <row r="129" spans="1:456" ht="6" customHeight="1" x14ac:dyDescent="0.25">
      <c r="A129" s="68"/>
      <c r="B129" s="447">
        <f t="shared" si="278"/>
        <v>115</v>
      </c>
      <c r="C129" s="72" t="s">
        <v>610</v>
      </c>
      <c r="D129" s="339" t="s">
        <v>146</v>
      </c>
      <c r="E129" s="59"/>
      <c r="F129" s="229"/>
      <c r="G129" s="295"/>
      <c r="H129" s="295"/>
      <c r="I129" s="229"/>
      <c r="J129" s="295"/>
      <c r="K129" s="295"/>
      <c r="L129" s="229"/>
      <c r="M129" s="295"/>
      <c r="N129" s="295"/>
      <c r="O129" s="229"/>
      <c r="P129" s="295"/>
      <c r="Q129" s="295"/>
      <c r="R129" s="229"/>
      <c r="S129" s="230"/>
      <c r="T129" s="231"/>
      <c r="U129" s="229"/>
      <c r="V129" s="230"/>
      <c r="W129" s="231"/>
      <c r="X129" s="229"/>
      <c r="Y129" s="230"/>
      <c r="Z129" s="231"/>
      <c r="AA129" s="229"/>
      <c r="AB129" s="295"/>
      <c r="AC129" s="295"/>
      <c r="AD129" s="229"/>
      <c r="AE129" s="295"/>
      <c r="AF129" s="295"/>
      <c r="AG129" s="229"/>
      <c r="AH129" s="295"/>
      <c r="AI129" s="295"/>
      <c r="AJ129" s="229"/>
      <c r="AK129" s="295"/>
      <c r="AL129" s="295"/>
      <c r="AM129" s="229"/>
      <c r="AN129" s="295"/>
      <c r="AO129" s="295"/>
      <c r="AP129" s="243"/>
      <c r="AQ129" s="295"/>
      <c r="AR129" s="290"/>
      <c r="AS129" s="243"/>
      <c r="AT129" s="295"/>
      <c r="AU129" s="290"/>
      <c r="AV129" s="229"/>
      <c r="AW129" s="230"/>
      <c r="AX129" s="231"/>
      <c r="AY129" s="229"/>
      <c r="AZ129" s="230"/>
      <c r="BA129" s="231"/>
      <c r="BB129" s="229"/>
      <c r="BC129" s="230"/>
      <c r="BD129" s="231"/>
      <c r="BE129" s="229"/>
      <c r="BF129" s="230"/>
      <c r="BG129" s="231"/>
      <c r="BH129" s="229"/>
      <c r="BI129" s="230"/>
      <c r="BJ129" s="231"/>
      <c r="BK129" s="243"/>
      <c r="BL129" s="230"/>
      <c r="BM129" s="231"/>
      <c r="BN129" s="243"/>
      <c r="BO129" s="230"/>
      <c r="BP129" s="231"/>
      <c r="BQ129" s="229"/>
      <c r="BR129" s="230"/>
      <c r="BS129" s="231"/>
      <c r="BT129" s="229"/>
      <c r="BU129" s="230"/>
      <c r="BV129" s="231"/>
      <c r="BW129" s="229"/>
      <c r="BX129" s="230"/>
      <c r="BY129" s="231"/>
      <c r="BZ129" s="229"/>
      <c r="CA129" s="230"/>
      <c r="CB129" s="231"/>
      <c r="CC129" s="229"/>
      <c r="CD129" s="230"/>
      <c r="CE129" s="231"/>
      <c r="CF129" s="331"/>
      <c r="CG129" s="332"/>
      <c r="CH129" s="385"/>
      <c r="CI129" s="331"/>
      <c r="CJ129" s="332"/>
      <c r="CK129" s="385"/>
      <c r="CL129" s="243"/>
      <c r="CM129" s="230"/>
      <c r="CN129" s="354"/>
      <c r="CO129" s="243"/>
      <c r="CP129" s="230"/>
      <c r="CQ129" s="231"/>
      <c r="CR129" s="331"/>
      <c r="CS129" s="332"/>
      <c r="CT129" s="333"/>
      <c r="CU129" s="229"/>
      <c r="CV129" s="230"/>
      <c r="CW129" s="231"/>
      <c r="CX129" s="331"/>
      <c r="CY129" s="332"/>
      <c r="CZ129" s="333"/>
      <c r="DA129" s="331"/>
      <c r="DB129" s="332"/>
      <c r="DC129" s="333"/>
      <c r="DD129" s="331"/>
      <c r="DE129" s="332"/>
      <c r="DF129" s="333"/>
      <c r="DG129" s="331"/>
      <c r="DH129" s="332"/>
      <c r="DI129" s="333"/>
      <c r="DJ129" s="229"/>
      <c r="DK129" s="230"/>
      <c r="DL129" s="231"/>
      <c r="DM129" s="229"/>
      <c r="DN129" s="230"/>
      <c r="DO129" s="231"/>
      <c r="DP129" s="331"/>
      <c r="DQ129" s="332"/>
      <c r="DR129" s="333"/>
      <c r="DS129" s="331"/>
      <c r="DT129" s="332"/>
      <c r="DU129" s="333"/>
      <c r="DV129" s="331"/>
      <c r="DW129" s="332"/>
      <c r="DX129" s="333"/>
      <c r="DY129" s="331"/>
      <c r="DZ129" s="332"/>
      <c r="EA129" s="333"/>
      <c r="EB129" s="331"/>
      <c r="EC129" s="332"/>
      <c r="ED129" s="333"/>
      <c r="EE129" s="331"/>
      <c r="EF129" s="332"/>
      <c r="EG129" s="333"/>
      <c r="EH129" s="229"/>
      <c r="EI129" s="230"/>
      <c r="EJ129" s="231"/>
      <c r="EK129" s="229"/>
      <c r="EL129" s="230"/>
      <c r="EM129" s="231"/>
      <c r="EN129" s="244"/>
      <c r="EO129" s="269" t="str">
        <f t="shared" si="279"/>
        <v/>
      </c>
      <c r="EP129" s="444" t="s">
        <v>1247</v>
      </c>
      <c r="EQ129" s="360">
        <f t="shared" si="435"/>
        <v>79</v>
      </c>
      <c r="ER129" s="360" t="str">
        <f t="shared" si="436"/>
        <v/>
      </c>
      <c r="ES129" s="360" t="str">
        <f t="shared" si="437"/>
        <v/>
      </c>
      <c r="ET129" s="360" t="str">
        <f t="shared" si="438"/>
        <v/>
      </c>
      <c r="EU129" s="360" t="str">
        <f t="shared" si="439"/>
        <v/>
      </c>
      <c r="EV129" s="360" t="str">
        <f t="shared" si="440"/>
        <v/>
      </c>
      <c r="EW129" s="360" t="str">
        <f t="shared" si="441"/>
        <v/>
      </c>
      <c r="EX129" s="360" t="str">
        <f t="shared" si="442"/>
        <v/>
      </c>
      <c r="EY129" s="360" t="str">
        <f t="shared" si="443"/>
        <v/>
      </c>
      <c r="EZ129" s="360" t="str">
        <f t="shared" si="444"/>
        <v/>
      </c>
      <c r="FA129" s="360" t="str">
        <f t="shared" si="445"/>
        <v/>
      </c>
      <c r="FB129" s="360" t="str">
        <f t="shared" si="446"/>
        <v/>
      </c>
      <c r="FC129" s="360" t="str">
        <f t="shared" si="447"/>
        <v/>
      </c>
      <c r="FD129" s="360" t="str">
        <f t="shared" si="448"/>
        <v/>
      </c>
      <c r="FE129" s="360" t="str">
        <f t="shared" si="449"/>
        <v/>
      </c>
      <c r="FF129" s="360" t="str">
        <f t="shared" si="450"/>
        <v/>
      </c>
      <c r="FG129" s="360" t="str">
        <f t="shared" si="451"/>
        <v/>
      </c>
      <c r="FH129" s="360" t="str">
        <f t="shared" si="452"/>
        <v/>
      </c>
      <c r="FI129" s="360" t="str">
        <f t="shared" si="453"/>
        <v/>
      </c>
      <c r="FJ129" s="360" t="str">
        <f t="shared" si="454"/>
        <v/>
      </c>
      <c r="FK129" s="360" t="str">
        <f t="shared" si="455"/>
        <v/>
      </c>
      <c r="FL129" s="360" t="str">
        <f t="shared" si="456"/>
        <v/>
      </c>
      <c r="FM129" s="360" t="str">
        <f t="shared" si="457"/>
        <v/>
      </c>
      <c r="FN129" s="360" t="str">
        <f t="shared" si="458"/>
        <v/>
      </c>
      <c r="FO129" s="360" t="str">
        <f t="shared" si="459"/>
        <v/>
      </c>
      <c r="FP129" s="360" t="str">
        <f t="shared" si="460"/>
        <v/>
      </c>
      <c r="FQ129" s="360" t="str">
        <f t="shared" si="461"/>
        <v/>
      </c>
      <c r="FR129" s="360" t="str">
        <f t="shared" si="462"/>
        <v/>
      </c>
      <c r="FS129" s="360" t="str">
        <f t="shared" si="463"/>
        <v/>
      </c>
      <c r="FT129" s="360" t="str">
        <f t="shared" si="280"/>
        <v/>
      </c>
      <c r="FU129" s="360" t="str">
        <f t="shared" si="464"/>
        <v/>
      </c>
      <c r="FV129" s="360" t="str">
        <f t="shared" si="465"/>
        <v/>
      </c>
      <c r="FW129" s="360" t="str">
        <f t="shared" si="466"/>
        <v/>
      </c>
      <c r="FX129" s="360" t="str">
        <f t="shared" si="467"/>
        <v/>
      </c>
      <c r="FY129" s="360" t="str">
        <f t="shared" si="468"/>
        <v/>
      </c>
      <c r="FZ129" s="360" t="str">
        <f t="shared" si="469"/>
        <v/>
      </c>
      <c r="GA129" s="360" t="str">
        <f t="shared" si="470"/>
        <v/>
      </c>
      <c r="GB129" s="360" t="str">
        <f t="shared" si="471"/>
        <v/>
      </c>
      <c r="GC129" s="360" t="str">
        <f t="shared" si="472"/>
        <v/>
      </c>
      <c r="GD129" s="360" t="str">
        <f t="shared" si="473"/>
        <v/>
      </c>
      <c r="GE129" s="360" t="str">
        <f t="shared" si="474"/>
        <v/>
      </c>
      <c r="GF129" s="360" t="str">
        <f t="shared" si="475"/>
        <v/>
      </c>
      <c r="GG129" s="360" t="str">
        <f t="shared" si="476"/>
        <v/>
      </c>
      <c r="GH129" s="360" t="str">
        <f t="shared" si="477"/>
        <v/>
      </c>
      <c r="GI129" s="360" t="str">
        <f t="shared" si="478"/>
        <v/>
      </c>
      <c r="GJ129" s="360" t="str">
        <f t="shared" si="479"/>
        <v/>
      </c>
      <c r="GK129" s="444" t="s">
        <v>1247</v>
      </c>
      <c r="GL129" s="361" t="str">
        <f t="shared" si="281"/>
        <v>obxloc</v>
      </c>
      <c r="GM129" s="361" t="str">
        <f t="shared" si="282"/>
        <v>-</v>
      </c>
      <c r="GN129" s="361" t="str">
        <f t="shared" si="283"/>
        <v>-</v>
      </c>
      <c r="GO129" s="361" t="str">
        <f t="shared" si="284"/>
        <v>-</v>
      </c>
      <c r="GP129" s="361" t="str">
        <f t="shared" si="285"/>
        <v>-</v>
      </c>
      <c r="GQ129" s="361" t="str">
        <f t="shared" si="286"/>
        <v>-</v>
      </c>
      <c r="GR129" s="361" t="str">
        <f t="shared" si="287"/>
        <v>-</v>
      </c>
      <c r="GS129" s="361" t="str">
        <f t="shared" si="288"/>
        <v>-</v>
      </c>
      <c r="GT129" s="361" t="str">
        <f t="shared" si="289"/>
        <v>-</v>
      </c>
      <c r="GU129" s="361" t="str">
        <f t="shared" si="290"/>
        <v>-</v>
      </c>
      <c r="GV129" s="361" t="str">
        <f t="shared" si="291"/>
        <v>-</v>
      </c>
      <c r="GW129" s="361" t="str">
        <f t="shared" si="292"/>
        <v>-</v>
      </c>
      <c r="GX129" s="361" t="str">
        <f t="shared" si="293"/>
        <v>-</v>
      </c>
      <c r="GY129" s="361" t="str">
        <f t="shared" si="294"/>
        <v>-</v>
      </c>
      <c r="GZ129" s="361" t="str">
        <f t="shared" si="295"/>
        <v>-</v>
      </c>
      <c r="HA129" s="361" t="str">
        <f t="shared" si="296"/>
        <v>-</v>
      </c>
      <c r="HB129" s="361" t="str">
        <f t="shared" si="297"/>
        <v>-</v>
      </c>
      <c r="HC129" s="361" t="str">
        <f t="shared" si="298"/>
        <v>-</v>
      </c>
      <c r="HD129" s="361" t="str">
        <f t="shared" si="299"/>
        <v>-</v>
      </c>
      <c r="HE129" s="361" t="str">
        <f t="shared" si="300"/>
        <v>-</v>
      </c>
      <c r="HF129" s="361" t="str">
        <f t="shared" si="301"/>
        <v>-</v>
      </c>
      <c r="HG129" s="361" t="str">
        <f t="shared" si="302"/>
        <v>-</v>
      </c>
      <c r="HH129" s="361" t="str">
        <f t="shared" si="303"/>
        <v>-</v>
      </c>
      <c r="HI129" s="361" t="str">
        <f t="shared" si="304"/>
        <v>-</v>
      </c>
      <c r="HJ129" s="361" t="str">
        <f t="shared" si="305"/>
        <v>-</v>
      </c>
      <c r="HK129" s="361" t="str">
        <f t="shared" si="306"/>
        <v>-</v>
      </c>
      <c r="HL129" s="361" t="str">
        <f t="shared" si="307"/>
        <v>-</v>
      </c>
      <c r="HM129" s="361" t="str">
        <f t="shared" si="308"/>
        <v>-</v>
      </c>
      <c r="HN129" s="361" t="str">
        <f t="shared" si="309"/>
        <v>-</v>
      </c>
      <c r="HO129" s="361" t="str">
        <f t="shared" si="310"/>
        <v>-</v>
      </c>
      <c r="HP129" s="361" t="str">
        <f t="shared" si="311"/>
        <v>-</v>
      </c>
      <c r="HQ129" s="361" t="str">
        <f t="shared" si="312"/>
        <v>-</v>
      </c>
      <c r="HR129" s="361" t="str">
        <f t="shared" si="313"/>
        <v>-</v>
      </c>
      <c r="HS129" s="361" t="str">
        <f t="shared" si="314"/>
        <v>-</v>
      </c>
      <c r="HT129" s="361" t="str">
        <f t="shared" si="315"/>
        <v>-</v>
      </c>
      <c r="HU129" s="361" t="str">
        <f t="shared" si="316"/>
        <v>-</v>
      </c>
      <c r="HV129" s="361" t="str">
        <f t="shared" si="317"/>
        <v>-</v>
      </c>
      <c r="HW129" s="361" t="str">
        <f t="shared" si="318"/>
        <v>-</v>
      </c>
      <c r="HX129" s="361" t="str">
        <f t="shared" si="319"/>
        <v>-</v>
      </c>
      <c r="HY129" s="361" t="str">
        <f t="shared" si="320"/>
        <v>-</v>
      </c>
      <c r="HZ129" s="361" t="str">
        <f t="shared" si="321"/>
        <v>-</v>
      </c>
      <c r="IA129" s="361" t="str">
        <f t="shared" si="322"/>
        <v>-</v>
      </c>
      <c r="IB129" s="361" t="str">
        <f t="shared" si="323"/>
        <v>-</v>
      </c>
      <c r="IC129" s="361" t="str">
        <f t="shared" si="324"/>
        <v>-</v>
      </c>
      <c r="ID129" s="361" t="str">
        <f t="shared" si="325"/>
        <v>-</v>
      </c>
      <c r="IE129" s="361" t="str">
        <f t="shared" si="326"/>
        <v>-</v>
      </c>
      <c r="IF129" s="444" t="s">
        <v>1247</v>
      </c>
      <c r="IG129" s="56" t="str">
        <f t="shared" si="480"/>
        <v>-</v>
      </c>
      <c r="IH129" s="56" t="str">
        <f t="shared" si="481"/>
        <v>-</v>
      </c>
      <c r="II129" s="56" t="str">
        <f t="shared" si="482"/>
        <v>-</v>
      </c>
      <c r="IJ129" s="56" t="str">
        <f t="shared" si="483"/>
        <v>-</v>
      </c>
      <c r="IK129" s="56" t="str">
        <f t="shared" si="327"/>
        <v>-</v>
      </c>
      <c r="IL129" s="56" t="str">
        <f t="shared" si="328"/>
        <v>-</v>
      </c>
      <c r="IM129" s="56" t="str">
        <f t="shared" si="329"/>
        <v>-</v>
      </c>
      <c r="IN129" s="56" t="str">
        <f t="shared" si="330"/>
        <v>-</v>
      </c>
      <c r="IO129" s="56" t="str">
        <f t="shared" si="331"/>
        <v>-</v>
      </c>
      <c r="IP129" s="56" t="str">
        <f t="shared" si="332"/>
        <v>-</v>
      </c>
      <c r="IQ129" s="56" t="str">
        <f t="shared" si="333"/>
        <v>-</v>
      </c>
      <c r="IR129" s="56" t="str">
        <f t="shared" si="334"/>
        <v>-</v>
      </c>
      <c r="IS129" s="56" t="str">
        <f t="shared" si="335"/>
        <v>-</v>
      </c>
      <c r="IT129" s="56" t="str">
        <f t="shared" si="336"/>
        <v>-</v>
      </c>
      <c r="IU129" s="56" t="str">
        <f t="shared" si="337"/>
        <v>-</v>
      </c>
      <c r="IV129" s="56" t="str">
        <f t="shared" si="338"/>
        <v>-</v>
      </c>
      <c r="IW129" s="56" t="str">
        <f t="shared" si="339"/>
        <v>-</v>
      </c>
      <c r="IX129" s="56" t="str">
        <f t="shared" si="340"/>
        <v>-</v>
      </c>
      <c r="IY129" s="56" t="str">
        <f t="shared" si="341"/>
        <v>-</v>
      </c>
      <c r="IZ129" s="56" t="str">
        <f t="shared" si="342"/>
        <v>-</v>
      </c>
      <c r="JA129" s="56" t="str">
        <f t="shared" si="343"/>
        <v>-</v>
      </c>
      <c r="JB129" s="56" t="str">
        <f t="shared" si="344"/>
        <v>-</v>
      </c>
      <c r="JC129" s="56" t="str">
        <f t="shared" si="345"/>
        <v>-</v>
      </c>
      <c r="JD129" s="56" t="str">
        <f t="shared" si="346"/>
        <v>-</v>
      </c>
      <c r="JE129" s="56" t="str">
        <f t="shared" si="347"/>
        <v>-</v>
      </c>
      <c r="JF129" s="56" t="str">
        <f t="shared" si="348"/>
        <v>-</v>
      </c>
      <c r="JG129" s="56" t="str">
        <f t="shared" si="349"/>
        <v>-</v>
      </c>
      <c r="JH129" s="56" t="str">
        <f t="shared" si="350"/>
        <v>-</v>
      </c>
      <c r="JI129" s="56" t="str">
        <f t="shared" si="351"/>
        <v>-</v>
      </c>
      <c r="JJ129" s="56" t="str">
        <f t="shared" si="352"/>
        <v>-</v>
      </c>
      <c r="JK129" s="56" t="str">
        <f t="shared" si="353"/>
        <v>-</v>
      </c>
      <c r="JL129" s="56" t="str">
        <f t="shared" si="354"/>
        <v>-</v>
      </c>
      <c r="JM129" s="56" t="str">
        <f t="shared" si="355"/>
        <v>-</v>
      </c>
      <c r="JN129" s="56" t="str">
        <f t="shared" si="356"/>
        <v>-</v>
      </c>
      <c r="JO129" s="56" t="str">
        <f t="shared" si="357"/>
        <v>-</v>
      </c>
      <c r="JP129" s="56" t="str">
        <f t="shared" si="358"/>
        <v>-</v>
      </c>
      <c r="JQ129" s="56" t="str">
        <f t="shared" si="359"/>
        <v>-</v>
      </c>
      <c r="JR129" s="56" t="str">
        <f t="shared" si="360"/>
        <v>-</v>
      </c>
      <c r="JS129" s="56" t="str">
        <f t="shared" si="361"/>
        <v>-</v>
      </c>
      <c r="JT129" s="56" t="str">
        <f t="shared" si="362"/>
        <v>-</v>
      </c>
      <c r="JU129" s="56" t="str">
        <f t="shared" si="363"/>
        <v>-</v>
      </c>
      <c r="JV129" s="56" t="str">
        <f t="shared" si="364"/>
        <v>-</v>
      </c>
      <c r="JW129" s="56" t="str">
        <f t="shared" si="365"/>
        <v>-</v>
      </c>
      <c r="JX129" s="56" t="str">
        <f t="shared" si="366"/>
        <v>-</v>
      </c>
      <c r="JY129" s="56" t="str">
        <f t="shared" si="367"/>
        <v>-</v>
      </c>
      <c r="JZ129" s="56" t="str">
        <f t="shared" si="368"/>
        <v>-</v>
      </c>
      <c r="KA129" s="444" t="s">
        <v>1247</v>
      </c>
      <c r="KB129" s="360">
        <f>IF(ISNUMBER(INDEX($EQ$15:$GK$521,$B129,EO$11)),MAX(KB$14:KB128)+1,0)</f>
        <v>0</v>
      </c>
      <c r="KC129" s="360" t="str">
        <f t="shared" si="484"/>
        <v/>
      </c>
      <c r="KD129" s="373" t="s">
        <v>2</v>
      </c>
      <c r="KE129" s="239"/>
      <c r="KF129" s="60"/>
      <c r="KG129" s="60"/>
      <c r="KH129" s="60"/>
      <c r="KI129" s="60"/>
      <c r="KJ129" s="60"/>
      <c r="KK129" s="60"/>
      <c r="KL129" s="60"/>
      <c r="KM129" s="60"/>
      <c r="KN129" s="60"/>
      <c r="KO129" s="60"/>
      <c r="KP129" s="60"/>
      <c r="KQ129" s="239" t="str">
        <f t="shared" si="493"/>
        <v/>
      </c>
      <c r="KR129" s="245" t="str">
        <f t="shared" si="378"/>
        <v/>
      </c>
      <c r="KS129" s="60"/>
      <c r="KT129" s="239" t="str">
        <f t="shared" si="494"/>
        <v/>
      </c>
      <c r="KU129" s="245" t="str">
        <f t="shared" si="380"/>
        <v/>
      </c>
      <c r="KV129" s="60"/>
      <c r="KW129" s="239" t="str">
        <f t="shared" si="495"/>
        <v/>
      </c>
      <c r="KX129" s="245" t="str">
        <f t="shared" si="382"/>
        <v/>
      </c>
      <c r="KY129" s="60"/>
      <c r="KZ129" s="283" t="str">
        <f t="shared" si="383"/>
        <v/>
      </c>
      <c r="LA129" s="26"/>
      <c r="LB129" s="242"/>
      <c r="LC129" s="242"/>
      <c r="LD129" s="242"/>
      <c r="LE129" s="242"/>
      <c r="LF129" s="242"/>
      <c r="LG129" s="242"/>
      <c r="LH129" s="242"/>
      <c r="LI129" s="242"/>
      <c r="LJ129" s="242"/>
      <c r="LK129" s="242"/>
      <c r="LL129" s="242"/>
      <c r="LM129" s="242"/>
      <c r="LN129" s="63"/>
      <c r="LO129" s="251">
        <f t="shared" si="384"/>
        <v>0</v>
      </c>
      <c r="LP129" s="251">
        <f t="shared" si="385"/>
        <v>0</v>
      </c>
      <c r="LQ129" s="251">
        <f t="shared" si="386"/>
        <v>0</v>
      </c>
      <c r="LR129" s="251">
        <f t="shared" si="387"/>
        <v>0</v>
      </c>
      <c r="LS129" s="251">
        <f t="shared" si="388"/>
        <v>0</v>
      </c>
      <c r="LT129" s="251">
        <f t="shared" si="389"/>
        <v>0</v>
      </c>
      <c r="LU129" s="251">
        <f t="shared" si="390"/>
        <v>0</v>
      </c>
      <c r="LV129" s="251">
        <f t="shared" si="391"/>
        <v>0</v>
      </c>
      <c r="LW129" s="251">
        <f t="shared" si="392"/>
        <v>0</v>
      </c>
      <c r="LX129" s="251">
        <f t="shared" si="393"/>
        <v>0</v>
      </c>
      <c r="LY129" s="251">
        <f t="shared" si="394"/>
        <v>0</v>
      </c>
      <c r="LZ129" s="251">
        <f t="shared" si="395"/>
        <v>0</v>
      </c>
      <c r="MA129" s="63">
        <f t="shared" si="396"/>
        <v>4</v>
      </c>
      <c r="MB129" s="63">
        <f t="shared" si="397"/>
        <v>0</v>
      </c>
      <c r="MC129" s="63">
        <f t="shared" si="486"/>
        <v>115</v>
      </c>
      <c r="MD129" s="63">
        <f t="shared" si="485"/>
        <v>11</v>
      </c>
      <c r="ME129" s="63" t="str">
        <f t="shared" si="398"/>
        <v>EVT</v>
      </c>
      <c r="MF129" s="315">
        <f t="shared" si="399"/>
        <v>291</v>
      </c>
      <c r="MG129" s="315">
        <f>IF(ISNUMBER(MATCH(EO129,$ME$15:$ME$520,0)),0,MAX(MG$14:MG128)+1)</f>
        <v>0</v>
      </c>
      <c r="MH129" s="315" t="str">
        <f t="shared" si="400"/>
        <v/>
      </c>
      <c r="MI129" s="368" t="str">
        <f t="shared" si="491"/>
        <v/>
      </c>
      <c r="MJ129" s="67"/>
      <c r="MK129" s="243" t="str">
        <f t="shared" si="492"/>
        <v/>
      </c>
      <c r="ML129" s="457" t="s">
        <v>635</v>
      </c>
      <c r="MM129" s="316"/>
      <c r="MN129" s="59"/>
      <c r="MO129" s="238"/>
      <c r="MP129" s="411"/>
      <c r="MQ129" s="26">
        <f>IF(IF(ISNUMBER(SEARCH("flopy",MS129))=TRUE,1,0)=1,MAX(MQ$15:MQ128)+1,"")</f>
        <v>85</v>
      </c>
      <c r="MR129" s="238"/>
      <c r="MS129" s="411" t="s">
        <v>1051</v>
      </c>
      <c r="MT129" s="59"/>
      <c r="MU129" s="26" t="str">
        <f>IF(IF(ISNUMBER(SEARCH("flopy",MW129))=TRUE,1,0)=1,MAX(MU$15:MU128)+1,"")</f>
        <v/>
      </c>
      <c r="MV129" s="238"/>
      <c r="MW129" s="59"/>
      <c r="MX129" s="59"/>
      <c r="MY129" s="59"/>
      <c r="MZ129" s="59"/>
      <c r="NA129" s="59"/>
      <c r="NB129" s="26" t="s">
        <v>2</v>
      </c>
      <c r="NC129" s="59"/>
      <c r="ND129" s="59"/>
      <c r="NE129" s="59"/>
      <c r="NF129" s="59"/>
      <c r="NG129" s="59"/>
      <c r="NH129" s="59"/>
      <c r="NI129" s="59"/>
      <c r="NJ129" s="59"/>
      <c r="NK129" s="26" t="s">
        <v>2</v>
      </c>
      <c r="NL129" s="454"/>
      <c r="NM129" s="454"/>
      <c r="NN129" s="59"/>
      <c r="NO129" s="18"/>
      <c r="NP129" s="18"/>
      <c r="NQ129" s="18"/>
      <c r="NR129" s="18"/>
      <c r="NS129" s="18"/>
      <c r="NT129" s="18"/>
      <c r="NU129" s="18"/>
      <c r="NV129" s="18"/>
      <c r="NW129" s="18"/>
      <c r="NX129" s="18"/>
      <c r="NY129" s="18"/>
      <c r="NZ129" s="18"/>
      <c r="OA129" s="18"/>
      <c r="OB129" s="18"/>
      <c r="OC129" s="18"/>
      <c r="OZ129" s="59"/>
      <c r="PA129" s="251" t="str">
        <f t="shared" si="403"/>
        <v/>
      </c>
      <c r="PB129" s="251" t="str">
        <f t="shared" si="404"/>
        <v/>
      </c>
      <c r="PC129" s="251" t="str">
        <f t="shared" si="405"/>
        <v/>
      </c>
      <c r="PD129" s="251" t="str">
        <f t="shared" si="406"/>
        <v/>
      </c>
      <c r="PE129" s="251" t="str">
        <f t="shared" si="407"/>
        <v/>
      </c>
      <c r="PF129" s="251" t="str">
        <f t="shared" si="408"/>
        <v/>
      </c>
      <c r="PG129" s="251" t="str">
        <f t="shared" si="409"/>
        <v/>
      </c>
      <c r="PH129" s="251" t="str">
        <f t="shared" si="410"/>
        <v/>
      </c>
      <c r="PI129" s="251" t="str">
        <f t="shared" si="411"/>
        <v/>
      </c>
      <c r="PJ129" s="251" t="str">
        <f t="shared" si="412"/>
        <v/>
      </c>
      <c r="PK129" s="251" t="str">
        <f t="shared" si="413"/>
        <v/>
      </c>
      <c r="PL129" s="251" t="str">
        <f t="shared" si="414"/>
        <v/>
      </c>
      <c r="PM129" s="251" t="str">
        <f t="shared" si="415"/>
        <v/>
      </c>
      <c r="PN129" s="251" t="str">
        <f t="shared" si="416"/>
        <v/>
      </c>
      <c r="PO129" s="251" t="str">
        <f t="shared" si="417"/>
        <v/>
      </c>
      <c r="PP129" s="251" t="str">
        <f t="shared" si="418"/>
        <v>EVT</v>
      </c>
      <c r="PQ129" s="251" t="str">
        <f t="shared" si="419"/>
        <v/>
      </c>
      <c r="PR129" s="251" t="str">
        <f t="shared" si="420"/>
        <v/>
      </c>
      <c r="PS129" s="251" t="str">
        <f t="shared" si="421"/>
        <v/>
      </c>
      <c r="PT129" s="251" t="str">
        <f t="shared" si="422"/>
        <v/>
      </c>
      <c r="PU129" s="251" t="str">
        <f t="shared" si="423"/>
        <v/>
      </c>
      <c r="PV129" s="251" t="str">
        <f t="shared" si="424"/>
        <v>EVT</v>
      </c>
      <c r="PW129" s="251" t="str">
        <f t="shared" si="425"/>
        <v/>
      </c>
      <c r="PX129" s="251" t="str">
        <f t="shared" si="426"/>
        <v/>
      </c>
      <c r="PY129" s="251" t="str">
        <f t="shared" si="427"/>
        <v>EVT</v>
      </c>
      <c r="PZ129" s="251" t="str">
        <f t="shared" si="428"/>
        <v>EVT</v>
      </c>
      <c r="QA129" s="251" t="str">
        <f t="shared" si="429"/>
        <v/>
      </c>
      <c r="QB129" s="251" t="str">
        <f t="shared" si="430"/>
        <v/>
      </c>
      <c r="QC129" s="251" t="str">
        <f t="shared" si="431"/>
        <v/>
      </c>
      <c r="QD129" s="251" t="str">
        <f t="shared" si="432"/>
        <v/>
      </c>
      <c r="QE129" s="251" t="str">
        <f t="shared" si="433"/>
        <v/>
      </c>
      <c r="QF129" s="63">
        <f t="shared" si="434"/>
        <v>4</v>
      </c>
      <c r="QG129" s="26" t="s">
        <v>2</v>
      </c>
      <c r="QH129" s="59"/>
      <c r="QI129" s="59"/>
      <c r="QJ129" s="59"/>
      <c r="QK129" s="59"/>
      <c r="QL129" s="59"/>
      <c r="QM129" s="59"/>
      <c r="QN129" s="59"/>
    </row>
    <row r="130" spans="1:456" ht="6" customHeight="1" x14ac:dyDescent="0.25">
      <c r="A130" s="68"/>
      <c r="B130" s="447">
        <f t="shared" si="278"/>
        <v>116</v>
      </c>
      <c r="C130" s="72" t="s">
        <v>122</v>
      </c>
      <c r="D130" s="339" t="s">
        <v>145</v>
      </c>
      <c r="E130" s="59"/>
      <c r="F130" s="229"/>
      <c r="G130" s="295"/>
      <c r="H130" s="295"/>
      <c r="I130" s="229"/>
      <c r="J130" s="295"/>
      <c r="K130" s="295"/>
      <c r="L130" s="229"/>
      <c r="M130" s="295"/>
      <c r="N130" s="295"/>
      <c r="O130" s="229"/>
      <c r="P130" s="295"/>
      <c r="Q130" s="295"/>
      <c r="R130" s="229"/>
      <c r="S130" s="230"/>
      <c r="T130" s="231"/>
      <c r="U130" s="229"/>
      <c r="V130" s="230"/>
      <c r="W130" s="231"/>
      <c r="X130" s="229"/>
      <c r="Y130" s="230"/>
      <c r="Z130" s="231"/>
      <c r="AA130" s="229"/>
      <c r="AB130" s="295"/>
      <c r="AC130" s="295"/>
      <c r="AD130" s="229"/>
      <c r="AE130" s="295"/>
      <c r="AF130" s="295"/>
      <c r="AG130" s="229"/>
      <c r="AH130" s="295"/>
      <c r="AI130" s="295"/>
      <c r="AJ130" s="229"/>
      <c r="AK130" s="295"/>
      <c r="AL130" s="295"/>
      <c r="AM130" s="229"/>
      <c r="AN130" s="295"/>
      <c r="AO130" s="295"/>
      <c r="AP130" s="243"/>
      <c r="AQ130" s="295"/>
      <c r="AR130" s="290"/>
      <c r="AS130" s="243"/>
      <c r="AT130" s="295"/>
      <c r="AU130" s="290"/>
      <c r="AV130" s="229"/>
      <c r="AW130" s="230"/>
      <c r="AX130" s="231"/>
      <c r="AY130" s="229"/>
      <c r="AZ130" s="230"/>
      <c r="BA130" s="231"/>
      <c r="BB130" s="229"/>
      <c r="BC130" s="230"/>
      <c r="BD130" s="231"/>
      <c r="BE130" s="229"/>
      <c r="BF130" s="230"/>
      <c r="BG130" s="231"/>
      <c r="BH130" s="229"/>
      <c r="BI130" s="230"/>
      <c r="BJ130" s="231"/>
      <c r="BK130" s="243"/>
      <c r="BL130" s="230"/>
      <c r="BM130" s="231"/>
      <c r="BN130" s="243"/>
      <c r="BO130" s="230"/>
      <c r="BP130" s="231"/>
      <c r="BQ130" s="229"/>
      <c r="BR130" s="230"/>
      <c r="BS130" s="231"/>
      <c r="BT130" s="229"/>
      <c r="BU130" s="230"/>
      <c r="BV130" s="231"/>
      <c r="BW130" s="229"/>
      <c r="BX130" s="230"/>
      <c r="BY130" s="231"/>
      <c r="BZ130" s="229"/>
      <c r="CA130" s="230"/>
      <c r="CB130" s="231"/>
      <c r="CC130" s="229"/>
      <c r="CD130" s="230"/>
      <c r="CE130" s="231"/>
      <c r="CF130" s="331"/>
      <c r="CG130" s="332"/>
      <c r="CH130" s="385"/>
      <c r="CI130" s="331"/>
      <c r="CJ130" s="332"/>
      <c r="CK130" s="385"/>
      <c r="CL130" s="243"/>
      <c r="CM130" s="230"/>
      <c r="CN130" s="354"/>
      <c r="CO130" s="243"/>
      <c r="CP130" s="230"/>
      <c r="CQ130" s="231"/>
      <c r="CR130" s="331"/>
      <c r="CS130" s="332"/>
      <c r="CT130" s="333"/>
      <c r="CU130" s="229"/>
      <c r="CV130" s="230"/>
      <c r="CW130" s="231"/>
      <c r="CX130" s="331"/>
      <c r="CY130" s="332"/>
      <c r="CZ130" s="333"/>
      <c r="DA130" s="331"/>
      <c r="DB130" s="332"/>
      <c r="DC130" s="333"/>
      <c r="DD130" s="331"/>
      <c r="DE130" s="332"/>
      <c r="DF130" s="333"/>
      <c r="DG130" s="331"/>
      <c r="DH130" s="332"/>
      <c r="DI130" s="333"/>
      <c r="DJ130" s="229"/>
      <c r="DK130" s="230"/>
      <c r="DL130" s="231"/>
      <c r="DM130" s="229"/>
      <c r="DN130" s="230"/>
      <c r="DO130" s="231"/>
      <c r="DP130" s="331"/>
      <c r="DQ130" s="332"/>
      <c r="DR130" s="333"/>
      <c r="DS130" s="331"/>
      <c r="DT130" s="332"/>
      <c r="DU130" s="333"/>
      <c r="DV130" s="331"/>
      <c r="DW130" s="332"/>
      <c r="DX130" s="333"/>
      <c r="DY130" s="331"/>
      <c r="DZ130" s="332"/>
      <c r="EA130" s="333"/>
      <c r="EB130" s="331"/>
      <c r="EC130" s="332"/>
      <c r="ED130" s="333"/>
      <c r="EE130" s="331"/>
      <c r="EF130" s="332"/>
      <c r="EG130" s="333"/>
      <c r="EH130" s="229"/>
      <c r="EI130" s="230"/>
      <c r="EJ130" s="231"/>
      <c r="EK130" s="229"/>
      <c r="EL130" s="230"/>
      <c r="EM130" s="231"/>
      <c r="EN130" s="244"/>
      <c r="EO130" s="269" t="str">
        <f t="shared" si="279"/>
        <v/>
      </c>
      <c r="EP130" s="444" t="s">
        <v>1247</v>
      </c>
      <c r="EQ130" s="360">
        <f t="shared" si="435"/>
        <v>80</v>
      </c>
      <c r="ER130" s="360" t="str">
        <f t="shared" si="436"/>
        <v/>
      </c>
      <c r="ES130" s="360" t="str">
        <f t="shared" si="437"/>
        <v/>
      </c>
      <c r="ET130" s="360" t="str">
        <f t="shared" si="438"/>
        <v/>
      </c>
      <c r="EU130" s="360" t="str">
        <f t="shared" si="439"/>
        <v/>
      </c>
      <c r="EV130" s="360" t="str">
        <f t="shared" si="440"/>
        <v/>
      </c>
      <c r="EW130" s="360" t="str">
        <f t="shared" si="441"/>
        <v/>
      </c>
      <c r="EX130" s="360" t="str">
        <f t="shared" si="442"/>
        <v/>
      </c>
      <c r="EY130" s="360" t="str">
        <f t="shared" si="443"/>
        <v/>
      </c>
      <c r="EZ130" s="360" t="str">
        <f t="shared" si="444"/>
        <v/>
      </c>
      <c r="FA130" s="360" t="str">
        <f t="shared" si="445"/>
        <v/>
      </c>
      <c r="FB130" s="360" t="str">
        <f t="shared" si="446"/>
        <v/>
      </c>
      <c r="FC130" s="360" t="str">
        <f t="shared" si="447"/>
        <v/>
      </c>
      <c r="FD130" s="360" t="str">
        <f t="shared" si="448"/>
        <v/>
      </c>
      <c r="FE130" s="360" t="str">
        <f t="shared" si="449"/>
        <v/>
      </c>
      <c r="FF130" s="360" t="str">
        <f t="shared" si="450"/>
        <v/>
      </c>
      <c r="FG130" s="360" t="str">
        <f t="shared" si="451"/>
        <v/>
      </c>
      <c r="FH130" s="360" t="str">
        <f t="shared" si="452"/>
        <v/>
      </c>
      <c r="FI130" s="360" t="str">
        <f t="shared" si="453"/>
        <v/>
      </c>
      <c r="FJ130" s="360" t="str">
        <f t="shared" si="454"/>
        <v/>
      </c>
      <c r="FK130" s="360" t="str">
        <f t="shared" si="455"/>
        <v/>
      </c>
      <c r="FL130" s="360" t="str">
        <f t="shared" si="456"/>
        <v/>
      </c>
      <c r="FM130" s="360" t="str">
        <f t="shared" si="457"/>
        <v/>
      </c>
      <c r="FN130" s="360" t="str">
        <f t="shared" si="458"/>
        <v/>
      </c>
      <c r="FO130" s="360" t="str">
        <f t="shared" si="459"/>
        <v/>
      </c>
      <c r="FP130" s="360" t="str">
        <f t="shared" si="460"/>
        <v/>
      </c>
      <c r="FQ130" s="360" t="str">
        <f t="shared" si="461"/>
        <v/>
      </c>
      <c r="FR130" s="360" t="str">
        <f t="shared" si="462"/>
        <v/>
      </c>
      <c r="FS130" s="360" t="str">
        <f t="shared" si="463"/>
        <v/>
      </c>
      <c r="FT130" s="360" t="str">
        <f t="shared" si="280"/>
        <v/>
      </c>
      <c r="FU130" s="360" t="str">
        <f t="shared" si="464"/>
        <v/>
      </c>
      <c r="FV130" s="360" t="str">
        <f t="shared" si="465"/>
        <v/>
      </c>
      <c r="FW130" s="360" t="str">
        <f t="shared" si="466"/>
        <v/>
      </c>
      <c r="FX130" s="360" t="str">
        <f t="shared" si="467"/>
        <v/>
      </c>
      <c r="FY130" s="360" t="str">
        <f t="shared" si="468"/>
        <v/>
      </c>
      <c r="FZ130" s="360">
        <f t="shared" si="469"/>
        <v>15</v>
      </c>
      <c r="GA130" s="360" t="str">
        <f t="shared" si="470"/>
        <v/>
      </c>
      <c r="GB130" s="360" t="str">
        <f t="shared" si="471"/>
        <v/>
      </c>
      <c r="GC130" s="360" t="str">
        <f t="shared" si="472"/>
        <v/>
      </c>
      <c r="GD130" s="360" t="str">
        <f t="shared" si="473"/>
        <v/>
      </c>
      <c r="GE130" s="360" t="str">
        <f t="shared" si="474"/>
        <v/>
      </c>
      <c r="GF130" s="360" t="str">
        <f t="shared" si="475"/>
        <v/>
      </c>
      <c r="GG130" s="360" t="str">
        <f t="shared" si="476"/>
        <v/>
      </c>
      <c r="GH130" s="360" t="str">
        <f t="shared" si="477"/>
        <v/>
      </c>
      <c r="GI130" s="360" t="str">
        <f t="shared" si="478"/>
        <v/>
      </c>
      <c r="GJ130" s="360" t="str">
        <f t="shared" si="479"/>
        <v/>
      </c>
      <c r="GK130" s="444" t="s">
        <v>1247</v>
      </c>
      <c r="GL130" s="361" t="str">
        <f t="shared" si="281"/>
        <v>total_time</v>
      </c>
      <c r="GM130" s="361" t="str">
        <f t="shared" si="282"/>
        <v>-</v>
      </c>
      <c r="GN130" s="361" t="str">
        <f t="shared" si="283"/>
        <v>-</v>
      </c>
      <c r="GO130" s="361" t="str">
        <f t="shared" si="284"/>
        <v>-</v>
      </c>
      <c r="GP130" s="361" t="str">
        <f t="shared" si="285"/>
        <v>-</v>
      </c>
      <c r="GQ130" s="361" t="str">
        <f t="shared" si="286"/>
        <v>-</v>
      </c>
      <c r="GR130" s="361" t="str">
        <f t="shared" si="287"/>
        <v>-</v>
      </c>
      <c r="GS130" s="361" t="str">
        <f t="shared" si="288"/>
        <v>-</v>
      </c>
      <c r="GT130" s="361" t="str">
        <f t="shared" si="289"/>
        <v>-</v>
      </c>
      <c r="GU130" s="361" t="str">
        <f t="shared" si="290"/>
        <v>-</v>
      </c>
      <c r="GV130" s="361" t="str">
        <f t="shared" si="291"/>
        <v>-</v>
      </c>
      <c r="GW130" s="361" t="str">
        <f t="shared" si="292"/>
        <v>-</v>
      </c>
      <c r="GX130" s="361" t="str">
        <f t="shared" si="293"/>
        <v>-</v>
      </c>
      <c r="GY130" s="361" t="str">
        <f t="shared" si="294"/>
        <v>-</v>
      </c>
      <c r="GZ130" s="361" t="str">
        <f t="shared" si="295"/>
        <v>-</v>
      </c>
      <c r="HA130" s="361" t="str">
        <f t="shared" si="296"/>
        <v>-</v>
      </c>
      <c r="HB130" s="361" t="str">
        <f t="shared" si="297"/>
        <v>-</v>
      </c>
      <c r="HC130" s="361" t="str">
        <f t="shared" si="298"/>
        <v>-</v>
      </c>
      <c r="HD130" s="361" t="str">
        <f t="shared" si="299"/>
        <v>-</v>
      </c>
      <c r="HE130" s="361" t="str">
        <f t="shared" si="300"/>
        <v>-</v>
      </c>
      <c r="HF130" s="361" t="str">
        <f t="shared" si="301"/>
        <v>-</v>
      </c>
      <c r="HG130" s="361" t="str">
        <f t="shared" si="302"/>
        <v>-</v>
      </c>
      <c r="HH130" s="361" t="str">
        <f t="shared" si="303"/>
        <v>-</v>
      </c>
      <c r="HI130" s="361" t="str">
        <f t="shared" si="304"/>
        <v>-</v>
      </c>
      <c r="HJ130" s="361" t="str">
        <f t="shared" si="305"/>
        <v>-</v>
      </c>
      <c r="HK130" s="361" t="str">
        <f t="shared" si="306"/>
        <v>-</v>
      </c>
      <c r="HL130" s="361" t="str">
        <f t="shared" si="307"/>
        <v>-</v>
      </c>
      <c r="HM130" s="361" t="str">
        <f t="shared" si="308"/>
        <v>-</v>
      </c>
      <c r="HN130" s="361" t="str">
        <f t="shared" si="309"/>
        <v>-</v>
      </c>
      <c r="HO130" s="361" t="str">
        <f t="shared" si="310"/>
        <v>-</v>
      </c>
      <c r="HP130" s="361" t="str">
        <f t="shared" si="311"/>
        <v>-</v>
      </c>
      <c r="HQ130" s="361" t="str">
        <f t="shared" si="312"/>
        <v>-</v>
      </c>
      <c r="HR130" s="361" t="str">
        <f t="shared" si="313"/>
        <v>-</v>
      </c>
      <c r="HS130" s="361" t="str">
        <f t="shared" si="314"/>
        <v>-</v>
      </c>
      <c r="HT130" s="361" t="str">
        <f t="shared" si="315"/>
        <v>-</v>
      </c>
      <c r="HU130" s="361" t="str">
        <f t="shared" si="316"/>
        <v>perlen</v>
      </c>
      <c r="HV130" s="361" t="str">
        <f t="shared" si="317"/>
        <v>-</v>
      </c>
      <c r="HW130" s="361" t="str">
        <f t="shared" si="318"/>
        <v>-</v>
      </c>
      <c r="HX130" s="361" t="str">
        <f t="shared" si="319"/>
        <v>-</v>
      </c>
      <c r="HY130" s="361" t="str">
        <f t="shared" si="320"/>
        <v>-</v>
      </c>
      <c r="HZ130" s="361" t="str">
        <f t="shared" si="321"/>
        <v>-</v>
      </c>
      <c r="IA130" s="361" t="str">
        <f t="shared" si="322"/>
        <v>-</v>
      </c>
      <c r="IB130" s="361" t="str">
        <f t="shared" si="323"/>
        <v>-</v>
      </c>
      <c r="IC130" s="361" t="str">
        <f t="shared" si="324"/>
        <v>-</v>
      </c>
      <c r="ID130" s="361" t="str">
        <f t="shared" si="325"/>
        <v>-</v>
      </c>
      <c r="IE130" s="361" t="str">
        <f t="shared" si="326"/>
        <v>-</v>
      </c>
      <c r="IF130" s="444" t="s">
        <v>1247</v>
      </c>
      <c r="IG130" s="56" t="str">
        <f t="shared" si="480"/>
        <v>-</v>
      </c>
      <c r="IH130" s="56" t="str">
        <f t="shared" si="481"/>
        <v>-</v>
      </c>
      <c r="II130" s="56" t="str">
        <f t="shared" si="482"/>
        <v>-</v>
      </c>
      <c r="IJ130" s="56" t="str">
        <f t="shared" si="483"/>
        <v>-</v>
      </c>
      <c r="IK130" s="56" t="str">
        <f t="shared" si="327"/>
        <v>-</v>
      </c>
      <c r="IL130" s="56" t="str">
        <f t="shared" si="328"/>
        <v>-</v>
      </c>
      <c r="IM130" s="56" t="str">
        <f t="shared" si="329"/>
        <v>-</v>
      </c>
      <c r="IN130" s="56" t="str">
        <f t="shared" si="330"/>
        <v>-</v>
      </c>
      <c r="IO130" s="56" t="str">
        <f t="shared" si="331"/>
        <v>-</v>
      </c>
      <c r="IP130" s="56" t="str">
        <f t="shared" si="332"/>
        <v>-</v>
      </c>
      <c r="IQ130" s="56" t="str">
        <f t="shared" si="333"/>
        <v>-</v>
      </c>
      <c r="IR130" s="56" t="str">
        <f t="shared" si="334"/>
        <v>-</v>
      </c>
      <c r="IS130" s="56" t="str">
        <f t="shared" si="335"/>
        <v>-</v>
      </c>
      <c r="IT130" s="56" t="str">
        <f t="shared" si="336"/>
        <v>-</v>
      </c>
      <c r="IU130" s="56" t="str">
        <f t="shared" si="337"/>
        <v>-</v>
      </c>
      <c r="IV130" s="56" t="str">
        <f t="shared" si="338"/>
        <v>-</v>
      </c>
      <c r="IW130" s="56" t="str">
        <f t="shared" si="339"/>
        <v>-</v>
      </c>
      <c r="IX130" s="56" t="str">
        <f t="shared" si="340"/>
        <v>-</v>
      </c>
      <c r="IY130" s="56" t="str">
        <f t="shared" si="341"/>
        <v>-</v>
      </c>
      <c r="IZ130" s="56" t="str">
        <f t="shared" si="342"/>
        <v>-</v>
      </c>
      <c r="JA130" s="56" t="str">
        <f t="shared" si="343"/>
        <v>-</v>
      </c>
      <c r="JB130" s="56" t="str">
        <f t="shared" si="344"/>
        <v>-</v>
      </c>
      <c r="JC130" s="56" t="str">
        <f t="shared" si="345"/>
        <v>-</v>
      </c>
      <c r="JD130" s="56" t="str">
        <f t="shared" si="346"/>
        <v>-</v>
      </c>
      <c r="JE130" s="56" t="str">
        <f t="shared" si="347"/>
        <v>-</v>
      </c>
      <c r="JF130" s="56" t="str">
        <f t="shared" si="348"/>
        <v>-</v>
      </c>
      <c r="JG130" s="56" t="str">
        <f t="shared" si="349"/>
        <v>-</v>
      </c>
      <c r="JH130" s="56" t="str">
        <f t="shared" si="350"/>
        <v>-</v>
      </c>
      <c r="JI130" s="56" t="str">
        <f t="shared" si="351"/>
        <v>-</v>
      </c>
      <c r="JJ130" s="56" t="str">
        <f t="shared" si="352"/>
        <v>-</v>
      </c>
      <c r="JK130" s="56" t="str">
        <f t="shared" si="353"/>
        <v>-</v>
      </c>
      <c r="JL130" s="56" t="str">
        <f t="shared" si="354"/>
        <v>-</v>
      </c>
      <c r="JM130" s="56" t="str">
        <f t="shared" si="355"/>
        <v>-</v>
      </c>
      <c r="JN130" s="56" t="str">
        <f t="shared" si="356"/>
        <v>-</v>
      </c>
      <c r="JO130" s="56" t="str">
        <f t="shared" si="357"/>
        <v>-</v>
      </c>
      <c r="JP130" s="56">
        <f t="shared" si="358"/>
        <v>120</v>
      </c>
      <c r="JQ130" s="56" t="str">
        <f t="shared" si="359"/>
        <v>-</v>
      </c>
      <c r="JR130" s="56" t="str">
        <f t="shared" si="360"/>
        <v>-</v>
      </c>
      <c r="JS130" s="56" t="str">
        <f t="shared" si="361"/>
        <v>-</v>
      </c>
      <c r="JT130" s="56" t="str">
        <f t="shared" si="362"/>
        <v>-</v>
      </c>
      <c r="JU130" s="56" t="str">
        <f t="shared" si="363"/>
        <v>-</v>
      </c>
      <c r="JV130" s="56" t="str">
        <f t="shared" si="364"/>
        <v>-</v>
      </c>
      <c r="JW130" s="56" t="str">
        <f t="shared" si="365"/>
        <v>-</v>
      </c>
      <c r="JX130" s="56" t="str">
        <f t="shared" si="366"/>
        <v>-</v>
      </c>
      <c r="JY130" s="56" t="str">
        <f t="shared" si="367"/>
        <v>-</v>
      </c>
      <c r="JZ130" s="56" t="str">
        <f t="shared" si="368"/>
        <v>-</v>
      </c>
      <c r="KA130" s="444" t="s">
        <v>1247</v>
      </c>
      <c r="KB130" s="360">
        <f>IF(ISNUMBER(INDEX($EQ$15:$GK$521,$B130,EO$11)),MAX(KB$14:KB129)+1,0)</f>
        <v>0</v>
      </c>
      <c r="KC130" s="360" t="str">
        <f t="shared" si="484"/>
        <v/>
      </c>
      <c r="KD130" s="373" t="s">
        <v>2</v>
      </c>
      <c r="KE130" s="239"/>
      <c r="KF130" s="60"/>
      <c r="KG130" s="60"/>
      <c r="KH130" s="60"/>
      <c r="KI130" s="60"/>
      <c r="KJ130" s="60"/>
      <c r="KK130" s="60"/>
      <c r="KL130" s="60"/>
      <c r="KM130" s="60"/>
      <c r="KN130" s="60"/>
      <c r="KO130" s="60"/>
      <c r="KP130" s="60"/>
      <c r="KQ130" s="239" t="str">
        <f t="shared" si="493"/>
        <v/>
      </c>
      <c r="KR130" s="245" t="str">
        <f t="shared" si="378"/>
        <v/>
      </c>
      <c r="KS130" s="60"/>
      <c r="KT130" s="239" t="str">
        <f t="shared" si="494"/>
        <v/>
      </c>
      <c r="KU130" s="245" t="str">
        <f t="shared" si="380"/>
        <v/>
      </c>
      <c r="KV130" s="60"/>
      <c r="KW130" s="239" t="str">
        <f t="shared" si="495"/>
        <v/>
      </c>
      <c r="KX130" s="245" t="str">
        <f t="shared" si="382"/>
        <v/>
      </c>
      <c r="KY130" s="60"/>
      <c r="KZ130" s="283" t="str">
        <f t="shared" si="383"/>
        <v/>
      </c>
      <c r="LA130" s="26"/>
      <c r="LB130" s="242"/>
      <c r="LC130" s="242"/>
      <c r="LD130" s="242"/>
      <c r="LE130" s="242"/>
      <c r="LF130" s="242"/>
      <c r="LG130" s="242"/>
      <c r="LH130" s="242"/>
      <c r="LI130" s="242"/>
      <c r="LJ130" s="242"/>
      <c r="LK130" s="242"/>
      <c r="LL130" s="242"/>
      <c r="LM130" s="242"/>
      <c r="LN130" s="63"/>
      <c r="LO130" s="251">
        <f t="shared" si="384"/>
        <v>0</v>
      </c>
      <c r="LP130" s="251">
        <f t="shared" si="385"/>
        <v>0</v>
      </c>
      <c r="LQ130" s="251">
        <f t="shared" si="386"/>
        <v>0</v>
      </c>
      <c r="LR130" s="251">
        <f t="shared" si="387"/>
        <v>0</v>
      </c>
      <c r="LS130" s="251">
        <f t="shared" si="388"/>
        <v>0</v>
      </c>
      <c r="LT130" s="251">
        <f t="shared" si="389"/>
        <v>0</v>
      </c>
      <c r="LU130" s="251">
        <f t="shared" si="390"/>
        <v>0</v>
      </c>
      <c r="LV130" s="251">
        <f t="shared" si="391"/>
        <v>0</v>
      </c>
      <c r="LW130" s="251">
        <f t="shared" si="392"/>
        <v>0</v>
      </c>
      <c r="LX130" s="251">
        <f t="shared" si="393"/>
        <v>0</v>
      </c>
      <c r="LY130" s="251">
        <f t="shared" si="394"/>
        <v>0</v>
      </c>
      <c r="LZ130" s="251">
        <f t="shared" si="395"/>
        <v>0</v>
      </c>
      <c r="MA130" s="63">
        <f t="shared" si="396"/>
        <v>4</v>
      </c>
      <c r="MB130" s="63">
        <f t="shared" si="397"/>
        <v>0</v>
      </c>
      <c r="MC130" s="63">
        <f t="shared" si="486"/>
        <v>116</v>
      </c>
      <c r="MD130" s="63">
        <f t="shared" si="485"/>
        <v>12</v>
      </c>
      <c r="ME130" s="63" t="str">
        <f t="shared" si="398"/>
        <v>evt_spd</v>
      </c>
      <c r="MF130" s="315">
        <f t="shared" si="399"/>
        <v>291</v>
      </c>
      <c r="MG130" s="315">
        <f>IF(ISNUMBER(MATCH(EO130,$ME$15:$ME$520,0)),0,MAX(MG$14:MG129)+1)</f>
        <v>0</v>
      </c>
      <c r="MH130" s="315" t="str">
        <f t="shared" si="400"/>
        <v/>
      </c>
      <c r="MI130" s="368" t="str">
        <f t="shared" si="491"/>
        <v/>
      </c>
      <c r="MJ130" s="67"/>
      <c r="MK130" s="243" t="str">
        <f t="shared" si="492"/>
        <v/>
      </c>
      <c r="ML130" s="457" t="s">
        <v>635</v>
      </c>
      <c r="MM130" s="316"/>
      <c r="MN130" s="59"/>
      <c r="MO130" s="238"/>
      <c r="MP130" s="411"/>
      <c r="MQ130" s="26">
        <f>IF(IF(ISNUMBER(SEARCH("flopy",MS130))=TRUE,1,0)=1,MAX(MQ$15:MQ129)+1,"")</f>
        <v>86</v>
      </c>
      <c r="MR130" s="238"/>
      <c r="MS130" s="411" t="s">
        <v>1052</v>
      </c>
      <c r="MT130" s="59"/>
      <c r="MU130" s="26" t="str">
        <f>IF(IF(ISNUMBER(SEARCH("flopy",MW130))=TRUE,1,0)=1,MAX(MU$15:MU129)+1,"")</f>
        <v/>
      </c>
      <c r="MV130" s="238"/>
      <c r="MW130" s="59"/>
      <c r="MX130" s="59"/>
      <c r="MY130" s="59"/>
      <c r="MZ130" s="59"/>
      <c r="NA130" s="59"/>
      <c r="NB130" s="26" t="s">
        <v>2</v>
      </c>
      <c r="NC130" s="59"/>
      <c r="ND130" s="59"/>
      <c r="NE130" s="59"/>
      <c r="NF130" s="59"/>
      <c r="NG130" s="59"/>
      <c r="NH130" s="59"/>
      <c r="NI130" s="59"/>
      <c r="NJ130" s="59"/>
      <c r="NK130" s="26" t="s">
        <v>2</v>
      </c>
      <c r="NL130" s="454"/>
      <c r="NM130" s="454"/>
      <c r="NN130" s="59"/>
      <c r="NO130" s="18"/>
      <c r="NP130" s="18"/>
      <c r="NQ130" s="18"/>
      <c r="NR130" s="18"/>
      <c r="NS130" s="18"/>
      <c r="NT130" s="18"/>
      <c r="NU130" s="18"/>
      <c r="NV130" s="18"/>
      <c r="NW130" s="18"/>
      <c r="NX130" s="18"/>
      <c r="NY130" s="18"/>
      <c r="NZ130" s="18"/>
      <c r="OA130" s="18"/>
      <c r="OB130" s="18"/>
      <c r="OC130" s="18"/>
      <c r="OZ130" s="59"/>
      <c r="PA130" s="251" t="str">
        <f t="shared" si="403"/>
        <v/>
      </c>
      <c r="PB130" s="251" t="str">
        <f t="shared" si="404"/>
        <v/>
      </c>
      <c r="PC130" s="251" t="str">
        <f t="shared" si="405"/>
        <v/>
      </c>
      <c r="PD130" s="251" t="str">
        <f t="shared" si="406"/>
        <v/>
      </c>
      <c r="PE130" s="251" t="str">
        <f t="shared" si="407"/>
        <v/>
      </c>
      <c r="PF130" s="251" t="str">
        <f t="shared" si="408"/>
        <v/>
      </c>
      <c r="PG130" s="251" t="str">
        <f t="shared" si="409"/>
        <v/>
      </c>
      <c r="PH130" s="251" t="str">
        <f t="shared" si="410"/>
        <v/>
      </c>
      <c r="PI130" s="251" t="str">
        <f t="shared" si="411"/>
        <v/>
      </c>
      <c r="PJ130" s="251" t="str">
        <f t="shared" si="412"/>
        <v/>
      </c>
      <c r="PK130" s="251" t="str">
        <f t="shared" si="413"/>
        <v/>
      </c>
      <c r="PL130" s="251" t="str">
        <f t="shared" si="414"/>
        <v/>
      </c>
      <c r="PM130" s="251" t="str">
        <f t="shared" si="415"/>
        <v/>
      </c>
      <c r="PN130" s="251" t="str">
        <f t="shared" si="416"/>
        <v/>
      </c>
      <c r="PO130" s="251" t="str">
        <f t="shared" si="417"/>
        <v/>
      </c>
      <c r="PP130" s="251" t="str">
        <f t="shared" si="418"/>
        <v>evt_spd</v>
      </c>
      <c r="PQ130" s="251" t="str">
        <f t="shared" si="419"/>
        <v/>
      </c>
      <c r="PR130" s="251" t="str">
        <f t="shared" si="420"/>
        <v/>
      </c>
      <c r="PS130" s="251" t="str">
        <f t="shared" si="421"/>
        <v/>
      </c>
      <c r="PT130" s="251" t="str">
        <f t="shared" si="422"/>
        <v/>
      </c>
      <c r="PU130" s="251" t="str">
        <f t="shared" si="423"/>
        <v/>
      </c>
      <c r="PV130" s="251" t="str">
        <f t="shared" si="424"/>
        <v/>
      </c>
      <c r="PW130" s="251" t="str">
        <f t="shared" si="425"/>
        <v/>
      </c>
      <c r="PX130" s="251" t="str">
        <f t="shared" si="426"/>
        <v/>
      </c>
      <c r="PY130" s="251" t="str">
        <f t="shared" si="427"/>
        <v/>
      </c>
      <c r="PZ130" s="251" t="str">
        <f t="shared" si="428"/>
        <v/>
      </c>
      <c r="QA130" s="251" t="str">
        <f t="shared" si="429"/>
        <v/>
      </c>
      <c r="QB130" s="251" t="str">
        <f t="shared" si="430"/>
        <v/>
      </c>
      <c r="QC130" s="251" t="str">
        <f t="shared" si="431"/>
        <v/>
      </c>
      <c r="QD130" s="251" t="str">
        <f t="shared" si="432"/>
        <v/>
      </c>
      <c r="QE130" s="251" t="str">
        <f t="shared" si="433"/>
        <v/>
      </c>
      <c r="QF130" s="63">
        <f t="shared" si="434"/>
        <v>1</v>
      </c>
      <c r="QG130" s="26" t="s">
        <v>2</v>
      </c>
      <c r="QH130" s="59"/>
      <c r="QI130" s="59"/>
      <c r="QJ130" s="59"/>
      <c r="QK130" s="59"/>
      <c r="QL130" s="59"/>
      <c r="QM130" s="59"/>
      <c r="QN130" s="59"/>
    </row>
    <row r="131" spans="1:456" ht="6" customHeight="1" x14ac:dyDescent="0.25">
      <c r="A131" s="68"/>
      <c r="B131" s="447">
        <f t="shared" si="278"/>
        <v>117</v>
      </c>
      <c r="C131" s="72" t="s">
        <v>132</v>
      </c>
      <c r="D131" s="339" t="s">
        <v>614</v>
      </c>
      <c r="E131" s="59"/>
      <c r="F131" s="229"/>
      <c r="G131" s="295"/>
      <c r="H131" s="295"/>
      <c r="I131" s="229"/>
      <c r="J131" s="295"/>
      <c r="K131" s="295"/>
      <c r="L131" s="229"/>
      <c r="M131" s="295"/>
      <c r="N131" s="295"/>
      <c r="O131" s="229"/>
      <c r="P131" s="295"/>
      <c r="Q131" s="295"/>
      <c r="R131" s="229"/>
      <c r="S131" s="230"/>
      <c r="T131" s="231"/>
      <c r="U131" s="229"/>
      <c r="V131" s="230"/>
      <c r="W131" s="231"/>
      <c r="X131" s="229"/>
      <c r="Y131" s="230"/>
      <c r="Z131" s="231"/>
      <c r="AA131" s="229"/>
      <c r="AB131" s="295"/>
      <c r="AC131" s="295"/>
      <c r="AD131" s="229"/>
      <c r="AE131" s="295"/>
      <c r="AF131" s="295"/>
      <c r="AG131" s="229"/>
      <c r="AH131" s="295"/>
      <c r="AI131" s="295"/>
      <c r="AJ131" s="229"/>
      <c r="AK131" s="295"/>
      <c r="AL131" s="295"/>
      <c r="AM131" s="229"/>
      <c r="AN131" s="295"/>
      <c r="AO131" s="295"/>
      <c r="AP131" s="243"/>
      <c r="AQ131" s="295"/>
      <c r="AR131" s="290"/>
      <c r="AS131" s="243"/>
      <c r="AT131" s="295"/>
      <c r="AU131" s="290"/>
      <c r="AV131" s="229"/>
      <c r="AW131" s="230"/>
      <c r="AX131" s="231"/>
      <c r="AY131" s="229"/>
      <c r="AZ131" s="230"/>
      <c r="BA131" s="231"/>
      <c r="BB131" s="229"/>
      <c r="BC131" s="230"/>
      <c r="BD131" s="231"/>
      <c r="BE131" s="229"/>
      <c r="BF131" s="230"/>
      <c r="BG131" s="231"/>
      <c r="BH131" s="229"/>
      <c r="BI131" s="230"/>
      <c r="BJ131" s="231"/>
      <c r="BK131" s="243"/>
      <c r="BL131" s="230"/>
      <c r="BM131" s="231"/>
      <c r="BN131" s="243"/>
      <c r="BO131" s="230"/>
      <c r="BP131" s="231"/>
      <c r="BQ131" s="229"/>
      <c r="BR131" s="230"/>
      <c r="BS131" s="231"/>
      <c r="BT131" s="229"/>
      <c r="BU131" s="230"/>
      <c r="BV131" s="231"/>
      <c r="BW131" s="229"/>
      <c r="BX131" s="230"/>
      <c r="BY131" s="231"/>
      <c r="BZ131" s="229"/>
      <c r="CA131" s="230"/>
      <c r="CB131" s="231"/>
      <c r="CC131" s="229"/>
      <c r="CD131" s="230"/>
      <c r="CE131" s="231"/>
      <c r="CF131" s="331"/>
      <c r="CG131" s="332"/>
      <c r="CH131" s="385"/>
      <c r="CI131" s="331"/>
      <c r="CJ131" s="332"/>
      <c r="CK131" s="385"/>
      <c r="CL131" s="243"/>
      <c r="CM131" s="230"/>
      <c r="CN131" s="354"/>
      <c r="CO131" s="243"/>
      <c r="CP131" s="230"/>
      <c r="CQ131" s="231"/>
      <c r="CR131" s="331"/>
      <c r="CS131" s="332"/>
      <c r="CT131" s="333"/>
      <c r="CU131" s="229"/>
      <c r="CV131" s="230"/>
      <c r="CW131" s="231"/>
      <c r="CX131" s="331"/>
      <c r="CY131" s="332"/>
      <c r="CZ131" s="333"/>
      <c r="DA131" s="331"/>
      <c r="DB131" s="332"/>
      <c r="DC131" s="333"/>
      <c r="DD131" s="331"/>
      <c r="DE131" s="332"/>
      <c r="DF131" s="333"/>
      <c r="DG131" s="331"/>
      <c r="DH131" s="332"/>
      <c r="DI131" s="333"/>
      <c r="DJ131" s="229"/>
      <c r="DK131" s="230"/>
      <c r="DL131" s="231"/>
      <c r="DM131" s="229"/>
      <c r="DN131" s="230"/>
      <c r="DO131" s="231"/>
      <c r="DP131" s="331"/>
      <c r="DQ131" s="332"/>
      <c r="DR131" s="333"/>
      <c r="DS131" s="331"/>
      <c r="DT131" s="332"/>
      <c r="DU131" s="333"/>
      <c r="DV131" s="331"/>
      <c r="DW131" s="332"/>
      <c r="DX131" s="333"/>
      <c r="DY131" s="331"/>
      <c r="DZ131" s="332"/>
      <c r="EA131" s="333"/>
      <c r="EB131" s="331"/>
      <c r="EC131" s="332"/>
      <c r="ED131" s="333"/>
      <c r="EE131" s="331"/>
      <c r="EF131" s="332"/>
      <c r="EG131" s="333"/>
      <c r="EH131" s="229"/>
      <c r="EI131" s="230"/>
      <c r="EJ131" s="231"/>
      <c r="EK131" s="229"/>
      <c r="EL131" s="230"/>
      <c r="EM131" s="231"/>
      <c r="EN131" s="244"/>
      <c r="EO131" s="269" t="str">
        <f t="shared" si="279"/>
        <v/>
      </c>
      <c r="EP131" s="444" t="s">
        <v>1247</v>
      </c>
      <c r="EQ131" s="360">
        <f t="shared" si="435"/>
        <v>81</v>
      </c>
      <c r="ER131" s="360" t="str">
        <f t="shared" si="436"/>
        <v/>
      </c>
      <c r="ES131" s="360" t="str">
        <f t="shared" si="437"/>
        <v/>
      </c>
      <c r="ET131" s="360">
        <f t="shared" si="438"/>
        <v>61</v>
      </c>
      <c r="EU131" s="360">
        <f t="shared" si="439"/>
        <v>12</v>
      </c>
      <c r="EV131" s="360">
        <f t="shared" si="440"/>
        <v>12</v>
      </c>
      <c r="EW131" s="360">
        <f t="shared" si="441"/>
        <v>3</v>
      </c>
      <c r="EX131" s="360" t="str">
        <f t="shared" si="442"/>
        <v/>
      </c>
      <c r="EY131" s="360">
        <f t="shared" si="443"/>
        <v>16</v>
      </c>
      <c r="EZ131" s="360" t="str">
        <f t="shared" si="444"/>
        <v/>
      </c>
      <c r="FA131" s="360">
        <f t="shared" si="445"/>
        <v>10</v>
      </c>
      <c r="FB131" s="360" t="str">
        <f t="shared" si="446"/>
        <v/>
      </c>
      <c r="FC131" s="360" t="str">
        <f t="shared" si="447"/>
        <v/>
      </c>
      <c r="FD131" s="360" t="str">
        <f t="shared" si="448"/>
        <v/>
      </c>
      <c r="FE131" s="360" t="str">
        <f t="shared" si="449"/>
        <v/>
      </c>
      <c r="FF131" s="360" t="str">
        <f t="shared" si="450"/>
        <v/>
      </c>
      <c r="FG131" s="360" t="str">
        <f t="shared" si="451"/>
        <v/>
      </c>
      <c r="FH131" s="360" t="str">
        <f t="shared" si="452"/>
        <v/>
      </c>
      <c r="FI131" s="360" t="str">
        <f t="shared" si="453"/>
        <v/>
      </c>
      <c r="FJ131" s="360" t="str">
        <f t="shared" si="454"/>
        <v/>
      </c>
      <c r="FK131" s="360" t="str">
        <f t="shared" si="455"/>
        <v/>
      </c>
      <c r="FL131" s="360" t="str">
        <f t="shared" si="456"/>
        <v/>
      </c>
      <c r="FM131" s="360" t="str">
        <f t="shared" si="457"/>
        <v/>
      </c>
      <c r="FN131" s="360" t="str">
        <f t="shared" si="458"/>
        <v/>
      </c>
      <c r="FO131" s="360" t="str">
        <f t="shared" si="459"/>
        <v/>
      </c>
      <c r="FP131" s="360" t="str">
        <f t="shared" si="460"/>
        <v/>
      </c>
      <c r="FQ131" s="360" t="str">
        <f t="shared" si="461"/>
        <v/>
      </c>
      <c r="FR131" s="360" t="str">
        <f t="shared" si="462"/>
        <v/>
      </c>
      <c r="FS131" s="360" t="str">
        <f t="shared" si="463"/>
        <v/>
      </c>
      <c r="FT131" s="360" t="str">
        <f t="shared" si="280"/>
        <v/>
      </c>
      <c r="FU131" s="360" t="str">
        <f t="shared" si="464"/>
        <v/>
      </c>
      <c r="FV131" s="360" t="str">
        <f t="shared" si="465"/>
        <v/>
      </c>
      <c r="FW131" s="360" t="str">
        <f t="shared" si="466"/>
        <v/>
      </c>
      <c r="FX131" s="360" t="str">
        <f t="shared" si="467"/>
        <v/>
      </c>
      <c r="FY131" s="360" t="str">
        <f t="shared" si="468"/>
        <v/>
      </c>
      <c r="FZ131" s="360" t="str">
        <f t="shared" si="469"/>
        <v/>
      </c>
      <c r="GA131" s="360" t="str">
        <f t="shared" si="470"/>
        <v/>
      </c>
      <c r="GB131" s="360" t="str">
        <f t="shared" si="471"/>
        <v/>
      </c>
      <c r="GC131" s="360" t="str">
        <f t="shared" si="472"/>
        <v/>
      </c>
      <c r="GD131" s="360" t="str">
        <f t="shared" si="473"/>
        <v/>
      </c>
      <c r="GE131" s="360" t="str">
        <f t="shared" si="474"/>
        <v/>
      </c>
      <c r="GF131" s="360" t="str">
        <f t="shared" si="475"/>
        <v/>
      </c>
      <c r="GG131" s="360" t="str">
        <f t="shared" si="476"/>
        <v/>
      </c>
      <c r="GH131" s="360" t="str">
        <f t="shared" si="477"/>
        <v/>
      </c>
      <c r="GI131" s="360" t="str">
        <f t="shared" si="478"/>
        <v/>
      </c>
      <c r="GJ131" s="360" t="str">
        <f t="shared" si="479"/>
        <v/>
      </c>
      <c r="GK131" s="444" t="s">
        <v>1247</v>
      </c>
      <c r="GL131" s="361" t="str">
        <f t="shared" si="281"/>
        <v>perlen_mf</v>
      </c>
      <c r="GM131" s="361" t="str">
        <f t="shared" si="282"/>
        <v>-</v>
      </c>
      <c r="GN131" s="361" t="str">
        <f t="shared" si="283"/>
        <v>-</v>
      </c>
      <c r="GO131" s="361" t="str">
        <f t="shared" si="284"/>
        <v>perlen_mf</v>
      </c>
      <c r="GP131" s="361" t="str">
        <f t="shared" si="285"/>
        <v>perlen_mf</v>
      </c>
      <c r="GQ131" s="361" t="str">
        <f t="shared" si="286"/>
        <v>perlen_mf</v>
      </c>
      <c r="GR131" s="361" t="str">
        <f t="shared" si="287"/>
        <v>perlen_mf</v>
      </c>
      <c r="GS131" s="361" t="str">
        <f t="shared" si="288"/>
        <v>-</v>
      </c>
      <c r="GT131" s="361" t="str">
        <f t="shared" si="289"/>
        <v>perlen</v>
      </c>
      <c r="GU131" s="361" t="str">
        <f t="shared" si="290"/>
        <v>-</v>
      </c>
      <c r="GV131" s="361" t="str">
        <f t="shared" si="291"/>
        <v>perlen_mf</v>
      </c>
      <c r="GW131" s="361" t="str">
        <f t="shared" si="292"/>
        <v>-</v>
      </c>
      <c r="GX131" s="361" t="str">
        <f t="shared" si="293"/>
        <v>-</v>
      </c>
      <c r="GY131" s="361" t="str">
        <f t="shared" si="294"/>
        <v>-</v>
      </c>
      <c r="GZ131" s="361" t="str">
        <f t="shared" si="295"/>
        <v>-</v>
      </c>
      <c r="HA131" s="361" t="str">
        <f t="shared" si="296"/>
        <v>-</v>
      </c>
      <c r="HB131" s="361" t="str">
        <f t="shared" si="297"/>
        <v>-</v>
      </c>
      <c r="HC131" s="361" t="str">
        <f t="shared" si="298"/>
        <v>-</v>
      </c>
      <c r="HD131" s="361" t="str">
        <f t="shared" si="299"/>
        <v>-</v>
      </c>
      <c r="HE131" s="361" t="str">
        <f t="shared" si="300"/>
        <v>-</v>
      </c>
      <c r="HF131" s="361" t="str">
        <f t="shared" si="301"/>
        <v>-</v>
      </c>
      <c r="HG131" s="361" t="str">
        <f t="shared" si="302"/>
        <v>-</v>
      </c>
      <c r="HH131" s="361" t="str">
        <f t="shared" si="303"/>
        <v>-</v>
      </c>
      <c r="HI131" s="361" t="str">
        <f t="shared" si="304"/>
        <v>-</v>
      </c>
      <c r="HJ131" s="361" t="str">
        <f t="shared" si="305"/>
        <v>-</v>
      </c>
      <c r="HK131" s="361" t="str">
        <f t="shared" si="306"/>
        <v>-</v>
      </c>
      <c r="HL131" s="361" t="str">
        <f t="shared" si="307"/>
        <v>-</v>
      </c>
      <c r="HM131" s="361" t="str">
        <f t="shared" si="308"/>
        <v>-</v>
      </c>
      <c r="HN131" s="361" t="str">
        <f t="shared" si="309"/>
        <v>-</v>
      </c>
      <c r="HO131" s="361" t="str">
        <f t="shared" si="310"/>
        <v>-</v>
      </c>
      <c r="HP131" s="361" t="str">
        <f t="shared" si="311"/>
        <v>-</v>
      </c>
      <c r="HQ131" s="361" t="str">
        <f t="shared" si="312"/>
        <v>-</v>
      </c>
      <c r="HR131" s="361" t="str">
        <f t="shared" si="313"/>
        <v>-</v>
      </c>
      <c r="HS131" s="361" t="str">
        <f t="shared" si="314"/>
        <v>-</v>
      </c>
      <c r="HT131" s="361" t="str">
        <f t="shared" si="315"/>
        <v>-</v>
      </c>
      <c r="HU131" s="361" t="str">
        <f t="shared" si="316"/>
        <v>-</v>
      </c>
      <c r="HV131" s="361" t="str">
        <f t="shared" si="317"/>
        <v>-</v>
      </c>
      <c r="HW131" s="361" t="str">
        <f t="shared" si="318"/>
        <v>-</v>
      </c>
      <c r="HX131" s="361" t="str">
        <f t="shared" si="319"/>
        <v>-</v>
      </c>
      <c r="HY131" s="361" t="str">
        <f t="shared" si="320"/>
        <v>-</v>
      </c>
      <c r="HZ131" s="361" t="str">
        <f t="shared" si="321"/>
        <v>-</v>
      </c>
      <c r="IA131" s="361" t="str">
        <f t="shared" si="322"/>
        <v>-</v>
      </c>
      <c r="IB131" s="361" t="str">
        <f t="shared" si="323"/>
        <v>-</v>
      </c>
      <c r="IC131" s="361" t="str">
        <f t="shared" si="324"/>
        <v>-</v>
      </c>
      <c r="ID131" s="361" t="str">
        <f t="shared" si="325"/>
        <v>-</v>
      </c>
      <c r="IE131" s="361" t="str">
        <f t="shared" si="326"/>
        <v>-</v>
      </c>
      <c r="IF131" s="444" t="s">
        <v>1247</v>
      </c>
      <c r="IG131" s="56" t="str">
        <f t="shared" si="480"/>
        <v>-</v>
      </c>
      <c r="IH131" s="56" t="str">
        <f t="shared" si="481"/>
        <v>-</v>
      </c>
      <c r="II131" s="56" t="str">
        <f t="shared" si="482"/>
        <v>-</v>
      </c>
      <c r="IJ131" s="56">
        <f t="shared" si="483"/>
        <v>1000</v>
      </c>
      <c r="IK131" s="56">
        <f t="shared" si="327"/>
        <v>27</v>
      </c>
      <c r="IL131" s="56" t="str">
        <f t="shared" si="328"/>
        <v>[1,18,10]</v>
      </c>
      <c r="IM131" s="56">
        <f t="shared" si="329"/>
        <v>3660</v>
      </c>
      <c r="IN131" s="56" t="str">
        <f t="shared" si="330"/>
        <v>-</v>
      </c>
      <c r="IO131" s="56">
        <f t="shared" si="331"/>
        <v>100</v>
      </c>
      <c r="IP131" s="56" t="str">
        <f t="shared" si="332"/>
        <v>-</v>
      </c>
      <c r="IQ131" s="56">
        <f t="shared" si="333"/>
        <v>1</v>
      </c>
      <c r="IR131" s="56" t="str">
        <f t="shared" si="334"/>
        <v>-</v>
      </c>
      <c r="IS131" s="56" t="str">
        <f t="shared" si="335"/>
        <v>-</v>
      </c>
      <c r="IT131" s="56" t="str">
        <f t="shared" si="336"/>
        <v>-</v>
      </c>
      <c r="IU131" s="56" t="str">
        <f t="shared" si="337"/>
        <v>-</v>
      </c>
      <c r="IV131" s="56" t="str">
        <f t="shared" si="338"/>
        <v>-</v>
      </c>
      <c r="IW131" s="56" t="str">
        <f t="shared" si="339"/>
        <v>-</v>
      </c>
      <c r="IX131" s="56" t="str">
        <f t="shared" si="340"/>
        <v>-</v>
      </c>
      <c r="IY131" s="56" t="str">
        <f t="shared" si="341"/>
        <v>-</v>
      </c>
      <c r="IZ131" s="56" t="str">
        <f t="shared" si="342"/>
        <v>-</v>
      </c>
      <c r="JA131" s="56" t="str">
        <f t="shared" si="343"/>
        <v>-</v>
      </c>
      <c r="JB131" s="56" t="str">
        <f t="shared" si="344"/>
        <v>-</v>
      </c>
      <c r="JC131" s="56" t="str">
        <f t="shared" si="345"/>
        <v>-</v>
      </c>
      <c r="JD131" s="56" t="str">
        <f t="shared" si="346"/>
        <v>-</v>
      </c>
      <c r="JE131" s="56" t="str">
        <f t="shared" si="347"/>
        <v>-</v>
      </c>
      <c r="JF131" s="56" t="str">
        <f t="shared" si="348"/>
        <v>-</v>
      </c>
      <c r="JG131" s="56" t="str">
        <f t="shared" si="349"/>
        <v>-</v>
      </c>
      <c r="JH131" s="56" t="str">
        <f t="shared" si="350"/>
        <v>-</v>
      </c>
      <c r="JI131" s="56" t="str">
        <f t="shared" si="351"/>
        <v>-</v>
      </c>
      <c r="JJ131" s="56" t="str">
        <f t="shared" si="352"/>
        <v>-</v>
      </c>
      <c r="JK131" s="56" t="str">
        <f t="shared" si="353"/>
        <v>-</v>
      </c>
      <c r="JL131" s="56" t="str">
        <f t="shared" si="354"/>
        <v>-</v>
      </c>
      <c r="JM131" s="56" t="str">
        <f t="shared" si="355"/>
        <v>-</v>
      </c>
      <c r="JN131" s="56" t="str">
        <f t="shared" si="356"/>
        <v>-</v>
      </c>
      <c r="JO131" s="56" t="str">
        <f t="shared" si="357"/>
        <v>-</v>
      </c>
      <c r="JP131" s="56" t="str">
        <f t="shared" si="358"/>
        <v>-</v>
      </c>
      <c r="JQ131" s="56" t="str">
        <f t="shared" si="359"/>
        <v>-</v>
      </c>
      <c r="JR131" s="56" t="str">
        <f t="shared" si="360"/>
        <v>-</v>
      </c>
      <c r="JS131" s="56" t="str">
        <f t="shared" si="361"/>
        <v>-</v>
      </c>
      <c r="JT131" s="56" t="str">
        <f t="shared" si="362"/>
        <v>-</v>
      </c>
      <c r="JU131" s="56" t="str">
        <f t="shared" si="363"/>
        <v>-</v>
      </c>
      <c r="JV131" s="56" t="str">
        <f t="shared" si="364"/>
        <v>-</v>
      </c>
      <c r="JW131" s="56" t="str">
        <f t="shared" si="365"/>
        <v>-</v>
      </c>
      <c r="JX131" s="56" t="str">
        <f t="shared" si="366"/>
        <v>-</v>
      </c>
      <c r="JY131" s="56" t="str">
        <f t="shared" si="367"/>
        <v>-</v>
      </c>
      <c r="JZ131" s="56" t="str">
        <f t="shared" si="368"/>
        <v>-</v>
      </c>
      <c r="KA131" s="444" t="s">
        <v>1247</v>
      </c>
      <c r="KB131" s="360">
        <f>IF(ISNUMBER(INDEX($EQ$15:$GK$521,$B131,EO$11)),MAX(KB$14:KB130)+1,0)</f>
        <v>0</v>
      </c>
      <c r="KC131" s="360" t="str">
        <f t="shared" si="484"/>
        <v/>
      </c>
      <c r="KD131" s="373" t="s">
        <v>2</v>
      </c>
      <c r="KE131" s="239"/>
      <c r="KF131" s="60"/>
      <c r="KG131" s="60"/>
      <c r="KH131" s="60"/>
      <c r="KI131" s="60"/>
      <c r="KJ131" s="60"/>
      <c r="KK131" s="60"/>
      <c r="KL131" s="60"/>
      <c r="KM131" s="60"/>
      <c r="KN131" s="60"/>
      <c r="KO131" s="60"/>
      <c r="KP131" s="60"/>
      <c r="KQ131" s="239" t="str">
        <f t="shared" si="493"/>
        <v/>
      </c>
      <c r="KR131" s="245" t="str">
        <f t="shared" si="378"/>
        <v/>
      </c>
      <c r="KS131" s="60"/>
      <c r="KT131" s="239" t="str">
        <f t="shared" si="494"/>
        <v/>
      </c>
      <c r="KU131" s="245" t="str">
        <f t="shared" si="380"/>
        <v/>
      </c>
      <c r="KV131" s="60"/>
      <c r="KW131" s="239" t="str">
        <f t="shared" si="495"/>
        <v/>
      </c>
      <c r="KX131" s="245" t="str">
        <f t="shared" si="382"/>
        <v/>
      </c>
      <c r="KY131" s="60"/>
      <c r="KZ131" s="283" t="str">
        <f t="shared" si="383"/>
        <v/>
      </c>
      <c r="LA131" s="26"/>
      <c r="LB131" s="242"/>
      <c r="LC131" s="242"/>
      <c r="LD131" s="242"/>
      <c r="LE131" s="242"/>
      <c r="LF131" s="242"/>
      <c r="LG131" s="242"/>
      <c r="LH131" s="242"/>
      <c r="LI131" s="242"/>
      <c r="LJ131" s="242"/>
      <c r="LK131" s="242"/>
      <c r="LL131" s="242"/>
      <c r="LM131" s="242"/>
      <c r="LN131" s="63"/>
      <c r="LO131" s="251">
        <f t="shared" si="384"/>
        <v>0</v>
      </c>
      <c r="LP131" s="251">
        <f t="shared" si="385"/>
        <v>0</v>
      </c>
      <c r="LQ131" s="251">
        <f t="shared" si="386"/>
        <v>0</v>
      </c>
      <c r="LR131" s="251">
        <f t="shared" si="387"/>
        <v>0</v>
      </c>
      <c r="LS131" s="251">
        <f t="shared" si="388"/>
        <v>0</v>
      </c>
      <c r="LT131" s="251">
        <f t="shared" si="389"/>
        <v>0</v>
      </c>
      <c r="LU131" s="251">
        <f t="shared" si="390"/>
        <v>0</v>
      </c>
      <c r="LV131" s="251">
        <f t="shared" si="391"/>
        <v>0</v>
      </c>
      <c r="LW131" s="251">
        <f t="shared" si="392"/>
        <v>0</v>
      </c>
      <c r="LX131" s="251">
        <f t="shared" si="393"/>
        <v>0</v>
      </c>
      <c r="LY131" s="251">
        <f t="shared" si="394"/>
        <v>0</v>
      </c>
      <c r="LZ131" s="251">
        <f t="shared" si="395"/>
        <v>0</v>
      </c>
      <c r="MA131" s="63">
        <f t="shared" si="396"/>
        <v>4</v>
      </c>
      <c r="MB131" s="63">
        <f t="shared" si="397"/>
        <v>0</v>
      </c>
      <c r="MC131" s="63">
        <f t="shared" si="486"/>
        <v>117</v>
      </c>
      <c r="MD131" s="63">
        <f t="shared" si="485"/>
        <v>13</v>
      </c>
      <c r="ME131" s="63" t="str">
        <f t="shared" si="398"/>
        <v>evt_nseg</v>
      </c>
      <c r="MF131" s="315">
        <f t="shared" si="399"/>
        <v>291</v>
      </c>
      <c r="MG131" s="315">
        <f>IF(ISNUMBER(MATCH(EO131,$ME$15:$ME$520,0)),0,MAX(MG$14:MG130)+1)</f>
        <v>0</v>
      </c>
      <c r="MH131" s="315" t="str">
        <f t="shared" si="400"/>
        <v/>
      </c>
      <c r="MI131" s="368" t="str">
        <f t="shared" si="491"/>
        <v/>
      </c>
      <c r="MJ131" s="67"/>
      <c r="MK131" s="243" t="str">
        <f t="shared" si="492"/>
        <v/>
      </c>
      <c r="ML131" s="457" t="s">
        <v>635</v>
      </c>
      <c r="MM131" s="316"/>
      <c r="MN131" s="59"/>
      <c r="MO131" s="238"/>
      <c r="MP131" s="411"/>
      <c r="MQ131" s="26">
        <f>IF(IF(ISNUMBER(SEARCH("flopy",MS131))=TRUE,1,0)=1,MAX(MQ$15:MQ130)+1,"")</f>
        <v>87</v>
      </c>
      <c r="MR131" s="238" t="s">
        <v>1262</v>
      </c>
      <c r="MS131" s="411" t="s">
        <v>1053</v>
      </c>
      <c r="MT131" s="59"/>
      <c r="MU131" s="26" t="str">
        <f>IF(IF(ISNUMBER(SEARCH("flopy",MW131))=TRUE,1,0)=1,MAX(MU$15:MU130)+1,"")</f>
        <v/>
      </c>
      <c r="MV131" s="238"/>
      <c r="MW131" s="59"/>
      <c r="MX131" s="59"/>
      <c r="MY131" s="59"/>
      <c r="MZ131" s="59"/>
      <c r="NA131" s="59"/>
      <c r="NB131" s="26" t="s">
        <v>2</v>
      </c>
      <c r="NC131" s="59"/>
      <c r="ND131" s="59"/>
      <c r="NE131" s="59"/>
      <c r="NF131" s="59"/>
      <c r="NG131" s="59"/>
      <c r="NH131" s="59"/>
      <c r="NI131" s="59"/>
      <c r="NJ131" s="59"/>
      <c r="NK131" s="26" t="s">
        <v>2</v>
      </c>
      <c r="NL131" s="454"/>
      <c r="NM131" s="454"/>
      <c r="NN131" s="59"/>
      <c r="NO131" s="18"/>
      <c r="NP131" s="18"/>
      <c r="NQ131" s="18"/>
      <c r="NR131" s="18"/>
      <c r="NS131" s="18"/>
      <c r="NT131" s="18"/>
      <c r="NU131" s="18"/>
      <c r="NV131" s="18"/>
      <c r="NW131" s="18"/>
      <c r="NX131" s="18"/>
      <c r="NY131" s="18"/>
      <c r="NZ131" s="18"/>
      <c r="OA131" s="18"/>
      <c r="OB131" s="18"/>
      <c r="OC131" s="18"/>
      <c r="OZ131" s="59"/>
      <c r="PA131" s="251" t="str">
        <f t="shared" si="403"/>
        <v/>
      </c>
      <c r="PB131" s="251" t="str">
        <f t="shared" si="404"/>
        <v/>
      </c>
      <c r="PC131" s="251" t="str">
        <f t="shared" si="405"/>
        <v/>
      </c>
      <c r="PD131" s="251" t="str">
        <f t="shared" si="406"/>
        <v/>
      </c>
      <c r="PE131" s="251" t="str">
        <f t="shared" si="407"/>
        <v/>
      </c>
      <c r="PF131" s="251" t="str">
        <f t="shared" si="408"/>
        <v/>
      </c>
      <c r="PG131" s="251" t="str">
        <f t="shared" si="409"/>
        <v/>
      </c>
      <c r="PH131" s="251" t="str">
        <f t="shared" si="410"/>
        <v/>
      </c>
      <c r="PI131" s="251" t="str">
        <f t="shared" si="411"/>
        <v/>
      </c>
      <c r="PJ131" s="251" t="str">
        <f t="shared" si="412"/>
        <v/>
      </c>
      <c r="PK131" s="251" t="str">
        <f t="shared" si="413"/>
        <v/>
      </c>
      <c r="PL131" s="251" t="str">
        <f t="shared" si="414"/>
        <v/>
      </c>
      <c r="PM131" s="251" t="str">
        <f t="shared" si="415"/>
        <v/>
      </c>
      <c r="PN131" s="251" t="str">
        <f t="shared" si="416"/>
        <v/>
      </c>
      <c r="PO131" s="251" t="str">
        <f t="shared" si="417"/>
        <v/>
      </c>
      <c r="PP131" s="251" t="str">
        <f t="shared" si="418"/>
        <v>evt_nseg</v>
      </c>
      <c r="PQ131" s="251" t="str">
        <f t="shared" si="419"/>
        <v/>
      </c>
      <c r="PR131" s="251" t="str">
        <f t="shared" si="420"/>
        <v/>
      </c>
      <c r="PS131" s="251" t="str">
        <f t="shared" si="421"/>
        <v/>
      </c>
      <c r="PT131" s="251" t="str">
        <f t="shared" si="422"/>
        <v/>
      </c>
      <c r="PU131" s="251" t="str">
        <f t="shared" si="423"/>
        <v/>
      </c>
      <c r="PV131" s="251" t="str">
        <f t="shared" si="424"/>
        <v/>
      </c>
      <c r="PW131" s="251" t="str">
        <f t="shared" si="425"/>
        <v/>
      </c>
      <c r="PX131" s="251" t="str">
        <f t="shared" si="426"/>
        <v/>
      </c>
      <c r="PY131" s="251" t="str">
        <f t="shared" si="427"/>
        <v/>
      </c>
      <c r="PZ131" s="251" t="str">
        <f t="shared" si="428"/>
        <v/>
      </c>
      <c r="QA131" s="251" t="str">
        <f t="shared" si="429"/>
        <v/>
      </c>
      <c r="QB131" s="251" t="str">
        <f t="shared" si="430"/>
        <v/>
      </c>
      <c r="QC131" s="251" t="str">
        <f t="shared" si="431"/>
        <v/>
      </c>
      <c r="QD131" s="251" t="str">
        <f t="shared" si="432"/>
        <v/>
      </c>
      <c r="QE131" s="251" t="str">
        <f t="shared" si="433"/>
        <v/>
      </c>
      <c r="QF131" s="63">
        <f t="shared" si="434"/>
        <v>1</v>
      </c>
      <c r="QG131" s="26" t="s">
        <v>2</v>
      </c>
      <c r="QH131" s="59"/>
      <c r="QI131" s="59"/>
      <c r="QJ131" s="59"/>
      <c r="QK131" s="59"/>
      <c r="QL131" s="59"/>
      <c r="QM131" s="59"/>
      <c r="QN131" s="59"/>
    </row>
    <row r="132" spans="1:456" ht="6" customHeight="1" x14ac:dyDescent="0.25">
      <c r="A132" s="68"/>
      <c r="B132" s="447">
        <f t="shared" si="278"/>
        <v>118</v>
      </c>
      <c r="C132" s="72" t="s">
        <v>109</v>
      </c>
      <c r="D132" s="339" t="s">
        <v>640</v>
      </c>
      <c r="E132" s="59"/>
      <c r="F132" s="229"/>
      <c r="G132" s="295"/>
      <c r="H132" s="295"/>
      <c r="I132" s="229"/>
      <c r="J132" s="295"/>
      <c r="K132" s="295"/>
      <c r="L132" s="229"/>
      <c r="M132" s="295"/>
      <c r="N132" s="295"/>
      <c r="O132" s="229"/>
      <c r="P132" s="295"/>
      <c r="Q132" s="295"/>
      <c r="R132" s="229"/>
      <c r="S132" s="230"/>
      <c r="T132" s="231"/>
      <c r="U132" s="229"/>
      <c r="V132" s="230"/>
      <c r="W132" s="231"/>
      <c r="X132" s="229"/>
      <c r="Y132" s="230"/>
      <c r="Z132" s="231"/>
      <c r="AA132" s="229"/>
      <c r="AB132" s="295"/>
      <c r="AC132" s="295"/>
      <c r="AD132" s="229"/>
      <c r="AE132" s="295"/>
      <c r="AF132" s="295"/>
      <c r="AG132" s="229"/>
      <c r="AH132" s="295"/>
      <c r="AI132" s="295"/>
      <c r="AJ132" s="229"/>
      <c r="AK132" s="295"/>
      <c r="AL132" s="295"/>
      <c r="AM132" s="229"/>
      <c r="AN132" s="295"/>
      <c r="AO132" s="295"/>
      <c r="AP132" s="243"/>
      <c r="AQ132" s="295"/>
      <c r="AR132" s="290"/>
      <c r="AS132" s="243"/>
      <c r="AT132" s="295"/>
      <c r="AU132" s="290"/>
      <c r="AV132" s="229"/>
      <c r="AW132" s="230"/>
      <c r="AX132" s="231"/>
      <c r="AY132" s="229"/>
      <c r="AZ132" s="230"/>
      <c r="BA132" s="231"/>
      <c r="BB132" s="229"/>
      <c r="BC132" s="230"/>
      <c r="BD132" s="231"/>
      <c r="BE132" s="229"/>
      <c r="BF132" s="230"/>
      <c r="BG132" s="231"/>
      <c r="BH132" s="229"/>
      <c r="BI132" s="230"/>
      <c r="BJ132" s="231"/>
      <c r="BK132" s="243"/>
      <c r="BL132" s="230"/>
      <c r="BM132" s="231"/>
      <c r="BN132" s="243"/>
      <c r="BO132" s="230"/>
      <c r="BP132" s="231"/>
      <c r="BQ132" s="229"/>
      <c r="BR132" s="230"/>
      <c r="BS132" s="231"/>
      <c r="BT132" s="229"/>
      <c r="BU132" s="230"/>
      <c r="BV132" s="231"/>
      <c r="BW132" s="229"/>
      <c r="BX132" s="230"/>
      <c r="BY132" s="231"/>
      <c r="BZ132" s="229"/>
      <c r="CA132" s="230"/>
      <c r="CB132" s="231"/>
      <c r="CC132" s="229"/>
      <c r="CD132" s="230"/>
      <c r="CE132" s="231"/>
      <c r="CF132" s="331"/>
      <c r="CG132" s="332"/>
      <c r="CH132" s="385"/>
      <c r="CI132" s="331"/>
      <c r="CJ132" s="332"/>
      <c r="CK132" s="385"/>
      <c r="CL132" s="243"/>
      <c r="CM132" s="230"/>
      <c r="CN132" s="354"/>
      <c r="CO132" s="243"/>
      <c r="CP132" s="230"/>
      <c r="CQ132" s="231"/>
      <c r="CR132" s="331"/>
      <c r="CS132" s="332"/>
      <c r="CT132" s="333"/>
      <c r="CU132" s="229"/>
      <c r="CV132" s="230"/>
      <c r="CW132" s="231"/>
      <c r="CX132" s="331"/>
      <c r="CY132" s="332"/>
      <c r="CZ132" s="333"/>
      <c r="DA132" s="331"/>
      <c r="DB132" s="332"/>
      <c r="DC132" s="333"/>
      <c r="DD132" s="331"/>
      <c r="DE132" s="332"/>
      <c r="DF132" s="333"/>
      <c r="DG132" s="331"/>
      <c r="DH132" s="332"/>
      <c r="DI132" s="333"/>
      <c r="DJ132" s="229"/>
      <c r="DK132" s="230"/>
      <c r="DL132" s="231"/>
      <c r="DM132" s="229"/>
      <c r="DN132" s="230"/>
      <c r="DO132" s="231"/>
      <c r="DP132" s="331"/>
      <c r="DQ132" s="332"/>
      <c r="DR132" s="333"/>
      <c r="DS132" s="331"/>
      <c r="DT132" s="332"/>
      <c r="DU132" s="333"/>
      <c r="DV132" s="331"/>
      <c r="DW132" s="332"/>
      <c r="DX132" s="333"/>
      <c r="DY132" s="331"/>
      <c r="DZ132" s="332"/>
      <c r="EA132" s="333"/>
      <c r="EB132" s="331"/>
      <c r="EC132" s="332"/>
      <c r="ED132" s="333"/>
      <c r="EE132" s="331"/>
      <c r="EF132" s="332"/>
      <c r="EG132" s="333"/>
      <c r="EH132" s="229"/>
      <c r="EI132" s="230"/>
      <c r="EJ132" s="231"/>
      <c r="EK132" s="229"/>
      <c r="EL132" s="230"/>
      <c r="EM132" s="231"/>
      <c r="EN132" s="244"/>
      <c r="EO132" s="269" t="str">
        <f t="shared" si="279"/>
        <v/>
      </c>
      <c r="EP132" s="444" t="s">
        <v>1247</v>
      </c>
      <c r="EQ132" s="360" t="str">
        <f t="shared" si="435"/>
        <v/>
      </c>
      <c r="ER132" s="360" t="str">
        <f t="shared" si="436"/>
        <v/>
      </c>
      <c r="ES132" s="360">
        <f t="shared" si="437"/>
        <v>61</v>
      </c>
      <c r="ET132" s="360">
        <f t="shared" si="438"/>
        <v>54</v>
      </c>
      <c r="EU132" s="360">
        <f t="shared" si="439"/>
        <v>22</v>
      </c>
      <c r="EV132" s="360" t="str">
        <f t="shared" si="440"/>
        <v/>
      </c>
      <c r="EW132" s="360" t="str">
        <f t="shared" si="441"/>
        <v/>
      </c>
      <c r="EX132" s="360">
        <f t="shared" si="442"/>
        <v>53</v>
      </c>
      <c r="EY132" s="360">
        <f t="shared" si="443"/>
        <v>26</v>
      </c>
      <c r="EZ132" s="360">
        <f t="shared" si="444"/>
        <v>52</v>
      </c>
      <c r="FA132" s="360">
        <f t="shared" si="445"/>
        <v>25</v>
      </c>
      <c r="FB132" s="360">
        <f t="shared" si="446"/>
        <v>43</v>
      </c>
      <c r="FC132" s="360" t="str">
        <f t="shared" si="447"/>
        <v/>
      </c>
      <c r="FD132" s="360" t="str">
        <f t="shared" si="448"/>
        <v/>
      </c>
      <c r="FE132" s="360" t="str">
        <f t="shared" si="449"/>
        <v/>
      </c>
      <c r="FF132" s="360" t="str">
        <f t="shared" si="450"/>
        <v/>
      </c>
      <c r="FG132" s="360" t="str">
        <f t="shared" si="451"/>
        <v/>
      </c>
      <c r="FH132" s="360" t="str">
        <f t="shared" si="452"/>
        <v/>
      </c>
      <c r="FI132" s="360" t="str">
        <f t="shared" si="453"/>
        <v/>
      </c>
      <c r="FJ132" s="360" t="str">
        <f t="shared" si="454"/>
        <v/>
      </c>
      <c r="FK132" s="360" t="str">
        <f t="shared" si="455"/>
        <v/>
      </c>
      <c r="FL132" s="360" t="str">
        <f t="shared" si="456"/>
        <v/>
      </c>
      <c r="FM132" s="360" t="str">
        <f t="shared" si="457"/>
        <v/>
      </c>
      <c r="FN132" s="360" t="str">
        <f t="shared" si="458"/>
        <v/>
      </c>
      <c r="FO132" s="360" t="str">
        <f t="shared" si="459"/>
        <v/>
      </c>
      <c r="FP132" s="360" t="str">
        <f t="shared" si="460"/>
        <v/>
      </c>
      <c r="FQ132" s="360" t="str">
        <f t="shared" si="461"/>
        <v/>
      </c>
      <c r="FR132" s="360" t="str">
        <f t="shared" si="462"/>
        <v/>
      </c>
      <c r="FS132" s="360" t="str">
        <f t="shared" si="463"/>
        <v/>
      </c>
      <c r="FT132" s="360" t="str">
        <f t="shared" si="280"/>
        <v/>
      </c>
      <c r="FU132" s="360" t="str">
        <f t="shared" si="464"/>
        <v/>
      </c>
      <c r="FV132" s="360" t="str">
        <f t="shared" si="465"/>
        <v/>
      </c>
      <c r="FW132" s="360" t="str">
        <f t="shared" si="466"/>
        <v/>
      </c>
      <c r="FX132" s="360" t="str">
        <f t="shared" si="467"/>
        <v/>
      </c>
      <c r="FY132" s="360" t="str">
        <f t="shared" si="468"/>
        <v/>
      </c>
      <c r="FZ132" s="360" t="str">
        <f t="shared" si="469"/>
        <v/>
      </c>
      <c r="GA132" s="360">
        <f t="shared" si="470"/>
        <v>65</v>
      </c>
      <c r="GB132" s="360" t="str">
        <f t="shared" si="471"/>
        <v/>
      </c>
      <c r="GC132" s="360" t="str">
        <f t="shared" si="472"/>
        <v/>
      </c>
      <c r="GD132" s="360" t="str">
        <f t="shared" si="473"/>
        <v/>
      </c>
      <c r="GE132" s="360" t="str">
        <f t="shared" si="474"/>
        <v/>
      </c>
      <c r="GF132" s="360" t="str">
        <f t="shared" si="475"/>
        <v/>
      </c>
      <c r="GG132" s="360" t="str">
        <f t="shared" si="476"/>
        <v/>
      </c>
      <c r="GH132" s="360" t="str">
        <f t="shared" si="477"/>
        <v/>
      </c>
      <c r="GI132" s="360" t="str">
        <f t="shared" si="478"/>
        <v/>
      </c>
      <c r="GJ132" s="360" t="str">
        <f t="shared" si="479"/>
        <v/>
      </c>
      <c r="GK132" s="444" t="s">
        <v>1247</v>
      </c>
      <c r="GL132" s="361" t="str">
        <f t="shared" si="281"/>
        <v>-</v>
      </c>
      <c r="GM132" s="361" t="str">
        <f t="shared" si="282"/>
        <v>-</v>
      </c>
      <c r="GN132" s="361" t="str">
        <f t="shared" si="283"/>
        <v>dchmoc</v>
      </c>
      <c r="GO132" s="361" t="str">
        <f t="shared" si="284"/>
        <v>dchmoc</v>
      </c>
      <c r="GP132" s="361" t="str">
        <f t="shared" si="285"/>
        <v>dchmoc</v>
      </c>
      <c r="GQ132" s="361" t="str">
        <f t="shared" si="286"/>
        <v>-</v>
      </c>
      <c r="GR132" s="361" t="str">
        <f t="shared" si="287"/>
        <v>-</v>
      </c>
      <c r="GS132" s="361" t="str">
        <f t="shared" si="288"/>
        <v>dchmoc</v>
      </c>
      <c r="GT132" s="361" t="str">
        <f t="shared" si="289"/>
        <v>dchmoc</v>
      </c>
      <c r="GU132" s="361" t="str">
        <f t="shared" si="290"/>
        <v>dchmoc</v>
      </c>
      <c r="GV132" s="361" t="str">
        <f t="shared" si="291"/>
        <v>dchmoc</v>
      </c>
      <c r="GW132" s="361" t="str">
        <f t="shared" si="292"/>
        <v>dchmoc</v>
      </c>
      <c r="GX132" s="361" t="str">
        <f t="shared" si="293"/>
        <v>-</v>
      </c>
      <c r="GY132" s="361" t="str">
        <f t="shared" si="294"/>
        <v>-</v>
      </c>
      <c r="GZ132" s="361" t="str">
        <f t="shared" si="295"/>
        <v>-</v>
      </c>
      <c r="HA132" s="361" t="str">
        <f t="shared" si="296"/>
        <v>-</v>
      </c>
      <c r="HB132" s="361" t="str">
        <f t="shared" si="297"/>
        <v>-</v>
      </c>
      <c r="HC132" s="361" t="str">
        <f t="shared" si="298"/>
        <v>-</v>
      </c>
      <c r="HD132" s="361" t="str">
        <f t="shared" si="299"/>
        <v>-</v>
      </c>
      <c r="HE132" s="361" t="str">
        <f t="shared" si="300"/>
        <v>-</v>
      </c>
      <c r="HF132" s="361" t="str">
        <f t="shared" si="301"/>
        <v>-</v>
      </c>
      <c r="HG132" s="361" t="str">
        <f t="shared" si="302"/>
        <v>-</v>
      </c>
      <c r="HH132" s="361" t="str">
        <f t="shared" si="303"/>
        <v>-</v>
      </c>
      <c r="HI132" s="361" t="str">
        <f t="shared" si="304"/>
        <v>-</v>
      </c>
      <c r="HJ132" s="361" t="str">
        <f t="shared" si="305"/>
        <v>-</v>
      </c>
      <c r="HK132" s="361" t="str">
        <f t="shared" si="306"/>
        <v>-</v>
      </c>
      <c r="HL132" s="361" t="str">
        <f t="shared" si="307"/>
        <v>-</v>
      </c>
      <c r="HM132" s="361" t="str">
        <f t="shared" si="308"/>
        <v>-</v>
      </c>
      <c r="HN132" s="361" t="str">
        <f t="shared" si="309"/>
        <v>-</v>
      </c>
      <c r="HO132" s="361" t="str">
        <f t="shared" si="310"/>
        <v>-</v>
      </c>
      <c r="HP132" s="361" t="str">
        <f t="shared" si="311"/>
        <v>-</v>
      </c>
      <c r="HQ132" s="361" t="str">
        <f t="shared" si="312"/>
        <v>-</v>
      </c>
      <c r="HR132" s="361" t="str">
        <f t="shared" si="313"/>
        <v>-</v>
      </c>
      <c r="HS132" s="361" t="str">
        <f t="shared" si="314"/>
        <v>-</v>
      </c>
      <c r="HT132" s="361" t="str">
        <f t="shared" si="315"/>
        <v>-</v>
      </c>
      <c r="HU132" s="361" t="str">
        <f t="shared" si="316"/>
        <v>-</v>
      </c>
      <c r="HV132" s="361" t="str">
        <f t="shared" si="317"/>
        <v>dchmoc</v>
      </c>
      <c r="HW132" s="361" t="str">
        <f t="shared" si="318"/>
        <v>-</v>
      </c>
      <c r="HX132" s="361" t="str">
        <f t="shared" si="319"/>
        <v>-</v>
      </c>
      <c r="HY132" s="361" t="str">
        <f t="shared" si="320"/>
        <v>-</v>
      </c>
      <c r="HZ132" s="361" t="str">
        <f t="shared" si="321"/>
        <v>-</v>
      </c>
      <c r="IA132" s="361" t="str">
        <f t="shared" si="322"/>
        <v>-</v>
      </c>
      <c r="IB132" s="361" t="str">
        <f t="shared" si="323"/>
        <v>-</v>
      </c>
      <c r="IC132" s="361" t="str">
        <f t="shared" si="324"/>
        <v>-</v>
      </c>
      <c r="ID132" s="361" t="str">
        <f t="shared" si="325"/>
        <v>-</v>
      </c>
      <c r="IE132" s="361" t="str">
        <f t="shared" si="326"/>
        <v>-</v>
      </c>
      <c r="IF132" s="444" t="s">
        <v>1247</v>
      </c>
      <c r="IG132" s="56" t="str">
        <f t="shared" si="480"/>
        <v>-</v>
      </c>
      <c r="IH132" s="56" t="str">
        <f t="shared" si="481"/>
        <v>-</v>
      </c>
      <c r="II132" s="56">
        <f t="shared" si="482"/>
        <v>3.0000000000000001E-3</v>
      </c>
      <c r="IJ132" s="56">
        <f t="shared" si="483"/>
        <v>1E-3</v>
      </c>
      <c r="IK132" s="56">
        <f t="shared" si="327"/>
        <v>1E-3</v>
      </c>
      <c r="IL132" s="56" t="str">
        <f t="shared" si="328"/>
        <v>-</v>
      </c>
      <c r="IM132" s="56" t="str">
        <f t="shared" si="329"/>
        <v>-</v>
      </c>
      <c r="IN132" s="56">
        <f t="shared" si="330"/>
        <v>1E-3</v>
      </c>
      <c r="IO132" s="56">
        <f t="shared" si="331"/>
        <v>1E-3</v>
      </c>
      <c r="IP132" s="56">
        <f t="shared" si="332"/>
        <v>1E-3</v>
      </c>
      <c r="IQ132" s="56">
        <f t="shared" si="333"/>
        <v>1E-3</v>
      </c>
      <c r="IR132" s="56">
        <f t="shared" si="334"/>
        <v>1E-3</v>
      </c>
      <c r="IS132" s="56" t="str">
        <f t="shared" si="335"/>
        <v>-</v>
      </c>
      <c r="IT132" s="56" t="str">
        <f t="shared" si="336"/>
        <v>-</v>
      </c>
      <c r="IU132" s="56" t="str">
        <f t="shared" si="337"/>
        <v>-</v>
      </c>
      <c r="IV132" s="56" t="str">
        <f t="shared" si="338"/>
        <v>-</v>
      </c>
      <c r="IW132" s="56" t="str">
        <f t="shared" si="339"/>
        <v>-</v>
      </c>
      <c r="IX132" s="56" t="str">
        <f t="shared" si="340"/>
        <v>-</v>
      </c>
      <c r="IY132" s="56" t="str">
        <f t="shared" si="341"/>
        <v>-</v>
      </c>
      <c r="IZ132" s="56" t="str">
        <f t="shared" si="342"/>
        <v>-</v>
      </c>
      <c r="JA132" s="56" t="str">
        <f t="shared" si="343"/>
        <v>-</v>
      </c>
      <c r="JB132" s="56" t="str">
        <f t="shared" si="344"/>
        <v>-</v>
      </c>
      <c r="JC132" s="56" t="str">
        <f t="shared" si="345"/>
        <v>-</v>
      </c>
      <c r="JD132" s="56" t="str">
        <f t="shared" si="346"/>
        <v>-</v>
      </c>
      <c r="JE132" s="56" t="str">
        <f t="shared" si="347"/>
        <v>-</v>
      </c>
      <c r="JF132" s="56" t="str">
        <f t="shared" si="348"/>
        <v>-</v>
      </c>
      <c r="JG132" s="56" t="str">
        <f t="shared" si="349"/>
        <v>-</v>
      </c>
      <c r="JH132" s="56" t="str">
        <f t="shared" si="350"/>
        <v>-</v>
      </c>
      <c r="JI132" s="56" t="str">
        <f t="shared" si="351"/>
        <v>-</v>
      </c>
      <c r="JJ132" s="56" t="str">
        <f t="shared" si="352"/>
        <v>-</v>
      </c>
      <c r="JK132" s="56" t="str">
        <f t="shared" si="353"/>
        <v>-</v>
      </c>
      <c r="JL132" s="56" t="str">
        <f t="shared" si="354"/>
        <v>-</v>
      </c>
      <c r="JM132" s="56" t="str">
        <f t="shared" si="355"/>
        <v>-</v>
      </c>
      <c r="JN132" s="56" t="str">
        <f t="shared" si="356"/>
        <v>-</v>
      </c>
      <c r="JO132" s="56" t="str">
        <f t="shared" si="357"/>
        <v>-</v>
      </c>
      <c r="JP132" s="56" t="str">
        <f t="shared" si="358"/>
        <v>-</v>
      </c>
      <c r="JQ132" s="56">
        <f t="shared" si="359"/>
        <v>0.01</v>
      </c>
      <c r="JR132" s="56" t="str">
        <f t="shared" si="360"/>
        <v>-</v>
      </c>
      <c r="JS132" s="56" t="str">
        <f t="shared" si="361"/>
        <v>-</v>
      </c>
      <c r="JT132" s="56" t="str">
        <f t="shared" si="362"/>
        <v>-</v>
      </c>
      <c r="JU132" s="56" t="str">
        <f t="shared" si="363"/>
        <v>-</v>
      </c>
      <c r="JV132" s="56" t="str">
        <f t="shared" si="364"/>
        <v>-</v>
      </c>
      <c r="JW132" s="56" t="str">
        <f t="shared" si="365"/>
        <v>-</v>
      </c>
      <c r="JX132" s="56" t="str">
        <f t="shared" si="366"/>
        <v>-</v>
      </c>
      <c r="JY132" s="56" t="str">
        <f t="shared" si="367"/>
        <v>-</v>
      </c>
      <c r="JZ132" s="56" t="str">
        <f t="shared" si="368"/>
        <v>-</v>
      </c>
      <c r="KA132" s="444" t="s">
        <v>1247</v>
      </c>
      <c r="KB132" s="360">
        <f>IF(ISNUMBER(INDEX($EQ$15:$GK$521,$B132,EO$11)),MAX(KB$14:KB131)+1,0)</f>
        <v>0</v>
      </c>
      <c r="KC132" s="360" t="str">
        <f t="shared" si="484"/>
        <v/>
      </c>
      <c r="KD132" s="373" t="s">
        <v>2</v>
      </c>
      <c r="KE132" s="239"/>
      <c r="KF132" s="60"/>
      <c r="KG132" s="60"/>
      <c r="KH132" s="60"/>
      <c r="KI132" s="60"/>
      <c r="KJ132" s="60"/>
      <c r="KK132" s="60"/>
      <c r="KL132" s="60"/>
      <c r="KM132" s="60"/>
      <c r="KN132" s="60"/>
      <c r="KO132" s="60"/>
      <c r="KP132" s="60"/>
      <c r="KQ132" s="239" t="str">
        <f t="shared" si="493"/>
        <v/>
      </c>
      <c r="KR132" s="245" t="str">
        <f t="shared" si="378"/>
        <v/>
      </c>
      <c r="KS132" s="60"/>
      <c r="KT132" s="239" t="str">
        <f t="shared" si="494"/>
        <v/>
      </c>
      <c r="KU132" s="245" t="str">
        <f t="shared" si="380"/>
        <v/>
      </c>
      <c r="KV132" s="60"/>
      <c r="KW132" s="239" t="str">
        <f t="shared" si="495"/>
        <v/>
      </c>
      <c r="KX132" s="245" t="str">
        <f t="shared" si="382"/>
        <v/>
      </c>
      <c r="KY132" s="60"/>
      <c r="KZ132" s="283" t="str">
        <f t="shared" si="383"/>
        <v/>
      </c>
      <c r="LA132" s="26"/>
      <c r="LB132" s="242"/>
      <c r="LC132" s="242"/>
      <c r="LD132" s="242"/>
      <c r="LE132" s="242"/>
      <c r="LF132" s="242"/>
      <c r="LG132" s="242"/>
      <c r="LH132" s="242"/>
      <c r="LI132" s="242"/>
      <c r="LJ132" s="242"/>
      <c r="LK132" s="242"/>
      <c r="LL132" s="242"/>
      <c r="LM132" s="242"/>
      <c r="LN132" s="63"/>
      <c r="LO132" s="251">
        <f t="shared" si="384"/>
        <v>0</v>
      </c>
      <c r="LP132" s="251">
        <f t="shared" si="385"/>
        <v>0</v>
      </c>
      <c r="LQ132" s="251">
        <f t="shared" si="386"/>
        <v>0</v>
      </c>
      <c r="LR132" s="251">
        <f t="shared" si="387"/>
        <v>0</v>
      </c>
      <c r="LS132" s="251">
        <f t="shared" si="388"/>
        <v>0</v>
      </c>
      <c r="LT132" s="251">
        <f t="shared" si="389"/>
        <v>0</v>
      </c>
      <c r="LU132" s="251">
        <f t="shared" si="390"/>
        <v>0</v>
      </c>
      <c r="LV132" s="251">
        <f t="shared" si="391"/>
        <v>0</v>
      </c>
      <c r="LW132" s="251">
        <f t="shared" si="392"/>
        <v>0</v>
      </c>
      <c r="LX132" s="251">
        <f t="shared" si="393"/>
        <v>0</v>
      </c>
      <c r="LY132" s="251">
        <f t="shared" si="394"/>
        <v>0</v>
      </c>
      <c r="LZ132" s="251">
        <f t="shared" si="395"/>
        <v>0</v>
      </c>
      <c r="MA132" s="63">
        <f t="shared" si="396"/>
        <v>4</v>
      </c>
      <c r="MB132" s="63">
        <f t="shared" si="397"/>
        <v>0</v>
      </c>
      <c r="MC132" s="63">
        <f t="shared" si="486"/>
        <v>118</v>
      </c>
      <c r="MD132" s="63">
        <f t="shared" si="485"/>
        <v>14</v>
      </c>
      <c r="ME132" s="63" t="str">
        <f t="shared" si="398"/>
        <v>evt_surf</v>
      </c>
      <c r="MF132" s="315">
        <f t="shared" si="399"/>
        <v>291</v>
      </c>
      <c r="MG132" s="315">
        <f>IF(ISNUMBER(MATCH(EO132,$ME$15:$ME$520,0)),0,MAX(MG$14:MG131)+1)</f>
        <v>0</v>
      </c>
      <c r="MH132" s="315" t="str">
        <f t="shared" si="400"/>
        <v/>
      </c>
      <c r="MI132" s="368" t="str">
        <f t="shared" si="491"/>
        <v/>
      </c>
      <c r="MJ132" s="67"/>
      <c r="MK132" s="243" t="str">
        <f t="shared" si="492"/>
        <v/>
      </c>
      <c r="ML132" s="457" t="s">
        <v>635</v>
      </c>
      <c r="MM132" s="316"/>
      <c r="MN132" s="59"/>
      <c r="MO132" s="238"/>
      <c r="MP132" s="411"/>
      <c r="MQ132" s="26">
        <f>IF(IF(ISNUMBER(SEARCH("flopy",MS132))=TRUE,1,0)=1,MAX(MQ$15:MQ131)+1,"")</f>
        <v>88</v>
      </c>
      <c r="MR132" s="238"/>
      <c r="MS132" s="411" t="s">
        <v>1054</v>
      </c>
      <c r="MT132" s="59"/>
      <c r="MU132" s="26" t="str">
        <f>IF(IF(ISNUMBER(SEARCH("flopy",MW132))=TRUE,1,0)=1,MAX(MU$15:MU131)+1,"")</f>
        <v/>
      </c>
      <c r="MV132" s="238"/>
      <c r="MW132" s="59"/>
      <c r="MX132" s="59"/>
      <c r="MY132" s="59"/>
      <c r="MZ132" s="59"/>
      <c r="NA132" s="59"/>
      <c r="NB132" s="26" t="s">
        <v>2</v>
      </c>
      <c r="NC132" s="59"/>
      <c r="ND132" s="59"/>
      <c r="NE132" s="59"/>
      <c r="NF132" s="59"/>
      <c r="NG132" s="59"/>
      <c r="NH132" s="59"/>
      <c r="NI132" s="59"/>
      <c r="NJ132" s="59"/>
      <c r="NK132" s="26" t="s">
        <v>2</v>
      </c>
      <c r="NL132" s="454"/>
      <c r="NM132" s="454"/>
      <c r="NN132" s="59"/>
      <c r="NO132" s="18"/>
      <c r="NP132" s="18"/>
      <c r="NQ132" s="18"/>
      <c r="NR132" s="18"/>
      <c r="NS132" s="18"/>
      <c r="NT132" s="18"/>
      <c r="NU132" s="18"/>
      <c r="NV132" s="18"/>
      <c r="NW132" s="18"/>
      <c r="NX132" s="18"/>
      <c r="NY132" s="18"/>
      <c r="NZ132" s="18"/>
      <c r="OA132" s="18"/>
      <c r="OB132" s="18"/>
      <c r="OC132" s="18"/>
      <c r="OZ132" s="59"/>
      <c r="PA132" s="251" t="str">
        <f t="shared" si="403"/>
        <v/>
      </c>
      <c r="PB132" s="251" t="str">
        <f t="shared" si="404"/>
        <v/>
      </c>
      <c r="PC132" s="251" t="str">
        <f t="shared" si="405"/>
        <v/>
      </c>
      <c r="PD132" s="251" t="str">
        <f t="shared" si="406"/>
        <v/>
      </c>
      <c r="PE132" s="251" t="str">
        <f t="shared" si="407"/>
        <v/>
      </c>
      <c r="PF132" s="251" t="str">
        <f t="shared" si="408"/>
        <v/>
      </c>
      <c r="PG132" s="251" t="str">
        <f t="shared" si="409"/>
        <v/>
      </c>
      <c r="PH132" s="251" t="str">
        <f t="shared" si="410"/>
        <v/>
      </c>
      <c r="PI132" s="251" t="str">
        <f t="shared" si="411"/>
        <v/>
      </c>
      <c r="PJ132" s="251" t="str">
        <f t="shared" si="412"/>
        <v/>
      </c>
      <c r="PK132" s="251" t="str">
        <f t="shared" si="413"/>
        <v/>
      </c>
      <c r="PL132" s="251" t="str">
        <f t="shared" si="414"/>
        <v/>
      </c>
      <c r="PM132" s="251" t="str">
        <f t="shared" si="415"/>
        <v/>
      </c>
      <c r="PN132" s="251" t="str">
        <f t="shared" si="416"/>
        <v/>
      </c>
      <c r="PO132" s="251" t="str">
        <f t="shared" si="417"/>
        <v/>
      </c>
      <c r="PP132" s="251" t="str">
        <f t="shared" si="418"/>
        <v/>
      </c>
      <c r="PQ132" s="251" t="str">
        <f t="shared" si="419"/>
        <v/>
      </c>
      <c r="PR132" s="251" t="str">
        <f t="shared" si="420"/>
        <v/>
      </c>
      <c r="PS132" s="251" t="str">
        <f t="shared" si="421"/>
        <v/>
      </c>
      <c r="PT132" s="251" t="str">
        <f t="shared" si="422"/>
        <v/>
      </c>
      <c r="PU132" s="251" t="str">
        <f t="shared" si="423"/>
        <v/>
      </c>
      <c r="PV132" s="251" t="str">
        <f t="shared" si="424"/>
        <v/>
      </c>
      <c r="PW132" s="251" t="str">
        <f t="shared" si="425"/>
        <v/>
      </c>
      <c r="PX132" s="251" t="str">
        <f t="shared" si="426"/>
        <v/>
      </c>
      <c r="PY132" s="251" t="str">
        <f t="shared" si="427"/>
        <v/>
      </c>
      <c r="PZ132" s="251" t="str">
        <f t="shared" si="428"/>
        <v/>
      </c>
      <c r="QA132" s="251" t="str">
        <f t="shared" si="429"/>
        <v/>
      </c>
      <c r="QB132" s="251" t="str">
        <f t="shared" si="430"/>
        <v/>
      </c>
      <c r="QC132" s="251" t="str">
        <f t="shared" si="431"/>
        <v/>
      </c>
      <c r="QD132" s="251" t="str">
        <f t="shared" si="432"/>
        <v/>
      </c>
      <c r="QE132" s="251" t="str">
        <f t="shared" si="433"/>
        <v/>
      </c>
      <c r="QF132" s="63">
        <f t="shared" si="434"/>
        <v>0</v>
      </c>
      <c r="QG132" s="26" t="s">
        <v>2</v>
      </c>
      <c r="QH132" s="59"/>
      <c r="QI132" s="59"/>
      <c r="QJ132" s="59"/>
      <c r="QK132" s="59"/>
      <c r="QL132" s="59"/>
      <c r="QM132" s="59"/>
      <c r="QN132" s="59"/>
    </row>
    <row r="133" spans="1:456" ht="6" customHeight="1" x14ac:dyDescent="0.25">
      <c r="A133" s="68"/>
      <c r="B133" s="447">
        <f t="shared" si="278"/>
        <v>119</v>
      </c>
      <c r="C133" s="72" t="s">
        <v>1256</v>
      </c>
      <c r="D133" s="261" t="s">
        <v>850</v>
      </c>
      <c r="E133" s="59"/>
      <c r="F133" s="229"/>
      <c r="G133" s="295"/>
      <c r="H133" s="295"/>
      <c r="I133" s="229"/>
      <c r="J133" s="295"/>
      <c r="K133" s="295"/>
      <c r="L133" s="229"/>
      <c r="M133" s="295"/>
      <c r="N133" s="295"/>
      <c r="O133" s="229"/>
      <c r="P133" s="295"/>
      <c r="Q133" s="295"/>
      <c r="R133" s="229"/>
      <c r="S133" s="230"/>
      <c r="T133" s="231"/>
      <c r="U133" s="229"/>
      <c r="V133" s="230"/>
      <c r="W133" s="231"/>
      <c r="X133" s="229"/>
      <c r="Y133" s="230"/>
      <c r="Z133" s="231"/>
      <c r="AA133" s="229"/>
      <c r="AB133" s="295"/>
      <c r="AC133" s="295"/>
      <c r="AD133" s="229"/>
      <c r="AE133" s="295"/>
      <c r="AF133" s="295"/>
      <c r="AG133" s="229"/>
      <c r="AH133" s="295"/>
      <c r="AI133" s="295"/>
      <c r="AJ133" s="229"/>
      <c r="AK133" s="295"/>
      <c r="AL133" s="295"/>
      <c r="AM133" s="229"/>
      <c r="AN133" s="295"/>
      <c r="AO133" s="295"/>
      <c r="AP133" s="243"/>
      <c r="AQ133" s="295"/>
      <c r="AR133" s="290"/>
      <c r="AS133" s="243"/>
      <c r="AT133" s="295"/>
      <c r="AU133" s="290"/>
      <c r="AV133" s="229"/>
      <c r="AW133" s="230"/>
      <c r="AX133" s="231"/>
      <c r="AY133" s="229"/>
      <c r="AZ133" s="230"/>
      <c r="BA133" s="231"/>
      <c r="BB133" s="229"/>
      <c r="BC133" s="230"/>
      <c r="BD133" s="231"/>
      <c r="BE133" s="229"/>
      <c r="BF133" s="230"/>
      <c r="BG133" s="231"/>
      <c r="BH133" s="229"/>
      <c r="BI133" s="230"/>
      <c r="BJ133" s="231"/>
      <c r="BK133" s="243"/>
      <c r="BL133" s="230"/>
      <c r="BM133" s="231"/>
      <c r="BN133" s="243"/>
      <c r="BO133" s="230"/>
      <c r="BP133" s="231"/>
      <c r="BQ133" s="229"/>
      <c r="BR133" s="230"/>
      <c r="BS133" s="231"/>
      <c r="BT133" s="229"/>
      <c r="BU133" s="230"/>
      <c r="BV133" s="231"/>
      <c r="BW133" s="229"/>
      <c r="BX133" s="230"/>
      <c r="BY133" s="231"/>
      <c r="BZ133" s="229"/>
      <c r="CA133" s="230"/>
      <c r="CB133" s="231"/>
      <c r="CC133" s="229"/>
      <c r="CD133" s="230"/>
      <c r="CE133" s="231"/>
      <c r="CF133" s="331"/>
      <c r="CG133" s="332"/>
      <c r="CH133" s="385"/>
      <c r="CI133" s="331"/>
      <c r="CJ133" s="332"/>
      <c r="CK133" s="385"/>
      <c r="CL133" s="243"/>
      <c r="CM133" s="230"/>
      <c r="CN133" s="354"/>
      <c r="CO133" s="243"/>
      <c r="CP133" s="230"/>
      <c r="CQ133" s="231"/>
      <c r="CR133" s="331"/>
      <c r="CS133" s="332"/>
      <c r="CT133" s="333"/>
      <c r="CU133" s="229"/>
      <c r="CV133" s="230"/>
      <c r="CW133" s="231"/>
      <c r="CX133" s="331"/>
      <c r="CY133" s="332"/>
      <c r="CZ133" s="333"/>
      <c r="DA133" s="331"/>
      <c r="DB133" s="332"/>
      <c r="DC133" s="333"/>
      <c r="DD133" s="331"/>
      <c r="DE133" s="332"/>
      <c r="DF133" s="333"/>
      <c r="DG133" s="331"/>
      <c r="DH133" s="332"/>
      <c r="DI133" s="333"/>
      <c r="DJ133" s="229"/>
      <c r="DK133" s="230"/>
      <c r="DL133" s="231"/>
      <c r="DM133" s="229"/>
      <c r="DN133" s="230"/>
      <c r="DO133" s="231"/>
      <c r="DP133" s="331"/>
      <c r="DQ133" s="332"/>
      <c r="DR133" s="333"/>
      <c r="DS133" s="331"/>
      <c r="DT133" s="332"/>
      <c r="DU133" s="333"/>
      <c r="DV133" s="331"/>
      <c r="DW133" s="332"/>
      <c r="DX133" s="333"/>
      <c r="DY133" s="331"/>
      <c r="DZ133" s="332"/>
      <c r="EA133" s="333"/>
      <c r="EB133" s="331"/>
      <c r="EC133" s="332"/>
      <c r="ED133" s="333"/>
      <c r="EE133" s="331"/>
      <c r="EF133" s="332"/>
      <c r="EG133" s="333"/>
      <c r="EH133" s="229"/>
      <c r="EI133" s="230"/>
      <c r="EJ133" s="231"/>
      <c r="EK133" s="229"/>
      <c r="EL133" s="230"/>
      <c r="EM133" s="231"/>
      <c r="EN133" s="244"/>
      <c r="EO133" s="269" t="str">
        <f t="shared" si="279"/>
        <v/>
      </c>
      <c r="EP133" s="444" t="s">
        <v>1247</v>
      </c>
      <c r="EQ133" s="360" t="str">
        <f t="shared" si="435"/>
        <v/>
      </c>
      <c r="ER133" s="360" t="str">
        <f t="shared" si="436"/>
        <v/>
      </c>
      <c r="ES133" s="360" t="str">
        <f t="shared" si="437"/>
        <v/>
      </c>
      <c r="ET133" s="360" t="str">
        <f t="shared" si="438"/>
        <v/>
      </c>
      <c r="EU133" s="360" t="str">
        <f t="shared" si="439"/>
        <v/>
      </c>
      <c r="EV133" s="360" t="str">
        <f t="shared" si="440"/>
        <v/>
      </c>
      <c r="EW133" s="360" t="str">
        <f t="shared" si="441"/>
        <v/>
      </c>
      <c r="EX133" s="360" t="str">
        <f t="shared" si="442"/>
        <v/>
      </c>
      <c r="EY133" s="360" t="str">
        <f t="shared" si="443"/>
        <v/>
      </c>
      <c r="EZ133" s="360" t="str">
        <f t="shared" si="444"/>
        <v/>
      </c>
      <c r="FA133" s="360" t="str">
        <f t="shared" si="445"/>
        <v/>
      </c>
      <c r="FB133" s="360" t="str">
        <f t="shared" si="446"/>
        <v/>
      </c>
      <c r="FC133" s="360">
        <f t="shared" si="447"/>
        <v>12</v>
      </c>
      <c r="FD133" s="360">
        <f t="shared" si="448"/>
        <v>34</v>
      </c>
      <c r="FE133" s="360">
        <f t="shared" si="449"/>
        <v>34</v>
      </c>
      <c r="FF133" s="360">
        <f t="shared" si="450"/>
        <v>34</v>
      </c>
      <c r="FG133" s="360">
        <f t="shared" si="451"/>
        <v>34</v>
      </c>
      <c r="FH133" s="360">
        <f t="shared" si="452"/>
        <v>36</v>
      </c>
      <c r="FI133" s="360">
        <f t="shared" si="453"/>
        <v>13</v>
      </c>
      <c r="FJ133" s="360">
        <f t="shared" si="454"/>
        <v>31</v>
      </c>
      <c r="FK133" s="360">
        <f t="shared" si="455"/>
        <v>44</v>
      </c>
      <c r="FL133" s="360">
        <f t="shared" si="456"/>
        <v>29</v>
      </c>
      <c r="FM133" s="360">
        <f t="shared" si="457"/>
        <v>29</v>
      </c>
      <c r="FN133" s="360" t="str">
        <f t="shared" si="458"/>
        <v/>
      </c>
      <c r="FO133" s="360" t="str">
        <f t="shared" si="459"/>
        <v/>
      </c>
      <c r="FP133" s="360" t="str">
        <f t="shared" si="460"/>
        <v/>
      </c>
      <c r="FQ133" s="360">
        <f t="shared" si="461"/>
        <v>30</v>
      </c>
      <c r="FR133" s="360">
        <f t="shared" si="462"/>
        <v>43</v>
      </c>
      <c r="FS133" s="360">
        <f t="shared" si="463"/>
        <v>43</v>
      </c>
      <c r="FT133" s="360">
        <f t="shared" si="280"/>
        <v>41</v>
      </c>
      <c r="FU133" s="360">
        <f t="shared" si="464"/>
        <v>30</v>
      </c>
      <c r="FV133" s="360">
        <f t="shared" si="465"/>
        <v>33</v>
      </c>
      <c r="FW133" s="360">
        <f t="shared" si="466"/>
        <v>28</v>
      </c>
      <c r="FX133" s="360" t="str">
        <f t="shared" si="467"/>
        <v/>
      </c>
      <c r="FY133" s="360" t="str">
        <f t="shared" si="468"/>
        <v/>
      </c>
      <c r="FZ133" s="360">
        <f t="shared" si="469"/>
        <v>26</v>
      </c>
      <c r="GA133" s="360" t="str">
        <f t="shared" si="470"/>
        <v/>
      </c>
      <c r="GB133" s="360" t="str">
        <f t="shared" si="471"/>
        <v/>
      </c>
      <c r="GC133" s="360">
        <f t="shared" si="472"/>
        <v>28</v>
      </c>
      <c r="GD133" s="360">
        <f t="shared" si="473"/>
        <v>47</v>
      </c>
      <c r="GE133" s="360">
        <f t="shared" si="474"/>
        <v>25</v>
      </c>
      <c r="GF133" s="360">
        <f t="shared" si="475"/>
        <v>30</v>
      </c>
      <c r="GG133" s="360" t="str">
        <f t="shared" si="476"/>
        <v/>
      </c>
      <c r="GH133" s="360" t="str">
        <f t="shared" si="477"/>
        <v/>
      </c>
      <c r="GI133" s="360" t="str">
        <f t="shared" si="478"/>
        <v/>
      </c>
      <c r="GJ133" s="360" t="str">
        <f t="shared" si="479"/>
        <v/>
      </c>
      <c r="GK133" s="444" t="s">
        <v>1247</v>
      </c>
      <c r="GL133" s="361" t="str">
        <f t="shared" si="281"/>
        <v>-</v>
      </c>
      <c r="GM133" s="361" t="str">
        <f t="shared" si="282"/>
        <v>-</v>
      </c>
      <c r="GN133" s="361" t="str">
        <f t="shared" si="283"/>
        <v>-</v>
      </c>
      <c r="GO133" s="361" t="str">
        <f t="shared" si="284"/>
        <v>-</v>
      </c>
      <c r="GP133" s="361" t="str">
        <f t="shared" si="285"/>
        <v>-</v>
      </c>
      <c r="GQ133" s="361" t="str">
        <f t="shared" si="286"/>
        <v>-</v>
      </c>
      <c r="GR133" s="361" t="str">
        <f t="shared" si="287"/>
        <v>-</v>
      </c>
      <c r="GS133" s="361" t="str">
        <f t="shared" si="288"/>
        <v>-</v>
      </c>
      <c r="GT133" s="361" t="str">
        <f t="shared" si="289"/>
        <v>-</v>
      </c>
      <c r="GU133" s="361" t="str">
        <f t="shared" si="290"/>
        <v>-</v>
      </c>
      <c r="GV133" s="361" t="str">
        <f t="shared" si="291"/>
        <v>-</v>
      </c>
      <c r="GW133" s="361" t="str">
        <f t="shared" si="292"/>
        <v>-</v>
      </c>
      <c r="GX133" s="361" t="str">
        <f t="shared" si="293"/>
        <v>tdis</v>
      </c>
      <c r="GY133" s="361" t="str">
        <f t="shared" si="294"/>
        <v>TDIS</v>
      </c>
      <c r="GZ133" s="361" t="str">
        <f t="shared" si="295"/>
        <v>TDIS</v>
      </c>
      <c r="HA133" s="361" t="str">
        <f t="shared" si="296"/>
        <v>TDIS</v>
      </c>
      <c r="HB133" s="361" t="str">
        <f t="shared" si="297"/>
        <v>TDIS</v>
      </c>
      <c r="HC133" s="361" t="str">
        <f t="shared" si="298"/>
        <v>TDIS</v>
      </c>
      <c r="HD133" s="361" t="str">
        <f t="shared" si="299"/>
        <v>tdis</v>
      </c>
      <c r="HE133" s="361" t="str">
        <f t="shared" si="300"/>
        <v>tdis</v>
      </c>
      <c r="HF133" s="361" t="str">
        <f t="shared" si="301"/>
        <v>TDIS</v>
      </c>
      <c r="HG133" s="361" t="str">
        <f t="shared" si="302"/>
        <v>TDIS</v>
      </c>
      <c r="HH133" s="361" t="str">
        <f t="shared" si="303"/>
        <v>TDIS</v>
      </c>
      <c r="HI133" s="361" t="str">
        <f t="shared" si="304"/>
        <v>-</v>
      </c>
      <c r="HJ133" s="361" t="str">
        <f t="shared" si="305"/>
        <v>-</v>
      </c>
      <c r="HK133" s="361" t="str">
        <f t="shared" si="306"/>
        <v>-</v>
      </c>
      <c r="HL133" s="361" t="str">
        <f t="shared" si="307"/>
        <v>tdis</v>
      </c>
      <c r="HM133" s="361" t="str">
        <f t="shared" si="308"/>
        <v>TDIS</v>
      </c>
      <c r="HN133" s="361" t="str">
        <f t="shared" si="309"/>
        <v>TDIS</v>
      </c>
      <c r="HO133" s="361" t="str">
        <f t="shared" si="310"/>
        <v>TDIS</v>
      </c>
      <c r="HP133" s="361" t="str">
        <f t="shared" si="311"/>
        <v>TDIS</v>
      </c>
      <c r="HQ133" s="361" t="str">
        <f t="shared" si="312"/>
        <v>TDIS</v>
      </c>
      <c r="HR133" s="361" t="str">
        <f t="shared" si="313"/>
        <v>TDIS</v>
      </c>
      <c r="HS133" s="361" t="str">
        <f t="shared" si="314"/>
        <v>-</v>
      </c>
      <c r="HT133" s="361" t="str">
        <f t="shared" si="315"/>
        <v>-</v>
      </c>
      <c r="HU133" s="361" t="str">
        <f t="shared" si="316"/>
        <v>TDIS</v>
      </c>
      <c r="HV133" s="361" t="str">
        <f t="shared" si="317"/>
        <v>-</v>
      </c>
      <c r="HW133" s="361" t="str">
        <f t="shared" si="318"/>
        <v>-</v>
      </c>
      <c r="HX133" s="361" t="str">
        <f t="shared" si="319"/>
        <v>TDIS</v>
      </c>
      <c r="HY133" s="361" t="str">
        <f t="shared" si="320"/>
        <v>TDIS</v>
      </c>
      <c r="HZ133" s="361" t="str">
        <f t="shared" si="321"/>
        <v>TDIS</v>
      </c>
      <c r="IA133" s="361" t="str">
        <f t="shared" si="322"/>
        <v>TDIS</v>
      </c>
      <c r="IB133" s="361" t="str">
        <f t="shared" si="323"/>
        <v>-</v>
      </c>
      <c r="IC133" s="361" t="str">
        <f t="shared" si="324"/>
        <v>-</v>
      </c>
      <c r="ID133" s="361" t="str">
        <f t="shared" si="325"/>
        <v>-</v>
      </c>
      <c r="IE133" s="361" t="str">
        <f t="shared" si="326"/>
        <v>-</v>
      </c>
      <c r="IF133" s="444" t="s">
        <v>1247</v>
      </c>
      <c r="IG133" s="56" t="str">
        <f t="shared" si="480"/>
        <v>-</v>
      </c>
      <c r="IH133" s="56" t="str">
        <f t="shared" si="481"/>
        <v>-</v>
      </c>
      <c r="II133" s="56" t="str">
        <f t="shared" si="482"/>
        <v>-</v>
      </c>
      <c r="IJ133" s="56" t="str">
        <f t="shared" si="483"/>
        <v>-</v>
      </c>
      <c r="IK133" s="56" t="str">
        <f t="shared" si="327"/>
        <v>-</v>
      </c>
      <c r="IL133" s="56" t="str">
        <f t="shared" si="328"/>
        <v>-</v>
      </c>
      <c r="IM133" s="56" t="str">
        <f t="shared" si="329"/>
        <v>-</v>
      </c>
      <c r="IN133" s="56" t="str">
        <f t="shared" si="330"/>
        <v>-</v>
      </c>
      <c r="IO133" s="56" t="str">
        <f t="shared" si="331"/>
        <v>-</v>
      </c>
      <c r="IP133" s="56" t="str">
        <f t="shared" si="332"/>
        <v>-</v>
      </c>
      <c r="IQ133" s="56" t="str">
        <f t="shared" si="333"/>
        <v>-</v>
      </c>
      <c r="IR133" s="56" t="str">
        <f t="shared" si="334"/>
        <v>-</v>
      </c>
      <c r="IS133" s="56" t="str">
        <f t="shared" si="335"/>
        <v>(a,b,c)</v>
      </c>
      <c r="IT133" s="56" t="str">
        <f t="shared" si="336"/>
        <v>---------</v>
      </c>
      <c r="IU133" s="56" t="str">
        <f t="shared" si="337"/>
        <v>---------</v>
      </c>
      <c r="IV133" s="56" t="str">
        <f t="shared" si="338"/>
        <v>---------</v>
      </c>
      <c r="IW133" s="56" t="str">
        <f t="shared" si="339"/>
        <v>---------------</v>
      </c>
      <c r="IX133" s="56" t="str">
        <f t="shared" si="340"/>
        <v>---------------</v>
      </c>
      <c r="IY133" s="56" t="str">
        <f t="shared" si="341"/>
        <v>steady</v>
      </c>
      <c r="IZ133" s="56" t="str">
        <f t="shared" si="342"/>
        <v>((190.0, 10, 1),(518, 2, 1),(1921, 17, 1.0),(1, 1, 1))</v>
      </c>
      <c r="JA133" s="56" t="str">
        <f t="shared" si="343"/>
        <v>---------------</v>
      </c>
      <c r="JB133" s="56" t="str">
        <f t="shared" si="344"/>
        <v>---------------</v>
      </c>
      <c r="JC133" s="56" t="str">
        <f t="shared" si="345"/>
        <v>---------------</v>
      </c>
      <c r="JD133" s="56" t="str">
        <f t="shared" si="346"/>
        <v>-</v>
      </c>
      <c r="JE133" s="56" t="str">
        <f t="shared" si="347"/>
        <v>-</v>
      </c>
      <c r="JF133" s="56" t="str">
        <f t="shared" si="348"/>
        <v>-</v>
      </c>
      <c r="JG133" s="56">
        <f t="shared" si="349"/>
        <v>50</v>
      </c>
      <c r="JH133" s="56" t="str">
        <f t="shared" si="350"/>
        <v>---------------</v>
      </c>
      <c r="JI133" s="56" t="str">
        <f t="shared" si="351"/>
        <v>---------------</v>
      </c>
      <c r="JJ133" s="56" t="str">
        <f t="shared" si="352"/>
        <v>---------------</v>
      </c>
      <c r="JK133" s="56" t="str">
        <f t="shared" si="353"/>
        <v>---------------</v>
      </c>
      <c r="JL133" s="56" t="str">
        <f t="shared" si="354"/>
        <v>---------------</v>
      </c>
      <c r="JM133" s="56" t="str">
        <f t="shared" si="355"/>
        <v>---------------</v>
      </c>
      <c r="JN133" s="56" t="str">
        <f t="shared" si="356"/>
        <v>-</v>
      </c>
      <c r="JO133" s="56" t="str">
        <f t="shared" si="357"/>
        <v>-</v>
      </c>
      <c r="JP133" s="56" t="str">
        <f t="shared" si="358"/>
        <v>---------------</v>
      </c>
      <c r="JQ133" s="56" t="str">
        <f t="shared" si="359"/>
        <v>-</v>
      </c>
      <c r="JR133" s="56" t="str">
        <f t="shared" si="360"/>
        <v>-</v>
      </c>
      <c r="JS133" s="56" t="str">
        <f t="shared" si="361"/>
        <v>---------------</v>
      </c>
      <c r="JT133" s="56" t="str">
        <f t="shared" si="362"/>
        <v>---------------</v>
      </c>
      <c r="JU133" s="56" t="str">
        <f t="shared" si="363"/>
        <v>---------------</v>
      </c>
      <c r="JV133" s="56" t="str">
        <f t="shared" si="364"/>
        <v>---------------</v>
      </c>
      <c r="JW133" s="56" t="str">
        <f t="shared" si="365"/>
        <v>-</v>
      </c>
      <c r="JX133" s="56" t="str">
        <f t="shared" si="366"/>
        <v>-</v>
      </c>
      <c r="JY133" s="56" t="str">
        <f t="shared" si="367"/>
        <v>-</v>
      </c>
      <c r="JZ133" s="56" t="str">
        <f t="shared" si="368"/>
        <v>-</v>
      </c>
      <c r="KA133" s="444" t="s">
        <v>1247</v>
      </c>
      <c r="KB133" s="360">
        <f>IF(ISNUMBER(INDEX($EQ$15:$GK$521,$B133,EO$11)),MAX(KB$14:KB132)+1,0)</f>
        <v>19</v>
      </c>
      <c r="KC133" s="360" t="str">
        <f t="shared" si="484"/>
        <v/>
      </c>
      <c r="KD133" s="373" t="s">
        <v>2</v>
      </c>
      <c r="KE133" s="239"/>
      <c r="KF133" s="60"/>
      <c r="KG133" s="60"/>
      <c r="KH133" s="60"/>
      <c r="KI133" s="60"/>
      <c r="KJ133" s="60"/>
      <c r="KK133" s="60"/>
      <c r="KL133" s="60"/>
      <c r="KM133" s="60"/>
      <c r="KN133" s="60"/>
      <c r="KO133" s="60"/>
      <c r="KP133" s="60"/>
      <c r="KQ133" s="239" t="str">
        <f t="shared" si="493"/>
        <v/>
      </c>
      <c r="KR133" s="245" t="str">
        <f t="shared" si="378"/>
        <v/>
      </c>
      <c r="KS133" s="60"/>
      <c r="KT133" s="239" t="str">
        <f t="shared" si="494"/>
        <v/>
      </c>
      <c r="KU133" s="245" t="str">
        <f t="shared" si="380"/>
        <v/>
      </c>
      <c r="KV133" s="60"/>
      <c r="KW133" s="239" t="str">
        <f t="shared" si="495"/>
        <v/>
      </c>
      <c r="KX133" s="245" t="str">
        <f t="shared" si="382"/>
        <v/>
      </c>
      <c r="KY133" s="60"/>
      <c r="KZ133" s="283" t="str">
        <f t="shared" si="383"/>
        <v/>
      </c>
      <c r="LA133" s="26"/>
      <c r="LB133" s="242"/>
      <c r="LC133" s="242"/>
      <c r="LD133" s="242"/>
      <c r="LE133" s="242"/>
      <c r="LF133" s="242"/>
      <c r="LG133" s="242"/>
      <c r="LH133" s="242"/>
      <c r="LI133" s="242"/>
      <c r="LJ133" s="242"/>
      <c r="LK133" s="242"/>
      <c r="LL133" s="242"/>
      <c r="LM133" s="242"/>
      <c r="LN133" s="63"/>
      <c r="LO133" s="251">
        <f t="shared" si="384"/>
        <v>0</v>
      </c>
      <c r="LP133" s="251">
        <f t="shared" si="385"/>
        <v>0</v>
      </c>
      <c r="LQ133" s="251">
        <f t="shared" si="386"/>
        <v>0</v>
      </c>
      <c r="LR133" s="251">
        <f t="shared" si="387"/>
        <v>0</v>
      </c>
      <c r="LS133" s="251">
        <f t="shared" si="388"/>
        <v>0</v>
      </c>
      <c r="LT133" s="251">
        <f t="shared" si="389"/>
        <v>0</v>
      </c>
      <c r="LU133" s="251">
        <f t="shared" si="390"/>
        <v>0</v>
      </c>
      <c r="LV133" s="251">
        <f t="shared" si="391"/>
        <v>0</v>
      </c>
      <c r="LW133" s="251">
        <f t="shared" si="392"/>
        <v>0</v>
      </c>
      <c r="LX133" s="251">
        <f t="shared" si="393"/>
        <v>0</v>
      </c>
      <c r="LY133" s="251">
        <f t="shared" si="394"/>
        <v>0</v>
      </c>
      <c r="LZ133" s="251">
        <f t="shared" si="395"/>
        <v>0</v>
      </c>
      <c r="MA133" s="63">
        <f t="shared" si="396"/>
        <v>4</v>
      </c>
      <c r="MB133" s="63">
        <f t="shared" si="397"/>
        <v>0</v>
      </c>
      <c r="MC133" s="63">
        <f t="shared" si="486"/>
        <v>119</v>
      </c>
      <c r="MD133" s="63">
        <f t="shared" si="485"/>
        <v>15</v>
      </c>
      <c r="ME133" s="63" t="str">
        <f t="shared" si="398"/>
        <v>evt_rate</v>
      </c>
      <c r="MF133" s="315">
        <f t="shared" si="399"/>
        <v>291</v>
      </c>
      <c r="MG133" s="315">
        <f>IF(ISNUMBER(MATCH(EO133,$ME$15:$ME$520,0)),0,MAX(MG$14:MG132)+1)</f>
        <v>0</v>
      </c>
      <c r="MH133" s="315" t="str">
        <f t="shared" si="400"/>
        <v/>
      </c>
      <c r="MI133" s="368" t="str">
        <f t="shared" si="491"/>
        <v/>
      </c>
      <c r="MJ133" s="67"/>
      <c r="MK133" s="243" t="str">
        <f t="shared" si="492"/>
        <v/>
      </c>
      <c r="ML133" s="457" t="s">
        <v>635</v>
      </c>
      <c r="MM133" s="316"/>
      <c r="MN133" s="59"/>
      <c r="MO133" s="238"/>
      <c r="MP133" s="411"/>
      <c r="MQ133" s="26" t="str">
        <f>IF(IF(ISNUMBER(SEARCH("flopy",MS133))=TRUE,1,0)=1,MAX(MQ$15:MQ132)+1,"")</f>
        <v/>
      </c>
      <c r="MR133" s="238"/>
      <c r="MS133" s="411"/>
      <c r="MT133" s="411" t="s">
        <v>1055</v>
      </c>
      <c r="MU133" s="26" t="str">
        <f>IF(IF(ISNUMBER(SEARCH("flopy",MW133))=TRUE,1,0)=1,MAX(MU$15:MU132)+1,"")</f>
        <v/>
      </c>
      <c r="MV133" s="238"/>
      <c r="MW133" s="59"/>
      <c r="MX133" s="59"/>
      <c r="MY133" s="59"/>
      <c r="MZ133" s="59"/>
      <c r="NA133" s="59"/>
      <c r="NB133" s="26" t="s">
        <v>2</v>
      </c>
      <c r="NC133" s="59"/>
      <c r="ND133" s="59"/>
      <c r="NE133" s="59"/>
      <c r="NF133" s="59"/>
      <c r="NG133" s="59"/>
      <c r="NH133" s="59"/>
      <c r="NI133" s="59"/>
      <c r="NJ133" s="59"/>
      <c r="NK133" s="26" t="s">
        <v>2</v>
      </c>
      <c r="NL133" s="454"/>
      <c r="NM133" s="454"/>
      <c r="NN133" s="59"/>
      <c r="NO133" s="18"/>
      <c r="NP133" s="18"/>
      <c r="NQ133" s="18"/>
      <c r="NR133" s="18"/>
      <c r="NS133" s="18"/>
      <c r="NT133" s="18"/>
      <c r="NU133" s="18"/>
      <c r="NV133" s="18"/>
      <c r="NW133" s="18"/>
      <c r="NX133" s="18"/>
      <c r="NY133" s="18"/>
      <c r="NZ133" s="18"/>
      <c r="OA133" s="18"/>
      <c r="OB133" s="18"/>
      <c r="OC133" s="18"/>
      <c r="OZ133" s="59"/>
      <c r="PA133" s="251" t="str">
        <f t="shared" si="403"/>
        <v/>
      </c>
      <c r="PB133" s="251" t="str">
        <f t="shared" si="404"/>
        <v/>
      </c>
      <c r="PC133" s="251" t="str">
        <f t="shared" si="405"/>
        <v/>
      </c>
      <c r="PD133" s="251" t="str">
        <f t="shared" si="406"/>
        <v/>
      </c>
      <c r="PE133" s="251" t="str">
        <f t="shared" si="407"/>
        <v/>
      </c>
      <c r="PF133" s="251" t="str">
        <f t="shared" si="408"/>
        <v/>
      </c>
      <c r="PG133" s="251" t="str">
        <f t="shared" si="409"/>
        <v/>
      </c>
      <c r="PH133" s="251" t="str">
        <f t="shared" si="410"/>
        <v/>
      </c>
      <c r="PI133" s="251" t="str">
        <f t="shared" si="411"/>
        <v/>
      </c>
      <c r="PJ133" s="251" t="str">
        <f t="shared" si="412"/>
        <v/>
      </c>
      <c r="PK133" s="251" t="str">
        <f t="shared" si="413"/>
        <v/>
      </c>
      <c r="PL133" s="251" t="str">
        <f t="shared" si="414"/>
        <v/>
      </c>
      <c r="PM133" s="251" t="str">
        <f t="shared" si="415"/>
        <v/>
      </c>
      <c r="PN133" s="251" t="str">
        <f t="shared" si="416"/>
        <v/>
      </c>
      <c r="PO133" s="251" t="str">
        <f t="shared" si="417"/>
        <v/>
      </c>
      <c r="PP133" s="251" t="str">
        <f t="shared" si="418"/>
        <v/>
      </c>
      <c r="PQ133" s="251" t="str">
        <f t="shared" si="419"/>
        <v/>
      </c>
      <c r="PR133" s="251" t="str">
        <f t="shared" si="420"/>
        <v/>
      </c>
      <c r="PS133" s="251" t="str">
        <f t="shared" si="421"/>
        <v/>
      </c>
      <c r="PT133" s="251" t="str">
        <f t="shared" si="422"/>
        <v/>
      </c>
      <c r="PU133" s="251" t="str">
        <f t="shared" si="423"/>
        <v/>
      </c>
      <c r="PV133" s="251" t="str">
        <f t="shared" si="424"/>
        <v/>
      </c>
      <c r="PW133" s="251" t="str">
        <f t="shared" si="425"/>
        <v/>
      </c>
      <c r="PX133" s="251" t="str">
        <f t="shared" si="426"/>
        <v/>
      </c>
      <c r="PY133" s="251" t="str">
        <f t="shared" si="427"/>
        <v/>
      </c>
      <c r="PZ133" s="251" t="str">
        <f t="shared" si="428"/>
        <v>evt_rate</v>
      </c>
      <c r="QA133" s="251" t="str">
        <f t="shared" si="429"/>
        <v/>
      </c>
      <c r="QB133" s="251" t="str">
        <f t="shared" si="430"/>
        <v/>
      </c>
      <c r="QC133" s="251" t="str">
        <f t="shared" si="431"/>
        <v/>
      </c>
      <c r="QD133" s="251" t="str">
        <f t="shared" si="432"/>
        <v/>
      </c>
      <c r="QE133" s="251" t="str">
        <f t="shared" si="433"/>
        <v/>
      </c>
      <c r="QF133" s="63">
        <f t="shared" si="434"/>
        <v>1</v>
      </c>
      <c r="QG133" s="26" t="s">
        <v>2</v>
      </c>
      <c r="QH133" s="59"/>
      <c r="QI133" s="59"/>
      <c r="QJ133" s="59"/>
      <c r="QK133" s="59"/>
      <c r="QL133" s="59"/>
      <c r="QM133" s="59"/>
      <c r="QN133" s="59"/>
    </row>
    <row r="134" spans="1:456" ht="6" customHeight="1" x14ac:dyDescent="0.25">
      <c r="A134" s="68"/>
      <c r="B134" s="447">
        <f t="shared" si="278"/>
        <v>120</v>
      </c>
      <c r="C134" s="72" t="s">
        <v>149</v>
      </c>
      <c r="D134" s="339" t="s">
        <v>612</v>
      </c>
      <c r="E134" s="59"/>
      <c r="F134" s="229"/>
      <c r="G134" s="295"/>
      <c r="H134" s="295"/>
      <c r="I134" s="229"/>
      <c r="J134" s="295"/>
      <c r="K134" s="295"/>
      <c r="L134" s="229"/>
      <c r="M134" s="295"/>
      <c r="N134" s="295"/>
      <c r="O134" s="229"/>
      <c r="P134" s="295"/>
      <c r="Q134" s="295"/>
      <c r="R134" s="229"/>
      <c r="S134" s="230"/>
      <c r="T134" s="231"/>
      <c r="U134" s="229"/>
      <c r="V134" s="230"/>
      <c r="W134" s="231"/>
      <c r="X134" s="229"/>
      <c r="Y134" s="230"/>
      <c r="Z134" s="231"/>
      <c r="AA134" s="229"/>
      <c r="AB134" s="295"/>
      <c r="AC134" s="295"/>
      <c r="AD134" s="229"/>
      <c r="AE134" s="295"/>
      <c r="AF134" s="295"/>
      <c r="AG134" s="229"/>
      <c r="AH134" s="295"/>
      <c r="AI134" s="295"/>
      <c r="AJ134" s="229"/>
      <c r="AK134" s="295"/>
      <c r="AL134" s="295"/>
      <c r="AM134" s="229"/>
      <c r="AN134" s="295"/>
      <c r="AO134" s="295"/>
      <c r="AP134" s="243"/>
      <c r="AQ134" s="295"/>
      <c r="AR134" s="290"/>
      <c r="AS134" s="243"/>
      <c r="AT134" s="295"/>
      <c r="AU134" s="290"/>
      <c r="AV134" s="229"/>
      <c r="AW134" s="230"/>
      <c r="AX134" s="231"/>
      <c r="AY134" s="229"/>
      <c r="AZ134" s="230"/>
      <c r="BA134" s="231"/>
      <c r="BB134" s="229"/>
      <c r="BC134" s="230"/>
      <c r="BD134" s="231"/>
      <c r="BE134" s="229"/>
      <c r="BF134" s="230"/>
      <c r="BG134" s="231"/>
      <c r="BH134" s="229"/>
      <c r="BI134" s="230"/>
      <c r="BJ134" s="231"/>
      <c r="BK134" s="243"/>
      <c r="BL134" s="230"/>
      <c r="BM134" s="231"/>
      <c r="BN134" s="243"/>
      <c r="BO134" s="230"/>
      <c r="BP134" s="231"/>
      <c r="BQ134" s="229"/>
      <c r="BR134" s="230"/>
      <c r="BS134" s="231"/>
      <c r="BT134" s="229"/>
      <c r="BU134" s="230"/>
      <c r="BV134" s="231"/>
      <c r="BW134" s="229"/>
      <c r="BX134" s="230"/>
      <c r="BY134" s="231"/>
      <c r="BZ134" s="229"/>
      <c r="CA134" s="230"/>
      <c r="CB134" s="231"/>
      <c r="CC134" s="229"/>
      <c r="CD134" s="230"/>
      <c r="CE134" s="231"/>
      <c r="CF134" s="331"/>
      <c r="CG134" s="332"/>
      <c r="CH134" s="385"/>
      <c r="CI134" s="331"/>
      <c r="CJ134" s="332"/>
      <c r="CK134" s="385"/>
      <c r="CL134" s="243"/>
      <c r="CM134" s="230"/>
      <c r="CN134" s="354"/>
      <c r="CO134" s="243"/>
      <c r="CP134" s="230"/>
      <c r="CQ134" s="231"/>
      <c r="CR134" s="331"/>
      <c r="CS134" s="332"/>
      <c r="CT134" s="333"/>
      <c r="CU134" s="229"/>
      <c r="CV134" s="230"/>
      <c r="CW134" s="231"/>
      <c r="CX134" s="331"/>
      <c r="CY134" s="332"/>
      <c r="CZ134" s="333"/>
      <c r="DA134" s="331"/>
      <c r="DB134" s="332"/>
      <c r="DC134" s="333"/>
      <c r="DD134" s="331"/>
      <c r="DE134" s="332"/>
      <c r="DF134" s="333"/>
      <c r="DG134" s="331"/>
      <c r="DH134" s="332"/>
      <c r="DI134" s="333"/>
      <c r="DJ134" s="229"/>
      <c r="DK134" s="230"/>
      <c r="DL134" s="231"/>
      <c r="DM134" s="229"/>
      <c r="DN134" s="230"/>
      <c r="DO134" s="231"/>
      <c r="DP134" s="331"/>
      <c r="DQ134" s="332"/>
      <c r="DR134" s="333"/>
      <c r="DS134" s="331"/>
      <c r="DT134" s="332"/>
      <c r="DU134" s="333"/>
      <c r="DV134" s="331"/>
      <c r="DW134" s="332"/>
      <c r="DX134" s="333"/>
      <c r="DY134" s="331"/>
      <c r="DZ134" s="332"/>
      <c r="EA134" s="333"/>
      <c r="EB134" s="331"/>
      <c r="EC134" s="332"/>
      <c r="ED134" s="333"/>
      <c r="EE134" s="331"/>
      <c r="EF134" s="332"/>
      <c r="EG134" s="333"/>
      <c r="EH134" s="229"/>
      <c r="EI134" s="230"/>
      <c r="EJ134" s="231"/>
      <c r="EK134" s="229"/>
      <c r="EL134" s="230"/>
      <c r="EM134" s="231"/>
      <c r="EN134" s="244"/>
      <c r="EO134" s="269" t="str">
        <f t="shared" si="279"/>
        <v/>
      </c>
      <c r="EP134" s="444" t="s">
        <v>1247</v>
      </c>
      <c r="EQ134" s="360">
        <f t="shared" si="435"/>
        <v>86</v>
      </c>
      <c r="ER134" s="360" t="str">
        <f t="shared" si="436"/>
        <v/>
      </c>
      <c r="ES134" s="360" t="str">
        <f t="shared" si="437"/>
        <v/>
      </c>
      <c r="ET134" s="360">
        <f t="shared" si="438"/>
        <v>62</v>
      </c>
      <c r="EU134" s="360">
        <f t="shared" si="439"/>
        <v>13</v>
      </c>
      <c r="EV134" s="360" t="str">
        <f t="shared" si="440"/>
        <v/>
      </c>
      <c r="EW134" s="360">
        <f t="shared" si="441"/>
        <v>21</v>
      </c>
      <c r="EX134" s="360" t="str">
        <f t="shared" si="442"/>
        <v/>
      </c>
      <c r="EY134" s="360">
        <f t="shared" si="443"/>
        <v>17</v>
      </c>
      <c r="EZ134" s="360" t="str">
        <f t="shared" si="444"/>
        <v/>
      </c>
      <c r="FA134" s="360">
        <f t="shared" si="445"/>
        <v>11</v>
      </c>
      <c r="FB134" s="360" t="str">
        <f t="shared" si="446"/>
        <v/>
      </c>
      <c r="FC134" s="360" t="str">
        <f t="shared" si="447"/>
        <v/>
      </c>
      <c r="FD134" s="360" t="str">
        <f t="shared" si="448"/>
        <v/>
      </c>
      <c r="FE134" s="360" t="str">
        <f t="shared" si="449"/>
        <v/>
      </c>
      <c r="FF134" s="360" t="str">
        <f t="shared" si="450"/>
        <v/>
      </c>
      <c r="FG134" s="360" t="str">
        <f t="shared" si="451"/>
        <v/>
      </c>
      <c r="FH134" s="360" t="str">
        <f t="shared" si="452"/>
        <v/>
      </c>
      <c r="FI134" s="360" t="str">
        <f t="shared" si="453"/>
        <v/>
      </c>
      <c r="FJ134" s="360" t="str">
        <f t="shared" si="454"/>
        <v/>
      </c>
      <c r="FK134" s="360" t="str">
        <f t="shared" si="455"/>
        <v/>
      </c>
      <c r="FL134" s="360" t="str">
        <f t="shared" si="456"/>
        <v/>
      </c>
      <c r="FM134" s="360" t="str">
        <f t="shared" si="457"/>
        <v/>
      </c>
      <c r="FN134" s="360" t="str">
        <f t="shared" si="458"/>
        <v/>
      </c>
      <c r="FO134" s="360" t="str">
        <f t="shared" si="459"/>
        <v/>
      </c>
      <c r="FP134" s="360" t="str">
        <f t="shared" si="460"/>
        <v/>
      </c>
      <c r="FQ134" s="360" t="str">
        <f t="shared" si="461"/>
        <v/>
      </c>
      <c r="FR134" s="360" t="str">
        <f t="shared" si="462"/>
        <v/>
      </c>
      <c r="FS134" s="360" t="str">
        <f t="shared" si="463"/>
        <v/>
      </c>
      <c r="FT134" s="360" t="str">
        <f t="shared" si="280"/>
        <v/>
      </c>
      <c r="FU134" s="360" t="str">
        <f t="shared" si="464"/>
        <v/>
      </c>
      <c r="FV134" s="360" t="str">
        <f t="shared" si="465"/>
        <v/>
      </c>
      <c r="FW134" s="360" t="str">
        <f t="shared" si="466"/>
        <v/>
      </c>
      <c r="FX134" s="360" t="str">
        <f t="shared" si="467"/>
        <v/>
      </c>
      <c r="FY134" s="360" t="str">
        <f t="shared" si="468"/>
        <v/>
      </c>
      <c r="FZ134" s="360" t="str">
        <f t="shared" si="469"/>
        <v/>
      </c>
      <c r="GA134" s="360" t="str">
        <f t="shared" si="470"/>
        <v/>
      </c>
      <c r="GB134" s="360" t="str">
        <f t="shared" si="471"/>
        <v/>
      </c>
      <c r="GC134" s="360" t="str">
        <f t="shared" si="472"/>
        <v/>
      </c>
      <c r="GD134" s="360" t="str">
        <f t="shared" si="473"/>
        <v/>
      </c>
      <c r="GE134" s="360" t="str">
        <f t="shared" si="474"/>
        <v/>
      </c>
      <c r="GF134" s="360" t="str">
        <f t="shared" si="475"/>
        <v/>
      </c>
      <c r="GG134" s="360" t="str">
        <f t="shared" si="476"/>
        <v/>
      </c>
      <c r="GH134" s="360" t="str">
        <f t="shared" si="477"/>
        <v/>
      </c>
      <c r="GI134" s="360" t="str">
        <f t="shared" si="478"/>
        <v/>
      </c>
      <c r="GJ134" s="360" t="str">
        <f t="shared" si="479"/>
        <v/>
      </c>
      <c r="GK134" s="444" t="s">
        <v>1247</v>
      </c>
      <c r="GL134" s="361" t="str">
        <f t="shared" si="281"/>
        <v>perlen_mt</v>
      </c>
      <c r="GM134" s="361" t="str">
        <f t="shared" si="282"/>
        <v>-</v>
      </c>
      <c r="GN134" s="361" t="str">
        <f t="shared" si="283"/>
        <v>-</v>
      </c>
      <c r="GO134" s="361" t="str">
        <f t="shared" si="284"/>
        <v>perlen_mt</v>
      </c>
      <c r="GP134" s="361" t="str">
        <f t="shared" si="285"/>
        <v>perlen_mt</v>
      </c>
      <c r="GQ134" s="361" t="str">
        <f t="shared" si="286"/>
        <v>-</v>
      </c>
      <c r="GR134" s="361" t="str">
        <f t="shared" si="287"/>
        <v>perlen_mt</v>
      </c>
      <c r="GS134" s="361" t="str">
        <f t="shared" si="288"/>
        <v>-</v>
      </c>
      <c r="GT134" s="361" t="str">
        <f t="shared" si="289"/>
        <v>perlen_mt</v>
      </c>
      <c r="GU134" s="361" t="str">
        <f t="shared" si="290"/>
        <v>-</v>
      </c>
      <c r="GV134" s="361" t="str">
        <f t="shared" si="291"/>
        <v>perlen_mt</v>
      </c>
      <c r="GW134" s="361" t="str">
        <f t="shared" si="292"/>
        <v>-</v>
      </c>
      <c r="GX134" s="361" t="str">
        <f t="shared" si="293"/>
        <v>-</v>
      </c>
      <c r="GY134" s="361" t="str">
        <f t="shared" si="294"/>
        <v>-</v>
      </c>
      <c r="GZ134" s="361" t="str">
        <f t="shared" si="295"/>
        <v>-</v>
      </c>
      <c r="HA134" s="361" t="str">
        <f t="shared" si="296"/>
        <v>-</v>
      </c>
      <c r="HB134" s="361" t="str">
        <f t="shared" si="297"/>
        <v>-</v>
      </c>
      <c r="HC134" s="361" t="str">
        <f t="shared" si="298"/>
        <v>-</v>
      </c>
      <c r="HD134" s="361" t="str">
        <f t="shared" si="299"/>
        <v>-</v>
      </c>
      <c r="HE134" s="361" t="str">
        <f t="shared" si="300"/>
        <v>-</v>
      </c>
      <c r="HF134" s="361" t="str">
        <f t="shared" si="301"/>
        <v>-</v>
      </c>
      <c r="HG134" s="361" t="str">
        <f t="shared" si="302"/>
        <v>-</v>
      </c>
      <c r="HH134" s="361" t="str">
        <f t="shared" si="303"/>
        <v>-</v>
      </c>
      <c r="HI134" s="361" t="str">
        <f t="shared" si="304"/>
        <v>-</v>
      </c>
      <c r="HJ134" s="361" t="str">
        <f t="shared" si="305"/>
        <v>-</v>
      </c>
      <c r="HK134" s="361" t="str">
        <f t="shared" si="306"/>
        <v>-</v>
      </c>
      <c r="HL134" s="361" t="str">
        <f t="shared" si="307"/>
        <v>-</v>
      </c>
      <c r="HM134" s="361" t="str">
        <f t="shared" si="308"/>
        <v>-</v>
      </c>
      <c r="HN134" s="361" t="str">
        <f t="shared" si="309"/>
        <v>-</v>
      </c>
      <c r="HO134" s="361" t="str">
        <f t="shared" si="310"/>
        <v>-</v>
      </c>
      <c r="HP134" s="361" t="str">
        <f t="shared" si="311"/>
        <v>-</v>
      </c>
      <c r="HQ134" s="361" t="str">
        <f t="shared" si="312"/>
        <v>-</v>
      </c>
      <c r="HR134" s="361" t="str">
        <f t="shared" si="313"/>
        <v>-</v>
      </c>
      <c r="HS134" s="361" t="str">
        <f t="shared" si="314"/>
        <v>-</v>
      </c>
      <c r="HT134" s="361" t="str">
        <f t="shared" si="315"/>
        <v>-</v>
      </c>
      <c r="HU134" s="361" t="str">
        <f t="shared" si="316"/>
        <v>-</v>
      </c>
      <c r="HV134" s="361" t="str">
        <f t="shared" si="317"/>
        <v>-</v>
      </c>
      <c r="HW134" s="361" t="str">
        <f t="shared" si="318"/>
        <v>-</v>
      </c>
      <c r="HX134" s="361" t="str">
        <f t="shared" si="319"/>
        <v>-</v>
      </c>
      <c r="HY134" s="361" t="str">
        <f t="shared" si="320"/>
        <v>-</v>
      </c>
      <c r="HZ134" s="361" t="str">
        <f t="shared" si="321"/>
        <v>-</v>
      </c>
      <c r="IA134" s="361" t="str">
        <f t="shared" si="322"/>
        <v>-</v>
      </c>
      <c r="IB134" s="361" t="str">
        <f t="shared" si="323"/>
        <v>-</v>
      </c>
      <c r="IC134" s="361" t="str">
        <f t="shared" si="324"/>
        <v>-</v>
      </c>
      <c r="ID134" s="361" t="str">
        <f t="shared" si="325"/>
        <v>-</v>
      </c>
      <c r="IE134" s="361" t="str">
        <f t="shared" si="326"/>
        <v>-</v>
      </c>
      <c r="IF134" s="444" t="s">
        <v>1247</v>
      </c>
      <c r="IG134" s="56" t="str">
        <f t="shared" si="480"/>
        <v>-</v>
      </c>
      <c r="IH134" s="56" t="str">
        <f t="shared" si="481"/>
        <v>-</v>
      </c>
      <c r="II134" s="56" t="str">
        <f t="shared" si="482"/>
        <v>-</v>
      </c>
      <c r="IJ134" s="56">
        <f t="shared" si="483"/>
        <v>1000</v>
      </c>
      <c r="IK134" s="56">
        <f t="shared" si="327"/>
        <v>27</v>
      </c>
      <c r="IL134" s="56" t="str">
        <f t="shared" si="328"/>
        <v>-</v>
      </c>
      <c r="IM134" s="56" t="str">
        <f t="shared" si="329"/>
        <v>180   3480</v>
      </c>
      <c r="IN134" s="56" t="str">
        <f t="shared" si="330"/>
        <v>-</v>
      </c>
      <c r="IO134" s="56">
        <f t="shared" si="331"/>
        <v>100</v>
      </c>
      <c r="IP134" s="56" t="str">
        <f t="shared" si="332"/>
        <v>-</v>
      </c>
      <c r="IQ134" s="56" t="str">
        <f t="shared" si="333"/>
        <v>31536000,31536000</v>
      </c>
      <c r="IR134" s="56" t="str">
        <f t="shared" si="334"/>
        <v>-</v>
      </c>
      <c r="IS134" s="56" t="str">
        <f t="shared" si="335"/>
        <v>-</v>
      </c>
      <c r="IT134" s="56" t="str">
        <f t="shared" si="336"/>
        <v>-</v>
      </c>
      <c r="IU134" s="56" t="str">
        <f t="shared" si="337"/>
        <v>-</v>
      </c>
      <c r="IV134" s="56" t="str">
        <f t="shared" si="338"/>
        <v>-</v>
      </c>
      <c r="IW134" s="56" t="str">
        <f t="shared" si="339"/>
        <v>-</v>
      </c>
      <c r="IX134" s="56" t="str">
        <f t="shared" si="340"/>
        <v>-</v>
      </c>
      <c r="IY134" s="56" t="str">
        <f t="shared" si="341"/>
        <v>-</v>
      </c>
      <c r="IZ134" s="56" t="str">
        <f t="shared" si="342"/>
        <v>-</v>
      </c>
      <c r="JA134" s="56" t="str">
        <f t="shared" si="343"/>
        <v>-</v>
      </c>
      <c r="JB134" s="56" t="str">
        <f t="shared" si="344"/>
        <v>-</v>
      </c>
      <c r="JC134" s="56" t="str">
        <f t="shared" si="345"/>
        <v>-</v>
      </c>
      <c r="JD134" s="56" t="str">
        <f t="shared" si="346"/>
        <v>-</v>
      </c>
      <c r="JE134" s="56" t="str">
        <f t="shared" si="347"/>
        <v>-</v>
      </c>
      <c r="JF134" s="56" t="str">
        <f t="shared" si="348"/>
        <v>-</v>
      </c>
      <c r="JG134" s="56" t="str">
        <f t="shared" si="349"/>
        <v>-</v>
      </c>
      <c r="JH134" s="56" t="str">
        <f t="shared" si="350"/>
        <v>-</v>
      </c>
      <c r="JI134" s="56" t="str">
        <f t="shared" si="351"/>
        <v>-</v>
      </c>
      <c r="JJ134" s="56" t="str">
        <f t="shared" si="352"/>
        <v>-</v>
      </c>
      <c r="JK134" s="56" t="str">
        <f t="shared" si="353"/>
        <v>-</v>
      </c>
      <c r="JL134" s="56" t="str">
        <f t="shared" si="354"/>
        <v>-</v>
      </c>
      <c r="JM134" s="56" t="str">
        <f t="shared" si="355"/>
        <v>-</v>
      </c>
      <c r="JN134" s="56" t="str">
        <f t="shared" si="356"/>
        <v>-</v>
      </c>
      <c r="JO134" s="56" t="str">
        <f t="shared" si="357"/>
        <v>-</v>
      </c>
      <c r="JP134" s="56" t="str">
        <f t="shared" si="358"/>
        <v>-</v>
      </c>
      <c r="JQ134" s="56" t="str">
        <f t="shared" si="359"/>
        <v>-</v>
      </c>
      <c r="JR134" s="56" t="str">
        <f t="shared" si="360"/>
        <v>-</v>
      </c>
      <c r="JS134" s="56" t="str">
        <f t="shared" si="361"/>
        <v>-</v>
      </c>
      <c r="JT134" s="56" t="str">
        <f t="shared" si="362"/>
        <v>-</v>
      </c>
      <c r="JU134" s="56" t="str">
        <f t="shared" si="363"/>
        <v>-</v>
      </c>
      <c r="JV134" s="56" t="str">
        <f t="shared" si="364"/>
        <v>-</v>
      </c>
      <c r="JW134" s="56" t="str">
        <f t="shared" si="365"/>
        <v>-</v>
      </c>
      <c r="JX134" s="56" t="str">
        <f t="shared" si="366"/>
        <v>-</v>
      </c>
      <c r="JY134" s="56" t="str">
        <f t="shared" si="367"/>
        <v>-</v>
      </c>
      <c r="JZ134" s="56" t="str">
        <f t="shared" si="368"/>
        <v>-</v>
      </c>
      <c r="KA134" s="444" t="s">
        <v>1247</v>
      </c>
      <c r="KB134" s="360">
        <f>IF(ISNUMBER(INDEX($EQ$15:$GK$521,$B134,EO$11)),MAX(KB$14:KB133)+1,0)</f>
        <v>0</v>
      </c>
      <c r="KC134" s="360" t="str">
        <f t="shared" si="484"/>
        <v/>
      </c>
      <c r="KD134" s="373" t="s">
        <v>2</v>
      </c>
      <c r="KE134" s="239"/>
      <c r="KF134" s="60"/>
      <c r="KG134" s="60"/>
      <c r="KH134" s="60"/>
      <c r="KI134" s="60"/>
      <c r="KJ134" s="60"/>
      <c r="KK134" s="60"/>
      <c r="KL134" s="60"/>
      <c r="KM134" s="60"/>
      <c r="KN134" s="60"/>
      <c r="KO134" s="60"/>
      <c r="KP134" s="60"/>
      <c r="KQ134" s="239" t="str">
        <f t="shared" si="493"/>
        <v/>
      </c>
      <c r="KR134" s="245" t="str">
        <f t="shared" si="378"/>
        <v/>
      </c>
      <c r="KS134" s="60"/>
      <c r="KT134" s="239" t="str">
        <f t="shared" si="494"/>
        <v/>
      </c>
      <c r="KU134" s="245" t="str">
        <f t="shared" si="380"/>
        <v/>
      </c>
      <c r="KV134" s="60"/>
      <c r="KW134" s="239" t="str">
        <f t="shared" si="495"/>
        <v/>
      </c>
      <c r="KX134" s="245" t="str">
        <f t="shared" si="382"/>
        <v/>
      </c>
      <c r="KY134" s="60"/>
      <c r="KZ134" s="283" t="str">
        <f t="shared" si="383"/>
        <v/>
      </c>
      <c r="LA134" s="26"/>
      <c r="LB134" s="242"/>
      <c r="LC134" s="242"/>
      <c r="LD134" s="242"/>
      <c r="LE134" s="242"/>
      <c r="LF134" s="242"/>
      <c r="LG134" s="242"/>
      <c r="LH134" s="242"/>
      <c r="LI134" s="242"/>
      <c r="LJ134" s="242"/>
      <c r="LK134" s="242"/>
      <c r="LL134" s="242"/>
      <c r="LM134" s="242"/>
      <c r="LN134" s="63"/>
      <c r="LO134" s="251">
        <f t="shared" si="384"/>
        <v>0</v>
      </c>
      <c r="LP134" s="251">
        <f t="shared" si="385"/>
        <v>0</v>
      </c>
      <c r="LQ134" s="251">
        <f t="shared" si="386"/>
        <v>0</v>
      </c>
      <c r="LR134" s="251">
        <f t="shared" si="387"/>
        <v>0</v>
      </c>
      <c r="LS134" s="251">
        <f t="shared" si="388"/>
        <v>0</v>
      </c>
      <c r="LT134" s="251">
        <f t="shared" si="389"/>
        <v>0</v>
      </c>
      <c r="LU134" s="251">
        <f t="shared" si="390"/>
        <v>0</v>
      </c>
      <c r="LV134" s="251">
        <f t="shared" si="391"/>
        <v>0</v>
      </c>
      <c r="LW134" s="251">
        <f t="shared" si="392"/>
        <v>0</v>
      </c>
      <c r="LX134" s="251">
        <f t="shared" si="393"/>
        <v>0</v>
      </c>
      <c r="LY134" s="251">
        <f t="shared" si="394"/>
        <v>0</v>
      </c>
      <c r="LZ134" s="251">
        <f t="shared" si="395"/>
        <v>0</v>
      </c>
      <c r="MA134" s="63">
        <f t="shared" si="396"/>
        <v>4</v>
      </c>
      <c r="MB134" s="63">
        <f t="shared" si="397"/>
        <v>0</v>
      </c>
      <c r="MC134" s="63">
        <f t="shared" si="486"/>
        <v>120</v>
      </c>
      <c r="MD134" s="63">
        <f t="shared" si="485"/>
        <v>16</v>
      </c>
      <c r="ME134" s="63" t="str">
        <f t="shared" si="398"/>
        <v>evt_depth</v>
      </c>
      <c r="MF134" s="315">
        <f t="shared" si="399"/>
        <v>291</v>
      </c>
      <c r="MG134" s="315">
        <f>IF(ISNUMBER(MATCH(EO134,$ME$15:$ME$520,0)),0,MAX(MG$14:MG133)+1)</f>
        <v>0</v>
      </c>
      <c r="MH134" s="315" t="str">
        <f t="shared" si="400"/>
        <v/>
      </c>
      <c r="MI134" s="368" t="str">
        <f t="shared" si="491"/>
        <v/>
      </c>
      <c r="MJ134" s="67"/>
      <c r="MK134" s="243" t="str">
        <f t="shared" si="492"/>
        <v/>
      </c>
      <c r="ML134" s="457" t="s">
        <v>635</v>
      </c>
      <c r="MM134" s="316"/>
      <c r="MN134" s="59"/>
      <c r="MO134" s="238"/>
      <c r="MP134" s="411"/>
      <c r="MQ134" s="26" t="str">
        <f>IF(IF(ISNUMBER(SEARCH("flopy",MS134))=TRUE,1,0)=1,MAX(MQ$15:MQ133)+1,"")</f>
        <v/>
      </c>
      <c r="MR134" s="238"/>
      <c r="MS134" s="411"/>
      <c r="MT134" s="411" t="s">
        <v>1056</v>
      </c>
      <c r="MU134" s="26" t="str">
        <f>IF(IF(ISNUMBER(SEARCH("flopy",MW134))=TRUE,1,0)=1,MAX(MU$15:MU133)+1,"")</f>
        <v/>
      </c>
      <c r="MV134" s="238"/>
      <c r="MW134" s="59"/>
      <c r="MX134" s="59"/>
      <c r="MY134" s="59"/>
      <c r="MZ134" s="59"/>
      <c r="NA134" s="59"/>
      <c r="NB134" s="26" t="s">
        <v>2</v>
      </c>
      <c r="NC134" s="59"/>
      <c r="ND134" s="59"/>
      <c r="NE134" s="59"/>
      <c r="NF134" s="59"/>
      <c r="NG134" s="59"/>
      <c r="NH134" s="59"/>
      <c r="NI134" s="59"/>
      <c r="NJ134" s="59"/>
      <c r="NK134" s="26" t="s">
        <v>2</v>
      </c>
      <c r="NL134" s="454"/>
      <c r="NM134" s="454"/>
      <c r="NN134" s="59"/>
      <c r="NO134" s="18"/>
      <c r="NP134" s="18"/>
      <c r="NQ134" s="18"/>
      <c r="NR134" s="18"/>
      <c r="NS134" s="18"/>
      <c r="NT134" s="18"/>
      <c r="NU134" s="18"/>
      <c r="NV134" s="18"/>
      <c r="NW134" s="18"/>
      <c r="NX134" s="18"/>
      <c r="NY134" s="18"/>
      <c r="NZ134" s="18"/>
      <c r="OA134" s="18"/>
      <c r="OB134" s="18"/>
      <c r="OC134" s="18"/>
      <c r="OZ134" s="59"/>
      <c r="PA134" s="251" t="str">
        <f t="shared" si="403"/>
        <v/>
      </c>
      <c r="PB134" s="251" t="str">
        <f t="shared" si="404"/>
        <v/>
      </c>
      <c r="PC134" s="251" t="str">
        <f t="shared" si="405"/>
        <v/>
      </c>
      <c r="PD134" s="251" t="str">
        <f t="shared" si="406"/>
        <v/>
      </c>
      <c r="PE134" s="251" t="str">
        <f t="shared" si="407"/>
        <v/>
      </c>
      <c r="PF134" s="251" t="str">
        <f t="shared" si="408"/>
        <v/>
      </c>
      <c r="PG134" s="251" t="str">
        <f t="shared" si="409"/>
        <v/>
      </c>
      <c r="PH134" s="251" t="str">
        <f t="shared" si="410"/>
        <v/>
      </c>
      <c r="PI134" s="251" t="str">
        <f t="shared" si="411"/>
        <v/>
      </c>
      <c r="PJ134" s="251" t="str">
        <f t="shared" si="412"/>
        <v/>
      </c>
      <c r="PK134" s="251" t="str">
        <f t="shared" si="413"/>
        <v/>
      </c>
      <c r="PL134" s="251" t="str">
        <f t="shared" si="414"/>
        <v/>
      </c>
      <c r="PM134" s="251" t="str">
        <f t="shared" si="415"/>
        <v/>
      </c>
      <c r="PN134" s="251" t="str">
        <f t="shared" si="416"/>
        <v/>
      </c>
      <c r="PO134" s="251" t="str">
        <f t="shared" si="417"/>
        <v/>
      </c>
      <c r="PP134" s="251" t="str">
        <f t="shared" si="418"/>
        <v/>
      </c>
      <c r="PQ134" s="251" t="str">
        <f t="shared" si="419"/>
        <v/>
      </c>
      <c r="PR134" s="251" t="str">
        <f t="shared" si="420"/>
        <v/>
      </c>
      <c r="PS134" s="251" t="str">
        <f t="shared" si="421"/>
        <v/>
      </c>
      <c r="PT134" s="251" t="str">
        <f t="shared" si="422"/>
        <v/>
      </c>
      <c r="PU134" s="251" t="str">
        <f t="shared" si="423"/>
        <v/>
      </c>
      <c r="PV134" s="251" t="str">
        <f t="shared" si="424"/>
        <v/>
      </c>
      <c r="PW134" s="251" t="str">
        <f t="shared" si="425"/>
        <v/>
      </c>
      <c r="PX134" s="251" t="str">
        <f t="shared" si="426"/>
        <v/>
      </c>
      <c r="PY134" s="251" t="str">
        <f t="shared" si="427"/>
        <v>evt_depth</v>
      </c>
      <c r="PZ134" s="251" t="str">
        <f t="shared" si="428"/>
        <v>evt_depth</v>
      </c>
      <c r="QA134" s="251" t="str">
        <f t="shared" si="429"/>
        <v/>
      </c>
      <c r="QB134" s="251" t="str">
        <f t="shared" si="430"/>
        <v/>
      </c>
      <c r="QC134" s="251" t="str">
        <f t="shared" si="431"/>
        <v/>
      </c>
      <c r="QD134" s="251" t="str">
        <f t="shared" si="432"/>
        <v/>
      </c>
      <c r="QE134" s="251" t="str">
        <f t="shared" si="433"/>
        <v/>
      </c>
      <c r="QF134" s="63">
        <f t="shared" si="434"/>
        <v>2</v>
      </c>
      <c r="QG134" s="26" t="s">
        <v>2</v>
      </c>
      <c r="QH134" s="59"/>
      <c r="QI134" s="59"/>
      <c r="QJ134" s="59"/>
      <c r="QK134" s="59"/>
      <c r="QL134" s="59"/>
      <c r="QM134" s="59"/>
      <c r="QN134" s="59"/>
    </row>
    <row r="135" spans="1:456" ht="6" customHeight="1" x14ac:dyDescent="0.25">
      <c r="A135" s="68"/>
      <c r="B135" s="447">
        <f t="shared" si="278"/>
        <v>121</v>
      </c>
      <c r="C135" s="72" t="s">
        <v>165</v>
      </c>
      <c r="D135" s="339" t="s">
        <v>613</v>
      </c>
      <c r="E135" s="59"/>
      <c r="F135" s="229"/>
      <c r="G135" s="295"/>
      <c r="H135" s="295"/>
      <c r="I135" s="229"/>
      <c r="J135" s="295"/>
      <c r="K135" s="295"/>
      <c r="L135" s="229"/>
      <c r="M135" s="295"/>
      <c r="N135" s="295"/>
      <c r="O135" s="229"/>
      <c r="P135" s="295"/>
      <c r="Q135" s="295"/>
      <c r="R135" s="229"/>
      <c r="S135" s="230"/>
      <c r="T135" s="231"/>
      <c r="U135" s="229"/>
      <c r="V135" s="230"/>
      <c r="W135" s="231"/>
      <c r="X135" s="229"/>
      <c r="Y135" s="230"/>
      <c r="Z135" s="231"/>
      <c r="AA135" s="229"/>
      <c r="AB135" s="295"/>
      <c r="AC135" s="295"/>
      <c r="AD135" s="229"/>
      <c r="AE135" s="295"/>
      <c r="AF135" s="295"/>
      <c r="AG135" s="229"/>
      <c r="AH135" s="295"/>
      <c r="AI135" s="295"/>
      <c r="AJ135" s="229"/>
      <c r="AK135" s="295"/>
      <c r="AL135" s="295"/>
      <c r="AM135" s="229"/>
      <c r="AN135" s="295"/>
      <c r="AO135" s="295"/>
      <c r="AP135" s="243"/>
      <c r="AQ135" s="295"/>
      <c r="AR135" s="290"/>
      <c r="AS135" s="243"/>
      <c r="AT135" s="295"/>
      <c r="AU135" s="290"/>
      <c r="AV135" s="229"/>
      <c r="AW135" s="230"/>
      <c r="AX135" s="231"/>
      <c r="AY135" s="229"/>
      <c r="AZ135" s="230"/>
      <c r="BA135" s="231"/>
      <c r="BB135" s="229"/>
      <c r="BC135" s="230"/>
      <c r="BD135" s="231"/>
      <c r="BE135" s="229"/>
      <c r="BF135" s="230"/>
      <c r="BG135" s="231"/>
      <c r="BH135" s="229"/>
      <c r="BI135" s="230"/>
      <c r="BJ135" s="231"/>
      <c r="BK135" s="243"/>
      <c r="BL135" s="230"/>
      <c r="BM135" s="231"/>
      <c r="BN135" s="243"/>
      <c r="BO135" s="230"/>
      <c r="BP135" s="231"/>
      <c r="BQ135" s="229"/>
      <c r="BR135" s="230"/>
      <c r="BS135" s="231"/>
      <c r="BT135" s="229"/>
      <c r="BU135" s="230"/>
      <c r="BV135" s="231"/>
      <c r="BW135" s="229"/>
      <c r="BX135" s="230"/>
      <c r="BY135" s="231"/>
      <c r="BZ135" s="229"/>
      <c r="CA135" s="230"/>
      <c r="CB135" s="231"/>
      <c r="CC135" s="229"/>
      <c r="CD135" s="230"/>
      <c r="CE135" s="231"/>
      <c r="CF135" s="331"/>
      <c r="CG135" s="332"/>
      <c r="CH135" s="385"/>
      <c r="CI135" s="331"/>
      <c r="CJ135" s="332"/>
      <c r="CK135" s="385"/>
      <c r="CL135" s="243"/>
      <c r="CM135" s="230"/>
      <c r="CN135" s="354"/>
      <c r="CO135" s="243"/>
      <c r="CP135" s="230"/>
      <c r="CQ135" s="231"/>
      <c r="CR135" s="331"/>
      <c r="CS135" s="332"/>
      <c r="CT135" s="333"/>
      <c r="CU135" s="229"/>
      <c r="CV135" s="230"/>
      <c r="CW135" s="231"/>
      <c r="CX135" s="331"/>
      <c r="CY135" s="332"/>
      <c r="CZ135" s="333"/>
      <c r="DA135" s="331"/>
      <c r="DB135" s="332"/>
      <c r="DC135" s="333"/>
      <c r="DD135" s="331"/>
      <c r="DE135" s="332"/>
      <c r="DF135" s="333"/>
      <c r="DG135" s="331"/>
      <c r="DH135" s="332"/>
      <c r="DI135" s="333"/>
      <c r="DJ135" s="229"/>
      <c r="DK135" s="230"/>
      <c r="DL135" s="231"/>
      <c r="DM135" s="229"/>
      <c r="DN135" s="230"/>
      <c r="DO135" s="231"/>
      <c r="DP135" s="331"/>
      <c r="DQ135" s="332"/>
      <c r="DR135" s="333"/>
      <c r="DS135" s="331"/>
      <c r="DT135" s="332"/>
      <c r="DU135" s="333"/>
      <c r="DV135" s="331"/>
      <c r="DW135" s="332"/>
      <c r="DX135" s="333"/>
      <c r="DY135" s="331"/>
      <c r="DZ135" s="332"/>
      <c r="EA135" s="333"/>
      <c r="EB135" s="331"/>
      <c r="EC135" s="332"/>
      <c r="ED135" s="333"/>
      <c r="EE135" s="331"/>
      <c r="EF135" s="332"/>
      <c r="EG135" s="333"/>
      <c r="EH135" s="229"/>
      <c r="EI135" s="230"/>
      <c r="EJ135" s="231"/>
      <c r="EK135" s="229"/>
      <c r="EL135" s="230"/>
      <c r="EM135" s="231"/>
      <c r="EN135" s="244"/>
      <c r="EO135" s="269" t="str">
        <f t="shared" si="279"/>
        <v/>
      </c>
      <c r="EP135" s="444" t="s">
        <v>1247</v>
      </c>
      <c r="EQ135" s="360">
        <f t="shared" si="435"/>
        <v>87</v>
      </c>
      <c r="ER135" s="360" t="str">
        <f t="shared" si="436"/>
        <v/>
      </c>
      <c r="ES135" s="360" t="str">
        <f t="shared" si="437"/>
        <v/>
      </c>
      <c r="ET135" s="360" t="str">
        <f t="shared" si="438"/>
        <v/>
      </c>
      <c r="EU135" s="360" t="str">
        <f t="shared" si="439"/>
        <v/>
      </c>
      <c r="EV135" s="360" t="str">
        <f t="shared" si="440"/>
        <v/>
      </c>
      <c r="EW135" s="360" t="str">
        <f t="shared" si="441"/>
        <v/>
      </c>
      <c r="EX135" s="360">
        <f t="shared" si="442"/>
        <v>57</v>
      </c>
      <c r="EY135" s="360" t="str">
        <f t="shared" si="443"/>
        <v/>
      </c>
      <c r="EZ135" s="360" t="str">
        <f t="shared" si="444"/>
        <v/>
      </c>
      <c r="FA135" s="360" t="str">
        <f t="shared" si="445"/>
        <v/>
      </c>
      <c r="FB135" s="360" t="str">
        <f t="shared" si="446"/>
        <v/>
      </c>
      <c r="FC135" s="360" t="str">
        <f t="shared" si="447"/>
        <v/>
      </c>
      <c r="FD135" s="360" t="str">
        <f t="shared" si="448"/>
        <v/>
      </c>
      <c r="FE135" s="360" t="str">
        <f t="shared" si="449"/>
        <v/>
      </c>
      <c r="FF135" s="360" t="str">
        <f t="shared" si="450"/>
        <v/>
      </c>
      <c r="FG135" s="360" t="str">
        <f t="shared" si="451"/>
        <v/>
      </c>
      <c r="FH135" s="360" t="str">
        <f t="shared" si="452"/>
        <v/>
      </c>
      <c r="FI135" s="360" t="str">
        <f t="shared" si="453"/>
        <v/>
      </c>
      <c r="FJ135" s="360" t="str">
        <f t="shared" si="454"/>
        <v/>
      </c>
      <c r="FK135" s="360" t="str">
        <f t="shared" si="455"/>
        <v/>
      </c>
      <c r="FL135" s="360" t="str">
        <f t="shared" si="456"/>
        <v/>
      </c>
      <c r="FM135" s="360" t="str">
        <f t="shared" si="457"/>
        <v/>
      </c>
      <c r="FN135" s="360" t="str">
        <f t="shared" si="458"/>
        <v/>
      </c>
      <c r="FO135" s="360" t="str">
        <f t="shared" si="459"/>
        <v/>
      </c>
      <c r="FP135" s="360" t="str">
        <f t="shared" si="460"/>
        <v/>
      </c>
      <c r="FQ135" s="360" t="str">
        <f t="shared" si="461"/>
        <v/>
      </c>
      <c r="FR135" s="360" t="str">
        <f t="shared" si="462"/>
        <v/>
      </c>
      <c r="FS135" s="360" t="str">
        <f t="shared" si="463"/>
        <v/>
      </c>
      <c r="FT135" s="360" t="str">
        <f t="shared" si="280"/>
        <v/>
      </c>
      <c r="FU135" s="360" t="str">
        <f t="shared" si="464"/>
        <v/>
      </c>
      <c r="FV135" s="360" t="str">
        <f t="shared" si="465"/>
        <v/>
      </c>
      <c r="FW135" s="360" t="str">
        <f t="shared" si="466"/>
        <v/>
      </c>
      <c r="FX135" s="360" t="str">
        <f t="shared" si="467"/>
        <v/>
      </c>
      <c r="FY135" s="360" t="str">
        <f t="shared" si="468"/>
        <v/>
      </c>
      <c r="FZ135" s="360" t="str">
        <f t="shared" si="469"/>
        <v/>
      </c>
      <c r="GA135" s="360" t="str">
        <f t="shared" si="470"/>
        <v/>
      </c>
      <c r="GB135" s="360" t="str">
        <f t="shared" si="471"/>
        <v/>
      </c>
      <c r="GC135" s="360" t="str">
        <f t="shared" si="472"/>
        <v/>
      </c>
      <c r="GD135" s="360" t="str">
        <f t="shared" si="473"/>
        <v/>
      </c>
      <c r="GE135" s="360" t="str">
        <f t="shared" si="474"/>
        <v/>
      </c>
      <c r="GF135" s="360" t="str">
        <f t="shared" si="475"/>
        <v/>
      </c>
      <c r="GG135" s="360" t="str">
        <f t="shared" si="476"/>
        <v/>
      </c>
      <c r="GH135" s="360" t="str">
        <f t="shared" si="477"/>
        <v/>
      </c>
      <c r="GI135" s="360" t="str">
        <f t="shared" si="478"/>
        <v/>
      </c>
      <c r="GJ135" s="360" t="str">
        <f t="shared" si="479"/>
        <v/>
      </c>
      <c r="GK135" s="444" t="s">
        <v>1247</v>
      </c>
      <c r="GL135" s="361" t="str">
        <f t="shared" si="281"/>
        <v>itmuni</v>
      </c>
      <c r="GM135" s="361" t="str">
        <f t="shared" si="282"/>
        <v>-</v>
      </c>
      <c r="GN135" s="361" t="str">
        <f t="shared" si="283"/>
        <v>-</v>
      </c>
      <c r="GO135" s="361" t="str">
        <f t="shared" si="284"/>
        <v>-</v>
      </c>
      <c r="GP135" s="361" t="str">
        <f t="shared" si="285"/>
        <v>-</v>
      </c>
      <c r="GQ135" s="361" t="str">
        <f t="shared" si="286"/>
        <v>-</v>
      </c>
      <c r="GR135" s="361" t="str">
        <f t="shared" si="287"/>
        <v>-</v>
      </c>
      <c r="GS135" s="361" t="str">
        <f t="shared" si="288"/>
        <v>itmuni</v>
      </c>
      <c r="GT135" s="361" t="str">
        <f t="shared" si="289"/>
        <v>-</v>
      </c>
      <c r="GU135" s="361" t="str">
        <f t="shared" si="290"/>
        <v>-</v>
      </c>
      <c r="GV135" s="361" t="str">
        <f t="shared" si="291"/>
        <v>-</v>
      </c>
      <c r="GW135" s="361" t="str">
        <f t="shared" si="292"/>
        <v>-</v>
      </c>
      <c r="GX135" s="361" t="str">
        <f t="shared" si="293"/>
        <v>-</v>
      </c>
      <c r="GY135" s="361" t="str">
        <f t="shared" si="294"/>
        <v>-</v>
      </c>
      <c r="GZ135" s="361" t="str">
        <f t="shared" si="295"/>
        <v>-</v>
      </c>
      <c r="HA135" s="361" t="str">
        <f t="shared" si="296"/>
        <v>-</v>
      </c>
      <c r="HB135" s="361" t="str">
        <f t="shared" si="297"/>
        <v>-</v>
      </c>
      <c r="HC135" s="361" t="str">
        <f t="shared" si="298"/>
        <v>-</v>
      </c>
      <c r="HD135" s="361" t="str">
        <f t="shared" si="299"/>
        <v>-</v>
      </c>
      <c r="HE135" s="361" t="str">
        <f t="shared" si="300"/>
        <v>-</v>
      </c>
      <c r="HF135" s="361" t="str">
        <f t="shared" si="301"/>
        <v>-</v>
      </c>
      <c r="HG135" s="361" t="str">
        <f t="shared" si="302"/>
        <v>-</v>
      </c>
      <c r="HH135" s="361" t="str">
        <f t="shared" si="303"/>
        <v>-</v>
      </c>
      <c r="HI135" s="361" t="str">
        <f t="shared" si="304"/>
        <v>-</v>
      </c>
      <c r="HJ135" s="361" t="str">
        <f t="shared" si="305"/>
        <v>-</v>
      </c>
      <c r="HK135" s="361" t="str">
        <f t="shared" si="306"/>
        <v>-</v>
      </c>
      <c r="HL135" s="361" t="str">
        <f t="shared" si="307"/>
        <v>-</v>
      </c>
      <c r="HM135" s="361" t="str">
        <f t="shared" si="308"/>
        <v>-</v>
      </c>
      <c r="HN135" s="361" t="str">
        <f t="shared" si="309"/>
        <v>-</v>
      </c>
      <c r="HO135" s="361" t="str">
        <f t="shared" si="310"/>
        <v>-</v>
      </c>
      <c r="HP135" s="361" t="str">
        <f t="shared" si="311"/>
        <v>-</v>
      </c>
      <c r="HQ135" s="361" t="str">
        <f t="shared" si="312"/>
        <v>-</v>
      </c>
      <c r="HR135" s="361" t="str">
        <f t="shared" si="313"/>
        <v>-</v>
      </c>
      <c r="HS135" s="361" t="str">
        <f t="shared" si="314"/>
        <v>-</v>
      </c>
      <c r="HT135" s="361" t="str">
        <f t="shared" si="315"/>
        <v>-</v>
      </c>
      <c r="HU135" s="361" t="str">
        <f t="shared" si="316"/>
        <v>-</v>
      </c>
      <c r="HV135" s="361" t="str">
        <f t="shared" si="317"/>
        <v>-</v>
      </c>
      <c r="HW135" s="361" t="str">
        <f t="shared" si="318"/>
        <v>-</v>
      </c>
      <c r="HX135" s="361" t="str">
        <f t="shared" si="319"/>
        <v>-</v>
      </c>
      <c r="HY135" s="361" t="str">
        <f t="shared" si="320"/>
        <v>-</v>
      </c>
      <c r="HZ135" s="361" t="str">
        <f t="shared" si="321"/>
        <v>-</v>
      </c>
      <c r="IA135" s="361" t="str">
        <f t="shared" si="322"/>
        <v>-</v>
      </c>
      <c r="IB135" s="361" t="str">
        <f t="shared" si="323"/>
        <v>-</v>
      </c>
      <c r="IC135" s="361" t="str">
        <f t="shared" si="324"/>
        <v>-</v>
      </c>
      <c r="ID135" s="361" t="str">
        <f t="shared" si="325"/>
        <v>-</v>
      </c>
      <c r="IE135" s="361" t="str">
        <f t="shared" si="326"/>
        <v>-</v>
      </c>
      <c r="IF135" s="444" t="s">
        <v>1247</v>
      </c>
      <c r="IG135" s="56" t="str">
        <f t="shared" si="480"/>
        <v>-</v>
      </c>
      <c r="IH135" s="56" t="str">
        <f t="shared" si="481"/>
        <v>-</v>
      </c>
      <c r="II135" s="56" t="str">
        <f t="shared" si="482"/>
        <v>-</v>
      </c>
      <c r="IJ135" s="56" t="str">
        <f t="shared" si="483"/>
        <v>-</v>
      </c>
      <c r="IK135" s="56" t="str">
        <f t="shared" si="327"/>
        <v>-</v>
      </c>
      <c r="IL135" s="56" t="str">
        <f t="shared" si="328"/>
        <v>-</v>
      </c>
      <c r="IM135" s="56" t="str">
        <f t="shared" si="329"/>
        <v>-</v>
      </c>
      <c r="IN135" s="56">
        <f t="shared" si="330"/>
        <v>4</v>
      </c>
      <c r="IO135" s="56" t="str">
        <f t="shared" si="331"/>
        <v>-</v>
      </c>
      <c r="IP135" s="56" t="str">
        <f t="shared" si="332"/>
        <v>-</v>
      </c>
      <c r="IQ135" s="56" t="str">
        <f t="shared" si="333"/>
        <v>-</v>
      </c>
      <c r="IR135" s="56" t="str">
        <f t="shared" si="334"/>
        <v>-</v>
      </c>
      <c r="IS135" s="56" t="str">
        <f t="shared" si="335"/>
        <v>-</v>
      </c>
      <c r="IT135" s="56" t="str">
        <f t="shared" si="336"/>
        <v>-</v>
      </c>
      <c r="IU135" s="56" t="str">
        <f t="shared" si="337"/>
        <v>-</v>
      </c>
      <c r="IV135" s="56" t="str">
        <f t="shared" si="338"/>
        <v>-</v>
      </c>
      <c r="IW135" s="56" t="str">
        <f t="shared" si="339"/>
        <v>-</v>
      </c>
      <c r="IX135" s="56" t="str">
        <f t="shared" si="340"/>
        <v>-</v>
      </c>
      <c r="IY135" s="56" t="str">
        <f t="shared" si="341"/>
        <v>-</v>
      </c>
      <c r="IZ135" s="56" t="str">
        <f t="shared" si="342"/>
        <v>-</v>
      </c>
      <c r="JA135" s="56" t="str">
        <f t="shared" si="343"/>
        <v>-</v>
      </c>
      <c r="JB135" s="56" t="str">
        <f t="shared" si="344"/>
        <v>-</v>
      </c>
      <c r="JC135" s="56" t="str">
        <f t="shared" si="345"/>
        <v>-</v>
      </c>
      <c r="JD135" s="56" t="str">
        <f t="shared" si="346"/>
        <v>-</v>
      </c>
      <c r="JE135" s="56" t="str">
        <f t="shared" si="347"/>
        <v>-</v>
      </c>
      <c r="JF135" s="56" t="str">
        <f t="shared" si="348"/>
        <v>-</v>
      </c>
      <c r="JG135" s="56" t="str">
        <f t="shared" si="349"/>
        <v>-</v>
      </c>
      <c r="JH135" s="56" t="str">
        <f t="shared" si="350"/>
        <v>-</v>
      </c>
      <c r="JI135" s="56" t="str">
        <f t="shared" si="351"/>
        <v>-</v>
      </c>
      <c r="JJ135" s="56" t="str">
        <f t="shared" si="352"/>
        <v>-</v>
      </c>
      <c r="JK135" s="56" t="str">
        <f t="shared" si="353"/>
        <v>-</v>
      </c>
      <c r="JL135" s="56" t="str">
        <f t="shared" si="354"/>
        <v>-</v>
      </c>
      <c r="JM135" s="56" t="str">
        <f t="shared" si="355"/>
        <v>-</v>
      </c>
      <c r="JN135" s="56" t="str">
        <f t="shared" si="356"/>
        <v>-</v>
      </c>
      <c r="JO135" s="56" t="str">
        <f t="shared" si="357"/>
        <v>-</v>
      </c>
      <c r="JP135" s="56" t="str">
        <f t="shared" si="358"/>
        <v>-</v>
      </c>
      <c r="JQ135" s="56" t="str">
        <f t="shared" si="359"/>
        <v>-</v>
      </c>
      <c r="JR135" s="56" t="str">
        <f t="shared" si="360"/>
        <v>-</v>
      </c>
      <c r="JS135" s="56" t="str">
        <f t="shared" si="361"/>
        <v>-</v>
      </c>
      <c r="JT135" s="56" t="str">
        <f t="shared" si="362"/>
        <v>-</v>
      </c>
      <c r="JU135" s="56" t="str">
        <f t="shared" si="363"/>
        <v>-</v>
      </c>
      <c r="JV135" s="56" t="str">
        <f t="shared" si="364"/>
        <v>-</v>
      </c>
      <c r="JW135" s="56" t="str">
        <f t="shared" si="365"/>
        <v>-</v>
      </c>
      <c r="JX135" s="56" t="str">
        <f t="shared" si="366"/>
        <v>-</v>
      </c>
      <c r="JY135" s="56" t="str">
        <f t="shared" si="367"/>
        <v>-</v>
      </c>
      <c r="JZ135" s="56" t="str">
        <f t="shared" si="368"/>
        <v>-</v>
      </c>
      <c r="KA135" s="444" t="s">
        <v>1247</v>
      </c>
      <c r="KB135" s="360">
        <f>IF(ISNUMBER(INDEX($EQ$15:$GK$521,$B135,EO$11)),MAX(KB$14:KB134)+1,0)</f>
        <v>0</v>
      </c>
      <c r="KC135" s="360" t="str">
        <f t="shared" si="484"/>
        <v/>
      </c>
      <c r="KD135" s="373" t="s">
        <v>2</v>
      </c>
      <c r="KE135" s="239"/>
      <c r="KF135" s="60"/>
      <c r="KG135" s="60"/>
      <c r="KH135" s="60"/>
      <c r="KI135" s="60"/>
      <c r="KJ135" s="60"/>
      <c r="KK135" s="60"/>
      <c r="KL135" s="60"/>
      <c r="KM135" s="60"/>
      <c r="KN135" s="60"/>
      <c r="KO135" s="60"/>
      <c r="KP135" s="60"/>
      <c r="KQ135" s="239" t="str">
        <f t="shared" si="493"/>
        <v/>
      </c>
      <c r="KR135" s="245" t="str">
        <f t="shared" si="378"/>
        <v/>
      </c>
      <c r="KS135" s="60"/>
      <c r="KT135" s="239" t="str">
        <f t="shared" si="494"/>
        <v/>
      </c>
      <c r="KU135" s="245" t="str">
        <f t="shared" si="380"/>
        <v/>
      </c>
      <c r="KV135" s="60"/>
      <c r="KW135" s="239" t="str">
        <f t="shared" si="495"/>
        <v/>
      </c>
      <c r="KX135" s="245" t="str">
        <f t="shared" si="382"/>
        <v/>
      </c>
      <c r="KY135" s="60"/>
      <c r="KZ135" s="283" t="str">
        <f t="shared" si="383"/>
        <v/>
      </c>
      <c r="LA135" s="26"/>
      <c r="LB135" s="242"/>
      <c r="LC135" s="242"/>
      <c r="LD135" s="242"/>
      <c r="LE135" s="242"/>
      <c r="LF135" s="242"/>
      <c r="LG135" s="242"/>
      <c r="LH135" s="242"/>
      <c r="LI135" s="242"/>
      <c r="LJ135" s="242"/>
      <c r="LK135" s="242"/>
      <c r="LL135" s="242"/>
      <c r="LM135" s="242"/>
      <c r="LN135" s="63"/>
      <c r="LO135" s="251">
        <f t="shared" si="384"/>
        <v>0</v>
      </c>
      <c r="LP135" s="251">
        <f t="shared" si="385"/>
        <v>0</v>
      </c>
      <c r="LQ135" s="251">
        <f t="shared" si="386"/>
        <v>0</v>
      </c>
      <c r="LR135" s="251">
        <f t="shared" si="387"/>
        <v>0</v>
      </c>
      <c r="LS135" s="251">
        <f t="shared" si="388"/>
        <v>0</v>
      </c>
      <c r="LT135" s="251">
        <f t="shared" si="389"/>
        <v>0</v>
      </c>
      <c r="LU135" s="251">
        <f t="shared" si="390"/>
        <v>0</v>
      </c>
      <c r="LV135" s="251">
        <f t="shared" si="391"/>
        <v>0</v>
      </c>
      <c r="LW135" s="251">
        <f t="shared" si="392"/>
        <v>0</v>
      </c>
      <c r="LX135" s="251">
        <f t="shared" si="393"/>
        <v>0</v>
      </c>
      <c r="LY135" s="251">
        <f t="shared" si="394"/>
        <v>0</v>
      </c>
      <c r="LZ135" s="251">
        <f t="shared" si="395"/>
        <v>0</v>
      </c>
      <c r="MA135" s="63">
        <f t="shared" si="396"/>
        <v>4</v>
      </c>
      <c r="MB135" s="63">
        <f t="shared" si="397"/>
        <v>0</v>
      </c>
      <c r="MC135" s="63">
        <f t="shared" si="486"/>
        <v>121</v>
      </c>
      <c r="MD135" s="63">
        <f t="shared" si="485"/>
        <v>17</v>
      </c>
      <c r="ME135" s="63" t="str">
        <f t="shared" si="398"/>
        <v>evt_pxdp</v>
      </c>
      <c r="MF135" s="315">
        <f t="shared" si="399"/>
        <v>291</v>
      </c>
      <c r="MG135" s="315">
        <f>IF(ISNUMBER(MATCH(EO135,$ME$15:$ME$520,0)),0,MAX(MG$14:MG134)+1)</f>
        <v>0</v>
      </c>
      <c r="MH135" s="315" t="str">
        <f t="shared" si="400"/>
        <v/>
      </c>
      <c r="MI135" s="368" t="str">
        <f t="shared" si="491"/>
        <v/>
      </c>
      <c r="MJ135" s="67"/>
      <c r="MK135" s="243" t="str">
        <f t="shared" si="492"/>
        <v/>
      </c>
      <c r="ML135" s="457" t="s">
        <v>635</v>
      </c>
      <c r="MM135" s="316"/>
      <c r="MN135" s="59"/>
      <c r="MO135" s="238"/>
      <c r="MP135" s="411"/>
      <c r="MQ135" s="26" t="str">
        <f>IF(IF(ISNUMBER(SEARCH("flopy",MS135))=TRUE,1,0)=1,MAX(MQ$15:MQ134)+1,"")</f>
        <v/>
      </c>
      <c r="MR135" s="238"/>
      <c r="MS135" s="411"/>
      <c r="MT135" s="411" t="s">
        <v>1057</v>
      </c>
      <c r="MU135" s="26" t="str">
        <f>IF(IF(ISNUMBER(SEARCH("flopy",MW135))=TRUE,1,0)=1,MAX(MU$15:MU134)+1,"")</f>
        <v/>
      </c>
      <c r="MV135" s="238"/>
      <c r="MW135" s="59"/>
      <c r="MX135" s="59"/>
      <c r="MY135" s="59"/>
      <c r="MZ135" s="59"/>
      <c r="NA135" s="59"/>
      <c r="NB135" s="26" t="s">
        <v>2</v>
      </c>
      <c r="NC135" s="59"/>
      <c r="ND135" s="59"/>
      <c r="NE135" s="59"/>
      <c r="NF135" s="59"/>
      <c r="NG135" s="59"/>
      <c r="NH135" s="59"/>
      <c r="NI135" s="59"/>
      <c r="NJ135" s="59"/>
      <c r="NK135" s="26" t="s">
        <v>2</v>
      </c>
      <c r="NL135" s="454"/>
      <c r="NM135" s="454"/>
      <c r="NN135" s="59"/>
      <c r="NO135" s="18"/>
      <c r="NP135" s="18"/>
      <c r="NQ135" s="18"/>
      <c r="NR135" s="18"/>
      <c r="NS135" s="18"/>
      <c r="NT135" s="18"/>
      <c r="NU135" s="18"/>
      <c r="NV135" s="18"/>
      <c r="NW135" s="18"/>
      <c r="NX135" s="18"/>
      <c r="NY135" s="18"/>
      <c r="NZ135" s="18"/>
      <c r="OA135" s="18"/>
      <c r="OB135" s="18"/>
      <c r="OC135" s="18"/>
      <c r="OZ135" s="59"/>
      <c r="PA135" s="251" t="str">
        <f t="shared" si="403"/>
        <v/>
      </c>
      <c r="PB135" s="251" t="str">
        <f t="shared" si="404"/>
        <v/>
      </c>
      <c r="PC135" s="251" t="str">
        <f t="shared" si="405"/>
        <v/>
      </c>
      <c r="PD135" s="251" t="str">
        <f t="shared" si="406"/>
        <v/>
      </c>
      <c r="PE135" s="251" t="str">
        <f t="shared" si="407"/>
        <v/>
      </c>
      <c r="PF135" s="251" t="str">
        <f t="shared" si="408"/>
        <v/>
      </c>
      <c r="PG135" s="251" t="str">
        <f t="shared" si="409"/>
        <v/>
      </c>
      <c r="PH135" s="251" t="str">
        <f t="shared" si="410"/>
        <v/>
      </c>
      <c r="PI135" s="251" t="str">
        <f t="shared" si="411"/>
        <v/>
      </c>
      <c r="PJ135" s="251" t="str">
        <f t="shared" si="412"/>
        <v/>
      </c>
      <c r="PK135" s="251" t="str">
        <f t="shared" si="413"/>
        <v/>
      </c>
      <c r="PL135" s="251" t="str">
        <f t="shared" si="414"/>
        <v/>
      </c>
      <c r="PM135" s="251" t="str">
        <f t="shared" si="415"/>
        <v/>
      </c>
      <c r="PN135" s="251" t="str">
        <f t="shared" si="416"/>
        <v/>
      </c>
      <c r="PO135" s="251" t="str">
        <f t="shared" si="417"/>
        <v/>
      </c>
      <c r="PP135" s="251" t="str">
        <f t="shared" si="418"/>
        <v/>
      </c>
      <c r="PQ135" s="251" t="str">
        <f t="shared" si="419"/>
        <v/>
      </c>
      <c r="PR135" s="251" t="str">
        <f t="shared" si="420"/>
        <v/>
      </c>
      <c r="PS135" s="251" t="str">
        <f t="shared" si="421"/>
        <v/>
      </c>
      <c r="PT135" s="251" t="str">
        <f t="shared" si="422"/>
        <v/>
      </c>
      <c r="PU135" s="251" t="str">
        <f t="shared" si="423"/>
        <v/>
      </c>
      <c r="PV135" s="251" t="str">
        <f t="shared" si="424"/>
        <v/>
      </c>
      <c r="PW135" s="251" t="str">
        <f t="shared" si="425"/>
        <v/>
      </c>
      <c r="PX135" s="251" t="str">
        <f t="shared" si="426"/>
        <v/>
      </c>
      <c r="PY135" s="251" t="str">
        <f t="shared" si="427"/>
        <v/>
      </c>
      <c r="PZ135" s="251" t="str">
        <f t="shared" si="428"/>
        <v/>
      </c>
      <c r="QA135" s="251" t="str">
        <f t="shared" si="429"/>
        <v/>
      </c>
      <c r="QB135" s="251" t="str">
        <f t="shared" si="430"/>
        <v/>
      </c>
      <c r="QC135" s="251" t="str">
        <f t="shared" si="431"/>
        <v/>
      </c>
      <c r="QD135" s="251" t="str">
        <f t="shared" si="432"/>
        <v/>
      </c>
      <c r="QE135" s="251" t="str">
        <f t="shared" si="433"/>
        <v/>
      </c>
      <c r="QF135" s="63">
        <f t="shared" si="434"/>
        <v>0</v>
      </c>
      <c r="QG135" s="26" t="s">
        <v>2</v>
      </c>
      <c r="QH135" s="59"/>
      <c r="QI135" s="59"/>
      <c r="QJ135" s="59"/>
      <c r="QK135" s="59"/>
      <c r="QL135" s="59"/>
      <c r="QM135" s="59"/>
      <c r="QN135" s="59"/>
    </row>
    <row r="136" spans="1:456" ht="6" customHeight="1" x14ac:dyDescent="0.25">
      <c r="A136" s="68"/>
      <c r="B136" s="447">
        <f t="shared" si="278"/>
        <v>122</v>
      </c>
      <c r="C136" s="72" t="s">
        <v>166</v>
      </c>
      <c r="D136" s="339" t="s">
        <v>210</v>
      </c>
      <c r="E136" s="59"/>
      <c r="F136" s="229"/>
      <c r="G136" s="295"/>
      <c r="H136" s="295"/>
      <c r="I136" s="229"/>
      <c r="J136" s="295"/>
      <c r="K136" s="295"/>
      <c r="L136" s="229"/>
      <c r="M136" s="295"/>
      <c r="N136" s="295"/>
      <c r="O136" s="229"/>
      <c r="P136" s="295"/>
      <c r="Q136" s="295"/>
      <c r="R136" s="229"/>
      <c r="S136" s="230"/>
      <c r="T136" s="231"/>
      <c r="U136" s="229"/>
      <c r="V136" s="230"/>
      <c r="W136" s="231"/>
      <c r="X136" s="229"/>
      <c r="Y136" s="230"/>
      <c r="Z136" s="231"/>
      <c r="AA136" s="229"/>
      <c r="AB136" s="295"/>
      <c r="AC136" s="295"/>
      <c r="AD136" s="229"/>
      <c r="AE136" s="295"/>
      <c r="AF136" s="295"/>
      <c r="AG136" s="229"/>
      <c r="AH136" s="295"/>
      <c r="AI136" s="295"/>
      <c r="AJ136" s="229"/>
      <c r="AK136" s="295"/>
      <c r="AL136" s="295"/>
      <c r="AM136" s="229"/>
      <c r="AN136" s="295"/>
      <c r="AO136" s="295"/>
      <c r="AP136" s="243"/>
      <c r="AQ136" s="295"/>
      <c r="AR136" s="290"/>
      <c r="AS136" s="243"/>
      <c r="AT136" s="295"/>
      <c r="AU136" s="290"/>
      <c r="AV136" s="229"/>
      <c r="AW136" s="230"/>
      <c r="AX136" s="231"/>
      <c r="AY136" s="229"/>
      <c r="AZ136" s="230"/>
      <c r="BA136" s="231"/>
      <c r="BB136" s="229"/>
      <c r="BC136" s="230"/>
      <c r="BD136" s="231"/>
      <c r="BE136" s="229"/>
      <c r="BF136" s="230"/>
      <c r="BG136" s="231"/>
      <c r="BH136" s="229"/>
      <c r="BI136" s="230"/>
      <c r="BJ136" s="231"/>
      <c r="BK136" s="243"/>
      <c r="BL136" s="230"/>
      <c r="BM136" s="231"/>
      <c r="BN136" s="243"/>
      <c r="BO136" s="230"/>
      <c r="BP136" s="231"/>
      <c r="BQ136" s="229"/>
      <c r="BR136" s="230"/>
      <c r="BS136" s="231"/>
      <c r="BT136" s="229"/>
      <c r="BU136" s="230"/>
      <c r="BV136" s="231"/>
      <c r="BW136" s="229"/>
      <c r="BX136" s="230"/>
      <c r="BY136" s="231"/>
      <c r="BZ136" s="229"/>
      <c r="CA136" s="230"/>
      <c r="CB136" s="231"/>
      <c r="CC136" s="229"/>
      <c r="CD136" s="230"/>
      <c r="CE136" s="231"/>
      <c r="CF136" s="331"/>
      <c r="CG136" s="332"/>
      <c r="CH136" s="385"/>
      <c r="CI136" s="331"/>
      <c r="CJ136" s="332"/>
      <c r="CK136" s="385"/>
      <c r="CL136" s="243"/>
      <c r="CM136" s="230"/>
      <c r="CN136" s="354"/>
      <c r="CO136" s="243"/>
      <c r="CP136" s="230"/>
      <c r="CQ136" s="231"/>
      <c r="CR136" s="331"/>
      <c r="CS136" s="332"/>
      <c r="CT136" s="333"/>
      <c r="CU136" s="229"/>
      <c r="CV136" s="230"/>
      <c r="CW136" s="231"/>
      <c r="CX136" s="331"/>
      <c r="CY136" s="332"/>
      <c r="CZ136" s="333"/>
      <c r="DA136" s="331"/>
      <c r="DB136" s="332"/>
      <c r="DC136" s="333"/>
      <c r="DD136" s="331"/>
      <c r="DE136" s="332"/>
      <c r="DF136" s="333"/>
      <c r="DG136" s="331"/>
      <c r="DH136" s="332"/>
      <c r="DI136" s="333"/>
      <c r="DJ136" s="229"/>
      <c r="DK136" s="230"/>
      <c r="DL136" s="231"/>
      <c r="DM136" s="229"/>
      <c r="DN136" s="230"/>
      <c r="DO136" s="231"/>
      <c r="DP136" s="331"/>
      <c r="DQ136" s="332"/>
      <c r="DR136" s="333"/>
      <c r="DS136" s="331"/>
      <c r="DT136" s="332"/>
      <c r="DU136" s="333"/>
      <c r="DV136" s="331"/>
      <c r="DW136" s="332"/>
      <c r="DX136" s="333"/>
      <c r="DY136" s="331"/>
      <c r="DZ136" s="332"/>
      <c r="EA136" s="333"/>
      <c r="EB136" s="331"/>
      <c r="EC136" s="332"/>
      <c r="ED136" s="333"/>
      <c r="EE136" s="331"/>
      <c r="EF136" s="332"/>
      <c r="EG136" s="333"/>
      <c r="EH136" s="229"/>
      <c r="EI136" s="230"/>
      <c r="EJ136" s="231"/>
      <c r="EK136" s="229"/>
      <c r="EL136" s="230"/>
      <c r="EM136" s="231"/>
      <c r="EN136" s="244"/>
      <c r="EO136" s="269" t="str">
        <f t="shared" si="279"/>
        <v/>
      </c>
      <c r="EP136" s="444" t="s">
        <v>1247</v>
      </c>
      <c r="EQ136" s="360" t="str">
        <f t="shared" si="435"/>
        <v/>
      </c>
      <c r="ER136" s="360" t="str">
        <f t="shared" si="436"/>
        <v/>
      </c>
      <c r="ES136" s="360" t="str">
        <f t="shared" si="437"/>
        <v/>
      </c>
      <c r="ET136" s="360" t="str">
        <f t="shared" si="438"/>
        <v/>
      </c>
      <c r="EU136" s="360" t="str">
        <f t="shared" si="439"/>
        <v/>
      </c>
      <c r="EV136" s="360" t="str">
        <f t="shared" si="440"/>
        <v/>
      </c>
      <c r="EW136" s="360" t="str">
        <f t="shared" si="441"/>
        <v/>
      </c>
      <c r="EX136" s="360">
        <f t="shared" si="442"/>
        <v>58</v>
      </c>
      <c r="EY136" s="360" t="str">
        <f t="shared" si="443"/>
        <v/>
      </c>
      <c r="EZ136" s="360" t="str">
        <f t="shared" si="444"/>
        <v/>
      </c>
      <c r="FA136" s="360" t="str">
        <f t="shared" si="445"/>
        <v/>
      </c>
      <c r="FB136" s="360" t="str">
        <f t="shared" si="446"/>
        <v/>
      </c>
      <c r="FC136" s="360" t="str">
        <f t="shared" si="447"/>
        <v/>
      </c>
      <c r="FD136" s="360" t="str">
        <f t="shared" si="448"/>
        <v/>
      </c>
      <c r="FE136" s="360" t="str">
        <f t="shared" si="449"/>
        <v/>
      </c>
      <c r="FF136" s="360" t="str">
        <f t="shared" si="450"/>
        <v/>
      </c>
      <c r="FG136" s="360" t="str">
        <f t="shared" si="451"/>
        <v/>
      </c>
      <c r="FH136" s="360" t="str">
        <f t="shared" si="452"/>
        <v/>
      </c>
      <c r="FI136" s="360" t="str">
        <f t="shared" si="453"/>
        <v/>
      </c>
      <c r="FJ136" s="360" t="str">
        <f t="shared" si="454"/>
        <v/>
      </c>
      <c r="FK136" s="360" t="str">
        <f t="shared" si="455"/>
        <v/>
      </c>
      <c r="FL136" s="360" t="str">
        <f t="shared" si="456"/>
        <v/>
      </c>
      <c r="FM136" s="360" t="str">
        <f t="shared" si="457"/>
        <v/>
      </c>
      <c r="FN136" s="360" t="str">
        <f t="shared" si="458"/>
        <v/>
      </c>
      <c r="FO136" s="360" t="str">
        <f t="shared" si="459"/>
        <v/>
      </c>
      <c r="FP136" s="360" t="str">
        <f t="shared" si="460"/>
        <v/>
      </c>
      <c r="FQ136" s="360" t="str">
        <f t="shared" si="461"/>
        <v/>
      </c>
      <c r="FR136" s="360" t="str">
        <f t="shared" si="462"/>
        <v/>
      </c>
      <c r="FS136" s="360" t="str">
        <f t="shared" si="463"/>
        <v/>
      </c>
      <c r="FT136" s="360" t="str">
        <f t="shared" si="280"/>
        <v/>
      </c>
      <c r="FU136" s="360" t="str">
        <f t="shared" si="464"/>
        <v/>
      </c>
      <c r="FV136" s="360" t="str">
        <f t="shared" si="465"/>
        <v/>
      </c>
      <c r="FW136" s="360" t="str">
        <f t="shared" si="466"/>
        <v/>
      </c>
      <c r="FX136" s="360" t="str">
        <f t="shared" si="467"/>
        <v/>
      </c>
      <c r="FY136" s="360" t="str">
        <f t="shared" si="468"/>
        <v/>
      </c>
      <c r="FZ136" s="360" t="str">
        <f t="shared" si="469"/>
        <v/>
      </c>
      <c r="GA136" s="360" t="str">
        <f t="shared" si="470"/>
        <v/>
      </c>
      <c r="GB136" s="360" t="str">
        <f t="shared" si="471"/>
        <v/>
      </c>
      <c r="GC136" s="360" t="str">
        <f t="shared" si="472"/>
        <v/>
      </c>
      <c r="GD136" s="360" t="str">
        <f t="shared" si="473"/>
        <v/>
      </c>
      <c r="GE136" s="360" t="str">
        <f t="shared" si="474"/>
        <v/>
      </c>
      <c r="GF136" s="360" t="str">
        <f t="shared" si="475"/>
        <v/>
      </c>
      <c r="GG136" s="360" t="str">
        <f t="shared" si="476"/>
        <v/>
      </c>
      <c r="GH136" s="360" t="str">
        <f t="shared" si="477"/>
        <v/>
      </c>
      <c r="GI136" s="360" t="str">
        <f t="shared" si="478"/>
        <v/>
      </c>
      <c r="GJ136" s="360" t="str">
        <f t="shared" si="479"/>
        <v/>
      </c>
      <c r="GK136" s="444" t="s">
        <v>1247</v>
      </c>
      <c r="GL136" s="361" t="str">
        <f t="shared" si="281"/>
        <v>-</v>
      </c>
      <c r="GM136" s="361" t="str">
        <f t="shared" si="282"/>
        <v>-</v>
      </c>
      <c r="GN136" s="361" t="str">
        <f t="shared" si="283"/>
        <v>-</v>
      </c>
      <c r="GO136" s="361" t="str">
        <f t="shared" si="284"/>
        <v>-</v>
      </c>
      <c r="GP136" s="361" t="str">
        <f t="shared" si="285"/>
        <v>-</v>
      </c>
      <c r="GQ136" s="361" t="str">
        <f t="shared" si="286"/>
        <v>-</v>
      </c>
      <c r="GR136" s="361" t="str">
        <f t="shared" si="287"/>
        <v>-</v>
      </c>
      <c r="GS136" s="361" t="str">
        <f t="shared" si="288"/>
        <v>lenuni</v>
      </c>
      <c r="GT136" s="361" t="str">
        <f t="shared" si="289"/>
        <v>-</v>
      </c>
      <c r="GU136" s="361" t="str">
        <f t="shared" si="290"/>
        <v>-</v>
      </c>
      <c r="GV136" s="361" t="str">
        <f t="shared" si="291"/>
        <v>-</v>
      </c>
      <c r="GW136" s="361" t="str">
        <f t="shared" si="292"/>
        <v>-</v>
      </c>
      <c r="GX136" s="361" t="str">
        <f t="shared" si="293"/>
        <v>-</v>
      </c>
      <c r="GY136" s="361" t="str">
        <f t="shared" si="294"/>
        <v>-</v>
      </c>
      <c r="GZ136" s="361" t="str">
        <f t="shared" si="295"/>
        <v>-</v>
      </c>
      <c r="HA136" s="361" t="str">
        <f t="shared" si="296"/>
        <v>-</v>
      </c>
      <c r="HB136" s="361" t="str">
        <f t="shared" si="297"/>
        <v>-</v>
      </c>
      <c r="HC136" s="361" t="str">
        <f t="shared" si="298"/>
        <v>-</v>
      </c>
      <c r="HD136" s="361" t="str">
        <f t="shared" si="299"/>
        <v>-</v>
      </c>
      <c r="HE136" s="361" t="str">
        <f t="shared" si="300"/>
        <v>-</v>
      </c>
      <c r="HF136" s="361" t="str">
        <f t="shared" si="301"/>
        <v>-</v>
      </c>
      <c r="HG136" s="361" t="str">
        <f t="shared" si="302"/>
        <v>-</v>
      </c>
      <c r="HH136" s="361" t="str">
        <f t="shared" si="303"/>
        <v>-</v>
      </c>
      <c r="HI136" s="361" t="str">
        <f t="shared" si="304"/>
        <v>-</v>
      </c>
      <c r="HJ136" s="361" t="str">
        <f t="shared" si="305"/>
        <v>-</v>
      </c>
      <c r="HK136" s="361" t="str">
        <f t="shared" si="306"/>
        <v>-</v>
      </c>
      <c r="HL136" s="361" t="str">
        <f t="shared" si="307"/>
        <v>-</v>
      </c>
      <c r="HM136" s="361" t="str">
        <f t="shared" si="308"/>
        <v>-</v>
      </c>
      <c r="HN136" s="361" t="str">
        <f t="shared" si="309"/>
        <v>-</v>
      </c>
      <c r="HO136" s="361" t="str">
        <f t="shared" si="310"/>
        <v>-</v>
      </c>
      <c r="HP136" s="361" t="str">
        <f t="shared" si="311"/>
        <v>-</v>
      </c>
      <c r="HQ136" s="361" t="str">
        <f t="shared" si="312"/>
        <v>-</v>
      </c>
      <c r="HR136" s="361" t="str">
        <f t="shared" si="313"/>
        <v>-</v>
      </c>
      <c r="HS136" s="361" t="str">
        <f t="shared" si="314"/>
        <v>-</v>
      </c>
      <c r="HT136" s="361" t="str">
        <f t="shared" si="315"/>
        <v>-</v>
      </c>
      <c r="HU136" s="361" t="str">
        <f t="shared" si="316"/>
        <v>-</v>
      </c>
      <c r="HV136" s="361" t="str">
        <f t="shared" si="317"/>
        <v>-</v>
      </c>
      <c r="HW136" s="361" t="str">
        <f t="shared" si="318"/>
        <v>-</v>
      </c>
      <c r="HX136" s="361" t="str">
        <f t="shared" si="319"/>
        <v>-</v>
      </c>
      <c r="HY136" s="361" t="str">
        <f t="shared" si="320"/>
        <v>-</v>
      </c>
      <c r="HZ136" s="361" t="str">
        <f t="shared" si="321"/>
        <v>-</v>
      </c>
      <c r="IA136" s="361" t="str">
        <f t="shared" si="322"/>
        <v>-</v>
      </c>
      <c r="IB136" s="361" t="str">
        <f t="shared" si="323"/>
        <v>-</v>
      </c>
      <c r="IC136" s="361" t="str">
        <f t="shared" si="324"/>
        <v>-</v>
      </c>
      <c r="ID136" s="361" t="str">
        <f t="shared" si="325"/>
        <v>-</v>
      </c>
      <c r="IE136" s="361" t="str">
        <f t="shared" si="326"/>
        <v>-</v>
      </c>
      <c r="IF136" s="444" t="s">
        <v>1247</v>
      </c>
      <c r="IG136" s="56" t="str">
        <f t="shared" si="480"/>
        <v>-</v>
      </c>
      <c r="IH136" s="56" t="str">
        <f t="shared" si="481"/>
        <v>-</v>
      </c>
      <c r="II136" s="56" t="str">
        <f t="shared" si="482"/>
        <v>-</v>
      </c>
      <c r="IJ136" s="56" t="str">
        <f t="shared" si="483"/>
        <v>-</v>
      </c>
      <c r="IK136" s="56" t="str">
        <f t="shared" si="327"/>
        <v>-</v>
      </c>
      <c r="IL136" s="56" t="str">
        <f t="shared" si="328"/>
        <v>-</v>
      </c>
      <c r="IM136" s="56" t="str">
        <f t="shared" si="329"/>
        <v>-</v>
      </c>
      <c r="IN136" s="56">
        <f t="shared" si="330"/>
        <v>2</v>
      </c>
      <c r="IO136" s="56" t="str">
        <f t="shared" si="331"/>
        <v>-</v>
      </c>
      <c r="IP136" s="56" t="str">
        <f t="shared" si="332"/>
        <v>-</v>
      </c>
      <c r="IQ136" s="56" t="str">
        <f t="shared" si="333"/>
        <v>-</v>
      </c>
      <c r="IR136" s="56" t="str">
        <f t="shared" si="334"/>
        <v>-</v>
      </c>
      <c r="IS136" s="56" t="str">
        <f t="shared" si="335"/>
        <v>-</v>
      </c>
      <c r="IT136" s="56" t="str">
        <f t="shared" si="336"/>
        <v>-</v>
      </c>
      <c r="IU136" s="56" t="str">
        <f t="shared" si="337"/>
        <v>-</v>
      </c>
      <c r="IV136" s="56" t="str">
        <f t="shared" si="338"/>
        <v>-</v>
      </c>
      <c r="IW136" s="56" t="str">
        <f t="shared" si="339"/>
        <v>-</v>
      </c>
      <c r="IX136" s="56" t="str">
        <f t="shared" si="340"/>
        <v>-</v>
      </c>
      <c r="IY136" s="56" t="str">
        <f t="shared" si="341"/>
        <v>-</v>
      </c>
      <c r="IZ136" s="56" t="str">
        <f t="shared" si="342"/>
        <v>-</v>
      </c>
      <c r="JA136" s="56" t="str">
        <f t="shared" si="343"/>
        <v>-</v>
      </c>
      <c r="JB136" s="56" t="str">
        <f t="shared" si="344"/>
        <v>-</v>
      </c>
      <c r="JC136" s="56" t="str">
        <f t="shared" si="345"/>
        <v>-</v>
      </c>
      <c r="JD136" s="56" t="str">
        <f t="shared" si="346"/>
        <v>-</v>
      </c>
      <c r="JE136" s="56" t="str">
        <f t="shared" si="347"/>
        <v>-</v>
      </c>
      <c r="JF136" s="56" t="str">
        <f t="shared" si="348"/>
        <v>-</v>
      </c>
      <c r="JG136" s="56" t="str">
        <f t="shared" si="349"/>
        <v>-</v>
      </c>
      <c r="JH136" s="56" t="str">
        <f t="shared" si="350"/>
        <v>-</v>
      </c>
      <c r="JI136" s="56" t="str">
        <f t="shared" si="351"/>
        <v>-</v>
      </c>
      <c r="JJ136" s="56" t="str">
        <f t="shared" si="352"/>
        <v>-</v>
      </c>
      <c r="JK136" s="56" t="str">
        <f t="shared" si="353"/>
        <v>-</v>
      </c>
      <c r="JL136" s="56" t="str">
        <f t="shared" si="354"/>
        <v>-</v>
      </c>
      <c r="JM136" s="56" t="str">
        <f t="shared" si="355"/>
        <v>-</v>
      </c>
      <c r="JN136" s="56" t="str">
        <f t="shared" si="356"/>
        <v>-</v>
      </c>
      <c r="JO136" s="56" t="str">
        <f t="shared" si="357"/>
        <v>-</v>
      </c>
      <c r="JP136" s="56" t="str">
        <f t="shared" si="358"/>
        <v>-</v>
      </c>
      <c r="JQ136" s="56" t="str">
        <f t="shared" si="359"/>
        <v>-</v>
      </c>
      <c r="JR136" s="56" t="str">
        <f t="shared" si="360"/>
        <v>-</v>
      </c>
      <c r="JS136" s="56" t="str">
        <f t="shared" si="361"/>
        <v>-</v>
      </c>
      <c r="JT136" s="56" t="str">
        <f t="shared" si="362"/>
        <v>-</v>
      </c>
      <c r="JU136" s="56" t="str">
        <f t="shared" si="363"/>
        <v>-</v>
      </c>
      <c r="JV136" s="56" t="str">
        <f t="shared" si="364"/>
        <v>-</v>
      </c>
      <c r="JW136" s="56" t="str">
        <f t="shared" si="365"/>
        <v>-</v>
      </c>
      <c r="JX136" s="56" t="str">
        <f t="shared" si="366"/>
        <v>-</v>
      </c>
      <c r="JY136" s="56" t="str">
        <f t="shared" si="367"/>
        <v>-</v>
      </c>
      <c r="JZ136" s="56" t="str">
        <f t="shared" si="368"/>
        <v>-</v>
      </c>
      <c r="KA136" s="444" t="s">
        <v>1247</v>
      </c>
      <c r="KB136" s="360">
        <f>IF(ISNUMBER(INDEX($EQ$15:$GK$521,$B136,EO$11)),MAX(KB$14:KB135)+1,0)</f>
        <v>0</v>
      </c>
      <c r="KC136" s="360" t="str">
        <f t="shared" si="484"/>
        <v/>
      </c>
      <c r="KD136" s="373" t="s">
        <v>2</v>
      </c>
      <c r="KE136" s="239"/>
      <c r="KF136" s="60"/>
      <c r="KG136" s="60"/>
      <c r="KH136" s="60"/>
      <c r="KI136" s="60"/>
      <c r="KJ136" s="60"/>
      <c r="KK136" s="60"/>
      <c r="KL136" s="60"/>
      <c r="KM136" s="60"/>
      <c r="KN136" s="60"/>
      <c r="KO136" s="60"/>
      <c r="KP136" s="60"/>
      <c r="KQ136" s="239" t="str">
        <f t="shared" si="493"/>
        <v/>
      </c>
      <c r="KR136" s="245" t="str">
        <f t="shared" si="378"/>
        <v/>
      </c>
      <c r="KS136" s="60"/>
      <c r="KT136" s="239" t="str">
        <f t="shared" si="494"/>
        <v/>
      </c>
      <c r="KU136" s="245" t="str">
        <f t="shared" si="380"/>
        <v/>
      </c>
      <c r="KV136" s="60"/>
      <c r="KW136" s="239" t="str">
        <f t="shared" si="495"/>
        <v/>
      </c>
      <c r="KX136" s="245" t="str">
        <f t="shared" si="382"/>
        <v/>
      </c>
      <c r="KY136" s="60"/>
      <c r="KZ136" s="283" t="str">
        <f t="shared" si="383"/>
        <v/>
      </c>
      <c r="LA136" s="26"/>
      <c r="LB136" s="242"/>
      <c r="LC136" s="242"/>
      <c r="LD136" s="242"/>
      <c r="LE136" s="242"/>
      <c r="LF136" s="242"/>
      <c r="LG136" s="242"/>
      <c r="LH136" s="242"/>
      <c r="LI136" s="242"/>
      <c r="LJ136" s="242"/>
      <c r="LK136" s="242"/>
      <c r="LL136" s="242"/>
      <c r="LM136" s="242"/>
      <c r="LN136" s="63"/>
      <c r="LO136" s="251">
        <f t="shared" si="384"/>
        <v>0</v>
      </c>
      <c r="LP136" s="251">
        <f t="shared" si="385"/>
        <v>0</v>
      </c>
      <c r="LQ136" s="251">
        <f t="shared" si="386"/>
        <v>0</v>
      </c>
      <c r="LR136" s="251">
        <f t="shared" si="387"/>
        <v>0</v>
      </c>
      <c r="LS136" s="251">
        <f t="shared" si="388"/>
        <v>0</v>
      </c>
      <c r="LT136" s="251">
        <f t="shared" si="389"/>
        <v>0</v>
      </c>
      <c r="LU136" s="251">
        <f t="shared" si="390"/>
        <v>0</v>
      </c>
      <c r="LV136" s="251">
        <f t="shared" si="391"/>
        <v>0</v>
      </c>
      <c r="LW136" s="251">
        <f t="shared" si="392"/>
        <v>0</v>
      </c>
      <c r="LX136" s="251">
        <f t="shared" si="393"/>
        <v>0</v>
      </c>
      <c r="LY136" s="251">
        <f t="shared" si="394"/>
        <v>0</v>
      </c>
      <c r="LZ136" s="251">
        <f t="shared" si="395"/>
        <v>0</v>
      </c>
      <c r="MA136" s="63">
        <f t="shared" si="396"/>
        <v>4</v>
      </c>
      <c r="MB136" s="63">
        <f t="shared" si="397"/>
        <v>0</v>
      </c>
      <c r="MC136" s="63">
        <f t="shared" si="486"/>
        <v>122</v>
      </c>
      <c r="MD136" s="63">
        <f t="shared" si="485"/>
        <v>18</v>
      </c>
      <c r="ME136" s="63" t="str">
        <f t="shared" si="398"/>
        <v>evt_petm</v>
      </c>
      <c r="MF136" s="315">
        <f t="shared" si="399"/>
        <v>291</v>
      </c>
      <c r="MG136" s="315">
        <f>IF(ISNUMBER(MATCH(EO136,$ME$15:$ME$520,0)),0,MAX(MG$14:MG135)+1)</f>
        <v>0</v>
      </c>
      <c r="MH136" s="315" t="str">
        <f t="shared" si="400"/>
        <v/>
      </c>
      <c r="MI136" s="368" t="str">
        <f t="shared" si="491"/>
        <v/>
      </c>
      <c r="MJ136" s="67"/>
      <c r="MK136" s="243" t="str">
        <f t="shared" si="492"/>
        <v/>
      </c>
      <c r="ML136" s="457" t="s">
        <v>635</v>
      </c>
      <c r="MM136" s="316"/>
      <c r="MN136" s="59"/>
      <c r="MO136" s="238"/>
      <c r="MP136" s="411"/>
      <c r="MQ136" s="26" t="str">
        <f>IF(IF(ISNUMBER(SEARCH("flopy",MS136))=TRUE,1,0)=1,MAX(MQ$15:MQ135)+1,"")</f>
        <v/>
      </c>
      <c r="MR136" s="238"/>
      <c r="MS136" s="411"/>
      <c r="MT136" s="411" t="s">
        <v>1058</v>
      </c>
      <c r="MU136" s="26" t="str">
        <f>IF(IF(ISNUMBER(SEARCH("flopy",MW136))=TRUE,1,0)=1,MAX(MU$15:MU135)+1,"")</f>
        <v/>
      </c>
      <c r="MV136" s="238"/>
      <c r="MW136" s="59"/>
      <c r="MX136" s="59"/>
      <c r="MY136" s="59"/>
      <c r="MZ136" s="59"/>
      <c r="NA136" s="59"/>
      <c r="NB136" s="26" t="s">
        <v>2</v>
      </c>
      <c r="NC136" s="59"/>
      <c r="ND136" s="59"/>
      <c r="NE136" s="59"/>
      <c r="NF136" s="59"/>
      <c r="NG136" s="59"/>
      <c r="NH136" s="59"/>
      <c r="NI136" s="59"/>
      <c r="NJ136" s="59"/>
      <c r="NK136" s="26" t="s">
        <v>2</v>
      </c>
      <c r="NL136" s="454"/>
      <c r="NM136" s="454"/>
      <c r="NN136" s="59"/>
      <c r="NO136" s="18"/>
      <c r="NP136" s="18"/>
      <c r="NQ136" s="18"/>
      <c r="NR136" s="18"/>
      <c r="NS136" s="18"/>
      <c r="NT136" s="18"/>
      <c r="NU136" s="18"/>
      <c r="NV136" s="18"/>
      <c r="NW136" s="18"/>
      <c r="NX136" s="18"/>
      <c r="NY136" s="18"/>
      <c r="NZ136" s="18"/>
      <c r="OA136" s="18"/>
      <c r="OB136" s="18"/>
      <c r="OC136" s="18"/>
      <c r="OZ136" s="59"/>
      <c r="PA136" s="251" t="str">
        <f t="shared" si="403"/>
        <v/>
      </c>
      <c r="PB136" s="251" t="str">
        <f t="shared" si="404"/>
        <v/>
      </c>
      <c r="PC136" s="251" t="str">
        <f t="shared" si="405"/>
        <v/>
      </c>
      <c r="PD136" s="251" t="str">
        <f t="shared" si="406"/>
        <v/>
      </c>
      <c r="PE136" s="251" t="str">
        <f t="shared" si="407"/>
        <v/>
      </c>
      <c r="PF136" s="251" t="str">
        <f t="shared" si="408"/>
        <v/>
      </c>
      <c r="PG136" s="251" t="str">
        <f t="shared" si="409"/>
        <v/>
      </c>
      <c r="PH136" s="251" t="str">
        <f t="shared" si="410"/>
        <v/>
      </c>
      <c r="PI136" s="251" t="str">
        <f t="shared" si="411"/>
        <v/>
      </c>
      <c r="PJ136" s="251" t="str">
        <f t="shared" si="412"/>
        <v/>
      </c>
      <c r="PK136" s="251" t="str">
        <f t="shared" si="413"/>
        <v/>
      </c>
      <c r="PL136" s="251" t="str">
        <f t="shared" si="414"/>
        <v/>
      </c>
      <c r="PM136" s="251" t="str">
        <f t="shared" si="415"/>
        <v/>
      </c>
      <c r="PN136" s="251" t="str">
        <f t="shared" si="416"/>
        <v/>
      </c>
      <c r="PO136" s="251" t="str">
        <f t="shared" si="417"/>
        <v/>
      </c>
      <c r="PP136" s="251" t="str">
        <f t="shared" si="418"/>
        <v/>
      </c>
      <c r="PQ136" s="251" t="str">
        <f t="shared" si="419"/>
        <v/>
      </c>
      <c r="PR136" s="251" t="str">
        <f t="shared" si="420"/>
        <v/>
      </c>
      <c r="PS136" s="251" t="str">
        <f t="shared" si="421"/>
        <v/>
      </c>
      <c r="PT136" s="251" t="str">
        <f t="shared" si="422"/>
        <v/>
      </c>
      <c r="PU136" s="251" t="str">
        <f t="shared" si="423"/>
        <v/>
      </c>
      <c r="PV136" s="251" t="str">
        <f t="shared" si="424"/>
        <v/>
      </c>
      <c r="PW136" s="251" t="str">
        <f t="shared" si="425"/>
        <v/>
      </c>
      <c r="PX136" s="251" t="str">
        <f t="shared" si="426"/>
        <v/>
      </c>
      <c r="PY136" s="251" t="str">
        <f t="shared" si="427"/>
        <v/>
      </c>
      <c r="PZ136" s="251" t="str">
        <f t="shared" si="428"/>
        <v/>
      </c>
      <c r="QA136" s="251" t="str">
        <f t="shared" si="429"/>
        <v/>
      </c>
      <c r="QB136" s="251" t="str">
        <f t="shared" si="430"/>
        <v/>
      </c>
      <c r="QC136" s="251" t="str">
        <f t="shared" si="431"/>
        <v/>
      </c>
      <c r="QD136" s="251" t="str">
        <f t="shared" si="432"/>
        <v/>
      </c>
      <c r="QE136" s="251" t="str">
        <f t="shared" si="433"/>
        <v/>
      </c>
      <c r="QF136" s="63">
        <f t="shared" si="434"/>
        <v>0</v>
      </c>
      <c r="QG136" s="26" t="s">
        <v>2</v>
      </c>
      <c r="QH136" s="59"/>
      <c r="QI136" s="59"/>
      <c r="QJ136" s="59"/>
      <c r="QK136" s="59"/>
      <c r="QL136" s="59"/>
      <c r="QM136" s="59"/>
      <c r="QN136" s="59"/>
    </row>
    <row r="137" spans="1:456" ht="6" customHeight="1" x14ac:dyDescent="0.25">
      <c r="A137" s="68"/>
      <c r="B137" s="447">
        <f t="shared" si="278"/>
        <v>123</v>
      </c>
      <c r="C137" s="72" t="s">
        <v>373</v>
      </c>
      <c r="D137" s="339" t="s">
        <v>545</v>
      </c>
      <c r="E137" s="59"/>
      <c r="F137" s="229"/>
      <c r="G137" s="295"/>
      <c r="H137" s="295"/>
      <c r="I137" s="229"/>
      <c r="J137" s="295"/>
      <c r="K137" s="295"/>
      <c r="L137" s="229"/>
      <c r="M137" s="295"/>
      <c r="N137" s="295"/>
      <c r="O137" s="229"/>
      <c r="P137" s="295"/>
      <c r="Q137" s="295"/>
      <c r="R137" s="229"/>
      <c r="S137" s="230"/>
      <c r="T137" s="231"/>
      <c r="U137" s="229"/>
      <c r="V137" s="230"/>
      <c r="W137" s="231"/>
      <c r="X137" s="229"/>
      <c r="Y137" s="230"/>
      <c r="Z137" s="231"/>
      <c r="AA137" s="229"/>
      <c r="AB137" s="295"/>
      <c r="AC137" s="295"/>
      <c r="AD137" s="229"/>
      <c r="AE137" s="295"/>
      <c r="AF137" s="295"/>
      <c r="AG137" s="229"/>
      <c r="AH137" s="295"/>
      <c r="AI137" s="295"/>
      <c r="AJ137" s="229"/>
      <c r="AK137" s="295"/>
      <c r="AL137" s="295"/>
      <c r="AM137" s="229"/>
      <c r="AN137" s="295"/>
      <c r="AO137" s="295"/>
      <c r="AP137" s="243"/>
      <c r="AQ137" s="295"/>
      <c r="AR137" s="290"/>
      <c r="AS137" s="243"/>
      <c r="AT137" s="295"/>
      <c r="AU137" s="290"/>
      <c r="AV137" s="229"/>
      <c r="AW137" s="230"/>
      <c r="AX137" s="231"/>
      <c r="AY137" s="229"/>
      <c r="AZ137" s="230"/>
      <c r="BA137" s="231"/>
      <c r="BB137" s="229"/>
      <c r="BC137" s="230"/>
      <c r="BD137" s="231"/>
      <c r="BE137" s="229"/>
      <c r="BF137" s="230"/>
      <c r="BG137" s="231"/>
      <c r="BH137" s="229"/>
      <c r="BI137" s="230"/>
      <c r="BJ137" s="231"/>
      <c r="BK137" s="243"/>
      <c r="BL137" s="230"/>
      <c r="BM137" s="231"/>
      <c r="BN137" s="243"/>
      <c r="BO137" s="230"/>
      <c r="BP137" s="231"/>
      <c r="BQ137" s="229"/>
      <c r="BR137" s="230"/>
      <c r="BS137" s="231"/>
      <c r="BT137" s="229"/>
      <c r="BU137" s="230"/>
      <c r="BV137" s="231"/>
      <c r="BW137" s="229"/>
      <c r="BX137" s="230"/>
      <c r="BY137" s="231"/>
      <c r="BZ137" s="229"/>
      <c r="CA137" s="230"/>
      <c r="CB137" s="231"/>
      <c r="CC137" s="229"/>
      <c r="CD137" s="230"/>
      <c r="CE137" s="231"/>
      <c r="CF137" s="331"/>
      <c r="CG137" s="332"/>
      <c r="CH137" s="385"/>
      <c r="CI137" s="331"/>
      <c r="CJ137" s="332"/>
      <c r="CK137" s="385"/>
      <c r="CL137" s="243"/>
      <c r="CM137" s="230"/>
      <c r="CN137" s="354"/>
      <c r="CO137" s="243"/>
      <c r="CP137" s="230"/>
      <c r="CQ137" s="231"/>
      <c r="CR137" s="331"/>
      <c r="CS137" s="332"/>
      <c r="CT137" s="333"/>
      <c r="CU137" s="229"/>
      <c r="CV137" s="230"/>
      <c r="CW137" s="231"/>
      <c r="CX137" s="331"/>
      <c r="CY137" s="332"/>
      <c r="CZ137" s="333"/>
      <c r="DA137" s="331"/>
      <c r="DB137" s="332"/>
      <c r="DC137" s="333"/>
      <c r="DD137" s="331"/>
      <c r="DE137" s="332"/>
      <c r="DF137" s="333"/>
      <c r="DG137" s="331"/>
      <c r="DH137" s="332"/>
      <c r="DI137" s="333"/>
      <c r="DJ137" s="229"/>
      <c r="DK137" s="230"/>
      <c r="DL137" s="231"/>
      <c r="DM137" s="229"/>
      <c r="DN137" s="230"/>
      <c r="DO137" s="231"/>
      <c r="DP137" s="331"/>
      <c r="DQ137" s="332"/>
      <c r="DR137" s="333"/>
      <c r="DS137" s="331"/>
      <c r="DT137" s="332"/>
      <c r="DU137" s="333"/>
      <c r="DV137" s="331"/>
      <c r="DW137" s="332"/>
      <c r="DX137" s="333"/>
      <c r="DY137" s="331"/>
      <c r="DZ137" s="332"/>
      <c r="EA137" s="333"/>
      <c r="EB137" s="331"/>
      <c r="EC137" s="332"/>
      <c r="ED137" s="333"/>
      <c r="EE137" s="331"/>
      <c r="EF137" s="332"/>
      <c r="EG137" s="333"/>
      <c r="EH137" s="229"/>
      <c r="EI137" s="230"/>
      <c r="EJ137" s="231"/>
      <c r="EK137" s="229"/>
      <c r="EL137" s="230"/>
      <c r="EM137" s="231"/>
      <c r="EN137" s="244"/>
      <c r="EO137" s="269" t="str">
        <f t="shared" si="279"/>
        <v/>
      </c>
      <c r="EP137" s="444" t="s">
        <v>1247</v>
      </c>
      <c r="EQ137" s="360" t="str">
        <f t="shared" si="435"/>
        <v/>
      </c>
      <c r="ER137" s="360" t="str">
        <f t="shared" si="436"/>
        <v/>
      </c>
      <c r="ES137" s="360" t="str">
        <f t="shared" si="437"/>
        <v/>
      </c>
      <c r="ET137" s="360" t="str">
        <f t="shared" si="438"/>
        <v/>
      </c>
      <c r="EU137" s="360" t="str">
        <f t="shared" si="439"/>
        <v/>
      </c>
      <c r="EV137" s="360" t="str">
        <f t="shared" si="440"/>
        <v/>
      </c>
      <c r="EW137" s="360" t="str">
        <f t="shared" si="441"/>
        <v/>
      </c>
      <c r="EX137" s="360" t="str">
        <f t="shared" si="442"/>
        <v/>
      </c>
      <c r="EY137" s="360" t="str">
        <f t="shared" si="443"/>
        <v/>
      </c>
      <c r="EZ137" s="360" t="str">
        <f t="shared" si="444"/>
        <v/>
      </c>
      <c r="FA137" s="360" t="str">
        <f t="shared" si="445"/>
        <v/>
      </c>
      <c r="FB137" s="360" t="str">
        <f t="shared" si="446"/>
        <v/>
      </c>
      <c r="FC137" s="360">
        <f t="shared" si="447"/>
        <v>7</v>
      </c>
      <c r="FD137" s="360">
        <f t="shared" si="448"/>
        <v>10</v>
      </c>
      <c r="FE137" s="360" t="str">
        <f t="shared" si="449"/>
        <v/>
      </c>
      <c r="FF137" s="360" t="str">
        <f t="shared" si="450"/>
        <v/>
      </c>
      <c r="FG137" s="360" t="str">
        <f t="shared" si="451"/>
        <v/>
      </c>
      <c r="FH137" s="360" t="str">
        <f t="shared" si="452"/>
        <v/>
      </c>
      <c r="FI137" s="360" t="str">
        <f t="shared" si="453"/>
        <v/>
      </c>
      <c r="FJ137" s="360">
        <f t="shared" si="454"/>
        <v>25</v>
      </c>
      <c r="FK137" s="360">
        <f t="shared" si="455"/>
        <v>25</v>
      </c>
      <c r="FL137" s="360" t="str">
        <f t="shared" si="456"/>
        <v/>
      </c>
      <c r="FM137" s="360" t="str">
        <f t="shared" si="457"/>
        <v/>
      </c>
      <c r="FN137" s="360" t="str">
        <f t="shared" si="458"/>
        <v/>
      </c>
      <c r="FO137" s="360">
        <f t="shared" si="459"/>
        <v>18</v>
      </c>
      <c r="FP137" s="360">
        <f t="shared" si="460"/>
        <v>18</v>
      </c>
      <c r="FQ137" s="360" t="str">
        <f t="shared" si="461"/>
        <v/>
      </c>
      <c r="FR137" s="360" t="str">
        <f t="shared" si="462"/>
        <v/>
      </c>
      <c r="FS137" s="360">
        <f t="shared" si="463"/>
        <v>19</v>
      </c>
      <c r="FT137" s="360" t="str">
        <f t="shared" si="280"/>
        <v/>
      </c>
      <c r="FU137" s="360">
        <f t="shared" si="464"/>
        <v>11</v>
      </c>
      <c r="FV137" s="360" t="str">
        <f t="shared" si="465"/>
        <v/>
      </c>
      <c r="FW137" s="360" t="str">
        <f t="shared" si="466"/>
        <v/>
      </c>
      <c r="FX137" s="360" t="str">
        <f t="shared" si="467"/>
        <v/>
      </c>
      <c r="FY137" s="360" t="str">
        <f t="shared" si="468"/>
        <v/>
      </c>
      <c r="FZ137" s="360" t="str">
        <f t="shared" si="469"/>
        <v/>
      </c>
      <c r="GA137" s="360" t="str">
        <f t="shared" si="470"/>
        <v/>
      </c>
      <c r="GB137" s="360" t="str">
        <f t="shared" si="471"/>
        <v/>
      </c>
      <c r="GC137" s="360" t="str">
        <f t="shared" si="472"/>
        <v/>
      </c>
      <c r="GD137" s="360">
        <f t="shared" si="473"/>
        <v>22</v>
      </c>
      <c r="GE137" s="360" t="str">
        <f t="shared" si="474"/>
        <v/>
      </c>
      <c r="GF137" s="360" t="str">
        <f t="shared" si="475"/>
        <v/>
      </c>
      <c r="GG137" s="360" t="str">
        <f t="shared" si="476"/>
        <v/>
      </c>
      <c r="GH137" s="360" t="str">
        <f t="shared" si="477"/>
        <v/>
      </c>
      <c r="GI137" s="360" t="str">
        <f t="shared" si="478"/>
        <v/>
      </c>
      <c r="GJ137" s="360" t="str">
        <f t="shared" si="479"/>
        <v/>
      </c>
      <c r="GK137" s="444" t="s">
        <v>1247</v>
      </c>
      <c r="GL137" s="361" t="str">
        <f t="shared" si="281"/>
        <v>-</v>
      </c>
      <c r="GM137" s="361" t="str">
        <f t="shared" si="282"/>
        <v>-</v>
      </c>
      <c r="GN137" s="361" t="str">
        <f t="shared" si="283"/>
        <v>-</v>
      </c>
      <c r="GO137" s="361" t="str">
        <f t="shared" si="284"/>
        <v>-</v>
      </c>
      <c r="GP137" s="361" t="str">
        <f t="shared" si="285"/>
        <v>-</v>
      </c>
      <c r="GQ137" s="361" t="str">
        <f t="shared" si="286"/>
        <v>-</v>
      </c>
      <c r="GR137" s="361" t="str">
        <f t="shared" si="287"/>
        <v>-</v>
      </c>
      <c r="GS137" s="361" t="str">
        <f t="shared" si="288"/>
        <v>-</v>
      </c>
      <c r="GT137" s="361" t="str">
        <f t="shared" si="289"/>
        <v>-</v>
      </c>
      <c r="GU137" s="361" t="str">
        <f t="shared" si="290"/>
        <v>-</v>
      </c>
      <c r="GV137" s="361" t="str">
        <f t="shared" si="291"/>
        <v>-</v>
      </c>
      <c r="GW137" s="361" t="str">
        <f t="shared" si="292"/>
        <v>-</v>
      </c>
      <c r="GX137" s="361" t="str">
        <f t="shared" si="293"/>
        <v>recharge</v>
      </c>
      <c r="GY137" s="361" t="str">
        <f t="shared" si="294"/>
        <v>recharge</v>
      </c>
      <c r="GZ137" s="361" t="str">
        <f t="shared" si="295"/>
        <v>-</v>
      </c>
      <c r="HA137" s="361" t="str">
        <f t="shared" si="296"/>
        <v>-</v>
      </c>
      <c r="HB137" s="361" t="str">
        <f t="shared" si="297"/>
        <v>-</v>
      </c>
      <c r="HC137" s="361" t="str">
        <f t="shared" si="298"/>
        <v>-</v>
      </c>
      <c r="HD137" s="361" t="str">
        <f t="shared" si="299"/>
        <v>-</v>
      </c>
      <c r="HE137" s="361" t="str">
        <f t="shared" si="300"/>
        <v>recharge</v>
      </c>
      <c r="HF137" s="361" t="str">
        <f t="shared" si="301"/>
        <v>recharge</v>
      </c>
      <c r="HG137" s="361" t="str">
        <f t="shared" si="302"/>
        <v>-</v>
      </c>
      <c r="HH137" s="361" t="str">
        <f t="shared" si="303"/>
        <v>-</v>
      </c>
      <c r="HI137" s="361" t="str">
        <f t="shared" si="304"/>
        <v>-</v>
      </c>
      <c r="HJ137" s="361" t="str">
        <f t="shared" si="305"/>
        <v>recharge</v>
      </c>
      <c r="HK137" s="361" t="str">
        <f t="shared" si="306"/>
        <v>recharge</v>
      </c>
      <c r="HL137" s="361" t="str">
        <f t="shared" si="307"/>
        <v>-</v>
      </c>
      <c r="HM137" s="361" t="str">
        <f t="shared" si="308"/>
        <v>-</v>
      </c>
      <c r="HN137" s="361" t="str">
        <f t="shared" si="309"/>
        <v>recharge</v>
      </c>
      <c r="HO137" s="361" t="str">
        <f t="shared" si="310"/>
        <v>-</v>
      </c>
      <c r="HP137" s="361" t="str">
        <f t="shared" si="311"/>
        <v>recharge</v>
      </c>
      <c r="HQ137" s="361" t="str">
        <f t="shared" si="312"/>
        <v>-</v>
      </c>
      <c r="HR137" s="361" t="str">
        <f t="shared" si="313"/>
        <v>-</v>
      </c>
      <c r="HS137" s="361" t="str">
        <f t="shared" si="314"/>
        <v>-</v>
      </c>
      <c r="HT137" s="361" t="str">
        <f t="shared" si="315"/>
        <v>-</v>
      </c>
      <c r="HU137" s="361" t="str">
        <f t="shared" si="316"/>
        <v>-</v>
      </c>
      <c r="HV137" s="361" t="str">
        <f t="shared" si="317"/>
        <v>-</v>
      </c>
      <c r="HW137" s="361" t="str">
        <f t="shared" si="318"/>
        <v>-</v>
      </c>
      <c r="HX137" s="361" t="str">
        <f t="shared" si="319"/>
        <v>-</v>
      </c>
      <c r="HY137" s="361" t="str">
        <f t="shared" si="320"/>
        <v>recharge</v>
      </c>
      <c r="HZ137" s="361" t="str">
        <f t="shared" si="321"/>
        <v>-</v>
      </c>
      <c r="IA137" s="361" t="str">
        <f t="shared" si="322"/>
        <v>-</v>
      </c>
      <c r="IB137" s="361" t="str">
        <f t="shared" si="323"/>
        <v>-</v>
      </c>
      <c r="IC137" s="361" t="str">
        <f t="shared" si="324"/>
        <v>-</v>
      </c>
      <c r="ID137" s="361" t="str">
        <f t="shared" si="325"/>
        <v>-</v>
      </c>
      <c r="IE137" s="361" t="str">
        <f t="shared" si="326"/>
        <v>-</v>
      </c>
      <c r="IF137" s="444" t="s">
        <v>1247</v>
      </c>
      <c r="IG137" s="56" t="str">
        <f t="shared" si="480"/>
        <v>-</v>
      </c>
      <c r="IH137" s="56" t="str">
        <f t="shared" si="481"/>
        <v>-</v>
      </c>
      <c r="II137" s="56" t="str">
        <f t="shared" si="482"/>
        <v>-</v>
      </c>
      <c r="IJ137" s="56" t="str">
        <f t="shared" si="483"/>
        <v>-</v>
      </c>
      <c r="IK137" s="56" t="str">
        <f t="shared" si="327"/>
        <v>-</v>
      </c>
      <c r="IL137" s="56" t="str">
        <f t="shared" si="328"/>
        <v>-</v>
      </c>
      <c r="IM137" s="56" t="str">
        <f t="shared" si="329"/>
        <v>-</v>
      </c>
      <c r="IN137" s="56" t="str">
        <f t="shared" si="330"/>
        <v>-</v>
      </c>
      <c r="IO137" s="56" t="str">
        <f t="shared" si="331"/>
        <v>-</v>
      </c>
      <c r="IP137" s="56" t="str">
        <f t="shared" si="332"/>
        <v>-</v>
      </c>
      <c r="IQ137" s="56" t="str">
        <f t="shared" si="333"/>
        <v>-</v>
      </c>
      <c r="IR137" s="56" t="str">
        <f t="shared" si="334"/>
        <v>-</v>
      </c>
      <c r="IS137" s="56">
        <f t="shared" si="335"/>
        <v>2.9999999999999997E-8</v>
      </c>
      <c r="IT137" s="56">
        <f t="shared" si="336"/>
        <v>4.0000000000000001E-3</v>
      </c>
      <c r="IU137" s="56" t="str">
        <f t="shared" si="337"/>
        <v>-</v>
      </c>
      <c r="IV137" s="56" t="str">
        <f t="shared" si="338"/>
        <v>-</v>
      </c>
      <c r="IW137" s="56" t="str">
        <f t="shared" si="339"/>
        <v>-</v>
      </c>
      <c r="IX137" s="56" t="str">
        <f t="shared" si="340"/>
        <v>-</v>
      </c>
      <c r="IY137" s="56" t="str">
        <f t="shared" si="341"/>
        <v>-</v>
      </c>
      <c r="IZ137" s="56">
        <f t="shared" si="342"/>
        <v>0.05</v>
      </c>
      <c r="JA137" s="56">
        <f t="shared" si="343"/>
        <v>1E-3</v>
      </c>
      <c r="JB137" s="56" t="str">
        <f t="shared" si="344"/>
        <v>-</v>
      </c>
      <c r="JC137" s="56" t="str">
        <f t="shared" si="345"/>
        <v>-</v>
      </c>
      <c r="JD137" s="56" t="str">
        <f t="shared" si="346"/>
        <v>-</v>
      </c>
      <c r="JE137" s="56">
        <f t="shared" si="347"/>
        <v>1.1599999999999999E-2</v>
      </c>
      <c r="JF137" s="56">
        <f t="shared" si="348"/>
        <v>1.1599999999999999E-2</v>
      </c>
      <c r="JG137" s="56" t="str">
        <f t="shared" si="349"/>
        <v>-</v>
      </c>
      <c r="JH137" s="56" t="str">
        <f t="shared" si="350"/>
        <v>-</v>
      </c>
      <c r="JI137" s="56">
        <f t="shared" si="351"/>
        <v>4.5659999999999997E-3</v>
      </c>
      <c r="JJ137" s="56" t="str">
        <f t="shared" si="352"/>
        <v>-</v>
      </c>
      <c r="JK137" s="56">
        <f t="shared" si="353"/>
        <v>4.0000000000000001E-3</v>
      </c>
      <c r="JL137" s="56" t="str">
        <f t="shared" si="354"/>
        <v>-</v>
      </c>
      <c r="JM137" s="56" t="str">
        <f t="shared" si="355"/>
        <v>-</v>
      </c>
      <c r="JN137" s="56" t="str">
        <f t="shared" si="356"/>
        <v>-</v>
      </c>
      <c r="JO137" s="56" t="str">
        <f t="shared" si="357"/>
        <v>-</v>
      </c>
      <c r="JP137" s="56" t="str">
        <f t="shared" si="358"/>
        <v>-</v>
      </c>
      <c r="JQ137" s="56" t="str">
        <f t="shared" si="359"/>
        <v>-</v>
      </c>
      <c r="JR137" s="56" t="str">
        <f t="shared" si="360"/>
        <v>-</v>
      </c>
      <c r="JS137" s="56" t="str">
        <f t="shared" si="361"/>
        <v>-</v>
      </c>
      <c r="JT137" s="56">
        <f t="shared" si="362"/>
        <v>1.1098E-9</v>
      </c>
      <c r="JU137" s="56" t="str">
        <f t="shared" si="363"/>
        <v>-</v>
      </c>
      <c r="JV137" s="56" t="str">
        <f t="shared" si="364"/>
        <v>-</v>
      </c>
      <c r="JW137" s="56" t="str">
        <f t="shared" si="365"/>
        <v>-</v>
      </c>
      <c r="JX137" s="56" t="str">
        <f t="shared" si="366"/>
        <v>-</v>
      </c>
      <c r="JY137" s="56" t="str">
        <f t="shared" si="367"/>
        <v>-</v>
      </c>
      <c r="JZ137" s="56" t="str">
        <f t="shared" si="368"/>
        <v>-</v>
      </c>
      <c r="KA137" s="444" t="s">
        <v>1247</v>
      </c>
      <c r="KB137" s="360">
        <f>IF(ISNUMBER(INDEX($EQ$15:$GK$521,$B137,EO$11)),MAX(KB$14:KB136)+1,0)</f>
        <v>0</v>
      </c>
      <c r="KC137" s="360" t="str">
        <f t="shared" si="484"/>
        <v/>
      </c>
      <c r="KD137" s="373" t="s">
        <v>2</v>
      </c>
      <c r="KE137" s="239"/>
      <c r="KF137" s="60"/>
      <c r="KG137" s="60"/>
      <c r="KH137" s="60"/>
      <c r="KI137" s="60"/>
      <c r="KJ137" s="60"/>
      <c r="KK137" s="60"/>
      <c r="KL137" s="60"/>
      <c r="KM137" s="60"/>
      <c r="KN137" s="60"/>
      <c r="KO137" s="60"/>
      <c r="KP137" s="60"/>
      <c r="KQ137" s="239" t="str">
        <f t="shared" si="493"/>
        <v/>
      </c>
      <c r="KR137" s="245" t="str">
        <f t="shared" si="378"/>
        <v/>
      </c>
      <c r="KS137" s="60"/>
      <c r="KT137" s="239" t="str">
        <f t="shared" si="494"/>
        <v/>
      </c>
      <c r="KU137" s="245" t="str">
        <f t="shared" si="380"/>
        <v/>
      </c>
      <c r="KV137" s="60"/>
      <c r="KW137" s="239" t="str">
        <f t="shared" si="495"/>
        <v/>
      </c>
      <c r="KX137" s="245" t="str">
        <f t="shared" si="382"/>
        <v/>
      </c>
      <c r="KY137" s="60"/>
      <c r="KZ137" s="283" t="str">
        <f t="shared" si="383"/>
        <v/>
      </c>
      <c r="LA137" s="26"/>
      <c r="LB137" s="242"/>
      <c r="LC137" s="242"/>
      <c r="LD137" s="242"/>
      <c r="LE137" s="242"/>
      <c r="LF137" s="242"/>
      <c r="LG137" s="242"/>
      <c r="LH137" s="242"/>
      <c r="LI137" s="242"/>
      <c r="LJ137" s="242"/>
      <c r="LK137" s="242"/>
      <c r="LL137" s="242"/>
      <c r="LM137" s="242"/>
      <c r="LN137" s="63"/>
      <c r="LO137" s="251">
        <f t="shared" si="384"/>
        <v>0</v>
      </c>
      <c r="LP137" s="251">
        <f t="shared" si="385"/>
        <v>0</v>
      </c>
      <c r="LQ137" s="251">
        <f t="shared" si="386"/>
        <v>0</v>
      </c>
      <c r="LR137" s="251">
        <f t="shared" si="387"/>
        <v>0</v>
      </c>
      <c r="LS137" s="251">
        <f t="shared" si="388"/>
        <v>0</v>
      </c>
      <c r="LT137" s="251">
        <f t="shared" si="389"/>
        <v>0</v>
      </c>
      <c r="LU137" s="251">
        <f t="shared" si="390"/>
        <v>0</v>
      </c>
      <c r="LV137" s="251">
        <f t="shared" si="391"/>
        <v>0</v>
      </c>
      <c r="LW137" s="251">
        <f t="shared" si="392"/>
        <v>0</v>
      </c>
      <c r="LX137" s="251">
        <f t="shared" si="393"/>
        <v>0</v>
      </c>
      <c r="LY137" s="251">
        <f t="shared" si="394"/>
        <v>0</v>
      </c>
      <c r="LZ137" s="251">
        <f t="shared" si="395"/>
        <v>0</v>
      </c>
      <c r="MA137" s="63">
        <f t="shared" si="396"/>
        <v>4</v>
      </c>
      <c r="MB137" s="63">
        <f t="shared" si="397"/>
        <v>0</v>
      </c>
      <c r="MC137" s="63">
        <f t="shared" si="486"/>
        <v>123</v>
      </c>
      <c r="MD137" s="63">
        <f t="shared" si="485"/>
        <v>19</v>
      </c>
      <c r="ME137" s="63" t="str">
        <f t="shared" si="398"/>
        <v>evt_pname</v>
      </c>
      <c r="MF137" s="315">
        <f t="shared" si="399"/>
        <v>291</v>
      </c>
      <c r="MG137" s="315">
        <f>IF(ISNUMBER(MATCH(EO137,$ME$15:$ME$520,0)),0,MAX(MG$14:MG136)+1)</f>
        <v>0</v>
      </c>
      <c r="MH137" s="315" t="str">
        <f t="shared" si="400"/>
        <v/>
      </c>
      <c r="MI137" s="368" t="str">
        <f t="shared" si="491"/>
        <v/>
      </c>
      <c r="MJ137" s="67"/>
      <c r="MK137" s="243" t="str">
        <f t="shared" si="492"/>
        <v/>
      </c>
      <c r="ML137" s="457" t="s">
        <v>635</v>
      </c>
      <c r="MM137" s="316"/>
      <c r="MN137" s="59"/>
      <c r="MO137" s="238"/>
      <c r="MP137" s="411"/>
      <c r="MQ137" s="26">
        <f>IF(IF(ISNUMBER(SEARCH("flopy",MS137))=TRUE,1,0)=1,MAX(MQ$15:MQ136)+1,"")</f>
        <v>89</v>
      </c>
      <c r="MR137" s="238"/>
      <c r="MS137" s="411" t="s">
        <v>1059</v>
      </c>
      <c r="MT137" s="59"/>
      <c r="MU137" s="26" t="str">
        <f>IF(IF(ISNUMBER(SEARCH("flopy",MW137))=TRUE,1,0)=1,MAX(MU$15:MU136)+1,"")</f>
        <v/>
      </c>
      <c r="MV137" s="238"/>
      <c r="MW137" s="59"/>
      <c r="MX137" s="59"/>
      <c r="MY137" s="59"/>
      <c r="MZ137" s="59"/>
      <c r="NA137" s="59"/>
      <c r="NB137" s="26" t="s">
        <v>2</v>
      </c>
      <c r="NC137" s="59"/>
      <c r="ND137" s="59"/>
      <c r="NE137" s="59"/>
      <c r="NF137" s="59"/>
      <c r="NG137" s="59"/>
      <c r="NH137" s="59"/>
      <c r="NI137" s="59"/>
      <c r="NJ137" s="59"/>
      <c r="NK137" s="26" t="s">
        <v>2</v>
      </c>
      <c r="NL137" s="454"/>
      <c r="NM137" s="454"/>
      <c r="NN137" s="59"/>
      <c r="NO137" s="18"/>
      <c r="NP137" s="18"/>
      <c r="NQ137" s="18"/>
      <c r="NR137" s="18"/>
      <c r="NS137" s="18"/>
      <c r="NT137" s="18"/>
      <c r="NU137" s="18"/>
      <c r="NV137" s="18"/>
      <c r="NW137" s="18"/>
      <c r="NX137" s="18"/>
      <c r="NY137" s="18"/>
      <c r="NZ137" s="18"/>
      <c r="OA137" s="18"/>
      <c r="OB137" s="18"/>
      <c r="OC137" s="18"/>
      <c r="OZ137" s="59"/>
      <c r="PA137" s="251" t="str">
        <f t="shared" si="403"/>
        <v/>
      </c>
      <c r="PB137" s="251" t="str">
        <f t="shared" si="404"/>
        <v/>
      </c>
      <c r="PC137" s="251" t="str">
        <f t="shared" si="405"/>
        <v/>
      </c>
      <c r="PD137" s="251" t="str">
        <f t="shared" si="406"/>
        <v/>
      </c>
      <c r="PE137" s="251" t="str">
        <f t="shared" si="407"/>
        <v/>
      </c>
      <c r="PF137" s="251" t="str">
        <f t="shared" si="408"/>
        <v/>
      </c>
      <c r="PG137" s="251" t="str">
        <f t="shared" si="409"/>
        <v/>
      </c>
      <c r="PH137" s="251" t="str">
        <f t="shared" si="410"/>
        <v/>
      </c>
      <c r="PI137" s="251" t="str">
        <f t="shared" si="411"/>
        <v/>
      </c>
      <c r="PJ137" s="251" t="str">
        <f t="shared" si="412"/>
        <v/>
      </c>
      <c r="PK137" s="251" t="str">
        <f t="shared" si="413"/>
        <v/>
      </c>
      <c r="PL137" s="251" t="str">
        <f t="shared" si="414"/>
        <v/>
      </c>
      <c r="PM137" s="251" t="str">
        <f t="shared" si="415"/>
        <v/>
      </c>
      <c r="PN137" s="251" t="str">
        <f t="shared" si="416"/>
        <v/>
      </c>
      <c r="PO137" s="251" t="str">
        <f t="shared" si="417"/>
        <v/>
      </c>
      <c r="PP137" s="251" t="str">
        <f t="shared" si="418"/>
        <v/>
      </c>
      <c r="PQ137" s="251" t="str">
        <f t="shared" si="419"/>
        <v/>
      </c>
      <c r="PR137" s="251" t="str">
        <f t="shared" si="420"/>
        <v/>
      </c>
      <c r="PS137" s="251" t="str">
        <f t="shared" si="421"/>
        <v/>
      </c>
      <c r="PT137" s="251" t="str">
        <f t="shared" si="422"/>
        <v/>
      </c>
      <c r="PU137" s="251" t="str">
        <f t="shared" si="423"/>
        <v/>
      </c>
      <c r="PV137" s="251" t="str">
        <f t="shared" si="424"/>
        <v/>
      </c>
      <c r="PW137" s="251" t="str">
        <f t="shared" si="425"/>
        <v/>
      </c>
      <c r="PX137" s="251" t="str">
        <f t="shared" si="426"/>
        <v/>
      </c>
      <c r="PY137" s="251" t="str">
        <f t="shared" si="427"/>
        <v/>
      </c>
      <c r="PZ137" s="251" t="str">
        <f t="shared" si="428"/>
        <v/>
      </c>
      <c r="QA137" s="251" t="str">
        <f t="shared" si="429"/>
        <v/>
      </c>
      <c r="QB137" s="251" t="str">
        <f t="shared" si="430"/>
        <v/>
      </c>
      <c r="QC137" s="251" t="str">
        <f t="shared" si="431"/>
        <v/>
      </c>
      <c r="QD137" s="251" t="str">
        <f t="shared" si="432"/>
        <v/>
      </c>
      <c r="QE137" s="251" t="str">
        <f t="shared" si="433"/>
        <v/>
      </c>
      <c r="QF137" s="63">
        <f t="shared" si="434"/>
        <v>0</v>
      </c>
      <c r="QG137" s="26" t="s">
        <v>2</v>
      </c>
      <c r="QH137" s="59"/>
      <c r="QI137" s="59"/>
      <c r="QJ137" s="59"/>
      <c r="QK137" s="59"/>
      <c r="QL137" s="59"/>
      <c r="QM137" s="59"/>
      <c r="QN137" s="59"/>
    </row>
    <row r="138" spans="1:456" ht="6" customHeight="1" x14ac:dyDescent="0.25">
      <c r="A138" s="68"/>
      <c r="B138" s="447">
        <f t="shared" si="278"/>
        <v>124</v>
      </c>
      <c r="C138" s="72" t="s">
        <v>176</v>
      </c>
      <c r="D138" s="339" t="s">
        <v>590</v>
      </c>
      <c r="E138" s="59"/>
      <c r="F138" s="229"/>
      <c r="G138" s="295"/>
      <c r="H138" s="295"/>
      <c r="I138" s="229"/>
      <c r="J138" s="295"/>
      <c r="K138" s="295"/>
      <c r="L138" s="229"/>
      <c r="M138" s="295"/>
      <c r="N138" s="295"/>
      <c r="O138" s="229"/>
      <c r="P138" s="295"/>
      <c r="Q138" s="295"/>
      <c r="R138" s="229"/>
      <c r="S138" s="230"/>
      <c r="T138" s="231"/>
      <c r="U138" s="229"/>
      <c r="V138" s="230"/>
      <c r="W138" s="231"/>
      <c r="X138" s="229"/>
      <c r="Y138" s="230"/>
      <c r="Z138" s="231"/>
      <c r="AA138" s="229"/>
      <c r="AB138" s="295"/>
      <c r="AC138" s="295"/>
      <c r="AD138" s="229"/>
      <c r="AE138" s="295"/>
      <c r="AF138" s="295"/>
      <c r="AG138" s="229"/>
      <c r="AH138" s="295"/>
      <c r="AI138" s="295"/>
      <c r="AJ138" s="229"/>
      <c r="AK138" s="295"/>
      <c r="AL138" s="295"/>
      <c r="AM138" s="229"/>
      <c r="AN138" s="295"/>
      <c r="AO138" s="295"/>
      <c r="AP138" s="243"/>
      <c r="AQ138" s="295"/>
      <c r="AR138" s="290"/>
      <c r="AS138" s="243"/>
      <c r="AT138" s="295"/>
      <c r="AU138" s="290"/>
      <c r="AV138" s="229"/>
      <c r="AW138" s="230"/>
      <c r="AX138" s="231"/>
      <c r="AY138" s="229"/>
      <c r="AZ138" s="230"/>
      <c r="BA138" s="231"/>
      <c r="BB138" s="229"/>
      <c r="BC138" s="230"/>
      <c r="BD138" s="231"/>
      <c r="BE138" s="229"/>
      <c r="BF138" s="230"/>
      <c r="BG138" s="231"/>
      <c r="BH138" s="229"/>
      <c r="BI138" s="230"/>
      <c r="BJ138" s="231"/>
      <c r="BK138" s="243"/>
      <c r="BL138" s="230"/>
      <c r="BM138" s="231"/>
      <c r="BN138" s="243"/>
      <c r="BO138" s="230"/>
      <c r="BP138" s="231"/>
      <c r="BQ138" s="229"/>
      <c r="BR138" s="230"/>
      <c r="BS138" s="231"/>
      <c r="BT138" s="229"/>
      <c r="BU138" s="230"/>
      <c r="BV138" s="231"/>
      <c r="BW138" s="229"/>
      <c r="BX138" s="230"/>
      <c r="BY138" s="231"/>
      <c r="BZ138" s="229"/>
      <c r="CA138" s="230"/>
      <c r="CB138" s="231"/>
      <c r="CC138" s="229"/>
      <c r="CD138" s="230"/>
      <c r="CE138" s="231"/>
      <c r="CF138" s="331"/>
      <c r="CG138" s="332"/>
      <c r="CH138" s="385"/>
      <c r="CI138" s="331"/>
      <c r="CJ138" s="332"/>
      <c r="CK138" s="385"/>
      <c r="CL138" s="243"/>
      <c r="CM138" s="230"/>
      <c r="CN138" s="354"/>
      <c r="CO138" s="243"/>
      <c r="CP138" s="230"/>
      <c r="CQ138" s="231"/>
      <c r="CR138" s="331"/>
      <c r="CS138" s="332"/>
      <c r="CT138" s="333"/>
      <c r="CU138" s="229"/>
      <c r="CV138" s="230"/>
      <c r="CW138" s="231"/>
      <c r="CX138" s="331"/>
      <c r="CY138" s="332"/>
      <c r="CZ138" s="333"/>
      <c r="DA138" s="331"/>
      <c r="DB138" s="332"/>
      <c r="DC138" s="333"/>
      <c r="DD138" s="331"/>
      <c r="DE138" s="332"/>
      <c r="DF138" s="333"/>
      <c r="DG138" s="331"/>
      <c r="DH138" s="332"/>
      <c r="DI138" s="333"/>
      <c r="DJ138" s="229"/>
      <c r="DK138" s="230"/>
      <c r="DL138" s="231"/>
      <c r="DM138" s="229"/>
      <c r="DN138" s="230"/>
      <c r="DO138" s="231"/>
      <c r="DP138" s="331"/>
      <c r="DQ138" s="332"/>
      <c r="DR138" s="333"/>
      <c r="DS138" s="331"/>
      <c r="DT138" s="332"/>
      <c r="DU138" s="333"/>
      <c r="DV138" s="331"/>
      <c r="DW138" s="332"/>
      <c r="DX138" s="333"/>
      <c r="DY138" s="331"/>
      <c r="DZ138" s="332"/>
      <c r="EA138" s="333"/>
      <c r="EB138" s="331"/>
      <c r="EC138" s="332"/>
      <c r="ED138" s="333"/>
      <c r="EE138" s="331"/>
      <c r="EF138" s="332"/>
      <c r="EG138" s="333"/>
      <c r="EH138" s="229"/>
      <c r="EI138" s="230"/>
      <c r="EJ138" s="231"/>
      <c r="EK138" s="229"/>
      <c r="EL138" s="230"/>
      <c r="EM138" s="231"/>
      <c r="EN138" s="244"/>
      <c r="EO138" s="269" t="str">
        <f t="shared" si="279"/>
        <v/>
      </c>
      <c r="EP138" s="444" t="s">
        <v>1247</v>
      </c>
      <c r="EQ138" s="360">
        <f t="shared" si="435"/>
        <v>88</v>
      </c>
      <c r="ER138" s="360" t="str">
        <f t="shared" si="436"/>
        <v/>
      </c>
      <c r="ES138" s="360" t="str">
        <f t="shared" si="437"/>
        <v/>
      </c>
      <c r="ET138" s="360" t="str">
        <f t="shared" si="438"/>
        <v/>
      </c>
      <c r="EU138" s="360" t="str">
        <f t="shared" si="439"/>
        <v/>
      </c>
      <c r="EV138" s="360" t="str">
        <f t="shared" si="440"/>
        <v/>
      </c>
      <c r="EW138" s="360">
        <f t="shared" si="441"/>
        <v>20</v>
      </c>
      <c r="EX138" s="360" t="str">
        <f t="shared" si="442"/>
        <v/>
      </c>
      <c r="EY138" s="360">
        <f t="shared" si="443"/>
        <v>13</v>
      </c>
      <c r="EZ138" s="360">
        <f t="shared" si="444"/>
        <v>22</v>
      </c>
      <c r="FA138" s="360" t="str">
        <f t="shared" si="445"/>
        <v/>
      </c>
      <c r="FB138" s="360">
        <f t="shared" si="446"/>
        <v>19</v>
      </c>
      <c r="FC138" s="360" t="str">
        <f t="shared" si="447"/>
        <v/>
      </c>
      <c r="FD138" s="360" t="str">
        <f t="shared" si="448"/>
        <v/>
      </c>
      <c r="FE138" s="360" t="str">
        <f t="shared" si="449"/>
        <v/>
      </c>
      <c r="FF138" s="360" t="str">
        <f t="shared" si="450"/>
        <v/>
      </c>
      <c r="FG138" s="360" t="str">
        <f t="shared" si="451"/>
        <v/>
      </c>
      <c r="FH138" s="360" t="str">
        <f t="shared" si="452"/>
        <v/>
      </c>
      <c r="FI138" s="360" t="str">
        <f t="shared" si="453"/>
        <v/>
      </c>
      <c r="FJ138" s="360" t="str">
        <f t="shared" si="454"/>
        <v/>
      </c>
      <c r="FK138" s="360" t="str">
        <f t="shared" si="455"/>
        <v/>
      </c>
      <c r="FL138" s="360" t="str">
        <f t="shared" si="456"/>
        <v/>
      </c>
      <c r="FM138" s="360" t="str">
        <f t="shared" si="457"/>
        <v/>
      </c>
      <c r="FN138" s="360" t="str">
        <f t="shared" si="458"/>
        <v/>
      </c>
      <c r="FO138" s="360" t="str">
        <f t="shared" si="459"/>
        <v/>
      </c>
      <c r="FP138" s="360" t="str">
        <f t="shared" si="460"/>
        <v/>
      </c>
      <c r="FQ138" s="360" t="str">
        <f t="shared" si="461"/>
        <v/>
      </c>
      <c r="FR138" s="360" t="str">
        <f t="shared" si="462"/>
        <v/>
      </c>
      <c r="FS138" s="360" t="str">
        <f t="shared" si="463"/>
        <v/>
      </c>
      <c r="FT138" s="360" t="str">
        <f t="shared" si="280"/>
        <v/>
      </c>
      <c r="FU138" s="360" t="str">
        <f t="shared" si="464"/>
        <v/>
      </c>
      <c r="FV138" s="360" t="str">
        <f t="shared" si="465"/>
        <v/>
      </c>
      <c r="FW138" s="360" t="str">
        <f t="shared" si="466"/>
        <v/>
      </c>
      <c r="FX138" s="360" t="str">
        <f t="shared" si="467"/>
        <v/>
      </c>
      <c r="FY138" s="360" t="str">
        <f t="shared" si="468"/>
        <v/>
      </c>
      <c r="FZ138" s="360" t="str">
        <f t="shared" si="469"/>
        <v/>
      </c>
      <c r="GA138" s="360">
        <f t="shared" si="470"/>
        <v>86</v>
      </c>
      <c r="GB138" s="360" t="str">
        <f t="shared" si="471"/>
        <v/>
      </c>
      <c r="GC138" s="360" t="str">
        <f t="shared" si="472"/>
        <v/>
      </c>
      <c r="GD138" s="360" t="str">
        <f t="shared" si="473"/>
        <v/>
      </c>
      <c r="GE138" s="360" t="str">
        <f t="shared" si="474"/>
        <v/>
      </c>
      <c r="GF138" s="360" t="str">
        <f t="shared" si="475"/>
        <v/>
      </c>
      <c r="GG138" s="360" t="str">
        <f t="shared" si="476"/>
        <v/>
      </c>
      <c r="GH138" s="360" t="str">
        <f t="shared" si="477"/>
        <v/>
      </c>
      <c r="GI138" s="360" t="str">
        <f t="shared" si="478"/>
        <v/>
      </c>
      <c r="GJ138" s="360" t="str">
        <f t="shared" si="479"/>
        <v/>
      </c>
      <c r="GK138" s="444" t="s">
        <v>1247</v>
      </c>
      <c r="GL138" s="361" t="str">
        <f t="shared" si="281"/>
        <v>TRPv</v>
      </c>
      <c r="GM138" s="361" t="str">
        <f t="shared" si="282"/>
        <v>-</v>
      </c>
      <c r="GN138" s="361" t="str">
        <f t="shared" si="283"/>
        <v>-</v>
      </c>
      <c r="GO138" s="361" t="str">
        <f t="shared" si="284"/>
        <v>-</v>
      </c>
      <c r="GP138" s="361" t="str">
        <f t="shared" si="285"/>
        <v>-</v>
      </c>
      <c r="GQ138" s="361" t="str">
        <f t="shared" si="286"/>
        <v>-</v>
      </c>
      <c r="GR138" s="361" t="str">
        <f t="shared" si="287"/>
        <v>trpv</v>
      </c>
      <c r="GS138" s="361" t="str">
        <f t="shared" si="288"/>
        <v>-</v>
      </c>
      <c r="GT138" s="361" t="str">
        <f t="shared" si="289"/>
        <v>trpv</v>
      </c>
      <c r="GU138" s="361" t="str">
        <f t="shared" si="290"/>
        <v>trpv</v>
      </c>
      <c r="GV138" s="361" t="str">
        <f t="shared" si="291"/>
        <v>-</v>
      </c>
      <c r="GW138" s="361" t="str">
        <f t="shared" si="292"/>
        <v>trpv</v>
      </c>
      <c r="GX138" s="361" t="str">
        <f t="shared" si="293"/>
        <v>-</v>
      </c>
      <c r="GY138" s="361" t="str">
        <f t="shared" si="294"/>
        <v>-</v>
      </c>
      <c r="GZ138" s="361" t="str">
        <f t="shared" si="295"/>
        <v>-</v>
      </c>
      <c r="HA138" s="361" t="str">
        <f t="shared" si="296"/>
        <v>-</v>
      </c>
      <c r="HB138" s="361" t="str">
        <f t="shared" si="297"/>
        <v>-</v>
      </c>
      <c r="HC138" s="361" t="str">
        <f t="shared" si="298"/>
        <v>-</v>
      </c>
      <c r="HD138" s="361" t="str">
        <f t="shared" si="299"/>
        <v>-</v>
      </c>
      <c r="HE138" s="361" t="str">
        <f t="shared" si="300"/>
        <v>-</v>
      </c>
      <c r="HF138" s="361" t="str">
        <f t="shared" si="301"/>
        <v>-</v>
      </c>
      <c r="HG138" s="361" t="str">
        <f t="shared" si="302"/>
        <v>-</v>
      </c>
      <c r="HH138" s="361" t="str">
        <f t="shared" si="303"/>
        <v>-</v>
      </c>
      <c r="HI138" s="361" t="str">
        <f t="shared" si="304"/>
        <v>-</v>
      </c>
      <c r="HJ138" s="361" t="str">
        <f t="shared" si="305"/>
        <v>-</v>
      </c>
      <c r="HK138" s="361" t="str">
        <f t="shared" si="306"/>
        <v>-</v>
      </c>
      <c r="HL138" s="361" t="str">
        <f t="shared" si="307"/>
        <v>-</v>
      </c>
      <c r="HM138" s="361" t="str">
        <f t="shared" si="308"/>
        <v>-</v>
      </c>
      <c r="HN138" s="361" t="str">
        <f t="shared" si="309"/>
        <v>-</v>
      </c>
      <c r="HO138" s="361" t="str">
        <f t="shared" si="310"/>
        <v>-</v>
      </c>
      <c r="HP138" s="361" t="str">
        <f t="shared" si="311"/>
        <v>-</v>
      </c>
      <c r="HQ138" s="361" t="str">
        <f t="shared" si="312"/>
        <v>-</v>
      </c>
      <c r="HR138" s="361" t="str">
        <f t="shared" si="313"/>
        <v>-</v>
      </c>
      <c r="HS138" s="361" t="str">
        <f t="shared" si="314"/>
        <v>-</v>
      </c>
      <c r="HT138" s="361" t="str">
        <f t="shared" si="315"/>
        <v>-</v>
      </c>
      <c r="HU138" s="361" t="str">
        <f t="shared" si="316"/>
        <v>-</v>
      </c>
      <c r="HV138" s="361" t="str">
        <f t="shared" si="317"/>
        <v>trpv</v>
      </c>
      <c r="HW138" s="361" t="str">
        <f t="shared" si="318"/>
        <v>-</v>
      </c>
      <c r="HX138" s="361" t="str">
        <f t="shared" si="319"/>
        <v>-</v>
      </c>
      <c r="HY138" s="361" t="str">
        <f t="shared" si="320"/>
        <v>-</v>
      </c>
      <c r="HZ138" s="361" t="str">
        <f t="shared" si="321"/>
        <v>-</v>
      </c>
      <c r="IA138" s="361" t="str">
        <f t="shared" si="322"/>
        <v>-</v>
      </c>
      <c r="IB138" s="361" t="str">
        <f t="shared" si="323"/>
        <v>-</v>
      </c>
      <c r="IC138" s="361" t="str">
        <f t="shared" si="324"/>
        <v>-</v>
      </c>
      <c r="ID138" s="361" t="str">
        <f t="shared" si="325"/>
        <v>-</v>
      </c>
      <c r="IE138" s="361" t="str">
        <f t="shared" si="326"/>
        <v>-</v>
      </c>
      <c r="IF138" s="444" t="s">
        <v>1247</v>
      </c>
      <c r="IG138" s="56" t="str">
        <f t="shared" si="480"/>
        <v>-</v>
      </c>
      <c r="IH138" s="56" t="str">
        <f t="shared" si="481"/>
        <v>-</v>
      </c>
      <c r="II138" s="56" t="str">
        <f t="shared" si="482"/>
        <v>-</v>
      </c>
      <c r="IJ138" s="56" t="str">
        <f t="shared" si="483"/>
        <v>-</v>
      </c>
      <c r="IK138" s="56" t="str">
        <f t="shared" si="327"/>
        <v>-</v>
      </c>
      <c r="IL138" s="56" t="str">
        <f t="shared" si="328"/>
        <v>-</v>
      </c>
      <c r="IM138" s="56">
        <f t="shared" si="329"/>
        <v>5.0000000000000001E-3</v>
      </c>
      <c r="IN138" s="56" t="str">
        <f t="shared" si="330"/>
        <v>-</v>
      </c>
      <c r="IO138" s="56">
        <f t="shared" si="331"/>
        <v>0.3</v>
      </c>
      <c r="IP138" s="56">
        <f t="shared" si="332"/>
        <v>0.01</v>
      </c>
      <c r="IQ138" s="56" t="str">
        <f t="shared" si="333"/>
        <v>-</v>
      </c>
      <c r="IR138" s="56">
        <f t="shared" si="334"/>
        <v>0.2</v>
      </c>
      <c r="IS138" s="56" t="str">
        <f t="shared" si="335"/>
        <v>-</v>
      </c>
      <c r="IT138" s="56" t="str">
        <f t="shared" si="336"/>
        <v>-</v>
      </c>
      <c r="IU138" s="56" t="str">
        <f t="shared" si="337"/>
        <v>-</v>
      </c>
      <c r="IV138" s="56" t="str">
        <f t="shared" si="338"/>
        <v>-</v>
      </c>
      <c r="IW138" s="56" t="str">
        <f t="shared" si="339"/>
        <v>-</v>
      </c>
      <c r="IX138" s="56" t="str">
        <f t="shared" si="340"/>
        <v>-</v>
      </c>
      <c r="IY138" s="56" t="str">
        <f t="shared" si="341"/>
        <v>-</v>
      </c>
      <c r="IZ138" s="56" t="str">
        <f t="shared" si="342"/>
        <v>-</v>
      </c>
      <c r="JA138" s="56" t="str">
        <f t="shared" si="343"/>
        <v>-</v>
      </c>
      <c r="JB138" s="56" t="str">
        <f t="shared" si="344"/>
        <v>-</v>
      </c>
      <c r="JC138" s="56" t="str">
        <f t="shared" si="345"/>
        <v>-</v>
      </c>
      <c r="JD138" s="56" t="str">
        <f t="shared" si="346"/>
        <v>-</v>
      </c>
      <c r="JE138" s="56" t="str">
        <f t="shared" si="347"/>
        <v>-</v>
      </c>
      <c r="JF138" s="56" t="str">
        <f t="shared" si="348"/>
        <v>-</v>
      </c>
      <c r="JG138" s="56" t="str">
        <f t="shared" si="349"/>
        <v>-</v>
      </c>
      <c r="JH138" s="56" t="str">
        <f t="shared" si="350"/>
        <v>-</v>
      </c>
      <c r="JI138" s="56" t="str">
        <f t="shared" si="351"/>
        <v>-</v>
      </c>
      <c r="JJ138" s="56" t="str">
        <f t="shared" si="352"/>
        <v>-</v>
      </c>
      <c r="JK138" s="56" t="str">
        <f t="shared" si="353"/>
        <v>-</v>
      </c>
      <c r="JL138" s="56" t="str">
        <f t="shared" si="354"/>
        <v>-</v>
      </c>
      <c r="JM138" s="56" t="str">
        <f t="shared" si="355"/>
        <v>-</v>
      </c>
      <c r="JN138" s="56" t="str">
        <f t="shared" si="356"/>
        <v>-</v>
      </c>
      <c r="JO138" s="56" t="str">
        <f t="shared" si="357"/>
        <v>-</v>
      </c>
      <c r="JP138" s="56" t="str">
        <f t="shared" si="358"/>
        <v>-</v>
      </c>
      <c r="JQ138" s="56">
        <f t="shared" si="359"/>
        <v>0.01</v>
      </c>
      <c r="JR138" s="56" t="str">
        <f t="shared" si="360"/>
        <v>-</v>
      </c>
      <c r="JS138" s="56" t="str">
        <f t="shared" si="361"/>
        <v>-</v>
      </c>
      <c r="JT138" s="56" t="str">
        <f t="shared" si="362"/>
        <v>-</v>
      </c>
      <c r="JU138" s="56" t="str">
        <f t="shared" si="363"/>
        <v>-</v>
      </c>
      <c r="JV138" s="56" t="str">
        <f t="shared" si="364"/>
        <v>-</v>
      </c>
      <c r="JW138" s="56" t="str">
        <f t="shared" si="365"/>
        <v>-</v>
      </c>
      <c r="JX138" s="56" t="str">
        <f t="shared" si="366"/>
        <v>-</v>
      </c>
      <c r="JY138" s="56" t="str">
        <f t="shared" si="367"/>
        <v>-</v>
      </c>
      <c r="JZ138" s="56" t="str">
        <f t="shared" si="368"/>
        <v>-</v>
      </c>
      <c r="KA138" s="444" t="s">
        <v>1247</v>
      </c>
      <c r="KB138" s="360">
        <f>IF(ISNUMBER(INDEX($EQ$15:$GK$521,$B138,EO$11)),MAX(KB$14:KB137)+1,0)</f>
        <v>0</v>
      </c>
      <c r="KC138" s="360" t="str">
        <f t="shared" si="484"/>
        <v/>
      </c>
      <c r="KD138" s="373" t="s">
        <v>2</v>
      </c>
      <c r="KE138" s="239"/>
      <c r="KF138" s="60"/>
      <c r="KG138" s="60"/>
      <c r="KH138" s="60"/>
      <c r="KI138" s="60"/>
      <c r="KJ138" s="60"/>
      <c r="KK138" s="60"/>
      <c r="KL138" s="60"/>
      <c r="KM138" s="60"/>
      <c r="KN138" s="60"/>
      <c r="KO138" s="60"/>
      <c r="KP138" s="60"/>
      <c r="KQ138" s="239" t="str">
        <f t="shared" si="493"/>
        <v/>
      </c>
      <c r="KR138" s="245" t="str">
        <f t="shared" si="378"/>
        <v/>
      </c>
      <c r="KS138" s="60"/>
      <c r="KT138" s="239" t="str">
        <f t="shared" si="494"/>
        <v/>
      </c>
      <c r="KU138" s="245" t="str">
        <f t="shared" si="380"/>
        <v/>
      </c>
      <c r="KV138" s="60"/>
      <c r="KW138" s="239" t="str">
        <f t="shared" si="495"/>
        <v/>
      </c>
      <c r="KX138" s="245" t="str">
        <f t="shared" si="382"/>
        <v/>
      </c>
      <c r="KY138" s="60"/>
      <c r="KZ138" s="283" t="str">
        <f t="shared" si="383"/>
        <v/>
      </c>
      <c r="LA138" s="26"/>
      <c r="LB138" s="242"/>
      <c r="LC138" s="242"/>
      <c r="LD138" s="242"/>
      <c r="LE138" s="242"/>
      <c r="LF138" s="242"/>
      <c r="LG138" s="242"/>
      <c r="LH138" s="242"/>
      <c r="LI138" s="242"/>
      <c r="LJ138" s="242"/>
      <c r="LK138" s="242"/>
      <c r="LL138" s="242"/>
      <c r="LM138" s="242"/>
      <c r="LN138" s="63"/>
      <c r="LO138" s="251">
        <f t="shared" si="384"/>
        <v>0</v>
      </c>
      <c r="LP138" s="251">
        <f t="shared" si="385"/>
        <v>0</v>
      </c>
      <c r="LQ138" s="251">
        <f t="shared" si="386"/>
        <v>0</v>
      </c>
      <c r="LR138" s="251">
        <f t="shared" si="387"/>
        <v>0</v>
      </c>
      <c r="LS138" s="251">
        <f t="shared" si="388"/>
        <v>0</v>
      </c>
      <c r="LT138" s="251">
        <f t="shared" si="389"/>
        <v>0</v>
      </c>
      <c r="LU138" s="251">
        <f t="shared" si="390"/>
        <v>0</v>
      </c>
      <c r="LV138" s="251">
        <f t="shared" si="391"/>
        <v>0</v>
      </c>
      <c r="LW138" s="251">
        <f t="shared" si="392"/>
        <v>0</v>
      </c>
      <c r="LX138" s="251">
        <f t="shared" si="393"/>
        <v>0</v>
      </c>
      <c r="LY138" s="251">
        <f t="shared" si="394"/>
        <v>0</v>
      </c>
      <c r="LZ138" s="251">
        <f t="shared" si="395"/>
        <v>0</v>
      </c>
      <c r="MA138" s="63">
        <f t="shared" si="396"/>
        <v>4</v>
      </c>
      <c r="MB138" s="63">
        <f t="shared" si="397"/>
        <v>0</v>
      </c>
      <c r="MC138" s="63">
        <f t="shared" si="486"/>
        <v>124</v>
      </c>
      <c r="MD138" s="63">
        <f t="shared" si="485"/>
        <v>20</v>
      </c>
      <c r="ME138" s="63">
        <f t="shared" si="398"/>
        <v>0</v>
      </c>
      <c r="MF138" s="315">
        <f t="shared" si="399"/>
        <v>291</v>
      </c>
      <c r="MG138" s="315">
        <f>IF(ISNUMBER(MATCH(EO138,$ME$15:$ME$520,0)),0,MAX(MG$14:MG137)+1)</f>
        <v>0</v>
      </c>
      <c r="MH138" s="315" t="str">
        <f t="shared" si="400"/>
        <v/>
      </c>
      <c r="MI138" s="368" t="str">
        <f t="shared" si="491"/>
        <v/>
      </c>
      <c r="MJ138" s="67"/>
      <c r="MK138" s="243" t="str">
        <f t="shared" si="492"/>
        <v/>
      </c>
      <c r="ML138" s="457" t="s">
        <v>635</v>
      </c>
      <c r="MM138" s="316"/>
      <c r="MN138" s="59"/>
      <c r="MO138" s="238"/>
      <c r="MP138" s="411"/>
      <c r="MQ138" s="26" t="str">
        <f>IF(IF(ISNUMBER(SEARCH("flopy",MS138))=TRUE,1,0)=1,MAX(MQ$15:MQ137)+1,"")</f>
        <v/>
      </c>
      <c r="MR138" s="238"/>
      <c r="MS138" s="411"/>
      <c r="MT138" s="411" t="s">
        <v>1060</v>
      </c>
      <c r="MU138" s="26" t="str">
        <f>IF(IF(ISNUMBER(SEARCH("flopy",MW138))=TRUE,1,0)=1,MAX(MU$15:MU137)+1,"")</f>
        <v/>
      </c>
      <c r="MV138" s="238"/>
      <c r="MW138" s="59"/>
      <c r="MX138" s="59"/>
      <c r="MY138" s="59"/>
      <c r="MZ138" s="59"/>
      <c r="NA138" s="59"/>
      <c r="NB138" s="26" t="s">
        <v>2</v>
      </c>
      <c r="NC138" s="59"/>
      <c r="ND138" s="59"/>
      <c r="NE138" s="59"/>
      <c r="NF138" s="59"/>
      <c r="NG138" s="59"/>
      <c r="NH138" s="59"/>
      <c r="NI138" s="59"/>
      <c r="NJ138" s="59"/>
      <c r="NK138" s="26" t="s">
        <v>2</v>
      </c>
      <c r="NL138" s="454"/>
      <c r="NM138" s="454"/>
      <c r="NN138" s="59"/>
      <c r="NO138" s="18"/>
      <c r="NP138" s="18"/>
      <c r="NQ138" s="18"/>
      <c r="NR138" s="18"/>
      <c r="NS138" s="18"/>
      <c r="NT138" s="18"/>
      <c r="NU138" s="18"/>
      <c r="NV138" s="18"/>
      <c r="NW138" s="18"/>
      <c r="NX138" s="18"/>
      <c r="NY138" s="18"/>
      <c r="NZ138" s="18"/>
      <c r="OA138" s="18"/>
      <c r="OB138" s="18"/>
      <c r="OC138" s="18"/>
      <c r="OZ138" s="59"/>
      <c r="PA138" s="251" t="str">
        <f t="shared" si="403"/>
        <v/>
      </c>
      <c r="PB138" s="251" t="str">
        <f t="shared" si="404"/>
        <v/>
      </c>
      <c r="PC138" s="251" t="str">
        <f t="shared" si="405"/>
        <v/>
      </c>
      <c r="PD138" s="251" t="str">
        <f t="shared" si="406"/>
        <v/>
      </c>
      <c r="PE138" s="251" t="str">
        <f t="shared" si="407"/>
        <v/>
      </c>
      <c r="PF138" s="251" t="str">
        <f t="shared" si="408"/>
        <v/>
      </c>
      <c r="PG138" s="251" t="str">
        <f t="shared" si="409"/>
        <v/>
      </c>
      <c r="PH138" s="251" t="str">
        <f t="shared" si="410"/>
        <v/>
      </c>
      <c r="PI138" s="251" t="str">
        <f t="shared" si="411"/>
        <v/>
      </c>
      <c r="PJ138" s="251" t="str">
        <f t="shared" si="412"/>
        <v/>
      </c>
      <c r="PK138" s="251" t="str">
        <f t="shared" si="413"/>
        <v/>
      </c>
      <c r="PL138" s="251" t="str">
        <f t="shared" si="414"/>
        <v/>
      </c>
      <c r="PM138" s="251" t="str">
        <f t="shared" si="415"/>
        <v/>
      </c>
      <c r="PN138" s="251" t="str">
        <f t="shared" si="416"/>
        <v/>
      </c>
      <c r="PO138" s="251" t="str">
        <f t="shared" si="417"/>
        <v/>
      </c>
      <c r="PP138" s="251" t="str">
        <f t="shared" si="418"/>
        <v/>
      </c>
      <c r="PQ138" s="251" t="str">
        <f t="shared" si="419"/>
        <v/>
      </c>
      <c r="PR138" s="251" t="str">
        <f t="shared" si="420"/>
        <v/>
      </c>
      <c r="PS138" s="251" t="str">
        <f t="shared" si="421"/>
        <v/>
      </c>
      <c r="PT138" s="251" t="str">
        <f t="shared" si="422"/>
        <v/>
      </c>
      <c r="PU138" s="251" t="str">
        <f t="shared" si="423"/>
        <v/>
      </c>
      <c r="PV138" s="251" t="str">
        <f t="shared" si="424"/>
        <v/>
      </c>
      <c r="PW138" s="251" t="str">
        <f t="shared" si="425"/>
        <v/>
      </c>
      <c r="PX138" s="251" t="str">
        <f t="shared" si="426"/>
        <v/>
      </c>
      <c r="PY138" s="251" t="str">
        <f t="shared" si="427"/>
        <v/>
      </c>
      <c r="PZ138" s="251" t="str">
        <f t="shared" si="428"/>
        <v/>
      </c>
      <c r="QA138" s="251" t="str">
        <f t="shared" si="429"/>
        <v/>
      </c>
      <c r="QB138" s="251" t="str">
        <f t="shared" si="430"/>
        <v/>
      </c>
      <c r="QC138" s="251" t="str">
        <f t="shared" si="431"/>
        <v/>
      </c>
      <c r="QD138" s="251" t="str">
        <f t="shared" si="432"/>
        <v/>
      </c>
      <c r="QE138" s="251" t="str">
        <f t="shared" si="433"/>
        <v/>
      </c>
      <c r="QF138" s="63">
        <f t="shared" si="434"/>
        <v>0</v>
      </c>
      <c r="QG138" s="26" t="s">
        <v>2</v>
      </c>
      <c r="QH138" s="59"/>
      <c r="QI138" s="59"/>
      <c r="QJ138" s="59"/>
      <c r="QK138" s="59"/>
      <c r="QL138" s="59"/>
      <c r="QM138" s="59"/>
      <c r="QN138" s="59"/>
    </row>
    <row r="139" spans="1:456" ht="6" customHeight="1" x14ac:dyDescent="0.25">
      <c r="A139" s="68"/>
      <c r="B139" s="447">
        <f t="shared" si="278"/>
        <v>125</v>
      </c>
      <c r="C139" s="72" t="s">
        <v>184</v>
      </c>
      <c r="D139" s="339" t="s">
        <v>591</v>
      </c>
      <c r="E139" s="59"/>
      <c r="F139" s="229"/>
      <c r="G139" s="295"/>
      <c r="H139" s="295"/>
      <c r="I139" s="229"/>
      <c r="J139" s="295"/>
      <c r="K139" s="295"/>
      <c r="L139" s="229"/>
      <c r="M139" s="295"/>
      <c r="N139" s="295"/>
      <c r="O139" s="229"/>
      <c r="P139" s="295"/>
      <c r="Q139" s="295"/>
      <c r="R139" s="229"/>
      <c r="S139" s="230"/>
      <c r="T139" s="231"/>
      <c r="U139" s="229"/>
      <c r="V139" s="230"/>
      <c r="W139" s="231"/>
      <c r="X139" s="229"/>
      <c r="Y139" s="230"/>
      <c r="Z139" s="231"/>
      <c r="AA139" s="229"/>
      <c r="AB139" s="295"/>
      <c r="AC139" s="295"/>
      <c r="AD139" s="229"/>
      <c r="AE139" s="295"/>
      <c r="AF139" s="295"/>
      <c r="AG139" s="229"/>
      <c r="AH139" s="295"/>
      <c r="AI139" s="295"/>
      <c r="AJ139" s="229"/>
      <c r="AK139" s="295"/>
      <c r="AL139" s="295"/>
      <c r="AM139" s="229"/>
      <c r="AN139" s="295"/>
      <c r="AO139" s="295"/>
      <c r="AP139" s="243"/>
      <c r="AQ139" s="295"/>
      <c r="AR139" s="290"/>
      <c r="AS139" s="243"/>
      <c r="AT139" s="295"/>
      <c r="AU139" s="290"/>
      <c r="AV139" s="229"/>
      <c r="AW139" s="230"/>
      <c r="AX139" s="231"/>
      <c r="AY139" s="229"/>
      <c r="AZ139" s="230"/>
      <c r="BA139" s="231"/>
      <c r="BB139" s="229"/>
      <c r="BC139" s="230"/>
      <c r="BD139" s="231"/>
      <c r="BE139" s="229"/>
      <c r="BF139" s="230"/>
      <c r="BG139" s="231"/>
      <c r="BH139" s="229"/>
      <c r="BI139" s="230"/>
      <c r="BJ139" s="231"/>
      <c r="BK139" s="243"/>
      <c r="BL139" s="230"/>
      <c r="BM139" s="231"/>
      <c r="BN139" s="243"/>
      <c r="BO139" s="230"/>
      <c r="BP139" s="231"/>
      <c r="BQ139" s="229"/>
      <c r="BR139" s="230"/>
      <c r="BS139" s="231"/>
      <c r="BT139" s="229"/>
      <c r="BU139" s="230"/>
      <c r="BV139" s="231"/>
      <c r="BW139" s="229"/>
      <c r="BX139" s="230"/>
      <c r="BY139" s="231"/>
      <c r="BZ139" s="229"/>
      <c r="CA139" s="230"/>
      <c r="CB139" s="231"/>
      <c r="CC139" s="229"/>
      <c r="CD139" s="230"/>
      <c r="CE139" s="231"/>
      <c r="CF139" s="331"/>
      <c r="CG139" s="332"/>
      <c r="CH139" s="385"/>
      <c r="CI139" s="331"/>
      <c r="CJ139" s="332"/>
      <c r="CK139" s="385"/>
      <c r="CL139" s="243"/>
      <c r="CM139" s="230"/>
      <c r="CN139" s="354"/>
      <c r="CO139" s="243"/>
      <c r="CP139" s="230"/>
      <c r="CQ139" s="231"/>
      <c r="CR139" s="331"/>
      <c r="CS139" s="332"/>
      <c r="CT139" s="333"/>
      <c r="CU139" s="229"/>
      <c r="CV139" s="230"/>
      <c r="CW139" s="231"/>
      <c r="CX139" s="331"/>
      <c r="CY139" s="332"/>
      <c r="CZ139" s="333"/>
      <c r="DA139" s="331"/>
      <c r="DB139" s="332"/>
      <c r="DC139" s="333"/>
      <c r="DD139" s="331"/>
      <c r="DE139" s="332"/>
      <c r="DF139" s="333"/>
      <c r="DG139" s="331"/>
      <c r="DH139" s="332"/>
      <c r="DI139" s="333"/>
      <c r="DJ139" s="229"/>
      <c r="DK139" s="230"/>
      <c r="DL139" s="231"/>
      <c r="DM139" s="229"/>
      <c r="DN139" s="230"/>
      <c r="DO139" s="231"/>
      <c r="DP139" s="331"/>
      <c r="DQ139" s="332"/>
      <c r="DR139" s="333"/>
      <c r="DS139" s="331"/>
      <c r="DT139" s="332"/>
      <c r="DU139" s="333"/>
      <c r="DV139" s="331"/>
      <c r="DW139" s="332"/>
      <c r="DX139" s="333"/>
      <c r="DY139" s="331"/>
      <c r="DZ139" s="332"/>
      <c r="EA139" s="333"/>
      <c r="EB139" s="331"/>
      <c r="EC139" s="332"/>
      <c r="ED139" s="333"/>
      <c r="EE139" s="331"/>
      <c r="EF139" s="332"/>
      <c r="EG139" s="333"/>
      <c r="EH139" s="229"/>
      <c r="EI139" s="230"/>
      <c r="EJ139" s="231"/>
      <c r="EK139" s="229"/>
      <c r="EL139" s="230"/>
      <c r="EM139" s="231"/>
      <c r="EN139" s="244"/>
      <c r="EO139" s="269" t="str">
        <f t="shared" si="279"/>
        <v/>
      </c>
      <c r="EP139" s="444" t="s">
        <v>1247</v>
      </c>
      <c r="EQ139" s="360">
        <f t="shared" si="435"/>
        <v>90</v>
      </c>
      <c r="ER139" s="360" t="str">
        <f t="shared" si="436"/>
        <v/>
      </c>
      <c r="ES139" s="360" t="str">
        <f t="shared" si="437"/>
        <v/>
      </c>
      <c r="ET139" s="360" t="str">
        <f t="shared" si="438"/>
        <v/>
      </c>
      <c r="EU139" s="360" t="str">
        <f t="shared" si="439"/>
        <v/>
      </c>
      <c r="EV139" s="360" t="str">
        <f t="shared" si="440"/>
        <v/>
      </c>
      <c r="EW139" s="360" t="str">
        <f t="shared" si="441"/>
        <v/>
      </c>
      <c r="EX139" s="360" t="str">
        <f t="shared" si="442"/>
        <v/>
      </c>
      <c r="EY139" s="360" t="str">
        <f t="shared" si="443"/>
        <v/>
      </c>
      <c r="EZ139" s="360" t="str">
        <f t="shared" si="444"/>
        <v/>
      </c>
      <c r="FA139" s="360">
        <f t="shared" si="445"/>
        <v>32</v>
      </c>
      <c r="FB139" s="360">
        <f t="shared" si="446"/>
        <v>46</v>
      </c>
      <c r="FC139" s="360" t="str">
        <f t="shared" si="447"/>
        <v/>
      </c>
      <c r="FD139" s="360" t="str">
        <f t="shared" si="448"/>
        <v/>
      </c>
      <c r="FE139" s="360" t="str">
        <f t="shared" si="449"/>
        <v/>
      </c>
      <c r="FF139" s="360" t="str">
        <f t="shared" si="450"/>
        <v/>
      </c>
      <c r="FG139" s="360" t="str">
        <f t="shared" si="451"/>
        <v/>
      </c>
      <c r="FH139" s="360" t="str">
        <f t="shared" si="452"/>
        <v/>
      </c>
      <c r="FI139" s="360" t="str">
        <f t="shared" si="453"/>
        <v/>
      </c>
      <c r="FJ139" s="360" t="str">
        <f t="shared" si="454"/>
        <v/>
      </c>
      <c r="FK139" s="360" t="str">
        <f t="shared" si="455"/>
        <v/>
      </c>
      <c r="FL139" s="360" t="str">
        <f t="shared" si="456"/>
        <v/>
      </c>
      <c r="FM139" s="360" t="str">
        <f t="shared" si="457"/>
        <v/>
      </c>
      <c r="FN139" s="360" t="str">
        <f t="shared" si="458"/>
        <v/>
      </c>
      <c r="FO139" s="360" t="str">
        <f t="shared" si="459"/>
        <v/>
      </c>
      <c r="FP139" s="360" t="str">
        <f t="shared" si="460"/>
        <v/>
      </c>
      <c r="FQ139" s="360" t="str">
        <f t="shared" si="461"/>
        <v/>
      </c>
      <c r="FR139" s="360" t="str">
        <f t="shared" si="462"/>
        <v/>
      </c>
      <c r="FS139" s="360" t="str">
        <f t="shared" si="463"/>
        <v/>
      </c>
      <c r="FT139" s="360" t="str">
        <f t="shared" si="280"/>
        <v/>
      </c>
      <c r="FU139" s="360" t="str">
        <f t="shared" si="464"/>
        <v/>
      </c>
      <c r="FV139" s="360" t="str">
        <f t="shared" si="465"/>
        <v/>
      </c>
      <c r="FW139" s="360" t="str">
        <f t="shared" si="466"/>
        <v/>
      </c>
      <c r="FX139" s="360" t="str">
        <f t="shared" si="467"/>
        <v/>
      </c>
      <c r="FY139" s="360" t="str">
        <f t="shared" si="468"/>
        <v/>
      </c>
      <c r="FZ139" s="360" t="str">
        <f t="shared" si="469"/>
        <v/>
      </c>
      <c r="GA139" s="360">
        <f t="shared" si="470"/>
        <v>55</v>
      </c>
      <c r="GB139" s="360" t="str">
        <f t="shared" si="471"/>
        <v/>
      </c>
      <c r="GC139" s="360" t="str">
        <f t="shared" si="472"/>
        <v/>
      </c>
      <c r="GD139" s="360" t="str">
        <f t="shared" si="473"/>
        <v/>
      </c>
      <c r="GE139" s="360" t="str">
        <f t="shared" si="474"/>
        <v/>
      </c>
      <c r="GF139" s="360" t="str">
        <f t="shared" si="475"/>
        <v/>
      </c>
      <c r="GG139" s="360" t="str">
        <f t="shared" si="476"/>
        <v/>
      </c>
      <c r="GH139" s="360" t="str">
        <f t="shared" si="477"/>
        <v/>
      </c>
      <c r="GI139" s="360" t="str">
        <f t="shared" si="478"/>
        <v/>
      </c>
      <c r="GJ139" s="360" t="str">
        <f t="shared" si="479"/>
        <v/>
      </c>
      <c r="GK139" s="444" t="s">
        <v>1247</v>
      </c>
      <c r="GL139" s="361" t="str">
        <f t="shared" si="281"/>
        <v>nadvfd</v>
      </c>
      <c r="GM139" s="361" t="str">
        <f t="shared" si="282"/>
        <v>-</v>
      </c>
      <c r="GN139" s="361" t="str">
        <f t="shared" si="283"/>
        <v>-</v>
      </c>
      <c r="GO139" s="361" t="str">
        <f t="shared" si="284"/>
        <v>-</v>
      </c>
      <c r="GP139" s="361" t="str">
        <f t="shared" si="285"/>
        <v>-</v>
      </c>
      <c r="GQ139" s="361" t="str">
        <f t="shared" si="286"/>
        <v>-</v>
      </c>
      <c r="GR139" s="361" t="str">
        <f t="shared" si="287"/>
        <v>-</v>
      </c>
      <c r="GS139" s="361" t="str">
        <f t="shared" si="288"/>
        <v>-</v>
      </c>
      <c r="GT139" s="361" t="str">
        <f t="shared" si="289"/>
        <v>-</v>
      </c>
      <c r="GU139" s="361" t="str">
        <f t="shared" si="290"/>
        <v>-</v>
      </c>
      <c r="GV139" s="361" t="str">
        <f t="shared" si="291"/>
        <v>NADVFD</v>
      </c>
      <c r="GW139" s="361" t="str">
        <f t="shared" si="292"/>
        <v>nadvfd</v>
      </c>
      <c r="GX139" s="361" t="str">
        <f t="shared" si="293"/>
        <v>-</v>
      </c>
      <c r="GY139" s="361" t="str">
        <f t="shared" si="294"/>
        <v>-</v>
      </c>
      <c r="GZ139" s="361" t="str">
        <f t="shared" si="295"/>
        <v>-</v>
      </c>
      <c r="HA139" s="361" t="str">
        <f t="shared" si="296"/>
        <v>-</v>
      </c>
      <c r="HB139" s="361" t="str">
        <f t="shared" si="297"/>
        <v>-</v>
      </c>
      <c r="HC139" s="361" t="str">
        <f t="shared" si="298"/>
        <v>-</v>
      </c>
      <c r="HD139" s="361" t="str">
        <f t="shared" si="299"/>
        <v>-</v>
      </c>
      <c r="HE139" s="361" t="str">
        <f t="shared" si="300"/>
        <v>-</v>
      </c>
      <c r="HF139" s="361" t="str">
        <f t="shared" si="301"/>
        <v>-</v>
      </c>
      <c r="HG139" s="361" t="str">
        <f t="shared" si="302"/>
        <v>-</v>
      </c>
      <c r="HH139" s="361" t="str">
        <f t="shared" si="303"/>
        <v>-</v>
      </c>
      <c r="HI139" s="361" t="str">
        <f t="shared" si="304"/>
        <v>-</v>
      </c>
      <c r="HJ139" s="361" t="str">
        <f t="shared" si="305"/>
        <v>-</v>
      </c>
      <c r="HK139" s="361" t="str">
        <f t="shared" si="306"/>
        <v>-</v>
      </c>
      <c r="HL139" s="361" t="str">
        <f t="shared" si="307"/>
        <v>-</v>
      </c>
      <c r="HM139" s="361" t="str">
        <f t="shared" si="308"/>
        <v>-</v>
      </c>
      <c r="HN139" s="361" t="str">
        <f t="shared" si="309"/>
        <v>-</v>
      </c>
      <c r="HO139" s="361" t="str">
        <f t="shared" si="310"/>
        <v>-</v>
      </c>
      <c r="HP139" s="361" t="str">
        <f t="shared" si="311"/>
        <v>-</v>
      </c>
      <c r="HQ139" s="361" t="str">
        <f t="shared" si="312"/>
        <v>-</v>
      </c>
      <c r="HR139" s="361" t="str">
        <f t="shared" si="313"/>
        <v>-</v>
      </c>
      <c r="HS139" s="361" t="str">
        <f t="shared" si="314"/>
        <v>-</v>
      </c>
      <c r="HT139" s="361" t="str">
        <f t="shared" si="315"/>
        <v>-</v>
      </c>
      <c r="HU139" s="361" t="str">
        <f t="shared" si="316"/>
        <v>-</v>
      </c>
      <c r="HV139" s="361" t="str">
        <f t="shared" si="317"/>
        <v>nadvfd</v>
      </c>
      <c r="HW139" s="361" t="str">
        <f t="shared" si="318"/>
        <v>-</v>
      </c>
      <c r="HX139" s="361" t="str">
        <f t="shared" si="319"/>
        <v>-</v>
      </c>
      <c r="HY139" s="361" t="str">
        <f t="shared" si="320"/>
        <v>-</v>
      </c>
      <c r="HZ139" s="361" t="str">
        <f t="shared" si="321"/>
        <v>-</v>
      </c>
      <c r="IA139" s="361" t="str">
        <f t="shared" si="322"/>
        <v>-</v>
      </c>
      <c r="IB139" s="361" t="str">
        <f t="shared" si="323"/>
        <v>-</v>
      </c>
      <c r="IC139" s="361" t="str">
        <f t="shared" si="324"/>
        <v>-</v>
      </c>
      <c r="ID139" s="361" t="str">
        <f t="shared" si="325"/>
        <v>-</v>
      </c>
      <c r="IE139" s="361" t="str">
        <f t="shared" si="326"/>
        <v>-</v>
      </c>
      <c r="IF139" s="444" t="s">
        <v>1247</v>
      </c>
      <c r="IG139" s="56" t="str">
        <f t="shared" si="480"/>
        <v>-</v>
      </c>
      <c r="IH139" s="56" t="str">
        <f t="shared" si="481"/>
        <v>-</v>
      </c>
      <c r="II139" s="56" t="str">
        <f t="shared" si="482"/>
        <v>-</v>
      </c>
      <c r="IJ139" s="56" t="str">
        <f t="shared" si="483"/>
        <v>-</v>
      </c>
      <c r="IK139" s="56" t="str">
        <f t="shared" si="327"/>
        <v>-</v>
      </c>
      <c r="IL139" s="56" t="str">
        <f t="shared" si="328"/>
        <v>-</v>
      </c>
      <c r="IM139" s="56" t="str">
        <f t="shared" si="329"/>
        <v>-</v>
      </c>
      <c r="IN139" s="56" t="str">
        <f t="shared" si="330"/>
        <v>-</v>
      </c>
      <c r="IO139" s="56" t="str">
        <f t="shared" si="331"/>
        <v>-</v>
      </c>
      <c r="IP139" s="56" t="str">
        <f t="shared" si="332"/>
        <v>-</v>
      </c>
      <c r="IQ139" s="56">
        <f t="shared" si="333"/>
        <v>1</v>
      </c>
      <c r="IR139" s="56">
        <f t="shared" si="334"/>
        <v>1</v>
      </c>
      <c r="IS139" s="56" t="str">
        <f t="shared" si="335"/>
        <v>-</v>
      </c>
      <c r="IT139" s="56" t="str">
        <f t="shared" si="336"/>
        <v>-</v>
      </c>
      <c r="IU139" s="56" t="str">
        <f t="shared" si="337"/>
        <v>-</v>
      </c>
      <c r="IV139" s="56" t="str">
        <f t="shared" si="338"/>
        <v>-</v>
      </c>
      <c r="IW139" s="56" t="str">
        <f t="shared" si="339"/>
        <v>-</v>
      </c>
      <c r="IX139" s="56" t="str">
        <f t="shared" si="340"/>
        <v>-</v>
      </c>
      <c r="IY139" s="56" t="str">
        <f t="shared" si="341"/>
        <v>-</v>
      </c>
      <c r="IZ139" s="56" t="str">
        <f t="shared" si="342"/>
        <v>-</v>
      </c>
      <c r="JA139" s="56" t="str">
        <f t="shared" si="343"/>
        <v>-</v>
      </c>
      <c r="JB139" s="56" t="str">
        <f t="shared" si="344"/>
        <v>-</v>
      </c>
      <c r="JC139" s="56" t="str">
        <f t="shared" si="345"/>
        <v>-</v>
      </c>
      <c r="JD139" s="56" t="str">
        <f t="shared" si="346"/>
        <v>-</v>
      </c>
      <c r="JE139" s="56" t="str">
        <f t="shared" si="347"/>
        <v>-</v>
      </c>
      <c r="JF139" s="56" t="str">
        <f t="shared" si="348"/>
        <v>-</v>
      </c>
      <c r="JG139" s="56" t="str">
        <f t="shared" si="349"/>
        <v>-</v>
      </c>
      <c r="JH139" s="56" t="str">
        <f t="shared" si="350"/>
        <v>-</v>
      </c>
      <c r="JI139" s="56" t="str">
        <f t="shared" si="351"/>
        <v>-</v>
      </c>
      <c r="JJ139" s="56" t="str">
        <f t="shared" si="352"/>
        <v>-</v>
      </c>
      <c r="JK139" s="56" t="str">
        <f t="shared" si="353"/>
        <v>-</v>
      </c>
      <c r="JL139" s="56" t="str">
        <f t="shared" si="354"/>
        <v>-</v>
      </c>
      <c r="JM139" s="56" t="str">
        <f t="shared" si="355"/>
        <v>-</v>
      </c>
      <c r="JN139" s="56" t="str">
        <f t="shared" si="356"/>
        <v>-</v>
      </c>
      <c r="JO139" s="56" t="str">
        <f t="shared" si="357"/>
        <v>-</v>
      </c>
      <c r="JP139" s="56" t="str">
        <f t="shared" si="358"/>
        <v>-</v>
      </c>
      <c r="JQ139" s="56">
        <f t="shared" si="359"/>
        <v>2</v>
      </c>
      <c r="JR139" s="56" t="str">
        <f t="shared" si="360"/>
        <v>-</v>
      </c>
      <c r="JS139" s="56" t="str">
        <f t="shared" si="361"/>
        <v>-</v>
      </c>
      <c r="JT139" s="56" t="str">
        <f t="shared" si="362"/>
        <v>-</v>
      </c>
      <c r="JU139" s="56" t="str">
        <f t="shared" si="363"/>
        <v>-</v>
      </c>
      <c r="JV139" s="56" t="str">
        <f t="shared" si="364"/>
        <v>-</v>
      </c>
      <c r="JW139" s="56" t="str">
        <f t="shared" si="365"/>
        <v>-</v>
      </c>
      <c r="JX139" s="56" t="str">
        <f t="shared" si="366"/>
        <v>-</v>
      </c>
      <c r="JY139" s="56" t="str">
        <f t="shared" si="367"/>
        <v>-</v>
      </c>
      <c r="JZ139" s="56" t="str">
        <f t="shared" si="368"/>
        <v>-</v>
      </c>
      <c r="KA139" s="444" t="s">
        <v>1247</v>
      </c>
      <c r="KB139" s="360">
        <f>IF(ISNUMBER(INDEX($EQ$15:$GK$521,$B139,EO$11)),MAX(KB$14:KB138)+1,0)</f>
        <v>0</v>
      </c>
      <c r="KC139" s="360" t="str">
        <f t="shared" si="484"/>
        <v/>
      </c>
      <c r="KD139" s="373" t="s">
        <v>2</v>
      </c>
      <c r="KE139" s="239"/>
      <c r="KF139" s="60"/>
      <c r="KG139" s="60"/>
      <c r="KH139" s="60"/>
      <c r="KI139" s="60"/>
      <c r="KJ139" s="60"/>
      <c r="KK139" s="60"/>
      <c r="KL139" s="60"/>
      <c r="KM139" s="60"/>
      <c r="KN139" s="60"/>
      <c r="KO139" s="60"/>
      <c r="KP139" s="60"/>
      <c r="KQ139" s="239" t="str">
        <f t="shared" si="493"/>
        <v/>
      </c>
      <c r="KR139" s="245" t="str">
        <f t="shared" si="378"/>
        <v/>
      </c>
      <c r="KS139" s="60"/>
      <c r="KT139" s="239" t="str">
        <f t="shared" si="494"/>
        <v/>
      </c>
      <c r="KU139" s="245" t="str">
        <f t="shared" si="380"/>
        <v/>
      </c>
      <c r="KV139" s="60"/>
      <c r="KW139" s="239" t="str">
        <f t="shared" si="495"/>
        <v/>
      </c>
      <c r="KX139" s="245" t="str">
        <f t="shared" si="382"/>
        <v/>
      </c>
      <c r="KY139" s="60"/>
      <c r="KZ139" s="283" t="str">
        <f t="shared" si="383"/>
        <v/>
      </c>
      <c r="LA139" s="26"/>
      <c r="LB139" s="242"/>
      <c r="LC139" s="242"/>
      <c r="LD139" s="242"/>
      <c r="LE139" s="242"/>
      <c r="LF139" s="242"/>
      <c r="LG139" s="242"/>
      <c r="LH139" s="242"/>
      <c r="LI139" s="242"/>
      <c r="LJ139" s="242"/>
      <c r="LK139" s="242"/>
      <c r="LL139" s="242"/>
      <c r="LM139" s="242"/>
      <c r="LN139" s="63"/>
      <c r="LO139" s="251">
        <f t="shared" si="384"/>
        <v>0</v>
      </c>
      <c r="LP139" s="251">
        <f t="shared" si="385"/>
        <v>0</v>
      </c>
      <c r="LQ139" s="251">
        <f t="shared" si="386"/>
        <v>0</v>
      </c>
      <c r="LR139" s="251">
        <f t="shared" si="387"/>
        <v>0</v>
      </c>
      <c r="LS139" s="251">
        <f t="shared" si="388"/>
        <v>0</v>
      </c>
      <c r="LT139" s="251">
        <f t="shared" si="389"/>
        <v>0</v>
      </c>
      <c r="LU139" s="251">
        <f t="shared" si="390"/>
        <v>0</v>
      </c>
      <c r="LV139" s="251">
        <f t="shared" si="391"/>
        <v>0</v>
      </c>
      <c r="LW139" s="251">
        <f t="shared" si="392"/>
        <v>0</v>
      </c>
      <c r="LX139" s="251">
        <f t="shared" si="393"/>
        <v>0</v>
      </c>
      <c r="LY139" s="251">
        <f t="shared" si="394"/>
        <v>0</v>
      </c>
      <c r="LZ139" s="251">
        <f t="shared" si="395"/>
        <v>0</v>
      </c>
      <c r="MA139" s="63">
        <f t="shared" si="396"/>
        <v>4</v>
      </c>
      <c r="MB139" s="63">
        <f t="shared" si="397"/>
        <v>0</v>
      </c>
      <c r="MC139" s="63">
        <f t="shared" si="486"/>
        <v>125</v>
      </c>
      <c r="MD139" s="63">
        <f t="shared" si="485"/>
        <v>21</v>
      </c>
      <c r="ME139" s="63">
        <f t="shared" si="398"/>
        <v>0</v>
      </c>
      <c r="MF139" s="315">
        <f t="shared" si="399"/>
        <v>291</v>
      </c>
      <c r="MG139" s="315">
        <f>IF(ISNUMBER(MATCH(EO139,$ME$15:$ME$520,0)),0,MAX(MG$14:MG138)+1)</f>
        <v>0</v>
      </c>
      <c r="MH139" s="315" t="str">
        <f t="shared" si="400"/>
        <v/>
      </c>
      <c r="MI139" s="368" t="str">
        <f t="shared" si="491"/>
        <v/>
      </c>
      <c r="MJ139" s="67"/>
      <c r="MK139" s="243" t="str">
        <f t="shared" si="492"/>
        <v/>
      </c>
      <c r="ML139" s="457" t="s">
        <v>635</v>
      </c>
      <c r="MM139" s="316"/>
      <c r="MN139" s="59"/>
      <c r="MO139" s="238"/>
      <c r="MP139" s="411"/>
      <c r="MQ139" s="26">
        <f>IF(IF(ISNUMBER(SEARCH("flopy",MS139))=TRUE,1,0)=1,MAX(MQ$15:MQ138)+1,"")</f>
        <v>90</v>
      </c>
      <c r="MR139" s="238"/>
      <c r="MS139" s="411" t="s">
        <v>1061</v>
      </c>
      <c r="MT139" s="59"/>
      <c r="MU139" s="26" t="str">
        <f>IF(IF(ISNUMBER(SEARCH("flopy",MW139))=TRUE,1,0)=1,MAX(MU$15:MU138)+1,"")</f>
        <v/>
      </c>
      <c r="MV139" s="238"/>
      <c r="MW139" s="59"/>
      <c r="MX139" s="59"/>
      <c r="MY139" s="59"/>
      <c r="MZ139" s="59"/>
      <c r="NA139" s="59"/>
      <c r="NB139" s="26" t="s">
        <v>2</v>
      </c>
      <c r="NC139" s="59"/>
      <c r="ND139" s="59"/>
      <c r="NE139" s="59"/>
      <c r="NF139" s="59"/>
      <c r="NG139" s="59"/>
      <c r="NH139" s="59"/>
      <c r="NI139" s="59"/>
      <c r="NJ139" s="59"/>
      <c r="NK139" s="26" t="s">
        <v>2</v>
      </c>
      <c r="NL139" s="454"/>
      <c r="NM139" s="454"/>
      <c r="NN139" s="59"/>
      <c r="NO139" s="18"/>
      <c r="NP139" s="18"/>
      <c r="NQ139" s="18"/>
      <c r="NR139" s="18"/>
      <c r="NS139" s="18"/>
      <c r="NT139" s="18"/>
      <c r="NU139" s="18"/>
      <c r="NV139" s="18"/>
      <c r="NW139" s="18"/>
      <c r="NX139" s="18"/>
      <c r="NY139" s="18"/>
      <c r="NZ139" s="18"/>
      <c r="OA139" s="18"/>
      <c r="OB139" s="18"/>
      <c r="OC139" s="18"/>
      <c r="OZ139" s="59"/>
      <c r="PA139" s="251" t="str">
        <f t="shared" si="403"/>
        <v/>
      </c>
      <c r="PB139" s="251" t="str">
        <f t="shared" si="404"/>
        <v/>
      </c>
      <c r="PC139" s="251" t="str">
        <f t="shared" si="405"/>
        <v/>
      </c>
      <c r="PD139" s="251" t="str">
        <f t="shared" si="406"/>
        <v/>
      </c>
      <c r="PE139" s="251" t="str">
        <f t="shared" si="407"/>
        <v/>
      </c>
      <c r="PF139" s="251" t="str">
        <f t="shared" si="408"/>
        <v/>
      </c>
      <c r="PG139" s="251" t="str">
        <f t="shared" si="409"/>
        <v/>
      </c>
      <c r="PH139" s="251" t="str">
        <f t="shared" si="410"/>
        <v/>
      </c>
      <c r="PI139" s="251" t="str">
        <f t="shared" si="411"/>
        <v/>
      </c>
      <c r="PJ139" s="251" t="str">
        <f t="shared" si="412"/>
        <v/>
      </c>
      <c r="PK139" s="251" t="str">
        <f t="shared" si="413"/>
        <v/>
      </c>
      <c r="PL139" s="251" t="str">
        <f t="shared" si="414"/>
        <v/>
      </c>
      <c r="PM139" s="251" t="str">
        <f t="shared" si="415"/>
        <v/>
      </c>
      <c r="PN139" s="251" t="str">
        <f t="shared" si="416"/>
        <v/>
      </c>
      <c r="PO139" s="251" t="str">
        <f t="shared" si="417"/>
        <v/>
      </c>
      <c r="PP139" s="251" t="str">
        <f t="shared" si="418"/>
        <v/>
      </c>
      <c r="PQ139" s="251" t="str">
        <f t="shared" si="419"/>
        <v/>
      </c>
      <c r="PR139" s="251" t="str">
        <f t="shared" si="420"/>
        <v/>
      </c>
      <c r="PS139" s="251" t="str">
        <f t="shared" si="421"/>
        <v/>
      </c>
      <c r="PT139" s="251" t="str">
        <f t="shared" si="422"/>
        <v/>
      </c>
      <c r="PU139" s="251" t="str">
        <f t="shared" si="423"/>
        <v/>
      </c>
      <c r="PV139" s="251" t="str">
        <f t="shared" si="424"/>
        <v/>
      </c>
      <c r="PW139" s="251" t="str">
        <f t="shared" si="425"/>
        <v/>
      </c>
      <c r="PX139" s="251" t="str">
        <f t="shared" si="426"/>
        <v/>
      </c>
      <c r="PY139" s="251" t="str">
        <f t="shared" si="427"/>
        <v/>
      </c>
      <c r="PZ139" s="251" t="str">
        <f t="shared" si="428"/>
        <v/>
      </c>
      <c r="QA139" s="251" t="str">
        <f t="shared" si="429"/>
        <v/>
      </c>
      <c r="QB139" s="251" t="str">
        <f t="shared" si="430"/>
        <v/>
      </c>
      <c r="QC139" s="251" t="str">
        <f t="shared" si="431"/>
        <v/>
      </c>
      <c r="QD139" s="251" t="str">
        <f t="shared" si="432"/>
        <v/>
      </c>
      <c r="QE139" s="251" t="str">
        <f t="shared" si="433"/>
        <v/>
      </c>
      <c r="QF139" s="63">
        <f t="shared" si="434"/>
        <v>0</v>
      </c>
      <c r="QG139" s="26" t="s">
        <v>2</v>
      </c>
      <c r="QH139" s="59"/>
      <c r="QI139" s="59"/>
      <c r="QJ139" s="59"/>
      <c r="QK139" s="59"/>
      <c r="QL139" s="59"/>
      <c r="QM139" s="59"/>
      <c r="QN139" s="59"/>
    </row>
    <row r="140" spans="1:456" ht="6" customHeight="1" x14ac:dyDescent="0.25">
      <c r="A140" s="68"/>
      <c r="B140" s="447">
        <f t="shared" si="278"/>
        <v>126</v>
      </c>
      <c r="C140" s="72" t="s">
        <v>185</v>
      </c>
      <c r="D140" s="339" t="s">
        <v>542</v>
      </c>
      <c r="E140" s="59"/>
      <c r="F140" s="229"/>
      <c r="G140" s="295"/>
      <c r="H140" s="295"/>
      <c r="I140" s="229"/>
      <c r="J140" s="295"/>
      <c r="K140" s="295"/>
      <c r="L140" s="229"/>
      <c r="M140" s="295"/>
      <c r="N140" s="295"/>
      <c r="O140" s="229"/>
      <c r="P140" s="295"/>
      <c r="Q140" s="295"/>
      <c r="R140" s="229"/>
      <c r="S140" s="230"/>
      <c r="T140" s="231"/>
      <c r="U140" s="229"/>
      <c r="V140" s="230"/>
      <c r="W140" s="231"/>
      <c r="X140" s="229"/>
      <c r="Y140" s="230"/>
      <c r="Z140" s="231"/>
      <c r="AA140" s="229"/>
      <c r="AB140" s="295"/>
      <c r="AC140" s="295"/>
      <c r="AD140" s="229"/>
      <c r="AE140" s="295"/>
      <c r="AF140" s="295"/>
      <c r="AG140" s="229"/>
      <c r="AH140" s="295"/>
      <c r="AI140" s="295"/>
      <c r="AJ140" s="229"/>
      <c r="AK140" s="295"/>
      <c r="AL140" s="295"/>
      <c r="AM140" s="229"/>
      <c r="AN140" s="295"/>
      <c r="AO140" s="295"/>
      <c r="AP140" s="243"/>
      <c r="AQ140" s="295"/>
      <c r="AR140" s="290"/>
      <c r="AS140" s="243"/>
      <c r="AT140" s="295"/>
      <c r="AU140" s="290"/>
      <c r="AV140" s="229"/>
      <c r="AW140" s="230"/>
      <c r="AX140" s="231"/>
      <c r="AY140" s="229"/>
      <c r="AZ140" s="230"/>
      <c r="BA140" s="231"/>
      <c r="BB140" s="229"/>
      <c r="BC140" s="230"/>
      <c r="BD140" s="231"/>
      <c r="BE140" s="229"/>
      <c r="BF140" s="230"/>
      <c r="BG140" s="231"/>
      <c r="BH140" s="229"/>
      <c r="BI140" s="230"/>
      <c r="BJ140" s="231"/>
      <c r="BK140" s="243"/>
      <c r="BL140" s="230"/>
      <c r="BM140" s="231"/>
      <c r="BN140" s="243"/>
      <c r="BO140" s="230"/>
      <c r="BP140" s="231"/>
      <c r="BQ140" s="229"/>
      <c r="BR140" s="230"/>
      <c r="BS140" s="231"/>
      <c r="BT140" s="229"/>
      <c r="BU140" s="230"/>
      <c r="BV140" s="231"/>
      <c r="BW140" s="229"/>
      <c r="BX140" s="230"/>
      <c r="BY140" s="231"/>
      <c r="BZ140" s="229"/>
      <c r="CA140" s="230"/>
      <c r="CB140" s="231"/>
      <c r="CC140" s="229"/>
      <c r="CD140" s="230"/>
      <c r="CE140" s="231"/>
      <c r="CF140" s="331"/>
      <c r="CG140" s="332"/>
      <c r="CH140" s="385"/>
      <c r="CI140" s="331"/>
      <c r="CJ140" s="332"/>
      <c r="CK140" s="385"/>
      <c r="CL140" s="243"/>
      <c r="CM140" s="230"/>
      <c r="CN140" s="354"/>
      <c r="CO140" s="243"/>
      <c r="CP140" s="230"/>
      <c r="CQ140" s="231"/>
      <c r="CR140" s="331"/>
      <c r="CS140" s="332"/>
      <c r="CT140" s="333"/>
      <c r="CU140" s="229"/>
      <c r="CV140" s="230"/>
      <c r="CW140" s="231"/>
      <c r="CX140" s="331"/>
      <c r="CY140" s="332"/>
      <c r="CZ140" s="333"/>
      <c r="DA140" s="331"/>
      <c r="DB140" s="332"/>
      <c r="DC140" s="333"/>
      <c r="DD140" s="331"/>
      <c r="DE140" s="332"/>
      <c r="DF140" s="333"/>
      <c r="DG140" s="331"/>
      <c r="DH140" s="332"/>
      <c r="DI140" s="333"/>
      <c r="DJ140" s="229"/>
      <c r="DK140" s="230"/>
      <c r="DL140" s="231"/>
      <c r="DM140" s="229"/>
      <c r="DN140" s="230"/>
      <c r="DO140" s="231"/>
      <c r="DP140" s="331"/>
      <c r="DQ140" s="332"/>
      <c r="DR140" s="333"/>
      <c r="DS140" s="331"/>
      <c r="DT140" s="332"/>
      <c r="DU140" s="333"/>
      <c r="DV140" s="331"/>
      <c r="DW140" s="332"/>
      <c r="DX140" s="333"/>
      <c r="DY140" s="331"/>
      <c r="DZ140" s="332"/>
      <c r="EA140" s="333"/>
      <c r="EB140" s="331"/>
      <c r="EC140" s="332"/>
      <c r="ED140" s="333"/>
      <c r="EE140" s="331"/>
      <c r="EF140" s="332"/>
      <c r="EG140" s="333"/>
      <c r="EH140" s="229"/>
      <c r="EI140" s="230"/>
      <c r="EJ140" s="231"/>
      <c r="EK140" s="229"/>
      <c r="EL140" s="230"/>
      <c r="EM140" s="231"/>
      <c r="EN140" s="244"/>
      <c r="EO140" s="269" t="str">
        <f t="shared" si="279"/>
        <v/>
      </c>
      <c r="EP140" s="444" t="s">
        <v>1247</v>
      </c>
      <c r="EQ140" s="360">
        <f t="shared" si="435"/>
        <v>91</v>
      </c>
      <c r="ER140" s="360" t="str">
        <f t="shared" si="436"/>
        <v/>
      </c>
      <c r="ES140" s="360" t="str">
        <f t="shared" si="437"/>
        <v/>
      </c>
      <c r="ET140" s="360" t="str">
        <f t="shared" si="438"/>
        <v/>
      </c>
      <c r="EU140" s="360" t="str">
        <f t="shared" si="439"/>
        <v/>
      </c>
      <c r="EV140" s="360" t="str">
        <f t="shared" si="440"/>
        <v/>
      </c>
      <c r="EW140" s="360" t="str">
        <f t="shared" si="441"/>
        <v/>
      </c>
      <c r="EX140" s="360" t="str">
        <f t="shared" si="442"/>
        <v/>
      </c>
      <c r="EY140" s="360" t="str">
        <f t="shared" si="443"/>
        <v/>
      </c>
      <c r="EZ140" s="360" t="str">
        <f t="shared" si="444"/>
        <v/>
      </c>
      <c r="FA140" s="360" t="str">
        <f t="shared" si="445"/>
        <v/>
      </c>
      <c r="FB140" s="360" t="str">
        <f t="shared" si="446"/>
        <v/>
      </c>
      <c r="FC140" s="360" t="str">
        <f t="shared" si="447"/>
        <v/>
      </c>
      <c r="FD140" s="360" t="str">
        <f t="shared" si="448"/>
        <v/>
      </c>
      <c r="FE140" s="360" t="str">
        <f t="shared" si="449"/>
        <v/>
      </c>
      <c r="FF140" s="360" t="str">
        <f t="shared" si="450"/>
        <v/>
      </c>
      <c r="FG140" s="360" t="str">
        <f t="shared" si="451"/>
        <v/>
      </c>
      <c r="FH140" s="360" t="str">
        <f t="shared" si="452"/>
        <v/>
      </c>
      <c r="FI140" s="360" t="str">
        <f t="shared" si="453"/>
        <v/>
      </c>
      <c r="FJ140" s="360" t="str">
        <f t="shared" si="454"/>
        <v/>
      </c>
      <c r="FK140" s="360" t="str">
        <f t="shared" si="455"/>
        <v/>
      </c>
      <c r="FL140" s="360" t="str">
        <f t="shared" si="456"/>
        <v/>
      </c>
      <c r="FM140" s="360" t="str">
        <f t="shared" si="457"/>
        <v/>
      </c>
      <c r="FN140" s="360" t="str">
        <f t="shared" si="458"/>
        <v/>
      </c>
      <c r="FO140" s="360" t="str">
        <f t="shared" si="459"/>
        <v/>
      </c>
      <c r="FP140" s="360" t="str">
        <f t="shared" si="460"/>
        <v/>
      </c>
      <c r="FQ140" s="360" t="str">
        <f t="shared" si="461"/>
        <v/>
      </c>
      <c r="FR140" s="360" t="str">
        <f t="shared" si="462"/>
        <v/>
      </c>
      <c r="FS140" s="360" t="str">
        <f t="shared" si="463"/>
        <v/>
      </c>
      <c r="FT140" s="360" t="str">
        <f t="shared" si="280"/>
        <v/>
      </c>
      <c r="FU140" s="360" t="str">
        <f t="shared" si="464"/>
        <v/>
      </c>
      <c r="FV140" s="360" t="str">
        <f t="shared" si="465"/>
        <v/>
      </c>
      <c r="FW140" s="360" t="str">
        <f t="shared" si="466"/>
        <v/>
      </c>
      <c r="FX140" s="360" t="str">
        <f t="shared" si="467"/>
        <v/>
      </c>
      <c r="FY140" s="360" t="str">
        <f t="shared" si="468"/>
        <v/>
      </c>
      <c r="FZ140" s="360" t="str">
        <f t="shared" si="469"/>
        <v/>
      </c>
      <c r="GA140" s="360">
        <f t="shared" si="470"/>
        <v>47</v>
      </c>
      <c r="GB140" s="360">
        <f t="shared" si="471"/>
        <v>47</v>
      </c>
      <c r="GC140" s="360" t="str">
        <f t="shared" si="472"/>
        <v/>
      </c>
      <c r="GD140" s="360" t="str">
        <f t="shared" si="473"/>
        <v/>
      </c>
      <c r="GE140" s="360" t="str">
        <f t="shared" si="474"/>
        <v/>
      </c>
      <c r="GF140" s="360" t="str">
        <f t="shared" si="475"/>
        <v/>
      </c>
      <c r="GG140" s="360" t="str">
        <f t="shared" si="476"/>
        <v/>
      </c>
      <c r="GH140" s="360" t="str">
        <f t="shared" si="477"/>
        <v/>
      </c>
      <c r="GI140" s="360" t="str">
        <f t="shared" si="478"/>
        <v/>
      </c>
      <c r="GJ140" s="360" t="str">
        <f t="shared" si="479"/>
        <v/>
      </c>
      <c r="GK140" s="444" t="s">
        <v>1247</v>
      </c>
      <c r="GL140" s="361" t="str">
        <f t="shared" si="281"/>
        <v>mxstrn</v>
      </c>
      <c r="GM140" s="361" t="str">
        <f t="shared" si="282"/>
        <v>-</v>
      </c>
      <c r="GN140" s="361" t="str">
        <f t="shared" si="283"/>
        <v>-</v>
      </c>
      <c r="GO140" s="361" t="str">
        <f t="shared" si="284"/>
        <v>-</v>
      </c>
      <c r="GP140" s="361" t="str">
        <f t="shared" si="285"/>
        <v>-</v>
      </c>
      <c r="GQ140" s="361" t="str">
        <f t="shared" si="286"/>
        <v>-</v>
      </c>
      <c r="GR140" s="361" t="str">
        <f t="shared" si="287"/>
        <v>-</v>
      </c>
      <c r="GS140" s="361" t="str">
        <f t="shared" si="288"/>
        <v>-</v>
      </c>
      <c r="GT140" s="361" t="str">
        <f t="shared" si="289"/>
        <v>-</v>
      </c>
      <c r="GU140" s="361" t="str">
        <f t="shared" si="290"/>
        <v>-</v>
      </c>
      <c r="GV140" s="361" t="str">
        <f t="shared" si="291"/>
        <v>-</v>
      </c>
      <c r="GW140" s="361" t="str">
        <f t="shared" si="292"/>
        <v>-</v>
      </c>
      <c r="GX140" s="361" t="str">
        <f t="shared" si="293"/>
        <v>-</v>
      </c>
      <c r="GY140" s="361" t="str">
        <f t="shared" si="294"/>
        <v>-</v>
      </c>
      <c r="GZ140" s="361" t="str">
        <f t="shared" si="295"/>
        <v>-</v>
      </c>
      <c r="HA140" s="361" t="str">
        <f t="shared" si="296"/>
        <v>-</v>
      </c>
      <c r="HB140" s="361" t="str">
        <f t="shared" si="297"/>
        <v>-</v>
      </c>
      <c r="HC140" s="361" t="str">
        <f t="shared" si="298"/>
        <v>-</v>
      </c>
      <c r="HD140" s="361" t="str">
        <f t="shared" si="299"/>
        <v>-</v>
      </c>
      <c r="HE140" s="361" t="str">
        <f t="shared" si="300"/>
        <v>-</v>
      </c>
      <c r="HF140" s="361" t="str">
        <f t="shared" si="301"/>
        <v>-</v>
      </c>
      <c r="HG140" s="361" t="str">
        <f t="shared" si="302"/>
        <v>-</v>
      </c>
      <c r="HH140" s="361" t="str">
        <f t="shared" si="303"/>
        <v>-</v>
      </c>
      <c r="HI140" s="361" t="str">
        <f t="shared" si="304"/>
        <v>-</v>
      </c>
      <c r="HJ140" s="361" t="str">
        <f t="shared" si="305"/>
        <v>-</v>
      </c>
      <c r="HK140" s="361" t="str">
        <f t="shared" si="306"/>
        <v>-</v>
      </c>
      <c r="HL140" s="361" t="str">
        <f t="shared" si="307"/>
        <v>-</v>
      </c>
      <c r="HM140" s="361" t="str">
        <f t="shared" si="308"/>
        <v>-</v>
      </c>
      <c r="HN140" s="361" t="str">
        <f t="shared" si="309"/>
        <v>-</v>
      </c>
      <c r="HO140" s="361" t="str">
        <f t="shared" si="310"/>
        <v>-</v>
      </c>
      <c r="HP140" s="361" t="str">
        <f t="shared" si="311"/>
        <v>-</v>
      </c>
      <c r="HQ140" s="361" t="str">
        <f t="shared" si="312"/>
        <v>-</v>
      </c>
      <c r="HR140" s="361" t="str">
        <f t="shared" si="313"/>
        <v>-</v>
      </c>
      <c r="HS140" s="361" t="str">
        <f t="shared" si="314"/>
        <v>-</v>
      </c>
      <c r="HT140" s="361" t="str">
        <f t="shared" si="315"/>
        <v>-</v>
      </c>
      <c r="HU140" s="361" t="str">
        <f t="shared" si="316"/>
        <v>-</v>
      </c>
      <c r="HV140" s="361" t="str">
        <f t="shared" si="317"/>
        <v>mxstrn</v>
      </c>
      <c r="HW140" s="361" t="str">
        <f t="shared" si="318"/>
        <v>mxstrn</v>
      </c>
      <c r="HX140" s="361" t="str">
        <f t="shared" si="319"/>
        <v>-</v>
      </c>
      <c r="HY140" s="361" t="str">
        <f t="shared" si="320"/>
        <v>-</v>
      </c>
      <c r="HZ140" s="361" t="str">
        <f t="shared" si="321"/>
        <v>-</v>
      </c>
      <c r="IA140" s="361" t="str">
        <f t="shared" si="322"/>
        <v>-</v>
      </c>
      <c r="IB140" s="361" t="str">
        <f t="shared" si="323"/>
        <v>-</v>
      </c>
      <c r="IC140" s="361" t="str">
        <f t="shared" si="324"/>
        <v>-</v>
      </c>
      <c r="ID140" s="361" t="str">
        <f t="shared" si="325"/>
        <v>-</v>
      </c>
      <c r="IE140" s="361" t="str">
        <f t="shared" si="326"/>
        <v>-</v>
      </c>
      <c r="IF140" s="444" t="s">
        <v>1247</v>
      </c>
      <c r="IG140" s="56">
        <f t="shared" si="480"/>
        <v>0</v>
      </c>
      <c r="IH140" s="56" t="str">
        <f t="shared" si="481"/>
        <v>-</v>
      </c>
      <c r="II140" s="56" t="str">
        <f t="shared" si="482"/>
        <v>-</v>
      </c>
      <c r="IJ140" s="56" t="str">
        <f t="shared" si="483"/>
        <v>-</v>
      </c>
      <c r="IK140" s="56" t="str">
        <f t="shared" si="327"/>
        <v>-</v>
      </c>
      <c r="IL140" s="56" t="str">
        <f t="shared" si="328"/>
        <v>-</v>
      </c>
      <c r="IM140" s="56" t="str">
        <f t="shared" si="329"/>
        <v>-</v>
      </c>
      <c r="IN140" s="56" t="str">
        <f t="shared" si="330"/>
        <v>-</v>
      </c>
      <c r="IO140" s="56" t="str">
        <f t="shared" si="331"/>
        <v>-</v>
      </c>
      <c r="IP140" s="56" t="str">
        <f t="shared" si="332"/>
        <v>-</v>
      </c>
      <c r="IQ140" s="56" t="str">
        <f t="shared" si="333"/>
        <v>-</v>
      </c>
      <c r="IR140" s="56" t="str">
        <f t="shared" si="334"/>
        <v>-</v>
      </c>
      <c r="IS140" s="56" t="str">
        <f t="shared" si="335"/>
        <v>-</v>
      </c>
      <c r="IT140" s="56" t="str">
        <f t="shared" si="336"/>
        <v>-</v>
      </c>
      <c r="IU140" s="56" t="str">
        <f t="shared" si="337"/>
        <v>-</v>
      </c>
      <c r="IV140" s="56" t="str">
        <f t="shared" si="338"/>
        <v>-</v>
      </c>
      <c r="IW140" s="56" t="str">
        <f t="shared" si="339"/>
        <v>-</v>
      </c>
      <c r="IX140" s="56" t="str">
        <f t="shared" si="340"/>
        <v>-</v>
      </c>
      <c r="IY140" s="56" t="str">
        <f t="shared" si="341"/>
        <v>-</v>
      </c>
      <c r="IZ140" s="56" t="str">
        <f t="shared" si="342"/>
        <v>-</v>
      </c>
      <c r="JA140" s="56" t="str">
        <f t="shared" si="343"/>
        <v>-</v>
      </c>
      <c r="JB140" s="56" t="str">
        <f t="shared" si="344"/>
        <v>-</v>
      </c>
      <c r="JC140" s="56" t="str">
        <f t="shared" si="345"/>
        <v>-</v>
      </c>
      <c r="JD140" s="56" t="str">
        <f t="shared" si="346"/>
        <v>-</v>
      </c>
      <c r="JE140" s="56" t="str">
        <f t="shared" si="347"/>
        <v>-</v>
      </c>
      <c r="JF140" s="56" t="str">
        <f t="shared" si="348"/>
        <v>-</v>
      </c>
      <c r="JG140" s="56" t="str">
        <f t="shared" si="349"/>
        <v>-</v>
      </c>
      <c r="JH140" s="56" t="str">
        <f t="shared" si="350"/>
        <v>-</v>
      </c>
      <c r="JI140" s="56" t="str">
        <f t="shared" si="351"/>
        <v>-</v>
      </c>
      <c r="JJ140" s="56" t="str">
        <f t="shared" si="352"/>
        <v>-</v>
      </c>
      <c r="JK140" s="56" t="str">
        <f t="shared" si="353"/>
        <v>-</v>
      </c>
      <c r="JL140" s="56" t="str">
        <f t="shared" si="354"/>
        <v>-</v>
      </c>
      <c r="JM140" s="56" t="str">
        <f t="shared" si="355"/>
        <v>-</v>
      </c>
      <c r="JN140" s="56" t="str">
        <f t="shared" si="356"/>
        <v>-</v>
      </c>
      <c r="JO140" s="56" t="str">
        <f t="shared" si="357"/>
        <v>-</v>
      </c>
      <c r="JP140" s="56" t="str">
        <f t="shared" si="358"/>
        <v>-</v>
      </c>
      <c r="JQ140" s="56">
        <f t="shared" si="359"/>
        <v>50000</v>
      </c>
      <c r="JR140" s="56">
        <f t="shared" si="360"/>
        <v>500</v>
      </c>
      <c r="JS140" s="56" t="str">
        <f t="shared" si="361"/>
        <v>-</v>
      </c>
      <c r="JT140" s="56" t="str">
        <f t="shared" si="362"/>
        <v>-</v>
      </c>
      <c r="JU140" s="56" t="str">
        <f t="shared" si="363"/>
        <v>-</v>
      </c>
      <c r="JV140" s="56" t="str">
        <f t="shared" si="364"/>
        <v>-</v>
      </c>
      <c r="JW140" s="56" t="str">
        <f t="shared" si="365"/>
        <v>-</v>
      </c>
      <c r="JX140" s="56" t="str">
        <f t="shared" si="366"/>
        <v>-</v>
      </c>
      <c r="JY140" s="56" t="str">
        <f t="shared" si="367"/>
        <v>-</v>
      </c>
      <c r="JZ140" s="56" t="str">
        <f t="shared" si="368"/>
        <v>-</v>
      </c>
      <c r="KA140" s="444" t="s">
        <v>1247</v>
      </c>
      <c r="KB140" s="360">
        <f>IF(ISNUMBER(INDEX($EQ$15:$GK$521,$B140,EO$11)),MAX(KB$14:KB139)+1,0)</f>
        <v>0</v>
      </c>
      <c r="KC140" s="360" t="str">
        <f t="shared" si="484"/>
        <v/>
      </c>
      <c r="KD140" s="373" t="s">
        <v>2</v>
      </c>
      <c r="KE140" s="239"/>
      <c r="KF140" s="60"/>
      <c r="KG140" s="60"/>
      <c r="KH140" s="60"/>
      <c r="KI140" s="60"/>
      <c r="KJ140" s="60"/>
      <c r="KK140" s="60"/>
      <c r="KL140" s="60"/>
      <c r="KM140" s="60"/>
      <c r="KN140" s="60"/>
      <c r="KO140" s="60"/>
      <c r="KP140" s="60"/>
      <c r="KQ140" s="239" t="str">
        <f t="shared" si="493"/>
        <v/>
      </c>
      <c r="KR140" s="245" t="str">
        <f t="shared" si="378"/>
        <v/>
      </c>
      <c r="KS140" s="60"/>
      <c r="KT140" s="239" t="str">
        <f t="shared" si="494"/>
        <v/>
      </c>
      <c r="KU140" s="245" t="str">
        <f t="shared" si="380"/>
        <v/>
      </c>
      <c r="KV140" s="60"/>
      <c r="KW140" s="239" t="str">
        <f t="shared" si="495"/>
        <v/>
      </c>
      <c r="KX140" s="245" t="str">
        <f t="shared" si="382"/>
        <v/>
      </c>
      <c r="KY140" s="60"/>
      <c r="KZ140" s="283" t="str">
        <f t="shared" si="383"/>
        <v/>
      </c>
      <c r="LA140" s="26"/>
      <c r="LB140" s="242"/>
      <c r="LC140" s="242"/>
      <c r="LD140" s="242"/>
      <c r="LE140" s="242"/>
      <c r="LF140" s="242"/>
      <c r="LG140" s="242"/>
      <c r="LH140" s="242"/>
      <c r="LI140" s="242"/>
      <c r="LJ140" s="242"/>
      <c r="LK140" s="242"/>
      <c r="LL140" s="242"/>
      <c r="LM140" s="242"/>
      <c r="LN140" s="63"/>
      <c r="LO140" s="251">
        <f t="shared" si="384"/>
        <v>0</v>
      </c>
      <c r="LP140" s="251">
        <f t="shared" si="385"/>
        <v>0</v>
      </c>
      <c r="LQ140" s="251">
        <f t="shared" si="386"/>
        <v>0</v>
      </c>
      <c r="LR140" s="251">
        <f t="shared" si="387"/>
        <v>0</v>
      </c>
      <c r="LS140" s="251">
        <f t="shared" si="388"/>
        <v>0</v>
      </c>
      <c r="LT140" s="251">
        <f t="shared" si="389"/>
        <v>0</v>
      </c>
      <c r="LU140" s="251">
        <f t="shared" si="390"/>
        <v>0</v>
      </c>
      <c r="LV140" s="251">
        <f t="shared" si="391"/>
        <v>0</v>
      </c>
      <c r="LW140" s="251">
        <f t="shared" si="392"/>
        <v>0</v>
      </c>
      <c r="LX140" s="251">
        <f t="shared" si="393"/>
        <v>0</v>
      </c>
      <c r="LY140" s="251">
        <f t="shared" si="394"/>
        <v>0</v>
      </c>
      <c r="LZ140" s="251">
        <f t="shared" si="395"/>
        <v>0</v>
      </c>
      <c r="MA140" s="63">
        <f t="shared" si="396"/>
        <v>4</v>
      </c>
      <c r="MB140" s="63">
        <f t="shared" si="397"/>
        <v>0</v>
      </c>
      <c r="MC140" s="63">
        <f t="shared" si="486"/>
        <v>126</v>
      </c>
      <c r="MD140" s="63">
        <f t="shared" si="485"/>
        <v>22</v>
      </c>
      <c r="ME140" s="63">
        <f t="shared" si="398"/>
        <v>0</v>
      </c>
      <c r="MF140" s="315">
        <f t="shared" si="399"/>
        <v>291</v>
      </c>
      <c r="MG140" s="315">
        <f>IF(ISNUMBER(MATCH(EO140,$ME$15:$ME$520,0)),0,MAX(MG$14:MG139)+1)</f>
        <v>0</v>
      </c>
      <c r="MH140" s="315" t="str">
        <f t="shared" si="400"/>
        <v/>
      </c>
      <c r="MI140" s="368" t="str">
        <f t="shared" si="491"/>
        <v/>
      </c>
      <c r="MJ140" s="67"/>
      <c r="MK140" s="243" t="str">
        <f t="shared" si="492"/>
        <v/>
      </c>
      <c r="ML140" s="457" t="s">
        <v>635</v>
      </c>
      <c r="MM140" s="316"/>
      <c r="MN140" s="59"/>
      <c r="MO140" s="238"/>
      <c r="MP140" s="411"/>
      <c r="MQ140" s="26">
        <f>IF(IF(ISNUMBER(SEARCH("flopy",MS140))=TRUE,1,0)=1,MAX(MQ$15:MQ139)+1,"")</f>
        <v>91</v>
      </c>
      <c r="MR140" s="238"/>
      <c r="MS140" s="411" t="s">
        <v>1062</v>
      </c>
      <c r="MT140" s="59"/>
      <c r="MU140" s="26" t="str">
        <f>IF(IF(ISNUMBER(SEARCH("flopy",MW140))=TRUE,1,0)=1,MAX(MU$15:MU139)+1,"")</f>
        <v/>
      </c>
      <c r="MV140" s="238"/>
      <c r="MW140" s="59"/>
      <c r="MX140" s="59"/>
      <c r="MY140" s="59"/>
      <c r="MZ140" s="59"/>
      <c r="NA140" s="59"/>
      <c r="NB140" s="26" t="s">
        <v>2</v>
      </c>
      <c r="NC140" s="59"/>
      <c r="ND140" s="59"/>
      <c r="NE140" s="59"/>
      <c r="NF140" s="59"/>
      <c r="NG140" s="59"/>
      <c r="NH140" s="59"/>
      <c r="NI140" s="59"/>
      <c r="NJ140" s="59"/>
      <c r="NK140" s="26" t="s">
        <v>2</v>
      </c>
      <c r="NL140" s="454"/>
      <c r="NM140" s="454"/>
      <c r="NN140" s="59"/>
      <c r="NO140" s="18"/>
      <c r="NP140" s="18"/>
      <c r="NQ140" s="18"/>
      <c r="NR140" s="18"/>
      <c r="NS140" s="18"/>
      <c r="NT140" s="18"/>
      <c r="NU140" s="18"/>
      <c r="NV140" s="18"/>
      <c r="NW140" s="18"/>
      <c r="NX140" s="18"/>
      <c r="NY140" s="18"/>
      <c r="NZ140" s="18"/>
      <c r="OA140" s="18"/>
      <c r="OB140" s="18"/>
      <c r="OC140" s="18"/>
      <c r="OZ140" s="59"/>
      <c r="PA140" s="251" t="str">
        <f t="shared" si="403"/>
        <v/>
      </c>
      <c r="PB140" s="251" t="str">
        <f t="shared" si="404"/>
        <v/>
      </c>
      <c r="PC140" s="251" t="str">
        <f t="shared" si="405"/>
        <v/>
      </c>
      <c r="PD140" s="251" t="str">
        <f t="shared" si="406"/>
        <v/>
      </c>
      <c r="PE140" s="251" t="str">
        <f t="shared" si="407"/>
        <v/>
      </c>
      <c r="PF140" s="251" t="str">
        <f t="shared" si="408"/>
        <v/>
      </c>
      <c r="PG140" s="251" t="str">
        <f t="shared" si="409"/>
        <v/>
      </c>
      <c r="PH140" s="251" t="str">
        <f t="shared" si="410"/>
        <v/>
      </c>
      <c r="PI140" s="251" t="str">
        <f t="shared" si="411"/>
        <v/>
      </c>
      <c r="PJ140" s="251" t="str">
        <f t="shared" si="412"/>
        <v/>
      </c>
      <c r="PK140" s="251" t="str">
        <f t="shared" si="413"/>
        <v/>
      </c>
      <c r="PL140" s="251" t="str">
        <f t="shared" si="414"/>
        <v/>
      </c>
      <c r="PM140" s="251" t="str">
        <f t="shared" si="415"/>
        <v/>
      </c>
      <c r="PN140" s="251" t="str">
        <f t="shared" si="416"/>
        <v/>
      </c>
      <c r="PO140" s="251" t="str">
        <f t="shared" si="417"/>
        <v/>
      </c>
      <c r="PP140" s="251" t="str">
        <f t="shared" si="418"/>
        <v/>
      </c>
      <c r="PQ140" s="251" t="str">
        <f t="shared" si="419"/>
        <v/>
      </c>
      <c r="PR140" s="251" t="str">
        <f t="shared" si="420"/>
        <v/>
      </c>
      <c r="PS140" s="251" t="str">
        <f t="shared" si="421"/>
        <v/>
      </c>
      <c r="PT140" s="251" t="str">
        <f t="shared" si="422"/>
        <v/>
      </c>
      <c r="PU140" s="251" t="str">
        <f t="shared" si="423"/>
        <v/>
      </c>
      <c r="PV140" s="251" t="str">
        <f t="shared" si="424"/>
        <v/>
      </c>
      <c r="PW140" s="251" t="str">
        <f t="shared" si="425"/>
        <v/>
      </c>
      <c r="PX140" s="251" t="str">
        <f t="shared" si="426"/>
        <v/>
      </c>
      <c r="PY140" s="251" t="str">
        <f t="shared" si="427"/>
        <v/>
      </c>
      <c r="PZ140" s="251" t="str">
        <f t="shared" si="428"/>
        <v/>
      </c>
      <c r="QA140" s="251" t="str">
        <f t="shared" si="429"/>
        <v/>
      </c>
      <c r="QB140" s="251" t="str">
        <f t="shared" si="430"/>
        <v/>
      </c>
      <c r="QC140" s="251" t="str">
        <f t="shared" si="431"/>
        <v/>
      </c>
      <c r="QD140" s="251" t="str">
        <f t="shared" si="432"/>
        <v/>
      </c>
      <c r="QE140" s="251" t="str">
        <f t="shared" si="433"/>
        <v/>
      </c>
      <c r="QF140" s="63">
        <f t="shared" si="434"/>
        <v>0</v>
      </c>
      <c r="QG140" s="26" t="s">
        <v>2</v>
      </c>
      <c r="QH140" s="59"/>
      <c r="QI140" s="59"/>
      <c r="QJ140" s="59"/>
      <c r="QK140" s="59"/>
      <c r="QL140" s="59"/>
      <c r="QM140" s="59"/>
      <c r="QN140" s="59"/>
    </row>
    <row r="141" spans="1:456" ht="6" customHeight="1" x14ac:dyDescent="0.25">
      <c r="A141" s="68"/>
      <c r="B141" s="447">
        <f t="shared" si="278"/>
        <v>127</v>
      </c>
      <c r="C141" s="72" t="s">
        <v>186</v>
      </c>
      <c r="D141" s="339" t="s">
        <v>230</v>
      </c>
      <c r="E141" s="59"/>
      <c r="F141" s="229"/>
      <c r="G141" s="295"/>
      <c r="H141" s="295"/>
      <c r="I141" s="229"/>
      <c r="J141" s="295"/>
      <c r="K141" s="295"/>
      <c r="L141" s="229"/>
      <c r="M141" s="295"/>
      <c r="N141" s="295"/>
      <c r="O141" s="229"/>
      <c r="P141" s="295"/>
      <c r="Q141" s="295"/>
      <c r="R141" s="229"/>
      <c r="S141" s="230"/>
      <c r="T141" s="231"/>
      <c r="U141" s="229"/>
      <c r="V141" s="230"/>
      <c r="W141" s="231"/>
      <c r="X141" s="229"/>
      <c r="Y141" s="230"/>
      <c r="Z141" s="231"/>
      <c r="AA141" s="229"/>
      <c r="AB141" s="295"/>
      <c r="AC141" s="295"/>
      <c r="AD141" s="229"/>
      <c r="AE141" s="295"/>
      <c r="AF141" s="295"/>
      <c r="AG141" s="229"/>
      <c r="AH141" s="295"/>
      <c r="AI141" s="295"/>
      <c r="AJ141" s="229"/>
      <c r="AK141" s="295"/>
      <c r="AL141" s="295"/>
      <c r="AM141" s="229"/>
      <c r="AN141" s="295"/>
      <c r="AO141" s="295"/>
      <c r="AP141" s="243"/>
      <c r="AQ141" s="295"/>
      <c r="AR141" s="290"/>
      <c r="AS141" s="243"/>
      <c r="AT141" s="295"/>
      <c r="AU141" s="290"/>
      <c r="AV141" s="229"/>
      <c r="AW141" s="230"/>
      <c r="AX141" s="231"/>
      <c r="AY141" s="229"/>
      <c r="AZ141" s="230"/>
      <c r="BA141" s="231"/>
      <c r="BB141" s="229"/>
      <c r="BC141" s="230"/>
      <c r="BD141" s="231"/>
      <c r="BE141" s="229"/>
      <c r="BF141" s="230"/>
      <c r="BG141" s="231"/>
      <c r="BH141" s="229"/>
      <c r="BI141" s="230"/>
      <c r="BJ141" s="231"/>
      <c r="BK141" s="243"/>
      <c r="BL141" s="230"/>
      <c r="BM141" s="231"/>
      <c r="BN141" s="243"/>
      <c r="BO141" s="230"/>
      <c r="BP141" s="231"/>
      <c r="BQ141" s="229"/>
      <c r="BR141" s="230"/>
      <c r="BS141" s="231"/>
      <c r="BT141" s="229"/>
      <c r="BU141" s="230"/>
      <c r="BV141" s="231"/>
      <c r="BW141" s="229"/>
      <c r="BX141" s="230"/>
      <c r="BY141" s="231"/>
      <c r="BZ141" s="229"/>
      <c r="CA141" s="230"/>
      <c r="CB141" s="231"/>
      <c r="CC141" s="229"/>
      <c r="CD141" s="230"/>
      <c r="CE141" s="231"/>
      <c r="CF141" s="331"/>
      <c r="CG141" s="332"/>
      <c r="CH141" s="385"/>
      <c r="CI141" s="331"/>
      <c r="CJ141" s="332"/>
      <c r="CK141" s="385"/>
      <c r="CL141" s="243"/>
      <c r="CM141" s="230"/>
      <c r="CN141" s="354"/>
      <c r="CO141" s="243"/>
      <c r="CP141" s="230"/>
      <c r="CQ141" s="231"/>
      <c r="CR141" s="331"/>
      <c r="CS141" s="332"/>
      <c r="CT141" s="333"/>
      <c r="CU141" s="229"/>
      <c r="CV141" s="230"/>
      <c r="CW141" s="231"/>
      <c r="CX141" s="331"/>
      <c r="CY141" s="332"/>
      <c r="CZ141" s="333"/>
      <c r="DA141" s="331"/>
      <c r="DB141" s="332"/>
      <c r="DC141" s="333"/>
      <c r="DD141" s="331"/>
      <c r="DE141" s="332"/>
      <c r="DF141" s="333"/>
      <c r="DG141" s="331"/>
      <c r="DH141" s="332"/>
      <c r="DI141" s="333"/>
      <c r="DJ141" s="229"/>
      <c r="DK141" s="230"/>
      <c r="DL141" s="231"/>
      <c r="DM141" s="229"/>
      <c r="DN141" s="230"/>
      <c r="DO141" s="231"/>
      <c r="DP141" s="331"/>
      <c r="DQ141" s="332"/>
      <c r="DR141" s="333"/>
      <c r="DS141" s="331"/>
      <c r="DT141" s="332"/>
      <c r="DU141" s="333"/>
      <c r="DV141" s="331"/>
      <c r="DW141" s="332"/>
      <c r="DX141" s="333"/>
      <c r="DY141" s="331"/>
      <c r="DZ141" s="332"/>
      <c r="EA141" s="333"/>
      <c r="EB141" s="331"/>
      <c r="EC141" s="332"/>
      <c r="ED141" s="333"/>
      <c r="EE141" s="331"/>
      <c r="EF141" s="332"/>
      <c r="EG141" s="333"/>
      <c r="EH141" s="229"/>
      <c r="EI141" s="230"/>
      <c r="EJ141" s="231"/>
      <c r="EK141" s="229"/>
      <c r="EL141" s="230"/>
      <c r="EM141" s="231"/>
      <c r="EN141" s="244"/>
      <c r="EO141" s="269" t="str">
        <f t="shared" si="279"/>
        <v/>
      </c>
      <c r="EP141" s="444" t="s">
        <v>1247</v>
      </c>
      <c r="EQ141" s="360">
        <f t="shared" si="435"/>
        <v>92</v>
      </c>
      <c r="ER141" s="360" t="str">
        <f t="shared" si="436"/>
        <v/>
      </c>
      <c r="ES141" s="360" t="str">
        <f t="shared" si="437"/>
        <v/>
      </c>
      <c r="ET141" s="360" t="str">
        <f t="shared" si="438"/>
        <v/>
      </c>
      <c r="EU141" s="360" t="str">
        <f t="shared" si="439"/>
        <v/>
      </c>
      <c r="EV141" s="360" t="str">
        <f t="shared" si="440"/>
        <v/>
      </c>
      <c r="EW141" s="360" t="str">
        <f t="shared" si="441"/>
        <v/>
      </c>
      <c r="EX141" s="360" t="str">
        <f t="shared" si="442"/>
        <v/>
      </c>
      <c r="EY141" s="360" t="str">
        <f t="shared" si="443"/>
        <v/>
      </c>
      <c r="EZ141" s="360" t="str">
        <f t="shared" si="444"/>
        <v/>
      </c>
      <c r="FA141" s="360" t="str">
        <f t="shared" si="445"/>
        <v/>
      </c>
      <c r="FB141" s="360" t="str">
        <f t="shared" si="446"/>
        <v/>
      </c>
      <c r="FC141" s="360" t="str">
        <f t="shared" si="447"/>
        <v/>
      </c>
      <c r="FD141" s="360" t="str">
        <f t="shared" si="448"/>
        <v/>
      </c>
      <c r="FE141" s="360" t="str">
        <f t="shared" si="449"/>
        <v/>
      </c>
      <c r="FF141" s="360" t="str">
        <f t="shared" si="450"/>
        <v/>
      </c>
      <c r="FG141" s="360" t="str">
        <f t="shared" si="451"/>
        <v/>
      </c>
      <c r="FH141" s="360" t="str">
        <f t="shared" si="452"/>
        <v/>
      </c>
      <c r="FI141" s="360" t="str">
        <f t="shared" si="453"/>
        <v/>
      </c>
      <c r="FJ141" s="360" t="str">
        <f t="shared" si="454"/>
        <v/>
      </c>
      <c r="FK141" s="360" t="str">
        <f t="shared" si="455"/>
        <v/>
      </c>
      <c r="FL141" s="360" t="str">
        <f t="shared" si="456"/>
        <v/>
      </c>
      <c r="FM141" s="360" t="str">
        <f t="shared" si="457"/>
        <v/>
      </c>
      <c r="FN141" s="360" t="str">
        <f t="shared" si="458"/>
        <v/>
      </c>
      <c r="FO141" s="360" t="str">
        <f t="shared" si="459"/>
        <v/>
      </c>
      <c r="FP141" s="360" t="str">
        <f t="shared" si="460"/>
        <v/>
      </c>
      <c r="FQ141" s="360" t="str">
        <f t="shared" si="461"/>
        <v/>
      </c>
      <c r="FR141" s="360" t="str">
        <f t="shared" si="462"/>
        <v/>
      </c>
      <c r="FS141" s="360" t="str">
        <f t="shared" si="463"/>
        <v/>
      </c>
      <c r="FT141" s="360" t="str">
        <f t="shared" si="280"/>
        <v/>
      </c>
      <c r="FU141" s="360" t="str">
        <f t="shared" si="464"/>
        <v/>
      </c>
      <c r="FV141" s="360" t="str">
        <f t="shared" si="465"/>
        <v/>
      </c>
      <c r="FW141" s="360" t="str">
        <f t="shared" si="466"/>
        <v/>
      </c>
      <c r="FX141" s="360" t="str">
        <f t="shared" si="467"/>
        <v/>
      </c>
      <c r="FY141" s="360" t="str">
        <f t="shared" si="468"/>
        <v/>
      </c>
      <c r="FZ141" s="360" t="str">
        <f t="shared" si="469"/>
        <v/>
      </c>
      <c r="GA141" s="360" t="str">
        <f t="shared" si="470"/>
        <v/>
      </c>
      <c r="GB141" s="360" t="str">
        <f t="shared" si="471"/>
        <v/>
      </c>
      <c r="GC141" s="360" t="str">
        <f t="shared" si="472"/>
        <v/>
      </c>
      <c r="GD141" s="360" t="str">
        <f t="shared" si="473"/>
        <v/>
      </c>
      <c r="GE141" s="360" t="str">
        <f t="shared" si="474"/>
        <v/>
      </c>
      <c r="GF141" s="360" t="str">
        <f t="shared" si="475"/>
        <v/>
      </c>
      <c r="GG141" s="360" t="str">
        <f t="shared" si="476"/>
        <v/>
      </c>
      <c r="GH141" s="360" t="str">
        <f t="shared" si="477"/>
        <v/>
      </c>
      <c r="GI141" s="360" t="str">
        <f t="shared" si="478"/>
        <v/>
      </c>
      <c r="GJ141" s="360" t="str">
        <f t="shared" si="479"/>
        <v/>
      </c>
      <c r="GK141" s="444" t="s">
        <v>1247</v>
      </c>
      <c r="GL141" s="361" t="str">
        <f t="shared" si="281"/>
        <v>alh</v>
      </c>
      <c r="GM141" s="361" t="str">
        <f t="shared" si="282"/>
        <v>-</v>
      </c>
      <c r="GN141" s="361" t="str">
        <f t="shared" si="283"/>
        <v>-</v>
      </c>
      <c r="GO141" s="361" t="str">
        <f t="shared" si="284"/>
        <v>-</v>
      </c>
      <c r="GP141" s="361" t="str">
        <f t="shared" si="285"/>
        <v>-</v>
      </c>
      <c r="GQ141" s="361" t="str">
        <f t="shared" si="286"/>
        <v>-</v>
      </c>
      <c r="GR141" s="361" t="str">
        <f t="shared" si="287"/>
        <v>-</v>
      </c>
      <c r="GS141" s="361" t="str">
        <f t="shared" si="288"/>
        <v>-</v>
      </c>
      <c r="GT141" s="361" t="str">
        <f t="shared" si="289"/>
        <v>-</v>
      </c>
      <c r="GU141" s="361" t="str">
        <f t="shared" si="290"/>
        <v>-</v>
      </c>
      <c r="GV141" s="361" t="str">
        <f t="shared" si="291"/>
        <v>-</v>
      </c>
      <c r="GW141" s="361" t="str">
        <f t="shared" si="292"/>
        <v>-</v>
      </c>
      <c r="GX141" s="361" t="str">
        <f t="shared" si="293"/>
        <v>-</v>
      </c>
      <c r="GY141" s="361" t="str">
        <f t="shared" si="294"/>
        <v>-</v>
      </c>
      <c r="GZ141" s="361" t="str">
        <f t="shared" si="295"/>
        <v>-</v>
      </c>
      <c r="HA141" s="361" t="str">
        <f t="shared" si="296"/>
        <v>-</v>
      </c>
      <c r="HB141" s="361" t="str">
        <f t="shared" si="297"/>
        <v>-</v>
      </c>
      <c r="HC141" s="361" t="str">
        <f t="shared" si="298"/>
        <v>-</v>
      </c>
      <c r="HD141" s="361" t="str">
        <f t="shared" si="299"/>
        <v>-</v>
      </c>
      <c r="HE141" s="361" t="str">
        <f t="shared" si="300"/>
        <v>-</v>
      </c>
      <c r="HF141" s="361" t="str">
        <f t="shared" si="301"/>
        <v>-</v>
      </c>
      <c r="HG141" s="361" t="str">
        <f t="shared" si="302"/>
        <v>-</v>
      </c>
      <c r="HH141" s="361" t="str">
        <f t="shared" si="303"/>
        <v>-</v>
      </c>
      <c r="HI141" s="361" t="str">
        <f t="shared" si="304"/>
        <v>-</v>
      </c>
      <c r="HJ141" s="361" t="str">
        <f t="shared" si="305"/>
        <v>-</v>
      </c>
      <c r="HK141" s="361" t="str">
        <f t="shared" si="306"/>
        <v>-</v>
      </c>
      <c r="HL141" s="361" t="str">
        <f t="shared" si="307"/>
        <v>-</v>
      </c>
      <c r="HM141" s="361" t="str">
        <f t="shared" si="308"/>
        <v>-</v>
      </c>
      <c r="HN141" s="361" t="str">
        <f t="shared" si="309"/>
        <v>-</v>
      </c>
      <c r="HO141" s="361" t="str">
        <f t="shared" si="310"/>
        <v>-</v>
      </c>
      <c r="HP141" s="361" t="str">
        <f t="shared" si="311"/>
        <v>-</v>
      </c>
      <c r="HQ141" s="361" t="str">
        <f t="shared" si="312"/>
        <v>-</v>
      </c>
      <c r="HR141" s="361" t="str">
        <f t="shared" si="313"/>
        <v>-</v>
      </c>
      <c r="HS141" s="361" t="str">
        <f t="shared" si="314"/>
        <v>-</v>
      </c>
      <c r="HT141" s="361" t="str">
        <f t="shared" si="315"/>
        <v>-</v>
      </c>
      <c r="HU141" s="361" t="str">
        <f t="shared" si="316"/>
        <v>-</v>
      </c>
      <c r="HV141" s="361" t="str">
        <f t="shared" si="317"/>
        <v>-</v>
      </c>
      <c r="HW141" s="361" t="str">
        <f t="shared" si="318"/>
        <v>-</v>
      </c>
      <c r="HX141" s="361" t="str">
        <f t="shared" si="319"/>
        <v>-</v>
      </c>
      <c r="HY141" s="361" t="str">
        <f t="shared" si="320"/>
        <v>-</v>
      </c>
      <c r="HZ141" s="361" t="str">
        <f t="shared" si="321"/>
        <v>-</v>
      </c>
      <c r="IA141" s="361" t="str">
        <f t="shared" si="322"/>
        <v>-</v>
      </c>
      <c r="IB141" s="361" t="str">
        <f t="shared" si="323"/>
        <v>-</v>
      </c>
      <c r="IC141" s="361" t="str">
        <f t="shared" si="324"/>
        <v>-</v>
      </c>
      <c r="ID141" s="361" t="str">
        <f t="shared" si="325"/>
        <v>-</v>
      </c>
      <c r="IE141" s="361" t="str">
        <f t="shared" si="326"/>
        <v>-</v>
      </c>
      <c r="IF141" s="444" t="s">
        <v>1247</v>
      </c>
      <c r="IG141" s="56" t="str">
        <f t="shared" si="480"/>
        <v>-</v>
      </c>
      <c r="IH141" s="56" t="str">
        <f t="shared" si="481"/>
        <v>-</v>
      </c>
      <c r="II141" s="56" t="str">
        <f t="shared" si="482"/>
        <v>-</v>
      </c>
      <c r="IJ141" s="56" t="str">
        <f t="shared" si="483"/>
        <v>-</v>
      </c>
      <c r="IK141" s="56" t="str">
        <f t="shared" si="327"/>
        <v>-</v>
      </c>
      <c r="IL141" s="56" t="str">
        <f t="shared" si="328"/>
        <v>-</v>
      </c>
      <c r="IM141" s="56" t="str">
        <f t="shared" si="329"/>
        <v>-</v>
      </c>
      <c r="IN141" s="56" t="str">
        <f t="shared" si="330"/>
        <v>-</v>
      </c>
      <c r="IO141" s="56" t="str">
        <f t="shared" si="331"/>
        <v>-</v>
      </c>
      <c r="IP141" s="56" t="str">
        <f t="shared" si="332"/>
        <v>-</v>
      </c>
      <c r="IQ141" s="56" t="str">
        <f t="shared" si="333"/>
        <v>-</v>
      </c>
      <c r="IR141" s="56" t="str">
        <f t="shared" si="334"/>
        <v>-</v>
      </c>
      <c r="IS141" s="56" t="str">
        <f t="shared" si="335"/>
        <v>-</v>
      </c>
      <c r="IT141" s="56" t="str">
        <f t="shared" si="336"/>
        <v>-</v>
      </c>
      <c r="IU141" s="56" t="str">
        <f t="shared" si="337"/>
        <v>-</v>
      </c>
      <c r="IV141" s="56" t="str">
        <f t="shared" si="338"/>
        <v>-</v>
      </c>
      <c r="IW141" s="56" t="str">
        <f t="shared" si="339"/>
        <v>-</v>
      </c>
      <c r="IX141" s="56" t="str">
        <f t="shared" si="340"/>
        <v>-</v>
      </c>
      <c r="IY141" s="56" t="str">
        <f t="shared" si="341"/>
        <v>-</v>
      </c>
      <c r="IZ141" s="56" t="str">
        <f t="shared" si="342"/>
        <v>-</v>
      </c>
      <c r="JA141" s="56" t="str">
        <f t="shared" si="343"/>
        <v>-</v>
      </c>
      <c r="JB141" s="56" t="str">
        <f t="shared" si="344"/>
        <v>-</v>
      </c>
      <c r="JC141" s="56" t="str">
        <f t="shared" si="345"/>
        <v>-</v>
      </c>
      <c r="JD141" s="56" t="str">
        <f t="shared" si="346"/>
        <v>-</v>
      </c>
      <c r="JE141" s="56" t="str">
        <f t="shared" si="347"/>
        <v>-</v>
      </c>
      <c r="JF141" s="56" t="str">
        <f t="shared" si="348"/>
        <v>-</v>
      </c>
      <c r="JG141" s="56" t="str">
        <f t="shared" si="349"/>
        <v>-</v>
      </c>
      <c r="JH141" s="56" t="str">
        <f t="shared" si="350"/>
        <v>-</v>
      </c>
      <c r="JI141" s="56" t="str">
        <f t="shared" si="351"/>
        <v>-</v>
      </c>
      <c r="JJ141" s="56" t="str">
        <f t="shared" si="352"/>
        <v>-</v>
      </c>
      <c r="JK141" s="56" t="str">
        <f t="shared" si="353"/>
        <v>-</v>
      </c>
      <c r="JL141" s="56" t="str">
        <f t="shared" si="354"/>
        <v>-</v>
      </c>
      <c r="JM141" s="56" t="str">
        <f t="shared" si="355"/>
        <v>-</v>
      </c>
      <c r="JN141" s="56" t="str">
        <f t="shared" si="356"/>
        <v>-</v>
      </c>
      <c r="JO141" s="56" t="str">
        <f t="shared" si="357"/>
        <v>-</v>
      </c>
      <c r="JP141" s="56" t="str">
        <f t="shared" si="358"/>
        <v>-</v>
      </c>
      <c r="JQ141" s="56" t="str">
        <f t="shared" si="359"/>
        <v>-</v>
      </c>
      <c r="JR141" s="56" t="str">
        <f t="shared" si="360"/>
        <v>-</v>
      </c>
      <c r="JS141" s="56" t="str">
        <f t="shared" si="361"/>
        <v>-</v>
      </c>
      <c r="JT141" s="56" t="str">
        <f t="shared" si="362"/>
        <v>-</v>
      </c>
      <c r="JU141" s="56" t="str">
        <f t="shared" si="363"/>
        <v>-</v>
      </c>
      <c r="JV141" s="56" t="str">
        <f t="shared" si="364"/>
        <v>-</v>
      </c>
      <c r="JW141" s="56" t="str">
        <f t="shared" si="365"/>
        <v>-</v>
      </c>
      <c r="JX141" s="56" t="str">
        <f t="shared" si="366"/>
        <v>-</v>
      </c>
      <c r="JY141" s="56" t="str">
        <f t="shared" si="367"/>
        <v>-</v>
      </c>
      <c r="JZ141" s="56" t="str">
        <f t="shared" si="368"/>
        <v>-</v>
      </c>
      <c r="KA141" s="444" t="s">
        <v>1247</v>
      </c>
      <c r="KB141" s="360">
        <f>IF(ISNUMBER(INDEX($EQ$15:$GK$521,$B141,EO$11)),MAX(KB$14:KB140)+1,0)</f>
        <v>0</v>
      </c>
      <c r="KC141" s="360" t="str">
        <f t="shared" si="484"/>
        <v/>
      </c>
      <c r="KD141" s="373" t="s">
        <v>2</v>
      </c>
      <c r="KE141" s="239"/>
      <c r="KF141" s="60"/>
      <c r="KG141" s="60"/>
      <c r="KH141" s="60"/>
      <c r="KI141" s="60"/>
      <c r="KJ141" s="60"/>
      <c r="KK141" s="60"/>
      <c r="KL141" s="60"/>
      <c r="KM141" s="60"/>
      <c r="KN141" s="60"/>
      <c r="KO141" s="60"/>
      <c r="KP141" s="60"/>
      <c r="KQ141" s="239" t="str">
        <f t="shared" si="493"/>
        <v/>
      </c>
      <c r="KR141" s="245" t="str">
        <f t="shared" si="378"/>
        <v/>
      </c>
      <c r="KS141" s="60"/>
      <c r="KT141" s="239" t="str">
        <f t="shared" si="494"/>
        <v/>
      </c>
      <c r="KU141" s="245" t="str">
        <f t="shared" si="380"/>
        <v/>
      </c>
      <c r="KV141" s="60"/>
      <c r="KW141" s="239" t="str">
        <f t="shared" si="495"/>
        <v/>
      </c>
      <c r="KX141" s="245" t="str">
        <f t="shared" si="382"/>
        <v/>
      </c>
      <c r="KY141" s="60"/>
      <c r="KZ141" s="283" t="str">
        <f t="shared" si="383"/>
        <v/>
      </c>
      <c r="LA141" s="26"/>
      <c r="LB141" s="242"/>
      <c r="LC141" s="242"/>
      <c r="LD141" s="242"/>
      <c r="LE141" s="242"/>
      <c r="LF141" s="242"/>
      <c r="LG141" s="242"/>
      <c r="LH141" s="242"/>
      <c r="LI141" s="242"/>
      <c r="LJ141" s="242"/>
      <c r="LK141" s="242"/>
      <c r="LL141" s="242"/>
      <c r="LM141" s="242"/>
      <c r="LN141" s="63"/>
      <c r="LO141" s="251">
        <f t="shared" si="384"/>
        <v>0</v>
      </c>
      <c r="LP141" s="251">
        <f t="shared" si="385"/>
        <v>0</v>
      </c>
      <c r="LQ141" s="251">
        <f t="shared" si="386"/>
        <v>0</v>
      </c>
      <c r="LR141" s="251">
        <f t="shared" si="387"/>
        <v>0</v>
      </c>
      <c r="LS141" s="251">
        <f t="shared" si="388"/>
        <v>0</v>
      </c>
      <c r="LT141" s="251">
        <f t="shared" si="389"/>
        <v>0</v>
      </c>
      <c r="LU141" s="251">
        <f t="shared" si="390"/>
        <v>0</v>
      </c>
      <c r="LV141" s="251">
        <f t="shared" si="391"/>
        <v>0</v>
      </c>
      <c r="LW141" s="251">
        <f t="shared" si="392"/>
        <v>0</v>
      </c>
      <c r="LX141" s="251">
        <f t="shared" si="393"/>
        <v>0</v>
      </c>
      <c r="LY141" s="251">
        <f t="shared" si="394"/>
        <v>0</v>
      </c>
      <c r="LZ141" s="251">
        <f t="shared" si="395"/>
        <v>0</v>
      </c>
      <c r="MA141" s="63">
        <f t="shared" si="396"/>
        <v>4</v>
      </c>
      <c r="MB141" s="63">
        <f t="shared" si="397"/>
        <v>0</v>
      </c>
      <c r="MC141" s="63">
        <f t="shared" si="486"/>
        <v>127</v>
      </c>
      <c r="MD141" s="63">
        <f t="shared" si="485"/>
        <v>23</v>
      </c>
      <c r="ME141" s="63">
        <f t="shared" si="398"/>
        <v>0</v>
      </c>
      <c r="MF141" s="315">
        <f t="shared" si="399"/>
        <v>291</v>
      </c>
      <c r="MG141" s="315">
        <f>IF(ISNUMBER(MATCH(EO141,$ME$15:$ME$520,0)),0,MAX(MG$14:MG140)+1)</f>
        <v>0</v>
      </c>
      <c r="MH141" s="315" t="str">
        <f t="shared" si="400"/>
        <v/>
      </c>
      <c r="MI141" s="369"/>
      <c r="MJ141" s="68"/>
      <c r="MK141" s="18"/>
      <c r="ML141" s="242"/>
      <c r="MM141" s="242"/>
      <c r="MN141" s="59"/>
      <c r="MO141" s="238"/>
      <c r="MP141" s="411"/>
      <c r="MQ141" s="26" t="str">
        <f>IF(IF(ISNUMBER(SEARCH("flopy",MS141))=TRUE,1,0)=1,MAX(MQ$15:MQ140)+1,"")</f>
        <v/>
      </c>
      <c r="MR141" s="238"/>
      <c r="MS141" s="411"/>
      <c r="MT141" s="411" t="s">
        <v>1063</v>
      </c>
      <c r="MU141" s="26" t="str">
        <f>IF(IF(ISNUMBER(SEARCH("flopy",MW141))=TRUE,1,0)=1,MAX(MU$15:MU140)+1,"")</f>
        <v/>
      </c>
      <c r="MV141" s="238"/>
      <c r="MW141" s="59"/>
      <c r="MX141" s="59"/>
      <c r="MY141" s="59"/>
      <c r="MZ141" s="59"/>
      <c r="NA141" s="59"/>
      <c r="NB141" s="26" t="s">
        <v>2</v>
      </c>
      <c r="NC141" s="59"/>
      <c r="ND141" s="59"/>
      <c r="NE141" s="59"/>
      <c r="NF141" s="59"/>
      <c r="NG141" s="59"/>
      <c r="NH141" s="59"/>
      <c r="NI141" s="59"/>
      <c r="NJ141" s="59"/>
      <c r="NK141" s="26" t="s">
        <v>2</v>
      </c>
      <c r="NL141" s="454"/>
      <c r="NM141" s="454"/>
      <c r="NN141" s="59"/>
      <c r="NO141" s="18"/>
      <c r="NP141" s="18"/>
      <c r="NQ141" s="18"/>
      <c r="NR141" s="18"/>
      <c r="NS141" s="18"/>
      <c r="NT141" s="18"/>
      <c r="NU141" s="18"/>
      <c r="NV141" s="18"/>
      <c r="NW141" s="18"/>
      <c r="NX141" s="18"/>
      <c r="NY141" s="18"/>
      <c r="NZ141" s="18"/>
      <c r="OA141" s="18"/>
      <c r="OB141" s="18"/>
      <c r="OC141" s="18"/>
      <c r="OZ141" s="59"/>
      <c r="PA141" s="251" t="str">
        <f t="shared" si="403"/>
        <v/>
      </c>
      <c r="PB141" s="251" t="str">
        <f t="shared" si="404"/>
        <v/>
      </c>
      <c r="PC141" s="251" t="str">
        <f t="shared" si="405"/>
        <v/>
      </c>
      <c r="PD141" s="251" t="str">
        <f t="shared" si="406"/>
        <v/>
      </c>
      <c r="PE141" s="251" t="str">
        <f t="shared" si="407"/>
        <v/>
      </c>
      <c r="PF141" s="251" t="str">
        <f t="shared" si="408"/>
        <v/>
      </c>
      <c r="PG141" s="251" t="str">
        <f t="shared" si="409"/>
        <v/>
      </c>
      <c r="PH141" s="251" t="str">
        <f t="shared" si="410"/>
        <v/>
      </c>
      <c r="PI141" s="251" t="str">
        <f t="shared" si="411"/>
        <v/>
      </c>
      <c r="PJ141" s="251" t="str">
        <f t="shared" si="412"/>
        <v/>
      </c>
      <c r="PK141" s="251" t="str">
        <f t="shared" si="413"/>
        <v/>
      </c>
      <c r="PL141" s="251" t="str">
        <f t="shared" si="414"/>
        <v/>
      </c>
      <c r="PM141" s="251" t="str">
        <f t="shared" si="415"/>
        <v/>
      </c>
      <c r="PN141" s="251" t="str">
        <f t="shared" si="416"/>
        <v/>
      </c>
      <c r="PO141" s="251" t="str">
        <f t="shared" si="417"/>
        <v/>
      </c>
      <c r="PP141" s="251" t="str">
        <f t="shared" si="418"/>
        <v/>
      </c>
      <c r="PQ141" s="251" t="str">
        <f t="shared" si="419"/>
        <v/>
      </c>
      <c r="PR141" s="251" t="str">
        <f t="shared" si="420"/>
        <v/>
      </c>
      <c r="PS141" s="251" t="str">
        <f t="shared" si="421"/>
        <v/>
      </c>
      <c r="PT141" s="251" t="str">
        <f t="shared" si="422"/>
        <v/>
      </c>
      <c r="PU141" s="251" t="str">
        <f t="shared" si="423"/>
        <v/>
      </c>
      <c r="PV141" s="251" t="str">
        <f t="shared" si="424"/>
        <v/>
      </c>
      <c r="PW141" s="251" t="str">
        <f t="shared" si="425"/>
        <v/>
      </c>
      <c r="PX141" s="251" t="str">
        <f t="shared" si="426"/>
        <v/>
      </c>
      <c r="PY141" s="251" t="str">
        <f t="shared" si="427"/>
        <v/>
      </c>
      <c r="PZ141" s="251" t="str">
        <f t="shared" si="428"/>
        <v/>
      </c>
      <c r="QA141" s="251" t="str">
        <f t="shared" si="429"/>
        <v/>
      </c>
      <c r="QB141" s="251" t="str">
        <f t="shared" si="430"/>
        <v/>
      </c>
      <c r="QC141" s="251" t="str">
        <f t="shared" si="431"/>
        <v/>
      </c>
      <c r="QD141" s="251" t="str">
        <f t="shared" si="432"/>
        <v/>
      </c>
      <c r="QE141" s="251" t="str">
        <f t="shared" si="433"/>
        <v/>
      </c>
      <c r="QF141" s="63">
        <f t="shared" si="434"/>
        <v>0</v>
      </c>
      <c r="QG141" s="26" t="s">
        <v>2</v>
      </c>
      <c r="QH141" s="59"/>
      <c r="QI141" s="59"/>
      <c r="QJ141" s="59"/>
      <c r="QK141" s="59"/>
      <c r="QL141" s="59"/>
      <c r="QM141" s="59"/>
      <c r="QN141" s="59"/>
    </row>
    <row r="142" spans="1:456" ht="6" customHeight="1" x14ac:dyDescent="0.25">
      <c r="A142" s="68"/>
      <c r="B142" s="447">
        <f t="shared" si="278"/>
        <v>128</v>
      </c>
      <c r="C142" s="72" t="s">
        <v>187</v>
      </c>
      <c r="D142" s="339" t="s">
        <v>201</v>
      </c>
      <c r="E142" s="59"/>
      <c r="F142" s="229"/>
      <c r="G142" s="295"/>
      <c r="H142" s="295"/>
      <c r="I142" s="229"/>
      <c r="J142" s="295"/>
      <c r="K142" s="295"/>
      <c r="L142" s="229"/>
      <c r="M142" s="295"/>
      <c r="N142" s="295"/>
      <c r="O142" s="229"/>
      <c r="P142" s="295"/>
      <c r="Q142" s="295"/>
      <c r="R142" s="229"/>
      <c r="S142" s="230"/>
      <c r="T142" s="231"/>
      <c r="U142" s="229"/>
      <c r="V142" s="230"/>
      <c r="W142" s="231"/>
      <c r="X142" s="229"/>
      <c r="Y142" s="230"/>
      <c r="Z142" s="231"/>
      <c r="AA142" s="229"/>
      <c r="AB142" s="295"/>
      <c r="AC142" s="295"/>
      <c r="AD142" s="229"/>
      <c r="AE142" s="295"/>
      <c r="AF142" s="295"/>
      <c r="AG142" s="229"/>
      <c r="AH142" s="295"/>
      <c r="AI142" s="295"/>
      <c r="AJ142" s="229"/>
      <c r="AK142" s="295"/>
      <c r="AL142" s="295"/>
      <c r="AM142" s="229"/>
      <c r="AN142" s="295"/>
      <c r="AO142" s="295"/>
      <c r="AP142" s="243"/>
      <c r="AQ142" s="295"/>
      <c r="AR142" s="290"/>
      <c r="AS142" s="243"/>
      <c r="AT142" s="295"/>
      <c r="AU142" s="290"/>
      <c r="AV142" s="229"/>
      <c r="AW142" s="230"/>
      <c r="AX142" s="231"/>
      <c r="AY142" s="229"/>
      <c r="AZ142" s="230"/>
      <c r="BA142" s="231"/>
      <c r="BB142" s="229"/>
      <c r="BC142" s="230"/>
      <c r="BD142" s="231"/>
      <c r="BE142" s="229"/>
      <c r="BF142" s="230"/>
      <c r="BG142" s="231"/>
      <c r="BH142" s="229"/>
      <c r="BI142" s="230"/>
      <c r="BJ142" s="231"/>
      <c r="BK142" s="243"/>
      <c r="BL142" s="230"/>
      <c r="BM142" s="231"/>
      <c r="BN142" s="243"/>
      <c r="BO142" s="230"/>
      <c r="BP142" s="231"/>
      <c r="BQ142" s="229"/>
      <c r="BR142" s="230"/>
      <c r="BS142" s="231"/>
      <c r="BT142" s="229"/>
      <c r="BU142" s="230"/>
      <c r="BV142" s="231"/>
      <c r="BW142" s="229"/>
      <c r="BX142" s="230"/>
      <c r="BY142" s="231"/>
      <c r="BZ142" s="229"/>
      <c r="CA142" s="230"/>
      <c r="CB142" s="231"/>
      <c r="CC142" s="229"/>
      <c r="CD142" s="230"/>
      <c r="CE142" s="231"/>
      <c r="CF142" s="331"/>
      <c r="CG142" s="332"/>
      <c r="CH142" s="385"/>
      <c r="CI142" s="331"/>
      <c r="CJ142" s="332"/>
      <c r="CK142" s="385"/>
      <c r="CL142" s="243"/>
      <c r="CM142" s="230"/>
      <c r="CN142" s="354"/>
      <c r="CO142" s="243"/>
      <c r="CP142" s="230"/>
      <c r="CQ142" s="231"/>
      <c r="CR142" s="331"/>
      <c r="CS142" s="332"/>
      <c r="CT142" s="333"/>
      <c r="CU142" s="229"/>
      <c r="CV142" s="230"/>
      <c r="CW142" s="231"/>
      <c r="CX142" s="331"/>
      <c r="CY142" s="332"/>
      <c r="CZ142" s="333"/>
      <c r="DA142" s="331"/>
      <c r="DB142" s="332"/>
      <c r="DC142" s="333"/>
      <c r="DD142" s="331"/>
      <c r="DE142" s="332"/>
      <c r="DF142" s="333"/>
      <c r="DG142" s="331"/>
      <c r="DH142" s="332"/>
      <c r="DI142" s="333"/>
      <c r="DJ142" s="229"/>
      <c r="DK142" s="230"/>
      <c r="DL142" s="231"/>
      <c r="DM142" s="229"/>
      <c r="DN142" s="230"/>
      <c r="DO142" s="231"/>
      <c r="DP142" s="331"/>
      <c r="DQ142" s="332"/>
      <c r="DR142" s="333"/>
      <c r="DS142" s="331"/>
      <c r="DT142" s="332"/>
      <c r="DU142" s="333"/>
      <c r="DV142" s="331"/>
      <c r="DW142" s="332"/>
      <c r="DX142" s="333"/>
      <c r="DY142" s="331"/>
      <c r="DZ142" s="332"/>
      <c r="EA142" s="333"/>
      <c r="EB142" s="331"/>
      <c r="EC142" s="332"/>
      <c r="ED142" s="333"/>
      <c r="EE142" s="331"/>
      <c r="EF142" s="332"/>
      <c r="EG142" s="333"/>
      <c r="EH142" s="229"/>
      <c r="EI142" s="230"/>
      <c r="EJ142" s="231"/>
      <c r="EK142" s="229"/>
      <c r="EL142" s="230"/>
      <c r="EM142" s="231"/>
      <c r="EN142" s="244"/>
      <c r="EO142" s="269" t="str">
        <f t="shared" si="279"/>
        <v/>
      </c>
      <c r="EP142" s="444" t="s">
        <v>1247</v>
      </c>
      <c r="EQ142" s="360">
        <f t="shared" si="435"/>
        <v>93</v>
      </c>
      <c r="ER142" s="360" t="str">
        <f t="shared" si="436"/>
        <v/>
      </c>
      <c r="ES142" s="360" t="str">
        <f t="shared" si="437"/>
        <v/>
      </c>
      <c r="ET142" s="360" t="str">
        <f t="shared" si="438"/>
        <v/>
      </c>
      <c r="EU142" s="360" t="str">
        <f t="shared" si="439"/>
        <v/>
      </c>
      <c r="EV142" s="360" t="str">
        <f t="shared" si="440"/>
        <v/>
      </c>
      <c r="EW142" s="360" t="str">
        <f t="shared" si="441"/>
        <v/>
      </c>
      <c r="EX142" s="360" t="str">
        <f t="shared" si="442"/>
        <v/>
      </c>
      <c r="EY142" s="360" t="str">
        <f t="shared" si="443"/>
        <v/>
      </c>
      <c r="EZ142" s="360" t="str">
        <f t="shared" si="444"/>
        <v/>
      </c>
      <c r="FA142" s="360" t="str">
        <f t="shared" si="445"/>
        <v/>
      </c>
      <c r="FB142" s="360" t="str">
        <f t="shared" si="446"/>
        <v/>
      </c>
      <c r="FC142" s="360" t="str">
        <f t="shared" si="447"/>
        <v/>
      </c>
      <c r="FD142" s="360" t="str">
        <f t="shared" si="448"/>
        <v/>
      </c>
      <c r="FE142" s="360" t="str">
        <f t="shared" si="449"/>
        <v/>
      </c>
      <c r="FF142" s="360" t="str">
        <f t="shared" si="450"/>
        <v/>
      </c>
      <c r="FG142" s="360" t="str">
        <f t="shared" si="451"/>
        <v/>
      </c>
      <c r="FH142" s="360" t="str">
        <f t="shared" si="452"/>
        <v/>
      </c>
      <c r="FI142" s="360" t="str">
        <f t="shared" si="453"/>
        <v/>
      </c>
      <c r="FJ142" s="360" t="str">
        <f t="shared" si="454"/>
        <v/>
      </c>
      <c r="FK142" s="360" t="str">
        <f t="shared" si="455"/>
        <v/>
      </c>
      <c r="FL142" s="360" t="str">
        <f t="shared" si="456"/>
        <v/>
      </c>
      <c r="FM142" s="360" t="str">
        <f t="shared" si="457"/>
        <v/>
      </c>
      <c r="FN142" s="360" t="str">
        <f t="shared" si="458"/>
        <v/>
      </c>
      <c r="FO142" s="360" t="str">
        <f t="shared" si="459"/>
        <v/>
      </c>
      <c r="FP142" s="360" t="str">
        <f t="shared" si="460"/>
        <v/>
      </c>
      <c r="FQ142" s="360" t="str">
        <f t="shared" si="461"/>
        <v/>
      </c>
      <c r="FR142" s="360" t="str">
        <f t="shared" si="462"/>
        <v/>
      </c>
      <c r="FS142" s="360" t="str">
        <f t="shared" si="463"/>
        <v/>
      </c>
      <c r="FT142" s="360" t="str">
        <f t="shared" si="280"/>
        <v/>
      </c>
      <c r="FU142" s="360" t="str">
        <f t="shared" si="464"/>
        <v/>
      </c>
      <c r="FV142" s="360" t="str">
        <f t="shared" si="465"/>
        <v/>
      </c>
      <c r="FW142" s="360" t="str">
        <f t="shared" si="466"/>
        <v/>
      </c>
      <c r="FX142" s="360" t="str">
        <f t="shared" si="467"/>
        <v/>
      </c>
      <c r="FY142" s="360" t="str">
        <f t="shared" si="468"/>
        <v/>
      </c>
      <c r="FZ142" s="360" t="str">
        <f t="shared" si="469"/>
        <v/>
      </c>
      <c r="GA142" s="360" t="str">
        <f t="shared" si="470"/>
        <v/>
      </c>
      <c r="GB142" s="360" t="str">
        <f t="shared" si="471"/>
        <v/>
      </c>
      <c r="GC142" s="360" t="str">
        <f t="shared" si="472"/>
        <v/>
      </c>
      <c r="GD142" s="360" t="str">
        <f t="shared" si="473"/>
        <v/>
      </c>
      <c r="GE142" s="360" t="str">
        <f t="shared" si="474"/>
        <v/>
      </c>
      <c r="GF142" s="360" t="str">
        <f t="shared" si="475"/>
        <v/>
      </c>
      <c r="GG142" s="360" t="str">
        <f t="shared" si="476"/>
        <v/>
      </c>
      <c r="GH142" s="360" t="str">
        <f t="shared" si="477"/>
        <v/>
      </c>
      <c r="GI142" s="360" t="str">
        <f t="shared" si="478"/>
        <v/>
      </c>
      <c r="GJ142" s="360" t="str">
        <f t="shared" si="479"/>
        <v/>
      </c>
      <c r="GK142" s="444" t="s">
        <v>1247</v>
      </c>
      <c r="GL142" s="361" t="str">
        <f t="shared" si="281"/>
        <v>alh1</v>
      </c>
      <c r="GM142" s="361" t="str">
        <f t="shared" si="282"/>
        <v>-</v>
      </c>
      <c r="GN142" s="361" t="str">
        <f t="shared" si="283"/>
        <v>-</v>
      </c>
      <c r="GO142" s="361" t="str">
        <f t="shared" si="284"/>
        <v>-</v>
      </c>
      <c r="GP142" s="361" t="str">
        <f t="shared" si="285"/>
        <v>-</v>
      </c>
      <c r="GQ142" s="361" t="str">
        <f t="shared" si="286"/>
        <v>-</v>
      </c>
      <c r="GR142" s="361" t="str">
        <f t="shared" si="287"/>
        <v>-</v>
      </c>
      <c r="GS142" s="361" t="str">
        <f t="shared" si="288"/>
        <v>-</v>
      </c>
      <c r="GT142" s="361" t="str">
        <f t="shared" si="289"/>
        <v>-</v>
      </c>
      <c r="GU142" s="361" t="str">
        <f t="shared" si="290"/>
        <v>-</v>
      </c>
      <c r="GV142" s="361" t="str">
        <f t="shared" si="291"/>
        <v>-</v>
      </c>
      <c r="GW142" s="361" t="str">
        <f t="shared" si="292"/>
        <v>-</v>
      </c>
      <c r="GX142" s="361" t="str">
        <f t="shared" si="293"/>
        <v>-</v>
      </c>
      <c r="GY142" s="361" t="str">
        <f t="shared" si="294"/>
        <v>-</v>
      </c>
      <c r="GZ142" s="361" t="str">
        <f t="shared" si="295"/>
        <v>-</v>
      </c>
      <c r="HA142" s="361" t="str">
        <f t="shared" si="296"/>
        <v>-</v>
      </c>
      <c r="HB142" s="361" t="str">
        <f t="shared" si="297"/>
        <v>-</v>
      </c>
      <c r="HC142" s="361" t="str">
        <f t="shared" si="298"/>
        <v>-</v>
      </c>
      <c r="HD142" s="361" t="str">
        <f t="shared" si="299"/>
        <v>-</v>
      </c>
      <c r="HE142" s="361" t="str">
        <f t="shared" si="300"/>
        <v>-</v>
      </c>
      <c r="HF142" s="361" t="str">
        <f t="shared" si="301"/>
        <v>-</v>
      </c>
      <c r="HG142" s="361" t="str">
        <f t="shared" si="302"/>
        <v>-</v>
      </c>
      <c r="HH142" s="361" t="str">
        <f t="shared" si="303"/>
        <v>-</v>
      </c>
      <c r="HI142" s="361" t="str">
        <f t="shared" si="304"/>
        <v>-</v>
      </c>
      <c r="HJ142" s="361" t="str">
        <f t="shared" si="305"/>
        <v>-</v>
      </c>
      <c r="HK142" s="361" t="str">
        <f t="shared" si="306"/>
        <v>-</v>
      </c>
      <c r="HL142" s="361" t="str">
        <f t="shared" si="307"/>
        <v>-</v>
      </c>
      <c r="HM142" s="361" t="str">
        <f t="shared" si="308"/>
        <v>-</v>
      </c>
      <c r="HN142" s="361" t="str">
        <f t="shared" si="309"/>
        <v>-</v>
      </c>
      <c r="HO142" s="361" t="str">
        <f t="shared" si="310"/>
        <v>-</v>
      </c>
      <c r="HP142" s="361" t="str">
        <f t="shared" si="311"/>
        <v>-</v>
      </c>
      <c r="HQ142" s="361" t="str">
        <f t="shared" si="312"/>
        <v>-</v>
      </c>
      <c r="HR142" s="361" t="str">
        <f t="shared" si="313"/>
        <v>-</v>
      </c>
      <c r="HS142" s="361" t="str">
        <f t="shared" si="314"/>
        <v>-</v>
      </c>
      <c r="HT142" s="361" t="str">
        <f t="shared" si="315"/>
        <v>-</v>
      </c>
      <c r="HU142" s="361" t="str">
        <f t="shared" si="316"/>
        <v>-</v>
      </c>
      <c r="HV142" s="361" t="str">
        <f t="shared" si="317"/>
        <v>-</v>
      </c>
      <c r="HW142" s="361" t="str">
        <f t="shared" si="318"/>
        <v>-</v>
      </c>
      <c r="HX142" s="361" t="str">
        <f t="shared" si="319"/>
        <v>-</v>
      </c>
      <c r="HY142" s="361" t="str">
        <f t="shared" si="320"/>
        <v>-</v>
      </c>
      <c r="HZ142" s="361" t="str">
        <f t="shared" si="321"/>
        <v>-</v>
      </c>
      <c r="IA142" s="361" t="str">
        <f t="shared" si="322"/>
        <v>-</v>
      </c>
      <c r="IB142" s="361" t="str">
        <f t="shared" si="323"/>
        <v>-</v>
      </c>
      <c r="IC142" s="361" t="str">
        <f t="shared" si="324"/>
        <v>-</v>
      </c>
      <c r="ID142" s="361" t="str">
        <f t="shared" si="325"/>
        <v>-</v>
      </c>
      <c r="IE142" s="361" t="str">
        <f t="shared" si="326"/>
        <v>-</v>
      </c>
      <c r="IF142" s="444" t="s">
        <v>1247</v>
      </c>
      <c r="IG142" s="56" t="str">
        <f t="shared" si="480"/>
        <v>-</v>
      </c>
      <c r="IH142" s="56" t="str">
        <f t="shared" si="481"/>
        <v>-</v>
      </c>
      <c r="II142" s="56" t="str">
        <f t="shared" si="482"/>
        <v>-</v>
      </c>
      <c r="IJ142" s="56" t="str">
        <f t="shared" si="483"/>
        <v>-</v>
      </c>
      <c r="IK142" s="56" t="str">
        <f t="shared" si="327"/>
        <v>-</v>
      </c>
      <c r="IL142" s="56" t="str">
        <f t="shared" si="328"/>
        <v>-</v>
      </c>
      <c r="IM142" s="56" t="str">
        <f t="shared" si="329"/>
        <v>-</v>
      </c>
      <c r="IN142" s="56" t="str">
        <f t="shared" si="330"/>
        <v>-</v>
      </c>
      <c r="IO142" s="56" t="str">
        <f t="shared" si="331"/>
        <v>-</v>
      </c>
      <c r="IP142" s="56" t="str">
        <f t="shared" si="332"/>
        <v>-</v>
      </c>
      <c r="IQ142" s="56" t="str">
        <f t="shared" si="333"/>
        <v>-</v>
      </c>
      <c r="IR142" s="56" t="str">
        <f t="shared" si="334"/>
        <v>-</v>
      </c>
      <c r="IS142" s="56" t="str">
        <f t="shared" si="335"/>
        <v>-</v>
      </c>
      <c r="IT142" s="56" t="str">
        <f t="shared" si="336"/>
        <v>-</v>
      </c>
      <c r="IU142" s="56" t="str">
        <f t="shared" si="337"/>
        <v>-</v>
      </c>
      <c r="IV142" s="56" t="str">
        <f t="shared" si="338"/>
        <v>-</v>
      </c>
      <c r="IW142" s="56" t="str">
        <f t="shared" si="339"/>
        <v>-</v>
      </c>
      <c r="IX142" s="56" t="str">
        <f t="shared" si="340"/>
        <v>-</v>
      </c>
      <c r="IY142" s="56" t="str">
        <f t="shared" si="341"/>
        <v>-</v>
      </c>
      <c r="IZ142" s="56" t="str">
        <f t="shared" si="342"/>
        <v>-</v>
      </c>
      <c r="JA142" s="56" t="str">
        <f t="shared" si="343"/>
        <v>-</v>
      </c>
      <c r="JB142" s="56" t="str">
        <f t="shared" si="344"/>
        <v>-</v>
      </c>
      <c r="JC142" s="56" t="str">
        <f t="shared" si="345"/>
        <v>-</v>
      </c>
      <c r="JD142" s="56" t="str">
        <f t="shared" si="346"/>
        <v>-</v>
      </c>
      <c r="JE142" s="56" t="str">
        <f t="shared" si="347"/>
        <v>-</v>
      </c>
      <c r="JF142" s="56" t="str">
        <f t="shared" si="348"/>
        <v>-</v>
      </c>
      <c r="JG142" s="56" t="str">
        <f t="shared" si="349"/>
        <v>-</v>
      </c>
      <c r="JH142" s="56" t="str">
        <f t="shared" si="350"/>
        <v>-</v>
      </c>
      <c r="JI142" s="56" t="str">
        <f t="shared" si="351"/>
        <v>-</v>
      </c>
      <c r="JJ142" s="56" t="str">
        <f t="shared" si="352"/>
        <v>-</v>
      </c>
      <c r="JK142" s="56" t="str">
        <f t="shared" si="353"/>
        <v>-</v>
      </c>
      <c r="JL142" s="56" t="str">
        <f t="shared" si="354"/>
        <v>-</v>
      </c>
      <c r="JM142" s="56" t="str">
        <f t="shared" si="355"/>
        <v>-</v>
      </c>
      <c r="JN142" s="56" t="str">
        <f t="shared" si="356"/>
        <v>-</v>
      </c>
      <c r="JO142" s="56" t="str">
        <f t="shared" si="357"/>
        <v>-</v>
      </c>
      <c r="JP142" s="56" t="str">
        <f t="shared" si="358"/>
        <v>-</v>
      </c>
      <c r="JQ142" s="56" t="str">
        <f t="shared" si="359"/>
        <v>-</v>
      </c>
      <c r="JR142" s="56" t="str">
        <f t="shared" si="360"/>
        <v>-</v>
      </c>
      <c r="JS142" s="56" t="str">
        <f t="shared" si="361"/>
        <v>-</v>
      </c>
      <c r="JT142" s="56" t="str">
        <f t="shared" si="362"/>
        <v>-</v>
      </c>
      <c r="JU142" s="56" t="str">
        <f t="shared" si="363"/>
        <v>-</v>
      </c>
      <c r="JV142" s="56" t="str">
        <f t="shared" si="364"/>
        <v>-</v>
      </c>
      <c r="JW142" s="56" t="str">
        <f t="shared" si="365"/>
        <v>-</v>
      </c>
      <c r="JX142" s="56" t="str">
        <f t="shared" si="366"/>
        <v>-</v>
      </c>
      <c r="JY142" s="56" t="str">
        <f t="shared" si="367"/>
        <v>-</v>
      </c>
      <c r="JZ142" s="56" t="str">
        <f t="shared" si="368"/>
        <v>-</v>
      </c>
      <c r="KA142" s="444" t="s">
        <v>1247</v>
      </c>
      <c r="KB142" s="360">
        <f>IF(ISNUMBER(INDEX($EQ$15:$GK$521,$B142,EO$11)),MAX(KB$14:KB141)+1,0)</f>
        <v>0</v>
      </c>
      <c r="KC142" s="360" t="str">
        <f t="shared" si="484"/>
        <v/>
      </c>
      <c r="KD142" s="373" t="s">
        <v>2</v>
      </c>
      <c r="KE142" s="239"/>
      <c r="KF142" s="60"/>
      <c r="KG142" s="60"/>
      <c r="KH142" s="60"/>
      <c r="KI142" s="60"/>
      <c r="KJ142" s="60"/>
      <c r="KK142" s="60"/>
      <c r="KL142" s="60"/>
      <c r="KM142" s="60"/>
      <c r="KN142" s="60"/>
      <c r="KO142" s="60"/>
      <c r="KP142" s="60"/>
      <c r="KQ142" s="239" t="str">
        <f t="shared" si="493"/>
        <v/>
      </c>
      <c r="KR142" s="245" t="str">
        <f t="shared" si="378"/>
        <v/>
      </c>
      <c r="KS142" s="60"/>
      <c r="KT142" s="239" t="str">
        <f t="shared" si="494"/>
        <v/>
      </c>
      <c r="KU142" s="245" t="str">
        <f t="shared" si="380"/>
        <v/>
      </c>
      <c r="KV142" s="60"/>
      <c r="KW142" s="239" t="str">
        <f t="shared" si="495"/>
        <v/>
      </c>
      <c r="KX142" s="245" t="str">
        <f t="shared" si="382"/>
        <v/>
      </c>
      <c r="KY142" s="60"/>
      <c r="KZ142" s="283" t="str">
        <f t="shared" si="383"/>
        <v/>
      </c>
      <c r="LA142" s="26"/>
      <c r="LB142" s="242"/>
      <c r="LC142" s="242"/>
      <c r="LD142" s="242"/>
      <c r="LE142" s="242"/>
      <c r="LF142" s="242"/>
      <c r="LG142" s="242"/>
      <c r="LH142" s="242"/>
      <c r="LI142" s="242"/>
      <c r="LJ142" s="242"/>
      <c r="LK142" s="242"/>
      <c r="LL142" s="242"/>
      <c r="LM142" s="242"/>
      <c r="LN142" s="63"/>
      <c r="LO142" s="251">
        <f t="shared" si="384"/>
        <v>0</v>
      </c>
      <c r="LP142" s="251">
        <f t="shared" si="385"/>
        <v>0</v>
      </c>
      <c r="LQ142" s="251">
        <f t="shared" si="386"/>
        <v>0</v>
      </c>
      <c r="LR142" s="251">
        <f t="shared" si="387"/>
        <v>0</v>
      </c>
      <c r="LS142" s="251">
        <f t="shared" si="388"/>
        <v>0</v>
      </c>
      <c r="LT142" s="251">
        <f t="shared" si="389"/>
        <v>0</v>
      </c>
      <c r="LU142" s="251">
        <f t="shared" si="390"/>
        <v>0</v>
      </c>
      <c r="LV142" s="251">
        <f t="shared" si="391"/>
        <v>0</v>
      </c>
      <c r="LW142" s="251">
        <f t="shared" si="392"/>
        <v>0</v>
      </c>
      <c r="LX142" s="251">
        <f t="shared" si="393"/>
        <v>0</v>
      </c>
      <c r="LY142" s="251">
        <f t="shared" si="394"/>
        <v>0</v>
      </c>
      <c r="LZ142" s="251">
        <f t="shared" si="395"/>
        <v>0</v>
      </c>
      <c r="MA142" s="63">
        <f t="shared" si="396"/>
        <v>4</v>
      </c>
      <c r="MB142" s="63">
        <f t="shared" si="397"/>
        <v>0</v>
      </c>
      <c r="MC142" s="63">
        <f t="shared" si="486"/>
        <v>128</v>
      </c>
      <c r="MD142" s="63">
        <f t="shared" si="485"/>
        <v>24</v>
      </c>
      <c r="ME142" s="63">
        <f t="shared" si="398"/>
        <v>0</v>
      </c>
      <c r="MF142" s="315">
        <f t="shared" si="399"/>
        <v>291</v>
      </c>
      <c r="MG142" s="315">
        <f>IF(ISNUMBER(MATCH(EO142,$ME$15:$ME$520,0)),0,MAX(MG$14:MG141)+1)</f>
        <v>0</v>
      </c>
      <c r="MH142" s="315" t="str">
        <f t="shared" si="400"/>
        <v/>
      </c>
      <c r="MI142" s="369"/>
      <c r="MJ142" s="68"/>
      <c r="MK142" s="18"/>
      <c r="ML142" s="242"/>
      <c r="MM142" s="242"/>
      <c r="MN142" s="59"/>
      <c r="MO142" s="238"/>
      <c r="MP142" s="411"/>
      <c r="MQ142" s="26">
        <f>IF(IF(ISNUMBER(SEARCH("flopy",MS142))=TRUE,1,0)=1,MAX(MQ$15:MQ141)+1,"")</f>
        <v>92</v>
      </c>
      <c r="MR142" s="238"/>
      <c r="MS142" s="411" t="s">
        <v>1064</v>
      </c>
      <c r="MT142" s="59"/>
      <c r="MU142" s="26" t="str">
        <f>IF(IF(ISNUMBER(SEARCH("flopy",MW142))=TRUE,1,0)=1,MAX(MU$15:MU141)+1,"")</f>
        <v/>
      </c>
      <c r="MV142" s="238"/>
      <c r="MW142" s="59"/>
      <c r="MX142" s="59"/>
      <c r="MY142" s="59"/>
      <c r="MZ142" s="59"/>
      <c r="NA142" s="59"/>
      <c r="NB142" s="26" t="s">
        <v>2</v>
      </c>
      <c r="NC142" s="59"/>
      <c r="ND142" s="59"/>
      <c r="NE142" s="59"/>
      <c r="NF142" s="59"/>
      <c r="NG142" s="59"/>
      <c r="NH142" s="59"/>
      <c r="NI142" s="59"/>
      <c r="NJ142" s="59"/>
      <c r="NK142" s="26" t="s">
        <v>2</v>
      </c>
      <c r="NL142" s="454"/>
      <c r="NM142" s="454"/>
      <c r="NN142" s="59"/>
      <c r="NO142" s="18"/>
      <c r="NP142" s="18"/>
      <c r="NQ142" s="18"/>
      <c r="NR142" s="18"/>
      <c r="NS142" s="18"/>
      <c r="NT142" s="18"/>
      <c r="NU142" s="18"/>
      <c r="NV142" s="18"/>
      <c r="NW142" s="18"/>
      <c r="NX142" s="18"/>
      <c r="NY142" s="18"/>
      <c r="NZ142" s="18"/>
      <c r="OA142" s="18"/>
      <c r="OB142" s="18"/>
      <c r="OC142" s="18"/>
      <c r="OZ142" s="59"/>
      <c r="PA142" s="251" t="str">
        <f t="shared" si="403"/>
        <v/>
      </c>
      <c r="PB142" s="251" t="str">
        <f t="shared" si="404"/>
        <v/>
      </c>
      <c r="PC142" s="251" t="str">
        <f t="shared" si="405"/>
        <v/>
      </c>
      <c r="PD142" s="251" t="str">
        <f t="shared" si="406"/>
        <v/>
      </c>
      <c r="PE142" s="251" t="str">
        <f t="shared" si="407"/>
        <v/>
      </c>
      <c r="PF142" s="251" t="str">
        <f t="shared" si="408"/>
        <v/>
      </c>
      <c r="PG142" s="251" t="str">
        <f t="shared" si="409"/>
        <v/>
      </c>
      <c r="PH142" s="251" t="str">
        <f t="shared" si="410"/>
        <v/>
      </c>
      <c r="PI142" s="251" t="str">
        <f t="shared" si="411"/>
        <v/>
      </c>
      <c r="PJ142" s="251" t="str">
        <f t="shared" si="412"/>
        <v/>
      </c>
      <c r="PK142" s="251" t="str">
        <f t="shared" si="413"/>
        <v/>
      </c>
      <c r="PL142" s="251" t="str">
        <f t="shared" si="414"/>
        <v/>
      </c>
      <c r="PM142" s="251" t="str">
        <f t="shared" si="415"/>
        <v/>
      </c>
      <c r="PN142" s="251" t="str">
        <f t="shared" si="416"/>
        <v/>
      </c>
      <c r="PO142" s="251" t="str">
        <f t="shared" si="417"/>
        <v/>
      </c>
      <c r="PP142" s="251" t="str">
        <f t="shared" si="418"/>
        <v/>
      </c>
      <c r="PQ142" s="251" t="str">
        <f t="shared" si="419"/>
        <v/>
      </c>
      <c r="PR142" s="251" t="str">
        <f t="shared" si="420"/>
        <v/>
      </c>
      <c r="PS142" s="251" t="str">
        <f t="shared" si="421"/>
        <v/>
      </c>
      <c r="PT142" s="251" t="str">
        <f t="shared" si="422"/>
        <v/>
      </c>
      <c r="PU142" s="251" t="str">
        <f t="shared" si="423"/>
        <v/>
      </c>
      <c r="PV142" s="251" t="str">
        <f t="shared" si="424"/>
        <v/>
      </c>
      <c r="PW142" s="251" t="str">
        <f t="shared" si="425"/>
        <v/>
      </c>
      <c r="PX142" s="251" t="str">
        <f t="shared" si="426"/>
        <v/>
      </c>
      <c r="PY142" s="251" t="str">
        <f t="shared" si="427"/>
        <v/>
      </c>
      <c r="PZ142" s="251" t="str">
        <f t="shared" si="428"/>
        <v/>
      </c>
      <c r="QA142" s="251" t="str">
        <f t="shared" si="429"/>
        <v/>
      </c>
      <c r="QB142" s="251" t="str">
        <f t="shared" si="430"/>
        <v/>
      </c>
      <c r="QC142" s="251" t="str">
        <f t="shared" si="431"/>
        <v/>
      </c>
      <c r="QD142" s="251" t="str">
        <f t="shared" si="432"/>
        <v/>
      </c>
      <c r="QE142" s="251" t="str">
        <f t="shared" si="433"/>
        <v/>
      </c>
      <c r="QF142" s="63">
        <f t="shared" si="434"/>
        <v>0</v>
      </c>
      <c r="QG142" s="26" t="s">
        <v>2</v>
      </c>
      <c r="QH142" s="59"/>
      <c r="QI142" s="59"/>
      <c r="QJ142" s="59"/>
      <c r="QK142" s="59"/>
      <c r="QL142" s="59"/>
      <c r="QM142" s="59"/>
      <c r="QN142" s="59"/>
    </row>
    <row r="143" spans="1:456" ht="6" customHeight="1" x14ac:dyDescent="0.25">
      <c r="A143" s="68"/>
      <c r="B143" s="447">
        <f t="shared" ref="B143:B206" si="496">IF(C143="","",ROW()-$C$14)</f>
        <v>129</v>
      </c>
      <c r="C143" s="72" t="s">
        <v>190</v>
      </c>
      <c r="D143" s="339" t="s">
        <v>295</v>
      </c>
      <c r="E143" s="59"/>
      <c r="F143" s="229"/>
      <c r="G143" s="295"/>
      <c r="H143" s="295"/>
      <c r="I143" s="229"/>
      <c r="J143" s="295"/>
      <c r="K143" s="295"/>
      <c r="L143" s="229"/>
      <c r="M143" s="295"/>
      <c r="N143" s="295"/>
      <c r="O143" s="229"/>
      <c r="P143" s="295"/>
      <c r="Q143" s="295"/>
      <c r="R143" s="229"/>
      <c r="S143" s="230"/>
      <c r="T143" s="231"/>
      <c r="U143" s="229"/>
      <c r="V143" s="230"/>
      <c r="W143" s="231"/>
      <c r="X143" s="229"/>
      <c r="Y143" s="230"/>
      <c r="Z143" s="231"/>
      <c r="AA143" s="229"/>
      <c r="AB143" s="295"/>
      <c r="AC143" s="295"/>
      <c r="AD143" s="229"/>
      <c r="AE143" s="295"/>
      <c r="AF143" s="295"/>
      <c r="AG143" s="229"/>
      <c r="AH143" s="295"/>
      <c r="AI143" s="295"/>
      <c r="AJ143" s="229"/>
      <c r="AK143" s="295"/>
      <c r="AL143" s="295"/>
      <c r="AM143" s="229"/>
      <c r="AN143" s="295"/>
      <c r="AO143" s="295"/>
      <c r="AP143" s="243"/>
      <c r="AQ143" s="295"/>
      <c r="AR143" s="290"/>
      <c r="AS143" s="243"/>
      <c r="AT143" s="295"/>
      <c r="AU143" s="290"/>
      <c r="AV143" s="229"/>
      <c r="AW143" s="230"/>
      <c r="AX143" s="231"/>
      <c r="AY143" s="229"/>
      <c r="AZ143" s="230"/>
      <c r="BA143" s="231"/>
      <c r="BB143" s="229"/>
      <c r="BC143" s="230"/>
      <c r="BD143" s="231"/>
      <c r="BE143" s="229"/>
      <c r="BF143" s="230"/>
      <c r="BG143" s="231"/>
      <c r="BH143" s="229"/>
      <c r="BI143" s="230"/>
      <c r="BJ143" s="231"/>
      <c r="BK143" s="243"/>
      <c r="BL143" s="230"/>
      <c r="BM143" s="231"/>
      <c r="BN143" s="243"/>
      <c r="BO143" s="230"/>
      <c r="BP143" s="231"/>
      <c r="BQ143" s="229"/>
      <c r="BR143" s="230"/>
      <c r="BS143" s="231"/>
      <c r="BT143" s="229"/>
      <c r="BU143" s="230"/>
      <c r="BV143" s="231"/>
      <c r="BW143" s="229"/>
      <c r="BX143" s="230"/>
      <c r="BY143" s="231"/>
      <c r="BZ143" s="229"/>
      <c r="CA143" s="230"/>
      <c r="CB143" s="231"/>
      <c r="CC143" s="229"/>
      <c r="CD143" s="230"/>
      <c r="CE143" s="231"/>
      <c r="CF143" s="331"/>
      <c r="CG143" s="332"/>
      <c r="CH143" s="385"/>
      <c r="CI143" s="331"/>
      <c r="CJ143" s="332"/>
      <c r="CK143" s="385"/>
      <c r="CL143" s="243"/>
      <c r="CM143" s="230"/>
      <c r="CN143" s="354"/>
      <c r="CO143" s="243"/>
      <c r="CP143" s="230"/>
      <c r="CQ143" s="231"/>
      <c r="CR143" s="331"/>
      <c r="CS143" s="332"/>
      <c r="CT143" s="333"/>
      <c r="CU143" s="229"/>
      <c r="CV143" s="230"/>
      <c r="CW143" s="231"/>
      <c r="CX143" s="331"/>
      <c r="CY143" s="332"/>
      <c r="CZ143" s="333"/>
      <c r="DA143" s="331"/>
      <c r="DB143" s="332"/>
      <c r="DC143" s="333"/>
      <c r="DD143" s="331"/>
      <c r="DE143" s="332"/>
      <c r="DF143" s="333"/>
      <c r="DG143" s="331"/>
      <c r="DH143" s="332"/>
      <c r="DI143" s="333"/>
      <c r="DJ143" s="229"/>
      <c r="DK143" s="230"/>
      <c r="DL143" s="231"/>
      <c r="DM143" s="229"/>
      <c r="DN143" s="230"/>
      <c r="DO143" s="231"/>
      <c r="DP143" s="331"/>
      <c r="DQ143" s="332"/>
      <c r="DR143" s="333"/>
      <c r="DS143" s="331"/>
      <c r="DT143" s="332"/>
      <c r="DU143" s="333"/>
      <c r="DV143" s="331"/>
      <c r="DW143" s="332"/>
      <c r="DX143" s="333"/>
      <c r="DY143" s="331"/>
      <c r="DZ143" s="332"/>
      <c r="EA143" s="333"/>
      <c r="EB143" s="331"/>
      <c r="EC143" s="332"/>
      <c r="ED143" s="333"/>
      <c r="EE143" s="331"/>
      <c r="EF143" s="332"/>
      <c r="EG143" s="333"/>
      <c r="EH143" s="229"/>
      <c r="EI143" s="230"/>
      <c r="EJ143" s="231"/>
      <c r="EK143" s="229"/>
      <c r="EL143" s="230"/>
      <c r="EM143" s="231"/>
      <c r="EN143" s="244"/>
      <c r="EO143" s="269" t="str">
        <f t="shared" ref="EO143:EO206" si="497">IF($B143&lt;=MAX($KB$14:$KB$523),INDEX($GL$15:$IF$521,$KC143,EO$11),"")</f>
        <v/>
      </c>
      <c r="EP143" s="444" t="s">
        <v>1247</v>
      </c>
      <c r="EQ143" s="360">
        <f t="shared" si="435"/>
        <v>94</v>
      </c>
      <c r="ER143" s="360" t="str">
        <f t="shared" si="436"/>
        <v/>
      </c>
      <c r="ES143" s="360" t="str">
        <f t="shared" si="437"/>
        <v/>
      </c>
      <c r="ET143" s="360" t="str">
        <f t="shared" si="438"/>
        <v/>
      </c>
      <c r="EU143" s="360" t="str">
        <f t="shared" si="439"/>
        <v/>
      </c>
      <c r="EV143" s="360" t="str">
        <f t="shared" si="440"/>
        <v/>
      </c>
      <c r="EW143" s="360" t="str">
        <f t="shared" si="441"/>
        <v/>
      </c>
      <c r="EX143" s="360" t="str">
        <f t="shared" si="442"/>
        <v/>
      </c>
      <c r="EY143" s="360" t="str">
        <f t="shared" si="443"/>
        <v/>
      </c>
      <c r="EZ143" s="360" t="str">
        <f t="shared" si="444"/>
        <v/>
      </c>
      <c r="FA143" s="360" t="str">
        <f t="shared" si="445"/>
        <v/>
      </c>
      <c r="FB143" s="360">
        <f t="shared" si="446"/>
        <v>13</v>
      </c>
      <c r="FC143" s="360" t="str">
        <f t="shared" si="447"/>
        <v/>
      </c>
      <c r="FD143" s="360" t="str">
        <f t="shared" si="448"/>
        <v/>
      </c>
      <c r="FE143" s="360" t="str">
        <f t="shared" si="449"/>
        <v/>
      </c>
      <c r="FF143" s="360" t="str">
        <f t="shared" si="450"/>
        <v/>
      </c>
      <c r="FG143" s="360" t="str">
        <f t="shared" si="451"/>
        <v/>
      </c>
      <c r="FH143" s="360" t="str">
        <f t="shared" si="452"/>
        <v/>
      </c>
      <c r="FI143" s="360" t="str">
        <f t="shared" si="453"/>
        <v/>
      </c>
      <c r="FJ143" s="360" t="str">
        <f t="shared" si="454"/>
        <v/>
      </c>
      <c r="FK143" s="360" t="str">
        <f t="shared" si="455"/>
        <v/>
      </c>
      <c r="FL143" s="360" t="str">
        <f t="shared" si="456"/>
        <v/>
      </c>
      <c r="FM143" s="360" t="str">
        <f t="shared" si="457"/>
        <v/>
      </c>
      <c r="FN143" s="360" t="str">
        <f t="shared" si="458"/>
        <v/>
      </c>
      <c r="FO143" s="360" t="str">
        <f t="shared" si="459"/>
        <v/>
      </c>
      <c r="FP143" s="360" t="str">
        <f t="shared" si="460"/>
        <v/>
      </c>
      <c r="FQ143" s="360" t="str">
        <f t="shared" si="461"/>
        <v/>
      </c>
      <c r="FR143" s="360" t="str">
        <f t="shared" si="462"/>
        <v/>
      </c>
      <c r="FS143" s="360" t="str">
        <f t="shared" si="463"/>
        <v/>
      </c>
      <c r="FT143" s="360" t="str">
        <f t="shared" ref="FT143:FT206" si="498">IF(ISNUMBER(MATCH($C143,$CP$15:$CP$521,0)),MATCH($C143,$CP$15:$CP$521,0),(((IF(ISNUMBER(MATCH($C143,$CO$15:$CO$521,0)),MATCH($C143,$CO$15:$CO$521,0),"")))))</f>
        <v/>
      </c>
      <c r="FU143" s="360" t="str">
        <f t="shared" si="464"/>
        <v/>
      </c>
      <c r="FV143" s="360" t="str">
        <f t="shared" si="465"/>
        <v/>
      </c>
      <c r="FW143" s="360" t="str">
        <f t="shared" si="466"/>
        <v/>
      </c>
      <c r="FX143" s="360" t="str">
        <f t="shared" si="467"/>
        <v/>
      </c>
      <c r="FY143" s="360" t="str">
        <f t="shared" si="468"/>
        <v/>
      </c>
      <c r="FZ143" s="360" t="str">
        <f t="shared" si="469"/>
        <v/>
      </c>
      <c r="GA143" s="360">
        <f t="shared" si="470"/>
        <v>12</v>
      </c>
      <c r="GB143" s="360">
        <f t="shared" si="471"/>
        <v>33</v>
      </c>
      <c r="GC143" s="360" t="str">
        <f t="shared" si="472"/>
        <v/>
      </c>
      <c r="GD143" s="360" t="str">
        <f t="shared" si="473"/>
        <v/>
      </c>
      <c r="GE143" s="360" t="str">
        <f t="shared" si="474"/>
        <v/>
      </c>
      <c r="GF143" s="360" t="str">
        <f t="shared" si="475"/>
        <v/>
      </c>
      <c r="GG143" s="360" t="str">
        <f t="shared" si="476"/>
        <v/>
      </c>
      <c r="GH143" s="360" t="str">
        <f t="shared" si="477"/>
        <v/>
      </c>
      <c r="GI143" s="360" t="str">
        <f t="shared" si="478"/>
        <v/>
      </c>
      <c r="GJ143" s="360" t="str">
        <f t="shared" si="479"/>
        <v/>
      </c>
      <c r="GK143" s="444" t="s">
        <v>1247</v>
      </c>
      <c r="GL143" s="361" t="str">
        <f t="shared" ref="GL143:GL206" si="499">IF(ISTEXT(INDEX($F$15:$H$521,EQ143,1)),INDEX($F$15:$H$521,EQ143,1),IF(ISNUMBER(EQ143),INDEX($F$15:$H$521,EQ143,2),"-"))</f>
        <v>vka</v>
      </c>
      <c r="GM143" s="361" t="str">
        <f t="shared" ref="GM143:GM206" si="500">IF(ISTEXT(INDEX($I$15:$K$521,ER143,1)),INDEX($I$15:$K$521,ER143,1),IF(ISNUMBER(ER143),INDEX($I$15:$K$521,ER143,2),"-"))</f>
        <v>-</v>
      </c>
      <c r="GN143" s="361" t="str">
        <f t="shared" ref="GN143:GN206" si="501">IF(ISTEXT(INDEX($L$15:$N$521,ES143,1)),INDEX($L$15:$N$521,ES143,1),IF(ISNUMBER(ES143),INDEX($L$15:$N$521,ES143,2),"-"))</f>
        <v>-</v>
      </c>
      <c r="GO143" s="361" t="str">
        <f t="shared" ref="GO143:GO206" si="502">IF(ISTEXT(INDEX($O$15:$Q$521,ET143,1)),INDEX($O$15:$Q$521,ET143,1),IF(ISNUMBER(ET143),INDEX($O$15:$Q$521,ET143,2),"-"))</f>
        <v>-</v>
      </c>
      <c r="GP143" s="361" t="str">
        <f t="shared" ref="GP143:GP206" si="503">IF(ISTEXT(INDEX($R$15:$T$521,EU143,1)),INDEX($R$15:$T$521,EU143,1),IF(ISNUMBER(EU143),INDEX($R$15:$T$521,EU143,2),"-"))</f>
        <v>-</v>
      </c>
      <c r="GQ143" s="361" t="str">
        <f t="shared" ref="GQ143:GQ206" si="504">IF(ISTEXT(INDEX($U$15:$W$521,EV143,1)),INDEX($U$15:$W$521,EV143,1),IF(ISNUMBER(EV143),INDEX($U$15:$W$521,EV143,2),"-"))</f>
        <v>-</v>
      </c>
      <c r="GR143" s="361" t="str">
        <f t="shared" ref="GR143:GR206" si="505">IF(ISTEXT(INDEX($X$15:$Z$521,EW143,1)),INDEX($X$15:$Z$521,EW143,1),IF(ISNUMBER(EW143),INDEX($X$15:$Z$521,EW143,2),"-"))</f>
        <v>-</v>
      </c>
      <c r="GS143" s="361" t="str">
        <f t="shared" ref="GS143:GS206" si="506">IF(ISTEXT(INDEX($AA$15:$AC$521,EX143,1)),INDEX($AA$15:$AC$521,EX143,1),IF(ISNUMBER(EX143),INDEX($AA$15:$AC$521,EX143,2),"-"))</f>
        <v>-</v>
      </c>
      <c r="GT143" s="361" t="str">
        <f t="shared" ref="GT143:GT206" si="507">IF(ISTEXT(INDEX($AD$15:$AF$521,EY143,1)),INDEX($AD$15:$AF$521,EY143,1),IF(ISNUMBER(EY143),INDEX($AD$15:$AF$521,EY143,2),"-"))</f>
        <v>-</v>
      </c>
      <c r="GU143" s="361" t="str">
        <f t="shared" ref="GU143:GU206" si="508">IF(ISTEXT(INDEX($AG$15:$AI$521,EZ143,1)),INDEX($AG$15:$AI$521,EZ143,1),IF(ISNUMBER(EZ143),INDEX($AG$15:$AI$521,EZ143,2),"-"))</f>
        <v>-</v>
      </c>
      <c r="GV143" s="361" t="str">
        <f t="shared" ref="GV143:GV206" si="509">IF(ISTEXT(INDEX($AJ$15:$AL$521,FA143,1)),INDEX($AJ$15:$AL$521,FA143,1),IF(ISNUMBER(FA143),INDEX($AJ$15:$AL$521,FA143,2),"-"))</f>
        <v>-</v>
      </c>
      <c r="GW143" s="361" t="str">
        <f t="shared" ref="GW143:GW206" si="510">IF(ISTEXT(INDEX($AM$15:$AO$521,FB143,1)),INDEX($AM$15:$AO$521,FB143,1),IF(ISNUMBER(FB143),INDEX($AM$15:$AO$521,FB143,2),"-"))</f>
        <v>Vani</v>
      </c>
      <c r="GX143" s="361" t="str">
        <f t="shared" ref="GX143:GX206" si="511">IF(ISTEXT(INDEX($AP$15:$AR$521,FC143,1)),INDEX($AP$15:$AR$521,FC143,1),IF(ISNUMBER(FC143),INDEX($AP$15:$AR$521,FC143,2),"-"))</f>
        <v>-</v>
      </c>
      <c r="GY143" s="361" t="str">
        <f t="shared" ref="GY143:GY206" si="512">IF(ISTEXT(INDEX($AS$15:$AU$521,FD143,1)),INDEX($AS$15:$AU$521,FD143,1),IF(ISNUMBER(FD143),INDEX($AS$15:$AU$521,FD143,2),"-"))</f>
        <v>-</v>
      </c>
      <c r="GZ143" s="361" t="str">
        <f t="shared" ref="GZ143:GZ206" si="513">IF(ISTEXT(INDEX($AV$15:$AX$521,FE143,1)),INDEX($AV$15:$AX$521,FE143,1),IF(ISNUMBER(FE143),INDEX($AV$15:$AX$521,FE143,2),"-"))</f>
        <v>-</v>
      </c>
      <c r="HA143" s="361" t="str">
        <f t="shared" ref="HA143:HA206" si="514">IF(ISTEXT(INDEX($AY$15:$BA$521,FF143,1)),INDEX($AY$15:$BA$521,FF143,1),IF(ISNUMBER(FF143),INDEX($AY$15:$BA$521,FF143,2),"-"))</f>
        <v>-</v>
      </c>
      <c r="HB143" s="361" t="str">
        <f t="shared" ref="HB143:HB206" si="515">IF(ISTEXT(INDEX($BB$15:$BD$521,FG143,1)),INDEX($BB$15:$BD$521,FG143,1),IF(ISNUMBER(FG143),INDEX($BB$15:$BD$521,FG143,2),"-"))</f>
        <v>-</v>
      </c>
      <c r="HC143" s="361" t="str">
        <f t="shared" ref="HC143:HC206" si="516">IF(ISTEXT(INDEX($BE$15:$BG$521,FH143,1)),INDEX($BE$15:$BG$521,FH143,1),IF(ISNUMBER(FH143),INDEX($BE$15:$BG$521,FH143,2),"-"))</f>
        <v>-</v>
      </c>
      <c r="HD143" s="361" t="str">
        <f t="shared" ref="HD143:HD206" si="517">IF(ISTEXT(INDEX($BH$15:$BJ$521,FI143,1)),INDEX($BH$15:$BJ$521,FI143,1),IF(ISNUMBER(FI143),INDEX($BH$15:$BJ$521,FI143,2),"-"))</f>
        <v>-</v>
      </c>
      <c r="HE143" s="361" t="str">
        <f t="shared" ref="HE143:HE206" si="518">IF(ISTEXT(INDEX($BK$15:$BM$521,FJ143,1)),INDEX($BK$15:$BM$521,FJ143,1),IF(ISNUMBER(FJ143),INDEX($BK$15:$BM$521,FJ143,2),"-"))</f>
        <v>-</v>
      </c>
      <c r="HF143" s="361" t="str">
        <f t="shared" ref="HF143:HF206" si="519">IF(ISTEXT(INDEX($BN$15:$BP$521,FK143,1)),INDEX($BN$15:$BP$521,FK143,1),IF(ISNUMBER(FK143),INDEX($BN$15:$BP$521,FK143,2),"-"))</f>
        <v>-</v>
      </c>
      <c r="HG143" s="361" t="str">
        <f t="shared" ref="HG143:HG206" si="520">IF(ISTEXT(INDEX($BQ$15:$BS$521,FL143,1)),INDEX($BQ$15:$BS$521,FL143,1),IF(ISNUMBER(FL143),INDEX($BQ$15:$BS$521,FL143,2),"-"))</f>
        <v>-</v>
      </c>
      <c r="HH143" s="361" t="str">
        <f t="shared" ref="HH143:HH206" si="521">IF(ISTEXT(INDEX($BT$15:$BV$521,FM143,1)),INDEX($BT$15:$BV$521,FM143,1),IF(ISNUMBER(FM143),INDEX($BT$15:$BV$521,FM143,2),"-"))</f>
        <v>-</v>
      </c>
      <c r="HI143" s="361" t="str">
        <f t="shared" ref="HI143:HI206" si="522">IF(ISTEXT(INDEX($BW$15:$BY$521,FN143,1)),INDEX($BW$15:$BY$521,FN143,1),IF(ISNUMBER(FN143),INDEX($BW$15:$BY$521,FN143,2),"-"))</f>
        <v>-</v>
      </c>
      <c r="HJ143" s="361" t="str">
        <f t="shared" ref="HJ143:HJ206" si="523">IF(ISTEXT(INDEX($BZ$15:$CB$521,FO143,1)),INDEX($BZ$15:$CB$521,FO143,1),IF(ISNUMBER(FO143),INDEX($BZ$15:$CB$521,FO143,2),"-"))</f>
        <v>-</v>
      </c>
      <c r="HK143" s="361" t="str">
        <f t="shared" ref="HK143:HK206" si="524">IF(ISTEXT(INDEX($CC$15:$CE$521,FP143,1)),INDEX($CC$15:$CE$521,FP143,1),IF(ISNUMBER(FP143),INDEX($CC$15:$CE$521,FP143,2),"-"))</f>
        <v>-</v>
      </c>
      <c r="HL143" s="361" t="str">
        <f t="shared" ref="HL143:HL206" si="525">IF(ISTEXT(INDEX($CF$15:$CH$521,FQ143,1)),INDEX($CF$15:$CH$521,FQ143,1),IF(ISNUMBER(FQ143),INDEX($CF$15:$CH$521,FQ143,2),"-"))</f>
        <v>-</v>
      </c>
      <c r="HM143" s="361" t="str">
        <f t="shared" ref="HM143:HM206" si="526">IF(ISTEXT(INDEX($CI$15:$CK$521,FR143,1)),INDEX($CI$15:$CK$521,FR143,1),IF(ISNUMBER(FR143),INDEX($CI$15:$CK$521,FR143,2),"-"))</f>
        <v>-</v>
      </c>
      <c r="HN143" s="361" t="str">
        <f t="shared" ref="HN143:HN206" si="527">IF(ISTEXT(INDEX($CL$15:$CN$521,FS143,1)),INDEX($CL$15:$CN$521,FS143,1),IF(ISNUMBER(FS143),INDEX($CL$15:$CN$521,FS143,2),"-"))</f>
        <v>-</v>
      </c>
      <c r="HO143" s="361" t="str">
        <f t="shared" ref="HO143:HO206" si="528">IF(ISTEXT(INDEX($CO$15:$CQ$521,FT143,1)),INDEX($CO$15:$CQ$521,FT143,1),IF(ISNUMBER(FT143),INDEX($CO$15:$CQ$521,FT143,2),"-"))</f>
        <v>-</v>
      </c>
      <c r="HP143" s="361" t="str">
        <f t="shared" ref="HP143:HP206" si="529">IF(ISTEXT(INDEX($CR$15:$CT$521,FU143,1)),INDEX($CR$15:$CT$521,FU143,1),IF(ISNUMBER(FU143),INDEX($CR$15:$CT$521,FU143,2),"-"))</f>
        <v>-</v>
      </c>
      <c r="HQ143" s="361" t="str">
        <f t="shared" ref="HQ143:HQ206" si="530">IF(ISTEXT(INDEX($CU$15:$CW$521,FV143,1)),INDEX($CU$15:$CW$521,FV143,1),IF(ISNUMBER(FV143),INDEX($CU$15:$CW$521,FV143,2),"-"))</f>
        <v>-</v>
      </c>
      <c r="HR143" s="361" t="str">
        <f t="shared" ref="HR143:HR206" si="531">IF(ISTEXT(INDEX($CX$15:$CZ$521,FW143,1)),INDEX($CX$15:$CZ$521,FW143,1),IF(ISNUMBER(FW143),INDEX($CX$15:$CZ$521,FW143,2),"-"))</f>
        <v>-</v>
      </c>
      <c r="HS143" s="361" t="str">
        <f t="shared" ref="HS143:HS206" si="532">IF(ISTEXT(INDEX($DA$15:$DC$521,FX143,1)),INDEX($DA$15:$DC$521,FX143,1),IF(ISNUMBER(FX143),INDEX($DA$15:$DC$521,FX143,2),"-"))</f>
        <v>-</v>
      </c>
      <c r="HT143" s="361" t="str">
        <f t="shared" ref="HT143:HT206" si="533">IF(ISTEXT(INDEX($DD$15:$DF$521,FY143,1)),INDEX($DD$15:$DF$521,FY143,1),IF(ISNUMBER(FY143),INDEX($DD$15:$DF$521,FY143,2),"-"))</f>
        <v>-</v>
      </c>
      <c r="HU143" s="361" t="str">
        <f t="shared" ref="HU143:HU206" si="534">IF(ISTEXT(INDEX($DG$15:$DI$521,FZ143,1)),INDEX($DG$15:$DI$521,FZ143,1),IF(ISNUMBER(FZ143),INDEX($DG$15:$DI$521,FZ143,2),"-"))</f>
        <v>-</v>
      </c>
      <c r="HV143" s="361" t="str">
        <f t="shared" ref="HV143:HV206" si="535">IF(ISTEXT(INDEX($DJ$15:$DL$521,GA143,1)),INDEX($DJ$15:$DL$521,GA143,1),IF(ISNUMBER(GA143),INDEX($DJ$15:$DL$521,GA143,2),"-"))</f>
        <v>vka</v>
      </c>
      <c r="HW143" s="361" t="str">
        <f t="shared" ref="HW143:HW206" si="536">IF(ISTEXT(INDEX($DM$15:$DO$521,GB143,1)),INDEX($DM$15:$DO$521,GB143,1),IF(ISNUMBER(GB143),INDEX($DM$15:$DO$521,GB143,2),"-"))</f>
        <v>vka</v>
      </c>
      <c r="HX143" s="361" t="str">
        <f t="shared" ref="HX143:HX206" si="537">IF(ISTEXT(INDEX($DP$15:$DR$521,GC143,1)),INDEX($DP$15:$DR$521,GC143,1),IF(ISNUMBER(GC143),INDEX($DP$15:$DR$521,GC143,2),"-"))</f>
        <v>-</v>
      </c>
      <c r="HY143" s="361" t="str">
        <f t="shared" ref="HY143:HY206" si="538">IF(ISTEXT(INDEX($DS$15:$DU$521,GD143,1)),INDEX($DS$15:$DU$521,GD143,1),IF(ISNUMBER(GD143),INDEX($DS$15:$DU$521,GD143,2),"-"))</f>
        <v>-</v>
      </c>
      <c r="HZ143" s="361" t="str">
        <f t="shared" ref="HZ143:HZ206" si="539">IF(ISTEXT(INDEX($DV$15:$DX$521,GE143,1)),INDEX($DV$15:$DX$521,GE143,1),IF(ISNUMBER(GE143),INDEX($DV$15:$DX$521,GE143,2),"-"))</f>
        <v>-</v>
      </c>
      <c r="IA143" s="361" t="str">
        <f t="shared" ref="IA143:IA206" si="540">IF(ISTEXT(INDEX($DY$15:$EA$521,GF143,1)),INDEX($DY$15:$EA$521,GF143,1),IF(ISNUMBER(GF143),INDEX($DY$15:$EA$521,GF143,2),"-"))</f>
        <v>-</v>
      </c>
      <c r="IB143" s="361" t="str">
        <f t="shared" ref="IB143:IB206" si="541">IF(ISTEXT(INDEX($EB$15:$ED$521,GG143,1)),INDEX($EB$15:$ED$521,GG143,1),IF(ISNUMBER(GG143),INDEX($EB$15:$ED$521,GG143,2),"-"))</f>
        <v>-</v>
      </c>
      <c r="IC143" s="361" t="str">
        <f t="shared" ref="IC143:IC206" si="542">IF(ISTEXT(INDEX($EE$15:$EG$521,GH143,1)),INDEX($EE$15:$EG$521,GH143,1),IF(ISNUMBER(GH143),INDEX($EE$15:$EG$521,GH143,2),"-"))</f>
        <v>-</v>
      </c>
      <c r="ID143" s="361" t="str">
        <f t="shared" ref="ID143:ID206" si="543">IF(ISTEXT(INDEX($EH$15:$EJ$521,GI143,1)),INDEX($EH$15:$EJ$521,GI143,1),IF(ISNUMBER(GI143),INDEX($EH$15:$EJ$521,GI143,2),"-"))</f>
        <v>-</v>
      </c>
      <c r="IE143" s="361" t="str">
        <f t="shared" ref="IE143:IE206" si="544">IF(ISTEXT(INDEX($EK$15:$EM$521,GJ143,1)),INDEX($EK$15:$EM$521,GJ143,1),IF(ISNUMBER(GJ143),INDEX($EK$15:$EM$521,GJ143,2),"-"))</f>
        <v>-</v>
      </c>
      <c r="IF143" s="444" t="s">
        <v>1247</v>
      </c>
      <c r="IG143" s="56" t="str">
        <f t="shared" si="480"/>
        <v>-</v>
      </c>
      <c r="IH143" s="56" t="str">
        <f t="shared" si="481"/>
        <v>-</v>
      </c>
      <c r="II143" s="56" t="str">
        <f t="shared" si="482"/>
        <v>-</v>
      </c>
      <c r="IJ143" s="56" t="str">
        <f t="shared" si="483"/>
        <v>-</v>
      </c>
      <c r="IK143" s="56" t="str">
        <f t="shared" ref="IK143:IK206" si="545">IF(ISNUMBER(EU143),INDEX($S$15:$T$521,EU143,2),"-")</f>
        <v>-</v>
      </c>
      <c r="IL143" s="56" t="str">
        <f t="shared" ref="IL143:IL206" si="546">IF(ISNUMBER(EV143),INDEX($V$15:$W$521,EV143,2),"-")</f>
        <v>-</v>
      </c>
      <c r="IM143" s="56" t="str">
        <f t="shared" ref="IM143:IM206" si="547">IF(ISNUMBER(EW143),INDEX($Y$15:$Z$521,EW143,2),"-")</f>
        <v>-</v>
      </c>
      <c r="IN143" s="56" t="str">
        <f t="shared" ref="IN143:IN206" si="548">IF(ISNUMBER(EX143),INDEX($AB$15:$AC$521,EX143,2),"-")</f>
        <v>-</v>
      </c>
      <c r="IO143" s="56" t="str">
        <f t="shared" ref="IO143:IO206" si="549">IF(ISNUMBER(EY143),INDEX($AE$15:$AF$521,EY143,2),"-")</f>
        <v>-</v>
      </c>
      <c r="IP143" s="56" t="str">
        <f t="shared" ref="IP143:IP206" si="550">IF(ISNUMBER(EZ143),INDEX($AH$15:$AI$521,EZ143,2),"-")</f>
        <v>-</v>
      </c>
      <c r="IQ143" s="56" t="str">
        <f t="shared" ref="IQ143:IQ206" si="551">IF(ISNUMBER(FA143),INDEX($AK$15:$AL$521,FA143,2),"-")</f>
        <v>-</v>
      </c>
      <c r="IR143" s="56">
        <f t="shared" ref="IR143:IR206" si="552">IF(ISNUMBER(FB143),INDEX($AN$15:$AO$521,FB143,2),"-")</f>
        <v>0.1</v>
      </c>
      <c r="IS143" s="56" t="str">
        <f t="shared" ref="IS143:IS206" si="553">IF(ISNUMBER(FC143),INDEX($AQ$15:$AR$521,FC143,2),"-")</f>
        <v>-</v>
      </c>
      <c r="IT143" s="56" t="str">
        <f t="shared" ref="IT143:IT206" si="554">IF(ISNUMBER(FD143),INDEX($AT$15:$AU$521,FD143,2),"-")</f>
        <v>-</v>
      </c>
      <c r="IU143" s="56" t="str">
        <f t="shared" ref="IU143:IU206" si="555">IF(ISNUMBER(FE143),INDEX($AW$15:$AX$521,FE143,2),"-")</f>
        <v>-</v>
      </c>
      <c r="IV143" s="56" t="str">
        <f t="shared" ref="IV143:IV206" si="556">IF(ISNUMBER(FF143),INDEX($AZ$15:$BA$521,FF143,2),"-")</f>
        <v>-</v>
      </c>
      <c r="IW143" s="56" t="str">
        <f t="shared" ref="IW143:IW206" si="557">IF(ISNUMBER(FG143),INDEX($BC$15:$BD$521,FG143,2),"-")</f>
        <v>-</v>
      </c>
      <c r="IX143" s="56" t="str">
        <f t="shared" ref="IX143:IX206" si="558">IF(ISNUMBER(FH143),INDEX($BF$15:$BG$521,FH143,2),"-")</f>
        <v>-</v>
      </c>
      <c r="IY143" s="56" t="str">
        <f t="shared" ref="IY143:IY206" si="559">IF(ISNUMBER(FI143),INDEX($BI$15:$BJ$521,FI143,2),"-")</f>
        <v>-</v>
      </c>
      <c r="IZ143" s="56" t="str">
        <f t="shared" ref="IZ143:IZ206" si="560">IF(ISNUMBER(FJ143),INDEX($BL$15:$BM$521,FJ143,2),"-")</f>
        <v>-</v>
      </c>
      <c r="JA143" s="56" t="str">
        <f t="shared" ref="JA143:JA206" si="561">IF(ISNUMBER(FK143),INDEX($BO$15:$BP$521,FK143,2),"-")</f>
        <v>-</v>
      </c>
      <c r="JB143" s="56" t="str">
        <f t="shared" ref="JB143:JB206" si="562">IF(ISNUMBER(FL143),INDEX($BR$15:$BS$521,FL143,2),"-")</f>
        <v>-</v>
      </c>
      <c r="JC143" s="56" t="str">
        <f t="shared" ref="JC143:JC206" si="563">IF(ISNUMBER(FM143),INDEX($BU$15:$BV$521,FM143,2),"-")</f>
        <v>-</v>
      </c>
      <c r="JD143" s="56" t="str">
        <f t="shared" ref="JD143:JD206" si="564">IF(ISNUMBER(FN143),INDEX($BX$15:$BY$521,FN143,2),"-")</f>
        <v>-</v>
      </c>
      <c r="JE143" s="56" t="str">
        <f t="shared" ref="JE143:JE206" si="565">IF(ISNUMBER(FO143),INDEX($CA$15:$CB$521,FO143,2),"-")</f>
        <v>-</v>
      </c>
      <c r="JF143" s="56" t="str">
        <f t="shared" ref="JF143:JF206" si="566">IF(ISNUMBER(FP143),INDEX($CD$15:$CE$521,FP143,2),"-")</f>
        <v>-</v>
      </c>
      <c r="JG143" s="56" t="str">
        <f t="shared" ref="JG143:JG206" si="567">IF(ISNUMBER(FQ143),INDEX($CG$15:$CH$521,FQ143,2),"-")</f>
        <v>-</v>
      </c>
      <c r="JH143" s="56" t="str">
        <f t="shared" ref="JH143:JH206" si="568">IF(ISNUMBER(FR143),INDEX($CJ$15:$CK$521,FR143,2),"-")</f>
        <v>-</v>
      </c>
      <c r="JI143" s="56" t="str">
        <f t="shared" ref="JI143:JI206" si="569">IF(ISNUMBER(FS143),INDEX($CM$15:$CN$521,FS143,2),"-")</f>
        <v>-</v>
      </c>
      <c r="JJ143" s="56" t="str">
        <f t="shared" ref="JJ143:JJ206" si="570">IF(ISNUMBER(FT143),INDEX($CP$15:$CQ$521,FT143,2),"-")</f>
        <v>-</v>
      </c>
      <c r="JK143" s="56" t="str">
        <f t="shared" ref="JK143:JK206" si="571">IF(ISNUMBER(FU143),INDEX($CS$15:$CT$521,FU143,2),"-")</f>
        <v>-</v>
      </c>
      <c r="JL143" s="56" t="str">
        <f t="shared" ref="JL143:JL206" si="572">IF(ISNUMBER(FV143),INDEX($CV$15:$CW$521,FV143,2),"-")</f>
        <v>-</v>
      </c>
      <c r="JM143" s="56" t="str">
        <f t="shared" ref="JM143:JM206" si="573">IF(ISNUMBER(FW143),INDEX($CY$15:$CZ$521,FW143,2),"-")</f>
        <v>-</v>
      </c>
      <c r="JN143" s="56" t="str">
        <f t="shared" ref="JN143:JN206" si="574">IF(ISNUMBER(FX143),INDEX($DB$15:$DC$521,FX143,2),"-")</f>
        <v>-</v>
      </c>
      <c r="JO143" s="56" t="str">
        <f t="shared" ref="JO143:JO206" si="575">IF(ISNUMBER(FY143),INDEX($DE$15:$DF$521,FY143,2),"-")</f>
        <v>-</v>
      </c>
      <c r="JP143" s="56" t="str">
        <f t="shared" ref="JP143:JP206" si="576">IF(ISNUMBER(FZ143),INDEX($DH$15:$DI$521,FZ143,2),"-")</f>
        <v>-</v>
      </c>
      <c r="JQ143" s="56" t="str">
        <f t="shared" ref="JQ143:JQ206" si="577">IF(ISNUMBER(GA143),INDEX($DK$15:$DL$521,GA143,2),"-")</f>
        <v>hk</v>
      </c>
      <c r="JR143" s="56">
        <f t="shared" ref="JR143:JR206" si="578">IF(ISNUMBER(GB143),INDEX($DN$15:$DO$521,GB143,2),"-")</f>
        <v>0.5</v>
      </c>
      <c r="JS143" s="56" t="str">
        <f t="shared" ref="JS143:JS206" si="579">IF(ISNUMBER(GC143),INDEX($DQ$15:$DR$521,GC143,2),"-")</f>
        <v>-</v>
      </c>
      <c r="JT143" s="56" t="str">
        <f t="shared" ref="JT143:JT206" si="580">IF(ISNUMBER(GD143),INDEX($DT$15:$DU$521,GD143,2),"-")</f>
        <v>-</v>
      </c>
      <c r="JU143" s="56" t="str">
        <f t="shared" ref="JU143:JU206" si="581">IF(ISNUMBER(GE143),INDEX($DW$15:$DX$521,GE143,2),"-")</f>
        <v>-</v>
      </c>
      <c r="JV143" s="56" t="str">
        <f t="shared" ref="JV143:JV206" si="582">IF(ISNUMBER(GF143),INDEX($DZ$15:$EA$521,GF143,2),"-")</f>
        <v>-</v>
      </c>
      <c r="JW143" s="56" t="str">
        <f t="shared" ref="JW143:JW206" si="583">IF(ISNUMBER(GG143),INDEX($EC$15:$ED$521,GG143,2),"-")</f>
        <v>-</v>
      </c>
      <c r="JX143" s="56" t="str">
        <f t="shared" ref="JX143:JX206" si="584">IF(ISNUMBER(GH143),INDEX($EF$15:$EG$521,GH143,2),"-")</f>
        <v>-</v>
      </c>
      <c r="JY143" s="56" t="str">
        <f t="shared" ref="JY143:JY206" si="585">IF(ISNUMBER(GI143),INDEX($EI$15:$EJ$521,GI143,2),"-")</f>
        <v>-</v>
      </c>
      <c r="JZ143" s="56" t="str">
        <f t="shared" ref="JZ143:JZ206" si="586">IF(ISNUMBER(GJ143),INDEX($EL$15:$EM$521,GJ143,2),"-")</f>
        <v>-</v>
      </c>
      <c r="KA143" s="444" t="s">
        <v>1247</v>
      </c>
      <c r="KB143" s="360">
        <f>IF(ISNUMBER(INDEX($EQ$15:$GK$521,$B143,EO$11)),MAX(KB$14:KB142)+1,0)</f>
        <v>0</v>
      </c>
      <c r="KC143" s="360" t="str">
        <f t="shared" si="484"/>
        <v/>
      </c>
      <c r="KD143" s="373" t="s">
        <v>2</v>
      </c>
      <c r="KE143" s="239"/>
      <c r="KF143" s="60"/>
      <c r="KG143" s="60"/>
      <c r="KH143" s="60"/>
      <c r="KI143" s="60"/>
      <c r="KJ143" s="60"/>
      <c r="KK143" s="60"/>
      <c r="KL143" s="60"/>
      <c r="KM143" s="60"/>
      <c r="KN143" s="60"/>
      <c r="KO143" s="60"/>
      <c r="KP143" s="60"/>
      <c r="KQ143" s="239" t="str">
        <f t="shared" si="493"/>
        <v/>
      </c>
      <c r="KR143" s="245" t="str">
        <f t="shared" ref="KR143:KR206" si="587">IF(KQ143="","",IF(ISNUMBER(MATCH(KQ143,$C$15:$C$523,0)),INDEX($IG$15:$KA$523,MATCH(KQ143,$C$15:$C$523,0),$EO$11),"-"))</f>
        <v/>
      </c>
      <c r="KS143" s="60"/>
      <c r="KT143" s="239" t="str">
        <f t="shared" si="494"/>
        <v/>
      </c>
      <c r="KU143" s="245" t="str">
        <f t="shared" ref="KU143:KU206" si="588">IF(KT143="","",IF(ISNUMBER(MATCH(KT143,$C$15:$C$523,0)),INDEX($IG$15:$KA$523,MATCH(KT143,$C$15:$C$523,0),$EO$11),"-"))</f>
        <v/>
      </c>
      <c r="KV143" s="60"/>
      <c r="KW143" s="239" t="str">
        <f t="shared" si="495"/>
        <v/>
      </c>
      <c r="KX143" s="245" t="str">
        <f t="shared" ref="KX143:KX206" si="589">IF(KW143="","",IF(ISNUMBER(MATCH(KW143,$C$15:$C$523,0)),INDEX($IG$15:$KA$523,MATCH(KW143,$C$15:$C$523,0),$EO$11),"-"))</f>
        <v/>
      </c>
      <c r="KY143" s="60"/>
      <c r="KZ143" s="283" t="str">
        <f t="shared" ref="KZ143:KZ206" si="590">IF(ISNUMBER(MH143),INDEX($EO$15:$EO$520,MATCH(MH143,$MG$15:$MG$520,0),1),"")</f>
        <v/>
      </c>
      <c r="LA143" s="26"/>
      <c r="LB143" s="242"/>
      <c r="LC143" s="242"/>
      <c r="LD143" s="242"/>
      <c r="LE143" s="242"/>
      <c r="LF143" s="242"/>
      <c r="LG143" s="242"/>
      <c r="LH143" s="242"/>
      <c r="LI143" s="242"/>
      <c r="LJ143" s="242"/>
      <c r="LK143" s="242"/>
      <c r="LL143" s="242"/>
      <c r="LM143" s="242"/>
      <c r="LN143" s="63"/>
      <c r="LO143" s="251">
        <f t="shared" ref="LO143:LO206" si="591">IF(LB143&lt;&gt;"",ROW()-$C$14,0)</f>
        <v>0</v>
      </c>
      <c r="LP143" s="251">
        <f t="shared" ref="LP143:LP206" si="592">IF(LC143&lt;&gt;"",ROW()-$C$14,0)</f>
        <v>0</v>
      </c>
      <c r="LQ143" s="251">
        <f t="shared" ref="LQ143:LQ206" si="593">IF(LD143&lt;&gt;"",ROW()-$C$14,0)</f>
        <v>0</v>
      </c>
      <c r="LR143" s="251">
        <f t="shared" ref="LR143:LR206" si="594">IF(LE143&lt;&gt;"",ROW()-$C$14,0)</f>
        <v>0</v>
      </c>
      <c r="LS143" s="251">
        <f t="shared" ref="LS143:LS206" si="595">IF(LF143&lt;&gt;"",ROW()-$C$14,0)</f>
        <v>0</v>
      </c>
      <c r="LT143" s="251">
        <f t="shared" ref="LT143:LT206" si="596">IF(LG143&lt;&gt;"",ROW()-$C$14,0)</f>
        <v>0</v>
      </c>
      <c r="LU143" s="251">
        <f t="shared" ref="LU143:LU206" si="597">IF(LH143&lt;&gt;"",ROW()-$C$14,0)</f>
        <v>0</v>
      </c>
      <c r="LV143" s="251">
        <f t="shared" ref="LV143:LV206" si="598">IF(LI143&lt;&gt;"",ROW()-$C$14,0)</f>
        <v>0</v>
      </c>
      <c r="LW143" s="251">
        <f t="shared" ref="LW143:LW206" si="599">IF(LJ143&lt;&gt;"",ROW()-$C$14,0)</f>
        <v>0</v>
      </c>
      <c r="LX143" s="251">
        <f t="shared" ref="LX143:LX206" si="600">IF(LK143&lt;&gt;"",ROW()-$C$14,0)</f>
        <v>0</v>
      </c>
      <c r="LY143" s="251">
        <f t="shared" ref="LY143:LY206" si="601">IF(LL143&lt;&gt;"",ROW()-$C$14,0)</f>
        <v>0</v>
      </c>
      <c r="LZ143" s="251">
        <f t="shared" ref="LZ143:LZ206" si="602">IF(LM143&lt;&gt;"",ROW()-$C$14,0)</f>
        <v>0</v>
      </c>
      <c r="MA143" s="63">
        <f t="shared" ref="MA143:MA206" si="603">IF(B143&gt;$MA$12,"",_xlfn.IFS(B143&lt;=LO$12,$LO$13,B143&lt;=LP$12,$LP$13,B143&lt;=LQ$12,$LQ$13,B143&lt;=LR$12,$LR$13,B143&lt;=LS$12,$LS$13,B143&lt;=LT$12,$LT$13,B143&lt;=LU$12,$LU$13,B143&lt;=LV$12,$LV$13,B143&lt;=LW$12,$LW$13,B143&lt;=LX$12,$LX$13,B143&lt;=LY$12,$LY$13,B143&lt;=LZ$12,$LZ$13))</f>
        <v>4</v>
      </c>
      <c r="MB143" s="63">
        <f t="shared" ref="MB143:MB206" si="604">IF(MA143="","",IF(MA142=MA143,0,1))</f>
        <v>0</v>
      </c>
      <c r="MC143" s="63">
        <f t="shared" si="486"/>
        <v>129</v>
      </c>
      <c r="MD143" s="63">
        <f t="shared" si="485"/>
        <v>25</v>
      </c>
      <c r="ME143" s="63">
        <f t="shared" ref="ME143:ME206" si="605">IF(ISNUMBER(MA143),INDEX($LB$15:$LH$101,MD143,MA143),"")</f>
        <v>0</v>
      </c>
      <c r="MF143" s="315">
        <f t="shared" ref="MF143:MF206" si="606">IF(ISNUMBER(MD143),MATCH(EO143,$ME$15:$ME$520,0),"")</f>
        <v>291</v>
      </c>
      <c r="MG143" s="315">
        <f>IF(ISNUMBER(MATCH(EO143,$ME$15:$ME$520,0)),0,MAX(MG$14:MG142)+1)</f>
        <v>0</v>
      </c>
      <c r="MH143" s="315" t="str">
        <f t="shared" ref="MH143:MH206" si="607">IF(B143&lt;=$MH$14,B143,"")</f>
        <v/>
      </c>
      <c r="MI143" s="369"/>
      <c r="MJ143" s="68"/>
      <c r="MK143" s="18"/>
      <c r="ML143" s="242"/>
      <c r="MM143" s="242"/>
      <c r="MN143" s="59"/>
      <c r="MO143" s="238"/>
      <c r="MP143" s="411"/>
      <c r="MQ143" s="26">
        <f>IF(IF(ISNUMBER(SEARCH("flopy",MS143))=TRUE,1,0)=1,MAX(MQ$15:MQ142)+1,"")</f>
        <v>93</v>
      </c>
      <c r="MR143" s="238"/>
      <c r="MS143" s="411" t="s">
        <v>1065</v>
      </c>
      <c r="MT143" s="59"/>
      <c r="MU143" s="26" t="str">
        <f>IF(IF(ISNUMBER(SEARCH("flopy",MW143))=TRUE,1,0)=1,MAX(MU$15:MU142)+1,"")</f>
        <v/>
      </c>
      <c r="MV143" s="238"/>
      <c r="MW143" s="59"/>
      <c r="MX143" s="59"/>
      <c r="MY143" s="59"/>
      <c r="MZ143" s="59"/>
      <c r="NA143" s="59"/>
      <c r="NB143" s="26" t="s">
        <v>2</v>
      </c>
      <c r="NC143" s="59"/>
      <c r="ND143" s="59"/>
      <c r="NE143" s="59"/>
      <c r="NF143" s="59"/>
      <c r="NG143" s="59"/>
      <c r="NH143" s="59"/>
      <c r="NI143" s="59"/>
      <c r="NJ143" s="59"/>
      <c r="NK143" s="26" t="s">
        <v>2</v>
      </c>
      <c r="NL143" s="454"/>
      <c r="NM143" s="454"/>
      <c r="NN143" s="59"/>
      <c r="NO143" s="18"/>
      <c r="NP143" s="18"/>
      <c r="NQ143" s="18"/>
      <c r="NR143" s="18"/>
      <c r="NS143" s="18"/>
      <c r="NT143" s="18"/>
      <c r="NU143" s="18"/>
      <c r="NV143" s="18"/>
      <c r="NW143" s="18"/>
      <c r="NX143" s="18"/>
      <c r="NY143" s="18"/>
      <c r="NZ143" s="18"/>
      <c r="OA143" s="18"/>
      <c r="OB143" s="18"/>
      <c r="OC143" s="18"/>
      <c r="OZ143" s="59"/>
      <c r="PA143" s="251" t="str">
        <f t="shared" ref="PA143:PA206" si="608">IF(AND(ISNUMBER(PA$14),ISNUMBER(MATCH($ME143,GL$15:GL$520,0))),$ME143,"")</f>
        <v/>
      </c>
      <c r="PB143" s="251" t="str">
        <f t="shared" ref="PB143:PB206" si="609">IF(AND(ISNUMBER(PB$14),ISNUMBER(MATCH($ME143,GM$15:GM$520,0))),$ME143,"")</f>
        <v/>
      </c>
      <c r="PC143" s="251" t="str">
        <f t="shared" ref="PC143:PC206" si="610">IF(AND(ISNUMBER(PC$14),ISNUMBER(MATCH($ME143,GN$15:GN$520,0))),$ME143,"")</f>
        <v/>
      </c>
      <c r="PD143" s="251" t="str">
        <f t="shared" ref="PD143:PD206" si="611">IF(AND(ISNUMBER(PD$14),ISNUMBER(MATCH($ME143,GO$15:GO$520,0))),$ME143,"")</f>
        <v/>
      </c>
      <c r="PE143" s="251" t="str">
        <f t="shared" ref="PE143:PE206" si="612">IF(AND(ISNUMBER(PE$14),ISNUMBER(MATCH($ME143,GP$15:GP$520,0))),$ME143,"")</f>
        <v/>
      </c>
      <c r="PF143" s="251" t="str">
        <f t="shared" ref="PF143:PF206" si="613">IF(AND(ISNUMBER(PF$14),ISNUMBER(MATCH($ME143,GQ$15:GQ$520,0))),$ME143,"")</f>
        <v/>
      </c>
      <c r="PG143" s="251" t="str">
        <f t="shared" ref="PG143:PG206" si="614">IF(AND(ISNUMBER(PG$14),ISNUMBER(MATCH($ME143,GR$15:GR$520,0))),$ME143,"")</f>
        <v/>
      </c>
      <c r="PH143" s="251" t="str">
        <f t="shared" ref="PH143:PH206" si="615">IF(AND(ISNUMBER(PH$14),ISNUMBER(MATCH($ME143,GS$15:GS$520,0))),$ME143,"")</f>
        <v/>
      </c>
      <c r="PI143" s="251" t="str">
        <f t="shared" ref="PI143:PI206" si="616">IF(AND(ISNUMBER(PI$14),ISNUMBER(MATCH($ME143,GT$15:GT$520,0))),$ME143,"")</f>
        <v/>
      </c>
      <c r="PJ143" s="251" t="str">
        <f t="shared" ref="PJ143:PJ206" si="617">IF(AND(ISNUMBER(PJ$14),ISNUMBER(MATCH($ME143,GU$15:GU$520,0))),$ME143,"")</f>
        <v/>
      </c>
      <c r="PK143" s="251" t="str">
        <f t="shared" ref="PK143:PK206" si="618">IF(AND(ISNUMBER(PK$14),ISNUMBER(MATCH($ME143,GV$15:GV$520,0))),$ME143,"")</f>
        <v/>
      </c>
      <c r="PL143" s="251" t="str">
        <f t="shared" ref="PL143:PL206" si="619">IF(AND(ISNUMBER(PL$14),ISNUMBER(MATCH($ME143,GW$15:GW$520,0))),$ME143,"")</f>
        <v/>
      </c>
      <c r="PM143" s="251" t="str">
        <f t="shared" ref="PM143:PM206" si="620">IF(AND(ISNUMBER(PM$14),ISNUMBER(MATCH($ME143,GX$15:GX$520,0))),$ME143,"")</f>
        <v/>
      </c>
      <c r="PN143" s="251" t="str">
        <f t="shared" ref="PN143:PN206" si="621">IF(AND(ISNUMBER(PN$14),ISNUMBER(MATCH($ME143,GY$15:GY$520,0))),$ME143,"")</f>
        <v/>
      </c>
      <c r="PO143" s="251" t="str">
        <f t="shared" ref="PO143:PO206" si="622">IF(AND(ISNUMBER(PO$14),ISNUMBER(MATCH($ME143,GZ$15:GZ$520,0))),$ME143,"")</f>
        <v/>
      </c>
      <c r="PP143" s="251" t="str">
        <f t="shared" ref="PP143:PP206" si="623">IF(AND(ISNUMBER(PP$14),ISNUMBER(MATCH($ME143,HA$15:HA$520,0))),$ME143,"")</f>
        <v/>
      </c>
      <c r="PQ143" s="251" t="str">
        <f t="shared" ref="PQ143:PQ206" si="624">IF(AND(ISNUMBER(PQ$14),ISNUMBER(MATCH($ME143,HB$15:HB$520,0))),$ME143,"")</f>
        <v/>
      </c>
      <c r="PR143" s="251" t="str">
        <f t="shared" ref="PR143:PR206" si="625">IF(AND(ISNUMBER(PR$14),ISNUMBER(MATCH($ME143,HC$15:HC$520,0))),$ME143,"")</f>
        <v/>
      </c>
      <c r="PS143" s="251" t="str">
        <f t="shared" ref="PS143:PS206" si="626">IF(AND(ISNUMBER(PS$14),ISNUMBER(MATCH($ME143,HD$15:HD$520,0))),$ME143,"")</f>
        <v/>
      </c>
      <c r="PT143" s="251" t="str">
        <f t="shared" ref="PT143:PT206" si="627">IF(AND(ISNUMBER(PT$14),ISNUMBER(MATCH($ME143,HE$15:HE$520,0))),$ME143,"")</f>
        <v/>
      </c>
      <c r="PU143" s="251" t="str">
        <f t="shared" ref="PU143:PU206" si="628">IF(AND(ISNUMBER(PU$14),ISNUMBER(MATCH($ME143,HF$15:HF$520,0))),$ME143,"")</f>
        <v/>
      </c>
      <c r="PV143" s="251" t="str">
        <f t="shared" ref="PV143:PV206" si="629">IF(AND(ISNUMBER(PV$14),ISNUMBER(MATCH($ME143,HG$15:HG$520,0))),$ME143,"")</f>
        <v/>
      </c>
      <c r="PW143" s="251" t="str">
        <f t="shared" ref="PW143:PW206" si="630">IF(AND(ISNUMBER(PW$14),ISNUMBER(MATCH($ME143,HH$15:HH$520,0))),$ME143,"")</f>
        <v/>
      </c>
      <c r="PX143" s="251" t="str">
        <f t="shared" ref="PX143:PX206" si="631">IF(AND(ISNUMBER(PX$14),ISNUMBER(MATCH($ME143,HI$15:HI$520,0))),$ME143,"")</f>
        <v/>
      </c>
      <c r="PY143" s="251" t="str">
        <f t="shared" ref="PY143:PY206" si="632">IF(AND(ISNUMBER(PY$14),ISNUMBER(MATCH($ME143,HJ$15:HJ$520,0))),$ME143,"")</f>
        <v/>
      </c>
      <c r="PZ143" s="251" t="str">
        <f t="shared" ref="PZ143:PZ206" si="633">IF(AND(ISNUMBER(PZ$14),ISNUMBER(MATCH($ME143,HK$15:HK$520,0))),$ME143,"")</f>
        <v/>
      </c>
      <c r="QA143" s="251" t="str">
        <f t="shared" ref="QA143:QA206" si="634">IF(AND(ISNUMBER(QA$14),ISNUMBER(MATCH($ME143,HL$15:HL$520,0))),$ME143,"")</f>
        <v/>
      </c>
      <c r="QB143" s="251" t="str">
        <f t="shared" ref="QB143:QB206" si="635">IF(AND(ISNUMBER(QB$14),ISNUMBER(MATCH($ME143,HM$15:HM$520,0))),$ME143,"")</f>
        <v/>
      </c>
      <c r="QC143" s="251" t="str">
        <f t="shared" ref="QC143:QC206" si="636">IF(AND(ISNUMBER(QC$14),ISNUMBER(MATCH($ME143,HN$15:HN$520,0))),$ME143,"")</f>
        <v/>
      </c>
      <c r="QD143" s="251" t="str">
        <f t="shared" ref="QD143:QD206" si="637">IF(AND(ISNUMBER(QD$14),ISNUMBER(MATCH($ME143,HO$15:HO$520,0))),$ME143,"")</f>
        <v/>
      </c>
      <c r="QE143" s="251" t="str">
        <f t="shared" ref="QE143:QE206" si="638">IF(AND(ISNUMBER(QE$14),ISNUMBER(MATCH($ME143,HP$15:HP$520,0))),$ME143,"")</f>
        <v/>
      </c>
      <c r="QF143" s="63">
        <f t="shared" ref="QF143:QF206" si="639">COUNTIF(PA143:QB143,"="&amp;ME143)</f>
        <v>0</v>
      </c>
      <c r="QG143" s="26" t="s">
        <v>2</v>
      </c>
      <c r="QH143" s="59"/>
      <c r="QI143" s="59"/>
      <c r="QJ143" s="59"/>
      <c r="QK143" s="59"/>
      <c r="QL143" s="59"/>
      <c r="QM143" s="59"/>
      <c r="QN143" s="59"/>
    </row>
    <row r="144" spans="1:456" ht="6" customHeight="1" x14ac:dyDescent="0.25">
      <c r="A144" s="68"/>
      <c r="B144" s="447">
        <f t="shared" si="496"/>
        <v>130</v>
      </c>
      <c r="C144" s="72" t="s">
        <v>205</v>
      </c>
      <c r="D144" s="339" t="s">
        <v>585</v>
      </c>
      <c r="E144" s="59"/>
      <c r="F144" s="229"/>
      <c r="G144" s="295"/>
      <c r="H144" s="295"/>
      <c r="I144" s="229"/>
      <c r="J144" s="295"/>
      <c r="K144" s="295"/>
      <c r="L144" s="229"/>
      <c r="M144" s="295"/>
      <c r="N144" s="295"/>
      <c r="O144" s="229"/>
      <c r="P144" s="295"/>
      <c r="Q144" s="295"/>
      <c r="R144" s="229"/>
      <c r="S144" s="230"/>
      <c r="T144" s="231"/>
      <c r="U144" s="229"/>
      <c r="V144" s="230"/>
      <c r="W144" s="231"/>
      <c r="X144" s="229"/>
      <c r="Y144" s="230"/>
      <c r="Z144" s="231"/>
      <c r="AA144" s="229"/>
      <c r="AB144" s="295"/>
      <c r="AC144" s="295"/>
      <c r="AD144" s="229"/>
      <c r="AE144" s="295"/>
      <c r="AF144" s="295"/>
      <c r="AG144" s="229"/>
      <c r="AH144" s="295"/>
      <c r="AI144" s="295"/>
      <c r="AJ144" s="229"/>
      <c r="AK144" s="295"/>
      <c r="AL144" s="295"/>
      <c r="AM144" s="229"/>
      <c r="AN144" s="295"/>
      <c r="AO144" s="295"/>
      <c r="AP144" s="243"/>
      <c r="AQ144" s="295"/>
      <c r="AR144" s="290"/>
      <c r="AS144" s="243"/>
      <c r="AT144" s="295"/>
      <c r="AU144" s="290"/>
      <c r="AV144" s="229"/>
      <c r="AW144" s="230"/>
      <c r="AX144" s="231"/>
      <c r="AY144" s="229"/>
      <c r="AZ144" s="230"/>
      <c r="BA144" s="231"/>
      <c r="BB144" s="229"/>
      <c r="BC144" s="230"/>
      <c r="BD144" s="231"/>
      <c r="BE144" s="229"/>
      <c r="BF144" s="230"/>
      <c r="BG144" s="231"/>
      <c r="BH144" s="229"/>
      <c r="BI144" s="230"/>
      <c r="BJ144" s="231"/>
      <c r="BK144" s="243"/>
      <c r="BL144" s="230"/>
      <c r="BM144" s="231"/>
      <c r="BN144" s="243"/>
      <c r="BO144" s="230"/>
      <c r="BP144" s="231"/>
      <c r="BQ144" s="229"/>
      <c r="BR144" s="230"/>
      <c r="BS144" s="231"/>
      <c r="BT144" s="229"/>
      <c r="BU144" s="230"/>
      <c r="BV144" s="231"/>
      <c r="BW144" s="229"/>
      <c r="BX144" s="230"/>
      <c r="BY144" s="231"/>
      <c r="BZ144" s="229"/>
      <c r="CA144" s="230"/>
      <c r="CB144" s="231"/>
      <c r="CC144" s="229"/>
      <c r="CD144" s="230"/>
      <c r="CE144" s="231"/>
      <c r="CF144" s="331"/>
      <c r="CG144" s="332"/>
      <c r="CH144" s="385"/>
      <c r="CI144" s="331"/>
      <c r="CJ144" s="332"/>
      <c r="CK144" s="385"/>
      <c r="CL144" s="243"/>
      <c r="CM144" s="230"/>
      <c r="CN144" s="354"/>
      <c r="CO144" s="243"/>
      <c r="CP144" s="230"/>
      <c r="CQ144" s="231"/>
      <c r="CR144" s="331"/>
      <c r="CS144" s="332"/>
      <c r="CT144" s="333"/>
      <c r="CU144" s="229"/>
      <c r="CV144" s="230"/>
      <c r="CW144" s="231"/>
      <c r="CX144" s="331"/>
      <c r="CY144" s="332"/>
      <c r="CZ144" s="333"/>
      <c r="DA144" s="331"/>
      <c r="DB144" s="332"/>
      <c r="DC144" s="333"/>
      <c r="DD144" s="331"/>
      <c r="DE144" s="332"/>
      <c r="DF144" s="333"/>
      <c r="DG144" s="331"/>
      <c r="DH144" s="332"/>
      <c r="DI144" s="333"/>
      <c r="DJ144" s="229"/>
      <c r="DK144" s="230"/>
      <c r="DL144" s="231"/>
      <c r="DM144" s="229"/>
      <c r="DN144" s="230"/>
      <c r="DO144" s="231"/>
      <c r="DP144" s="331"/>
      <c r="DQ144" s="332"/>
      <c r="DR144" s="333"/>
      <c r="DS144" s="331"/>
      <c r="DT144" s="332"/>
      <c r="DU144" s="333"/>
      <c r="DV144" s="331"/>
      <c r="DW144" s="332"/>
      <c r="DX144" s="333"/>
      <c r="DY144" s="331"/>
      <c r="DZ144" s="332"/>
      <c r="EA144" s="333"/>
      <c r="EB144" s="331"/>
      <c r="EC144" s="332"/>
      <c r="ED144" s="333"/>
      <c r="EE144" s="331"/>
      <c r="EF144" s="332"/>
      <c r="EG144" s="333"/>
      <c r="EH144" s="229"/>
      <c r="EI144" s="230"/>
      <c r="EJ144" s="231"/>
      <c r="EK144" s="229"/>
      <c r="EL144" s="230"/>
      <c r="EM144" s="231"/>
      <c r="EN144" s="244"/>
      <c r="EO144" s="269" t="str">
        <f t="shared" si="497"/>
        <v/>
      </c>
      <c r="EP144" s="444" t="s">
        <v>1247</v>
      </c>
      <c r="EQ144" s="360">
        <f t="shared" ref="EQ144:EQ207" si="640">IF(ISNUMBER(MATCH($C144,$G$15:$G$521,0)),MATCH($C144,$G$15:$G$521,0),(((IF(ISNUMBER(MATCH($C144,$F$15:$F$521,0)),MATCH($C144,$F$15:$F$521,0),"")))))</f>
        <v>95</v>
      </c>
      <c r="ER144" s="360" t="str">
        <f t="shared" ref="ER144:ER207" si="641">IF(ISNUMBER(MATCH($C144,$J$15:$J$521,0)),MATCH($C144,$J$15:$J$521,0),(((IF(ISNUMBER(MATCH($C144,$I$15:$I$521,0)),MATCH($C144,$I$15:$I$521,0),"")))))</f>
        <v/>
      </c>
      <c r="ES144" s="360" t="str">
        <f t="shared" ref="ES144:ES207" si="642">IF(ISNUMBER(MATCH($C144,$M$15:$M$521,0)),MATCH($C144,$M$15:$M$521,0),(((IF(ISNUMBER(MATCH($C144,$L$15:$L$521,0)),MATCH($C144,$L$15:$L$521,0),"")))))</f>
        <v/>
      </c>
      <c r="ET144" s="360" t="str">
        <f t="shared" ref="ET144:ET207" si="643">IF(ISNUMBER(MATCH($C144,$P$15:$P$521,0)),MATCH($C144,$P$15:$P$521,0),(((IF(ISNUMBER(MATCH($C144,$O$15:$O$521,0)),MATCH($C144,$O$15:$O$521,0),"")))))</f>
        <v/>
      </c>
      <c r="EU144" s="360" t="str">
        <f t="shared" ref="EU144:EU207" si="644">IF(ISNUMBER(MATCH($C144,$S$15:$S$521,0)),MATCH($C144,$S$15:$S$521,0),(((IF(ISNUMBER(MATCH($C144,$R$15:$R$521,0)),MATCH($C144,$R$15:$R$521,0),"")))))</f>
        <v/>
      </c>
      <c r="EV144" s="360" t="str">
        <f t="shared" ref="EV144:EV207" si="645">IF(ISNUMBER(MATCH($C144,$V$15:$V$521,0)),MATCH($C144,$V$15:$V$521,0),(((IF(ISNUMBER(MATCH($C144,$U$15:$U$521,0)),MATCH($C144,$U$15:$U$521,0),"")))))</f>
        <v/>
      </c>
      <c r="EW144" s="360" t="str">
        <f t="shared" ref="EW144:EW207" si="646">IF(ISNUMBER(MATCH($C144,$Y$15:$Y$521,0)),MATCH($C144,$Y$15:$Y$521,0),(((IF(ISNUMBER(MATCH($C144,$X$15:$X$521,0)),MATCH($C144,$X$15:$X$521,0),"")))))</f>
        <v/>
      </c>
      <c r="EX144" s="360" t="str">
        <f t="shared" ref="EX144:EX207" si="647">IF(ISNUMBER(MATCH($C144,$AB$15:$AB$521,0)),MATCH($C144,$AB$15:$AB$521,0),(((IF(ISNUMBER(MATCH($C144,$AA$15:$AA$521,0)),MATCH($C144,$AA$15:$AA$521,0),"")))))</f>
        <v/>
      </c>
      <c r="EY144" s="360" t="str">
        <f t="shared" ref="EY144:EY207" si="648">IF(ISNUMBER(MATCH($C144,$AE$15:$AE$521,0)),MATCH($C144,$AE$15:$AE$521,0),(((IF(ISNUMBER(MATCH($C144,$AD$15:$AD$521,0)),MATCH($C144,$AD$15:$AD$521,0),"")))))</f>
        <v/>
      </c>
      <c r="EZ144" s="360" t="str">
        <f t="shared" ref="EZ144:EZ207" si="649">IF(ISNUMBER(MATCH($C144,$AH$15:$AH$521,0)),MATCH($C144,$AH$15:$AH$521,0),(((IF(ISNUMBER(MATCH($C144,$AG$15:$AG$521,0)),MATCH($C144,$AG$15:$AG$521,0),"")))))</f>
        <v/>
      </c>
      <c r="FA144" s="360" t="str">
        <f t="shared" ref="FA144:FA207" si="650">IF(ISNUMBER(MATCH($C144,$AK$15:$AK$521,0)),MATCH($C144,$AK$15:$AK$521,0),(((IF(ISNUMBER(MATCH($C144,$AJ$15:$AJ$521,0)),MATCH($C144,$AJ$15:$AJ$521,0),"")))))</f>
        <v/>
      </c>
      <c r="FB144" s="360">
        <f t="shared" ref="FB144:FB207" si="651">IF(ISNUMBER(MATCH($C144,$AN$15:$AN$521,0)),MATCH($C144,$AN$15:$AN$521,0),(((IF(ISNUMBER(MATCH($C144,$AM$15:$AM$521,0)),MATCH($C144,$AM$15:$AM$521,0),"")))))</f>
        <v>10</v>
      </c>
      <c r="FC144" s="360" t="str">
        <f t="shared" ref="FC144:FC207" si="652">IF(ISNUMBER(MATCH($C144,$AQ$15:$AQ$521,0)),MATCH($C144,$AQ$15:$AQ$521,0),(((IF(ISNUMBER(MATCH($C144,$AP$15:$AP$521,0)),MATCH($C144,$AP$15:$AP$521,0),"")))))</f>
        <v/>
      </c>
      <c r="FD144" s="360" t="str">
        <f t="shared" ref="FD144:FD207" si="653">IF(ISNUMBER(MATCH($C144,$AT$15:$AT$521,0)),MATCH($C144,$AT$15:$AT$521,0),(((IF(ISNUMBER(MATCH($C144,$AS$15:$AS$521,0)),MATCH($C144,$AS$15:$AS$521,0),"")))))</f>
        <v/>
      </c>
      <c r="FE144" s="360" t="str">
        <f t="shared" ref="FE144:FE207" si="654">IF(ISNUMBER(MATCH($C144,$AW$15:$AW$521,0)),MATCH($C144,$AW$15:$AW$521,0),(((IF(ISNUMBER(MATCH($C144,$AV$15:$AV$521,0)),MATCH($C144,$AV$15:$AV$521,0),"")))))</f>
        <v/>
      </c>
      <c r="FF144" s="360" t="str">
        <f t="shared" ref="FF144:FF207" si="655">IF(ISNUMBER(MATCH($C144,$AZ$15:$AZ$521,0)),MATCH($C144,$AZ$15:$AZ$521,0),(((IF(ISNUMBER(MATCH($C144,$AY$15:$AY$521,0)),MATCH($C144,$AY$15:$AY$521,0),"")))))</f>
        <v/>
      </c>
      <c r="FG144" s="360" t="str">
        <f t="shared" ref="FG144:FG207" si="656">IF(ISNUMBER(MATCH($C144,$BC$15:$BC$521,0)),MATCH($C144,$BC$15:$BC$521,0),(((IF(ISNUMBER(MATCH($C144,$BB$15:$BB$521,0)),MATCH($C144,$BB$15:$BB$521,0),"")))))</f>
        <v/>
      </c>
      <c r="FH144" s="360" t="str">
        <f t="shared" ref="FH144:FH207" si="657">IF(ISNUMBER(MATCH($C144,$BF$15:$BF$521,0)),MATCH($C144,$BF$15:$BF$521,0),(((IF(ISNUMBER(MATCH($C144,$BE$15:$BE$521,0)),MATCH($C144,$BE$15:$BE$521,0),"")))))</f>
        <v/>
      </c>
      <c r="FI144" s="360" t="str">
        <f t="shared" ref="FI144:FI207" si="658">IF(ISNUMBER(MATCH($C144,$BI$15:$BI$521,0)),MATCH($C144,$BI$15:$BI$521,0),(((IF(ISNUMBER(MATCH($C144,$BH$15:$BH$521,0)),MATCH($C144,$BH$15:$BH$521,0),"")))))</f>
        <v/>
      </c>
      <c r="FJ144" s="360" t="str">
        <f t="shared" ref="FJ144:FJ207" si="659">IF(ISNUMBER(MATCH($C144,$BL$15:$BL$521,0)),MATCH($C144,$BL$15:$BL$521,0),(((IF(ISNUMBER(MATCH($C144,$BK$15:$BK$521,0)),MATCH($C144,$BK$15:$BK$521,0),"")))))</f>
        <v/>
      </c>
      <c r="FK144" s="360" t="str">
        <f t="shared" ref="FK144:FK207" si="660">IF(ISNUMBER(MATCH($C144,$BO$15:$BO$521,0)),MATCH($C144,$BO$15:$BO$521,0),(((IF(ISNUMBER(MATCH($C144,$BN$15:$BN$521,0)),MATCH($C144,$BN$15:$BN$521,0),"")))))</f>
        <v/>
      </c>
      <c r="FL144" s="360" t="str">
        <f t="shared" ref="FL144:FL207" si="661">IF(ISNUMBER(MATCH($C144,$BR$15:$BR$521,0)),MATCH($C144,$BR$15:$BR$521,0),(((IF(ISNUMBER(MATCH($C144,$BQ$15:$BQ$521,0)),MATCH($C144,$BQ$15:$BQ$521,0),"")))))</f>
        <v/>
      </c>
      <c r="FM144" s="360" t="str">
        <f t="shared" ref="FM144:FM207" si="662">IF(ISNUMBER(MATCH($C144,$BU$15:$BU$521,0)),MATCH($C144,$BU$15:$BU$521,0),(((IF(ISNUMBER(MATCH($C144,$BT$15:$BT$521,0)),MATCH($C144,$BT$15:$BT$521,0),"")))))</f>
        <v/>
      </c>
      <c r="FN144" s="360" t="str">
        <f t="shared" ref="FN144:FN207" si="663">IF(ISNUMBER(MATCH($C144,$BX$15:$BX$521,0)),MATCH($C144,$BX$15:$BX$521,0),(((IF(ISNUMBER(MATCH($C144,$BW$15:$BW$521,0)),MATCH($C144,$BW$15:$BW$521,0),"")))))</f>
        <v/>
      </c>
      <c r="FO144" s="360" t="str">
        <f t="shared" ref="FO144:FO207" si="664">IF(ISNUMBER(MATCH($C144,$CA$15:$CA$521,0)),MATCH($C144,$CA$15:$CA$521,0),(((IF(ISNUMBER(MATCH($C144,$BZ$15:$BZ$521,0)),MATCH($C144,$BZ$15:$BZ$521,0),"")))))</f>
        <v/>
      </c>
      <c r="FP144" s="360" t="str">
        <f t="shared" ref="FP144:FP207" si="665">IF(ISNUMBER(MATCH($C144,$CD$15:$CD$521,0)),MATCH($C144,$CD$15:$CD$521,0),(((IF(ISNUMBER(MATCH($C144,$CC$15:$CC$521,0)),MATCH($C144,$CC$15:$CC$521,0),"")))))</f>
        <v/>
      </c>
      <c r="FQ144" s="360" t="str">
        <f t="shared" ref="FQ144:FQ207" si="666">IF(ISNUMBER(MATCH($C144,$CG$15:$CG$521,0)),MATCH($C144,$CG$15:$CG$521,0),(((IF(ISNUMBER(MATCH($C144,$CF$15:$CF$521,0)),MATCH($C144,$CF$15:$CF$521,0),"")))))</f>
        <v/>
      </c>
      <c r="FR144" s="360" t="str">
        <f t="shared" ref="FR144:FR207" si="667">IF(ISNUMBER(MATCH($C144,$CJ$15:$CJ$521,0)),MATCH($C144,$CJ$15:$CJ$521,0),(((IF(ISNUMBER(MATCH($C144,$CI$15:$CI$521,0)),MATCH($C144,$CI$15:$CI$521,0),"")))))</f>
        <v/>
      </c>
      <c r="FS144" s="360" t="str">
        <f t="shared" ref="FS144:FS207" si="668">IF(ISNUMBER(MATCH($C144,$CM$15:$CM$521,0)),MATCH($C144,$CM$15:$CM$521,0),(((IF(ISNUMBER(MATCH($C144,$CL$15:$CL$521,0)),MATCH($C144,$CL$15:$CL$521,0),"")))))</f>
        <v/>
      </c>
      <c r="FT144" s="360" t="str">
        <f t="shared" si="498"/>
        <v/>
      </c>
      <c r="FU144" s="360" t="str">
        <f t="shared" ref="FU144:FU207" si="669">IF(ISNUMBER(MATCH($C144,$CS$15:$CS$521,0)),MATCH($C144,$CS$15:$CS$521,0),(((IF(ISNUMBER(MATCH($C144,$CR$15:$CR$521,0)),MATCH($C144,$CR$15:$CR$521,0),"")))))</f>
        <v/>
      </c>
      <c r="FV144" s="360" t="str">
        <f t="shared" ref="FV144:FV207" si="670">IF(ISNUMBER(MATCH($C144,$CV$15:$CV$521,0)),MATCH($C144,$CV$15:$CV$521,0),(((IF(ISNUMBER(MATCH($C144,$CU$15:$CU$521,0)),MATCH($C144,$CU$15:$CU$521,0),"")))))</f>
        <v/>
      </c>
      <c r="FW144" s="360" t="str">
        <f t="shared" ref="FW144:FW207" si="671">IF(ISNUMBER(MATCH($C144,$CY$15:$CY$521,0)),MATCH($C144,$CY$15:$CY$521,0),(((IF(ISNUMBER(MATCH($C144,$CX$15:$CX$521,0)),MATCH($C144,$CX$15:$CX$521,0),"")))))</f>
        <v/>
      </c>
      <c r="FX144" s="360" t="str">
        <f t="shared" ref="FX144:FX207" si="672">IF(ISNUMBER(MATCH($C144,$DB$15:$DB$521,0)),MATCH($C144,$DB$15:$DB$521,0),(((IF(ISNUMBER(MATCH($C144,$DA$15:$DA$521,0)),MATCH($C144,$DA$15:$DA$521,0),"")))))</f>
        <v/>
      </c>
      <c r="FY144" s="360" t="str">
        <f t="shared" ref="FY144:FY207" si="673">IF(ISNUMBER(MATCH($C144,$DE$15:$DE$521,0)),MATCH($C144,$DE$15:$DE$521,0),(((IF(ISNUMBER(MATCH($C144,$DD$15:$DD$521,0)),MATCH($C144,$DD$15:$DD$521,0),"")))))</f>
        <v/>
      </c>
      <c r="FZ144" s="360" t="str">
        <f t="shared" ref="FZ144:FZ207" si="674">IF(ISNUMBER(MATCH($C144,$DH$15:$DH$521,0)),MATCH($C144,$DH$15:$DH$521,0),(((IF(ISNUMBER(MATCH($C144,$DG$15:$DG$521,0)),MATCH($C144,$DG$15:$DG$521,0),"")))))</f>
        <v/>
      </c>
      <c r="GA144" s="360" t="str">
        <f t="shared" ref="GA144:GA207" si="675">IF(ISNUMBER(MATCH($C144,$DK$15:$DK$521,0)),MATCH($C144,$DK$15:$DK$521,0),(((IF(ISNUMBER(MATCH($C144,$DJ$15:$DJ$521,0)),MATCH($C144,$DJ$15:$DJ$521,0),"")))))</f>
        <v/>
      </c>
      <c r="GB144" s="360" t="str">
        <f t="shared" ref="GB144:GB207" si="676">IF(ISNUMBER(MATCH($C144,$DN$15:$DN$521,0)),MATCH($C144,$DN$15:$DN$521,0),(((IF(ISNUMBER(MATCH($C144,$DM$15:$DM$521,0)),MATCH($C144,$DM$15:$DM$521,0),"")))))</f>
        <v/>
      </c>
      <c r="GC144" s="360" t="str">
        <f t="shared" ref="GC144:GC207" si="677">IF(ISNUMBER(MATCH($C144,$DQ$15:$DQ$521,0)),MATCH($C144,$DQ$15:$DQ$521,0),(((IF(ISNUMBER(MATCH($C144,$DP$15:$DP$521,0)),MATCH($C144,$DP$15:$DP$521,0),"")))))</f>
        <v/>
      </c>
      <c r="GD144" s="360" t="str">
        <f t="shared" ref="GD144:GD207" si="678">IF(ISNUMBER(MATCH($C144,$DT$15:$DT$521,0)),MATCH($C144,$DT$15:$DT$521,0),(((IF(ISNUMBER(MATCH($C144,$DS$15:$DS$521,0)),MATCH($C144,$DS$15:$DS$521,0),"")))))</f>
        <v/>
      </c>
      <c r="GE144" s="360" t="str">
        <f t="shared" ref="GE144:GE207" si="679">IF(ISNUMBER(MATCH($C144,$DW$15:$DW$521,0)),MATCH($C144,$DW$15:$DW$521,0),(((IF(ISNUMBER(MATCH($C144,$DV$15:$DV$521,0)),MATCH($C144,$DV$15:$DV$521,0),"")))))</f>
        <v/>
      </c>
      <c r="GF144" s="360" t="str">
        <f t="shared" ref="GF144:GF207" si="680">IF(ISNUMBER(MATCH($C144,$DZ$15:$DZ$521,0)),MATCH($C144,$DZ$15:$DZ$521,0),(((IF(ISNUMBER(MATCH($C144,$DY$15:$DY$521,0)),MATCH($C144,$DY$15:$DY$521,0),"")))))</f>
        <v/>
      </c>
      <c r="GG144" s="360" t="str">
        <f t="shared" ref="GG144:GG207" si="681">IF(ISNUMBER(MATCH($C144,$EC$15:$EC$521,0)),MATCH($C144,$EC$15:$EC$521,0),(((IF(ISNUMBER(MATCH($C144,$EB$15:$EB$521,0)),MATCH($C144,$EB$15:$EB$521,0),"")))))</f>
        <v/>
      </c>
      <c r="GH144" s="360" t="str">
        <f t="shared" ref="GH144:GH207" si="682">IF(ISNUMBER(MATCH($C144,$EF$15:$EF$521,0)),MATCH($C144,$EF$15:$EF$521,0),(((IF(ISNUMBER(MATCH($C144,$EE$15:$EE$521,0)),MATCH($C144,$EE$15:$EE$521,0),"")))))</f>
        <v/>
      </c>
      <c r="GI144" s="360" t="str">
        <f t="shared" ref="GI144:GI207" si="683">IF(ISNUMBER(MATCH($C144,$EI$15:$EI$521,0)),MATCH($C144,$EI$15:$EI$521,0),(((IF(ISNUMBER(MATCH($C144,$EH$15:$EH$521,0)),MATCH($C144,$EH$15:$EH$521,0),"")))))</f>
        <v/>
      </c>
      <c r="GJ144" s="360" t="str">
        <f t="shared" ref="GJ144:GJ207" si="684">IF(ISNUMBER(MATCH($C144,$EL$15:$EL$521,0)),MATCH($C144,$EL$15:$EL$521,0),(((IF(ISNUMBER(MATCH($C144,$EK$15:$EK$521,0)),MATCH($C144,$EK$15:$EK$521,0),"")))))</f>
        <v/>
      </c>
      <c r="GK144" s="444" t="s">
        <v>1247</v>
      </c>
      <c r="GL144" s="361" t="str">
        <f t="shared" si="499"/>
        <v>satthk</v>
      </c>
      <c r="GM144" s="361" t="str">
        <f t="shared" si="500"/>
        <v>-</v>
      </c>
      <c r="GN144" s="361" t="str">
        <f t="shared" si="501"/>
        <v>-</v>
      </c>
      <c r="GO144" s="361" t="str">
        <f t="shared" si="502"/>
        <v>-</v>
      </c>
      <c r="GP144" s="361" t="str">
        <f t="shared" si="503"/>
        <v>-</v>
      </c>
      <c r="GQ144" s="361" t="str">
        <f t="shared" si="504"/>
        <v>-</v>
      </c>
      <c r="GR144" s="361" t="str">
        <f t="shared" si="505"/>
        <v>-</v>
      </c>
      <c r="GS144" s="361" t="str">
        <f t="shared" si="506"/>
        <v>-</v>
      </c>
      <c r="GT144" s="361" t="str">
        <f t="shared" si="507"/>
        <v>-</v>
      </c>
      <c r="GU144" s="361" t="str">
        <f t="shared" si="508"/>
        <v>-</v>
      </c>
      <c r="GV144" s="361" t="str">
        <f t="shared" si="509"/>
        <v>-</v>
      </c>
      <c r="GW144" s="361" t="str">
        <f t="shared" si="510"/>
        <v>satthk</v>
      </c>
      <c r="GX144" s="361" t="str">
        <f t="shared" si="511"/>
        <v>-</v>
      </c>
      <c r="GY144" s="361" t="str">
        <f t="shared" si="512"/>
        <v>-</v>
      </c>
      <c r="GZ144" s="361" t="str">
        <f t="shared" si="513"/>
        <v>-</v>
      </c>
      <c r="HA144" s="361" t="str">
        <f t="shared" si="514"/>
        <v>-</v>
      </c>
      <c r="HB144" s="361" t="str">
        <f t="shared" si="515"/>
        <v>-</v>
      </c>
      <c r="HC144" s="361" t="str">
        <f t="shared" si="516"/>
        <v>-</v>
      </c>
      <c r="HD144" s="361" t="str">
        <f t="shared" si="517"/>
        <v>-</v>
      </c>
      <c r="HE144" s="361" t="str">
        <f t="shared" si="518"/>
        <v>-</v>
      </c>
      <c r="HF144" s="361" t="str">
        <f t="shared" si="519"/>
        <v>-</v>
      </c>
      <c r="HG144" s="361" t="str">
        <f t="shared" si="520"/>
        <v>-</v>
      </c>
      <c r="HH144" s="361" t="str">
        <f t="shared" si="521"/>
        <v>-</v>
      </c>
      <c r="HI144" s="361" t="str">
        <f t="shared" si="522"/>
        <v>-</v>
      </c>
      <c r="HJ144" s="361" t="str">
        <f t="shared" si="523"/>
        <v>-</v>
      </c>
      <c r="HK144" s="361" t="str">
        <f t="shared" si="524"/>
        <v>-</v>
      </c>
      <c r="HL144" s="361" t="str">
        <f t="shared" si="525"/>
        <v>-</v>
      </c>
      <c r="HM144" s="361" t="str">
        <f t="shared" si="526"/>
        <v>-</v>
      </c>
      <c r="HN144" s="361" t="str">
        <f t="shared" si="527"/>
        <v>-</v>
      </c>
      <c r="HO144" s="361" t="str">
        <f t="shared" si="528"/>
        <v>-</v>
      </c>
      <c r="HP144" s="361" t="str">
        <f t="shared" si="529"/>
        <v>-</v>
      </c>
      <c r="HQ144" s="361" t="str">
        <f t="shared" si="530"/>
        <v>-</v>
      </c>
      <c r="HR144" s="361" t="str">
        <f t="shared" si="531"/>
        <v>-</v>
      </c>
      <c r="HS144" s="361" t="str">
        <f t="shared" si="532"/>
        <v>-</v>
      </c>
      <c r="HT144" s="361" t="str">
        <f t="shared" si="533"/>
        <v>-</v>
      </c>
      <c r="HU144" s="361" t="str">
        <f t="shared" si="534"/>
        <v>-</v>
      </c>
      <c r="HV144" s="361" t="str">
        <f t="shared" si="535"/>
        <v>-</v>
      </c>
      <c r="HW144" s="361" t="str">
        <f t="shared" si="536"/>
        <v>-</v>
      </c>
      <c r="HX144" s="361" t="str">
        <f t="shared" si="537"/>
        <v>-</v>
      </c>
      <c r="HY144" s="361" t="str">
        <f t="shared" si="538"/>
        <v>-</v>
      </c>
      <c r="HZ144" s="361" t="str">
        <f t="shared" si="539"/>
        <v>-</v>
      </c>
      <c r="IA144" s="361" t="str">
        <f t="shared" si="540"/>
        <v>-</v>
      </c>
      <c r="IB144" s="361" t="str">
        <f t="shared" si="541"/>
        <v>-</v>
      </c>
      <c r="IC144" s="361" t="str">
        <f t="shared" si="542"/>
        <v>-</v>
      </c>
      <c r="ID144" s="361" t="str">
        <f t="shared" si="543"/>
        <v>-</v>
      </c>
      <c r="IE144" s="361" t="str">
        <f t="shared" si="544"/>
        <v>-</v>
      </c>
      <c r="IF144" s="444" t="s">
        <v>1247</v>
      </c>
      <c r="IG144" s="56">
        <f t="shared" ref="IG144:IG207" si="685">IF(ISNUMBER($EQ144),INDEX($G$15:$H$521,$EQ144,2),"-")</f>
        <v>0</v>
      </c>
      <c r="IH144" s="56" t="str">
        <f t="shared" ref="IH144:IH207" si="686">IF(ISNUMBER($ER144),INDEX($J$15:$K$521,$ER144,2),"-")</f>
        <v>-</v>
      </c>
      <c r="II144" s="56" t="str">
        <f t="shared" ref="II144:II207" si="687">IF(ISNUMBER($ES144),INDEX($M$15:$N$521,$ES144,2),"-")</f>
        <v>-</v>
      </c>
      <c r="IJ144" s="56" t="str">
        <f t="shared" ref="IJ144:IJ207" si="688">IF(ISNUMBER($ET144),INDEX($P$15:$Q$521,$ET144,2),"-")</f>
        <v>-</v>
      </c>
      <c r="IK144" s="56" t="str">
        <f t="shared" si="545"/>
        <v>-</v>
      </c>
      <c r="IL144" s="56" t="str">
        <f t="shared" si="546"/>
        <v>-</v>
      </c>
      <c r="IM144" s="56" t="str">
        <f t="shared" si="547"/>
        <v>-</v>
      </c>
      <c r="IN144" s="56" t="str">
        <f t="shared" si="548"/>
        <v>-</v>
      </c>
      <c r="IO144" s="56" t="str">
        <f t="shared" si="549"/>
        <v>-</v>
      </c>
      <c r="IP144" s="56" t="str">
        <f t="shared" si="550"/>
        <v>-</v>
      </c>
      <c r="IQ144" s="56" t="str">
        <f t="shared" si="551"/>
        <v>-</v>
      </c>
      <c r="IR144" s="56">
        <f t="shared" si="552"/>
        <v>100</v>
      </c>
      <c r="IS144" s="56" t="str">
        <f t="shared" si="553"/>
        <v>-</v>
      </c>
      <c r="IT144" s="56" t="str">
        <f t="shared" si="554"/>
        <v>-</v>
      </c>
      <c r="IU144" s="56" t="str">
        <f t="shared" si="555"/>
        <v>-</v>
      </c>
      <c r="IV144" s="56" t="str">
        <f t="shared" si="556"/>
        <v>-</v>
      </c>
      <c r="IW144" s="56" t="str">
        <f t="shared" si="557"/>
        <v>-</v>
      </c>
      <c r="IX144" s="56" t="str">
        <f t="shared" si="558"/>
        <v>-</v>
      </c>
      <c r="IY144" s="56" t="str">
        <f t="shared" si="559"/>
        <v>-</v>
      </c>
      <c r="IZ144" s="56" t="str">
        <f t="shared" si="560"/>
        <v>-</v>
      </c>
      <c r="JA144" s="56" t="str">
        <f t="shared" si="561"/>
        <v>-</v>
      </c>
      <c r="JB144" s="56" t="str">
        <f t="shared" si="562"/>
        <v>-</v>
      </c>
      <c r="JC144" s="56" t="str">
        <f t="shared" si="563"/>
        <v>-</v>
      </c>
      <c r="JD144" s="56" t="str">
        <f t="shared" si="564"/>
        <v>-</v>
      </c>
      <c r="JE144" s="56" t="str">
        <f t="shared" si="565"/>
        <v>-</v>
      </c>
      <c r="JF144" s="56" t="str">
        <f t="shared" si="566"/>
        <v>-</v>
      </c>
      <c r="JG144" s="56" t="str">
        <f t="shared" si="567"/>
        <v>-</v>
      </c>
      <c r="JH144" s="56" t="str">
        <f t="shared" si="568"/>
        <v>-</v>
      </c>
      <c r="JI144" s="56" t="str">
        <f t="shared" si="569"/>
        <v>-</v>
      </c>
      <c r="JJ144" s="56" t="str">
        <f t="shared" si="570"/>
        <v>-</v>
      </c>
      <c r="JK144" s="56" t="str">
        <f t="shared" si="571"/>
        <v>-</v>
      </c>
      <c r="JL144" s="56" t="str">
        <f t="shared" si="572"/>
        <v>-</v>
      </c>
      <c r="JM144" s="56" t="str">
        <f t="shared" si="573"/>
        <v>-</v>
      </c>
      <c r="JN144" s="56" t="str">
        <f t="shared" si="574"/>
        <v>-</v>
      </c>
      <c r="JO144" s="56" t="str">
        <f t="shared" si="575"/>
        <v>-</v>
      </c>
      <c r="JP144" s="56" t="str">
        <f t="shared" si="576"/>
        <v>-</v>
      </c>
      <c r="JQ144" s="56" t="str">
        <f t="shared" si="577"/>
        <v>-</v>
      </c>
      <c r="JR144" s="56" t="str">
        <f t="shared" si="578"/>
        <v>-</v>
      </c>
      <c r="JS144" s="56" t="str">
        <f t="shared" si="579"/>
        <v>-</v>
      </c>
      <c r="JT144" s="56" t="str">
        <f t="shared" si="580"/>
        <v>-</v>
      </c>
      <c r="JU144" s="56" t="str">
        <f t="shared" si="581"/>
        <v>-</v>
      </c>
      <c r="JV144" s="56" t="str">
        <f t="shared" si="582"/>
        <v>-</v>
      </c>
      <c r="JW144" s="56" t="str">
        <f t="shared" si="583"/>
        <v>-</v>
      </c>
      <c r="JX144" s="56" t="str">
        <f t="shared" si="584"/>
        <v>-</v>
      </c>
      <c r="JY144" s="56" t="str">
        <f t="shared" si="585"/>
        <v>-</v>
      </c>
      <c r="JZ144" s="56" t="str">
        <f t="shared" si="586"/>
        <v>-</v>
      </c>
      <c r="KA144" s="444" t="s">
        <v>1247</v>
      </c>
      <c r="KB144" s="360">
        <f>IF(ISNUMBER(INDEX($EQ$15:$GK$521,$B144,EO$11)),MAX(KB$14:KB143)+1,0)</f>
        <v>0</v>
      </c>
      <c r="KC144" s="360" t="str">
        <f t="shared" ref="KC144:KC207" si="689">IF($B144&lt;=MAX($KB$14:$KB$523),MATCH(B144,$KB$15:$KB$523,0),"")</f>
        <v/>
      </c>
      <c r="KD144" s="373" t="s">
        <v>2</v>
      </c>
      <c r="KE144" s="239"/>
      <c r="KF144" s="60"/>
      <c r="KG144" s="60"/>
      <c r="KH144" s="60"/>
      <c r="KI144" s="60"/>
      <c r="KJ144" s="60"/>
      <c r="KK144" s="60"/>
      <c r="KL144" s="60"/>
      <c r="KM144" s="60"/>
      <c r="KN144" s="60"/>
      <c r="KO144" s="60"/>
      <c r="KP144" s="60"/>
      <c r="KQ144" s="239" t="str">
        <f t="shared" si="493"/>
        <v/>
      </c>
      <c r="KR144" s="245" t="str">
        <f t="shared" si="587"/>
        <v/>
      </c>
      <c r="KS144" s="60"/>
      <c r="KT144" s="239" t="str">
        <f t="shared" si="494"/>
        <v/>
      </c>
      <c r="KU144" s="245" t="str">
        <f t="shared" si="588"/>
        <v/>
      </c>
      <c r="KV144" s="60"/>
      <c r="KW144" s="239" t="str">
        <f t="shared" si="495"/>
        <v/>
      </c>
      <c r="KX144" s="245" t="str">
        <f t="shared" si="589"/>
        <v/>
      </c>
      <c r="KY144" s="60"/>
      <c r="KZ144" s="283" t="str">
        <f t="shared" si="590"/>
        <v/>
      </c>
      <c r="LA144" s="26"/>
      <c r="LB144" s="242"/>
      <c r="LC144" s="242"/>
      <c r="LD144" s="242"/>
      <c r="LE144" s="242"/>
      <c r="LF144" s="242"/>
      <c r="LG144" s="242"/>
      <c r="LH144" s="242"/>
      <c r="LI144" s="242"/>
      <c r="LJ144" s="242"/>
      <c r="LK144" s="242"/>
      <c r="LL144" s="242"/>
      <c r="LM144" s="242"/>
      <c r="LN144" s="63"/>
      <c r="LO144" s="251">
        <f t="shared" si="591"/>
        <v>0</v>
      </c>
      <c r="LP144" s="251">
        <f t="shared" si="592"/>
        <v>0</v>
      </c>
      <c r="LQ144" s="251">
        <f t="shared" si="593"/>
        <v>0</v>
      </c>
      <c r="LR144" s="251">
        <f t="shared" si="594"/>
        <v>0</v>
      </c>
      <c r="LS144" s="251">
        <f t="shared" si="595"/>
        <v>0</v>
      </c>
      <c r="LT144" s="251">
        <f t="shared" si="596"/>
        <v>0</v>
      </c>
      <c r="LU144" s="251">
        <f t="shared" si="597"/>
        <v>0</v>
      </c>
      <c r="LV144" s="251">
        <f t="shared" si="598"/>
        <v>0</v>
      </c>
      <c r="LW144" s="251">
        <f t="shared" si="599"/>
        <v>0</v>
      </c>
      <c r="LX144" s="251">
        <f t="shared" si="600"/>
        <v>0</v>
      </c>
      <c r="LY144" s="251">
        <f t="shared" si="601"/>
        <v>0</v>
      </c>
      <c r="LZ144" s="251">
        <f t="shared" si="602"/>
        <v>0</v>
      </c>
      <c r="MA144" s="63">
        <f t="shared" si="603"/>
        <v>4</v>
      </c>
      <c r="MB144" s="63">
        <f t="shared" si="604"/>
        <v>0</v>
      </c>
      <c r="MC144" s="63">
        <f t="shared" si="486"/>
        <v>130</v>
      </c>
      <c r="MD144" s="63">
        <f t="shared" ref="MD144:MD207" si="690">IF(MA144="","",IF(MB144=1,1,MD143+1))</f>
        <v>26</v>
      </c>
      <c r="ME144" s="63" t="str">
        <f t="shared" si="605"/>
        <v>Path</v>
      </c>
      <c r="MF144" s="315">
        <f t="shared" si="606"/>
        <v>291</v>
      </c>
      <c r="MG144" s="315">
        <f>IF(ISNUMBER(MATCH(EO144,$ME$15:$ME$520,0)),0,MAX(MG$14:MG143)+1)</f>
        <v>0</v>
      </c>
      <c r="MH144" s="315" t="str">
        <f t="shared" si="607"/>
        <v/>
      </c>
      <c r="MI144" s="369"/>
      <c r="MJ144" s="68"/>
      <c r="MK144" s="18"/>
      <c r="ML144" s="242"/>
      <c r="MM144" s="242"/>
      <c r="MN144" s="59"/>
      <c r="MO144" s="238"/>
      <c r="MP144" s="411"/>
      <c r="MQ144" s="26">
        <f>IF(IF(ISNUMBER(SEARCH("flopy",MS144))=TRUE,1,0)=1,MAX(MQ$15:MQ143)+1,"")</f>
        <v>94</v>
      </c>
      <c r="MR144" s="238"/>
      <c r="MS144" s="411" t="s">
        <v>1066</v>
      </c>
      <c r="MT144" s="59"/>
      <c r="MU144" s="26" t="str">
        <f>IF(IF(ISNUMBER(SEARCH("flopy",MW144))=TRUE,1,0)=1,MAX(MU$15:MU143)+1,"")</f>
        <v/>
      </c>
      <c r="MV144" s="238"/>
      <c r="MW144" s="59"/>
      <c r="MX144" s="59"/>
      <c r="MY144" s="59"/>
      <c r="MZ144" s="59"/>
      <c r="NA144" s="59"/>
      <c r="NB144" s="26" t="s">
        <v>2</v>
      </c>
      <c r="NC144" s="59"/>
      <c r="ND144" s="59"/>
      <c r="NE144" s="59"/>
      <c r="NF144" s="59"/>
      <c r="NG144" s="59"/>
      <c r="NH144" s="59"/>
      <c r="NI144" s="59"/>
      <c r="NJ144" s="59"/>
      <c r="NK144" s="26" t="s">
        <v>2</v>
      </c>
      <c r="NL144" s="454"/>
      <c r="NM144" s="454"/>
      <c r="NN144" s="59"/>
      <c r="NO144" s="18"/>
      <c r="NP144" s="18"/>
      <c r="NQ144" s="18"/>
      <c r="NR144" s="18"/>
      <c r="NS144" s="18"/>
      <c r="NT144" s="18"/>
      <c r="NU144" s="18"/>
      <c r="NV144" s="18"/>
      <c r="NW144" s="18"/>
      <c r="NX144" s="18"/>
      <c r="NY144" s="18"/>
      <c r="NZ144" s="18"/>
      <c r="OA144" s="18"/>
      <c r="OB144" s="18"/>
      <c r="OC144" s="18"/>
      <c r="OZ144" s="59"/>
      <c r="PA144" s="251" t="str">
        <f t="shared" si="608"/>
        <v/>
      </c>
      <c r="PB144" s="251" t="str">
        <f t="shared" si="609"/>
        <v/>
      </c>
      <c r="PC144" s="251" t="str">
        <f t="shared" si="610"/>
        <v/>
      </c>
      <c r="PD144" s="251" t="str">
        <f t="shared" si="611"/>
        <v/>
      </c>
      <c r="PE144" s="251" t="str">
        <f t="shared" si="612"/>
        <v/>
      </c>
      <c r="PF144" s="251" t="str">
        <f t="shared" si="613"/>
        <v/>
      </c>
      <c r="PG144" s="251" t="str">
        <f t="shared" si="614"/>
        <v/>
      </c>
      <c r="PH144" s="251" t="str">
        <f t="shared" si="615"/>
        <v/>
      </c>
      <c r="PI144" s="251" t="str">
        <f t="shared" si="616"/>
        <v/>
      </c>
      <c r="PJ144" s="251" t="str">
        <f t="shared" si="617"/>
        <v/>
      </c>
      <c r="PK144" s="251" t="str">
        <f t="shared" si="618"/>
        <v/>
      </c>
      <c r="PL144" s="251" t="str">
        <f t="shared" si="619"/>
        <v/>
      </c>
      <c r="PM144" s="251" t="str">
        <f t="shared" si="620"/>
        <v/>
      </c>
      <c r="PN144" s="251" t="str">
        <f t="shared" si="621"/>
        <v/>
      </c>
      <c r="PO144" s="251" t="str">
        <f t="shared" si="622"/>
        <v/>
      </c>
      <c r="PP144" s="251" t="str">
        <f t="shared" si="623"/>
        <v/>
      </c>
      <c r="PQ144" s="251" t="str">
        <f t="shared" si="624"/>
        <v/>
      </c>
      <c r="PR144" s="251" t="str">
        <f t="shared" si="625"/>
        <v/>
      </c>
      <c r="PS144" s="251" t="str">
        <f t="shared" si="626"/>
        <v/>
      </c>
      <c r="PT144" s="251" t="str">
        <f t="shared" si="627"/>
        <v/>
      </c>
      <c r="PU144" s="251" t="str">
        <f t="shared" si="628"/>
        <v/>
      </c>
      <c r="PV144" s="251" t="str">
        <f t="shared" si="629"/>
        <v/>
      </c>
      <c r="PW144" s="251" t="str">
        <f t="shared" si="630"/>
        <v/>
      </c>
      <c r="PX144" s="251" t="str">
        <f t="shared" si="631"/>
        <v/>
      </c>
      <c r="PY144" s="251" t="str">
        <f t="shared" si="632"/>
        <v/>
      </c>
      <c r="PZ144" s="251" t="str">
        <f t="shared" si="633"/>
        <v/>
      </c>
      <c r="QA144" s="251" t="str">
        <f t="shared" si="634"/>
        <v/>
      </c>
      <c r="QB144" s="251" t="str">
        <f t="shared" si="635"/>
        <v/>
      </c>
      <c r="QC144" s="251" t="str">
        <f t="shared" si="636"/>
        <v/>
      </c>
      <c r="QD144" s="251" t="str">
        <f t="shared" si="637"/>
        <v/>
      </c>
      <c r="QE144" s="251" t="str">
        <f t="shared" si="638"/>
        <v/>
      </c>
      <c r="QF144" s="63">
        <f t="shared" si="639"/>
        <v>0</v>
      </c>
      <c r="QG144" s="26" t="s">
        <v>2</v>
      </c>
      <c r="QH144" s="59"/>
      <c r="QI144" s="59"/>
      <c r="QJ144" s="59"/>
      <c r="QK144" s="59"/>
      <c r="QL144" s="59"/>
      <c r="QM144" s="59"/>
      <c r="QN144" s="59"/>
    </row>
    <row r="145" spans="1:456" ht="6" customHeight="1" x14ac:dyDescent="0.25">
      <c r="A145" s="68"/>
      <c r="B145" s="447">
        <f t="shared" si="496"/>
        <v>131</v>
      </c>
      <c r="C145" s="72" t="s">
        <v>206</v>
      </c>
      <c r="D145" s="339" t="s">
        <v>586</v>
      </c>
      <c r="E145" s="59"/>
      <c r="F145" s="229"/>
      <c r="G145" s="295"/>
      <c r="H145" s="295"/>
      <c r="I145" s="229"/>
      <c r="J145" s="295"/>
      <c r="K145" s="295"/>
      <c r="L145" s="229"/>
      <c r="M145" s="295"/>
      <c r="N145" s="295"/>
      <c r="O145" s="229"/>
      <c r="P145" s="295"/>
      <c r="Q145" s="295"/>
      <c r="R145" s="229"/>
      <c r="S145" s="230"/>
      <c r="T145" s="231"/>
      <c r="U145" s="229"/>
      <c r="V145" s="230"/>
      <c r="W145" s="231"/>
      <c r="X145" s="229"/>
      <c r="Y145" s="230"/>
      <c r="Z145" s="231"/>
      <c r="AA145" s="229"/>
      <c r="AB145" s="295"/>
      <c r="AC145" s="295"/>
      <c r="AD145" s="229"/>
      <c r="AE145" s="295"/>
      <c r="AF145" s="295"/>
      <c r="AG145" s="229"/>
      <c r="AH145" s="295"/>
      <c r="AI145" s="295"/>
      <c r="AJ145" s="229"/>
      <c r="AK145" s="295"/>
      <c r="AL145" s="295"/>
      <c r="AM145" s="229"/>
      <c r="AN145" s="295"/>
      <c r="AO145" s="295"/>
      <c r="AP145" s="243"/>
      <c r="AQ145" s="295"/>
      <c r="AR145" s="290"/>
      <c r="AS145" s="243"/>
      <c r="AT145" s="295"/>
      <c r="AU145" s="290"/>
      <c r="AV145" s="229"/>
      <c r="AW145" s="230"/>
      <c r="AX145" s="231"/>
      <c r="AY145" s="229"/>
      <c r="AZ145" s="230"/>
      <c r="BA145" s="231"/>
      <c r="BB145" s="229"/>
      <c r="BC145" s="230"/>
      <c r="BD145" s="231"/>
      <c r="BE145" s="229"/>
      <c r="BF145" s="230"/>
      <c r="BG145" s="231"/>
      <c r="BH145" s="229"/>
      <c r="BI145" s="230"/>
      <c r="BJ145" s="231"/>
      <c r="BK145" s="243"/>
      <c r="BL145" s="230"/>
      <c r="BM145" s="231"/>
      <c r="BN145" s="243"/>
      <c r="BO145" s="230"/>
      <c r="BP145" s="231"/>
      <c r="BQ145" s="229"/>
      <c r="BR145" s="230"/>
      <c r="BS145" s="231"/>
      <c r="BT145" s="229"/>
      <c r="BU145" s="230"/>
      <c r="BV145" s="231"/>
      <c r="BW145" s="229"/>
      <c r="BX145" s="230"/>
      <c r="BY145" s="231"/>
      <c r="BZ145" s="229"/>
      <c r="CA145" s="230"/>
      <c r="CB145" s="231"/>
      <c r="CC145" s="229"/>
      <c r="CD145" s="230"/>
      <c r="CE145" s="231"/>
      <c r="CF145" s="331"/>
      <c r="CG145" s="332"/>
      <c r="CH145" s="385"/>
      <c r="CI145" s="331"/>
      <c r="CJ145" s="332"/>
      <c r="CK145" s="385"/>
      <c r="CL145" s="243"/>
      <c r="CM145" s="230"/>
      <c r="CN145" s="354"/>
      <c r="CO145" s="243"/>
      <c r="CP145" s="230"/>
      <c r="CQ145" s="231"/>
      <c r="CR145" s="331"/>
      <c r="CS145" s="332"/>
      <c r="CT145" s="333"/>
      <c r="CU145" s="229"/>
      <c r="CV145" s="230"/>
      <c r="CW145" s="231"/>
      <c r="CX145" s="331"/>
      <c r="CY145" s="332"/>
      <c r="CZ145" s="333"/>
      <c r="DA145" s="331"/>
      <c r="DB145" s="332"/>
      <c r="DC145" s="333"/>
      <c r="DD145" s="331"/>
      <c r="DE145" s="332"/>
      <c r="DF145" s="333"/>
      <c r="DG145" s="331"/>
      <c r="DH145" s="332"/>
      <c r="DI145" s="333"/>
      <c r="DJ145" s="229"/>
      <c r="DK145" s="230"/>
      <c r="DL145" s="231"/>
      <c r="DM145" s="229"/>
      <c r="DN145" s="230"/>
      <c r="DO145" s="231"/>
      <c r="DP145" s="331"/>
      <c r="DQ145" s="332"/>
      <c r="DR145" s="333"/>
      <c r="DS145" s="331"/>
      <c r="DT145" s="332"/>
      <c r="DU145" s="333"/>
      <c r="DV145" s="331"/>
      <c r="DW145" s="332"/>
      <c r="DX145" s="333"/>
      <c r="DY145" s="331"/>
      <c r="DZ145" s="332"/>
      <c r="EA145" s="333"/>
      <c r="EB145" s="331"/>
      <c r="EC145" s="332"/>
      <c r="ED145" s="333"/>
      <c r="EE145" s="331"/>
      <c r="EF145" s="332"/>
      <c r="EG145" s="333"/>
      <c r="EH145" s="229"/>
      <c r="EI145" s="230"/>
      <c r="EJ145" s="231"/>
      <c r="EK145" s="229"/>
      <c r="EL145" s="230"/>
      <c r="EM145" s="231"/>
      <c r="EN145" s="244"/>
      <c r="EO145" s="269" t="str">
        <f t="shared" si="497"/>
        <v/>
      </c>
      <c r="EP145" s="444" t="s">
        <v>1247</v>
      </c>
      <c r="EQ145" s="360">
        <f t="shared" si="640"/>
        <v>96</v>
      </c>
      <c r="ER145" s="360" t="str">
        <f t="shared" si="641"/>
        <v/>
      </c>
      <c r="ES145" s="360" t="str">
        <f t="shared" si="642"/>
        <v/>
      </c>
      <c r="ET145" s="360" t="str">
        <f t="shared" si="643"/>
        <v/>
      </c>
      <c r="EU145" s="360" t="str">
        <f t="shared" si="644"/>
        <v/>
      </c>
      <c r="EV145" s="360" t="str">
        <f t="shared" si="645"/>
        <v/>
      </c>
      <c r="EW145" s="360" t="str">
        <f t="shared" si="646"/>
        <v/>
      </c>
      <c r="EX145" s="360" t="str">
        <f t="shared" si="647"/>
        <v/>
      </c>
      <c r="EY145" s="360" t="str">
        <f t="shared" si="648"/>
        <v/>
      </c>
      <c r="EZ145" s="360" t="str">
        <f t="shared" si="649"/>
        <v/>
      </c>
      <c r="FA145" s="360" t="str">
        <f t="shared" si="650"/>
        <v/>
      </c>
      <c r="FB145" s="360">
        <f t="shared" si="651"/>
        <v>15</v>
      </c>
      <c r="FC145" s="360" t="str">
        <f t="shared" si="652"/>
        <v/>
      </c>
      <c r="FD145" s="360" t="str">
        <f t="shared" si="653"/>
        <v/>
      </c>
      <c r="FE145" s="360" t="str">
        <f t="shared" si="654"/>
        <v/>
      </c>
      <c r="FF145" s="360" t="str">
        <f t="shared" si="655"/>
        <v/>
      </c>
      <c r="FG145" s="360" t="str">
        <f t="shared" si="656"/>
        <v/>
      </c>
      <c r="FH145" s="360" t="str">
        <f t="shared" si="657"/>
        <v/>
      </c>
      <c r="FI145" s="360" t="str">
        <f t="shared" si="658"/>
        <v/>
      </c>
      <c r="FJ145" s="360" t="str">
        <f t="shared" si="659"/>
        <v/>
      </c>
      <c r="FK145" s="360" t="str">
        <f t="shared" si="660"/>
        <v/>
      </c>
      <c r="FL145" s="360" t="str">
        <f t="shared" si="661"/>
        <v/>
      </c>
      <c r="FM145" s="360" t="str">
        <f t="shared" si="662"/>
        <v/>
      </c>
      <c r="FN145" s="360" t="str">
        <f t="shared" si="663"/>
        <v/>
      </c>
      <c r="FO145" s="360" t="str">
        <f t="shared" si="664"/>
        <v/>
      </c>
      <c r="FP145" s="360" t="str">
        <f t="shared" si="665"/>
        <v/>
      </c>
      <c r="FQ145" s="360" t="str">
        <f t="shared" si="666"/>
        <v/>
      </c>
      <c r="FR145" s="360" t="str">
        <f t="shared" si="667"/>
        <v/>
      </c>
      <c r="FS145" s="360" t="str">
        <f t="shared" si="668"/>
        <v/>
      </c>
      <c r="FT145" s="360" t="str">
        <f t="shared" si="498"/>
        <v/>
      </c>
      <c r="FU145" s="360" t="str">
        <f t="shared" si="669"/>
        <v/>
      </c>
      <c r="FV145" s="360" t="str">
        <f t="shared" si="670"/>
        <v/>
      </c>
      <c r="FW145" s="360" t="str">
        <f t="shared" si="671"/>
        <v/>
      </c>
      <c r="FX145" s="360" t="str">
        <f t="shared" si="672"/>
        <v/>
      </c>
      <c r="FY145" s="360" t="str">
        <f t="shared" si="673"/>
        <v/>
      </c>
      <c r="FZ145" s="360" t="str">
        <f t="shared" si="674"/>
        <v/>
      </c>
      <c r="GA145" s="360" t="str">
        <f t="shared" si="675"/>
        <v/>
      </c>
      <c r="GB145" s="360" t="str">
        <f t="shared" si="676"/>
        <v/>
      </c>
      <c r="GC145" s="360" t="str">
        <f t="shared" si="677"/>
        <v/>
      </c>
      <c r="GD145" s="360" t="str">
        <f t="shared" si="678"/>
        <v/>
      </c>
      <c r="GE145" s="360" t="str">
        <f t="shared" si="679"/>
        <v/>
      </c>
      <c r="GF145" s="360" t="str">
        <f t="shared" si="680"/>
        <v/>
      </c>
      <c r="GG145" s="360" t="str">
        <f t="shared" si="681"/>
        <v/>
      </c>
      <c r="GH145" s="360" t="str">
        <f t="shared" si="682"/>
        <v/>
      </c>
      <c r="GI145" s="360" t="str">
        <f t="shared" si="683"/>
        <v/>
      </c>
      <c r="GJ145" s="360" t="str">
        <f t="shared" si="684"/>
        <v/>
      </c>
      <c r="GK145" s="444" t="s">
        <v>1247</v>
      </c>
      <c r="GL145" s="361" t="str">
        <f t="shared" si="499"/>
        <v>crech</v>
      </c>
      <c r="GM145" s="361" t="str">
        <f t="shared" si="500"/>
        <v>-</v>
      </c>
      <c r="GN145" s="361" t="str">
        <f t="shared" si="501"/>
        <v>-</v>
      </c>
      <c r="GO145" s="361" t="str">
        <f t="shared" si="502"/>
        <v>-</v>
      </c>
      <c r="GP145" s="361" t="str">
        <f t="shared" si="503"/>
        <v>-</v>
      </c>
      <c r="GQ145" s="361" t="str">
        <f t="shared" si="504"/>
        <v>-</v>
      </c>
      <c r="GR145" s="361" t="str">
        <f t="shared" si="505"/>
        <v>-</v>
      </c>
      <c r="GS145" s="361" t="str">
        <f t="shared" si="506"/>
        <v>-</v>
      </c>
      <c r="GT145" s="361" t="str">
        <f t="shared" si="507"/>
        <v>-</v>
      </c>
      <c r="GU145" s="361" t="str">
        <f t="shared" si="508"/>
        <v>-</v>
      </c>
      <c r="GV145" s="361" t="str">
        <f t="shared" si="509"/>
        <v>-</v>
      </c>
      <c r="GW145" s="361" t="str">
        <f t="shared" si="510"/>
        <v>crech</v>
      </c>
      <c r="GX145" s="361" t="str">
        <f t="shared" si="511"/>
        <v>-</v>
      </c>
      <c r="GY145" s="361" t="str">
        <f t="shared" si="512"/>
        <v>-</v>
      </c>
      <c r="GZ145" s="361" t="str">
        <f t="shared" si="513"/>
        <v>-</v>
      </c>
      <c r="HA145" s="361" t="str">
        <f t="shared" si="514"/>
        <v>-</v>
      </c>
      <c r="HB145" s="361" t="str">
        <f t="shared" si="515"/>
        <v>-</v>
      </c>
      <c r="HC145" s="361" t="str">
        <f t="shared" si="516"/>
        <v>-</v>
      </c>
      <c r="HD145" s="361" t="str">
        <f t="shared" si="517"/>
        <v>-</v>
      </c>
      <c r="HE145" s="361" t="str">
        <f t="shared" si="518"/>
        <v>-</v>
      </c>
      <c r="HF145" s="361" t="str">
        <f t="shared" si="519"/>
        <v>-</v>
      </c>
      <c r="HG145" s="361" t="str">
        <f t="shared" si="520"/>
        <v>-</v>
      </c>
      <c r="HH145" s="361" t="str">
        <f t="shared" si="521"/>
        <v>-</v>
      </c>
      <c r="HI145" s="361" t="str">
        <f t="shared" si="522"/>
        <v>-</v>
      </c>
      <c r="HJ145" s="361" t="str">
        <f t="shared" si="523"/>
        <v>-</v>
      </c>
      <c r="HK145" s="361" t="str">
        <f t="shared" si="524"/>
        <v>-</v>
      </c>
      <c r="HL145" s="361" t="str">
        <f t="shared" si="525"/>
        <v>-</v>
      </c>
      <c r="HM145" s="361" t="str">
        <f t="shared" si="526"/>
        <v>-</v>
      </c>
      <c r="HN145" s="361" t="str">
        <f t="shared" si="527"/>
        <v>-</v>
      </c>
      <c r="HO145" s="361" t="str">
        <f t="shared" si="528"/>
        <v>-</v>
      </c>
      <c r="HP145" s="361" t="str">
        <f t="shared" si="529"/>
        <v>-</v>
      </c>
      <c r="HQ145" s="361" t="str">
        <f t="shared" si="530"/>
        <v>-</v>
      </c>
      <c r="HR145" s="361" t="str">
        <f t="shared" si="531"/>
        <v>-</v>
      </c>
      <c r="HS145" s="361" t="str">
        <f t="shared" si="532"/>
        <v>-</v>
      </c>
      <c r="HT145" s="361" t="str">
        <f t="shared" si="533"/>
        <v>-</v>
      </c>
      <c r="HU145" s="361" t="str">
        <f t="shared" si="534"/>
        <v>-</v>
      </c>
      <c r="HV145" s="361" t="str">
        <f t="shared" si="535"/>
        <v>-</v>
      </c>
      <c r="HW145" s="361" t="str">
        <f t="shared" si="536"/>
        <v>-</v>
      </c>
      <c r="HX145" s="361" t="str">
        <f t="shared" si="537"/>
        <v>-</v>
      </c>
      <c r="HY145" s="361" t="str">
        <f t="shared" si="538"/>
        <v>-</v>
      </c>
      <c r="HZ145" s="361" t="str">
        <f t="shared" si="539"/>
        <v>-</v>
      </c>
      <c r="IA145" s="361" t="str">
        <f t="shared" si="540"/>
        <v>-</v>
      </c>
      <c r="IB145" s="361" t="str">
        <f t="shared" si="541"/>
        <v>-</v>
      </c>
      <c r="IC145" s="361" t="str">
        <f t="shared" si="542"/>
        <v>-</v>
      </c>
      <c r="ID145" s="361" t="str">
        <f t="shared" si="543"/>
        <v>-</v>
      </c>
      <c r="IE145" s="361" t="str">
        <f t="shared" si="544"/>
        <v>-</v>
      </c>
      <c r="IF145" s="444" t="s">
        <v>1247</v>
      </c>
      <c r="IG145" s="56">
        <f t="shared" si="685"/>
        <v>0</v>
      </c>
      <c r="IH145" s="56" t="str">
        <f t="shared" si="686"/>
        <v>-</v>
      </c>
      <c r="II145" s="56" t="str">
        <f t="shared" si="687"/>
        <v>-</v>
      </c>
      <c r="IJ145" s="56" t="str">
        <f t="shared" si="688"/>
        <v>-</v>
      </c>
      <c r="IK145" s="56" t="str">
        <f t="shared" si="545"/>
        <v>-</v>
      </c>
      <c r="IL145" s="56" t="str">
        <f t="shared" si="546"/>
        <v>-</v>
      </c>
      <c r="IM145" s="56" t="str">
        <f t="shared" si="547"/>
        <v>-</v>
      </c>
      <c r="IN145" s="56" t="str">
        <f t="shared" si="548"/>
        <v>-</v>
      </c>
      <c r="IO145" s="56" t="str">
        <f t="shared" si="549"/>
        <v>-</v>
      </c>
      <c r="IP145" s="56" t="str">
        <f t="shared" si="550"/>
        <v>-</v>
      </c>
      <c r="IQ145" s="56" t="str">
        <f t="shared" si="551"/>
        <v>-</v>
      </c>
      <c r="IR145" s="56">
        <f t="shared" si="552"/>
        <v>0</v>
      </c>
      <c r="IS145" s="56" t="str">
        <f t="shared" si="553"/>
        <v>-</v>
      </c>
      <c r="IT145" s="56" t="str">
        <f t="shared" si="554"/>
        <v>-</v>
      </c>
      <c r="IU145" s="56" t="str">
        <f t="shared" si="555"/>
        <v>-</v>
      </c>
      <c r="IV145" s="56" t="str">
        <f t="shared" si="556"/>
        <v>-</v>
      </c>
      <c r="IW145" s="56" t="str">
        <f t="shared" si="557"/>
        <v>-</v>
      </c>
      <c r="IX145" s="56" t="str">
        <f t="shared" si="558"/>
        <v>-</v>
      </c>
      <c r="IY145" s="56" t="str">
        <f t="shared" si="559"/>
        <v>-</v>
      </c>
      <c r="IZ145" s="56" t="str">
        <f t="shared" si="560"/>
        <v>-</v>
      </c>
      <c r="JA145" s="56" t="str">
        <f t="shared" si="561"/>
        <v>-</v>
      </c>
      <c r="JB145" s="56" t="str">
        <f t="shared" si="562"/>
        <v>-</v>
      </c>
      <c r="JC145" s="56" t="str">
        <f t="shared" si="563"/>
        <v>-</v>
      </c>
      <c r="JD145" s="56" t="str">
        <f t="shared" si="564"/>
        <v>-</v>
      </c>
      <c r="JE145" s="56" t="str">
        <f t="shared" si="565"/>
        <v>-</v>
      </c>
      <c r="JF145" s="56" t="str">
        <f t="shared" si="566"/>
        <v>-</v>
      </c>
      <c r="JG145" s="56" t="str">
        <f t="shared" si="567"/>
        <v>-</v>
      </c>
      <c r="JH145" s="56" t="str">
        <f t="shared" si="568"/>
        <v>-</v>
      </c>
      <c r="JI145" s="56" t="str">
        <f t="shared" si="569"/>
        <v>-</v>
      </c>
      <c r="JJ145" s="56" t="str">
        <f t="shared" si="570"/>
        <v>-</v>
      </c>
      <c r="JK145" s="56" t="str">
        <f t="shared" si="571"/>
        <v>-</v>
      </c>
      <c r="JL145" s="56" t="str">
        <f t="shared" si="572"/>
        <v>-</v>
      </c>
      <c r="JM145" s="56" t="str">
        <f t="shared" si="573"/>
        <v>-</v>
      </c>
      <c r="JN145" s="56" t="str">
        <f t="shared" si="574"/>
        <v>-</v>
      </c>
      <c r="JO145" s="56" t="str">
        <f t="shared" si="575"/>
        <v>-</v>
      </c>
      <c r="JP145" s="56" t="str">
        <f t="shared" si="576"/>
        <v>-</v>
      </c>
      <c r="JQ145" s="56" t="str">
        <f t="shared" si="577"/>
        <v>-</v>
      </c>
      <c r="JR145" s="56" t="str">
        <f t="shared" si="578"/>
        <v>-</v>
      </c>
      <c r="JS145" s="56" t="str">
        <f t="shared" si="579"/>
        <v>-</v>
      </c>
      <c r="JT145" s="56" t="str">
        <f t="shared" si="580"/>
        <v>-</v>
      </c>
      <c r="JU145" s="56" t="str">
        <f t="shared" si="581"/>
        <v>-</v>
      </c>
      <c r="JV145" s="56" t="str">
        <f t="shared" si="582"/>
        <v>-</v>
      </c>
      <c r="JW145" s="56" t="str">
        <f t="shared" si="583"/>
        <v>-</v>
      </c>
      <c r="JX145" s="56" t="str">
        <f t="shared" si="584"/>
        <v>-</v>
      </c>
      <c r="JY145" s="56" t="str">
        <f t="shared" si="585"/>
        <v>-</v>
      </c>
      <c r="JZ145" s="56" t="str">
        <f t="shared" si="586"/>
        <v>-</v>
      </c>
      <c r="KA145" s="444" t="s">
        <v>1247</v>
      </c>
      <c r="KB145" s="360">
        <f>IF(ISNUMBER(INDEX($EQ$15:$GK$521,$B145,EO$11)),MAX(KB$14:KB144)+1,0)</f>
        <v>0</v>
      </c>
      <c r="KC145" s="360" t="str">
        <f t="shared" si="689"/>
        <v/>
      </c>
      <c r="KD145" s="373" t="s">
        <v>2</v>
      </c>
      <c r="KE145" s="239"/>
      <c r="KF145" s="60"/>
      <c r="KG145" s="60"/>
      <c r="KH145" s="60"/>
      <c r="KI145" s="60"/>
      <c r="KJ145" s="60"/>
      <c r="KK145" s="60"/>
      <c r="KL145" s="60"/>
      <c r="KM145" s="60"/>
      <c r="KN145" s="60"/>
      <c r="KO145" s="60"/>
      <c r="KP145" s="60"/>
      <c r="KQ145" s="239" t="str">
        <f t="shared" si="493"/>
        <v/>
      </c>
      <c r="KR145" s="245" t="str">
        <f t="shared" si="587"/>
        <v/>
      </c>
      <c r="KS145" s="60"/>
      <c r="KT145" s="239" t="str">
        <f t="shared" si="494"/>
        <v/>
      </c>
      <c r="KU145" s="245" t="str">
        <f t="shared" si="588"/>
        <v/>
      </c>
      <c r="KV145" s="60"/>
      <c r="KW145" s="239" t="str">
        <f t="shared" si="495"/>
        <v/>
      </c>
      <c r="KX145" s="245" t="str">
        <f t="shared" si="589"/>
        <v/>
      </c>
      <c r="KY145" s="60"/>
      <c r="KZ145" s="283" t="str">
        <f t="shared" si="590"/>
        <v/>
      </c>
      <c r="LA145" s="26"/>
      <c r="LB145" s="242"/>
      <c r="LC145" s="242"/>
      <c r="LD145" s="242"/>
      <c r="LE145" s="242"/>
      <c r="LF145" s="242"/>
      <c r="LG145" s="242"/>
      <c r="LH145" s="242"/>
      <c r="LI145" s="242"/>
      <c r="LJ145" s="242"/>
      <c r="LK145" s="242"/>
      <c r="LL145" s="242"/>
      <c r="LM145" s="242"/>
      <c r="LN145" s="63"/>
      <c r="LO145" s="251">
        <f t="shared" si="591"/>
        <v>0</v>
      </c>
      <c r="LP145" s="251">
        <f t="shared" si="592"/>
        <v>0</v>
      </c>
      <c r="LQ145" s="251">
        <f t="shared" si="593"/>
        <v>0</v>
      </c>
      <c r="LR145" s="251">
        <f t="shared" si="594"/>
        <v>0</v>
      </c>
      <c r="LS145" s="251">
        <f t="shared" si="595"/>
        <v>0</v>
      </c>
      <c r="LT145" s="251">
        <f t="shared" si="596"/>
        <v>0</v>
      </c>
      <c r="LU145" s="251">
        <f t="shared" si="597"/>
        <v>0</v>
      </c>
      <c r="LV145" s="251">
        <f t="shared" si="598"/>
        <v>0</v>
      </c>
      <c r="LW145" s="251">
        <f t="shared" si="599"/>
        <v>0</v>
      </c>
      <c r="LX145" s="251">
        <f t="shared" si="600"/>
        <v>0</v>
      </c>
      <c r="LY145" s="251">
        <f t="shared" si="601"/>
        <v>0</v>
      </c>
      <c r="LZ145" s="251">
        <f t="shared" si="602"/>
        <v>0</v>
      </c>
      <c r="MA145" s="63">
        <f t="shared" si="603"/>
        <v>4</v>
      </c>
      <c r="MB145" s="63">
        <f t="shared" si="604"/>
        <v>0</v>
      </c>
      <c r="MC145" s="63">
        <f t="shared" ref="MC145:MC208" si="691">MC144+1</f>
        <v>131</v>
      </c>
      <c r="MD145" s="63">
        <f t="shared" si="690"/>
        <v>27</v>
      </c>
      <c r="ME145" s="63" t="str">
        <f t="shared" si="605"/>
        <v>simulationtype</v>
      </c>
      <c r="MF145" s="315">
        <f t="shared" si="606"/>
        <v>291</v>
      </c>
      <c r="MG145" s="315">
        <f>IF(ISNUMBER(MATCH(EO145,$ME$15:$ME$520,0)),0,MAX(MG$14:MG144)+1)</f>
        <v>0</v>
      </c>
      <c r="MH145" s="315" t="str">
        <f t="shared" si="607"/>
        <v/>
      </c>
      <c r="MI145" s="369"/>
      <c r="MJ145" s="68"/>
      <c r="MK145" s="18"/>
      <c r="ML145" s="242"/>
      <c r="MM145" s="242"/>
      <c r="MN145" s="59"/>
      <c r="MO145" s="238"/>
      <c r="MP145" s="411"/>
      <c r="MQ145" s="26">
        <f>IF(IF(ISNUMBER(SEARCH("flopy",MS145))=TRUE,1,0)=1,MAX(MQ$15:MQ144)+1,"")</f>
        <v>95</v>
      </c>
      <c r="MR145" s="238"/>
      <c r="MS145" s="411" t="s">
        <v>1067</v>
      </c>
      <c r="MT145" s="59"/>
      <c r="MU145" s="26" t="str">
        <f>IF(IF(ISNUMBER(SEARCH("flopy",MW145))=TRUE,1,0)=1,MAX(MU$15:MU144)+1,"")</f>
        <v/>
      </c>
      <c r="MV145" s="238"/>
      <c r="MW145" s="59"/>
      <c r="MX145" s="59"/>
      <c r="MY145" s="59"/>
      <c r="MZ145" s="59"/>
      <c r="NA145" s="59"/>
      <c r="NB145" s="26" t="s">
        <v>2</v>
      </c>
      <c r="NC145" s="59"/>
      <c r="ND145" s="59"/>
      <c r="NE145" s="59"/>
      <c r="NF145" s="59"/>
      <c r="NG145" s="59"/>
      <c r="NH145" s="59"/>
      <c r="NI145" s="59"/>
      <c r="NJ145" s="59"/>
      <c r="NK145" s="26" t="s">
        <v>2</v>
      </c>
      <c r="NL145" s="454"/>
      <c r="NM145" s="454"/>
      <c r="NN145" s="59"/>
      <c r="NO145" s="18"/>
      <c r="NP145" s="18"/>
      <c r="NQ145" s="18"/>
      <c r="NR145" s="18"/>
      <c r="NS145" s="18"/>
      <c r="NT145" s="18"/>
      <c r="NU145" s="18"/>
      <c r="NV145" s="18"/>
      <c r="NW145" s="18"/>
      <c r="NX145" s="18"/>
      <c r="NY145" s="18"/>
      <c r="NZ145" s="18"/>
      <c r="OA145" s="18"/>
      <c r="OB145" s="18"/>
      <c r="OC145" s="18"/>
      <c r="OZ145" s="59"/>
      <c r="PA145" s="251" t="str">
        <f t="shared" si="608"/>
        <v/>
      </c>
      <c r="PB145" s="251" t="str">
        <f t="shared" si="609"/>
        <v/>
      </c>
      <c r="PC145" s="251" t="str">
        <f t="shared" si="610"/>
        <v/>
      </c>
      <c r="PD145" s="251" t="str">
        <f t="shared" si="611"/>
        <v/>
      </c>
      <c r="PE145" s="251" t="str">
        <f t="shared" si="612"/>
        <v/>
      </c>
      <c r="PF145" s="251" t="str">
        <f t="shared" si="613"/>
        <v/>
      </c>
      <c r="PG145" s="251" t="str">
        <f t="shared" si="614"/>
        <v/>
      </c>
      <c r="PH145" s="251" t="str">
        <f t="shared" si="615"/>
        <v/>
      </c>
      <c r="PI145" s="251" t="str">
        <f t="shared" si="616"/>
        <v/>
      </c>
      <c r="PJ145" s="251" t="str">
        <f t="shared" si="617"/>
        <v/>
      </c>
      <c r="PK145" s="251" t="str">
        <f t="shared" si="618"/>
        <v/>
      </c>
      <c r="PL145" s="251" t="str">
        <f t="shared" si="619"/>
        <v/>
      </c>
      <c r="PM145" s="251" t="str">
        <f t="shared" si="620"/>
        <v/>
      </c>
      <c r="PN145" s="251" t="str">
        <f t="shared" si="621"/>
        <v/>
      </c>
      <c r="PO145" s="251" t="str">
        <f t="shared" si="622"/>
        <v/>
      </c>
      <c r="PP145" s="251" t="str">
        <f t="shared" si="623"/>
        <v/>
      </c>
      <c r="PQ145" s="251" t="str">
        <f t="shared" si="624"/>
        <v/>
      </c>
      <c r="PR145" s="251" t="str">
        <f t="shared" si="625"/>
        <v/>
      </c>
      <c r="PS145" s="251" t="str">
        <f t="shared" si="626"/>
        <v/>
      </c>
      <c r="PT145" s="251" t="str">
        <f t="shared" si="627"/>
        <v/>
      </c>
      <c r="PU145" s="251" t="str">
        <f t="shared" si="628"/>
        <v/>
      </c>
      <c r="PV145" s="251" t="str">
        <f t="shared" si="629"/>
        <v/>
      </c>
      <c r="PW145" s="251" t="str">
        <f t="shared" si="630"/>
        <v/>
      </c>
      <c r="PX145" s="251" t="str">
        <f t="shared" si="631"/>
        <v/>
      </c>
      <c r="PY145" s="251" t="str">
        <f t="shared" si="632"/>
        <v/>
      </c>
      <c r="PZ145" s="251" t="str">
        <f t="shared" si="633"/>
        <v/>
      </c>
      <c r="QA145" s="251" t="str">
        <f t="shared" si="634"/>
        <v/>
      </c>
      <c r="QB145" s="251" t="str">
        <f t="shared" si="635"/>
        <v/>
      </c>
      <c r="QC145" s="251" t="str">
        <f t="shared" si="636"/>
        <v/>
      </c>
      <c r="QD145" s="251" t="str">
        <f t="shared" si="637"/>
        <v/>
      </c>
      <c r="QE145" s="251" t="str">
        <f t="shared" si="638"/>
        <v/>
      </c>
      <c r="QF145" s="63">
        <f t="shared" si="639"/>
        <v>0</v>
      </c>
      <c r="QG145" s="26" t="s">
        <v>2</v>
      </c>
      <c r="QH145" s="59"/>
      <c r="QI145" s="59"/>
      <c r="QJ145" s="59"/>
      <c r="QK145" s="59"/>
      <c r="QL145" s="59"/>
      <c r="QM145" s="59"/>
      <c r="QN145" s="59"/>
    </row>
    <row r="146" spans="1:456" ht="6" customHeight="1" x14ac:dyDescent="0.25">
      <c r="A146" s="68"/>
      <c r="B146" s="447">
        <f t="shared" si="496"/>
        <v>132</v>
      </c>
      <c r="C146" s="72" t="s">
        <v>195</v>
      </c>
      <c r="D146" s="339" t="s">
        <v>587</v>
      </c>
      <c r="E146" s="59"/>
      <c r="F146" s="229"/>
      <c r="G146" s="295"/>
      <c r="H146" s="295"/>
      <c r="I146" s="229"/>
      <c r="J146" s="295"/>
      <c r="K146" s="295"/>
      <c r="L146" s="229"/>
      <c r="M146" s="295"/>
      <c r="N146" s="295"/>
      <c r="O146" s="229"/>
      <c r="P146" s="295"/>
      <c r="Q146" s="295"/>
      <c r="R146" s="229"/>
      <c r="S146" s="230"/>
      <c r="T146" s="231"/>
      <c r="U146" s="229"/>
      <c r="V146" s="230"/>
      <c r="W146" s="231"/>
      <c r="X146" s="229"/>
      <c r="Y146" s="230"/>
      <c r="Z146" s="231"/>
      <c r="AA146" s="229"/>
      <c r="AB146" s="295"/>
      <c r="AC146" s="295"/>
      <c r="AD146" s="229"/>
      <c r="AE146" s="295"/>
      <c r="AF146" s="295"/>
      <c r="AG146" s="229"/>
      <c r="AH146" s="295"/>
      <c r="AI146" s="295"/>
      <c r="AJ146" s="229"/>
      <c r="AK146" s="295"/>
      <c r="AL146" s="295"/>
      <c r="AM146" s="229"/>
      <c r="AN146" s="295"/>
      <c r="AO146" s="295"/>
      <c r="AP146" s="243"/>
      <c r="AQ146" s="295"/>
      <c r="AR146" s="290"/>
      <c r="AS146" s="243"/>
      <c r="AT146" s="295"/>
      <c r="AU146" s="290"/>
      <c r="AV146" s="229"/>
      <c r="AW146" s="230"/>
      <c r="AX146" s="231"/>
      <c r="AY146" s="229"/>
      <c r="AZ146" s="230"/>
      <c r="BA146" s="231"/>
      <c r="BB146" s="229"/>
      <c r="BC146" s="230"/>
      <c r="BD146" s="231"/>
      <c r="BE146" s="229"/>
      <c r="BF146" s="230"/>
      <c r="BG146" s="231"/>
      <c r="BH146" s="229"/>
      <c r="BI146" s="230"/>
      <c r="BJ146" s="231"/>
      <c r="BK146" s="243"/>
      <c r="BL146" s="230"/>
      <c r="BM146" s="231"/>
      <c r="BN146" s="243"/>
      <c r="BO146" s="230"/>
      <c r="BP146" s="231"/>
      <c r="BQ146" s="229"/>
      <c r="BR146" s="230"/>
      <c r="BS146" s="231"/>
      <c r="BT146" s="229"/>
      <c r="BU146" s="230"/>
      <c r="BV146" s="231"/>
      <c r="BW146" s="229"/>
      <c r="BX146" s="230"/>
      <c r="BY146" s="231"/>
      <c r="BZ146" s="229"/>
      <c r="CA146" s="230"/>
      <c r="CB146" s="231"/>
      <c r="CC146" s="229"/>
      <c r="CD146" s="230"/>
      <c r="CE146" s="231"/>
      <c r="CF146" s="331"/>
      <c r="CG146" s="332"/>
      <c r="CH146" s="385"/>
      <c r="CI146" s="331"/>
      <c r="CJ146" s="332"/>
      <c r="CK146" s="385"/>
      <c r="CL146" s="243"/>
      <c r="CM146" s="230"/>
      <c r="CN146" s="354"/>
      <c r="CO146" s="243"/>
      <c r="CP146" s="230"/>
      <c r="CQ146" s="231"/>
      <c r="CR146" s="331"/>
      <c r="CS146" s="332"/>
      <c r="CT146" s="333"/>
      <c r="CU146" s="229"/>
      <c r="CV146" s="230"/>
      <c r="CW146" s="231"/>
      <c r="CX146" s="331"/>
      <c r="CY146" s="332"/>
      <c r="CZ146" s="333"/>
      <c r="DA146" s="331"/>
      <c r="DB146" s="332"/>
      <c r="DC146" s="333"/>
      <c r="DD146" s="331"/>
      <c r="DE146" s="332"/>
      <c r="DF146" s="333"/>
      <c r="DG146" s="331"/>
      <c r="DH146" s="332"/>
      <c r="DI146" s="333"/>
      <c r="DJ146" s="229"/>
      <c r="DK146" s="230"/>
      <c r="DL146" s="231"/>
      <c r="DM146" s="229"/>
      <c r="DN146" s="230"/>
      <c r="DO146" s="231"/>
      <c r="DP146" s="331"/>
      <c r="DQ146" s="332"/>
      <c r="DR146" s="333"/>
      <c r="DS146" s="331"/>
      <c r="DT146" s="332"/>
      <c r="DU146" s="333"/>
      <c r="DV146" s="331"/>
      <c r="DW146" s="332"/>
      <c r="DX146" s="333"/>
      <c r="DY146" s="331"/>
      <c r="DZ146" s="332"/>
      <c r="EA146" s="333"/>
      <c r="EB146" s="331"/>
      <c r="EC146" s="332"/>
      <c r="ED146" s="333"/>
      <c r="EE146" s="331"/>
      <c r="EF146" s="332"/>
      <c r="EG146" s="333"/>
      <c r="EH146" s="229"/>
      <c r="EI146" s="230"/>
      <c r="EJ146" s="231"/>
      <c r="EK146" s="229"/>
      <c r="EL146" s="230"/>
      <c r="EM146" s="231"/>
      <c r="EN146" s="244"/>
      <c r="EO146" s="269" t="str">
        <f t="shared" si="497"/>
        <v/>
      </c>
      <c r="EP146" s="444" t="s">
        <v>1247</v>
      </c>
      <c r="EQ146" s="360">
        <f t="shared" si="640"/>
        <v>97</v>
      </c>
      <c r="ER146" s="360" t="str">
        <f t="shared" si="641"/>
        <v/>
      </c>
      <c r="ES146" s="360" t="str">
        <f t="shared" si="642"/>
        <v/>
      </c>
      <c r="ET146" s="360" t="str">
        <f t="shared" si="643"/>
        <v/>
      </c>
      <c r="EU146" s="360" t="str">
        <f t="shared" si="644"/>
        <v/>
      </c>
      <c r="EV146" s="360" t="str">
        <f t="shared" si="645"/>
        <v/>
      </c>
      <c r="EW146" s="360" t="str">
        <f t="shared" si="646"/>
        <v/>
      </c>
      <c r="EX146" s="360" t="str">
        <f t="shared" si="647"/>
        <v/>
      </c>
      <c r="EY146" s="360" t="str">
        <f t="shared" si="648"/>
        <v/>
      </c>
      <c r="EZ146" s="360" t="str">
        <f t="shared" si="649"/>
        <v/>
      </c>
      <c r="FA146" s="360" t="str">
        <f t="shared" si="650"/>
        <v/>
      </c>
      <c r="FB146" s="360">
        <f t="shared" si="651"/>
        <v>25</v>
      </c>
      <c r="FC146" s="360" t="str">
        <f t="shared" si="652"/>
        <v/>
      </c>
      <c r="FD146" s="360" t="str">
        <f t="shared" si="653"/>
        <v/>
      </c>
      <c r="FE146" s="360" t="str">
        <f t="shared" si="654"/>
        <v/>
      </c>
      <c r="FF146" s="360" t="str">
        <f t="shared" si="655"/>
        <v/>
      </c>
      <c r="FG146" s="360" t="str">
        <f t="shared" si="656"/>
        <v/>
      </c>
      <c r="FH146" s="360" t="str">
        <f t="shared" si="657"/>
        <v/>
      </c>
      <c r="FI146" s="360" t="str">
        <f t="shared" si="658"/>
        <v/>
      </c>
      <c r="FJ146" s="360" t="str">
        <f t="shared" si="659"/>
        <v/>
      </c>
      <c r="FK146" s="360" t="str">
        <f t="shared" si="660"/>
        <v/>
      </c>
      <c r="FL146" s="360" t="str">
        <f t="shared" si="661"/>
        <v/>
      </c>
      <c r="FM146" s="360" t="str">
        <f t="shared" si="662"/>
        <v/>
      </c>
      <c r="FN146" s="360" t="str">
        <f t="shared" si="663"/>
        <v/>
      </c>
      <c r="FO146" s="360" t="str">
        <f t="shared" si="664"/>
        <v/>
      </c>
      <c r="FP146" s="360" t="str">
        <f t="shared" si="665"/>
        <v/>
      </c>
      <c r="FQ146" s="360" t="str">
        <f t="shared" si="666"/>
        <v/>
      </c>
      <c r="FR146" s="360" t="str">
        <f t="shared" si="667"/>
        <v/>
      </c>
      <c r="FS146" s="360" t="str">
        <f t="shared" si="668"/>
        <v/>
      </c>
      <c r="FT146" s="360" t="str">
        <f t="shared" si="498"/>
        <v/>
      </c>
      <c r="FU146" s="360" t="str">
        <f t="shared" si="669"/>
        <v/>
      </c>
      <c r="FV146" s="360" t="str">
        <f t="shared" si="670"/>
        <v/>
      </c>
      <c r="FW146" s="360" t="str">
        <f t="shared" si="671"/>
        <v/>
      </c>
      <c r="FX146" s="360" t="str">
        <f t="shared" si="672"/>
        <v/>
      </c>
      <c r="FY146" s="360" t="str">
        <f t="shared" si="673"/>
        <v/>
      </c>
      <c r="FZ146" s="360" t="str">
        <f t="shared" si="674"/>
        <v/>
      </c>
      <c r="GA146" s="360" t="str">
        <f t="shared" si="675"/>
        <v/>
      </c>
      <c r="GB146" s="360" t="str">
        <f t="shared" si="676"/>
        <v/>
      </c>
      <c r="GC146" s="360" t="str">
        <f t="shared" si="677"/>
        <v/>
      </c>
      <c r="GD146" s="360" t="str">
        <f t="shared" si="678"/>
        <v/>
      </c>
      <c r="GE146" s="360" t="str">
        <f t="shared" si="679"/>
        <v/>
      </c>
      <c r="GF146" s="360" t="str">
        <f t="shared" si="680"/>
        <v/>
      </c>
      <c r="GG146" s="360" t="str">
        <f t="shared" si="681"/>
        <v/>
      </c>
      <c r="GH146" s="360" t="str">
        <f t="shared" si="682"/>
        <v/>
      </c>
      <c r="GI146" s="360" t="str">
        <f t="shared" si="683"/>
        <v/>
      </c>
      <c r="GJ146" s="360" t="str">
        <f t="shared" si="684"/>
        <v/>
      </c>
      <c r="GK146" s="444" t="s">
        <v>1247</v>
      </c>
      <c r="GL146" s="361" t="str">
        <f t="shared" si="499"/>
        <v>isothm</v>
      </c>
      <c r="GM146" s="361" t="str">
        <f t="shared" si="500"/>
        <v>-</v>
      </c>
      <c r="GN146" s="361" t="str">
        <f t="shared" si="501"/>
        <v>-</v>
      </c>
      <c r="GO146" s="361" t="str">
        <f t="shared" si="502"/>
        <v>-</v>
      </c>
      <c r="GP146" s="361" t="str">
        <f t="shared" si="503"/>
        <v>-</v>
      </c>
      <c r="GQ146" s="361" t="str">
        <f t="shared" si="504"/>
        <v>-</v>
      </c>
      <c r="GR146" s="361" t="str">
        <f t="shared" si="505"/>
        <v>-</v>
      </c>
      <c r="GS146" s="361" t="str">
        <f t="shared" si="506"/>
        <v>-</v>
      </c>
      <c r="GT146" s="361" t="str">
        <f t="shared" si="507"/>
        <v>-</v>
      </c>
      <c r="GU146" s="361" t="str">
        <f t="shared" si="508"/>
        <v>-</v>
      </c>
      <c r="GV146" s="361" t="str">
        <f t="shared" si="509"/>
        <v>-</v>
      </c>
      <c r="GW146" s="361" t="str">
        <f t="shared" si="510"/>
        <v>Isothm</v>
      </c>
      <c r="GX146" s="361" t="str">
        <f t="shared" si="511"/>
        <v>-</v>
      </c>
      <c r="GY146" s="361" t="str">
        <f t="shared" si="512"/>
        <v>-</v>
      </c>
      <c r="GZ146" s="361" t="str">
        <f t="shared" si="513"/>
        <v>-</v>
      </c>
      <c r="HA146" s="361" t="str">
        <f t="shared" si="514"/>
        <v>-</v>
      </c>
      <c r="HB146" s="361" t="str">
        <f t="shared" si="515"/>
        <v>-</v>
      </c>
      <c r="HC146" s="361" t="str">
        <f t="shared" si="516"/>
        <v>-</v>
      </c>
      <c r="HD146" s="361" t="str">
        <f t="shared" si="517"/>
        <v>-</v>
      </c>
      <c r="HE146" s="361" t="str">
        <f t="shared" si="518"/>
        <v>-</v>
      </c>
      <c r="HF146" s="361" t="str">
        <f t="shared" si="519"/>
        <v>-</v>
      </c>
      <c r="HG146" s="361" t="str">
        <f t="shared" si="520"/>
        <v>-</v>
      </c>
      <c r="HH146" s="361" t="str">
        <f t="shared" si="521"/>
        <v>-</v>
      </c>
      <c r="HI146" s="361" t="str">
        <f t="shared" si="522"/>
        <v>-</v>
      </c>
      <c r="HJ146" s="361" t="str">
        <f t="shared" si="523"/>
        <v>-</v>
      </c>
      <c r="HK146" s="361" t="str">
        <f t="shared" si="524"/>
        <v>-</v>
      </c>
      <c r="HL146" s="361" t="str">
        <f t="shared" si="525"/>
        <v>-</v>
      </c>
      <c r="HM146" s="361" t="str">
        <f t="shared" si="526"/>
        <v>-</v>
      </c>
      <c r="HN146" s="361" t="str">
        <f t="shared" si="527"/>
        <v>-</v>
      </c>
      <c r="HO146" s="361" t="str">
        <f t="shared" si="528"/>
        <v>-</v>
      </c>
      <c r="HP146" s="361" t="str">
        <f t="shared" si="529"/>
        <v>-</v>
      </c>
      <c r="HQ146" s="361" t="str">
        <f t="shared" si="530"/>
        <v>-</v>
      </c>
      <c r="HR146" s="361" t="str">
        <f t="shared" si="531"/>
        <v>-</v>
      </c>
      <c r="HS146" s="361" t="str">
        <f t="shared" si="532"/>
        <v>-</v>
      </c>
      <c r="HT146" s="361" t="str">
        <f t="shared" si="533"/>
        <v>-</v>
      </c>
      <c r="HU146" s="361" t="str">
        <f t="shared" si="534"/>
        <v>-</v>
      </c>
      <c r="HV146" s="361" t="str">
        <f t="shared" si="535"/>
        <v>-</v>
      </c>
      <c r="HW146" s="361" t="str">
        <f t="shared" si="536"/>
        <v>-</v>
      </c>
      <c r="HX146" s="361" t="str">
        <f t="shared" si="537"/>
        <v>-</v>
      </c>
      <c r="HY146" s="361" t="str">
        <f t="shared" si="538"/>
        <v>-</v>
      </c>
      <c r="HZ146" s="361" t="str">
        <f t="shared" si="539"/>
        <v>-</v>
      </c>
      <c r="IA146" s="361" t="str">
        <f t="shared" si="540"/>
        <v>-</v>
      </c>
      <c r="IB146" s="361" t="str">
        <f t="shared" si="541"/>
        <v>-</v>
      </c>
      <c r="IC146" s="361" t="str">
        <f t="shared" si="542"/>
        <v>-</v>
      </c>
      <c r="ID146" s="361" t="str">
        <f t="shared" si="543"/>
        <v>-</v>
      </c>
      <c r="IE146" s="361" t="str">
        <f t="shared" si="544"/>
        <v>-</v>
      </c>
      <c r="IF146" s="444" t="s">
        <v>1247</v>
      </c>
      <c r="IG146" s="56" t="str">
        <f t="shared" si="685"/>
        <v>-</v>
      </c>
      <c r="IH146" s="56" t="str">
        <f t="shared" si="686"/>
        <v>-</v>
      </c>
      <c r="II146" s="56" t="str">
        <f t="shared" si="687"/>
        <v>-</v>
      </c>
      <c r="IJ146" s="56" t="str">
        <f t="shared" si="688"/>
        <v>-</v>
      </c>
      <c r="IK146" s="56" t="str">
        <f t="shared" si="545"/>
        <v>-</v>
      </c>
      <c r="IL146" s="56" t="str">
        <f t="shared" si="546"/>
        <v>-</v>
      </c>
      <c r="IM146" s="56" t="str">
        <f t="shared" si="547"/>
        <v>-</v>
      </c>
      <c r="IN146" s="56" t="str">
        <f t="shared" si="548"/>
        <v>-</v>
      </c>
      <c r="IO146" s="56" t="str">
        <f t="shared" si="549"/>
        <v>-</v>
      </c>
      <c r="IP146" s="56" t="str">
        <f t="shared" si="550"/>
        <v>-</v>
      </c>
      <c r="IQ146" s="56" t="str">
        <f t="shared" si="551"/>
        <v>-</v>
      </c>
      <c r="IR146" s="56">
        <f t="shared" si="552"/>
        <v>1</v>
      </c>
      <c r="IS146" s="56" t="str">
        <f t="shared" si="553"/>
        <v>-</v>
      </c>
      <c r="IT146" s="56" t="str">
        <f t="shared" si="554"/>
        <v>-</v>
      </c>
      <c r="IU146" s="56" t="str">
        <f t="shared" si="555"/>
        <v>-</v>
      </c>
      <c r="IV146" s="56" t="str">
        <f t="shared" si="556"/>
        <v>-</v>
      </c>
      <c r="IW146" s="56" t="str">
        <f t="shared" si="557"/>
        <v>-</v>
      </c>
      <c r="IX146" s="56" t="str">
        <f t="shared" si="558"/>
        <v>-</v>
      </c>
      <c r="IY146" s="56" t="str">
        <f t="shared" si="559"/>
        <v>-</v>
      </c>
      <c r="IZ146" s="56" t="str">
        <f t="shared" si="560"/>
        <v>-</v>
      </c>
      <c r="JA146" s="56" t="str">
        <f t="shared" si="561"/>
        <v>-</v>
      </c>
      <c r="JB146" s="56" t="str">
        <f t="shared" si="562"/>
        <v>-</v>
      </c>
      <c r="JC146" s="56" t="str">
        <f t="shared" si="563"/>
        <v>-</v>
      </c>
      <c r="JD146" s="56" t="str">
        <f t="shared" si="564"/>
        <v>-</v>
      </c>
      <c r="JE146" s="56" t="str">
        <f t="shared" si="565"/>
        <v>-</v>
      </c>
      <c r="JF146" s="56" t="str">
        <f t="shared" si="566"/>
        <v>-</v>
      </c>
      <c r="JG146" s="56" t="str">
        <f t="shared" si="567"/>
        <v>-</v>
      </c>
      <c r="JH146" s="56" t="str">
        <f t="shared" si="568"/>
        <v>-</v>
      </c>
      <c r="JI146" s="56" t="str">
        <f t="shared" si="569"/>
        <v>-</v>
      </c>
      <c r="JJ146" s="56" t="str">
        <f t="shared" si="570"/>
        <v>-</v>
      </c>
      <c r="JK146" s="56" t="str">
        <f t="shared" si="571"/>
        <v>-</v>
      </c>
      <c r="JL146" s="56" t="str">
        <f t="shared" si="572"/>
        <v>-</v>
      </c>
      <c r="JM146" s="56" t="str">
        <f t="shared" si="573"/>
        <v>-</v>
      </c>
      <c r="JN146" s="56" t="str">
        <f t="shared" si="574"/>
        <v>-</v>
      </c>
      <c r="JO146" s="56" t="str">
        <f t="shared" si="575"/>
        <v>-</v>
      </c>
      <c r="JP146" s="56" t="str">
        <f t="shared" si="576"/>
        <v>-</v>
      </c>
      <c r="JQ146" s="56" t="str">
        <f t="shared" si="577"/>
        <v>-</v>
      </c>
      <c r="JR146" s="56" t="str">
        <f t="shared" si="578"/>
        <v>-</v>
      </c>
      <c r="JS146" s="56" t="str">
        <f t="shared" si="579"/>
        <v>-</v>
      </c>
      <c r="JT146" s="56" t="str">
        <f t="shared" si="580"/>
        <v>-</v>
      </c>
      <c r="JU146" s="56" t="str">
        <f t="shared" si="581"/>
        <v>-</v>
      </c>
      <c r="JV146" s="56" t="str">
        <f t="shared" si="582"/>
        <v>-</v>
      </c>
      <c r="JW146" s="56" t="str">
        <f t="shared" si="583"/>
        <v>-</v>
      </c>
      <c r="JX146" s="56" t="str">
        <f t="shared" si="584"/>
        <v>-</v>
      </c>
      <c r="JY146" s="56" t="str">
        <f t="shared" si="585"/>
        <v>-</v>
      </c>
      <c r="JZ146" s="56" t="str">
        <f t="shared" si="586"/>
        <v>-</v>
      </c>
      <c r="KA146" s="444" t="s">
        <v>1247</v>
      </c>
      <c r="KB146" s="360">
        <f>IF(ISNUMBER(INDEX($EQ$15:$GK$521,$B146,EO$11)),MAX(KB$14:KB145)+1,0)</f>
        <v>0</v>
      </c>
      <c r="KC146" s="360" t="str">
        <f t="shared" si="689"/>
        <v/>
      </c>
      <c r="KD146" s="373" t="s">
        <v>2</v>
      </c>
      <c r="KE146" s="239"/>
      <c r="KF146" s="60"/>
      <c r="KG146" s="60"/>
      <c r="KH146" s="60"/>
      <c r="KI146" s="60"/>
      <c r="KJ146" s="60"/>
      <c r="KK146" s="60"/>
      <c r="KL146" s="60"/>
      <c r="KM146" s="60"/>
      <c r="KN146" s="60"/>
      <c r="KO146" s="60"/>
      <c r="KP146" s="60"/>
      <c r="KQ146" s="239" t="str">
        <f t="shared" si="493"/>
        <v/>
      </c>
      <c r="KR146" s="245" t="str">
        <f t="shared" si="587"/>
        <v/>
      </c>
      <c r="KS146" s="60"/>
      <c r="KT146" s="239" t="str">
        <f t="shared" si="494"/>
        <v/>
      </c>
      <c r="KU146" s="245" t="str">
        <f t="shared" si="588"/>
        <v/>
      </c>
      <c r="KV146" s="60"/>
      <c r="KW146" s="239" t="str">
        <f t="shared" si="495"/>
        <v/>
      </c>
      <c r="KX146" s="245" t="str">
        <f t="shared" si="589"/>
        <v/>
      </c>
      <c r="KY146" s="60"/>
      <c r="KZ146" s="283" t="str">
        <f t="shared" si="590"/>
        <v/>
      </c>
      <c r="LA146" s="26"/>
      <c r="LB146" s="242"/>
      <c r="LC146" s="242"/>
      <c r="LD146" s="242"/>
      <c r="LE146" s="242"/>
      <c r="LF146" s="242"/>
      <c r="LG146" s="242"/>
      <c r="LH146" s="242"/>
      <c r="LI146" s="242"/>
      <c r="LJ146" s="242"/>
      <c r="LK146" s="242"/>
      <c r="LL146" s="242"/>
      <c r="LM146" s="242"/>
      <c r="LN146" s="63"/>
      <c r="LO146" s="251">
        <f t="shared" si="591"/>
        <v>0</v>
      </c>
      <c r="LP146" s="251">
        <f t="shared" si="592"/>
        <v>0</v>
      </c>
      <c r="LQ146" s="251">
        <f t="shared" si="593"/>
        <v>0</v>
      </c>
      <c r="LR146" s="251">
        <f t="shared" si="594"/>
        <v>0</v>
      </c>
      <c r="LS146" s="251">
        <f t="shared" si="595"/>
        <v>0</v>
      </c>
      <c r="LT146" s="251">
        <f t="shared" si="596"/>
        <v>0</v>
      </c>
      <c r="LU146" s="251">
        <f t="shared" si="597"/>
        <v>0</v>
      </c>
      <c r="LV146" s="251">
        <f t="shared" si="598"/>
        <v>0</v>
      </c>
      <c r="LW146" s="251">
        <f t="shared" si="599"/>
        <v>0</v>
      </c>
      <c r="LX146" s="251">
        <f t="shared" si="600"/>
        <v>0</v>
      </c>
      <c r="LY146" s="251">
        <f t="shared" si="601"/>
        <v>0</v>
      </c>
      <c r="LZ146" s="251">
        <f t="shared" si="602"/>
        <v>0</v>
      </c>
      <c r="MA146" s="63">
        <f t="shared" si="603"/>
        <v>4</v>
      </c>
      <c r="MB146" s="63">
        <f t="shared" si="604"/>
        <v>0</v>
      </c>
      <c r="MC146" s="63">
        <f t="shared" si="691"/>
        <v>132</v>
      </c>
      <c r="MD146" s="63">
        <f t="shared" si="690"/>
        <v>28</v>
      </c>
      <c r="ME146" s="63" t="str">
        <f t="shared" si="605"/>
        <v>trackingdirection</v>
      </c>
      <c r="MF146" s="315">
        <f t="shared" si="606"/>
        <v>291</v>
      </c>
      <c r="MG146" s="315">
        <f>IF(ISNUMBER(MATCH(EO146,$ME$15:$ME$520,0)),0,MAX(MG$14:MG145)+1)</f>
        <v>0</v>
      </c>
      <c r="MH146" s="315" t="str">
        <f t="shared" si="607"/>
        <v/>
      </c>
      <c r="MI146" s="369"/>
      <c r="MJ146" s="68"/>
      <c r="MK146" s="18"/>
      <c r="ML146" s="242"/>
      <c r="MM146" s="242"/>
      <c r="MN146" s="59"/>
      <c r="MO146" s="238"/>
      <c r="MP146" s="411"/>
      <c r="MQ146" s="26">
        <f>IF(IF(ISNUMBER(SEARCH("flopy",MS146))=TRUE,1,0)=1,MAX(MQ$15:MQ145)+1,"")</f>
        <v>96</v>
      </c>
      <c r="MR146" s="238"/>
      <c r="MS146" s="411" t="s">
        <v>1068</v>
      </c>
      <c r="MT146" s="59"/>
      <c r="MU146" s="26" t="str">
        <f>IF(IF(ISNUMBER(SEARCH("flopy",MW146))=TRUE,1,0)=1,MAX(MU$15:MU145)+1,"")</f>
        <v/>
      </c>
      <c r="MV146" s="238"/>
      <c r="MW146" s="59"/>
      <c r="MX146" s="59"/>
      <c r="MY146" s="59"/>
      <c r="MZ146" s="59"/>
      <c r="NA146" s="59"/>
      <c r="NB146" s="26" t="s">
        <v>2</v>
      </c>
      <c r="NC146" s="59"/>
      <c r="ND146" s="59"/>
      <c r="NE146" s="59"/>
      <c r="NF146" s="59"/>
      <c r="NG146" s="59"/>
      <c r="NH146" s="59"/>
      <c r="NI146" s="59"/>
      <c r="NJ146" s="59"/>
      <c r="NK146" s="26" t="s">
        <v>2</v>
      </c>
      <c r="NL146" s="454"/>
      <c r="NM146" s="454"/>
      <c r="NN146" s="59"/>
      <c r="NO146" s="18"/>
      <c r="NP146" s="18"/>
      <c r="NQ146" s="18"/>
      <c r="NR146" s="18"/>
      <c r="NS146" s="18"/>
      <c r="NT146" s="18"/>
      <c r="NU146" s="18"/>
      <c r="NV146" s="18"/>
      <c r="NW146" s="18"/>
      <c r="NX146" s="18"/>
      <c r="NY146" s="18"/>
      <c r="NZ146" s="18"/>
      <c r="OA146" s="18"/>
      <c r="OB146" s="18"/>
      <c r="OC146" s="18"/>
      <c r="OZ146" s="59"/>
      <c r="PA146" s="251" t="str">
        <f t="shared" si="608"/>
        <v/>
      </c>
      <c r="PB146" s="251" t="str">
        <f t="shared" si="609"/>
        <v/>
      </c>
      <c r="PC146" s="251" t="str">
        <f t="shared" si="610"/>
        <v/>
      </c>
      <c r="PD146" s="251" t="str">
        <f t="shared" si="611"/>
        <v/>
      </c>
      <c r="PE146" s="251" t="str">
        <f t="shared" si="612"/>
        <v/>
      </c>
      <c r="PF146" s="251" t="str">
        <f t="shared" si="613"/>
        <v/>
      </c>
      <c r="PG146" s="251" t="str">
        <f t="shared" si="614"/>
        <v/>
      </c>
      <c r="PH146" s="251" t="str">
        <f t="shared" si="615"/>
        <v/>
      </c>
      <c r="PI146" s="251" t="str">
        <f t="shared" si="616"/>
        <v/>
      </c>
      <c r="PJ146" s="251" t="str">
        <f t="shared" si="617"/>
        <v/>
      </c>
      <c r="PK146" s="251" t="str">
        <f t="shared" si="618"/>
        <v/>
      </c>
      <c r="PL146" s="251" t="str">
        <f t="shared" si="619"/>
        <v/>
      </c>
      <c r="PM146" s="251" t="str">
        <f t="shared" si="620"/>
        <v/>
      </c>
      <c r="PN146" s="251" t="str">
        <f t="shared" si="621"/>
        <v/>
      </c>
      <c r="PO146" s="251" t="str">
        <f t="shared" si="622"/>
        <v/>
      </c>
      <c r="PP146" s="251" t="str">
        <f t="shared" si="623"/>
        <v/>
      </c>
      <c r="PQ146" s="251" t="str">
        <f t="shared" si="624"/>
        <v/>
      </c>
      <c r="PR146" s="251" t="str">
        <f t="shared" si="625"/>
        <v/>
      </c>
      <c r="PS146" s="251" t="str">
        <f t="shared" si="626"/>
        <v/>
      </c>
      <c r="PT146" s="251" t="str">
        <f t="shared" si="627"/>
        <v/>
      </c>
      <c r="PU146" s="251" t="str">
        <f t="shared" si="628"/>
        <v/>
      </c>
      <c r="PV146" s="251" t="str">
        <f t="shared" si="629"/>
        <v/>
      </c>
      <c r="PW146" s="251" t="str">
        <f t="shared" si="630"/>
        <v/>
      </c>
      <c r="PX146" s="251" t="str">
        <f t="shared" si="631"/>
        <v/>
      </c>
      <c r="PY146" s="251" t="str">
        <f t="shared" si="632"/>
        <v/>
      </c>
      <c r="PZ146" s="251" t="str">
        <f t="shared" si="633"/>
        <v/>
      </c>
      <c r="QA146" s="251" t="str">
        <f t="shared" si="634"/>
        <v/>
      </c>
      <c r="QB146" s="251" t="str">
        <f t="shared" si="635"/>
        <v/>
      </c>
      <c r="QC146" s="251" t="str">
        <f t="shared" si="636"/>
        <v/>
      </c>
      <c r="QD146" s="251" t="str">
        <f t="shared" si="637"/>
        <v/>
      </c>
      <c r="QE146" s="251" t="str">
        <f t="shared" si="638"/>
        <v/>
      </c>
      <c r="QF146" s="63">
        <f t="shared" si="639"/>
        <v>0</v>
      </c>
      <c r="QG146" s="26" t="s">
        <v>2</v>
      </c>
      <c r="QH146" s="59"/>
      <c r="QI146" s="59"/>
      <c r="QJ146" s="59"/>
      <c r="QK146" s="59"/>
      <c r="QL146" s="59"/>
      <c r="QM146" s="59"/>
      <c r="QN146" s="59"/>
    </row>
    <row r="147" spans="1:456" ht="6" customHeight="1" x14ac:dyDescent="0.25">
      <c r="A147" s="68"/>
      <c r="B147" s="447">
        <f t="shared" si="496"/>
        <v>133</v>
      </c>
      <c r="C147" s="72" t="s">
        <v>89</v>
      </c>
      <c r="D147" s="339" t="s">
        <v>588</v>
      </c>
      <c r="E147" s="59"/>
      <c r="F147" s="229"/>
      <c r="G147" s="295"/>
      <c r="H147" s="295"/>
      <c r="I147" s="229"/>
      <c r="J147" s="295"/>
      <c r="K147" s="295"/>
      <c r="L147" s="229"/>
      <c r="M147" s="295"/>
      <c r="N147" s="295"/>
      <c r="O147" s="229"/>
      <c r="P147" s="295"/>
      <c r="Q147" s="295"/>
      <c r="R147" s="229"/>
      <c r="S147" s="230"/>
      <c r="T147" s="231"/>
      <c r="U147" s="229"/>
      <c r="V147" s="230"/>
      <c r="W147" s="231"/>
      <c r="X147" s="229"/>
      <c r="Y147" s="230"/>
      <c r="Z147" s="231"/>
      <c r="AA147" s="229"/>
      <c r="AB147" s="295"/>
      <c r="AC147" s="295"/>
      <c r="AD147" s="229"/>
      <c r="AE147" s="295"/>
      <c r="AF147" s="295"/>
      <c r="AG147" s="229"/>
      <c r="AH147" s="295"/>
      <c r="AI147" s="295"/>
      <c r="AJ147" s="229"/>
      <c r="AK147" s="295"/>
      <c r="AL147" s="295"/>
      <c r="AM147" s="229"/>
      <c r="AN147" s="295"/>
      <c r="AO147" s="295"/>
      <c r="AP147" s="243"/>
      <c r="AQ147" s="295"/>
      <c r="AR147" s="290"/>
      <c r="AS147" s="243"/>
      <c r="AT147" s="295"/>
      <c r="AU147" s="290"/>
      <c r="AV147" s="229"/>
      <c r="AW147" s="230"/>
      <c r="AX147" s="231"/>
      <c r="AY147" s="229"/>
      <c r="AZ147" s="230"/>
      <c r="BA147" s="231"/>
      <c r="BB147" s="229"/>
      <c r="BC147" s="230"/>
      <c r="BD147" s="231"/>
      <c r="BE147" s="229"/>
      <c r="BF147" s="230"/>
      <c r="BG147" s="231"/>
      <c r="BH147" s="229"/>
      <c r="BI147" s="230"/>
      <c r="BJ147" s="231"/>
      <c r="BK147" s="243"/>
      <c r="BL147" s="230"/>
      <c r="BM147" s="231"/>
      <c r="BN147" s="243"/>
      <c r="BO147" s="230"/>
      <c r="BP147" s="231"/>
      <c r="BQ147" s="229"/>
      <c r="BR147" s="230"/>
      <c r="BS147" s="231"/>
      <c r="BT147" s="229"/>
      <c r="BU147" s="230"/>
      <c r="BV147" s="231"/>
      <c r="BW147" s="229"/>
      <c r="BX147" s="230"/>
      <c r="BY147" s="231"/>
      <c r="BZ147" s="229"/>
      <c r="CA147" s="230"/>
      <c r="CB147" s="231"/>
      <c r="CC147" s="229"/>
      <c r="CD147" s="230"/>
      <c r="CE147" s="231"/>
      <c r="CF147" s="331"/>
      <c r="CG147" s="332"/>
      <c r="CH147" s="385"/>
      <c r="CI147" s="331"/>
      <c r="CJ147" s="332"/>
      <c r="CK147" s="385"/>
      <c r="CL147" s="243"/>
      <c r="CM147" s="230"/>
      <c r="CN147" s="354"/>
      <c r="CO147" s="243"/>
      <c r="CP147" s="230"/>
      <c r="CQ147" s="231"/>
      <c r="CR147" s="331"/>
      <c r="CS147" s="332"/>
      <c r="CT147" s="333"/>
      <c r="CU147" s="229"/>
      <c r="CV147" s="230"/>
      <c r="CW147" s="231"/>
      <c r="CX147" s="331"/>
      <c r="CY147" s="332"/>
      <c r="CZ147" s="333"/>
      <c r="DA147" s="331"/>
      <c r="DB147" s="332"/>
      <c r="DC147" s="333"/>
      <c r="DD147" s="331"/>
      <c r="DE147" s="332"/>
      <c r="DF147" s="333"/>
      <c r="DG147" s="331"/>
      <c r="DH147" s="332"/>
      <c r="DI147" s="333"/>
      <c r="DJ147" s="229"/>
      <c r="DK147" s="230"/>
      <c r="DL147" s="231"/>
      <c r="DM147" s="229"/>
      <c r="DN147" s="230"/>
      <c r="DO147" s="231"/>
      <c r="DP147" s="331"/>
      <c r="DQ147" s="332"/>
      <c r="DR147" s="333"/>
      <c r="DS147" s="331"/>
      <c r="DT147" s="332"/>
      <c r="DU147" s="333"/>
      <c r="DV147" s="331"/>
      <c r="DW147" s="332"/>
      <c r="DX147" s="333"/>
      <c r="DY147" s="331"/>
      <c r="DZ147" s="332"/>
      <c r="EA147" s="333"/>
      <c r="EB147" s="331"/>
      <c r="EC147" s="332"/>
      <c r="ED147" s="333"/>
      <c r="EE147" s="331"/>
      <c r="EF147" s="332"/>
      <c r="EG147" s="333"/>
      <c r="EH147" s="229"/>
      <c r="EI147" s="230"/>
      <c r="EJ147" s="231"/>
      <c r="EK147" s="229"/>
      <c r="EL147" s="230"/>
      <c r="EM147" s="231"/>
      <c r="EN147" s="244"/>
      <c r="EO147" s="269" t="str">
        <f t="shared" si="497"/>
        <v/>
      </c>
      <c r="EP147" s="444" t="s">
        <v>1247</v>
      </c>
      <c r="EQ147" s="360">
        <f t="shared" si="640"/>
        <v>98</v>
      </c>
      <c r="ER147" s="360" t="str">
        <f t="shared" si="641"/>
        <v/>
      </c>
      <c r="ES147" s="360">
        <f t="shared" si="642"/>
        <v>41</v>
      </c>
      <c r="ET147" s="360">
        <f t="shared" si="643"/>
        <v>47</v>
      </c>
      <c r="EU147" s="360" t="str">
        <f t="shared" si="644"/>
        <v/>
      </c>
      <c r="EV147" s="360" t="str">
        <f t="shared" si="645"/>
        <v/>
      </c>
      <c r="EW147" s="360" t="str">
        <f t="shared" si="646"/>
        <v/>
      </c>
      <c r="EX147" s="360">
        <f t="shared" si="647"/>
        <v>46</v>
      </c>
      <c r="EY147" s="360" t="str">
        <f t="shared" si="648"/>
        <v/>
      </c>
      <c r="EZ147" s="360">
        <f t="shared" si="649"/>
        <v>45</v>
      </c>
      <c r="FA147" s="360" t="str">
        <f t="shared" si="650"/>
        <v/>
      </c>
      <c r="FB147" s="360">
        <f t="shared" si="651"/>
        <v>36</v>
      </c>
      <c r="FC147" s="360" t="str">
        <f t="shared" si="652"/>
        <v/>
      </c>
      <c r="FD147" s="360" t="str">
        <f t="shared" si="653"/>
        <v/>
      </c>
      <c r="FE147" s="360" t="str">
        <f t="shared" si="654"/>
        <v/>
      </c>
      <c r="FF147" s="360" t="str">
        <f t="shared" si="655"/>
        <v/>
      </c>
      <c r="FG147" s="360" t="str">
        <f t="shared" si="656"/>
        <v/>
      </c>
      <c r="FH147" s="360" t="str">
        <f t="shared" si="657"/>
        <v/>
      </c>
      <c r="FI147" s="360" t="str">
        <f t="shared" si="658"/>
        <v/>
      </c>
      <c r="FJ147" s="360" t="str">
        <f t="shared" si="659"/>
        <v/>
      </c>
      <c r="FK147" s="360" t="str">
        <f t="shared" si="660"/>
        <v/>
      </c>
      <c r="FL147" s="360" t="str">
        <f t="shared" si="661"/>
        <v/>
      </c>
      <c r="FM147" s="360" t="str">
        <f t="shared" si="662"/>
        <v/>
      </c>
      <c r="FN147" s="360" t="str">
        <f t="shared" si="663"/>
        <v/>
      </c>
      <c r="FO147" s="360" t="str">
        <f t="shared" si="664"/>
        <v/>
      </c>
      <c r="FP147" s="360" t="str">
        <f t="shared" si="665"/>
        <v/>
      </c>
      <c r="FQ147" s="360" t="str">
        <f t="shared" si="666"/>
        <v/>
      </c>
      <c r="FR147" s="360" t="str">
        <f t="shared" si="667"/>
        <v/>
      </c>
      <c r="FS147" s="360" t="str">
        <f t="shared" si="668"/>
        <v/>
      </c>
      <c r="FT147" s="360" t="str">
        <f t="shared" si="498"/>
        <v/>
      </c>
      <c r="FU147" s="360" t="str">
        <f t="shared" si="669"/>
        <v/>
      </c>
      <c r="FV147" s="360" t="str">
        <f t="shared" si="670"/>
        <v/>
      </c>
      <c r="FW147" s="360" t="str">
        <f t="shared" si="671"/>
        <v/>
      </c>
      <c r="FX147" s="360" t="str">
        <f t="shared" si="672"/>
        <v/>
      </c>
      <c r="FY147" s="360" t="str">
        <f t="shared" si="673"/>
        <v/>
      </c>
      <c r="FZ147" s="360" t="str">
        <f t="shared" si="674"/>
        <v/>
      </c>
      <c r="GA147" s="360">
        <f t="shared" si="675"/>
        <v>57</v>
      </c>
      <c r="GB147" s="360" t="str">
        <f t="shared" si="676"/>
        <v/>
      </c>
      <c r="GC147" s="360" t="str">
        <f t="shared" si="677"/>
        <v/>
      </c>
      <c r="GD147" s="360" t="str">
        <f t="shared" si="678"/>
        <v/>
      </c>
      <c r="GE147" s="360" t="str">
        <f t="shared" si="679"/>
        <v/>
      </c>
      <c r="GF147" s="360" t="str">
        <f t="shared" si="680"/>
        <v/>
      </c>
      <c r="GG147" s="360" t="str">
        <f t="shared" si="681"/>
        <v/>
      </c>
      <c r="GH147" s="360" t="str">
        <f t="shared" si="682"/>
        <v/>
      </c>
      <c r="GI147" s="360" t="str">
        <f t="shared" si="683"/>
        <v/>
      </c>
      <c r="GJ147" s="360" t="str">
        <f t="shared" si="684"/>
        <v/>
      </c>
      <c r="GK147" s="444" t="s">
        <v>1247</v>
      </c>
      <c r="GL147" s="361" t="str">
        <f t="shared" si="499"/>
        <v>wd</v>
      </c>
      <c r="GM147" s="361" t="str">
        <f t="shared" si="500"/>
        <v>-</v>
      </c>
      <c r="GN147" s="361" t="str">
        <f t="shared" si="501"/>
        <v>wd</v>
      </c>
      <c r="GO147" s="361" t="str">
        <f t="shared" si="502"/>
        <v>wd</v>
      </c>
      <c r="GP147" s="361" t="str">
        <f t="shared" si="503"/>
        <v>-</v>
      </c>
      <c r="GQ147" s="361" t="str">
        <f t="shared" si="504"/>
        <v>-</v>
      </c>
      <c r="GR147" s="361" t="str">
        <f t="shared" si="505"/>
        <v>-</v>
      </c>
      <c r="GS147" s="361" t="str">
        <f t="shared" si="506"/>
        <v>wd</v>
      </c>
      <c r="GT147" s="361" t="str">
        <f t="shared" si="507"/>
        <v>-</v>
      </c>
      <c r="GU147" s="361" t="str">
        <f t="shared" si="508"/>
        <v>wd</v>
      </c>
      <c r="GV147" s="361" t="str">
        <f t="shared" si="509"/>
        <v>-</v>
      </c>
      <c r="GW147" s="361" t="str">
        <f t="shared" si="510"/>
        <v>wd</v>
      </c>
      <c r="GX147" s="361" t="str">
        <f t="shared" si="511"/>
        <v>-</v>
      </c>
      <c r="GY147" s="361" t="str">
        <f t="shared" si="512"/>
        <v>-</v>
      </c>
      <c r="GZ147" s="361" t="str">
        <f t="shared" si="513"/>
        <v>-</v>
      </c>
      <c r="HA147" s="361" t="str">
        <f t="shared" si="514"/>
        <v>-</v>
      </c>
      <c r="HB147" s="361" t="str">
        <f t="shared" si="515"/>
        <v>-</v>
      </c>
      <c r="HC147" s="361" t="str">
        <f t="shared" si="516"/>
        <v>-</v>
      </c>
      <c r="HD147" s="361" t="str">
        <f t="shared" si="517"/>
        <v>-</v>
      </c>
      <c r="HE147" s="361" t="str">
        <f t="shared" si="518"/>
        <v>-</v>
      </c>
      <c r="HF147" s="361" t="str">
        <f t="shared" si="519"/>
        <v>-</v>
      </c>
      <c r="HG147" s="361" t="str">
        <f t="shared" si="520"/>
        <v>-</v>
      </c>
      <c r="HH147" s="361" t="str">
        <f t="shared" si="521"/>
        <v>-</v>
      </c>
      <c r="HI147" s="361" t="str">
        <f t="shared" si="522"/>
        <v>-</v>
      </c>
      <c r="HJ147" s="361" t="str">
        <f t="shared" si="523"/>
        <v>-</v>
      </c>
      <c r="HK147" s="361" t="str">
        <f t="shared" si="524"/>
        <v>-</v>
      </c>
      <c r="HL147" s="361" t="str">
        <f t="shared" si="525"/>
        <v>-</v>
      </c>
      <c r="HM147" s="361" t="str">
        <f t="shared" si="526"/>
        <v>-</v>
      </c>
      <c r="HN147" s="361" t="str">
        <f t="shared" si="527"/>
        <v>-</v>
      </c>
      <c r="HO147" s="361" t="str">
        <f t="shared" si="528"/>
        <v>-</v>
      </c>
      <c r="HP147" s="361" t="str">
        <f t="shared" si="529"/>
        <v>-</v>
      </c>
      <c r="HQ147" s="361" t="str">
        <f t="shared" si="530"/>
        <v>-</v>
      </c>
      <c r="HR147" s="361" t="str">
        <f t="shared" si="531"/>
        <v>-</v>
      </c>
      <c r="HS147" s="361" t="str">
        <f t="shared" si="532"/>
        <v>-</v>
      </c>
      <c r="HT147" s="361" t="str">
        <f t="shared" si="533"/>
        <v>-</v>
      </c>
      <c r="HU147" s="361" t="str">
        <f t="shared" si="534"/>
        <v>-</v>
      </c>
      <c r="HV147" s="361" t="str">
        <f t="shared" si="535"/>
        <v>wd</v>
      </c>
      <c r="HW147" s="361" t="str">
        <f t="shared" si="536"/>
        <v>-</v>
      </c>
      <c r="HX147" s="361" t="str">
        <f t="shared" si="537"/>
        <v>-</v>
      </c>
      <c r="HY147" s="361" t="str">
        <f t="shared" si="538"/>
        <v>-</v>
      </c>
      <c r="HZ147" s="361" t="str">
        <f t="shared" si="539"/>
        <v>-</v>
      </c>
      <c r="IA147" s="361" t="str">
        <f t="shared" si="540"/>
        <v>-</v>
      </c>
      <c r="IB147" s="361" t="str">
        <f t="shared" si="541"/>
        <v>-</v>
      </c>
      <c r="IC147" s="361" t="str">
        <f t="shared" si="542"/>
        <v>-</v>
      </c>
      <c r="ID147" s="361" t="str">
        <f t="shared" si="543"/>
        <v>-</v>
      </c>
      <c r="IE147" s="361" t="str">
        <f t="shared" si="544"/>
        <v>-</v>
      </c>
      <c r="IF147" s="444" t="s">
        <v>1247</v>
      </c>
      <c r="IG147" s="56" t="str">
        <f t="shared" si="685"/>
        <v>-</v>
      </c>
      <c r="IH147" s="56" t="str">
        <f t="shared" si="686"/>
        <v>-</v>
      </c>
      <c r="II147" s="56">
        <f t="shared" si="687"/>
        <v>0.5</v>
      </c>
      <c r="IJ147" s="56">
        <f t="shared" si="688"/>
        <v>0.5</v>
      </c>
      <c r="IK147" s="56" t="str">
        <f t="shared" si="545"/>
        <v>-</v>
      </c>
      <c r="IL147" s="56" t="str">
        <f t="shared" si="546"/>
        <v>-</v>
      </c>
      <c r="IM147" s="56" t="str">
        <f t="shared" si="547"/>
        <v>-</v>
      </c>
      <c r="IN147" s="56">
        <f t="shared" si="548"/>
        <v>0.5</v>
      </c>
      <c r="IO147" s="56" t="str">
        <f t="shared" si="549"/>
        <v>-</v>
      </c>
      <c r="IP147" s="56">
        <f t="shared" si="550"/>
        <v>0.5</v>
      </c>
      <c r="IQ147" s="56" t="str">
        <f t="shared" si="551"/>
        <v>-</v>
      </c>
      <c r="IR147" s="56">
        <f t="shared" si="552"/>
        <v>0.5</v>
      </c>
      <c r="IS147" s="56" t="str">
        <f t="shared" si="553"/>
        <v>-</v>
      </c>
      <c r="IT147" s="56" t="str">
        <f t="shared" si="554"/>
        <v>-</v>
      </c>
      <c r="IU147" s="56" t="str">
        <f t="shared" si="555"/>
        <v>-</v>
      </c>
      <c r="IV147" s="56" t="str">
        <f t="shared" si="556"/>
        <v>-</v>
      </c>
      <c r="IW147" s="56" t="str">
        <f t="shared" si="557"/>
        <v>-</v>
      </c>
      <c r="IX147" s="56" t="str">
        <f t="shared" si="558"/>
        <v>-</v>
      </c>
      <c r="IY147" s="56" t="str">
        <f t="shared" si="559"/>
        <v>-</v>
      </c>
      <c r="IZ147" s="56" t="str">
        <f t="shared" si="560"/>
        <v>-</v>
      </c>
      <c r="JA147" s="56" t="str">
        <f t="shared" si="561"/>
        <v>-</v>
      </c>
      <c r="JB147" s="56" t="str">
        <f t="shared" si="562"/>
        <v>-</v>
      </c>
      <c r="JC147" s="56" t="str">
        <f t="shared" si="563"/>
        <v>-</v>
      </c>
      <c r="JD147" s="56" t="str">
        <f t="shared" si="564"/>
        <v>-</v>
      </c>
      <c r="JE147" s="56" t="str">
        <f t="shared" si="565"/>
        <v>-</v>
      </c>
      <c r="JF147" s="56" t="str">
        <f t="shared" si="566"/>
        <v>-</v>
      </c>
      <c r="JG147" s="56" t="str">
        <f t="shared" si="567"/>
        <v>-</v>
      </c>
      <c r="JH147" s="56" t="str">
        <f t="shared" si="568"/>
        <v>-</v>
      </c>
      <c r="JI147" s="56" t="str">
        <f t="shared" si="569"/>
        <v>-</v>
      </c>
      <c r="JJ147" s="56" t="str">
        <f t="shared" si="570"/>
        <v>-</v>
      </c>
      <c r="JK147" s="56" t="str">
        <f t="shared" si="571"/>
        <v>-</v>
      </c>
      <c r="JL147" s="56" t="str">
        <f t="shared" si="572"/>
        <v>-</v>
      </c>
      <c r="JM147" s="56" t="str">
        <f t="shared" si="573"/>
        <v>-</v>
      </c>
      <c r="JN147" s="56" t="str">
        <f t="shared" si="574"/>
        <v>-</v>
      </c>
      <c r="JO147" s="56" t="str">
        <f t="shared" si="575"/>
        <v>-</v>
      </c>
      <c r="JP147" s="56" t="str">
        <f t="shared" si="576"/>
        <v>-</v>
      </c>
      <c r="JQ147" s="56">
        <f t="shared" si="577"/>
        <v>1</v>
      </c>
      <c r="JR147" s="56" t="str">
        <f t="shared" si="578"/>
        <v>-</v>
      </c>
      <c r="JS147" s="56" t="str">
        <f t="shared" si="579"/>
        <v>-</v>
      </c>
      <c r="JT147" s="56" t="str">
        <f t="shared" si="580"/>
        <v>-</v>
      </c>
      <c r="JU147" s="56" t="str">
        <f t="shared" si="581"/>
        <v>-</v>
      </c>
      <c r="JV147" s="56" t="str">
        <f t="shared" si="582"/>
        <v>-</v>
      </c>
      <c r="JW147" s="56" t="str">
        <f t="shared" si="583"/>
        <v>-</v>
      </c>
      <c r="JX147" s="56" t="str">
        <f t="shared" si="584"/>
        <v>-</v>
      </c>
      <c r="JY147" s="56" t="str">
        <f t="shared" si="585"/>
        <v>-</v>
      </c>
      <c r="JZ147" s="56" t="str">
        <f t="shared" si="586"/>
        <v>-</v>
      </c>
      <c r="KA147" s="444" t="s">
        <v>1247</v>
      </c>
      <c r="KB147" s="360">
        <f>IF(ISNUMBER(INDEX($EQ$15:$GK$521,$B147,EO$11)),MAX(KB$14:KB146)+1,0)</f>
        <v>0</v>
      </c>
      <c r="KC147" s="360" t="str">
        <f t="shared" si="689"/>
        <v/>
      </c>
      <c r="KD147" s="373" t="s">
        <v>2</v>
      </c>
      <c r="KE147" s="239"/>
      <c r="KF147" s="60"/>
      <c r="KG147" s="60"/>
      <c r="KH147" s="60"/>
      <c r="KI147" s="60"/>
      <c r="KJ147" s="60"/>
      <c r="KK147" s="60"/>
      <c r="KL147" s="60"/>
      <c r="KM147" s="60"/>
      <c r="KN147" s="60"/>
      <c r="KO147" s="60"/>
      <c r="KP147" s="60"/>
      <c r="KQ147" s="239" t="str">
        <f t="shared" si="493"/>
        <v/>
      </c>
      <c r="KR147" s="245" t="str">
        <f t="shared" si="587"/>
        <v/>
      </c>
      <c r="KS147" s="60"/>
      <c r="KT147" s="239" t="str">
        <f t="shared" si="494"/>
        <v/>
      </c>
      <c r="KU147" s="245" t="str">
        <f t="shared" si="588"/>
        <v/>
      </c>
      <c r="KV147" s="60"/>
      <c r="KW147" s="239" t="str">
        <f t="shared" si="495"/>
        <v/>
      </c>
      <c r="KX147" s="245" t="str">
        <f t="shared" si="589"/>
        <v/>
      </c>
      <c r="KY147" s="60"/>
      <c r="KZ147" s="283" t="str">
        <f t="shared" si="590"/>
        <v/>
      </c>
      <c r="LA147" s="26"/>
      <c r="LB147" s="242"/>
      <c r="LC147" s="242"/>
      <c r="LD147" s="242"/>
      <c r="LE147" s="242"/>
      <c r="LF147" s="242"/>
      <c r="LG147" s="242"/>
      <c r="LH147" s="242"/>
      <c r="LI147" s="242"/>
      <c r="LJ147" s="242"/>
      <c r="LK147" s="242"/>
      <c r="LL147" s="242"/>
      <c r="LM147" s="242"/>
      <c r="LN147" s="63"/>
      <c r="LO147" s="251">
        <f t="shared" si="591"/>
        <v>0</v>
      </c>
      <c r="LP147" s="251">
        <f t="shared" si="592"/>
        <v>0</v>
      </c>
      <c r="LQ147" s="251">
        <f t="shared" si="593"/>
        <v>0</v>
      </c>
      <c r="LR147" s="251">
        <f t="shared" si="594"/>
        <v>0</v>
      </c>
      <c r="LS147" s="251">
        <f t="shared" si="595"/>
        <v>0</v>
      </c>
      <c r="LT147" s="251">
        <f t="shared" si="596"/>
        <v>0</v>
      </c>
      <c r="LU147" s="251">
        <f t="shared" si="597"/>
        <v>0</v>
      </c>
      <c r="LV147" s="251">
        <f t="shared" si="598"/>
        <v>0</v>
      </c>
      <c r="LW147" s="251">
        <f t="shared" si="599"/>
        <v>0</v>
      </c>
      <c r="LX147" s="251">
        <f t="shared" si="600"/>
        <v>0</v>
      </c>
      <c r="LY147" s="251">
        <f t="shared" si="601"/>
        <v>0</v>
      </c>
      <c r="LZ147" s="251">
        <f t="shared" si="602"/>
        <v>0</v>
      </c>
      <c r="MA147" s="63">
        <f t="shared" si="603"/>
        <v>4</v>
      </c>
      <c r="MB147" s="63">
        <f t="shared" si="604"/>
        <v>0</v>
      </c>
      <c r="MC147" s="63">
        <f t="shared" si="691"/>
        <v>133</v>
      </c>
      <c r="MD147" s="63">
        <f t="shared" si="690"/>
        <v>29</v>
      </c>
      <c r="ME147" s="63" t="str">
        <f t="shared" si="605"/>
        <v>referencetime</v>
      </c>
      <c r="MF147" s="315">
        <f t="shared" si="606"/>
        <v>291</v>
      </c>
      <c r="MG147" s="315">
        <f>IF(ISNUMBER(MATCH(EO147,$ME$15:$ME$520,0)),0,MAX(MG$14:MG146)+1)</f>
        <v>0</v>
      </c>
      <c r="MH147" s="315" t="str">
        <f t="shared" si="607"/>
        <v/>
      </c>
      <c r="MI147" s="369"/>
      <c r="MJ147" s="68"/>
      <c r="MK147" s="18"/>
      <c r="ML147" s="242"/>
      <c r="MM147" s="242"/>
      <c r="MN147" s="59"/>
      <c r="MO147" s="238"/>
      <c r="MP147" s="411"/>
      <c r="MQ147" s="26">
        <f>IF(IF(ISNUMBER(SEARCH("flopy",MS147))=TRUE,1,0)=1,MAX(MQ$15:MQ146)+1,"")</f>
        <v>97</v>
      </c>
      <c r="MR147" s="238"/>
      <c r="MS147" s="411" t="s">
        <v>1069</v>
      </c>
      <c r="MT147" s="59"/>
      <c r="MU147" s="26" t="str">
        <f>IF(IF(ISNUMBER(SEARCH("flopy",MW147))=TRUE,1,0)=1,MAX(MU$15:MU146)+1,"")</f>
        <v/>
      </c>
      <c r="MV147" s="238"/>
      <c r="MW147" s="59"/>
      <c r="MX147" s="59"/>
      <c r="MY147" s="59"/>
      <c r="MZ147" s="59"/>
      <c r="NA147" s="59"/>
      <c r="NB147" s="26" t="s">
        <v>2</v>
      </c>
      <c r="NC147" s="59"/>
      <c r="ND147" s="59"/>
      <c r="NE147" s="59"/>
      <c r="NF147" s="59"/>
      <c r="NG147" s="59"/>
      <c r="NH147" s="59"/>
      <c r="NI147" s="59"/>
      <c r="NJ147" s="59"/>
      <c r="NK147" s="26" t="s">
        <v>2</v>
      </c>
      <c r="NL147" s="454"/>
      <c r="NM147" s="454"/>
      <c r="NN147" s="59"/>
      <c r="NO147" s="18"/>
      <c r="NP147" s="18"/>
      <c r="NQ147" s="18"/>
      <c r="NR147" s="18"/>
      <c r="NS147" s="18"/>
      <c r="NT147" s="18"/>
      <c r="NU147" s="18"/>
      <c r="NV147" s="18"/>
      <c r="NW147" s="18"/>
      <c r="NX147" s="18"/>
      <c r="NY147" s="18"/>
      <c r="NZ147" s="18"/>
      <c r="OA147" s="18"/>
      <c r="OB147" s="18"/>
      <c r="OC147" s="18"/>
      <c r="OZ147" s="59"/>
      <c r="PA147" s="251" t="str">
        <f t="shared" si="608"/>
        <v/>
      </c>
      <c r="PB147" s="251" t="str">
        <f t="shared" si="609"/>
        <v/>
      </c>
      <c r="PC147" s="251" t="str">
        <f t="shared" si="610"/>
        <v/>
      </c>
      <c r="PD147" s="251" t="str">
        <f t="shared" si="611"/>
        <v/>
      </c>
      <c r="PE147" s="251" t="str">
        <f t="shared" si="612"/>
        <v/>
      </c>
      <c r="PF147" s="251" t="str">
        <f t="shared" si="613"/>
        <v/>
      </c>
      <c r="PG147" s="251" t="str">
        <f t="shared" si="614"/>
        <v/>
      </c>
      <c r="PH147" s="251" t="str">
        <f t="shared" si="615"/>
        <v/>
      </c>
      <c r="PI147" s="251" t="str">
        <f t="shared" si="616"/>
        <v/>
      </c>
      <c r="PJ147" s="251" t="str">
        <f t="shared" si="617"/>
        <v/>
      </c>
      <c r="PK147" s="251" t="str">
        <f t="shared" si="618"/>
        <v/>
      </c>
      <c r="PL147" s="251" t="str">
        <f t="shared" si="619"/>
        <v/>
      </c>
      <c r="PM147" s="251" t="str">
        <f t="shared" si="620"/>
        <v/>
      </c>
      <c r="PN147" s="251" t="str">
        <f t="shared" si="621"/>
        <v/>
      </c>
      <c r="PO147" s="251" t="str">
        <f t="shared" si="622"/>
        <v/>
      </c>
      <c r="PP147" s="251" t="str">
        <f t="shared" si="623"/>
        <v/>
      </c>
      <c r="PQ147" s="251" t="str">
        <f t="shared" si="624"/>
        <v/>
      </c>
      <c r="PR147" s="251" t="str">
        <f t="shared" si="625"/>
        <v/>
      </c>
      <c r="PS147" s="251" t="str">
        <f t="shared" si="626"/>
        <v/>
      </c>
      <c r="PT147" s="251" t="str">
        <f t="shared" si="627"/>
        <v/>
      </c>
      <c r="PU147" s="251" t="str">
        <f t="shared" si="628"/>
        <v/>
      </c>
      <c r="PV147" s="251" t="str">
        <f t="shared" si="629"/>
        <v/>
      </c>
      <c r="PW147" s="251" t="str">
        <f t="shared" si="630"/>
        <v/>
      </c>
      <c r="PX147" s="251" t="str">
        <f t="shared" si="631"/>
        <v/>
      </c>
      <c r="PY147" s="251" t="str">
        <f t="shared" si="632"/>
        <v/>
      </c>
      <c r="PZ147" s="251" t="str">
        <f t="shared" si="633"/>
        <v/>
      </c>
      <c r="QA147" s="251" t="str">
        <f t="shared" si="634"/>
        <v/>
      </c>
      <c r="QB147" s="251" t="str">
        <f t="shared" si="635"/>
        <v/>
      </c>
      <c r="QC147" s="251" t="str">
        <f t="shared" si="636"/>
        <v/>
      </c>
      <c r="QD147" s="251" t="str">
        <f t="shared" si="637"/>
        <v/>
      </c>
      <c r="QE147" s="251" t="str">
        <f t="shared" si="638"/>
        <v/>
      </c>
      <c r="QF147" s="63">
        <f t="shared" si="639"/>
        <v>0</v>
      </c>
      <c r="QG147" s="26" t="s">
        <v>2</v>
      </c>
      <c r="QH147" s="59"/>
      <c r="QI147" s="59"/>
      <c r="QJ147" s="59"/>
      <c r="QK147" s="59"/>
      <c r="QL147" s="59"/>
      <c r="QM147" s="59"/>
      <c r="QN147" s="59"/>
    </row>
    <row r="148" spans="1:456" ht="6" customHeight="1" x14ac:dyDescent="0.25">
      <c r="A148" s="68"/>
      <c r="B148" s="447">
        <f t="shared" si="496"/>
        <v>134</v>
      </c>
      <c r="C148" s="72" t="s">
        <v>280</v>
      </c>
      <c r="D148" s="339" t="s">
        <v>589</v>
      </c>
      <c r="E148" s="59"/>
      <c r="F148" s="229"/>
      <c r="G148" s="295"/>
      <c r="H148" s="295"/>
      <c r="I148" s="229"/>
      <c r="J148" s="295"/>
      <c r="K148" s="295"/>
      <c r="L148" s="229"/>
      <c r="M148" s="295"/>
      <c r="N148" s="295"/>
      <c r="O148" s="229"/>
      <c r="P148" s="295"/>
      <c r="Q148" s="295"/>
      <c r="R148" s="229"/>
      <c r="S148" s="230"/>
      <c r="T148" s="231"/>
      <c r="U148" s="229"/>
      <c r="V148" s="230"/>
      <c r="W148" s="231"/>
      <c r="X148" s="229"/>
      <c r="Y148" s="230"/>
      <c r="Z148" s="231"/>
      <c r="AA148" s="229"/>
      <c r="AB148" s="295"/>
      <c r="AC148" s="295"/>
      <c r="AD148" s="229"/>
      <c r="AE148" s="295"/>
      <c r="AF148" s="295"/>
      <c r="AG148" s="229"/>
      <c r="AH148" s="295"/>
      <c r="AI148" s="295"/>
      <c r="AJ148" s="229"/>
      <c r="AK148" s="295"/>
      <c r="AL148" s="295"/>
      <c r="AM148" s="229"/>
      <c r="AN148" s="295"/>
      <c r="AO148" s="295"/>
      <c r="AP148" s="243"/>
      <c r="AQ148" s="295"/>
      <c r="AR148" s="290"/>
      <c r="AS148" s="243"/>
      <c r="AT148" s="295"/>
      <c r="AU148" s="290"/>
      <c r="AV148" s="229"/>
      <c r="AW148" s="230"/>
      <c r="AX148" s="231"/>
      <c r="AY148" s="229"/>
      <c r="AZ148" s="230"/>
      <c r="BA148" s="231"/>
      <c r="BB148" s="229"/>
      <c r="BC148" s="230"/>
      <c r="BD148" s="231"/>
      <c r="BE148" s="229"/>
      <c r="BF148" s="230"/>
      <c r="BG148" s="231"/>
      <c r="BH148" s="229"/>
      <c r="BI148" s="230"/>
      <c r="BJ148" s="231"/>
      <c r="BK148" s="243"/>
      <c r="BL148" s="230"/>
      <c r="BM148" s="231"/>
      <c r="BN148" s="243"/>
      <c r="BO148" s="230"/>
      <c r="BP148" s="231"/>
      <c r="BQ148" s="229"/>
      <c r="BR148" s="230"/>
      <c r="BS148" s="231"/>
      <c r="BT148" s="229"/>
      <c r="BU148" s="230"/>
      <c r="BV148" s="231"/>
      <c r="BW148" s="229"/>
      <c r="BX148" s="230"/>
      <c r="BY148" s="231"/>
      <c r="BZ148" s="229"/>
      <c r="CA148" s="230"/>
      <c r="CB148" s="231"/>
      <c r="CC148" s="229"/>
      <c r="CD148" s="230"/>
      <c r="CE148" s="231"/>
      <c r="CF148" s="331"/>
      <c r="CG148" s="332"/>
      <c r="CH148" s="385"/>
      <c r="CI148" s="331"/>
      <c r="CJ148" s="332"/>
      <c r="CK148" s="385"/>
      <c r="CL148" s="243"/>
      <c r="CM148" s="230"/>
      <c r="CN148" s="354"/>
      <c r="CO148" s="243"/>
      <c r="CP148" s="230"/>
      <c r="CQ148" s="231"/>
      <c r="CR148" s="331"/>
      <c r="CS148" s="332"/>
      <c r="CT148" s="333"/>
      <c r="CU148" s="229"/>
      <c r="CV148" s="230"/>
      <c r="CW148" s="231"/>
      <c r="CX148" s="331"/>
      <c r="CY148" s="332"/>
      <c r="CZ148" s="333"/>
      <c r="DA148" s="331"/>
      <c r="DB148" s="332"/>
      <c r="DC148" s="333"/>
      <c r="DD148" s="331"/>
      <c r="DE148" s="332"/>
      <c r="DF148" s="333"/>
      <c r="DG148" s="331"/>
      <c r="DH148" s="332"/>
      <c r="DI148" s="333"/>
      <c r="DJ148" s="229"/>
      <c r="DK148" s="230"/>
      <c r="DL148" s="231"/>
      <c r="DM148" s="229"/>
      <c r="DN148" s="230"/>
      <c r="DO148" s="231"/>
      <c r="DP148" s="331"/>
      <c r="DQ148" s="332"/>
      <c r="DR148" s="333"/>
      <c r="DS148" s="331"/>
      <c r="DT148" s="332"/>
      <c r="DU148" s="333"/>
      <c r="DV148" s="331"/>
      <c r="DW148" s="332"/>
      <c r="DX148" s="333"/>
      <c r="DY148" s="331"/>
      <c r="DZ148" s="332"/>
      <c r="EA148" s="333"/>
      <c r="EB148" s="331"/>
      <c r="EC148" s="332"/>
      <c r="ED148" s="333"/>
      <c r="EE148" s="331"/>
      <c r="EF148" s="332"/>
      <c r="EG148" s="333"/>
      <c r="EH148" s="229"/>
      <c r="EI148" s="230"/>
      <c r="EJ148" s="231"/>
      <c r="EK148" s="229"/>
      <c r="EL148" s="230"/>
      <c r="EM148" s="231"/>
      <c r="EN148" s="244"/>
      <c r="EO148" s="269" t="str">
        <f t="shared" si="497"/>
        <v/>
      </c>
      <c r="EP148" s="444" t="s">
        <v>1247</v>
      </c>
      <c r="EQ148" s="360" t="str">
        <f t="shared" si="640"/>
        <v/>
      </c>
      <c r="ER148" s="360" t="str">
        <f t="shared" si="641"/>
        <v/>
      </c>
      <c r="ES148" s="360" t="str">
        <f t="shared" si="642"/>
        <v/>
      </c>
      <c r="ET148" s="360" t="str">
        <f t="shared" si="643"/>
        <v/>
      </c>
      <c r="EU148" s="360" t="str">
        <f t="shared" si="644"/>
        <v/>
      </c>
      <c r="EV148" s="360" t="str">
        <f t="shared" si="645"/>
        <v/>
      </c>
      <c r="EW148" s="360" t="str">
        <f t="shared" si="646"/>
        <v/>
      </c>
      <c r="EX148" s="360" t="str">
        <f t="shared" si="647"/>
        <v/>
      </c>
      <c r="EY148" s="360" t="str">
        <f t="shared" si="648"/>
        <v/>
      </c>
      <c r="EZ148" s="360">
        <f t="shared" si="649"/>
        <v>13</v>
      </c>
      <c r="FA148" s="360" t="str">
        <f t="shared" si="650"/>
        <v/>
      </c>
      <c r="FB148" s="360" t="str">
        <f t="shared" si="651"/>
        <v/>
      </c>
      <c r="FC148" s="360" t="str">
        <f t="shared" si="652"/>
        <v/>
      </c>
      <c r="FD148" s="360" t="str">
        <f t="shared" si="653"/>
        <v/>
      </c>
      <c r="FE148" s="360" t="str">
        <f t="shared" si="654"/>
        <v/>
      </c>
      <c r="FF148" s="360" t="str">
        <f t="shared" si="655"/>
        <v/>
      </c>
      <c r="FG148" s="360" t="str">
        <f t="shared" si="656"/>
        <v/>
      </c>
      <c r="FH148" s="360" t="str">
        <f t="shared" si="657"/>
        <v/>
      </c>
      <c r="FI148" s="360" t="str">
        <f t="shared" si="658"/>
        <v/>
      </c>
      <c r="FJ148" s="360" t="str">
        <f t="shared" si="659"/>
        <v/>
      </c>
      <c r="FK148" s="360" t="str">
        <f t="shared" si="660"/>
        <v/>
      </c>
      <c r="FL148" s="360" t="str">
        <f t="shared" si="661"/>
        <v/>
      </c>
      <c r="FM148" s="360" t="str">
        <f t="shared" si="662"/>
        <v/>
      </c>
      <c r="FN148" s="360" t="str">
        <f t="shared" si="663"/>
        <v/>
      </c>
      <c r="FO148" s="360" t="str">
        <f t="shared" si="664"/>
        <v/>
      </c>
      <c r="FP148" s="360" t="str">
        <f t="shared" si="665"/>
        <v/>
      </c>
      <c r="FQ148" s="360" t="str">
        <f t="shared" si="666"/>
        <v/>
      </c>
      <c r="FR148" s="360" t="str">
        <f t="shared" si="667"/>
        <v/>
      </c>
      <c r="FS148" s="360" t="str">
        <f t="shared" si="668"/>
        <v/>
      </c>
      <c r="FT148" s="360" t="str">
        <f t="shared" si="498"/>
        <v/>
      </c>
      <c r="FU148" s="360" t="str">
        <f t="shared" si="669"/>
        <v/>
      </c>
      <c r="FV148" s="360" t="str">
        <f t="shared" si="670"/>
        <v/>
      </c>
      <c r="FW148" s="360" t="str">
        <f t="shared" si="671"/>
        <v/>
      </c>
      <c r="FX148" s="360" t="str">
        <f t="shared" si="672"/>
        <v/>
      </c>
      <c r="FY148" s="360" t="str">
        <f t="shared" si="673"/>
        <v/>
      </c>
      <c r="FZ148" s="360" t="str">
        <f t="shared" si="674"/>
        <v/>
      </c>
      <c r="GA148" s="360" t="str">
        <f t="shared" si="675"/>
        <v/>
      </c>
      <c r="GB148" s="360" t="str">
        <f t="shared" si="676"/>
        <v/>
      </c>
      <c r="GC148" s="360" t="str">
        <f t="shared" si="677"/>
        <v/>
      </c>
      <c r="GD148" s="360" t="str">
        <f t="shared" si="678"/>
        <v/>
      </c>
      <c r="GE148" s="360" t="str">
        <f t="shared" si="679"/>
        <v/>
      </c>
      <c r="GF148" s="360" t="str">
        <f t="shared" si="680"/>
        <v/>
      </c>
      <c r="GG148" s="360" t="str">
        <f t="shared" si="681"/>
        <v/>
      </c>
      <c r="GH148" s="360" t="str">
        <f t="shared" si="682"/>
        <v/>
      </c>
      <c r="GI148" s="360" t="str">
        <f t="shared" si="683"/>
        <v/>
      </c>
      <c r="GJ148" s="360" t="str">
        <f t="shared" si="684"/>
        <v/>
      </c>
      <c r="GK148" s="444" t="s">
        <v>1247</v>
      </c>
      <c r="GL148" s="361" t="str">
        <f t="shared" si="499"/>
        <v>-</v>
      </c>
      <c r="GM148" s="361" t="str">
        <f t="shared" si="500"/>
        <v>-</v>
      </c>
      <c r="GN148" s="361" t="str">
        <f t="shared" si="501"/>
        <v>-</v>
      </c>
      <c r="GO148" s="361" t="str">
        <f t="shared" si="502"/>
        <v>-</v>
      </c>
      <c r="GP148" s="361" t="str">
        <f t="shared" si="503"/>
        <v>-</v>
      </c>
      <c r="GQ148" s="361" t="str">
        <f t="shared" si="504"/>
        <v>-</v>
      </c>
      <c r="GR148" s="361" t="str">
        <f t="shared" si="505"/>
        <v>-</v>
      </c>
      <c r="GS148" s="361" t="str">
        <f t="shared" si="506"/>
        <v>-</v>
      </c>
      <c r="GT148" s="361" t="str">
        <f t="shared" si="507"/>
        <v>-</v>
      </c>
      <c r="GU148" s="361" t="str">
        <f t="shared" si="508"/>
        <v>tral</v>
      </c>
      <c r="GV148" s="361" t="str">
        <f t="shared" si="509"/>
        <v>-</v>
      </c>
      <c r="GW148" s="361" t="str">
        <f t="shared" si="510"/>
        <v>-</v>
      </c>
      <c r="GX148" s="361" t="str">
        <f t="shared" si="511"/>
        <v>-</v>
      </c>
      <c r="GY148" s="361" t="str">
        <f t="shared" si="512"/>
        <v>-</v>
      </c>
      <c r="GZ148" s="361" t="str">
        <f t="shared" si="513"/>
        <v>-</v>
      </c>
      <c r="HA148" s="361" t="str">
        <f t="shared" si="514"/>
        <v>-</v>
      </c>
      <c r="HB148" s="361" t="str">
        <f t="shared" si="515"/>
        <v>-</v>
      </c>
      <c r="HC148" s="361" t="str">
        <f t="shared" si="516"/>
        <v>-</v>
      </c>
      <c r="HD148" s="361" t="str">
        <f t="shared" si="517"/>
        <v>-</v>
      </c>
      <c r="HE148" s="361" t="str">
        <f t="shared" si="518"/>
        <v>-</v>
      </c>
      <c r="HF148" s="361" t="str">
        <f t="shared" si="519"/>
        <v>-</v>
      </c>
      <c r="HG148" s="361" t="str">
        <f t="shared" si="520"/>
        <v>-</v>
      </c>
      <c r="HH148" s="361" t="str">
        <f t="shared" si="521"/>
        <v>-</v>
      </c>
      <c r="HI148" s="361" t="str">
        <f t="shared" si="522"/>
        <v>-</v>
      </c>
      <c r="HJ148" s="361" t="str">
        <f t="shared" si="523"/>
        <v>-</v>
      </c>
      <c r="HK148" s="361" t="str">
        <f t="shared" si="524"/>
        <v>-</v>
      </c>
      <c r="HL148" s="361" t="str">
        <f t="shared" si="525"/>
        <v>-</v>
      </c>
      <c r="HM148" s="361" t="str">
        <f t="shared" si="526"/>
        <v>-</v>
      </c>
      <c r="HN148" s="361" t="str">
        <f t="shared" si="527"/>
        <v>-</v>
      </c>
      <c r="HO148" s="361" t="str">
        <f t="shared" si="528"/>
        <v>-</v>
      </c>
      <c r="HP148" s="361" t="str">
        <f t="shared" si="529"/>
        <v>-</v>
      </c>
      <c r="HQ148" s="361" t="str">
        <f t="shared" si="530"/>
        <v>-</v>
      </c>
      <c r="HR148" s="361" t="str">
        <f t="shared" si="531"/>
        <v>-</v>
      </c>
      <c r="HS148" s="361" t="str">
        <f t="shared" si="532"/>
        <v>-</v>
      </c>
      <c r="HT148" s="361" t="str">
        <f t="shared" si="533"/>
        <v>-</v>
      </c>
      <c r="HU148" s="361" t="str">
        <f t="shared" si="534"/>
        <v>-</v>
      </c>
      <c r="HV148" s="361" t="str">
        <f t="shared" si="535"/>
        <v>-</v>
      </c>
      <c r="HW148" s="361" t="str">
        <f t="shared" si="536"/>
        <v>-</v>
      </c>
      <c r="HX148" s="361" t="str">
        <f t="shared" si="537"/>
        <v>-</v>
      </c>
      <c r="HY148" s="361" t="str">
        <f t="shared" si="538"/>
        <v>-</v>
      </c>
      <c r="HZ148" s="361" t="str">
        <f t="shared" si="539"/>
        <v>-</v>
      </c>
      <c r="IA148" s="361" t="str">
        <f t="shared" si="540"/>
        <v>-</v>
      </c>
      <c r="IB148" s="361" t="str">
        <f t="shared" si="541"/>
        <v>-</v>
      </c>
      <c r="IC148" s="361" t="str">
        <f t="shared" si="542"/>
        <v>-</v>
      </c>
      <c r="ID148" s="361" t="str">
        <f t="shared" si="543"/>
        <v>-</v>
      </c>
      <c r="IE148" s="361" t="str">
        <f t="shared" si="544"/>
        <v>-</v>
      </c>
      <c r="IF148" s="444" t="s">
        <v>1247</v>
      </c>
      <c r="IG148" s="56" t="str">
        <f t="shared" si="685"/>
        <v>-</v>
      </c>
      <c r="IH148" s="56" t="str">
        <f t="shared" si="686"/>
        <v>-</v>
      </c>
      <c r="II148" s="56" t="str">
        <f t="shared" si="687"/>
        <v>-</v>
      </c>
      <c r="IJ148" s="56" t="str">
        <f t="shared" si="688"/>
        <v>-</v>
      </c>
      <c r="IK148" s="56" t="str">
        <f t="shared" si="545"/>
        <v>-</v>
      </c>
      <c r="IL148" s="56" t="str">
        <f t="shared" si="546"/>
        <v>-</v>
      </c>
      <c r="IM148" s="56" t="str">
        <f t="shared" si="547"/>
        <v>-</v>
      </c>
      <c r="IN148" s="56" t="str">
        <f t="shared" si="548"/>
        <v>-</v>
      </c>
      <c r="IO148" s="56" t="str">
        <f t="shared" si="549"/>
        <v>-</v>
      </c>
      <c r="IP148" s="56" t="str">
        <f t="shared" si="550"/>
        <v>no</v>
      </c>
      <c r="IQ148" s="56" t="str">
        <f t="shared" si="551"/>
        <v>-</v>
      </c>
      <c r="IR148" s="56" t="str">
        <f t="shared" si="552"/>
        <v>-</v>
      </c>
      <c r="IS148" s="56" t="str">
        <f t="shared" si="553"/>
        <v>-</v>
      </c>
      <c r="IT148" s="56" t="str">
        <f t="shared" si="554"/>
        <v>-</v>
      </c>
      <c r="IU148" s="56" t="str">
        <f t="shared" si="555"/>
        <v>-</v>
      </c>
      <c r="IV148" s="56" t="str">
        <f t="shared" si="556"/>
        <v>-</v>
      </c>
      <c r="IW148" s="56" t="str">
        <f t="shared" si="557"/>
        <v>-</v>
      </c>
      <c r="IX148" s="56" t="str">
        <f t="shared" si="558"/>
        <v>-</v>
      </c>
      <c r="IY148" s="56" t="str">
        <f t="shared" si="559"/>
        <v>-</v>
      </c>
      <c r="IZ148" s="56" t="str">
        <f t="shared" si="560"/>
        <v>-</v>
      </c>
      <c r="JA148" s="56" t="str">
        <f t="shared" si="561"/>
        <v>-</v>
      </c>
      <c r="JB148" s="56" t="str">
        <f t="shared" si="562"/>
        <v>-</v>
      </c>
      <c r="JC148" s="56" t="str">
        <f t="shared" si="563"/>
        <v>-</v>
      </c>
      <c r="JD148" s="56" t="str">
        <f t="shared" si="564"/>
        <v>-</v>
      </c>
      <c r="JE148" s="56" t="str">
        <f t="shared" si="565"/>
        <v>-</v>
      </c>
      <c r="JF148" s="56" t="str">
        <f t="shared" si="566"/>
        <v>-</v>
      </c>
      <c r="JG148" s="56" t="str">
        <f t="shared" si="567"/>
        <v>-</v>
      </c>
      <c r="JH148" s="56" t="str">
        <f t="shared" si="568"/>
        <v>-</v>
      </c>
      <c r="JI148" s="56" t="str">
        <f t="shared" si="569"/>
        <v>-</v>
      </c>
      <c r="JJ148" s="56" t="str">
        <f t="shared" si="570"/>
        <v>-</v>
      </c>
      <c r="JK148" s="56" t="str">
        <f t="shared" si="571"/>
        <v>-</v>
      </c>
      <c r="JL148" s="56" t="str">
        <f t="shared" si="572"/>
        <v>-</v>
      </c>
      <c r="JM148" s="56" t="str">
        <f t="shared" si="573"/>
        <v>-</v>
      </c>
      <c r="JN148" s="56" t="str">
        <f t="shared" si="574"/>
        <v>-</v>
      </c>
      <c r="JO148" s="56" t="str">
        <f t="shared" si="575"/>
        <v>-</v>
      </c>
      <c r="JP148" s="56" t="str">
        <f t="shared" si="576"/>
        <v>-</v>
      </c>
      <c r="JQ148" s="56" t="str">
        <f t="shared" si="577"/>
        <v>-</v>
      </c>
      <c r="JR148" s="56" t="str">
        <f t="shared" si="578"/>
        <v>-</v>
      </c>
      <c r="JS148" s="56" t="str">
        <f t="shared" si="579"/>
        <v>-</v>
      </c>
      <c r="JT148" s="56" t="str">
        <f t="shared" si="580"/>
        <v>-</v>
      </c>
      <c r="JU148" s="56" t="str">
        <f t="shared" si="581"/>
        <v>-</v>
      </c>
      <c r="JV148" s="56" t="str">
        <f t="shared" si="582"/>
        <v>-</v>
      </c>
      <c r="JW148" s="56" t="str">
        <f t="shared" si="583"/>
        <v>-</v>
      </c>
      <c r="JX148" s="56" t="str">
        <f t="shared" si="584"/>
        <v>-</v>
      </c>
      <c r="JY148" s="56" t="str">
        <f t="shared" si="585"/>
        <v>-</v>
      </c>
      <c r="JZ148" s="56" t="str">
        <f t="shared" si="586"/>
        <v>-</v>
      </c>
      <c r="KA148" s="444" t="s">
        <v>1247</v>
      </c>
      <c r="KB148" s="360">
        <f>IF(ISNUMBER(INDEX($EQ$15:$GK$521,$B148,EO$11)),MAX(KB$14:KB147)+1,0)</f>
        <v>0</v>
      </c>
      <c r="KC148" s="360" t="str">
        <f t="shared" si="689"/>
        <v/>
      </c>
      <c r="KD148" s="373" t="s">
        <v>2</v>
      </c>
      <c r="KE148" s="239"/>
      <c r="KF148" s="60"/>
      <c r="KG148" s="60"/>
      <c r="KH148" s="60"/>
      <c r="KI148" s="60"/>
      <c r="KJ148" s="60"/>
      <c r="KK148" s="60"/>
      <c r="KL148" s="60"/>
      <c r="KM148" s="60"/>
      <c r="KN148" s="60"/>
      <c r="KO148" s="60"/>
      <c r="KP148" s="60"/>
      <c r="KQ148" s="239" t="str">
        <f t="shared" ref="KQ148:KQ179" si="692">IF(IF(ISNUMBER(MATCH(INDEX($LB148:$QE148,1,KQ$14),$EO$15:$EO$520,0)),1,"")=1,INDEX($LB148:$QE148,1,KQ$14),"")</f>
        <v/>
      </c>
      <c r="KR148" s="245" t="str">
        <f t="shared" si="587"/>
        <v/>
      </c>
      <c r="KS148" s="60"/>
      <c r="KT148" s="239" t="str">
        <f t="shared" ref="KT148:KT179" si="693">IF(IF(ISNUMBER(MATCH(INDEX($LB148:$QE148,1,KT$14),$EO$15:$EO$520,0)),1,"")=1,INDEX($LB148:$QE148,1,KT$14),"")</f>
        <v/>
      </c>
      <c r="KU148" s="245" t="str">
        <f t="shared" si="588"/>
        <v/>
      </c>
      <c r="KV148" s="60"/>
      <c r="KW148" s="239" t="str">
        <f t="shared" ref="KW148:KW179" si="694">IF(IF(ISNUMBER(MATCH(INDEX($LB148:$QE148,1,KW$14),$EO$15:$EO$520,0)),1,"")=1,INDEX($LB148:$QE148,1,KW$14),"")</f>
        <v/>
      </c>
      <c r="KX148" s="245" t="str">
        <f t="shared" si="589"/>
        <v/>
      </c>
      <c r="KY148" s="60"/>
      <c r="KZ148" s="283" t="str">
        <f t="shared" si="590"/>
        <v/>
      </c>
      <c r="LA148" s="26"/>
      <c r="LB148" s="242"/>
      <c r="LC148" s="242"/>
      <c r="LD148" s="242"/>
      <c r="LE148" s="242"/>
      <c r="LF148" s="242"/>
      <c r="LG148" s="242"/>
      <c r="LH148" s="242"/>
      <c r="LI148" s="242"/>
      <c r="LJ148" s="242"/>
      <c r="LK148" s="242"/>
      <c r="LL148" s="242"/>
      <c r="LM148" s="242"/>
      <c r="LN148" s="63"/>
      <c r="LO148" s="251">
        <f t="shared" si="591"/>
        <v>0</v>
      </c>
      <c r="LP148" s="251">
        <f t="shared" si="592"/>
        <v>0</v>
      </c>
      <c r="LQ148" s="251">
        <f t="shared" si="593"/>
        <v>0</v>
      </c>
      <c r="LR148" s="251">
        <f t="shared" si="594"/>
        <v>0</v>
      </c>
      <c r="LS148" s="251">
        <f t="shared" si="595"/>
        <v>0</v>
      </c>
      <c r="LT148" s="251">
        <f t="shared" si="596"/>
        <v>0</v>
      </c>
      <c r="LU148" s="251">
        <f t="shared" si="597"/>
        <v>0</v>
      </c>
      <c r="LV148" s="251">
        <f t="shared" si="598"/>
        <v>0</v>
      </c>
      <c r="LW148" s="251">
        <f t="shared" si="599"/>
        <v>0</v>
      </c>
      <c r="LX148" s="251">
        <f t="shared" si="600"/>
        <v>0</v>
      </c>
      <c r="LY148" s="251">
        <f t="shared" si="601"/>
        <v>0</v>
      </c>
      <c r="LZ148" s="251">
        <f t="shared" si="602"/>
        <v>0</v>
      </c>
      <c r="MA148" s="63">
        <f t="shared" si="603"/>
        <v>4</v>
      </c>
      <c r="MB148" s="63">
        <f t="shared" si="604"/>
        <v>0</v>
      </c>
      <c r="MC148" s="63">
        <f t="shared" si="691"/>
        <v>134</v>
      </c>
      <c r="MD148" s="63">
        <f t="shared" si="690"/>
        <v>30</v>
      </c>
      <c r="ME148" s="63" t="str">
        <f t="shared" si="605"/>
        <v>timepointdata</v>
      </c>
      <c r="MF148" s="315">
        <f t="shared" si="606"/>
        <v>291</v>
      </c>
      <c r="MG148" s="315">
        <f>IF(ISNUMBER(MATCH(EO148,$ME$15:$ME$520,0)),0,MAX(MG$14:MG147)+1)</f>
        <v>0</v>
      </c>
      <c r="MH148" s="315" t="str">
        <f t="shared" si="607"/>
        <v/>
      </c>
      <c r="MI148" s="369"/>
      <c r="MJ148" s="68"/>
      <c r="MK148" s="18"/>
      <c r="ML148" s="242"/>
      <c r="MM148" s="242"/>
      <c r="MN148" s="59"/>
      <c r="MO148" s="238"/>
      <c r="MP148" s="411"/>
      <c r="MQ148" s="26">
        <f>IF(IF(ISNUMBER(SEARCH("flopy",MS148))=TRUE,1,0)=1,MAX(MQ$15:MQ147)+1,"")</f>
        <v>98</v>
      </c>
      <c r="MR148" s="238"/>
      <c r="MS148" s="411" t="s">
        <v>1070</v>
      </c>
      <c r="MT148" s="59"/>
      <c r="MU148" s="26" t="str">
        <f>IF(IF(ISNUMBER(SEARCH("flopy",MW148))=TRUE,1,0)=1,MAX(MU$15:MU147)+1,"")</f>
        <v/>
      </c>
      <c r="MV148" s="238"/>
      <c r="MW148" s="59"/>
      <c r="MX148" s="59"/>
      <c r="MY148" s="59"/>
      <c r="MZ148" s="59"/>
      <c r="NA148" s="59"/>
      <c r="NB148" s="26" t="s">
        <v>2</v>
      </c>
      <c r="NC148" s="59"/>
      <c r="ND148" s="59"/>
      <c r="NE148" s="59"/>
      <c r="NF148" s="59"/>
      <c r="NG148" s="59"/>
      <c r="NH148" s="59"/>
      <c r="NI148" s="59"/>
      <c r="NJ148" s="59"/>
      <c r="NK148" s="26" t="s">
        <v>2</v>
      </c>
      <c r="NL148" s="454"/>
      <c r="NM148" s="454"/>
      <c r="NN148" s="59"/>
      <c r="NO148" s="18"/>
      <c r="NP148" s="18"/>
      <c r="NQ148" s="18"/>
      <c r="NR148" s="18"/>
      <c r="NS148" s="18"/>
      <c r="NT148" s="18"/>
      <c r="NU148" s="18"/>
      <c r="NV148" s="18"/>
      <c r="NW148" s="18"/>
      <c r="NX148" s="18"/>
      <c r="NY148" s="18"/>
      <c r="NZ148" s="18"/>
      <c r="OA148" s="18"/>
      <c r="OB148" s="18"/>
      <c r="OC148" s="18"/>
      <c r="OZ148" s="59"/>
      <c r="PA148" s="251" t="str">
        <f t="shared" si="608"/>
        <v/>
      </c>
      <c r="PB148" s="251" t="str">
        <f t="shared" si="609"/>
        <v/>
      </c>
      <c r="PC148" s="251" t="str">
        <f t="shared" si="610"/>
        <v/>
      </c>
      <c r="PD148" s="251" t="str">
        <f t="shared" si="611"/>
        <v/>
      </c>
      <c r="PE148" s="251" t="str">
        <f t="shared" si="612"/>
        <v/>
      </c>
      <c r="PF148" s="251" t="str">
        <f t="shared" si="613"/>
        <v/>
      </c>
      <c r="PG148" s="251" t="str">
        <f t="shared" si="614"/>
        <v/>
      </c>
      <c r="PH148" s="251" t="str">
        <f t="shared" si="615"/>
        <v/>
      </c>
      <c r="PI148" s="251" t="str">
        <f t="shared" si="616"/>
        <v/>
      </c>
      <c r="PJ148" s="251" t="str">
        <f t="shared" si="617"/>
        <v/>
      </c>
      <c r="PK148" s="251" t="str">
        <f t="shared" si="618"/>
        <v/>
      </c>
      <c r="PL148" s="251" t="str">
        <f t="shared" si="619"/>
        <v/>
      </c>
      <c r="PM148" s="251" t="str">
        <f t="shared" si="620"/>
        <v/>
      </c>
      <c r="PN148" s="251" t="str">
        <f t="shared" si="621"/>
        <v/>
      </c>
      <c r="PO148" s="251" t="str">
        <f t="shared" si="622"/>
        <v/>
      </c>
      <c r="PP148" s="251" t="str">
        <f t="shared" si="623"/>
        <v/>
      </c>
      <c r="PQ148" s="251" t="str">
        <f t="shared" si="624"/>
        <v/>
      </c>
      <c r="PR148" s="251" t="str">
        <f t="shared" si="625"/>
        <v/>
      </c>
      <c r="PS148" s="251" t="str">
        <f t="shared" si="626"/>
        <v/>
      </c>
      <c r="PT148" s="251" t="str">
        <f t="shared" si="627"/>
        <v/>
      </c>
      <c r="PU148" s="251" t="str">
        <f t="shared" si="628"/>
        <v/>
      </c>
      <c r="PV148" s="251" t="str">
        <f t="shared" si="629"/>
        <v/>
      </c>
      <c r="PW148" s="251" t="str">
        <f t="shared" si="630"/>
        <v/>
      </c>
      <c r="PX148" s="251" t="str">
        <f t="shared" si="631"/>
        <v/>
      </c>
      <c r="PY148" s="251" t="str">
        <f t="shared" si="632"/>
        <v/>
      </c>
      <c r="PZ148" s="251" t="str">
        <f t="shared" si="633"/>
        <v/>
      </c>
      <c r="QA148" s="251" t="str">
        <f t="shared" si="634"/>
        <v/>
      </c>
      <c r="QB148" s="251" t="str">
        <f t="shared" si="635"/>
        <v/>
      </c>
      <c r="QC148" s="251" t="str">
        <f t="shared" si="636"/>
        <v/>
      </c>
      <c r="QD148" s="251" t="str">
        <f t="shared" si="637"/>
        <v/>
      </c>
      <c r="QE148" s="251" t="str">
        <f t="shared" si="638"/>
        <v/>
      </c>
      <c r="QF148" s="63">
        <f t="shared" si="639"/>
        <v>0</v>
      </c>
      <c r="QG148" s="26" t="s">
        <v>2</v>
      </c>
      <c r="QH148" s="59"/>
      <c r="QI148" s="59"/>
      <c r="QJ148" s="59"/>
      <c r="QK148" s="59"/>
      <c r="QL148" s="59"/>
      <c r="QM148" s="59"/>
      <c r="QN148" s="59"/>
    </row>
    <row r="149" spans="1:456" ht="6" customHeight="1" x14ac:dyDescent="0.25">
      <c r="A149" s="68"/>
      <c r="B149" s="447">
        <f t="shared" si="496"/>
        <v>135</v>
      </c>
      <c r="C149" s="72" t="s">
        <v>151</v>
      </c>
      <c r="D149" s="339" t="s">
        <v>244</v>
      </c>
      <c r="E149" s="59"/>
      <c r="F149" s="229"/>
      <c r="G149" s="295"/>
      <c r="H149" s="295"/>
      <c r="I149" s="229"/>
      <c r="J149" s="295"/>
      <c r="K149" s="295"/>
      <c r="L149" s="229"/>
      <c r="M149" s="295"/>
      <c r="N149" s="295"/>
      <c r="O149" s="229"/>
      <c r="P149" s="295"/>
      <c r="Q149" s="295"/>
      <c r="R149" s="229"/>
      <c r="S149" s="230"/>
      <c r="T149" s="231"/>
      <c r="U149" s="229"/>
      <c r="V149" s="230"/>
      <c r="W149" s="231"/>
      <c r="X149" s="229"/>
      <c r="Y149" s="230"/>
      <c r="Z149" s="231"/>
      <c r="AA149" s="229"/>
      <c r="AB149" s="295"/>
      <c r="AC149" s="295"/>
      <c r="AD149" s="229"/>
      <c r="AE149" s="295"/>
      <c r="AF149" s="295"/>
      <c r="AG149" s="229"/>
      <c r="AH149" s="295"/>
      <c r="AI149" s="295"/>
      <c r="AJ149" s="229"/>
      <c r="AK149" s="295"/>
      <c r="AL149" s="295"/>
      <c r="AM149" s="229"/>
      <c r="AN149" s="295"/>
      <c r="AO149" s="295"/>
      <c r="AP149" s="243"/>
      <c r="AQ149" s="295"/>
      <c r="AR149" s="290"/>
      <c r="AS149" s="243"/>
      <c r="AT149" s="295"/>
      <c r="AU149" s="290"/>
      <c r="AV149" s="229"/>
      <c r="AW149" s="230"/>
      <c r="AX149" s="231"/>
      <c r="AY149" s="229"/>
      <c r="AZ149" s="230"/>
      <c r="BA149" s="231"/>
      <c r="BB149" s="229"/>
      <c r="BC149" s="230"/>
      <c r="BD149" s="231"/>
      <c r="BE149" s="229"/>
      <c r="BF149" s="230"/>
      <c r="BG149" s="231"/>
      <c r="BH149" s="229"/>
      <c r="BI149" s="230"/>
      <c r="BJ149" s="231"/>
      <c r="BK149" s="243"/>
      <c r="BL149" s="230"/>
      <c r="BM149" s="231"/>
      <c r="BN149" s="243"/>
      <c r="BO149" s="230"/>
      <c r="BP149" s="231"/>
      <c r="BQ149" s="229"/>
      <c r="BR149" s="230"/>
      <c r="BS149" s="231"/>
      <c r="BT149" s="229"/>
      <c r="BU149" s="230"/>
      <c r="BV149" s="231"/>
      <c r="BW149" s="229"/>
      <c r="BX149" s="230"/>
      <c r="BY149" s="231"/>
      <c r="BZ149" s="229"/>
      <c r="CA149" s="230"/>
      <c r="CB149" s="231"/>
      <c r="CC149" s="229"/>
      <c r="CD149" s="230"/>
      <c r="CE149" s="231"/>
      <c r="CF149" s="331"/>
      <c r="CG149" s="332"/>
      <c r="CH149" s="385"/>
      <c r="CI149" s="331"/>
      <c r="CJ149" s="332"/>
      <c r="CK149" s="385"/>
      <c r="CL149" s="243"/>
      <c r="CM149" s="230"/>
      <c r="CN149" s="354"/>
      <c r="CO149" s="243"/>
      <c r="CP149" s="230"/>
      <c r="CQ149" s="231"/>
      <c r="CR149" s="331"/>
      <c r="CS149" s="332"/>
      <c r="CT149" s="333"/>
      <c r="CU149" s="229"/>
      <c r="CV149" s="230"/>
      <c r="CW149" s="231"/>
      <c r="CX149" s="331"/>
      <c r="CY149" s="332"/>
      <c r="CZ149" s="333"/>
      <c r="DA149" s="331"/>
      <c r="DB149" s="332"/>
      <c r="DC149" s="333"/>
      <c r="DD149" s="331"/>
      <c r="DE149" s="332"/>
      <c r="DF149" s="333"/>
      <c r="DG149" s="331"/>
      <c r="DH149" s="332"/>
      <c r="DI149" s="333"/>
      <c r="DJ149" s="229"/>
      <c r="DK149" s="230"/>
      <c r="DL149" s="231"/>
      <c r="DM149" s="229"/>
      <c r="DN149" s="230"/>
      <c r="DO149" s="231"/>
      <c r="DP149" s="331"/>
      <c r="DQ149" s="332"/>
      <c r="DR149" s="333"/>
      <c r="DS149" s="331"/>
      <c r="DT149" s="332"/>
      <c r="DU149" s="333"/>
      <c r="DV149" s="331"/>
      <c r="DW149" s="332"/>
      <c r="DX149" s="333"/>
      <c r="DY149" s="331"/>
      <c r="DZ149" s="332"/>
      <c r="EA149" s="333"/>
      <c r="EB149" s="331"/>
      <c r="EC149" s="332"/>
      <c r="ED149" s="333"/>
      <c r="EE149" s="331"/>
      <c r="EF149" s="332"/>
      <c r="EG149" s="333"/>
      <c r="EH149" s="229"/>
      <c r="EI149" s="230"/>
      <c r="EJ149" s="231"/>
      <c r="EK149" s="229"/>
      <c r="EL149" s="230"/>
      <c r="EM149" s="231"/>
      <c r="EN149" s="244"/>
      <c r="EO149" s="269" t="str">
        <f t="shared" si="497"/>
        <v/>
      </c>
      <c r="EP149" s="444" t="s">
        <v>1247</v>
      </c>
      <c r="EQ149" s="360">
        <f t="shared" si="640"/>
        <v>100</v>
      </c>
      <c r="ER149" s="360" t="str">
        <f t="shared" si="641"/>
        <v/>
      </c>
      <c r="ES149" s="360" t="str">
        <f t="shared" si="642"/>
        <v/>
      </c>
      <c r="ET149" s="360" t="str">
        <f t="shared" si="643"/>
        <v/>
      </c>
      <c r="EU149" s="360">
        <f t="shared" si="644"/>
        <v>25</v>
      </c>
      <c r="EV149" s="360" t="str">
        <f t="shared" si="645"/>
        <v/>
      </c>
      <c r="EW149" s="360" t="str">
        <f t="shared" si="646"/>
        <v/>
      </c>
      <c r="EX149" s="360" t="str">
        <f t="shared" si="647"/>
        <v/>
      </c>
      <c r="EY149" s="360" t="str">
        <f t="shared" si="648"/>
        <v/>
      </c>
      <c r="EZ149" s="360" t="str">
        <f t="shared" si="649"/>
        <v/>
      </c>
      <c r="FA149" s="360" t="str">
        <f t="shared" si="650"/>
        <v/>
      </c>
      <c r="FB149" s="360">
        <f t="shared" si="651"/>
        <v>24</v>
      </c>
      <c r="FC149" s="360" t="str">
        <f t="shared" si="652"/>
        <v/>
      </c>
      <c r="FD149" s="360" t="str">
        <f t="shared" si="653"/>
        <v/>
      </c>
      <c r="FE149" s="360" t="str">
        <f t="shared" si="654"/>
        <v/>
      </c>
      <c r="FF149" s="360" t="str">
        <f t="shared" si="655"/>
        <v/>
      </c>
      <c r="FG149" s="360" t="str">
        <f t="shared" si="656"/>
        <v/>
      </c>
      <c r="FH149" s="360" t="str">
        <f t="shared" si="657"/>
        <v/>
      </c>
      <c r="FI149" s="360" t="str">
        <f t="shared" si="658"/>
        <v/>
      </c>
      <c r="FJ149" s="360" t="str">
        <f t="shared" si="659"/>
        <v/>
      </c>
      <c r="FK149" s="360" t="str">
        <f t="shared" si="660"/>
        <v/>
      </c>
      <c r="FL149" s="360" t="str">
        <f t="shared" si="661"/>
        <v/>
      </c>
      <c r="FM149" s="360" t="str">
        <f t="shared" si="662"/>
        <v/>
      </c>
      <c r="FN149" s="360" t="str">
        <f t="shared" si="663"/>
        <v/>
      </c>
      <c r="FO149" s="360" t="str">
        <f t="shared" si="664"/>
        <v/>
      </c>
      <c r="FP149" s="360" t="str">
        <f t="shared" si="665"/>
        <v/>
      </c>
      <c r="FQ149" s="360" t="str">
        <f t="shared" si="666"/>
        <v/>
      </c>
      <c r="FR149" s="360" t="str">
        <f t="shared" si="667"/>
        <v/>
      </c>
      <c r="FS149" s="360" t="str">
        <f t="shared" si="668"/>
        <v/>
      </c>
      <c r="FT149" s="360" t="str">
        <f t="shared" si="498"/>
        <v/>
      </c>
      <c r="FU149" s="360" t="str">
        <f t="shared" si="669"/>
        <v/>
      </c>
      <c r="FV149" s="360" t="str">
        <f t="shared" si="670"/>
        <v/>
      </c>
      <c r="FW149" s="360" t="str">
        <f t="shared" si="671"/>
        <v/>
      </c>
      <c r="FX149" s="360" t="str">
        <f t="shared" si="672"/>
        <v/>
      </c>
      <c r="FY149" s="360" t="str">
        <f t="shared" si="673"/>
        <v/>
      </c>
      <c r="FZ149" s="360" t="str">
        <f t="shared" si="674"/>
        <v/>
      </c>
      <c r="GA149" s="360">
        <f t="shared" si="675"/>
        <v>48</v>
      </c>
      <c r="GB149" s="360">
        <f t="shared" si="676"/>
        <v>48</v>
      </c>
      <c r="GC149" s="360" t="str">
        <f t="shared" si="677"/>
        <v/>
      </c>
      <c r="GD149" s="360" t="str">
        <f t="shared" si="678"/>
        <v/>
      </c>
      <c r="GE149" s="360" t="str">
        <f t="shared" si="679"/>
        <v/>
      </c>
      <c r="GF149" s="360" t="str">
        <f t="shared" si="680"/>
        <v/>
      </c>
      <c r="GG149" s="360" t="str">
        <f t="shared" si="681"/>
        <v/>
      </c>
      <c r="GH149" s="360" t="str">
        <f t="shared" si="682"/>
        <v/>
      </c>
      <c r="GI149" s="360" t="str">
        <f t="shared" si="683"/>
        <v/>
      </c>
      <c r="GJ149" s="360" t="str">
        <f t="shared" si="684"/>
        <v/>
      </c>
      <c r="GK149" s="444" t="s">
        <v>1247</v>
      </c>
      <c r="GL149" s="361" t="str">
        <f t="shared" si="499"/>
        <v>ttsmult</v>
      </c>
      <c r="GM149" s="361" t="str">
        <f t="shared" si="500"/>
        <v>-</v>
      </c>
      <c r="GN149" s="361" t="str">
        <f t="shared" si="501"/>
        <v>-</v>
      </c>
      <c r="GO149" s="361" t="str">
        <f t="shared" si="502"/>
        <v>-</v>
      </c>
      <c r="GP149" s="361" t="str">
        <f t="shared" si="503"/>
        <v>ttsmult</v>
      </c>
      <c r="GQ149" s="361" t="str">
        <f t="shared" si="504"/>
        <v>-</v>
      </c>
      <c r="GR149" s="361" t="str">
        <f t="shared" si="505"/>
        <v>-</v>
      </c>
      <c r="GS149" s="361" t="str">
        <f t="shared" si="506"/>
        <v>-</v>
      </c>
      <c r="GT149" s="361" t="str">
        <f t="shared" si="507"/>
        <v>-</v>
      </c>
      <c r="GU149" s="361" t="str">
        <f t="shared" si="508"/>
        <v>-</v>
      </c>
      <c r="GV149" s="361" t="str">
        <f t="shared" si="509"/>
        <v>-</v>
      </c>
      <c r="GW149" s="361" t="str">
        <f t="shared" si="510"/>
        <v>ttsmult</v>
      </c>
      <c r="GX149" s="361" t="str">
        <f t="shared" si="511"/>
        <v>-</v>
      </c>
      <c r="GY149" s="361" t="str">
        <f t="shared" si="512"/>
        <v>-</v>
      </c>
      <c r="GZ149" s="361" t="str">
        <f t="shared" si="513"/>
        <v>-</v>
      </c>
      <c r="HA149" s="361" t="str">
        <f t="shared" si="514"/>
        <v>-</v>
      </c>
      <c r="HB149" s="361" t="str">
        <f t="shared" si="515"/>
        <v>-</v>
      </c>
      <c r="HC149" s="361" t="str">
        <f t="shared" si="516"/>
        <v>-</v>
      </c>
      <c r="HD149" s="361" t="str">
        <f t="shared" si="517"/>
        <v>-</v>
      </c>
      <c r="HE149" s="361" t="str">
        <f t="shared" si="518"/>
        <v>-</v>
      </c>
      <c r="HF149" s="361" t="str">
        <f t="shared" si="519"/>
        <v>-</v>
      </c>
      <c r="HG149" s="361" t="str">
        <f t="shared" si="520"/>
        <v>-</v>
      </c>
      <c r="HH149" s="361" t="str">
        <f t="shared" si="521"/>
        <v>-</v>
      </c>
      <c r="HI149" s="361" t="str">
        <f t="shared" si="522"/>
        <v>-</v>
      </c>
      <c r="HJ149" s="361" t="str">
        <f t="shared" si="523"/>
        <v>-</v>
      </c>
      <c r="HK149" s="361" t="str">
        <f t="shared" si="524"/>
        <v>-</v>
      </c>
      <c r="HL149" s="361" t="str">
        <f t="shared" si="525"/>
        <v>-</v>
      </c>
      <c r="HM149" s="361" t="str">
        <f t="shared" si="526"/>
        <v>-</v>
      </c>
      <c r="HN149" s="361" t="str">
        <f t="shared" si="527"/>
        <v>-</v>
      </c>
      <c r="HO149" s="361" t="str">
        <f t="shared" si="528"/>
        <v>-</v>
      </c>
      <c r="HP149" s="361" t="str">
        <f t="shared" si="529"/>
        <v>-</v>
      </c>
      <c r="HQ149" s="361" t="str">
        <f t="shared" si="530"/>
        <v>-</v>
      </c>
      <c r="HR149" s="361" t="str">
        <f t="shared" si="531"/>
        <v>-</v>
      </c>
      <c r="HS149" s="361" t="str">
        <f t="shared" si="532"/>
        <v>-</v>
      </c>
      <c r="HT149" s="361" t="str">
        <f t="shared" si="533"/>
        <v>-</v>
      </c>
      <c r="HU149" s="361" t="str">
        <f t="shared" si="534"/>
        <v>-</v>
      </c>
      <c r="HV149" s="361" t="str">
        <f t="shared" si="535"/>
        <v>ttsmult</v>
      </c>
      <c r="HW149" s="361" t="str">
        <f t="shared" si="536"/>
        <v>ttsmult</v>
      </c>
      <c r="HX149" s="361" t="str">
        <f t="shared" si="537"/>
        <v>-</v>
      </c>
      <c r="HY149" s="361" t="str">
        <f t="shared" si="538"/>
        <v>-</v>
      </c>
      <c r="HZ149" s="361" t="str">
        <f t="shared" si="539"/>
        <v>-</v>
      </c>
      <c r="IA149" s="361" t="str">
        <f t="shared" si="540"/>
        <v>-</v>
      </c>
      <c r="IB149" s="361" t="str">
        <f t="shared" si="541"/>
        <v>-</v>
      </c>
      <c r="IC149" s="361" t="str">
        <f t="shared" si="542"/>
        <v>-</v>
      </c>
      <c r="ID149" s="361" t="str">
        <f t="shared" si="543"/>
        <v>-</v>
      </c>
      <c r="IE149" s="361" t="str">
        <f t="shared" si="544"/>
        <v>-</v>
      </c>
      <c r="IF149" s="444" t="s">
        <v>1247</v>
      </c>
      <c r="IG149" s="56" t="str">
        <f t="shared" si="685"/>
        <v>-</v>
      </c>
      <c r="IH149" s="56" t="str">
        <f t="shared" si="686"/>
        <v>-</v>
      </c>
      <c r="II149" s="56" t="str">
        <f t="shared" si="687"/>
        <v>-</v>
      </c>
      <c r="IJ149" s="56" t="str">
        <f t="shared" si="688"/>
        <v>-</v>
      </c>
      <c r="IK149" s="56" t="str">
        <f t="shared" si="545"/>
        <v>see</v>
      </c>
      <c r="IL149" s="56" t="str">
        <f t="shared" si="546"/>
        <v>-</v>
      </c>
      <c r="IM149" s="56" t="str">
        <f t="shared" si="547"/>
        <v>-</v>
      </c>
      <c r="IN149" s="56" t="str">
        <f t="shared" si="548"/>
        <v>-</v>
      </c>
      <c r="IO149" s="56" t="str">
        <f t="shared" si="549"/>
        <v>-</v>
      </c>
      <c r="IP149" s="56" t="str">
        <f t="shared" si="550"/>
        <v>-</v>
      </c>
      <c r="IQ149" s="56" t="str">
        <f t="shared" si="551"/>
        <v>-</v>
      </c>
      <c r="IR149" s="56">
        <f t="shared" si="552"/>
        <v>1</v>
      </c>
      <c r="IS149" s="56" t="str">
        <f t="shared" si="553"/>
        <v>-</v>
      </c>
      <c r="IT149" s="56" t="str">
        <f t="shared" si="554"/>
        <v>-</v>
      </c>
      <c r="IU149" s="56" t="str">
        <f t="shared" si="555"/>
        <v>-</v>
      </c>
      <c r="IV149" s="56" t="str">
        <f t="shared" si="556"/>
        <v>-</v>
      </c>
      <c r="IW149" s="56" t="str">
        <f t="shared" si="557"/>
        <v>-</v>
      </c>
      <c r="IX149" s="56" t="str">
        <f t="shared" si="558"/>
        <v>-</v>
      </c>
      <c r="IY149" s="56" t="str">
        <f t="shared" si="559"/>
        <v>-</v>
      </c>
      <c r="IZ149" s="56" t="str">
        <f t="shared" si="560"/>
        <v>-</v>
      </c>
      <c r="JA149" s="56" t="str">
        <f t="shared" si="561"/>
        <v>-</v>
      </c>
      <c r="JB149" s="56" t="str">
        <f t="shared" si="562"/>
        <v>-</v>
      </c>
      <c r="JC149" s="56" t="str">
        <f t="shared" si="563"/>
        <v>-</v>
      </c>
      <c r="JD149" s="56" t="str">
        <f t="shared" si="564"/>
        <v>-</v>
      </c>
      <c r="JE149" s="56" t="str">
        <f t="shared" si="565"/>
        <v>-</v>
      </c>
      <c r="JF149" s="56" t="str">
        <f t="shared" si="566"/>
        <v>-</v>
      </c>
      <c r="JG149" s="56" t="str">
        <f t="shared" si="567"/>
        <v>-</v>
      </c>
      <c r="JH149" s="56" t="str">
        <f t="shared" si="568"/>
        <v>-</v>
      </c>
      <c r="JI149" s="56" t="str">
        <f t="shared" si="569"/>
        <v>-</v>
      </c>
      <c r="JJ149" s="56" t="str">
        <f t="shared" si="570"/>
        <v>-</v>
      </c>
      <c r="JK149" s="56" t="str">
        <f t="shared" si="571"/>
        <v>-</v>
      </c>
      <c r="JL149" s="56" t="str">
        <f t="shared" si="572"/>
        <v>-</v>
      </c>
      <c r="JM149" s="56" t="str">
        <f t="shared" si="573"/>
        <v>-</v>
      </c>
      <c r="JN149" s="56" t="str">
        <f t="shared" si="574"/>
        <v>-</v>
      </c>
      <c r="JO149" s="56" t="str">
        <f t="shared" si="575"/>
        <v>-</v>
      </c>
      <c r="JP149" s="56" t="str">
        <f t="shared" si="576"/>
        <v>-</v>
      </c>
      <c r="JQ149" s="56">
        <f t="shared" si="577"/>
        <v>1</v>
      </c>
      <c r="JR149" s="56">
        <f t="shared" si="578"/>
        <v>1</v>
      </c>
      <c r="JS149" s="56" t="str">
        <f t="shared" si="579"/>
        <v>-</v>
      </c>
      <c r="JT149" s="56" t="str">
        <f t="shared" si="580"/>
        <v>-</v>
      </c>
      <c r="JU149" s="56" t="str">
        <f t="shared" si="581"/>
        <v>-</v>
      </c>
      <c r="JV149" s="56" t="str">
        <f t="shared" si="582"/>
        <v>-</v>
      </c>
      <c r="JW149" s="56" t="str">
        <f t="shared" si="583"/>
        <v>-</v>
      </c>
      <c r="JX149" s="56" t="str">
        <f t="shared" si="584"/>
        <v>-</v>
      </c>
      <c r="JY149" s="56" t="str">
        <f t="shared" si="585"/>
        <v>-</v>
      </c>
      <c r="JZ149" s="56" t="str">
        <f t="shared" si="586"/>
        <v>-</v>
      </c>
      <c r="KA149" s="444" t="s">
        <v>1247</v>
      </c>
      <c r="KB149" s="360">
        <f>IF(ISNUMBER(INDEX($EQ$15:$GK$521,$B149,EO$11)),MAX(KB$14:KB148)+1,0)</f>
        <v>0</v>
      </c>
      <c r="KC149" s="360" t="str">
        <f t="shared" si="689"/>
        <v/>
      </c>
      <c r="KD149" s="373" t="s">
        <v>2</v>
      </c>
      <c r="KE149" s="239"/>
      <c r="KF149" s="60"/>
      <c r="KG149" s="60"/>
      <c r="KH149" s="60"/>
      <c r="KI149" s="60"/>
      <c r="KJ149" s="60"/>
      <c r="KK149" s="60"/>
      <c r="KL149" s="60"/>
      <c r="KM149" s="60"/>
      <c r="KN149" s="60"/>
      <c r="KO149" s="60"/>
      <c r="KP149" s="60"/>
      <c r="KQ149" s="239" t="str">
        <f t="shared" si="692"/>
        <v/>
      </c>
      <c r="KR149" s="245" t="str">
        <f t="shared" si="587"/>
        <v/>
      </c>
      <c r="KS149" s="60"/>
      <c r="KT149" s="239" t="str">
        <f t="shared" si="693"/>
        <v/>
      </c>
      <c r="KU149" s="245" t="str">
        <f t="shared" si="588"/>
        <v/>
      </c>
      <c r="KV149" s="60"/>
      <c r="KW149" s="239" t="str">
        <f t="shared" si="694"/>
        <v/>
      </c>
      <c r="KX149" s="245" t="str">
        <f t="shared" si="589"/>
        <v/>
      </c>
      <c r="KY149" s="60"/>
      <c r="KZ149" s="283" t="str">
        <f t="shared" si="590"/>
        <v/>
      </c>
      <c r="LA149" s="26"/>
      <c r="LB149" s="242"/>
      <c r="LC149" s="242"/>
      <c r="LD149" s="242"/>
      <c r="LE149" s="242"/>
      <c r="LF149" s="242"/>
      <c r="LG149" s="242"/>
      <c r="LH149" s="242"/>
      <c r="LI149" s="242"/>
      <c r="LJ149" s="242"/>
      <c r="LK149" s="242"/>
      <c r="LL149" s="242"/>
      <c r="LM149" s="242"/>
      <c r="LN149" s="63"/>
      <c r="LO149" s="251">
        <f t="shared" si="591"/>
        <v>0</v>
      </c>
      <c r="LP149" s="251">
        <f t="shared" si="592"/>
        <v>0</v>
      </c>
      <c r="LQ149" s="251">
        <f t="shared" si="593"/>
        <v>0</v>
      </c>
      <c r="LR149" s="251">
        <f t="shared" si="594"/>
        <v>0</v>
      </c>
      <c r="LS149" s="251">
        <f t="shared" si="595"/>
        <v>0</v>
      </c>
      <c r="LT149" s="251">
        <f t="shared" si="596"/>
        <v>0</v>
      </c>
      <c r="LU149" s="251">
        <f t="shared" si="597"/>
        <v>0</v>
      </c>
      <c r="LV149" s="251">
        <f t="shared" si="598"/>
        <v>0</v>
      </c>
      <c r="LW149" s="251">
        <f t="shared" si="599"/>
        <v>0</v>
      </c>
      <c r="LX149" s="251">
        <f t="shared" si="600"/>
        <v>0</v>
      </c>
      <c r="LY149" s="251">
        <f t="shared" si="601"/>
        <v>0</v>
      </c>
      <c r="LZ149" s="251">
        <f t="shared" si="602"/>
        <v>0</v>
      </c>
      <c r="MA149" s="63">
        <f t="shared" si="603"/>
        <v>4</v>
      </c>
      <c r="MB149" s="63">
        <f t="shared" si="604"/>
        <v>0</v>
      </c>
      <c r="MC149" s="63">
        <f t="shared" si="691"/>
        <v>135</v>
      </c>
      <c r="MD149" s="63">
        <f t="shared" si="690"/>
        <v>31</v>
      </c>
      <c r="ME149" s="63" t="str">
        <f t="shared" si="605"/>
        <v>zonedataoption</v>
      </c>
      <c r="MF149" s="315">
        <f t="shared" si="606"/>
        <v>291</v>
      </c>
      <c r="MG149" s="315">
        <f>IF(ISNUMBER(MATCH(EO149,$ME$15:$ME$520,0)),0,MAX(MG$14:MG148)+1)</f>
        <v>0</v>
      </c>
      <c r="MH149" s="315" t="str">
        <f t="shared" si="607"/>
        <v/>
      </c>
      <c r="MI149" s="369"/>
      <c r="MJ149" s="68"/>
      <c r="MK149" s="18"/>
      <c r="ML149" s="242"/>
      <c r="MM149" s="242"/>
      <c r="MN149" s="59"/>
      <c r="MO149" s="238"/>
      <c r="MP149" s="411"/>
      <c r="MQ149" s="26">
        <f>IF(IF(ISNUMBER(SEARCH("flopy",MS149))=TRUE,1,0)=1,MAX(MQ$15:MQ148)+1,"")</f>
        <v>99</v>
      </c>
      <c r="MR149" s="238"/>
      <c r="MS149" s="411" t="s">
        <v>1071</v>
      </c>
      <c r="MT149" s="59"/>
      <c r="MU149" s="26" t="str">
        <f>IF(IF(ISNUMBER(SEARCH("flopy",MW149))=TRUE,1,0)=1,MAX(MU$15:MU148)+1,"")</f>
        <v/>
      </c>
      <c r="MV149" s="238"/>
      <c r="MW149" s="59"/>
      <c r="MX149" s="59"/>
      <c r="MY149" s="59"/>
      <c r="MZ149" s="59"/>
      <c r="NA149" s="59"/>
      <c r="NB149" s="26" t="s">
        <v>2</v>
      </c>
      <c r="NC149" s="59"/>
      <c r="ND149" s="59"/>
      <c r="NE149" s="59"/>
      <c r="NF149" s="59"/>
      <c r="NG149" s="59"/>
      <c r="NH149" s="59"/>
      <c r="NI149" s="59"/>
      <c r="NJ149" s="59"/>
      <c r="NK149" s="26" t="s">
        <v>2</v>
      </c>
      <c r="NL149" s="454"/>
      <c r="NM149" s="454"/>
      <c r="NN149" s="59"/>
      <c r="NO149" s="18"/>
      <c r="NP149" s="18"/>
      <c r="NQ149" s="18"/>
      <c r="NR149" s="18"/>
      <c r="NS149" s="18"/>
      <c r="NT149" s="18"/>
      <c r="NU149" s="18"/>
      <c r="NV149" s="18"/>
      <c r="NW149" s="18"/>
      <c r="NX149" s="18"/>
      <c r="NY149" s="18"/>
      <c r="NZ149" s="18"/>
      <c r="OA149" s="18"/>
      <c r="OB149" s="18"/>
      <c r="OC149" s="18"/>
      <c r="OZ149" s="59"/>
      <c r="PA149" s="251" t="str">
        <f t="shared" si="608"/>
        <v/>
      </c>
      <c r="PB149" s="251" t="str">
        <f t="shared" si="609"/>
        <v/>
      </c>
      <c r="PC149" s="251" t="str">
        <f t="shared" si="610"/>
        <v/>
      </c>
      <c r="PD149" s="251" t="str">
        <f t="shared" si="611"/>
        <v/>
      </c>
      <c r="PE149" s="251" t="str">
        <f t="shared" si="612"/>
        <v/>
      </c>
      <c r="PF149" s="251" t="str">
        <f t="shared" si="613"/>
        <v/>
      </c>
      <c r="PG149" s="251" t="str">
        <f t="shared" si="614"/>
        <v/>
      </c>
      <c r="PH149" s="251" t="str">
        <f t="shared" si="615"/>
        <v/>
      </c>
      <c r="PI149" s="251" t="str">
        <f t="shared" si="616"/>
        <v/>
      </c>
      <c r="PJ149" s="251" t="str">
        <f t="shared" si="617"/>
        <v/>
      </c>
      <c r="PK149" s="251" t="str">
        <f t="shared" si="618"/>
        <v/>
      </c>
      <c r="PL149" s="251" t="str">
        <f t="shared" si="619"/>
        <v/>
      </c>
      <c r="PM149" s="251" t="str">
        <f t="shared" si="620"/>
        <v/>
      </c>
      <c r="PN149" s="251" t="str">
        <f t="shared" si="621"/>
        <v/>
      </c>
      <c r="PO149" s="251" t="str">
        <f t="shared" si="622"/>
        <v/>
      </c>
      <c r="PP149" s="251" t="str">
        <f t="shared" si="623"/>
        <v/>
      </c>
      <c r="PQ149" s="251" t="str">
        <f t="shared" si="624"/>
        <v/>
      </c>
      <c r="PR149" s="251" t="str">
        <f t="shared" si="625"/>
        <v/>
      </c>
      <c r="PS149" s="251" t="str">
        <f t="shared" si="626"/>
        <v/>
      </c>
      <c r="PT149" s="251" t="str">
        <f t="shared" si="627"/>
        <v/>
      </c>
      <c r="PU149" s="251" t="str">
        <f t="shared" si="628"/>
        <v/>
      </c>
      <c r="PV149" s="251" t="str">
        <f t="shared" si="629"/>
        <v/>
      </c>
      <c r="PW149" s="251" t="str">
        <f t="shared" si="630"/>
        <v/>
      </c>
      <c r="PX149" s="251" t="str">
        <f t="shared" si="631"/>
        <v/>
      </c>
      <c r="PY149" s="251" t="str">
        <f t="shared" si="632"/>
        <v/>
      </c>
      <c r="PZ149" s="251" t="str">
        <f t="shared" si="633"/>
        <v/>
      </c>
      <c r="QA149" s="251" t="str">
        <f t="shared" si="634"/>
        <v/>
      </c>
      <c r="QB149" s="251" t="str">
        <f t="shared" si="635"/>
        <v/>
      </c>
      <c r="QC149" s="251" t="str">
        <f t="shared" si="636"/>
        <v/>
      </c>
      <c r="QD149" s="251" t="str">
        <f t="shared" si="637"/>
        <v/>
      </c>
      <c r="QE149" s="251" t="str">
        <f t="shared" si="638"/>
        <v/>
      </c>
      <c r="QF149" s="63">
        <f t="shared" si="639"/>
        <v>0</v>
      </c>
      <c r="QG149" s="26" t="s">
        <v>2</v>
      </c>
      <c r="QH149" s="59"/>
      <c r="QI149" s="59"/>
      <c r="QJ149" s="59"/>
      <c r="QK149" s="59"/>
      <c r="QL149" s="59"/>
      <c r="QM149" s="59"/>
      <c r="QN149" s="59"/>
    </row>
    <row r="150" spans="1:456" ht="6" customHeight="1" x14ac:dyDescent="0.25">
      <c r="A150" s="68"/>
      <c r="B150" s="447">
        <f t="shared" si="496"/>
        <v>136</v>
      </c>
      <c r="C150" s="72" t="s">
        <v>133</v>
      </c>
      <c r="D150" s="339" t="s">
        <v>258</v>
      </c>
      <c r="E150" s="59"/>
      <c r="F150" s="229"/>
      <c r="G150" s="295"/>
      <c r="H150" s="295"/>
      <c r="I150" s="229"/>
      <c r="J150" s="295"/>
      <c r="K150" s="295"/>
      <c r="L150" s="229"/>
      <c r="M150" s="295"/>
      <c r="N150" s="295"/>
      <c r="O150" s="229"/>
      <c r="P150" s="295"/>
      <c r="Q150" s="295"/>
      <c r="R150" s="229"/>
      <c r="S150" s="230"/>
      <c r="T150" s="231"/>
      <c r="U150" s="229"/>
      <c r="V150" s="230"/>
      <c r="W150" s="231"/>
      <c r="X150" s="229"/>
      <c r="Y150" s="230"/>
      <c r="Z150" s="231"/>
      <c r="AA150" s="229"/>
      <c r="AB150" s="295"/>
      <c r="AC150" s="295"/>
      <c r="AD150" s="229"/>
      <c r="AE150" s="295"/>
      <c r="AF150" s="295"/>
      <c r="AG150" s="229"/>
      <c r="AH150" s="295"/>
      <c r="AI150" s="295"/>
      <c r="AJ150" s="229"/>
      <c r="AK150" s="295"/>
      <c r="AL150" s="295"/>
      <c r="AM150" s="229"/>
      <c r="AN150" s="295"/>
      <c r="AO150" s="295"/>
      <c r="AP150" s="243"/>
      <c r="AQ150" s="295"/>
      <c r="AR150" s="290"/>
      <c r="AS150" s="243"/>
      <c r="AT150" s="295"/>
      <c r="AU150" s="290"/>
      <c r="AV150" s="229"/>
      <c r="AW150" s="230"/>
      <c r="AX150" s="231"/>
      <c r="AY150" s="229"/>
      <c r="AZ150" s="230"/>
      <c r="BA150" s="231"/>
      <c r="BB150" s="229"/>
      <c r="BC150" s="230"/>
      <c r="BD150" s="231"/>
      <c r="BE150" s="229"/>
      <c r="BF150" s="230"/>
      <c r="BG150" s="231"/>
      <c r="BH150" s="229"/>
      <c r="BI150" s="230"/>
      <c r="BJ150" s="231"/>
      <c r="BK150" s="243"/>
      <c r="BL150" s="230"/>
      <c r="BM150" s="231"/>
      <c r="BN150" s="243"/>
      <c r="BO150" s="230"/>
      <c r="BP150" s="231"/>
      <c r="BQ150" s="229"/>
      <c r="BR150" s="230"/>
      <c r="BS150" s="231"/>
      <c r="BT150" s="229"/>
      <c r="BU150" s="230"/>
      <c r="BV150" s="231"/>
      <c r="BW150" s="229"/>
      <c r="BX150" s="230"/>
      <c r="BY150" s="231"/>
      <c r="BZ150" s="229"/>
      <c r="CA150" s="230"/>
      <c r="CB150" s="231"/>
      <c r="CC150" s="229"/>
      <c r="CD150" s="230"/>
      <c r="CE150" s="231"/>
      <c r="CF150" s="331"/>
      <c r="CG150" s="332"/>
      <c r="CH150" s="385"/>
      <c r="CI150" s="331"/>
      <c r="CJ150" s="332"/>
      <c r="CK150" s="385"/>
      <c r="CL150" s="243"/>
      <c r="CM150" s="230"/>
      <c r="CN150" s="354"/>
      <c r="CO150" s="243"/>
      <c r="CP150" s="230"/>
      <c r="CQ150" s="231"/>
      <c r="CR150" s="331"/>
      <c r="CS150" s="332"/>
      <c r="CT150" s="333"/>
      <c r="CU150" s="229"/>
      <c r="CV150" s="230"/>
      <c r="CW150" s="231"/>
      <c r="CX150" s="331"/>
      <c r="CY150" s="332"/>
      <c r="CZ150" s="333"/>
      <c r="DA150" s="331"/>
      <c r="DB150" s="332"/>
      <c r="DC150" s="333"/>
      <c r="DD150" s="331"/>
      <c r="DE150" s="332"/>
      <c r="DF150" s="333"/>
      <c r="DG150" s="331"/>
      <c r="DH150" s="332"/>
      <c r="DI150" s="333"/>
      <c r="DJ150" s="229"/>
      <c r="DK150" s="230"/>
      <c r="DL150" s="231"/>
      <c r="DM150" s="229"/>
      <c r="DN150" s="230"/>
      <c r="DO150" s="231"/>
      <c r="DP150" s="331"/>
      <c r="DQ150" s="332"/>
      <c r="DR150" s="333"/>
      <c r="DS150" s="331"/>
      <c r="DT150" s="332"/>
      <c r="DU150" s="333"/>
      <c r="DV150" s="331"/>
      <c r="DW150" s="332"/>
      <c r="DX150" s="333"/>
      <c r="DY150" s="331"/>
      <c r="DZ150" s="332"/>
      <c r="EA150" s="333"/>
      <c r="EB150" s="331"/>
      <c r="EC150" s="332"/>
      <c r="ED150" s="333"/>
      <c r="EE150" s="331"/>
      <c r="EF150" s="332"/>
      <c r="EG150" s="333"/>
      <c r="EH150" s="229"/>
      <c r="EI150" s="230"/>
      <c r="EJ150" s="231"/>
      <c r="EK150" s="229"/>
      <c r="EL150" s="230"/>
      <c r="EM150" s="231"/>
      <c r="EN150" s="244"/>
      <c r="EO150" s="269" t="str">
        <f t="shared" si="497"/>
        <v/>
      </c>
      <c r="EP150" s="444" t="s">
        <v>1247</v>
      </c>
      <c r="EQ150" s="360">
        <f t="shared" si="640"/>
        <v>101</v>
      </c>
      <c r="ER150" s="360" t="str">
        <f t="shared" si="641"/>
        <v/>
      </c>
      <c r="ES150" s="360" t="str">
        <f t="shared" si="642"/>
        <v/>
      </c>
      <c r="ET150" s="360" t="str">
        <f t="shared" si="643"/>
        <v/>
      </c>
      <c r="EU150" s="360" t="str">
        <f t="shared" si="644"/>
        <v/>
      </c>
      <c r="EV150" s="360">
        <f t="shared" si="645"/>
        <v>16</v>
      </c>
      <c r="EW150" s="360">
        <f t="shared" si="646"/>
        <v>23</v>
      </c>
      <c r="EX150" s="360" t="str">
        <f t="shared" si="647"/>
        <v/>
      </c>
      <c r="EY150" s="360" t="str">
        <f t="shared" si="648"/>
        <v/>
      </c>
      <c r="EZ150" s="360" t="str">
        <f t="shared" si="649"/>
        <v/>
      </c>
      <c r="FA150" s="360" t="str">
        <f t="shared" si="650"/>
        <v/>
      </c>
      <c r="FB150" s="360" t="str">
        <f t="shared" si="651"/>
        <v/>
      </c>
      <c r="FC150" s="360" t="str">
        <f t="shared" si="652"/>
        <v/>
      </c>
      <c r="FD150" s="360" t="str">
        <f t="shared" si="653"/>
        <v/>
      </c>
      <c r="FE150" s="360" t="str">
        <f t="shared" si="654"/>
        <v/>
      </c>
      <c r="FF150" s="360" t="str">
        <f t="shared" si="655"/>
        <v/>
      </c>
      <c r="FG150" s="360" t="str">
        <f t="shared" si="656"/>
        <v/>
      </c>
      <c r="FH150" s="360" t="str">
        <f t="shared" si="657"/>
        <v/>
      </c>
      <c r="FI150" s="360" t="str">
        <f t="shared" si="658"/>
        <v/>
      </c>
      <c r="FJ150" s="360" t="str">
        <f t="shared" si="659"/>
        <v/>
      </c>
      <c r="FK150" s="360" t="str">
        <f t="shared" si="660"/>
        <v/>
      </c>
      <c r="FL150" s="360" t="str">
        <f t="shared" si="661"/>
        <v/>
      </c>
      <c r="FM150" s="360" t="str">
        <f t="shared" si="662"/>
        <v/>
      </c>
      <c r="FN150" s="360" t="str">
        <f t="shared" si="663"/>
        <v/>
      </c>
      <c r="FO150" s="360" t="str">
        <f t="shared" si="664"/>
        <v/>
      </c>
      <c r="FP150" s="360" t="str">
        <f t="shared" si="665"/>
        <v/>
      </c>
      <c r="FQ150" s="360" t="str">
        <f t="shared" si="666"/>
        <v/>
      </c>
      <c r="FR150" s="360" t="str">
        <f t="shared" si="667"/>
        <v/>
      </c>
      <c r="FS150" s="360" t="str">
        <f t="shared" si="668"/>
        <v/>
      </c>
      <c r="FT150" s="360" t="str">
        <f t="shared" si="498"/>
        <v/>
      </c>
      <c r="FU150" s="360" t="str">
        <f t="shared" si="669"/>
        <v/>
      </c>
      <c r="FV150" s="360" t="str">
        <f t="shared" si="670"/>
        <v/>
      </c>
      <c r="FW150" s="360" t="str">
        <f t="shared" si="671"/>
        <v/>
      </c>
      <c r="FX150" s="360" t="str">
        <f t="shared" si="672"/>
        <v/>
      </c>
      <c r="FY150" s="360" t="str">
        <f t="shared" si="673"/>
        <v/>
      </c>
      <c r="FZ150" s="360" t="str">
        <f t="shared" si="674"/>
        <v/>
      </c>
      <c r="GA150" s="360" t="str">
        <f t="shared" si="675"/>
        <v/>
      </c>
      <c r="GB150" s="360" t="str">
        <f t="shared" si="676"/>
        <v/>
      </c>
      <c r="GC150" s="360" t="str">
        <f t="shared" si="677"/>
        <v/>
      </c>
      <c r="GD150" s="360" t="str">
        <f t="shared" si="678"/>
        <v/>
      </c>
      <c r="GE150" s="360" t="str">
        <f t="shared" si="679"/>
        <v/>
      </c>
      <c r="GF150" s="360" t="str">
        <f t="shared" si="680"/>
        <v/>
      </c>
      <c r="GG150" s="360" t="str">
        <f t="shared" si="681"/>
        <v/>
      </c>
      <c r="GH150" s="360" t="str">
        <f t="shared" si="682"/>
        <v/>
      </c>
      <c r="GI150" s="360" t="str">
        <f t="shared" si="683"/>
        <v/>
      </c>
      <c r="GJ150" s="360" t="str">
        <f t="shared" si="684"/>
        <v/>
      </c>
      <c r="GK150" s="444" t="s">
        <v>1247</v>
      </c>
      <c r="GL150" s="361" t="str">
        <f t="shared" si="499"/>
        <v>itype</v>
      </c>
      <c r="GM150" s="361" t="str">
        <f t="shared" si="500"/>
        <v>-</v>
      </c>
      <c r="GN150" s="361" t="str">
        <f t="shared" si="501"/>
        <v>-</v>
      </c>
      <c r="GO150" s="361" t="str">
        <f t="shared" si="502"/>
        <v>-</v>
      </c>
      <c r="GP150" s="361" t="str">
        <f t="shared" si="503"/>
        <v>-</v>
      </c>
      <c r="GQ150" s="361" t="str">
        <f t="shared" si="504"/>
        <v>itype</v>
      </c>
      <c r="GR150" s="361" t="str">
        <f t="shared" si="505"/>
        <v>itype</v>
      </c>
      <c r="GS150" s="361" t="str">
        <f t="shared" si="506"/>
        <v>-</v>
      </c>
      <c r="GT150" s="361" t="str">
        <f t="shared" si="507"/>
        <v>-</v>
      </c>
      <c r="GU150" s="361" t="str">
        <f t="shared" si="508"/>
        <v>-</v>
      </c>
      <c r="GV150" s="361" t="str">
        <f t="shared" si="509"/>
        <v>-</v>
      </c>
      <c r="GW150" s="361" t="str">
        <f t="shared" si="510"/>
        <v>-</v>
      </c>
      <c r="GX150" s="361" t="str">
        <f t="shared" si="511"/>
        <v>-</v>
      </c>
      <c r="GY150" s="361" t="str">
        <f t="shared" si="512"/>
        <v>-</v>
      </c>
      <c r="GZ150" s="361" t="str">
        <f t="shared" si="513"/>
        <v>-</v>
      </c>
      <c r="HA150" s="361" t="str">
        <f t="shared" si="514"/>
        <v>-</v>
      </c>
      <c r="HB150" s="361" t="str">
        <f t="shared" si="515"/>
        <v>-</v>
      </c>
      <c r="HC150" s="361" t="str">
        <f t="shared" si="516"/>
        <v>-</v>
      </c>
      <c r="HD150" s="361" t="str">
        <f t="shared" si="517"/>
        <v>-</v>
      </c>
      <c r="HE150" s="361" t="str">
        <f t="shared" si="518"/>
        <v>-</v>
      </c>
      <c r="HF150" s="361" t="str">
        <f t="shared" si="519"/>
        <v>-</v>
      </c>
      <c r="HG150" s="361" t="str">
        <f t="shared" si="520"/>
        <v>-</v>
      </c>
      <c r="HH150" s="361" t="str">
        <f t="shared" si="521"/>
        <v>-</v>
      </c>
      <c r="HI150" s="361" t="str">
        <f t="shared" si="522"/>
        <v>-</v>
      </c>
      <c r="HJ150" s="361" t="str">
        <f t="shared" si="523"/>
        <v>-</v>
      </c>
      <c r="HK150" s="361" t="str">
        <f t="shared" si="524"/>
        <v>-</v>
      </c>
      <c r="HL150" s="361" t="str">
        <f t="shared" si="525"/>
        <v>-</v>
      </c>
      <c r="HM150" s="361" t="str">
        <f t="shared" si="526"/>
        <v>-</v>
      </c>
      <c r="HN150" s="361" t="str">
        <f t="shared" si="527"/>
        <v>-</v>
      </c>
      <c r="HO150" s="361" t="str">
        <f t="shared" si="528"/>
        <v>-</v>
      </c>
      <c r="HP150" s="361" t="str">
        <f t="shared" si="529"/>
        <v>-</v>
      </c>
      <c r="HQ150" s="361" t="str">
        <f t="shared" si="530"/>
        <v>-</v>
      </c>
      <c r="HR150" s="361" t="str">
        <f t="shared" si="531"/>
        <v>-</v>
      </c>
      <c r="HS150" s="361" t="str">
        <f t="shared" si="532"/>
        <v>-</v>
      </c>
      <c r="HT150" s="361" t="str">
        <f t="shared" si="533"/>
        <v>-</v>
      </c>
      <c r="HU150" s="361" t="str">
        <f t="shared" si="534"/>
        <v>-</v>
      </c>
      <c r="HV150" s="361" t="str">
        <f t="shared" si="535"/>
        <v>-</v>
      </c>
      <c r="HW150" s="361" t="str">
        <f t="shared" si="536"/>
        <v>-</v>
      </c>
      <c r="HX150" s="361" t="str">
        <f t="shared" si="537"/>
        <v>-</v>
      </c>
      <c r="HY150" s="361" t="str">
        <f t="shared" si="538"/>
        <v>-</v>
      </c>
      <c r="HZ150" s="361" t="str">
        <f t="shared" si="539"/>
        <v>-</v>
      </c>
      <c r="IA150" s="361" t="str">
        <f t="shared" si="540"/>
        <v>-</v>
      </c>
      <c r="IB150" s="361" t="str">
        <f t="shared" si="541"/>
        <v>-</v>
      </c>
      <c r="IC150" s="361" t="str">
        <f t="shared" si="542"/>
        <v>-</v>
      </c>
      <c r="ID150" s="361" t="str">
        <f t="shared" si="543"/>
        <v>-</v>
      </c>
      <c r="IE150" s="361" t="str">
        <f t="shared" si="544"/>
        <v>-</v>
      </c>
      <c r="IF150" s="444" t="s">
        <v>1247</v>
      </c>
      <c r="IG150" s="56" t="str">
        <f t="shared" si="685"/>
        <v>-</v>
      </c>
      <c r="IH150" s="56" t="str">
        <f t="shared" si="686"/>
        <v>-</v>
      </c>
      <c r="II150" s="56" t="str">
        <f t="shared" si="687"/>
        <v>-</v>
      </c>
      <c r="IJ150" s="56" t="str">
        <f t="shared" si="688"/>
        <v>-</v>
      </c>
      <c r="IK150" s="56" t="str">
        <f t="shared" si="545"/>
        <v>-</v>
      </c>
      <c r="IL150" s="56">
        <f t="shared" si="546"/>
        <v>-1</v>
      </c>
      <c r="IM150" s="56">
        <f t="shared" si="547"/>
        <v>-1</v>
      </c>
      <c r="IN150" s="56" t="str">
        <f t="shared" si="548"/>
        <v>-</v>
      </c>
      <c r="IO150" s="56" t="str">
        <f t="shared" si="549"/>
        <v>-</v>
      </c>
      <c r="IP150" s="56" t="str">
        <f t="shared" si="550"/>
        <v>-</v>
      </c>
      <c r="IQ150" s="56" t="str">
        <f t="shared" si="551"/>
        <v>-</v>
      </c>
      <c r="IR150" s="56" t="str">
        <f t="shared" si="552"/>
        <v>-</v>
      </c>
      <c r="IS150" s="56" t="str">
        <f t="shared" si="553"/>
        <v>-</v>
      </c>
      <c r="IT150" s="56" t="str">
        <f t="shared" si="554"/>
        <v>-</v>
      </c>
      <c r="IU150" s="56" t="str">
        <f t="shared" si="555"/>
        <v>-</v>
      </c>
      <c r="IV150" s="56" t="str">
        <f t="shared" si="556"/>
        <v>-</v>
      </c>
      <c r="IW150" s="56" t="str">
        <f t="shared" si="557"/>
        <v>-</v>
      </c>
      <c r="IX150" s="56" t="str">
        <f t="shared" si="558"/>
        <v>-</v>
      </c>
      <c r="IY150" s="56" t="str">
        <f t="shared" si="559"/>
        <v>-</v>
      </c>
      <c r="IZ150" s="56" t="str">
        <f t="shared" si="560"/>
        <v>-</v>
      </c>
      <c r="JA150" s="56" t="str">
        <f t="shared" si="561"/>
        <v>-</v>
      </c>
      <c r="JB150" s="56" t="str">
        <f t="shared" si="562"/>
        <v>-</v>
      </c>
      <c r="JC150" s="56" t="str">
        <f t="shared" si="563"/>
        <v>-</v>
      </c>
      <c r="JD150" s="56" t="str">
        <f t="shared" si="564"/>
        <v>-</v>
      </c>
      <c r="JE150" s="56" t="str">
        <f t="shared" si="565"/>
        <v>-</v>
      </c>
      <c r="JF150" s="56" t="str">
        <f t="shared" si="566"/>
        <v>-</v>
      </c>
      <c r="JG150" s="56" t="str">
        <f t="shared" si="567"/>
        <v>-</v>
      </c>
      <c r="JH150" s="56" t="str">
        <f t="shared" si="568"/>
        <v>-</v>
      </c>
      <c r="JI150" s="56" t="str">
        <f t="shared" si="569"/>
        <v>-</v>
      </c>
      <c r="JJ150" s="56" t="str">
        <f t="shared" si="570"/>
        <v>-</v>
      </c>
      <c r="JK150" s="56" t="str">
        <f t="shared" si="571"/>
        <v>-</v>
      </c>
      <c r="JL150" s="56" t="str">
        <f t="shared" si="572"/>
        <v>-</v>
      </c>
      <c r="JM150" s="56" t="str">
        <f t="shared" si="573"/>
        <v>-</v>
      </c>
      <c r="JN150" s="56" t="str">
        <f t="shared" si="574"/>
        <v>-</v>
      </c>
      <c r="JO150" s="56" t="str">
        <f t="shared" si="575"/>
        <v>-</v>
      </c>
      <c r="JP150" s="56" t="str">
        <f t="shared" si="576"/>
        <v>-</v>
      </c>
      <c r="JQ150" s="56" t="str">
        <f t="shared" si="577"/>
        <v>-</v>
      </c>
      <c r="JR150" s="56" t="str">
        <f t="shared" si="578"/>
        <v>-</v>
      </c>
      <c r="JS150" s="56" t="str">
        <f t="shared" si="579"/>
        <v>-</v>
      </c>
      <c r="JT150" s="56" t="str">
        <f t="shared" si="580"/>
        <v>-</v>
      </c>
      <c r="JU150" s="56" t="str">
        <f t="shared" si="581"/>
        <v>-</v>
      </c>
      <c r="JV150" s="56" t="str">
        <f t="shared" si="582"/>
        <v>-</v>
      </c>
      <c r="JW150" s="56" t="str">
        <f t="shared" si="583"/>
        <v>-</v>
      </c>
      <c r="JX150" s="56" t="str">
        <f t="shared" si="584"/>
        <v>-</v>
      </c>
      <c r="JY150" s="56" t="str">
        <f t="shared" si="585"/>
        <v>-</v>
      </c>
      <c r="JZ150" s="56" t="str">
        <f t="shared" si="586"/>
        <v>-</v>
      </c>
      <c r="KA150" s="444" t="s">
        <v>1247</v>
      </c>
      <c r="KB150" s="360">
        <f>IF(ISNUMBER(INDEX($EQ$15:$GK$521,$B150,EO$11)),MAX(KB$14:KB149)+1,0)</f>
        <v>0</v>
      </c>
      <c r="KC150" s="360" t="str">
        <f t="shared" si="689"/>
        <v/>
      </c>
      <c r="KD150" s="373" t="s">
        <v>2</v>
      </c>
      <c r="KE150" s="239"/>
      <c r="KF150" s="60"/>
      <c r="KG150" s="60"/>
      <c r="KH150" s="60"/>
      <c r="KI150" s="60"/>
      <c r="KJ150" s="60"/>
      <c r="KK150" s="60"/>
      <c r="KL150" s="60"/>
      <c r="KM150" s="60"/>
      <c r="KN150" s="60"/>
      <c r="KO150" s="60"/>
      <c r="KP150" s="60"/>
      <c r="KQ150" s="239" t="str">
        <f t="shared" si="692"/>
        <v/>
      </c>
      <c r="KR150" s="245" t="str">
        <f t="shared" si="587"/>
        <v/>
      </c>
      <c r="KS150" s="60"/>
      <c r="KT150" s="239" t="str">
        <f t="shared" si="693"/>
        <v/>
      </c>
      <c r="KU150" s="245" t="str">
        <f t="shared" si="588"/>
        <v/>
      </c>
      <c r="KV150" s="60"/>
      <c r="KW150" s="239" t="str">
        <f t="shared" si="694"/>
        <v/>
      </c>
      <c r="KX150" s="245" t="str">
        <f t="shared" si="589"/>
        <v/>
      </c>
      <c r="KY150" s="60"/>
      <c r="KZ150" s="283" t="str">
        <f t="shared" si="590"/>
        <v/>
      </c>
      <c r="LA150" s="26"/>
      <c r="LB150" s="242"/>
      <c r="LC150" s="242"/>
      <c r="LD150" s="242"/>
      <c r="LE150" s="242"/>
      <c r="LF150" s="242"/>
      <c r="LG150" s="242"/>
      <c r="LH150" s="242"/>
      <c r="LI150" s="242"/>
      <c r="LJ150" s="242"/>
      <c r="LK150" s="242"/>
      <c r="LL150" s="242"/>
      <c r="LM150" s="242"/>
      <c r="LN150" s="63"/>
      <c r="LO150" s="251">
        <f t="shared" si="591"/>
        <v>0</v>
      </c>
      <c r="LP150" s="251">
        <f t="shared" si="592"/>
        <v>0</v>
      </c>
      <c r="LQ150" s="251">
        <f t="shared" si="593"/>
        <v>0</v>
      </c>
      <c r="LR150" s="251">
        <f t="shared" si="594"/>
        <v>0</v>
      </c>
      <c r="LS150" s="251">
        <f t="shared" si="595"/>
        <v>0</v>
      </c>
      <c r="LT150" s="251">
        <f t="shared" si="596"/>
        <v>0</v>
      </c>
      <c r="LU150" s="251">
        <f t="shared" si="597"/>
        <v>0</v>
      </c>
      <c r="LV150" s="251">
        <f t="shared" si="598"/>
        <v>0</v>
      </c>
      <c r="LW150" s="251">
        <f t="shared" si="599"/>
        <v>0</v>
      </c>
      <c r="LX150" s="251">
        <f t="shared" si="600"/>
        <v>0</v>
      </c>
      <c r="LY150" s="251">
        <f t="shared" si="601"/>
        <v>0</v>
      </c>
      <c r="LZ150" s="251">
        <f t="shared" si="602"/>
        <v>0</v>
      </c>
      <c r="MA150" s="63">
        <f t="shared" si="603"/>
        <v>4</v>
      </c>
      <c r="MB150" s="63">
        <f t="shared" si="604"/>
        <v>0</v>
      </c>
      <c r="MC150" s="63">
        <f t="shared" si="691"/>
        <v>136</v>
      </c>
      <c r="MD150" s="63">
        <f t="shared" si="690"/>
        <v>32</v>
      </c>
      <c r="ME150" s="63" t="str">
        <f t="shared" si="605"/>
        <v>zones</v>
      </c>
      <c r="MF150" s="315">
        <f t="shared" si="606"/>
        <v>291</v>
      </c>
      <c r="MG150" s="315">
        <f>IF(ISNUMBER(MATCH(EO150,$ME$15:$ME$520,0)),0,MAX(MG$14:MG149)+1)</f>
        <v>0</v>
      </c>
      <c r="MH150" s="315" t="str">
        <f t="shared" si="607"/>
        <v/>
      </c>
      <c r="MI150" s="369"/>
      <c r="MJ150" s="68"/>
      <c r="MK150" s="18"/>
      <c r="ML150" s="242"/>
      <c r="MM150" s="242"/>
      <c r="MN150" s="59"/>
      <c r="MO150" s="238"/>
      <c r="MP150" s="411"/>
      <c r="MQ150" s="26">
        <f>IF(IF(ISNUMBER(SEARCH("flopy",MS150))=TRUE,1,0)=1,MAX(MQ$15:MQ149)+1,"")</f>
        <v>100</v>
      </c>
      <c r="MR150" s="238"/>
      <c r="MS150" s="411" t="s">
        <v>1072</v>
      </c>
      <c r="MT150" s="59"/>
      <c r="MU150" s="26" t="str">
        <f>IF(IF(ISNUMBER(SEARCH("flopy",MW150))=TRUE,1,0)=1,MAX(MU$15:MU149)+1,"")</f>
        <v/>
      </c>
      <c r="MV150" s="238"/>
      <c r="MW150" s="59"/>
      <c r="MX150" s="59"/>
      <c r="MY150" s="59"/>
      <c r="MZ150" s="59"/>
      <c r="NA150" s="59"/>
      <c r="NB150" s="26" t="s">
        <v>2</v>
      </c>
      <c r="NC150" s="59"/>
      <c r="ND150" s="59"/>
      <c r="NE150" s="59"/>
      <c r="NF150" s="59"/>
      <c r="NG150" s="59"/>
      <c r="NH150" s="59"/>
      <c r="NI150" s="59"/>
      <c r="NJ150" s="59"/>
      <c r="NK150" s="26" t="s">
        <v>2</v>
      </c>
      <c r="NL150" s="454"/>
      <c r="NM150" s="454"/>
      <c r="NN150" s="59"/>
      <c r="NO150" s="18"/>
      <c r="NP150" s="18"/>
      <c r="NQ150" s="18"/>
      <c r="NR150" s="18"/>
      <c r="NS150" s="18"/>
      <c r="NT150" s="18"/>
      <c r="NU150" s="18"/>
      <c r="NV150" s="18"/>
      <c r="NW150" s="18"/>
      <c r="NX150" s="18"/>
      <c r="NY150" s="18"/>
      <c r="NZ150" s="18"/>
      <c r="OA150" s="18"/>
      <c r="OB150" s="18"/>
      <c r="OC150" s="18"/>
      <c r="OZ150" s="59"/>
      <c r="PA150" s="251" t="str">
        <f t="shared" si="608"/>
        <v/>
      </c>
      <c r="PB150" s="251" t="str">
        <f t="shared" si="609"/>
        <v/>
      </c>
      <c r="PC150" s="251" t="str">
        <f t="shared" si="610"/>
        <v/>
      </c>
      <c r="PD150" s="251" t="str">
        <f t="shared" si="611"/>
        <v/>
      </c>
      <c r="PE150" s="251" t="str">
        <f t="shared" si="612"/>
        <v/>
      </c>
      <c r="PF150" s="251" t="str">
        <f t="shared" si="613"/>
        <v/>
      </c>
      <c r="PG150" s="251" t="str">
        <f t="shared" si="614"/>
        <v/>
      </c>
      <c r="PH150" s="251" t="str">
        <f t="shared" si="615"/>
        <v/>
      </c>
      <c r="PI150" s="251" t="str">
        <f t="shared" si="616"/>
        <v/>
      </c>
      <c r="PJ150" s="251" t="str">
        <f t="shared" si="617"/>
        <v/>
      </c>
      <c r="PK150" s="251" t="str">
        <f t="shared" si="618"/>
        <v/>
      </c>
      <c r="PL150" s="251" t="str">
        <f t="shared" si="619"/>
        <v/>
      </c>
      <c r="PM150" s="251" t="str">
        <f t="shared" si="620"/>
        <v/>
      </c>
      <c r="PN150" s="251" t="str">
        <f t="shared" si="621"/>
        <v/>
      </c>
      <c r="PO150" s="251" t="str">
        <f t="shared" si="622"/>
        <v/>
      </c>
      <c r="PP150" s="251" t="str">
        <f t="shared" si="623"/>
        <v/>
      </c>
      <c r="PQ150" s="251" t="str">
        <f t="shared" si="624"/>
        <v/>
      </c>
      <c r="PR150" s="251" t="str">
        <f t="shared" si="625"/>
        <v/>
      </c>
      <c r="PS150" s="251" t="str">
        <f t="shared" si="626"/>
        <v/>
      </c>
      <c r="PT150" s="251" t="str">
        <f t="shared" si="627"/>
        <v/>
      </c>
      <c r="PU150" s="251" t="str">
        <f t="shared" si="628"/>
        <v/>
      </c>
      <c r="PV150" s="251" t="str">
        <f t="shared" si="629"/>
        <v/>
      </c>
      <c r="PW150" s="251" t="str">
        <f t="shared" si="630"/>
        <v/>
      </c>
      <c r="PX150" s="251" t="str">
        <f t="shared" si="631"/>
        <v/>
      </c>
      <c r="PY150" s="251" t="str">
        <f t="shared" si="632"/>
        <v/>
      </c>
      <c r="PZ150" s="251" t="str">
        <f t="shared" si="633"/>
        <v/>
      </c>
      <c r="QA150" s="251" t="str">
        <f t="shared" si="634"/>
        <v/>
      </c>
      <c r="QB150" s="251" t="str">
        <f t="shared" si="635"/>
        <v/>
      </c>
      <c r="QC150" s="251" t="str">
        <f t="shared" si="636"/>
        <v/>
      </c>
      <c r="QD150" s="251" t="str">
        <f t="shared" si="637"/>
        <v/>
      </c>
      <c r="QE150" s="251" t="str">
        <f t="shared" si="638"/>
        <v/>
      </c>
      <c r="QF150" s="63">
        <f t="shared" si="639"/>
        <v>0</v>
      </c>
      <c r="QG150" s="26" t="s">
        <v>2</v>
      </c>
      <c r="QH150" s="59"/>
      <c r="QI150" s="59"/>
      <c r="QJ150" s="59"/>
      <c r="QK150" s="59"/>
      <c r="QL150" s="59"/>
      <c r="QM150" s="59"/>
      <c r="QN150" s="59"/>
    </row>
    <row r="151" spans="1:456" ht="6" customHeight="1" x14ac:dyDescent="0.25">
      <c r="A151" s="68"/>
      <c r="B151" s="447">
        <f t="shared" si="496"/>
        <v>137</v>
      </c>
      <c r="C151" s="72" t="s">
        <v>245</v>
      </c>
      <c r="D151" s="339" t="s">
        <v>257</v>
      </c>
      <c r="E151" s="59"/>
      <c r="F151" s="229"/>
      <c r="G151" s="295"/>
      <c r="H151" s="295"/>
      <c r="I151" s="229"/>
      <c r="J151" s="295"/>
      <c r="K151" s="295"/>
      <c r="L151" s="229"/>
      <c r="M151" s="295"/>
      <c r="N151" s="295"/>
      <c r="O151" s="229"/>
      <c r="P151" s="295"/>
      <c r="Q151" s="295"/>
      <c r="R151" s="229"/>
      <c r="S151" s="230"/>
      <c r="T151" s="231"/>
      <c r="U151" s="229"/>
      <c r="V151" s="230"/>
      <c r="W151" s="231"/>
      <c r="X151" s="229"/>
      <c r="Y151" s="230"/>
      <c r="Z151" s="231"/>
      <c r="AA151" s="229"/>
      <c r="AB151" s="295"/>
      <c r="AC151" s="295"/>
      <c r="AD151" s="229"/>
      <c r="AE151" s="295"/>
      <c r="AF151" s="295"/>
      <c r="AG151" s="229"/>
      <c r="AH151" s="295"/>
      <c r="AI151" s="295"/>
      <c r="AJ151" s="229"/>
      <c r="AK151" s="295"/>
      <c r="AL151" s="295"/>
      <c r="AM151" s="229"/>
      <c r="AN151" s="295"/>
      <c r="AO151" s="295"/>
      <c r="AP151" s="243"/>
      <c r="AQ151" s="295"/>
      <c r="AR151" s="290"/>
      <c r="AS151" s="243"/>
      <c r="AT151" s="295"/>
      <c r="AU151" s="290"/>
      <c r="AV151" s="229"/>
      <c r="AW151" s="230"/>
      <c r="AX151" s="231"/>
      <c r="AY151" s="229"/>
      <c r="AZ151" s="230"/>
      <c r="BA151" s="231"/>
      <c r="BB151" s="229"/>
      <c r="BC151" s="230"/>
      <c r="BD151" s="231"/>
      <c r="BE151" s="229"/>
      <c r="BF151" s="230"/>
      <c r="BG151" s="231"/>
      <c r="BH151" s="229"/>
      <c r="BI151" s="230"/>
      <c r="BJ151" s="231"/>
      <c r="BK151" s="243"/>
      <c r="BL151" s="230"/>
      <c r="BM151" s="231"/>
      <c r="BN151" s="243"/>
      <c r="BO151" s="230"/>
      <c r="BP151" s="231"/>
      <c r="BQ151" s="229"/>
      <c r="BR151" s="230"/>
      <c r="BS151" s="231"/>
      <c r="BT151" s="229"/>
      <c r="BU151" s="230"/>
      <c r="BV151" s="231"/>
      <c r="BW151" s="229"/>
      <c r="BX151" s="230"/>
      <c r="BY151" s="231"/>
      <c r="BZ151" s="229"/>
      <c r="CA151" s="230"/>
      <c r="CB151" s="231"/>
      <c r="CC151" s="229"/>
      <c r="CD151" s="230"/>
      <c r="CE151" s="231"/>
      <c r="CF151" s="331"/>
      <c r="CG151" s="332"/>
      <c r="CH151" s="385"/>
      <c r="CI151" s="331"/>
      <c r="CJ151" s="332"/>
      <c r="CK151" s="385"/>
      <c r="CL151" s="243"/>
      <c r="CM151" s="230"/>
      <c r="CN151" s="354"/>
      <c r="CO151" s="243"/>
      <c r="CP151" s="230"/>
      <c r="CQ151" s="231"/>
      <c r="CR151" s="331"/>
      <c r="CS151" s="332"/>
      <c r="CT151" s="333"/>
      <c r="CU151" s="229"/>
      <c r="CV151" s="230"/>
      <c r="CW151" s="231"/>
      <c r="CX151" s="331"/>
      <c r="CY151" s="332"/>
      <c r="CZ151" s="333"/>
      <c r="DA151" s="331"/>
      <c r="DB151" s="332"/>
      <c r="DC151" s="333"/>
      <c r="DD151" s="331"/>
      <c r="DE151" s="332"/>
      <c r="DF151" s="333"/>
      <c r="DG151" s="331"/>
      <c r="DH151" s="332"/>
      <c r="DI151" s="333"/>
      <c r="DJ151" s="229"/>
      <c r="DK151" s="230"/>
      <c r="DL151" s="231"/>
      <c r="DM151" s="229"/>
      <c r="DN151" s="230"/>
      <c r="DO151" s="231"/>
      <c r="DP151" s="331"/>
      <c r="DQ151" s="332"/>
      <c r="DR151" s="333"/>
      <c r="DS151" s="331"/>
      <c r="DT151" s="332"/>
      <c r="DU151" s="333"/>
      <c r="DV151" s="331"/>
      <c r="DW151" s="332"/>
      <c r="DX151" s="333"/>
      <c r="DY151" s="331"/>
      <c r="DZ151" s="332"/>
      <c r="EA151" s="333"/>
      <c r="EB151" s="331"/>
      <c r="EC151" s="332"/>
      <c r="ED151" s="333"/>
      <c r="EE151" s="331"/>
      <c r="EF151" s="332"/>
      <c r="EG151" s="333"/>
      <c r="EH151" s="229"/>
      <c r="EI151" s="230"/>
      <c r="EJ151" s="231"/>
      <c r="EK151" s="229"/>
      <c r="EL151" s="230"/>
      <c r="EM151" s="231"/>
      <c r="EN151" s="244"/>
      <c r="EO151" s="269" t="str">
        <f t="shared" si="497"/>
        <v/>
      </c>
      <c r="EP151" s="444" t="s">
        <v>1247</v>
      </c>
      <c r="EQ151" s="360">
        <f t="shared" si="640"/>
        <v>103</v>
      </c>
      <c r="ER151" s="360" t="str">
        <f t="shared" si="641"/>
        <v/>
      </c>
      <c r="ES151" s="360" t="str">
        <f t="shared" si="642"/>
        <v/>
      </c>
      <c r="ET151" s="360" t="str">
        <f t="shared" si="643"/>
        <v/>
      </c>
      <c r="EU151" s="360" t="str">
        <f t="shared" si="644"/>
        <v/>
      </c>
      <c r="EV151" s="360" t="str">
        <f t="shared" si="645"/>
        <v/>
      </c>
      <c r="EW151" s="360" t="str">
        <f t="shared" si="646"/>
        <v/>
      </c>
      <c r="EX151" s="360">
        <f t="shared" si="647"/>
        <v>9</v>
      </c>
      <c r="EY151" s="360" t="str">
        <f t="shared" si="648"/>
        <v/>
      </c>
      <c r="EZ151" s="360" t="str">
        <f t="shared" si="649"/>
        <v/>
      </c>
      <c r="FA151" s="360" t="str">
        <f t="shared" si="650"/>
        <v/>
      </c>
      <c r="FB151" s="360" t="str">
        <f t="shared" si="651"/>
        <v/>
      </c>
      <c r="FC151" s="360" t="str">
        <f t="shared" si="652"/>
        <v/>
      </c>
      <c r="FD151" s="360" t="str">
        <f t="shared" si="653"/>
        <v/>
      </c>
      <c r="FE151" s="360" t="str">
        <f t="shared" si="654"/>
        <v/>
      </c>
      <c r="FF151" s="360" t="str">
        <f t="shared" si="655"/>
        <v/>
      </c>
      <c r="FG151" s="360" t="str">
        <f t="shared" si="656"/>
        <v/>
      </c>
      <c r="FH151" s="360" t="str">
        <f t="shared" si="657"/>
        <v/>
      </c>
      <c r="FI151" s="360" t="str">
        <f t="shared" si="658"/>
        <v/>
      </c>
      <c r="FJ151" s="360" t="str">
        <f t="shared" si="659"/>
        <v/>
      </c>
      <c r="FK151" s="360" t="str">
        <f t="shared" si="660"/>
        <v/>
      </c>
      <c r="FL151" s="360" t="str">
        <f t="shared" si="661"/>
        <v/>
      </c>
      <c r="FM151" s="360" t="str">
        <f t="shared" si="662"/>
        <v/>
      </c>
      <c r="FN151" s="360" t="str">
        <f t="shared" si="663"/>
        <v/>
      </c>
      <c r="FO151" s="360" t="str">
        <f t="shared" si="664"/>
        <v/>
      </c>
      <c r="FP151" s="360" t="str">
        <f t="shared" si="665"/>
        <v/>
      </c>
      <c r="FQ151" s="360" t="str">
        <f t="shared" si="666"/>
        <v/>
      </c>
      <c r="FR151" s="360" t="str">
        <f t="shared" si="667"/>
        <v/>
      </c>
      <c r="FS151" s="360" t="str">
        <f t="shared" si="668"/>
        <v/>
      </c>
      <c r="FT151" s="360" t="str">
        <f t="shared" si="498"/>
        <v/>
      </c>
      <c r="FU151" s="360" t="str">
        <f t="shared" si="669"/>
        <v/>
      </c>
      <c r="FV151" s="360" t="str">
        <f t="shared" si="670"/>
        <v/>
      </c>
      <c r="FW151" s="360" t="str">
        <f t="shared" si="671"/>
        <v/>
      </c>
      <c r="FX151" s="360" t="str">
        <f t="shared" si="672"/>
        <v/>
      </c>
      <c r="FY151" s="360" t="str">
        <f t="shared" si="673"/>
        <v/>
      </c>
      <c r="FZ151" s="360" t="str">
        <f t="shared" si="674"/>
        <v/>
      </c>
      <c r="GA151" s="360" t="str">
        <f t="shared" si="675"/>
        <v/>
      </c>
      <c r="GB151" s="360" t="str">
        <f t="shared" si="676"/>
        <v/>
      </c>
      <c r="GC151" s="360">
        <f t="shared" si="677"/>
        <v>8</v>
      </c>
      <c r="GD151" s="360" t="str">
        <f t="shared" si="678"/>
        <v/>
      </c>
      <c r="GE151" s="360" t="str">
        <f t="shared" si="679"/>
        <v/>
      </c>
      <c r="GF151" s="360" t="str">
        <f t="shared" si="680"/>
        <v/>
      </c>
      <c r="GG151" s="360" t="str">
        <f t="shared" si="681"/>
        <v/>
      </c>
      <c r="GH151" s="360" t="str">
        <f t="shared" si="682"/>
        <v/>
      </c>
      <c r="GI151" s="360" t="str">
        <f t="shared" si="683"/>
        <v/>
      </c>
      <c r="GJ151" s="360" t="str">
        <f t="shared" si="684"/>
        <v/>
      </c>
      <c r="GK151" s="444" t="s">
        <v>1247</v>
      </c>
      <c r="GL151" s="361" t="str">
        <f t="shared" si="499"/>
        <v>dum1</v>
      </c>
      <c r="GM151" s="361" t="str">
        <f t="shared" si="500"/>
        <v>-</v>
      </c>
      <c r="GN151" s="361" t="str">
        <f t="shared" si="501"/>
        <v>-</v>
      </c>
      <c r="GO151" s="361" t="str">
        <f t="shared" si="502"/>
        <v>-</v>
      </c>
      <c r="GP151" s="361" t="str">
        <f t="shared" si="503"/>
        <v>-</v>
      </c>
      <c r="GQ151" s="361" t="str">
        <f t="shared" si="504"/>
        <v>-</v>
      </c>
      <c r="GR151" s="361" t="str">
        <f t="shared" si="505"/>
        <v>-</v>
      </c>
      <c r="GS151" s="361" t="str">
        <f t="shared" si="506"/>
        <v>dum1</v>
      </c>
      <c r="GT151" s="361" t="str">
        <f t="shared" si="507"/>
        <v>-</v>
      </c>
      <c r="GU151" s="361" t="str">
        <f t="shared" si="508"/>
        <v>-</v>
      </c>
      <c r="GV151" s="361" t="str">
        <f t="shared" si="509"/>
        <v>-</v>
      </c>
      <c r="GW151" s="361" t="str">
        <f t="shared" si="510"/>
        <v>-</v>
      </c>
      <c r="GX151" s="361" t="str">
        <f t="shared" si="511"/>
        <v>-</v>
      </c>
      <c r="GY151" s="361" t="str">
        <f t="shared" si="512"/>
        <v>-</v>
      </c>
      <c r="GZ151" s="361" t="str">
        <f t="shared" si="513"/>
        <v>-</v>
      </c>
      <c r="HA151" s="361" t="str">
        <f t="shared" si="514"/>
        <v>-</v>
      </c>
      <c r="HB151" s="361" t="str">
        <f t="shared" si="515"/>
        <v>-</v>
      </c>
      <c r="HC151" s="361" t="str">
        <f t="shared" si="516"/>
        <v>-</v>
      </c>
      <c r="HD151" s="361" t="str">
        <f t="shared" si="517"/>
        <v>-</v>
      </c>
      <c r="HE151" s="361" t="str">
        <f t="shared" si="518"/>
        <v>-</v>
      </c>
      <c r="HF151" s="361" t="str">
        <f t="shared" si="519"/>
        <v>-</v>
      </c>
      <c r="HG151" s="361" t="str">
        <f t="shared" si="520"/>
        <v>-</v>
      </c>
      <c r="HH151" s="361" t="str">
        <f t="shared" si="521"/>
        <v>-</v>
      </c>
      <c r="HI151" s="361" t="str">
        <f t="shared" si="522"/>
        <v>-</v>
      </c>
      <c r="HJ151" s="361" t="str">
        <f t="shared" si="523"/>
        <v>-</v>
      </c>
      <c r="HK151" s="361" t="str">
        <f t="shared" si="524"/>
        <v>-</v>
      </c>
      <c r="HL151" s="361" t="str">
        <f t="shared" si="525"/>
        <v>-</v>
      </c>
      <c r="HM151" s="361" t="str">
        <f t="shared" si="526"/>
        <v>-</v>
      </c>
      <c r="HN151" s="361" t="str">
        <f t="shared" si="527"/>
        <v>-</v>
      </c>
      <c r="HO151" s="361" t="str">
        <f t="shared" si="528"/>
        <v>-</v>
      </c>
      <c r="HP151" s="361" t="str">
        <f t="shared" si="529"/>
        <v>-</v>
      </c>
      <c r="HQ151" s="361" t="str">
        <f t="shared" si="530"/>
        <v>-</v>
      </c>
      <c r="HR151" s="361" t="str">
        <f t="shared" si="531"/>
        <v>-</v>
      </c>
      <c r="HS151" s="361" t="str">
        <f t="shared" si="532"/>
        <v>-</v>
      </c>
      <c r="HT151" s="361" t="str">
        <f t="shared" si="533"/>
        <v>-</v>
      </c>
      <c r="HU151" s="361" t="str">
        <f t="shared" si="534"/>
        <v>-</v>
      </c>
      <c r="HV151" s="361" t="str">
        <f t="shared" si="535"/>
        <v>-</v>
      </c>
      <c r="HW151" s="361" t="str">
        <f t="shared" si="536"/>
        <v>-</v>
      </c>
      <c r="HX151" s="361" t="str">
        <f t="shared" si="537"/>
        <v>dum1</v>
      </c>
      <c r="HY151" s="361" t="str">
        <f t="shared" si="538"/>
        <v>-</v>
      </c>
      <c r="HZ151" s="361" t="str">
        <f t="shared" si="539"/>
        <v>-</v>
      </c>
      <c r="IA151" s="361" t="str">
        <f t="shared" si="540"/>
        <v>-</v>
      </c>
      <c r="IB151" s="361" t="str">
        <f t="shared" si="541"/>
        <v>-</v>
      </c>
      <c r="IC151" s="361" t="str">
        <f t="shared" si="542"/>
        <v>-</v>
      </c>
      <c r="ID151" s="361" t="str">
        <f t="shared" si="543"/>
        <v>-</v>
      </c>
      <c r="IE151" s="361" t="str">
        <f t="shared" si="544"/>
        <v>-</v>
      </c>
      <c r="IF151" s="444" t="s">
        <v>1247</v>
      </c>
      <c r="IG151" s="56" t="str">
        <f t="shared" si="685"/>
        <v>-</v>
      </c>
      <c r="IH151" s="56" t="str">
        <f t="shared" si="686"/>
        <v>-</v>
      </c>
      <c r="II151" s="56" t="str">
        <f t="shared" si="687"/>
        <v>-</v>
      </c>
      <c r="IJ151" s="56" t="str">
        <f t="shared" si="688"/>
        <v>-</v>
      </c>
      <c r="IK151" s="56" t="str">
        <f t="shared" si="545"/>
        <v>-</v>
      </c>
      <c r="IL151" s="56" t="str">
        <f t="shared" si="546"/>
        <v>-</v>
      </c>
      <c r="IM151" s="56" t="str">
        <f t="shared" si="547"/>
        <v>-</v>
      </c>
      <c r="IN151" s="56">
        <f t="shared" si="548"/>
        <v>2.5</v>
      </c>
      <c r="IO151" s="56" t="str">
        <f t="shared" si="549"/>
        <v>-</v>
      </c>
      <c r="IP151" s="56" t="str">
        <f t="shared" si="550"/>
        <v>-</v>
      </c>
      <c r="IQ151" s="56" t="str">
        <f t="shared" si="551"/>
        <v>-</v>
      </c>
      <c r="IR151" s="56" t="str">
        <f t="shared" si="552"/>
        <v>-</v>
      </c>
      <c r="IS151" s="56" t="str">
        <f t="shared" si="553"/>
        <v>-</v>
      </c>
      <c r="IT151" s="56" t="str">
        <f t="shared" si="554"/>
        <v>-</v>
      </c>
      <c r="IU151" s="56" t="str">
        <f t="shared" si="555"/>
        <v>-</v>
      </c>
      <c r="IV151" s="56" t="str">
        <f t="shared" si="556"/>
        <v>-</v>
      </c>
      <c r="IW151" s="56" t="str">
        <f t="shared" si="557"/>
        <v>-</v>
      </c>
      <c r="IX151" s="56" t="str">
        <f t="shared" si="558"/>
        <v>-</v>
      </c>
      <c r="IY151" s="56" t="str">
        <f t="shared" si="559"/>
        <v>-</v>
      </c>
      <c r="IZ151" s="56" t="str">
        <f t="shared" si="560"/>
        <v>-</v>
      </c>
      <c r="JA151" s="56" t="str">
        <f t="shared" si="561"/>
        <v>-</v>
      </c>
      <c r="JB151" s="56" t="str">
        <f t="shared" si="562"/>
        <v>-</v>
      </c>
      <c r="JC151" s="56" t="str">
        <f t="shared" si="563"/>
        <v>-</v>
      </c>
      <c r="JD151" s="56" t="str">
        <f t="shared" si="564"/>
        <v>-</v>
      </c>
      <c r="JE151" s="56" t="str">
        <f t="shared" si="565"/>
        <v>-</v>
      </c>
      <c r="JF151" s="56" t="str">
        <f t="shared" si="566"/>
        <v>-</v>
      </c>
      <c r="JG151" s="56" t="str">
        <f t="shared" si="567"/>
        <v>-</v>
      </c>
      <c r="JH151" s="56" t="str">
        <f t="shared" si="568"/>
        <v>-</v>
      </c>
      <c r="JI151" s="56" t="str">
        <f t="shared" si="569"/>
        <v>-</v>
      </c>
      <c r="JJ151" s="56" t="str">
        <f t="shared" si="570"/>
        <v>-</v>
      </c>
      <c r="JK151" s="56" t="str">
        <f t="shared" si="571"/>
        <v>-</v>
      </c>
      <c r="JL151" s="56" t="str">
        <f t="shared" si="572"/>
        <v>-</v>
      </c>
      <c r="JM151" s="56" t="str">
        <f t="shared" si="573"/>
        <v>-</v>
      </c>
      <c r="JN151" s="56" t="str">
        <f t="shared" si="574"/>
        <v>-</v>
      </c>
      <c r="JO151" s="56" t="str">
        <f t="shared" si="575"/>
        <v>-</v>
      </c>
      <c r="JP151" s="56" t="str">
        <f t="shared" si="576"/>
        <v>-</v>
      </c>
      <c r="JQ151" s="56" t="str">
        <f t="shared" si="577"/>
        <v>-</v>
      </c>
      <c r="JR151" s="56" t="str">
        <f t="shared" si="578"/>
        <v>-</v>
      </c>
      <c r="JS151" s="56">
        <f t="shared" si="579"/>
        <v>5</v>
      </c>
      <c r="JT151" s="56" t="str">
        <f t="shared" si="580"/>
        <v>-</v>
      </c>
      <c r="JU151" s="56" t="str">
        <f t="shared" si="581"/>
        <v>-</v>
      </c>
      <c r="JV151" s="56" t="str">
        <f t="shared" si="582"/>
        <v>-</v>
      </c>
      <c r="JW151" s="56" t="str">
        <f t="shared" si="583"/>
        <v>-</v>
      </c>
      <c r="JX151" s="56" t="str">
        <f t="shared" si="584"/>
        <v>-</v>
      </c>
      <c r="JY151" s="56" t="str">
        <f t="shared" si="585"/>
        <v>-</v>
      </c>
      <c r="JZ151" s="56" t="str">
        <f t="shared" si="586"/>
        <v>-</v>
      </c>
      <c r="KA151" s="444" t="s">
        <v>1247</v>
      </c>
      <c r="KB151" s="360">
        <f>IF(ISNUMBER(INDEX($EQ$15:$GK$521,$B151,EO$11)),MAX(KB$14:KB150)+1,0)</f>
        <v>0</v>
      </c>
      <c r="KC151" s="360" t="str">
        <f t="shared" si="689"/>
        <v/>
      </c>
      <c r="KD151" s="373" t="s">
        <v>2</v>
      </c>
      <c r="KE151" s="239"/>
      <c r="KF151" s="60"/>
      <c r="KG151" s="60"/>
      <c r="KH151" s="60"/>
      <c r="KI151" s="60"/>
      <c r="KJ151" s="60"/>
      <c r="KK151" s="60"/>
      <c r="KL151" s="60"/>
      <c r="KM151" s="60"/>
      <c r="KN151" s="60"/>
      <c r="KO151" s="60"/>
      <c r="KP151" s="60"/>
      <c r="KQ151" s="239" t="str">
        <f t="shared" si="692"/>
        <v/>
      </c>
      <c r="KR151" s="245" t="str">
        <f t="shared" si="587"/>
        <v/>
      </c>
      <c r="KS151" s="60"/>
      <c r="KT151" s="239" t="str">
        <f t="shared" si="693"/>
        <v/>
      </c>
      <c r="KU151" s="245" t="str">
        <f t="shared" si="588"/>
        <v/>
      </c>
      <c r="KV151" s="60"/>
      <c r="KW151" s="239" t="str">
        <f t="shared" si="694"/>
        <v/>
      </c>
      <c r="KX151" s="245" t="str">
        <f t="shared" si="589"/>
        <v/>
      </c>
      <c r="KY151" s="60"/>
      <c r="KZ151" s="283" t="str">
        <f t="shared" si="590"/>
        <v/>
      </c>
      <c r="LA151" s="26"/>
      <c r="LB151" s="242"/>
      <c r="LC151" s="242"/>
      <c r="LD151" s="242"/>
      <c r="LE151" s="242"/>
      <c r="LF151" s="242"/>
      <c r="LG151" s="242"/>
      <c r="LH151" s="242"/>
      <c r="LI151" s="242"/>
      <c r="LJ151" s="242"/>
      <c r="LK151" s="242"/>
      <c r="LL151" s="242"/>
      <c r="LM151" s="242"/>
      <c r="LN151" s="63"/>
      <c r="LO151" s="251">
        <f t="shared" si="591"/>
        <v>0</v>
      </c>
      <c r="LP151" s="251">
        <f t="shared" si="592"/>
        <v>0</v>
      </c>
      <c r="LQ151" s="251">
        <f t="shared" si="593"/>
        <v>0</v>
      </c>
      <c r="LR151" s="251">
        <f t="shared" si="594"/>
        <v>0</v>
      </c>
      <c r="LS151" s="251">
        <f t="shared" si="595"/>
        <v>0</v>
      </c>
      <c r="LT151" s="251">
        <f t="shared" si="596"/>
        <v>0</v>
      </c>
      <c r="LU151" s="251">
        <f t="shared" si="597"/>
        <v>0</v>
      </c>
      <c r="LV151" s="251">
        <f t="shared" si="598"/>
        <v>0</v>
      </c>
      <c r="LW151" s="251">
        <f t="shared" si="599"/>
        <v>0</v>
      </c>
      <c r="LX151" s="251">
        <f t="shared" si="600"/>
        <v>0</v>
      </c>
      <c r="LY151" s="251">
        <f t="shared" si="601"/>
        <v>0</v>
      </c>
      <c r="LZ151" s="251">
        <f t="shared" si="602"/>
        <v>0</v>
      </c>
      <c r="MA151" s="63">
        <f t="shared" si="603"/>
        <v>4</v>
      </c>
      <c r="MB151" s="63">
        <f t="shared" si="604"/>
        <v>0</v>
      </c>
      <c r="MC151" s="63">
        <f t="shared" si="691"/>
        <v>137</v>
      </c>
      <c r="MD151" s="63">
        <f t="shared" si="690"/>
        <v>33</v>
      </c>
      <c r="ME151" s="63" t="str">
        <f t="shared" si="605"/>
        <v>particlegroups</v>
      </c>
      <c r="MF151" s="315">
        <f t="shared" si="606"/>
        <v>291</v>
      </c>
      <c r="MG151" s="315">
        <f>IF(ISNUMBER(MATCH(EO151,$ME$15:$ME$520,0)),0,MAX(MG$14:MG150)+1)</f>
        <v>0</v>
      </c>
      <c r="MH151" s="315" t="str">
        <f t="shared" si="607"/>
        <v/>
      </c>
      <c r="MI151" s="369"/>
      <c r="MJ151" s="68"/>
      <c r="MK151" s="18"/>
      <c r="ML151" s="242"/>
      <c r="MM151" s="242"/>
      <c r="MN151" s="59"/>
      <c r="MO151" s="238"/>
      <c r="MP151" s="411"/>
      <c r="MQ151" s="26">
        <f>IF(IF(ISNUMBER(SEARCH("flopy",MS151))=TRUE,1,0)=1,MAX(MQ$15:MQ150)+1,"")</f>
        <v>101</v>
      </c>
      <c r="MR151" s="238"/>
      <c r="MS151" s="411" t="s">
        <v>1073</v>
      </c>
      <c r="MT151" s="59"/>
      <c r="MU151" s="26" t="str">
        <f>IF(IF(ISNUMBER(SEARCH("flopy",MW151))=TRUE,1,0)=1,MAX(MU$15:MU150)+1,"")</f>
        <v/>
      </c>
      <c r="MV151" s="238"/>
      <c r="MW151" s="59"/>
      <c r="MX151" s="59"/>
      <c r="MY151" s="59"/>
      <c r="MZ151" s="59"/>
      <c r="NA151" s="59"/>
      <c r="NB151" s="26" t="s">
        <v>2</v>
      </c>
      <c r="NC151" s="59"/>
      <c r="ND151" s="59"/>
      <c r="NE151" s="59"/>
      <c r="NF151" s="59"/>
      <c r="NG151" s="59"/>
      <c r="NH151" s="59"/>
      <c r="NI151" s="59"/>
      <c r="NJ151" s="59"/>
      <c r="NK151" s="26" t="s">
        <v>2</v>
      </c>
      <c r="NL151" s="454"/>
      <c r="NM151" s="454"/>
      <c r="NN151" s="59"/>
      <c r="NO151" s="18"/>
      <c r="NP151" s="18"/>
      <c r="NQ151" s="18"/>
      <c r="NR151" s="18"/>
      <c r="NS151" s="18"/>
      <c r="NT151" s="18"/>
      <c r="NU151" s="18"/>
      <c r="NV151" s="18"/>
      <c r="NW151" s="18"/>
      <c r="NX151" s="18"/>
      <c r="NY151" s="18"/>
      <c r="NZ151" s="18"/>
      <c r="OA151" s="18"/>
      <c r="OB151" s="18"/>
      <c r="OC151" s="18"/>
      <c r="OZ151" s="59"/>
      <c r="PA151" s="251" t="str">
        <f t="shared" si="608"/>
        <v/>
      </c>
      <c r="PB151" s="251" t="str">
        <f t="shared" si="609"/>
        <v/>
      </c>
      <c r="PC151" s="251" t="str">
        <f t="shared" si="610"/>
        <v/>
      </c>
      <c r="PD151" s="251" t="str">
        <f t="shared" si="611"/>
        <v/>
      </c>
      <c r="PE151" s="251" t="str">
        <f t="shared" si="612"/>
        <v/>
      </c>
      <c r="PF151" s="251" t="str">
        <f t="shared" si="613"/>
        <v/>
      </c>
      <c r="PG151" s="251" t="str">
        <f t="shared" si="614"/>
        <v/>
      </c>
      <c r="PH151" s="251" t="str">
        <f t="shared" si="615"/>
        <v/>
      </c>
      <c r="PI151" s="251" t="str">
        <f t="shared" si="616"/>
        <v/>
      </c>
      <c r="PJ151" s="251" t="str">
        <f t="shared" si="617"/>
        <v/>
      </c>
      <c r="PK151" s="251" t="str">
        <f t="shared" si="618"/>
        <v/>
      </c>
      <c r="PL151" s="251" t="str">
        <f t="shared" si="619"/>
        <v/>
      </c>
      <c r="PM151" s="251" t="str">
        <f t="shared" si="620"/>
        <v/>
      </c>
      <c r="PN151" s="251" t="str">
        <f t="shared" si="621"/>
        <v/>
      </c>
      <c r="PO151" s="251" t="str">
        <f t="shared" si="622"/>
        <v/>
      </c>
      <c r="PP151" s="251" t="str">
        <f t="shared" si="623"/>
        <v/>
      </c>
      <c r="PQ151" s="251" t="str">
        <f t="shared" si="624"/>
        <v/>
      </c>
      <c r="PR151" s="251" t="str">
        <f t="shared" si="625"/>
        <v/>
      </c>
      <c r="PS151" s="251" t="str">
        <f t="shared" si="626"/>
        <v/>
      </c>
      <c r="PT151" s="251" t="str">
        <f t="shared" si="627"/>
        <v/>
      </c>
      <c r="PU151" s="251" t="str">
        <f t="shared" si="628"/>
        <v/>
      </c>
      <c r="PV151" s="251" t="str">
        <f t="shared" si="629"/>
        <v/>
      </c>
      <c r="PW151" s="251" t="str">
        <f t="shared" si="630"/>
        <v/>
      </c>
      <c r="PX151" s="251" t="str">
        <f t="shared" si="631"/>
        <v/>
      </c>
      <c r="PY151" s="251" t="str">
        <f t="shared" si="632"/>
        <v/>
      </c>
      <c r="PZ151" s="251" t="str">
        <f t="shared" si="633"/>
        <v/>
      </c>
      <c r="QA151" s="251" t="str">
        <f t="shared" si="634"/>
        <v/>
      </c>
      <c r="QB151" s="251" t="str">
        <f t="shared" si="635"/>
        <v/>
      </c>
      <c r="QC151" s="251" t="str">
        <f t="shared" si="636"/>
        <v/>
      </c>
      <c r="QD151" s="251" t="str">
        <f t="shared" si="637"/>
        <v/>
      </c>
      <c r="QE151" s="251" t="str">
        <f t="shared" si="638"/>
        <v/>
      </c>
      <c r="QF151" s="63">
        <f t="shared" si="639"/>
        <v>0</v>
      </c>
      <c r="QG151" s="26" t="s">
        <v>2</v>
      </c>
      <c r="QH151" s="59"/>
      <c r="QI151" s="59"/>
      <c r="QJ151" s="59"/>
      <c r="QK151" s="59"/>
      <c r="QL151" s="59"/>
      <c r="QM151" s="59"/>
      <c r="QN151" s="59"/>
    </row>
    <row r="152" spans="1:456" ht="6" customHeight="1" x14ac:dyDescent="0.25">
      <c r="A152" s="68"/>
      <c r="B152" s="447">
        <f t="shared" si="496"/>
        <v>138</v>
      </c>
      <c r="C152" s="72" t="s">
        <v>246</v>
      </c>
      <c r="D152" s="339" t="s">
        <v>284</v>
      </c>
      <c r="E152" s="59"/>
      <c r="F152" s="229"/>
      <c r="G152" s="295"/>
      <c r="H152" s="295"/>
      <c r="I152" s="229"/>
      <c r="J152" s="295"/>
      <c r="K152" s="295"/>
      <c r="L152" s="229"/>
      <c r="M152" s="295"/>
      <c r="N152" s="295"/>
      <c r="O152" s="229"/>
      <c r="P152" s="295"/>
      <c r="Q152" s="295"/>
      <c r="R152" s="229"/>
      <c r="S152" s="230"/>
      <c r="T152" s="231"/>
      <c r="U152" s="229"/>
      <c r="V152" s="230"/>
      <c r="W152" s="231"/>
      <c r="X152" s="229"/>
      <c r="Y152" s="230"/>
      <c r="Z152" s="231"/>
      <c r="AA152" s="229"/>
      <c r="AB152" s="295"/>
      <c r="AC152" s="295"/>
      <c r="AD152" s="229"/>
      <c r="AE152" s="295"/>
      <c r="AF152" s="295"/>
      <c r="AG152" s="229"/>
      <c r="AH152" s="295"/>
      <c r="AI152" s="295"/>
      <c r="AJ152" s="229"/>
      <c r="AK152" s="295"/>
      <c r="AL152" s="295"/>
      <c r="AM152" s="229"/>
      <c r="AN152" s="295"/>
      <c r="AO152" s="295"/>
      <c r="AP152" s="243"/>
      <c r="AQ152" s="295"/>
      <c r="AR152" s="290"/>
      <c r="AS152" s="243"/>
      <c r="AT152" s="295"/>
      <c r="AU152" s="290"/>
      <c r="AV152" s="229"/>
      <c r="AW152" s="230"/>
      <c r="AX152" s="231"/>
      <c r="AY152" s="229"/>
      <c r="AZ152" s="230"/>
      <c r="BA152" s="231"/>
      <c r="BB152" s="229"/>
      <c r="BC152" s="230"/>
      <c r="BD152" s="231"/>
      <c r="BE152" s="229"/>
      <c r="BF152" s="230"/>
      <c r="BG152" s="231"/>
      <c r="BH152" s="229"/>
      <c r="BI152" s="230"/>
      <c r="BJ152" s="231"/>
      <c r="BK152" s="243"/>
      <c r="BL152" s="230"/>
      <c r="BM152" s="231"/>
      <c r="BN152" s="243"/>
      <c r="BO152" s="230"/>
      <c r="BP152" s="231"/>
      <c r="BQ152" s="229"/>
      <c r="BR152" s="230"/>
      <c r="BS152" s="231"/>
      <c r="BT152" s="229"/>
      <c r="BU152" s="230"/>
      <c r="BV152" s="231"/>
      <c r="BW152" s="229"/>
      <c r="BX152" s="230"/>
      <c r="BY152" s="231"/>
      <c r="BZ152" s="229"/>
      <c r="CA152" s="230"/>
      <c r="CB152" s="231"/>
      <c r="CC152" s="229"/>
      <c r="CD152" s="230"/>
      <c r="CE152" s="231"/>
      <c r="CF152" s="331"/>
      <c r="CG152" s="332"/>
      <c r="CH152" s="385"/>
      <c r="CI152" s="331"/>
      <c r="CJ152" s="332"/>
      <c r="CK152" s="385"/>
      <c r="CL152" s="243"/>
      <c r="CM152" s="230"/>
      <c r="CN152" s="354"/>
      <c r="CO152" s="243"/>
      <c r="CP152" s="230"/>
      <c r="CQ152" s="231"/>
      <c r="CR152" s="331"/>
      <c r="CS152" s="332"/>
      <c r="CT152" s="333"/>
      <c r="CU152" s="229"/>
      <c r="CV152" s="230"/>
      <c r="CW152" s="231"/>
      <c r="CX152" s="331"/>
      <c r="CY152" s="332"/>
      <c r="CZ152" s="333"/>
      <c r="DA152" s="331"/>
      <c r="DB152" s="332"/>
      <c r="DC152" s="333"/>
      <c r="DD152" s="331"/>
      <c r="DE152" s="332"/>
      <c r="DF152" s="333"/>
      <c r="DG152" s="331"/>
      <c r="DH152" s="332"/>
      <c r="DI152" s="333"/>
      <c r="DJ152" s="229"/>
      <c r="DK152" s="230"/>
      <c r="DL152" s="231"/>
      <c r="DM152" s="229"/>
      <c r="DN152" s="230"/>
      <c r="DO152" s="231"/>
      <c r="DP152" s="331"/>
      <c r="DQ152" s="332"/>
      <c r="DR152" s="333"/>
      <c r="DS152" s="331"/>
      <c r="DT152" s="332"/>
      <c r="DU152" s="333"/>
      <c r="DV152" s="331"/>
      <c r="DW152" s="332"/>
      <c r="DX152" s="333"/>
      <c r="DY152" s="331"/>
      <c r="DZ152" s="332"/>
      <c r="EA152" s="333"/>
      <c r="EB152" s="331"/>
      <c r="EC152" s="332"/>
      <c r="ED152" s="333"/>
      <c r="EE152" s="331"/>
      <c r="EF152" s="332"/>
      <c r="EG152" s="333"/>
      <c r="EH152" s="229"/>
      <c r="EI152" s="230"/>
      <c r="EJ152" s="231"/>
      <c r="EK152" s="229"/>
      <c r="EL152" s="230"/>
      <c r="EM152" s="231"/>
      <c r="EN152" s="244"/>
      <c r="EO152" s="269" t="str">
        <f t="shared" si="497"/>
        <v/>
      </c>
      <c r="EP152" s="444" t="s">
        <v>1247</v>
      </c>
      <c r="EQ152" s="360">
        <f t="shared" si="640"/>
        <v>104</v>
      </c>
      <c r="ER152" s="360" t="str">
        <f t="shared" si="641"/>
        <v/>
      </c>
      <c r="ES152" s="360" t="str">
        <f t="shared" si="642"/>
        <v/>
      </c>
      <c r="ET152" s="360" t="str">
        <f t="shared" si="643"/>
        <v/>
      </c>
      <c r="EU152" s="360" t="str">
        <f t="shared" si="644"/>
        <v/>
      </c>
      <c r="EV152" s="360" t="str">
        <f t="shared" si="645"/>
        <v/>
      </c>
      <c r="EW152" s="360" t="str">
        <f t="shared" si="646"/>
        <v/>
      </c>
      <c r="EX152" s="360">
        <f t="shared" si="647"/>
        <v>10</v>
      </c>
      <c r="EY152" s="360" t="str">
        <f t="shared" si="648"/>
        <v/>
      </c>
      <c r="EZ152" s="360" t="str">
        <f t="shared" si="649"/>
        <v/>
      </c>
      <c r="FA152" s="360" t="str">
        <f t="shared" si="650"/>
        <v/>
      </c>
      <c r="FB152" s="360" t="str">
        <f t="shared" si="651"/>
        <v/>
      </c>
      <c r="FC152" s="360" t="str">
        <f t="shared" si="652"/>
        <v/>
      </c>
      <c r="FD152" s="360" t="str">
        <f t="shared" si="653"/>
        <v/>
      </c>
      <c r="FE152" s="360" t="str">
        <f t="shared" si="654"/>
        <v/>
      </c>
      <c r="FF152" s="360" t="str">
        <f t="shared" si="655"/>
        <v/>
      </c>
      <c r="FG152" s="360" t="str">
        <f t="shared" si="656"/>
        <v/>
      </c>
      <c r="FH152" s="360" t="str">
        <f t="shared" si="657"/>
        <v/>
      </c>
      <c r="FI152" s="360" t="str">
        <f t="shared" si="658"/>
        <v/>
      </c>
      <c r="FJ152" s="360" t="str">
        <f t="shared" si="659"/>
        <v/>
      </c>
      <c r="FK152" s="360" t="str">
        <f t="shared" si="660"/>
        <v/>
      </c>
      <c r="FL152" s="360" t="str">
        <f t="shared" si="661"/>
        <v/>
      </c>
      <c r="FM152" s="360" t="str">
        <f t="shared" si="662"/>
        <v/>
      </c>
      <c r="FN152" s="360" t="str">
        <f t="shared" si="663"/>
        <v/>
      </c>
      <c r="FO152" s="360" t="str">
        <f t="shared" si="664"/>
        <v/>
      </c>
      <c r="FP152" s="360" t="str">
        <f t="shared" si="665"/>
        <v/>
      </c>
      <c r="FQ152" s="360" t="str">
        <f t="shared" si="666"/>
        <v/>
      </c>
      <c r="FR152" s="360" t="str">
        <f t="shared" si="667"/>
        <v/>
      </c>
      <c r="FS152" s="360" t="str">
        <f t="shared" si="668"/>
        <v/>
      </c>
      <c r="FT152" s="360" t="str">
        <f t="shared" si="498"/>
        <v/>
      </c>
      <c r="FU152" s="360" t="str">
        <f t="shared" si="669"/>
        <v/>
      </c>
      <c r="FV152" s="360" t="str">
        <f t="shared" si="670"/>
        <v/>
      </c>
      <c r="FW152" s="360" t="str">
        <f t="shared" si="671"/>
        <v/>
      </c>
      <c r="FX152" s="360" t="str">
        <f t="shared" si="672"/>
        <v/>
      </c>
      <c r="FY152" s="360" t="str">
        <f t="shared" si="673"/>
        <v/>
      </c>
      <c r="FZ152" s="360" t="str">
        <f t="shared" si="674"/>
        <v/>
      </c>
      <c r="GA152" s="360" t="str">
        <f t="shared" si="675"/>
        <v/>
      </c>
      <c r="GB152" s="360" t="str">
        <f t="shared" si="676"/>
        <v/>
      </c>
      <c r="GC152" s="360">
        <f t="shared" si="677"/>
        <v>9</v>
      </c>
      <c r="GD152" s="360" t="str">
        <f t="shared" si="678"/>
        <v/>
      </c>
      <c r="GE152" s="360" t="str">
        <f t="shared" si="679"/>
        <v/>
      </c>
      <c r="GF152" s="360" t="str">
        <f t="shared" si="680"/>
        <v/>
      </c>
      <c r="GG152" s="360" t="str">
        <f t="shared" si="681"/>
        <v/>
      </c>
      <c r="GH152" s="360" t="str">
        <f t="shared" si="682"/>
        <v/>
      </c>
      <c r="GI152" s="360" t="str">
        <f t="shared" si="683"/>
        <v/>
      </c>
      <c r="GJ152" s="360" t="str">
        <f t="shared" si="684"/>
        <v/>
      </c>
      <c r="GK152" s="444" t="s">
        <v>1247</v>
      </c>
      <c r="GL152" s="361" t="str">
        <f t="shared" si="499"/>
        <v>dum2</v>
      </c>
      <c r="GM152" s="361" t="str">
        <f t="shared" si="500"/>
        <v>-</v>
      </c>
      <c r="GN152" s="361" t="str">
        <f t="shared" si="501"/>
        <v>-</v>
      </c>
      <c r="GO152" s="361" t="str">
        <f t="shared" si="502"/>
        <v>-</v>
      </c>
      <c r="GP152" s="361" t="str">
        <f t="shared" si="503"/>
        <v>-</v>
      </c>
      <c r="GQ152" s="361" t="str">
        <f t="shared" si="504"/>
        <v>-</v>
      </c>
      <c r="GR152" s="361" t="str">
        <f t="shared" si="505"/>
        <v>-</v>
      </c>
      <c r="GS152" s="361" t="str">
        <f t="shared" si="506"/>
        <v>dum2</v>
      </c>
      <c r="GT152" s="361" t="str">
        <f t="shared" si="507"/>
        <v>-</v>
      </c>
      <c r="GU152" s="361" t="str">
        <f t="shared" si="508"/>
        <v>-</v>
      </c>
      <c r="GV152" s="361" t="str">
        <f t="shared" si="509"/>
        <v>-</v>
      </c>
      <c r="GW152" s="361" t="str">
        <f t="shared" si="510"/>
        <v>-</v>
      </c>
      <c r="GX152" s="361" t="str">
        <f t="shared" si="511"/>
        <v>-</v>
      </c>
      <c r="GY152" s="361" t="str">
        <f t="shared" si="512"/>
        <v>-</v>
      </c>
      <c r="GZ152" s="361" t="str">
        <f t="shared" si="513"/>
        <v>-</v>
      </c>
      <c r="HA152" s="361" t="str">
        <f t="shared" si="514"/>
        <v>-</v>
      </c>
      <c r="HB152" s="361" t="str">
        <f t="shared" si="515"/>
        <v>-</v>
      </c>
      <c r="HC152" s="361" t="str">
        <f t="shared" si="516"/>
        <v>-</v>
      </c>
      <c r="HD152" s="361" t="str">
        <f t="shared" si="517"/>
        <v>-</v>
      </c>
      <c r="HE152" s="361" t="str">
        <f t="shared" si="518"/>
        <v>-</v>
      </c>
      <c r="HF152" s="361" t="str">
        <f t="shared" si="519"/>
        <v>-</v>
      </c>
      <c r="HG152" s="361" t="str">
        <f t="shared" si="520"/>
        <v>-</v>
      </c>
      <c r="HH152" s="361" t="str">
        <f t="shared" si="521"/>
        <v>-</v>
      </c>
      <c r="HI152" s="361" t="str">
        <f t="shared" si="522"/>
        <v>-</v>
      </c>
      <c r="HJ152" s="361" t="str">
        <f t="shared" si="523"/>
        <v>-</v>
      </c>
      <c r="HK152" s="361" t="str">
        <f t="shared" si="524"/>
        <v>-</v>
      </c>
      <c r="HL152" s="361" t="str">
        <f t="shared" si="525"/>
        <v>-</v>
      </c>
      <c r="HM152" s="361" t="str">
        <f t="shared" si="526"/>
        <v>-</v>
      </c>
      <c r="HN152" s="361" t="str">
        <f t="shared" si="527"/>
        <v>-</v>
      </c>
      <c r="HO152" s="361" t="str">
        <f t="shared" si="528"/>
        <v>-</v>
      </c>
      <c r="HP152" s="361" t="str">
        <f t="shared" si="529"/>
        <v>-</v>
      </c>
      <c r="HQ152" s="361" t="str">
        <f t="shared" si="530"/>
        <v>-</v>
      </c>
      <c r="HR152" s="361" t="str">
        <f t="shared" si="531"/>
        <v>-</v>
      </c>
      <c r="HS152" s="361" t="str">
        <f t="shared" si="532"/>
        <v>-</v>
      </c>
      <c r="HT152" s="361" t="str">
        <f t="shared" si="533"/>
        <v>-</v>
      </c>
      <c r="HU152" s="361" t="str">
        <f t="shared" si="534"/>
        <v>-</v>
      </c>
      <c r="HV152" s="361" t="str">
        <f t="shared" si="535"/>
        <v>-</v>
      </c>
      <c r="HW152" s="361" t="str">
        <f t="shared" si="536"/>
        <v>-</v>
      </c>
      <c r="HX152" s="361" t="str">
        <f t="shared" si="537"/>
        <v>dum2</v>
      </c>
      <c r="HY152" s="361" t="str">
        <f t="shared" si="538"/>
        <v>-</v>
      </c>
      <c r="HZ152" s="361" t="str">
        <f t="shared" si="539"/>
        <v>-</v>
      </c>
      <c r="IA152" s="361" t="str">
        <f t="shared" si="540"/>
        <v>-</v>
      </c>
      <c r="IB152" s="361" t="str">
        <f t="shared" si="541"/>
        <v>-</v>
      </c>
      <c r="IC152" s="361" t="str">
        <f t="shared" si="542"/>
        <v>-</v>
      </c>
      <c r="ID152" s="361" t="str">
        <f t="shared" si="543"/>
        <v>-</v>
      </c>
      <c r="IE152" s="361" t="str">
        <f t="shared" si="544"/>
        <v>-</v>
      </c>
      <c r="IF152" s="444" t="s">
        <v>1247</v>
      </c>
      <c r="IG152" s="56" t="str">
        <f t="shared" si="685"/>
        <v>-</v>
      </c>
      <c r="IH152" s="56" t="str">
        <f t="shared" si="686"/>
        <v>-</v>
      </c>
      <c r="II152" s="56" t="str">
        <f t="shared" si="687"/>
        <v>-</v>
      </c>
      <c r="IJ152" s="56" t="str">
        <f t="shared" si="688"/>
        <v>-</v>
      </c>
      <c r="IK152" s="56" t="str">
        <f t="shared" si="545"/>
        <v>-</v>
      </c>
      <c r="IL152" s="56" t="str">
        <f t="shared" si="546"/>
        <v>-</v>
      </c>
      <c r="IM152" s="56" t="str">
        <f t="shared" si="547"/>
        <v>-</v>
      </c>
      <c r="IN152" s="56">
        <f t="shared" si="548"/>
        <v>7.5</v>
      </c>
      <c r="IO152" s="56" t="str">
        <f t="shared" si="549"/>
        <v>-</v>
      </c>
      <c r="IP152" s="56" t="str">
        <f t="shared" si="550"/>
        <v>-</v>
      </c>
      <c r="IQ152" s="56" t="str">
        <f t="shared" si="551"/>
        <v>-</v>
      </c>
      <c r="IR152" s="56" t="str">
        <f t="shared" si="552"/>
        <v>-</v>
      </c>
      <c r="IS152" s="56" t="str">
        <f t="shared" si="553"/>
        <v>-</v>
      </c>
      <c r="IT152" s="56" t="str">
        <f t="shared" si="554"/>
        <v>-</v>
      </c>
      <c r="IU152" s="56" t="str">
        <f t="shared" si="555"/>
        <v>-</v>
      </c>
      <c r="IV152" s="56" t="str">
        <f t="shared" si="556"/>
        <v>-</v>
      </c>
      <c r="IW152" s="56" t="str">
        <f t="shared" si="557"/>
        <v>-</v>
      </c>
      <c r="IX152" s="56" t="str">
        <f t="shared" si="558"/>
        <v>-</v>
      </c>
      <c r="IY152" s="56" t="str">
        <f t="shared" si="559"/>
        <v>-</v>
      </c>
      <c r="IZ152" s="56" t="str">
        <f t="shared" si="560"/>
        <v>-</v>
      </c>
      <c r="JA152" s="56" t="str">
        <f t="shared" si="561"/>
        <v>-</v>
      </c>
      <c r="JB152" s="56" t="str">
        <f t="shared" si="562"/>
        <v>-</v>
      </c>
      <c r="JC152" s="56" t="str">
        <f t="shared" si="563"/>
        <v>-</v>
      </c>
      <c r="JD152" s="56" t="str">
        <f t="shared" si="564"/>
        <v>-</v>
      </c>
      <c r="JE152" s="56" t="str">
        <f t="shared" si="565"/>
        <v>-</v>
      </c>
      <c r="JF152" s="56" t="str">
        <f t="shared" si="566"/>
        <v>-</v>
      </c>
      <c r="JG152" s="56" t="str">
        <f t="shared" si="567"/>
        <v>-</v>
      </c>
      <c r="JH152" s="56" t="str">
        <f t="shared" si="568"/>
        <v>-</v>
      </c>
      <c r="JI152" s="56" t="str">
        <f t="shared" si="569"/>
        <v>-</v>
      </c>
      <c r="JJ152" s="56" t="str">
        <f t="shared" si="570"/>
        <v>-</v>
      </c>
      <c r="JK152" s="56" t="str">
        <f t="shared" si="571"/>
        <v>-</v>
      </c>
      <c r="JL152" s="56" t="str">
        <f t="shared" si="572"/>
        <v>-</v>
      </c>
      <c r="JM152" s="56" t="str">
        <f t="shared" si="573"/>
        <v>-</v>
      </c>
      <c r="JN152" s="56" t="str">
        <f t="shared" si="574"/>
        <v>-</v>
      </c>
      <c r="JO152" s="56" t="str">
        <f t="shared" si="575"/>
        <v>-</v>
      </c>
      <c r="JP152" s="56" t="str">
        <f t="shared" si="576"/>
        <v>-</v>
      </c>
      <c r="JQ152" s="56" t="str">
        <f t="shared" si="577"/>
        <v>-</v>
      </c>
      <c r="JR152" s="56" t="str">
        <f t="shared" si="578"/>
        <v>-</v>
      </c>
      <c r="JS152" s="56">
        <f t="shared" si="579"/>
        <v>5</v>
      </c>
      <c r="JT152" s="56" t="str">
        <f t="shared" si="580"/>
        <v>-</v>
      </c>
      <c r="JU152" s="56" t="str">
        <f t="shared" si="581"/>
        <v>-</v>
      </c>
      <c r="JV152" s="56" t="str">
        <f t="shared" si="582"/>
        <v>-</v>
      </c>
      <c r="JW152" s="56" t="str">
        <f t="shared" si="583"/>
        <v>-</v>
      </c>
      <c r="JX152" s="56" t="str">
        <f t="shared" si="584"/>
        <v>-</v>
      </c>
      <c r="JY152" s="56" t="str">
        <f t="shared" si="585"/>
        <v>-</v>
      </c>
      <c r="JZ152" s="56" t="str">
        <f t="shared" si="586"/>
        <v>-</v>
      </c>
      <c r="KA152" s="444" t="s">
        <v>1247</v>
      </c>
      <c r="KB152" s="360">
        <f>IF(ISNUMBER(INDEX($EQ$15:$GK$521,$B152,EO$11)),MAX(KB$14:KB151)+1,0)</f>
        <v>0</v>
      </c>
      <c r="KC152" s="360" t="str">
        <f t="shared" si="689"/>
        <v/>
      </c>
      <c r="KD152" s="373" t="s">
        <v>2</v>
      </c>
      <c r="KE152" s="239"/>
      <c r="KF152" s="60"/>
      <c r="KG152" s="60"/>
      <c r="KH152" s="60"/>
      <c r="KI152" s="60"/>
      <c r="KJ152" s="60"/>
      <c r="KK152" s="60"/>
      <c r="KL152" s="60"/>
      <c r="KM152" s="60"/>
      <c r="KN152" s="60"/>
      <c r="KO152" s="60"/>
      <c r="KP152" s="60"/>
      <c r="KQ152" s="239" t="str">
        <f t="shared" si="692"/>
        <v/>
      </c>
      <c r="KR152" s="245" t="str">
        <f t="shared" si="587"/>
        <v/>
      </c>
      <c r="KS152" s="60"/>
      <c r="KT152" s="239" t="str">
        <f t="shared" si="693"/>
        <v/>
      </c>
      <c r="KU152" s="245" t="str">
        <f t="shared" si="588"/>
        <v/>
      </c>
      <c r="KV152" s="60"/>
      <c r="KW152" s="239" t="str">
        <f t="shared" si="694"/>
        <v/>
      </c>
      <c r="KX152" s="245" t="str">
        <f t="shared" si="589"/>
        <v/>
      </c>
      <c r="KY152" s="60"/>
      <c r="KZ152" s="283" t="str">
        <f t="shared" si="590"/>
        <v/>
      </c>
      <c r="LA152" s="26"/>
      <c r="LB152" s="242"/>
      <c r="LC152" s="242"/>
      <c r="LD152" s="242"/>
      <c r="LE152" s="242"/>
      <c r="LF152" s="242"/>
      <c r="LG152" s="242"/>
      <c r="LH152" s="242"/>
      <c r="LI152" s="242"/>
      <c r="LJ152" s="242"/>
      <c r="LK152" s="242"/>
      <c r="LL152" s="242"/>
      <c r="LM152" s="242"/>
      <c r="LN152" s="63"/>
      <c r="LO152" s="251">
        <f t="shared" si="591"/>
        <v>0</v>
      </c>
      <c r="LP152" s="251">
        <f t="shared" si="592"/>
        <v>0</v>
      </c>
      <c r="LQ152" s="251">
        <f t="shared" si="593"/>
        <v>0</v>
      </c>
      <c r="LR152" s="251">
        <f t="shared" si="594"/>
        <v>0</v>
      </c>
      <c r="LS152" s="251">
        <f t="shared" si="595"/>
        <v>0</v>
      </c>
      <c r="LT152" s="251">
        <f t="shared" si="596"/>
        <v>0</v>
      </c>
      <c r="LU152" s="251">
        <f t="shared" si="597"/>
        <v>0</v>
      </c>
      <c r="LV152" s="251">
        <f t="shared" si="598"/>
        <v>0</v>
      </c>
      <c r="LW152" s="251">
        <f t="shared" si="599"/>
        <v>0</v>
      </c>
      <c r="LX152" s="251">
        <f t="shared" si="600"/>
        <v>0</v>
      </c>
      <c r="LY152" s="251">
        <f t="shared" si="601"/>
        <v>0</v>
      </c>
      <c r="LZ152" s="251">
        <f t="shared" si="602"/>
        <v>0</v>
      </c>
      <c r="MA152" s="63">
        <f t="shared" si="603"/>
        <v>4</v>
      </c>
      <c r="MB152" s="63">
        <f t="shared" si="604"/>
        <v>0</v>
      </c>
      <c r="MC152" s="63">
        <f t="shared" si="691"/>
        <v>138</v>
      </c>
      <c r="MD152" s="63">
        <f t="shared" si="690"/>
        <v>34</v>
      </c>
      <c r="ME152" s="63" t="str">
        <f t="shared" si="605"/>
        <v>defaultiface</v>
      </c>
      <c r="MF152" s="315">
        <f t="shared" si="606"/>
        <v>291</v>
      </c>
      <c r="MG152" s="315">
        <f>IF(ISNUMBER(MATCH(EO152,$ME$15:$ME$520,0)),0,MAX(MG$14:MG151)+1)</f>
        <v>0</v>
      </c>
      <c r="MH152" s="315" t="str">
        <f t="shared" si="607"/>
        <v/>
      </c>
      <c r="MI152" s="369"/>
      <c r="MJ152" s="68"/>
      <c r="MK152" s="18"/>
      <c r="ML152" s="242"/>
      <c r="MM152" s="242"/>
      <c r="MN152" s="59"/>
      <c r="MO152" s="238"/>
      <c r="MP152" s="411"/>
      <c r="MQ152" s="26">
        <f>IF(IF(ISNUMBER(SEARCH("flopy",MS152))=TRUE,1,0)=1,MAX(MQ$15:MQ151)+1,"")</f>
        <v>102</v>
      </c>
      <c r="MR152" s="238"/>
      <c r="MS152" s="411" t="s">
        <v>1074</v>
      </c>
      <c r="MT152" s="59"/>
      <c r="MU152" s="26" t="str">
        <f>IF(IF(ISNUMBER(SEARCH("flopy",MW152))=TRUE,1,0)=1,MAX(MU$15:MU151)+1,"")</f>
        <v/>
      </c>
      <c r="MV152" s="238"/>
      <c r="MW152" s="59"/>
      <c r="MX152" s="59"/>
      <c r="MY152" s="59"/>
      <c r="MZ152" s="59"/>
      <c r="NA152" s="59"/>
      <c r="NB152" s="26" t="s">
        <v>2</v>
      </c>
      <c r="NC152" s="59"/>
      <c r="ND152" s="59"/>
      <c r="NE152" s="59"/>
      <c r="NF152" s="59"/>
      <c r="NG152" s="59"/>
      <c r="NH152" s="59"/>
      <c r="NI152" s="59"/>
      <c r="NJ152" s="59"/>
      <c r="NK152" s="26" t="s">
        <v>2</v>
      </c>
      <c r="NL152" s="454"/>
      <c r="NM152" s="454"/>
      <c r="NN152" s="59"/>
      <c r="NO152" s="18"/>
      <c r="NP152" s="18"/>
      <c r="NQ152" s="18"/>
      <c r="NR152" s="18"/>
      <c r="NS152" s="18"/>
      <c r="NT152" s="18"/>
      <c r="NU152" s="18"/>
      <c r="NV152" s="18"/>
      <c r="NW152" s="18"/>
      <c r="NX152" s="18"/>
      <c r="NY152" s="18"/>
      <c r="NZ152" s="18"/>
      <c r="OA152" s="18"/>
      <c r="OB152" s="18"/>
      <c r="OC152" s="18"/>
      <c r="OZ152" s="59"/>
      <c r="PA152" s="251" t="str">
        <f t="shared" si="608"/>
        <v/>
      </c>
      <c r="PB152" s="251" t="str">
        <f t="shared" si="609"/>
        <v/>
      </c>
      <c r="PC152" s="251" t="str">
        <f t="shared" si="610"/>
        <v/>
      </c>
      <c r="PD152" s="251" t="str">
        <f t="shared" si="611"/>
        <v/>
      </c>
      <c r="PE152" s="251" t="str">
        <f t="shared" si="612"/>
        <v/>
      </c>
      <c r="PF152" s="251" t="str">
        <f t="shared" si="613"/>
        <v/>
      </c>
      <c r="PG152" s="251" t="str">
        <f t="shared" si="614"/>
        <v/>
      </c>
      <c r="PH152" s="251" t="str">
        <f t="shared" si="615"/>
        <v/>
      </c>
      <c r="PI152" s="251" t="str">
        <f t="shared" si="616"/>
        <v/>
      </c>
      <c r="PJ152" s="251" t="str">
        <f t="shared" si="617"/>
        <v/>
      </c>
      <c r="PK152" s="251" t="str">
        <f t="shared" si="618"/>
        <v/>
      </c>
      <c r="PL152" s="251" t="str">
        <f t="shared" si="619"/>
        <v/>
      </c>
      <c r="PM152" s="251" t="str">
        <f t="shared" si="620"/>
        <v/>
      </c>
      <c r="PN152" s="251" t="str">
        <f t="shared" si="621"/>
        <v/>
      </c>
      <c r="PO152" s="251" t="str">
        <f t="shared" si="622"/>
        <v/>
      </c>
      <c r="PP152" s="251" t="str">
        <f t="shared" si="623"/>
        <v/>
      </c>
      <c r="PQ152" s="251" t="str">
        <f t="shared" si="624"/>
        <v/>
      </c>
      <c r="PR152" s="251" t="str">
        <f t="shared" si="625"/>
        <v/>
      </c>
      <c r="PS152" s="251" t="str">
        <f t="shared" si="626"/>
        <v/>
      </c>
      <c r="PT152" s="251" t="str">
        <f t="shared" si="627"/>
        <v/>
      </c>
      <c r="PU152" s="251" t="str">
        <f t="shared" si="628"/>
        <v/>
      </c>
      <c r="PV152" s="251" t="str">
        <f t="shared" si="629"/>
        <v/>
      </c>
      <c r="PW152" s="251" t="str">
        <f t="shared" si="630"/>
        <v/>
      </c>
      <c r="PX152" s="251" t="str">
        <f t="shared" si="631"/>
        <v/>
      </c>
      <c r="PY152" s="251" t="str">
        <f t="shared" si="632"/>
        <v/>
      </c>
      <c r="PZ152" s="251" t="str">
        <f t="shared" si="633"/>
        <v/>
      </c>
      <c r="QA152" s="251" t="str">
        <f t="shared" si="634"/>
        <v/>
      </c>
      <c r="QB152" s="251" t="str">
        <f t="shared" si="635"/>
        <v/>
      </c>
      <c r="QC152" s="251" t="str">
        <f t="shared" si="636"/>
        <v/>
      </c>
      <c r="QD152" s="251" t="str">
        <f t="shared" si="637"/>
        <v/>
      </c>
      <c r="QE152" s="251" t="str">
        <f t="shared" si="638"/>
        <v/>
      </c>
      <c r="QF152" s="63">
        <f t="shared" si="639"/>
        <v>0</v>
      </c>
      <c r="QG152" s="26" t="s">
        <v>2</v>
      </c>
      <c r="QH152" s="59"/>
      <c r="QI152" s="59"/>
      <c r="QJ152" s="59"/>
      <c r="QK152" s="59"/>
      <c r="QL152" s="59"/>
      <c r="QM152" s="59"/>
      <c r="QN152" s="59"/>
    </row>
    <row r="153" spans="1:456" ht="6" customHeight="1" x14ac:dyDescent="0.25">
      <c r="A153" s="68"/>
      <c r="B153" s="447">
        <f t="shared" si="496"/>
        <v>139</v>
      </c>
      <c r="C153" s="72" t="s">
        <v>1254</v>
      </c>
      <c r="D153" s="339" t="s">
        <v>1290</v>
      </c>
      <c r="E153" s="59"/>
      <c r="F153" s="229"/>
      <c r="G153" s="295"/>
      <c r="H153" s="295"/>
      <c r="I153" s="229"/>
      <c r="J153" s="295"/>
      <c r="K153" s="295"/>
      <c r="L153" s="229"/>
      <c r="M153" s="295"/>
      <c r="N153" s="295"/>
      <c r="O153" s="229"/>
      <c r="P153" s="295"/>
      <c r="Q153" s="295"/>
      <c r="R153" s="229"/>
      <c r="S153" s="230"/>
      <c r="T153" s="231"/>
      <c r="U153" s="229"/>
      <c r="V153" s="230"/>
      <c r="W153" s="231"/>
      <c r="X153" s="229"/>
      <c r="Y153" s="230"/>
      <c r="Z153" s="231"/>
      <c r="AA153" s="229"/>
      <c r="AB153" s="295"/>
      <c r="AC153" s="295"/>
      <c r="AD153" s="229"/>
      <c r="AE153" s="295"/>
      <c r="AF153" s="295"/>
      <c r="AG153" s="229"/>
      <c r="AH153" s="295"/>
      <c r="AI153" s="295"/>
      <c r="AJ153" s="229"/>
      <c r="AK153" s="295"/>
      <c r="AL153" s="295"/>
      <c r="AM153" s="229"/>
      <c r="AN153" s="295"/>
      <c r="AO153" s="295"/>
      <c r="AP153" s="243"/>
      <c r="AQ153" s="295"/>
      <c r="AR153" s="290"/>
      <c r="AS153" s="243"/>
      <c r="AT153" s="295"/>
      <c r="AU153" s="290"/>
      <c r="AV153" s="229"/>
      <c r="AW153" s="230"/>
      <c r="AX153" s="231"/>
      <c r="AY153" s="229"/>
      <c r="AZ153" s="230"/>
      <c r="BA153" s="231"/>
      <c r="BB153" s="229"/>
      <c r="BC153" s="230"/>
      <c r="BD153" s="231"/>
      <c r="BE153" s="229"/>
      <c r="BF153" s="230"/>
      <c r="BG153" s="231"/>
      <c r="BH153" s="229"/>
      <c r="BI153" s="230"/>
      <c r="BJ153" s="231"/>
      <c r="BK153" s="243"/>
      <c r="BL153" s="230"/>
      <c r="BM153" s="231"/>
      <c r="BN153" s="243"/>
      <c r="BO153" s="230"/>
      <c r="BP153" s="231"/>
      <c r="BQ153" s="229"/>
      <c r="BR153" s="230"/>
      <c r="BS153" s="231"/>
      <c r="BT153" s="229"/>
      <c r="BU153" s="230"/>
      <c r="BV153" s="231"/>
      <c r="BW153" s="229"/>
      <c r="BX153" s="230"/>
      <c r="BY153" s="231"/>
      <c r="BZ153" s="229"/>
      <c r="CA153" s="230"/>
      <c r="CB153" s="231"/>
      <c r="CC153" s="229"/>
      <c r="CD153" s="230"/>
      <c r="CE153" s="231"/>
      <c r="CF153" s="331"/>
      <c r="CG153" s="332"/>
      <c r="CH153" s="385"/>
      <c r="CI153" s="331"/>
      <c r="CJ153" s="332"/>
      <c r="CK153" s="385"/>
      <c r="CL153" s="243"/>
      <c r="CM153" s="230"/>
      <c r="CN153" s="354"/>
      <c r="CO153" s="243"/>
      <c r="CP153" s="230"/>
      <c r="CQ153" s="231"/>
      <c r="CR153" s="331"/>
      <c r="CS153" s="332"/>
      <c r="CT153" s="333"/>
      <c r="CU153" s="229"/>
      <c r="CV153" s="230"/>
      <c r="CW153" s="231"/>
      <c r="CX153" s="331"/>
      <c r="CY153" s="332"/>
      <c r="CZ153" s="333"/>
      <c r="DA153" s="331"/>
      <c r="DB153" s="332"/>
      <c r="DC153" s="333"/>
      <c r="DD153" s="331"/>
      <c r="DE153" s="332"/>
      <c r="DF153" s="333"/>
      <c r="DG153" s="331"/>
      <c r="DH153" s="332"/>
      <c r="DI153" s="333"/>
      <c r="DJ153" s="229"/>
      <c r="DK153" s="230"/>
      <c r="DL153" s="231"/>
      <c r="DM153" s="229"/>
      <c r="DN153" s="230"/>
      <c r="DO153" s="231"/>
      <c r="DP153" s="331"/>
      <c r="DQ153" s="332"/>
      <c r="DR153" s="333"/>
      <c r="DS153" s="331"/>
      <c r="DT153" s="332"/>
      <c r="DU153" s="333"/>
      <c r="DV153" s="331"/>
      <c r="DW153" s="332"/>
      <c r="DX153" s="333"/>
      <c r="DY153" s="331"/>
      <c r="DZ153" s="332"/>
      <c r="EA153" s="333"/>
      <c r="EB153" s="331"/>
      <c r="EC153" s="332"/>
      <c r="ED153" s="333"/>
      <c r="EE153" s="331"/>
      <c r="EF153" s="332"/>
      <c r="EG153" s="333"/>
      <c r="EH153" s="229"/>
      <c r="EI153" s="230"/>
      <c r="EJ153" s="231"/>
      <c r="EK153" s="229"/>
      <c r="EL153" s="230"/>
      <c r="EM153" s="231"/>
      <c r="EN153" s="244"/>
      <c r="EO153" s="269" t="str">
        <f t="shared" si="497"/>
        <v/>
      </c>
      <c r="EP153" s="444" t="s">
        <v>1247</v>
      </c>
      <c r="EQ153" s="360" t="str">
        <f t="shared" si="640"/>
        <v/>
      </c>
      <c r="ER153" s="360" t="str">
        <f t="shared" si="641"/>
        <v/>
      </c>
      <c r="ES153" s="360" t="str">
        <f t="shared" si="642"/>
        <v/>
      </c>
      <c r="ET153" s="360" t="str">
        <f t="shared" si="643"/>
        <v/>
      </c>
      <c r="EU153" s="360" t="str">
        <f t="shared" si="644"/>
        <v/>
      </c>
      <c r="EV153" s="360" t="str">
        <f t="shared" si="645"/>
        <v/>
      </c>
      <c r="EW153" s="360" t="str">
        <f t="shared" si="646"/>
        <v/>
      </c>
      <c r="EX153" s="360" t="str">
        <f t="shared" si="647"/>
        <v/>
      </c>
      <c r="EY153" s="360" t="str">
        <f t="shared" si="648"/>
        <v/>
      </c>
      <c r="EZ153" s="360" t="str">
        <f t="shared" si="649"/>
        <v/>
      </c>
      <c r="FA153" s="360" t="str">
        <f t="shared" si="650"/>
        <v/>
      </c>
      <c r="FB153" s="360" t="str">
        <f t="shared" si="651"/>
        <v/>
      </c>
      <c r="FC153" s="360" t="str">
        <f t="shared" si="652"/>
        <v/>
      </c>
      <c r="FD153" s="360" t="str">
        <f t="shared" si="653"/>
        <v/>
      </c>
      <c r="FE153" s="360" t="str">
        <f t="shared" si="654"/>
        <v/>
      </c>
      <c r="FF153" s="360" t="str">
        <f t="shared" si="655"/>
        <v/>
      </c>
      <c r="FG153" s="360" t="str">
        <f t="shared" si="656"/>
        <v/>
      </c>
      <c r="FH153" s="360" t="str">
        <f t="shared" si="657"/>
        <v/>
      </c>
      <c r="FI153" s="360" t="str">
        <f t="shared" si="658"/>
        <v/>
      </c>
      <c r="FJ153" s="360" t="str">
        <f t="shared" si="659"/>
        <v/>
      </c>
      <c r="FK153" s="360" t="str">
        <f t="shared" si="660"/>
        <v/>
      </c>
      <c r="FL153" s="360" t="str">
        <f t="shared" si="661"/>
        <v/>
      </c>
      <c r="FM153" s="360" t="str">
        <f t="shared" si="662"/>
        <v/>
      </c>
      <c r="FN153" s="360" t="str">
        <f t="shared" si="663"/>
        <v/>
      </c>
      <c r="FO153" s="360" t="str">
        <f t="shared" si="664"/>
        <v/>
      </c>
      <c r="FP153" s="360" t="str">
        <f t="shared" si="665"/>
        <v/>
      </c>
      <c r="FQ153" s="360" t="str">
        <f t="shared" si="666"/>
        <v/>
      </c>
      <c r="FR153" s="360" t="str">
        <f t="shared" si="667"/>
        <v/>
      </c>
      <c r="FS153" s="360" t="str">
        <f t="shared" si="668"/>
        <v/>
      </c>
      <c r="FT153" s="360" t="str">
        <f t="shared" si="498"/>
        <v/>
      </c>
      <c r="FU153" s="360" t="str">
        <f t="shared" si="669"/>
        <v/>
      </c>
      <c r="FV153" s="360" t="str">
        <f t="shared" si="670"/>
        <v/>
      </c>
      <c r="FW153" s="360" t="str">
        <f t="shared" si="671"/>
        <v/>
      </c>
      <c r="FX153" s="360" t="str">
        <f t="shared" si="672"/>
        <v/>
      </c>
      <c r="FY153" s="360" t="str">
        <f t="shared" si="673"/>
        <v/>
      </c>
      <c r="FZ153" s="360" t="str">
        <f t="shared" si="674"/>
        <v/>
      </c>
      <c r="GA153" s="360" t="str">
        <f t="shared" si="675"/>
        <v/>
      </c>
      <c r="GB153" s="360" t="str">
        <f t="shared" si="676"/>
        <v/>
      </c>
      <c r="GC153" s="360">
        <f t="shared" si="677"/>
        <v>10</v>
      </c>
      <c r="GD153" s="360" t="str">
        <f t="shared" si="678"/>
        <v/>
      </c>
      <c r="GE153" s="360" t="str">
        <f t="shared" si="679"/>
        <v/>
      </c>
      <c r="GF153" s="360" t="str">
        <f t="shared" si="680"/>
        <v/>
      </c>
      <c r="GG153" s="360" t="str">
        <f t="shared" si="681"/>
        <v/>
      </c>
      <c r="GH153" s="360" t="str">
        <f t="shared" si="682"/>
        <v/>
      </c>
      <c r="GI153" s="360" t="str">
        <f t="shared" si="683"/>
        <v/>
      </c>
      <c r="GJ153" s="360" t="str">
        <f t="shared" si="684"/>
        <v/>
      </c>
      <c r="GK153" s="444" t="s">
        <v>1247</v>
      </c>
      <c r="GL153" s="361" t="str">
        <f t="shared" si="499"/>
        <v>-</v>
      </c>
      <c r="GM153" s="361" t="str">
        <f t="shared" si="500"/>
        <v>-</v>
      </c>
      <c r="GN153" s="361" t="str">
        <f t="shared" si="501"/>
        <v>-</v>
      </c>
      <c r="GO153" s="361" t="str">
        <f t="shared" si="502"/>
        <v>-</v>
      </c>
      <c r="GP153" s="361" t="str">
        <f t="shared" si="503"/>
        <v>-</v>
      </c>
      <c r="GQ153" s="361" t="str">
        <f t="shared" si="504"/>
        <v>-</v>
      </c>
      <c r="GR153" s="361" t="str">
        <f t="shared" si="505"/>
        <v>-</v>
      </c>
      <c r="GS153" s="361" t="str">
        <f t="shared" si="506"/>
        <v>-</v>
      </c>
      <c r="GT153" s="361" t="str">
        <f t="shared" si="507"/>
        <v>-</v>
      </c>
      <c r="GU153" s="361" t="str">
        <f t="shared" si="508"/>
        <v>-</v>
      </c>
      <c r="GV153" s="361" t="str">
        <f t="shared" si="509"/>
        <v>-</v>
      </c>
      <c r="GW153" s="361" t="str">
        <f t="shared" si="510"/>
        <v>-</v>
      </c>
      <c r="GX153" s="361" t="str">
        <f t="shared" si="511"/>
        <v>-</v>
      </c>
      <c r="GY153" s="361" t="str">
        <f t="shared" si="512"/>
        <v>-</v>
      </c>
      <c r="GZ153" s="361" t="str">
        <f t="shared" si="513"/>
        <v>-</v>
      </c>
      <c r="HA153" s="361" t="str">
        <f t="shared" si="514"/>
        <v>-</v>
      </c>
      <c r="HB153" s="361" t="str">
        <f t="shared" si="515"/>
        <v>-</v>
      </c>
      <c r="HC153" s="361" t="str">
        <f t="shared" si="516"/>
        <v>-</v>
      </c>
      <c r="HD153" s="361" t="str">
        <f t="shared" si="517"/>
        <v>-</v>
      </c>
      <c r="HE153" s="361" t="str">
        <f t="shared" si="518"/>
        <v>-</v>
      </c>
      <c r="HF153" s="361" t="str">
        <f t="shared" si="519"/>
        <v>-</v>
      </c>
      <c r="HG153" s="361" t="str">
        <f t="shared" si="520"/>
        <v>-</v>
      </c>
      <c r="HH153" s="361" t="str">
        <f t="shared" si="521"/>
        <v>-</v>
      </c>
      <c r="HI153" s="361" t="str">
        <f t="shared" si="522"/>
        <v>-</v>
      </c>
      <c r="HJ153" s="361" t="str">
        <f t="shared" si="523"/>
        <v>-</v>
      </c>
      <c r="HK153" s="361" t="str">
        <f t="shared" si="524"/>
        <v>-</v>
      </c>
      <c r="HL153" s="361" t="str">
        <f t="shared" si="525"/>
        <v>-</v>
      </c>
      <c r="HM153" s="361" t="str">
        <f t="shared" si="526"/>
        <v>-</v>
      </c>
      <c r="HN153" s="361" t="str">
        <f t="shared" si="527"/>
        <v>-</v>
      </c>
      <c r="HO153" s="361" t="str">
        <f t="shared" si="528"/>
        <v>-</v>
      </c>
      <c r="HP153" s="361" t="str">
        <f t="shared" si="529"/>
        <v>-</v>
      </c>
      <c r="HQ153" s="361" t="str">
        <f t="shared" si="530"/>
        <v>-</v>
      </c>
      <c r="HR153" s="361" t="str">
        <f t="shared" si="531"/>
        <v>-</v>
      </c>
      <c r="HS153" s="361" t="str">
        <f t="shared" si="532"/>
        <v>-</v>
      </c>
      <c r="HT153" s="361" t="str">
        <f t="shared" si="533"/>
        <v>-</v>
      </c>
      <c r="HU153" s="361" t="str">
        <f t="shared" si="534"/>
        <v>-</v>
      </c>
      <c r="HV153" s="361" t="str">
        <f t="shared" si="535"/>
        <v>-</v>
      </c>
      <c r="HW153" s="361" t="str">
        <f t="shared" si="536"/>
        <v>-</v>
      </c>
      <c r="HX153" s="361" t="str">
        <f t="shared" si="537"/>
        <v>dum3</v>
      </c>
      <c r="HY153" s="361" t="str">
        <f t="shared" si="538"/>
        <v>-</v>
      </c>
      <c r="HZ153" s="361" t="str">
        <f t="shared" si="539"/>
        <v>-</v>
      </c>
      <c r="IA153" s="361" t="str">
        <f t="shared" si="540"/>
        <v>-</v>
      </c>
      <c r="IB153" s="361" t="str">
        <f t="shared" si="541"/>
        <v>-</v>
      </c>
      <c r="IC153" s="361" t="str">
        <f t="shared" si="542"/>
        <v>-</v>
      </c>
      <c r="ID153" s="361" t="str">
        <f t="shared" si="543"/>
        <v>-</v>
      </c>
      <c r="IE153" s="361" t="str">
        <f t="shared" si="544"/>
        <v>-</v>
      </c>
      <c r="IF153" s="444" t="s">
        <v>1247</v>
      </c>
      <c r="IG153" s="56" t="str">
        <f t="shared" si="685"/>
        <v>-</v>
      </c>
      <c r="IH153" s="56" t="str">
        <f t="shared" si="686"/>
        <v>-</v>
      </c>
      <c r="II153" s="56" t="str">
        <f t="shared" si="687"/>
        <v>-</v>
      </c>
      <c r="IJ153" s="56" t="str">
        <f t="shared" si="688"/>
        <v>-</v>
      </c>
      <c r="IK153" s="56" t="str">
        <f t="shared" si="545"/>
        <v>-</v>
      </c>
      <c r="IL153" s="56" t="str">
        <f t="shared" si="546"/>
        <v>-</v>
      </c>
      <c r="IM153" s="56" t="str">
        <f t="shared" si="547"/>
        <v>-</v>
      </c>
      <c r="IN153" s="56" t="str">
        <f t="shared" si="548"/>
        <v>-</v>
      </c>
      <c r="IO153" s="56" t="str">
        <f t="shared" si="549"/>
        <v>-</v>
      </c>
      <c r="IP153" s="56" t="str">
        <f t="shared" si="550"/>
        <v>-</v>
      </c>
      <c r="IQ153" s="56" t="str">
        <f t="shared" si="551"/>
        <v>-</v>
      </c>
      <c r="IR153" s="56" t="str">
        <f t="shared" si="552"/>
        <v>-</v>
      </c>
      <c r="IS153" s="56" t="str">
        <f t="shared" si="553"/>
        <v>-</v>
      </c>
      <c r="IT153" s="56" t="str">
        <f t="shared" si="554"/>
        <v>-</v>
      </c>
      <c r="IU153" s="56" t="str">
        <f t="shared" si="555"/>
        <v>-</v>
      </c>
      <c r="IV153" s="56" t="str">
        <f t="shared" si="556"/>
        <v>-</v>
      </c>
      <c r="IW153" s="56" t="str">
        <f t="shared" si="557"/>
        <v>-</v>
      </c>
      <c r="IX153" s="56" t="str">
        <f t="shared" si="558"/>
        <v>-</v>
      </c>
      <c r="IY153" s="56" t="str">
        <f t="shared" si="559"/>
        <v>-</v>
      </c>
      <c r="IZ153" s="56" t="str">
        <f t="shared" si="560"/>
        <v>-</v>
      </c>
      <c r="JA153" s="56" t="str">
        <f t="shared" si="561"/>
        <v>-</v>
      </c>
      <c r="JB153" s="56" t="str">
        <f t="shared" si="562"/>
        <v>-</v>
      </c>
      <c r="JC153" s="56" t="str">
        <f t="shared" si="563"/>
        <v>-</v>
      </c>
      <c r="JD153" s="56" t="str">
        <f t="shared" si="564"/>
        <v>-</v>
      </c>
      <c r="JE153" s="56" t="str">
        <f t="shared" si="565"/>
        <v>-</v>
      </c>
      <c r="JF153" s="56" t="str">
        <f t="shared" si="566"/>
        <v>-</v>
      </c>
      <c r="JG153" s="56" t="str">
        <f t="shared" si="567"/>
        <v>-</v>
      </c>
      <c r="JH153" s="56" t="str">
        <f t="shared" si="568"/>
        <v>-</v>
      </c>
      <c r="JI153" s="56" t="str">
        <f t="shared" si="569"/>
        <v>-</v>
      </c>
      <c r="JJ153" s="56" t="str">
        <f t="shared" si="570"/>
        <v>-</v>
      </c>
      <c r="JK153" s="56" t="str">
        <f t="shared" si="571"/>
        <v>-</v>
      </c>
      <c r="JL153" s="56" t="str">
        <f t="shared" si="572"/>
        <v>-</v>
      </c>
      <c r="JM153" s="56" t="str">
        <f t="shared" si="573"/>
        <v>-</v>
      </c>
      <c r="JN153" s="56" t="str">
        <f t="shared" si="574"/>
        <v>-</v>
      </c>
      <c r="JO153" s="56" t="str">
        <f t="shared" si="575"/>
        <v>-</v>
      </c>
      <c r="JP153" s="56" t="str">
        <f t="shared" si="576"/>
        <v>-</v>
      </c>
      <c r="JQ153" s="56" t="str">
        <f t="shared" si="577"/>
        <v>-</v>
      </c>
      <c r="JR153" s="56" t="str">
        <f t="shared" si="578"/>
        <v>-</v>
      </c>
      <c r="JS153" s="56">
        <f t="shared" si="579"/>
        <v>20.6</v>
      </c>
      <c r="JT153" s="56" t="str">
        <f t="shared" si="580"/>
        <v>-</v>
      </c>
      <c r="JU153" s="56" t="str">
        <f t="shared" si="581"/>
        <v>-</v>
      </c>
      <c r="JV153" s="56" t="str">
        <f t="shared" si="582"/>
        <v>-</v>
      </c>
      <c r="JW153" s="56" t="str">
        <f t="shared" si="583"/>
        <v>-</v>
      </c>
      <c r="JX153" s="56" t="str">
        <f t="shared" si="584"/>
        <v>-</v>
      </c>
      <c r="JY153" s="56" t="str">
        <f t="shared" si="585"/>
        <v>-</v>
      </c>
      <c r="JZ153" s="56" t="str">
        <f t="shared" si="586"/>
        <v>-</v>
      </c>
      <c r="KA153" s="444" t="s">
        <v>1247</v>
      </c>
      <c r="KB153" s="360">
        <f>IF(ISNUMBER(INDEX($EQ$15:$GK$521,$B153,EO$11)),MAX(KB$14:KB152)+1,0)</f>
        <v>0</v>
      </c>
      <c r="KC153" s="360" t="str">
        <f t="shared" si="689"/>
        <v/>
      </c>
      <c r="KD153" s="373" t="s">
        <v>2</v>
      </c>
      <c r="KE153" s="239"/>
      <c r="KF153" s="60"/>
      <c r="KG153" s="60"/>
      <c r="KH153" s="60"/>
      <c r="KI153" s="60"/>
      <c r="KJ153" s="60"/>
      <c r="KK153" s="60"/>
      <c r="KL153" s="60"/>
      <c r="KM153" s="60"/>
      <c r="KN153" s="60"/>
      <c r="KO153" s="60"/>
      <c r="KP153" s="60"/>
      <c r="KQ153" s="239" t="str">
        <f t="shared" si="692"/>
        <v/>
      </c>
      <c r="KR153" s="245" t="str">
        <f t="shared" si="587"/>
        <v/>
      </c>
      <c r="KS153" s="60"/>
      <c r="KT153" s="239" t="str">
        <f t="shared" si="693"/>
        <v/>
      </c>
      <c r="KU153" s="245" t="str">
        <f t="shared" si="588"/>
        <v/>
      </c>
      <c r="KV153" s="60"/>
      <c r="KW153" s="239" t="str">
        <f t="shared" si="694"/>
        <v/>
      </c>
      <c r="KX153" s="245" t="str">
        <f t="shared" si="589"/>
        <v/>
      </c>
      <c r="KY153" s="60"/>
      <c r="KZ153" s="283" t="str">
        <f t="shared" si="590"/>
        <v/>
      </c>
      <c r="LA153" s="26"/>
      <c r="LB153" s="242"/>
      <c r="LC153" s="242"/>
      <c r="LD153" s="242"/>
      <c r="LE153" s="242"/>
      <c r="LF153" s="242"/>
      <c r="LG153" s="242"/>
      <c r="LH153" s="242"/>
      <c r="LI153" s="242"/>
      <c r="LJ153" s="242"/>
      <c r="LK153" s="242"/>
      <c r="LL153" s="242"/>
      <c r="LM153" s="242"/>
      <c r="LN153" s="63"/>
      <c r="LO153" s="251">
        <f t="shared" si="591"/>
        <v>0</v>
      </c>
      <c r="LP153" s="251">
        <f t="shared" si="592"/>
        <v>0</v>
      </c>
      <c r="LQ153" s="251">
        <f t="shared" si="593"/>
        <v>0</v>
      </c>
      <c r="LR153" s="251">
        <f t="shared" si="594"/>
        <v>0</v>
      </c>
      <c r="LS153" s="251">
        <f t="shared" si="595"/>
        <v>0</v>
      </c>
      <c r="LT153" s="251">
        <f t="shared" si="596"/>
        <v>0</v>
      </c>
      <c r="LU153" s="251">
        <f t="shared" si="597"/>
        <v>0</v>
      </c>
      <c r="LV153" s="251">
        <f t="shared" si="598"/>
        <v>0</v>
      </c>
      <c r="LW153" s="251">
        <f t="shared" si="599"/>
        <v>0</v>
      </c>
      <c r="LX153" s="251">
        <f t="shared" si="600"/>
        <v>0</v>
      </c>
      <c r="LY153" s="251">
        <f t="shared" si="601"/>
        <v>0</v>
      </c>
      <c r="LZ153" s="251">
        <f t="shared" si="602"/>
        <v>0</v>
      </c>
      <c r="MA153" s="63">
        <f t="shared" si="603"/>
        <v>4</v>
      </c>
      <c r="MB153" s="63">
        <f t="shared" si="604"/>
        <v>0</v>
      </c>
      <c r="MC153" s="63">
        <f t="shared" si="691"/>
        <v>139</v>
      </c>
      <c r="MD153" s="63">
        <f t="shared" si="690"/>
        <v>35</v>
      </c>
      <c r="ME153" s="63" t="str">
        <f t="shared" si="605"/>
        <v>lrcregions</v>
      </c>
      <c r="MF153" s="315">
        <f t="shared" si="606"/>
        <v>291</v>
      </c>
      <c r="MG153" s="315">
        <f>IF(ISNUMBER(MATCH(EO153,$ME$15:$ME$520,0)),0,MAX(MG$14:MG152)+1)</f>
        <v>0</v>
      </c>
      <c r="MH153" s="315" t="str">
        <f t="shared" si="607"/>
        <v/>
      </c>
      <c r="MI153" s="369"/>
      <c r="MJ153" s="68"/>
      <c r="MK153" s="18"/>
      <c r="ML153" s="242"/>
      <c r="MM153" s="242"/>
      <c r="MN153" s="59"/>
      <c r="MO153" s="238"/>
      <c r="MP153" s="411"/>
      <c r="MQ153" s="26">
        <f>IF(IF(ISNUMBER(SEARCH("flopy",MS153))=TRUE,1,0)=1,MAX(MQ$15:MQ152)+1,"")</f>
        <v>103</v>
      </c>
      <c r="MR153" s="238"/>
      <c r="MS153" s="411" t="s">
        <v>1075</v>
      </c>
      <c r="MT153" s="59"/>
      <c r="MU153" s="26" t="str">
        <f>IF(IF(ISNUMBER(SEARCH("flopy",MW153))=TRUE,1,0)=1,MAX(MU$15:MU152)+1,"")</f>
        <v/>
      </c>
      <c r="MV153" s="238"/>
      <c r="MW153" s="59"/>
      <c r="MX153" s="59"/>
      <c r="MY153" s="59"/>
      <c r="MZ153" s="59"/>
      <c r="NA153" s="59"/>
      <c r="NB153" s="26" t="s">
        <v>2</v>
      </c>
      <c r="NC153" s="59"/>
      <c r="ND153" s="59"/>
      <c r="NE153" s="59"/>
      <c r="NF153" s="59"/>
      <c r="NG153" s="59"/>
      <c r="NH153" s="59"/>
      <c r="NI153" s="59"/>
      <c r="NJ153" s="59"/>
      <c r="NK153" s="26" t="s">
        <v>2</v>
      </c>
      <c r="NL153" s="454"/>
      <c r="NM153" s="454"/>
      <c r="NN153" s="59"/>
      <c r="NO153" s="18"/>
      <c r="NP153" s="18"/>
      <c r="NQ153" s="18"/>
      <c r="NR153" s="18"/>
      <c r="NS153" s="18"/>
      <c r="NT153" s="18"/>
      <c r="NU153" s="18"/>
      <c r="NV153" s="18"/>
      <c r="NW153" s="18"/>
      <c r="NX153" s="18"/>
      <c r="NY153" s="18"/>
      <c r="NZ153" s="18"/>
      <c r="OA153" s="18"/>
      <c r="OB153" s="18"/>
      <c r="OC153" s="18"/>
      <c r="OZ153" s="59"/>
      <c r="PA153" s="251" t="str">
        <f t="shared" si="608"/>
        <v/>
      </c>
      <c r="PB153" s="251" t="str">
        <f t="shared" si="609"/>
        <v/>
      </c>
      <c r="PC153" s="251" t="str">
        <f t="shared" si="610"/>
        <v/>
      </c>
      <c r="PD153" s="251" t="str">
        <f t="shared" si="611"/>
        <v/>
      </c>
      <c r="PE153" s="251" t="str">
        <f t="shared" si="612"/>
        <v/>
      </c>
      <c r="PF153" s="251" t="str">
        <f t="shared" si="613"/>
        <v/>
      </c>
      <c r="PG153" s="251" t="str">
        <f t="shared" si="614"/>
        <v/>
      </c>
      <c r="PH153" s="251" t="str">
        <f t="shared" si="615"/>
        <v/>
      </c>
      <c r="PI153" s="251" t="str">
        <f t="shared" si="616"/>
        <v/>
      </c>
      <c r="PJ153" s="251" t="str">
        <f t="shared" si="617"/>
        <v/>
      </c>
      <c r="PK153" s="251" t="str">
        <f t="shared" si="618"/>
        <v/>
      </c>
      <c r="PL153" s="251" t="str">
        <f t="shared" si="619"/>
        <v/>
      </c>
      <c r="PM153" s="251" t="str">
        <f t="shared" si="620"/>
        <v/>
      </c>
      <c r="PN153" s="251" t="str">
        <f t="shared" si="621"/>
        <v/>
      </c>
      <c r="PO153" s="251" t="str">
        <f t="shared" si="622"/>
        <v/>
      </c>
      <c r="PP153" s="251" t="str">
        <f t="shared" si="623"/>
        <v/>
      </c>
      <c r="PQ153" s="251" t="str">
        <f t="shared" si="624"/>
        <v/>
      </c>
      <c r="PR153" s="251" t="str">
        <f t="shared" si="625"/>
        <v/>
      </c>
      <c r="PS153" s="251" t="str">
        <f t="shared" si="626"/>
        <v/>
      </c>
      <c r="PT153" s="251" t="str">
        <f t="shared" si="627"/>
        <v/>
      </c>
      <c r="PU153" s="251" t="str">
        <f t="shared" si="628"/>
        <v/>
      </c>
      <c r="PV153" s="251" t="str">
        <f t="shared" si="629"/>
        <v/>
      </c>
      <c r="PW153" s="251" t="str">
        <f t="shared" si="630"/>
        <v/>
      </c>
      <c r="PX153" s="251" t="str">
        <f t="shared" si="631"/>
        <v/>
      </c>
      <c r="PY153" s="251" t="str">
        <f t="shared" si="632"/>
        <v/>
      </c>
      <c r="PZ153" s="251" t="str">
        <f t="shared" si="633"/>
        <v/>
      </c>
      <c r="QA153" s="251" t="str">
        <f t="shared" si="634"/>
        <v/>
      </c>
      <c r="QB153" s="251" t="str">
        <f t="shared" si="635"/>
        <v/>
      </c>
      <c r="QC153" s="251" t="str">
        <f t="shared" si="636"/>
        <v/>
      </c>
      <c r="QD153" s="251" t="str">
        <f t="shared" si="637"/>
        <v/>
      </c>
      <c r="QE153" s="251" t="str">
        <f t="shared" si="638"/>
        <v/>
      </c>
      <c r="QF153" s="63">
        <f t="shared" si="639"/>
        <v>0</v>
      </c>
      <c r="QG153" s="26" t="s">
        <v>2</v>
      </c>
      <c r="QH153" s="59"/>
      <c r="QI153" s="59"/>
      <c r="QJ153" s="59"/>
      <c r="QK153" s="59"/>
      <c r="QL153" s="59"/>
      <c r="QM153" s="59"/>
      <c r="QN153" s="59"/>
    </row>
    <row r="154" spans="1:456" ht="6" customHeight="1" x14ac:dyDescent="0.25">
      <c r="A154" s="68"/>
      <c r="B154" s="447">
        <f t="shared" si="496"/>
        <v>140</v>
      </c>
      <c r="C154" s="72" t="s">
        <v>1255</v>
      </c>
      <c r="D154" s="339" t="s">
        <v>1290</v>
      </c>
      <c r="E154" s="59"/>
      <c r="F154" s="229"/>
      <c r="G154" s="295"/>
      <c r="H154" s="295"/>
      <c r="I154" s="229"/>
      <c r="J154" s="295"/>
      <c r="K154" s="295"/>
      <c r="L154" s="229"/>
      <c r="M154" s="295"/>
      <c r="N154" s="295"/>
      <c r="O154" s="229"/>
      <c r="P154" s="295"/>
      <c r="Q154" s="295"/>
      <c r="R154" s="229"/>
      <c r="S154" s="230"/>
      <c r="T154" s="231"/>
      <c r="U154" s="229"/>
      <c r="V154" s="230"/>
      <c r="W154" s="231"/>
      <c r="X154" s="229"/>
      <c r="Y154" s="230"/>
      <c r="Z154" s="231"/>
      <c r="AA154" s="229"/>
      <c r="AB154" s="295"/>
      <c r="AC154" s="295"/>
      <c r="AD154" s="229"/>
      <c r="AE154" s="295"/>
      <c r="AF154" s="295"/>
      <c r="AG154" s="229"/>
      <c r="AH154" s="295"/>
      <c r="AI154" s="295"/>
      <c r="AJ154" s="229"/>
      <c r="AK154" s="295"/>
      <c r="AL154" s="295"/>
      <c r="AM154" s="229"/>
      <c r="AN154" s="295"/>
      <c r="AO154" s="295"/>
      <c r="AP154" s="243"/>
      <c r="AQ154" s="295"/>
      <c r="AR154" s="290"/>
      <c r="AS154" s="243"/>
      <c r="AT154" s="295"/>
      <c r="AU154" s="290"/>
      <c r="AV154" s="229"/>
      <c r="AW154" s="230"/>
      <c r="AX154" s="231"/>
      <c r="AY154" s="229"/>
      <c r="AZ154" s="230"/>
      <c r="BA154" s="231"/>
      <c r="BB154" s="229"/>
      <c r="BC154" s="230"/>
      <c r="BD154" s="231"/>
      <c r="BE154" s="229"/>
      <c r="BF154" s="230"/>
      <c r="BG154" s="231"/>
      <c r="BH154" s="229"/>
      <c r="BI154" s="230"/>
      <c r="BJ154" s="231"/>
      <c r="BK154" s="243"/>
      <c r="BL154" s="230"/>
      <c r="BM154" s="231"/>
      <c r="BN154" s="243"/>
      <c r="BO154" s="230"/>
      <c r="BP154" s="231"/>
      <c r="BQ154" s="229"/>
      <c r="BR154" s="230"/>
      <c r="BS154" s="231"/>
      <c r="BT154" s="229"/>
      <c r="BU154" s="230"/>
      <c r="BV154" s="231"/>
      <c r="BW154" s="229"/>
      <c r="BX154" s="230"/>
      <c r="BY154" s="231"/>
      <c r="BZ154" s="229"/>
      <c r="CA154" s="230"/>
      <c r="CB154" s="231"/>
      <c r="CC154" s="229"/>
      <c r="CD154" s="230"/>
      <c r="CE154" s="231"/>
      <c r="CF154" s="331"/>
      <c r="CG154" s="332"/>
      <c r="CH154" s="385"/>
      <c r="CI154" s="331"/>
      <c r="CJ154" s="332"/>
      <c r="CK154" s="385"/>
      <c r="CL154" s="243"/>
      <c r="CM154" s="230"/>
      <c r="CN154" s="354"/>
      <c r="CO154" s="243"/>
      <c r="CP154" s="230"/>
      <c r="CQ154" s="231"/>
      <c r="CR154" s="331"/>
      <c r="CS154" s="332"/>
      <c r="CT154" s="333"/>
      <c r="CU154" s="229"/>
      <c r="CV154" s="230"/>
      <c r="CW154" s="231"/>
      <c r="CX154" s="331"/>
      <c r="CY154" s="332"/>
      <c r="CZ154" s="333"/>
      <c r="DA154" s="331"/>
      <c r="DB154" s="332"/>
      <c r="DC154" s="333"/>
      <c r="DD154" s="331"/>
      <c r="DE154" s="332"/>
      <c r="DF154" s="333"/>
      <c r="DG154" s="331"/>
      <c r="DH154" s="332"/>
      <c r="DI154" s="333"/>
      <c r="DJ154" s="229"/>
      <c r="DK154" s="230"/>
      <c r="DL154" s="231"/>
      <c r="DM154" s="229"/>
      <c r="DN154" s="230"/>
      <c r="DO154" s="231"/>
      <c r="DP154" s="331"/>
      <c r="DQ154" s="332"/>
      <c r="DR154" s="333"/>
      <c r="DS154" s="331"/>
      <c r="DT154" s="332"/>
      <c r="DU154" s="333"/>
      <c r="DV154" s="331"/>
      <c r="DW154" s="332"/>
      <c r="DX154" s="333"/>
      <c r="DY154" s="331"/>
      <c r="DZ154" s="332"/>
      <c r="EA154" s="333"/>
      <c r="EB154" s="331"/>
      <c r="EC154" s="332"/>
      <c r="ED154" s="333"/>
      <c r="EE154" s="331"/>
      <c r="EF154" s="332"/>
      <c r="EG154" s="333"/>
      <c r="EH154" s="229"/>
      <c r="EI154" s="230"/>
      <c r="EJ154" s="231"/>
      <c r="EK154" s="229"/>
      <c r="EL154" s="230"/>
      <c r="EM154" s="231"/>
      <c r="EN154" s="244"/>
      <c r="EO154" s="269" t="str">
        <f t="shared" si="497"/>
        <v/>
      </c>
      <c r="EP154" s="444" t="s">
        <v>1247</v>
      </c>
      <c r="EQ154" s="360" t="str">
        <f t="shared" si="640"/>
        <v/>
      </c>
      <c r="ER154" s="360" t="str">
        <f t="shared" si="641"/>
        <v/>
      </c>
      <c r="ES154" s="360" t="str">
        <f t="shared" si="642"/>
        <v/>
      </c>
      <c r="ET154" s="360" t="str">
        <f t="shared" si="643"/>
        <v/>
      </c>
      <c r="EU154" s="360" t="str">
        <f t="shared" si="644"/>
        <v/>
      </c>
      <c r="EV154" s="360" t="str">
        <f t="shared" si="645"/>
        <v/>
      </c>
      <c r="EW154" s="360" t="str">
        <f t="shared" si="646"/>
        <v/>
      </c>
      <c r="EX154" s="360" t="str">
        <f t="shared" si="647"/>
        <v/>
      </c>
      <c r="EY154" s="360" t="str">
        <f t="shared" si="648"/>
        <v/>
      </c>
      <c r="EZ154" s="360" t="str">
        <f t="shared" si="649"/>
        <v/>
      </c>
      <c r="FA154" s="360" t="str">
        <f t="shared" si="650"/>
        <v/>
      </c>
      <c r="FB154" s="360" t="str">
        <f t="shared" si="651"/>
        <v/>
      </c>
      <c r="FC154" s="360" t="str">
        <f t="shared" si="652"/>
        <v/>
      </c>
      <c r="FD154" s="360" t="str">
        <f t="shared" si="653"/>
        <v/>
      </c>
      <c r="FE154" s="360" t="str">
        <f t="shared" si="654"/>
        <v/>
      </c>
      <c r="FF154" s="360" t="str">
        <f t="shared" si="655"/>
        <v/>
      </c>
      <c r="FG154" s="360" t="str">
        <f t="shared" si="656"/>
        <v/>
      </c>
      <c r="FH154" s="360" t="str">
        <f t="shared" si="657"/>
        <v/>
      </c>
      <c r="FI154" s="360" t="str">
        <f t="shared" si="658"/>
        <v/>
      </c>
      <c r="FJ154" s="360" t="str">
        <f t="shared" si="659"/>
        <v/>
      </c>
      <c r="FK154" s="360" t="str">
        <f t="shared" si="660"/>
        <v/>
      </c>
      <c r="FL154" s="360" t="str">
        <f t="shared" si="661"/>
        <v/>
      </c>
      <c r="FM154" s="360" t="str">
        <f t="shared" si="662"/>
        <v/>
      </c>
      <c r="FN154" s="360" t="str">
        <f t="shared" si="663"/>
        <v/>
      </c>
      <c r="FO154" s="360" t="str">
        <f t="shared" si="664"/>
        <v/>
      </c>
      <c r="FP154" s="360" t="str">
        <f t="shared" si="665"/>
        <v/>
      </c>
      <c r="FQ154" s="360" t="str">
        <f t="shared" si="666"/>
        <v/>
      </c>
      <c r="FR154" s="360" t="str">
        <f t="shared" si="667"/>
        <v/>
      </c>
      <c r="FS154" s="360" t="str">
        <f t="shared" si="668"/>
        <v/>
      </c>
      <c r="FT154" s="360" t="str">
        <f t="shared" si="498"/>
        <v/>
      </c>
      <c r="FU154" s="360" t="str">
        <f t="shared" si="669"/>
        <v/>
      </c>
      <c r="FV154" s="360" t="str">
        <f t="shared" si="670"/>
        <v/>
      </c>
      <c r="FW154" s="360" t="str">
        <f t="shared" si="671"/>
        <v/>
      </c>
      <c r="FX154" s="360" t="str">
        <f t="shared" si="672"/>
        <v/>
      </c>
      <c r="FY154" s="360" t="str">
        <f t="shared" si="673"/>
        <v/>
      </c>
      <c r="FZ154" s="360" t="str">
        <f t="shared" si="674"/>
        <v/>
      </c>
      <c r="GA154" s="360" t="str">
        <f t="shared" si="675"/>
        <v/>
      </c>
      <c r="GB154" s="360" t="str">
        <f t="shared" si="676"/>
        <v/>
      </c>
      <c r="GC154" s="360">
        <f t="shared" si="677"/>
        <v>11</v>
      </c>
      <c r="GD154" s="360" t="str">
        <f t="shared" si="678"/>
        <v/>
      </c>
      <c r="GE154" s="360" t="str">
        <f t="shared" si="679"/>
        <v/>
      </c>
      <c r="GF154" s="360" t="str">
        <f t="shared" si="680"/>
        <v/>
      </c>
      <c r="GG154" s="360" t="str">
        <f t="shared" si="681"/>
        <v/>
      </c>
      <c r="GH154" s="360" t="str">
        <f t="shared" si="682"/>
        <v/>
      </c>
      <c r="GI154" s="360" t="str">
        <f t="shared" si="683"/>
        <v/>
      </c>
      <c r="GJ154" s="360" t="str">
        <f t="shared" si="684"/>
        <v/>
      </c>
      <c r="GK154" s="444" t="s">
        <v>1247</v>
      </c>
      <c r="GL154" s="361" t="str">
        <f t="shared" si="499"/>
        <v>-</v>
      </c>
      <c r="GM154" s="361" t="str">
        <f t="shared" si="500"/>
        <v>-</v>
      </c>
      <c r="GN154" s="361" t="str">
        <f t="shared" si="501"/>
        <v>-</v>
      </c>
      <c r="GO154" s="361" t="str">
        <f t="shared" si="502"/>
        <v>-</v>
      </c>
      <c r="GP154" s="361" t="str">
        <f t="shared" si="503"/>
        <v>-</v>
      </c>
      <c r="GQ154" s="361" t="str">
        <f t="shared" si="504"/>
        <v>-</v>
      </c>
      <c r="GR154" s="361" t="str">
        <f t="shared" si="505"/>
        <v>-</v>
      </c>
      <c r="GS154" s="361" t="str">
        <f t="shared" si="506"/>
        <v>-</v>
      </c>
      <c r="GT154" s="361" t="str">
        <f t="shared" si="507"/>
        <v>-</v>
      </c>
      <c r="GU154" s="361" t="str">
        <f t="shared" si="508"/>
        <v>-</v>
      </c>
      <c r="GV154" s="361" t="str">
        <f t="shared" si="509"/>
        <v>-</v>
      </c>
      <c r="GW154" s="361" t="str">
        <f t="shared" si="510"/>
        <v>-</v>
      </c>
      <c r="GX154" s="361" t="str">
        <f t="shared" si="511"/>
        <v>-</v>
      </c>
      <c r="GY154" s="361" t="str">
        <f t="shared" si="512"/>
        <v>-</v>
      </c>
      <c r="GZ154" s="361" t="str">
        <f t="shared" si="513"/>
        <v>-</v>
      </c>
      <c r="HA154" s="361" t="str">
        <f t="shared" si="514"/>
        <v>-</v>
      </c>
      <c r="HB154" s="361" t="str">
        <f t="shared" si="515"/>
        <v>-</v>
      </c>
      <c r="HC154" s="361" t="str">
        <f t="shared" si="516"/>
        <v>-</v>
      </c>
      <c r="HD154" s="361" t="str">
        <f t="shared" si="517"/>
        <v>-</v>
      </c>
      <c r="HE154" s="361" t="str">
        <f t="shared" si="518"/>
        <v>-</v>
      </c>
      <c r="HF154" s="361" t="str">
        <f t="shared" si="519"/>
        <v>-</v>
      </c>
      <c r="HG154" s="361" t="str">
        <f t="shared" si="520"/>
        <v>-</v>
      </c>
      <c r="HH154" s="361" t="str">
        <f t="shared" si="521"/>
        <v>-</v>
      </c>
      <c r="HI154" s="361" t="str">
        <f t="shared" si="522"/>
        <v>-</v>
      </c>
      <c r="HJ154" s="361" t="str">
        <f t="shared" si="523"/>
        <v>-</v>
      </c>
      <c r="HK154" s="361" t="str">
        <f t="shared" si="524"/>
        <v>-</v>
      </c>
      <c r="HL154" s="361" t="str">
        <f t="shared" si="525"/>
        <v>-</v>
      </c>
      <c r="HM154" s="361" t="str">
        <f t="shared" si="526"/>
        <v>-</v>
      </c>
      <c r="HN154" s="361" t="str">
        <f t="shared" si="527"/>
        <v>-</v>
      </c>
      <c r="HO154" s="361" t="str">
        <f t="shared" si="528"/>
        <v>-</v>
      </c>
      <c r="HP154" s="361" t="str">
        <f t="shared" si="529"/>
        <v>-</v>
      </c>
      <c r="HQ154" s="361" t="str">
        <f t="shared" si="530"/>
        <v>-</v>
      </c>
      <c r="HR154" s="361" t="str">
        <f t="shared" si="531"/>
        <v>-</v>
      </c>
      <c r="HS154" s="361" t="str">
        <f t="shared" si="532"/>
        <v>-</v>
      </c>
      <c r="HT154" s="361" t="str">
        <f t="shared" si="533"/>
        <v>-</v>
      </c>
      <c r="HU154" s="361" t="str">
        <f t="shared" si="534"/>
        <v>-</v>
      </c>
      <c r="HV154" s="361" t="str">
        <f t="shared" si="535"/>
        <v>-</v>
      </c>
      <c r="HW154" s="361" t="str">
        <f t="shared" si="536"/>
        <v>-</v>
      </c>
      <c r="HX154" s="361" t="str">
        <f t="shared" si="537"/>
        <v>dum4</v>
      </c>
      <c r="HY154" s="361" t="str">
        <f t="shared" si="538"/>
        <v>-</v>
      </c>
      <c r="HZ154" s="361" t="str">
        <f t="shared" si="539"/>
        <v>-</v>
      </c>
      <c r="IA154" s="361" t="str">
        <f t="shared" si="540"/>
        <v>-</v>
      </c>
      <c r="IB154" s="361" t="str">
        <f t="shared" si="541"/>
        <v>-</v>
      </c>
      <c r="IC154" s="361" t="str">
        <f t="shared" si="542"/>
        <v>-</v>
      </c>
      <c r="ID154" s="361" t="str">
        <f t="shared" si="543"/>
        <v>-</v>
      </c>
      <c r="IE154" s="361" t="str">
        <f t="shared" si="544"/>
        <v>-</v>
      </c>
      <c r="IF154" s="444" t="s">
        <v>1247</v>
      </c>
      <c r="IG154" s="56" t="str">
        <f t="shared" si="685"/>
        <v>-</v>
      </c>
      <c r="IH154" s="56" t="str">
        <f t="shared" si="686"/>
        <v>-</v>
      </c>
      <c r="II154" s="56" t="str">
        <f t="shared" si="687"/>
        <v>-</v>
      </c>
      <c r="IJ154" s="56" t="str">
        <f t="shared" si="688"/>
        <v>-</v>
      </c>
      <c r="IK154" s="56" t="str">
        <f t="shared" si="545"/>
        <v>-</v>
      </c>
      <c r="IL154" s="56" t="str">
        <f t="shared" si="546"/>
        <v>-</v>
      </c>
      <c r="IM154" s="56" t="str">
        <f t="shared" si="547"/>
        <v>-</v>
      </c>
      <c r="IN154" s="56" t="str">
        <f t="shared" si="548"/>
        <v>-</v>
      </c>
      <c r="IO154" s="56" t="str">
        <f t="shared" si="549"/>
        <v>-</v>
      </c>
      <c r="IP154" s="56" t="str">
        <f t="shared" si="550"/>
        <v>-</v>
      </c>
      <c r="IQ154" s="56" t="str">
        <f t="shared" si="551"/>
        <v>-</v>
      </c>
      <c r="IR154" s="56" t="str">
        <f t="shared" si="552"/>
        <v>-</v>
      </c>
      <c r="IS154" s="56" t="str">
        <f t="shared" si="553"/>
        <v>-</v>
      </c>
      <c r="IT154" s="56" t="str">
        <f t="shared" si="554"/>
        <v>-</v>
      </c>
      <c r="IU154" s="56" t="str">
        <f t="shared" si="555"/>
        <v>-</v>
      </c>
      <c r="IV154" s="56" t="str">
        <f t="shared" si="556"/>
        <v>-</v>
      </c>
      <c r="IW154" s="56" t="str">
        <f t="shared" si="557"/>
        <v>-</v>
      </c>
      <c r="IX154" s="56" t="str">
        <f t="shared" si="558"/>
        <v>-</v>
      </c>
      <c r="IY154" s="56" t="str">
        <f t="shared" si="559"/>
        <v>-</v>
      </c>
      <c r="IZ154" s="56" t="str">
        <f t="shared" si="560"/>
        <v>-</v>
      </c>
      <c r="JA154" s="56" t="str">
        <f t="shared" si="561"/>
        <v>-</v>
      </c>
      <c r="JB154" s="56" t="str">
        <f t="shared" si="562"/>
        <v>-</v>
      </c>
      <c r="JC154" s="56" t="str">
        <f t="shared" si="563"/>
        <v>-</v>
      </c>
      <c r="JD154" s="56" t="str">
        <f t="shared" si="564"/>
        <v>-</v>
      </c>
      <c r="JE154" s="56" t="str">
        <f t="shared" si="565"/>
        <v>-</v>
      </c>
      <c r="JF154" s="56" t="str">
        <f t="shared" si="566"/>
        <v>-</v>
      </c>
      <c r="JG154" s="56" t="str">
        <f t="shared" si="567"/>
        <v>-</v>
      </c>
      <c r="JH154" s="56" t="str">
        <f t="shared" si="568"/>
        <v>-</v>
      </c>
      <c r="JI154" s="56" t="str">
        <f t="shared" si="569"/>
        <v>-</v>
      </c>
      <c r="JJ154" s="56" t="str">
        <f t="shared" si="570"/>
        <v>-</v>
      </c>
      <c r="JK154" s="56" t="str">
        <f t="shared" si="571"/>
        <v>-</v>
      </c>
      <c r="JL154" s="56" t="str">
        <f t="shared" si="572"/>
        <v>-</v>
      </c>
      <c r="JM154" s="56" t="str">
        <f t="shared" si="573"/>
        <v>-</v>
      </c>
      <c r="JN154" s="56" t="str">
        <f t="shared" si="574"/>
        <v>-</v>
      </c>
      <c r="JO154" s="56" t="str">
        <f t="shared" si="575"/>
        <v>-</v>
      </c>
      <c r="JP154" s="56" t="str">
        <f t="shared" si="576"/>
        <v>-</v>
      </c>
      <c r="JQ154" s="56" t="str">
        <f t="shared" si="577"/>
        <v>-</v>
      </c>
      <c r="JR154" s="56" t="str">
        <f t="shared" si="578"/>
        <v>-</v>
      </c>
      <c r="JS154" s="56">
        <f t="shared" si="579"/>
        <v>13.7</v>
      </c>
      <c r="JT154" s="56" t="str">
        <f t="shared" si="580"/>
        <v>-</v>
      </c>
      <c r="JU154" s="56" t="str">
        <f t="shared" si="581"/>
        <v>-</v>
      </c>
      <c r="JV154" s="56" t="str">
        <f t="shared" si="582"/>
        <v>-</v>
      </c>
      <c r="JW154" s="56" t="str">
        <f t="shared" si="583"/>
        <v>-</v>
      </c>
      <c r="JX154" s="56" t="str">
        <f t="shared" si="584"/>
        <v>-</v>
      </c>
      <c r="JY154" s="56" t="str">
        <f t="shared" si="585"/>
        <v>-</v>
      </c>
      <c r="JZ154" s="56" t="str">
        <f t="shared" si="586"/>
        <v>-</v>
      </c>
      <c r="KA154" s="444" t="s">
        <v>1247</v>
      </c>
      <c r="KB154" s="360">
        <f>IF(ISNUMBER(INDEX($EQ$15:$GK$521,$B154,EO$11)),MAX(KB$14:KB153)+1,0)</f>
        <v>0</v>
      </c>
      <c r="KC154" s="360" t="str">
        <f t="shared" si="689"/>
        <v/>
      </c>
      <c r="KD154" s="373" t="s">
        <v>2</v>
      </c>
      <c r="KE154" s="239"/>
      <c r="KF154" s="60"/>
      <c r="KG154" s="60"/>
      <c r="KH154" s="60"/>
      <c r="KI154" s="60"/>
      <c r="KJ154" s="60"/>
      <c r="KK154" s="60"/>
      <c r="KL154" s="60"/>
      <c r="KM154" s="60"/>
      <c r="KN154" s="60"/>
      <c r="KO154" s="60"/>
      <c r="KP154" s="60"/>
      <c r="KQ154" s="239" t="str">
        <f t="shared" si="692"/>
        <v/>
      </c>
      <c r="KR154" s="245" t="str">
        <f t="shared" si="587"/>
        <v/>
      </c>
      <c r="KS154" s="60"/>
      <c r="KT154" s="239" t="str">
        <f t="shared" si="693"/>
        <v/>
      </c>
      <c r="KU154" s="245" t="str">
        <f t="shared" si="588"/>
        <v/>
      </c>
      <c r="KV154" s="60"/>
      <c r="KW154" s="239" t="str">
        <f t="shared" si="694"/>
        <v/>
      </c>
      <c r="KX154" s="245" t="str">
        <f t="shared" si="589"/>
        <v/>
      </c>
      <c r="KY154" s="60"/>
      <c r="KZ154" s="283" t="str">
        <f t="shared" si="590"/>
        <v/>
      </c>
      <c r="LA154" s="26"/>
      <c r="LB154" s="242"/>
      <c r="LC154" s="242"/>
      <c r="LD154" s="242"/>
      <c r="LE154" s="242"/>
      <c r="LF154" s="242"/>
      <c r="LG154" s="242"/>
      <c r="LH154" s="242"/>
      <c r="LI154" s="242"/>
      <c r="LJ154" s="242"/>
      <c r="LK154" s="242"/>
      <c r="LL154" s="242"/>
      <c r="LM154" s="242"/>
      <c r="LN154" s="63"/>
      <c r="LO154" s="251">
        <f t="shared" si="591"/>
        <v>0</v>
      </c>
      <c r="LP154" s="251">
        <f t="shared" si="592"/>
        <v>0</v>
      </c>
      <c r="LQ154" s="251">
        <f t="shared" si="593"/>
        <v>0</v>
      </c>
      <c r="LR154" s="251">
        <f t="shared" si="594"/>
        <v>0</v>
      </c>
      <c r="LS154" s="251">
        <f t="shared" si="595"/>
        <v>0</v>
      </c>
      <c r="LT154" s="251">
        <f t="shared" si="596"/>
        <v>0</v>
      </c>
      <c r="LU154" s="251">
        <f t="shared" si="597"/>
        <v>0</v>
      </c>
      <c r="LV154" s="251">
        <f t="shared" si="598"/>
        <v>0</v>
      </c>
      <c r="LW154" s="251">
        <f t="shared" si="599"/>
        <v>0</v>
      </c>
      <c r="LX154" s="251">
        <f t="shared" si="600"/>
        <v>0</v>
      </c>
      <c r="LY154" s="251">
        <f t="shared" si="601"/>
        <v>0</v>
      </c>
      <c r="LZ154" s="251">
        <f t="shared" si="602"/>
        <v>0</v>
      </c>
      <c r="MA154" s="63">
        <f t="shared" si="603"/>
        <v>4</v>
      </c>
      <c r="MB154" s="63">
        <f t="shared" si="604"/>
        <v>0</v>
      </c>
      <c r="MC154" s="63">
        <f t="shared" si="691"/>
        <v>140</v>
      </c>
      <c r="MD154" s="63">
        <f t="shared" si="690"/>
        <v>36</v>
      </c>
      <c r="ME154" s="63">
        <f t="shared" si="605"/>
        <v>0</v>
      </c>
      <c r="MF154" s="315">
        <f t="shared" si="606"/>
        <v>291</v>
      </c>
      <c r="MG154" s="315">
        <f>IF(ISNUMBER(MATCH(EO154,$ME$15:$ME$520,0)),0,MAX(MG$14:MG153)+1)</f>
        <v>0</v>
      </c>
      <c r="MH154" s="315" t="str">
        <f t="shared" si="607"/>
        <v/>
      </c>
      <c r="MI154" s="369"/>
      <c r="MJ154" s="68"/>
      <c r="MK154" s="18"/>
      <c r="ML154" s="242"/>
      <c r="MM154" s="242"/>
      <c r="MN154" s="59"/>
      <c r="MO154" s="238"/>
      <c r="MP154" s="411"/>
      <c r="MQ154" s="26">
        <f>IF(IF(ISNUMBER(SEARCH("flopy",MS154))=TRUE,1,0)=1,MAX(MQ$15:MQ153)+1,"")</f>
        <v>104</v>
      </c>
      <c r="MR154" s="238"/>
      <c r="MS154" s="411" t="s">
        <v>1076</v>
      </c>
      <c r="MT154" s="59"/>
      <c r="MU154" s="26" t="str">
        <f>IF(IF(ISNUMBER(SEARCH("flopy",MW154))=TRUE,1,0)=1,MAX(MU$15:MU153)+1,"")</f>
        <v/>
      </c>
      <c r="MV154" s="238"/>
      <c r="MW154" s="59"/>
      <c r="MX154" s="59"/>
      <c r="MY154" s="59"/>
      <c r="MZ154" s="59"/>
      <c r="NA154" s="59"/>
      <c r="NB154" s="26" t="s">
        <v>2</v>
      </c>
      <c r="NC154" s="59"/>
      <c r="ND154" s="59"/>
      <c r="NE154" s="59"/>
      <c r="NF154" s="59"/>
      <c r="NG154" s="59"/>
      <c r="NH154" s="59"/>
      <c r="NI154" s="59"/>
      <c r="NJ154" s="59"/>
      <c r="NK154" s="26" t="s">
        <v>2</v>
      </c>
      <c r="NL154" s="454"/>
      <c r="NM154" s="454"/>
      <c r="NN154" s="59"/>
      <c r="NO154" s="18"/>
      <c r="NP154" s="18"/>
      <c r="NQ154" s="18"/>
      <c r="NR154" s="18"/>
      <c r="NS154" s="18"/>
      <c r="NT154" s="18"/>
      <c r="NU154" s="18"/>
      <c r="NV154" s="18"/>
      <c r="NW154" s="18"/>
      <c r="NX154" s="18"/>
      <c r="NY154" s="18"/>
      <c r="NZ154" s="18"/>
      <c r="OA154" s="18"/>
      <c r="OB154" s="18"/>
      <c r="OC154" s="18"/>
      <c r="OZ154" s="59"/>
      <c r="PA154" s="251" t="str">
        <f t="shared" si="608"/>
        <v/>
      </c>
      <c r="PB154" s="251" t="str">
        <f t="shared" si="609"/>
        <v/>
      </c>
      <c r="PC154" s="251" t="str">
        <f t="shared" si="610"/>
        <v/>
      </c>
      <c r="PD154" s="251" t="str">
        <f t="shared" si="611"/>
        <v/>
      </c>
      <c r="PE154" s="251" t="str">
        <f t="shared" si="612"/>
        <v/>
      </c>
      <c r="PF154" s="251" t="str">
        <f t="shared" si="613"/>
        <v/>
      </c>
      <c r="PG154" s="251" t="str">
        <f t="shared" si="614"/>
        <v/>
      </c>
      <c r="PH154" s="251" t="str">
        <f t="shared" si="615"/>
        <v/>
      </c>
      <c r="PI154" s="251" t="str">
        <f t="shared" si="616"/>
        <v/>
      </c>
      <c r="PJ154" s="251" t="str">
        <f t="shared" si="617"/>
        <v/>
      </c>
      <c r="PK154" s="251" t="str">
        <f t="shared" si="618"/>
        <v/>
      </c>
      <c r="PL154" s="251" t="str">
        <f t="shared" si="619"/>
        <v/>
      </c>
      <c r="PM154" s="251" t="str">
        <f t="shared" si="620"/>
        <v/>
      </c>
      <c r="PN154" s="251" t="str">
        <f t="shared" si="621"/>
        <v/>
      </c>
      <c r="PO154" s="251" t="str">
        <f t="shared" si="622"/>
        <v/>
      </c>
      <c r="PP154" s="251" t="str">
        <f t="shared" si="623"/>
        <v/>
      </c>
      <c r="PQ154" s="251" t="str">
        <f t="shared" si="624"/>
        <v/>
      </c>
      <c r="PR154" s="251" t="str">
        <f t="shared" si="625"/>
        <v/>
      </c>
      <c r="PS154" s="251" t="str">
        <f t="shared" si="626"/>
        <v/>
      </c>
      <c r="PT154" s="251" t="str">
        <f t="shared" si="627"/>
        <v/>
      </c>
      <c r="PU154" s="251" t="str">
        <f t="shared" si="628"/>
        <v/>
      </c>
      <c r="PV154" s="251" t="str">
        <f t="shared" si="629"/>
        <v/>
      </c>
      <c r="PW154" s="251" t="str">
        <f t="shared" si="630"/>
        <v/>
      </c>
      <c r="PX154" s="251" t="str">
        <f t="shared" si="631"/>
        <v/>
      </c>
      <c r="PY154" s="251" t="str">
        <f t="shared" si="632"/>
        <v/>
      </c>
      <c r="PZ154" s="251" t="str">
        <f t="shared" si="633"/>
        <v/>
      </c>
      <c r="QA154" s="251" t="str">
        <f t="shared" si="634"/>
        <v/>
      </c>
      <c r="QB154" s="251" t="str">
        <f t="shared" si="635"/>
        <v/>
      </c>
      <c r="QC154" s="251" t="str">
        <f t="shared" si="636"/>
        <v/>
      </c>
      <c r="QD154" s="251" t="str">
        <f t="shared" si="637"/>
        <v/>
      </c>
      <c r="QE154" s="251" t="str">
        <f t="shared" si="638"/>
        <v/>
      </c>
      <c r="QF154" s="63">
        <f t="shared" si="639"/>
        <v>0</v>
      </c>
      <c r="QG154" s="26" t="s">
        <v>2</v>
      </c>
      <c r="QH154" s="59"/>
      <c r="QI154" s="59"/>
      <c r="QJ154" s="59"/>
      <c r="QK154" s="59"/>
      <c r="QL154" s="59"/>
      <c r="QM154" s="59"/>
      <c r="QN154" s="59"/>
    </row>
    <row r="155" spans="1:456" ht="6" customHeight="1" x14ac:dyDescent="0.25">
      <c r="A155" s="68"/>
      <c r="B155" s="447">
        <f t="shared" si="496"/>
        <v>141</v>
      </c>
      <c r="C155" s="72" t="s">
        <v>83</v>
      </c>
      <c r="D155" s="339" t="s">
        <v>285</v>
      </c>
      <c r="E155" s="59"/>
      <c r="F155" s="229"/>
      <c r="G155" s="295"/>
      <c r="H155" s="295"/>
      <c r="I155" s="229"/>
      <c r="J155" s="295"/>
      <c r="K155" s="295"/>
      <c r="L155" s="229"/>
      <c r="M155" s="295"/>
      <c r="N155" s="295"/>
      <c r="O155" s="229"/>
      <c r="P155" s="295"/>
      <c r="Q155" s="295"/>
      <c r="R155" s="229"/>
      <c r="S155" s="230"/>
      <c r="T155" s="231"/>
      <c r="U155" s="229"/>
      <c r="V155" s="230"/>
      <c r="W155" s="231"/>
      <c r="X155" s="229"/>
      <c r="Y155" s="230"/>
      <c r="Z155" s="231"/>
      <c r="AA155" s="229"/>
      <c r="AB155" s="295"/>
      <c r="AC155" s="295"/>
      <c r="AD155" s="229"/>
      <c r="AE155" s="295"/>
      <c r="AF155" s="295"/>
      <c r="AG155" s="229"/>
      <c r="AH155" s="295"/>
      <c r="AI155" s="295"/>
      <c r="AJ155" s="229"/>
      <c r="AK155" s="295"/>
      <c r="AL155" s="295"/>
      <c r="AM155" s="229"/>
      <c r="AN155" s="295"/>
      <c r="AO155" s="295"/>
      <c r="AP155" s="243"/>
      <c r="AQ155" s="295"/>
      <c r="AR155" s="290"/>
      <c r="AS155" s="243"/>
      <c r="AT155" s="295"/>
      <c r="AU155" s="290"/>
      <c r="AV155" s="229"/>
      <c r="AW155" s="230"/>
      <c r="AX155" s="231"/>
      <c r="AY155" s="229"/>
      <c r="AZ155" s="230"/>
      <c r="BA155" s="231"/>
      <c r="BB155" s="229"/>
      <c r="BC155" s="230"/>
      <c r="BD155" s="231"/>
      <c r="BE155" s="229"/>
      <c r="BF155" s="230"/>
      <c r="BG155" s="231"/>
      <c r="BH155" s="229"/>
      <c r="BI155" s="230"/>
      <c r="BJ155" s="231"/>
      <c r="BK155" s="243"/>
      <c r="BL155" s="230"/>
      <c r="BM155" s="231"/>
      <c r="BN155" s="243"/>
      <c r="BO155" s="230"/>
      <c r="BP155" s="231"/>
      <c r="BQ155" s="229"/>
      <c r="BR155" s="230"/>
      <c r="BS155" s="231"/>
      <c r="BT155" s="229"/>
      <c r="BU155" s="230"/>
      <c r="BV155" s="231"/>
      <c r="BW155" s="229"/>
      <c r="BX155" s="230"/>
      <c r="BY155" s="231"/>
      <c r="BZ155" s="229"/>
      <c r="CA155" s="230"/>
      <c r="CB155" s="231"/>
      <c r="CC155" s="229"/>
      <c r="CD155" s="230"/>
      <c r="CE155" s="231"/>
      <c r="CF155" s="331"/>
      <c r="CG155" s="332"/>
      <c r="CH155" s="385"/>
      <c r="CI155" s="331"/>
      <c r="CJ155" s="332"/>
      <c r="CK155" s="385"/>
      <c r="CL155" s="243"/>
      <c r="CM155" s="230"/>
      <c r="CN155" s="354"/>
      <c r="CO155" s="243"/>
      <c r="CP155" s="230"/>
      <c r="CQ155" s="231"/>
      <c r="CR155" s="331"/>
      <c r="CS155" s="332"/>
      <c r="CT155" s="333"/>
      <c r="CU155" s="229"/>
      <c r="CV155" s="230"/>
      <c r="CW155" s="231"/>
      <c r="CX155" s="331"/>
      <c r="CY155" s="332"/>
      <c r="CZ155" s="333"/>
      <c r="DA155" s="331"/>
      <c r="DB155" s="332"/>
      <c r="DC155" s="333"/>
      <c r="DD155" s="331"/>
      <c r="DE155" s="332"/>
      <c r="DF155" s="333"/>
      <c r="DG155" s="331"/>
      <c r="DH155" s="332"/>
      <c r="DI155" s="333"/>
      <c r="DJ155" s="229"/>
      <c r="DK155" s="230"/>
      <c r="DL155" s="231"/>
      <c r="DM155" s="229"/>
      <c r="DN155" s="230"/>
      <c r="DO155" s="231"/>
      <c r="DP155" s="331"/>
      <c r="DQ155" s="332"/>
      <c r="DR155" s="333"/>
      <c r="DS155" s="331"/>
      <c r="DT155" s="332"/>
      <c r="DU155" s="333"/>
      <c r="DV155" s="331"/>
      <c r="DW155" s="332"/>
      <c r="DX155" s="333"/>
      <c r="DY155" s="331"/>
      <c r="DZ155" s="332"/>
      <c r="EA155" s="333"/>
      <c r="EB155" s="331"/>
      <c r="EC155" s="332"/>
      <c r="ED155" s="333"/>
      <c r="EE155" s="331"/>
      <c r="EF155" s="332"/>
      <c r="EG155" s="333"/>
      <c r="EH155" s="229"/>
      <c r="EI155" s="230"/>
      <c r="EJ155" s="231"/>
      <c r="EK155" s="229"/>
      <c r="EL155" s="230"/>
      <c r="EM155" s="231"/>
      <c r="EN155" s="244"/>
      <c r="EO155" s="269" t="str">
        <f t="shared" si="497"/>
        <v/>
      </c>
      <c r="EP155" s="444" t="s">
        <v>1247</v>
      </c>
      <c r="EQ155" s="360" t="str">
        <f t="shared" si="640"/>
        <v/>
      </c>
      <c r="ER155" s="360" t="str">
        <f t="shared" si="641"/>
        <v/>
      </c>
      <c r="ES155" s="360">
        <f t="shared" si="642"/>
        <v>23</v>
      </c>
      <c r="ET155" s="360">
        <f t="shared" si="643"/>
        <v>25</v>
      </c>
      <c r="EU155" s="360" t="str">
        <f t="shared" si="644"/>
        <v/>
      </c>
      <c r="EV155" s="360" t="str">
        <f t="shared" si="645"/>
        <v/>
      </c>
      <c r="EW155" s="360" t="str">
        <f t="shared" si="646"/>
        <v/>
      </c>
      <c r="EX155" s="360">
        <f t="shared" si="647"/>
        <v>25</v>
      </c>
      <c r="EY155" s="360" t="str">
        <f t="shared" si="648"/>
        <v/>
      </c>
      <c r="EZ155" s="360">
        <f t="shared" si="649"/>
        <v>24</v>
      </c>
      <c r="FA155" s="360" t="str">
        <f t="shared" si="650"/>
        <v/>
      </c>
      <c r="FB155" s="360" t="str">
        <f t="shared" si="651"/>
        <v/>
      </c>
      <c r="FC155" s="360" t="str">
        <f t="shared" si="652"/>
        <v/>
      </c>
      <c r="FD155" s="360" t="str">
        <f t="shared" si="653"/>
        <v/>
      </c>
      <c r="FE155" s="360" t="str">
        <f t="shared" si="654"/>
        <v/>
      </c>
      <c r="FF155" s="360" t="str">
        <f t="shared" si="655"/>
        <v/>
      </c>
      <c r="FG155" s="360" t="str">
        <f t="shared" si="656"/>
        <v/>
      </c>
      <c r="FH155" s="360" t="str">
        <f t="shared" si="657"/>
        <v/>
      </c>
      <c r="FI155" s="360" t="str">
        <f t="shared" si="658"/>
        <v/>
      </c>
      <c r="FJ155" s="360" t="str">
        <f t="shared" si="659"/>
        <v/>
      </c>
      <c r="FK155" s="360" t="str">
        <f t="shared" si="660"/>
        <v/>
      </c>
      <c r="FL155" s="360" t="str">
        <f t="shared" si="661"/>
        <v/>
      </c>
      <c r="FM155" s="360" t="str">
        <f t="shared" si="662"/>
        <v/>
      </c>
      <c r="FN155" s="360" t="str">
        <f t="shared" si="663"/>
        <v/>
      </c>
      <c r="FO155" s="360" t="str">
        <f t="shared" si="664"/>
        <v/>
      </c>
      <c r="FP155" s="360" t="str">
        <f t="shared" si="665"/>
        <v/>
      </c>
      <c r="FQ155" s="360" t="str">
        <f t="shared" si="666"/>
        <v/>
      </c>
      <c r="FR155" s="360" t="str">
        <f t="shared" si="667"/>
        <v/>
      </c>
      <c r="FS155" s="360" t="str">
        <f t="shared" si="668"/>
        <v/>
      </c>
      <c r="FT155" s="360" t="str">
        <f t="shared" si="498"/>
        <v/>
      </c>
      <c r="FU155" s="360" t="str">
        <f t="shared" si="669"/>
        <v/>
      </c>
      <c r="FV155" s="360" t="str">
        <f t="shared" si="670"/>
        <v/>
      </c>
      <c r="FW155" s="360" t="str">
        <f t="shared" si="671"/>
        <v/>
      </c>
      <c r="FX155" s="360" t="str">
        <f t="shared" si="672"/>
        <v/>
      </c>
      <c r="FY155" s="360" t="str">
        <f t="shared" si="673"/>
        <v/>
      </c>
      <c r="FZ155" s="360" t="str">
        <f t="shared" si="674"/>
        <v/>
      </c>
      <c r="GA155" s="360" t="str">
        <f t="shared" si="675"/>
        <v/>
      </c>
      <c r="GB155" s="360" t="str">
        <f t="shared" si="676"/>
        <v/>
      </c>
      <c r="GC155" s="360" t="str">
        <f t="shared" si="677"/>
        <v/>
      </c>
      <c r="GD155" s="360" t="str">
        <f t="shared" si="678"/>
        <v/>
      </c>
      <c r="GE155" s="360" t="str">
        <f t="shared" si="679"/>
        <v/>
      </c>
      <c r="GF155" s="360" t="str">
        <f t="shared" si="680"/>
        <v/>
      </c>
      <c r="GG155" s="360" t="str">
        <f t="shared" si="681"/>
        <v/>
      </c>
      <c r="GH155" s="360" t="str">
        <f t="shared" si="682"/>
        <v/>
      </c>
      <c r="GI155" s="360" t="str">
        <f t="shared" si="683"/>
        <v/>
      </c>
      <c r="GJ155" s="360" t="str">
        <f t="shared" si="684"/>
        <v/>
      </c>
      <c r="GK155" s="444" t="s">
        <v>1247</v>
      </c>
      <c r="GL155" s="361" t="str">
        <f t="shared" si="499"/>
        <v>-</v>
      </c>
      <c r="GM155" s="361" t="str">
        <f t="shared" si="500"/>
        <v>-</v>
      </c>
      <c r="GN155" s="361" t="str">
        <f t="shared" si="501"/>
        <v>ath1</v>
      </c>
      <c r="GO155" s="361" t="str">
        <f t="shared" si="502"/>
        <v>ath1</v>
      </c>
      <c r="GP155" s="361" t="str">
        <f t="shared" si="503"/>
        <v>-</v>
      </c>
      <c r="GQ155" s="361" t="str">
        <f t="shared" si="504"/>
        <v>-</v>
      </c>
      <c r="GR155" s="361" t="str">
        <f t="shared" si="505"/>
        <v>-</v>
      </c>
      <c r="GS155" s="361" t="str">
        <f t="shared" si="506"/>
        <v>ath1</v>
      </c>
      <c r="GT155" s="361" t="str">
        <f t="shared" si="507"/>
        <v>-</v>
      </c>
      <c r="GU155" s="361" t="str">
        <f t="shared" si="508"/>
        <v>ath1</v>
      </c>
      <c r="GV155" s="361" t="str">
        <f t="shared" si="509"/>
        <v>-</v>
      </c>
      <c r="GW155" s="361" t="str">
        <f t="shared" si="510"/>
        <v>-</v>
      </c>
      <c r="GX155" s="361" t="str">
        <f t="shared" si="511"/>
        <v>-</v>
      </c>
      <c r="GY155" s="361" t="str">
        <f t="shared" si="512"/>
        <v>-</v>
      </c>
      <c r="GZ155" s="361" t="str">
        <f t="shared" si="513"/>
        <v>-</v>
      </c>
      <c r="HA155" s="361" t="str">
        <f t="shared" si="514"/>
        <v>-</v>
      </c>
      <c r="HB155" s="361" t="str">
        <f t="shared" si="515"/>
        <v>-</v>
      </c>
      <c r="HC155" s="361" t="str">
        <f t="shared" si="516"/>
        <v>-</v>
      </c>
      <c r="HD155" s="361" t="str">
        <f t="shared" si="517"/>
        <v>-</v>
      </c>
      <c r="HE155" s="361" t="str">
        <f t="shared" si="518"/>
        <v>-</v>
      </c>
      <c r="HF155" s="361" t="str">
        <f t="shared" si="519"/>
        <v>-</v>
      </c>
      <c r="HG155" s="361" t="str">
        <f t="shared" si="520"/>
        <v>-</v>
      </c>
      <c r="HH155" s="361" t="str">
        <f t="shared" si="521"/>
        <v>-</v>
      </c>
      <c r="HI155" s="361" t="str">
        <f t="shared" si="522"/>
        <v>-</v>
      </c>
      <c r="HJ155" s="361" t="str">
        <f t="shared" si="523"/>
        <v>-</v>
      </c>
      <c r="HK155" s="361" t="str">
        <f t="shared" si="524"/>
        <v>-</v>
      </c>
      <c r="HL155" s="361" t="str">
        <f t="shared" si="525"/>
        <v>-</v>
      </c>
      <c r="HM155" s="361" t="str">
        <f t="shared" si="526"/>
        <v>-</v>
      </c>
      <c r="HN155" s="361" t="str">
        <f t="shared" si="527"/>
        <v>-</v>
      </c>
      <c r="HO155" s="361" t="str">
        <f t="shared" si="528"/>
        <v>-</v>
      </c>
      <c r="HP155" s="361" t="str">
        <f t="shared" si="529"/>
        <v>-</v>
      </c>
      <c r="HQ155" s="361" t="str">
        <f t="shared" si="530"/>
        <v>-</v>
      </c>
      <c r="HR155" s="361" t="str">
        <f t="shared" si="531"/>
        <v>-</v>
      </c>
      <c r="HS155" s="361" t="str">
        <f t="shared" si="532"/>
        <v>-</v>
      </c>
      <c r="HT155" s="361" t="str">
        <f t="shared" si="533"/>
        <v>-</v>
      </c>
      <c r="HU155" s="361" t="str">
        <f t="shared" si="534"/>
        <v>-</v>
      </c>
      <c r="HV155" s="361" t="str">
        <f t="shared" si="535"/>
        <v>-</v>
      </c>
      <c r="HW155" s="361" t="str">
        <f t="shared" si="536"/>
        <v>-</v>
      </c>
      <c r="HX155" s="361" t="str">
        <f t="shared" si="537"/>
        <v>-</v>
      </c>
      <c r="HY155" s="361" t="str">
        <f t="shared" si="538"/>
        <v>-</v>
      </c>
      <c r="HZ155" s="361" t="str">
        <f t="shared" si="539"/>
        <v>-</v>
      </c>
      <c r="IA155" s="361" t="str">
        <f t="shared" si="540"/>
        <v>-</v>
      </c>
      <c r="IB155" s="361" t="str">
        <f t="shared" si="541"/>
        <v>-</v>
      </c>
      <c r="IC155" s="361" t="str">
        <f t="shared" si="542"/>
        <v>-</v>
      </c>
      <c r="ID155" s="361" t="str">
        <f t="shared" si="543"/>
        <v>-</v>
      </c>
      <c r="IE155" s="361" t="str">
        <f t="shared" si="544"/>
        <v>-</v>
      </c>
      <c r="IF155" s="444" t="s">
        <v>1247</v>
      </c>
      <c r="IG155" s="56" t="str">
        <f t="shared" si="685"/>
        <v>-</v>
      </c>
      <c r="IH155" s="56" t="str">
        <f t="shared" si="686"/>
        <v>-</v>
      </c>
      <c r="II155" s="56" t="str">
        <f t="shared" si="687"/>
        <v>al*trpt</v>
      </c>
      <c r="IJ155" s="56" t="str">
        <f t="shared" si="688"/>
        <v>_</v>
      </c>
      <c r="IK155" s="56" t="str">
        <f t="shared" si="545"/>
        <v>-</v>
      </c>
      <c r="IL155" s="56" t="str">
        <f t="shared" si="546"/>
        <v>-</v>
      </c>
      <c r="IM155" s="56" t="str">
        <f t="shared" si="547"/>
        <v>-</v>
      </c>
      <c r="IN155" s="56" t="str">
        <f t="shared" si="548"/>
        <v>al*trpt</v>
      </c>
      <c r="IO155" s="56" t="str">
        <f t="shared" si="549"/>
        <v>-</v>
      </c>
      <c r="IP155" s="56">
        <f t="shared" si="550"/>
        <v>5.0000000000000001E-3</v>
      </c>
      <c r="IQ155" s="56" t="str">
        <f t="shared" si="551"/>
        <v>-</v>
      </c>
      <c r="IR155" s="56" t="str">
        <f t="shared" si="552"/>
        <v>-</v>
      </c>
      <c r="IS155" s="56" t="str">
        <f t="shared" si="553"/>
        <v>-</v>
      </c>
      <c r="IT155" s="56" t="str">
        <f t="shared" si="554"/>
        <v>-</v>
      </c>
      <c r="IU155" s="56" t="str">
        <f t="shared" si="555"/>
        <v>-</v>
      </c>
      <c r="IV155" s="56" t="str">
        <f t="shared" si="556"/>
        <v>-</v>
      </c>
      <c r="IW155" s="56" t="str">
        <f t="shared" si="557"/>
        <v>-</v>
      </c>
      <c r="IX155" s="56" t="str">
        <f t="shared" si="558"/>
        <v>-</v>
      </c>
      <c r="IY155" s="56" t="str">
        <f t="shared" si="559"/>
        <v>-</v>
      </c>
      <c r="IZ155" s="56" t="str">
        <f t="shared" si="560"/>
        <v>-</v>
      </c>
      <c r="JA155" s="56" t="str">
        <f t="shared" si="561"/>
        <v>-</v>
      </c>
      <c r="JB155" s="56" t="str">
        <f t="shared" si="562"/>
        <v>-</v>
      </c>
      <c r="JC155" s="56" t="str">
        <f t="shared" si="563"/>
        <v>-</v>
      </c>
      <c r="JD155" s="56" t="str">
        <f t="shared" si="564"/>
        <v>-</v>
      </c>
      <c r="JE155" s="56" t="str">
        <f t="shared" si="565"/>
        <v>-</v>
      </c>
      <c r="JF155" s="56" t="str">
        <f t="shared" si="566"/>
        <v>-</v>
      </c>
      <c r="JG155" s="56" t="str">
        <f t="shared" si="567"/>
        <v>-</v>
      </c>
      <c r="JH155" s="56" t="str">
        <f t="shared" si="568"/>
        <v>-</v>
      </c>
      <c r="JI155" s="56" t="str">
        <f t="shared" si="569"/>
        <v>-</v>
      </c>
      <c r="JJ155" s="56" t="str">
        <f t="shared" si="570"/>
        <v>-</v>
      </c>
      <c r="JK155" s="56" t="str">
        <f t="shared" si="571"/>
        <v>-</v>
      </c>
      <c r="JL155" s="56" t="str">
        <f t="shared" si="572"/>
        <v>-</v>
      </c>
      <c r="JM155" s="56" t="str">
        <f t="shared" si="573"/>
        <v>-</v>
      </c>
      <c r="JN155" s="56" t="str">
        <f t="shared" si="574"/>
        <v>-</v>
      </c>
      <c r="JO155" s="56" t="str">
        <f t="shared" si="575"/>
        <v>-</v>
      </c>
      <c r="JP155" s="56" t="str">
        <f t="shared" si="576"/>
        <v>-</v>
      </c>
      <c r="JQ155" s="56" t="str">
        <f t="shared" si="577"/>
        <v>-</v>
      </c>
      <c r="JR155" s="56" t="str">
        <f t="shared" si="578"/>
        <v>-</v>
      </c>
      <c r="JS155" s="56" t="str">
        <f t="shared" si="579"/>
        <v>-</v>
      </c>
      <c r="JT155" s="56" t="str">
        <f t="shared" si="580"/>
        <v>-</v>
      </c>
      <c r="JU155" s="56" t="str">
        <f t="shared" si="581"/>
        <v>-</v>
      </c>
      <c r="JV155" s="56" t="str">
        <f t="shared" si="582"/>
        <v>-</v>
      </c>
      <c r="JW155" s="56" t="str">
        <f t="shared" si="583"/>
        <v>-</v>
      </c>
      <c r="JX155" s="56" t="str">
        <f t="shared" si="584"/>
        <v>-</v>
      </c>
      <c r="JY155" s="56" t="str">
        <f t="shared" si="585"/>
        <v>-</v>
      </c>
      <c r="JZ155" s="56" t="str">
        <f t="shared" si="586"/>
        <v>-</v>
      </c>
      <c r="KA155" s="444" t="s">
        <v>1247</v>
      </c>
      <c r="KB155" s="360">
        <f>IF(ISNUMBER(INDEX($EQ$15:$GK$521,$B155,EO$11)),MAX(KB$14:KB154)+1,0)</f>
        <v>0</v>
      </c>
      <c r="KC155" s="360" t="str">
        <f t="shared" si="689"/>
        <v/>
      </c>
      <c r="KD155" s="373" t="s">
        <v>2</v>
      </c>
      <c r="KE155" s="239"/>
      <c r="KF155" s="60"/>
      <c r="KG155" s="60"/>
      <c r="KH155" s="60"/>
      <c r="KI155" s="60"/>
      <c r="KJ155" s="60"/>
      <c r="KK155" s="60"/>
      <c r="KL155" s="60"/>
      <c r="KM155" s="60"/>
      <c r="KN155" s="60"/>
      <c r="KO155" s="60"/>
      <c r="KP155" s="60"/>
      <c r="KQ155" s="239" t="str">
        <f t="shared" si="692"/>
        <v/>
      </c>
      <c r="KR155" s="245" t="str">
        <f t="shared" si="587"/>
        <v/>
      </c>
      <c r="KS155" s="60"/>
      <c r="KT155" s="239" t="str">
        <f t="shared" si="693"/>
        <v/>
      </c>
      <c r="KU155" s="245" t="str">
        <f t="shared" si="588"/>
        <v/>
      </c>
      <c r="KV155" s="60"/>
      <c r="KW155" s="239" t="str">
        <f t="shared" si="694"/>
        <v/>
      </c>
      <c r="KX155" s="245" t="str">
        <f t="shared" si="589"/>
        <v/>
      </c>
      <c r="KY155" s="60"/>
      <c r="KZ155" s="283" t="str">
        <f t="shared" si="590"/>
        <v/>
      </c>
      <c r="LA155" s="26"/>
      <c r="LB155" s="242"/>
      <c r="LC155" s="242"/>
      <c r="LD155" s="242"/>
      <c r="LE155" s="242"/>
      <c r="LF155" s="242"/>
      <c r="LG155" s="242"/>
      <c r="LH155" s="242"/>
      <c r="LI155" s="242"/>
      <c r="LJ155" s="242"/>
      <c r="LK155" s="242"/>
      <c r="LL155" s="242"/>
      <c r="LM155" s="242"/>
      <c r="LN155" s="63"/>
      <c r="LO155" s="251">
        <f t="shared" si="591"/>
        <v>0</v>
      </c>
      <c r="LP155" s="251">
        <f t="shared" si="592"/>
        <v>0</v>
      </c>
      <c r="LQ155" s="251">
        <f t="shared" si="593"/>
        <v>0</v>
      </c>
      <c r="LR155" s="251">
        <f t="shared" si="594"/>
        <v>0</v>
      </c>
      <c r="LS155" s="251">
        <f t="shared" si="595"/>
        <v>0</v>
      </c>
      <c r="LT155" s="251">
        <f t="shared" si="596"/>
        <v>0</v>
      </c>
      <c r="LU155" s="251">
        <f t="shared" si="597"/>
        <v>0</v>
      </c>
      <c r="LV155" s="251">
        <f t="shared" si="598"/>
        <v>0</v>
      </c>
      <c r="LW155" s="251">
        <f t="shared" si="599"/>
        <v>0</v>
      </c>
      <c r="LX155" s="251">
        <f t="shared" si="600"/>
        <v>0</v>
      </c>
      <c r="LY155" s="251">
        <f t="shared" si="601"/>
        <v>0</v>
      </c>
      <c r="LZ155" s="251">
        <f t="shared" si="602"/>
        <v>0</v>
      </c>
      <c r="MA155" s="63">
        <f t="shared" si="603"/>
        <v>5</v>
      </c>
      <c r="MB155" s="63">
        <f t="shared" si="604"/>
        <v>1</v>
      </c>
      <c r="MC155" s="63">
        <f t="shared" si="691"/>
        <v>141</v>
      </c>
      <c r="MD155" s="63">
        <f t="shared" si="690"/>
        <v>1</v>
      </c>
      <c r="ME155" s="63" t="str">
        <f t="shared" si="605"/>
        <v>WEL</v>
      </c>
      <c r="MF155" s="315">
        <f t="shared" si="606"/>
        <v>291</v>
      </c>
      <c r="MG155" s="315">
        <f>IF(ISNUMBER(MATCH(EO155,$ME$15:$ME$520,0)),0,MAX(MG$14:MG154)+1)</f>
        <v>0</v>
      </c>
      <c r="MH155" s="315" t="str">
        <f t="shared" si="607"/>
        <v/>
      </c>
      <c r="MI155" s="369"/>
      <c r="MJ155" s="68"/>
      <c r="MK155" s="18"/>
      <c r="ML155" s="242"/>
      <c r="MM155" s="242"/>
      <c r="MN155" s="59"/>
      <c r="MO155" s="238"/>
      <c r="MP155" s="411"/>
      <c r="MQ155" s="26">
        <f>IF(IF(ISNUMBER(SEARCH("flopy",MS155))=TRUE,1,0)=1,MAX(MQ$15:MQ154)+1,"")</f>
        <v>105</v>
      </c>
      <c r="MR155" s="238"/>
      <c r="MS155" s="411" t="s">
        <v>1077</v>
      </c>
      <c r="MT155" s="59"/>
      <c r="MU155" s="26" t="str">
        <f>IF(IF(ISNUMBER(SEARCH("flopy",MW155))=TRUE,1,0)=1,MAX(MU$15:MU154)+1,"")</f>
        <v/>
      </c>
      <c r="MV155" s="238"/>
      <c r="MW155" s="59"/>
      <c r="MX155" s="59"/>
      <c r="MY155" s="59"/>
      <c r="MZ155" s="59"/>
      <c r="NA155" s="59"/>
      <c r="NB155" s="26" t="s">
        <v>2</v>
      </c>
      <c r="NC155" s="59"/>
      <c r="ND155" s="59"/>
      <c r="NE155" s="59"/>
      <c r="NF155" s="59"/>
      <c r="NG155" s="59"/>
      <c r="NH155" s="59"/>
      <c r="NI155" s="59"/>
      <c r="NJ155" s="59"/>
      <c r="NK155" s="26" t="s">
        <v>2</v>
      </c>
      <c r="NL155" s="454"/>
      <c r="NM155" s="454"/>
      <c r="NN155" s="59"/>
      <c r="NO155" s="18"/>
      <c r="NP155" s="18"/>
      <c r="NQ155" s="18"/>
      <c r="NR155" s="18"/>
      <c r="NS155" s="18"/>
      <c r="NT155" s="18"/>
      <c r="NU155" s="18"/>
      <c r="NV155" s="18"/>
      <c r="NW155" s="18"/>
      <c r="NX155" s="18"/>
      <c r="NY155" s="18"/>
      <c r="NZ155" s="18"/>
      <c r="OA155" s="18"/>
      <c r="OB155" s="18"/>
      <c r="OC155" s="18"/>
      <c r="OZ155" s="59"/>
      <c r="PA155" s="251" t="str">
        <f t="shared" si="608"/>
        <v/>
      </c>
      <c r="PB155" s="251" t="str">
        <f t="shared" si="609"/>
        <v/>
      </c>
      <c r="PC155" s="251" t="str">
        <f t="shared" si="610"/>
        <v/>
      </c>
      <c r="PD155" s="251" t="str">
        <f t="shared" si="611"/>
        <v/>
      </c>
      <c r="PE155" s="251" t="str">
        <f t="shared" si="612"/>
        <v/>
      </c>
      <c r="PF155" s="251" t="str">
        <f t="shared" si="613"/>
        <v/>
      </c>
      <c r="PG155" s="251" t="str">
        <f t="shared" si="614"/>
        <v/>
      </c>
      <c r="PH155" s="251" t="str">
        <f t="shared" si="615"/>
        <v/>
      </c>
      <c r="PI155" s="251" t="str">
        <f t="shared" si="616"/>
        <v/>
      </c>
      <c r="PJ155" s="251" t="str">
        <f t="shared" si="617"/>
        <v/>
      </c>
      <c r="PK155" s="251" t="str">
        <f t="shared" si="618"/>
        <v/>
      </c>
      <c r="PL155" s="251" t="str">
        <f t="shared" si="619"/>
        <v/>
      </c>
      <c r="PM155" s="251" t="str">
        <f t="shared" si="620"/>
        <v>WEL</v>
      </c>
      <c r="PN155" s="251" t="str">
        <f t="shared" si="621"/>
        <v>WEL</v>
      </c>
      <c r="PO155" s="251" t="str">
        <f t="shared" si="622"/>
        <v>WEL</v>
      </c>
      <c r="PP155" s="251" t="str">
        <f t="shared" si="623"/>
        <v>WEL</v>
      </c>
      <c r="PQ155" s="251" t="str">
        <f t="shared" si="624"/>
        <v>WEL</v>
      </c>
      <c r="PR155" s="251" t="str">
        <f t="shared" si="625"/>
        <v/>
      </c>
      <c r="PS155" s="251" t="str">
        <f t="shared" si="626"/>
        <v/>
      </c>
      <c r="PT155" s="251" t="str">
        <f t="shared" si="627"/>
        <v/>
      </c>
      <c r="PU155" s="251" t="str">
        <f t="shared" si="628"/>
        <v/>
      </c>
      <c r="PV155" s="251" t="str">
        <f t="shared" si="629"/>
        <v/>
      </c>
      <c r="PW155" s="251" t="str">
        <f t="shared" si="630"/>
        <v/>
      </c>
      <c r="PX155" s="251" t="str">
        <f t="shared" si="631"/>
        <v/>
      </c>
      <c r="PY155" s="251" t="str">
        <f t="shared" si="632"/>
        <v/>
      </c>
      <c r="PZ155" s="251" t="str">
        <f t="shared" si="633"/>
        <v/>
      </c>
      <c r="QA155" s="251" t="str">
        <f t="shared" si="634"/>
        <v/>
      </c>
      <c r="QB155" s="251" t="str">
        <f t="shared" si="635"/>
        <v/>
      </c>
      <c r="QC155" s="251" t="str">
        <f t="shared" si="636"/>
        <v/>
      </c>
      <c r="QD155" s="251" t="str">
        <f t="shared" si="637"/>
        <v/>
      </c>
      <c r="QE155" s="251" t="str">
        <f t="shared" si="638"/>
        <v/>
      </c>
      <c r="QF155" s="63">
        <f t="shared" si="639"/>
        <v>5</v>
      </c>
      <c r="QG155" s="26" t="s">
        <v>2</v>
      </c>
      <c r="QH155" s="59"/>
      <c r="QI155" s="59"/>
      <c r="QJ155" s="59"/>
      <c r="QK155" s="59"/>
      <c r="QL155" s="59"/>
      <c r="QM155" s="59"/>
      <c r="QN155" s="59"/>
    </row>
    <row r="156" spans="1:456" ht="6" customHeight="1" x14ac:dyDescent="0.25">
      <c r="A156" s="68"/>
      <c r="B156" s="447">
        <f t="shared" si="496"/>
        <v>142</v>
      </c>
      <c r="C156" s="72" t="s">
        <v>281</v>
      </c>
      <c r="D156" s="339" t="s">
        <v>335</v>
      </c>
      <c r="E156" s="59"/>
      <c r="F156" s="229"/>
      <c r="G156" s="295"/>
      <c r="H156" s="295"/>
      <c r="I156" s="229"/>
      <c r="J156" s="295"/>
      <c r="K156" s="295"/>
      <c r="L156" s="229"/>
      <c r="M156" s="295"/>
      <c r="N156" s="295"/>
      <c r="O156" s="229"/>
      <c r="P156" s="295"/>
      <c r="Q156" s="295"/>
      <c r="R156" s="229"/>
      <c r="S156" s="230"/>
      <c r="T156" s="231"/>
      <c r="U156" s="229"/>
      <c r="V156" s="230"/>
      <c r="W156" s="231"/>
      <c r="X156" s="229"/>
      <c r="Y156" s="230"/>
      <c r="Z156" s="231"/>
      <c r="AA156" s="229"/>
      <c r="AB156" s="295"/>
      <c r="AC156" s="295"/>
      <c r="AD156" s="229"/>
      <c r="AE156" s="295"/>
      <c r="AF156" s="295"/>
      <c r="AG156" s="229"/>
      <c r="AH156" s="295"/>
      <c r="AI156" s="295"/>
      <c r="AJ156" s="229"/>
      <c r="AK156" s="295"/>
      <c r="AL156" s="295"/>
      <c r="AM156" s="229"/>
      <c r="AN156" s="295"/>
      <c r="AO156" s="295"/>
      <c r="AP156" s="243"/>
      <c r="AQ156" s="295"/>
      <c r="AR156" s="290"/>
      <c r="AS156" s="243"/>
      <c r="AT156" s="295"/>
      <c r="AU156" s="290"/>
      <c r="AV156" s="229"/>
      <c r="AW156" s="230"/>
      <c r="AX156" s="231"/>
      <c r="AY156" s="229"/>
      <c r="AZ156" s="230"/>
      <c r="BA156" s="231"/>
      <c r="BB156" s="229"/>
      <c r="BC156" s="230"/>
      <c r="BD156" s="231"/>
      <c r="BE156" s="229"/>
      <c r="BF156" s="230"/>
      <c r="BG156" s="231"/>
      <c r="BH156" s="229"/>
      <c r="BI156" s="230"/>
      <c r="BJ156" s="231"/>
      <c r="BK156" s="243"/>
      <c r="BL156" s="230"/>
      <c r="BM156" s="231"/>
      <c r="BN156" s="243"/>
      <c r="BO156" s="230"/>
      <c r="BP156" s="231"/>
      <c r="BQ156" s="229"/>
      <c r="BR156" s="230"/>
      <c r="BS156" s="231"/>
      <c r="BT156" s="229"/>
      <c r="BU156" s="230"/>
      <c r="BV156" s="231"/>
      <c r="BW156" s="229"/>
      <c r="BX156" s="230"/>
      <c r="BY156" s="231"/>
      <c r="BZ156" s="229"/>
      <c r="CA156" s="230"/>
      <c r="CB156" s="231"/>
      <c r="CC156" s="229"/>
      <c r="CD156" s="230"/>
      <c r="CE156" s="231"/>
      <c r="CF156" s="331"/>
      <c r="CG156" s="332"/>
      <c r="CH156" s="385"/>
      <c r="CI156" s="331"/>
      <c r="CJ156" s="332"/>
      <c r="CK156" s="385"/>
      <c r="CL156" s="243"/>
      <c r="CM156" s="230"/>
      <c r="CN156" s="354"/>
      <c r="CO156" s="243"/>
      <c r="CP156" s="230"/>
      <c r="CQ156" s="231"/>
      <c r="CR156" s="331"/>
      <c r="CS156" s="332"/>
      <c r="CT156" s="333"/>
      <c r="CU156" s="229"/>
      <c r="CV156" s="230"/>
      <c r="CW156" s="231"/>
      <c r="CX156" s="331"/>
      <c r="CY156" s="332"/>
      <c r="CZ156" s="333"/>
      <c r="DA156" s="331"/>
      <c r="DB156" s="332"/>
      <c r="DC156" s="333"/>
      <c r="DD156" s="331"/>
      <c r="DE156" s="332"/>
      <c r="DF156" s="333"/>
      <c r="DG156" s="331"/>
      <c r="DH156" s="332"/>
      <c r="DI156" s="333"/>
      <c r="DJ156" s="229"/>
      <c r="DK156" s="230"/>
      <c r="DL156" s="231"/>
      <c r="DM156" s="229"/>
      <c r="DN156" s="230"/>
      <c r="DO156" s="231"/>
      <c r="DP156" s="331"/>
      <c r="DQ156" s="332"/>
      <c r="DR156" s="333"/>
      <c r="DS156" s="331"/>
      <c r="DT156" s="332"/>
      <c r="DU156" s="333"/>
      <c r="DV156" s="331"/>
      <c r="DW156" s="332"/>
      <c r="DX156" s="333"/>
      <c r="DY156" s="331"/>
      <c r="DZ156" s="332"/>
      <c r="EA156" s="333"/>
      <c r="EB156" s="331"/>
      <c r="EC156" s="332"/>
      <c r="ED156" s="333"/>
      <c r="EE156" s="331"/>
      <c r="EF156" s="332"/>
      <c r="EG156" s="333"/>
      <c r="EH156" s="229"/>
      <c r="EI156" s="230"/>
      <c r="EJ156" s="231"/>
      <c r="EK156" s="229"/>
      <c r="EL156" s="230"/>
      <c r="EM156" s="231"/>
      <c r="EN156" s="244"/>
      <c r="EO156" s="269" t="str">
        <f t="shared" si="497"/>
        <v/>
      </c>
      <c r="EP156" s="444" t="s">
        <v>1247</v>
      </c>
      <c r="EQ156" s="360" t="str">
        <f t="shared" si="640"/>
        <v/>
      </c>
      <c r="ER156" s="360" t="str">
        <f t="shared" si="641"/>
        <v/>
      </c>
      <c r="ES156" s="360" t="str">
        <f t="shared" si="642"/>
        <v/>
      </c>
      <c r="ET156" s="360" t="str">
        <f t="shared" si="643"/>
        <v/>
      </c>
      <c r="EU156" s="360" t="str">
        <f t="shared" si="644"/>
        <v/>
      </c>
      <c r="EV156" s="360" t="str">
        <f t="shared" si="645"/>
        <v/>
      </c>
      <c r="EW156" s="360" t="str">
        <f t="shared" si="646"/>
        <v/>
      </c>
      <c r="EX156" s="360" t="str">
        <f t="shared" si="647"/>
        <v/>
      </c>
      <c r="EY156" s="360" t="str">
        <f t="shared" si="648"/>
        <v/>
      </c>
      <c r="EZ156" s="360">
        <f t="shared" si="649"/>
        <v>25</v>
      </c>
      <c r="FA156" s="360" t="str">
        <f t="shared" si="650"/>
        <v/>
      </c>
      <c r="FB156" s="360" t="str">
        <f t="shared" si="651"/>
        <v/>
      </c>
      <c r="FC156" s="360" t="str">
        <f t="shared" si="652"/>
        <v/>
      </c>
      <c r="FD156" s="360" t="str">
        <f t="shared" si="653"/>
        <v/>
      </c>
      <c r="FE156" s="360" t="str">
        <f t="shared" si="654"/>
        <v/>
      </c>
      <c r="FF156" s="360" t="str">
        <f t="shared" si="655"/>
        <v/>
      </c>
      <c r="FG156" s="360" t="str">
        <f t="shared" si="656"/>
        <v/>
      </c>
      <c r="FH156" s="360" t="str">
        <f t="shared" si="657"/>
        <v/>
      </c>
      <c r="FI156" s="360" t="str">
        <f t="shared" si="658"/>
        <v/>
      </c>
      <c r="FJ156" s="360" t="str">
        <f t="shared" si="659"/>
        <v/>
      </c>
      <c r="FK156" s="360" t="str">
        <f t="shared" si="660"/>
        <v/>
      </c>
      <c r="FL156" s="360" t="str">
        <f t="shared" si="661"/>
        <v/>
      </c>
      <c r="FM156" s="360" t="str">
        <f t="shared" si="662"/>
        <v/>
      </c>
      <c r="FN156" s="360" t="str">
        <f t="shared" si="663"/>
        <v/>
      </c>
      <c r="FO156" s="360" t="str">
        <f t="shared" si="664"/>
        <v/>
      </c>
      <c r="FP156" s="360" t="str">
        <f t="shared" si="665"/>
        <v/>
      </c>
      <c r="FQ156" s="360" t="str">
        <f t="shared" si="666"/>
        <v/>
      </c>
      <c r="FR156" s="360" t="str">
        <f t="shared" si="667"/>
        <v/>
      </c>
      <c r="FS156" s="360" t="str">
        <f t="shared" si="668"/>
        <v/>
      </c>
      <c r="FT156" s="360" t="str">
        <f t="shared" si="498"/>
        <v/>
      </c>
      <c r="FU156" s="360" t="str">
        <f t="shared" si="669"/>
        <v/>
      </c>
      <c r="FV156" s="360" t="str">
        <f t="shared" si="670"/>
        <v/>
      </c>
      <c r="FW156" s="360" t="str">
        <f t="shared" si="671"/>
        <v/>
      </c>
      <c r="FX156" s="360" t="str">
        <f t="shared" si="672"/>
        <v/>
      </c>
      <c r="FY156" s="360" t="str">
        <f t="shared" si="673"/>
        <v/>
      </c>
      <c r="FZ156" s="360" t="str">
        <f t="shared" si="674"/>
        <v/>
      </c>
      <c r="GA156" s="360" t="str">
        <f t="shared" si="675"/>
        <v/>
      </c>
      <c r="GB156" s="360" t="str">
        <f t="shared" si="676"/>
        <v/>
      </c>
      <c r="GC156" s="360" t="str">
        <f t="shared" si="677"/>
        <v/>
      </c>
      <c r="GD156" s="360" t="str">
        <f t="shared" si="678"/>
        <v/>
      </c>
      <c r="GE156" s="360" t="str">
        <f t="shared" si="679"/>
        <v/>
      </c>
      <c r="GF156" s="360" t="str">
        <f t="shared" si="680"/>
        <v/>
      </c>
      <c r="GG156" s="360" t="str">
        <f t="shared" si="681"/>
        <v/>
      </c>
      <c r="GH156" s="360" t="str">
        <f t="shared" si="682"/>
        <v/>
      </c>
      <c r="GI156" s="360" t="str">
        <f t="shared" si="683"/>
        <v/>
      </c>
      <c r="GJ156" s="360" t="str">
        <f t="shared" si="684"/>
        <v/>
      </c>
      <c r="GK156" s="444" t="s">
        <v>1247</v>
      </c>
      <c r="GL156" s="361" t="str">
        <f t="shared" si="499"/>
        <v>-</v>
      </c>
      <c r="GM156" s="361" t="str">
        <f t="shared" si="500"/>
        <v>-</v>
      </c>
      <c r="GN156" s="361" t="str">
        <f t="shared" si="501"/>
        <v>-</v>
      </c>
      <c r="GO156" s="361" t="str">
        <f t="shared" si="502"/>
        <v>-</v>
      </c>
      <c r="GP156" s="361" t="str">
        <f t="shared" si="503"/>
        <v>-</v>
      </c>
      <c r="GQ156" s="361" t="str">
        <f t="shared" si="504"/>
        <v>-</v>
      </c>
      <c r="GR156" s="361" t="str">
        <f t="shared" si="505"/>
        <v>-</v>
      </c>
      <c r="GS156" s="361" t="str">
        <f t="shared" si="506"/>
        <v>-</v>
      </c>
      <c r="GT156" s="361" t="str">
        <f t="shared" si="507"/>
        <v>-</v>
      </c>
      <c r="GU156" s="361" t="str">
        <f t="shared" si="508"/>
        <v>atv</v>
      </c>
      <c r="GV156" s="361" t="str">
        <f t="shared" si="509"/>
        <v>-</v>
      </c>
      <c r="GW156" s="361" t="str">
        <f t="shared" si="510"/>
        <v>-</v>
      </c>
      <c r="GX156" s="361" t="str">
        <f t="shared" si="511"/>
        <v>-</v>
      </c>
      <c r="GY156" s="361" t="str">
        <f t="shared" si="512"/>
        <v>-</v>
      </c>
      <c r="GZ156" s="361" t="str">
        <f t="shared" si="513"/>
        <v>-</v>
      </c>
      <c r="HA156" s="361" t="str">
        <f t="shared" si="514"/>
        <v>-</v>
      </c>
      <c r="HB156" s="361" t="str">
        <f t="shared" si="515"/>
        <v>-</v>
      </c>
      <c r="HC156" s="361" t="str">
        <f t="shared" si="516"/>
        <v>-</v>
      </c>
      <c r="HD156" s="361" t="str">
        <f t="shared" si="517"/>
        <v>-</v>
      </c>
      <c r="HE156" s="361" t="str">
        <f t="shared" si="518"/>
        <v>-</v>
      </c>
      <c r="HF156" s="361" t="str">
        <f t="shared" si="519"/>
        <v>-</v>
      </c>
      <c r="HG156" s="361" t="str">
        <f t="shared" si="520"/>
        <v>-</v>
      </c>
      <c r="HH156" s="361" t="str">
        <f t="shared" si="521"/>
        <v>-</v>
      </c>
      <c r="HI156" s="361" t="str">
        <f t="shared" si="522"/>
        <v>-</v>
      </c>
      <c r="HJ156" s="361" t="str">
        <f t="shared" si="523"/>
        <v>-</v>
      </c>
      <c r="HK156" s="361" t="str">
        <f t="shared" si="524"/>
        <v>-</v>
      </c>
      <c r="HL156" s="361" t="str">
        <f t="shared" si="525"/>
        <v>-</v>
      </c>
      <c r="HM156" s="361" t="str">
        <f t="shared" si="526"/>
        <v>-</v>
      </c>
      <c r="HN156" s="361" t="str">
        <f t="shared" si="527"/>
        <v>-</v>
      </c>
      <c r="HO156" s="361" t="str">
        <f t="shared" si="528"/>
        <v>-</v>
      </c>
      <c r="HP156" s="361" t="str">
        <f t="shared" si="529"/>
        <v>-</v>
      </c>
      <c r="HQ156" s="361" t="str">
        <f t="shared" si="530"/>
        <v>-</v>
      </c>
      <c r="HR156" s="361" t="str">
        <f t="shared" si="531"/>
        <v>-</v>
      </c>
      <c r="HS156" s="361" t="str">
        <f t="shared" si="532"/>
        <v>-</v>
      </c>
      <c r="HT156" s="361" t="str">
        <f t="shared" si="533"/>
        <v>-</v>
      </c>
      <c r="HU156" s="361" t="str">
        <f t="shared" si="534"/>
        <v>-</v>
      </c>
      <c r="HV156" s="361" t="str">
        <f t="shared" si="535"/>
        <v>-</v>
      </c>
      <c r="HW156" s="361" t="str">
        <f t="shared" si="536"/>
        <v>-</v>
      </c>
      <c r="HX156" s="361" t="str">
        <f t="shared" si="537"/>
        <v>-</v>
      </c>
      <c r="HY156" s="361" t="str">
        <f t="shared" si="538"/>
        <v>-</v>
      </c>
      <c r="HZ156" s="361" t="str">
        <f t="shared" si="539"/>
        <v>-</v>
      </c>
      <c r="IA156" s="361" t="str">
        <f t="shared" si="540"/>
        <v>-</v>
      </c>
      <c r="IB156" s="361" t="str">
        <f t="shared" si="541"/>
        <v>-</v>
      </c>
      <c r="IC156" s="361" t="str">
        <f t="shared" si="542"/>
        <v>-</v>
      </c>
      <c r="ID156" s="361" t="str">
        <f t="shared" si="543"/>
        <v>-</v>
      </c>
      <c r="IE156" s="361" t="str">
        <f t="shared" si="544"/>
        <v>-</v>
      </c>
      <c r="IF156" s="444" t="s">
        <v>1247</v>
      </c>
      <c r="IG156" s="56" t="str">
        <f t="shared" si="685"/>
        <v>-</v>
      </c>
      <c r="IH156" s="56" t="str">
        <f t="shared" si="686"/>
        <v>-</v>
      </c>
      <c r="II156" s="56" t="str">
        <f t="shared" si="687"/>
        <v>-</v>
      </c>
      <c r="IJ156" s="56" t="str">
        <f t="shared" si="688"/>
        <v>-</v>
      </c>
      <c r="IK156" s="56" t="str">
        <f t="shared" si="545"/>
        <v>-</v>
      </c>
      <c r="IL156" s="56" t="str">
        <f t="shared" si="546"/>
        <v>-</v>
      </c>
      <c r="IM156" s="56" t="str">
        <f t="shared" si="547"/>
        <v>-</v>
      </c>
      <c r="IN156" s="56" t="str">
        <f t="shared" si="548"/>
        <v>-</v>
      </c>
      <c r="IO156" s="56" t="str">
        <f t="shared" si="549"/>
        <v>-</v>
      </c>
      <c r="IP156" s="56">
        <f t="shared" si="550"/>
        <v>5.0000000000000001E-3</v>
      </c>
      <c r="IQ156" s="56" t="str">
        <f t="shared" si="551"/>
        <v>-</v>
      </c>
      <c r="IR156" s="56" t="str">
        <f t="shared" si="552"/>
        <v>-</v>
      </c>
      <c r="IS156" s="56" t="str">
        <f t="shared" si="553"/>
        <v>-</v>
      </c>
      <c r="IT156" s="56" t="str">
        <f t="shared" si="554"/>
        <v>-</v>
      </c>
      <c r="IU156" s="56" t="str">
        <f t="shared" si="555"/>
        <v>-</v>
      </c>
      <c r="IV156" s="56" t="str">
        <f t="shared" si="556"/>
        <v>-</v>
      </c>
      <c r="IW156" s="56" t="str">
        <f t="shared" si="557"/>
        <v>-</v>
      </c>
      <c r="IX156" s="56" t="str">
        <f t="shared" si="558"/>
        <v>-</v>
      </c>
      <c r="IY156" s="56" t="str">
        <f t="shared" si="559"/>
        <v>-</v>
      </c>
      <c r="IZ156" s="56" t="str">
        <f t="shared" si="560"/>
        <v>-</v>
      </c>
      <c r="JA156" s="56" t="str">
        <f t="shared" si="561"/>
        <v>-</v>
      </c>
      <c r="JB156" s="56" t="str">
        <f t="shared" si="562"/>
        <v>-</v>
      </c>
      <c r="JC156" s="56" t="str">
        <f t="shared" si="563"/>
        <v>-</v>
      </c>
      <c r="JD156" s="56" t="str">
        <f t="shared" si="564"/>
        <v>-</v>
      </c>
      <c r="JE156" s="56" t="str">
        <f t="shared" si="565"/>
        <v>-</v>
      </c>
      <c r="JF156" s="56" t="str">
        <f t="shared" si="566"/>
        <v>-</v>
      </c>
      <c r="JG156" s="56" t="str">
        <f t="shared" si="567"/>
        <v>-</v>
      </c>
      <c r="JH156" s="56" t="str">
        <f t="shared" si="568"/>
        <v>-</v>
      </c>
      <c r="JI156" s="56" t="str">
        <f t="shared" si="569"/>
        <v>-</v>
      </c>
      <c r="JJ156" s="56" t="str">
        <f t="shared" si="570"/>
        <v>-</v>
      </c>
      <c r="JK156" s="56" t="str">
        <f t="shared" si="571"/>
        <v>-</v>
      </c>
      <c r="JL156" s="56" t="str">
        <f t="shared" si="572"/>
        <v>-</v>
      </c>
      <c r="JM156" s="56" t="str">
        <f t="shared" si="573"/>
        <v>-</v>
      </c>
      <c r="JN156" s="56" t="str">
        <f t="shared" si="574"/>
        <v>-</v>
      </c>
      <c r="JO156" s="56" t="str">
        <f t="shared" si="575"/>
        <v>-</v>
      </c>
      <c r="JP156" s="56" t="str">
        <f t="shared" si="576"/>
        <v>-</v>
      </c>
      <c r="JQ156" s="56" t="str">
        <f t="shared" si="577"/>
        <v>-</v>
      </c>
      <c r="JR156" s="56" t="str">
        <f t="shared" si="578"/>
        <v>-</v>
      </c>
      <c r="JS156" s="56" t="str">
        <f t="shared" si="579"/>
        <v>-</v>
      </c>
      <c r="JT156" s="56" t="str">
        <f t="shared" si="580"/>
        <v>-</v>
      </c>
      <c r="JU156" s="56" t="str">
        <f t="shared" si="581"/>
        <v>-</v>
      </c>
      <c r="JV156" s="56" t="str">
        <f t="shared" si="582"/>
        <v>-</v>
      </c>
      <c r="JW156" s="56" t="str">
        <f t="shared" si="583"/>
        <v>-</v>
      </c>
      <c r="JX156" s="56" t="str">
        <f t="shared" si="584"/>
        <v>-</v>
      </c>
      <c r="JY156" s="56" t="str">
        <f t="shared" si="585"/>
        <v>-</v>
      </c>
      <c r="JZ156" s="56" t="str">
        <f t="shared" si="586"/>
        <v>-</v>
      </c>
      <c r="KA156" s="444" t="s">
        <v>1247</v>
      </c>
      <c r="KB156" s="360">
        <f>IF(ISNUMBER(INDEX($EQ$15:$GK$521,$B156,EO$11)),MAX(KB$14:KB155)+1,0)</f>
        <v>0</v>
      </c>
      <c r="KC156" s="360" t="str">
        <f t="shared" si="689"/>
        <v/>
      </c>
      <c r="KD156" s="373" t="s">
        <v>2</v>
      </c>
      <c r="KE156" s="239"/>
      <c r="KF156" s="60"/>
      <c r="KG156" s="60"/>
      <c r="KH156" s="60"/>
      <c r="KI156" s="60"/>
      <c r="KJ156" s="60"/>
      <c r="KK156" s="60"/>
      <c r="KL156" s="60"/>
      <c r="KM156" s="60"/>
      <c r="KN156" s="60"/>
      <c r="KO156" s="60"/>
      <c r="KP156" s="60"/>
      <c r="KQ156" s="239" t="str">
        <f t="shared" si="692"/>
        <v/>
      </c>
      <c r="KR156" s="245" t="str">
        <f t="shared" si="587"/>
        <v/>
      </c>
      <c r="KS156" s="60"/>
      <c r="KT156" s="239" t="str">
        <f t="shared" si="693"/>
        <v/>
      </c>
      <c r="KU156" s="245" t="str">
        <f t="shared" si="588"/>
        <v/>
      </c>
      <c r="KV156" s="60"/>
      <c r="KW156" s="239" t="str">
        <f t="shared" si="694"/>
        <v/>
      </c>
      <c r="KX156" s="245" t="str">
        <f t="shared" si="589"/>
        <v/>
      </c>
      <c r="KY156" s="60"/>
      <c r="KZ156" s="283" t="str">
        <f t="shared" si="590"/>
        <v/>
      </c>
      <c r="LA156" s="26"/>
      <c r="LB156" s="18"/>
      <c r="LC156" s="18"/>
      <c r="LD156" s="18"/>
      <c r="LE156" s="18"/>
      <c r="LF156" s="18"/>
      <c r="LG156" s="18"/>
      <c r="LH156" s="18"/>
      <c r="LI156" s="18"/>
      <c r="LJ156" s="18"/>
      <c r="LK156" s="18"/>
      <c r="LL156" s="18"/>
      <c r="LM156" s="18"/>
      <c r="LN156" s="63"/>
      <c r="LO156" s="251">
        <f t="shared" si="591"/>
        <v>0</v>
      </c>
      <c r="LP156" s="251">
        <f t="shared" si="592"/>
        <v>0</v>
      </c>
      <c r="LQ156" s="251">
        <f t="shared" si="593"/>
        <v>0</v>
      </c>
      <c r="LR156" s="251">
        <f t="shared" si="594"/>
        <v>0</v>
      </c>
      <c r="LS156" s="251">
        <f t="shared" si="595"/>
        <v>0</v>
      </c>
      <c r="LT156" s="251">
        <f t="shared" si="596"/>
        <v>0</v>
      </c>
      <c r="LU156" s="251">
        <f t="shared" si="597"/>
        <v>0</v>
      </c>
      <c r="LV156" s="251">
        <f t="shared" si="598"/>
        <v>0</v>
      </c>
      <c r="LW156" s="251">
        <f t="shared" si="599"/>
        <v>0</v>
      </c>
      <c r="LX156" s="251">
        <f t="shared" si="600"/>
        <v>0</v>
      </c>
      <c r="LY156" s="251">
        <f t="shared" si="601"/>
        <v>0</v>
      </c>
      <c r="LZ156" s="251">
        <f t="shared" si="602"/>
        <v>0</v>
      </c>
      <c r="MA156" s="63">
        <f t="shared" si="603"/>
        <v>5</v>
      </c>
      <c r="MB156" s="63">
        <f t="shared" si="604"/>
        <v>0</v>
      </c>
      <c r="MC156" s="63">
        <f t="shared" si="691"/>
        <v>142</v>
      </c>
      <c r="MD156" s="63">
        <f t="shared" si="690"/>
        <v>2</v>
      </c>
      <c r="ME156" s="63" t="str">
        <f t="shared" si="605"/>
        <v>wel_spd</v>
      </c>
      <c r="MF156" s="315">
        <f t="shared" si="606"/>
        <v>291</v>
      </c>
      <c r="MG156" s="315">
        <f>IF(ISNUMBER(MATCH(EO156,$ME$15:$ME$520,0)),0,MAX(MG$14:MG155)+1)</f>
        <v>0</v>
      </c>
      <c r="MH156" s="315" t="str">
        <f t="shared" si="607"/>
        <v/>
      </c>
      <c r="MI156" s="369"/>
      <c r="MJ156" s="68"/>
      <c r="MK156" s="18"/>
      <c r="ML156" s="242"/>
      <c r="MM156" s="242"/>
      <c r="MN156" s="59"/>
      <c r="MO156" s="238"/>
      <c r="MP156" s="411"/>
      <c r="MQ156" s="26">
        <f>IF(IF(ISNUMBER(SEARCH("flopy",MS156))=TRUE,1,0)=1,MAX(MQ$15:MQ155)+1,"")</f>
        <v>106</v>
      </c>
      <c r="MR156" s="238"/>
      <c r="MS156" s="411" t="s">
        <v>1078</v>
      </c>
      <c r="MT156" s="59"/>
      <c r="MU156" s="26" t="str">
        <f>IF(IF(ISNUMBER(SEARCH("flopy",MW156))=TRUE,1,0)=1,MAX(MU$15:MU155)+1,"")</f>
        <v/>
      </c>
      <c r="MV156" s="238"/>
      <c r="MW156" s="59"/>
      <c r="MX156" s="59"/>
      <c r="MY156" s="59"/>
      <c r="MZ156" s="59"/>
      <c r="NA156" s="59"/>
      <c r="NB156" s="26" t="s">
        <v>2</v>
      </c>
      <c r="NC156" s="59"/>
      <c r="ND156" s="59"/>
      <c r="NE156" s="59"/>
      <c r="NF156" s="59"/>
      <c r="NG156" s="59"/>
      <c r="NH156" s="59"/>
      <c r="NI156" s="59"/>
      <c r="NJ156" s="59"/>
      <c r="NK156" s="26" t="s">
        <v>2</v>
      </c>
      <c r="NL156" s="454"/>
      <c r="NM156" s="454"/>
      <c r="NN156" s="59"/>
      <c r="NO156" s="18"/>
      <c r="NP156" s="18"/>
      <c r="NQ156" s="18"/>
      <c r="NR156" s="18"/>
      <c r="NS156" s="18"/>
      <c r="NT156" s="18"/>
      <c r="NU156" s="18"/>
      <c r="NV156" s="18"/>
      <c r="NW156" s="18"/>
      <c r="NX156" s="18"/>
      <c r="NY156" s="18"/>
      <c r="NZ156" s="18"/>
      <c r="OA156" s="18"/>
      <c r="OB156" s="18"/>
      <c r="OC156" s="18"/>
      <c r="OZ156" s="59"/>
      <c r="PA156" s="251" t="str">
        <f t="shared" si="608"/>
        <v>wel_spd</v>
      </c>
      <c r="PB156" s="251" t="str">
        <f t="shared" si="609"/>
        <v/>
      </c>
      <c r="PC156" s="251" t="str">
        <f t="shared" si="610"/>
        <v/>
      </c>
      <c r="PD156" s="251" t="str">
        <f t="shared" si="611"/>
        <v/>
      </c>
      <c r="PE156" s="251" t="str">
        <f t="shared" si="612"/>
        <v/>
      </c>
      <c r="PF156" s="251" t="str">
        <f t="shared" si="613"/>
        <v/>
      </c>
      <c r="PG156" s="251" t="str">
        <f t="shared" si="614"/>
        <v/>
      </c>
      <c r="PH156" s="251" t="str">
        <f t="shared" si="615"/>
        <v/>
      </c>
      <c r="PI156" s="251" t="str">
        <f t="shared" si="616"/>
        <v/>
      </c>
      <c r="PJ156" s="251" t="str">
        <f t="shared" si="617"/>
        <v/>
      </c>
      <c r="PK156" s="251" t="str">
        <f t="shared" si="618"/>
        <v>wel_spd</v>
      </c>
      <c r="PL156" s="251" t="str">
        <f t="shared" si="619"/>
        <v/>
      </c>
      <c r="PM156" s="251" t="str">
        <f t="shared" si="620"/>
        <v>wel_spd</v>
      </c>
      <c r="PN156" s="251" t="str">
        <f t="shared" si="621"/>
        <v>wel_spd</v>
      </c>
      <c r="PO156" s="251" t="str">
        <f t="shared" si="622"/>
        <v/>
      </c>
      <c r="PP156" s="251" t="str">
        <f t="shared" si="623"/>
        <v>wel_spd</v>
      </c>
      <c r="PQ156" s="251" t="str">
        <f t="shared" si="624"/>
        <v>wel_spd</v>
      </c>
      <c r="PR156" s="251" t="str">
        <f t="shared" si="625"/>
        <v/>
      </c>
      <c r="PS156" s="251" t="str">
        <f t="shared" si="626"/>
        <v/>
      </c>
      <c r="PT156" s="251" t="str">
        <f t="shared" si="627"/>
        <v/>
      </c>
      <c r="PU156" s="251" t="str">
        <f t="shared" si="628"/>
        <v/>
      </c>
      <c r="PV156" s="251" t="str">
        <f t="shared" si="629"/>
        <v/>
      </c>
      <c r="PW156" s="251" t="str">
        <f t="shared" si="630"/>
        <v/>
      </c>
      <c r="PX156" s="251" t="str">
        <f t="shared" si="631"/>
        <v/>
      </c>
      <c r="PY156" s="251" t="str">
        <f t="shared" si="632"/>
        <v/>
      </c>
      <c r="PZ156" s="251" t="str">
        <f t="shared" si="633"/>
        <v/>
      </c>
      <c r="QA156" s="251" t="str">
        <f t="shared" si="634"/>
        <v/>
      </c>
      <c r="QB156" s="251" t="str">
        <f t="shared" si="635"/>
        <v/>
      </c>
      <c r="QC156" s="251" t="str">
        <f t="shared" si="636"/>
        <v/>
      </c>
      <c r="QD156" s="251" t="str">
        <f t="shared" si="637"/>
        <v/>
      </c>
      <c r="QE156" s="251" t="str">
        <f t="shared" si="638"/>
        <v/>
      </c>
      <c r="QF156" s="63">
        <f t="shared" si="639"/>
        <v>6</v>
      </c>
      <c r="QG156" s="26" t="s">
        <v>2</v>
      </c>
      <c r="QH156" s="59"/>
      <c r="QI156" s="59"/>
      <c r="QJ156" s="59"/>
      <c r="QK156" s="59"/>
      <c r="QL156" s="59"/>
      <c r="QM156" s="59"/>
      <c r="QN156" s="59"/>
    </row>
    <row r="157" spans="1:456" ht="6" customHeight="1" x14ac:dyDescent="0.25">
      <c r="A157" s="68"/>
      <c r="B157" s="447">
        <f t="shared" si="496"/>
        <v>143</v>
      </c>
      <c r="C157" s="72" t="s">
        <v>336</v>
      </c>
      <c r="D157" s="339" t="s">
        <v>568</v>
      </c>
      <c r="E157" s="59"/>
      <c r="F157" s="229"/>
      <c r="G157" s="295"/>
      <c r="H157" s="295"/>
      <c r="I157" s="229"/>
      <c r="J157" s="295"/>
      <c r="K157" s="295"/>
      <c r="L157" s="229"/>
      <c r="M157" s="295"/>
      <c r="N157" s="295"/>
      <c r="O157" s="229"/>
      <c r="P157" s="295"/>
      <c r="Q157" s="295"/>
      <c r="R157" s="229"/>
      <c r="S157" s="230"/>
      <c r="T157" s="231"/>
      <c r="U157" s="229"/>
      <c r="V157" s="230"/>
      <c r="W157" s="231"/>
      <c r="X157" s="229"/>
      <c r="Y157" s="230"/>
      <c r="Z157" s="231"/>
      <c r="AA157" s="229"/>
      <c r="AB157" s="295"/>
      <c r="AC157" s="295"/>
      <c r="AD157" s="229"/>
      <c r="AE157" s="295"/>
      <c r="AF157" s="295"/>
      <c r="AG157" s="229"/>
      <c r="AH157" s="295"/>
      <c r="AI157" s="295"/>
      <c r="AJ157" s="229"/>
      <c r="AK157" s="295"/>
      <c r="AL157" s="295"/>
      <c r="AM157" s="229"/>
      <c r="AN157" s="295"/>
      <c r="AO157" s="295"/>
      <c r="AP157" s="243"/>
      <c r="AQ157" s="295"/>
      <c r="AR157" s="290"/>
      <c r="AS157" s="243"/>
      <c r="AT157" s="295"/>
      <c r="AU157" s="290"/>
      <c r="AV157" s="229"/>
      <c r="AW157" s="230"/>
      <c r="AX157" s="231"/>
      <c r="AY157" s="229"/>
      <c r="AZ157" s="230"/>
      <c r="BA157" s="231"/>
      <c r="BB157" s="229"/>
      <c r="BC157" s="230"/>
      <c r="BD157" s="231"/>
      <c r="BE157" s="229"/>
      <c r="BF157" s="230"/>
      <c r="BG157" s="231"/>
      <c r="BH157" s="229"/>
      <c r="BI157" s="230"/>
      <c r="BJ157" s="231"/>
      <c r="BK157" s="243"/>
      <c r="BL157" s="230"/>
      <c r="BM157" s="231"/>
      <c r="BN157" s="243"/>
      <c r="BO157" s="230"/>
      <c r="BP157" s="231"/>
      <c r="BQ157" s="229"/>
      <c r="BR157" s="230"/>
      <c r="BS157" s="231"/>
      <c r="BT157" s="229"/>
      <c r="BU157" s="230"/>
      <c r="BV157" s="231"/>
      <c r="BW157" s="229"/>
      <c r="BX157" s="230"/>
      <c r="BY157" s="231"/>
      <c r="BZ157" s="229"/>
      <c r="CA157" s="230"/>
      <c r="CB157" s="231"/>
      <c r="CC157" s="229"/>
      <c r="CD157" s="230"/>
      <c r="CE157" s="231"/>
      <c r="CF157" s="331"/>
      <c r="CG157" s="332"/>
      <c r="CH157" s="385"/>
      <c r="CI157" s="331"/>
      <c r="CJ157" s="332"/>
      <c r="CK157" s="385"/>
      <c r="CL157" s="243"/>
      <c r="CM157" s="230"/>
      <c r="CN157" s="354"/>
      <c r="CO157" s="243"/>
      <c r="CP157" s="230"/>
      <c r="CQ157" s="231"/>
      <c r="CR157" s="331"/>
      <c r="CS157" s="332"/>
      <c r="CT157" s="333"/>
      <c r="CU157" s="229"/>
      <c r="CV157" s="230"/>
      <c r="CW157" s="231"/>
      <c r="CX157" s="331"/>
      <c r="CY157" s="332"/>
      <c r="CZ157" s="333"/>
      <c r="DA157" s="331"/>
      <c r="DB157" s="332"/>
      <c r="DC157" s="333"/>
      <c r="DD157" s="331"/>
      <c r="DE157" s="332"/>
      <c r="DF157" s="333"/>
      <c r="DG157" s="331"/>
      <c r="DH157" s="332"/>
      <c r="DI157" s="333"/>
      <c r="DJ157" s="229"/>
      <c r="DK157" s="230"/>
      <c r="DL157" s="231"/>
      <c r="DM157" s="229"/>
      <c r="DN157" s="230"/>
      <c r="DO157" s="231"/>
      <c r="DP157" s="331"/>
      <c r="DQ157" s="332"/>
      <c r="DR157" s="333"/>
      <c r="DS157" s="331"/>
      <c r="DT157" s="332"/>
      <c r="DU157" s="333"/>
      <c r="DV157" s="331"/>
      <c r="DW157" s="332"/>
      <c r="DX157" s="333"/>
      <c r="DY157" s="331"/>
      <c r="DZ157" s="332"/>
      <c r="EA157" s="333"/>
      <c r="EB157" s="331"/>
      <c r="EC157" s="332"/>
      <c r="ED157" s="333"/>
      <c r="EE157" s="331"/>
      <c r="EF157" s="332"/>
      <c r="EG157" s="333"/>
      <c r="EH157" s="229"/>
      <c r="EI157" s="230"/>
      <c r="EJ157" s="231"/>
      <c r="EK157" s="229"/>
      <c r="EL157" s="230"/>
      <c r="EM157" s="231"/>
      <c r="EN157" s="244"/>
      <c r="EO157" s="269" t="str">
        <f t="shared" si="497"/>
        <v/>
      </c>
      <c r="EP157" s="444" t="s">
        <v>1247</v>
      </c>
      <c r="EQ157" s="360" t="str">
        <f t="shared" si="640"/>
        <v/>
      </c>
      <c r="ER157" s="360" t="str">
        <f t="shared" si="641"/>
        <v/>
      </c>
      <c r="ES157" s="360" t="str">
        <f t="shared" si="642"/>
        <v/>
      </c>
      <c r="ET157" s="360" t="str">
        <f t="shared" si="643"/>
        <v/>
      </c>
      <c r="EU157" s="360" t="str">
        <f t="shared" si="644"/>
        <v/>
      </c>
      <c r="EV157" s="360" t="str">
        <f t="shared" si="645"/>
        <v/>
      </c>
      <c r="EW157" s="360" t="str">
        <f t="shared" si="646"/>
        <v/>
      </c>
      <c r="EX157" s="360" t="str">
        <f t="shared" si="647"/>
        <v/>
      </c>
      <c r="EY157" s="360" t="str">
        <f t="shared" si="648"/>
        <v/>
      </c>
      <c r="EZ157" s="360" t="str">
        <f t="shared" si="649"/>
        <v/>
      </c>
      <c r="FA157" s="360" t="str">
        <f t="shared" si="650"/>
        <v/>
      </c>
      <c r="FB157" s="360" t="str">
        <f t="shared" si="651"/>
        <v/>
      </c>
      <c r="FC157" s="360" t="str">
        <f t="shared" si="652"/>
        <v/>
      </c>
      <c r="FD157" s="360" t="str">
        <f t="shared" si="653"/>
        <v/>
      </c>
      <c r="FE157" s="360" t="str">
        <f t="shared" si="654"/>
        <v/>
      </c>
      <c r="FF157" s="360" t="str">
        <f t="shared" si="655"/>
        <v/>
      </c>
      <c r="FG157" s="360" t="str">
        <f t="shared" si="656"/>
        <v/>
      </c>
      <c r="FH157" s="360" t="str">
        <f t="shared" si="657"/>
        <v/>
      </c>
      <c r="FI157" s="360" t="str">
        <f t="shared" si="658"/>
        <v/>
      </c>
      <c r="FJ157" s="360" t="str">
        <f t="shared" si="659"/>
        <v/>
      </c>
      <c r="FK157" s="360" t="str">
        <f t="shared" si="660"/>
        <v/>
      </c>
      <c r="FL157" s="360" t="str">
        <f t="shared" si="661"/>
        <v/>
      </c>
      <c r="FM157" s="360" t="str">
        <f t="shared" si="662"/>
        <v/>
      </c>
      <c r="FN157" s="360" t="str">
        <f t="shared" si="663"/>
        <v/>
      </c>
      <c r="FO157" s="360" t="str">
        <f t="shared" si="664"/>
        <v/>
      </c>
      <c r="FP157" s="360" t="str">
        <f t="shared" si="665"/>
        <v/>
      </c>
      <c r="FQ157" s="360" t="str">
        <f t="shared" si="666"/>
        <v/>
      </c>
      <c r="FR157" s="360" t="str">
        <f t="shared" si="667"/>
        <v/>
      </c>
      <c r="FS157" s="360" t="str">
        <f t="shared" si="668"/>
        <v/>
      </c>
      <c r="FT157" s="360" t="str">
        <f t="shared" si="498"/>
        <v/>
      </c>
      <c r="FU157" s="360" t="str">
        <f t="shared" si="669"/>
        <v/>
      </c>
      <c r="FV157" s="360" t="str">
        <f t="shared" si="670"/>
        <v/>
      </c>
      <c r="FW157" s="360" t="str">
        <f t="shared" si="671"/>
        <v/>
      </c>
      <c r="FX157" s="360" t="str">
        <f t="shared" si="672"/>
        <v/>
      </c>
      <c r="FY157" s="360" t="str">
        <f t="shared" si="673"/>
        <v/>
      </c>
      <c r="FZ157" s="360" t="str">
        <f t="shared" si="674"/>
        <v/>
      </c>
      <c r="GA157" s="360" t="str">
        <f t="shared" si="675"/>
        <v/>
      </c>
      <c r="GB157" s="360">
        <f t="shared" si="676"/>
        <v>8</v>
      </c>
      <c r="GC157" s="360" t="str">
        <f t="shared" si="677"/>
        <v/>
      </c>
      <c r="GD157" s="360" t="str">
        <f t="shared" si="678"/>
        <v/>
      </c>
      <c r="GE157" s="360" t="str">
        <f t="shared" si="679"/>
        <v/>
      </c>
      <c r="GF157" s="360" t="str">
        <f t="shared" si="680"/>
        <v/>
      </c>
      <c r="GG157" s="360" t="str">
        <f t="shared" si="681"/>
        <v/>
      </c>
      <c r="GH157" s="360" t="str">
        <f t="shared" si="682"/>
        <v/>
      </c>
      <c r="GI157" s="360" t="str">
        <f t="shared" si="683"/>
        <v/>
      </c>
      <c r="GJ157" s="360" t="str">
        <f t="shared" si="684"/>
        <v/>
      </c>
      <c r="GK157" s="444" t="s">
        <v>1247</v>
      </c>
      <c r="GL157" s="361" t="str">
        <f t="shared" si="499"/>
        <v>-</v>
      </c>
      <c r="GM157" s="361" t="str">
        <f t="shared" si="500"/>
        <v>-</v>
      </c>
      <c r="GN157" s="361" t="str">
        <f t="shared" si="501"/>
        <v>-</v>
      </c>
      <c r="GO157" s="361" t="str">
        <f t="shared" si="502"/>
        <v>-</v>
      </c>
      <c r="GP157" s="361" t="str">
        <f t="shared" si="503"/>
        <v>-</v>
      </c>
      <c r="GQ157" s="361" t="str">
        <f t="shared" si="504"/>
        <v>-</v>
      </c>
      <c r="GR157" s="361" t="str">
        <f t="shared" si="505"/>
        <v>-</v>
      </c>
      <c r="GS157" s="361" t="str">
        <f t="shared" si="506"/>
        <v>-</v>
      </c>
      <c r="GT157" s="361" t="str">
        <f t="shared" si="507"/>
        <v>-</v>
      </c>
      <c r="GU157" s="361" t="str">
        <f t="shared" si="508"/>
        <v>-</v>
      </c>
      <c r="GV157" s="361" t="str">
        <f t="shared" si="509"/>
        <v>-</v>
      </c>
      <c r="GW157" s="361" t="str">
        <f t="shared" si="510"/>
        <v>-</v>
      </c>
      <c r="GX157" s="361" t="str">
        <f t="shared" si="511"/>
        <v>-</v>
      </c>
      <c r="GY157" s="361" t="str">
        <f t="shared" si="512"/>
        <v>-</v>
      </c>
      <c r="GZ157" s="361" t="str">
        <f t="shared" si="513"/>
        <v>-</v>
      </c>
      <c r="HA157" s="361" t="str">
        <f t="shared" si="514"/>
        <v>-</v>
      </c>
      <c r="HB157" s="361" t="str">
        <f t="shared" si="515"/>
        <v>-</v>
      </c>
      <c r="HC157" s="361" t="str">
        <f t="shared" si="516"/>
        <v>-</v>
      </c>
      <c r="HD157" s="361" t="str">
        <f t="shared" si="517"/>
        <v>-</v>
      </c>
      <c r="HE157" s="361" t="str">
        <f t="shared" si="518"/>
        <v>-</v>
      </c>
      <c r="HF157" s="361" t="str">
        <f t="shared" si="519"/>
        <v>-</v>
      </c>
      <c r="HG157" s="361" t="str">
        <f t="shared" si="520"/>
        <v>-</v>
      </c>
      <c r="HH157" s="361" t="str">
        <f t="shared" si="521"/>
        <v>-</v>
      </c>
      <c r="HI157" s="361" t="str">
        <f t="shared" si="522"/>
        <v>-</v>
      </c>
      <c r="HJ157" s="361" t="str">
        <f t="shared" si="523"/>
        <v>-</v>
      </c>
      <c r="HK157" s="361" t="str">
        <f t="shared" si="524"/>
        <v>-</v>
      </c>
      <c r="HL157" s="361" t="str">
        <f t="shared" si="525"/>
        <v>-</v>
      </c>
      <c r="HM157" s="361" t="str">
        <f t="shared" si="526"/>
        <v>-</v>
      </c>
      <c r="HN157" s="361" t="str">
        <f t="shared" si="527"/>
        <v>-</v>
      </c>
      <c r="HO157" s="361" t="str">
        <f t="shared" si="528"/>
        <v>-</v>
      </c>
      <c r="HP157" s="361" t="str">
        <f t="shared" si="529"/>
        <v>-</v>
      </c>
      <c r="HQ157" s="361" t="str">
        <f t="shared" si="530"/>
        <v>-</v>
      </c>
      <c r="HR157" s="361" t="str">
        <f t="shared" si="531"/>
        <v>-</v>
      </c>
      <c r="HS157" s="361" t="str">
        <f t="shared" si="532"/>
        <v>-</v>
      </c>
      <c r="HT157" s="361" t="str">
        <f t="shared" si="533"/>
        <v>-</v>
      </c>
      <c r="HU157" s="361" t="str">
        <f t="shared" si="534"/>
        <v>-</v>
      </c>
      <c r="HV157" s="361" t="str">
        <f t="shared" si="535"/>
        <v>-</v>
      </c>
      <c r="HW157" s="361" t="str">
        <f t="shared" si="536"/>
        <v>xmax</v>
      </c>
      <c r="HX157" s="361" t="str">
        <f t="shared" si="537"/>
        <v>-</v>
      </c>
      <c r="HY157" s="361" t="str">
        <f t="shared" si="538"/>
        <v>-</v>
      </c>
      <c r="HZ157" s="361" t="str">
        <f t="shared" si="539"/>
        <v>-</v>
      </c>
      <c r="IA157" s="361" t="str">
        <f t="shared" si="540"/>
        <v>-</v>
      </c>
      <c r="IB157" s="361" t="str">
        <f t="shared" si="541"/>
        <v>-</v>
      </c>
      <c r="IC157" s="361" t="str">
        <f t="shared" si="542"/>
        <v>-</v>
      </c>
      <c r="ID157" s="361" t="str">
        <f t="shared" si="543"/>
        <v>-</v>
      </c>
      <c r="IE157" s="361" t="str">
        <f t="shared" si="544"/>
        <v>-</v>
      </c>
      <c r="IF157" s="444" t="s">
        <v>1247</v>
      </c>
      <c r="IG157" s="56" t="str">
        <f t="shared" si="685"/>
        <v>-</v>
      </c>
      <c r="IH157" s="56" t="str">
        <f t="shared" si="686"/>
        <v>-</v>
      </c>
      <c r="II157" s="56" t="str">
        <f t="shared" si="687"/>
        <v>-</v>
      </c>
      <c r="IJ157" s="56" t="str">
        <f t="shared" si="688"/>
        <v>-</v>
      </c>
      <c r="IK157" s="56" t="str">
        <f t="shared" si="545"/>
        <v>-</v>
      </c>
      <c r="IL157" s="56" t="str">
        <f t="shared" si="546"/>
        <v>-</v>
      </c>
      <c r="IM157" s="56" t="str">
        <f t="shared" si="547"/>
        <v>-</v>
      </c>
      <c r="IN157" s="56" t="str">
        <f t="shared" si="548"/>
        <v>-</v>
      </c>
      <c r="IO157" s="56" t="str">
        <f t="shared" si="549"/>
        <v>-</v>
      </c>
      <c r="IP157" s="56" t="str">
        <f t="shared" si="550"/>
        <v>-</v>
      </c>
      <c r="IQ157" s="56" t="str">
        <f t="shared" si="551"/>
        <v>-</v>
      </c>
      <c r="IR157" s="56" t="str">
        <f t="shared" si="552"/>
        <v>-</v>
      </c>
      <c r="IS157" s="56" t="str">
        <f t="shared" si="553"/>
        <v>-</v>
      </c>
      <c r="IT157" s="56" t="str">
        <f t="shared" si="554"/>
        <v>-</v>
      </c>
      <c r="IU157" s="56" t="str">
        <f t="shared" si="555"/>
        <v>-</v>
      </c>
      <c r="IV157" s="56" t="str">
        <f t="shared" si="556"/>
        <v>-</v>
      </c>
      <c r="IW157" s="56" t="str">
        <f t="shared" si="557"/>
        <v>-</v>
      </c>
      <c r="IX157" s="56" t="str">
        <f t="shared" si="558"/>
        <v>-</v>
      </c>
      <c r="IY157" s="56" t="str">
        <f t="shared" si="559"/>
        <v>-</v>
      </c>
      <c r="IZ157" s="56" t="str">
        <f t="shared" si="560"/>
        <v>-</v>
      </c>
      <c r="JA157" s="56" t="str">
        <f t="shared" si="561"/>
        <v>-</v>
      </c>
      <c r="JB157" s="56" t="str">
        <f t="shared" si="562"/>
        <v>-</v>
      </c>
      <c r="JC157" s="56" t="str">
        <f t="shared" si="563"/>
        <v>-</v>
      </c>
      <c r="JD157" s="56" t="str">
        <f t="shared" si="564"/>
        <v>-</v>
      </c>
      <c r="JE157" s="56" t="str">
        <f t="shared" si="565"/>
        <v>-</v>
      </c>
      <c r="JF157" s="56" t="str">
        <f t="shared" si="566"/>
        <v>-</v>
      </c>
      <c r="JG157" s="56" t="str">
        <f t="shared" si="567"/>
        <v>-</v>
      </c>
      <c r="JH157" s="56" t="str">
        <f t="shared" si="568"/>
        <v>-</v>
      </c>
      <c r="JI157" s="56" t="str">
        <f t="shared" si="569"/>
        <v>-</v>
      </c>
      <c r="JJ157" s="56" t="str">
        <f t="shared" si="570"/>
        <v>-</v>
      </c>
      <c r="JK157" s="56" t="str">
        <f t="shared" si="571"/>
        <v>-</v>
      </c>
      <c r="JL157" s="56" t="str">
        <f t="shared" si="572"/>
        <v>-</v>
      </c>
      <c r="JM157" s="56" t="str">
        <f t="shared" si="573"/>
        <v>-</v>
      </c>
      <c r="JN157" s="56" t="str">
        <f t="shared" si="574"/>
        <v>-</v>
      </c>
      <c r="JO157" s="56" t="str">
        <f t="shared" si="575"/>
        <v>-</v>
      </c>
      <c r="JP157" s="56" t="str">
        <f t="shared" si="576"/>
        <v>-</v>
      </c>
      <c r="JQ157" s="56" t="str">
        <f t="shared" si="577"/>
        <v>-</v>
      </c>
      <c r="JR157" s="56">
        <f t="shared" si="578"/>
        <v>1000</v>
      </c>
      <c r="JS157" s="56" t="str">
        <f t="shared" si="579"/>
        <v>-</v>
      </c>
      <c r="JT157" s="56" t="str">
        <f t="shared" si="580"/>
        <v>-</v>
      </c>
      <c r="JU157" s="56" t="str">
        <f t="shared" si="581"/>
        <v>-</v>
      </c>
      <c r="JV157" s="56" t="str">
        <f t="shared" si="582"/>
        <v>-</v>
      </c>
      <c r="JW157" s="56" t="str">
        <f t="shared" si="583"/>
        <v>-</v>
      </c>
      <c r="JX157" s="56" t="str">
        <f t="shared" si="584"/>
        <v>-</v>
      </c>
      <c r="JY157" s="56" t="str">
        <f t="shared" si="585"/>
        <v>-</v>
      </c>
      <c r="JZ157" s="56" t="str">
        <f t="shared" si="586"/>
        <v>-</v>
      </c>
      <c r="KA157" s="444" t="s">
        <v>1247</v>
      </c>
      <c r="KB157" s="360">
        <f>IF(ISNUMBER(INDEX($EQ$15:$GK$521,$B157,EO$11)),MAX(KB$14:KB156)+1,0)</f>
        <v>0</v>
      </c>
      <c r="KC157" s="360" t="str">
        <f t="shared" si="689"/>
        <v/>
      </c>
      <c r="KD157" s="373" t="s">
        <v>2</v>
      </c>
      <c r="KE157" s="239"/>
      <c r="KF157" s="60"/>
      <c r="KG157" s="60"/>
      <c r="KH157" s="60"/>
      <c r="KI157" s="60"/>
      <c r="KJ157" s="60"/>
      <c r="KK157" s="60"/>
      <c r="KL157" s="60"/>
      <c r="KM157" s="60"/>
      <c r="KN157" s="60"/>
      <c r="KO157" s="60"/>
      <c r="KP157" s="60"/>
      <c r="KQ157" s="239" t="str">
        <f t="shared" si="692"/>
        <v/>
      </c>
      <c r="KR157" s="245" t="str">
        <f t="shared" si="587"/>
        <v/>
      </c>
      <c r="KS157" s="60"/>
      <c r="KT157" s="239" t="str">
        <f t="shared" si="693"/>
        <v/>
      </c>
      <c r="KU157" s="245" t="str">
        <f t="shared" si="588"/>
        <v/>
      </c>
      <c r="KV157" s="60"/>
      <c r="KW157" s="239" t="str">
        <f t="shared" si="694"/>
        <v/>
      </c>
      <c r="KX157" s="245" t="str">
        <f t="shared" si="589"/>
        <v/>
      </c>
      <c r="KY157" s="60"/>
      <c r="KZ157" s="283" t="str">
        <f t="shared" si="590"/>
        <v/>
      </c>
      <c r="LA157" s="26"/>
      <c r="LB157" s="18"/>
      <c r="LC157" s="18"/>
      <c r="LD157" s="18"/>
      <c r="LE157" s="18"/>
      <c r="LF157" s="18"/>
      <c r="LG157" s="18"/>
      <c r="LH157" s="18"/>
      <c r="LI157" s="18"/>
      <c r="LJ157" s="18"/>
      <c r="LK157" s="18"/>
      <c r="LL157" s="18"/>
      <c r="LM157" s="18"/>
      <c r="LN157" s="63"/>
      <c r="LO157" s="251">
        <f t="shared" si="591"/>
        <v>0</v>
      </c>
      <c r="LP157" s="251">
        <f t="shared" si="592"/>
        <v>0</v>
      </c>
      <c r="LQ157" s="251">
        <f t="shared" si="593"/>
        <v>0</v>
      </c>
      <c r="LR157" s="251">
        <f t="shared" si="594"/>
        <v>0</v>
      </c>
      <c r="LS157" s="251">
        <f t="shared" si="595"/>
        <v>0</v>
      </c>
      <c r="LT157" s="251">
        <f t="shared" si="596"/>
        <v>0</v>
      </c>
      <c r="LU157" s="251">
        <f t="shared" si="597"/>
        <v>0</v>
      </c>
      <c r="LV157" s="251">
        <f t="shared" si="598"/>
        <v>0</v>
      </c>
      <c r="LW157" s="251">
        <f t="shared" si="599"/>
        <v>0</v>
      </c>
      <c r="LX157" s="251">
        <f t="shared" si="600"/>
        <v>0</v>
      </c>
      <c r="LY157" s="251">
        <f t="shared" si="601"/>
        <v>0</v>
      </c>
      <c r="LZ157" s="251">
        <f t="shared" si="602"/>
        <v>0</v>
      </c>
      <c r="MA157" s="63">
        <f t="shared" si="603"/>
        <v>5</v>
      </c>
      <c r="MB157" s="63">
        <f t="shared" si="604"/>
        <v>0</v>
      </c>
      <c r="MC157" s="63">
        <f t="shared" si="691"/>
        <v>143</v>
      </c>
      <c r="MD157" s="63">
        <f t="shared" si="690"/>
        <v>3</v>
      </c>
      <c r="ME157" s="63" t="str">
        <f t="shared" si="605"/>
        <v>wel_ts</v>
      </c>
      <c r="MF157" s="315">
        <f t="shared" si="606"/>
        <v>291</v>
      </c>
      <c r="MG157" s="315">
        <f>IF(ISNUMBER(MATCH(EO157,$ME$15:$ME$520,0)),0,MAX(MG$14:MG156)+1)</f>
        <v>0</v>
      </c>
      <c r="MH157" s="315" t="str">
        <f t="shared" si="607"/>
        <v/>
      </c>
      <c r="MI157" s="369"/>
      <c r="MJ157" s="68"/>
      <c r="MK157" s="18"/>
      <c r="ML157" s="242"/>
      <c r="MM157" s="242"/>
      <c r="MN157" s="59"/>
      <c r="MO157" s="238"/>
      <c r="MP157" s="411"/>
      <c r="MQ157" s="26" t="str">
        <f>IF(IF(ISNUMBER(SEARCH("flopy",MS157))=TRUE,1,0)=1,MAX(MQ$15:MQ156)+1,"")</f>
        <v/>
      </c>
      <c r="MR157" s="238"/>
      <c r="MS157" s="411"/>
      <c r="MT157" s="59"/>
      <c r="MU157" s="26" t="str">
        <f>IF(IF(ISNUMBER(SEARCH("flopy",MW157))=TRUE,1,0)=1,MAX(MU$15:MU156)+1,"")</f>
        <v/>
      </c>
      <c r="MV157" s="238"/>
      <c r="MW157" s="59"/>
      <c r="MX157" s="59"/>
      <c r="MY157" s="59"/>
      <c r="MZ157" s="59"/>
      <c r="NA157" s="59"/>
      <c r="NB157" s="26" t="s">
        <v>2</v>
      </c>
      <c r="NC157" s="59"/>
      <c r="ND157" s="59"/>
      <c r="NE157" s="59"/>
      <c r="NF157" s="59"/>
      <c r="NG157" s="59"/>
      <c r="NH157" s="59"/>
      <c r="NI157" s="59"/>
      <c r="NJ157" s="59"/>
      <c r="NK157" s="26" t="s">
        <v>2</v>
      </c>
      <c r="NL157" s="454"/>
      <c r="NM157" s="454"/>
      <c r="NN157" s="59"/>
      <c r="NO157" s="18"/>
      <c r="NP157" s="18"/>
      <c r="NQ157" s="18"/>
      <c r="NR157" s="18"/>
      <c r="NS157" s="18"/>
      <c r="NT157" s="18"/>
      <c r="NU157" s="18"/>
      <c r="NV157" s="18"/>
      <c r="NW157" s="18"/>
      <c r="NX157" s="18"/>
      <c r="NY157" s="18"/>
      <c r="NZ157" s="18"/>
      <c r="OA157" s="18"/>
      <c r="OB157" s="18"/>
      <c r="OC157" s="18"/>
      <c r="OZ157" s="59"/>
      <c r="PA157" s="251" t="str">
        <f t="shared" si="608"/>
        <v/>
      </c>
      <c r="PB157" s="251" t="str">
        <f t="shared" si="609"/>
        <v/>
      </c>
      <c r="PC157" s="251" t="str">
        <f t="shared" si="610"/>
        <v/>
      </c>
      <c r="PD157" s="251" t="str">
        <f t="shared" si="611"/>
        <v/>
      </c>
      <c r="PE157" s="251" t="str">
        <f t="shared" si="612"/>
        <v/>
      </c>
      <c r="PF157" s="251" t="str">
        <f t="shared" si="613"/>
        <v/>
      </c>
      <c r="PG157" s="251" t="str">
        <f t="shared" si="614"/>
        <v/>
      </c>
      <c r="PH157" s="251" t="str">
        <f t="shared" si="615"/>
        <v/>
      </c>
      <c r="PI157" s="251" t="str">
        <f t="shared" si="616"/>
        <v/>
      </c>
      <c r="PJ157" s="251" t="str">
        <f t="shared" si="617"/>
        <v/>
      </c>
      <c r="PK157" s="251" t="str">
        <f t="shared" si="618"/>
        <v/>
      </c>
      <c r="PL157" s="251" t="str">
        <f t="shared" si="619"/>
        <v/>
      </c>
      <c r="PM157" s="251" t="str">
        <f t="shared" si="620"/>
        <v/>
      </c>
      <c r="PN157" s="251" t="str">
        <f t="shared" si="621"/>
        <v/>
      </c>
      <c r="PO157" s="251" t="str">
        <f t="shared" si="622"/>
        <v/>
      </c>
      <c r="PP157" s="251" t="str">
        <f t="shared" si="623"/>
        <v>wel_ts</v>
      </c>
      <c r="PQ157" s="251" t="str">
        <f t="shared" si="624"/>
        <v>wel_ts</v>
      </c>
      <c r="PR157" s="251" t="str">
        <f t="shared" si="625"/>
        <v/>
      </c>
      <c r="PS157" s="251" t="str">
        <f t="shared" si="626"/>
        <v/>
      </c>
      <c r="PT157" s="251" t="str">
        <f t="shared" si="627"/>
        <v/>
      </c>
      <c r="PU157" s="251" t="str">
        <f t="shared" si="628"/>
        <v/>
      </c>
      <c r="PV157" s="251" t="str">
        <f t="shared" si="629"/>
        <v/>
      </c>
      <c r="PW157" s="251" t="str">
        <f t="shared" si="630"/>
        <v/>
      </c>
      <c r="PX157" s="251" t="str">
        <f t="shared" si="631"/>
        <v/>
      </c>
      <c r="PY157" s="251" t="str">
        <f t="shared" si="632"/>
        <v/>
      </c>
      <c r="PZ157" s="251" t="str">
        <f t="shared" si="633"/>
        <v/>
      </c>
      <c r="QA157" s="251" t="str">
        <f t="shared" si="634"/>
        <v/>
      </c>
      <c r="QB157" s="251" t="str">
        <f t="shared" si="635"/>
        <v/>
      </c>
      <c r="QC157" s="251" t="str">
        <f t="shared" si="636"/>
        <v/>
      </c>
      <c r="QD157" s="251" t="str">
        <f t="shared" si="637"/>
        <v/>
      </c>
      <c r="QE157" s="251" t="str">
        <f t="shared" si="638"/>
        <v/>
      </c>
      <c r="QF157" s="63">
        <f t="shared" si="639"/>
        <v>2</v>
      </c>
      <c r="QG157" s="26" t="s">
        <v>2</v>
      </c>
      <c r="QH157" s="59"/>
      <c r="QI157" s="59"/>
      <c r="QJ157" s="59"/>
      <c r="QK157" s="59"/>
      <c r="QL157" s="59"/>
      <c r="QM157" s="59"/>
      <c r="QN157" s="59"/>
    </row>
    <row r="158" spans="1:456" ht="6" customHeight="1" x14ac:dyDescent="0.25">
      <c r="A158" s="68"/>
      <c r="B158" s="447">
        <f t="shared" si="496"/>
        <v>144</v>
      </c>
      <c r="C158" s="72" t="s">
        <v>337</v>
      </c>
      <c r="D158" s="339" t="s">
        <v>569</v>
      </c>
      <c r="E158" s="59"/>
      <c r="F158" s="229"/>
      <c r="G158" s="295"/>
      <c r="H158" s="295"/>
      <c r="I158" s="229"/>
      <c r="J158" s="295"/>
      <c r="K158" s="295"/>
      <c r="L158" s="229"/>
      <c r="M158" s="295"/>
      <c r="N158" s="295"/>
      <c r="O158" s="229"/>
      <c r="P158" s="295"/>
      <c r="Q158" s="295"/>
      <c r="R158" s="229"/>
      <c r="S158" s="230"/>
      <c r="T158" s="231"/>
      <c r="U158" s="229"/>
      <c r="V158" s="230"/>
      <c r="W158" s="231"/>
      <c r="X158" s="229"/>
      <c r="Y158" s="230"/>
      <c r="Z158" s="231"/>
      <c r="AA158" s="229"/>
      <c r="AB158" s="295"/>
      <c r="AC158" s="295"/>
      <c r="AD158" s="229"/>
      <c r="AE158" s="295"/>
      <c r="AF158" s="295"/>
      <c r="AG158" s="229"/>
      <c r="AH158" s="295"/>
      <c r="AI158" s="295"/>
      <c r="AJ158" s="229"/>
      <c r="AK158" s="295"/>
      <c r="AL158" s="295"/>
      <c r="AM158" s="229"/>
      <c r="AN158" s="295"/>
      <c r="AO158" s="295"/>
      <c r="AP158" s="243"/>
      <c r="AQ158" s="295"/>
      <c r="AR158" s="290"/>
      <c r="AS158" s="243"/>
      <c r="AT158" s="295"/>
      <c r="AU158" s="290"/>
      <c r="AV158" s="229"/>
      <c r="AW158" s="230"/>
      <c r="AX158" s="231"/>
      <c r="AY158" s="229"/>
      <c r="AZ158" s="230"/>
      <c r="BA158" s="231"/>
      <c r="BB158" s="229"/>
      <c r="BC158" s="230"/>
      <c r="BD158" s="231"/>
      <c r="BE158" s="229"/>
      <c r="BF158" s="230"/>
      <c r="BG158" s="231"/>
      <c r="BH158" s="229"/>
      <c r="BI158" s="230"/>
      <c r="BJ158" s="231"/>
      <c r="BK158" s="243"/>
      <c r="BL158" s="230"/>
      <c r="BM158" s="231"/>
      <c r="BN158" s="243"/>
      <c r="BO158" s="230"/>
      <c r="BP158" s="231"/>
      <c r="BQ158" s="229"/>
      <c r="BR158" s="230"/>
      <c r="BS158" s="231"/>
      <c r="BT158" s="229"/>
      <c r="BU158" s="230"/>
      <c r="BV158" s="231"/>
      <c r="BW158" s="229"/>
      <c r="BX158" s="230"/>
      <c r="BY158" s="231"/>
      <c r="BZ158" s="229"/>
      <c r="CA158" s="230"/>
      <c r="CB158" s="231"/>
      <c r="CC158" s="229"/>
      <c r="CD158" s="230"/>
      <c r="CE158" s="231"/>
      <c r="CF158" s="331"/>
      <c r="CG158" s="332"/>
      <c r="CH158" s="385"/>
      <c r="CI158" s="331"/>
      <c r="CJ158" s="332"/>
      <c r="CK158" s="385"/>
      <c r="CL158" s="243"/>
      <c r="CM158" s="230"/>
      <c r="CN158" s="354"/>
      <c r="CO158" s="243"/>
      <c r="CP158" s="230"/>
      <c r="CQ158" s="231"/>
      <c r="CR158" s="331"/>
      <c r="CS158" s="332"/>
      <c r="CT158" s="333"/>
      <c r="CU158" s="229"/>
      <c r="CV158" s="230"/>
      <c r="CW158" s="231"/>
      <c r="CX158" s="331"/>
      <c r="CY158" s="332"/>
      <c r="CZ158" s="333"/>
      <c r="DA158" s="331"/>
      <c r="DB158" s="332"/>
      <c r="DC158" s="333"/>
      <c r="DD158" s="331"/>
      <c r="DE158" s="332"/>
      <c r="DF158" s="333"/>
      <c r="DG158" s="331"/>
      <c r="DH158" s="332"/>
      <c r="DI158" s="333"/>
      <c r="DJ158" s="229"/>
      <c r="DK158" s="230"/>
      <c r="DL158" s="231"/>
      <c r="DM158" s="229"/>
      <c r="DN158" s="230"/>
      <c r="DO158" s="231"/>
      <c r="DP158" s="331"/>
      <c r="DQ158" s="332"/>
      <c r="DR158" s="333"/>
      <c r="DS158" s="331"/>
      <c r="DT158" s="332"/>
      <c r="DU158" s="333"/>
      <c r="DV158" s="331"/>
      <c r="DW158" s="332"/>
      <c r="DX158" s="333"/>
      <c r="DY158" s="331"/>
      <c r="DZ158" s="332"/>
      <c r="EA158" s="333"/>
      <c r="EB158" s="331"/>
      <c r="EC158" s="332"/>
      <c r="ED158" s="333"/>
      <c r="EE158" s="331"/>
      <c r="EF158" s="332"/>
      <c r="EG158" s="333"/>
      <c r="EH158" s="229"/>
      <c r="EI158" s="230"/>
      <c r="EJ158" s="231"/>
      <c r="EK158" s="229"/>
      <c r="EL158" s="230"/>
      <c r="EM158" s="231"/>
      <c r="EN158" s="244"/>
      <c r="EO158" s="269" t="str">
        <f t="shared" si="497"/>
        <v/>
      </c>
      <c r="EP158" s="444" t="s">
        <v>1247</v>
      </c>
      <c r="EQ158" s="360" t="str">
        <f t="shared" si="640"/>
        <v/>
      </c>
      <c r="ER158" s="360" t="str">
        <f t="shared" si="641"/>
        <v/>
      </c>
      <c r="ES158" s="360" t="str">
        <f t="shared" si="642"/>
        <v/>
      </c>
      <c r="ET158" s="360" t="str">
        <f t="shared" si="643"/>
        <v/>
      </c>
      <c r="EU158" s="360" t="str">
        <f t="shared" si="644"/>
        <v/>
      </c>
      <c r="EV158" s="360" t="str">
        <f t="shared" si="645"/>
        <v/>
      </c>
      <c r="EW158" s="360" t="str">
        <f t="shared" si="646"/>
        <v/>
      </c>
      <c r="EX158" s="360" t="str">
        <f t="shared" si="647"/>
        <v/>
      </c>
      <c r="EY158" s="360" t="str">
        <f t="shared" si="648"/>
        <v/>
      </c>
      <c r="EZ158" s="360" t="str">
        <f t="shared" si="649"/>
        <v/>
      </c>
      <c r="FA158" s="360" t="str">
        <f t="shared" si="650"/>
        <v/>
      </c>
      <c r="FB158" s="360" t="str">
        <f t="shared" si="651"/>
        <v/>
      </c>
      <c r="FC158" s="360" t="str">
        <f t="shared" si="652"/>
        <v/>
      </c>
      <c r="FD158" s="360" t="str">
        <f t="shared" si="653"/>
        <v/>
      </c>
      <c r="FE158" s="360" t="str">
        <f t="shared" si="654"/>
        <v/>
      </c>
      <c r="FF158" s="360" t="str">
        <f t="shared" si="655"/>
        <v/>
      </c>
      <c r="FG158" s="360" t="str">
        <f t="shared" si="656"/>
        <v/>
      </c>
      <c r="FH158" s="360" t="str">
        <f t="shared" si="657"/>
        <v/>
      </c>
      <c r="FI158" s="360" t="str">
        <f t="shared" si="658"/>
        <v/>
      </c>
      <c r="FJ158" s="360" t="str">
        <f t="shared" si="659"/>
        <v/>
      </c>
      <c r="FK158" s="360" t="str">
        <f t="shared" si="660"/>
        <v/>
      </c>
      <c r="FL158" s="360" t="str">
        <f t="shared" si="661"/>
        <v/>
      </c>
      <c r="FM158" s="360" t="str">
        <f t="shared" si="662"/>
        <v/>
      </c>
      <c r="FN158" s="360" t="str">
        <f t="shared" si="663"/>
        <v/>
      </c>
      <c r="FO158" s="360" t="str">
        <f t="shared" si="664"/>
        <v/>
      </c>
      <c r="FP158" s="360" t="str">
        <f t="shared" si="665"/>
        <v/>
      </c>
      <c r="FQ158" s="360" t="str">
        <f t="shared" si="666"/>
        <v/>
      </c>
      <c r="FR158" s="360" t="str">
        <f t="shared" si="667"/>
        <v/>
      </c>
      <c r="FS158" s="360" t="str">
        <f t="shared" si="668"/>
        <v/>
      </c>
      <c r="FT158" s="360" t="str">
        <f t="shared" si="498"/>
        <v/>
      </c>
      <c r="FU158" s="360" t="str">
        <f t="shared" si="669"/>
        <v/>
      </c>
      <c r="FV158" s="360" t="str">
        <f t="shared" si="670"/>
        <v/>
      </c>
      <c r="FW158" s="360" t="str">
        <f t="shared" si="671"/>
        <v/>
      </c>
      <c r="FX158" s="360" t="str">
        <f t="shared" si="672"/>
        <v/>
      </c>
      <c r="FY158" s="360" t="str">
        <f t="shared" si="673"/>
        <v/>
      </c>
      <c r="FZ158" s="360" t="str">
        <f t="shared" si="674"/>
        <v/>
      </c>
      <c r="GA158" s="360" t="str">
        <f t="shared" si="675"/>
        <v/>
      </c>
      <c r="GB158" s="360">
        <f t="shared" si="676"/>
        <v>9</v>
      </c>
      <c r="GC158" s="360" t="str">
        <f t="shared" si="677"/>
        <v/>
      </c>
      <c r="GD158" s="360" t="str">
        <f t="shared" si="678"/>
        <v/>
      </c>
      <c r="GE158" s="360" t="str">
        <f t="shared" si="679"/>
        <v/>
      </c>
      <c r="GF158" s="360" t="str">
        <f t="shared" si="680"/>
        <v/>
      </c>
      <c r="GG158" s="360" t="str">
        <f t="shared" si="681"/>
        <v/>
      </c>
      <c r="GH158" s="360" t="str">
        <f t="shared" si="682"/>
        <v/>
      </c>
      <c r="GI158" s="360" t="str">
        <f t="shared" si="683"/>
        <v/>
      </c>
      <c r="GJ158" s="360" t="str">
        <f t="shared" si="684"/>
        <v/>
      </c>
      <c r="GK158" s="444" t="s">
        <v>1247</v>
      </c>
      <c r="GL158" s="361" t="str">
        <f t="shared" si="499"/>
        <v>-</v>
      </c>
      <c r="GM158" s="361" t="str">
        <f t="shared" si="500"/>
        <v>-</v>
      </c>
      <c r="GN158" s="361" t="str">
        <f t="shared" si="501"/>
        <v>-</v>
      </c>
      <c r="GO158" s="361" t="str">
        <f t="shared" si="502"/>
        <v>-</v>
      </c>
      <c r="GP158" s="361" t="str">
        <f t="shared" si="503"/>
        <v>-</v>
      </c>
      <c r="GQ158" s="361" t="str">
        <f t="shared" si="504"/>
        <v>-</v>
      </c>
      <c r="GR158" s="361" t="str">
        <f t="shared" si="505"/>
        <v>-</v>
      </c>
      <c r="GS158" s="361" t="str">
        <f t="shared" si="506"/>
        <v>-</v>
      </c>
      <c r="GT158" s="361" t="str">
        <f t="shared" si="507"/>
        <v>-</v>
      </c>
      <c r="GU158" s="361" t="str">
        <f t="shared" si="508"/>
        <v>-</v>
      </c>
      <c r="GV158" s="361" t="str">
        <f t="shared" si="509"/>
        <v>-</v>
      </c>
      <c r="GW158" s="361" t="str">
        <f t="shared" si="510"/>
        <v>-</v>
      </c>
      <c r="GX158" s="361" t="str">
        <f t="shared" si="511"/>
        <v>-</v>
      </c>
      <c r="GY158" s="361" t="str">
        <f t="shared" si="512"/>
        <v>-</v>
      </c>
      <c r="GZ158" s="361" t="str">
        <f t="shared" si="513"/>
        <v>-</v>
      </c>
      <c r="HA158" s="361" t="str">
        <f t="shared" si="514"/>
        <v>-</v>
      </c>
      <c r="HB158" s="361" t="str">
        <f t="shared" si="515"/>
        <v>-</v>
      </c>
      <c r="HC158" s="361" t="str">
        <f t="shared" si="516"/>
        <v>-</v>
      </c>
      <c r="HD158" s="361" t="str">
        <f t="shared" si="517"/>
        <v>-</v>
      </c>
      <c r="HE158" s="361" t="str">
        <f t="shared" si="518"/>
        <v>-</v>
      </c>
      <c r="HF158" s="361" t="str">
        <f t="shared" si="519"/>
        <v>-</v>
      </c>
      <c r="HG158" s="361" t="str">
        <f t="shared" si="520"/>
        <v>-</v>
      </c>
      <c r="HH158" s="361" t="str">
        <f t="shared" si="521"/>
        <v>-</v>
      </c>
      <c r="HI158" s="361" t="str">
        <f t="shared" si="522"/>
        <v>-</v>
      </c>
      <c r="HJ158" s="361" t="str">
        <f t="shared" si="523"/>
        <v>-</v>
      </c>
      <c r="HK158" s="361" t="str">
        <f t="shared" si="524"/>
        <v>-</v>
      </c>
      <c r="HL158" s="361" t="str">
        <f t="shared" si="525"/>
        <v>-</v>
      </c>
      <c r="HM158" s="361" t="str">
        <f t="shared" si="526"/>
        <v>-</v>
      </c>
      <c r="HN158" s="361" t="str">
        <f t="shared" si="527"/>
        <v>-</v>
      </c>
      <c r="HO158" s="361" t="str">
        <f t="shared" si="528"/>
        <v>-</v>
      </c>
      <c r="HP158" s="361" t="str">
        <f t="shared" si="529"/>
        <v>-</v>
      </c>
      <c r="HQ158" s="361" t="str">
        <f t="shared" si="530"/>
        <v>-</v>
      </c>
      <c r="HR158" s="361" t="str">
        <f t="shared" si="531"/>
        <v>-</v>
      </c>
      <c r="HS158" s="361" t="str">
        <f t="shared" si="532"/>
        <v>-</v>
      </c>
      <c r="HT158" s="361" t="str">
        <f t="shared" si="533"/>
        <v>-</v>
      </c>
      <c r="HU158" s="361" t="str">
        <f t="shared" si="534"/>
        <v>-</v>
      </c>
      <c r="HV158" s="361" t="str">
        <f t="shared" si="535"/>
        <v>-</v>
      </c>
      <c r="HW158" s="361" t="str">
        <f t="shared" si="536"/>
        <v>ymax</v>
      </c>
      <c r="HX158" s="361" t="str">
        <f t="shared" si="537"/>
        <v>-</v>
      </c>
      <c r="HY158" s="361" t="str">
        <f t="shared" si="538"/>
        <v>-</v>
      </c>
      <c r="HZ158" s="361" t="str">
        <f t="shared" si="539"/>
        <v>-</v>
      </c>
      <c r="IA158" s="361" t="str">
        <f t="shared" si="540"/>
        <v>-</v>
      </c>
      <c r="IB158" s="361" t="str">
        <f t="shared" si="541"/>
        <v>-</v>
      </c>
      <c r="IC158" s="361" t="str">
        <f t="shared" si="542"/>
        <v>-</v>
      </c>
      <c r="ID158" s="361" t="str">
        <f t="shared" si="543"/>
        <v>-</v>
      </c>
      <c r="IE158" s="361" t="str">
        <f t="shared" si="544"/>
        <v>-</v>
      </c>
      <c r="IF158" s="444" t="s">
        <v>1247</v>
      </c>
      <c r="IG158" s="56" t="str">
        <f t="shared" si="685"/>
        <v>-</v>
      </c>
      <c r="IH158" s="56" t="str">
        <f t="shared" si="686"/>
        <v>-</v>
      </c>
      <c r="II158" s="56" t="str">
        <f t="shared" si="687"/>
        <v>-</v>
      </c>
      <c r="IJ158" s="56" t="str">
        <f t="shared" si="688"/>
        <v>-</v>
      </c>
      <c r="IK158" s="56" t="str">
        <f t="shared" si="545"/>
        <v>-</v>
      </c>
      <c r="IL158" s="56" t="str">
        <f t="shared" si="546"/>
        <v>-</v>
      </c>
      <c r="IM158" s="56" t="str">
        <f t="shared" si="547"/>
        <v>-</v>
      </c>
      <c r="IN158" s="56" t="str">
        <f t="shared" si="548"/>
        <v>-</v>
      </c>
      <c r="IO158" s="56" t="str">
        <f t="shared" si="549"/>
        <v>-</v>
      </c>
      <c r="IP158" s="56" t="str">
        <f t="shared" si="550"/>
        <v>-</v>
      </c>
      <c r="IQ158" s="56" t="str">
        <f t="shared" si="551"/>
        <v>-</v>
      </c>
      <c r="IR158" s="56" t="str">
        <f t="shared" si="552"/>
        <v>-</v>
      </c>
      <c r="IS158" s="56" t="str">
        <f t="shared" si="553"/>
        <v>-</v>
      </c>
      <c r="IT158" s="56" t="str">
        <f t="shared" si="554"/>
        <v>-</v>
      </c>
      <c r="IU158" s="56" t="str">
        <f t="shared" si="555"/>
        <v>-</v>
      </c>
      <c r="IV158" s="56" t="str">
        <f t="shared" si="556"/>
        <v>-</v>
      </c>
      <c r="IW158" s="56" t="str">
        <f t="shared" si="557"/>
        <v>-</v>
      </c>
      <c r="IX158" s="56" t="str">
        <f t="shared" si="558"/>
        <v>-</v>
      </c>
      <c r="IY158" s="56" t="str">
        <f t="shared" si="559"/>
        <v>-</v>
      </c>
      <c r="IZ158" s="56" t="str">
        <f t="shared" si="560"/>
        <v>-</v>
      </c>
      <c r="JA158" s="56" t="str">
        <f t="shared" si="561"/>
        <v>-</v>
      </c>
      <c r="JB158" s="56" t="str">
        <f t="shared" si="562"/>
        <v>-</v>
      </c>
      <c r="JC158" s="56" t="str">
        <f t="shared" si="563"/>
        <v>-</v>
      </c>
      <c r="JD158" s="56" t="str">
        <f t="shared" si="564"/>
        <v>-</v>
      </c>
      <c r="JE158" s="56" t="str">
        <f t="shared" si="565"/>
        <v>-</v>
      </c>
      <c r="JF158" s="56" t="str">
        <f t="shared" si="566"/>
        <v>-</v>
      </c>
      <c r="JG158" s="56" t="str">
        <f t="shared" si="567"/>
        <v>-</v>
      </c>
      <c r="JH158" s="56" t="str">
        <f t="shared" si="568"/>
        <v>-</v>
      </c>
      <c r="JI158" s="56" t="str">
        <f t="shared" si="569"/>
        <v>-</v>
      </c>
      <c r="JJ158" s="56" t="str">
        <f t="shared" si="570"/>
        <v>-</v>
      </c>
      <c r="JK158" s="56" t="str">
        <f t="shared" si="571"/>
        <v>-</v>
      </c>
      <c r="JL158" s="56" t="str">
        <f t="shared" si="572"/>
        <v>-</v>
      </c>
      <c r="JM158" s="56" t="str">
        <f t="shared" si="573"/>
        <v>-</v>
      </c>
      <c r="JN158" s="56" t="str">
        <f t="shared" si="574"/>
        <v>-</v>
      </c>
      <c r="JO158" s="56" t="str">
        <f t="shared" si="575"/>
        <v>-</v>
      </c>
      <c r="JP158" s="56" t="str">
        <f t="shared" si="576"/>
        <v>-</v>
      </c>
      <c r="JQ158" s="56" t="str">
        <f t="shared" si="577"/>
        <v>-</v>
      </c>
      <c r="JR158" s="56">
        <f t="shared" si="578"/>
        <v>10</v>
      </c>
      <c r="JS158" s="56" t="str">
        <f t="shared" si="579"/>
        <v>-</v>
      </c>
      <c r="JT158" s="56" t="str">
        <f t="shared" si="580"/>
        <v>-</v>
      </c>
      <c r="JU158" s="56" t="str">
        <f t="shared" si="581"/>
        <v>-</v>
      </c>
      <c r="JV158" s="56" t="str">
        <f t="shared" si="582"/>
        <v>-</v>
      </c>
      <c r="JW158" s="56" t="str">
        <f t="shared" si="583"/>
        <v>-</v>
      </c>
      <c r="JX158" s="56" t="str">
        <f t="shared" si="584"/>
        <v>-</v>
      </c>
      <c r="JY158" s="56" t="str">
        <f t="shared" si="585"/>
        <v>-</v>
      </c>
      <c r="JZ158" s="56" t="str">
        <f t="shared" si="586"/>
        <v>-</v>
      </c>
      <c r="KA158" s="444" t="s">
        <v>1247</v>
      </c>
      <c r="KB158" s="360">
        <f>IF(ISNUMBER(INDEX($EQ$15:$GK$521,$B158,EO$11)),MAX(KB$14:KB157)+1,0)</f>
        <v>0</v>
      </c>
      <c r="KC158" s="360" t="str">
        <f t="shared" si="689"/>
        <v/>
      </c>
      <c r="KD158" s="373" t="s">
        <v>2</v>
      </c>
      <c r="KE158" s="239"/>
      <c r="KF158" s="60"/>
      <c r="KG158" s="60"/>
      <c r="KH158" s="60"/>
      <c r="KI158" s="60"/>
      <c r="KJ158" s="60"/>
      <c r="KK158" s="60"/>
      <c r="KL158" s="60"/>
      <c r="KM158" s="60"/>
      <c r="KN158" s="60"/>
      <c r="KO158" s="60"/>
      <c r="KP158" s="60"/>
      <c r="KQ158" s="239" t="str">
        <f t="shared" si="692"/>
        <v/>
      </c>
      <c r="KR158" s="245" t="str">
        <f t="shared" si="587"/>
        <v/>
      </c>
      <c r="KS158" s="60"/>
      <c r="KT158" s="239" t="str">
        <f t="shared" si="693"/>
        <v/>
      </c>
      <c r="KU158" s="245" t="str">
        <f t="shared" si="588"/>
        <v/>
      </c>
      <c r="KV158" s="60"/>
      <c r="KW158" s="239" t="str">
        <f t="shared" si="694"/>
        <v/>
      </c>
      <c r="KX158" s="245" t="str">
        <f t="shared" si="589"/>
        <v/>
      </c>
      <c r="KY158" s="60"/>
      <c r="KZ158" s="283" t="str">
        <f t="shared" si="590"/>
        <v/>
      </c>
      <c r="LA158" s="26"/>
      <c r="LB158" s="18"/>
      <c r="LC158" s="18"/>
      <c r="LD158" s="18"/>
      <c r="LE158" s="18"/>
      <c r="LF158" s="18"/>
      <c r="LG158" s="18"/>
      <c r="LH158" s="18"/>
      <c r="LI158" s="18"/>
      <c r="LJ158" s="18"/>
      <c r="LK158" s="18"/>
      <c r="LL158" s="18"/>
      <c r="LM158" s="18"/>
      <c r="LN158" s="63"/>
      <c r="LO158" s="251">
        <f t="shared" si="591"/>
        <v>0</v>
      </c>
      <c r="LP158" s="251">
        <f t="shared" si="592"/>
        <v>0</v>
      </c>
      <c r="LQ158" s="251">
        <f t="shared" si="593"/>
        <v>0</v>
      </c>
      <c r="LR158" s="251">
        <f t="shared" si="594"/>
        <v>0</v>
      </c>
      <c r="LS158" s="251">
        <f t="shared" si="595"/>
        <v>0</v>
      </c>
      <c r="LT158" s="251">
        <f t="shared" si="596"/>
        <v>0</v>
      </c>
      <c r="LU158" s="251">
        <f t="shared" si="597"/>
        <v>0</v>
      </c>
      <c r="LV158" s="251">
        <f t="shared" si="598"/>
        <v>0</v>
      </c>
      <c r="LW158" s="251">
        <f t="shared" si="599"/>
        <v>0</v>
      </c>
      <c r="LX158" s="251">
        <f t="shared" si="600"/>
        <v>0</v>
      </c>
      <c r="LY158" s="251">
        <f t="shared" si="601"/>
        <v>0</v>
      </c>
      <c r="LZ158" s="251">
        <f t="shared" si="602"/>
        <v>0</v>
      </c>
      <c r="MA158" s="63">
        <f t="shared" si="603"/>
        <v>5</v>
      </c>
      <c r="MB158" s="63">
        <f t="shared" si="604"/>
        <v>0</v>
      </c>
      <c r="MC158" s="63">
        <f t="shared" si="691"/>
        <v>144</v>
      </c>
      <c r="MD158" s="63">
        <f t="shared" si="690"/>
        <v>4</v>
      </c>
      <c r="ME158" s="63" t="str">
        <f t="shared" si="605"/>
        <v>wel_rate</v>
      </c>
      <c r="MF158" s="315">
        <f t="shared" si="606"/>
        <v>291</v>
      </c>
      <c r="MG158" s="315">
        <f>IF(ISNUMBER(MATCH(EO158,$ME$15:$ME$520,0)),0,MAX(MG$14:MG157)+1)</f>
        <v>0</v>
      </c>
      <c r="MH158" s="315" t="str">
        <f t="shared" si="607"/>
        <v/>
      </c>
      <c r="MI158" s="369"/>
      <c r="MJ158" s="68"/>
      <c r="MK158" s="18"/>
      <c r="ML158" s="242"/>
      <c r="MM158" s="242"/>
      <c r="MN158" s="59"/>
      <c r="MO158" s="238"/>
      <c r="MP158" s="411"/>
      <c r="MQ158" s="26" t="str">
        <f>IF(IF(ISNUMBER(SEARCH("flopy",MS158))=TRUE,1,0)=1,MAX(MQ$15:MQ157)+1,"")</f>
        <v/>
      </c>
      <c r="MR158" s="238"/>
      <c r="MS158" s="411" t="s">
        <v>1079</v>
      </c>
      <c r="MT158" s="59"/>
      <c r="MU158" s="26" t="str">
        <f>IF(IF(ISNUMBER(SEARCH("flopy",MW158))=TRUE,1,0)=1,MAX(MU$15:MU157)+1,"")</f>
        <v/>
      </c>
      <c r="MV158" s="238"/>
      <c r="MW158" s="59"/>
      <c r="MX158" s="59"/>
      <c r="MY158" s="59"/>
      <c r="MZ158" s="59"/>
      <c r="NA158" s="59"/>
      <c r="NB158" s="26" t="s">
        <v>2</v>
      </c>
      <c r="NC158" s="59"/>
      <c r="ND158" s="59"/>
      <c r="NE158" s="59"/>
      <c r="NF158" s="59"/>
      <c r="NG158" s="59"/>
      <c r="NH158" s="59"/>
      <c r="NI158" s="59"/>
      <c r="NJ158" s="59"/>
      <c r="NK158" s="26" t="s">
        <v>2</v>
      </c>
      <c r="NL158" s="454"/>
      <c r="NM158" s="454"/>
      <c r="NN158" s="59"/>
      <c r="NO158" s="18"/>
      <c r="NP158" s="18"/>
      <c r="NQ158" s="18"/>
      <c r="NR158" s="18"/>
      <c r="NS158" s="18"/>
      <c r="NT158" s="18"/>
      <c r="NU158" s="18"/>
      <c r="NV158" s="18"/>
      <c r="NW158" s="18"/>
      <c r="NX158" s="18"/>
      <c r="NY158" s="18"/>
      <c r="NZ158" s="18"/>
      <c r="OA158" s="18"/>
      <c r="OB158" s="18"/>
      <c r="OC158" s="18"/>
      <c r="OZ158" s="59"/>
      <c r="PA158" s="251" t="str">
        <f t="shared" si="608"/>
        <v/>
      </c>
      <c r="PB158" s="251" t="str">
        <f t="shared" si="609"/>
        <v/>
      </c>
      <c r="PC158" s="251" t="str">
        <f t="shared" si="610"/>
        <v/>
      </c>
      <c r="PD158" s="251" t="str">
        <f t="shared" si="611"/>
        <v/>
      </c>
      <c r="PE158" s="251" t="str">
        <f t="shared" si="612"/>
        <v/>
      </c>
      <c r="PF158" s="251" t="str">
        <f t="shared" si="613"/>
        <v/>
      </c>
      <c r="PG158" s="251" t="str">
        <f t="shared" si="614"/>
        <v/>
      </c>
      <c r="PH158" s="251" t="str">
        <f t="shared" si="615"/>
        <v/>
      </c>
      <c r="PI158" s="251" t="str">
        <f t="shared" si="616"/>
        <v/>
      </c>
      <c r="PJ158" s="251" t="str">
        <f t="shared" si="617"/>
        <v/>
      </c>
      <c r="PK158" s="251" t="str">
        <f t="shared" si="618"/>
        <v/>
      </c>
      <c r="PL158" s="251" t="str">
        <f t="shared" si="619"/>
        <v/>
      </c>
      <c r="PM158" s="251" t="str">
        <f t="shared" si="620"/>
        <v/>
      </c>
      <c r="PN158" s="251" t="str">
        <f t="shared" si="621"/>
        <v/>
      </c>
      <c r="PO158" s="251" t="str">
        <f t="shared" si="622"/>
        <v/>
      </c>
      <c r="PP158" s="251" t="str">
        <f t="shared" si="623"/>
        <v/>
      </c>
      <c r="PQ158" s="251" t="str">
        <f t="shared" si="624"/>
        <v/>
      </c>
      <c r="PR158" s="251" t="str">
        <f t="shared" si="625"/>
        <v/>
      </c>
      <c r="PS158" s="251" t="str">
        <f t="shared" si="626"/>
        <v/>
      </c>
      <c r="PT158" s="251" t="str">
        <f t="shared" si="627"/>
        <v/>
      </c>
      <c r="PU158" s="251" t="str">
        <f t="shared" si="628"/>
        <v/>
      </c>
      <c r="PV158" s="251" t="str">
        <f t="shared" si="629"/>
        <v/>
      </c>
      <c r="PW158" s="251" t="str">
        <f t="shared" si="630"/>
        <v/>
      </c>
      <c r="PX158" s="251" t="str">
        <f t="shared" si="631"/>
        <v/>
      </c>
      <c r="PY158" s="251" t="str">
        <f t="shared" si="632"/>
        <v/>
      </c>
      <c r="PZ158" s="251" t="str">
        <f t="shared" si="633"/>
        <v/>
      </c>
      <c r="QA158" s="251" t="str">
        <f t="shared" si="634"/>
        <v/>
      </c>
      <c r="QB158" s="251" t="str">
        <f t="shared" si="635"/>
        <v/>
      </c>
      <c r="QC158" s="251" t="str">
        <f t="shared" si="636"/>
        <v/>
      </c>
      <c r="QD158" s="251" t="str">
        <f t="shared" si="637"/>
        <v/>
      </c>
      <c r="QE158" s="251" t="str">
        <f t="shared" si="638"/>
        <v/>
      </c>
      <c r="QF158" s="63">
        <f t="shared" si="639"/>
        <v>0</v>
      </c>
      <c r="QG158" s="26" t="s">
        <v>2</v>
      </c>
      <c r="QH158" s="59"/>
      <c r="QI158" s="59"/>
      <c r="QJ158" s="59"/>
      <c r="QK158" s="59"/>
      <c r="QL158" s="59"/>
      <c r="QM158" s="59"/>
      <c r="QN158" s="59"/>
    </row>
    <row r="159" spans="1:456" ht="6" customHeight="1" x14ac:dyDescent="0.25">
      <c r="A159" s="68"/>
      <c r="B159" s="447">
        <f t="shared" si="496"/>
        <v>145</v>
      </c>
      <c r="C159" s="72" t="s">
        <v>338</v>
      </c>
      <c r="D159" s="339" t="s">
        <v>570</v>
      </c>
      <c r="E159" s="59"/>
      <c r="F159" s="229"/>
      <c r="G159" s="295"/>
      <c r="H159" s="295"/>
      <c r="I159" s="229"/>
      <c r="J159" s="295"/>
      <c r="K159" s="295"/>
      <c r="L159" s="229"/>
      <c r="M159" s="295"/>
      <c r="N159" s="295"/>
      <c r="O159" s="229"/>
      <c r="P159" s="295"/>
      <c r="Q159" s="295"/>
      <c r="R159" s="229"/>
      <c r="S159" s="230"/>
      <c r="T159" s="231"/>
      <c r="U159" s="229"/>
      <c r="V159" s="230"/>
      <c r="W159" s="231"/>
      <c r="X159" s="229"/>
      <c r="Y159" s="230"/>
      <c r="Z159" s="231"/>
      <c r="AA159" s="229"/>
      <c r="AB159" s="295"/>
      <c r="AC159" s="295"/>
      <c r="AD159" s="229"/>
      <c r="AE159" s="295"/>
      <c r="AF159" s="295"/>
      <c r="AG159" s="229"/>
      <c r="AH159" s="295"/>
      <c r="AI159" s="295"/>
      <c r="AJ159" s="229"/>
      <c r="AK159" s="295"/>
      <c r="AL159" s="295"/>
      <c r="AM159" s="229"/>
      <c r="AN159" s="295"/>
      <c r="AO159" s="295"/>
      <c r="AP159" s="243"/>
      <c r="AQ159" s="295"/>
      <c r="AR159" s="290"/>
      <c r="AS159" s="243"/>
      <c r="AT159" s="295"/>
      <c r="AU159" s="290"/>
      <c r="AV159" s="229"/>
      <c r="AW159" s="230"/>
      <c r="AX159" s="231"/>
      <c r="AY159" s="229"/>
      <c r="AZ159" s="230"/>
      <c r="BA159" s="231"/>
      <c r="BB159" s="229"/>
      <c r="BC159" s="230"/>
      <c r="BD159" s="231"/>
      <c r="BE159" s="229"/>
      <c r="BF159" s="230"/>
      <c r="BG159" s="231"/>
      <c r="BH159" s="229"/>
      <c r="BI159" s="230"/>
      <c r="BJ159" s="231"/>
      <c r="BK159" s="243"/>
      <c r="BL159" s="230"/>
      <c r="BM159" s="231"/>
      <c r="BN159" s="243"/>
      <c r="BO159" s="230"/>
      <c r="BP159" s="231"/>
      <c r="BQ159" s="229"/>
      <c r="BR159" s="230"/>
      <c r="BS159" s="231"/>
      <c r="BT159" s="229"/>
      <c r="BU159" s="230"/>
      <c r="BV159" s="231"/>
      <c r="BW159" s="229"/>
      <c r="BX159" s="230"/>
      <c r="BY159" s="231"/>
      <c r="BZ159" s="229"/>
      <c r="CA159" s="230"/>
      <c r="CB159" s="231"/>
      <c r="CC159" s="229"/>
      <c r="CD159" s="230"/>
      <c r="CE159" s="231"/>
      <c r="CF159" s="331"/>
      <c r="CG159" s="332"/>
      <c r="CH159" s="385"/>
      <c r="CI159" s="331"/>
      <c r="CJ159" s="332"/>
      <c r="CK159" s="385"/>
      <c r="CL159" s="243"/>
      <c r="CM159" s="230"/>
      <c r="CN159" s="354"/>
      <c r="CO159" s="243"/>
      <c r="CP159" s="230"/>
      <c r="CQ159" s="231"/>
      <c r="CR159" s="331"/>
      <c r="CS159" s="332"/>
      <c r="CT159" s="333"/>
      <c r="CU159" s="229"/>
      <c r="CV159" s="230"/>
      <c r="CW159" s="231"/>
      <c r="CX159" s="331"/>
      <c r="CY159" s="332"/>
      <c r="CZ159" s="333"/>
      <c r="DA159" s="331"/>
      <c r="DB159" s="332"/>
      <c r="DC159" s="333"/>
      <c r="DD159" s="331"/>
      <c r="DE159" s="332"/>
      <c r="DF159" s="333"/>
      <c r="DG159" s="331"/>
      <c r="DH159" s="332"/>
      <c r="DI159" s="333"/>
      <c r="DJ159" s="229"/>
      <c r="DK159" s="230"/>
      <c r="DL159" s="231"/>
      <c r="DM159" s="229"/>
      <c r="DN159" s="230"/>
      <c r="DO159" s="231"/>
      <c r="DP159" s="331"/>
      <c r="DQ159" s="332"/>
      <c r="DR159" s="333"/>
      <c r="DS159" s="331"/>
      <c r="DT159" s="332"/>
      <c r="DU159" s="333"/>
      <c r="DV159" s="331"/>
      <c r="DW159" s="332"/>
      <c r="DX159" s="333"/>
      <c r="DY159" s="331"/>
      <c r="DZ159" s="332"/>
      <c r="EA159" s="333"/>
      <c r="EB159" s="331"/>
      <c r="EC159" s="332"/>
      <c r="ED159" s="333"/>
      <c r="EE159" s="331"/>
      <c r="EF159" s="332"/>
      <c r="EG159" s="333"/>
      <c r="EH159" s="229"/>
      <c r="EI159" s="230"/>
      <c r="EJ159" s="231"/>
      <c r="EK159" s="229"/>
      <c r="EL159" s="230"/>
      <c r="EM159" s="231"/>
      <c r="EN159" s="244"/>
      <c r="EO159" s="269" t="str">
        <f t="shared" si="497"/>
        <v/>
      </c>
      <c r="EP159" s="444" t="s">
        <v>1247</v>
      </c>
      <c r="EQ159" s="360" t="str">
        <f t="shared" si="640"/>
        <v/>
      </c>
      <c r="ER159" s="360" t="str">
        <f t="shared" si="641"/>
        <v/>
      </c>
      <c r="ES159" s="360" t="str">
        <f t="shared" si="642"/>
        <v/>
      </c>
      <c r="ET159" s="360" t="str">
        <f t="shared" si="643"/>
        <v/>
      </c>
      <c r="EU159" s="360" t="str">
        <f t="shared" si="644"/>
        <v/>
      </c>
      <c r="EV159" s="360" t="str">
        <f t="shared" si="645"/>
        <v/>
      </c>
      <c r="EW159" s="360" t="str">
        <f t="shared" si="646"/>
        <v/>
      </c>
      <c r="EX159" s="360" t="str">
        <f t="shared" si="647"/>
        <v/>
      </c>
      <c r="EY159" s="360" t="str">
        <f t="shared" si="648"/>
        <v/>
      </c>
      <c r="EZ159" s="360" t="str">
        <f t="shared" si="649"/>
        <v/>
      </c>
      <c r="FA159" s="360" t="str">
        <f t="shared" si="650"/>
        <v/>
      </c>
      <c r="FB159" s="360" t="str">
        <f t="shared" si="651"/>
        <v/>
      </c>
      <c r="FC159" s="360" t="str">
        <f t="shared" si="652"/>
        <v/>
      </c>
      <c r="FD159" s="360" t="str">
        <f t="shared" si="653"/>
        <v/>
      </c>
      <c r="FE159" s="360" t="str">
        <f t="shared" si="654"/>
        <v/>
      </c>
      <c r="FF159" s="360" t="str">
        <f t="shared" si="655"/>
        <v/>
      </c>
      <c r="FG159" s="360" t="str">
        <f t="shared" si="656"/>
        <v/>
      </c>
      <c r="FH159" s="360" t="str">
        <f t="shared" si="657"/>
        <v/>
      </c>
      <c r="FI159" s="360" t="str">
        <f t="shared" si="658"/>
        <v/>
      </c>
      <c r="FJ159" s="360" t="str">
        <f t="shared" si="659"/>
        <v/>
      </c>
      <c r="FK159" s="360" t="str">
        <f t="shared" si="660"/>
        <v/>
      </c>
      <c r="FL159" s="360" t="str">
        <f t="shared" si="661"/>
        <v/>
      </c>
      <c r="FM159" s="360" t="str">
        <f t="shared" si="662"/>
        <v/>
      </c>
      <c r="FN159" s="360" t="str">
        <f t="shared" si="663"/>
        <v/>
      </c>
      <c r="FO159" s="360" t="str">
        <f t="shared" si="664"/>
        <v/>
      </c>
      <c r="FP159" s="360" t="str">
        <f t="shared" si="665"/>
        <v/>
      </c>
      <c r="FQ159" s="360" t="str">
        <f t="shared" si="666"/>
        <v/>
      </c>
      <c r="FR159" s="360" t="str">
        <f t="shared" si="667"/>
        <v/>
      </c>
      <c r="FS159" s="360" t="str">
        <f t="shared" si="668"/>
        <v/>
      </c>
      <c r="FT159" s="360" t="str">
        <f t="shared" si="498"/>
        <v/>
      </c>
      <c r="FU159" s="360" t="str">
        <f t="shared" si="669"/>
        <v/>
      </c>
      <c r="FV159" s="360" t="str">
        <f t="shared" si="670"/>
        <v/>
      </c>
      <c r="FW159" s="360" t="str">
        <f t="shared" si="671"/>
        <v/>
      </c>
      <c r="FX159" s="360" t="str">
        <f t="shared" si="672"/>
        <v/>
      </c>
      <c r="FY159" s="360" t="str">
        <f t="shared" si="673"/>
        <v/>
      </c>
      <c r="FZ159" s="360" t="str">
        <f t="shared" si="674"/>
        <v/>
      </c>
      <c r="GA159" s="360" t="str">
        <f t="shared" si="675"/>
        <v/>
      </c>
      <c r="GB159" s="360">
        <f t="shared" si="676"/>
        <v>10</v>
      </c>
      <c r="GC159" s="360" t="str">
        <f t="shared" si="677"/>
        <v/>
      </c>
      <c r="GD159" s="360" t="str">
        <f t="shared" si="678"/>
        <v/>
      </c>
      <c r="GE159" s="360" t="str">
        <f t="shared" si="679"/>
        <v/>
      </c>
      <c r="GF159" s="360" t="str">
        <f t="shared" si="680"/>
        <v/>
      </c>
      <c r="GG159" s="360" t="str">
        <f t="shared" si="681"/>
        <v/>
      </c>
      <c r="GH159" s="360" t="str">
        <f t="shared" si="682"/>
        <v/>
      </c>
      <c r="GI159" s="360" t="str">
        <f t="shared" si="683"/>
        <v/>
      </c>
      <c r="GJ159" s="360" t="str">
        <f t="shared" si="684"/>
        <v/>
      </c>
      <c r="GK159" s="444" t="s">
        <v>1247</v>
      </c>
      <c r="GL159" s="361" t="str">
        <f t="shared" si="499"/>
        <v>-</v>
      </c>
      <c r="GM159" s="361" t="str">
        <f t="shared" si="500"/>
        <v>-</v>
      </c>
      <c r="GN159" s="361" t="str">
        <f t="shared" si="501"/>
        <v>-</v>
      </c>
      <c r="GO159" s="361" t="str">
        <f t="shared" si="502"/>
        <v>-</v>
      </c>
      <c r="GP159" s="361" t="str">
        <f t="shared" si="503"/>
        <v>-</v>
      </c>
      <c r="GQ159" s="361" t="str">
        <f t="shared" si="504"/>
        <v>-</v>
      </c>
      <c r="GR159" s="361" t="str">
        <f t="shared" si="505"/>
        <v>-</v>
      </c>
      <c r="GS159" s="361" t="str">
        <f t="shared" si="506"/>
        <v>-</v>
      </c>
      <c r="GT159" s="361" t="str">
        <f t="shared" si="507"/>
        <v>-</v>
      </c>
      <c r="GU159" s="361" t="str">
        <f t="shared" si="508"/>
        <v>-</v>
      </c>
      <c r="GV159" s="361" t="str">
        <f t="shared" si="509"/>
        <v>-</v>
      </c>
      <c r="GW159" s="361" t="str">
        <f t="shared" si="510"/>
        <v>-</v>
      </c>
      <c r="GX159" s="361" t="str">
        <f t="shared" si="511"/>
        <v>-</v>
      </c>
      <c r="GY159" s="361" t="str">
        <f t="shared" si="512"/>
        <v>-</v>
      </c>
      <c r="GZ159" s="361" t="str">
        <f t="shared" si="513"/>
        <v>-</v>
      </c>
      <c r="HA159" s="361" t="str">
        <f t="shared" si="514"/>
        <v>-</v>
      </c>
      <c r="HB159" s="361" t="str">
        <f t="shared" si="515"/>
        <v>-</v>
      </c>
      <c r="HC159" s="361" t="str">
        <f t="shared" si="516"/>
        <v>-</v>
      </c>
      <c r="HD159" s="361" t="str">
        <f t="shared" si="517"/>
        <v>-</v>
      </c>
      <c r="HE159" s="361" t="str">
        <f t="shared" si="518"/>
        <v>-</v>
      </c>
      <c r="HF159" s="361" t="str">
        <f t="shared" si="519"/>
        <v>-</v>
      </c>
      <c r="HG159" s="361" t="str">
        <f t="shared" si="520"/>
        <v>-</v>
      </c>
      <c r="HH159" s="361" t="str">
        <f t="shared" si="521"/>
        <v>-</v>
      </c>
      <c r="HI159" s="361" t="str">
        <f t="shared" si="522"/>
        <v>-</v>
      </c>
      <c r="HJ159" s="361" t="str">
        <f t="shared" si="523"/>
        <v>-</v>
      </c>
      <c r="HK159" s="361" t="str">
        <f t="shared" si="524"/>
        <v>-</v>
      </c>
      <c r="HL159" s="361" t="str">
        <f t="shared" si="525"/>
        <v>-</v>
      </c>
      <c r="HM159" s="361" t="str">
        <f t="shared" si="526"/>
        <v>-</v>
      </c>
      <c r="HN159" s="361" t="str">
        <f t="shared" si="527"/>
        <v>-</v>
      </c>
      <c r="HO159" s="361" t="str">
        <f t="shared" si="528"/>
        <v>-</v>
      </c>
      <c r="HP159" s="361" t="str">
        <f t="shared" si="529"/>
        <v>-</v>
      </c>
      <c r="HQ159" s="361" t="str">
        <f t="shared" si="530"/>
        <v>-</v>
      </c>
      <c r="HR159" s="361" t="str">
        <f t="shared" si="531"/>
        <v>-</v>
      </c>
      <c r="HS159" s="361" t="str">
        <f t="shared" si="532"/>
        <v>-</v>
      </c>
      <c r="HT159" s="361" t="str">
        <f t="shared" si="533"/>
        <v>-</v>
      </c>
      <c r="HU159" s="361" t="str">
        <f t="shared" si="534"/>
        <v>-</v>
      </c>
      <c r="HV159" s="361" t="str">
        <f t="shared" si="535"/>
        <v>-</v>
      </c>
      <c r="HW159" s="361" t="str">
        <f t="shared" si="536"/>
        <v>headtol</v>
      </c>
      <c r="HX159" s="361" t="str">
        <f t="shared" si="537"/>
        <v>-</v>
      </c>
      <c r="HY159" s="361" t="str">
        <f t="shared" si="538"/>
        <v>-</v>
      </c>
      <c r="HZ159" s="361" t="str">
        <f t="shared" si="539"/>
        <v>-</v>
      </c>
      <c r="IA159" s="361" t="str">
        <f t="shared" si="540"/>
        <v>-</v>
      </c>
      <c r="IB159" s="361" t="str">
        <f t="shared" si="541"/>
        <v>-</v>
      </c>
      <c r="IC159" s="361" t="str">
        <f t="shared" si="542"/>
        <v>-</v>
      </c>
      <c r="ID159" s="361" t="str">
        <f t="shared" si="543"/>
        <v>-</v>
      </c>
      <c r="IE159" s="361" t="str">
        <f t="shared" si="544"/>
        <v>-</v>
      </c>
      <c r="IF159" s="444" t="s">
        <v>1247</v>
      </c>
      <c r="IG159" s="56" t="str">
        <f t="shared" si="685"/>
        <v>-</v>
      </c>
      <c r="IH159" s="56" t="str">
        <f t="shared" si="686"/>
        <v>-</v>
      </c>
      <c r="II159" s="56" t="str">
        <f t="shared" si="687"/>
        <v>-</v>
      </c>
      <c r="IJ159" s="56" t="str">
        <f t="shared" si="688"/>
        <v>-</v>
      </c>
      <c r="IK159" s="56" t="str">
        <f t="shared" si="545"/>
        <v>-</v>
      </c>
      <c r="IL159" s="56" t="str">
        <f t="shared" si="546"/>
        <v>-</v>
      </c>
      <c r="IM159" s="56" t="str">
        <f t="shared" si="547"/>
        <v>-</v>
      </c>
      <c r="IN159" s="56" t="str">
        <f t="shared" si="548"/>
        <v>-</v>
      </c>
      <c r="IO159" s="56" t="str">
        <f t="shared" si="549"/>
        <v>-</v>
      </c>
      <c r="IP159" s="56" t="str">
        <f t="shared" si="550"/>
        <v>-</v>
      </c>
      <c r="IQ159" s="56" t="str">
        <f t="shared" si="551"/>
        <v>-</v>
      </c>
      <c r="IR159" s="56" t="str">
        <f t="shared" si="552"/>
        <v>-</v>
      </c>
      <c r="IS159" s="56" t="str">
        <f t="shared" si="553"/>
        <v>-</v>
      </c>
      <c r="IT159" s="56" t="str">
        <f t="shared" si="554"/>
        <v>-</v>
      </c>
      <c r="IU159" s="56" t="str">
        <f t="shared" si="555"/>
        <v>-</v>
      </c>
      <c r="IV159" s="56" t="str">
        <f t="shared" si="556"/>
        <v>-</v>
      </c>
      <c r="IW159" s="56" t="str">
        <f t="shared" si="557"/>
        <v>-</v>
      </c>
      <c r="IX159" s="56" t="str">
        <f t="shared" si="558"/>
        <v>-</v>
      </c>
      <c r="IY159" s="56" t="str">
        <f t="shared" si="559"/>
        <v>-</v>
      </c>
      <c r="IZ159" s="56" t="str">
        <f t="shared" si="560"/>
        <v>-</v>
      </c>
      <c r="JA159" s="56" t="str">
        <f t="shared" si="561"/>
        <v>-</v>
      </c>
      <c r="JB159" s="56" t="str">
        <f t="shared" si="562"/>
        <v>-</v>
      </c>
      <c r="JC159" s="56" t="str">
        <f t="shared" si="563"/>
        <v>-</v>
      </c>
      <c r="JD159" s="56" t="str">
        <f t="shared" si="564"/>
        <v>-</v>
      </c>
      <c r="JE159" s="56" t="str">
        <f t="shared" si="565"/>
        <v>-</v>
      </c>
      <c r="JF159" s="56" t="str">
        <f t="shared" si="566"/>
        <v>-</v>
      </c>
      <c r="JG159" s="56" t="str">
        <f t="shared" si="567"/>
        <v>-</v>
      </c>
      <c r="JH159" s="56" t="str">
        <f t="shared" si="568"/>
        <v>-</v>
      </c>
      <c r="JI159" s="56" t="str">
        <f t="shared" si="569"/>
        <v>-</v>
      </c>
      <c r="JJ159" s="56" t="str">
        <f t="shared" si="570"/>
        <v>-</v>
      </c>
      <c r="JK159" s="56" t="str">
        <f t="shared" si="571"/>
        <v>-</v>
      </c>
      <c r="JL159" s="56" t="str">
        <f t="shared" si="572"/>
        <v>-</v>
      </c>
      <c r="JM159" s="56" t="str">
        <f t="shared" si="573"/>
        <v>-</v>
      </c>
      <c r="JN159" s="56" t="str">
        <f t="shared" si="574"/>
        <v>-</v>
      </c>
      <c r="JO159" s="56" t="str">
        <f t="shared" si="575"/>
        <v>-</v>
      </c>
      <c r="JP159" s="56" t="str">
        <f t="shared" si="576"/>
        <v>-</v>
      </c>
      <c r="JQ159" s="56" t="str">
        <f t="shared" si="577"/>
        <v>-</v>
      </c>
      <c r="JR159" s="56">
        <f t="shared" si="578"/>
        <v>1E-4</v>
      </c>
      <c r="JS159" s="56" t="str">
        <f t="shared" si="579"/>
        <v>-</v>
      </c>
      <c r="JT159" s="56" t="str">
        <f t="shared" si="580"/>
        <v>-</v>
      </c>
      <c r="JU159" s="56" t="str">
        <f t="shared" si="581"/>
        <v>-</v>
      </c>
      <c r="JV159" s="56" t="str">
        <f t="shared" si="582"/>
        <v>-</v>
      </c>
      <c r="JW159" s="56" t="str">
        <f t="shared" si="583"/>
        <v>-</v>
      </c>
      <c r="JX159" s="56" t="str">
        <f t="shared" si="584"/>
        <v>-</v>
      </c>
      <c r="JY159" s="56" t="str">
        <f t="shared" si="585"/>
        <v>-</v>
      </c>
      <c r="JZ159" s="56" t="str">
        <f t="shared" si="586"/>
        <v>-</v>
      </c>
      <c r="KA159" s="444" t="s">
        <v>1247</v>
      </c>
      <c r="KB159" s="360">
        <f>IF(ISNUMBER(INDEX($EQ$15:$GK$521,$B159,EO$11)),MAX(KB$14:KB158)+1,0)</f>
        <v>0</v>
      </c>
      <c r="KC159" s="360" t="str">
        <f t="shared" si="689"/>
        <v/>
      </c>
      <c r="KD159" s="373" t="s">
        <v>2</v>
      </c>
      <c r="KE159" s="239"/>
      <c r="KF159" s="60"/>
      <c r="KG159" s="60"/>
      <c r="KH159" s="60"/>
      <c r="KI159" s="60"/>
      <c r="KJ159" s="60"/>
      <c r="KK159" s="60"/>
      <c r="KL159" s="60"/>
      <c r="KM159" s="60"/>
      <c r="KN159" s="60"/>
      <c r="KO159" s="60"/>
      <c r="KP159" s="60"/>
      <c r="KQ159" s="239" t="str">
        <f t="shared" si="692"/>
        <v/>
      </c>
      <c r="KR159" s="245" t="str">
        <f t="shared" si="587"/>
        <v/>
      </c>
      <c r="KS159" s="60"/>
      <c r="KT159" s="239" t="str">
        <f t="shared" si="693"/>
        <v/>
      </c>
      <c r="KU159" s="245" t="str">
        <f t="shared" si="588"/>
        <v/>
      </c>
      <c r="KV159" s="60"/>
      <c r="KW159" s="239" t="str">
        <f t="shared" si="694"/>
        <v/>
      </c>
      <c r="KX159" s="245" t="str">
        <f t="shared" si="589"/>
        <v/>
      </c>
      <c r="KY159" s="60"/>
      <c r="KZ159" s="283" t="str">
        <f t="shared" si="590"/>
        <v/>
      </c>
      <c r="LA159" s="26"/>
      <c r="LB159" s="18"/>
      <c r="LC159" s="18"/>
      <c r="LD159" s="18"/>
      <c r="LE159" s="18"/>
      <c r="LF159" s="18"/>
      <c r="LG159" s="18"/>
      <c r="LH159" s="18"/>
      <c r="LI159" s="18"/>
      <c r="LJ159" s="18"/>
      <c r="LK159" s="18"/>
      <c r="LL159" s="18"/>
      <c r="LM159" s="18"/>
      <c r="LN159" s="63"/>
      <c r="LO159" s="251">
        <f t="shared" si="591"/>
        <v>0</v>
      </c>
      <c r="LP159" s="251">
        <f t="shared" si="592"/>
        <v>0</v>
      </c>
      <c r="LQ159" s="251">
        <f t="shared" si="593"/>
        <v>0</v>
      </c>
      <c r="LR159" s="251">
        <f t="shared" si="594"/>
        <v>0</v>
      </c>
      <c r="LS159" s="251">
        <f t="shared" si="595"/>
        <v>0</v>
      </c>
      <c r="LT159" s="251">
        <f t="shared" si="596"/>
        <v>0</v>
      </c>
      <c r="LU159" s="251">
        <f t="shared" si="597"/>
        <v>0</v>
      </c>
      <c r="LV159" s="251">
        <f t="shared" si="598"/>
        <v>0</v>
      </c>
      <c r="LW159" s="251">
        <f t="shared" si="599"/>
        <v>0</v>
      </c>
      <c r="LX159" s="251">
        <f t="shared" si="600"/>
        <v>0</v>
      </c>
      <c r="LY159" s="251">
        <f t="shared" si="601"/>
        <v>0</v>
      </c>
      <c r="LZ159" s="251">
        <f t="shared" si="602"/>
        <v>0</v>
      </c>
      <c r="MA159" s="63">
        <f t="shared" si="603"/>
        <v>5</v>
      </c>
      <c r="MB159" s="63">
        <f t="shared" si="604"/>
        <v>0</v>
      </c>
      <c r="MC159" s="63">
        <f t="shared" si="691"/>
        <v>145</v>
      </c>
      <c r="MD159" s="63">
        <f t="shared" si="690"/>
        <v>5</v>
      </c>
      <c r="ME159" s="63" t="str">
        <f t="shared" si="605"/>
        <v>qwell</v>
      </c>
      <c r="MF159" s="315">
        <f t="shared" si="606"/>
        <v>291</v>
      </c>
      <c r="MG159" s="315">
        <f>IF(ISNUMBER(MATCH(EO159,$ME$15:$ME$520,0)),0,MAX(MG$14:MG158)+1)</f>
        <v>0</v>
      </c>
      <c r="MH159" s="315" t="str">
        <f t="shared" si="607"/>
        <v/>
      </c>
      <c r="MI159" s="369"/>
      <c r="MJ159" s="68"/>
      <c r="MK159" s="18"/>
      <c r="ML159" s="242"/>
      <c r="MM159" s="242"/>
      <c r="MN159" s="59"/>
      <c r="MO159" s="238"/>
      <c r="MP159" s="411"/>
      <c r="MQ159" s="26" t="str">
        <f>IF(IF(ISNUMBER(SEARCH("flopy",MS159))=TRUE,1,0)=1,MAX(MQ$15:MQ158)+1,"")</f>
        <v/>
      </c>
      <c r="MR159" s="238"/>
      <c r="MS159" s="411"/>
      <c r="MT159" s="59"/>
      <c r="MU159" s="26" t="str">
        <f>IF(IF(ISNUMBER(SEARCH("flopy",MW159))=TRUE,1,0)=1,MAX(MU$15:MU158)+1,"")</f>
        <v/>
      </c>
      <c r="MV159" s="238"/>
      <c r="MW159" s="59"/>
      <c r="MX159" s="59"/>
      <c r="MY159" s="59"/>
      <c r="MZ159" s="59"/>
      <c r="NA159" s="59"/>
      <c r="NB159" s="26" t="s">
        <v>2</v>
      </c>
      <c r="NC159" s="59"/>
      <c r="ND159" s="59"/>
      <c r="NE159" s="59"/>
      <c r="NF159" s="59"/>
      <c r="NG159" s="59"/>
      <c r="NH159" s="59"/>
      <c r="NI159" s="59"/>
      <c r="NJ159" s="59"/>
      <c r="NK159" s="26" t="s">
        <v>2</v>
      </c>
      <c r="NL159" s="454"/>
      <c r="NM159" s="454"/>
      <c r="NN159" s="59"/>
      <c r="NO159" s="18"/>
      <c r="NP159" s="18"/>
      <c r="NQ159" s="18"/>
      <c r="NR159" s="18"/>
      <c r="NS159" s="18"/>
      <c r="NT159" s="18"/>
      <c r="NU159" s="18"/>
      <c r="NV159" s="18"/>
      <c r="NW159" s="18"/>
      <c r="NX159" s="18"/>
      <c r="NY159" s="18"/>
      <c r="NZ159" s="18"/>
      <c r="OA159" s="18"/>
      <c r="OB159" s="18"/>
      <c r="OC159" s="18"/>
      <c r="OZ159" s="59"/>
      <c r="PA159" s="251" t="str">
        <f t="shared" si="608"/>
        <v>qwell</v>
      </c>
      <c r="PB159" s="251" t="str">
        <f t="shared" si="609"/>
        <v/>
      </c>
      <c r="PC159" s="251" t="str">
        <f t="shared" si="610"/>
        <v>qwell</v>
      </c>
      <c r="PD159" s="251" t="str">
        <f t="shared" si="611"/>
        <v>qwell</v>
      </c>
      <c r="PE159" s="251" t="str">
        <f t="shared" si="612"/>
        <v/>
      </c>
      <c r="PF159" s="251" t="str">
        <f t="shared" si="613"/>
        <v/>
      </c>
      <c r="PG159" s="251" t="str">
        <f t="shared" si="614"/>
        <v/>
      </c>
      <c r="PH159" s="251" t="str">
        <f t="shared" si="615"/>
        <v>qwell</v>
      </c>
      <c r="PI159" s="251" t="str">
        <f t="shared" si="616"/>
        <v/>
      </c>
      <c r="PJ159" s="251" t="str">
        <f t="shared" si="617"/>
        <v/>
      </c>
      <c r="PK159" s="251" t="str">
        <f t="shared" si="618"/>
        <v/>
      </c>
      <c r="PL159" s="251" t="str">
        <f t="shared" si="619"/>
        <v/>
      </c>
      <c r="PM159" s="251" t="str">
        <f t="shared" si="620"/>
        <v/>
      </c>
      <c r="PN159" s="251" t="str">
        <f t="shared" si="621"/>
        <v/>
      </c>
      <c r="PO159" s="251" t="str">
        <f t="shared" si="622"/>
        <v/>
      </c>
      <c r="PP159" s="251" t="str">
        <f t="shared" si="623"/>
        <v/>
      </c>
      <c r="PQ159" s="251" t="str">
        <f t="shared" si="624"/>
        <v/>
      </c>
      <c r="PR159" s="251" t="str">
        <f t="shared" si="625"/>
        <v/>
      </c>
      <c r="PS159" s="251" t="str">
        <f t="shared" si="626"/>
        <v/>
      </c>
      <c r="PT159" s="251" t="str">
        <f t="shared" si="627"/>
        <v/>
      </c>
      <c r="PU159" s="251" t="str">
        <f t="shared" si="628"/>
        <v/>
      </c>
      <c r="PV159" s="251" t="str">
        <f t="shared" si="629"/>
        <v/>
      </c>
      <c r="PW159" s="251" t="str">
        <f t="shared" si="630"/>
        <v/>
      </c>
      <c r="PX159" s="251" t="str">
        <f t="shared" si="631"/>
        <v/>
      </c>
      <c r="PY159" s="251" t="str">
        <f t="shared" si="632"/>
        <v/>
      </c>
      <c r="PZ159" s="251" t="str">
        <f t="shared" si="633"/>
        <v/>
      </c>
      <c r="QA159" s="251" t="str">
        <f t="shared" si="634"/>
        <v/>
      </c>
      <c r="QB159" s="251" t="str">
        <f t="shared" si="635"/>
        <v/>
      </c>
      <c r="QC159" s="251" t="str">
        <f t="shared" si="636"/>
        <v/>
      </c>
      <c r="QD159" s="251" t="str">
        <f t="shared" si="637"/>
        <v/>
      </c>
      <c r="QE159" s="251" t="str">
        <f t="shared" si="638"/>
        <v/>
      </c>
      <c r="QF159" s="63">
        <f t="shared" si="639"/>
        <v>4</v>
      </c>
      <c r="QG159" s="26" t="s">
        <v>2</v>
      </c>
      <c r="QH159" s="59"/>
      <c r="QI159" s="59"/>
      <c r="QJ159" s="59"/>
      <c r="QK159" s="59"/>
      <c r="QL159" s="59"/>
      <c r="QM159" s="59"/>
      <c r="QN159" s="59"/>
    </row>
    <row r="160" spans="1:456" ht="6" customHeight="1" x14ac:dyDescent="0.25">
      <c r="A160" s="68"/>
      <c r="B160" s="447">
        <f t="shared" si="496"/>
        <v>146</v>
      </c>
      <c r="C160" s="72" t="s">
        <v>339</v>
      </c>
      <c r="D160" s="339" t="s">
        <v>571</v>
      </c>
      <c r="E160" s="59"/>
      <c r="F160" s="229"/>
      <c r="G160" s="295"/>
      <c r="H160" s="295"/>
      <c r="I160" s="229"/>
      <c r="J160" s="295"/>
      <c r="K160" s="295"/>
      <c r="L160" s="229"/>
      <c r="M160" s="295"/>
      <c r="N160" s="295"/>
      <c r="O160" s="229"/>
      <c r="P160" s="295"/>
      <c r="Q160" s="295"/>
      <c r="R160" s="229"/>
      <c r="S160" s="230"/>
      <c r="T160" s="231"/>
      <c r="U160" s="229"/>
      <c r="V160" s="230"/>
      <c r="W160" s="231"/>
      <c r="X160" s="229"/>
      <c r="Y160" s="230"/>
      <c r="Z160" s="231"/>
      <c r="AA160" s="229"/>
      <c r="AB160" s="295"/>
      <c r="AC160" s="295"/>
      <c r="AD160" s="229"/>
      <c r="AE160" s="295"/>
      <c r="AF160" s="295"/>
      <c r="AG160" s="229"/>
      <c r="AH160" s="295"/>
      <c r="AI160" s="295"/>
      <c r="AJ160" s="229"/>
      <c r="AK160" s="295"/>
      <c r="AL160" s="295"/>
      <c r="AM160" s="229"/>
      <c r="AN160" s="295"/>
      <c r="AO160" s="295"/>
      <c r="AP160" s="243"/>
      <c r="AQ160" s="295"/>
      <c r="AR160" s="290"/>
      <c r="AS160" s="243"/>
      <c r="AT160" s="295"/>
      <c r="AU160" s="290"/>
      <c r="AV160" s="229"/>
      <c r="AW160" s="230"/>
      <c r="AX160" s="231"/>
      <c r="AY160" s="229"/>
      <c r="AZ160" s="230"/>
      <c r="BA160" s="231"/>
      <c r="BB160" s="229"/>
      <c r="BC160" s="230"/>
      <c r="BD160" s="231"/>
      <c r="BE160" s="229"/>
      <c r="BF160" s="230"/>
      <c r="BG160" s="231"/>
      <c r="BH160" s="229"/>
      <c r="BI160" s="230"/>
      <c r="BJ160" s="231"/>
      <c r="BK160" s="243"/>
      <c r="BL160" s="230"/>
      <c r="BM160" s="231"/>
      <c r="BN160" s="243"/>
      <c r="BO160" s="230"/>
      <c r="BP160" s="231"/>
      <c r="BQ160" s="229"/>
      <c r="BR160" s="230"/>
      <c r="BS160" s="231"/>
      <c r="BT160" s="229"/>
      <c r="BU160" s="230"/>
      <c r="BV160" s="231"/>
      <c r="BW160" s="229"/>
      <c r="BX160" s="230"/>
      <c r="BY160" s="231"/>
      <c r="BZ160" s="229"/>
      <c r="CA160" s="230"/>
      <c r="CB160" s="231"/>
      <c r="CC160" s="229"/>
      <c r="CD160" s="230"/>
      <c r="CE160" s="231"/>
      <c r="CF160" s="331"/>
      <c r="CG160" s="332"/>
      <c r="CH160" s="385"/>
      <c r="CI160" s="331"/>
      <c r="CJ160" s="332"/>
      <c r="CK160" s="385"/>
      <c r="CL160" s="243"/>
      <c r="CM160" s="230"/>
      <c r="CN160" s="354"/>
      <c r="CO160" s="243"/>
      <c r="CP160" s="230"/>
      <c r="CQ160" s="231"/>
      <c r="CR160" s="331"/>
      <c r="CS160" s="332"/>
      <c r="CT160" s="333"/>
      <c r="CU160" s="229"/>
      <c r="CV160" s="230"/>
      <c r="CW160" s="231"/>
      <c r="CX160" s="331"/>
      <c r="CY160" s="332"/>
      <c r="CZ160" s="333"/>
      <c r="DA160" s="331"/>
      <c r="DB160" s="332"/>
      <c r="DC160" s="333"/>
      <c r="DD160" s="331"/>
      <c r="DE160" s="332"/>
      <c r="DF160" s="333"/>
      <c r="DG160" s="331"/>
      <c r="DH160" s="332"/>
      <c r="DI160" s="333"/>
      <c r="DJ160" s="229"/>
      <c r="DK160" s="230"/>
      <c r="DL160" s="231"/>
      <c r="DM160" s="229"/>
      <c r="DN160" s="230"/>
      <c r="DO160" s="231"/>
      <c r="DP160" s="331"/>
      <c r="DQ160" s="332"/>
      <c r="DR160" s="333"/>
      <c r="DS160" s="331"/>
      <c r="DT160" s="332"/>
      <c r="DU160" s="333"/>
      <c r="DV160" s="331"/>
      <c r="DW160" s="332"/>
      <c r="DX160" s="333"/>
      <c r="DY160" s="331"/>
      <c r="DZ160" s="332"/>
      <c r="EA160" s="333"/>
      <c r="EB160" s="331"/>
      <c r="EC160" s="332"/>
      <c r="ED160" s="333"/>
      <c r="EE160" s="331"/>
      <c r="EF160" s="332"/>
      <c r="EG160" s="333"/>
      <c r="EH160" s="229"/>
      <c r="EI160" s="230"/>
      <c r="EJ160" s="231"/>
      <c r="EK160" s="229"/>
      <c r="EL160" s="230"/>
      <c r="EM160" s="231"/>
      <c r="EN160" s="244"/>
      <c r="EO160" s="269" t="str">
        <f t="shared" si="497"/>
        <v/>
      </c>
      <c r="EP160" s="444" t="s">
        <v>1247</v>
      </c>
      <c r="EQ160" s="360" t="str">
        <f t="shared" si="640"/>
        <v/>
      </c>
      <c r="ER160" s="360" t="str">
        <f t="shared" si="641"/>
        <v/>
      </c>
      <c r="ES160" s="360" t="str">
        <f t="shared" si="642"/>
        <v/>
      </c>
      <c r="ET160" s="360" t="str">
        <f t="shared" si="643"/>
        <v/>
      </c>
      <c r="EU160" s="360" t="str">
        <f t="shared" si="644"/>
        <v/>
      </c>
      <c r="EV160" s="360" t="str">
        <f t="shared" si="645"/>
        <v/>
      </c>
      <c r="EW160" s="360" t="str">
        <f t="shared" si="646"/>
        <v/>
      </c>
      <c r="EX160" s="360" t="str">
        <f t="shared" si="647"/>
        <v/>
      </c>
      <c r="EY160" s="360" t="str">
        <f t="shared" si="648"/>
        <v/>
      </c>
      <c r="EZ160" s="360" t="str">
        <f t="shared" si="649"/>
        <v/>
      </c>
      <c r="FA160" s="360" t="str">
        <f t="shared" si="650"/>
        <v/>
      </c>
      <c r="FB160" s="360" t="str">
        <f t="shared" si="651"/>
        <v/>
      </c>
      <c r="FC160" s="360" t="str">
        <f t="shared" si="652"/>
        <v/>
      </c>
      <c r="FD160" s="360" t="str">
        <f t="shared" si="653"/>
        <v/>
      </c>
      <c r="FE160" s="360" t="str">
        <f t="shared" si="654"/>
        <v/>
      </c>
      <c r="FF160" s="360" t="str">
        <f t="shared" si="655"/>
        <v/>
      </c>
      <c r="FG160" s="360" t="str">
        <f t="shared" si="656"/>
        <v/>
      </c>
      <c r="FH160" s="360" t="str">
        <f t="shared" si="657"/>
        <v/>
      </c>
      <c r="FI160" s="360" t="str">
        <f t="shared" si="658"/>
        <v/>
      </c>
      <c r="FJ160" s="360" t="str">
        <f t="shared" si="659"/>
        <v/>
      </c>
      <c r="FK160" s="360" t="str">
        <f t="shared" si="660"/>
        <v/>
      </c>
      <c r="FL160" s="360" t="str">
        <f t="shared" si="661"/>
        <v/>
      </c>
      <c r="FM160" s="360" t="str">
        <f t="shared" si="662"/>
        <v/>
      </c>
      <c r="FN160" s="360" t="str">
        <f t="shared" si="663"/>
        <v/>
      </c>
      <c r="FO160" s="360" t="str">
        <f t="shared" si="664"/>
        <v/>
      </c>
      <c r="FP160" s="360" t="str">
        <f t="shared" si="665"/>
        <v/>
      </c>
      <c r="FQ160" s="360" t="str">
        <f t="shared" si="666"/>
        <v/>
      </c>
      <c r="FR160" s="360" t="str">
        <f t="shared" si="667"/>
        <v/>
      </c>
      <c r="FS160" s="360" t="str">
        <f t="shared" si="668"/>
        <v/>
      </c>
      <c r="FT160" s="360" t="str">
        <f t="shared" si="498"/>
        <v/>
      </c>
      <c r="FU160" s="360" t="str">
        <f t="shared" si="669"/>
        <v/>
      </c>
      <c r="FV160" s="360" t="str">
        <f t="shared" si="670"/>
        <v/>
      </c>
      <c r="FW160" s="360" t="str">
        <f t="shared" si="671"/>
        <v/>
      </c>
      <c r="FX160" s="360" t="str">
        <f t="shared" si="672"/>
        <v/>
      </c>
      <c r="FY160" s="360" t="str">
        <f t="shared" si="673"/>
        <v/>
      </c>
      <c r="FZ160" s="360" t="str">
        <f t="shared" si="674"/>
        <v/>
      </c>
      <c r="GA160" s="360" t="str">
        <f t="shared" si="675"/>
        <v/>
      </c>
      <c r="GB160" s="360">
        <f t="shared" si="676"/>
        <v>11</v>
      </c>
      <c r="GC160" s="360" t="str">
        <f t="shared" si="677"/>
        <v/>
      </c>
      <c r="GD160" s="360" t="str">
        <f t="shared" si="678"/>
        <v/>
      </c>
      <c r="GE160" s="360" t="str">
        <f t="shared" si="679"/>
        <v/>
      </c>
      <c r="GF160" s="360" t="str">
        <f t="shared" si="680"/>
        <v/>
      </c>
      <c r="GG160" s="360" t="str">
        <f t="shared" si="681"/>
        <v/>
      </c>
      <c r="GH160" s="360" t="str">
        <f t="shared" si="682"/>
        <v/>
      </c>
      <c r="GI160" s="360" t="str">
        <f t="shared" si="683"/>
        <v/>
      </c>
      <c r="GJ160" s="360" t="str">
        <f t="shared" si="684"/>
        <v/>
      </c>
      <c r="GK160" s="444" t="s">
        <v>1247</v>
      </c>
      <c r="GL160" s="361" t="str">
        <f t="shared" si="499"/>
        <v>-</v>
      </c>
      <c r="GM160" s="361" t="str">
        <f t="shared" si="500"/>
        <v>-</v>
      </c>
      <c r="GN160" s="361" t="str">
        <f t="shared" si="501"/>
        <v>-</v>
      </c>
      <c r="GO160" s="361" t="str">
        <f t="shared" si="502"/>
        <v>-</v>
      </c>
      <c r="GP160" s="361" t="str">
        <f t="shared" si="503"/>
        <v>-</v>
      </c>
      <c r="GQ160" s="361" t="str">
        <f t="shared" si="504"/>
        <v>-</v>
      </c>
      <c r="GR160" s="361" t="str">
        <f t="shared" si="505"/>
        <v>-</v>
      </c>
      <c r="GS160" s="361" t="str">
        <f t="shared" si="506"/>
        <v>-</v>
      </c>
      <c r="GT160" s="361" t="str">
        <f t="shared" si="507"/>
        <v>-</v>
      </c>
      <c r="GU160" s="361" t="str">
        <f t="shared" si="508"/>
        <v>-</v>
      </c>
      <c r="GV160" s="361" t="str">
        <f t="shared" si="509"/>
        <v>-</v>
      </c>
      <c r="GW160" s="361" t="str">
        <f t="shared" si="510"/>
        <v>-</v>
      </c>
      <c r="GX160" s="361" t="str">
        <f t="shared" si="511"/>
        <v>-</v>
      </c>
      <c r="GY160" s="361" t="str">
        <f t="shared" si="512"/>
        <v>-</v>
      </c>
      <c r="GZ160" s="361" t="str">
        <f t="shared" si="513"/>
        <v>-</v>
      </c>
      <c r="HA160" s="361" t="str">
        <f t="shared" si="514"/>
        <v>-</v>
      </c>
      <c r="HB160" s="361" t="str">
        <f t="shared" si="515"/>
        <v>-</v>
      </c>
      <c r="HC160" s="361" t="str">
        <f t="shared" si="516"/>
        <v>-</v>
      </c>
      <c r="HD160" s="361" t="str">
        <f t="shared" si="517"/>
        <v>-</v>
      </c>
      <c r="HE160" s="361" t="str">
        <f t="shared" si="518"/>
        <v>-</v>
      </c>
      <c r="HF160" s="361" t="str">
        <f t="shared" si="519"/>
        <v>-</v>
      </c>
      <c r="HG160" s="361" t="str">
        <f t="shared" si="520"/>
        <v>-</v>
      </c>
      <c r="HH160" s="361" t="str">
        <f t="shared" si="521"/>
        <v>-</v>
      </c>
      <c r="HI160" s="361" t="str">
        <f t="shared" si="522"/>
        <v>-</v>
      </c>
      <c r="HJ160" s="361" t="str">
        <f t="shared" si="523"/>
        <v>-</v>
      </c>
      <c r="HK160" s="361" t="str">
        <f t="shared" si="524"/>
        <v>-</v>
      </c>
      <c r="HL160" s="361" t="str">
        <f t="shared" si="525"/>
        <v>-</v>
      </c>
      <c r="HM160" s="361" t="str">
        <f t="shared" si="526"/>
        <v>-</v>
      </c>
      <c r="HN160" s="361" t="str">
        <f t="shared" si="527"/>
        <v>-</v>
      </c>
      <c r="HO160" s="361" t="str">
        <f t="shared" si="528"/>
        <v>-</v>
      </c>
      <c r="HP160" s="361" t="str">
        <f t="shared" si="529"/>
        <v>-</v>
      </c>
      <c r="HQ160" s="361" t="str">
        <f t="shared" si="530"/>
        <v>-</v>
      </c>
      <c r="HR160" s="361" t="str">
        <f t="shared" si="531"/>
        <v>-</v>
      </c>
      <c r="HS160" s="361" t="str">
        <f t="shared" si="532"/>
        <v>-</v>
      </c>
      <c r="HT160" s="361" t="str">
        <f t="shared" si="533"/>
        <v>-</v>
      </c>
      <c r="HU160" s="361" t="str">
        <f t="shared" si="534"/>
        <v>-</v>
      </c>
      <c r="HV160" s="361" t="str">
        <f t="shared" si="535"/>
        <v>-</v>
      </c>
      <c r="HW160" s="361" t="str">
        <f t="shared" si="536"/>
        <v>fluxtol</v>
      </c>
      <c r="HX160" s="361" t="str">
        <f t="shared" si="537"/>
        <v>-</v>
      </c>
      <c r="HY160" s="361" t="str">
        <f t="shared" si="538"/>
        <v>-</v>
      </c>
      <c r="HZ160" s="361" t="str">
        <f t="shared" si="539"/>
        <v>-</v>
      </c>
      <c r="IA160" s="361" t="str">
        <f t="shared" si="540"/>
        <v>-</v>
      </c>
      <c r="IB160" s="361" t="str">
        <f t="shared" si="541"/>
        <v>-</v>
      </c>
      <c r="IC160" s="361" t="str">
        <f t="shared" si="542"/>
        <v>-</v>
      </c>
      <c r="ID160" s="361" t="str">
        <f t="shared" si="543"/>
        <v>-</v>
      </c>
      <c r="IE160" s="361" t="str">
        <f t="shared" si="544"/>
        <v>-</v>
      </c>
      <c r="IF160" s="444" t="s">
        <v>1247</v>
      </c>
      <c r="IG160" s="56" t="str">
        <f t="shared" si="685"/>
        <v>-</v>
      </c>
      <c r="IH160" s="56" t="str">
        <f t="shared" si="686"/>
        <v>-</v>
      </c>
      <c r="II160" s="56" t="str">
        <f t="shared" si="687"/>
        <v>-</v>
      </c>
      <c r="IJ160" s="56" t="str">
        <f t="shared" si="688"/>
        <v>-</v>
      </c>
      <c r="IK160" s="56" t="str">
        <f t="shared" si="545"/>
        <v>-</v>
      </c>
      <c r="IL160" s="56" t="str">
        <f t="shared" si="546"/>
        <v>-</v>
      </c>
      <c r="IM160" s="56" t="str">
        <f t="shared" si="547"/>
        <v>-</v>
      </c>
      <c r="IN160" s="56" t="str">
        <f t="shared" si="548"/>
        <v>-</v>
      </c>
      <c r="IO160" s="56" t="str">
        <f t="shared" si="549"/>
        <v>-</v>
      </c>
      <c r="IP160" s="56" t="str">
        <f t="shared" si="550"/>
        <v>-</v>
      </c>
      <c r="IQ160" s="56" t="str">
        <f t="shared" si="551"/>
        <v>-</v>
      </c>
      <c r="IR160" s="56" t="str">
        <f t="shared" si="552"/>
        <v>-</v>
      </c>
      <c r="IS160" s="56" t="str">
        <f t="shared" si="553"/>
        <v>-</v>
      </c>
      <c r="IT160" s="56" t="str">
        <f t="shared" si="554"/>
        <v>-</v>
      </c>
      <c r="IU160" s="56" t="str">
        <f t="shared" si="555"/>
        <v>-</v>
      </c>
      <c r="IV160" s="56" t="str">
        <f t="shared" si="556"/>
        <v>-</v>
      </c>
      <c r="IW160" s="56" t="str">
        <f t="shared" si="557"/>
        <v>-</v>
      </c>
      <c r="IX160" s="56" t="str">
        <f t="shared" si="558"/>
        <v>-</v>
      </c>
      <c r="IY160" s="56" t="str">
        <f t="shared" si="559"/>
        <v>-</v>
      </c>
      <c r="IZ160" s="56" t="str">
        <f t="shared" si="560"/>
        <v>-</v>
      </c>
      <c r="JA160" s="56" t="str">
        <f t="shared" si="561"/>
        <v>-</v>
      </c>
      <c r="JB160" s="56" t="str">
        <f t="shared" si="562"/>
        <v>-</v>
      </c>
      <c r="JC160" s="56" t="str">
        <f t="shared" si="563"/>
        <v>-</v>
      </c>
      <c r="JD160" s="56" t="str">
        <f t="shared" si="564"/>
        <v>-</v>
      </c>
      <c r="JE160" s="56" t="str">
        <f t="shared" si="565"/>
        <v>-</v>
      </c>
      <c r="JF160" s="56" t="str">
        <f t="shared" si="566"/>
        <v>-</v>
      </c>
      <c r="JG160" s="56" t="str">
        <f t="shared" si="567"/>
        <v>-</v>
      </c>
      <c r="JH160" s="56" t="str">
        <f t="shared" si="568"/>
        <v>-</v>
      </c>
      <c r="JI160" s="56" t="str">
        <f t="shared" si="569"/>
        <v>-</v>
      </c>
      <c r="JJ160" s="56" t="str">
        <f t="shared" si="570"/>
        <v>-</v>
      </c>
      <c r="JK160" s="56" t="str">
        <f t="shared" si="571"/>
        <v>-</v>
      </c>
      <c r="JL160" s="56" t="str">
        <f t="shared" si="572"/>
        <v>-</v>
      </c>
      <c r="JM160" s="56" t="str">
        <f t="shared" si="573"/>
        <v>-</v>
      </c>
      <c r="JN160" s="56" t="str">
        <f t="shared" si="574"/>
        <v>-</v>
      </c>
      <c r="JO160" s="56" t="str">
        <f t="shared" si="575"/>
        <v>-</v>
      </c>
      <c r="JP160" s="56" t="str">
        <f t="shared" si="576"/>
        <v>-</v>
      </c>
      <c r="JQ160" s="56" t="str">
        <f t="shared" si="577"/>
        <v>-</v>
      </c>
      <c r="JR160" s="56">
        <f t="shared" si="578"/>
        <v>5</v>
      </c>
      <c r="JS160" s="56" t="str">
        <f t="shared" si="579"/>
        <v>-</v>
      </c>
      <c r="JT160" s="56" t="str">
        <f t="shared" si="580"/>
        <v>-</v>
      </c>
      <c r="JU160" s="56" t="str">
        <f t="shared" si="581"/>
        <v>-</v>
      </c>
      <c r="JV160" s="56" t="str">
        <f t="shared" si="582"/>
        <v>-</v>
      </c>
      <c r="JW160" s="56" t="str">
        <f t="shared" si="583"/>
        <v>-</v>
      </c>
      <c r="JX160" s="56" t="str">
        <f t="shared" si="584"/>
        <v>-</v>
      </c>
      <c r="JY160" s="56" t="str">
        <f t="shared" si="585"/>
        <v>-</v>
      </c>
      <c r="JZ160" s="56" t="str">
        <f t="shared" si="586"/>
        <v>-</v>
      </c>
      <c r="KA160" s="444" t="s">
        <v>1247</v>
      </c>
      <c r="KB160" s="360">
        <f>IF(ISNUMBER(INDEX($EQ$15:$GK$521,$B160,EO$11)),MAX(KB$14:KB159)+1,0)</f>
        <v>0</v>
      </c>
      <c r="KC160" s="360" t="str">
        <f t="shared" si="689"/>
        <v/>
      </c>
      <c r="KD160" s="373" t="s">
        <v>2</v>
      </c>
      <c r="KE160" s="239"/>
      <c r="KF160" s="60"/>
      <c r="KG160" s="60"/>
      <c r="KH160" s="60"/>
      <c r="KI160" s="60"/>
      <c r="KJ160" s="60"/>
      <c r="KK160" s="60"/>
      <c r="KL160" s="60"/>
      <c r="KM160" s="60"/>
      <c r="KN160" s="60"/>
      <c r="KO160" s="60"/>
      <c r="KP160" s="60"/>
      <c r="KQ160" s="239" t="str">
        <f t="shared" si="692"/>
        <v/>
      </c>
      <c r="KR160" s="245" t="str">
        <f t="shared" si="587"/>
        <v/>
      </c>
      <c r="KS160" s="60"/>
      <c r="KT160" s="239" t="str">
        <f t="shared" si="693"/>
        <v/>
      </c>
      <c r="KU160" s="245" t="str">
        <f t="shared" si="588"/>
        <v/>
      </c>
      <c r="KV160" s="60"/>
      <c r="KW160" s="239" t="str">
        <f t="shared" si="694"/>
        <v/>
      </c>
      <c r="KX160" s="245" t="str">
        <f t="shared" si="589"/>
        <v/>
      </c>
      <c r="KY160" s="60"/>
      <c r="KZ160" s="283" t="str">
        <f t="shared" si="590"/>
        <v/>
      </c>
      <c r="LA160" s="26"/>
      <c r="LB160" s="18"/>
      <c r="LC160" s="18"/>
      <c r="LD160" s="18"/>
      <c r="LE160" s="18"/>
      <c r="LF160" s="18"/>
      <c r="LG160" s="18"/>
      <c r="LH160" s="18"/>
      <c r="LI160" s="18"/>
      <c r="LJ160" s="18"/>
      <c r="LK160" s="18"/>
      <c r="LL160" s="18"/>
      <c r="LM160" s="18"/>
      <c r="LN160" s="63"/>
      <c r="LO160" s="251">
        <f t="shared" si="591"/>
        <v>0</v>
      </c>
      <c r="LP160" s="251">
        <f t="shared" si="592"/>
        <v>0</v>
      </c>
      <c r="LQ160" s="251">
        <f t="shared" si="593"/>
        <v>0</v>
      </c>
      <c r="LR160" s="251">
        <f t="shared" si="594"/>
        <v>0</v>
      </c>
      <c r="LS160" s="251">
        <f t="shared" si="595"/>
        <v>0</v>
      </c>
      <c r="LT160" s="251">
        <f t="shared" si="596"/>
        <v>0</v>
      </c>
      <c r="LU160" s="251">
        <f t="shared" si="597"/>
        <v>0</v>
      </c>
      <c r="LV160" s="251">
        <f t="shared" si="598"/>
        <v>0</v>
      </c>
      <c r="LW160" s="251">
        <f t="shared" si="599"/>
        <v>0</v>
      </c>
      <c r="LX160" s="251">
        <f t="shared" si="600"/>
        <v>0</v>
      </c>
      <c r="LY160" s="251">
        <f t="shared" si="601"/>
        <v>0</v>
      </c>
      <c r="LZ160" s="251">
        <f t="shared" si="602"/>
        <v>0</v>
      </c>
      <c r="MA160" s="63">
        <f t="shared" si="603"/>
        <v>5</v>
      </c>
      <c r="MB160" s="63">
        <f t="shared" si="604"/>
        <v>0</v>
      </c>
      <c r="MC160" s="63">
        <f t="shared" si="691"/>
        <v>146</v>
      </c>
      <c r="MD160" s="63">
        <f t="shared" si="690"/>
        <v>6</v>
      </c>
      <c r="ME160" s="63" t="str">
        <f t="shared" si="605"/>
        <v>cwell</v>
      </c>
      <c r="MF160" s="315">
        <f t="shared" si="606"/>
        <v>291</v>
      </c>
      <c r="MG160" s="315">
        <f>IF(ISNUMBER(MATCH(EO160,$ME$15:$ME$520,0)),0,MAX(MG$14:MG159)+1)</f>
        <v>0</v>
      </c>
      <c r="MH160" s="315" t="str">
        <f t="shared" si="607"/>
        <v/>
      </c>
      <c r="MI160" s="369"/>
      <c r="MJ160" s="68"/>
      <c r="MK160" s="18"/>
      <c r="ML160" s="242"/>
      <c r="MM160" s="242"/>
      <c r="MN160" s="59"/>
      <c r="MO160" s="238"/>
      <c r="MP160" s="411"/>
      <c r="MQ160" s="26">
        <f>IF(IF(ISNUMBER(SEARCH("flopy",MS160))=TRUE,1,0)=1,MAX(MQ$15:MQ159)+1,"")</f>
        <v>107</v>
      </c>
      <c r="MR160" s="238"/>
      <c r="MS160" s="411" t="s">
        <v>1080</v>
      </c>
      <c r="MT160" s="59"/>
      <c r="MU160" s="26" t="str">
        <f>IF(IF(ISNUMBER(SEARCH("flopy",MW160))=TRUE,1,0)=1,MAX(MU$15:MU159)+1,"")</f>
        <v/>
      </c>
      <c r="MV160" s="238"/>
      <c r="MW160" s="59"/>
      <c r="MX160" s="59"/>
      <c r="MY160" s="59"/>
      <c r="MZ160" s="59"/>
      <c r="NA160" s="59"/>
      <c r="NB160" s="26" t="s">
        <v>2</v>
      </c>
      <c r="NC160" s="59"/>
      <c r="ND160" s="59"/>
      <c r="NE160" s="59"/>
      <c r="NF160" s="59"/>
      <c r="NG160" s="59"/>
      <c r="NH160" s="59"/>
      <c r="NI160" s="59"/>
      <c r="NJ160" s="59"/>
      <c r="NK160" s="26" t="s">
        <v>2</v>
      </c>
      <c r="NL160" s="454"/>
      <c r="NM160" s="454"/>
      <c r="NN160" s="59"/>
      <c r="NO160" s="18"/>
      <c r="NP160" s="18"/>
      <c r="NQ160" s="18"/>
      <c r="NR160" s="18"/>
      <c r="NS160" s="18"/>
      <c r="NT160" s="18"/>
      <c r="NU160" s="18"/>
      <c r="NV160" s="18"/>
      <c r="NW160" s="18"/>
      <c r="NX160" s="18"/>
      <c r="NY160" s="18"/>
      <c r="NZ160" s="18"/>
      <c r="OA160" s="18"/>
      <c r="OB160" s="18"/>
      <c r="OC160" s="18"/>
      <c r="OZ160" s="59"/>
      <c r="PA160" s="251" t="str">
        <f t="shared" si="608"/>
        <v>cwell</v>
      </c>
      <c r="PB160" s="251" t="str">
        <f t="shared" si="609"/>
        <v/>
      </c>
      <c r="PC160" s="251" t="str">
        <f t="shared" si="610"/>
        <v>cwell</v>
      </c>
      <c r="PD160" s="251" t="str">
        <f t="shared" si="611"/>
        <v>cwell</v>
      </c>
      <c r="PE160" s="251" t="str">
        <f t="shared" si="612"/>
        <v/>
      </c>
      <c r="PF160" s="251" t="str">
        <f t="shared" si="613"/>
        <v/>
      </c>
      <c r="PG160" s="251" t="str">
        <f t="shared" si="614"/>
        <v/>
      </c>
      <c r="PH160" s="251" t="str">
        <f t="shared" si="615"/>
        <v>cwell</v>
      </c>
      <c r="PI160" s="251" t="str">
        <f t="shared" si="616"/>
        <v/>
      </c>
      <c r="PJ160" s="251" t="str">
        <f t="shared" si="617"/>
        <v/>
      </c>
      <c r="PK160" s="251" t="str">
        <f t="shared" si="618"/>
        <v/>
      </c>
      <c r="PL160" s="251" t="str">
        <f t="shared" si="619"/>
        <v/>
      </c>
      <c r="PM160" s="251" t="str">
        <f t="shared" si="620"/>
        <v/>
      </c>
      <c r="PN160" s="251" t="str">
        <f t="shared" si="621"/>
        <v/>
      </c>
      <c r="PO160" s="251" t="str">
        <f t="shared" si="622"/>
        <v/>
      </c>
      <c r="PP160" s="251" t="str">
        <f t="shared" si="623"/>
        <v/>
      </c>
      <c r="PQ160" s="251" t="str">
        <f t="shared" si="624"/>
        <v/>
      </c>
      <c r="PR160" s="251" t="str">
        <f t="shared" si="625"/>
        <v/>
      </c>
      <c r="PS160" s="251" t="str">
        <f t="shared" si="626"/>
        <v/>
      </c>
      <c r="PT160" s="251" t="str">
        <f t="shared" si="627"/>
        <v/>
      </c>
      <c r="PU160" s="251" t="str">
        <f t="shared" si="628"/>
        <v/>
      </c>
      <c r="PV160" s="251" t="str">
        <f t="shared" si="629"/>
        <v/>
      </c>
      <c r="PW160" s="251" t="str">
        <f t="shared" si="630"/>
        <v/>
      </c>
      <c r="PX160" s="251" t="str">
        <f t="shared" si="631"/>
        <v/>
      </c>
      <c r="PY160" s="251" t="str">
        <f t="shared" si="632"/>
        <v/>
      </c>
      <c r="PZ160" s="251" t="str">
        <f t="shared" si="633"/>
        <v/>
      </c>
      <c r="QA160" s="251" t="str">
        <f t="shared" si="634"/>
        <v/>
      </c>
      <c r="QB160" s="251" t="str">
        <f t="shared" si="635"/>
        <v/>
      </c>
      <c r="QC160" s="251" t="str">
        <f t="shared" si="636"/>
        <v/>
      </c>
      <c r="QD160" s="251" t="str">
        <f t="shared" si="637"/>
        <v/>
      </c>
      <c r="QE160" s="251" t="str">
        <f t="shared" si="638"/>
        <v/>
      </c>
      <c r="QF160" s="63">
        <f t="shared" si="639"/>
        <v>4</v>
      </c>
      <c r="QG160" s="26" t="s">
        <v>2</v>
      </c>
      <c r="QH160" s="59"/>
      <c r="QI160" s="59"/>
      <c r="QJ160" s="59"/>
      <c r="QK160" s="59"/>
      <c r="QL160" s="59"/>
      <c r="QM160" s="59"/>
      <c r="QN160" s="59"/>
    </row>
    <row r="161" spans="1:456" ht="6" customHeight="1" x14ac:dyDescent="0.25">
      <c r="A161" s="68"/>
      <c r="B161" s="447">
        <f t="shared" si="496"/>
        <v>147</v>
      </c>
      <c r="C161" s="72" t="s">
        <v>334</v>
      </c>
      <c r="D161" s="339" t="s">
        <v>572</v>
      </c>
      <c r="E161" s="59"/>
      <c r="F161" s="229"/>
      <c r="G161" s="295"/>
      <c r="H161" s="295"/>
      <c r="I161" s="229"/>
      <c r="J161" s="295"/>
      <c r="K161" s="295"/>
      <c r="L161" s="229"/>
      <c r="M161" s="295"/>
      <c r="N161" s="295"/>
      <c r="O161" s="229"/>
      <c r="P161" s="295"/>
      <c r="Q161" s="295"/>
      <c r="R161" s="229"/>
      <c r="S161" s="230"/>
      <c r="T161" s="231"/>
      <c r="U161" s="229"/>
      <c r="V161" s="230"/>
      <c r="W161" s="231"/>
      <c r="X161" s="229"/>
      <c r="Y161" s="230"/>
      <c r="Z161" s="231"/>
      <c r="AA161" s="229"/>
      <c r="AB161" s="295"/>
      <c r="AC161" s="295"/>
      <c r="AD161" s="229"/>
      <c r="AE161" s="295"/>
      <c r="AF161" s="295"/>
      <c r="AG161" s="229"/>
      <c r="AH161" s="295"/>
      <c r="AI161" s="295"/>
      <c r="AJ161" s="229"/>
      <c r="AK161" s="295"/>
      <c r="AL161" s="295"/>
      <c r="AM161" s="229"/>
      <c r="AN161" s="295"/>
      <c r="AO161" s="295"/>
      <c r="AP161" s="243"/>
      <c r="AQ161" s="295"/>
      <c r="AR161" s="290"/>
      <c r="AS161" s="243"/>
      <c r="AT161" s="295"/>
      <c r="AU161" s="290"/>
      <c r="AV161" s="229"/>
      <c r="AW161" s="230"/>
      <c r="AX161" s="231"/>
      <c r="AY161" s="229"/>
      <c r="AZ161" s="230"/>
      <c r="BA161" s="231"/>
      <c r="BB161" s="229"/>
      <c r="BC161" s="230"/>
      <c r="BD161" s="231"/>
      <c r="BE161" s="229"/>
      <c r="BF161" s="230"/>
      <c r="BG161" s="231"/>
      <c r="BH161" s="229"/>
      <c r="BI161" s="230"/>
      <c r="BJ161" s="231"/>
      <c r="BK161" s="243"/>
      <c r="BL161" s="230"/>
      <c r="BM161" s="231"/>
      <c r="BN161" s="243"/>
      <c r="BO161" s="230"/>
      <c r="BP161" s="231"/>
      <c r="BQ161" s="229"/>
      <c r="BR161" s="230"/>
      <c r="BS161" s="231"/>
      <c r="BT161" s="229"/>
      <c r="BU161" s="230"/>
      <c r="BV161" s="231"/>
      <c r="BW161" s="229"/>
      <c r="BX161" s="230"/>
      <c r="BY161" s="231"/>
      <c r="BZ161" s="229"/>
      <c r="CA161" s="230"/>
      <c r="CB161" s="231"/>
      <c r="CC161" s="229"/>
      <c r="CD161" s="230"/>
      <c r="CE161" s="231"/>
      <c r="CF161" s="331"/>
      <c r="CG161" s="332"/>
      <c r="CH161" s="385"/>
      <c r="CI161" s="331"/>
      <c r="CJ161" s="332"/>
      <c r="CK161" s="385"/>
      <c r="CL161" s="243"/>
      <c r="CM161" s="230"/>
      <c r="CN161" s="354"/>
      <c r="CO161" s="243"/>
      <c r="CP161" s="230"/>
      <c r="CQ161" s="231"/>
      <c r="CR161" s="331"/>
      <c r="CS161" s="332"/>
      <c r="CT161" s="333"/>
      <c r="CU161" s="229"/>
      <c r="CV161" s="230"/>
      <c r="CW161" s="231"/>
      <c r="CX161" s="331"/>
      <c r="CY161" s="332"/>
      <c r="CZ161" s="333"/>
      <c r="DA161" s="331"/>
      <c r="DB161" s="332"/>
      <c r="DC161" s="333"/>
      <c r="DD161" s="331"/>
      <c r="DE161" s="332"/>
      <c r="DF161" s="333"/>
      <c r="DG161" s="331"/>
      <c r="DH161" s="332"/>
      <c r="DI161" s="333"/>
      <c r="DJ161" s="229"/>
      <c r="DK161" s="230"/>
      <c r="DL161" s="231"/>
      <c r="DM161" s="229"/>
      <c r="DN161" s="230"/>
      <c r="DO161" s="231"/>
      <c r="DP161" s="331"/>
      <c r="DQ161" s="332"/>
      <c r="DR161" s="333"/>
      <c r="DS161" s="331"/>
      <c r="DT161" s="332"/>
      <c r="DU161" s="333"/>
      <c r="DV161" s="331"/>
      <c r="DW161" s="332"/>
      <c r="DX161" s="333"/>
      <c r="DY161" s="331"/>
      <c r="DZ161" s="332"/>
      <c r="EA161" s="333"/>
      <c r="EB161" s="331"/>
      <c r="EC161" s="332"/>
      <c r="ED161" s="333"/>
      <c r="EE161" s="331"/>
      <c r="EF161" s="332"/>
      <c r="EG161" s="333"/>
      <c r="EH161" s="229"/>
      <c r="EI161" s="230"/>
      <c r="EJ161" s="231"/>
      <c r="EK161" s="229"/>
      <c r="EL161" s="230"/>
      <c r="EM161" s="231"/>
      <c r="EN161" s="244"/>
      <c r="EO161" s="269" t="str">
        <f t="shared" si="497"/>
        <v/>
      </c>
      <c r="EP161" s="444" t="s">
        <v>1247</v>
      </c>
      <c r="EQ161" s="360" t="str">
        <f t="shared" si="640"/>
        <v/>
      </c>
      <c r="ER161" s="360" t="str">
        <f t="shared" si="641"/>
        <v/>
      </c>
      <c r="ES161" s="360" t="str">
        <f t="shared" si="642"/>
        <v/>
      </c>
      <c r="ET161" s="360" t="str">
        <f t="shared" si="643"/>
        <v/>
      </c>
      <c r="EU161" s="360" t="str">
        <f t="shared" si="644"/>
        <v/>
      </c>
      <c r="EV161" s="360" t="str">
        <f t="shared" si="645"/>
        <v/>
      </c>
      <c r="EW161" s="360" t="str">
        <f t="shared" si="646"/>
        <v/>
      </c>
      <c r="EX161" s="360" t="str">
        <f t="shared" si="647"/>
        <v/>
      </c>
      <c r="EY161" s="360" t="str">
        <f t="shared" si="648"/>
        <v/>
      </c>
      <c r="EZ161" s="360" t="str">
        <f t="shared" si="649"/>
        <v/>
      </c>
      <c r="FA161" s="360" t="str">
        <f t="shared" si="650"/>
        <v/>
      </c>
      <c r="FB161" s="360" t="str">
        <f t="shared" si="651"/>
        <v/>
      </c>
      <c r="FC161" s="360" t="str">
        <f t="shared" si="652"/>
        <v/>
      </c>
      <c r="FD161" s="360" t="str">
        <f t="shared" si="653"/>
        <v/>
      </c>
      <c r="FE161" s="360" t="str">
        <f t="shared" si="654"/>
        <v/>
      </c>
      <c r="FF161" s="360" t="str">
        <f t="shared" si="655"/>
        <v/>
      </c>
      <c r="FG161" s="360" t="str">
        <f t="shared" si="656"/>
        <v/>
      </c>
      <c r="FH161" s="360" t="str">
        <f t="shared" si="657"/>
        <v/>
      </c>
      <c r="FI161" s="360" t="str">
        <f t="shared" si="658"/>
        <v/>
      </c>
      <c r="FJ161" s="360" t="str">
        <f t="shared" si="659"/>
        <v/>
      </c>
      <c r="FK161" s="360" t="str">
        <f t="shared" si="660"/>
        <v/>
      </c>
      <c r="FL161" s="360" t="str">
        <f t="shared" si="661"/>
        <v/>
      </c>
      <c r="FM161" s="360" t="str">
        <f t="shared" si="662"/>
        <v/>
      </c>
      <c r="FN161" s="360" t="str">
        <f t="shared" si="663"/>
        <v/>
      </c>
      <c r="FO161" s="360" t="str">
        <f t="shared" si="664"/>
        <v/>
      </c>
      <c r="FP161" s="360" t="str">
        <f t="shared" si="665"/>
        <v/>
      </c>
      <c r="FQ161" s="360" t="str">
        <f t="shared" si="666"/>
        <v/>
      </c>
      <c r="FR161" s="360" t="str">
        <f t="shared" si="667"/>
        <v/>
      </c>
      <c r="FS161" s="360" t="str">
        <f t="shared" si="668"/>
        <v/>
      </c>
      <c r="FT161" s="360" t="str">
        <f t="shared" si="498"/>
        <v/>
      </c>
      <c r="FU161" s="360" t="str">
        <f t="shared" si="669"/>
        <v/>
      </c>
      <c r="FV161" s="360" t="str">
        <f t="shared" si="670"/>
        <v/>
      </c>
      <c r="FW161" s="360" t="str">
        <f t="shared" si="671"/>
        <v/>
      </c>
      <c r="FX161" s="360" t="str">
        <f t="shared" si="672"/>
        <v/>
      </c>
      <c r="FY161" s="360" t="str">
        <f t="shared" si="673"/>
        <v/>
      </c>
      <c r="FZ161" s="360" t="str">
        <f t="shared" si="674"/>
        <v/>
      </c>
      <c r="GA161" s="360" t="str">
        <f t="shared" si="675"/>
        <v/>
      </c>
      <c r="GB161" s="360">
        <f t="shared" si="676"/>
        <v>12</v>
      </c>
      <c r="GC161" s="360" t="str">
        <f t="shared" si="677"/>
        <v/>
      </c>
      <c r="GD161" s="360" t="str">
        <f t="shared" si="678"/>
        <v/>
      </c>
      <c r="GE161" s="360" t="str">
        <f t="shared" si="679"/>
        <v/>
      </c>
      <c r="GF161" s="360" t="str">
        <f t="shared" si="680"/>
        <v/>
      </c>
      <c r="GG161" s="360" t="str">
        <f t="shared" si="681"/>
        <v/>
      </c>
      <c r="GH161" s="360" t="str">
        <f t="shared" si="682"/>
        <v/>
      </c>
      <c r="GI161" s="360" t="str">
        <f t="shared" si="683"/>
        <v/>
      </c>
      <c r="GJ161" s="360" t="str">
        <f t="shared" si="684"/>
        <v/>
      </c>
      <c r="GK161" s="444" t="s">
        <v>1247</v>
      </c>
      <c r="GL161" s="361" t="str">
        <f t="shared" si="499"/>
        <v>-</v>
      </c>
      <c r="GM161" s="361" t="str">
        <f t="shared" si="500"/>
        <v>-</v>
      </c>
      <c r="GN161" s="361" t="str">
        <f t="shared" si="501"/>
        <v>-</v>
      </c>
      <c r="GO161" s="361" t="str">
        <f t="shared" si="502"/>
        <v>-</v>
      </c>
      <c r="GP161" s="361" t="str">
        <f t="shared" si="503"/>
        <v>-</v>
      </c>
      <c r="GQ161" s="361" t="str">
        <f t="shared" si="504"/>
        <v>-</v>
      </c>
      <c r="GR161" s="361" t="str">
        <f t="shared" si="505"/>
        <v>-</v>
      </c>
      <c r="GS161" s="361" t="str">
        <f t="shared" si="506"/>
        <v>-</v>
      </c>
      <c r="GT161" s="361" t="str">
        <f t="shared" si="507"/>
        <v>-</v>
      </c>
      <c r="GU161" s="361" t="str">
        <f t="shared" si="508"/>
        <v>-</v>
      </c>
      <c r="GV161" s="361" t="str">
        <f t="shared" si="509"/>
        <v>-</v>
      </c>
      <c r="GW161" s="361" t="str">
        <f t="shared" si="510"/>
        <v>-</v>
      </c>
      <c r="GX161" s="361" t="str">
        <f t="shared" si="511"/>
        <v>-</v>
      </c>
      <c r="GY161" s="361" t="str">
        <f t="shared" si="512"/>
        <v>-</v>
      </c>
      <c r="GZ161" s="361" t="str">
        <f t="shared" si="513"/>
        <v>-</v>
      </c>
      <c r="HA161" s="361" t="str">
        <f t="shared" si="514"/>
        <v>-</v>
      </c>
      <c r="HB161" s="361" t="str">
        <f t="shared" si="515"/>
        <v>-</v>
      </c>
      <c r="HC161" s="361" t="str">
        <f t="shared" si="516"/>
        <v>-</v>
      </c>
      <c r="HD161" s="361" t="str">
        <f t="shared" si="517"/>
        <v>-</v>
      </c>
      <c r="HE161" s="361" t="str">
        <f t="shared" si="518"/>
        <v>-</v>
      </c>
      <c r="HF161" s="361" t="str">
        <f t="shared" si="519"/>
        <v>-</v>
      </c>
      <c r="HG161" s="361" t="str">
        <f t="shared" si="520"/>
        <v>-</v>
      </c>
      <c r="HH161" s="361" t="str">
        <f t="shared" si="521"/>
        <v>-</v>
      </c>
      <c r="HI161" s="361" t="str">
        <f t="shared" si="522"/>
        <v>-</v>
      </c>
      <c r="HJ161" s="361" t="str">
        <f t="shared" si="523"/>
        <v>-</v>
      </c>
      <c r="HK161" s="361" t="str">
        <f t="shared" si="524"/>
        <v>-</v>
      </c>
      <c r="HL161" s="361" t="str">
        <f t="shared" si="525"/>
        <v>-</v>
      </c>
      <c r="HM161" s="361" t="str">
        <f t="shared" si="526"/>
        <v>-</v>
      </c>
      <c r="HN161" s="361" t="str">
        <f t="shared" si="527"/>
        <v>-</v>
      </c>
      <c r="HO161" s="361" t="str">
        <f t="shared" si="528"/>
        <v>-</v>
      </c>
      <c r="HP161" s="361" t="str">
        <f t="shared" si="529"/>
        <v>-</v>
      </c>
      <c r="HQ161" s="361" t="str">
        <f t="shared" si="530"/>
        <v>-</v>
      </c>
      <c r="HR161" s="361" t="str">
        <f t="shared" si="531"/>
        <v>-</v>
      </c>
      <c r="HS161" s="361" t="str">
        <f t="shared" si="532"/>
        <v>-</v>
      </c>
      <c r="HT161" s="361" t="str">
        <f t="shared" si="533"/>
        <v>-</v>
      </c>
      <c r="HU161" s="361" t="str">
        <f t="shared" si="534"/>
        <v>-</v>
      </c>
      <c r="HV161" s="361" t="str">
        <f t="shared" si="535"/>
        <v>-</v>
      </c>
      <c r="HW161" s="361" t="str">
        <f t="shared" si="536"/>
        <v>maxiterout</v>
      </c>
      <c r="HX161" s="361" t="str">
        <f t="shared" si="537"/>
        <v>-</v>
      </c>
      <c r="HY161" s="361" t="str">
        <f t="shared" si="538"/>
        <v>-</v>
      </c>
      <c r="HZ161" s="361" t="str">
        <f t="shared" si="539"/>
        <v>-</v>
      </c>
      <c r="IA161" s="361" t="str">
        <f t="shared" si="540"/>
        <v>-</v>
      </c>
      <c r="IB161" s="361" t="str">
        <f t="shared" si="541"/>
        <v>-</v>
      </c>
      <c r="IC161" s="361" t="str">
        <f t="shared" si="542"/>
        <v>-</v>
      </c>
      <c r="ID161" s="361" t="str">
        <f t="shared" si="543"/>
        <v>-</v>
      </c>
      <c r="IE161" s="361" t="str">
        <f t="shared" si="544"/>
        <v>-</v>
      </c>
      <c r="IF161" s="444" t="s">
        <v>1247</v>
      </c>
      <c r="IG161" s="56" t="str">
        <f t="shared" si="685"/>
        <v>-</v>
      </c>
      <c r="IH161" s="56" t="str">
        <f t="shared" si="686"/>
        <v>-</v>
      </c>
      <c r="II161" s="56" t="str">
        <f t="shared" si="687"/>
        <v>-</v>
      </c>
      <c r="IJ161" s="56" t="str">
        <f t="shared" si="688"/>
        <v>-</v>
      </c>
      <c r="IK161" s="56" t="str">
        <f t="shared" si="545"/>
        <v>-</v>
      </c>
      <c r="IL161" s="56" t="str">
        <f t="shared" si="546"/>
        <v>-</v>
      </c>
      <c r="IM161" s="56" t="str">
        <f t="shared" si="547"/>
        <v>-</v>
      </c>
      <c r="IN161" s="56" t="str">
        <f t="shared" si="548"/>
        <v>-</v>
      </c>
      <c r="IO161" s="56" t="str">
        <f t="shared" si="549"/>
        <v>-</v>
      </c>
      <c r="IP161" s="56" t="str">
        <f t="shared" si="550"/>
        <v>-</v>
      </c>
      <c r="IQ161" s="56" t="str">
        <f t="shared" si="551"/>
        <v>-</v>
      </c>
      <c r="IR161" s="56" t="str">
        <f t="shared" si="552"/>
        <v>-</v>
      </c>
      <c r="IS161" s="56" t="str">
        <f t="shared" si="553"/>
        <v>-</v>
      </c>
      <c r="IT161" s="56" t="str">
        <f t="shared" si="554"/>
        <v>-</v>
      </c>
      <c r="IU161" s="56" t="str">
        <f t="shared" si="555"/>
        <v>-</v>
      </c>
      <c r="IV161" s="56" t="str">
        <f t="shared" si="556"/>
        <v>-</v>
      </c>
      <c r="IW161" s="56" t="str">
        <f t="shared" si="557"/>
        <v>-</v>
      </c>
      <c r="IX161" s="56" t="str">
        <f t="shared" si="558"/>
        <v>-</v>
      </c>
      <c r="IY161" s="56" t="str">
        <f t="shared" si="559"/>
        <v>-</v>
      </c>
      <c r="IZ161" s="56" t="str">
        <f t="shared" si="560"/>
        <v>-</v>
      </c>
      <c r="JA161" s="56" t="str">
        <f t="shared" si="561"/>
        <v>-</v>
      </c>
      <c r="JB161" s="56" t="str">
        <f t="shared" si="562"/>
        <v>-</v>
      </c>
      <c r="JC161" s="56" t="str">
        <f t="shared" si="563"/>
        <v>-</v>
      </c>
      <c r="JD161" s="56" t="str">
        <f t="shared" si="564"/>
        <v>-</v>
      </c>
      <c r="JE161" s="56" t="str">
        <f t="shared" si="565"/>
        <v>-</v>
      </c>
      <c r="JF161" s="56" t="str">
        <f t="shared" si="566"/>
        <v>-</v>
      </c>
      <c r="JG161" s="56" t="str">
        <f t="shared" si="567"/>
        <v>-</v>
      </c>
      <c r="JH161" s="56" t="str">
        <f t="shared" si="568"/>
        <v>-</v>
      </c>
      <c r="JI161" s="56" t="str">
        <f t="shared" si="569"/>
        <v>-</v>
      </c>
      <c r="JJ161" s="56" t="str">
        <f t="shared" si="570"/>
        <v>-</v>
      </c>
      <c r="JK161" s="56" t="str">
        <f t="shared" si="571"/>
        <v>-</v>
      </c>
      <c r="JL161" s="56" t="str">
        <f t="shared" si="572"/>
        <v>-</v>
      </c>
      <c r="JM161" s="56" t="str">
        <f t="shared" si="573"/>
        <v>-</v>
      </c>
      <c r="JN161" s="56" t="str">
        <f t="shared" si="574"/>
        <v>-</v>
      </c>
      <c r="JO161" s="56" t="str">
        <f t="shared" si="575"/>
        <v>-</v>
      </c>
      <c r="JP161" s="56" t="str">
        <f t="shared" si="576"/>
        <v>-</v>
      </c>
      <c r="JQ161" s="56" t="str">
        <f t="shared" si="577"/>
        <v>-</v>
      </c>
      <c r="JR161" s="56">
        <f t="shared" si="578"/>
        <v>5000</v>
      </c>
      <c r="JS161" s="56" t="str">
        <f t="shared" si="579"/>
        <v>-</v>
      </c>
      <c r="JT161" s="56" t="str">
        <f t="shared" si="580"/>
        <v>-</v>
      </c>
      <c r="JU161" s="56" t="str">
        <f t="shared" si="581"/>
        <v>-</v>
      </c>
      <c r="JV161" s="56" t="str">
        <f t="shared" si="582"/>
        <v>-</v>
      </c>
      <c r="JW161" s="56" t="str">
        <f t="shared" si="583"/>
        <v>-</v>
      </c>
      <c r="JX161" s="56" t="str">
        <f t="shared" si="584"/>
        <v>-</v>
      </c>
      <c r="JY161" s="56" t="str">
        <f t="shared" si="585"/>
        <v>-</v>
      </c>
      <c r="JZ161" s="56" t="str">
        <f t="shared" si="586"/>
        <v>-</v>
      </c>
      <c r="KA161" s="444" t="s">
        <v>1247</v>
      </c>
      <c r="KB161" s="360">
        <f>IF(ISNUMBER(INDEX($EQ$15:$GK$521,$B161,EO$11)),MAX(KB$14:KB160)+1,0)</f>
        <v>0</v>
      </c>
      <c r="KC161" s="360" t="str">
        <f t="shared" si="689"/>
        <v/>
      </c>
      <c r="KD161" s="373" t="s">
        <v>2</v>
      </c>
      <c r="KE161" s="239"/>
      <c r="KF161" s="60"/>
      <c r="KG161" s="60"/>
      <c r="KH161" s="60"/>
      <c r="KI161" s="60"/>
      <c r="KJ161" s="60"/>
      <c r="KK161" s="60"/>
      <c r="KL161" s="60"/>
      <c r="KM161" s="60"/>
      <c r="KN161" s="60"/>
      <c r="KO161" s="60"/>
      <c r="KP161" s="60"/>
      <c r="KQ161" s="239" t="str">
        <f t="shared" si="692"/>
        <v/>
      </c>
      <c r="KR161" s="245" t="str">
        <f t="shared" si="587"/>
        <v/>
      </c>
      <c r="KS161" s="60"/>
      <c r="KT161" s="239" t="str">
        <f t="shared" si="693"/>
        <v/>
      </c>
      <c r="KU161" s="245" t="str">
        <f t="shared" si="588"/>
        <v/>
      </c>
      <c r="KV161" s="60"/>
      <c r="KW161" s="239" t="str">
        <f t="shared" si="694"/>
        <v/>
      </c>
      <c r="KX161" s="245" t="str">
        <f t="shared" si="589"/>
        <v/>
      </c>
      <c r="KY161" s="60"/>
      <c r="KZ161" s="283" t="str">
        <f t="shared" si="590"/>
        <v/>
      </c>
      <c r="LA161" s="26"/>
      <c r="LB161" s="18"/>
      <c r="LC161" s="18"/>
      <c r="LD161" s="18"/>
      <c r="LE161" s="18"/>
      <c r="LF161" s="18"/>
      <c r="LG161" s="18"/>
      <c r="LH161" s="18"/>
      <c r="LI161" s="18"/>
      <c r="LJ161" s="18"/>
      <c r="LK161" s="18"/>
      <c r="LL161" s="18"/>
      <c r="LM161" s="18"/>
      <c r="LN161" s="63"/>
      <c r="LO161" s="251">
        <f t="shared" si="591"/>
        <v>0</v>
      </c>
      <c r="LP161" s="251">
        <f t="shared" si="592"/>
        <v>0</v>
      </c>
      <c r="LQ161" s="251">
        <f t="shared" si="593"/>
        <v>0</v>
      </c>
      <c r="LR161" s="251">
        <f t="shared" si="594"/>
        <v>0</v>
      </c>
      <c r="LS161" s="251">
        <f t="shared" si="595"/>
        <v>0</v>
      </c>
      <c r="LT161" s="251">
        <f t="shared" si="596"/>
        <v>0</v>
      </c>
      <c r="LU161" s="251">
        <f t="shared" si="597"/>
        <v>0</v>
      </c>
      <c r="LV161" s="251">
        <f t="shared" si="598"/>
        <v>0</v>
      </c>
      <c r="LW161" s="251">
        <f t="shared" si="599"/>
        <v>0</v>
      </c>
      <c r="LX161" s="251">
        <f t="shared" si="600"/>
        <v>0</v>
      </c>
      <c r="LY161" s="251">
        <f t="shared" si="601"/>
        <v>0</v>
      </c>
      <c r="LZ161" s="251">
        <f t="shared" si="602"/>
        <v>0</v>
      </c>
      <c r="MA161" s="63">
        <f t="shared" si="603"/>
        <v>5</v>
      </c>
      <c r="MB161" s="63">
        <f t="shared" si="604"/>
        <v>0</v>
      </c>
      <c r="MC161" s="63">
        <f t="shared" si="691"/>
        <v>147</v>
      </c>
      <c r="MD161" s="63">
        <f t="shared" si="690"/>
        <v>7</v>
      </c>
      <c r="ME161" s="63" t="str">
        <f t="shared" si="605"/>
        <v>maxbound</v>
      </c>
      <c r="MF161" s="315">
        <f t="shared" si="606"/>
        <v>291</v>
      </c>
      <c r="MG161" s="315">
        <f>IF(ISNUMBER(MATCH(EO161,$ME$15:$ME$520,0)),0,MAX(MG$14:MG160)+1)</f>
        <v>0</v>
      </c>
      <c r="MH161" s="315" t="str">
        <f t="shared" si="607"/>
        <v/>
      </c>
      <c r="MI161" s="369"/>
      <c r="MJ161" s="68"/>
      <c r="MK161" s="18"/>
      <c r="ML161" s="242"/>
      <c r="MM161" s="242"/>
      <c r="MN161" s="59"/>
      <c r="MO161" s="238"/>
      <c r="MP161" s="411"/>
      <c r="MQ161" s="26">
        <f>IF(IF(ISNUMBER(SEARCH("flopy",MS161))=TRUE,1,0)=1,MAX(MQ$15:MQ160)+1,"")</f>
        <v>108</v>
      </c>
      <c r="MR161" s="238"/>
      <c r="MS161" s="411" t="s">
        <v>1081</v>
      </c>
      <c r="MT161" s="59"/>
      <c r="MU161" s="26" t="str">
        <f>IF(IF(ISNUMBER(SEARCH("flopy",MW161))=TRUE,1,0)=1,MAX(MU$15:MU160)+1,"")</f>
        <v/>
      </c>
      <c r="MV161" s="238"/>
      <c r="MW161" s="59"/>
      <c r="MX161" s="59"/>
      <c r="MY161" s="59"/>
      <c r="MZ161" s="59"/>
      <c r="NA161" s="59"/>
      <c r="NB161" s="26" t="s">
        <v>2</v>
      </c>
      <c r="NC161" s="59"/>
      <c r="ND161" s="59"/>
      <c r="NE161" s="59"/>
      <c r="NF161" s="59"/>
      <c r="NG161" s="59"/>
      <c r="NH161" s="59"/>
      <c r="NI161" s="59"/>
      <c r="NJ161" s="59"/>
      <c r="NK161" s="26" t="s">
        <v>2</v>
      </c>
      <c r="NL161" s="454"/>
      <c r="NM161" s="454"/>
      <c r="NN161" s="59"/>
      <c r="NO161" s="18"/>
      <c r="NP161" s="18"/>
      <c r="NQ161" s="18"/>
      <c r="NR161" s="18"/>
      <c r="NS161" s="18"/>
      <c r="NT161" s="18"/>
      <c r="NU161" s="18"/>
      <c r="NV161" s="18"/>
      <c r="NW161" s="18"/>
      <c r="NX161" s="18"/>
      <c r="NY161" s="18"/>
      <c r="NZ161" s="18"/>
      <c r="OA161" s="18"/>
      <c r="OB161" s="18"/>
      <c r="OC161" s="18"/>
      <c r="OZ161" s="59"/>
      <c r="PA161" s="251" t="str">
        <f t="shared" si="608"/>
        <v/>
      </c>
      <c r="PB161" s="251" t="str">
        <f t="shared" si="609"/>
        <v/>
      </c>
      <c r="PC161" s="251" t="str">
        <f t="shared" si="610"/>
        <v/>
      </c>
      <c r="PD161" s="251" t="str">
        <f t="shared" si="611"/>
        <v/>
      </c>
      <c r="PE161" s="251" t="str">
        <f t="shared" si="612"/>
        <v/>
      </c>
      <c r="PF161" s="251" t="str">
        <f t="shared" si="613"/>
        <v/>
      </c>
      <c r="PG161" s="251" t="str">
        <f t="shared" si="614"/>
        <v/>
      </c>
      <c r="PH161" s="251" t="str">
        <f t="shared" si="615"/>
        <v/>
      </c>
      <c r="PI161" s="251" t="str">
        <f t="shared" si="616"/>
        <v/>
      </c>
      <c r="PJ161" s="251" t="str">
        <f t="shared" si="617"/>
        <v/>
      </c>
      <c r="PK161" s="251" t="str">
        <f t="shared" si="618"/>
        <v/>
      </c>
      <c r="PL161" s="251" t="str">
        <f t="shared" si="619"/>
        <v/>
      </c>
      <c r="PM161" s="251" t="str">
        <f t="shared" si="620"/>
        <v/>
      </c>
      <c r="PN161" s="251" t="str">
        <f t="shared" si="621"/>
        <v/>
      </c>
      <c r="PO161" s="251" t="str">
        <f t="shared" si="622"/>
        <v/>
      </c>
      <c r="PP161" s="251" t="str">
        <f t="shared" si="623"/>
        <v/>
      </c>
      <c r="PQ161" s="251" t="str">
        <f t="shared" si="624"/>
        <v/>
      </c>
      <c r="PR161" s="251" t="str">
        <f t="shared" si="625"/>
        <v/>
      </c>
      <c r="PS161" s="251" t="str">
        <f t="shared" si="626"/>
        <v/>
      </c>
      <c r="PT161" s="251" t="str">
        <f t="shared" si="627"/>
        <v/>
      </c>
      <c r="PU161" s="251" t="str">
        <f t="shared" si="628"/>
        <v/>
      </c>
      <c r="PV161" s="251" t="str">
        <f t="shared" si="629"/>
        <v/>
      </c>
      <c r="PW161" s="251" t="str">
        <f t="shared" si="630"/>
        <v/>
      </c>
      <c r="PX161" s="251" t="str">
        <f t="shared" si="631"/>
        <v/>
      </c>
      <c r="PY161" s="251" t="str">
        <f t="shared" si="632"/>
        <v/>
      </c>
      <c r="PZ161" s="251" t="str">
        <f t="shared" si="633"/>
        <v/>
      </c>
      <c r="QA161" s="251" t="str">
        <f t="shared" si="634"/>
        <v/>
      </c>
      <c r="QB161" s="251" t="str">
        <f t="shared" si="635"/>
        <v/>
      </c>
      <c r="QC161" s="251" t="str">
        <f t="shared" si="636"/>
        <v/>
      </c>
      <c r="QD161" s="251" t="str">
        <f t="shared" si="637"/>
        <v/>
      </c>
      <c r="QE161" s="251" t="str">
        <f t="shared" si="638"/>
        <v/>
      </c>
      <c r="QF161" s="63">
        <f t="shared" si="639"/>
        <v>0</v>
      </c>
      <c r="QG161" s="26" t="s">
        <v>2</v>
      </c>
      <c r="QH161" s="59"/>
      <c r="QI161" s="59"/>
      <c r="QJ161" s="59"/>
      <c r="QK161" s="59"/>
      <c r="QL161" s="59"/>
      <c r="QM161" s="59"/>
      <c r="QN161" s="59"/>
    </row>
    <row r="162" spans="1:456" ht="6" customHeight="1" x14ac:dyDescent="0.25">
      <c r="A162" s="68"/>
      <c r="B162" s="447">
        <f t="shared" si="496"/>
        <v>148</v>
      </c>
      <c r="C162" s="72" t="s">
        <v>340</v>
      </c>
      <c r="D162" s="339" t="s">
        <v>573</v>
      </c>
      <c r="E162" s="59"/>
      <c r="F162" s="229"/>
      <c r="G162" s="295"/>
      <c r="H162" s="295"/>
      <c r="I162" s="229"/>
      <c r="J162" s="295"/>
      <c r="K162" s="295"/>
      <c r="L162" s="229"/>
      <c r="M162" s="295"/>
      <c r="N162" s="295"/>
      <c r="O162" s="229"/>
      <c r="P162" s="295"/>
      <c r="Q162" s="295"/>
      <c r="R162" s="229"/>
      <c r="S162" s="230"/>
      <c r="T162" s="231"/>
      <c r="U162" s="229"/>
      <c r="V162" s="230"/>
      <c r="W162" s="231"/>
      <c r="X162" s="229"/>
      <c r="Y162" s="230"/>
      <c r="Z162" s="231"/>
      <c r="AA162" s="229"/>
      <c r="AB162" s="295"/>
      <c r="AC162" s="295"/>
      <c r="AD162" s="229"/>
      <c r="AE162" s="295"/>
      <c r="AF162" s="295"/>
      <c r="AG162" s="229"/>
      <c r="AH162" s="295"/>
      <c r="AI162" s="295"/>
      <c r="AJ162" s="229"/>
      <c r="AK162" s="295"/>
      <c r="AL162" s="295"/>
      <c r="AM162" s="229"/>
      <c r="AN162" s="295"/>
      <c r="AO162" s="295"/>
      <c r="AP162" s="243"/>
      <c r="AQ162" s="295"/>
      <c r="AR162" s="290"/>
      <c r="AS162" s="243"/>
      <c r="AT162" s="295"/>
      <c r="AU162" s="290"/>
      <c r="AV162" s="229"/>
      <c r="AW162" s="230"/>
      <c r="AX162" s="231"/>
      <c r="AY162" s="229"/>
      <c r="AZ162" s="230"/>
      <c r="BA162" s="231"/>
      <c r="BB162" s="229"/>
      <c r="BC162" s="230"/>
      <c r="BD162" s="231"/>
      <c r="BE162" s="229"/>
      <c r="BF162" s="230"/>
      <c r="BG162" s="231"/>
      <c r="BH162" s="229"/>
      <c r="BI162" s="230"/>
      <c r="BJ162" s="231"/>
      <c r="BK162" s="243"/>
      <c r="BL162" s="230"/>
      <c r="BM162" s="231"/>
      <c r="BN162" s="243"/>
      <c r="BO162" s="230"/>
      <c r="BP162" s="231"/>
      <c r="BQ162" s="229"/>
      <c r="BR162" s="230"/>
      <c r="BS162" s="231"/>
      <c r="BT162" s="229"/>
      <c r="BU162" s="230"/>
      <c r="BV162" s="231"/>
      <c r="BW162" s="229"/>
      <c r="BX162" s="230"/>
      <c r="BY162" s="231"/>
      <c r="BZ162" s="229"/>
      <c r="CA162" s="230"/>
      <c r="CB162" s="231"/>
      <c r="CC162" s="229"/>
      <c r="CD162" s="230"/>
      <c r="CE162" s="231"/>
      <c r="CF162" s="331"/>
      <c r="CG162" s="332"/>
      <c r="CH162" s="385"/>
      <c r="CI162" s="331"/>
      <c r="CJ162" s="332"/>
      <c r="CK162" s="385"/>
      <c r="CL162" s="243"/>
      <c r="CM162" s="230"/>
      <c r="CN162" s="354"/>
      <c r="CO162" s="243"/>
      <c r="CP162" s="230"/>
      <c r="CQ162" s="231"/>
      <c r="CR162" s="331"/>
      <c r="CS162" s="332"/>
      <c r="CT162" s="333"/>
      <c r="CU162" s="229"/>
      <c r="CV162" s="230"/>
      <c r="CW162" s="231"/>
      <c r="CX162" s="331"/>
      <c r="CY162" s="332"/>
      <c r="CZ162" s="333"/>
      <c r="DA162" s="331"/>
      <c r="DB162" s="332"/>
      <c r="DC162" s="333"/>
      <c r="DD162" s="331"/>
      <c r="DE162" s="332"/>
      <c r="DF162" s="333"/>
      <c r="DG162" s="331"/>
      <c r="DH162" s="332"/>
      <c r="DI162" s="333"/>
      <c r="DJ162" s="229"/>
      <c r="DK162" s="230"/>
      <c r="DL162" s="231"/>
      <c r="DM162" s="229"/>
      <c r="DN162" s="230"/>
      <c r="DO162" s="231"/>
      <c r="DP162" s="331"/>
      <c r="DQ162" s="332"/>
      <c r="DR162" s="333"/>
      <c r="DS162" s="331"/>
      <c r="DT162" s="332"/>
      <c r="DU162" s="333"/>
      <c r="DV162" s="331"/>
      <c r="DW162" s="332"/>
      <c r="DX162" s="333"/>
      <c r="DY162" s="331"/>
      <c r="DZ162" s="332"/>
      <c r="EA162" s="333"/>
      <c r="EB162" s="331"/>
      <c r="EC162" s="332"/>
      <c r="ED162" s="333"/>
      <c r="EE162" s="331"/>
      <c r="EF162" s="332"/>
      <c r="EG162" s="333"/>
      <c r="EH162" s="229"/>
      <c r="EI162" s="230"/>
      <c r="EJ162" s="231"/>
      <c r="EK162" s="229"/>
      <c r="EL162" s="230"/>
      <c r="EM162" s="231"/>
      <c r="EN162" s="244"/>
      <c r="EO162" s="269" t="str">
        <f t="shared" si="497"/>
        <v/>
      </c>
      <c r="EP162" s="444" t="s">
        <v>1247</v>
      </c>
      <c r="EQ162" s="360" t="str">
        <f t="shared" si="640"/>
        <v/>
      </c>
      <c r="ER162" s="360" t="str">
        <f t="shared" si="641"/>
        <v/>
      </c>
      <c r="ES162" s="360" t="str">
        <f t="shared" si="642"/>
        <v/>
      </c>
      <c r="ET162" s="360" t="str">
        <f t="shared" si="643"/>
        <v/>
      </c>
      <c r="EU162" s="360" t="str">
        <f t="shared" si="644"/>
        <v/>
      </c>
      <c r="EV162" s="360" t="str">
        <f t="shared" si="645"/>
        <v/>
      </c>
      <c r="EW162" s="360" t="str">
        <f t="shared" si="646"/>
        <v/>
      </c>
      <c r="EX162" s="360" t="str">
        <f t="shared" si="647"/>
        <v/>
      </c>
      <c r="EY162" s="360" t="str">
        <f t="shared" si="648"/>
        <v/>
      </c>
      <c r="EZ162" s="360" t="str">
        <f t="shared" si="649"/>
        <v/>
      </c>
      <c r="FA162" s="360" t="str">
        <f t="shared" si="650"/>
        <v/>
      </c>
      <c r="FB162" s="360" t="str">
        <f t="shared" si="651"/>
        <v/>
      </c>
      <c r="FC162" s="360" t="str">
        <f t="shared" si="652"/>
        <v/>
      </c>
      <c r="FD162" s="360" t="str">
        <f t="shared" si="653"/>
        <v/>
      </c>
      <c r="FE162" s="360" t="str">
        <f t="shared" si="654"/>
        <v/>
      </c>
      <c r="FF162" s="360" t="str">
        <f t="shared" si="655"/>
        <v/>
      </c>
      <c r="FG162" s="360" t="str">
        <f t="shared" si="656"/>
        <v/>
      </c>
      <c r="FH162" s="360" t="str">
        <f t="shared" si="657"/>
        <v/>
      </c>
      <c r="FI162" s="360" t="str">
        <f t="shared" si="658"/>
        <v/>
      </c>
      <c r="FJ162" s="360" t="str">
        <f t="shared" si="659"/>
        <v/>
      </c>
      <c r="FK162" s="360" t="str">
        <f t="shared" si="660"/>
        <v/>
      </c>
      <c r="FL162" s="360" t="str">
        <f t="shared" si="661"/>
        <v/>
      </c>
      <c r="FM162" s="360" t="str">
        <f t="shared" si="662"/>
        <v/>
      </c>
      <c r="FN162" s="360" t="str">
        <f t="shared" si="663"/>
        <v/>
      </c>
      <c r="FO162" s="360" t="str">
        <f t="shared" si="664"/>
        <v/>
      </c>
      <c r="FP162" s="360" t="str">
        <f t="shared" si="665"/>
        <v/>
      </c>
      <c r="FQ162" s="360" t="str">
        <f t="shared" si="666"/>
        <v/>
      </c>
      <c r="FR162" s="360" t="str">
        <f t="shared" si="667"/>
        <v/>
      </c>
      <c r="FS162" s="360" t="str">
        <f t="shared" si="668"/>
        <v/>
      </c>
      <c r="FT162" s="360" t="str">
        <f t="shared" si="498"/>
        <v/>
      </c>
      <c r="FU162" s="360" t="str">
        <f t="shared" si="669"/>
        <v/>
      </c>
      <c r="FV162" s="360" t="str">
        <f t="shared" si="670"/>
        <v/>
      </c>
      <c r="FW162" s="360" t="str">
        <f t="shared" si="671"/>
        <v/>
      </c>
      <c r="FX162" s="360" t="str">
        <f t="shared" si="672"/>
        <v/>
      </c>
      <c r="FY162" s="360" t="str">
        <f t="shared" si="673"/>
        <v/>
      </c>
      <c r="FZ162" s="360" t="str">
        <f t="shared" si="674"/>
        <v/>
      </c>
      <c r="GA162" s="360" t="str">
        <f t="shared" si="675"/>
        <v/>
      </c>
      <c r="GB162" s="360">
        <f t="shared" si="676"/>
        <v>13</v>
      </c>
      <c r="GC162" s="360" t="str">
        <f t="shared" si="677"/>
        <v/>
      </c>
      <c r="GD162" s="360" t="str">
        <f t="shared" si="678"/>
        <v/>
      </c>
      <c r="GE162" s="360" t="str">
        <f t="shared" si="679"/>
        <v/>
      </c>
      <c r="GF162" s="360" t="str">
        <f t="shared" si="680"/>
        <v/>
      </c>
      <c r="GG162" s="360" t="str">
        <f t="shared" si="681"/>
        <v/>
      </c>
      <c r="GH162" s="360" t="str">
        <f t="shared" si="682"/>
        <v/>
      </c>
      <c r="GI162" s="360" t="str">
        <f t="shared" si="683"/>
        <v/>
      </c>
      <c r="GJ162" s="360" t="str">
        <f t="shared" si="684"/>
        <v/>
      </c>
      <c r="GK162" s="444" t="s">
        <v>1247</v>
      </c>
      <c r="GL162" s="361" t="str">
        <f t="shared" si="499"/>
        <v>-</v>
      </c>
      <c r="GM162" s="361" t="str">
        <f t="shared" si="500"/>
        <v>-</v>
      </c>
      <c r="GN162" s="361" t="str">
        <f t="shared" si="501"/>
        <v>-</v>
      </c>
      <c r="GO162" s="361" t="str">
        <f t="shared" si="502"/>
        <v>-</v>
      </c>
      <c r="GP162" s="361" t="str">
        <f t="shared" si="503"/>
        <v>-</v>
      </c>
      <c r="GQ162" s="361" t="str">
        <f t="shared" si="504"/>
        <v>-</v>
      </c>
      <c r="GR162" s="361" t="str">
        <f t="shared" si="505"/>
        <v>-</v>
      </c>
      <c r="GS162" s="361" t="str">
        <f t="shared" si="506"/>
        <v>-</v>
      </c>
      <c r="GT162" s="361" t="str">
        <f t="shared" si="507"/>
        <v>-</v>
      </c>
      <c r="GU162" s="361" t="str">
        <f t="shared" si="508"/>
        <v>-</v>
      </c>
      <c r="GV162" s="361" t="str">
        <f t="shared" si="509"/>
        <v>-</v>
      </c>
      <c r="GW162" s="361" t="str">
        <f t="shared" si="510"/>
        <v>-</v>
      </c>
      <c r="GX162" s="361" t="str">
        <f t="shared" si="511"/>
        <v>-</v>
      </c>
      <c r="GY162" s="361" t="str">
        <f t="shared" si="512"/>
        <v>-</v>
      </c>
      <c r="GZ162" s="361" t="str">
        <f t="shared" si="513"/>
        <v>-</v>
      </c>
      <c r="HA162" s="361" t="str">
        <f t="shared" si="514"/>
        <v>-</v>
      </c>
      <c r="HB162" s="361" t="str">
        <f t="shared" si="515"/>
        <v>-</v>
      </c>
      <c r="HC162" s="361" t="str">
        <f t="shared" si="516"/>
        <v>-</v>
      </c>
      <c r="HD162" s="361" t="str">
        <f t="shared" si="517"/>
        <v>-</v>
      </c>
      <c r="HE162" s="361" t="str">
        <f t="shared" si="518"/>
        <v>-</v>
      </c>
      <c r="HF162" s="361" t="str">
        <f t="shared" si="519"/>
        <v>-</v>
      </c>
      <c r="HG162" s="361" t="str">
        <f t="shared" si="520"/>
        <v>-</v>
      </c>
      <c r="HH162" s="361" t="str">
        <f t="shared" si="521"/>
        <v>-</v>
      </c>
      <c r="HI162" s="361" t="str">
        <f t="shared" si="522"/>
        <v>-</v>
      </c>
      <c r="HJ162" s="361" t="str">
        <f t="shared" si="523"/>
        <v>-</v>
      </c>
      <c r="HK162" s="361" t="str">
        <f t="shared" si="524"/>
        <v>-</v>
      </c>
      <c r="HL162" s="361" t="str">
        <f t="shared" si="525"/>
        <v>-</v>
      </c>
      <c r="HM162" s="361" t="str">
        <f t="shared" si="526"/>
        <v>-</v>
      </c>
      <c r="HN162" s="361" t="str">
        <f t="shared" si="527"/>
        <v>-</v>
      </c>
      <c r="HO162" s="361" t="str">
        <f t="shared" si="528"/>
        <v>-</v>
      </c>
      <c r="HP162" s="361" t="str">
        <f t="shared" si="529"/>
        <v>-</v>
      </c>
      <c r="HQ162" s="361" t="str">
        <f t="shared" si="530"/>
        <v>-</v>
      </c>
      <c r="HR162" s="361" t="str">
        <f t="shared" si="531"/>
        <v>-</v>
      </c>
      <c r="HS162" s="361" t="str">
        <f t="shared" si="532"/>
        <v>-</v>
      </c>
      <c r="HT162" s="361" t="str">
        <f t="shared" si="533"/>
        <v>-</v>
      </c>
      <c r="HU162" s="361" t="str">
        <f t="shared" si="534"/>
        <v>-</v>
      </c>
      <c r="HV162" s="361" t="str">
        <f t="shared" si="535"/>
        <v>-</v>
      </c>
      <c r="HW162" s="361" t="str">
        <f t="shared" si="536"/>
        <v>thickfact</v>
      </c>
      <c r="HX162" s="361" t="str">
        <f t="shared" si="537"/>
        <v>-</v>
      </c>
      <c r="HY162" s="361" t="str">
        <f t="shared" si="538"/>
        <v>-</v>
      </c>
      <c r="HZ162" s="361" t="str">
        <f t="shared" si="539"/>
        <v>-</v>
      </c>
      <c r="IA162" s="361" t="str">
        <f t="shared" si="540"/>
        <v>-</v>
      </c>
      <c r="IB162" s="361" t="str">
        <f t="shared" si="541"/>
        <v>-</v>
      </c>
      <c r="IC162" s="361" t="str">
        <f t="shared" si="542"/>
        <v>-</v>
      </c>
      <c r="ID162" s="361" t="str">
        <f t="shared" si="543"/>
        <v>-</v>
      </c>
      <c r="IE162" s="361" t="str">
        <f t="shared" si="544"/>
        <v>-</v>
      </c>
      <c r="IF162" s="444" t="s">
        <v>1247</v>
      </c>
      <c r="IG162" s="56" t="str">
        <f t="shared" si="685"/>
        <v>-</v>
      </c>
      <c r="IH162" s="56" t="str">
        <f t="shared" si="686"/>
        <v>-</v>
      </c>
      <c r="II162" s="56" t="str">
        <f t="shared" si="687"/>
        <v>-</v>
      </c>
      <c r="IJ162" s="56" t="str">
        <f t="shared" si="688"/>
        <v>-</v>
      </c>
      <c r="IK162" s="56" t="str">
        <f t="shared" si="545"/>
        <v>-</v>
      </c>
      <c r="IL162" s="56" t="str">
        <f t="shared" si="546"/>
        <v>-</v>
      </c>
      <c r="IM162" s="56" t="str">
        <f t="shared" si="547"/>
        <v>-</v>
      </c>
      <c r="IN162" s="56" t="str">
        <f t="shared" si="548"/>
        <v>-</v>
      </c>
      <c r="IO162" s="56" t="str">
        <f t="shared" si="549"/>
        <v>-</v>
      </c>
      <c r="IP162" s="56" t="str">
        <f t="shared" si="550"/>
        <v>-</v>
      </c>
      <c r="IQ162" s="56" t="str">
        <f t="shared" si="551"/>
        <v>-</v>
      </c>
      <c r="IR162" s="56" t="str">
        <f t="shared" si="552"/>
        <v>-</v>
      </c>
      <c r="IS162" s="56" t="str">
        <f t="shared" si="553"/>
        <v>-</v>
      </c>
      <c r="IT162" s="56" t="str">
        <f t="shared" si="554"/>
        <v>-</v>
      </c>
      <c r="IU162" s="56" t="str">
        <f t="shared" si="555"/>
        <v>-</v>
      </c>
      <c r="IV162" s="56" t="str">
        <f t="shared" si="556"/>
        <v>-</v>
      </c>
      <c r="IW162" s="56" t="str">
        <f t="shared" si="557"/>
        <v>-</v>
      </c>
      <c r="IX162" s="56" t="str">
        <f t="shared" si="558"/>
        <v>-</v>
      </c>
      <c r="IY162" s="56" t="str">
        <f t="shared" si="559"/>
        <v>-</v>
      </c>
      <c r="IZ162" s="56" t="str">
        <f t="shared" si="560"/>
        <v>-</v>
      </c>
      <c r="JA162" s="56" t="str">
        <f t="shared" si="561"/>
        <v>-</v>
      </c>
      <c r="JB162" s="56" t="str">
        <f t="shared" si="562"/>
        <v>-</v>
      </c>
      <c r="JC162" s="56" t="str">
        <f t="shared" si="563"/>
        <v>-</v>
      </c>
      <c r="JD162" s="56" t="str">
        <f t="shared" si="564"/>
        <v>-</v>
      </c>
      <c r="JE162" s="56" t="str">
        <f t="shared" si="565"/>
        <v>-</v>
      </c>
      <c r="JF162" s="56" t="str">
        <f t="shared" si="566"/>
        <v>-</v>
      </c>
      <c r="JG162" s="56" t="str">
        <f t="shared" si="567"/>
        <v>-</v>
      </c>
      <c r="JH162" s="56" t="str">
        <f t="shared" si="568"/>
        <v>-</v>
      </c>
      <c r="JI162" s="56" t="str">
        <f t="shared" si="569"/>
        <v>-</v>
      </c>
      <c r="JJ162" s="56" t="str">
        <f t="shared" si="570"/>
        <v>-</v>
      </c>
      <c r="JK162" s="56" t="str">
        <f t="shared" si="571"/>
        <v>-</v>
      </c>
      <c r="JL162" s="56" t="str">
        <f t="shared" si="572"/>
        <v>-</v>
      </c>
      <c r="JM162" s="56" t="str">
        <f t="shared" si="573"/>
        <v>-</v>
      </c>
      <c r="JN162" s="56" t="str">
        <f t="shared" si="574"/>
        <v>-</v>
      </c>
      <c r="JO162" s="56" t="str">
        <f t="shared" si="575"/>
        <v>-</v>
      </c>
      <c r="JP162" s="56" t="str">
        <f t="shared" si="576"/>
        <v>-</v>
      </c>
      <c r="JQ162" s="56" t="str">
        <f t="shared" si="577"/>
        <v>-</v>
      </c>
      <c r="JR162" s="56">
        <f t="shared" si="578"/>
        <v>9.9999999999999995E-7</v>
      </c>
      <c r="JS162" s="56" t="str">
        <f t="shared" si="579"/>
        <v>-</v>
      </c>
      <c r="JT162" s="56" t="str">
        <f t="shared" si="580"/>
        <v>-</v>
      </c>
      <c r="JU162" s="56" t="str">
        <f t="shared" si="581"/>
        <v>-</v>
      </c>
      <c r="JV162" s="56" t="str">
        <f t="shared" si="582"/>
        <v>-</v>
      </c>
      <c r="JW162" s="56" t="str">
        <f t="shared" si="583"/>
        <v>-</v>
      </c>
      <c r="JX162" s="56" t="str">
        <f t="shared" si="584"/>
        <v>-</v>
      </c>
      <c r="JY162" s="56" t="str">
        <f t="shared" si="585"/>
        <v>-</v>
      </c>
      <c r="JZ162" s="56" t="str">
        <f t="shared" si="586"/>
        <v>-</v>
      </c>
      <c r="KA162" s="444" t="s">
        <v>1247</v>
      </c>
      <c r="KB162" s="360">
        <f>IF(ISNUMBER(INDEX($EQ$15:$GK$521,$B162,EO$11)),MAX(KB$14:KB161)+1,0)</f>
        <v>0</v>
      </c>
      <c r="KC162" s="360" t="str">
        <f t="shared" si="689"/>
        <v/>
      </c>
      <c r="KD162" s="373" t="s">
        <v>2</v>
      </c>
      <c r="KE162" s="239"/>
      <c r="KF162" s="60"/>
      <c r="KG162" s="60"/>
      <c r="KH162" s="60"/>
      <c r="KI162" s="60"/>
      <c r="KJ162" s="60"/>
      <c r="KK162" s="60"/>
      <c r="KL162" s="60"/>
      <c r="KM162" s="60"/>
      <c r="KN162" s="60"/>
      <c r="KO162" s="60"/>
      <c r="KP162" s="60"/>
      <c r="KQ162" s="239" t="str">
        <f t="shared" si="692"/>
        <v/>
      </c>
      <c r="KR162" s="245" t="str">
        <f t="shared" si="587"/>
        <v/>
      </c>
      <c r="KS162" s="60"/>
      <c r="KT162" s="239" t="str">
        <f t="shared" si="693"/>
        <v/>
      </c>
      <c r="KU162" s="245" t="str">
        <f t="shared" si="588"/>
        <v/>
      </c>
      <c r="KV162" s="60"/>
      <c r="KW162" s="239" t="str">
        <f t="shared" si="694"/>
        <v/>
      </c>
      <c r="KX162" s="245" t="str">
        <f t="shared" si="589"/>
        <v/>
      </c>
      <c r="KY162" s="60"/>
      <c r="KZ162" s="283" t="str">
        <f t="shared" si="590"/>
        <v/>
      </c>
      <c r="LA162" s="26"/>
      <c r="LB162" s="18"/>
      <c r="LC162" s="18"/>
      <c r="LD162" s="18"/>
      <c r="LE162" s="18"/>
      <c r="LF162" s="18"/>
      <c r="LG162" s="18"/>
      <c r="LH162" s="18"/>
      <c r="LI162" s="18"/>
      <c r="LJ162" s="18"/>
      <c r="LK162" s="18"/>
      <c r="LL162" s="18"/>
      <c r="LM162" s="18"/>
      <c r="LN162" s="63"/>
      <c r="LO162" s="251">
        <f t="shared" si="591"/>
        <v>0</v>
      </c>
      <c r="LP162" s="251">
        <f t="shared" si="592"/>
        <v>0</v>
      </c>
      <c r="LQ162" s="251">
        <f t="shared" si="593"/>
        <v>0</v>
      </c>
      <c r="LR162" s="251">
        <f t="shared" si="594"/>
        <v>0</v>
      </c>
      <c r="LS162" s="251">
        <f t="shared" si="595"/>
        <v>0</v>
      </c>
      <c r="LT162" s="251">
        <f t="shared" si="596"/>
        <v>0</v>
      </c>
      <c r="LU162" s="251">
        <f t="shared" si="597"/>
        <v>0</v>
      </c>
      <c r="LV162" s="251">
        <f t="shared" si="598"/>
        <v>0</v>
      </c>
      <c r="LW162" s="251">
        <f t="shared" si="599"/>
        <v>0</v>
      </c>
      <c r="LX162" s="251">
        <f t="shared" si="600"/>
        <v>0</v>
      </c>
      <c r="LY162" s="251">
        <f t="shared" si="601"/>
        <v>0</v>
      </c>
      <c r="LZ162" s="251">
        <f t="shared" si="602"/>
        <v>0</v>
      </c>
      <c r="MA162" s="63">
        <f t="shared" si="603"/>
        <v>5</v>
      </c>
      <c r="MB162" s="63">
        <f t="shared" si="604"/>
        <v>0</v>
      </c>
      <c r="MC162" s="63">
        <f t="shared" si="691"/>
        <v>148</v>
      </c>
      <c r="MD162" s="63">
        <f t="shared" si="690"/>
        <v>8</v>
      </c>
      <c r="ME162" s="63">
        <f t="shared" si="605"/>
        <v>0</v>
      </c>
      <c r="MF162" s="315">
        <f t="shared" si="606"/>
        <v>291</v>
      </c>
      <c r="MG162" s="315">
        <f>IF(ISNUMBER(MATCH(EO162,$ME$15:$ME$520,0)),0,MAX(MG$14:MG161)+1)</f>
        <v>0</v>
      </c>
      <c r="MH162" s="315" t="str">
        <f t="shared" si="607"/>
        <v/>
      </c>
      <c r="MI162" s="369"/>
      <c r="MJ162" s="68"/>
      <c r="MK162" s="18"/>
      <c r="ML162" s="242"/>
      <c r="MM162" s="242"/>
      <c r="MN162" s="59"/>
      <c r="MO162" s="238"/>
      <c r="MP162" s="411"/>
      <c r="MQ162" s="26">
        <f>IF(IF(ISNUMBER(SEARCH("flopy",MS162))=TRUE,1,0)=1,MAX(MQ$15:MQ161)+1,"")</f>
        <v>109</v>
      </c>
      <c r="MR162" s="238"/>
      <c r="MS162" s="411" t="s">
        <v>1082</v>
      </c>
      <c r="MT162" s="59"/>
      <c r="MU162" s="26" t="str">
        <f>IF(IF(ISNUMBER(SEARCH("flopy",MW162))=TRUE,1,0)=1,MAX(MU$15:MU161)+1,"")</f>
        <v/>
      </c>
      <c r="MV162" s="238"/>
      <c r="MW162" s="59"/>
      <c r="MX162" s="59"/>
      <c r="MY162" s="59"/>
      <c r="MZ162" s="59"/>
      <c r="NA162" s="59"/>
      <c r="NB162" s="26" t="s">
        <v>2</v>
      </c>
      <c r="NC162" s="59"/>
      <c r="ND162" s="59"/>
      <c r="NE162" s="59"/>
      <c r="NF162" s="59"/>
      <c r="NG162" s="59"/>
      <c r="NH162" s="59"/>
      <c r="NI162" s="59"/>
      <c r="NJ162" s="59"/>
      <c r="NK162" s="26" t="s">
        <v>2</v>
      </c>
      <c r="NL162" s="454"/>
      <c r="NM162" s="454"/>
      <c r="NN162" s="59"/>
      <c r="NO162" s="18"/>
      <c r="NP162" s="18"/>
      <c r="NQ162" s="18"/>
      <c r="NR162" s="18"/>
      <c r="NS162" s="18"/>
      <c r="NT162" s="18"/>
      <c r="NU162" s="18"/>
      <c r="NV162" s="18"/>
      <c r="NW162" s="18"/>
      <c r="NX162" s="18"/>
      <c r="NY162" s="18"/>
      <c r="NZ162" s="18"/>
      <c r="OA162" s="18"/>
      <c r="OB162" s="18"/>
      <c r="OC162" s="18"/>
      <c r="OZ162" s="59"/>
      <c r="PA162" s="251" t="str">
        <f t="shared" si="608"/>
        <v/>
      </c>
      <c r="PB162" s="251" t="str">
        <f t="shared" si="609"/>
        <v/>
      </c>
      <c r="PC162" s="251" t="str">
        <f t="shared" si="610"/>
        <v/>
      </c>
      <c r="PD162" s="251" t="str">
        <f t="shared" si="611"/>
        <v/>
      </c>
      <c r="PE162" s="251" t="str">
        <f t="shared" si="612"/>
        <v/>
      </c>
      <c r="PF162" s="251" t="str">
        <f t="shared" si="613"/>
        <v/>
      </c>
      <c r="PG162" s="251" t="str">
        <f t="shared" si="614"/>
        <v/>
      </c>
      <c r="PH162" s="251" t="str">
        <f t="shared" si="615"/>
        <v/>
      </c>
      <c r="PI162" s="251" t="str">
        <f t="shared" si="616"/>
        <v/>
      </c>
      <c r="PJ162" s="251" t="str">
        <f t="shared" si="617"/>
        <v/>
      </c>
      <c r="PK162" s="251" t="str">
        <f t="shared" si="618"/>
        <v/>
      </c>
      <c r="PL162" s="251" t="str">
        <f t="shared" si="619"/>
        <v/>
      </c>
      <c r="PM162" s="251" t="str">
        <f t="shared" si="620"/>
        <v/>
      </c>
      <c r="PN162" s="251" t="str">
        <f t="shared" si="621"/>
        <v/>
      </c>
      <c r="PO162" s="251" t="str">
        <f t="shared" si="622"/>
        <v/>
      </c>
      <c r="PP162" s="251" t="str">
        <f t="shared" si="623"/>
        <v/>
      </c>
      <c r="PQ162" s="251" t="str">
        <f t="shared" si="624"/>
        <v/>
      </c>
      <c r="PR162" s="251" t="str">
        <f t="shared" si="625"/>
        <v/>
      </c>
      <c r="PS162" s="251" t="str">
        <f t="shared" si="626"/>
        <v/>
      </c>
      <c r="PT162" s="251" t="str">
        <f t="shared" si="627"/>
        <v/>
      </c>
      <c r="PU162" s="251" t="str">
        <f t="shared" si="628"/>
        <v/>
      </c>
      <c r="PV162" s="251" t="str">
        <f t="shared" si="629"/>
        <v/>
      </c>
      <c r="PW162" s="251" t="str">
        <f t="shared" si="630"/>
        <v/>
      </c>
      <c r="PX162" s="251" t="str">
        <f t="shared" si="631"/>
        <v/>
      </c>
      <c r="PY162" s="251" t="str">
        <f t="shared" si="632"/>
        <v/>
      </c>
      <c r="PZ162" s="251" t="str">
        <f t="shared" si="633"/>
        <v/>
      </c>
      <c r="QA162" s="251" t="str">
        <f t="shared" si="634"/>
        <v/>
      </c>
      <c r="QB162" s="251" t="str">
        <f t="shared" si="635"/>
        <v/>
      </c>
      <c r="QC162" s="251" t="str">
        <f t="shared" si="636"/>
        <v/>
      </c>
      <c r="QD162" s="251" t="str">
        <f t="shared" si="637"/>
        <v/>
      </c>
      <c r="QE162" s="251" t="str">
        <f t="shared" si="638"/>
        <v/>
      </c>
      <c r="QF162" s="63">
        <f t="shared" si="639"/>
        <v>0</v>
      </c>
      <c r="QG162" s="26" t="s">
        <v>2</v>
      </c>
      <c r="QH162" s="59"/>
      <c r="QI162" s="59"/>
      <c r="QJ162" s="59"/>
      <c r="QK162" s="59"/>
      <c r="QL162" s="59"/>
      <c r="QM162" s="59"/>
      <c r="QN162" s="59"/>
    </row>
    <row r="163" spans="1:456" ht="6" customHeight="1" x14ac:dyDescent="0.25">
      <c r="A163" s="68"/>
      <c r="B163" s="447">
        <f t="shared" si="496"/>
        <v>149</v>
      </c>
      <c r="C163" s="72" t="s">
        <v>341</v>
      </c>
      <c r="D163" s="339" t="s">
        <v>574</v>
      </c>
      <c r="E163" s="59"/>
      <c r="F163" s="229"/>
      <c r="G163" s="295"/>
      <c r="H163" s="295"/>
      <c r="I163" s="229"/>
      <c r="J163" s="295"/>
      <c r="K163" s="295"/>
      <c r="L163" s="229"/>
      <c r="M163" s="295"/>
      <c r="N163" s="295"/>
      <c r="O163" s="229"/>
      <c r="P163" s="295"/>
      <c r="Q163" s="295"/>
      <c r="R163" s="229"/>
      <c r="S163" s="230"/>
      <c r="T163" s="231"/>
      <c r="U163" s="229"/>
      <c r="V163" s="230"/>
      <c r="W163" s="231"/>
      <c r="X163" s="229"/>
      <c r="Y163" s="230"/>
      <c r="Z163" s="231"/>
      <c r="AA163" s="229"/>
      <c r="AB163" s="295"/>
      <c r="AC163" s="295"/>
      <c r="AD163" s="229"/>
      <c r="AE163" s="295"/>
      <c r="AF163" s="295"/>
      <c r="AG163" s="229"/>
      <c r="AH163" s="295"/>
      <c r="AI163" s="295"/>
      <c r="AJ163" s="229"/>
      <c r="AK163" s="295"/>
      <c r="AL163" s="295"/>
      <c r="AM163" s="229"/>
      <c r="AN163" s="295"/>
      <c r="AO163" s="295"/>
      <c r="AP163" s="243"/>
      <c r="AQ163" s="295"/>
      <c r="AR163" s="290"/>
      <c r="AS163" s="243"/>
      <c r="AT163" s="295"/>
      <c r="AU163" s="290"/>
      <c r="AV163" s="229"/>
      <c r="AW163" s="230"/>
      <c r="AX163" s="231"/>
      <c r="AY163" s="229"/>
      <c r="AZ163" s="230"/>
      <c r="BA163" s="231"/>
      <c r="BB163" s="229"/>
      <c r="BC163" s="230"/>
      <c r="BD163" s="231"/>
      <c r="BE163" s="229"/>
      <c r="BF163" s="230"/>
      <c r="BG163" s="231"/>
      <c r="BH163" s="229"/>
      <c r="BI163" s="230"/>
      <c r="BJ163" s="231"/>
      <c r="BK163" s="243"/>
      <c r="BL163" s="230"/>
      <c r="BM163" s="231"/>
      <c r="BN163" s="243"/>
      <c r="BO163" s="230"/>
      <c r="BP163" s="231"/>
      <c r="BQ163" s="229"/>
      <c r="BR163" s="230"/>
      <c r="BS163" s="231"/>
      <c r="BT163" s="229"/>
      <c r="BU163" s="230"/>
      <c r="BV163" s="231"/>
      <c r="BW163" s="229"/>
      <c r="BX163" s="230"/>
      <c r="BY163" s="231"/>
      <c r="BZ163" s="229"/>
      <c r="CA163" s="230"/>
      <c r="CB163" s="231"/>
      <c r="CC163" s="229"/>
      <c r="CD163" s="230"/>
      <c r="CE163" s="231"/>
      <c r="CF163" s="331"/>
      <c r="CG163" s="332"/>
      <c r="CH163" s="385"/>
      <c r="CI163" s="331"/>
      <c r="CJ163" s="332"/>
      <c r="CK163" s="385"/>
      <c r="CL163" s="243"/>
      <c r="CM163" s="230"/>
      <c r="CN163" s="354"/>
      <c r="CO163" s="243"/>
      <c r="CP163" s="230"/>
      <c r="CQ163" s="231"/>
      <c r="CR163" s="331"/>
      <c r="CS163" s="332"/>
      <c r="CT163" s="333"/>
      <c r="CU163" s="229"/>
      <c r="CV163" s="230"/>
      <c r="CW163" s="231"/>
      <c r="CX163" s="331"/>
      <c r="CY163" s="332"/>
      <c r="CZ163" s="333"/>
      <c r="DA163" s="331"/>
      <c r="DB163" s="332"/>
      <c r="DC163" s="333"/>
      <c r="DD163" s="331"/>
      <c r="DE163" s="332"/>
      <c r="DF163" s="333"/>
      <c r="DG163" s="331"/>
      <c r="DH163" s="332"/>
      <c r="DI163" s="333"/>
      <c r="DJ163" s="229"/>
      <c r="DK163" s="230"/>
      <c r="DL163" s="231"/>
      <c r="DM163" s="229"/>
      <c r="DN163" s="230"/>
      <c r="DO163" s="231"/>
      <c r="DP163" s="331"/>
      <c r="DQ163" s="332"/>
      <c r="DR163" s="333"/>
      <c r="DS163" s="331"/>
      <c r="DT163" s="332"/>
      <c r="DU163" s="333"/>
      <c r="DV163" s="331"/>
      <c r="DW163" s="332"/>
      <c r="DX163" s="333"/>
      <c r="DY163" s="331"/>
      <c r="DZ163" s="332"/>
      <c r="EA163" s="333"/>
      <c r="EB163" s="331"/>
      <c r="EC163" s="332"/>
      <c r="ED163" s="333"/>
      <c r="EE163" s="331"/>
      <c r="EF163" s="332"/>
      <c r="EG163" s="333"/>
      <c r="EH163" s="229"/>
      <c r="EI163" s="230"/>
      <c r="EJ163" s="231"/>
      <c r="EK163" s="229"/>
      <c r="EL163" s="230"/>
      <c r="EM163" s="231"/>
      <c r="EN163" s="244"/>
      <c r="EO163" s="269" t="str">
        <f t="shared" si="497"/>
        <v/>
      </c>
      <c r="EP163" s="444" t="s">
        <v>1247</v>
      </c>
      <c r="EQ163" s="360" t="str">
        <f t="shared" si="640"/>
        <v/>
      </c>
      <c r="ER163" s="360" t="str">
        <f t="shared" si="641"/>
        <v/>
      </c>
      <c r="ES163" s="360" t="str">
        <f t="shared" si="642"/>
        <v/>
      </c>
      <c r="ET163" s="360" t="str">
        <f t="shared" si="643"/>
        <v/>
      </c>
      <c r="EU163" s="360" t="str">
        <f t="shared" si="644"/>
        <v/>
      </c>
      <c r="EV163" s="360" t="str">
        <f t="shared" si="645"/>
        <v/>
      </c>
      <c r="EW163" s="360" t="str">
        <f t="shared" si="646"/>
        <v/>
      </c>
      <c r="EX163" s="360" t="str">
        <f t="shared" si="647"/>
        <v/>
      </c>
      <c r="EY163" s="360" t="str">
        <f t="shared" si="648"/>
        <v/>
      </c>
      <c r="EZ163" s="360" t="str">
        <f t="shared" si="649"/>
        <v/>
      </c>
      <c r="FA163" s="360" t="str">
        <f t="shared" si="650"/>
        <v/>
      </c>
      <c r="FB163" s="360" t="str">
        <f t="shared" si="651"/>
        <v/>
      </c>
      <c r="FC163" s="360" t="str">
        <f t="shared" si="652"/>
        <v/>
      </c>
      <c r="FD163" s="360" t="str">
        <f t="shared" si="653"/>
        <v/>
      </c>
      <c r="FE163" s="360" t="str">
        <f t="shared" si="654"/>
        <v/>
      </c>
      <c r="FF163" s="360" t="str">
        <f t="shared" si="655"/>
        <v/>
      </c>
      <c r="FG163" s="360" t="str">
        <f t="shared" si="656"/>
        <v/>
      </c>
      <c r="FH163" s="360" t="str">
        <f t="shared" si="657"/>
        <v/>
      </c>
      <c r="FI163" s="360" t="str">
        <f t="shared" si="658"/>
        <v/>
      </c>
      <c r="FJ163" s="360" t="str">
        <f t="shared" si="659"/>
        <v/>
      </c>
      <c r="FK163" s="360" t="str">
        <f t="shared" si="660"/>
        <v/>
      </c>
      <c r="FL163" s="360" t="str">
        <f t="shared" si="661"/>
        <v/>
      </c>
      <c r="FM163" s="360" t="str">
        <f t="shared" si="662"/>
        <v/>
      </c>
      <c r="FN163" s="360" t="str">
        <f t="shared" si="663"/>
        <v/>
      </c>
      <c r="FO163" s="360" t="str">
        <f t="shared" si="664"/>
        <v/>
      </c>
      <c r="FP163" s="360" t="str">
        <f t="shared" si="665"/>
        <v/>
      </c>
      <c r="FQ163" s="360" t="str">
        <f t="shared" si="666"/>
        <v/>
      </c>
      <c r="FR163" s="360" t="str">
        <f t="shared" si="667"/>
        <v/>
      </c>
      <c r="FS163" s="360" t="str">
        <f t="shared" si="668"/>
        <v/>
      </c>
      <c r="FT163" s="360" t="str">
        <f t="shared" si="498"/>
        <v/>
      </c>
      <c r="FU163" s="360" t="str">
        <f t="shared" si="669"/>
        <v/>
      </c>
      <c r="FV163" s="360" t="str">
        <f t="shared" si="670"/>
        <v/>
      </c>
      <c r="FW163" s="360" t="str">
        <f t="shared" si="671"/>
        <v/>
      </c>
      <c r="FX163" s="360" t="str">
        <f t="shared" si="672"/>
        <v/>
      </c>
      <c r="FY163" s="360" t="str">
        <f t="shared" si="673"/>
        <v/>
      </c>
      <c r="FZ163" s="360" t="str">
        <f t="shared" si="674"/>
        <v/>
      </c>
      <c r="GA163" s="360" t="str">
        <f t="shared" si="675"/>
        <v/>
      </c>
      <c r="GB163" s="360">
        <f t="shared" si="676"/>
        <v>14</v>
      </c>
      <c r="GC163" s="360" t="str">
        <f t="shared" si="677"/>
        <v/>
      </c>
      <c r="GD163" s="360" t="str">
        <f t="shared" si="678"/>
        <v/>
      </c>
      <c r="GE163" s="360" t="str">
        <f t="shared" si="679"/>
        <v/>
      </c>
      <c r="GF163" s="360" t="str">
        <f t="shared" si="680"/>
        <v/>
      </c>
      <c r="GG163" s="360" t="str">
        <f t="shared" si="681"/>
        <v/>
      </c>
      <c r="GH163" s="360" t="str">
        <f t="shared" si="682"/>
        <v/>
      </c>
      <c r="GI163" s="360" t="str">
        <f t="shared" si="683"/>
        <v/>
      </c>
      <c r="GJ163" s="360" t="str">
        <f t="shared" si="684"/>
        <v/>
      </c>
      <c r="GK163" s="444" t="s">
        <v>1247</v>
      </c>
      <c r="GL163" s="361" t="str">
        <f t="shared" si="499"/>
        <v>-</v>
      </c>
      <c r="GM163" s="361" t="str">
        <f t="shared" si="500"/>
        <v>-</v>
      </c>
      <c r="GN163" s="361" t="str">
        <f t="shared" si="501"/>
        <v>-</v>
      </c>
      <c r="GO163" s="361" t="str">
        <f t="shared" si="502"/>
        <v>-</v>
      </c>
      <c r="GP163" s="361" t="str">
        <f t="shared" si="503"/>
        <v>-</v>
      </c>
      <c r="GQ163" s="361" t="str">
        <f t="shared" si="504"/>
        <v>-</v>
      </c>
      <c r="GR163" s="361" t="str">
        <f t="shared" si="505"/>
        <v>-</v>
      </c>
      <c r="GS163" s="361" t="str">
        <f t="shared" si="506"/>
        <v>-</v>
      </c>
      <c r="GT163" s="361" t="str">
        <f t="shared" si="507"/>
        <v>-</v>
      </c>
      <c r="GU163" s="361" t="str">
        <f t="shared" si="508"/>
        <v>-</v>
      </c>
      <c r="GV163" s="361" t="str">
        <f t="shared" si="509"/>
        <v>-</v>
      </c>
      <c r="GW163" s="361" t="str">
        <f t="shared" si="510"/>
        <v>-</v>
      </c>
      <c r="GX163" s="361" t="str">
        <f t="shared" si="511"/>
        <v>-</v>
      </c>
      <c r="GY163" s="361" t="str">
        <f t="shared" si="512"/>
        <v>-</v>
      </c>
      <c r="GZ163" s="361" t="str">
        <f t="shared" si="513"/>
        <v>-</v>
      </c>
      <c r="HA163" s="361" t="str">
        <f t="shared" si="514"/>
        <v>-</v>
      </c>
      <c r="HB163" s="361" t="str">
        <f t="shared" si="515"/>
        <v>-</v>
      </c>
      <c r="HC163" s="361" t="str">
        <f t="shared" si="516"/>
        <v>-</v>
      </c>
      <c r="HD163" s="361" t="str">
        <f t="shared" si="517"/>
        <v>-</v>
      </c>
      <c r="HE163" s="361" t="str">
        <f t="shared" si="518"/>
        <v>-</v>
      </c>
      <c r="HF163" s="361" t="str">
        <f t="shared" si="519"/>
        <v>-</v>
      </c>
      <c r="HG163" s="361" t="str">
        <f t="shared" si="520"/>
        <v>-</v>
      </c>
      <c r="HH163" s="361" t="str">
        <f t="shared" si="521"/>
        <v>-</v>
      </c>
      <c r="HI163" s="361" t="str">
        <f t="shared" si="522"/>
        <v>-</v>
      </c>
      <c r="HJ163" s="361" t="str">
        <f t="shared" si="523"/>
        <v>-</v>
      </c>
      <c r="HK163" s="361" t="str">
        <f t="shared" si="524"/>
        <v>-</v>
      </c>
      <c r="HL163" s="361" t="str">
        <f t="shared" si="525"/>
        <v>-</v>
      </c>
      <c r="HM163" s="361" t="str">
        <f t="shared" si="526"/>
        <v>-</v>
      </c>
      <c r="HN163" s="361" t="str">
        <f t="shared" si="527"/>
        <v>-</v>
      </c>
      <c r="HO163" s="361" t="str">
        <f t="shared" si="528"/>
        <v>-</v>
      </c>
      <c r="HP163" s="361" t="str">
        <f t="shared" si="529"/>
        <v>-</v>
      </c>
      <c r="HQ163" s="361" t="str">
        <f t="shared" si="530"/>
        <v>-</v>
      </c>
      <c r="HR163" s="361" t="str">
        <f t="shared" si="531"/>
        <v>-</v>
      </c>
      <c r="HS163" s="361" t="str">
        <f t="shared" si="532"/>
        <v>-</v>
      </c>
      <c r="HT163" s="361" t="str">
        <f t="shared" si="533"/>
        <v>-</v>
      </c>
      <c r="HU163" s="361" t="str">
        <f t="shared" si="534"/>
        <v>-</v>
      </c>
      <c r="HV163" s="361" t="str">
        <f t="shared" si="535"/>
        <v>-</v>
      </c>
      <c r="HW163" s="361" t="str">
        <f t="shared" si="536"/>
        <v>linmeth</v>
      </c>
      <c r="HX163" s="361" t="str">
        <f t="shared" si="537"/>
        <v>-</v>
      </c>
      <c r="HY163" s="361" t="str">
        <f t="shared" si="538"/>
        <v>-</v>
      </c>
      <c r="HZ163" s="361" t="str">
        <f t="shared" si="539"/>
        <v>-</v>
      </c>
      <c r="IA163" s="361" t="str">
        <f t="shared" si="540"/>
        <v>-</v>
      </c>
      <c r="IB163" s="361" t="str">
        <f t="shared" si="541"/>
        <v>-</v>
      </c>
      <c r="IC163" s="361" t="str">
        <f t="shared" si="542"/>
        <v>-</v>
      </c>
      <c r="ID163" s="361" t="str">
        <f t="shared" si="543"/>
        <v>-</v>
      </c>
      <c r="IE163" s="361" t="str">
        <f t="shared" si="544"/>
        <v>-</v>
      </c>
      <c r="IF163" s="444" t="s">
        <v>1247</v>
      </c>
      <c r="IG163" s="56" t="str">
        <f t="shared" si="685"/>
        <v>-</v>
      </c>
      <c r="IH163" s="56" t="str">
        <f t="shared" si="686"/>
        <v>-</v>
      </c>
      <c r="II163" s="56" t="str">
        <f t="shared" si="687"/>
        <v>-</v>
      </c>
      <c r="IJ163" s="56" t="str">
        <f t="shared" si="688"/>
        <v>-</v>
      </c>
      <c r="IK163" s="56" t="str">
        <f t="shared" si="545"/>
        <v>-</v>
      </c>
      <c r="IL163" s="56" t="str">
        <f t="shared" si="546"/>
        <v>-</v>
      </c>
      <c r="IM163" s="56" t="str">
        <f t="shared" si="547"/>
        <v>-</v>
      </c>
      <c r="IN163" s="56" t="str">
        <f t="shared" si="548"/>
        <v>-</v>
      </c>
      <c r="IO163" s="56" t="str">
        <f t="shared" si="549"/>
        <v>-</v>
      </c>
      <c r="IP163" s="56" t="str">
        <f t="shared" si="550"/>
        <v>-</v>
      </c>
      <c r="IQ163" s="56" t="str">
        <f t="shared" si="551"/>
        <v>-</v>
      </c>
      <c r="IR163" s="56" t="str">
        <f t="shared" si="552"/>
        <v>-</v>
      </c>
      <c r="IS163" s="56" t="str">
        <f t="shared" si="553"/>
        <v>-</v>
      </c>
      <c r="IT163" s="56" t="str">
        <f t="shared" si="554"/>
        <v>-</v>
      </c>
      <c r="IU163" s="56" t="str">
        <f t="shared" si="555"/>
        <v>-</v>
      </c>
      <c r="IV163" s="56" t="str">
        <f t="shared" si="556"/>
        <v>-</v>
      </c>
      <c r="IW163" s="56" t="str">
        <f t="shared" si="557"/>
        <v>-</v>
      </c>
      <c r="IX163" s="56" t="str">
        <f t="shared" si="558"/>
        <v>-</v>
      </c>
      <c r="IY163" s="56" t="str">
        <f t="shared" si="559"/>
        <v>-</v>
      </c>
      <c r="IZ163" s="56" t="str">
        <f t="shared" si="560"/>
        <v>-</v>
      </c>
      <c r="JA163" s="56" t="str">
        <f t="shared" si="561"/>
        <v>-</v>
      </c>
      <c r="JB163" s="56" t="str">
        <f t="shared" si="562"/>
        <v>-</v>
      </c>
      <c r="JC163" s="56" t="str">
        <f t="shared" si="563"/>
        <v>-</v>
      </c>
      <c r="JD163" s="56" t="str">
        <f t="shared" si="564"/>
        <v>-</v>
      </c>
      <c r="JE163" s="56" t="str">
        <f t="shared" si="565"/>
        <v>-</v>
      </c>
      <c r="JF163" s="56" t="str">
        <f t="shared" si="566"/>
        <v>-</v>
      </c>
      <c r="JG163" s="56" t="str">
        <f t="shared" si="567"/>
        <v>-</v>
      </c>
      <c r="JH163" s="56" t="str">
        <f t="shared" si="568"/>
        <v>-</v>
      </c>
      <c r="JI163" s="56" t="str">
        <f t="shared" si="569"/>
        <v>-</v>
      </c>
      <c r="JJ163" s="56" t="str">
        <f t="shared" si="570"/>
        <v>-</v>
      </c>
      <c r="JK163" s="56" t="str">
        <f t="shared" si="571"/>
        <v>-</v>
      </c>
      <c r="JL163" s="56" t="str">
        <f t="shared" si="572"/>
        <v>-</v>
      </c>
      <c r="JM163" s="56" t="str">
        <f t="shared" si="573"/>
        <v>-</v>
      </c>
      <c r="JN163" s="56" t="str">
        <f t="shared" si="574"/>
        <v>-</v>
      </c>
      <c r="JO163" s="56" t="str">
        <f t="shared" si="575"/>
        <v>-</v>
      </c>
      <c r="JP163" s="56" t="str">
        <f t="shared" si="576"/>
        <v>-</v>
      </c>
      <c r="JQ163" s="56" t="str">
        <f t="shared" si="577"/>
        <v>-</v>
      </c>
      <c r="JR163" s="56">
        <f t="shared" si="578"/>
        <v>2</v>
      </c>
      <c r="JS163" s="56" t="str">
        <f t="shared" si="579"/>
        <v>-</v>
      </c>
      <c r="JT163" s="56" t="str">
        <f t="shared" si="580"/>
        <v>-</v>
      </c>
      <c r="JU163" s="56" t="str">
        <f t="shared" si="581"/>
        <v>-</v>
      </c>
      <c r="JV163" s="56" t="str">
        <f t="shared" si="582"/>
        <v>-</v>
      </c>
      <c r="JW163" s="56" t="str">
        <f t="shared" si="583"/>
        <v>-</v>
      </c>
      <c r="JX163" s="56" t="str">
        <f t="shared" si="584"/>
        <v>-</v>
      </c>
      <c r="JY163" s="56" t="str">
        <f t="shared" si="585"/>
        <v>-</v>
      </c>
      <c r="JZ163" s="56" t="str">
        <f t="shared" si="586"/>
        <v>-</v>
      </c>
      <c r="KA163" s="444" t="s">
        <v>1247</v>
      </c>
      <c r="KB163" s="360">
        <f>IF(ISNUMBER(INDEX($EQ$15:$GK$521,$B163,EO$11)),MAX(KB$14:KB162)+1,0)</f>
        <v>0</v>
      </c>
      <c r="KC163" s="360" t="str">
        <f t="shared" si="689"/>
        <v/>
      </c>
      <c r="KD163" s="373" t="s">
        <v>2</v>
      </c>
      <c r="KE163" s="239"/>
      <c r="KF163" s="60"/>
      <c r="KG163" s="60"/>
      <c r="KH163" s="60"/>
      <c r="KI163" s="60"/>
      <c r="KJ163" s="60"/>
      <c r="KK163" s="60"/>
      <c r="KL163" s="60"/>
      <c r="KM163" s="60"/>
      <c r="KN163" s="60"/>
      <c r="KO163" s="60"/>
      <c r="KP163" s="60"/>
      <c r="KQ163" s="239" t="str">
        <f t="shared" si="692"/>
        <v/>
      </c>
      <c r="KR163" s="245" t="str">
        <f t="shared" si="587"/>
        <v/>
      </c>
      <c r="KS163" s="60"/>
      <c r="KT163" s="239" t="str">
        <f t="shared" si="693"/>
        <v/>
      </c>
      <c r="KU163" s="245" t="str">
        <f t="shared" si="588"/>
        <v/>
      </c>
      <c r="KV163" s="60"/>
      <c r="KW163" s="239" t="str">
        <f t="shared" si="694"/>
        <v/>
      </c>
      <c r="KX163" s="245" t="str">
        <f t="shared" si="589"/>
        <v/>
      </c>
      <c r="KY163" s="60"/>
      <c r="KZ163" s="283" t="str">
        <f t="shared" si="590"/>
        <v/>
      </c>
      <c r="LA163" s="26"/>
      <c r="LB163" s="18"/>
      <c r="LC163" s="18"/>
      <c r="LD163" s="18"/>
      <c r="LE163" s="18"/>
      <c r="LF163" s="18"/>
      <c r="LG163" s="18"/>
      <c r="LH163" s="18"/>
      <c r="LI163" s="18"/>
      <c r="LJ163" s="18"/>
      <c r="LK163" s="18"/>
      <c r="LL163" s="18"/>
      <c r="LM163" s="18"/>
      <c r="LN163" s="63"/>
      <c r="LO163" s="251">
        <f t="shared" si="591"/>
        <v>0</v>
      </c>
      <c r="LP163" s="251">
        <f t="shared" si="592"/>
        <v>0</v>
      </c>
      <c r="LQ163" s="251">
        <f t="shared" si="593"/>
        <v>0</v>
      </c>
      <c r="LR163" s="251">
        <f t="shared" si="594"/>
        <v>0</v>
      </c>
      <c r="LS163" s="251">
        <f t="shared" si="595"/>
        <v>0</v>
      </c>
      <c r="LT163" s="251">
        <f t="shared" si="596"/>
        <v>0</v>
      </c>
      <c r="LU163" s="251">
        <f t="shared" si="597"/>
        <v>0</v>
      </c>
      <c r="LV163" s="251">
        <f t="shared" si="598"/>
        <v>0</v>
      </c>
      <c r="LW163" s="251">
        <f t="shared" si="599"/>
        <v>0</v>
      </c>
      <c r="LX163" s="251">
        <f t="shared" si="600"/>
        <v>0</v>
      </c>
      <c r="LY163" s="251">
        <f t="shared" si="601"/>
        <v>0</v>
      </c>
      <c r="LZ163" s="251">
        <f t="shared" si="602"/>
        <v>0</v>
      </c>
      <c r="MA163" s="63">
        <f t="shared" si="603"/>
        <v>5</v>
      </c>
      <c r="MB163" s="63">
        <f t="shared" si="604"/>
        <v>0</v>
      </c>
      <c r="MC163" s="63">
        <f t="shared" si="691"/>
        <v>149</v>
      </c>
      <c r="MD163" s="63">
        <f t="shared" si="690"/>
        <v>9</v>
      </c>
      <c r="ME163" s="63">
        <f t="shared" si="605"/>
        <v>0</v>
      </c>
      <c r="MF163" s="315">
        <f t="shared" si="606"/>
        <v>291</v>
      </c>
      <c r="MG163" s="315">
        <f>IF(ISNUMBER(MATCH(EO163,$ME$15:$ME$520,0)),0,MAX(MG$14:MG162)+1)</f>
        <v>0</v>
      </c>
      <c r="MH163" s="315" t="str">
        <f t="shared" si="607"/>
        <v/>
      </c>
      <c r="MI163" s="369"/>
      <c r="MJ163" s="68"/>
      <c r="MK163" s="18"/>
      <c r="ML163" s="242"/>
      <c r="MM163" s="242"/>
      <c r="MN163" s="59"/>
      <c r="MO163" s="238"/>
      <c r="MP163" s="411"/>
      <c r="MQ163" s="26">
        <f>IF(IF(ISNUMBER(SEARCH("flopy",MS163))=TRUE,1,0)=1,MAX(MQ$15:MQ162)+1,"")</f>
        <v>110</v>
      </c>
      <c r="MR163" s="238"/>
      <c r="MS163" s="411" t="s">
        <v>1083</v>
      </c>
      <c r="MT163" s="59"/>
      <c r="MU163" s="26" t="str">
        <f>IF(IF(ISNUMBER(SEARCH("flopy",MW163))=TRUE,1,0)=1,MAX(MU$15:MU162)+1,"")</f>
        <v/>
      </c>
      <c r="MV163" s="238"/>
      <c r="MW163" s="59"/>
      <c r="MX163" s="59"/>
      <c r="MY163" s="59"/>
      <c r="MZ163" s="59"/>
      <c r="NA163" s="59"/>
      <c r="NB163" s="26" t="s">
        <v>2</v>
      </c>
      <c r="NC163" s="59"/>
      <c r="ND163" s="59"/>
      <c r="NE163" s="59"/>
      <c r="NF163" s="59"/>
      <c r="NG163" s="59"/>
      <c r="NH163" s="59"/>
      <c r="NI163" s="59"/>
      <c r="NJ163" s="59"/>
      <c r="NK163" s="26" t="s">
        <v>2</v>
      </c>
      <c r="NL163" s="454"/>
      <c r="NM163" s="454"/>
      <c r="NN163" s="59"/>
      <c r="NO163" s="18"/>
      <c r="NP163" s="18"/>
      <c r="NQ163" s="18"/>
      <c r="NR163" s="18"/>
      <c r="NS163" s="18"/>
      <c r="NT163" s="18"/>
      <c r="NU163" s="18"/>
      <c r="NV163" s="18"/>
      <c r="NW163" s="18"/>
      <c r="NX163" s="18"/>
      <c r="NY163" s="18"/>
      <c r="NZ163" s="18"/>
      <c r="OA163" s="18"/>
      <c r="OB163" s="18"/>
      <c r="OC163" s="18"/>
      <c r="OZ163" s="59"/>
      <c r="PA163" s="251" t="str">
        <f t="shared" si="608"/>
        <v/>
      </c>
      <c r="PB163" s="251" t="str">
        <f t="shared" si="609"/>
        <v/>
      </c>
      <c r="PC163" s="251" t="str">
        <f t="shared" si="610"/>
        <v/>
      </c>
      <c r="PD163" s="251" t="str">
        <f t="shared" si="611"/>
        <v/>
      </c>
      <c r="PE163" s="251" t="str">
        <f t="shared" si="612"/>
        <v/>
      </c>
      <c r="PF163" s="251" t="str">
        <f t="shared" si="613"/>
        <v/>
      </c>
      <c r="PG163" s="251" t="str">
        <f t="shared" si="614"/>
        <v/>
      </c>
      <c r="PH163" s="251" t="str">
        <f t="shared" si="615"/>
        <v/>
      </c>
      <c r="PI163" s="251" t="str">
        <f t="shared" si="616"/>
        <v/>
      </c>
      <c r="PJ163" s="251" t="str">
        <f t="shared" si="617"/>
        <v/>
      </c>
      <c r="PK163" s="251" t="str">
        <f t="shared" si="618"/>
        <v/>
      </c>
      <c r="PL163" s="251" t="str">
        <f t="shared" si="619"/>
        <v/>
      </c>
      <c r="PM163" s="251" t="str">
        <f t="shared" si="620"/>
        <v/>
      </c>
      <c r="PN163" s="251" t="str">
        <f t="shared" si="621"/>
        <v/>
      </c>
      <c r="PO163" s="251" t="str">
        <f t="shared" si="622"/>
        <v/>
      </c>
      <c r="PP163" s="251" t="str">
        <f t="shared" si="623"/>
        <v/>
      </c>
      <c r="PQ163" s="251" t="str">
        <f t="shared" si="624"/>
        <v/>
      </c>
      <c r="PR163" s="251" t="str">
        <f t="shared" si="625"/>
        <v/>
      </c>
      <c r="PS163" s="251" t="str">
        <f t="shared" si="626"/>
        <v/>
      </c>
      <c r="PT163" s="251" t="str">
        <f t="shared" si="627"/>
        <v/>
      </c>
      <c r="PU163" s="251" t="str">
        <f t="shared" si="628"/>
        <v/>
      </c>
      <c r="PV163" s="251" t="str">
        <f t="shared" si="629"/>
        <v/>
      </c>
      <c r="PW163" s="251" t="str">
        <f t="shared" si="630"/>
        <v/>
      </c>
      <c r="PX163" s="251" t="str">
        <f t="shared" si="631"/>
        <v/>
      </c>
      <c r="PY163" s="251" t="str">
        <f t="shared" si="632"/>
        <v/>
      </c>
      <c r="PZ163" s="251" t="str">
        <f t="shared" si="633"/>
        <v/>
      </c>
      <c r="QA163" s="251" t="str">
        <f t="shared" si="634"/>
        <v/>
      </c>
      <c r="QB163" s="251" t="str">
        <f t="shared" si="635"/>
        <v/>
      </c>
      <c r="QC163" s="251" t="str">
        <f t="shared" si="636"/>
        <v/>
      </c>
      <c r="QD163" s="251" t="str">
        <f t="shared" si="637"/>
        <v/>
      </c>
      <c r="QE163" s="251" t="str">
        <f t="shared" si="638"/>
        <v/>
      </c>
      <c r="QF163" s="63">
        <f t="shared" si="639"/>
        <v>0</v>
      </c>
      <c r="QG163" s="26" t="s">
        <v>2</v>
      </c>
      <c r="QH163" s="59"/>
      <c r="QI163" s="59"/>
      <c r="QJ163" s="59"/>
      <c r="QK163" s="59"/>
      <c r="QL163" s="59"/>
      <c r="QM163" s="59"/>
      <c r="QN163" s="59"/>
    </row>
    <row r="164" spans="1:456" ht="6" customHeight="1" x14ac:dyDescent="0.25">
      <c r="A164" s="68"/>
      <c r="B164" s="447">
        <f t="shared" si="496"/>
        <v>150</v>
      </c>
      <c r="C164" s="72" t="s">
        <v>342</v>
      </c>
      <c r="D164" s="339" t="s">
        <v>575</v>
      </c>
      <c r="E164" s="59"/>
      <c r="F164" s="229"/>
      <c r="G164" s="295"/>
      <c r="H164" s="295"/>
      <c r="I164" s="229"/>
      <c r="J164" s="295"/>
      <c r="K164" s="295"/>
      <c r="L164" s="229"/>
      <c r="M164" s="295"/>
      <c r="N164" s="295"/>
      <c r="O164" s="229"/>
      <c r="P164" s="295"/>
      <c r="Q164" s="295"/>
      <c r="R164" s="229"/>
      <c r="S164" s="230"/>
      <c r="T164" s="231"/>
      <c r="U164" s="229"/>
      <c r="V164" s="230"/>
      <c r="W164" s="231"/>
      <c r="X164" s="229"/>
      <c r="Y164" s="230"/>
      <c r="Z164" s="231"/>
      <c r="AA164" s="229"/>
      <c r="AB164" s="295"/>
      <c r="AC164" s="295"/>
      <c r="AD164" s="229"/>
      <c r="AE164" s="295"/>
      <c r="AF164" s="295"/>
      <c r="AG164" s="229"/>
      <c r="AH164" s="295"/>
      <c r="AI164" s="295"/>
      <c r="AJ164" s="229"/>
      <c r="AK164" s="295"/>
      <c r="AL164" s="295"/>
      <c r="AM164" s="229"/>
      <c r="AN164" s="295"/>
      <c r="AO164" s="295"/>
      <c r="AP164" s="243"/>
      <c r="AQ164" s="295"/>
      <c r="AR164" s="290"/>
      <c r="AS164" s="243"/>
      <c r="AT164" s="295"/>
      <c r="AU164" s="290"/>
      <c r="AV164" s="229"/>
      <c r="AW164" s="230"/>
      <c r="AX164" s="231"/>
      <c r="AY164" s="229"/>
      <c r="AZ164" s="230"/>
      <c r="BA164" s="231"/>
      <c r="BB164" s="229"/>
      <c r="BC164" s="230"/>
      <c r="BD164" s="231"/>
      <c r="BE164" s="229"/>
      <c r="BF164" s="230"/>
      <c r="BG164" s="231"/>
      <c r="BH164" s="229"/>
      <c r="BI164" s="230"/>
      <c r="BJ164" s="231"/>
      <c r="BK164" s="243"/>
      <c r="BL164" s="230"/>
      <c r="BM164" s="231"/>
      <c r="BN164" s="243"/>
      <c r="BO164" s="230"/>
      <c r="BP164" s="231"/>
      <c r="BQ164" s="229"/>
      <c r="BR164" s="230"/>
      <c r="BS164" s="231"/>
      <c r="BT164" s="229"/>
      <c r="BU164" s="230"/>
      <c r="BV164" s="231"/>
      <c r="BW164" s="229"/>
      <c r="BX164" s="230"/>
      <c r="BY164" s="231"/>
      <c r="BZ164" s="229"/>
      <c r="CA164" s="230"/>
      <c r="CB164" s="231"/>
      <c r="CC164" s="229"/>
      <c r="CD164" s="230"/>
      <c r="CE164" s="231"/>
      <c r="CF164" s="331"/>
      <c r="CG164" s="332"/>
      <c r="CH164" s="385"/>
      <c r="CI164" s="331"/>
      <c r="CJ164" s="332"/>
      <c r="CK164" s="385"/>
      <c r="CL164" s="243"/>
      <c r="CM164" s="230"/>
      <c r="CN164" s="354"/>
      <c r="CO164" s="243"/>
      <c r="CP164" s="230"/>
      <c r="CQ164" s="231"/>
      <c r="CR164" s="331"/>
      <c r="CS164" s="332"/>
      <c r="CT164" s="333"/>
      <c r="CU164" s="229"/>
      <c r="CV164" s="230"/>
      <c r="CW164" s="231"/>
      <c r="CX164" s="331"/>
      <c r="CY164" s="332"/>
      <c r="CZ164" s="333"/>
      <c r="DA164" s="331"/>
      <c r="DB164" s="332"/>
      <c r="DC164" s="333"/>
      <c r="DD164" s="331"/>
      <c r="DE164" s="332"/>
      <c r="DF164" s="333"/>
      <c r="DG164" s="331"/>
      <c r="DH164" s="332"/>
      <c r="DI164" s="333"/>
      <c r="DJ164" s="229"/>
      <c r="DK164" s="230"/>
      <c r="DL164" s="231"/>
      <c r="DM164" s="229"/>
      <c r="DN164" s="230"/>
      <c r="DO164" s="231"/>
      <c r="DP164" s="331"/>
      <c r="DQ164" s="332"/>
      <c r="DR164" s="333"/>
      <c r="DS164" s="331"/>
      <c r="DT164" s="332"/>
      <c r="DU164" s="333"/>
      <c r="DV164" s="331"/>
      <c r="DW164" s="332"/>
      <c r="DX164" s="333"/>
      <c r="DY164" s="331"/>
      <c r="DZ164" s="332"/>
      <c r="EA164" s="333"/>
      <c r="EB164" s="331"/>
      <c r="EC164" s="332"/>
      <c r="ED164" s="333"/>
      <c r="EE164" s="331"/>
      <c r="EF164" s="332"/>
      <c r="EG164" s="333"/>
      <c r="EH164" s="229"/>
      <c r="EI164" s="230"/>
      <c r="EJ164" s="231"/>
      <c r="EK164" s="229"/>
      <c r="EL164" s="230"/>
      <c r="EM164" s="231"/>
      <c r="EN164" s="244"/>
      <c r="EO164" s="269" t="str">
        <f t="shared" si="497"/>
        <v/>
      </c>
      <c r="EP164" s="444" t="s">
        <v>1247</v>
      </c>
      <c r="EQ164" s="360" t="str">
        <f t="shared" si="640"/>
        <v/>
      </c>
      <c r="ER164" s="360" t="str">
        <f t="shared" si="641"/>
        <v/>
      </c>
      <c r="ES164" s="360" t="str">
        <f t="shared" si="642"/>
        <v/>
      </c>
      <c r="ET164" s="360" t="str">
        <f t="shared" si="643"/>
        <v/>
      </c>
      <c r="EU164" s="360" t="str">
        <f t="shared" si="644"/>
        <v/>
      </c>
      <c r="EV164" s="360" t="str">
        <f t="shared" si="645"/>
        <v/>
      </c>
      <c r="EW164" s="360" t="str">
        <f t="shared" si="646"/>
        <v/>
      </c>
      <c r="EX164" s="360" t="str">
        <f t="shared" si="647"/>
        <v/>
      </c>
      <c r="EY164" s="360" t="str">
        <f t="shared" si="648"/>
        <v/>
      </c>
      <c r="EZ164" s="360" t="str">
        <f t="shared" si="649"/>
        <v/>
      </c>
      <c r="FA164" s="360" t="str">
        <f t="shared" si="650"/>
        <v/>
      </c>
      <c r="FB164" s="360" t="str">
        <f t="shared" si="651"/>
        <v/>
      </c>
      <c r="FC164" s="360" t="str">
        <f t="shared" si="652"/>
        <v/>
      </c>
      <c r="FD164" s="360" t="str">
        <f t="shared" si="653"/>
        <v/>
      </c>
      <c r="FE164" s="360" t="str">
        <f t="shared" si="654"/>
        <v/>
      </c>
      <c r="FF164" s="360" t="str">
        <f t="shared" si="655"/>
        <v/>
      </c>
      <c r="FG164" s="360" t="str">
        <f t="shared" si="656"/>
        <v/>
      </c>
      <c r="FH164" s="360" t="str">
        <f t="shared" si="657"/>
        <v/>
      </c>
      <c r="FI164" s="360" t="str">
        <f t="shared" si="658"/>
        <v/>
      </c>
      <c r="FJ164" s="360" t="str">
        <f t="shared" si="659"/>
        <v/>
      </c>
      <c r="FK164" s="360" t="str">
        <f t="shared" si="660"/>
        <v/>
      </c>
      <c r="FL164" s="360" t="str">
        <f t="shared" si="661"/>
        <v/>
      </c>
      <c r="FM164" s="360" t="str">
        <f t="shared" si="662"/>
        <v/>
      </c>
      <c r="FN164" s="360" t="str">
        <f t="shared" si="663"/>
        <v/>
      </c>
      <c r="FO164" s="360" t="str">
        <f t="shared" si="664"/>
        <v/>
      </c>
      <c r="FP164" s="360" t="str">
        <f t="shared" si="665"/>
        <v/>
      </c>
      <c r="FQ164" s="360" t="str">
        <f t="shared" si="666"/>
        <v/>
      </c>
      <c r="FR164" s="360" t="str">
        <f t="shared" si="667"/>
        <v/>
      </c>
      <c r="FS164" s="360" t="str">
        <f t="shared" si="668"/>
        <v/>
      </c>
      <c r="FT164" s="360" t="str">
        <f t="shared" si="498"/>
        <v/>
      </c>
      <c r="FU164" s="360" t="str">
        <f t="shared" si="669"/>
        <v/>
      </c>
      <c r="FV164" s="360" t="str">
        <f t="shared" si="670"/>
        <v/>
      </c>
      <c r="FW164" s="360" t="str">
        <f t="shared" si="671"/>
        <v/>
      </c>
      <c r="FX164" s="360" t="str">
        <f t="shared" si="672"/>
        <v/>
      </c>
      <c r="FY164" s="360" t="str">
        <f t="shared" si="673"/>
        <v/>
      </c>
      <c r="FZ164" s="360" t="str">
        <f t="shared" si="674"/>
        <v/>
      </c>
      <c r="GA164" s="360" t="str">
        <f t="shared" si="675"/>
        <v/>
      </c>
      <c r="GB164" s="360">
        <f t="shared" si="676"/>
        <v>15</v>
      </c>
      <c r="GC164" s="360" t="str">
        <f t="shared" si="677"/>
        <v/>
      </c>
      <c r="GD164" s="360" t="str">
        <f t="shared" si="678"/>
        <v/>
      </c>
      <c r="GE164" s="360" t="str">
        <f t="shared" si="679"/>
        <v/>
      </c>
      <c r="GF164" s="360" t="str">
        <f t="shared" si="680"/>
        <v/>
      </c>
      <c r="GG164" s="360" t="str">
        <f t="shared" si="681"/>
        <v/>
      </c>
      <c r="GH164" s="360" t="str">
        <f t="shared" si="682"/>
        <v/>
      </c>
      <c r="GI164" s="360" t="str">
        <f t="shared" si="683"/>
        <v/>
      </c>
      <c r="GJ164" s="360" t="str">
        <f t="shared" si="684"/>
        <v/>
      </c>
      <c r="GK164" s="444" t="s">
        <v>1247</v>
      </c>
      <c r="GL164" s="361" t="str">
        <f t="shared" si="499"/>
        <v>-</v>
      </c>
      <c r="GM164" s="361" t="str">
        <f t="shared" si="500"/>
        <v>-</v>
      </c>
      <c r="GN164" s="361" t="str">
        <f t="shared" si="501"/>
        <v>-</v>
      </c>
      <c r="GO164" s="361" t="str">
        <f t="shared" si="502"/>
        <v>-</v>
      </c>
      <c r="GP164" s="361" t="str">
        <f t="shared" si="503"/>
        <v>-</v>
      </c>
      <c r="GQ164" s="361" t="str">
        <f t="shared" si="504"/>
        <v>-</v>
      </c>
      <c r="GR164" s="361" t="str">
        <f t="shared" si="505"/>
        <v>-</v>
      </c>
      <c r="GS164" s="361" t="str">
        <f t="shared" si="506"/>
        <v>-</v>
      </c>
      <c r="GT164" s="361" t="str">
        <f t="shared" si="507"/>
        <v>-</v>
      </c>
      <c r="GU164" s="361" t="str">
        <f t="shared" si="508"/>
        <v>-</v>
      </c>
      <c r="GV164" s="361" t="str">
        <f t="shared" si="509"/>
        <v>-</v>
      </c>
      <c r="GW164" s="361" t="str">
        <f t="shared" si="510"/>
        <v>-</v>
      </c>
      <c r="GX164" s="361" t="str">
        <f t="shared" si="511"/>
        <v>-</v>
      </c>
      <c r="GY164" s="361" t="str">
        <f t="shared" si="512"/>
        <v>-</v>
      </c>
      <c r="GZ164" s="361" t="str">
        <f t="shared" si="513"/>
        <v>-</v>
      </c>
      <c r="HA164" s="361" t="str">
        <f t="shared" si="514"/>
        <v>-</v>
      </c>
      <c r="HB164" s="361" t="str">
        <f t="shared" si="515"/>
        <v>-</v>
      </c>
      <c r="HC164" s="361" t="str">
        <f t="shared" si="516"/>
        <v>-</v>
      </c>
      <c r="HD164" s="361" t="str">
        <f t="shared" si="517"/>
        <v>-</v>
      </c>
      <c r="HE164" s="361" t="str">
        <f t="shared" si="518"/>
        <v>-</v>
      </c>
      <c r="HF164" s="361" t="str">
        <f t="shared" si="519"/>
        <v>-</v>
      </c>
      <c r="HG164" s="361" t="str">
        <f t="shared" si="520"/>
        <v>-</v>
      </c>
      <c r="HH164" s="361" t="str">
        <f t="shared" si="521"/>
        <v>-</v>
      </c>
      <c r="HI164" s="361" t="str">
        <f t="shared" si="522"/>
        <v>-</v>
      </c>
      <c r="HJ164" s="361" t="str">
        <f t="shared" si="523"/>
        <v>-</v>
      </c>
      <c r="HK164" s="361" t="str">
        <f t="shared" si="524"/>
        <v>-</v>
      </c>
      <c r="HL164" s="361" t="str">
        <f t="shared" si="525"/>
        <v>-</v>
      </c>
      <c r="HM164" s="361" t="str">
        <f t="shared" si="526"/>
        <v>-</v>
      </c>
      <c r="HN164" s="361" t="str">
        <f t="shared" si="527"/>
        <v>-</v>
      </c>
      <c r="HO164" s="361" t="str">
        <f t="shared" si="528"/>
        <v>-</v>
      </c>
      <c r="HP164" s="361" t="str">
        <f t="shared" si="529"/>
        <v>-</v>
      </c>
      <c r="HQ164" s="361" t="str">
        <f t="shared" si="530"/>
        <v>-</v>
      </c>
      <c r="HR164" s="361" t="str">
        <f t="shared" si="531"/>
        <v>-</v>
      </c>
      <c r="HS164" s="361" t="str">
        <f t="shared" si="532"/>
        <v>-</v>
      </c>
      <c r="HT164" s="361" t="str">
        <f t="shared" si="533"/>
        <v>-</v>
      </c>
      <c r="HU164" s="361" t="str">
        <f t="shared" si="534"/>
        <v>-</v>
      </c>
      <c r="HV164" s="361" t="str">
        <f t="shared" si="535"/>
        <v>-</v>
      </c>
      <c r="HW164" s="361" t="str">
        <f t="shared" si="536"/>
        <v>iprnwt</v>
      </c>
      <c r="HX164" s="361" t="str">
        <f t="shared" si="537"/>
        <v>-</v>
      </c>
      <c r="HY164" s="361" t="str">
        <f t="shared" si="538"/>
        <v>-</v>
      </c>
      <c r="HZ164" s="361" t="str">
        <f t="shared" si="539"/>
        <v>-</v>
      </c>
      <c r="IA164" s="361" t="str">
        <f t="shared" si="540"/>
        <v>-</v>
      </c>
      <c r="IB164" s="361" t="str">
        <f t="shared" si="541"/>
        <v>-</v>
      </c>
      <c r="IC164" s="361" t="str">
        <f t="shared" si="542"/>
        <v>-</v>
      </c>
      <c r="ID164" s="361" t="str">
        <f t="shared" si="543"/>
        <v>-</v>
      </c>
      <c r="IE164" s="361" t="str">
        <f t="shared" si="544"/>
        <v>-</v>
      </c>
      <c r="IF164" s="444" t="s">
        <v>1247</v>
      </c>
      <c r="IG164" s="56" t="str">
        <f t="shared" si="685"/>
        <v>-</v>
      </c>
      <c r="IH164" s="56" t="str">
        <f t="shared" si="686"/>
        <v>-</v>
      </c>
      <c r="II164" s="56" t="str">
        <f t="shared" si="687"/>
        <v>-</v>
      </c>
      <c r="IJ164" s="56" t="str">
        <f t="shared" si="688"/>
        <v>-</v>
      </c>
      <c r="IK164" s="56" t="str">
        <f t="shared" si="545"/>
        <v>-</v>
      </c>
      <c r="IL164" s="56" t="str">
        <f t="shared" si="546"/>
        <v>-</v>
      </c>
      <c r="IM164" s="56" t="str">
        <f t="shared" si="547"/>
        <v>-</v>
      </c>
      <c r="IN164" s="56" t="str">
        <f t="shared" si="548"/>
        <v>-</v>
      </c>
      <c r="IO164" s="56" t="str">
        <f t="shared" si="549"/>
        <v>-</v>
      </c>
      <c r="IP164" s="56" t="str">
        <f t="shared" si="550"/>
        <v>-</v>
      </c>
      <c r="IQ164" s="56" t="str">
        <f t="shared" si="551"/>
        <v>-</v>
      </c>
      <c r="IR164" s="56" t="str">
        <f t="shared" si="552"/>
        <v>-</v>
      </c>
      <c r="IS164" s="56" t="str">
        <f t="shared" si="553"/>
        <v>-</v>
      </c>
      <c r="IT164" s="56" t="str">
        <f t="shared" si="554"/>
        <v>-</v>
      </c>
      <c r="IU164" s="56" t="str">
        <f t="shared" si="555"/>
        <v>-</v>
      </c>
      <c r="IV164" s="56" t="str">
        <f t="shared" si="556"/>
        <v>-</v>
      </c>
      <c r="IW164" s="56" t="str">
        <f t="shared" si="557"/>
        <v>-</v>
      </c>
      <c r="IX164" s="56" t="str">
        <f t="shared" si="558"/>
        <v>-</v>
      </c>
      <c r="IY164" s="56" t="str">
        <f t="shared" si="559"/>
        <v>-</v>
      </c>
      <c r="IZ164" s="56" t="str">
        <f t="shared" si="560"/>
        <v>-</v>
      </c>
      <c r="JA164" s="56" t="str">
        <f t="shared" si="561"/>
        <v>-</v>
      </c>
      <c r="JB164" s="56" t="str">
        <f t="shared" si="562"/>
        <v>-</v>
      </c>
      <c r="JC164" s="56" t="str">
        <f t="shared" si="563"/>
        <v>-</v>
      </c>
      <c r="JD164" s="56" t="str">
        <f t="shared" si="564"/>
        <v>-</v>
      </c>
      <c r="JE164" s="56" t="str">
        <f t="shared" si="565"/>
        <v>-</v>
      </c>
      <c r="JF164" s="56" t="str">
        <f t="shared" si="566"/>
        <v>-</v>
      </c>
      <c r="JG164" s="56" t="str">
        <f t="shared" si="567"/>
        <v>-</v>
      </c>
      <c r="JH164" s="56" t="str">
        <f t="shared" si="568"/>
        <v>-</v>
      </c>
      <c r="JI164" s="56" t="str">
        <f t="shared" si="569"/>
        <v>-</v>
      </c>
      <c r="JJ164" s="56" t="str">
        <f t="shared" si="570"/>
        <v>-</v>
      </c>
      <c r="JK164" s="56" t="str">
        <f t="shared" si="571"/>
        <v>-</v>
      </c>
      <c r="JL164" s="56" t="str">
        <f t="shared" si="572"/>
        <v>-</v>
      </c>
      <c r="JM164" s="56" t="str">
        <f t="shared" si="573"/>
        <v>-</v>
      </c>
      <c r="JN164" s="56" t="str">
        <f t="shared" si="574"/>
        <v>-</v>
      </c>
      <c r="JO164" s="56" t="str">
        <f t="shared" si="575"/>
        <v>-</v>
      </c>
      <c r="JP164" s="56" t="str">
        <f t="shared" si="576"/>
        <v>-</v>
      </c>
      <c r="JQ164" s="56" t="str">
        <f t="shared" si="577"/>
        <v>-</v>
      </c>
      <c r="JR164" s="56">
        <f t="shared" si="578"/>
        <v>1</v>
      </c>
      <c r="JS164" s="56" t="str">
        <f t="shared" si="579"/>
        <v>-</v>
      </c>
      <c r="JT164" s="56" t="str">
        <f t="shared" si="580"/>
        <v>-</v>
      </c>
      <c r="JU164" s="56" t="str">
        <f t="shared" si="581"/>
        <v>-</v>
      </c>
      <c r="JV164" s="56" t="str">
        <f t="shared" si="582"/>
        <v>-</v>
      </c>
      <c r="JW164" s="56" t="str">
        <f t="shared" si="583"/>
        <v>-</v>
      </c>
      <c r="JX164" s="56" t="str">
        <f t="shared" si="584"/>
        <v>-</v>
      </c>
      <c r="JY164" s="56" t="str">
        <f t="shared" si="585"/>
        <v>-</v>
      </c>
      <c r="JZ164" s="56" t="str">
        <f t="shared" si="586"/>
        <v>-</v>
      </c>
      <c r="KA164" s="444" t="s">
        <v>1247</v>
      </c>
      <c r="KB164" s="360">
        <f>IF(ISNUMBER(INDEX($EQ$15:$GK$521,$B164,EO$11)),MAX(KB$14:KB163)+1,0)</f>
        <v>0</v>
      </c>
      <c r="KC164" s="360" t="str">
        <f t="shared" si="689"/>
        <v/>
      </c>
      <c r="KD164" s="373" t="s">
        <v>2</v>
      </c>
      <c r="KE164" s="239"/>
      <c r="KF164" s="60"/>
      <c r="KG164" s="60"/>
      <c r="KH164" s="60"/>
      <c r="KI164" s="60"/>
      <c r="KJ164" s="60"/>
      <c r="KK164" s="60"/>
      <c r="KL164" s="60"/>
      <c r="KM164" s="60"/>
      <c r="KN164" s="60"/>
      <c r="KO164" s="60"/>
      <c r="KP164" s="60"/>
      <c r="KQ164" s="239" t="str">
        <f t="shared" si="692"/>
        <v/>
      </c>
      <c r="KR164" s="245" t="str">
        <f t="shared" si="587"/>
        <v/>
      </c>
      <c r="KS164" s="60"/>
      <c r="KT164" s="239" t="str">
        <f t="shared" si="693"/>
        <v/>
      </c>
      <c r="KU164" s="245" t="str">
        <f t="shared" si="588"/>
        <v/>
      </c>
      <c r="KV164" s="60"/>
      <c r="KW164" s="239" t="str">
        <f t="shared" si="694"/>
        <v/>
      </c>
      <c r="KX164" s="245" t="str">
        <f t="shared" si="589"/>
        <v/>
      </c>
      <c r="KY164" s="60"/>
      <c r="KZ164" s="283" t="str">
        <f t="shared" si="590"/>
        <v/>
      </c>
      <c r="LA164" s="26"/>
      <c r="LB164" s="18"/>
      <c r="LC164" s="18"/>
      <c r="LD164" s="18"/>
      <c r="LE164" s="18"/>
      <c r="LF164" s="18"/>
      <c r="LG164" s="18"/>
      <c r="LH164" s="18"/>
      <c r="LI164" s="18"/>
      <c r="LJ164" s="18"/>
      <c r="LK164" s="18"/>
      <c r="LL164" s="18"/>
      <c r="LM164" s="18"/>
      <c r="LN164" s="63"/>
      <c r="LO164" s="251">
        <f t="shared" si="591"/>
        <v>0</v>
      </c>
      <c r="LP164" s="251">
        <f t="shared" si="592"/>
        <v>0</v>
      </c>
      <c r="LQ164" s="251">
        <f t="shared" si="593"/>
        <v>0</v>
      </c>
      <c r="LR164" s="251">
        <f t="shared" si="594"/>
        <v>0</v>
      </c>
      <c r="LS164" s="251">
        <f t="shared" si="595"/>
        <v>0</v>
      </c>
      <c r="LT164" s="251">
        <f t="shared" si="596"/>
        <v>0</v>
      </c>
      <c r="LU164" s="251">
        <f t="shared" si="597"/>
        <v>0</v>
      </c>
      <c r="LV164" s="251">
        <f t="shared" si="598"/>
        <v>0</v>
      </c>
      <c r="LW164" s="251">
        <f t="shared" si="599"/>
        <v>0</v>
      </c>
      <c r="LX164" s="251">
        <f t="shared" si="600"/>
        <v>0</v>
      </c>
      <c r="LY164" s="251">
        <f t="shared" si="601"/>
        <v>0</v>
      </c>
      <c r="LZ164" s="251">
        <f t="shared" si="602"/>
        <v>0</v>
      </c>
      <c r="MA164" s="63">
        <f t="shared" si="603"/>
        <v>5</v>
      </c>
      <c r="MB164" s="63">
        <f t="shared" si="604"/>
        <v>0</v>
      </c>
      <c r="MC164" s="63">
        <f t="shared" si="691"/>
        <v>150</v>
      </c>
      <c r="MD164" s="63">
        <f t="shared" si="690"/>
        <v>10</v>
      </c>
      <c r="ME164" s="63">
        <f t="shared" si="605"/>
        <v>0</v>
      </c>
      <c r="MF164" s="315">
        <f t="shared" si="606"/>
        <v>291</v>
      </c>
      <c r="MG164" s="315">
        <f>IF(ISNUMBER(MATCH(EO164,$ME$15:$ME$520,0)),0,MAX(MG$14:MG163)+1)</f>
        <v>0</v>
      </c>
      <c r="MH164" s="315" t="str">
        <f t="shared" si="607"/>
        <v/>
      </c>
      <c r="MI164" s="369"/>
      <c r="MJ164" s="68"/>
      <c r="MK164" s="18"/>
      <c r="ML164" s="242"/>
      <c r="MM164" s="242"/>
      <c r="MN164" s="59"/>
      <c r="MO164" s="238"/>
      <c r="MP164" s="411"/>
      <c r="MQ164" s="26">
        <f>IF(IF(ISNUMBER(SEARCH("flopy",MS164))=TRUE,1,0)=1,MAX(MQ$15:MQ163)+1,"")</f>
        <v>111</v>
      </c>
      <c r="MR164" s="238"/>
      <c r="MS164" s="411" t="s">
        <v>1084</v>
      </c>
      <c r="MT164" s="59"/>
      <c r="MU164" s="26" t="str">
        <f>IF(IF(ISNUMBER(SEARCH("flopy",MW164))=TRUE,1,0)=1,MAX(MU$15:MU163)+1,"")</f>
        <v/>
      </c>
      <c r="MV164" s="238"/>
      <c r="MW164" s="59"/>
      <c r="MX164" s="59"/>
      <c r="MY164" s="59"/>
      <c r="MZ164" s="59"/>
      <c r="NA164" s="59"/>
      <c r="NB164" s="26" t="s">
        <v>2</v>
      </c>
      <c r="NC164" s="59"/>
      <c r="ND164" s="59"/>
      <c r="NE164" s="59"/>
      <c r="NF164" s="59"/>
      <c r="NG164" s="59"/>
      <c r="NH164" s="59"/>
      <c r="NI164" s="59"/>
      <c r="NJ164" s="59"/>
      <c r="NK164" s="26" t="s">
        <v>2</v>
      </c>
      <c r="NL164" s="454"/>
      <c r="NM164" s="454"/>
      <c r="NN164" s="59"/>
      <c r="NO164" s="18"/>
      <c r="NP164" s="18"/>
      <c r="NQ164" s="18"/>
      <c r="NR164" s="18"/>
      <c r="NS164" s="18"/>
      <c r="NT164" s="18"/>
      <c r="NU164" s="18"/>
      <c r="NV164" s="18"/>
      <c r="NW164" s="18"/>
      <c r="NX164" s="18"/>
      <c r="NY164" s="18"/>
      <c r="NZ164" s="18"/>
      <c r="OA164" s="18"/>
      <c r="OB164" s="18"/>
      <c r="OC164" s="18"/>
      <c r="OZ164" s="59"/>
      <c r="PA164" s="251" t="str">
        <f t="shared" si="608"/>
        <v/>
      </c>
      <c r="PB164" s="251" t="str">
        <f t="shared" si="609"/>
        <v/>
      </c>
      <c r="PC164" s="251" t="str">
        <f t="shared" si="610"/>
        <v/>
      </c>
      <c r="PD164" s="251" t="str">
        <f t="shared" si="611"/>
        <v/>
      </c>
      <c r="PE164" s="251" t="str">
        <f t="shared" si="612"/>
        <v/>
      </c>
      <c r="PF164" s="251" t="str">
        <f t="shared" si="613"/>
        <v/>
      </c>
      <c r="PG164" s="251" t="str">
        <f t="shared" si="614"/>
        <v/>
      </c>
      <c r="PH164" s="251" t="str">
        <f t="shared" si="615"/>
        <v/>
      </c>
      <c r="PI164" s="251" t="str">
        <f t="shared" si="616"/>
        <v/>
      </c>
      <c r="PJ164" s="251" t="str">
        <f t="shared" si="617"/>
        <v/>
      </c>
      <c r="PK164" s="251" t="str">
        <f t="shared" si="618"/>
        <v/>
      </c>
      <c r="PL164" s="251" t="str">
        <f t="shared" si="619"/>
        <v/>
      </c>
      <c r="PM164" s="251" t="str">
        <f t="shared" si="620"/>
        <v/>
      </c>
      <c r="PN164" s="251" t="str">
        <f t="shared" si="621"/>
        <v/>
      </c>
      <c r="PO164" s="251" t="str">
        <f t="shared" si="622"/>
        <v/>
      </c>
      <c r="PP164" s="251" t="str">
        <f t="shared" si="623"/>
        <v/>
      </c>
      <c r="PQ164" s="251" t="str">
        <f t="shared" si="624"/>
        <v/>
      </c>
      <c r="PR164" s="251" t="str">
        <f t="shared" si="625"/>
        <v/>
      </c>
      <c r="PS164" s="251" t="str">
        <f t="shared" si="626"/>
        <v/>
      </c>
      <c r="PT164" s="251" t="str">
        <f t="shared" si="627"/>
        <v/>
      </c>
      <c r="PU164" s="251" t="str">
        <f t="shared" si="628"/>
        <v/>
      </c>
      <c r="PV164" s="251" t="str">
        <f t="shared" si="629"/>
        <v/>
      </c>
      <c r="PW164" s="251" t="str">
        <f t="shared" si="630"/>
        <v/>
      </c>
      <c r="PX164" s="251" t="str">
        <f t="shared" si="631"/>
        <v/>
      </c>
      <c r="PY164" s="251" t="str">
        <f t="shared" si="632"/>
        <v/>
      </c>
      <c r="PZ164" s="251" t="str">
        <f t="shared" si="633"/>
        <v/>
      </c>
      <c r="QA164" s="251" t="str">
        <f t="shared" si="634"/>
        <v/>
      </c>
      <c r="QB164" s="251" t="str">
        <f t="shared" si="635"/>
        <v/>
      </c>
      <c r="QC164" s="251" t="str">
        <f t="shared" si="636"/>
        <v/>
      </c>
      <c r="QD164" s="251" t="str">
        <f t="shared" si="637"/>
        <v/>
      </c>
      <c r="QE164" s="251" t="str">
        <f t="shared" si="638"/>
        <v/>
      </c>
      <c r="QF164" s="63">
        <f t="shared" si="639"/>
        <v>0</v>
      </c>
      <c r="QG164" s="26" t="s">
        <v>2</v>
      </c>
      <c r="QH164" s="59"/>
      <c r="QI164" s="59"/>
      <c r="QJ164" s="59"/>
      <c r="QK164" s="59"/>
      <c r="QL164" s="59"/>
      <c r="QM164" s="59"/>
      <c r="QN164" s="59"/>
    </row>
    <row r="165" spans="1:456" ht="6" customHeight="1" x14ac:dyDescent="0.25">
      <c r="A165" s="68"/>
      <c r="B165" s="447">
        <f t="shared" si="496"/>
        <v>151</v>
      </c>
      <c r="C165" s="72" t="s">
        <v>343</v>
      </c>
      <c r="D165" s="339" t="s">
        <v>576</v>
      </c>
      <c r="E165" s="59"/>
      <c r="F165" s="229"/>
      <c r="G165" s="295"/>
      <c r="H165" s="295"/>
      <c r="I165" s="229"/>
      <c r="J165" s="295"/>
      <c r="K165" s="295"/>
      <c r="L165" s="229"/>
      <c r="M165" s="295"/>
      <c r="N165" s="295"/>
      <c r="O165" s="229"/>
      <c r="P165" s="295"/>
      <c r="Q165" s="295"/>
      <c r="R165" s="229"/>
      <c r="S165" s="230"/>
      <c r="T165" s="231"/>
      <c r="U165" s="229"/>
      <c r="V165" s="230"/>
      <c r="W165" s="231"/>
      <c r="X165" s="229"/>
      <c r="Y165" s="230"/>
      <c r="Z165" s="231"/>
      <c r="AA165" s="229"/>
      <c r="AB165" s="295"/>
      <c r="AC165" s="295"/>
      <c r="AD165" s="229"/>
      <c r="AE165" s="295"/>
      <c r="AF165" s="295"/>
      <c r="AG165" s="229"/>
      <c r="AH165" s="295"/>
      <c r="AI165" s="295"/>
      <c r="AJ165" s="229"/>
      <c r="AK165" s="295"/>
      <c r="AL165" s="295"/>
      <c r="AM165" s="229"/>
      <c r="AN165" s="295"/>
      <c r="AO165" s="295"/>
      <c r="AP165" s="243"/>
      <c r="AQ165" s="295"/>
      <c r="AR165" s="290"/>
      <c r="AS165" s="243"/>
      <c r="AT165" s="295"/>
      <c r="AU165" s="290"/>
      <c r="AV165" s="229"/>
      <c r="AW165" s="230"/>
      <c r="AX165" s="231"/>
      <c r="AY165" s="229"/>
      <c r="AZ165" s="230"/>
      <c r="BA165" s="231"/>
      <c r="BB165" s="229"/>
      <c r="BC165" s="230"/>
      <c r="BD165" s="231"/>
      <c r="BE165" s="229"/>
      <c r="BF165" s="230"/>
      <c r="BG165" s="231"/>
      <c r="BH165" s="229"/>
      <c r="BI165" s="230"/>
      <c r="BJ165" s="231"/>
      <c r="BK165" s="243"/>
      <c r="BL165" s="230"/>
      <c r="BM165" s="231"/>
      <c r="BN165" s="243"/>
      <c r="BO165" s="230"/>
      <c r="BP165" s="231"/>
      <c r="BQ165" s="229"/>
      <c r="BR165" s="230"/>
      <c r="BS165" s="231"/>
      <c r="BT165" s="229"/>
      <c r="BU165" s="230"/>
      <c r="BV165" s="231"/>
      <c r="BW165" s="229"/>
      <c r="BX165" s="230"/>
      <c r="BY165" s="231"/>
      <c r="BZ165" s="229"/>
      <c r="CA165" s="230"/>
      <c r="CB165" s="231"/>
      <c r="CC165" s="229"/>
      <c r="CD165" s="230"/>
      <c r="CE165" s="231"/>
      <c r="CF165" s="331"/>
      <c r="CG165" s="332"/>
      <c r="CH165" s="385"/>
      <c r="CI165" s="331"/>
      <c r="CJ165" s="332"/>
      <c r="CK165" s="385"/>
      <c r="CL165" s="243"/>
      <c r="CM165" s="230"/>
      <c r="CN165" s="354"/>
      <c r="CO165" s="243"/>
      <c r="CP165" s="230"/>
      <c r="CQ165" s="231"/>
      <c r="CR165" s="331"/>
      <c r="CS165" s="332"/>
      <c r="CT165" s="333"/>
      <c r="CU165" s="229"/>
      <c r="CV165" s="230"/>
      <c r="CW165" s="231"/>
      <c r="CX165" s="331"/>
      <c r="CY165" s="332"/>
      <c r="CZ165" s="333"/>
      <c r="DA165" s="331"/>
      <c r="DB165" s="332"/>
      <c r="DC165" s="333"/>
      <c r="DD165" s="331"/>
      <c r="DE165" s="332"/>
      <c r="DF165" s="333"/>
      <c r="DG165" s="331"/>
      <c r="DH165" s="332"/>
      <c r="DI165" s="333"/>
      <c r="DJ165" s="229"/>
      <c r="DK165" s="230"/>
      <c r="DL165" s="231"/>
      <c r="DM165" s="229"/>
      <c r="DN165" s="230"/>
      <c r="DO165" s="231"/>
      <c r="DP165" s="331"/>
      <c r="DQ165" s="332"/>
      <c r="DR165" s="333"/>
      <c r="DS165" s="331"/>
      <c r="DT165" s="332"/>
      <c r="DU165" s="333"/>
      <c r="DV165" s="331"/>
      <c r="DW165" s="332"/>
      <c r="DX165" s="333"/>
      <c r="DY165" s="331"/>
      <c r="DZ165" s="332"/>
      <c r="EA165" s="333"/>
      <c r="EB165" s="331"/>
      <c r="EC165" s="332"/>
      <c r="ED165" s="333"/>
      <c r="EE165" s="331"/>
      <c r="EF165" s="332"/>
      <c r="EG165" s="333"/>
      <c r="EH165" s="229"/>
      <c r="EI165" s="230"/>
      <c r="EJ165" s="231"/>
      <c r="EK165" s="229"/>
      <c r="EL165" s="230"/>
      <c r="EM165" s="231"/>
      <c r="EN165" s="244"/>
      <c r="EO165" s="269" t="str">
        <f t="shared" si="497"/>
        <v/>
      </c>
      <c r="EP165" s="444" t="s">
        <v>1247</v>
      </c>
      <c r="EQ165" s="360" t="str">
        <f t="shared" si="640"/>
        <v/>
      </c>
      <c r="ER165" s="360" t="str">
        <f t="shared" si="641"/>
        <v/>
      </c>
      <c r="ES165" s="360" t="str">
        <f t="shared" si="642"/>
        <v/>
      </c>
      <c r="ET165" s="360" t="str">
        <f t="shared" si="643"/>
        <v/>
      </c>
      <c r="EU165" s="360" t="str">
        <f t="shared" si="644"/>
        <v/>
      </c>
      <c r="EV165" s="360" t="str">
        <f t="shared" si="645"/>
        <v/>
      </c>
      <c r="EW165" s="360" t="str">
        <f t="shared" si="646"/>
        <v/>
      </c>
      <c r="EX165" s="360" t="str">
        <f t="shared" si="647"/>
        <v/>
      </c>
      <c r="EY165" s="360" t="str">
        <f t="shared" si="648"/>
        <v/>
      </c>
      <c r="EZ165" s="360" t="str">
        <f t="shared" si="649"/>
        <v/>
      </c>
      <c r="FA165" s="360" t="str">
        <f t="shared" si="650"/>
        <v/>
      </c>
      <c r="FB165" s="360" t="str">
        <f t="shared" si="651"/>
        <v/>
      </c>
      <c r="FC165" s="360" t="str">
        <f t="shared" si="652"/>
        <v/>
      </c>
      <c r="FD165" s="360" t="str">
        <f t="shared" si="653"/>
        <v/>
      </c>
      <c r="FE165" s="360" t="str">
        <f t="shared" si="654"/>
        <v/>
      </c>
      <c r="FF165" s="360" t="str">
        <f t="shared" si="655"/>
        <v/>
      </c>
      <c r="FG165" s="360" t="str">
        <f t="shared" si="656"/>
        <v/>
      </c>
      <c r="FH165" s="360" t="str">
        <f t="shared" si="657"/>
        <v/>
      </c>
      <c r="FI165" s="360" t="str">
        <f t="shared" si="658"/>
        <v/>
      </c>
      <c r="FJ165" s="360" t="str">
        <f t="shared" si="659"/>
        <v/>
      </c>
      <c r="FK165" s="360" t="str">
        <f t="shared" si="660"/>
        <v/>
      </c>
      <c r="FL165" s="360" t="str">
        <f t="shared" si="661"/>
        <v/>
      </c>
      <c r="FM165" s="360" t="str">
        <f t="shared" si="662"/>
        <v/>
      </c>
      <c r="FN165" s="360" t="str">
        <f t="shared" si="663"/>
        <v/>
      </c>
      <c r="FO165" s="360" t="str">
        <f t="shared" si="664"/>
        <v/>
      </c>
      <c r="FP165" s="360" t="str">
        <f t="shared" si="665"/>
        <v/>
      </c>
      <c r="FQ165" s="360" t="str">
        <f t="shared" si="666"/>
        <v/>
      </c>
      <c r="FR165" s="360" t="str">
        <f t="shared" si="667"/>
        <v/>
      </c>
      <c r="FS165" s="360" t="str">
        <f t="shared" si="668"/>
        <v/>
      </c>
      <c r="FT165" s="360" t="str">
        <f t="shared" si="498"/>
        <v/>
      </c>
      <c r="FU165" s="360" t="str">
        <f t="shared" si="669"/>
        <v/>
      </c>
      <c r="FV165" s="360" t="str">
        <f t="shared" si="670"/>
        <v/>
      </c>
      <c r="FW165" s="360" t="str">
        <f t="shared" si="671"/>
        <v/>
      </c>
      <c r="FX165" s="360" t="str">
        <f t="shared" si="672"/>
        <v/>
      </c>
      <c r="FY165" s="360" t="str">
        <f t="shared" si="673"/>
        <v/>
      </c>
      <c r="FZ165" s="360" t="str">
        <f t="shared" si="674"/>
        <v/>
      </c>
      <c r="GA165" s="360" t="str">
        <f t="shared" si="675"/>
        <v/>
      </c>
      <c r="GB165" s="360">
        <f t="shared" si="676"/>
        <v>16</v>
      </c>
      <c r="GC165" s="360" t="str">
        <f t="shared" si="677"/>
        <v/>
      </c>
      <c r="GD165" s="360" t="str">
        <f t="shared" si="678"/>
        <v/>
      </c>
      <c r="GE165" s="360" t="str">
        <f t="shared" si="679"/>
        <v/>
      </c>
      <c r="GF165" s="360" t="str">
        <f t="shared" si="680"/>
        <v/>
      </c>
      <c r="GG165" s="360" t="str">
        <f t="shared" si="681"/>
        <v/>
      </c>
      <c r="GH165" s="360" t="str">
        <f t="shared" si="682"/>
        <v/>
      </c>
      <c r="GI165" s="360" t="str">
        <f t="shared" si="683"/>
        <v/>
      </c>
      <c r="GJ165" s="360" t="str">
        <f t="shared" si="684"/>
        <v/>
      </c>
      <c r="GK165" s="444" t="s">
        <v>1247</v>
      </c>
      <c r="GL165" s="361" t="str">
        <f t="shared" si="499"/>
        <v>-</v>
      </c>
      <c r="GM165" s="361" t="str">
        <f t="shared" si="500"/>
        <v>-</v>
      </c>
      <c r="GN165" s="361" t="str">
        <f t="shared" si="501"/>
        <v>-</v>
      </c>
      <c r="GO165" s="361" t="str">
        <f t="shared" si="502"/>
        <v>-</v>
      </c>
      <c r="GP165" s="361" t="str">
        <f t="shared" si="503"/>
        <v>-</v>
      </c>
      <c r="GQ165" s="361" t="str">
        <f t="shared" si="504"/>
        <v>-</v>
      </c>
      <c r="GR165" s="361" t="str">
        <f t="shared" si="505"/>
        <v>-</v>
      </c>
      <c r="GS165" s="361" t="str">
        <f t="shared" si="506"/>
        <v>-</v>
      </c>
      <c r="GT165" s="361" t="str">
        <f t="shared" si="507"/>
        <v>-</v>
      </c>
      <c r="GU165" s="361" t="str">
        <f t="shared" si="508"/>
        <v>-</v>
      </c>
      <c r="GV165" s="361" t="str">
        <f t="shared" si="509"/>
        <v>-</v>
      </c>
      <c r="GW165" s="361" t="str">
        <f t="shared" si="510"/>
        <v>-</v>
      </c>
      <c r="GX165" s="361" t="str">
        <f t="shared" si="511"/>
        <v>-</v>
      </c>
      <c r="GY165" s="361" t="str">
        <f t="shared" si="512"/>
        <v>-</v>
      </c>
      <c r="GZ165" s="361" t="str">
        <f t="shared" si="513"/>
        <v>-</v>
      </c>
      <c r="HA165" s="361" t="str">
        <f t="shared" si="514"/>
        <v>-</v>
      </c>
      <c r="HB165" s="361" t="str">
        <f t="shared" si="515"/>
        <v>-</v>
      </c>
      <c r="HC165" s="361" t="str">
        <f t="shared" si="516"/>
        <v>-</v>
      </c>
      <c r="HD165" s="361" t="str">
        <f t="shared" si="517"/>
        <v>-</v>
      </c>
      <c r="HE165" s="361" t="str">
        <f t="shared" si="518"/>
        <v>-</v>
      </c>
      <c r="HF165" s="361" t="str">
        <f t="shared" si="519"/>
        <v>-</v>
      </c>
      <c r="HG165" s="361" t="str">
        <f t="shared" si="520"/>
        <v>-</v>
      </c>
      <c r="HH165" s="361" t="str">
        <f t="shared" si="521"/>
        <v>-</v>
      </c>
      <c r="HI165" s="361" t="str">
        <f t="shared" si="522"/>
        <v>-</v>
      </c>
      <c r="HJ165" s="361" t="str">
        <f t="shared" si="523"/>
        <v>-</v>
      </c>
      <c r="HK165" s="361" t="str">
        <f t="shared" si="524"/>
        <v>-</v>
      </c>
      <c r="HL165" s="361" t="str">
        <f t="shared" si="525"/>
        <v>-</v>
      </c>
      <c r="HM165" s="361" t="str">
        <f t="shared" si="526"/>
        <v>-</v>
      </c>
      <c r="HN165" s="361" t="str">
        <f t="shared" si="527"/>
        <v>-</v>
      </c>
      <c r="HO165" s="361" t="str">
        <f t="shared" si="528"/>
        <v>-</v>
      </c>
      <c r="HP165" s="361" t="str">
        <f t="shared" si="529"/>
        <v>-</v>
      </c>
      <c r="HQ165" s="361" t="str">
        <f t="shared" si="530"/>
        <v>-</v>
      </c>
      <c r="HR165" s="361" t="str">
        <f t="shared" si="531"/>
        <v>-</v>
      </c>
      <c r="HS165" s="361" t="str">
        <f t="shared" si="532"/>
        <v>-</v>
      </c>
      <c r="HT165" s="361" t="str">
        <f t="shared" si="533"/>
        <v>-</v>
      </c>
      <c r="HU165" s="361" t="str">
        <f t="shared" si="534"/>
        <v>-</v>
      </c>
      <c r="HV165" s="361" t="str">
        <f t="shared" si="535"/>
        <v>-</v>
      </c>
      <c r="HW165" s="361" t="str">
        <f t="shared" si="536"/>
        <v>ibotav</v>
      </c>
      <c r="HX165" s="361" t="str">
        <f t="shared" si="537"/>
        <v>-</v>
      </c>
      <c r="HY165" s="361" t="str">
        <f t="shared" si="538"/>
        <v>-</v>
      </c>
      <c r="HZ165" s="361" t="str">
        <f t="shared" si="539"/>
        <v>-</v>
      </c>
      <c r="IA165" s="361" t="str">
        <f t="shared" si="540"/>
        <v>-</v>
      </c>
      <c r="IB165" s="361" t="str">
        <f t="shared" si="541"/>
        <v>-</v>
      </c>
      <c r="IC165" s="361" t="str">
        <f t="shared" si="542"/>
        <v>-</v>
      </c>
      <c r="ID165" s="361" t="str">
        <f t="shared" si="543"/>
        <v>-</v>
      </c>
      <c r="IE165" s="361" t="str">
        <f t="shared" si="544"/>
        <v>-</v>
      </c>
      <c r="IF165" s="444" t="s">
        <v>1247</v>
      </c>
      <c r="IG165" s="56" t="str">
        <f t="shared" si="685"/>
        <v>-</v>
      </c>
      <c r="IH165" s="56" t="str">
        <f t="shared" si="686"/>
        <v>-</v>
      </c>
      <c r="II165" s="56" t="str">
        <f t="shared" si="687"/>
        <v>-</v>
      </c>
      <c r="IJ165" s="56" t="str">
        <f t="shared" si="688"/>
        <v>-</v>
      </c>
      <c r="IK165" s="56" t="str">
        <f t="shared" si="545"/>
        <v>-</v>
      </c>
      <c r="IL165" s="56" t="str">
        <f t="shared" si="546"/>
        <v>-</v>
      </c>
      <c r="IM165" s="56" t="str">
        <f t="shared" si="547"/>
        <v>-</v>
      </c>
      <c r="IN165" s="56" t="str">
        <f t="shared" si="548"/>
        <v>-</v>
      </c>
      <c r="IO165" s="56" t="str">
        <f t="shared" si="549"/>
        <v>-</v>
      </c>
      <c r="IP165" s="56" t="str">
        <f t="shared" si="550"/>
        <v>-</v>
      </c>
      <c r="IQ165" s="56" t="str">
        <f t="shared" si="551"/>
        <v>-</v>
      </c>
      <c r="IR165" s="56" t="str">
        <f t="shared" si="552"/>
        <v>-</v>
      </c>
      <c r="IS165" s="56" t="str">
        <f t="shared" si="553"/>
        <v>-</v>
      </c>
      <c r="IT165" s="56" t="str">
        <f t="shared" si="554"/>
        <v>-</v>
      </c>
      <c r="IU165" s="56" t="str">
        <f t="shared" si="555"/>
        <v>-</v>
      </c>
      <c r="IV165" s="56" t="str">
        <f t="shared" si="556"/>
        <v>-</v>
      </c>
      <c r="IW165" s="56" t="str">
        <f t="shared" si="557"/>
        <v>-</v>
      </c>
      <c r="IX165" s="56" t="str">
        <f t="shared" si="558"/>
        <v>-</v>
      </c>
      <c r="IY165" s="56" t="str">
        <f t="shared" si="559"/>
        <v>-</v>
      </c>
      <c r="IZ165" s="56" t="str">
        <f t="shared" si="560"/>
        <v>-</v>
      </c>
      <c r="JA165" s="56" t="str">
        <f t="shared" si="561"/>
        <v>-</v>
      </c>
      <c r="JB165" s="56" t="str">
        <f t="shared" si="562"/>
        <v>-</v>
      </c>
      <c r="JC165" s="56" t="str">
        <f t="shared" si="563"/>
        <v>-</v>
      </c>
      <c r="JD165" s="56" t="str">
        <f t="shared" si="564"/>
        <v>-</v>
      </c>
      <c r="JE165" s="56" t="str">
        <f t="shared" si="565"/>
        <v>-</v>
      </c>
      <c r="JF165" s="56" t="str">
        <f t="shared" si="566"/>
        <v>-</v>
      </c>
      <c r="JG165" s="56" t="str">
        <f t="shared" si="567"/>
        <v>-</v>
      </c>
      <c r="JH165" s="56" t="str">
        <f t="shared" si="568"/>
        <v>-</v>
      </c>
      <c r="JI165" s="56" t="str">
        <f t="shared" si="569"/>
        <v>-</v>
      </c>
      <c r="JJ165" s="56" t="str">
        <f t="shared" si="570"/>
        <v>-</v>
      </c>
      <c r="JK165" s="56" t="str">
        <f t="shared" si="571"/>
        <v>-</v>
      </c>
      <c r="JL165" s="56" t="str">
        <f t="shared" si="572"/>
        <v>-</v>
      </c>
      <c r="JM165" s="56" t="str">
        <f t="shared" si="573"/>
        <v>-</v>
      </c>
      <c r="JN165" s="56" t="str">
        <f t="shared" si="574"/>
        <v>-</v>
      </c>
      <c r="JO165" s="56" t="str">
        <f t="shared" si="575"/>
        <v>-</v>
      </c>
      <c r="JP165" s="56" t="str">
        <f t="shared" si="576"/>
        <v>-</v>
      </c>
      <c r="JQ165" s="56" t="str">
        <f t="shared" si="577"/>
        <v>-</v>
      </c>
      <c r="JR165" s="56">
        <f t="shared" si="578"/>
        <v>1</v>
      </c>
      <c r="JS165" s="56" t="str">
        <f t="shared" si="579"/>
        <v>-</v>
      </c>
      <c r="JT165" s="56" t="str">
        <f t="shared" si="580"/>
        <v>-</v>
      </c>
      <c r="JU165" s="56" t="str">
        <f t="shared" si="581"/>
        <v>-</v>
      </c>
      <c r="JV165" s="56" t="str">
        <f t="shared" si="582"/>
        <v>-</v>
      </c>
      <c r="JW165" s="56" t="str">
        <f t="shared" si="583"/>
        <v>-</v>
      </c>
      <c r="JX165" s="56" t="str">
        <f t="shared" si="584"/>
        <v>-</v>
      </c>
      <c r="JY165" s="56" t="str">
        <f t="shared" si="585"/>
        <v>-</v>
      </c>
      <c r="JZ165" s="56" t="str">
        <f t="shared" si="586"/>
        <v>-</v>
      </c>
      <c r="KA165" s="444" t="s">
        <v>1247</v>
      </c>
      <c r="KB165" s="360">
        <f>IF(ISNUMBER(INDEX($EQ$15:$GK$521,$B165,EO$11)),MAX(KB$14:KB164)+1,0)</f>
        <v>0</v>
      </c>
      <c r="KC165" s="360" t="str">
        <f t="shared" si="689"/>
        <v/>
      </c>
      <c r="KD165" s="373" t="s">
        <v>2</v>
      </c>
      <c r="KE165" s="239"/>
      <c r="KF165" s="60"/>
      <c r="KG165" s="60"/>
      <c r="KH165" s="60"/>
      <c r="KI165" s="60"/>
      <c r="KJ165" s="60"/>
      <c r="KK165" s="60"/>
      <c r="KL165" s="60"/>
      <c r="KM165" s="60"/>
      <c r="KN165" s="60"/>
      <c r="KO165" s="60"/>
      <c r="KP165" s="60"/>
      <c r="KQ165" s="239" t="str">
        <f t="shared" si="692"/>
        <v/>
      </c>
      <c r="KR165" s="245" t="str">
        <f t="shared" si="587"/>
        <v/>
      </c>
      <c r="KS165" s="60"/>
      <c r="KT165" s="239" t="str">
        <f t="shared" si="693"/>
        <v/>
      </c>
      <c r="KU165" s="245" t="str">
        <f t="shared" si="588"/>
        <v/>
      </c>
      <c r="KV165" s="60"/>
      <c r="KW165" s="239" t="str">
        <f t="shared" si="694"/>
        <v/>
      </c>
      <c r="KX165" s="245" t="str">
        <f t="shared" si="589"/>
        <v/>
      </c>
      <c r="KY165" s="60"/>
      <c r="KZ165" s="283" t="str">
        <f t="shared" si="590"/>
        <v/>
      </c>
      <c r="LA165" s="26"/>
      <c r="LB165" s="18"/>
      <c r="LC165" s="18"/>
      <c r="LD165" s="18"/>
      <c r="LE165" s="18"/>
      <c r="LF165" s="18"/>
      <c r="LG165" s="18"/>
      <c r="LH165" s="18"/>
      <c r="LI165" s="18"/>
      <c r="LJ165" s="18"/>
      <c r="LK165" s="18"/>
      <c r="LL165" s="18"/>
      <c r="LM165" s="18"/>
      <c r="LN165" s="63"/>
      <c r="LO165" s="251">
        <f t="shared" si="591"/>
        <v>0</v>
      </c>
      <c r="LP165" s="251">
        <f t="shared" si="592"/>
        <v>0</v>
      </c>
      <c r="LQ165" s="251">
        <f t="shared" si="593"/>
        <v>0</v>
      </c>
      <c r="LR165" s="251">
        <f t="shared" si="594"/>
        <v>0</v>
      </c>
      <c r="LS165" s="251">
        <f t="shared" si="595"/>
        <v>0</v>
      </c>
      <c r="LT165" s="251">
        <f t="shared" si="596"/>
        <v>0</v>
      </c>
      <c r="LU165" s="251">
        <f t="shared" si="597"/>
        <v>0</v>
      </c>
      <c r="LV165" s="251">
        <f t="shared" si="598"/>
        <v>0</v>
      </c>
      <c r="LW165" s="251">
        <f t="shared" si="599"/>
        <v>0</v>
      </c>
      <c r="LX165" s="251">
        <f t="shared" si="600"/>
        <v>0</v>
      </c>
      <c r="LY165" s="251">
        <f t="shared" si="601"/>
        <v>0</v>
      </c>
      <c r="LZ165" s="251">
        <f t="shared" si="602"/>
        <v>0</v>
      </c>
      <c r="MA165" s="63">
        <f t="shared" si="603"/>
        <v>5</v>
      </c>
      <c r="MB165" s="63">
        <f t="shared" si="604"/>
        <v>0</v>
      </c>
      <c r="MC165" s="63">
        <f t="shared" si="691"/>
        <v>151</v>
      </c>
      <c r="MD165" s="63">
        <f t="shared" si="690"/>
        <v>11</v>
      </c>
      <c r="ME165" s="63" t="str">
        <f t="shared" si="605"/>
        <v>SFR</v>
      </c>
      <c r="MF165" s="315">
        <f t="shared" si="606"/>
        <v>291</v>
      </c>
      <c r="MG165" s="315">
        <f>IF(ISNUMBER(MATCH(EO165,$ME$15:$ME$520,0)),0,MAX(MG$14:MG164)+1)</f>
        <v>0</v>
      </c>
      <c r="MH165" s="315" t="str">
        <f t="shared" si="607"/>
        <v/>
      </c>
      <c r="MI165" s="369"/>
      <c r="MJ165" s="68"/>
      <c r="MK165" s="18"/>
      <c r="ML165" s="242"/>
      <c r="MM165" s="242"/>
      <c r="MN165" s="59"/>
      <c r="MO165" s="238"/>
      <c r="MP165" s="411"/>
      <c r="MQ165" s="26" t="str">
        <f>IF(IF(ISNUMBER(SEARCH("flopy",MS165))=TRUE,1,0)=1,MAX(MQ$15:MQ164)+1,"")</f>
        <v/>
      </c>
      <c r="MR165" s="238"/>
      <c r="MS165" s="411"/>
      <c r="MT165" s="59"/>
      <c r="MU165" s="26" t="str">
        <f>IF(IF(ISNUMBER(SEARCH("flopy",MW165))=TRUE,1,0)=1,MAX(MU$15:MU164)+1,"")</f>
        <v/>
      </c>
      <c r="MV165" s="238"/>
      <c r="MW165" s="59"/>
      <c r="MX165" s="59"/>
      <c r="MY165" s="59"/>
      <c r="MZ165" s="59"/>
      <c r="NA165" s="59"/>
      <c r="NB165" s="26" t="s">
        <v>2</v>
      </c>
      <c r="NC165" s="59"/>
      <c r="ND165" s="59"/>
      <c r="NE165" s="59"/>
      <c r="NF165" s="59"/>
      <c r="NG165" s="59"/>
      <c r="NH165" s="59"/>
      <c r="NI165" s="59"/>
      <c r="NJ165" s="59"/>
      <c r="NK165" s="26" t="s">
        <v>2</v>
      </c>
      <c r="NL165" s="454"/>
      <c r="NM165" s="454"/>
      <c r="NN165" s="59"/>
      <c r="NO165" s="18"/>
      <c r="NP165" s="18"/>
      <c r="NQ165" s="18"/>
      <c r="NR165" s="18"/>
      <c r="NS165" s="18"/>
      <c r="NT165" s="18"/>
      <c r="NU165" s="18"/>
      <c r="NV165" s="18"/>
      <c r="NW165" s="18"/>
      <c r="NX165" s="18"/>
      <c r="NY165" s="18"/>
      <c r="NZ165" s="18"/>
      <c r="OA165" s="18"/>
      <c r="OB165" s="18"/>
      <c r="OC165" s="18"/>
      <c r="OZ165" s="59"/>
      <c r="PA165" s="251" t="str">
        <f t="shared" si="608"/>
        <v/>
      </c>
      <c r="PB165" s="251" t="str">
        <f t="shared" si="609"/>
        <v/>
      </c>
      <c r="PC165" s="251" t="str">
        <f t="shared" si="610"/>
        <v/>
      </c>
      <c r="PD165" s="251" t="str">
        <f t="shared" si="611"/>
        <v/>
      </c>
      <c r="PE165" s="251" t="str">
        <f t="shared" si="612"/>
        <v/>
      </c>
      <c r="PF165" s="251" t="str">
        <f t="shared" si="613"/>
        <v/>
      </c>
      <c r="PG165" s="251" t="str">
        <f t="shared" si="614"/>
        <v/>
      </c>
      <c r="PH165" s="251" t="str">
        <f t="shared" si="615"/>
        <v/>
      </c>
      <c r="PI165" s="251" t="str">
        <f t="shared" si="616"/>
        <v/>
      </c>
      <c r="PJ165" s="251" t="str">
        <f t="shared" si="617"/>
        <v/>
      </c>
      <c r="PK165" s="251" t="str">
        <f t="shared" si="618"/>
        <v/>
      </c>
      <c r="PL165" s="251" t="str">
        <f t="shared" si="619"/>
        <v/>
      </c>
      <c r="PM165" s="251" t="str">
        <f t="shared" si="620"/>
        <v/>
      </c>
      <c r="PN165" s="251" t="str">
        <f t="shared" si="621"/>
        <v/>
      </c>
      <c r="PO165" s="251" t="str">
        <f t="shared" si="622"/>
        <v/>
      </c>
      <c r="PP165" s="251" t="str">
        <f t="shared" si="623"/>
        <v/>
      </c>
      <c r="PQ165" s="251" t="str">
        <f t="shared" si="624"/>
        <v/>
      </c>
      <c r="PR165" s="251" t="str">
        <f t="shared" si="625"/>
        <v/>
      </c>
      <c r="PS165" s="251" t="str">
        <f t="shared" si="626"/>
        <v/>
      </c>
      <c r="PT165" s="251" t="str">
        <f t="shared" si="627"/>
        <v/>
      </c>
      <c r="PU165" s="251" t="str">
        <f t="shared" si="628"/>
        <v/>
      </c>
      <c r="PV165" s="251" t="str">
        <f t="shared" si="629"/>
        <v/>
      </c>
      <c r="PW165" s="251" t="str">
        <f t="shared" si="630"/>
        <v>SFR</v>
      </c>
      <c r="PX165" s="251" t="str">
        <f t="shared" si="631"/>
        <v/>
      </c>
      <c r="PY165" s="251" t="str">
        <f t="shared" si="632"/>
        <v/>
      </c>
      <c r="PZ165" s="251" t="str">
        <f t="shared" si="633"/>
        <v/>
      </c>
      <c r="QA165" s="251" t="str">
        <f t="shared" si="634"/>
        <v/>
      </c>
      <c r="QB165" s="251" t="str">
        <f t="shared" si="635"/>
        <v/>
      </c>
      <c r="QC165" s="251" t="str">
        <f t="shared" si="636"/>
        <v/>
      </c>
      <c r="QD165" s="251" t="str">
        <f t="shared" si="637"/>
        <v/>
      </c>
      <c r="QE165" s="251" t="str">
        <f t="shared" si="638"/>
        <v/>
      </c>
      <c r="QF165" s="63">
        <f t="shared" si="639"/>
        <v>1</v>
      </c>
      <c r="QG165" s="26" t="s">
        <v>2</v>
      </c>
      <c r="QH165" s="59"/>
      <c r="QI165" s="59"/>
      <c r="QJ165" s="59"/>
      <c r="QK165" s="59"/>
      <c r="QL165" s="59"/>
      <c r="QM165" s="59"/>
      <c r="QN165" s="59"/>
    </row>
    <row r="166" spans="1:456" ht="6" customHeight="1" x14ac:dyDescent="0.25">
      <c r="A166" s="68"/>
      <c r="B166" s="447">
        <f t="shared" si="496"/>
        <v>152</v>
      </c>
      <c r="C166" s="72" t="s">
        <v>344</v>
      </c>
      <c r="D166" s="339" t="s">
        <v>577</v>
      </c>
      <c r="E166" s="59"/>
      <c r="F166" s="229"/>
      <c r="G166" s="295"/>
      <c r="H166" s="295"/>
      <c r="I166" s="229"/>
      <c r="J166" s="295"/>
      <c r="K166" s="295"/>
      <c r="L166" s="229"/>
      <c r="M166" s="295"/>
      <c r="N166" s="295"/>
      <c r="O166" s="229"/>
      <c r="P166" s="295"/>
      <c r="Q166" s="295"/>
      <c r="R166" s="229"/>
      <c r="S166" s="230"/>
      <c r="T166" s="231"/>
      <c r="U166" s="229"/>
      <c r="V166" s="230"/>
      <c r="W166" s="231"/>
      <c r="X166" s="229"/>
      <c r="Y166" s="230"/>
      <c r="Z166" s="231"/>
      <c r="AA166" s="229"/>
      <c r="AB166" s="295"/>
      <c r="AC166" s="295"/>
      <c r="AD166" s="229"/>
      <c r="AE166" s="295"/>
      <c r="AF166" s="295"/>
      <c r="AG166" s="229"/>
      <c r="AH166" s="295"/>
      <c r="AI166" s="295"/>
      <c r="AJ166" s="229"/>
      <c r="AK166" s="295"/>
      <c r="AL166" s="295"/>
      <c r="AM166" s="229"/>
      <c r="AN166" s="295"/>
      <c r="AO166" s="295"/>
      <c r="AP166" s="243"/>
      <c r="AQ166" s="295"/>
      <c r="AR166" s="290"/>
      <c r="AS166" s="243"/>
      <c r="AT166" s="295"/>
      <c r="AU166" s="290"/>
      <c r="AV166" s="229"/>
      <c r="AW166" s="230"/>
      <c r="AX166" s="231"/>
      <c r="AY166" s="229"/>
      <c r="AZ166" s="230"/>
      <c r="BA166" s="231"/>
      <c r="BB166" s="229"/>
      <c r="BC166" s="230"/>
      <c r="BD166" s="231"/>
      <c r="BE166" s="229"/>
      <c r="BF166" s="230"/>
      <c r="BG166" s="231"/>
      <c r="BH166" s="229"/>
      <c r="BI166" s="230"/>
      <c r="BJ166" s="231"/>
      <c r="BK166" s="243"/>
      <c r="BL166" s="230"/>
      <c r="BM166" s="231"/>
      <c r="BN166" s="243"/>
      <c r="BO166" s="230"/>
      <c r="BP166" s="231"/>
      <c r="BQ166" s="229"/>
      <c r="BR166" s="230"/>
      <c r="BS166" s="231"/>
      <c r="BT166" s="229"/>
      <c r="BU166" s="230"/>
      <c r="BV166" s="231"/>
      <c r="BW166" s="229"/>
      <c r="BX166" s="230"/>
      <c r="BY166" s="231"/>
      <c r="BZ166" s="229"/>
      <c r="CA166" s="230"/>
      <c r="CB166" s="231"/>
      <c r="CC166" s="229"/>
      <c r="CD166" s="230"/>
      <c r="CE166" s="231"/>
      <c r="CF166" s="331"/>
      <c r="CG166" s="332"/>
      <c r="CH166" s="385"/>
      <c r="CI166" s="331"/>
      <c r="CJ166" s="332"/>
      <c r="CK166" s="385"/>
      <c r="CL166" s="243"/>
      <c r="CM166" s="230"/>
      <c r="CN166" s="354"/>
      <c r="CO166" s="243"/>
      <c r="CP166" s="230"/>
      <c r="CQ166" s="231"/>
      <c r="CR166" s="331"/>
      <c r="CS166" s="332"/>
      <c r="CT166" s="333"/>
      <c r="CU166" s="229"/>
      <c r="CV166" s="230"/>
      <c r="CW166" s="231"/>
      <c r="CX166" s="331"/>
      <c r="CY166" s="332"/>
      <c r="CZ166" s="333"/>
      <c r="DA166" s="331"/>
      <c r="DB166" s="332"/>
      <c r="DC166" s="333"/>
      <c r="DD166" s="331"/>
      <c r="DE166" s="332"/>
      <c r="DF166" s="333"/>
      <c r="DG166" s="331"/>
      <c r="DH166" s="332"/>
      <c r="DI166" s="333"/>
      <c r="DJ166" s="229"/>
      <c r="DK166" s="230"/>
      <c r="DL166" s="231"/>
      <c r="DM166" s="229"/>
      <c r="DN166" s="230"/>
      <c r="DO166" s="231"/>
      <c r="DP166" s="331"/>
      <c r="DQ166" s="332"/>
      <c r="DR166" s="333"/>
      <c r="DS166" s="331"/>
      <c r="DT166" s="332"/>
      <c r="DU166" s="333"/>
      <c r="DV166" s="331"/>
      <c r="DW166" s="332"/>
      <c r="DX166" s="333"/>
      <c r="DY166" s="331"/>
      <c r="DZ166" s="332"/>
      <c r="EA166" s="333"/>
      <c r="EB166" s="331"/>
      <c r="EC166" s="332"/>
      <c r="ED166" s="333"/>
      <c r="EE166" s="331"/>
      <c r="EF166" s="332"/>
      <c r="EG166" s="333"/>
      <c r="EH166" s="229"/>
      <c r="EI166" s="230"/>
      <c r="EJ166" s="231"/>
      <c r="EK166" s="229"/>
      <c r="EL166" s="230"/>
      <c r="EM166" s="231"/>
      <c r="EN166" s="244"/>
      <c r="EO166" s="269" t="str">
        <f t="shared" si="497"/>
        <v/>
      </c>
      <c r="EP166" s="444" t="s">
        <v>1247</v>
      </c>
      <c r="EQ166" s="360" t="str">
        <f t="shared" si="640"/>
        <v/>
      </c>
      <c r="ER166" s="360" t="str">
        <f t="shared" si="641"/>
        <v/>
      </c>
      <c r="ES166" s="360" t="str">
        <f t="shared" si="642"/>
        <v/>
      </c>
      <c r="ET166" s="360" t="str">
        <f t="shared" si="643"/>
        <v/>
      </c>
      <c r="EU166" s="360" t="str">
        <f t="shared" si="644"/>
        <v/>
      </c>
      <c r="EV166" s="360" t="str">
        <f t="shared" si="645"/>
        <v/>
      </c>
      <c r="EW166" s="360" t="str">
        <f t="shared" si="646"/>
        <v/>
      </c>
      <c r="EX166" s="360" t="str">
        <f t="shared" si="647"/>
        <v/>
      </c>
      <c r="EY166" s="360" t="str">
        <f t="shared" si="648"/>
        <v/>
      </c>
      <c r="EZ166" s="360" t="str">
        <f t="shared" si="649"/>
        <v/>
      </c>
      <c r="FA166" s="360" t="str">
        <f t="shared" si="650"/>
        <v/>
      </c>
      <c r="FB166" s="360" t="str">
        <f t="shared" si="651"/>
        <v/>
      </c>
      <c r="FC166" s="360" t="str">
        <f t="shared" si="652"/>
        <v/>
      </c>
      <c r="FD166" s="360" t="str">
        <f t="shared" si="653"/>
        <v/>
      </c>
      <c r="FE166" s="360" t="str">
        <f t="shared" si="654"/>
        <v/>
      </c>
      <c r="FF166" s="360" t="str">
        <f t="shared" si="655"/>
        <v/>
      </c>
      <c r="FG166" s="360" t="str">
        <f t="shared" si="656"/>
        <v/>
      </c>
      <c r="FH166" s="360" t="str">
        <f t="shared" si="657"/>
        <v/>
      </c>
      <c r="FI166" s="360" t="str">
        <f t="shared" si="658"/>
        <v/>
      </c>
      <c r="FJ166" s="360" t="str">
        <f t="shared" si="659"/>
        <v/>
      </c>
      <c r="FK166" s="360" t="str">
        <f t="shared" si="660"/>
        <v/>
      </c>
      <c r="FL166" s="360" t="str">
        <f t="shared" si="661"/>
        <v/>
      </c>
      <c r="FM166" s="360" t="str">
        <f t="shared" si="662"/>
        <v/>
      </c>
      <c r="FN166" s="360" t="str">
        <f t="shared" si="663"/>
        <v/>
      </c>
      <c r="FO166" s="360" t="str">
        <f t="shared" si="664"/>
        <v/>
      </c>
      <c r="FP166" s="360" t="str">
        <f t="shared" si="665"/>
        <v/>
      </c>
      <c r="FQ166" s="360" t="str">
        <f t="shared" si="666"/>
        <v/>
      </c>
      <c r="FR166" s="360" t="str">
        <f t="shared" si="667"/>
        <v/>
      </c>
      <c r="FS166" s="360" t="str">
        <f t="shared" si="668"/>
        <v/>
      </c>
      <c r="FT166" s="360" t="str">
        <f t="shared" si="498"/>
        <v/>
      </c>
      <c r="FU166" s="360" t="str">
        <f t="shared" si="669"/>
        <v/>
      </c>
      <c r="FV166" s="360" t="str">
        <f t="shared" si="670"/>
        <v/>
      </c>
      <c r="FW166" s="360" t="str">
        <f t="shared" si="671"/>
        <v/>
      </c>
      <c r="FX166" s="360" t="str">
        <f t="shared" si="672"/>
        <v/>
      </c>
      <c r="FY166" s="360" t="str">
        <f t="shared" si="673"/>
        <v/>
      </c>
      <c r="FZ166" s="360" t="str">
        <f t="shared" si="674"/>
        <v/>
      </c>
      <c r="GA166" s="360" t="str">
        <f t="shared" si="675"/>
        <v/>
      </c>
      <c r="GB166" s="360">
        <f t="shared" si="676"/>
        <v>17</v>
      </c>
      <c r="GC166" s="360" t="str">
        <f t="shared" si="677"/>
        <v/>
      </c>
      <c r="GD166" s="360" t="str">
        <f t="shared" si="678"/>
        <v/>
      </c>
      <c r="GE166" s="360" t="str">
        <f t="shared" si="679"/>
        <v/>
      </c>
      <c r="GF166" s="360" t="str">
        <f t="shared" si="680"/>
        <v/>
      </c>
      <c r="GG166" s="360" t="str">
        <f t="shared" si="681"/>
        <v/>
      </c>
      <c r="GH166" s="360" t="str">
        <f t="shared" si="682"/>
        <v/>
      </c>
      <c r="GI166" s="360" t="str">
        <f t="shared" si="683"/>
        <v/>
      </c>
      <c r="GJ166" s="360" t="str">
        <f t="shared" si="684"/>
        <v/>
      </c>
      <c r="GK166" s="444" t="s">
        <v>1247</v>
      </c>
      <c r="GL166" s="361" t="str">
        <f t="shared" si="499"/>
        <v>-</v>
      </c>
      <c r="GM166" s="361" t="str">
        <f t="shared" si="500"/>
        <v>-</v>
      </c>
      <c r="GN166" s="361" t="str">
        <f t="shared" si="501"/>
        <v>-</v>
      </c>
      <c r="GO166" s="361" t="str">
        <f t="shared" si="502"/>
        <v>-</v>
      </c>
      <c r="GP166" s="361" t="str">
        <f t="shared" si="503"/>
        <v>-</v>
      </c>
      <c r="GQ166" s="361" t="str">
        <f t="shared" si="504"/>
        <v>-</v>
      </c>
      <c r="GR166" s="361" t="str">
        <f t="shared" si="505"/>
        <v>-</v>
      </c>
      <c r="GS166" s="361" t="str">
        <f t="shared" si="506"/>
        <v>-</v>
      </c>
      <c r="GT166" s="361" t="str">
        <f t="shared" si="507"/>
        <v>-</v>
      </c>
      <c r="GU166" s="361" t="str">
        <f t="shared" si="508"/>
        <v>-</v>
      </c>
      <c r="GV166" s="361" t="str">
        <f t="shared" si="509"/>
        <v>-</v>
      </c>
      <c r="GW166" s="361" t="str">
        <f t="shared" si="510"/>
        <v>-</v>
      </c>
      <c r="GX166" s="361" t="str">
        <f t="shared" si="511"/>
        <v>-</v>
      </c>
      <c r="GY166" s="361" t="str">
        <f t="shared" si="512"/>
        <v>-</v>
      </c>
      <c r="GZ166" s="361" t="str">
        <f t="shared" si="513"/>
        <v>-</v>
      </c>
      <c r="HA166" s="361" t="str">
        <f t="shared" si="514"/>
        <v>-</v>
      </c>
      <c r="HB166" s="361" t="str">
        <f t="shared" si="515"/>
        <v>-</v>
      </c>
      <c r="HC166" s="361" t="str">
        <f t="shared" si="516"/>
        <v>-</v>
      </c>
      <c r="HD166" s="361" t="str">
        <f t="shared" si="517"/>
        <v>-</v>
      </c>
      <c r="HE166" s="361" t="str">
        <f t="shared" si="518"/>
        <v>-</v>
      </c>
      <c r="HF166" s="361" t="str">
        <f t="shared" si="519"/>
        <v>-</v>
      </c>
      <c r="HG166" s="361" t="str">
        <f t="shared" si="520"/>
        <v>-</v>
      </c>
      <c r="HH166" s="361" t="str">
        <f t="shared" si="521"/>
        <v>-</v>
      </c>
      <c r="HI166" s="361" t="str">
        <f t="shared" si="522"/>
        <v>-</v>
      </c>
      <c r="HJ166" s="361" t="str">
        <f t="shared" si="523"/>
        <v>-</v>
      </c>
      <c r="HK166" s="361" t="str">
        <f t="shared" si="524"/>
        <v>-</v>
      </c>
      <c r="HL166" s="361" t="str">
        <f t="shared" si="525"/>
        <v>-</v>
      </c>
      <c r="HM166" s="361" t="str">
        <f t="shared" si="526"/>
        <v>-</v>
      </c>
      <c r="HN166" s="361" t="str">
        <f t="shared" si="527"/>
        <v>-</v>
      </c>
      <c r="HO166" s="361" t="str">
        <f t="shared" si="528"/>
        <v>-</v>
      </c>
      <c r="HP166" s="361" t="str">
        <f t="shared" si="529"/>
        <v>-</v>
      </c>
      <c r="HQ166" s="361" t="str">
        <f t="shared" si="530"/>
        <v>-</v>
      </c>
      <c r="HR166" s="361" t="str">
        <f t="shared" si="531"/>
        <v>-</v>
      </c>
      <c r="HS166" s="361" t="str">
        <f t="shared" si="532"/>
        <v>-</v>
      </c>
      <c r="HT166" s="361" t="str">
        <f t="shared" si="533"/>
        <v>-</v>
      </c>
      <c r="HU166" s="361" t="str">
        <f t="shared" si="534"/>
        <v>-</v>
      </c>
      <c r="HV166" s="361" t="str">
        <f t="shared" si="535"/>
        <v>-</v>
      </c>
      <c r="HW166" s="361" t="str">
        <f t="shared" si="536"/>
        <v>grndElv</v>
      </c>
      <c r="HX166" s="361" t="str">
        <f t="shared" si="537"/>
        <v>-</v>
      </c>
      <c r="HY166" s="361" t="str">
        <f t="shared" si="538"/>
        <v>-</v>
      </c>
      <c r="HZ166" s="361" t="str">
        <f t="shared" si="539"/>
        <v>-</v>
      </c>
      <c r="IA166" s="361" t="str">
        <f t="shared" si="540"/>
        <v>-</v>
      </c>
      <c r="IB166" s="361" t="str">
        <f t="shared" si="541"/>
        <v>-</v>
      </c>
      <c r="IC166" s="361" t="str">
        <f t="shared" si="542"/>
        <v>-</v>
      </c>
      <c r="ID166" s="361" t="str">
        <f t="shared" si="543"/>
        <v>-</v>
      </c>
      <c r="IE166" s="361" t="str">
        <f t="shared" si="544"/>
        <v>-</v>
      </c>
      <c r="IF166" s="444" t="s">
        <v>1247</v>
      </c>
      <c r="IG166" s="56" t="str">
        <f t="shared" si="685"/>
        <v>-</v>
      </c>
      <c r="IH166" s="56" t="str">
        <f t="shared" si="686"/>
        <v>-</v>
      </c>
      <c r="II166" s="56" t="str">
        <f t="shared" si="687"/>
        <v>-</v>
      </c>
      <c r="IJ166" s="56" t="str">
        <f t="shared" si="688"/>
        <v>-</v>
      </c>
      <c r="IK166" s="56" t="str">
        <f t="shared" si="545"/>
        <v>-</v>
      </c>
      <c r="IL166" s="56" t="str">
        <f t="shared" si="546"/>
        <v>-</v>
      </c>
      <c r="IM166" s="56" t="str">
        <f t="shared" si="547"/>
        <v>-</v>
      </c>
      <c r="IN166" s="56" t="str">
        <f t="shared" si="548"/>
        <v>-</v>
      </c>
      <c r="IO166" s="56" t="str">
        <f t="shared" si="549"/>
        <v>-</v>
      </c>
      <c r="IP166" s="56" t="str">
        <f t="shared" si="550"/>
        <v>-</v>
      </c>
      <c r="IQ166" s="56" t="str">
        <f t="shared" si="551"/>
        <v>-</v>
      </c>
      <c r="IR166" s="56" t="str">
        <f t="shared" si="552"/>
        <v>-</v>
      </c>
      <c r="IS166" s="56" t="str">
        <f t="shared" si="553"/>
        <v>-</v>
      </c>
      <c r="IT166" s="56" t="str">
        <f t="shared" si="554"/>
        <v>-</v>
      </c>
      <c r="IU166" s="56" t="str">
        <f t="shared" si="555"/>
        <v>-</v>
      </c>
      <c r="IV166" s="56" t="str">
        <f t="shared" si="556"/>
        <v>-</v>
      </c>
      <c r="IW166" s="56" t="str">
        <f t="shared" si="557"/>
        <v>-</v>
      </c>
      <c r="IX166" s="56" t="str">
        <f t="shared" si="558"/>
        <v>-</v>
      </c>
      <c r="IY166" s="56" t="str">
        <f t="shared" si="559"/>
        <v>-</v>
      </c>
      <c r="IZ166" s="56" t="str">
        <f t="shared" si="560"/>
        <v>-</v>
      </c>
      <c r="JA166" s="56" t="str">
        <f t="shared" si="561"/>
        <v>-</v>
      </c>
      <c r="JB166" s="56" t="str">
        <f t="shared" si="562"/>
        <v>-</v>
      </c>
      <c r="JC166" s="56" t="str">
        <f t="shared" si="563"/>
        <v>-</v>
      </c>
      <c r="JD166" s="56" t="str">
        <f t="shared" si="564"/>
        <v>-</v>
      </c>
      <c r="JE166" s="56" t="str">
        <f t="shared" si="565"/>
        <v>-</v>
      </c>
      <c r="JF166" s="56" t="str">
        <f t="shared" si="566"/>
        <v>-</v>
      </c>
      <c r="JG166" s="56" t="str">
        <f t="shared" si="567"/>
        <v>-</v>
      </c>
      <c r="JH166" s="56" t="str">
        <f t="shared" si="568"/>
        <v>-</v>
      </c>
      <c r="JI166" s="56" t="str">
        <f t="shared" si="569"/>
        <v>-</v>
      </c>
      <c r="JJ166" s="56" t="str">
        <f t="shared" si="570"/>
        <v>-</v>
      </c>
      <c r="JK166" s="56" t="str">
        <f t="shared" si="571"/>
        <v>-</v>
      </c>
      <c r="JL166" s="56" t="str">
        <f t="shared" si="572"/>
        <v>-</v>
      </c>
      <c r="JM166" s="56" t="str">
        <f t="shared" si="573"/>
        <v>-</v>
      </c>
      <c r="JN166" s="56" t="str">
        <f t="shared" si="574"/>
        <v>-</v>
      </c>
      <c r="JO166" s="56" t="str">
        <f t="shared" si="575"/>
        <v>-</v>
      </c>
      <c r="JP166" s="56" t="str">
        <f t="shared" si="576"/>
        <v>-</v>
      </c>
      <c r="JQ166" s="56" t="str">
        <f t="shared" si="577"/>
        <v>-</v>
      </c>
      <c r="JR166" s="56" t="str">
        <f t="shared" si="578"/>
        <v>5;</v>
      </c>
      <c r="JS166" s="56" t="str">
        <f t="shared" si="579"/>
        <v>-</v>
      </c>
      <c r="JT166" s="56" t="str">
        <f t="shared" si="580"/>
        <v>-</v>
      </c>
      <c r="JU166" s="56" t="str">
        <f t="shared" si="581"/>
        <v>-</v>
      </c>
      <c r="JV166" s="56" t="str">
        <f t="shared" si="582"/>
        <v>-</v>
      </c>
      <c r="JW166" s="56" t="str">
        <f t="shared" si="583"/>
        <v>-</v>
      </c>
      <c r="JX166" s="56" t="str">
        <f t="shared" si="584"/>
        <v>-</v>
      </c>
      <c r="JY166" s="56" t="str">
        <f t="shared" si="585"/>
        <v>-</v>
      </c>
      <c r="JZ166" s="56" t="str">
        <f t="shared" si="586"/>
        <v>-</v>
      </c>
      <c r="KA166" s="444" t="s">
        <v>1247</v>
      </c>
      <c r="KB166" s="360">
        <f>IF(ISNUMBER(INDEX($EQ$15:$GK$521,$B166,EO$11)),MAX(KB$14:KB165)+1,0)</f>
        <v>0</v>
      </c>
      <c r="KC166" s="360" t="str">
        <f t="shared" si="689"/>
        <v/>
      </c>
      <c r="KD166" s="373" t="s">
        <v>2</v>
      </c>
      <c r="KE166" s="215"/>
      <c r="KF166" s="60"/>
      <c r="KG166" s="60"/>
      <c r="KH166" s="60"/>
      <c r="KI166" s="60"/>
      <c r="KJ166" s="60"/>
      <c r="KK166" s="60"/>
      <c r="KL166" s="60"/>
      <c r="KM166" s="60"/>
      <c r="KN166" s="60"/>
      <c r="KO166" s="60"/>
      <c r="KP166" s="60"/>
      <c r="KQ166" s="239" t="str">
        <f t="shared" si="692"/>
        <v/>
      </c>
      <c r="KR166" s="245" t="str">
        <f t="shared" si="587"/>
        <v/>
      </c>
      <c r="KS166" s="60"/>
      <c r="KT166" s="239" t="str">
        <f t="shared" si="693"/>
        <v/>
      </c>
      <c r="KU166" s="245" t="str">
        <f t="shared" si="588"/>
        <v/>
      </c>
      <c r="KV166" s="60"/>
      <c r="KW166" s="239" t="str">
        <f t="shared" si="694"/>
        <v/>
      </c>
      <c r="KX166" s="245" t="str">
        <f t="shared" si="589"/>
        <v/>
      </c>
      <c r="KY166" s="60"/>
      <c r="KZ166" s="283" t="str">
        <f t="shared" si="590"/>
        <v/>
      </c>
      <c r="LA166" s="26"/>
      <c r="LB166" s="18"/>
      <c r="LC166" s="18"/>
      <c r="LD166" s="18"/>
      <c r="LE166" s="18"/>
      <c r="LF166" s="18"/>
      <c r="LG166" s="18"/>
      <c r="LH166" s="18"/>
      <c r="LI166" s="18"/>
      <c r="LJ166" s="18"/>
      <c r="LK166" s="18"/>
      <c r="LL166" s="18"/>
      <c r="LM166" s="18"/>
      <c r="LN166" s="63"/>
      <c r="LO166" s="251">
        <f t="shared" si="591"/>
        <v>0</v>
      </c>
      <c r="LP166" s="251">
        <f t="shared" si="592"/>
        <v>0</v>
      </c>
      <c r="LQ166" s="251">
        <f t="shared" si="593"/>
        <v>0</v>
      </c>
      <c r="LR166" s="251">
        <f t="shared" si="594"/>
        <v>0</v>
      </c>
      <c r="LS166" s="251">
        <f t="shared" si="595"/>
        <v>0</v>
      </c>
      <c r="LT166" s="251">
        <f t="shared" si="596"/>
        <v>0</v>
      </c>
      <c r="LU166" s="251">
        <f t="shared" si="597"/>
        <v>0</v>
      </c>
      <c r="LV166" s="251">
        <f t="shared" si="598"/>
        <v>0</v>
      </c>
      <c r="LW166" s="251">
        <f t="shared" si="599"/>
        <v>0</v>
      </c>
      <c r="LX166" s="251">
        <f t="shared" si="600"/>
        <v>0</v>
      </c>
      <c r="LY166" s="251">
        <f t="shared" si="601"/>
        <v>0</v>
      </c>
      <c r="LZ166" s="251">
        <f t="shared" si="602"/>
        <v>0</v>
      </c>
      <c r="MA166" s="63">
        <f t="shared" si="603"/>
        <v>5</v>
      </c>
      <c r="MB166" s="63">
        <f t="shared" si="604"/>
        <v>0</v>
      </c>
      <c r="MC166" s="63">
        <f t="shared" si="691"/>
        <v>152</v>
      </c>
      <c r="MD166" s="63">
        <f t="shared" si="690"/>
        <v>12</v>
      </c>
      <c r="ME166" s="63" t="str">
        <f t="shared" si="605"/>
        <v>sfr_spd1</v>
      </c>
      <c r="MF166" s="315">
        <f t="shared" si="606"/>
        <v>291</v>
      </c>
      <c r="MG166" s="315">
        <f>IF(ISNUMBER(MATCH(EO166,$ME$15:$ME$520,0)),0,MAX(MG$14:MG165)+1)</f>
        <v>0</v>
      </c>
      <c r="MH166" s="315" t="str">
        <f t="shared" si="607"/>
        <v/>
      </c>
      <c r="MI166" s="369"/>
      <c r="MJ166" s="68"/>
      <c r="MK166" s="18"/>
      <c r="ML166" s="242"/>
      <c r="MM166" s="242"/>
      <c r="MN166" s="59"/>
      <c r="MO166" s="238"/>
      <c r="MP166" s="411"/>
      <c r="MQ166" s="26" t="str">
        <f>IF(IF(ISNUMBER(SEARCH("flopy",MS166))=TRUE,1,0)=1,MAX(MQ$15:MQ165)+1,"")</f>
        <v/>
      </c>
      <c r="MR166" s="238"/>
      <c r="MS166" s="411" t="s">
        <v>1085</v>
      </c>
      <c r="MT166" s="59"/>
      <c r="MU166" s="26" t="str">
        <f>IF(IF(ISNUMBER(SEARCH("flopy",MW166))=TRUE,1,0)=1,MAX(MU$15:MU165)+1,"")</f>
        <v/>
      </c>
      <c r="MV166" s="238"/>
      <c r="MW166" s="59"/>
      <c r="MX166" s="59"/>
      <c r="MY166" s="59"/>
      <c r="MZ166" s="59"/>
      <c r="NA166" s="59"/>
      <c r="NB166" s="26" t="s">
        <v>2</v>
      </c>
      <c r="NC166" s="59"/>
      <c r="ND166" s="59"/>
      <c r="NE166" s="59"/>
      <c r="NF166" s="59"/>
      <c r="NG166" s="59"/>
      <c r="NH166" s="59"/>
      <c r="NI166" s="59"/>
      <c r="NJ166" s="59"/>
      <c r="NK166" s="26" t="s">
        <v>2</v>
      </c>
      <c r="NL166" s="454"/>
      <c r="NM166" s="454"/>
      <c r="NN166" s="59"/>
      <c r="NO166" s="18"/>
      <c r="NP166" s="18"/>
      <c r="NQ166" s="18"/>
      <c r="NR166" s="18"/>
      <c r="NS166" s="18"/>
      <c r="NT166" s="18"/>
      <c r="NU166" s="18"/>
      <c r="NV166" s="18"/>
      <c r="NW166" s="18"/>
      <c r="NX166" s="18"/>
      <c r="NY166" s="18"/>
      <c r="NZ166" s="18"/>
      <c r="OA166" s="18"/>
      <c r="OB166" s="18"/>
      <c r="OC166" s="18"/>
      <c r="OZ166" s="59"/>
      <c r="PA166" s="251" t="str">
        <f t="shared" si="608"/>
        <v/>
      </c>
      <c r="PB166" s="251" t="str">
        <f t="shared" si="609"/>
        <v/>
      </c>
      <c r="PC166" s="251" t="str">
        <f t="shared" si="610"/>
        <v/>
      </c>
      <c r="PD166" s="251" t="str">
        <f t="shared" si="611"/>
        <v/>
      </c>
      <c r="PE166" s="251" t="str">
        <f t="shared" si="612"/>
        <v/>
      </c>
      <c r="PF166" s="251" t="str">
        <f t="shared" si="613"/>
        <v/>
      </c>
      <c r="PG166" s="251" t="str">
        <f t="shared" si="614"/>
        <v/>
      </c>
      <c r="PH166" s="251" t="str">
        <f t="shared" si="615"/>
        <v/>
      </c>
      <c r="PI166" s="251" t="str">
        <f t="shared" si="616"/>
        <v/>
      </c>
      <c r="PJ166" s="251" t="str">
        <f t="shared" si="617"/>
        <v/>
      </c>
      <c r="PK166" s="251" t="str">
        <f t="shared" si="618"/>
        <v/>
      </c>
      <c r="PL166" s="251" t="str">
        <f t="shared" si="619"/>
        <v/>
      </c>
      <c r="PM166" s="251" t="str">
        <f t="shared" si="620"/>
        <v/>
      </c>
      <c r="PN166" s="251" t="str">
        <f t="shared" si="621"/>
        <v/>
      </c>
      <c r="PO166" s="251" t="str">
        <f t="shared" si="622"/>
        <v/>
      </c>
      <c r="PP166" s="251" t="str">
        <f t="shared" si="623"/>
        <v/>
      </c>
      <c r="PQ166" s="251" t="str">
        <f t="shared" si="624"/>
        <v/>
      </c>
      <c r="PR166" s="251" t="str">
        <f t="shared" si="625"/>
        <v/>
      </c>
      <c r="PS166" s="251" t="str">
        <f t="shared" si="626"/>
        <v/>
      </c>
      <c r="PT166" s="251" t="str">
        <f t="shared" si="627"/>
        <v/>
      </c>
      <c r="PU166" s="251" t="str">
        <f t="shared" si="628"/>
        <v/>
      </c>
      <c r="PV166" s="251" t="str">
        <f t="shared" si="629"/>
        <v/>
      </c>
      <c r="PW166" s="251" t="str">
        <f t="shared" si="630"/>
        <v/>
      </c>
      <c r="PX166" s="251" t="str">
        <f t="shared" si="631"/>
        <v/>
      </c>
      <c r="PY166" s="251" t="str">
        <f t="shared" si="632"/>
        <v/>
      </c>
      <c r="PZ166" s="251" t="str">
        <f t="shared" si="633"/>
        <v/>
      </c>
      <c r="QA166" s="251" t="str">
        <f t="shared" si="634"/>
        <v/>
      </c>
      <c r="QB166" s="251" t="str">
        <f t="shared" si="635"/>
        <v/>
      </c>
      <c r="QC166" s="251" t="str">
        <f t="shared" si="636"/>
        <v/>
      </c>
      <c r="QD166" s="251" t="str">
        <f t="shared" si="637"/>
        <v/>
      </c>
      <c r="QE166" s="251" t="str">
        <f t="shared" si="638"/>
        <v/>
      </c>
      <c r="QF166" s="63">
        <f t="shared" si="639"/>
        <v>0</v>
      </c>
      <c r="QG166" s="26" t="s">
        <v>2</v>
      </c>
      <c r="QH166" s="59"/>
      <c r="QI166" s="59"/>
      <c r="QJ166" s="59"/>
      <c r="QK166" s="59"/>
      <c r="QL166" s="59"/>
      <c r="QM166" s="59"/>
      <c r="QN166" s="59"/>
    </row>
    <row r="167" spans="1:456" ht="6" customHeight="1" x14ac:dyDescent="0.25">
      <c r="A167" s="68"/>
      <c r="B167" s="447">
        <f t="shared" si="496"/>
        <v>153</v>
      </c>
      <c r="C167" s="72" t="s">
        <v>313</v>
      </c>
      <c r="D167" s="339" t="s">
        <v>578</v>
      </c>
      <c r="E167" s="59"/>
      <c r="F167" s="229"/>
      <c r="G167" s="295"/>
      <c r="H167" s="295"/>
      <c r="I167" s="229"/>
      <c r="J167" s="295"/>
      <c r="K167" s="295"/>
      <c r="L167" s="229"/>
      <c r="M167" s="295"/>
      <c r="N167" s="295"/>
      <c r="O167" s="229"/>
      <c r="P167" s="295"/>
      <c r="Q167" s="295"/>
      <c r="R167" s="229"/>
      <c r="S167" s="230"/>
      <c r="T167" s="231"/>
      <c r="U167" s="229"/>
      <c r="V167" s="230"/>
      <c r="W167" s="231"/>
      <c r="X167" s="229"/>
      <c r="Y167" s="230"/>
      <c r="Z167" s="231"/>
      <c r="AA167" s="229"/>
      <c r="AB167" s="295"/>
      <c r="AC167" s="295"/>
      <c r="AD167" s="229"/>
      <c r="AE167" s="295"/>
      <c r="AF167" s="295"/>
      <c r="AG167" s="229"/>
      <c r="AH167" s="295"/>
      <c r="AI167" s="295"/>
      <c r="AJ167" s="229"/>
      <c r="AK167" s="295"/>
      <c r="AL167" s="295"/>
      <c r="AM167" s="229"/>
      <c r="AN167" s="295"/>
      <c r="AO167" s="295"/>
      <c r="AP167" s="243"/>
      <c r="AQ167" s="295"/>
      <c r="AR167" s="290"/>
      <c r="AS167" s="243"/>
      <c r="AT167" s="295"/>
      <c r="AU167" s="290"/>
      <c r="AV167" s="229"/>
      <c r="AW167" s="230"/>
      <c r="AX167" s="231"/>
      <c r="AY167" s="229"/>
      <c r="AZ167" s="230"/>
      <c r="BA167" s="231"/>
      <c r="BB167" s="229"/>
      <c r="BC167" s="230"/>
      <c r="BD167" s="231"/>
      <c r="BE167" s="229"/>
      <c r="BF167" s="230"/>
      <c r="BG167" s="231"/>
      <c r="BH167" s="229"/>
      <c r="BI167" s="230"/>
      <c r="BJ167" s="231"/>
      <c r="BK167" s="243"/>
      <c r="BL167" s="230"/>
      <c r="BM167" s="231"/>
      <c r="BN167" s="243"/>
      <c r="BO167" s="230"/>
      <c r="BP167" s="231"/>
      <c r="BQ167" s="229"/>
      <c r="BR167" s="230"/>
      <c r="BS167" s="231"/>
      <c r="BT167" s="229"/>
      <c r="BU167" s="230"/>
      <c r="BV167" s="231"/>
      <c r="BW167" s="229"/>
      <c r="BX167" s="230"/>
      <c r="BY167" s="231"/>
      <c r="BZ167" s="229"/>
      <c r="CA167" s="230"/>
      <c r="CB167" s="231"/>
      <c r="CC167" s="229"/>
      <c r="CD167" s="230"/>
      <c r="CE167" s="231"/>
      <c r="CF167" s="331"/>
      <c r="CG167" s="332"/>
      <c r="CH167" s="385"/>
      <c r="CI167" s="331"/>
      <c r="CJ167" s="332"/>
      <c r="CK167" s="385"/>
      <c r="CL167" s="243"/>
      <c r="CM167" s="230"/>
      <c r="CN167" s="354"/>
      <c r="CO167" s="243"/>
      <c r="CP167" s="230"/>
      <c r="CQ167" s="231"/>
      <c r="CR167" s="331"/>
      <c r="CS167" s="332"/>
      <c r="CT167" s="333"/>
      <c r="CU167" s="229"/>
      <c r="CV167" s="230"/>
      <c r="CW167" s="231"/>
      <c r="CX167" s="331"/>
      <c r="CY167" s="332"/>
      <c r="CZ167" s="333"/>
      <c r="DA167" s="331"/>
      <c r="DB167" s="332"/>
      <c r="DC167" s="333"/>
      <c r="DD167" s="331"/>
      <c r="DE167" s="332"/>
      <c r="DF167" s="333"/>
      <c r="DG167" s="331"/>
      <c r="DH167" s="332"/>
      <c r="DI167" s="333"/>
      <c r="DJ167" s="229"/>
      <c r="DK167" s="230"/>
      <c r="DL167" s="231"/>
      <c r="DM167" s="229"/>
      <c r="DN167" s="230"/>
      <c r="DO167" s="231"/>
      <c r="DP167" s="331"/>
      <c r="DQ167" s="332"/>
      <c r="DR167" s="333"/>
      <c r="DS167" s="331"/>
      <c r="DT167" s="332"/>
      <c r="DU167" s="333"/>
      <c r="DV167" s="331"/>
      <c r="DW167" s="332"/>
      <c r="DX167" s="333"/>
      <c r="DY167" s="331"/>
      <c r="DZ167" s="332"/>
      <c r="EA167" s="333"/>
      <c r="EB167" s="331"/>
      <c r="EC167" s="332"/>
      <c r="ED167" s="333"/>
      <c r="EE167" s="331"/>
      <c r="EF167" s="332"/>
      <c r="EG167" s="333"/>
      <c r="EH167" s="229"/>
      <c r="EI167" s="230"/>
      <c r="EJ167" s="231"/>
      <c r="EK167" s="229"/>
      <c r="EL167" s="230"/>
      <c r="EM167" s="231"/>
      <c r="EN167" s="244"/>
      <c r="EO167" s="269" t="str">
        <f t="shared" si="497"/>
        <v/>
      </c>
      <c r="EP167" s="444" t="s">
        <v>1247</v>
      </c>
      <c r="EQ167" s="360" t="str">
        <f t="shared" si="640"/>
        <v/>
      </c>
      <c r="ER167" s="360" t="str">
        <f t="shared" si="641"/>
        <v/>
      </c>
      <c r="ES167" s="360" t="str">
        <f t="shared" si="642"/>
        <v/>
      </c>
      <c r="ET167" s="360" t="str">
        <f t="shared" si="643"/>
        <v/>
      </c>
      <c r="EU167" s="360" t="str">
        <f t="shared" si="644"/>
        <v/>
      </c>
      <c r="EV167" s="360" t="str">
        <f t="shared" si="645"/>
        <v/>
      </c>
      <c r="EW167" s="360" t="str">
        <f t="shared" si="646"/>
        <v/>
      </c>
      <c r="EX167" s="360" t="str">
        <f t="shared" si="647"/>
        <v/>
      </c>
      <c r="EY167" s="360" t="str">
        <f t="shared" si="648"/>
        <v/>
      </c>
      <c r="EZ167" s="360" t="str">
        <f t="shared" si="649"/>
        <v/>
      </c>
      <c r="FA167" s="360" t="str">
        <f t="shared" si="650"/>
        <v/>
      </c>
      <c r="FB167" s="360" t="str">
        <f t="shared" si="651"/>
        <v/>
      </c>
      <c r="FC167" s="360" t="str">
        <f t="shared" si="652"/>
        <v/>
      </c>
      <c r="FD167" s="360" t="str">
        <f t="shared" si="653"/>
        <v/>
      </c>
      <c r="FE167" s="360" t="str">
        <f t="shared" si="654"/>
        <v/>
      </c>
      <c r="FF167" s="360" t="str">
        <f t="shared" si="655"/>
        <v/>
      </c>
      <c r="FG167" s="360" t="str">
        <f t="shared" si="656"/>
        <v/>
      </c>
      <c r="FH167" s="360" t="str">
        <f t="shared" si="657"/>
        <v/>
      </c>
      <c r="FI167" s="360" t="str">
        <f t="shared" si="658"/>
        <v/>
      </c>
      <c r="FJ167" s="360" t="str">
        <f t="shared" si="659"/>
        <v/>
      </c>
      <c r="FK167" s="360" t="str">
        <f t="shared" si="660"/>
        <v/>
      </c>
      <c r="FL167" s="360" t="str">
        <f t="shared" si="661"/>
        <v/>
      </c>
      <c r="FM167" s="360" t="str">
        <f t="shared" si="662"/>
        <v/>
      </c>
      <c r="FN167" s="360" t="str">
        <f t="shared" si="663"/>
        <v/>
      </c>
      <c r="FO167" s="360" t="str">
        <f t="shared" si="664"/>
        <v/>
      </c>
      <c r="FP167" s="360" t="str">
        <f t="shared" si="665"/>
        <v/>
      </c>
      <c r="FQ167" s="360" t="str">
        <f t="shared" si="666"/>
        <v/>
      </c>
      <c r="FR167" s="360" t="str">
        <f t="shared" si="667"/>
        <v/>
      </c>
      <c r="FS167" s="360" t="str">
        <f t="shared" si="668"/>
        <v/>
      </c>
      <c r="FT167" s="360" t="str">
        <f t="shared" si="498"/>
        <v/>
      </c>
      <c r="FU167" s="360" t="str">
        <f t="shared" si="669"/>
        <v/>
      </c>
      <c r="FV167" s="360" t="str">
        <f t="shared" si="670"/>
        <v/>
      </c>
      <c r="FW167" s="360" t="str">
        <f t="shared" si="671"/>
        <v/>
      </c>
      <c r="FX167" s="360" t="str">
        <f t="shared" si="672"/>
        <v/>
      </c>
      <c r="FY167" s="360" t="str">
        <f t="shared" si="673"/>
        <v/>
      </c>
      <c r="FZ167" s="360" t="str">
        <f t="shared" si="674"/>
        <v/>
      </c>
      <c r="GA167" s="360" t="str">
        <f t="shared" si="675"/>
        <v/>
      </c>
      <c r="GB167" s="360">
        <f t="shared" si="676"/>
        <v>19</v>
      </c>
      <c r="GC167" s="360" t="str">
        <f t="shared" si="677"/>
        <v/>
      </c>
      <c r="GD167" s="360" t="str">
        <f t="shared" si="678"/>
        <v/>
      </c>
      <c r="GE167" s="360" t="str">
        <f t="shared" si="679"/>
        <v/>
      </c>
      <c r="GF167" s="360" t="str">
        <f t="shared" si="680"/>
        <v/>
      </c>
      <c r="GG167" s="360" t="str">
        <f t="shared" si="681"/>
        <v/>
      </c>
      <c r="GH167" s="360" t="str">
        <f t="shared" si="682"/>
        <v/>
      </c>
      <c r="GI167" s="360" t="str">
        <f t="shared" si="683"/>
        <v/>
      </c>
      <c r="GJ167" s="360" t="str">
        <f t="shared" si="684"/>
        <v/>
      </c>
      <c r="GK167" s="444" t="s">
        <v>1247</v>
      </c>
      <c r="GL167" s="361" t="str">
        <f t="shared" si="499"/>
        <v>-</v>
      </c>
      <c r="GM167" s="361" t="str">
        <f t="shared" si="500"/>
        <v>-</v>
      </c>
      <c r="GN167" s="361" t="str">
        <f t="shared" si="501"/>
        <v>-</v>
      </c>
      <c r="GO167" s="361" t="str">
        <f t="shared" si="502"/>
        <v>-</v>
      </c>
      <c r="GP167" s="361" t="str">
        <f t="shared" si="503"/>
        <v>-</v>
      </c>
      <c r="GQ167" s="361" t="str">
        <f t="shared" si="504"/>
        <v>-</v>
      </c>
      <c r="GR167" s="361" t="str">
        <f t="shared" si="505"/>
        <v>-</v>
      </c>
      <c r="GS167" s="361" t="str">
        <f t="shared" si="506"/>
        <v>-</v>
      </c>
      <c r="GT167" s="361" t="str">
        <f t="shared" si="507"/>
        <v>-</v>
      </c>
      <c r="GU167" s="361" t="str">
        <f t="shared" si="508"/>
        <v>-</v>
      </c>
      <c r="GV167" s="361" t="str">
        <f t="shared" si="509"/>
        <v>-</v>
      </c>
      <c r="GW167" s="361" t="str">
        <f t="shared" si="510"/>
        <v>-</v>
      </c>
      <c r="GX167" s="361" t="str">
        <f t="shared" si="511"/>
        <v>-</v>
      </c>
      <c r="GY167" s="361" t="str">
        <f t="shared" si="512"/>
        <v>-</v>
      </c>
      <c r="GZ167" s="361" t="str">
        <f t="shared" si="513"/>
        <v>-</v>
      </c>
      <c r="HA167" s="361" t="str">
        <f t="shared" si="514"/>
        <v>-</v>
      </c>
      <c r="HB167" s="361" t="str">
        <f t="shared" si="515"/>
        <v>-</v>
      </c>
      <c r="HC167" s="361" t="str">
        <f t="shared" si="516"/>
        <v>-</v>
      </c>
      <c r="HD167" s="361" t="str">
        <f t="shared" si="517"/>
        <v>-</v>
      </c>
      <c r="HE167" s="361" t="str">
        <f t="shared" si="518"/>
        <v>-</v>
      </c>
      <c r="HF167" s="361" t="str">
        <f t="shared" si="519"/>
        <v>-</v>
      </c>
      <c r="HG167" s="361" t="str">
        <f t="shared" si="520"/>
        <v>-</v>
      </c>
      <c r="HH167" s="361" t="str">
        <f t="shared" si="521"/>
        <v>-</v>
      </c>
      <c r="HI167" s="361" t="str">
        <f t="shared" si="522"/>
        <v>-</v>
      </c>
      <c r="HJ167" s="361" t="str">
        <f t="shared" si="523"/>
        <v>-</v>
      </c>
      <c r="HK167" s="361" t="str">
        <f t="shared" si="524"/>
        <v>-</v>
      </c>
      <c r="HL167" s="361" t="str">
        <f t="shared" si="525"/>
        <v>-</v>
      </c>
      <c r="HM167" s="361" t="str">
        <f t="shared" si="526"/>
        <v>-</v>
      </c>
      <c r="HN167" s="361" t="str">
        <f t="shared" si="527"/>
        <v>-</v>
      </c>
      <c r="HO167" s="361" t="str">
        <f t="shared" si="528"/>
        <v>-</v>
      </c>
      <c r="HP167" s="361" t="str">
        <f t="shared" si="529"/>
        <v>-</v>
      </c>
      <c r="HQ167" s="361" t="str">
        <f t="shared" si="530"/>
        <v>-</v>
      </c>
      <c r="HR167" s="361" t="str">
        <f t="shared" si="531"/>
        <v>-</v>
      </c>
      <c r="HS167" s="361" t="str">
        <f t="shared" si="532"/>
        <v>-</v>
      </c>
      <c r="HT167" s="361" t="str">
        <f t="shared" si="533"/>
        <v>-</v>
      </c>
      <c r="HU167" s="361" t="str">
        <f t="shared" si="534"/>
        <v>-</v>
      </c>
      <c r="HV167" s="361" t="str">
        <f t="shared" si="535"/>
        <v>-</v>
      </c>
      <c r="HW167" s="361" t="str">
        <f t="shared" si="536"/>
        <v>Steady</v>
      </c>
      <c r="HX167" s="361" t="str">
        <f t="shared" si="537"/>
        <v>-</v>
      </c>
      <c r="HY167" s="361" t="str">
        <f t="shared" si="538"/>
        <v>-</v>
      </c>
      <c r="HZ167" s="361" t="str">
        <f t="shared" si="539"/>
        <v>-</v>
      </c>
      <c r="IA167" s="361" t="str">
        <f t="shared" si="540"/>
        <v>-</v>
      </c>
      <c r="IB167" s="361" t="str">
        <f t="shared" si="541"/>
        <v>-</v>
      </c>
      <c r="IC167" s="361" t="str">
        <f t="shared" si="542"/>
        <v>-</v>
      </c>
      <c r="ID167" s="361" t="str">
        <f t="shared" si="543"/>
        <v>-</v>
      </c>
      <c r="IE167" s="361" t="str">
        <f t="shared" si="544"/>
        <v>-</v>
      </c>
      <c r="IF167" s="444" t="s">
        <v>1247</v>
      </c>
      <c r="IG167" s="56" t="str">
        <f t="shared" si="685"/>
        <v>-</v>
      </c>
      <c r="IH167" s="56" t="str">
        <f t="shared" si="686"/>
        <v>-</v>
      </c>
      <c r="II167" s="56" t="str">
        <f t="shared" si="687"/>
        <v>-</v>
      </c>
      <c r="IJ167" s="56" t="str">
        <f t="shared" si="688"/>
        <v>-</v>
      </c>
      <c r="IK167" s="56" t="str">
        <f t="shared" si="545"/>
        <v>-</v>
      </c>
      <c r="IL167" s="56" t="str">
        <f t="shared" si="546"/>
        <v>-</v>
      </c>
      <c r="IM167" s="56" t="str">
        <f t="shared" si="547"/>
        <v>-</v>
      </c>
      <c r="IN167" s="56" t="str">
        <f t="shared" si="548"/>
        <v>-</v>
      </c>
      <c r="IO167" s="56" t="str">
        <f t="shared" si="549"/>
        <v>-</v>
      </c>
      <c r="IP167" s="56" t="str">
        <f t="shared" si="550"/>
        <v>-</v>
      </c>
      <c r="IQ167" s="56" t="str">
        <f t="shared" si="551"/>
        <v>-</v>
      </c>
      <c r="IR167" s="56" t="str">
        <f t="shared" si="552"/>
        <v>-</v>
      </c>
      <c r="IS167" s="56" t="str">
        <f t="shared" si="553"/>
        <v>-</v>
      </c>
      <c r="IT167" s="56" t="str">
        <f t="shared" si="554"/>
        <v>-</v>
      </c>
      <c r="IU167" s="56" t="str">
        <f t="shared" si="555"/>
        <v>-</v>
      </c>
      <c r="IV167" s="56" t="str">
        <f t="shared" si="556"/>
        <v>-</v>
      </c>
      <c r="IW167" s="56" t="str">
        <f t="shared" si="557"/>
        <v>-</v>
      </c>
      <c r="IX167" s="56" t="str">
        <f t="shared" si="558"/>
        <v>-</v>
      </c>
      <c r="IY167" s="56" t="str">
        <f t="shared" si="559"/>
        <v>-</v>
      </c>
      <c r="IZ167" s="56" t="str">
        <f t="shared" si="560"/>
        <v>-</v>
      </c>
      <c r="JA167" s="56" t="str">
        <f t="shared" si="561"/>
        <v>-</v>
      </c>
      <c r="JB167" s="56" t="str">
        <f t="shared" si="562"/>
        <v>-</v>
      </c>
      <c r="JC167" s="56" t="str">
        <f t="shared" si="563"/>
        <v>-</v>
      </c>
      <c r="JD167" s="56" t="str">
        <f t="shared" si="564"/>
        <v>-</v>
      </c>
      <c r="JE167" s="56" t="str">
        <f t="shared" si="565"/>
        <v>-</v>
      </c>
      <c r="JF167" s="56" t="str">
        <f t="shared" si="566"/>
        <v>-</v>
      </c>
      <c r="JG167" s="56" t="str">
        <f t="shared" si="567"/>
        <v>-</v>
      </c>
      <c r="JH167" s="56" t="str">
        <f t="shared" si="568"/>
        <v>-</v>
      </c>
      <c r="JI167" s="56" t="str">
        <f t="shared" si="569"/>
        <v>-</v>
      </c>
      <c r="JJ167" s="56" t="str">
        <f t="shared" si="570"/>
        <v>-</v>
      </c>
      <c r="JK167" s="56" t="str">
        <f t="shared" si="571"/>
        <v>-</v>
      </c>
      <c r="JL167" s="56" t="str">
        <f t="shared" si="572"/>
        <v>-</v>
      </c>
      <c r="JM167" s="56" t="str">
        <f t="shared" si="573"/>
        <v>-</v>
      </c>
      <c r="JN167" s="56" t="str">
        <f t="shared" si="574"/>
        <v>-</v>
      </c>
      <c r="JO167" s="56" t="str">
        <f t="shared" si="575"/>
        <v>-</v>
      </c>
      <c r="JP167" s="56" t="str">
        <f t="shared" si="576"/>
        <v>-</v>
      </c>
      <c r="JQ167" s="56" t="str">
        <f t="shared" si="577"/>
        <v>-</v>
      </c>
      <c r="JR167" s="56" t="str">
        <f t="shared" si="578"/>
        <v>[False,False]</v>
      </c>
      <c r="JS167" s="56" t="str">
        <f t="shared" si="579"/>
        <v>-</v>
      </c>
      <c r="JT167" s="56" t="str">
        <f t="shared" si="580"/>
        <v>-</v>
      </c>
      <c r="JU167" s="56" t="str">
        <f t="shared" si="581"/>
        <v>-</v>
      </c>
      <c r="JV167" s="56" t="str">
        <f t="shared" si="582"/>
        <v>-</v>
      </c>
      <c r="JW167" s="56" t="str">
        <f t="shared" si="583"/>
        <v>-</v>
      </c>
      <c r="JX167" s="56" t="str">
        <f t="shared" si="584"/>
        <v>-</v>
      </c>
      <c r="JY167" s="56" t="str">
        <f t="shared" si="585"/>
        <v>-</v>
      </c>
      <c r="JZ167" s="56" t="str">
        <f t="shared" si="586"/>
        <v>-</v>
      </c>
      <c r="KA167" s="444" t="s">
        <v>1247</v>
      </c>
      <c r="KB167" s="360">
        <f>IF(ISNUMBER(INDEX($EQ$15:$GK$521,$B167,EO$11)),MAX(KB$14:KB166)+1,0)</f>
        <v>0</v>
      </c>
      <c r="KC167" s="360" t="str">
        <f t="shared" si="689"/>
        <v/>
      </c>
      <c r="KD167" s="373" t="s">
        <v>2</v>
      </c>
      <c r="KE167" s="215"/>
      <c r="KF167" s="60"/>
      <c r="KG167" s="60"/>
      <c r="KH167" s="60"/>
      <c r="KI167" s="60"/>
      <c r="KJ167" s="60"/>
      <c r="KK167" s="60"/>
      <c r="KL167" s="60"/>
      <c r="KM167" s="60"/>
      <c r="KN167" s="60"/>
      <c r="KO167" s="60"/>
      <c r="KP167" s="60"/>
      <c r="KQ167" s="239" t="str">
        <f t="shared" si="692"/>
        <v/>
      </c>
      <c r="KR167" s="245" t="str">
        <f t="shared" si="587"/>
        <v/>
      </c>
      <c r="KS167" s="60"/>
      <c r="KT167" s="239" t="str">
        <f t="shared" si="693"/>
        <v/>
      </c>
      <c r="KU167" s="245" t="str">
        <f t="shared" si="588"/>
        <v/>
      </c>
      <c r="KV167" s="60"/>
      <c r="KW167" s="239" t="str">
        <f t="shared" si="694"/>
        <v/>
      </c>
      <c r="KX167" s="245" t="str">
        <f t="shared" si="589"/>
        <v/>
      </c>
      <c r="KY167" s="60"/>
      <c r="KZ167" s="283" t="str">
        <f t="shared" si="590"/>
        <v/>
      </c>
      <c r="LA167" s="26"/>
      <c r="LB167" s="18"/>
      <c r="LC167" s="18"/>
      <c r="LD167" s="18"/>
      <c r="LE167" s="18"/>
      <c r="LF167" s="18"/>
      <c r="LG167" s="18"/>
      <c r="LH167" s="18"/>
      <c r="LI167" s="18"/>
      <c r="LJ167" s="18"/>
      <c r="LK167" s="18"/>
      <c r="LL167" s="18"/>
      <c r="LM167" s="18"/>
      <c r="LN167" s="63"/>
      <c r="LO167" s="251">
        <f t="shared" si="591"/>
        <v>0</v>
      </c>
      <c r="LP167" s="251">
        <f t="shared" si="592"/>
        <v>0</v>
      </c>
      <c r="LQ167" s="251">
        <f t="shared" si="593"/>
        <v>0</v>
      </c>
      <c r="LR167" s="251">
        <f t="shared" si="594"/>
        <v>0</v>
      </c>
      <c r="LS167" s="251">
        <f t="shared" si="595"/>
        <v>0</v>
      </c>
      <c r="LT167" s="251">
        <f t="shared" si="596"/>
        <v>0</v>
      </c>
      <c r="LU167" s="251">
        <f t="shared" si="597"/>
        <v>0</v>
      </c>
      <c r="LV167" s="251">
        <f t="shared" si="598"/>
        <v>0</v>
      </c>
      <c r="LW167" s="251">
        <f t="shared" si="599"/>
        <v>0</v>
      </c>
      <c r="LX167" s="251">
        <f t="shared" si="600"/>
        <v>0</v>
      </c>
      <c r="LY167" s="251">
        <f t="shared" si="601"/>
        <v>0</v>
      </c>
      <c r="LZ167" s="251">
        <f t="shared" si="602"/>
        <v>0</v>
      </c>
      <c r="MA167" s="63">
        <f t="shared" si="603"/>
        <v>5</v>
      </c>
      <c r="MB167" s="63">
        <f t="shared" si="604"/>
        <v>0</v>
      </c>
      <c r="MC167" s="63">
        <f t="shared" si="691"/>
        <v>153</v>
      </c>
      <c r="MD167" s="63">
        <f t="shared" si="690"/>
        <v>13</v>
      </c>
      <c r="ME167" s="63" t="str">
        <f t="shared" si="605"/>
        <v>sfr_spd2</v>
      </c>
      <c r="MF167" s="315">
        <f t="shared" si="606"/>
        <v>291</v>
      </c>
      <c r="MG167" s="315">
        <f>IF(ISNUMBER(MATCH(EO167,$ME$15:$ME$520,0)),0,MAX(MG$14:MG166)+1)</f>
        <v>0</v>
      </c>
      <c r="MH167" s="315" t="str">
        <f t="shared" si="607"/>
        <v/>
      </c>
      <c r="MI167" s="369"/>
      <c r="MJ167" s="68"/>
      <c r="MK167" s="18"/>
      <c r="ML167" s="242"/>
      <c r="MM167" s="242"/>
      <c r="MN167" s="59"/>
      <c r="MO167" s="238"/>
      <c r="MP167" s="411"/>
      <c r="MQ167" s="26" t="str">
        <f>IF(IF(ISNUMBER(SEARCH("flopy",MS167))=TRUE,1,0)=1,MAX(MQ$15:MQ166)+1,"")</f>
        <v/>
      </c>
      <c r="MR167" s="238"/>
      <c r="MS167" s="411"/>
      <c r="MT167" s="59"/>
      <c r="MU167" s="26" t="str">
        <f>IF(IF(ISNUMBER(SEARCH("flopy",MW167))=TRUE,1,0)=1,MAX(MU$15:MU166)+1,"")</f>
        <v/>
      </c>
      <c r="MV167" s="238"/>
      <c r="MW167" s="59"/>
      <c r="MX167" s="59"/>
      <c r="MY167" s="59"/>
      <c r="MZ167" s="59"/>
      <c r="NA167" s="59"/>
      <c r="NB167" s="26" t="s">
        <v>2</v>
      </c>
      <c r="NC167" s="59"/>
      <c r="ND167" s="59"/>
      <c r="NE167" s="59"/>
      <c r="NF167" s="59"/>
      <c r="NG167" s="59"/>
      <c r="NH167" s="59"/>
      <c r="NI167" s="59"/>
      <c r="NJ167" s="59"/>
      <c r="NK167" s="26" t="s">
        <v>2</v>
      </c>
      <c r="NL167" s="454"/>
      <c r="NM167" s="454"/>
      <c r="NN167" s="59"/>
      <c r="NO167" s="18"/>
      <c r="NP167" s="18"/>
      <c r="NQ167" s="18"/>
      <c r="NR167" s="18"/>
      <c r="NS167" s="18"/>
      <c r="NT167" s="18"/>
      <c r="NU167" s="18"/>
      <c r="NV167" s="18"/>
      <c r="NW167" s="18"/>
      <c r="NX167" s="18"/>
      <c r="NY167" s="18"/>
      <c r="NZ167" s="18"/>
      <c r="OA167" s="18"/>
      <c r="OB167" s="18"/>
      <c r="OC167" s="18"/>
      <c r="OZ167" s="59"/>
      <c r="PA167" s="251" t="str">
        <f t="shared" si="608"/>
        <v/>
      </c>
      <c r="PB167" s="251" t="str">
        <f t="shared" si="609"/>
        <v/>
      </c>
      <c r="PC167" s="251" t="str">
        <f t="shared" si="610"/>
        <v/>
      </c>
      <c r="PD167" s="251" t="str">
        <f t="shared" si="611"/>
        <v/>
      </c>
      <c r="PE167" s="251" t="str">
        <f t="shared" si="612"/>
        <v/>
      </c>
      <c r="PF167" s="251" t="str">
        <f t="shared" si="613"/>
        <v/>
      </c>
      <c r="PG167" s="251" t="str">
        <f t="shared" si="614"/>
        <v/>
      </c>
      <c r="PH167" s="251" t="str">
        <f t="shared" si="615"/>
        <v/>
      </c>
      <c r="PI167" s="251" t="str">
        <f t="shared" si="616"/>
        <v/>
      </c>
      <c r="PJ167" s="251" t="str">
        <f t="shared" si="617"/>
        <v/>
      </c>
      <c r="PK167" s="251" t="str">
        <f t="shared" si="618"/>
        <v/>
      </c>
      <c r="PL167" s="251" t="str">
        <f t="shared" si="619"/>
        <v/>
      </c>
      <c r="PM167" s="251" t="str">
        <f t="shared" si="620"/>
        <v/>
      </c>
      <c r="PN167" s="251" t="str">
        <f t="shared" si="621"/>
        <v/>
      </c>
      <c r="PO167" s="251" t="str">
        <f t="shared" si="622"/>
        <v/>
      </c>
      <c r="PP167" s="251" t="str">
        <f t="shared" si="623"/>
        <v/>
      </c>
      <c r="PQ167" s="251" t="str">
        <f t="shared" si="624"/>
        <v/>
      </c>
      <c r="PR167" s="251" t="str">
        <f t="shared" si="625"/>
        <v/>
      </c>
      <c r="PS167" s="251" t="str">
        <f t="shared" si="626"/>
        <v/>
      </c>
      <c r="PT167" s="251" t="str">
        <f t="shared" si="627"/>
        <v/>
      </c>
      <c r="PU167" s="251" t="str">
        <f t="shared" si="628"/>
        <v/>
      </c>
      <c r="PV167" s="251" t="str">
        <f t="shared" si="629"/>
        <v/>
      </c>
      <c r="PW167" s="251" t="str">
        <f t="shared" si="630"/>
        <v/>
      </c>
      <c r="PX167" s="251" t="str">
        <f t="shared" si="631"/>
        <v/>
      </c>
      <c r="PY167" s="251" t="str">
        <f t="shared" si="632"/>
        <v/>
      </c>
      <c r="PZ167" s="251" t="str">
        <f t="shared" si="633"/>
        <v/>
      </c>
      <c r="QA167" s="251" t="str">
        <f t="shared" si="634"/>
        <v/>
      </c>
      <c r="QB167" s="251" t="str">
        <f t="shared" si="635"/>
        <v/>
      </c>
      <c r="QC167" s="251" t="str">
        <f t="shared" si="636"/>
        <v/>
      </c>
      <c r="QD167" s="251" t="str">
        <f t="shared" si="637"/>
        <v/>
      </c>
      <c r="QE167" s="251" t="str">
        <f t="shared" si="638"/>
        <v/>
      </c>
      <c r="QF167" s="63">
        <f t="shared" si="639"/>
        <v>0</v>
      </c>
      <c r="QG167" s="26" t="s">
        <v>2</v>
      </c>
      <c r="QH167" s="59"/>
      <c r="QI167" s="59"/>
      <c r="QJ167" s="59"/>
      <c r="QK167" s="59"/>
      <c r="QL167" s="59"/>
      <c r="QM167" s="59"/>
      <c r="QN167" s="59"/>
    </row>
    <row r="168" spans="1:456" ht="6" customHeight="1" x14ac:dyDescent="0.25">
      <c r="A168" s="68"/>
      <c r="B168" s="447">
        <f t="shared" si="496"/>
        <v>154</v>
      </c>
      <c r="C168" s="72" t="s">
        <v>345</v>
      </c>
      <c r="D168" s="339" t="s">
        <v>579</v>
      </c>
      <c r="E168" s="59"/>
      <c r="F168" s="229"/>
      <c r="G168" s="295"/>
      <c r="H168" s="295"/>
      <c r="I168" s="229"/>
      <c r="J168" s="295"/>
      <c r="K168" s="295"/>
      <c r="L168" s="229"/>
      <c r="M168" s="295"/>
      <c r="N168" s="295"/>
      <c r="O168" s="229"/>
      <c r="P168" s="295"/>
      <c r="Q168" s="295"/>
      <c r="R168" s="229"/>
      <c r="S168" s="230"/>
      <c r="T168" s="231"/>
      <c r="U168" s="229"/>
      <c r="V168" s="230"/>
      <c r="W168" s="231"/>
      <c r="X168" s="229"/>
      <c r="Y168" s="230"/>
      <c r="Z168" s="231"/>
      <c r="AA168" s="229"/>
      <c r="AB168" s="295"/>
      <c r="AC168" s="295"/>
      <c r="AD168" s="229"/>
      <c r="AE168" s="295"/>
      <c r="AF168" s="295"/>
      <c r="AG168" s="229"/>
      <c r="AH168" s="295"/>
      <c r="AI168" s="295"/>
      <c r="AJ168" s="229"/>
      <c r="AK168" s="295"/>
      <c r="AL168" s="295"/>
      <c r="AM168" s="229"/>
      <c r="AN168" s="295"/>
      <c r="AO168" s="295"/>
      <c r="AP168" s="243"/>
      <c r="AQ168" s="295"/>
      <c r="AR168" s="290"/>
      <c r="AS168" s="243"/>
      <c r="AT168" s="295"/>
      <c r="AU168" s="290"/>
      <c r="AV168" s="229"/>
      <c r="AW168" s="230"/>
      <c r="AX168" s="231"/>
      <c r="AY168" s="229"/>
      <c r="AZ168" s="230"/>
      <c r="BA168" s="231"/>
      <c r="BB168" s="229"/>
      <c r="BC168" s="230"/>
      <c r="BD168" s="231"/>
      <c r="BE168" s="229"/>
      <c r="BF168" s="230"/>
      <c r="BG168" s="231"/>
      <c r="BH168" s="229"/>
      <c r="BI168" s="230"/>
      <c r="BJ168" s="231"/>
      <c r="BK168" s="243"/>
      <c r="BL168" s="230"/>
      <c r="BM168" s="231"/>
      <c r="BN168" s="243"/>
      <c r="BO168" s="230"/>
      <c r="BP168" s="231"/>
      <c r="BQ168" s="229"/>
      <c r="BR168" s="230"/>
      <c r="BS168" s="231"/>
      <c r="BT168" s="229"/>
      <c r="BU168" s="230"/>
      <c r="BV168" s="231"/>
      <c r="BW168" s="229"/>
      <c r="BX168" s="230"/>
      <c r="BY168" s="231"/>
      <c r="BZ168" s="229"/>
      <c r="CA168" s="230"/>
      <c r="CB168" s="231"/>
      <c r="CC168" s="229"/>
      <c r="CD168" s="230"/>
      <c r="CE168" s="231"/>
      <c r="CF168" s="331"/>
      <c r="CG168" s="332"/>
      <c r="CH168" s="385"/>
      <c r="CI168" s="331"/>
      <c r="CJ168" s="332"/>
      <c r="CK168" s="385"/>
      <c r="CL168" s="243"/>
      <c r="CM168" s="230"/>
      <c r="CN168" s="354"/>
      <c r="CO168" s="243"/>
      <c r="CP168" s="230"/>
      <c r="CQ168" s="231"/>
      <c r="CR168" s="331"/>
      <c r="CS168" s="332"/>
      <c r="CT168" s="333"/>
      <c r="CU168" s="229"/>
      <c r="CV168" s="230"/>
      <c r="CW168" s="231"/>
      <c r="CX168" s="331"/>
      <c r="CY168" s="332"/>
      <c r="CZ168" s="333"/>
      <c r="DA168" s="331"/>
      <c r="DB168" s="332"/>
      <c r="DC168" s="333"/>
      <c r="DD168" s="331"/>
      <c r="DE168" s="332"/>
      <c r="DF168" s="333"/>
      <c r="DG168" s="331"/>
      <c r="DH168" s="332"/>
      <c r="DI168" s="333"/>
      <c r="DJ168" s="229"/>
      <c r="DK168" s="230"/>
      <c r="DL168" s="231"/>
      <c r="DM168" s="229"/>
      <c r="DN168" s="230"/>
      <c r="DO168" s="231"/>
      <c r="DP168" s="331"/>
      <c r="DQ168" s="332"/>
      <c r="DR168" s="333"/>
      <c r="DS168" s="331"/>
      <c r="DT168" s="332"/>
      <c r="DU168" s="333"/>
      <c r="DV168" s="331"/>
      <c r="DW168" s="332"/>
      <c r="DX168" s="333"/>
      <c r="DY168" s="331"/>
      <c r="DZ168" s="332"/>
      <c r="EA168" s="333"/>
      <c r="EB168" s="331"/>
      <c r="EC168" s="332"/>
      <c r="ED168" s="333"/>
      <c r="EE168" s="331"/>
      <c r="EF168" s="332"/>
      <c r="EG168" s="333"/>
      <c r="EH168" s="229"/>
      <c r="EI168" s="230"/>
      <c r="EJ168" s="231"/>
      <c r="EK168" s="229"/>
      <c r="EL168" s="230"/>
      <c r="EM168" s="231"/>
      <c r="EN168" s="244"/>
      <c r="EO168" s="269" t="str">
        <f t="shared" si="497"/>
        <v/>
      </c>
      <c r="EP168" s="444" t="s">
        <v>1247</v>
      </c>
      <c r="EQ168" s="360" t="str">
        <f t="shared" si="640"/>
        <v/>
      </c>
      <c r="ER168" s="360" t="str">
        <f t="shared" si="641"/>
        <v/>
      </c>
      <c r="ES168" s="360" t="str">
        <f t="shared" si="642"/>
        <v/>
      </c>
      <c r="ET168" s="360" t="str">
        <f t="shared" si="643"/>
        <v/>
      </c>
      <c r="EU168" s="360" t="str">
        <f t="shared" si="644"/>
        <v/>
      </c>
      <c r="EV168" s="360" t="str">
        <f t="shared" si="645"/>
        <v/>
      </c>
      <c r="EW168" s="360" t="str">
        <f t="shared" si="646"/>
        <v/>
      </c>
      <c r="EX168" s="360" t="str">
        <f t="shared" si="647"/>
        <v/>
      </c>
      <c r="EY168" s="360" t="str">
        <f t="shared" si="648"/>
        <v/>
      </c>
      <c r="EZ168" s="360" t="str">
        <f t="shared" si="649"/>
        <v/>
      </c>
      <c r="FA168" s="360" t="str">
        <f t="shared" si="650"/>
        <v/>
      </c>
      <c r="FB168" s="360" t="str">
        <f t="shared" si="651"/>
        <v/>
      </c>
      <c r="FC168" s="360" t="str">
        <f t="shared" si="652"/>
        <v/>
      </c>
      <c r="FD168" s="360" t="str">
        <f t="shared" si="653"/>
        <v/>
      </c>
      <c r="FE168" s="360" t="str">
        <f t="shared" si="654"/>
        <v/>
      </c>
      <c r="FF168" s="360" t="str">
        <f t="shared" si="655"/>
        <v/>
      </c>
      <c r="FG168" s="360" t="str">
        <f t="shared" si="656"/>
        <v/>
      </c>
      <c r="FH168" s="360" t="str">
        <f t="shared" si="657"/>
        <v/>
      </c>
      <c r="FI168" s="360" t="str">
        <f t="shared" si="658"/>
        <v/>
      </c>
      <c r="FJ168" s="360" t="str">
        <f t="shared" si="659"/>
        <v/>
      </c>
      <c r="FK168" s="360" t="str">
        <f t="shared" si="660"/>
        <v/>
      </c>
      <c r="FL168" s="360" t="str">
        <f t="shared" si="661"/>
        <v/>
      </c>
      <c r="FM168" s="360" t="str">
        <f t="shared" si="662"/>
        <v/>
      </c>
      <c r="FN168" s="360" t="str">
        <f t="shared" si="663"/>
        <v/>
      </c>
      <c r="FO168" s="360" t="str">
        <f t="shared" si="664"/>
        <v/>
      </c>
      <c r="FP168" s="360" t="str">
        <f t="shared" si="665"/>
        <v/>
      </c>
      <c r="FQ168" s="360" t="str">
        <f t="shared" si="666"/>
        <v/>
      </c>
      <c r="FR168" s="360" t="str">
        <f t="shared" si="667"/>
        <v/>
      </c>
      <c r="FS168" s="360" t="str">
        <f t="shared" si="668"/>
        <v/>
      </c>
      <c r="FT168" s="360" t="str">
        <f t="shared" si="498"/>
        <v/>
      </c>
      <c r="FU168" s="360" t="str">
        <f t="shared" si="669"/>
        <v/>
      </c>
      <c r="FV168" s="360" t="str">
        <f t="shared" si="670"/>
        <v/>
      </c>
      <c r="FW168" s="360" t="str">
        <f t="shared" si="671"/>
        <v/>
      </c>
      <c r="FX168" s="360" t="str">
        <f t="shared" si="672"/>
        <v/>
      </c>
      <c r="FY168" s="360" t="str">
        <f t="shared" si="673"/>
        <v/>
      </c>
      <c r="FZ168" s="360" t="str">
        <f t="shared" si="674"/>
        <v/>
      </c>
      <c r="GA168" s="360">
        <f t="shared" si="675"/>
        <v>13</v>
      </c>
      <c r="GB168" s="360">
        <f t="shared" si="676"/>
        <v>24</v>
      </c>
      <c r="GC168" s="360" t="str">
        <f t="shared" si="677"/>
        <v/>
      </c>
      <c r="GD168" s="360" t="str">
        <f t="shared" si="678"/>
        <v/>
      </c>
      <c r="GE168" s="360" t="str">
        <f t="shared" si="679"/>
        <v/>
      </c>
      <c r="GF168" s="360" t="str">
        <f t="shared" si="680"/>
        <v/>
      </c>
      <c r="GG168" s="360" t="str">
        <f t="shared" si="681"/>
        <v/>
      </c>
      <c r="GH168" s="360" t="str">
        <f t="shared" si="682"/>
        <v/>
      </c>
      <c r="GI168" s="360" t="str">
        <f t="shared" si="683"/>
        <v/>
      </c>
      <c r="GJ168" s="360" t="str">
        <f t="shared" si="684"/>
        <v/>
      </c>
      <c r="GK168" s="444" t="s">
        <v>1247</v>
      </c>
      <c r="GL168" s="361" t="str">
        <f t="shared" si="499"/>
        <v>-</v>
      </c>
      <c r="GM168" s="361" t="str">
        <f t="shared" si="500"/>
        <v>-</v>
      </c>
      <c r="GN168" s="361" t="str">
        <f t="shared" si="501"/>
        <v>-</v>
      </c>
      <c r="GO168" s="361" t="str">
        <f t="shared" si="502"/>
        <v>-</v>
      </c>
      <c r="GP168" s="361" t="str">
        <f t="shared" si="503"/>
        <v>-</v>
      </c>
      <c r="GQ168" s="361" t="str">
        <f t="shared" si="504"/>
        <v>-</v>
      </c>
      <c r="GR168" s="361" t="str">
        <f t="shared" si="505"/>
        <v>-</v>
      </c>
      <c r="GS168" s="361" t="str">
        <f t="shared" si="506"/>
        <v>-</v>
      </c>
      <c r="GT168" s="361" t="str">
        <f t="shared" si="507"/>
        <v>-</v>
      </c>
      <c r="GU168" s="361" t="str">
        <f t="shared" si="508"/>
        <v>-</v>
      </c>
      <c r="GV168" s="361" t="str">
        <f t="shared" si="509"/>
        <v>-</v>
      </c>
      <c r="GW168" s="361" t="str">
        <f t="shared" si="510"/>
        <v>-</v>
      </c>
      <c r="GX168" s="361" t="str">
        <f t="shared" si="511"/>
        <v>-</v>
      </c>
      <c r="GY168" s="361" t="str">
        <f t="shared" si="512"/>
        <v>-</v>
      </c>
      <c r="GZ168" s="361" t="str">
        <f t="shared" si="513"/>
        <v>-</v>
      </c>
      <c r="HA168" s="361" t="str">
        <f t="shared" si="514"/>
        <v>-</v>
      </c>
      <c r="HB168" s="361" t="str">
        <f t="shared" si="515"/>
        <v>-</v>
      </c>
      <c r="HC168" s="361" t="str">
        <f t="shared" si="516"/>
        <v>-</v>
      </c>
      <c r="HD168" s="361" t="str">
        <f t="shared" si="517"/>
        <v>-</v>
      </c>
      <c r="HE168" s="361" t="str">
        <f t="shared" si="518"/>
        <v>-</v>
      </c>
      <c r="HF168" s="361" t="str">
        <f t="shared" si="519"/>
        <v>-</v>
      </c>
      <c r="HG168" s="361" t="str">
        <f t="shared" si="520"/>
        <v>-</v>
      </c>
      <c r="HH168" s="361" t="str">
        <f t="shared" si="521"/>
        <v>-</v>
      </c>
      <c r="HI168" s="361" t="str">
        <f t="shared" si="522"/>
        <v>-</v>
      </c>
      <c r="HJ168" s="361" t="str">
        <f t="shared" si="523"/>
        <v>-</v>
      </c>
      <c r="HK168" s="361" t="str">
        <f t="shared" si="524"/>
        <v>-</v>
      </c>
      <c r="HL168" s="361" t="str">
        <f t="shared" si="525"/>
        <v>-</v>
      </c>
      <c r="HM168" s="361" t="str">
        <f t="shared" si="526"/>
        <v>-</v>
      </c>
      <c r="HN168" s="361" t="str">
        <f t="shared" si="527"/>
        <v>-</v>
      </c>
      <c r="HO168" s="361" t="str">
        <f t="shared" si="528"/>
        <v>-</v>
      </c>
      <c r="HP168" s="361" t="str">
        <f t="shared" si="529"/>
        <v>-</v>
      </c>
      <c r="HQ168" s="361" t="str">
        <f t="shared" si="530"/>
        <v>-</v>
      </c>
      <c r="HR168" s="361" t="str">
        <f t="shared" si="531"/>
        <v>-</v>
      </c>
      <c r="HS168" s="361" t="str">
        <f t="shared" si="532"/>
        <v>-</v>
      </c>
      <c r="HT168" s="361" t="str">
        <f t="shared" si="533"/>
        <v>-</v>
      </c>
      <c r="HU168" s="361" t="str">
        <f t="shared" si="534"/>
        <v>-</v>
      </c>
      <c r="HV168" s="361" t="str">
        <f t="shared" si="535"/>
        <v>hdry</v>
      </c>
      <c r="HW168" s="361" t="str">
        <f t="shared" si="536"/>
        <v>hdry</v>
      </c>
      <c r="HX168" s="361" t="str">
        <f t="shared" si="537"/>
        <v>-</v>
      </c>
      <c r="HY168" s="361" t="str">
        <f t="shared" si="538"/>
        <v>-</v>
      </c>
      <c r="HZ168" s="361" t="str">
        <f t="shared" si="539"/>
        <v>-</v>
      </c>
      <c r="IA168" s="361" t="str">
        <f t="shared" si="540"/>
        <v>-</v>
      </c>
      <c r="IB168" s="361" t="str">
        <f t="shared" si="541"/>
        <v>-</v>
      </c>
      <c r="IC168" s="361" t="str">
        <f t="shared" si="542"/>
        <v>-</v>
      </c>
      <c r="ID168" s="361" t="str">
        <f t="shared" si="543"/>
        <v>-</v>
      </c>
      <c r="IE168" s="361" t="str">
        <f t="shared" si="544"/>
        <v>-</v>
      </c>
      <c r="IF168" s="444" t="s">
        <v>1247</v>
      </c>
      <c r="IG168" s="56" t="str">
        <f t="shared" si="685"/>
        <v>-</v>
      </c>
      <c r="IH168" s="56" t="str">
        <f t="shared" si="686"/>
        <v>-</v>
      </c>
      <c r="II168" s="56" t="str">
        <f t="shared" si="687"/>
        <v>-</v>
      </c>
      <c r="IJ168" s="56" t="str">
        <f t="shared" si="688"/>
        <v>-</v>
      </c>
      <c r="IK168" s="56" t="str">
        <f t="shared" si="545"/>
        <v>-</v>
      </c>
      <c r="IL168" s="56" t="str">
        <f t="shared" si="546"/>
        <v>-</v>
      </c>
      <c r="IM168" s="56" t="str">
        <f t="shared" si="547"/>
        <v>-</v>
      </c>
      <c r="IN168" s="56" t="str">
        <f t="shared" si="548"/>
        <v>-</v>
      </c>
      <c r="IO168" s="56" t="str">
        <f t="shared" si="549"/>
        <v>-</v>
      </c>
      <c r="IP168" s="56" t="str">
        <f t="shared" si="550"/>
        <v>-</v>
      </c>
      <c r="IQ168" s="56" t="str">
        <f t="shared" si="551"/>
        <v>-</v>
      </c>
      <c r="IR168" s="56" t="str">
        <f t="shared" si="552"/>
        <v>-</v>
      </c>
      <c r="IS168" s="56" t="str">
        <f t="shared" si="553"/>
        <v>-</v>
      </c>
      <c r="IT168" s="56" t="str">
        <f t="shared" si="554"/>
        <v>-</v>
      </c>
      <c r="IU168" s="56" t="str">
        <f t="shared" si="555"/>
        <v>-</v>
      </c>
      <c r="IV168" s="56" t="str">
        <f t="shared" si="556"/>
        <v>-</v>
      </c>
      <c r="IW168" s="56" t="str">
        <f t="shared" si="557"/>
        <v>-</v>
      </c>
      <c r="IX168" s="56" t="str">
        <f t="shared" si="558"/>
        <v>-</v>
      </c>
      <c r="IY168" s="56" t="str">
        <f t="shared" si="559"/>
        <v>-</v>
      </c>
      <c r="IZ168" s="56" t="str">
        <f t="shared" si="560"/>
        <v>-</v>
      </c>
      <c r="JA168" s="56" t="str">
        <f t="shared" si="561"/>
        <v>-</v>
      </c>
      <c r="JB168" s="56" t="str">
        <f t="shared" si="562"/>
        <v>-</v>
      </c>
      <c r="JC168" s="56" t="str">
        <f t="shared" si="563"/>
        <v>-</v>
      </c>
      <c r="JD168" s="56" t="str">
        <f t="shared" si="564"/>
        <v>-</v>
      </c>
      <c r="JE168" s="56" t="str">
        <f t="shared" si="565"/>
        <v>-</v>
      </c>
      <c r="JF168" s="56" t="str">
        <f t="shared" si="566"/>
        <v>-</v>
      </c>
      <c r="JG168" s="56" t="str">
        <f t="shared" si="567"/>
        <v>-</v>
      </c>
      <c r="JH168" s="56" t="str">
        <f t="shared" si="568"/>
        <v>-</v>
      </c>
      <c r="JI168" s="56" t="str">
        <f t="shared" si="569"/>
        <v>-</v>
      </c>
      <c r="JJ168" s="56" t="str">
        <f t="shared" si="570"/>
        <v>-</v>
      </c>
      <c r="JK168" s="56" t="str">
        <f t="shared" si="571"/>
        <v>-</v>
      </c>
      <c r="JL168" s="56" t="str">
        <f t="shared" si="572"/>
        <v>-</v>
      </c>
      <c r="JM168" s="56" t="str">
        <f t="shared" si="573"/>
        <v>-</v>
      </c>
      <c r="JN168" s="56" t="str">
        <f t="shared" si="574"/>
        <v>-</v>
      </c>
      <c r="JO168" s="56" t="str">
        <f t="shared" si="575"/>
        <v>-</v>
      </c>
      <c r="JP168" s="56" t="str">
        <f t="shared" si="576"/>
        <v>-</v>
      </c>
      <c r="JQ168" s="56">
        <f t="shared" si="577"/>
        <v>-2E+20</v>
      </c>
      <c r="JR168" s="56">
        <f t="shared" si="578"/>
        <v>-1E+30</v>
      </c>
      <c r="JS168" s="56" t="str">
        <f t="shared" si="579"/>
        <v>-</v>
      </c>
      <c r="JT168" s="56" t="str">
        <f t="shared" si="580"/>
        <v>-</v>
      </c>
      <c r="JU168" s="56" t="str">
        <f t="shared" si="581"/>
        <v>-</v>
      </c>
      <c r="JV168" s="56" t="str">
        <f t="shared" si="582"/>
        <v>-</v>
      </c>
      <c r="JW168" s="56" t="str">
        <f t="shared" si="583"/>
        <v>-</v>
      </c>
      <c r="JX168" s="56" t="str">
        <f t="shared" si="584"/>
        <v>-</v>
      </c>
      <c r="JY168" s="56" t="str">
        <f t="shared" si="585"/>
        <v>-</v>
      </c>
      <c r="JZ168" s="56" t="str">
        <f t="shared" si="586"/>
        <v>-</v>
      </c>
      <c r="KA168" s="444" t="s">
        <v>1247</v>
      </c>
      <c r="KB168" s="360">
        <f>IF(ISNUMBER(INDEX($EQ$15:$GK$521,$B168,EO$11)),MAX(KB$14:KB167)+1,0)</f>
        <v>0</v>
      </c>
      <c r="KC168" s="360" t="str">
        <f t="shared" si="689"/>
        <v/>
      </c>
      <c r="KD168" s="373" t="s">
        <v>2</v>
      </c>
      <c r="KE168" s="215"/>
      <c r="KF168" s="60"/>
      <c r="KG168" s="60"/>
      <c r="KH168" s="60"/>
      <c r="KI168" s="60"/>
      <c r="KJ168" s="60"/>
      <c r="KK168" s="60"/>
      <c r="KL168" s="60"/>
      <c r="KM168" s="60"/>
      <c r="KN168" s="60"/>
      <c r="KO168" s="60"/>
      <c r="KP168" s="60"/>
      <c r="KQ168" s="239" t="str">
        <f t="shared" si="692"/>
        <v/>
      </c>
      <c r="KR168" s="245" t="str">
        <f t="shared" si="587"/>
        <v/>
      </c>
      <c r="KS168" s="60"/>
      <c r="KT168" s="239" t="str">
        <f t="shared" si="693"/>
        <v/>
      </c>
      <c r="KU168" s="245" t="str">
        <f t="shared" si="588"/>
        <v/>
      </c>
      <c r="KV168" s="60"/>
      <c r="KW168" s="239" t="str">
        <f t="shared" si="694"/>
        <v/>
      </c>
      <c r="KX168" s="245" t="str">
        <f t="shared" si="589"/>
        <v/>
      </c>
      <c r="KY168" s="60"/>
      <c r="KZ168" s="283" t="str">
        <f t="shared" si="590"/>
        <v/>
      </c>
      <c r="LA168" s="26"/>
      <c r="LB168" s="18"/>
      <c r="LC168" s="18"/>
      <c r="LD168" s="18"/>
      <c r="LE168" s="18"/>
      <c r="LF168" s="18"/>
      <c r="LG168" s="18"/>
      <c r="LH168" s="18"/>
      <c r="LI168" s="18"/>
      <c r="LJ168" s="18"/>
      <c r="LK168" s="18"/>
      <c r="LL168" s="18"/>
      <c r="LM168" s="18"/>
      <c r="LN168" s="63"/>
      <c r="LO168" s="251">
        <f t="shared" si="591"/>
        <v>0</v>
      </c>
      <c r="LP168" s="251">
        <f t="shared" si="592"/>
        <v>0</v>
      </c>
      <c r="LQ168" s="251">
        <f t="shared" si="593"/>
        <v>0</v>
      </c>
      <c r="LR168" s="251">
        <f t="shared" si="594"/>
        <v>0</v>
      </c>
      <c r="LS168" s="251">
        <f t="shared" si="595"/>
        <v>0</v>
      </c>
      <c r="LT168" s="251">
        <f t="shared" si="596"/>
        <v>0</v>
      </c>
      <c r="LU168" s="251">
        <f t="shared" si="597"/>
        <v>0</v>
      </c>
      <c r="LV168" s="251">
        <f t="shared" si="598"/>
        <v>0</v>
      </c>
      <c r="LW168" s="251">
        <f t="shared" si="599"/>
        <v>0</v>
      </c>
      <c r="LX168" s="251">
        <f t="shared" si="600"/>
        <v>0</v>
      </c>
      <c r="LY168" s="251">
        <f t="shared" si="601"/>
        <v>0</v>
      </c>
      <c r="LZ168" s="251">
        <f t="shared" si="602"/>
        <v>0</v>
      </c>
      <c r="MA168" s="63">
        <f t="shared" si="603"/>
        <v>5</v>
      </c>
      <c r="MB168" s="63">
        <f t="shared" si="604"/>
        <v>0</v>
      </c>
      <c r="MC168" s="63">
        <f t="shared" si="691"/>
        <v>154</v>
      </c>
      <c r="MD168" s="63">
        <f t="shared" si="690"/>
        <v>14</v>
      </c>
      <c r="ME168" s="63" t="str">
        <f t="shared" si="605"/>
        <v>nreaches</v>
      </c>
      <c r="MF168" s="315">
        <f t="shared" si="606"/>
        <v>291</v>
      </c>
      <c r="MG168" s="315">
        <f>IF(ISNUMBER(MATCH(EO168,$ME$15:$ME$520,0)),0,MAX(MG$14:MG167)+1)</f>
        <v>0</v>
      </c>
      <c r="MH168" s="315" t="str">
        <f t="shared" si="607"/>
        <v/>
      </c>
      <c r="MI168" s="369"/>
      <c r="MJ168" s="68"/>
      <c r="MK168" s="18"/>
      <c r="ML168" s="242"/>
      <c r="MM168" s="242"/>
      <c r="MN168" s="59"/>
      <c r="MO168" s="238"/>
      <c r="MP168" s="411"/>
      <c r="MQ168" s="26">
        <f>IF(IF(ISNUMBER(SEARCH("flopy",MS168))=TRUE,1,0)=1,MAX(MQ$15:MQ167)+1,"")</f>
        <v>112</v>
      </c>
      <c r="MR168" s="238"/>
      <c r="MS168" s="411" t="s">
        <v>1086</v>
      </c>
      <c r="MT168" s="59"/>
      <c r="MU168" s="26" t="str">
        <f>IF(IF(ISNUMBER(SEARCH("flopy",MW168))=TRUE,1,0)=1,MAX(MU$15:MU167)+1,"")</f>
        <v/>
      </c>
      <c r="MV168" s="238"/>
      <c r="MW168" s="59"/>
      <c r="MX168" s="59"/>
      <c r="MY168" s="59"/>
      <c r="MZ168" s="59"/>
      <c r="NA168" s="59"/>
      <c r="NB168" s="26" t="s">
        <v>2</v>
      </c>
      <c r="NC168" s="59"/>
      <c r="ND168" s="59"/>
      <c r="NE168" s="59"/>
      <c r="NF168" s="59"/>
      <c r="NG168" s="59"/>
      <c r="NH168" s="59"/>
      <c r="NI168" s="59"/>
      <c r="NJ168" s="59"/>
      <c r="NK168" s="26" t="s">
        <v>2</v>
      </c>
      <c r="NL168" s="454"/>
      <c r="NM168" s="454"/>
      <c r="NN168" s="59"/>
      <c r="NO168" s="18"/>
      <c r="NP168" s="18"/>
      <c r="NQ168" s="18"/>
      <c r="NR168" s="18"/>
      <c r="NS168" s="18"/>
      <c r="NT168" s="18"/>
      <c r="NU168" s="18"/>
      <c r="NV168" s="18"/>
      <c r="NW168" s="18"/>
      <c r="NX168" s="18"/>
      <c r="NY168" s="18"/>
      <c r="NZ168" s="18"/>
      <c r="OA168" s="18"/>
      <c r="OB168" s="18"/>
      <c r="OC168" s="18"/>
      <c r="OZ168" s="59"/>
      <c r="PA168" s="251" t="str">
        <f t="shared" si="608"/>
        <v/>
      </c>
      <c r="PB168" s="251" t="str">
        <f t="shared" si="609"/>
        <v/>
      </c>
      <c r="PC168" s="251" t="str">
        <f t="shared" si="610"/>
        <v/>
      </c>
      <c r="PD168" s="251" t="str">
        <f t="shared" si="611"/>
        <v/>
      </c>
      <c r="PE168" s="251" t="str">
        <f t="shared" si="612"/>
        <v/>
      </c>
      <c r="PF168" s="251" t="str">
        <f t="shared" si="613"/>
        <v/>
      </c>
      <c r="PG168" s="251" t="str">
        <f t="shared" si="614"/>
        <v/>
      </c>
      <c r="PH168" s="251" t="str">
        <f t="shared" si="615"/>
        <v/>
      </c>
      <c r="PI168" s="251" t="str">
        <f t="shared" si="616"/>
        <v/>
      </c>
      <c r="PJ168" s="251" t="str">
        <f t="shared" si="617"/>
        <v/>
      </c>
      <c r="PK168" s="251" t="str">
        <f t="shared" si="618"/>
        <v/>
      </c>
      <c r="PL168" s="251" t="str">
        <f t="shared" si="619"/>
        <v/>
      </c>
      <c r="PM168" s="251" t="str">
        <f t="shared" si="620"/>
        <v/>
      </c>
      <c r="PN168" s="251" t="str">
        <f t="shared" si="621"/>
        <v/>
      </c>
      <c r="PO168" s="251" t="str">
        <f t="shared" si="622"/>
        <v/>
      </c>
      <c r="PP168" s="251" t="str">
        <f t="shared" si="623"/>
        <v/>
      </c>
      <c r="PQ168" s="251" t="str">
        <f t="shared" si="624"/>
        <v/>
      </c>
      <c r="PR168" s="251" t="str">
        <f t="shared" si="625"/>
        <v/>
      </c>
      <c r="PS168" s="251" t="str">
        <f t="shared" si="626"/>
        <v/>
      </c>
      <c r="PT168" s="251" t="str">
        <f t="shared" si="627"/>
        <v/>
      </c>
      <c r="PU168" s="251" t="str">
        <f t="shared" si="628"/>
        <v/>
      </c>
      <c r="PV168" s="251" t="str">
        <f t="shared" si="629"/>
        <v/>
      </c>
      <c r="PW168" s="251" t="str">
        <f t="shared" si="630"/>
        <v>nreaches</v>
      </c>
      <c r="PX168" s="251" t="str">
        <f t="shared" si="631"/>
        <v/>
      </c>
      <c r="PY168" s="251" t="str">
        <f t="shared" si="632"/>
        <v/>
      </c>
      <c r="PZ168" s="251" t="str">
        <f t="shared" si="633"/>
        <v>nreaches</v>
      </c>
      <c r="QA168" s="251" t="str">
        <f t="shared" si="634"/>
        <v/>
      </c>
      <c r="QB168" s="251" t="str">
        <f t="shared" si="635"/>
        <v/>
      </c>
      <c r="QC168" s="251" t="str">
        <f t="shared" si="636"/>
        <v/>
      </c>
      <c r="QD168" s="251" t="str">
        <f t="shared" si="637"/>
        <v/>
      </c>
      <c r="QE168" s="251" t="str">
        <f t="shared" si="638"/>
        <v/>
      </c>
      <c r="QF168" s="63">
        <f t="shared" si="639"/>
        <v>2</v>
      </c>
      <c r="QG168" s="26" t="s">
        <v>2</v>
      </c>
      <c r="QH168" s="59"/>
      <c r="QI168" s="59"/>
      <c r="QJ168" s="59"/>
      <c r="QK168" s="59"/>
      <c r="QL168" s="59"/>
      <c r="QM168" s="59"/>
      <c r="QN168" s="59"/>
    </row>
    <row r="169" spans="1:456" ht="6" customHeight="1" x14ac:dyDescent="0.25">
      <c r="A169" s="68"/>
      <c r="B169" s="447">
        <f t="shared" si="496"/>
        <v>155</v>
      </c>
      <c r="C169" s="72" t="s">
        <v>346</v>
      </c>
      <c r="D169" s="339" t="s">
        <v>580</v>
      </c>
      <c r="E169" s="59"/>
      <c r="F169" s="229"/>
      <c r="G169" s="295"/>
      <c r="H169" s="295"/>
      <c r="I169" s="229"/>
      <c r="J169" s="295"/>
      <c r="K169" s="295"/>
      <c r="L169" s="229"/>
      <c r="M169" s="295"/>
      <c r="N169" s="295"/>
      <c r="O169" s="229"/>
      <c r="P169" s="295"/>
      <c r="Q169" s="295"/>
      <c r="R169" s="229"/>
      <c r="S169" s="230"/>
      <c r="T169" s="231"/>
      <c r="U169" s="229"/>
      <c r="V169" s="230"/>
      <c r="W169" s="231"/>
      <c r="X169" s="229"/>
      <c r="Y169" s="230"/>
      <c r="Z169" s="231"/>
      <c r="AA169" s="229"/>
      <c r="AB169" s="295"/>
      <c r="AC169" s="295"/>
      <c r="AD169" s="229"/>
      <c r="AE169" s="295"/>
      <c r="AF169" s="295"/>
      <c r="AG169" s="229"/>
      <c r="AH169" s="295"/>
      <c r="AI169" s="295"/>
      <c r="AJ169" s="229"/>
      <c r="AK169" s="295"/>
      <c r="AL169" s="295"/>
      <c r="AM169" s="229"/>
      <c r="AN169" s="295"/>
      <c r="AO169" s="295"/>
      <c r="AP169" s="243"/>
      <c r="AQ169" s="295"/>
      <c r="AR169" s="290"/>
      <c r="AS169" s="243"/>
      <c r="AT169" s="295"/>
      <c r="AU169" s="290"/>
      <c r="AV169" s="229"/>
      <c r="AW169" s="230"/>
      <c r="AX169" s="231"/>
      <c r="AY169" s="229"/>
      <c r="AZ169" s="230"/>
      <c r="BA169" s="231"/>
      <c r="BB169" s="229"/>
      <c r="BC169" s="230"/>
      <c r="BD169" s="231"/>
      <c r="BE169" s="229"/>
      <c r="BF169" s="230"/>
      <c r="BG169" s="231"/>
      <c r="BH169" s="229"/>
      <c r="BI169" s="230"/>
      <c r="BJ169" s="231"/>
      <c r="BK169" s="243"/>
      <c r="BL169" s="230"/>
      <c r="BM169" s="231"/>
      <c r="BN169" s="243"/>
      <c r="BO169" s="230"/>
      <c r="BP169" s="231"/>
      <c r="BQ169" s="229"/>
      <c r="BR169" s="230"/>
      <c r="BS169" s="231"/>
      <c r="BT169" s="229"/>
      <c r="BU169" s="230"/>
      <c r="BV169" s="231"/>
      <c r="BW169" s="229"/>
      <c r="BX169" s="230"/>
      <c r="BY169" s="231"/>
      <c r="BZ169" s="229"/>
      <c r="CA169" s="230"/>
      <c r="CB169" s="231"/>
      <c r="CC169" s="229"/>
      <c r="CD169" s="230"/>
      <c r="CE169" s="231"/>
      <c r="CF169" s="331"/>
      <c r="CG169" s="332"/>
      <c r="CH169" s="385"/>
      <c r="CI169" s="331"/>
      <c r="CJ169" s="332"/>
      <c r="CK169" s="385"/>
      <c r="CL169" s="243"/>
      <c r="CM169" s="230"/>
      <c r="CN169" s="354"/>
      <c r="CO169" s="243"/>
      <c r="CP169" s="230"/>
      <c r="CQ169" s="231"/>
      <c r="CR169" s="331"/>
      <c r="CS169" s="332"/>
      <c r="CT169" s="333"/>
      <c r="CU169" s="229"/>
      <c r="CV169" s="230"/>
      <c r="CW169" s="231"/>
      <c r="CX169" s="331"/>
      <c r="CY169" s="332"/>
      <c r="CZ169" s="333"/>
      <c r="DA169" s="331"/>
      <c r="DB169" s="332"/>
      <c r="DC169" s="333"/>
      <c r="DD169" s="331"/>
      <c r="DE169" s="332"/>
      <c r="DF169" s="333"/>
      <c r="DG169" s="331"/>
      <c r="DH169" s="332"/>
      <c r="DI169" s="333"/>
      <c r="DJ169" s="229"/>
      <c r="DK169" s="230"/>
      <c r="DL169" s="231"/>
      <c r="DM169" s="229"/>
      <c r="DN169" s="230"/>
      <c r="DO169" s="231"/>
      <c r="DP169" s="331"/>
      <c r="DQ169" s="332"/>
      <c r="DR169" s="333"/>
      <c r="DS169" s="331"/>
      <c r="DT169" s="332"/>
      <c r="DU169" s="333"/>
      <c r="DV169" s="331"/>
      <c r="DW169" s="332"/>
      <c r="DX169" s="333"/>
      <c r="DY169" s="331"/>
      <c r="DZ169" s="332"/>
      <c r="EA169" s="333"/>
      <c r="EB169" s="331"/>
      <c r="EC169" s="332"/>
      <c r="ED169" s="333"/>
      <c r="EE169" s="331"/>
      <c r="EF169" s="332"/>
      <c r="EG169" s="333"/>
      <c r="EH169" s="229"/>
      <c r="EI169" s="230"/>
      <c r="EJ169" s="231"/>
      <c r="EK169" s="229"/>
      <c r="EL169" s="230"/>
      <c r="EM169" s="231"/>
      <c r="EN169" s="244"/>
      <c r="EO169" s="269" t="str">
        <f t="shared" si="497"/>
        <v/>
      </c>
      <c r="EP169" s="444" t="s">
        <v>1247</v>
      </c>
      <c r="EQ169" s="360" t="str">
        <f t="shared" si="640"/>
        <v/>
      </c>
      <c r="ER169" s="360" t="str">
        <f t="shared" si="641"/>
        <v/>
      </c>
      <c r="ES169" s="360" t="str">
        <f t="shared" si="642"/>
        <v/>
      </c>
      <c r="ET169" s="360" t="str">
        <f t="shared" si="643"/>
        <v/>
      </c>
      <c r="EU169" s="360" t="str">
        <f t="shared" si="644"/>
        <v/>
      </c>
      <c r="EV169" s="360" t="str">
        <f t="shared" si="645"/>
        <v/>
      </c>
      <c r="EW169" s="360" t="str">
        <f t="shared" si="646"/>
        <v/>
      </c>
      <c r="EX169" s="360" t="str">
        <f t="shared" si="647"/>
        <v/>
      </c>
      <c r="EY169" s="360" t="str">
        <f t="shared" si="648"/>
        <v/>
      </c>
      <c r="EZ169" s="360" t="str">
        <f t="shared" si="649"/>
        <v/>
      </c>
      <c r="FA169" s="360" t="str">
        <f t="shared" si="650"/>
        <v/>
      </c>
      <c r="FB169" s="360" t="str">
        <f t="shared" si="651"/>
        <v/>
      </c>
      <c r="FC169" s="360" t="str">
        <f t="shared" si="652"/>
        <v/>
      </c>
      <c r="FD169" s="360" t="str">
        <f t="shared" si="653"/>
        <v/>
      </c>
      <c r="FE169" s="360" t="str">
        <f t="shared" si="654"/>
        <v/>
      </c>
      <c r="FF169" s="360" t="str">
        <f t="shared" si="655"/>
        <v/>
      </c>
      <c r="FG169" s="360" t="str">
        <f t="shared" si="656"/>
        <v/>
      </c>
      <c r="FH169" s="360" t="str">
        <f t="shared" si="657"/>
        <v/>
      </c>
      <c r="FI169" s="360" t="str">
        <f t="shared" si="658"/>
        <v/>
      </c>
      <c r="FJ169" s="360" t="str">
        <f t="shared" si="659"/>
        <v/>
      </c>
      <c r="FK169" s="360" t="str">
        <f t="shared" si="660"/>
        <v/>
      </c>
      <c r="FL169" s="360" t="str">
        <f t="shared" si="661"/>
        <v/>
      </c>
      <c r="FM169" s="360" t="str">
        <f t="shared" si="662"/>
        <v/>
      </c>
      <c r="FN169" s="360" t="str">
        <f t="shared" si="663"/>
        <v/>
      </c>
      <c r="FO169" s="360" t="str">
        <f t="shared" si="664"/>
        <v/>
      </c>
      <c r="FP169" s="360" t="str">
        <f t="shared" si="665"/>
        <v/>
      </c>
      <c r="FQ169" s="360" t="str">
        <f t="shared" si="666"/>
        <v/>
      </c>
      <c r="FR169" s="360" t="str">
        <f t="shared" si="667"/>
        <v/>
      </c>
      <c r="FS169" s="360" t="str">
        <f t="shared" si="668"/>
        <v/>
      </c>
      <c r="FT169" s="360" t="str">
        <f t="shared" si="498"/>
        <v/>
      </c>
      <c r="FU169" s="360" t="str">
        <f t="shared" si="669"/>
        <v/>
      </c>
      <c r="FV169" s="360" t="str">
        <f t="shared" si="670"/>
        <v/>
      </c>
      <c r="FW169" s="360" t="str">
        <f t="shared" si="671"/>
        <v/>
      </c>
      <c r="FX169" s="360" t="str">
        <f t="shared" si="672"/>
        <v/>
      </c>
      <c r="FY169" s="360" t="str">
        <f t="shared" si="673"/>
        <v/>
      </c>
      <c r="FZ169" s="360" t="str">
        <f t="shared" si="674"/>
        <v/>
      </c>
      <c r="GA169" s="360" t="str">
        <f t="shared" si="675"/>
        <v/>
      </c>
      <c r="GB169" s="360">
        <f t="shared" si="676"/>
        <v>25</v>
      </c>
      <c r="GC169" s="360" t="str">
        <f t="shared" si="677"/>
        <v/>
      </c>
      <c r="GD169" s="360" t="str">
        <f t="shared" si="678"/>
        <v/>
      </c>
      <c r="GE169" s="360" t="str">
        <f t="shared" si="679"/>
        <v/>
      </c>
      <c r="GF169" s="360" t="str">
        <f t="shared" si="680"/>
        <v/>
      </c>
      <c r="GG169" s="360" t="str">
        <f t="shared" si="681"/>
        <v/>
      </c>
      <c r="GH169" s="360" t="str">
        <f t="shared" si="682"/>
        <v/>
      </c>
      <c r="GI169" s="360" t="str">
        <f t="shared" si="683"/>
        <v/>
      </c>
      <c r="GJ169" s="360" t="str">
        <f t="shared" si="684"/>
        <v/>
      </c>
      <c r="GK169" s="444" t="s">
        <v>1247</v>
      </c>
      <c r="GL169" s="361" t="str">
        <f t="shared" si="499"/>
        <v>-</v>
      </c>
      <c r="GM169" s="361" t="str">
        <f t="shared" si="500"/>
        <v>-</v>
      </c>
      <c r="GN169" s="361" t="str">
        <f t="shared" si="501"/>
        <v>-</v>
      </c>
      <c r="GO169" s="361" t="str">
        <f t="shared" si="502"/>
        <v>-</v>
      </c>
      <c r="GP169" s="361" t="str">
        <f t="shared" si="503"/>
        <v>-</v>
      </c>
      <c r="GQ169" s="361" t="str">
        <f t="shared" si="504"/>
        <v>-</v>
      </c>
      <c r="GR169" s="361" t="str">
        <f t="shared" si="505"/>
        <v>-</v>
      </c>
      <c r="GS169" s="361" t="str">
        <f t="shared" si="506"/>
        <v>-</v>
      </c>
      <c r="GT169" s="361" t="str">
        <f t="shared" si="507"/>
        <v>-</v>
      </c>
      <c r="GU169" s="361" t="str">
        <f t="shared" si="508"/>
        <v>-</v>
      </c>
      <c r="GV169" s="361" t="str">
        <f t="shared" si="509"/>
        <v>-</v>
      </c>
      <c r="GW169" s="361" t="str">
        <f t="shared" si="510"/>
        <v>-</v>
      </c>
      <c r="GX169" s="361" t="str">
        <f t="shared" si="511"/>
        <v>-</v>
      </c>
      <c r="GY169" s="361" t="str">
        <f t="shared" si="512"/>
        <v>-</v>
      </c>
      <c r="GZ169" s="361" t="str">
        <f t="shared" si="513"/>
        <v>-</v>
      </c>
      <c r="HA169" s="361" t="str">
        <f t="shared" si="514"/>
        <v>-</v>
      </c>
      <c r="HB169" s="361" t="str">
        <f t="shared" si="515"/>
        <v>-</v>
      </c>
      <c r="HC169" s="361" t="str">
        <f t="shared" si="516"/>
        <v>-</v>
      </c>
      <c r="HD169" s="361" t="str">
        <f t="shared" si="517"/>
        <v>-</v>
      </c>
      <c r="HE169" s="361" t="str">
        <f t="shared" si="518"/>
        <v>-</v>
      </c>
      <c r="HF169" s="361" t="str">
        <f t="shared" si="519"/>
        <v>-</v>
      </c>
      <c r="HG169" s="361" t="str">
        <f t="shared" si="520"/>
        <v>-</v>
      </c>
      <c r="HH169" s="361" t="str">
        <f t="shared" si="521"/>
        <v>-</v>
      </c>
      <c r="HI169" s="361" t="str">
        <f t="shared" si="522"/>
        <v>-</v>
      </c>
      <c r="HJ169" s="361" t="str">
        <f t="shared" si="523"/>
        <v>-</v>
      </c>
      <c r="HK169" s="361" t="str">
        <f t="shared" si="524"/>
        <v>-</v>
      </c>
      <c r="HL169" s="361" t="str">
        <f t="shared" si="525"/>
        <v>-</v>
      </c>
      <c r="HM169" s="361" t="str">
        <f t="shared" si="526"/>
        <v>-</v>
      </c>
      <c r="HN169" s="361" t="str">
        <f t="shared" si="527"/>
        <v>-</v>
      </c>
      <c r="HO169" s="361" t="str">
        <f t="shared" si="528"/>
        <v>-</v>
      </c>
      <c r="HP169" s="361" t="str">
        <f t="shared" si="529"/>
        <v>-</v>
      </c>
      <c r="HQ169" s="361" t="str">
        <f t="shared" si="530"/>
        <v>-</v>
      </c>
      <c r="HR169" s="361" t="str">
        <f t="shared" si="531"/>
        <v>-</v>
      </c>
      <c r="HS169" s="361" t="str">
        <f t="shared" si="532"/>
        <v>-</v>
      </c>
      <c r="HT169" s="361" t="str">
        <f t="shared" si="533"/>
        <v>-</v>
      </c>
      <c r="HU169" s="361" t="str">
        <f t="shared" si="534"/>
        <v>-</v>
      </c>
      <c r="HV169" s="361" t="str">
        <f t="shared" si="535"/>
        <v>-</v>
      </c>
      <c r="HW169" s="361" t="str">
        <f t="shared" si="536"/>
        <v>iphdry</v>
      </c>
      <c r="HX169" s="361" t="str">
        <f t="shared" si="537"/>
        <v>-</v>
      </c>
      <c r="HY169" s="361" t="str">
        <f t="shared" si="538"/>
        <v>-</v>
      </c>
      <c r="HZ169" s="361" t="str">
        <f t="shared" si="539"/>
        <v>-</v>
      </c>
      <c r="IA169" s="361" t="str">
        <f t="shared" si="540"/>
        <v>-</v>
      </c>
      <c r="IB169" s="361" t="str">
        <f t="shared" si="541"/>
        <v>-</v>
      </c>
      <c r="IC169" s="361" t="str">
        <f t="shared" si="542"/>
        <v>-</v>
      </c>
      <c r="ID169" s="361" t="str">
        <f t="shared" si="543"/>
        <v>-</v>
      </c>
      <c r="IE169" s="361" t="str">
        <f t="shared" si="544"/>
        <v>-</v>
      </c>
      <c r="IF169" s="444" t="s">
        <v>1247</v>
      </c>
      <c r="IG169" s="56" t="str">
        <f t="shared" si="685"/>
        <v>-</v>
      </c>
      <c r="IH169" s="56" t="str">
        <f t="shared" si="686"/>
        <v>-</v>
      </c>
      <c r="II169" s="56" t="str">
        <f t="shared" si="687"/>
        <v>-</v>
      </c>
      <c r="IJ169" s="56" t="str">
        <f t="shared" si="688"/>
        <v>-</v>
      </c>
      <c r="IK169" s="56" t="str">
        <f t="shared" si="545"/>
        <v>-</v>
      </c>
      <c r="IL169" s="56" t="str">
        <f t="shared" si="546"/>
        <v>-</v>
      </c>
      <c r="IM169" s="56" t="str">
        <f t="shared" si="547"/>
        <v>-</v>
      </c>
      <c r="IN169" s="56" t="str">
        <f t="shared" si="548"/>
        <v>-</v>
      </c>
      <c r="IO169" s="56" t="str">
        <f t="shared" si="549"/>
        <v>-</v>
      </c>
      <c r="IP169" s="56" t="str">
        <f t="shared" si="550"/>
        <v>-</v>
      </c>
      <c r="IQ169" s="56" t="str">
        <f t="shared" si="551"/>
        <v>-</v>
      </c>
      <c r="IR169" s="56" t="str">
        <f t="shared" si="552"/>
        <v>-</v>
      </c>
      <c r="IS169" s="56" t="str">
        <f t="shared" si="553"/>
        <v>-</v>
      </c>
      <c r="IT169" s="56" t="str">
        <f t="shared" si="554"/>
        <v>-</v>
      </c>
      <c r="IU169" s="56" t="str">
        <f t="shared" si="555"/>
        <v>-</v>
      </c>
      <c r="IV169" s="56" t="str">
        <f t="shared" si="556"/>
        <v>-</v>
      </c>
      <c r="IW169" s="56" t="str">
        <f t="shared" si="557"/>
        <v>-</v>
      </c>
      <c r="IX169" s="56" t="str">
        <f t="shared" si="558"/>
        <v>-</v>
      </c>
      <c r="IY169" s="56" t="str">
        <f t="shared" si="559"/>
        <v>-</v>
      </c>
      <c r="IZ169" s="56" t="str">
        <f t="shared" si="560"/>
        <v>-</v>
      </c>
      <c r="JA169" s="56" t="str">
        <f t="shared" si="561"/>
        <v>-</v>
      </c>
      <c r="JB169" s="56" t="str">
        <f t="shared" si="562"/>
        <v>-</v>
      </c>
      <c r="JC169" s="56" t="str">
        <f t="shared" si="563"/>
        <v>-</v>
      </c>
      <c r="JD169" s="56" t="str">
        <f t="shared" si="564"/>
        <v>-</v>
      </c>
      <c r="JE169" s="56" t="str">
        <f t="shared" si="565"/>
        <v>-</v>
      </c>
      <c r="JF169" s="56" t="str">
        <f t="shared" si="566"/>
        <v>-</v>
      </c>
      <c r="JG169" s="56" t="str">
        <f t="shared" si="567"/>
        <v>-</v>
      </c>
      <c r="JH169" s="56" t="str">
        <f t="shared" si="568"/>
        <v>-</v>
      </c>
      <c r="JI169" s="56" t="str">
        <f t="shared" si="569"/>
        <v>-</v>
      </c>
      <c r="JJ169" s="56" t="str">
        <f t="shared" si="570"/>
        <v>-</v>
      </c>
      <c r="JK169" s="56" t="str">
        <f t="shared" si="571"/>
        <v>-</v>
      </c>
      <c r="JL169" s="56" t="str">
        <f t="shared" si="572"/>
        <v>-</v>
      </c>
      <c r="JM169" s="56" t="str">
        <f t="shared" si="573"/>
        <v>-</v>
      </c>
      <c r="JN169" s="56" t="str">
        <f t="shared" si="574"/>
        <v>-</v>
      </c>
      <c r="JO169" s="56" t="str">
        <f t="shared" si="575"/>
        <v>-</v>
      </c>
      <c r="JP169" s="56" t="str">
        <f t="shared" si="576"/>
        <v>-</v>
      </c>
      <c r="JQ169" s="56" t="str">
        <f t="shared" si="577"/>
        <v>-</v>
      </c>
      <c r="JR169" s="56">
        <f t="shared" si="578"/>
        <v>0</v>
      </c>
      <c r="JS169" s="56" t="str">
        <f t="shared" si="579"/>
        <v>-</v>
      </c>
      <c r="JT169" s="56" t="str">
        <f t="shared" si="580"/>
        <v>-</v>
      </c>
      <c r="JU169" s="56" t="str">
        <f t="shared" si="581"/>
        <v>-</v>
      </c>
      <c r="JV169" s="56" t="str">
        <f t="shared" si="582"/>
        <v>-</v>
      </c>
      <c r="JW169" s="56" t="str">
        <f t="shared" si="583"/>
        <v>-</v>
      </c>
      <c r="JX169" s="56" t="str">
        <f t="shared" si="584"/>
        <v>-</v>
      </c>
      <c r="JY169" s="56" t="str">
        <f t="shared" si="585"/>
        <v>-</v>
      </c>
      <c r="JZ169" s="56" t="str">
        <f t="shared" si="586"/>
        <v>-</v>
      </c>
      <c r="KA169" s="444" t="s">
        <v>1247</v>
      </c>
      <c r="KB169" s="360">
        <f>IF(ISNUMBER(INDEX($EQ$15:$GK$521,$B169,EO$11)),MAX(KB$14:KB168)+1,0)</f>
        <v>0</v>
      </c>
      <c r="KC169" s="360" t="str">
        <f t="shared" si="689"/>
        <v/>
      </c>
      <c r="KD169" s="373" t="s">
        <v>2</v>
      </c>
      <c r="KE169" s="215"/>
      <c r="KF169" s="60"/>
      <c r="KG169" s="60"/>
      <c r="KH169" s="60"/>
      <c r="KI169" s="60"/>
      <c r="KJ169" s="60"/>
      <c r="KK169" s="60"/>
      <c r="KL169" s="60"/>
      <c r="KM169" s="60"/>
      <c r="KN169" s="60"/>
      <c r="KO169" s="60"/>
      <c r="KP169" s="60"/>
      <c r="KQ169" s="239" t="str">
        <f t="shared" si="692"/>
        <v/>
      </c>
      <c r="KR169" s="245" t="str">
        <f t="shared" si="587"/>
        <v/>
      </c>
      <c r="KS169" s="60"/>
      <c r="KT169" s="239" t="str">
        <f t="shared" si="693"/>
        <v/>
      </c>
      <c r="KU169" s="245" t="str">
        <f t="shared" si="588"/>
        <v/>
      </c>
      <c r="KV169" s="60"/>
      <c r="KW169" s="239" t="str">
        <f t="shared" si="694"/>
        <v/>
      </c>
      <c r="KX169" s="245" t="str">
        <f t="shared" si="589"/>
        <v/>
      </c>
      <c r="KY169" s="60"/>
      <c r="KZ169" s="283" t="str">
        <f t="shared" si="590"/>
        <v/>
      </c>
      <c r="LA169" s="26"/>
      <c r="LB169" s="18"/>
      <c r="LC169" s="18"/>
      <c r="LD169" s="18"/>
      <c r="LE169" s="18"/>
      <c r="LF169" s="18"/>
      <c r="LG169" s="18"/>
      <c r="LH169" s="18"/>
      <c r="LI169" s="18"/>
      <c r="LJ169" s="18"/>
      <c r="LK169" s="18"/>
      <c r="LL169" s="18"/>
      <c r="LM169" s="18"/>
      <c r="LN169" s="63"/>
      <c r="LO169" s="251">
        <f t="shared" si="591"/>
        <v>0</v>
      </c>
      <c r="LP169" s="251">
        <f t="shared" si="592"/>
        <v>0</v>
      </c>
      <c r="LQ169" s="251">
        <f t="shared" si="593"/>
        <v>0</v>
      </c>
      <c r="LR169" s="251">
        <f t="shared" si="594"/>
        <v>0</v>
      </c>
      <c r="LS169" s="251">
        <f t="shared" si="595"/>
        <v>0</v>
      </c>
      <c r="LT169" s="251">
        <f t="shared" si="596"/>
        <v>0</v>
      </c>
      <c r="LU169" s="251">
        <f t="shared" si="597"/>
        <v>0</v>
      </c>
      <c r="LV169" s="251">
        <f t="shared" si="598"/>
        <v>0</v>
      </c>
      <c r="LW169" s="251">
        <f t="shared" si="599"/>
        <v>0</v>
      </c>
      <c r="LX169" s="251">
        <f t="shared" si="600"/>
        <v>0</v>
      </c>
      <c r="LY169" s="251">
        <f t="shared" si="601"/>
        <v>0</v>
      </c>
      <c r="LZ169" s="251">
        <f t="shared" si="602"/>
        <v>0</v>
      </c>
      <c r="MA169" s="63">
        <f t="shared" si="603"/>
        <v>5</v>
      </c>
      <c r="MB169" s="63">
        <f t="shared" si="604"/>
        <v>0</v>
      </c>
      <c r="MC169" s="63">
        <f t="shared" si="691"/>
        <v>155</v>
      </c>
      <c r="MD169" s="63">
        <f t="shared" si="690"/>
        <v>15</v>
      </c>
      <c r="ME169" s="63" t="str">
        <f t="shared" si="605"/>
        <v>jcol_sfr</v>
      </c>
      <c r="MF169" s="315">
        <f t="shared" si="606"/>
        <v>291</v>
      </c>
      <c r="MG169" s="315">
        <f>IF(ISNUMBER(MATCH(EO169,$ME$15:$ME$520,0)),0,MAX(MG$14:MG168)+1)</f>
        <v>0</v>
      </c>
      <c r="MH169" s="315" t="str">
        <f t="shared" si="607"/>
        <v/>
      </c>
      <c r="MI169" s="369"/>
      <c r="MJ169" s="68"/>
      <c r="MK169" s="18"/>
      <c r="ML169" s="242"/>
      <c r="MM169" s="242"/>
      <c r="MN169" s="59"/>
      <c r="MO169" s="238"/>
      <c r="MP169" s="411"/>
      <c r="MQ169" s="26">
        <f>IF(IF(ISNUMBER(SEARCH("flopy",MS169))=TRUE,1,0)=1,MAX(MQ$15:MQ168)+1,"")</f>
        <v>113</v>
      </c>
      <c r="MR169" s="238"/>
      <c r="MS169" s="411" t="s">
        <v>1087</v>
      </c>
      <c r="MT169" s="59"/>
      <c r="MU169" s="26" t="str">
        <f>IF(IF(ISNUMBER(SEARCH("flopy",MW169))=TRUE,1,0)=1,MAX(MU$15:MU168)+1,"")</f>
        <v/>
      </c>
      <c r="MV169" s="238"/>
      <c r="MW169" s="59"/>
      <c r="MX169" s="59"/>
      <c r="MY169" s="59"/>
      <c r="MZ169" s="59"/>
      <c r="NA169" s="59"/>
      <c r="NB169" s="26" t="s">
        <v>2</v>
      </c>
      <c r="NC169" s="59"/>
      <c r="ND169" s="59"/>
      <c r="NE169" s="59"/>
      <c r="NF169" s="59"/>
      <c r="NG169" s="59"/>
      <c r="NH169" s="59"/>
      <c r="NI169" s="59"/>
      <c r="NJ169" s="59"/>
      <c r="NK169" s="26" t="s">
        <v>2</v>
      </c>
      <c r="NL169" s="454"/>
      <c r="NM169" s="454"/>
      <c r="NN169" s="59"/>
      <c r="NO169" s="18"/>
      <c r="NP169" s="18"/>
      <c r="NQ169" s="18"/>
      <c r="NR169" s="18"/>
      <c r="NS169" s="18"/>
      <c r="NT169" s="18"/>
      <c r="NU169" s="18"/>
      <c r="NV169" s="18"/>
      <c r="NW169" s="18"/>
      <c r="NX169" s="18"/>
      <c r="NY169" s="18"/>
      <c r="NZ169" s="18"/>
      <c r="OA169" s="18"/>
      <c r="OB169" s="18"/>
      <c r="OC169" s="18"/>
      <c r="OZ169" s="59"/>
      <c r="PA169" s="251" t="str">
        <f t="shared" si="608"/>
        <v/>
      </c>
      <c r="PB169" s="251" t="str">
        <f t="shared" si="609"/>
        <v/>
      </c>
      <c r="PC169" s="251" t="str">
        <f t="shared" si="610"/>
        <v/>
      </c>
      <c r="PD169" s="251" t="str">
        <f t="shared" si="611"/>
        <v/>
      </c>
      <c r="PE169" s="251" t="str">
        <f t="shared" si="612"/>
        <v/>
      </c>
      <c r="PF169" s="251" t="str">
        <f t="shared" si="613"/>
        <v/>
      </c>
      <c r="PG169" s="251" t="str">
        <f t="shared" si="614"/>
        <v/>
      </c>
      <c r="PH169" s="251" t="str">
        <f t="shared" si="615"/>
        <v/>
      </c>
      <c r="PI169" s="251" t="str">
        <f t="shared" si="616"/>
        <v/>
      </c>
      <c r="PJ169" s="251" t="str">
        <f t="shared" si="617"/>
        <v/>
      </c>
      <c r="PK169" s="251" t="str">
        <f t="shared" si="618"/>
        <v/>
      </c>
      <c r="PL169" s="251" t="str">
        <f t="shared" si="619"/>
        <v/>
      </c>
      <c r="PM169" s="251" t="str">
        <f t="shared" si="620"/>
        <v/>
      </c>
      <c r="PN169" s="251" t="str">
        <f t="shared" si="621"/>
        <v/>
      </c>
      <c r="PO169" s="251" t="str">
        <f t="shared" si="622"/>
        <v/>
      </c>
      <c r="PP169" s="251" t="str">
        <f t="shared" si="623"/>
        <v/>
      </c>
      <c r="PQ169" s="251" t="str">
        <f t="shared" si="624"/>
        <v/>
      </c>
      <c r="PR169" s="251" t="str">
        <f t="shared" si="625"/>
        <v/>
      </c>
      <c r="PS169" s="251" t="str">
        <f t="shared" si="626"/>
        <v/>
      </c>
      <c r="PT169" s="251" t="str">
        <f t="shared" si="627"/>
        <v/>
      </c>
      <c r="PU169" s="251" t="str">
        <f t="shared" si="628"/>
        <v/>
      </c>
      <c r="PV169" s="251" t="str">
        <f t="shared" si="629"/>
        <v/>
      </c>
      <c r="PW169" s="251" t="str">
        <f t="shared" si="630"/>
        <v>jcol_sfr</v>
      </c>
      <c r="PX169" s="251" t="str">
        <f t="shared" si="631"/>
        <v/>
      </c>
      <c r="PY169" s="251" t="str">
        <f t="shared" si="632"/>
        <v/>
      </c>
      <c r="PZ169" s="251" t="str">
        <f t="shared" si="633"/>
        <v/>
      </c>
      <c r="QA169" s="251" t="str">
        <f t="shared" si="634"/>
        <v/>
      </c>
      <c r="QB169" s="251" t="str">
        <f t="shared" si="635"/>
        <v/>
      </c>
      <c r="QC169" s="251" t="str">
        <f t="shared" si="636"/>
        <v/>
      </c>
      <c r="QD169" s="251" t="str">
        <f t="shared" si="637"/>
        <v/>
      </c>
      <c r="QE169" s="251" t="str">
        <f t="shared" si="638"/>
        <v/>
      </c>
      <c r="QF169" s="63">
        <f t="shared" si="639"/>
        <v>1</v>
      </c>
      <c r="QG169" s="26" t="s">
        <v>2</v>
      </c>
      <c r="QH169" s="59"/>
      <c r="QI169" s="59"/>
      <c r="QJ169" s="59"/>
      <c r="QK169" s="59"/>
      <c r="QL169" s="59"/>
      <c r="QM169" s="59"/>
      <c r="QN169" s="59"/>
    </row>
    <row r="170" spans="1:456" ht="6" customHeight="1" x14ac:dyDescent="0.25">
      <c r="A170" s="68"/>
      <c r="B170" s="447">
        <f t="shared" si="496"/>
        <v>156</v>
      </c>
      <c r="C170" s="72" t="s">
        <v>347</v>
      </c>
      <c r="D170" s="339" t="s">
        <v>583</v>
      </c>
      <c r="E170" s="59"/>
      <c r="F170" s="229"/>
      <c r="G170" s="295"/>
      <c r="H170" s="295"/>
      <c r="I170" s="229"/>
      <c r="J170" s="295"/>
      <c r="K170" s="295"/>
      <c r="L170" s="229"/>
      <c r="M170" s="295"/>
      <c r="N170" s="295"/>
      <c r="O170" s="229"/>
      <c r="P170" s="295"/>
      <c r="Q170" s="295"/>
      <c r="R170" s="229"/>
      <c r="S170" s="230"/>
      <c r="T170" s="231"/>
      <c r="U170" s="229"/>
      <c r="V170" s="230"/>
      <c r="W170" s="231"/>
      <c r="X170" s="229"/>
      <c r="Y170" s="230"/>
      <c r="Z170" s="231"/>
      <c r="AA170" s="229"/>
      <c r="AB170" s="295"/>
      <c r="AC170" s="295"/>
      <c r="AD170" s="229"/>
      <c r="AE170" s="295"/>
      <c r="AF170" s="295"/>
      <c r="AG170" s="229"/>
      <c r="AH170" s="295"/>
      <c r="AI170" s="295"/>
      <c r="AJ170" s="229"/>
      <c r="AK170" s="295"/>
      <c r="AL170" s="295"/>
      <c r="AM170" s="229"/>
      <c r="AN170" s="295"/>
      <c r="AO170" s="295"/>
      <c r="AP170" s="243"/>
      <c r="AQ170" s="295"/>
      <c r="AR170" s="290"/>
      <c r="AS170" s="243"/>
      <c r="AT170" s="295"/>
      <c r="AU170" s="290"/>
      <c r="AV170" s="229"/>
      <c r="AW170" s="230"/>
      <c r="AX170" s="231"/>
      <c r="AY170" s="229"/>
      <c r="AZ170" s="230"/>
      <c r="BA170" s="231"/>
      <c r="BB170" s="229"/>
      <c r="BC170" s="230"/>
      <c r="BD170" s="231"/>
      <c r="BE170" s="229"/>
      <c r="BF170" s="230"/>
      <c r="BG170" s="231"/>
      <c r="BH170" s="229"/>
      <c r="BI170" s="230"/>
      <c r="BJ170" s="231"/>
      <c r="BK170" s="243"/>
      <c r="BL170" s="230"/>
      <c r="BM170" s="231"/>
      <c r="BN170" s="243"/>
      <c r="BO170" s="230"/>
      <c r="BP170" s="231"/>
      <c r="BQ170" s="229"/>
      <c r="BR170" s="230"/>
      <c r="BS170" s="231"/>
      <c r="BT170" s="229"/>
      <c r="BU170" s="230"/>
      <c r="BV170" s="231"/>
      <c r="BW170" s="229"/>
      <c r="BX170" s="230"/>
      <c r="BY170" s="231"/>
      <c r="BZ170" s="229"/>
      <c r="CA170" s="230"/>
      <c r="CB170" s="231"/>
      <c r="CC170" s="229"/>
      <c r="CD170" s="230"/>
      <c r="CE170" s="231"/>
      <c r="CF170" s="331"/>
      <c r="CG170" s="332"/>
      <c r="CH170" s="385"/>
      <c r="CI170" s="331"/>
      <c r="CJ170" s="332"/>
      <c r="CK170" s="385"/>
      <c r="CL170" s="243"/>
      <c r="CM170" s="230"/>
      <c r="CN170" s="354"/>
      <c r="CO170" s="243"/>
      <c r="CP170" s="230"/>
      <c r="CQ170" s="231"/>
      <c r="CR170" s="331"/>
      <c r="CS170" s="332"/>
      <c r="CT170" s="333"/>
      <c r="CU170" s="229"/>
      <c r="CV170" s="230"/>
      <c r="CW170" s="231"/>
      <c r="CX170" s="331"/>
      <c r="CY170" s="332"/>
      <c r="CZ170" s="333"/>
      <c r="DA170" s="331"/>
      <c r="DB170" s="332"/>
      <c r="DC170" s="333"/>
      <c r="DD170" s="331"/>
      <c r="DE170" s="332"/>
      <c r="DF170" s="333"/>
      <c r="DG170" s="331"/>
      <c r="DH170" s="332"/>
      <c r="DI170" s="333"/>
      <c r="DJ170" s="229"/>
      <c r="DK170" s="230"/>
      <c r="DL170" s="231"/>
      <c r="DM170" s="229"/>
      <c r="DN170" s="230"/>
      <c r="DO170" s="231"/>
      <c r="DP170" s="331"/>
      <c r="DQ170" s="332"/>
      <c r="DR170" s="333"/>
      <c r="DS170" s="331"/>
      <c r="DT170" s="332"/>
      <c r="DU170" s="333"/>
      <c r="DV170" s="331"/>
      <c r="DW170" s="332"/>
      <c r="DX170" s="333"/>
      <c r="DY170" s="331"/>
      <c r="DZ170" s="332"/>
      <c r="EA170" s="333"/>
      <c r="EB170" s="331"/>
      <c r="EC170" s="332"/>
      <c r="ED170" s="333"/>
      <c r="EE170" s="331"/>
      <c r="EF170" s="332"/>
      <c r="EG170" s="333"/>
      <c r="EH170" s="229"/>
      <c r="EI170" s="230"/>
      <c r="EJ170" s="231"/>
      <c r="EK170" s="229"/>
      <c r="EL170" s="230"/>
      <c r="EM170" s="231"/>
      <c r="EN170" s="244"/>
      <c r="EO170" s="269" t="str">
        <f t="shared" si="497"/>
        <v/>
      </c>
      <c r="EP170" s="444" t="s">
        <v>1247</v>
      </c>
      <c r="EQ170" s="360" t="str">
        <f t="shared" si="640"/>
        <v/>
      </c>
      <c r="ER170" s="360" t="str">
        <f t="shared" si="641"/>
        <v/>
      </c>
      <c r="ES170" s="360" t="str">
        <f t="shared" si="642"/>
        <v/>
      </c>
      <c r="ET170" s="360" t="str">
        <f t="shared" si="643"/>
        <v/>
      </c>
      <c r="EU170" s="360" t="str">
        <f t="shared" si="644"/>
        <v/>
      </c>
      <c r="EV170" s="360" t="str">
        <f t="shared" si="645"/>
        <v/>
      </c>
      <c r="EW170" s="360" t="str">
        <f t="shared" si="646"/>
        <v/>
      </c>
      <c r="EX170" s="360" t="str">
        <f t="shared" si="647"/>
        <v/>
      </c>
      <c r="EY170" s="360" t="str">
        <f t="shared" si="648"/>
        <v/>
      </c>
      <c r="EZ170" s="360" t="str">
        <f t="shared" si="649"/>
        <v/>
      </c>
      <c r="FA170" s="360" t="str">
        <f t="shared" si="650"/>
        <v/>
      </c>
      <c r="FB170" s="360" t="str">
        <f t="shared" si="651"/>
        <v/>
      </c>
      <c r="FC170" s="360" t="str">
        <f t="shared" si="652"/>
        <v/>
      </c>
      <c r="FD170" s="360" t="str">
        <f t="shared" si="653"/>
        <v/>
      </c>
      <c r="FE170" s="360" t="str">
        <f t="shared" si="654"/>
        <v/>
      </c>
      <c r="FF170" s="360" t="str">
        <f t="shared" si="655"/>
        <v/>
      </c>
      <c r="FG170" s="360" t="str">
        <f t="shared" si="656"/>
        <v/>
      </c>
      <c r="FH170" s="360" t="str">
        <f t="shared" si="657"/>
        <v/>
      </c>
      <c r="FI170" s="360" t="str">
        <f t="shared" si="658"/>
        <v/>
      </c>
      <c r="FJ170" s="360" t="str">
        <f t="shared" si="659"/>
        <v/>
      </c>
      <c r="FK170" s="360" t="str">
        <f t="shared" si="660"/>
        <v/>
      </c>
      <c r="FL170" s="360" t="str">
        <f t="shared" si="661"/>
        <v/>
      </c>
      <c r="FM170" s="360" t="str">
        <f t="shared" si="662"/>
        <v/>
      </c>
      <c r="FN170" s="360" t="str">
        <f t="shared" si="663"/>
        <v/>
      </c>
      <c r="FO170" s="360" t="str">
        <f t="shared" si="664"/>
        <v/>
      </c>
      <c r="FP170" s="360" t="str">
        <f t="shared" si="665"/>
        <v/>
      </c>
      <c r="FQ170" s="360" t="str">
        <f t="shared" si="666"/>
        <v/>
      </c>
      <c r="FR170" s="360" t="str">
        <f t="shared" si="667"/>
        <v/>
      </c>
      <c r="FS170" s="360" t="str">
        <f t="shared" si="668"/>
        <v/>
      </c>
      <c r="FT170" s="360" t="str">
        <f t="shared" si="498"/>
        <v/>
      </c>
      <c r="FU170" s="360" t="str">
        <f t="shared" si="669"/>
        <v/>
      </c>
      <c r="FV170" s="360" t="str">
        <f t="shared" si="670"/>
        <v/>
      </c>
      <c r="FW170" s="360" t="str">
        <f t="shared" si="671"/>
        <v/>
      </c>
      <c r="FX170" s="360" t="str">
        <f t="shared" si="672"/>
        <v/>
      </c>
      <c r="FY170" s="360" t="str">
        <f t="shared" si="673"/>
        <v/>
      </c>
      <c r="FZ170" s="360" t="str">
        <f t="shared" si="674"/>
        <v/>
      </c>
      <c r="GA170" s="360" t="str">
        <f t="shared" si="675"/>
        <v/>
      </c>
      <c r="GB170" s="360">
        <f t="shared" si="676"/>
        <v>27</v>
      </c>
      <c r="GC170" s="360" t="str">
        <f t="shared" si="677"/>
        <v/>
      </c>
      <c r="GD170" s="360" t="str">
        <f t="shared" si="678"/>
        <v/>
      </c>
      <c r="GE170" s="360" t="str">
        <f t="shared" si="679"/>
        <v/>
      </c>
      <c r="GF170" s="360" t="str">
        <f t="shared" si="680"/>
        <v/>
      </c>
      <c r="GG170" s="360" t="str">
        <f t="shared" si="681"/>
        <v/>
      </c>
      <c r="GH170" s="360" t="str">
        <f t="shared" si="682"/>
        <v/>
      </c>
      <c r="GI170" s="360" t="str">
        <f t="shared" si="683"/>
        <v/>
      </c>
      <c r="GJ170" s="360" t="str">
        <f t="shared" si="684"/>
        <v/>
      </c>
      <c r="GK170" s="444" t="s">
        <v>1247</v>
      </c>
      <c r="GL170" s="361" t="str">
        <f t="shared" si="499"/>
        <v>-</v>
      </c>
      <c r="GM170" s="361" t="str">
        <f t="shared" si="500"/>
        <v>-</v>
      </c>
      <c r="GN170" s="361" t="str">
        <f t="shared" si="501"/>
        <v>-</v>
      </c>
      <c r="GO170" s="361" t="str">
        <f t="shared" si="502"/>
        <v>-</v>
      </c>
      <c r="GP170" s="361" t="str">
        <f t="shared" si="503"/>
        <v>-</v>
      </c>
      <c r="GQ170" s="361" t="str">
        <f t="shared" si="504"/>
        <v>-</v>
      </c>
      <c r="GR170" s="361" t="str">
        <f t="shared" si="505"/>
        <v>-</v>
      </c>
      <c r="GS170" s="361" t="str">
        <f t="shared" si="506"/>
        <v>-</v>
      </c>
      <c r="GT170" s="361" t="str">
        <f t="shared" si="507"/>
        <v>-</v>
      </c>
      <c r="GU170" s="361" t="str">
        <f t="shared" si="508"/>
        <v>-</v>
      </c>
      <c r="GV170" s="361" t="str">
        <f t="shared" si="509"/>
        <v>-</v>
      </c>
      <c r="GW170" s="361" t="str">
        <f t="shared" si="510"/>
        <v>-</v>
      </c>
      <c r="GX170" s="361" t="str">
        <f t="shared" si="511"/>
        <v>-</v>
      </c>
      <c r="GY170" s="361" t="str">
        <f t="shared" si="512"/>
        <v>-</v>
      </c>
      <c r="GZ170" s="361" t="str">
        <f t="shared" si="513"/>
        <v>-</v>
      </c>
      <c r="HA170" s="361" t="str">
        <f t="shared" si="514"/>
        <v>-</v>
      </c>
      <c r="HB170" s="361" t="str">
        <f t="shared" si="515"/>
        <v>-</v>
      </c>
      <c r="HC170" s="361" t="str">
        <f t="shared" si="516"/>
        <v>-</v>
      </c>
      <c r="HD170" s="361" t="str">
        <f t="shared" si="517"/>
        <v>-</v>
      </c>
      <c r="HE170" s="361" t="str">
        <f t="shared" si="518"/>
        <v>-</v>
      </c>
      <c r="HF170" s="361" t="str">
        <f t="shared" si="519"/>
        <v>-</v>
      </c>
      <c r="HG170" s="361" t="str">
        <f t="shared" si="520"/>
        <v>-</v>
      </c>
      <c r="HH170" s="361" t="str">
        <f t="shared" si="521"/>
        <v>-</v>
      </c>
      <c r="HI170" s="361" t="str">
        <f t="shared" si="522"/>
        <v>-</v>
      </c>
      <c r="HJ170" s="361" t="str">
        <f t="shared" si="523"/>
        <v>-</v>
      </c>
      <c r="HK170" s="361" t="str">
        <f t="shared" si="524"/>
        <v>-</v>
      </c>
      <c r="HL170" s="361" t="str">
        <f t="shared" si="525"/>
        <v>-</v>
      </c>
      <c r="HM170" s="361" t="str">
        <f t="shared" si="526"/>
        <v>-</v>
      </c>
      <c r="HN170" s="361" t="str">
        <f t="shared" si="527"/>
        <v>-</v>
      </c>
      <c r="HO170" s="361" t="str">
        <f t="shared" si="528"/>
        <v>-</v>
      </c>
      <c r="HP170" s="361" t="str">
        <f t="shared" si="529"/>
        <v>-</v>
      </c>
      <c r="HQ170" s="361" t="str">
        <f t="shared" si="530"/>
        <v>-</v>
      </c>
      <c r="HR170" s="361" t="str">
        <f t="shared" si="531"/>
        <v>-</v>
      </c>
      <c r="HS170" s="361" t="str">
        <f t="shared" si="532"/>
        <v>-</v>
      </c>
      <c r="HT170" s="361" t="str">
        <f t="shared" si="533"/>
        <v>-</v>
      </c>
      <c r="HU170" s="361" t="str">
        <f t="shared" si="534"/>
        <v>-</v>
      </c>
      <c r="HV170" s="361" t="str">
        <f t="shared" si="535"/>
        <v>-</v>
      </c>
      <c r="HW170" s="361" t="str">
        <f t="shared" si="536"/>
        <v>layavg</v>
      </c>
      <c r="HX170" s="361" t="str">
        <f t="shared" si="537"/>
        <v>-</v>
      </c>
      <c r="HY170" s="361" t="str">
        <f t="shared" si="538"/>
        <v>-</v>
      </c>
      <c r="HZ170" s="361" t="str">
        <f t="shared" si="539"/>
        <v>-</v>
      </c>
      <c r="IA170" s="361" t="str">
        <f t="shared" si="540"/>
        <v>-</v>
      </c>
      <c r="IB170" s="361" t="str">
        <f t="shared" si="541"/>
        <v>-</v>
      </c>
      <c r="IC170" s="361" t="str">
        <f t="shared" si="542"/>
        <v>-</v>
      </c>
      <c r="ID170" s="361" t="str">
        <f t="shared" si="543"/>
        <v>-</v>
      </c>
      <c r="IE170" s="361" t="str">
        <f t="shared" si="544"/>
        <v>-</v>
      </c>
      <c r="IF170" s="444" t="s">
        <v>1247</v>
      </c>
      <c r="IG170" s="56" t="str">
        <f t="shared" si="685"/>
        <v>-</v>
      </c>
      <c r="IH170" s="56" t="str">
        <f t="shared" si="686"/>
        <v>-</v>
      </c>
      <c r="II170" s="56" t="str">
        <f t="shared" si="687"/>
        <v>-</v>
      </c>
      <c r="IJ170" s="56" t="str">
        <f t="shared" si="688"/>
        <v>-</v>
      </c>
      <c r="IK170" s="56" t="str">
        <f t="shared" si="545"/>
        <v>-</v>
      </c>
      <c r="IL170" s="56" t="str">
        <f t="shared" si="546"/>
        <v>-</v>
      </c>
      <c r="IM170" s="56" t="str">
        <f t="shared" si="547"/>
        <v>-</v>
      </c>
      <c r="IN170" s="56" t="str">
        <f t="shared" si="548"/>
        <v>-</v>
      </c>
      <c r="IO170" s="56" t="str">
        <f t="shared" si="549"/>
        <v>-</v>
      </c>
      <c r="IP170" s="56" t="str">
        <f t="shared" si="550"/>
        <v>-</v>
      </c>
      <c r="IQ170" s="56" t="str">
        <f t="shared" si="551"/>
        <v>-</v>
      </c>
      <c r="IR170" s="56" t="str">
        <f t="shared" si="552"/>
        <v>-</v>
      </c>
      <c r="IS170" s="56" t="str">
        <f t="shared" si="553"/>
        <v>-</v>
      </c>
      <c r="IT170" s="56" t="str">
        <f t="shared" si="554"/>
        <v>-</v>
      </c>
      <c r="IU170" s="56" t="str">
        <f t="shared" si="555"/>
        <v>-</v>
      </c>
      <c r="IV170" s="56" t="str">
        <f t="shared" si="556"/>
        <v>-</v>
      </c>
      <c r="IW170" s="56" t="str">
        <f t="shared" si="557"/>
        <v>-</v>
      </c>
      <c r="IX170" s="56" t="str">
        <f t="shared" si="558"/>
        <v>-</v>
      </c>
      <c r="IY170" s="56" t="str">
        <f t="shared" si="559"/>
        <v>-</v>
      </c>
      <c r="IZ170" s="56" t="str">
        <f t="shared" si="560"/>
        <v>-</v>
      </c>
      <c r="JA170" s="56" t="str">
        <f t="shared" si="561"/>
        <v>-</v>
      </c>
      <c r="JB170" s="56" t="str">
        <f t="shared" si="562"/>
        <v>-</v>
      </c>
      <c r="JC170" s="56" t="str">
        <f t="shared" si="563"/>
        <v>-</v>
      </c>
      <c r="JD170" s="56" t="str">
        <f t="shared" si="564"/>
        <v>-</v>
      </c>
      <c r="JE170" s="56" t="str">
        <f t="shared" si="565"/>
        <v>-</v>
      </c>
      <c r="JF170" s="56" t="str">
        <f t="shared" si="566"/>
        <v>-</v>
      </c>
      <c r="JG170" s="56" t="str">
        <f t="shared" si="567"/>
        <v>-</v>
      </c>
      <c r="JH170" s="56" t="str">
        <f t="shared" si="568"/>
        <v>-</v>
      </c>
      <c r="JI170" s="56" t="str">
        <f t="shared" si="569"/>
        <v>-</v>
      </c>
      <c r="JJ170" s="56" t="str">
        <f t="shared" si="570"/>
        <v>-</v>
      </c>
      <c r="JK170" s="56" t="str">
        <f t="shared" si="571"/>
        <v>-</v>
      </c>
      <c r="JL170" s="56" t="str">
        <f t="shared" si="572"/>
        <v>-</v>
      </c>
      <c r="JM170" s="56" t="str">
        <f t="shared" si="573"/>
        <v>-</v>
      </c>
      <c r="JN170" s="56" t="str">
        <f t="shared" si="574"/>
        <v>-</v>
      </c>
      <c r="JO170" s="56" t="str">
        <f t="shared" si="575"/>
        <v>-</v>
      </c>
      <c r="JP170" s="56" t="str">
        <f t="shared" si="576"/>
        <v>-</v>
      </c>
      <c r="JQ170" s="56" t="str">
        <f t="shared" si="577"/>
        <v>-</v>
      </c>
      <c r="JR170" s="56">
        <f t="shared" si="578"/>
        <v>0</v>
      </c>
      <c r="JS170" s="56" t="str">
        <f t="shared" si="579"/>
        <v>-</v>
      </c>
      <c r="JT170" s="56" t="str">
        <f t="shared" si="580"/>
        <v>-</v>
      </c>
      <c r="JU170" s="56" t="str">
        <f t="shared" si="581"/>
        <v>-</v>
      </c>
      <c r="JV170" s="56" t="str">
        <f t="shared" si="582"/>
        <v>-</v>
      </c>
      <c r="JW170" s="56" t="str">
        <f t="shared" si="583"/>
        <v>-</v>
      </c>
      <c r="JX170" s="56" t="str">
        <f t="shared" si="584"/>
        <v>-</v>
      </c>
      <c r="JY170" s="56" t="str">
        <f t="shared" si="585"/>
        <v>-</v>
      </c>
      <c r="JZ170" s="56" t="str">
        <f t="shared" si="586"/>
        <v>-</v>
      </c>
      <c r="KA170" s="444" t="s">
        <v>1247</v>
      </c>
      <c r="KB170" s="360">
        <f>IF(ISNUMBER(INDEX($EQ$15:$GK$521,$B170,EO$11)),MAX(KB$14:KB169)+1,0)</f>
        <v>0</v>
      </c>
      <c r="KC170" s="360" t="str">
        <f t="shared" si="689"/>
        <v/>
      </c>
      <c r="KD170" s="373" t="s">
        <v>2</v>
      </c>
      <c r="KE170" s="215"/>
      <c r="KF170" s="60"/>
      <c r="KG170" s="60"/>
      <c r="KH170" s="60"/>
      <c r="KI170" s="60"/>
      <c r="KJ170" s="60"/>
      <c r="KK170" s="60"/>
      <c r="KL170" s="60"/>
      <c r="KM170" s="60"/>
      <c r="KN170" s="60"/>
      <c r="KO170" s="60"/>
      <c r="KP170" s="60"/>
      <c r="KQ170" s="239" t="str">
        <f t="shared" si="692"/>
        <v/>
      </c>
      <c r="KR170" s="245" t="str">
        <f t="shared" si="587"/>
        <v/>
      </c>
      <c r="KS170" s="60"/>
      <c r="KT170" s="239" t="str">
        <f t="shared" si="693"/>
        <v/>
      </c>
      <c r="KU170" s="245" t="str">
        <f t="shared" si="588"/>
        <v/>
      </c>
      <c r="KV170" s="60"/>
      <c r="KW170" s="239" t="str">
        <f t="shared" si="694"/>
        <v/>
      </c>
      <c r="KX170" s="245" t="str">
        <f t="shared" si="589"/>
        <v/>
      </c>
      <c r="KY170" s="60"/>
      <c r="KZ170" s="283" t="str">
        <f t="shared" si="590"/>
        <v/>
      </c>
      <c r="LA170" s="26"/>
      <c r="LB170" s="18"/>
      <c r="LC170" s="18"/>
      <c r="LD170" s="18"/>
      <c r="LE170" s="18"/>
      <c r="LF170" s="18"/>
      <c r="LG170" s="18"/>
      <c r="LH170" s="18"/>
      <c r="LI170" s="18"/>
      <c r="LJ170" s="18"/>
      <c r="LK170" s="18"/>
      <c r="LL170" s="18"/>
      <c r="LM170" s="18"/>
      <c r="LN170" s="63"/>
      <c r="LO170" s="251">
        <f t="shared" si="591"/>
        <v>0</v>
      </c>
      <c r="LP170" s="251">
        <f t="shared" si="592"/>
        <v>0</v>
      </c>
      <c r="LQ170" s="251">
        <f t="shared" si="593"/>
        <v>0</v>
      </c>
      <c r="LR170" s="251">
        <f t="shared" si="594"/>
        <v>0</v>
      </c>
      <c r="LS170" s="251">
        <f t="shared" si="595"/>
        <v>0</v>
      </c>
      <c r="LT170" s="251">
        <f t="shared" si="596"/>
        <v>0</v>
      </c>
      <c r="LU170" s="251">
        <f t="shared" si="597"/>
        <v>0</v>
      </c>
      <c r="LV170" s="251">
        <f t="shared" si="598"/>
        <v>0</v>
      </c>
      <c r="LW170" s="251">
        <f t="shared" si="599"/>
        <v>0</v>
      </c>
      <c r="LX170" s="251">
        <f t="shared" si="600"/>
        <v>0</v>
      </c>
      <c r="LY170" s="251">
        <f t="shared" si="601"/>
        <v>0</v>
      </c>
      <c r="LZ170" s="251">
        <f t="shared" si="602"/>
        <v>0</v>
      </c>
      <c r="MA170" s="63">
        <f t="shared" si="603"/>
        <v>5</v>
      </c>
      <c r="MB170" s="63">
        <f t="shared" si="604"/>
        <v>0</v>
      </c>
      <c r="MC170" s="63">
        <f t="shared" si="691"/>
        <v>156</v>
      </c>
      <c r="MD170" s="63">
        <f t="shared" si="690"/>
        <v>16</v>
      </c>
      <c r="ME170" s="63" t="str">
        <f t="shared" si="605"/>
        <v>slope</v>
      </c>
      <c r="MF170" s="315">
        <f t="shared" si="606"/>
        <v>291</v>
      </c>
      <c r="MG170" s="315">
        <f>IF(ISNUMBER(MATCH(EO170,$ME$15:$ME$520,0)),0,MAX(MG$14:MG169)+1)</f>
        <v>0</v>
      </c>
      <c r="MH170" s="315" t="str">
        <f t="shared" si="607"/>
        <v/>
      </c>
      <c r="MI170" s="369"/>
      <c r="MJ170" s="68"/>
      <c r="MK170" s="18"/>
      <c r="ML170" s="242"/>
      <c r="MM170" s="242"/>
      <c r="MN170" s="59"/>
      <c r="MO170" s="238"/>
      <c r="MP170" s="411"/>
      <c r="MQ170" s="26">
        <f>IF(IF(ISNUMBER(SEARCH("flopy",MS170))=TRUE,1,0)=1,MAX(MQ$15:MQ169)+1,"")</f>
        <v>114</v>
      </c>
      <c r="MR170" s="238"/>
      <c r="MS170" s="411" t="s">
        <v>1088</v>
      </c>
      <c r="MT170" s="59"/>
      <c r="MU170" s="26" t="str">
        <f>IF(IF(ISNUMBER(SEARCH("flopy",MW170))=TRUE,1,0)=1,MAX(MU$15:MU169)+1,"")</f>
        <v/>
      </c>
      <c r="MV170" s="238"/>
      <c r="MW170" s="59"/>
      <c r="MX170" s="59"/>
      <c r="MY170" s="59"/>
      <c r="MZ170" s="59"/>
      <c r="NA170" s="59"/>
      <c r="NB170" s="26" t="s">
        <v>2</v>
      </c>
      <c r="NC170" s="59"/>
      <c r="ND170" s="59"/>
      <c r="NE170" s="59"/>
      <c r="NF170" s="59"/>
      <c r="NG170" s="59"/>
      <c r="NH170" s="59"/>
      <c r="NI170" s="59"/>
      <c r="NJ170" s="59"/>
      <c r="NK170" s="26" t="s">
        <v>2</v>
      </c>
      <c r="NL170" s="454"/>
      <c r="NM170" s="454"/>
      <c r="NN170" s="59"/>
      <c r="NO170" s="18"/>
      <c r="NP170" s="18"/>
      <c r="NQ170" s="18"/>
      <c r="NR170" s="18"/>
      <c r="NS170" s="18"/>
      <c r="NT170" s="18"/>
      <c r="NU170" s="18"/>
      <c r="NV170" s="18"/>
      <c r="NW170" s="18"/>
      <c r="NX170" s="18"/>
      <c r="NY170" s="18"/>
      <c r="NZ170" s="18"/>
      <c r="OA170" s="18"/>
      <c r="OB170" s="18"/>
      <c r="OC170" s="18"/>
      <c r="OZ170" s="59"/>
      <c r="PA170" s="251" t="str">
        <f t="shared" si="608"/>
        <v/>
      </c>
      <c r="PB170" s="251" t="str">
        <f t="shared" si="609"/>
        <v/>
      </c>
      <c r="PC170" s="251" t="str">
        <f t="shared" si="610"/>
        <v/>
      </c>
      <c r="PD170" s="251" t="str">
        <f t="shared" si="611"/>
        <v/>
      </c>
      <c r="PE170" s="251" t="str">
        <f t="shared" si="612"/>
        <v/>
      </c>
      <c r="PF170" s="251" t="str">
        <f t="shared" si="613"/>
        <v/>
      </c>
      <c r="PG170" s="251" t="str">
        <f t="shared" si="614"/>
        <v/>
      </c>
      <c r="PH170" s="251" t="str">
        <f t="shared" si="615"/>
        <v/>
      </c>
      <c r="PI170" s="251" t="str">
        <f t="shared" si="616"/>
        <v/>
      </c>
      <c r="PJ170" s="251" t="str">
        <f t="shared" si="617"/>
        <v/>
      </c>
      <c r="PK170" s="251" t="str">
        <f t="shared" si="618"/>
        <v/>
      </c>
      <c r="PL170" s="251" t="str">
        <f t="shared" si="619"/>
        <v/>
      </c>
      <c r="PM170" s="251" t="str">
        <f t="shared" si="620"/>
        <v/>
      </c>
      <c r="PN170" s="251" t="str">
        <f t="shared" si="621"/>
        <v/>
      </c>
      <c r="PO170" s="251" t="str">
        <f t="shared" si="622"/>
        <v/>
      </c>
      <c r="PP170" s="251" t="str">
        <f t="shared" si="623"/>
        <v/>
      </c>
      <c r="PQ170" s="251" t="str">
        <f t="shared" si="624"/>
        <v/>
      </c>
      <c r="PR170" s="251" t="str">
        <f t="shared" si="625"/>
        <v/>
      </c>
      <c r="PS170" s="251" t="str">
        <f t="shared" si="626"/>
        <v/>
      </c>
      <c r="PT170" s="251" t="str">
        <f t="shared" si="627"/>
        <v/>
      </c>
      <c r="PU170" s="251" t="str">
        <f t="shared" si="628"/>
        <v/>
      </c>
      <c r="PV170" s="251" t="str">
        <f t="shared" si="629"/>
        <v/>
      </c>
      <c r="PW170" s="251" t="str">
        <f t="shared" si="630"/>
        <v>slope</v>
      </c>
      <c r="PX170" s="251" t="str">
        <f t="shared" si="631"/>
        <v/>
      </c>
      <c r="PY170" s="251" t="str">
        <f t="shared" si="632"/>
        <v/>
      </c>
      <c r="PZ170" s="251" t="str">
        <f t="shared" si="633"/>
        <v/>
      </c>
      <c r="QA170" s="251" t="str">
        <f t="shared" si="634"/>
        <v/>
      </c>
      <c r="QB170" s="251" t="str">
        <f t="shared" si="635"/>
        <v/>
      </c>
      <c r="QC170" s="251" t="str">
        <f t="shared" si="636"/>
        <v/>
      </c>
      <c r="QD170" s="251" t="str">
        <f t="shared" si="637"/>
        <v/>
      </c>
      <c r="QE170" s="251" t="str">
        <f t="shared" si="638"/>
        <v/>
      </c>
      <c r="QF170" s="63">
        <f t="shared" si="639"/>
        <v>1</v>
      </c>
      <c r="QG170" s="26" t="s">
        <v>2</v>
      </c>
      <c r="QH170" s="59"/>
      <c r="QI170" s="59"/>
      <c r="QJ170" s="59"/>
      <c r="QK170" s="59"/>
      <c r="QL170" s="59"/>
      <c r="QM170" s="59"/>
      <c r="QN170" s="59"/>
    </row>
    <row r="171" spans="1:456" ht="6" customHeight="1" x14ac:dyDescent="0.25">
      <c r="A171" s="68"/>
      <c r="B171" s="447">
        <f t="shared" si="496"/>
        <v>157</v>
      </c>
      <c r="C171" s="72" t="s">
        <v>348</v>
      </c>
      <c r="D171" s="339" t="s">
        <v>581</v>
      </c>
      <c r="E171" s="59"/>
      <c r="F171" s="229"/>
      <c r="G171" s="295"/>
      <c r="H171" s="295"/>
      <c r="I171" s="229"/>
      <c r="J171" s="295"/>
      <c r="K171" s="295"/>
      <c r="L171" s="229"/>
      <c r="M171" s="295"/>
      <c r="N171" s="295"/>
      <c r="O171" s="229"/>
      <c r="P171" s="295"/>
      <c r="Q171" s="295"/>
      <c r="R171" s="229"/>
      <c r="S171" s="230"/>
      <c r="T171" s="231"/>
      <c r="U171" s="229"/>
      <c r="V171" s="230"/>
      <c r="W171" s="231"/>
      <c r="X171" s="229"/>
      <c r="Y171" s="230"/>
      <c r="Z171" s="231"/>
      <c r="AA171" s="229"/>
      <c r="AB171" s="295"/>
      <c r="AC171" s="295"/>
      <c r="AD171" s="229"/>
      <c r="AE171" s="295"/>
      <c r="AF171" s="295"/>
      <c r="AG171" s="229"/>
      <c r="AH171" s="295"/>
      <c r="AI171" s="295"/>
      <c r="AJ171" s="229"/>
      <c r="AK171" s="295"/>
      <c r="AL171" s="295"/>
      <c r="AM171" s="229"/>
      <c r="AN171" s="295"/>
      <c r="AO171" s="295"/>
      <c r="AP171" s="243"/>
      <c r="AQ171" s="295"/>
      <c r="AR171" s="290"/>
      <c r="AS171" s="243"/>
      <c r="AT171" s="295"/>
      <c r="AU171" s="290"/>
      <c r="AV171" s="229"/>
      <c r="AW171" s="230"/>
      <c r="AX171" s="231"/>
      <c r="AY171" s="229"/>
      <c r="AZ171" s="230"/>
      <c r="BA171" s="231"/>
      <c r="BB171" s="229"/>
      <c r="BC171" s="230"/>
      <c r="BD171" s="231"/>
      <c r="BE171" s="229"/>
      <c r="BF171" s="230"/>
      <c r="BG171" s="231"/>
      <c r="BH171" s="229"/>
      <c r="BI171" s="230"/>
      <c r="BJ171" s="231"/>
      <c r="BK171" s="243"/>
      <c r="BL171" s="230"/>
      <c r="BM171" s="231"/>
      <c r="BN171" s="243"/>
      <c r="BO171" s="230"/>
      <c r="BP171" s="231"/>
      <c r="BQ171" s="229"/>
      <c r="BR171" s="230"/>
      <c r="BS171" s="231"/>
      <c r="BT171" s="229"/>
      <c r="BU171" s="230"/>
      <c r="BV171" s="231"/>
      <c r="BW171" s="229"/>
      <c r="BX171" s="230"/>
      <c r="BY171" s="231"/>
      <c r="BZ171" s="229"/>
      <c r="CA171" s="230"/>
      <c r="CB171" s="231"/>
      <c r="CC171" s="229"/>
      <c r="CD171" s="230"/>
      <c r="CE171" s="231"/>
      <c r="CF171" s="331"/>
      <c r="CG171" s="332"/>
      <c r="CH171" s="385"/>
      <c r="CI171" s="331"/>
      <c r="CJ171" s="332"/>
      <c r="CK171" s="385"/>
      <c r="CL171" s="243"/>
      <c r="CM171" s="230"/>
      <c r="CN171" s="354"/>
      <c r="CO171" s="243"/>
      <c r="CP171" s="230"/>
      <c r="CQ171" s="231"/>
      <c r="CR171" s="331"/>
      <c r="CS171" s="332"/>
      <c r="CT171" s="333"/>
      <c r="CU171" s="229"/>
      <c r="CV171" s="230"/>
      <c r="CW171" s="231"/>
      <c r="CX171" s="331"/>
      <c r="CY171" s="332"/>
      <c r="CZ171" s="333"/>
      <c r="DA171" s="331"/>
      <c r="DB171" s="332"/>
      <c r="DC171" s="333"/>
      <c r="DD171" s="331"/>
      <c r="DE171" s="332"/>
      <c r="DF171" s="333"/>
      <c r="DG171" s="331"/>
      <c r="DH171" s="332"/>
      <c r="DI171" s="333"/>
      <c r="DJ171" s="229"/>
      <c r="DK171" s="230"/>
      <c r="DL171" s="231"/>
      <c r="DM171" s="229"/>
      <c r="DN171" s="230"/>
      <c r="DO171" s="231"/>
      <c r="DP171" s="331"/>
      <c r="DQ171" s="332"/>
      <c r="DR171" s="333"/>
      <c r="DS171" s="331"/>
      <c r="DT171" s="332"/>
      <c r="DU171" s="333"/>
      <c r="DV171" s="331"/>
      <c r="DW171" s="332"/>
      <c r="DX171" s="333"/>
      <c r="DY171" s="331"/>
      <c r="DZ171" s="332"/>
      <c r="EA171" s="333"/>
      <c r="EB171" s="331"/>
      <c r="EC171" s="332"/>
      <c r="ED171" s="333"/>
      <c r="EE171" s="331"/>
      <c r="EF171" s="332"/>
      <c r="EG171" s="333"/>
      <c r="EH171" s="229"/>
      <c r="EI171" s="230"/>
      <c r="EJ171" s="231"/>
      <c r="EK171" s="229"/>
      <c r="EL171" s="230"/>
      <c r="EM171" s="231"/>
      <c r="EN171" s="244"/>
      <c r="EO171" s="269" t="str">
        <f t="shared" si="497"/>
        <v/>
      </c>
      <c r="EP171" s="444" t="s">
        <v>1247</v>
      </c>
      <c r="EQ171" s="360" t="str">
        <f t="shared" si="640"/>
        <v/>
      </c>
      <c r="ER171" s="360" t="str">
        <f t="shared" si="641"/>
        <v/>
      </c>
      <c r="ES171" s="360" t="str">
        <f t="shared" si="642"/>
        <v/>
      </c>
      <c r="ET171" s="360" t="str">
        <f t="shared" si="643"/>
        <v/>
      </c>
      <c r="EU171" s="360" t="str">
        <f t="shared" si="644"/>
        <v/>
      </c>
      <c r="EV171" s="360" t="str">
        <f t="shared" si="645"/>
        <v/>
      </c>
      <c r="EW171" s="360" t="str">
        <f t="shared" si="646"/>
        <v/>
      </c>
      <c r="EX171" s="360" t="str">
        <f t="shared" si="647"/>
        <v/>
      </c>
      <c r="EY171" s="360" t="str">
        <f t="shared" si="648"/>
        <v/>
      </c>
      <c r="EZ171" s="360" t="str">
        <f t="shared" si="649"/>
        <v/>
      </c>
      <c r="FA171" s="360" t="str">
        <f t="shared" si="650"/>
        <v/>
      </c>
      <c r="FB171" s="360" t="str">
        <f t="shared" si="651"/>
        <v/>
      </c>
      <c r="FC171" s="360" t="str">
        <f t="shared" si="652"/>
        <v/>
      </c>
      <c r="FD171" s="360" t="str">
        <f t="shared" si="653"/>
        <v/>
      </c>
      <c r="FE171" s="360" t="str">
        <f t="shared" si="654"/>
        <v/>
      </c>
      <c r="FF171" s="360" t="str">
        <f t="shared" si="655"/>
        <v/>
      </c>
      <c r="FG171" s="360" t="str">
        <f t="shared" si="656"/>
        <v/>
      </c>
      <c r="FH171" s="360" t="str">
        <f t="shared" si="657"/>
        <v/>
      </c>
      <c r="FI171" s="360" t="str">
        <f t="shared" si="658"/>
        <v/>
      </c>
      <c r="FJ171" s="360" t="str">
        <f t="shared" si="659"/>
        <v/>
      </c>
      <c r="FK171" s="360" t="str">
        <f t="shared" si="660"/>
        <v/>
      </c>
      <c r="FL171" s="360" t="str">
        <f t="shared" si="661"/>
        <v/>
      </c>
      <c r="FM171" s="360" t="str">
        <f t="shared" si="662"/>
        <v/>
      </c>
      <c r="FN171" s="360" t="str">
        <f t="shared" si="663"/>
        <v/>
      </c>
      <c r="FO171" s="360" t="str">
        <f t="shared" si="664"/>
        <v/>
      </c>
      <c r="FP171" s="360" t="str">
        <f t="shared" si="665"/>
        <v/>
      </c>
      <c r="FQ171" s="360" t="str">
        <f t="shared" si="666"/>
        <v/>
      </c>
      <c r="FR171" s="360" t="str">
        <f t="shared" si="667"/>
        <v/>
      </c>
      <c r="FS171" s="360" t="str">
        <f t="shared" si="668"/>
        <v/>
      </c>
      <c r="FT171" s="360" t="str">
        <f t="shared" si="498"/>
        <v/>
      </c>
      <c r="FU171" s="360" t="str">
        <f t="shared" si="669"/>
        <v/>
      </c>
      <c r="FV171" s="360" t="str">
        <f t="shared" si="670"/>
        <v/>
      </c>
      <c r="FW171" s="360" t="str">
        <f t="shared" si="671"/>
        <v/>
      </c>
      <c r="FX171" s="360" t="str">
        <f t="shared" si="672"/>
        <v/>
      </c>
      <c r="FY171" s="360" t="str">
        <f t="shared" si="673"/>
        <v/>
      </c>
      <c r="FZ171" s="360" t="str">
        <f t="shared" si="674"/>
        <v/>
      </c>
      <c r="GA171" s="360">
        <f t="shared" si="675"/>
        <v>14</v>
      </c>
      <c r="GB171" s="360">
        <f t="shared" si="676"/>
        <v>28</v>
      </c>
      <c r="GC171" s="360" t="str">
        <f t="shared" si="677"/>
        <v/>
      </c>
      <c r="GD171" s="360" t="str">
        <f t="shared" si="678"/>
        <v/>
      </c>
      <c r="GE171" s="360" t="str">
        <f t="shared" si="679"/>
        <v/>
      </c>
      <c r="GF171" s="360" t="str">
        <f t="shared" si="680"/>
        <v/>
      </c>
      <c r="GG171" s="360" t="str">
        <f t="shared" si="681"/>
        <v/>
      </c>
      <c r="GH171" s="360" t="str">
        <f t="shared" si="682"/>
        <v/>
      </c>
      <c r="GI171" s="360" t="str">
        <f t="shared" si="683"/>
        <v/>
      </c>
      <c r="GJ171" s="360" t="str">
        <f t="shared" si="684"/>
        <v/>
      </c>
      <c r="GK171" s="444" t="s">
        <v>1247</v>
      </c>
      <c r="GL171" s="361" t="str">
        <f t="shared" si="499"/>
        <v>-</v>
      </c>
      <c r="GM171" s="361" t="str">
        <f t="shared" si="500"/>
        <v>-</v>
      </c>
      <c r="GN171" s="361" t="str">
        <f t="shared" si="501"/>
        <v>-</v>
      </c>
      <c r="GO171" s="361" t="str">
        <f t="shared" si="502"/>
        <v>-</v>
      </c>
      <c r="GP171" s="361" t="str">
        <f t="shared" si="503"/>
        <v>-</v>
      </c>
      <c r="GQ171" s="361" t="str">
        <f t="shared" si="504"/>
        <v>-</v>
      </c>
      <c r="GR171" s="361" t="str">
        <f t="shared" si="505"/>
        <v>-</v>
      </c>
      <c r="GS171" s="361" t="str">
        <f t="shared" si="506"/>
        <v>-</v>
      </c>
      <c r="GT171" s="361" t="str">
        <f t="shared" si="507"/>
        <v>-</v>
      </c>
      <c r="GU171" s="361" t="str">
        <f t="shared" si="508"/>
        <v>-</v>
      </c>
      <c r="GV171" s="361" t="str">
        <f t="shared" si="509"/>
        <v>-</v>
      </c>
      <c r="GW171" s="361" t="str">
        <f t="shared" si="510"/>
        <v>-</v>
      </c>
      <c r="GX171" s="361" t="str">
        <f t="shared" si="511"/>
        <v>-</v>
      </c>
      <c r="GY171" s="361" t="str">
        <f t="shared" si="512"/>
        <v>-</v>
      </c>
      <c r="GZ171" s="361" t="str">
        <f t="shared" si="513"/>
        <v>-</v>
      </c>
      <c r="HA171" s="361" t="str">
        <f t="shared" si="514"/>
        <v>-</v>
      </c>
      <c r="HB171" s="361" t="str">
        <f t="shared" si="515"/>
        <v>-</v>
      </c>
      <c r="HC171" s="361" t="str">
        <f t="shared" si="516"/>
        <v>-</v>
      </c>
      <c r="HD171" s="361" t="str">
        <f t="shared" si="517"/>
        <v>-</v>
      </c>
      <c r="HE171" s="361" t="str">
        <f t="shared" si="518"/>
        <v>-</v>
      </c>
      <c r="HF171" s="361" t="str">
        <f t="shared" si="519"/>
        <v>-</v>
      </c>
      <c r="HG171" s="361" t="str">
        <f t="shared" si="520"/>
        <v>-</v>
      </c>
      <c r="HH171" s="361" t="str">
        <f t="shared" si="521"/>
        <v>-</v>
      </c>
      <c r="HI171" s="361" t="str">
        <f t="shared" si="522"/>
        <v>-</v>
      </c>
      <c r="HJ171" s="361" t="str">
        <f t="shared" si="523"/>
        <v>-</v>
      </c>
      <c r="HK171" s="361" t="str">
        <f t="shared" si="524"/>
        <v>-</v>
      </c>
      <c r="HL171" s="361" t="str">
        <f t="shared" si="525"/>
        <v>-</v>
      </c>
      <c r="HM171" s="361" t="str">
        <f t="shared" si="526"/>
        <v>-</v>
      </c>
      <c r="HN171" s="361" t="str">
        <f t="shared" si="527"/>
        <v>-</v>
      </c>
      <c r="HO171" s="361" t="str">
        <f t="shared" si="528"/>
        <v>-</v>
      </c>
      <c r="HP171" s="361" t="str">
        <f t="shared" si="529"/>
        <v>-</v>
      </c>
      <c r="HQ171" s="361" t="str">
        <f t="shared" si="530"/>
        <v>-</v>
      </c>
      <c r="HR171" s="361" t="str">
        <f t="shared" si="531"/>
        <v>-</v>
      </c>
      <c r="HS171" s="361" t="str">
        <f t="shared" si="532"/>
        <v>-</v>
      </c>
      <c r="HT171" s="361" t="str">
        <f t="shared" si="533"/>
        <v>-</v>
      </c>
      <c r="HU171" s="361" t="str">
        <f t="shared" si="534"/>
        <v>-</v>
      </c>
      <c r="HV171" s="361" t="str">
        <f t="shared" si="535"/>
        <v>chani</v>
      </c>
      <c r="HW171" s="361" t="str">
        <f t="shared" si="536"/>
        <v>chani</v>
      </c>
      <c r="HX171" s="361" t="str">
        <f t="shared" si="537"/>
        <v>-</v>
      </c>
      <c r="HY171" s="361" t="str">
        <f t="shared" si="538"/>
        <v>-</v>
      </c>
      <c r="HZ171" s="361" t="str">
        <f t="shared" si="539"/>
        <v>-</v>
      </c>
      <c r="IA171" s="361" t="str">
        <f t="shared" si="540"/>
        <v>-</v>
      </c>
      <c r="IB171" s="361" t="str">
        <f t="shared" si="541"/>
        <v>-</v>
      </c>
      <c r="IC171" s="361" t="str">
        <f t="shared" si="542"/>
        <v>-</v>
      </c>
      <c r="ID171" s="361" t="str">
        <f t="shared" si="543"/>
        <v>-</v>
      </c>
      <c r="IE171" s="361" t="str">
        <f t="shared" si="544"/>
        <v>-</v>
      </c>
      <c r="IF171" s="444" t="s">
        <v>1247</v>
      </c>
      <c r="IG171" s="56" t="str">
        <f t="shared" si="685"/>
        <v>-</v>
      </c>
      <c r="IH171" s="56" t="str">
        <f t="shared" si="686"/>
        <v>-</v>
      </c>
      <c r="II171" s="56" t="str">
        <f t="shared" si="687"/>
        <v>-</v>
      </c>
      <c r="IJ171" s="56" t="str">
        <f t="shared" si="688"/>
        <v>-</v>
      </c>
      <c r="IK171" s="56" t="str">
        <f t="shared" si="545"/>
        <v>-</v>
      </c>
      <c r="IL171" s="56" t="str">
        <f t="shared" si="546"/>
        <v>-</v>
      </c>
      <c r="IM171" s="56" t="str">
        <f t="shared" si="547"/>
        <v>-</v>
      </c>
      <c r="IN171" s="56" t="str">
        <f t="shared" si="548"/>
        <v>-</v>
      </c>
      <c r="IO171" s="56" t="str">
        <f t="shared" si="549"/>
        <v>-</v>
      </c>
      <c r="IP171" s="56" t="str">
        <f t="shared" si="550"/>
        <v>-</v>
      </c>
      <c r="IQ171" s="56" t="str">
        <f t="shared" si="551"/>
        <v>-</v>
      </c>
      <c r="IR171" s="56" t="str">
        <f t="shared" si="552"/>
        <v>-</v>
      </c>
      <c r="IS171" s="56" t="str">
        <f t="shared" si="553"/>
        <v>-</v>
      </c>
      <c r="IT171" s="56" t="str">
        <f t="shared" si="554"/>
        <v>-</v>
      </c>
      <c r="IU171" s="56" t="str">
        <f t="shared" si="555"/>
        <v>-</v>
      </c>
      <c r="IV171" s="56" t="str">
        <f t="shared" si="556"/>
        <v>-</v>
      </c>
      <c r="IW171" s="56" t="str">
        <f t="shared" si="557"/>
        <v>-</v>
      </c>
      <c r="IX171" s="56" t="str">
        <f t="shared" si="558"/>
        <v>-</v>
      </c>
      <c r="IY171" s="56" t="str">
        <f t="shared" si="559"/>
        <v>-</v>
      </c>
      <c r="IZ171" s="56" t="str">
        <f t="shared" si="560"/>
        <v>-</v>
      </c>
      <c r="JA171" s="56" t="str">
        <f t="shared" si="561"/>
        <v>-</v>
      </c>
      <c r="JB171" s="56" t="str">
        <f t="shared" si="562"/>
        <v>-</v>
      </c>
      <c r="JC171" s="56" t="str">
        <f t="shared" si="563"/>
        <v>-</v>
      </c>
      <c r="JD171" s="56" t="str">
        <f t="shared" si="564"/>
        <v>-</v>
      </c>
      <c r="JE171" s="56" t="str">
        <f t="shared" si="565"/>
        <v>-</v>
      </c>
      <c r="JF171" s="56" t="str">
        <f t="shared" si="566"/>
        <v>-</v>
      </c>
      <c r="JG171" s="56" t="str">
        <f t="shared" si="567"/>
        <v>-</v>
      </c>
      <c r="JH171" s="56" t="str">
        <f t="shared" si="568"/>
        <v>-</v>
      </c>
      <c r="JI171" s="56" t="str">
        <f t="shared" si="569"/>
        <v>-</v>
      </c>
      <c r="JJ171" s="56" t="str">
        <f t="shared" si="570"/>
        <v>-</v>
      </c>
      <c r="JK171" s="56" t="str">
        <f t="shared" si="571"/>
        <v>-</v>
      </c>
      <c r="JL171" s="56" t="str">
        <f t="shared" si="572"/>
        <v>-</v>
      </c>
      <c r="JM171" s="56" t="str">
        <f t="shared" si="573"/>
        <v>-</v>
      </c>
      <c r="JN171" s="56" t="str">
        <f t="shared" si="574"/>
        <v>-</v>
      </c>
      <c r="JO171" s="56" t="str">
        <f t="shared" si="575"/>
        <v>-</v>
      </c>
      <c r="JP171" s="56" t="str">
        <f t="shared" si="576"/>
        <v>-</v>
      </c>
      <c r="JQ171" s="56">
        <f t="shared" si="577"/>
        <v>-1</v>
      </c>
      <c r="JR171" s="56">
        <f t="shared" si="578"/>
        <v>1</v>
      </c>
      <c r="JS171" s="56" t="str">
        <f t="shared" si="579"/>
        <v>-</v>
      </c>
      <c r="JT171" s="56" t="str">
        <f t="shared" si="580"/>
        <v>-</v>
      </c>
      <c r="JU171" s="56" t="str">
        <f t="shared" si="581"/>
        <v>-</v>
      </c>
      <c r="JV171" s="56" t="str">
        <f t="shared" si="582"/>
        <v>-</v>
      </c>
      <c r="JW171" s="56" t="str">
        <f t="shared" si="583"/>
        <v>-</v>
      </c>
      <c r="JX171" s="56" t="str">
        <f t="shared" si="584"/>
        <v>-</v>
      </c>
      <c r="JY171" s="56" t="str">
        <f t="shared" si="585"/>
        <v>-</v>
      </c>
      <c r="JZ171" s="56" t="str">
        <f t="shared" si="586"/>
        <v>-</v>
      </c>
      <c r="KA171" s="444" t="s">
        <v>1247</v>
      </c>
      <c r="KB171" s="360">
        <f>IF(ISNUMBER(INDEX($EQ$15:$GK$521,$B171,EO$11)),MAX(KB$14:KB170)+1,0)</f>
        <v>0</v>
      </c>
      <c r="KC171" s="360" t="str">
        <f t="shared" si="689"/>
        <v/>
      </c>
      <c r="KD171" s="373" t="s">
        <v>2</v>
      </c>
      <c r="KE171" s="215"/>
      <c r="KF171" s="60"/>
      <c r="KG171" s="60"/>
      <c r="KH171" s="60"/>
      <c r="KI171" s="60"/>
      <c r="KJ171" s="60"/>
      <c r="KK171" s="60"/>
      <c r="KL171" s="60"/>
      <c r="KM171" s="60"/>
      <c r="KN171" s="60"/>
      <c r="KO171" s="60"/>
      <c r="KP171" s="60"/>
      <c r="KQ171" s="239" t="str">
        <f t="shared" si="692"/>
        <v/>
      </c>
      <c r="KR171" s="245" t="str">
        <f t="shared" si="587"/>
        <v/>
      </c>
      <c r="KS171" s="60"/>
      <c r="KT171" s="239" t="str">
        <f t="shared" si="693"/>
        <v/>
      </c>
      <c r="KU171" s="245" t="str">
        <f t="shared" si="588"/>
        <v/>
      </c>
      <c r="KV171" s="60"/>
      <c r="KW171" s="239" t="str">
        <f t="shared" si="694"/>
        <v/>
      </c>
      <c r="KX171" s="245" t="str">
        <f t="shared" si="589"/>
        <v/>
      </c>
      <c r="KY171" s="60"/>
      <c r="KZ171" s="283" t="str">
        <f t="shared" si="590"/>
        <v/>
      </c>
      <c r="LA171" s="26"/>
      <c r="LB171" s="18"/>
      <c r="LC171" s="18"/>
      <c r="LD171" s="18"/>
      <c r="LE171" s="18"/>
      <c r="LF171" s="18"/>
      <c r="LG171" s="18"/>
      <c r="LH171" s="18"/>
      <c r="LI171" s="18"/>
      <c r="LJ171" s="18"/>
      <c r="LK171" s="18"/>
      <c r="LL171" s="18"/>
      <c r="LM171" s="18"/>
      <c r="LN171" s="63"/>
      <c r="LO171" s="251">
        <f t="shared" si="591"/>
        <v>0</v>
      </c>
      <c r="LP171" s="251">
        <f t="shared" si="592"/>
        <v>0</v>
      </c>
      <c r="LQ171" s="251">
        <f t="shared" si="593"/>
        <v>0</v>
      </c>
      <c r="LR171" s="251">
        <f t="shared" si="594"/>
        <v>0</v>
      </c>
      <c r="LS171" s="251">
        <f t="shared" si="595"/>
        <v>0</v>
      </c>
      <c r="LT171" s="251">
        <f t="shared" si="596"/>
        <v>0</v>
      </c>
      <c r="LU171" s="251">
        <f t="shared" si="597"/>
        <v>0</v>
      </c>
      <c r="LV171" s="251">
        <f t="shared" si="598"/>
        <v>0</v>
      </c>
      <c r="LW171" s="251">
        <f t="shared" si="599"/>
        <v>0</v>
      </c>
      <c r="LX171" s="251">
        <f t="shared" si="600"/>
        <v>0</v>
      </c>
      <c r="LY171" s="251">
        <f t="shared" si="601"/>
        <v>0</v>
      </c>
      <c r="LZ171" s="251">
        <f t="shared" si="602"/>
        <v>0</v>
      </c>
      <c r="MA171" s="63">
        <f t="shared" si="603"/>
        <v>5</v>
      </c>
      <c r="MB171" s="63">
        <f t="shared" si="604"/>
        <v>0</v>
      </c>
      <c r="MC171" s="63">
        <f t="shared" si="691"/>
        <v>157</v>
      </c>
      <c r="MD171" s="63">
        <f t="shared" si="690"/>
        <v>17</v>
      </c>
      <c r="ME171" s="63" t="str">
        <f t="shared" si="605"/>
        <v>sfr_top</v>
      </c>
      <c r="MF171" s="315">
        <f t="shared" si="606"/>
        <v>291</v>
      </c>
      <c r="MG171" s="315">
        <f>IF(ISNUMBER(MATCH(EO171,$ME$15:$ME$520,0)),0,MAX(MG$14:MG170)+1)</f>
        <v>0</v>
      </c>
      <c r="MH171" s="315" t="str">
        <f t="shared" si="607"/>
        <v/>
      </c>
      <c r="MI171" s="369"/>
      <c r="MJ171" s="68"/>
      <c r="MK171" s="18"/>
      <c r="ML171" s="242"/>
      <c r="MM171" s="242"/>
      <c r="MN171" s="59"/>
      <c r="MO171" s="238"/>
      <c r="MP171" s="411"/>
      <c r="MQ171" s="26">
        <f>IF(IF(ISNUMBER(SEARCH("flopy",MS171))=TRUE,1,0)=1,MAX(MQ$15:MQ170)+1,"")</f>
        <v>115</v>
      </c>
      <c r="MR171" s="238"/>
      <c r="MS171" s="411" t="s">
        <v>1089</v>
      </c>
      <c r="MT171" s="59"/>
      <c r="MU171" s="26" t="str">
        <f>IF(IF(ISNUMBER(SEARCH("flopy",MW171))=TRUE,1,0)=1,MAX(MU$15:MU170)+1,"")</f>
        <v/>
      </c>
      <c r="MV171" s="238"/>
      <c r="MW171" s="59"/>
      <c r="MX171" s="59"/>
      <c r="MY171" s="59"/>
      <c r="MZ171" s="59"/>
      <c r="NA171" s="59"/>
      <c r="NB171" s="26" t="s">
        <v>2</v>
      </c>
      <c r="NC171" s="59"/>
      <c r="ND171" s="59"/>
      <c r="NE171" s="59"/>
      <c r="NF171" s="59"/>
      <c r="NG171" s="59"/>
      <c r="NH171" s="59"/>
      <c r="NI171" s="59"/>
      <c r="NJ171" s="59"/>
      <c r="NK171" s="26" t="s">
        <v>2</v>
      </c>
      <c r="NL171" s="454"/>
      <c r="NM171" s="454"/>
      <c r="NN171" s="59"/>
      <c r="NO171" s="18"/>
      <c r="NP171" s="18"/>
      <c r="NQ171" s="18"/>
      <c r="NR171" s="18"/>
      <c r="NS171" s="18"/>
      <c r="NT171" s="18"/>
      <c r="NU171" s="18"/>
      <c r="NV171" s="18"/>
      <c r="NW171" s="18"/>
      <c r="NX171" s="18"/>
      <c r="NY171" s="18"/>
      <c r="NZ171" s="18"/>
      <c r="OA171" s="18"/>
      <c r="OB171" s="18"/>
      <c r="OC171" s="18"/>
      <c r="OZ171" s="59"/>
      <c r="PA171" s="251" t="str">
        <f t="shared" si="608"/>
        <v/>
      </c>
      <c r="PB171" s="251" t="str">
        <f t="shared" si="609"/>
        <v/>
      </c>
      <c r="PC171" s="251" t="str">
        <f t="shared" si="610"/>
        <v/>
      </c>
      <c r="PD171" s="251" t="str">
        <f t="shared" si="611"/>
        <v/>
      </c>
      <c r="PE171" s="251" t="str">
        <f t="shared" si="612"/>
        <v/>
      </c>
      <c r="PF171" s="251" t="str">
        <f t="shared" si="613"/>
        <v/>
      </c>
      <c r="PG171" s="251" t="str">
        <f t="shared" si="614"/>
        <v/>
      </c>
      <c r="PH171" s="251" t="str">
        <f t="shared" si="615"/>
        <v/>
      </c>
      <c r="PI171" s="251" t="str">
        <f t="shared" si="616"/>
        <v/>
      </c>
      <c r="PJ171" s="251" t="str">
        <f t="shared" si="617"/>
        <v/>
      </c>
      <c r="PK171" s="251" t="str">
        <f t="shared" si="618"/>
        <v/>
      </c>
      <c r="PL171" s="251" t="str">
        <f t="shared" si="619"/>
        <v/>
      </c>
      <c r="PM171" s="251" t="str">
        <f t="shared" si="620"/>
        <v/>
      </c>
      <c r="PN171" s="251" t="str">
        <f t="shared" si="621"/>
        <v/>
      </c>
      <c r="PO171" s="251" t="str">
        <f t="shared" si="622"/>
        <v/>
      </c>
      <c r="PP171" s="251" t="str">
        <f t="shared" si="623"/>
        <v/>
      </c>
      <c r="PQ171" s="251" t="str">
        <f t="shared" si="624"/>
        <v/>
      </c>
      <c r="PR171" s="251" t="str">
        <f t="shared" si="625"/>
        <v/>
      </c>
      <c r="PS171" s="251" t="str">
        <f t="shared" si="626"/>
        <v/>
      </c>
      <c r="PT171" s="251" t="str">
        <f t="shared" si="627"/>
        <v/>
      </c>
      <c r="PU171" s="251" t="str">
        <f t="shared" si="628"/>
        <v/>
      </c>
      <c r="PV171" s="251" t="str">
        <f t="shared" si="629"/>
        <v/>
      </c>
      <c r="PW171" s="251" t="str">
        <f t="shared" si="630"/>
        <v/>
      </c>
      <c r="PX171" s="251" t="str">
        <f t="shared" si="631"/>
        <v/>
      </c>
      <c r="PY171" s="251" t="str">
        <f t="shared" si="632"/>
        <v/>
      </c>
      <c r="PZ171" s="251" t="str">
        <f t="shared" si="633"/>
        <v/>
      </c>
      <c r="QA171" s="251" t="str">
        <f t="shared" si="634"/>
        <v/>
      </c>
      <c r="QB171" s="251" t="str">
        <f t="shared" si="635"/>
        <v/>
      </c>
      <c r="QC171" s="251" t="str">
        <f t="shared" si="636"/>
        <v/>
      </c>
      <c r="QD171" s="251" t="str">
        <f t="shared" si="637"/>
        <v/>
      </c>
      <c r="QE171" s="251" t="str">
        <f t="shared" si="638"/>
        <v/>
      </c>
      <c r="QF171" s="63">
        <f t="shared" si="639"/>
        <v>0</v>
      </c>
      <c r="QG171" s="26" t="s">
        <v>2</v>
      </c>
      <c r="QH171" s="59"/>
      <c r="QI171" s="59"/>
      <c r="QJ171" s="59"/>
      <c r="QK171" s="59"/>
      <c r="QL171" s="59"/>
      <c r="QM171" s="59"/>
      <c r="QN171" s="59"/>
    </row>
    <row r="172" spans="1:456" ht="6" customHeight="1" x14ac:dyDescent="0.25">
      <c r="A172" s="68"/>
      <c r="B172" s="447">
        <f t="shared" si="496"/>
        <v>158</v>
      </c>
      <c r="C172" s="72" t="s">
        <v>349</v>
      </c>
      <c r="D172" s="339" t="s">
        <v>582</v>
      </c>
      <c r="E172" s="59"/>
      <c r="F172" s="229"/>
      <c r="G172" s="295"/>
      <c r="H172" s="295"/>
      <c r="I172" s="229"/>
      <c r="J172" s="295"/>
      <c r="K172" s="295"/>
      <c r="L172" s="229"/>
      <c r="M172" s="295"/>
      <c r="N172" s="295"/>
      <c r="O172" s="229"/>
      <c r="P172" s="295"/>
      <c r="Q172" s="295"/>
      <c r="R172" s="229"/>
      <c r="S172" s="230"/>
      <c r="T172" s="231"/>
      <c r="U172" s="229"/>
      <c r="V172" s="230"/>
      <c r="W172" s="231"/>
      <c r="X172" s="229"/>
      <c r="Y172" s="230"/>
      <c r="Z172" s="231"/>
      <c r="AA172" s="229"/>
      <c r="AB172" s="295"/>
      <c r="AC172" s="295"/>
      <c r="AD172" s="229"/>
      <c r="AE172" s="295"/>
      <c r="AF172" s="295"/>
      <c r="AG172" s="229"/>
      <c r="AH172" s="295"/>
      <c r="AI172" s="295"/>
      <c r="AJ172" s="229"/>
      <c r="AK172" s="295"/>
      <c r="AL172" s="295"/>
      <c r="AM172" s="229"/>
      <c r="AN172" s="295"/>
      <c r="AO172" s="295"/>
      <c r="AP172" s="243"/>
      <c r="AQ172" s="295"/>
      <c r="AR172" s="290"/>
      <c r="AS172" s="243"/>
      <c r="AT172" s="295"/>
      <c r="AU172" s="290"/>
      <c r="AV172" s="229"/>
      <c r="AW172" s="230"/>
      <c r="AX172" s="231"/>
      <c r="AY172" s="229"/>
      <c r="AZ172" s="230"/>
      <c r="BA172" s="231"/>
      <c r="BB172" s="229"/>
      <c r="BC172" s="230"/>
      <c r="BD172" s="231"/>
      <c r="BE172" s="229"/>
      <c r="BF172" s="230"/>
      <c r="BG172" s="231"/>
      <c r="BH172" s="229"/>
      <c r="BI172" s="230"/>
      <c r="BJ172" s="231"/>
      <c r="BK172" s="243"/>
      <c r="BL172" s="230"/>
      <c r="BM172" s="231"/>
      <c r="BN172" s="243"/>
      <c r="BO172" s="230"/>
      <c r="BP172" s="231"/>
      <c r="BQ172" s="229"/>
      <c r="BR172" s="230"/>
      <c r="BS172" s="231"/>
      <c r="BT172" s="229"/>
      <c r="BU172" s="230"/>
      <c r="BV172" s="231"/>
      <c r="BW172" s="229"/>
      <c r="BX172" s="230"/>
      <c r="BY172" s="231"/>
      <c r="BZ172" s="229"/>
      <c r="CA172" s="230"/>
      <c r="CB172" s="231"/>
      <c r="CC172" s="229"/>
      <c r="CD172" s="230"/>
      <c r="CE172" s="231"/>
      <c r="CF172" s="331"/>
      <c r="CG172" s="332"/>
      <c r="CH172" s="385"/>
      <c r="CI172" s="331"/>
      <c r="CJ172" s="332"/>
      <c r="CK172" s="385"/>
      <c r="CL172" s="243"/>
      <c r="CM172" s="230"/>
      <c r="CN172" s="354"/>
      <c r="CO172" s="243"/>
      <c r="CP172" s="230"/>
      <c r="CQ172" s="231"/>
      <c r="CR172" s="331"/>
      <c r="CS172" s="332"/>
      <c r="CT172" s="333"/>
      <c r="CU172" s="229"/>
      <c r="CV172" s="230"/>
      <c r="CW172" s="231"/>
      <c r="CX172" s="331"/>
      <c r="CY172" s="332"/>
      <c r="CZ172" s="333"/>
      <c r="DA172" s="331"/>
      <c r="DB172" s="332"/>
      <c r="DC172" s="333"/>
      <c r="DD172" s="331"/>
      <c r="DE172" s="332"/>
      <c r="DF172" s="333"/>
      <c r="DG172" s="331"/>
      <c r="DH172" s="332"/>
      <c r="DI172" s="333"/>
      <c r="DJ172" s="229"/>
      <c r="DK172" s="230"/>
      <c r="DL172" s="231"/>
      <c r="DM172" s="229"/>
      <c r="DN172" s="230"/>
      <c r="DO172" s="231"/>
      <c r="DP172" s="331"/>
      <c r="DQ172" s="332"/>
      <c r="DR172" s="333"/>
      <c r="DS172" s="331"/>
      <c r="DT172" s="332"/>
      <c r="DU172" s="333"/>
      <c r="DV172" s="331"/>
      <c r="DW172" s="332"/>
      <c r="DX172" s="333"/>
      <c r="DY172" s="331"/>
      <c r="DZ172" s="332"/>
      <c r="EA172" s="333"/>
      <c r="EB172" s="331"/>
      <c r="EC172" s="332"/>
      <c r="ED172" s="333"/>
      <c r="EE172" s="331"/>
      <c r="EF172" s="332"/>
      <c r="EG172" s="333"/>
      <c r="EH172" s="229"/>
      <c r="EI172" s="230"/>
      <c r="EJ172" s="231"/>
      <c r="EK172" s="229"/>
      <c r="EL172" s="230"/>
      <c r="EM172" s="231"/>
      <c r="EN172" s="244"/>
      <c r="EO172" s="269" t="str">
        <f t="shared" si="497"/>
        <v/>
      </c>
      <c r="EP172" s="444" t="s">
        <v>1247</v>
      </c>
      <c r="EQ172" s="360" t="str">
        <f t="shared" si="640"/>
        <v/>
      </c>
      <c r="ER172" s="360" t="str">
        <f t="shared" si="641"/>
        <v/>
      </c>
      <c r="ES172" s="360" t="str">
        <f t="shared" si="642"/>
        <v/>
      </c>
      <c r="ET172" s="360" t="str">
        <f t="shared" si="643"/>
        <v/>
      </c>
      <c r="EU172" s="360" t="str">
        <f t="shared" si="644"/>
        <v/>
      </c>
      <c r="EV172" s="360" t="str">
        <f t="shared" si="645"/>
        <v/>
      </c>
      <c r="EW172" s="360" t="str">
        <f t="shared" si="646"/>
        <v/>
      </c>
      <c r="EX172" s="360" t="str">
        <f t="shared" si="647"/>
        <v/>
      </c>
      <c r="EY172" s="360" t="str">
        <f t="shared" si="648"/>
        <v/>
      </c>
      <c r="EZ172" s="360" t="str">
        <f t="shared" si="649"/>
        <v/>
      </c>
      <c r="FA172" s="360" t="str">
        <f t="shared" si="650"/>
        <v/>
      </c>
      <c r="FB172" s="360" t="str">
        <f t="shared" si="651"/>
        <v/>
      </c>
      <c r="FC172" s="360" t="str">
        <f t="shared" si="652"/>
        <v/>
      </c>
      <c r="FD172" s="360" t="str">
        <f t="shared" si="653"/>
        <v/>
      </c>
      <c r="FE172" s="360" t="str">
        <f t="shared" si="654"/>
        <v/>
      </c>
      <c r="FF172" s="360" t="str">
        <f t="shared" si="655"/>
        <v/>
      </c>
      <c r="FG172" s="360" t="str">
        <f t="shared" si="656"/>
        <v/>
      </c>
      <c r="FH172" s="360" t="str">
        <f t="shared" si="657"/>
        <v/>
      </c>
      <c r="FI172" s="360" t="str">
        <f t="shared" si="658"/>
        <v/>
      </c>
      <c r="FJ172" s="360" t="str">
        <f t="shared" si="659"/>
        <v/>
      </c>
      <c r="FK172" s="360" t="str">
        <f t="shared" si="660"/>
        <v/>
      </c>
      <c r="FL172" s="360" t="str">
        <f t="shared" si="661"/>
        <v/>
      </c>
      <c r="FM172" s="360" t="str">
        <f t="shared" si="662"/>
        <v/>
      </c>
      <c r="FN172" s="360" t="str">
        <f t="shared" si="663"/>
        <v/>
      </c>
      <c r="FO172" s="360" t="str">
        <f t="shared" si="664"/>
        <v/>
      </c>
      <c r="FP172" s="360" t="str">
        <f t="shared" si="665"/>
        <v/>
      </c>
      <c r="FQ172" s="360" t="str">
        <f t="shared" si="666"/>
        <v/>
      </c>
      <c r="FR172" s="360" t="str">
        <f t="shared" si="667"/>
        <v/>
      </c>
      <c r="FS172" s="360" t="str">
        <f t="shared" si="668"/>
        <v/>
      </c>
      <c r="FT172" s="360" t="str">
        <f t="shared" si="498"/>
        <v/>
      </c>
      <c r="FU172" s="360" t="str">
        <f t="shared" si="669"/>
        <v/>
      </c>
      <c r="FV172" s="360" t="str">
        <f t="shared" si="670"/>
        <v/>
      </c>
      <c r="FW172" s="360" t="str">
        <f t="shared" si="671"/>
        <v/>
      </c>
      <c r="FX172" s="360" t="str">
        <f t="shared" si="672"/>
        <v/>
      </c>
      <c r="FY172" s="360" t="str">
        <f t="shared" si="673"/>
        <v/>
      </c>
      <c r="FZ172" s="360" t="str">
        <f t="shared" si="674"/>
        <v/>
      </c>
      <c r="GA172" s="360" t="str">
        <f t="shared" si="675"/>
        <v/>
      </c>
      <c r="GB172" s="360">
        <f t="shared" si="676"/>
        <v>29</v>
      </c>
      <c r="GC172" s="360" t="str">
        <f t="shared" si="677"/>
        <v/>
      </c>
      <c r="GD172" s="360" t="str">
        <f t="shared" si="678"/>
        <v/>
      </c>
      <c r="GE172" s="360" t="str">
        <f t="shared" si="679"/>
        <v/>
      </c>
      <c r="GF172" s="360" t="str">
        <f t="shared" si="680"/>
        <v/>
      </c>
      <c r="GG172" s="360" t="str">
        <f t="shared" si="681"/>
        <v/>
      </c>
      <c r="GH172" s="360" t="str">
        <f t="shared" si="682"/>
        <v/>
      </c>
      <c r="GI172" s="360" t="str">
        <f t="shared" si="683"/>
        <v/>
      </c>
      <c r="GJ172" s="360" t="str">
        <f t="shared" si="684"/>
        <v/>
      </c>
      <c r="GK172" s="444" t="s">
        <v>1247</v>
      </c>
      <c r="GL172" s="361" t="str">
        <f t="shared" si="499"/>
        <v>-</v>
      </c>
      <c r="GM172" s="361" t="str">
        <f t="shared" si="500"/>
        <v>-</v>
      </c>
      <c r="GN172" s="361" t="str">
        <f t="shared" si="501"/>
        <v>-</v>
      </c>
      <c r="GO172" s="361" t="str">
        <f t="shared" si="502"/>
        <v>-</v>
      </c>
      <c r="GP172" s="361" t="str">
        <f t="shared" si="503"/>
        <v>-</v>
      </c>
      <c r="GQ172" s="361" t="str">
        <f t="shared" si="504"/>
        <v>-</v>
      </c>
      <c r="GR172" s="361" t="str">
        <f t="shared" si="505"/>
        <v>-</v>
      </c>
      <c r="GS172" s="361" t="str">
        <f t="shared" si="506"/>
        <v>-</v>
      </c>
      <c r="GT172" s="361" t="str">
        <f t="shared" si="507"/>
        <v>-</v>
      </c>
      <c r="GU172" s="361" t="str">
        <f t="shared" si="508"/>
        <v>-</v>
      </c>
      <c r="GV172" s="361" t="str">
        <f t="shared" si="509"/>
        <v>-</v>
      </c>
      <c r="GW172" s="361" t="str">
        <f t="shared" si="510"/>
        <v>-</v>
      </c>
      <c r="GX172" s="361" t="str">
        <f t="shared" si="511"/>
        <v>-</v>
      </c>
      <c r="GY172" s="361" t="str">
        <f t="shared" si="512"/>
        <v>-</v>
      </c>
      <c r="GZ172" s="361" t="str">
        <f t="shared" si="513"/>
        <v>-</v>
      </c>
      <c r="HA172" s="361" t="str">
        <f t="shared" si="514"/>
        <v>-</v>
      </c>
      <c r="HB172" s="361" t="str">
        <f t="shared" si="515"/>
        <v>-</v>
      </c>
      <c r="HC172" s="361" t="str">
        <f t="shared" si="516"/>
        <v>-</v>
      </c>
      <c r="HD172" s="361" t="str">
        <f t="shared" si="517"/>
        <v>-</v>
      </c>
      <c r="HE172" s="361" t="str">
        <f t="shared" si="518"/>
        <v>-</v>
      </c>
      <c r="HF172" s="361" t="str">
        <f t="shared" si="519"/>
        <v>-</v>
      </c>
      <c r="HG172" s="361" t="str">
        <f t="shared" si="520"/>
        <v>-</v>
      </c>
      <c r="HH172" s="361" t="str">
        <f t="shared" si="521"/>
        <v>-</v>
      </c>
      <c r="HI172" s="361" t="str">
        <f t="shared" si="522"/>
        <v>-</v>
      </c>
      <c r="HJ172" s="361" t="str">
        <f t="shared" si="523"/>
        <v>-</v>
      </c>
      <c r="HK172" s="361" t="str">
        <f t="shared" si="524"/>
        <v>-</v>
      </c>
      <c r="HL172" s="361" t="str">
        <f t="shared" si="525"/>
        <v>-</v>
      </c>
      <c r="HM172" s="361" t="str">
        <f t="shared" si="526"/>
        <v>-</v>
      </c>
      <c r="HN172" s="361" t="str">
        <f t="shared" si="527"/>
        <v>-</v>
      </c>
      <c r="HO172" s="361" t="str">
        <f t="shared" si="528"/>
        <v>-</v>
      </c>
      <c r="HP172" s="361" t="str">
        <f t="shared" si="529"/>
        <v>-</v>
      </c>
      <c r="HQ172" s="361" t="str">
        <f t="shared" si="530"/>
        <v>-</v>
      </c>
      <c r="HR172" s="361" t="str">
        <f t="shared" si="531"/>
        <v>-</v>
      </c>
      <c r="HS172" s="361" t="str">
        <f t="shared" si="532"/>
        <v>-</v>
      </c>
      <c r="HT172" s="361" t="str">
        <f t="shared" si="533"/>
        <v>-</v>
      </c>
      <c r="HU172" s="361" t="str">
        <f t="shared" si="534"/>
        <v>-</v>
      </c>
      <c r="HV172" s="361" t="str">
        <f t="shared" si="535"/>
        <v>-</v>
      </c>
      <c r="HW172" s="361" t="str">
        <f t="shared" si="536"/>
        <v>layvka</v>
      </c>
      <c r="HX172" s="361" t="str">
        <f t="shared" si="537"/>
        <v>-</v>
      </c>
      <c r="HY172" s="361" t="str">
        <f t="shared" si="538"/>
        <v>-</v>
      </c>
      <c r="HZ172" s="361" t="str">
        <f t="shared" si="539"/>
        <v>-</v>
      </c>
      <c r="IA172" s="361" t="str">
        <f t="shared" si="540"/>
        <v>-</v>
      </c>
      <c r="IB172" s="361" t="str">
        <f t="shared" si="541"/>
        <v>-</v>
      </c>
      <c r="IC172" s="361" t="str">
        <f t="shared" si="542"/>
        <v>-</v>
      </c>
      <c r="ID172" s="361" t="str">
        <f t="shared" si="543"/>
        <v>-</v>
      </c>
      <c r="IE172" s="361" t="str">
        <f t="shared" si="544"/>
        <v>-</v>
      </c>
      <c r="IF172" s="444" t="s">
        <v>1247</v>
      </c>
      <c r="IG172" s="56" t="str">
        <f t="shared" si="685"/>
        <v>-</v>
      </c>
      <c r="IH172" s="56" t="str">
        <f t="shared" si="686"/>
        <v>-</v>
      </c>
      <c r="II172" s="56" t="str">
        <f t="shared" si="687"/>
        <v>-</v>
      </c>
      <c r="IJ172" s="56" t="str">
        <f t="shared" si="688"/>
        <v>-</v>
      </c>
      <c r="IK172" s="56" t="str">
        <f t="shared" si="545"/>
        <v>-</v>
      </c>
      <c r="IL172" s="56" t="str">
        <f t="shared" si="546"/>
        <v>-</v>
      </c>
      <c r="IM172" s="56" t="str">
        <f t="shared" si="547"/>
        <v>-</v>
      </c>
      <c r="IN172" s="56" t="str">
        <f t="shared" si="548"/>
        <v>-</v>
      </c>
      <c r="IO172" s="56" t="str">
        <f t="shared" si="549"/>
        <v>-</v>
      </c>
      <c r="IP172" s="56" t="str">
        <f t="shared" si="550"/>
        <v>-</v>
      </c>
      <c r="IQ172" s="56" t="str">
        <f t="shared" si="551"/>
        <v>-</v>
      </c>
      <c r="IR172" s="56" t="str">
        <f t="shared" si="552"/>
        <v>-</v>
      </c>
      <c r="IS172" s="56" t="str">
        <f t="shared" si="553"/>
        <v>-</v>
      </c>
      <c r="IT172" s="56" t="str">
        <f t="shared" si="554"/>
        <v>-</v>
      </c>
      <c r="IU172" s="56" t="str">
        <f t="shared" si="555"/>
        <v>-</v>
      </c>
      <c r="IV172" s="56" t="str">
        <f t="shared" si="556"/>
        <v>-</v>
      </c>
      <c r="IW172" s="56" t="str">
        <f t="shared" si="557"/>
        <v>-</v>
      </c>
      <c r="IX172" s="56" t="str">
        <f t="shared" si="558"/>
        <v>-</v>
      </c>
      <c r="IY172" s="56" t="str">
        <f t="shared" si="559"/>
        <v>-</v>
      </c>
      <c r="IZ172" s="56" t="str">
        <f t="shared" si="560"/>
        <v>-</v>
      </c>
      <c r="JA172" s="56" t="str">
        <f t="shared" si="561"/>
        <v>-</v>
      </c>
      <c r="JB172" s="56" t="str">
        <f t="shared" si="562"/>
        <v>-</v>
      </c>
      <c r="JC172" s="56" t="str">
        <f t="shared" si="563"/>
        <v>-</v>
      </c>
      <c r="JD172" s="56" t="str">
        <f t="shared" si="564"/>
        <v>-</v>
      </c>
      <c r="JE172" s="56" t="str">
        <f t="shared" si="565"/>
        <v>-</v>
      </c>
      <c r="JF172" s="56" t="str">
        <f t="shared" si="566"/>
        <v>-</v>
      </c>
      <c r="JG172" s="56" t="str">
        <f t="shared" si="567"/>
        <v>-</v>
      </c>
      <c r="JH172" s="56" t="str">
        <f t="shared" si="568"/>
        <v>-</v>
      </c>
      <c r="JI172" s="56" t="str">
        <f t="shared" si="569"/>
        <v>-</v>
      </c>
      <c r="JJ172" s="56" t="str">
        <f t="shared" si="570"/>
        <v>-</v>
      </c>
      <c r="JK172" s="56" t="str">
        <f t="shared" si="571"/>
        <v>-</v>
      </c>
      <c r="JL172" s="56" t="str">
        <f t="shared" si="572"/>
        <v>-</v>
      </c>
      <c r="JM172" s="56" t="str">
        <f t="shared" si="573"/>
        <v>-</v>
      </c>
      <c r="JN172" s="56" t="str">
        <f t="shared" si="574"/>
        <v>-</v>
      </c>
      <c r="JO172" s="56" t="str">
        <f t="shared" si="575"/>
        <v>-</v>
      </c>
      <c r="JP172" s="56" t="str">
        <f t="shared" si="576"/>
        <v>-</v>
      </c>
      <c r="JQ172" s="56" t="str">
        <f t="shared" si="577"/>
        <v>-</v>
      </c>
      <c r="JR172" s="56">
        <f t="shared" si="578"/>
        <v>0</v>
      </c>
      <c r="JS172" s="56" t="str">
        <f t="shared" si="579"/>
        <v>-</v>
      </c>
      <c r="JT172" s="56" t="str">
        <f t="shared" si="580"/>
        <v>-</v>
      </c>
      <c r="JU172" s="56" t="str">
        <f t="shared" si="581"/>
        <v>-</v>
      </c>
      <c r="JV172" s="56" t="str">
        <f t="shared" si="582"/>
        <v>-</v>
      </c>
      <c r="JW172" s="56" t="str">
        <f t="shared" si="583"/>
        <v>-</v>
      </c>
      <c r="JX172" s="56" t="str">
        <f t="shared" si="584"/>
        <v>-</v>
      </c>
      <c r="JY172" s="56" t="str">
        <f t="shared" si="585"/>
        <v>-</v>
      </c>
      <c r="JZ172" s="56" t="str">
        <f t="shared" si="586"/>
        <v>-</v>
      </c>
      <c r="KA172" s="444" t="s">
        <v>1247</v>
      </c>
      <c r="KB172" s="360">
        <f>IF(ISNUMBER(INDEX($EQ$15:$GK$521,$B172,EO$11)),MAX(KB$14:KB171)+1,0)</f>
        <v>0</v>
      </c>
      <c r="KC172" s="360" t="str">
        <f t="shared" si="689"/>
        <v/>
      </c>
      <c r="KD172" s="373" t="s">
        <v>2</v>
      </c>
      <c r="KE172" s="215"/>
      <c r="KF172" s="60"/>
      <c r="KG172" s="60"/>
      <c r="KH172" s="60"/>
      <c r="KI172" s="60"/>
      <c r="KJ172" s="60"/>
      <c r="KK172" s="60"/>
      <c r="KL172" s="60"/>
      <c r="KM172" s="60"/>
      <c r="KN172" s="60"/>
      <c r="KO172" s="60"/>
      <c r="KP172" s="60"/>
      <c r="KQ172" s="239" t="str">
        <f t="shared" si="692"/>
        <v/>
      </c>
      <c r="KR172" s="245" t="str">
        <f t="shared" si="587"/>
        <v/>
      </c>
      <c r="KS172" s="60"/>
      <c r="KT172" s="239" t="str">
        <f t="shared" si="693"/>
        <v/>
      </c>
      <c r="KU172" s="245" t="str">
        <f t="shared" si="588"/>
        <v/>
      </c>
      <c r="KV172" s="60"/>
      <c r="KW172" s="239" t="str">
        <f t="shared" si="694"/>
        <v/>
      </c>
      <c r="KX172" s="245" t="str">
        <f t="shared" si="589"/>
        <v/>
      </c>
      <c r="KY172" s="60"/>
      <c r="KZ172" s="283" t="str">
        <f t="shared" si="590"/>
        <v/>
      </c>
      <c r="LA172" s="26"/>
      <c r="LB172" s="18"/>
      <c r="LC172" s="18"/>
      <c r="LD172" s="18"/>
      <c r="LE172" s="18"/>
      <c r="LF172" s="18"/>
      <c r="LG172" s="18"/>
      <c r="LH172" s="18"/>
      <c r="LI172" s="18"/>
      <c r="LJ172" s="18"/>
      <c r="LK172" s="18"/>
      <c r="LL172" s="18"/>
      <c r="LM172" s="18"/>
      <c r="LN172" s="63"/>
      <c r="LO172" s="251">
        <f t="shared" si="591"/>
        <v>0</v>
      </c>
      <c r="LP172" s="251">
        <f t="shared" si="592"/>
        <v>0</v>
      </c>
      <c r="LQ172" s="251">
        <f t="shared" si="593"/>
        <v>0</v>
      </c>
      <c r="LR172" s="251">
        <f t="shared" si="594"/>
        <v>0</v>
      </c>
      <c r="LS172" s="251">
        <f t="shared" si="595"/>
        <v>0</v>
      </c>
      <c r="LT172" s="251">
        <f t="shared" si="596"/>
        <v>0</v>
      </c>
      <c r="LU172" s="251">
        <f t="shared" si="597"/>
        <v>0</v>
      </c>
      <c r="LV172" s="251">
        <f t="shared" si="598"/>
        <v>0</v>
      </c>
      <c r="LW172" s="251">
        <f t="shared" si="599"/>
        <v>0</v>
      </c>
      <c r="LX172" s="251">
        <f t="shared" si="600"/>
        <v>0</v>
      </c>
      <c r="LY172" s="251">
        <f t="shared" si="601"/>
        <v>0</v>
      </c>
      <c r="LZ172" s="251">
        <f t="shared" si="602"/>
        <v>0</v>
      </c>
      <c r="MA172" s="63">
        <f t="shared" si="603"/>
        <v>5</v>
      </c>
      <c r="MB172" s="63">
        <f t="shared" si="604"/>
        <v>0</v>
      </c>
      <c r="MC172" s="63">
        <f t="shared" si="691"/>
        <v>158</v>
      </c>
      <c r="MD172" s="63">
        <f t="shared" si="690"/>
        <v>18</v>
      </c>
      <c r="ME172" s="63" t="str">
        <f t="shared" si="605"/>
        <v>leakance</v>
      </c>
      <c r="MF172" s="315">
        <f t="shared" si="606"/>
        <v>291</v>
      </c>
      <c r="MG172" s="315">
        <f>IF(ISNUMBER(MATCH(EO172,$ME$15:$ME$520,0)),0,MAX(MG$14:MG171)+1)</f>
        <v>0</v>
      </c>
      <c r="MH172" s="315" t="str">
        <f t="shared" si="607"/>
        <v/>
      </c>
      <c r="MI172" s="369"/>
      <c r="MJ172" s="68"/>
      <c r="MK172" s="18"/>
      <c r="ML172" s="242"/>
      <c r="MM172" s="242"/>
      <c r="MN172" s="59"/>
      <c r="MO172" s="238"/>
      <c r="MP172" s="411"/>
      <c r="MQ172" s="26">
        <f>IF(IF(ISNUMBER(SEARCH("flopy",MS172))=TRUE,1,0)=1,MAX(MQ$15:MQ171)+1,"")</f>
        <v>116</v>
      </c>
      <c r="MR172" s="238"/>
      <c r="MS172" s="411" t="s">
        <v>1090</v>
      </c>
      <c r="MT172" s="59"/>
      <c r="MU172" s="26" t="str">
        <f>IF(IF(ISNUMBER(SEARCH("flopy",MW172))=TRUE,1,0)=1,MAX(MU$15:MU171)+1,"")</f>
        <v/>
      </c>
      <c r="MV172" s="238"/>
      <c r="MW172" s="59"/>
      <c r="MX172" s="59"/>
      <c r="MY172" s="59"/>
      <c r="MZ172" s="59"/>
      <c r="NA172" s="59"/>
      <c r="NB172" s="26" t="s">
        <v>2</v>
      </c>
      <c r="NC172" s="59"/>
      <c r="ND172" s="59"/>
      <c r="NE172" s="59"/>
      <c r="NF172" s="59"/>
      <c r="NG172" s="59"/>
      <c r="NH172" s="59"/>
      <c r="NI172" s="59"/>
      <c r="NJ172" s="59"/>
      <c r="NK172" s="26" t="s">
        <v>2</v>
      </c>
      <c r="NL172" s="454"/>
      <c r="NM172" s="454"/>
      <c r="NN172" s="59"/>
      <c r="NO172" s="18"/>
      <c r="NP172" s="18"/>
      <c r="NQ172" s="18"/>
      <c r="NR172" s="18"/>
      <c r="NS172" s="18"/>
      <c r="NT172" s="18"/>
      <c r="NU172" s="18"/>
      <c r="NV172" s="18"/>
      <c r="NW172" s="18"/>
      <c r="NX172" s="18"/>
      <c r="NY172" s="18"/>
      <c r="NZ172" s="18"/>
      <c r="OA172" s="18"/>
      <c r="OB172" s="18"/>
      <c r="OC172" s="18"/>
      <c r="OZ172" s="59"/>
      <c r="PA172" s="251" t="str">
        <f t="shared" si="608"/>
        <v/>
      </c>
      <c r="PB172" s="251" t="str">
        <f t="shared" si="609"/>
        <v/>
      </c>
      <c r="PC172" s="251" t="str">
        <f t="shared" si="610"/>
        <v/>
      </c>
      <c r="PD172" s="251" t="str">
        <f t="shared" si="611"/>
        <v/>
      </c>
      <c r="PE172" s="251" t="str">
        <f t="shared" si="612"/>
        <v/>
      </c>
      <c r="PF172" s="251" t="str">
        <f t="shared" si="613"/>
        <v/>
      </c>
      <c r="PG172" s="251" t="str">
        <f t="shared" si="614"/>
        <v/>
      </c>
      <c r="PH172" s="251" t="str">
        <f t="shared" si="615"/>
        <v/>
      </c>
      <c r="PI172" s="251" t="str">
        <f t="shared" si="616"/>
        <v/>
      </c>
      <c r="PJ172" s="251" t="str">
        <f t="shared" si="617"/>
        <v/>
      </c>
      <c r="PK172" s="251" t="str">
        <f t="shared" si="618"/>
        <v/>
      </c>
      <c r="PL172" s="251" t="str">
        <f t="shared" si="619"/>
        <v/>
      </c>
      <c r="PM172" s="251" t="str">
        <f t="shared" si="620"/>
        <v/>
      </c>
      <c r="PN172" s="251" t="str">
        <f t="shared" si="621"/>
        <v/>
      </c>
      <c r="PO172" s="251" t="str">
        <f t="shared" si="622"/>
        <v/>
      </c>
      <c r="PP172" s="251" t="str">
        <f t="shared" si="623"/>
        <v/>
      </c>
      <c r="PQ172" s="251" t="str">
        <f t="shared" si="624"/>
        <v/>
      </c>
      <c r="PR172" s="251" t="str">
        <f t="shared" si="625"/>
        <v/>
      </c>
      <c r="PS172" s="251" t="str">
        <f t="shared" si="626"/>
        <v/>
      </c>
      <c r="PT172" s="251" t="str">
        <f t="shared" si="627"/>
        <v/>
      </c>
      <c r="PU172" s="251" t="str">
        <f t="shared" si="628"/>
        <v/>
      </c>
      <c r="PV172" s="251" t="str">
        <f t="shared" si="629"/>
        <v/>
      </c>
      <c r="PW172" s="251" t="str">
        <f t="shared" si="630"/>
        <v>leakance</v>
      </c>
      <c r="PX172" s="251" t="str">
        <f t="shared" si="631"/>
        <v/>
      </c>
      <c r="PY172" s="251" t="str">
        <f t="shared" si="632"/>
        <v/>
      </c>
      <c r="PZ172" s="251" t="str">
        <f t="shared" si="633"/>
        <v/>
      </c>
      <c r="QA172" s="251" t="str">
        <f t="shared" si="634"/>
        <v/>
      </c>
      <c r="QB172" s="251" t="str">
        <f t="shared" si="635"/>
        <v/>
      </c>
      <c r="QC172" s="251" t="str">
        <f t="shared" si="636"/>
        <v/>
      </c>
      <c r="QD172" s="251" t="str">
        <f t="shared" si="637"/>
        <v/>
      </c>
      <c r="QE172" s="251" t="str">
        <f t="shared" si="638"/>
        <v/>
      </c>
      <c r="QF172" s="63">
        <f t="shared" si="639"/>
        <v>1</v>
      </c>
      <c r="QG172" s="26" t="s">
        <v>2</v>
      </c>
      <c r="QH172" s="59"/>
      <c r="QI172" s="59"/>
      <c r="QJ172" s="59"/>
      <c r="QK172" s="59"/>
      <c r="QL172" s="59"/>
      <c r="QM172" s="59"/>
      <c r="QN172" s="59"/>
    </row>
    <row r="173" spans="1:456" ht="6" customHeight="1" x14ac:dyDescent="0.25">
      <c r="A173" s="68"/>
      <c r="B173" s="447">
        <f t="shared" si="496"/>
        <v>159</v>
      </c>
      <c r="C173" s="72" t="s">
        <v>350</v>
      </c>
      <c r="D173" s="339" t="s">
        <v>849</v>
      </c>
      <c r="E173" s="59"/>
      <c r="F173" s="229"/>
      <c r="G173" s="295"/>
      <c r="H173" s="295"/>
      <c r="I173" s="229"/>
      <c r="J173" s="295"/>
      <c r="K173" s="295"/>
      <c r="L173" s="229"/>
      <c r="M173" s="295"/>
      <c r="N173" s="295"/>
      <c r="O173" s="229"/>
      <c r="P173" s="295"/>
      <c r="Q173" s="295"/>
      <c r="R173" s="229"/>
      <c r="S173" s="230"/>
      <c r="T173" s="231"/>
      <c r="U173" s="229"/>
      <c r="V173" s="230"/>
      <c r="W173" s="231"/>
      <c r="X173" s="229"/>
      <c r="Y173" s="230"/>
      <c r="Z173" s="231"/>
      <c r="AA173" s="229"/>
      <c r="AB173" s="295"/>
      <c r="AC173" s="295"/>
      <c r="AD173" s="229"/>
      <c r="AE173" s="295"/>
      <c r="AF173" s="295"/>
      <c r="AG173" s="229"/>
      <c r="AH173" s="295"/>
      <c r="AI173" s="295"/>
      <c r="AJ173" s="229"/>
      <c r="AK173" s="295"/>
      <c r="AL173" s="295"/>
      <c r="AM173" s="229"/>
      <c r="AN173" s="295"/>
      <c r="AO173" s="295"/>
      <c r="AP173" s="243"/>
      <c r="AQ173" s="295"/>
      <c r="AR173" s="290"/>
      <c r="AS173" s="243"/>
      <c r="AT173" s="295"/>
      <c r="AU173" s="290"/>
      <c r="AV173" s="229"/>
      <c r="AW173" s="230"/>
      <c r="AX173" s="231"/>
      <c r="AY173" s="229"/>
      <c r="AZ173" s="230"/>
      <c r="BA173" s="231"/>
      <c r="BB173" s="229"/>
      <c r="BC173" s="230"/>
      <c r="BD173" s="231"/>
      <c r="BE173" s="229"/>
      <c r="BF173" s="230"/>
      <c r="BG173" s="231"/>
      <c r="BH173" s="229"/>
      <c r="BI173" s="230"/>
      <c r="BJ173" s="231"/>
      <c r="BK173" s="243"/>
      <c r="BL173" s="230"/>
      <c r="BM173" s="231"/>
      <c r="BN173" s="243"/>
      <c r="BO173" s="230"/>
      <c r="BP173" s="231"/>
      <c r="BQ173" s="229"/>
      <c r="BR173" s="230"/>
      <c r="BS173" s="231"/>
      <c r="BT173" s="229"/>
      <c r="BU173" s="230"/>
      <c r="BV173" s="231"/>
      <c r="BW173" s="229"/>
      <c r="BX173" s="230"/>
      <c r="BY173" s="231"/>
      <c r="BZ173" s="229"/>
      <c r="CA173" s="230"/>
      <c r="CB173" s="231"/>
      <c r="CC173" s="229"/>
      <c r="CD173" s="230"/>
      <c r="CE173" s="231"/>
      <c r="CF173" s="331"/>
      <c r="CG173" s="332"/>
      <c r="CH173" s="385"/>
      <c r="CI173" s="331"/>
      <c r="CJ173" s="332"/>
      <c r="CK173" s="385"/>
      <c r="CL173" s="243"/>
      <c r="CM173" s="230"/>
      <c r="CN173" s="354"/>
      <c r="CO173" s="243"/>
      <c r="CP173" s="230"/>
      <c r="CQ173" s="231"/>
      <c r="CR173" s="331"/>
      <c r="CS173" s="332"/>
      <c r="CT173" s="333"/>
      <c r="CU173" s="229"/>
      <c r="CV173" s="230"/>
      <c r="CW173" s="231"/>
      <c r="CX173" s="331"/>
      <c r="CY173" s="332"/>
      <c r="CZ173" s="333"/>
      <c r="DA173" s="331"/>
      <c r="DB173" s="332"/>
      <c r="DC173" s="333"/>
      <c r="DD173" s="331"/>
      <c r="DE173" s="332"/>
      <c r="DF173" s="333"/>
      <c r="DG173" s="331"/>
      <c r="DH173" s="332"/>
      <c r="DI173" s="333"/>
      <c r="DJ173" s="229"/>
      <c r="DK173" s="230"/>
      <c r="DL173" s="231"/>
      <c r="DM173" s="229"/>
      <c r="DN173" s="230"/>
      <c r="DO173" s="231"/>
      <c r="DP173" s="331"/>
      <c r="DQ173" s="332"/>
      <c r="DR173" s="333"/>
      <c r="DS173" s="331"/>
      <c r="DT173" s="332"/>
      <c r="DU173" s="333"/>
      <c r="DV173" s="331"/>
      <c r="DW173" s="332"/>
      <c r="DX173" s="333"/>
      <c r="DY173" s="331"/>
      <c r="DZ173" s="332"/>
      <c r="EA173" s="333"/>
      <c r="EB173" s="331"/>
      <c r="EC173" s="332"/>
      <c r="ED173" s="333"/>
      <c r="EE173" s="331"/>
      <c r="EF173" s="332"/>
      <c r="EG173" s="333"/>
      <c r="EH173" s="229"/>
      <c r="EI173" s="230"/>
      <c r="EJ173" s="231"/>
      <c r="EK173" s="229"/>
      <c r="EL173" s="230"/>
      <c r="EM173" s="231"/>
      <c r="EN173" s="244"/>
      <c r="EO173" s="269" t="str">
        <f t="shared" si="497"/>
        <v/>
      </c>
      <c r="EP173" s="444" t="s">
        <v>1247</v>
      </c>
      <c r="EQ173" s="360" t="str">
        <f t="shared" si="640"/>
        <v/>
      </c>
      <c r="ER173" s="360" t="str">
        <f t="shared" si="641"/>
        <v/>
      </c>
      <c r="ES173" s="360" t="str">
        <f t="shared" si="642"/>
        <v/>
      </c>
      <c r="ET173" s="360" t="str">
        <f t="shared" si="643"/>
        <v/>
      </c>
      <c r="EU173" s="360" t="str">
        <f t="shared" si="644"/>
        <v/>
      </c>
      <c r="EV173" s="360" t="str">
        <f t="shared" si="645"/>
        <v/>
      </c>
      <c r="EW173" s="360" t="str">
        <f t="shared" si="646"/>
        <v/>
      </c>
      <c r="EX173" s="360" t="str">
        <f t="shared" si="647"/>
        <v/>
      </c>
      <c r="EY173" s="360" t="str">
        <f t="shared" si="648"/>
        <v/>
      </c>
      <c r="EZ173" s="360" t="str">
        <f t="shared" si="649"/>
        <v/>
      </c>
      <c r="FA173" s="360" t="str">
        <f t="shared" si="650"/>
        <v/>
      </c>
      <c r="FB173" s="360" t="str">
        <f t="shared" si="651"/>
        <v/>
      </c>
      <c r="FC173" s="360" t="str">
        <f t="shared" si="652"/>
        <v/>
      </c>
      <c r="FD173" s="360" t="str">
        <f t="shared" si="653"/>
        <v/>
      </c>
      <c r="FE173" s="360" t="str">
        <f t="shared" si="654"/>
        <v/>
      </c>
      <c r="FF173" s="360" t="str">
        <f t="shared" si="655"/>
        <v/>
      </c>
      <c r="FG173" s="360" t="str">
        <f t="shared" si="656"/>
        <v/>
      </c>
      <c r="FH173" s="360" t="str">
        <f t="shared" si="657"/>
        <v/>
      </c>
      <c r="FI173" s="360" t="str">
        <f t="shared" si="658"/>
        <v/>
      </c>
      <c r="FJ173" s="360" t="str">
        <f t="shared" si="659"/>
        <v/>
      </c>
      <c r="FK173" s="360" t="str">
        <f t="shared" si="660"/>
        <v/>
      </c>
      <c r="FL173" s="360" t="str">
        <f t="shared" si="661"/>
        <v/>
      </c>
      <c r="FM173" s="360" t="str">
        <f t="shared" si="662"/>
        <v/>
      </c>
      <c r="FN173" s="360" t="str">
        <f t="shared" si="663"/>
        <v/>
      </c>
      <c r="FO173" s="360" t="str">
        <f t="shared" si="664"/>
        <v/>
      </c>
      <c r="FP173" s="360" t="str">
        <f t="shared" si="665"/>
        <v/>
      </c>
      <c r="FQ173" s="360" t="str">
        <f t="shared" si="666"/>
        <v/>
      </c>
      <c r="FR173" s="360" t="str">
        <f t="shared" si="667"/>
        <v/>
      </c>
      <c r="FS173" s="360" t="str">
        <f t="shared" si="668"/>
        <v/>
      </c>
      <c r="FT173" s="360" t="str">
        <f t="shared" si="498"/>
        <v/>
      </c>
      <c r="FU173" s="360" t="str">
        <f t="shared" si="669"/>
        <v/>
      </c>
      <c r="FV173" s="360" t="str">
        <f t="shared" si="670"/>
        <v/>
      </c>
      <c r="FW173" s="360" t="str">
        <f t="shared" si="671"/>
        <v/>
      </c>
      <c r="FX173" s="360" t="str">
        <f t="shared" si="672"/>
        <v/>
      </c>
      <c r="FY173" s="360" t="str">
        <f t="shared" si="673"/>
        <v/>
      </c>
      <c r="FZ173" s="360" t="str">
        <f t="shared" si="674"/>
        <v/>
      </c>
      <c r="GA173" s="360" t="str">
        <f t="shared" si="675"/>
        <v/>
      </c>
      <c r="GB173" s="360">
        <f t="shared" si="676"/>
        <v>30</v>
      </c>
      <c r="GC173" s="360" t="str">
        <f t="shared" si="677"/>
        <v/>
      </c>
      <c r="GD173" s="360" t="str">
        <f t="shared" si="678"/>
        <v/>
      </c>
      <c r="GE173" s="360" t="str">
        <f t="shared" si="679"/>
        <v/>
      </c>
      <c r="GF173" s="360" t="str">
        <f t="shared" si="680"/>
        <v/>
      </c>
      <c r="GG173" s="360" t="str">
        <f t="shared" si="681"/>
        <v/>
      </c>
      <c r="GH173" s="360" t="str">
        <f t="shared" si="682"/>
        <v/>
      </c>
      <c r="GI173" s="360" t="str">
        <f t="shared" si="683"/>
        <v/>
      </c>
      <c r="GJ173" s="360" t="str">
        <f t="shared" si="684"/>
        <v/>
      </c>
      <c r="GK173" s="444" t="s">
        <v>1247</v>
      </c>
      <c r="GL173" s="361" t="str">
        <f t="shared" si="499"/>
        <v>-</v>
      </c>
      <c r="GM173" s="361" t="str">
        <f t="shared" si="500"/>
        <v>-</v>
      </c>
      <c r="GN173" s="361" t="str">
        <f t="shared" si="501"/>
        <v>-</v>
      </c>
      <c r="GO173" s="361" t="str">
        <f t="shared" si="502"/>
        <v>-</v>
      </c>
      <c r="GP173" s="361" t="str">
        <f t="shared" si="503"/>
        <v>-</v>
      </c>
      <c r="GQ173" s="361" t="str">
        <f t="shared" si="504"/>
        <v>-</v>
      </c>
      <c r="GR173" s="361" t="str">
        <f t="shared" si="505"/>
        <v>-</v>
      </c>
      <c r="GS173" s="361" t="str">
        <f t="shared" si="506"/>
        <v>-</v>
      </c>
      <c r="GT173" s="361" t="str">
        <f t="shared" si="507"/>
        <v>-</v>
      </c>
      <c r="GU173" s="361" t="str">
        <f t="shared" si="508"/>
        <v>-</v>
      </c>
      <c r="GV173" s="361" t="str">
        <f t="shared" si="509"/>
        <v>-</v>
      </c>
      <c r="GW173" s="361" t="str">
        <f t="shared" si="510"/>
        <v>-</v>
      </c>
      <c r="GX173" s="361" t="str">
        <f t="shared" si="511"/>
        <v>-</v>
      </c>
      <c r="GY173" s="361" t="str">
        <f t="shared" si="512"/>
        <v>-</v>
      </c>
      <c r="GZ173" s="361" t="str">
        <f t="shared" si="513"/>
        <v>-</v>
      </c>
      <c r="HA173" s="361" t="str">
        <f t="shared" si="514"/>
        <v>-</v>
      </c>
      <c r="HB173" s="361" t="str">
        <f t="shared" si="515"/>
        <v>-</v>
      </c>
      <c r="HC173" s="361" t="str">
        <f t="shared" si="516"/>
        <v>-</v>
      </c>
      <c r="HD173" s="361" t="str">
        <f t="shared" si="517"/>
        <v>-</v>
      </c>
      <c r="HE173" s="361" t="str">
        <f t="shared" si="518"/>
        <v>-</v>
      </c>
      <c r="HF173" s="361" t="str">
        <f t="shared" si="519"/>
        <v>-</v>
      </c>
      <c r="HG173" s="361" t="str">
        <f t="shared" si="520"/>
        <v>-</v>
      </c>
      <c r="HH173" s="361" t="str">
        <f t="shared" si="521"/>
        <v>-</v>
      </c>
      <c r="HI173" s="361" t="str">
        <f t="shared" si="522"/>
        <v>-</v>
      </c>
      <c r="HJ173" s="361" t="str">
        <f t="shared" si="523"/>
        <v>-</v>
      </c>
      <c r="HK173" s="361" t="str">
        <f t="shared" si="524"/>
        <v>-</v>
      </c>
      <c r="HL173" s="361" t="str">
        <f t="shared" si="525"/>
        <v>-</v>
      </c>
      <c r="HM173" s="361" t="str">
        <f t="shared" si="526"/>
        <v>-</v>
      </c>
      <c r="HN173" s="361" t="str">
        <f t="shared" si="527"/>
        <v>-</v>
      </c>
      <c r="HO173" s="361" t="str">
        <f t="shared" si="528"/>
        <v>-</v>
      </c>
      <c r="HP173" s="361" t="str">
        <f t="shared" si="529"/>
        <v>-</v>
      </c>
      <c r="HQ173" s="361" t="str">
        <f t="shared" si="530"/>
        <v>-</v>
      </c>
      <c r="HR173" s="361" t="str">
        <f t="shared" si="531"/>
        <v>-</v>
      </c>
      <c r="HS173" s="361" t="str">
        <f t="shared" si="532"/>
        <v>-</v>
      </c>
      <c r="HT173" s="361" t="str">
        <f t="shared" si="533"/>
        <v>-</v>
      </c>
      <c r="HU173" s="361" t="str">
        <f t="shared" si="534"/>
        <v>-</v>
      </c>
      <c r="HV173" s="361" t="str">
        <f t="shared" si="535"/>
        <v>-</v>
      </c>
      <c r="HW173" s="361" t="str">
        <f t="shared" si="536"/>
        <v>laywet</v>
      </c>
      <c r="HX173" s="361" t="str">
        <f t="shared" si="537"/>
        <v>-</v>
      </c>
      <c r="HY173" s="361" t="str">
        <f t="shared" si="538"/>
        <v>-</v>
      </c>
      <c r="HZ173" s="361" t="str">
        <f t="shared" si="539"/>
        <v>-</v>
      </c>
      <c r="IA173" s="361" t="str">
        <f t="shared" si="540"/>
        <v>-</v>
      </c>
      <c r="IB173" s="361" t="str">
        <f t="shared" si="541"/>
        <v>-</v>
      </c>
      <c r="IC173" s="361" t="str">
        <f t="shared" si="542"/>
        <v>-</v>
      </c>
      <c r="ID173" s="361" t="str">
        <f t="shared" si="543"/>
        <v>-</v>
      </c>
      <c r="IE173" s="361" t="str">
        <f t="shared" si="544"/>
        <v>-</v>
      </c>
      <c r="IF173" s="444" t="s">
        <v>1247</v>
      </c>
      <c r="IG173" s="56" t="str">
        <f t="shared" si="685"/>
        <v>-</v>
      </c>
      <c r="IH173" s="56" t="str">
        <f t="shared" si="686"/>
        <v>-</v>
      </c>
      <c r="II173" s="56" t="str">
        <f t="shared" si="687"/>
        <v>-</v>
      </c>
      <c r="IJ173" s="56" t="str">
        <f t="shared" si="688"/>
        <v>-</v>
      </c>
      <c r="IK173" s="56" t="str">
        <f t="shared" si="545"/>
        <v>-</v>
      </c>
      <c r="IL173" s="56" t="str">
        <f t="shared" si="546"/>
        <v>-</v>
      </c>
      <c r="IM173" s="56" t="str">
        <f t="shared" si="547"/>
        <v>-</v>
      </c>
      <c r="IN173" s="56" t="str">
        <f t="shared" si="548"/>
        <v>-</v>
      </c>
      <c r="IO173" s="56" t="str">
        <f t="shared" si="549"/>
        <v>-</v>
      </c>
      <c r="IP173" s="56" t="str">
        <f t="shared" si="550"/>
        <v>-</v>
      </c>
      <c r="IQ173" s="56" t="str">
        <f t="shared" si="551"/>
        <v>-</v>
      </c>
      <c r="IR173" s="56" t="str">
        <f t="shared" si="552"/>
        <v>-</v>
      </c>
      <c r="IS173" s="56" t="str">
        <f t="shared" si="553"/>
        <v>-</v>
      </c>
      <c r="IT173" s="56" t="str">
        <f t="shared" si="554"/>
        <v>-</v>
      </c>
      <c r="IU173" s="56" t="str">
        <f t="shared" si="555"/>
        <v>-</v>
      </c>
      <c r="IV173" s="56" t="str">
        <f t="shared" si="556"/>
        <v>-</v>
      </c>
      <c r="IW173" s="56" t="str">
        <f t="shared" si="557"/>
        <v>-</v>
      </c>
      <c r="IX173" s="56" t="str">
        <f t="shared" si="558"/>
        <v>-</v>
      </c>
      <c r="IY173" s="56" t="str">
        <f t="shared" si="559"/>
        <v>-</v>
      </c>
      <c r="IZ173" s="56" t="str">
        <f t="shared" si="560"/>
        <v>-</v>
      </c>
      <c r="JA173" s="56" t="str">
        <f t="shared" si="561"/>
        <v>-</v>
      </c>
      <c r="JB173" s="56" t="str">
        <f t="shared" si="562"/>
        <v>-</v>
      </c>
      <c r="JC173" s="56" t="str">
        <f t="shared" si="563"/>
        <v>-</v>
      </c>
      <c r="JD173" s="56" t="str">
        <f t="shared" si="564"/>
        <v>-</v>
      </c>
      <c r="JE173" s="56" t="str">
        <f t="shared" si="565"/>
        <v>-</v>
      </c>
      <c r="JF173" s="56" t="str">
        <f t="shared" si="566"/>
        <v>-</v>
      </c>
      <c r="JG173" s="56" t="str">
        <f t="shared" si="567"/>
        <v>-</v>
      </c>
      <c r="JH173" s="56" t="str">
        <f t="shared" si="568"/>
        <v>-</v>
      </c>
      <c r="JI173" s="56" t="str">
        <f t="shared" si="569"/>
        <v>-</v>
      </c>
      <c r="JJ173" s="56" t="str">
        <f t="shared" si="570"/>
        <v>-</v>
      </c>
      <c r="JK173" s="56" t="str">
        <f t="shared" si="571"/>
        <v>-</v>
      </c>
      <c r="JL173" s="56" t="str">
        <f t="shared" si="572"/>
        <v>-</v>
      </c>
      <c r="JM173" s="56" t="str">
        <f t="shared" si="573"/>
        <v>-</v>
      </c>
      <c r="JN173" s="56" t="str">
        <f t="shared" si="574"/>
        <v>-</v>
      </c>
      <c r="JO173" s="56" t="str">
        <f t="shared" si="575"/>
        <v>-</v>
      </c>
      <c r="JP173" s="56" t="str">
        <f t="shared" si="576"/>
        <v>-</v>
      </c>
      <c r="JQ173" s="56" t="str">
        <f t="shared" si="577"/>
        <v>-</v>
      </c>
      <c r="JR173" s="56">
        <f t="shared" si="578"/>
        <v>0</v>
      </c>
      <c r="JS173" s="56" t="str">
        <f t="shared" si="579"/>
        <v>-</v>
      </c>
      <c r="JT173" s="56" t="str">
        <f t="shared" si="580"/>
        <v>-</v>
      </c>
      <c r="JU173" s="56" t="str">
        <f t="shared" si="581"/>
        <v>-</v>
      </c>
      <c r="JV173" s="56" t="str">
        <f t="shared" si="582"/>
        <v>-</v>
      </c>
      <c r="JW173" s="56" t="str">
        <f t="shared" si="583"/>
        <v>-</v>
      </c>
      <c r="JX173" s="56" t="str">
        <f t="shared" si="584"/>
        <v>-</v>
      </c>
      <c r="JY173" s="56" t="str">
        <f t="shared" si="585"/>
        <v>-</v>
      </c>
      <c r="JZ173" s="56" t="str">
        <f t="shared" si="586"/>
        <v>-</v>
      </c>
      <c r="KA173" s="444" t="s">
        <v>1247</v>
      </c>
      <c r="KB173" s="360">
        <f>IF(ISNUMBER(INDEX($EQ$15:$GK$521,$B173,EO$11)),MAX(KB$14:KB172)+1,0)</f>
        <v>0</v>
      </c>
      <c r="KC173" s="360" t="str">
        <f t="shared" si="689"/>
        <v/>
      </c>
      <c r="KD173" s="373" t="s">
        <v>2</v>
      </c>
      <c r="KE173" s="215"/>
      <c r="KF173" s="60"/>
      <c r="KG173" s="60"/>
      <c r="KH173" s="60"/>
      <c r="KI173" s="60"/>
      <c r="KJ173" s="60"/>
      <c r="KK173" s="60"/>
      <c r="KL173" s="60"/>
      <c r="KM173" s="60"/>
      <c r="KN173" s="60"/>
      <c r="KO173" s="60"/>
      <c r="KP173" s="60"/>
      <c r="KQ173" s="239" t="str">
        <f t="shared" si="692"/>
        <v/>
      </c>
      <c r="KR173" s="245" t="str">
        <f t="shared" si="587"/>
        <v/>
      </c>
      <c r="KS173" s="60"/>
      <c r="KT173" s="239" t="str">
        <f t="shared" si="693"/>
        <v/>
      </c>
      <c r="KU173" s="245" t="str">
        <f t="shared" si="588"/>
        <v/>
      </c>
      <c r="KV173" s="60"/>
      <c r="KW173" s="239" t="str">
        <f t="shared" si="694"/>
        <v/>
      </c>
      <c r="KX173" s="245" t="str">
        <f t="shared" si="589"/>
        <v/>
      </c>
      <c r="KY173" s="60"/>
      <c r="KZ173" s="283" t="str">
        <f t="shared" si="590"/>
        <v/>
      </c>
      <c r="LA173" s="26"/>
      <c r="LB173" s="18"/>
      <c r="LC173" s="18"/>
      <c r="LD173" s="18"/>
      <c r="LE173" s="18"/>
      <c r="LF173" s="18"/>
      <c r="LG173" s="18"/>
      <c r="LH173" s="18"/>
      <c r="LI173" s="18"/>
      <c r="LJ173" s="18"/>
      <c r="LK173" s="18"/>
      <c r="LL173" s="18"/>
      <c r="LM173" s="18"/>
      <c r="LN173" s="63"/>
      <c r="LO173" s="251">
        <f t="shared" si="591"/>
        <v>0</v>
      </c>
      <c r="LP173" s="251">
        <f t="shared" si="592"/>
        <v>0</v>
      </c>
      <c r="LQ173" s="251">
        <f t="shared" si="593"/>
        <v>0</v>
      </c>
      <c r="LR173" s="251">
        <f t="shared" si="594"/>
        <v>0</v>
      </c>
      <c r="LS173" s="251">
        <f t="shared" si="595"/>
        <v>0</v>
      </c>
      <c r="LT173" s="251">
        <f t="shared" si="596"/>
        <v>0</v>
      </c>
      <c r="LU173" s="251">
        <f t="shared" si="597"/>
        <v>0</v>
      </c>
      <c r="LV173" s="251">
        <f t="shared" si="598"/>
        <v>0</v>
      </c>
      <c r="LW173" s="251">
        <f t="shared" si="599"/>
        <v>0</v>
      </c>
      <c r="LX173" s="251">
        <f t="shared" si="600"/>
        <v>0</v>
      </c>
      <c r="LY173" s="251">
        <f t="shared" si="601"/>
        <v>0</v>
      </c>
      <c r="LZ173" s="251">
        <f t="shared" si="602"/>
        <v>0</v>
      </c>
      <c r="MA173" s="63">
        <f t="shared" si="603"/>
        <v>5</v>
      </c>
      <c r="MB173" s="63">
        <f t="shared" si="604"/>
        <v>0</v>
      </c>
      <c r="MC173" s="63">
        <f t="shared" si="691"/>
        <v>159</v>
      </c>
      <c r="MD173" s="63">
        <f t="shared" si="690"/>
        <v>19</v>
      </c>
      <c r="ME173" s="63" t="str">
        <f t="shared" si="605"/>
        <v>roughness</v>
      </c>
      <c r="MF173" s="315">
        <f t="shared" si="606"/>
        <v>291</v>
      </c>
      <c r="MG173" s="315">
        <f>IF(ISNUMBER(MATCH(EO173,$ME$15:$ME$520,0)),0,MAX(MG$14:MG172)+1)</f>
        <v>0</v>
      </c>
      <c r="MH173" s="315" t="str">
        <f t="shared" si="607"/>
        <v/>
      </c>
      <c r="MI173" s="369"/>
      <c r="MJ173" s="68"/>
      <c r="MK173" s="18"/>
      <c r="ML173" s="242"/>
      <c r="MM173" s="242"/>
      <c r="MN173" s="59"/>
      <c r="MO173" s="238"/>
      <c r="MP173" s="411"/>
      <c r="MQ173" s="26" t="str">
        <f>IF(IF(ISNUMBER(SEARCH("flopy",MS173))=TRUE,1,0)=1,MAX(MQ$15:MQ172)+1,"")</f>
        <v/>
      </c>
      <c r="MR173" s="238"/>
      <c r="MS173" s="411"/>
      <c r="MT173" s="59"/>
      <c r="MU173" s="26" t="str">
        <f>IF(IF(ISNUMBER(SEARCH("flopy",MW173))=TRUE,1,0)=1,MAX(MU$15:MU172)+1,"")</f>
        <v/>
      </c>
      <c r="MV173" s="238"/>
      <c r="MW173" s="59"/>
      <c r="MX173" s="59"/>
      <c r="MY173" s="59"/>
      <c r="MZ173" s="59"/>
      <c r="NA173" s="59"/>
      <c r="NB173" s="26" t="s">
        <v>2</v>
      </c>
      <c r="NC173" s="59"/>
      <c r="ND173" s="59"/>
      <c r="NE173" s="59"/>
      <c r="NF173" s="59"/>
      <c r="NG173" s="59"/>
      <c r="NH173" s="59"/>
      <c r="NI173" s="59"/>
      <c r="NJ173" s="59"/>
      <c r="NK173" s="26" t="s">
        <v>2</v>
      </c>
      <c r="NL173" s="454"/>
      <c r="NM173" s="454"/>
      <c r="NN173" s="59"/>
      <c r="NO173" s="18"/>
      <c r="NP173" s="18"/>
      <c r="NQ173" s="18"/>
      <c r="NR173" s="18"/>
      <c r="NS173" s="18"/>
      <c r="NT173" s="18"/>
      <c r="NU173" s="18"/>
      <c r="NV173" s="18"/>
      <c r="NW173" s="18"/>
      <c r="NX173" s="18"/>
      <c r="NY173" s="18"/>
      <c r="NZ173" s="18"/>
      <c r="OA173" s="18"/>
      <c r="OB173" s="18"/>
      <c r="OC173" s="18"/>
      <c r="OZ173" s="59"/>
      <c r="PA173" s="251" t="str">
        <f t="shared" si="608"/>
        <v/>
      </c>
      <c r="PB173" s="251" t="str">
        <f t="shared" si="609"/>
        <v/>
      </c>
      <c r="PC173" s="251" t="str">
        <f t="shared" si="610"/>
        <v/>
      </c>
      <c r="PD173" s="251" t="str">
        <f t="shared" si="611"/>
        <v/>
      </c>
      <c r="PE173" s="251" t="str">
        <f t="shared" si="612"/>
        <v/>
      </c>
      <c r="PF173" s="251" t="str">
        <f t="shared" si="613"/>
        <v/>
      </c>
      <c r="PG173" s="251" t="str">
        <f t="shared" si="614"/>
        <v/>
      </c>
      <c r="PH173" s="251" t="str">
        <f t="shared" si="615"/>
        <v/>
      </c>
      <c r="PI173" s="251" t="str">
        <f t="shared" si="616"/>
        <v/>
      </c>
      <c r="PJ173" s="251" t="str">
        <f t="shared" si="617"/>
        <v/>
      </c>
      <c r="PK173" s="251" t="str">
        <f t="shared" si="618"/>
        <v/>
      </c>
      <c r="PL173" s="251" t="str">
        <f t="shared" si="619"/>
        <v/>
      </c>
      <c r="PM173" s="251" t="str">
        <f t="shared" si="620"/>
        <v/>
      </c>
      <c r="PN173" s="251" t="str">
        <f t="shared" si="621"/>
        <v/>
      </c>
      <c r="PO173" s="251" t="str">
        <f t="shared" si="622"/>
        <v/>
      </c>
      <c r="PP173" s="251" t="str">
        <f t="shared" si="623"/>
        <v/>
      </c>
      <c r="PQ173" s="251" t="str">
        <f t="shared" si="624"/>
        <v/>
      </c>
      <c r="PR173" s="251" t="str">
        <f t="shared" si="625"/>
        <v/>
      </c>
      <c r="PS173" s="251" t="str">
        <f t="shared" si="626"/>
        <v/>
      </c>
      <c r="PT173" s="251" t="str">
        <f t="shared" si="627"/>
        <v/>
      </c>
      <c r="PU173" s="251" t="str">
        <f t="shared" si="628"/>
        <v/>
      </c>
      <c r="PV173" s="251" t="str">
        <f t="shared" si="629"/>
        <v/>
      </c>
      <c r="PW173" s="251" t="str">
        <f t="shared" si="630"/>
        <v>roughness</v>
      </c>
      <c r="PX173" s="251" t="str">
        <f t="shared" si="631"/>
        <v/>
      </c>
      <c r="PY173" s="251" t="str">
        <f t="shared" si="632"/>
        <v/>
      </c>
      <c r="PZ173" s="251" t="str">
        <f t="shared" si="633"/>
        <v/>
      </c>
      <c r="QA173" s="251" t="str">
        <f t="shared" si="634"/>
        <v/>
      </c>
      <c r="QB173" s="251" t="str">
        <f t="shared" si="635"/>
        <v/>
      </c>
      <c r="QC173" s="251" t="str">
        <f t="shared" si="636"/>
        <v/>
      </c>
      <c r="QD173" s="251" t="str">
        <f t="shared" si="637"/>
        <v/>
      </c>
      <c r="QE173" s="251" t="str">
        <f t="shared" si="638"/>
        <v/>
      </c>
      <c r="QF173" s="63">
        <f t="shared" si="639"/>
        <v>1</v>
      </c>
      <c r="QG173" s="26" t="s">
        <v>2</v>
      </c>
      <c r="QH173" s="59"/>
      <c r="QI173" s="59"/>
      <c r="QJ173" s="59"/>
      <c r="QK173" s="59"/>
      <c r="QL173" s="59"/>
      <c r="QM173" s="59"/>
      <c r="QN173" s="59"/>
    </row>
    <row r="174" spans="1:456" ht="6" customHeight="1" x14ac:dyDescent="0.25">
      <c r="A174" s="68"/>
      <c r="B174" s="447">
        <f t="shared" si="496"/>
        <v>160</v>
      </c>
      <c r="C174" s="72" t="s">
        <v>351</v>
      </c>
      <c r="D174" s="339" t="s">
        <v>551</v>
      </c>
      <c r="E174" s="59"/>
      <c r="F174" s="229"/>
      <c r="G174" s="295"/>
      <c r="H174" s="295"/>
      <c r="I174" s="229"/>
      <c r="J174" s="295"/>
      <c r="K174" s="295"/>
      <c r="L174" s="229"/>
      <c r="M174" s="295"/>
      <c r="N174" s="295"/>
      <c r="O174" s="229"/>
      <c r="P174" s="295"/>
      <c r="Q174" s="295"/>
      <c r="R174" s="229"/>
      <c r="S174" s="230"/>
      <c r="T174" s="231"/>
      <c r="U174" s="229"/>
      <c r="V174" s="230"/>
      <c r="W174" s="231"/>
      <c r="X174" s="229"/>
      <c r="Y174" s="230"/>
      <c r="Z174" s="231"/>
      <c r="AA174" s="229"/>
      <c r="AB174" s="295"/>
      <c r="AC174" s="295"/>
      <c r="AD174" s="229"/>
      <c r="AE174" s="295"/>
      <c r="AF174" s="295"/>
      <c r="AG174" s="229"/>
      <c r="AH174" s="295"/>
      <c r="AI174" s="295"/>
      <c r="AJ174" s="229"/>
      <c r="AK174" s="295"/>
      <c r="AL174" s="295"/>
      <c r="AM174" s="229"/>
      <c r="AN174" s="295"/>
      <c r="AO174" s="295"/>
      <c r="AP174" s="243"/>
      <c r="AQ174" s="295"/>
      <c r="AR174" s="290"/>
      <c r="AS174" s="243"/>
      <c r="AT174" s="295"/>
      <c r="AU174" s="290"/>
      <c r="AV174" s="229"/>
      <c r="AW174" s="230"/>
      <c r="AX174" s="231"/>
      <c r="AY174" s="229"/>
      <c r="AZ174" s="230"/>
      <c r="BA174" s="231"/>
      <c r="BB174" s="229"/>
      <c r="BC174" s="230"/>
      <c r="BD174" s="231"/>
      <c r="BE174" s="229"/>
      <c r="BF174" s="230"/>
      <c r="BG174" s="231"/>
      <c r="BH174" s="229"/>
      <c r="BI174" s="230"/>
      <c r="BJ174" s="231"/>
      <c r="BK174" s="243"/>
      <c r="BL174" s="230"/>
      <c r="BM174" s="231"/>
      <c r="BN174" s="243"/>
      <c r="BO174" s="230"/>
      <c r="BP174" s="231"/>
      <c r="BQ174" s="229"/>
      <c r="BR174" s="230"/>
      <c r="BS174" s="231"/>
      <c r="BT174" s="229"/>
      <c r="BU174" s="230"/>
      <c r="BV174" s="231"/>
      <c r="BW174" s="229"/>
      <c r="BX174" s="230"/>
      <c r="BY174" s="231"/>
      <c r="BZ174" s="229"/>
      <c r="CA174" s="230"/>
      <c r="CB174" s="231"/>
      <c r="CC174" s="229"/>
      <c r="CD174" s="230"/>
      <c r="CE174" s="231"/>
      <c r="CF174" s="331"/>
      <c r="CG174" s="332"/>
      <c r="CH174" s="385"/>
      <c r="CI174" s="331"/>
      <c r="CJ174" s="332"/>
      <c r="CK174" s="385"/>
      <c r="CL174" s="243"/>
      <c r="CM174" s="230"/>
      <c r="CN174" s="354"/>
      <c r="CO174" s="243"/>
      <c r="CP174" s="230"/>
      <c r="CQ174" s="231"/>
      <c r="CR174" s="331"/>
      <c r="CS174" s="332"/>
      <c r="CT174" s="333"/>
      <c r="CU174" s="229"/>
      <c r="CV174" s="230"/>
      <c r="CW174" s="231"/>
      <c r="CX174" s="331"/>
      <c r="CY174" s="332"/>
      <c r="CZ174" s="333"/>
      <c r="DA174" s="331"/>
      <c r="DB174" s="332"/>
      <c r="DC174" s="333"/>
      <c r="DD174" s="331"/>
      <c r="DE174" s="332"/>
      <c r="DF174" s="333"/>
      <c r="DG174" s="331"/>
      <c r="DH174" s="332"/>
      <c r="DI174" s="333"/>
      <c r="DJ174" s="229"/>
      <c r="DK174" s="230"/>
      <c r="DL174" s="231"/>
      <c r="DM174" s="229"/>
      <c r="DN174" s="230"/>
      <c r="DO174" s="231"/>
      <c r="DP174" s="331"/>
      <c r="DQ174" s="332"/>
      <c r="DR174" s="333"/>
      <c r="DS174" s="331"/>
      <c r="DT174" s="332"/>
      <c r="DU174" s="333"/>
      <c r="DV174" s="331"/>
      <c r="DW174" s="332"/>
      <c r="DX174" s="333"/>
      <c r="DY174" s="331"/>
      <c r="DZ174" s="332"/>
      <c r="EA174" s="333"/>
      <c r="EB174" s="331"/>
      <c r="EC174" s="332"/>
      <c r="ED174" s="333"/>
      <c r="EE174" s="331"/>
      <c r="EF174" s="332"/>
      <c r="EG174" s="333"/>
      <c r="EH174" s="229"/>
      <c r="EI174" s="230"/>
      <c r="EJ174" s="231"/>
      <c r="EK174" s="229"/>
      <c r="EL174" s="230"/>
      <c r="EM174" s="231"/>
      <c r="EN174" s="244"/>
      <c r="EO174" s="269" t="str">
        <f t="shared" si="497"/>
        <v/>
      </c>
      <c r="EP174" s="444" t="s">
        <v>1247</v>
      </c>
      <c r="EQ174" s="360" t="str">
        <f t="shared" si="640"/>
        <v/>
      </c>
      <c r="ER174" s="360" t="str">
        <f t="shared" si="641"/>
        <v/>
      </c>
      <c r="ES174" s="360" t="str">
        <f t="shared" si="642"/>
        <v/>
      </c>
      <c r="ET174" s="360" t="str">
        <f t="shared" si="643"/>
        <v/>
      </c>
      <c r="EU174" s="360" t="str">
        <f t="shared" si="644"/>
        <v/>
      </c>
      <c r="EV174" s="360" t="str">
        <f t="shared" si="645"/>
        <v/>
      </c>
      <c r="EW174" s="360" t="str">
        <f t="shared" si="646"/>
        <v/>
      </c>
      <c r="EX174" s="360" t="str">
        <f t="shared" si="647"/>
        <v/>
      </c>
      <c r="EY174" s="360" t="str">
        <f t="shared" si="648"/>
        <v/>
      </c>
      <c r="EZ174" s="360" t="str">
        <f t="shared" si="649"/>
        <v/>
      </c>
      <c r="FA174" s="360" t="str">
        <f t="shared" si="650"/>
        <v/>
      </c>
      <c r="FB174" s="360" t="str">
        <f t="shared" si="651"/>
        <v/>
      </c>
      <c r="FC174" s="360" t="str">
        <f t="shared" si="652"/>
        <v/>
      </c>
      <c r="FD174" s="360" t="str">
        <f t="shared" si="653"/>
        <v/>
      </c>
      <c r="FE174" s="360" t="str">
        <f t="shared" si="654"/>
        <v/>
      </c>
      <c r="FF174" s="360" t="str">
        <f t="shared" si="655"/>
        <v/>
      </c>
      <c r="FG174" s="360" t="str">
        <f t="shared" si="656"/>
        <v/>
      </c>
      <c r="FH174" s="360" t="str">
        <f t="shared" si="657"/>
        <v/>
      </c>
      <c r="FI174" s="360" t="str">
        <f t="shared" si="658"/>
        <v/>
      </c>
      <c r="FJ174" s="360" t="str">
        <f t="shared" si="659"/>
        <v/>
      </c>
      <c r="FK174" s="360" t="str">
        <f t="shared" si="660"/>
        <v/>
      </c>
      <c r="FL174" s="360" t="str">
        <f t="shared" si="661"/>
        <v/>
      </c>
      <c r="FM174" s="360" t="str">
        <f t="shared" si="662"/>
        <v/>
      </c>
      <c r="FN174" s="360" t="str">
        <f t="shared" si="663"/>
        <v/>
      </c>
      <c r="FO174" s="360" t="str">
        <f t="shared" si="664"/>
        <v/>
      </c>
      <c r="FP174" s="360" t="str">
        <f t="shared" si="665"/>
        <v/>
      </c>
      <c r="FQ174" s="360" t="str">
        <f t="shared" si="666"/>
        <v/>
      </c>
      <c r="FR174" s="360" t="str">
        <f t="shared" si="667"/>
        <v/>
      </c>
      <c r="FS174" s="360" t="str">
        <f t="shared" si="668"/>
        <v/>
      </c>
      <c r="FT174" s="360" t="str">
        <f t="shared" si="498"/>
        <v/>
      </c>
      <c r="FU174" s="360" t="str">
        <f t="shared" si="669"/>
        <v/>
      </c>
      <c r="FV174" s="360" t="str">
        <f t="shared" si="670"/>
        <v/>
      </c>
      <c r="FW174" s="360" t="str">
        <f t="shared" si="671"/>
        <v/>
      </c>
      <c r="FX174" s="360" t="str">
        <f t="shared" si="672"/>
        <v/>
      </c>
      <c r="FY174" s="360" t="str">
        <f t="shared" si="673"/>
        <v/>
      </c>
      <c r="FZ174" s="360" t="str">
        <f t="shared" si="674"/>
        <v/>
      </c>
      <c r="GA174" s="360" t="str">
        <f t="shared" si="675"/>
        <v/>
      </c>
      <c r="GB174" s="360">
        <f t="shared" si="676"/>
        <v>32</v>
      </c>
      <c r="GC174" s="360" t="str">
        <f t="shared" si="677"/>
        <v/>
      </c>
      <c r="GD174" s="360" t="str">
        <f t="shared" si="678"/>
        <v/>
      </c>
      <c r="GE174" s="360" t="str">
        <f t="shared" si="679"/>
        <v/>
      </c>
      <c r="GF174" s="360" t="str">
        <f t="shared" si="680"/>
        <v/>
      </c>
      <c r="GG174" s="360" t="str">
        <f t="shared" si="681"/>
        <v/>
      </c>
      <c r="GH174" s="360" t="str">
        <f t="shared" si="682"/>
        <v/>
      </c>
      <c r="GI174" s="360" t="str">
        <f t="shared" si="683"/>
        <v/>
      </c>
      <c r="GJ174" s="360" t="str">
        <f t="shared" si="684"/>
        <v/>
      </c>
      <c r="GK174" s="444" t="s">
        <v>1247</v>
      </c>
      <c r="GL174" s="361" t="str">
        <f t="shared" si="499"/>
        <v>-</v>
      </c>
      <c r="GM174" s="361" t="str">
        <f t="shared" si="500"/>
        <v>-</v>
      </c>
      <c r="GN174" s="361" t="str">
        <f t="shared" si="501"/>
        <v>-</v>
      </c>
      <c r="GO174" s="361" t="str">
        <f t="shared" si="502"/>
        <v>-</v>
      </c>
      <c r="GP174" s="361" t="str">
        <f t="shared" si="503"/>
        <v>-</v>
      </c>
      <c r="GQ174" s="361" t="str">
        <f t="shared" si="504"/>
        <v>-</v>
      </c>
      <c r="GR174" s="361" t="str">
        <f t="shared" si="505"/>
        <v>-</v>
      </c>
      <c r="GS174" s="361" t="str">
        <f t="shared" si="506"/>
        <v>-</v>
      </c>
      <c r="GT174" s="361" t="str">
        <f t="shared" si="507"/>
        <v>-</v>
      </c>
      <c r="GU174" s="361" t="str">
        <f t="shared" si="508"/>
        <v>-</v>
      </c>
      <c r="GV174" s="361" t="str">
        <f t="shared" si="509"/>
        <v>-</v>
      </c>
      <c r="GW174" s="361" t="str">
        <f t="shared" si="510"/>
        <v>-</v>
      </c>
      <c r="GX174" s="361" t="str">
        <f t="shared" si="511"/>
        <v>-</v>
      </c>
      <c r="GY174" s="361" t="str">
        <f t="shared" si="512"/>
        <v>-</v>
      </c>
      <c r="GZ174" s="361" t="str">
        <f t="shared" si="513"/>
        <v>-</v>
      </c>
      <c r="HA174" s="361" t="str">
        <f t="shared" si="514"/>
        <v>-</v>
      </c>
      <c r="HB174" s="361" t="str">
        <f t="shared" si="515"/>
        <v>-</v>
      </c>
      <c r="HC174" s="361" t="str">
        <f t="shared" si="516"/>
        <v>-</v>
      </c>
      <c r="HD174" s="361" t="str">
        <f t="shared" si="517"/>
        <v>-</v>
      </c>
      <c r="HE174" s="361" t="str">
        <f t="shared" si="518"/>
        <v>-</v>
      </c>
      <c r="HF174" s="361" t="str">
        <f t="shared" si="519"/>
        <v>-</v>
      </c>
      <c r="HG174" s="361" t="str">
        <f t="shared" si="520"/>
        <v>-</v>
      </c>
      <c r="HH174" s="361" t="str">
        <f t="shared" si="521"/>
        <v>-</v>
      </c>
      <c r="HI174" s="361" t="str">
        <f t="shared" si="522"/>
        <v>-</v>
      </c>
      <c r="HJ174" s="361" t="str">
        <f t="shared" si="523"/>
        <v>-</v>
      </c>
      <c r="HK174" s="361" t="str">
        <f t="shared" si="524"/>
        <v>-</v>
      </c>
      <c r="HL174" s="361" t="str">
        <f t="shared" si="525"/>
        <v>-</v>
      </c>
      <c r="HM174" s="361" t="str">
        <f t="shared" si="526"/>
        <v>-</v>
      </c>
      <c r="HN174" s="361" t="str">
        <f t="shared" si="527"/>
        <v>-</v>
      </c>
      <c r="HO174" s="361" t="str">
        <f t="shared" si="528"/>
        <v>-</v>
      </c>
      <c r="HP174" s="361" t="str">
        <f t="shared" si="529"/>
        <v>-</v>
      </c>
      <c r="HQ174" s="361" t="str">
        <f t="shared" si="530"/>
        <v>-</v>
      </c>
      <c r="HR174" s="361" t="str">
        <f t="shared" si="531"/>
        <v>-</v>
      </c>
      <c r="HS174" s="361" t="str">
        <f t="shared" si="532"/>
        <v>-</v>
      </c>
      <c r="HT174" s="361" t="str">
        <f t="shared" si="533"/>
        <v>-</v>
      </c>
      <c r="HU174" s="361" t="str">
        <f t="shared" si="534"/>
        <v>-</v>
      </c>
      <c r="HV174" s="361" t="str">
        <f t="shared" si="535"/>
        <v>-</v>
      </c>
      <c r="HW174" s="361" t="str">
        <f t="shared" si="536"/>
        <v>hani</v>
      </c>
      <c r="HX174" s="361" t="str">
        <f t="shared" si="537"/>
        <v>-</v>
      </c>
      <c r="HY174" s="361" t="str">
        <f t="shared" si="538"/>
        <v>-</v>
      </c>
      <c r="HZ174" s="361" t="str">
        <f t="shared" si="539"/>
        <v>-</v>
      </c>
      <c r="IA174" s="361" t="str">
        <f t="shared" si="540"/>
        <v>-</v>
      </c>
      <c r="IB174" s="361" t="str">
        <f t="shared" si="541"/>
        <v>-</v>
      </c>
      <c r="IC174" s="361" t="str">
        <f t="shared" si="542"/>
        <v>-</v>
      </c>
      <c r="ID174" s="361" t="str">
        <f t="shared" si="543"/>
        <v>-</v>
      </c>
      <c r="IE174" s="361" t="str">
        <f t="shared" si="544"/>
        <v>-</v>
      </c>
      <c r="IF174" s="444" t="s">
        <v>1247</v>
      </c>
      <c r="IG174" s="56" t="str">
        <f t="shared" si="685"/>
        <v>-</v>
      </c>
      <c r="IH174" s="56" t="str">
        <f t="shared" si="686"/>
        <v>-</v>
      </c>
      <c r="II174" s="56" t="str">
        <f t="shared" si="687"/>
        <v>-</v>
      </c>
      <c r="IJ174" s="56" t="str">
        <f t="shared" si="688"/>
        <v>-</v>
      </c>
      <c r="IK174" s="56" t="str">
        <f t="shared" si="545"/>
        <v>-</v>
      </c>
      <c r="IL174" s="56" t="str">
        <f t="shared" si="546"/>
        <v>-</v>
      </c>
      <c r="IM174" s="56" t="str">
        <f t="shared" si="547"/>
        <v>-</v>
      </c>
      <c r="IN174" s="56" t="str">
        <f t="shared" si="548"/>
        <v>-</v>
      </c>
      <c r="IO174" s="56" t="str">
        <f t="shared" si="549"/>
        <v>-</v>
      </c>
      <c r="IP174" s="56" t="str">
        <f t="shared" si="550"/>
        <v>-</v>
      </c>
      <c r="IQ174" s="56" t="str">
        <f t="shared" si="551"/>
        <v>-</v>
      </c>
      <c r="IR174" s="56" t="str">
        <f t="shared" si="552"/>
        <v>-</v>
      </c>
      <c r="IS174" s="56" t="str">
        <f t="shared" si="553"/>
        <v>-</v>
      </c>
      <c r="IT174" s="56" t="str">
        <f t="shared" si="554"/>
        <v>-</v>
      </c>
      <c r="IU174" s="56" t="str">
        <f t="shared" si="555"/>
        <v>-</v>
      </c>
      <c r="IV174" s="56" t="str">
        <f t="shared" si="556"/>
        <v>-</v>
      </c>
      <c r="IW174" s="56" t="str">
        <f t="shared" si="557"/>
        <v>-</v>
      </c>
      <c r="IX174" s="56" t="str">
        <f t="shared" si="558"/>
        <v>-</v>
      </c>
      <c r="IY174" s="56" t="str">
        <f t="shared" si="559"/>
        <v>-</v>
      </c>
      <c r="IZ174" s="56" t="str">
        <f t="shared" si="560"/>
        <v>-</v>
      </c>
      <c r="JA174" s="56" t="str">
        <f t="shared" si="561"/>
        <v>-</v>
      </c>
      <c r="JB174" s="56" t="str">
        <f t="shared" si="562"/>
        <v>-</v>
      </c>
      <c r="JC174" s="56" t="str">
        <f t="shared" si="563"/>
        <v>-</v>
      </c>
      <c r="JD174" s="56" t="str">
        <f t="shared" si="564"/>
        <v>-</v>
      </c>
      <c r="JE174" s="56" t="str">
        <f t="shared" si="565"/>
        <v>-</v>
      </c>
      <c r="JF174" s="56" t="str">
        <f t="shared" si="566"/>
        <v>-</v>
      </c>
      <c r="JG174" s="56" t="str">
        <f t="shared" si="567"/>
        <v>-</v>
      </c>
      <c r="JH174" s="56" t="str">
        <f t="shared" si="568"/>
        <v>-</v>
      </c>
      <c r="JI174" s="56" t="str">
        <f t="shared" si="569"/>
        <v>-</v>
      </c>
      <c r="JJ174" s="56" t="str">
        <f t="shared" si="570"/>
        <v>-</v>
      </c>
      <c r="JK174" s="56" t="str">
        <f t="shared" si="571"/>
        <v>-</v>
      </c>
      <c r="JL174" s="56" t="str">
        <f t="shared" si="572"/>
        <v>-</v>
      </c>
      <c r="JM174" s="56" t="str">
        <f t="shared" si="573"/>
        <v>-</v>
      </c>
      <c r="JN174" s="56" t="str">
        <f t="shared" si="574"/>
        <v>-</v>
      </c>
      <c r="JO174" s="56" t="str">
        <f t="shared" si="575"/>
        <v>-</v>
      </c>
      <c r="JP174" s="56" t="str">
        <f t="shared" si="576"/>
        <v>-</v>
      </c>
      <c r="JQ174" s="56" t="str">
        <f t="shared" si="577"/>
        <v>-</v>
      </c>
      <c r="JR174" s="56">
        <f t="shared" si="578"/>
        <v>1</v>
      </c>
      <c r="JS174" s="56" t="str">
        <f t="shared" si="579"/>
        <v>-</v>
      </c>
      <c r="JT174" s="56" t="str">
        <f t="shared" si="580"/>
        <v>-</v>
      </c>
      <c r="JU174" s="56" t="str">
        <f t="shared" si="581"/>
        <v>-</v>
      </c>
      <c r="JV174" s="56" t="str">
        <f t="shared" si="582"/>
        <v>-</v>
      </c>
      <c r="JW174" s="56" t="str">
        <f t="shared" si="583"/>
        <v>-</v>
      </c>
      <c r="JX174" s="56" t="str">
        <f t="shared" si="584"/>
        <v>-</v>
      </c>
      <c r="JY174" s="56" t="str">
        <f t="shared" si="585"/>
        <v>-</v>
      </c>
      <c r="JZ174" s="56" t="str">
        <f t="shared" si="586"/>
        <v>-</v>
      </c>
      <c r="KA174" s="444" t="s">
        <v>1247</v>
      </c>
      <c r="KB174" s="360">
        <f>IF(ISNUMBER(INDEX($EQ$15:$GK$521,$B174,EO$11)),MAX(KB$14:KB173)+1,0)</f>
        <v>0</v>
      </c>
      <c r="KC174" s="360" t="str">
        <f t="shared" si="689"/>
        <v/>
      </c>
      <c r="KD174" s="373" t="s">
        <v>2</v>
      </c>
      <c r="KE174" s="215"/>
      <c r="KF174" s="60"/>
      <c r="KG174" s="60"/>
      <c r="KH174" s="60"/>
      <c r="KI174" s="60"/>
      <c r="KJ174" s="60"/>
      <c r="KK174" s="60"/>
      <c r="KL174" s="60"/>
      <c r="KM174" s="60"/>
      <c r="KN174" s="60"/>
      <c r="KO174" s="60"/>
      <c r="KP174" s="60"/>
      <c r="KQ174" s="239" t="str">
        <f t="shared" si="692"/>
        <v/>
      </c>
      <c r="KR174" s="245" t="str">
        <f t="shared" si="587"/>
        <v/>
      </c>
      <c r="KS174" s="60"/>
      <c r="KT174" s="239" t="str">
        <f t="shared" si="693"/>
        <v/>
      </c>
      <c r="KU174" s="245" t="str">
        <f t="shared" si="588"/>
        <v/>
      </c>
      <c r="KV174" s="60"/>
      <c r="KW174" s="239" t="str">
        <f t="shared" si="694"/>
        <v/>
      </c>
      <c r="KX174" s="245" t="str">
        <f t="shared" si="589"/>
        <v/>
      </c>
      <c r="KY174" s="60"/>
      <c r="KZ174" s="283" t="str">
        <f t="shared" si="590"/>
        <v/>
      </c>
      <c r="LA174" s="26"/>
      <c r="LB174" s="18"/>
      <c r="LC174" s="18"/>
      <c r="LD174" s="18"/>
      <c r="LE174" s="18"/>
      <c r="LF174" s="18"/>
      <c r="LG174" s="18"/>
      <c r="LH174" s="18"/>
      <c r="LI174" s="18"/>
      <c r="LJ174" s="18"/>
      <c r="LK174" s="18"/>
      <c r="LL174" s="18"/>
      <c r="LM174" s="18"/>
      <c r="LN174" s="63"/>
      <c r="LO174" s="251">
        <f t="shared" si="591"/>
        <v>0</v>
      </c>
      <c r="LP174" s="251">
        <f t="shared" si="592"/>
        <v>0</v>
      </c>
      <c r="LQ174" s="251">
        <f t="shared" si="593"/>
        <v>0</v>
      </c>
      <c r="LR174" s="251">
        <f t="shared" si="594"/>
        <v>0</v>
      </c>
      <c r="LS174" s="251">
        <f t="shared" si="595"/>
        <v>0</v>
      </c>
      <c r="LT174" s="251">
        <f t="shared" si="596"/>
        <v>0</v>
      </c>
      <c r="LU174" s="251">
        <f t="shared" si="597"/>
        <v>0</v>
      </c>
      <c r="LV174" s="251">
        <f t="shared" si="598"/>
        <v>0</v>
      </c>
      <c r="LW174" s="251">
        <f t="shared" si="599"/>
        <v>0</v>
      </c>
      <c r="LX174" s="251">
        <f t="shared" si="600"/>
        <v>0</v>
      </c>
      <c r="LY174" s="251">
        <f t="shared" si="601"/>
        <v>0</v>
      </c>
      <c r="LZ174" s="251">
        <f t="shared" si="602"/>
        <v>0</v>
      </c>
      <c r="MA174" s="63">
        <f t="shared" si="603"/>
        <v>5</v>
      </c>
      <c r="MB174" s="63">
        <f t="shared" si="604"/>
        <v>0</v>
      </c>
      <c r="MC174" s="63">
        <f t="shared" si="691"/>
        <v>160</v>
      </c>
      <c r="MD174" s="63">
        <f t="shared" si="690"/>
        <v>20</v>
      </c>
      <c r="ME174" s="63" t="str">
        <f t="shared" si="605"/>
        <v>nconn</v>
      </c>
      <c r="MF174" s="315">
        <f t="shared" si="606"/>
        <v>291</v>
      </c>
      <c r="MG174" s="315">
        <f>IF(ISNUMBER(MATCH(EO174,$ME$15:$ME$520,0)),0,MAX(MG$14:MG173)+1)</f>
        <v>0</v>
      </c>
      <c r="MH174" s="315" t="str">
        <f t="shared" si="607"/>
        <v/>
      </c>
      <c r="MI174" s="369"/>
      <c r="MJ174" s="68"/>
      <c r="MK174" s="18"/>
      <c r="ML174" s="242"/>
      <c r="MM174" s="242"/>
      <c r="MN174" s="59"/>
      <c r="MO174" s="238"/>
      <c r="MP174" s="411"/>
      <c r="MQ174" s="26" t="str">
        <f>IF(IF(ISNUMBER(SEARCH("flopy",MS174))=TRUE,1,0)=1,MAX(MQ$15:MQ173)+1,"")</f>
        <v/>
      </c>
      <c r="MR174" s="238"/>
      <c r="MS174" s="411" t="s">
        <v>1091</v>
      </c>
      <c r="MT174" s="59"/>
      <c r="MU174" s="26" t="str">
        <f>IF(IF(ISNUMBER(SEARCH("flopy",MW174))=TRUE,1,0)=1,MAX(MU$15:MU173)+1,"")</f>
        <v/>
      </c>
      <c r="MV174" s="238"/>
      <c r="MW174" s="59"/>
      <c r="MX174" s="59"/>
      <c r="MY174" s="59"/>
      <c r="MZ174" s="59"/>
      <c r="NA174" s="59"/>
      <c r="NB174" s="26" t="s">
        <v>2</v>
      </c>
      <c r="NC174" s="59"/>
      <c r="ND174" s="59"/>
      <c r="NE174" s="59"/>
      <c r="NF174" s="59"/>
      <c r="NG174" s="59"/>
      <c r="NH174" s="59"/>
      <c r="NI174" s="59"/>
      <c r="NJ174" s="59"/>
      <c r="NK174" s="26" t="s">
        <v>2</v>
      </c>
      <c r="NL174" s="454"/>
      <c r="NM174" s="454"/>
      <c r="NN174" s="59"/>
      <c r="NO174" s="18"/>
      <c r="NP174" s="18"/>
      <c r="NQ174" s="18"/>
      <c r="NR174" s="18"/>
      <c r="NS174" s="18"/>
      <c r="NT174" s="18"/>
      <c r="NU174" s="18"/>
      <c r="NV174" s="18"/>
      <c r="NW174" s="18"/>
      <c r="NX174" s="18"/>
      <c r="NY174" s="18"/>
      <c r="NZ174" s="18"/>
      <c r="OA174" s="18"/>
      <c r="OB174" s="18"/>
      <c r="OC174" s="18"/>
      <c r="OZ174" s="59"/>
      <c r="PA174" s="251" t="str">
        <f t="shared" si="608"/>
        <v/>
      </c>
      <c r="PB174" s="251" t="str">
        <f t="shared" si="609"/>
        <v/>
      </c>
      <c r="PC174" s="251" t="str">
        <f t="shared" si="610"/>
        <v/>
      </c>
      <c r="PD174" s="251" t="str">
        <f t="shared" si="611"/>
        <v/>
      </c>
      <c r="PE174" s="251" t="str">
        <f t="shared" si="612"/>
        <v/>
      </c>
      <c r="PF174" s="251" t="str">
        <f t="shared" si="613"/>
        <v/>
      </c>
      <c r="PG174" s="251" t="str">
        <f t="shared" si="614"/>
        <v/>
      </c>
      <c r="PH174" s="251" t="str">
        <f t="shared" si="615"/>
        <v/>
      </c>
      <c r="PI174" s="251" t="str">
        <f t="shared" si="616"/>
        <v/>
      </c>
      <c r="PJ174" s="251" t="str">
        <f t="shared" si="617"/>
        <v/>
      </c>
      <c r="PK174" s="251" t="str">
        <f t="shared" si="618"/>
        <v/>
      </c>
      <c r="PL174" s="251" t="str">
        <f t="shared" si="619"/>
        <v/>
      </c>
      <c r="PM174" s="251" t="str">
        <f t="shared" si="620"/>
        <v/>
      </c>
      <c r="PN174" s="251" t="str">
        <f t="shared" si="621"/>
        <v/>
      </c>
      <c r="PO174" s="251" t="str">
        <f t="shared" si="622"/>
        <v/>
      </c>
      <c r="PP174" s="251" t="str">
        <f t="shared" si="623"/>
        <v/>
      </c>
      <c r="PQ174" s="251" t="str">
        <f t="shared" si="624"/>
        <v/>
      </c>
      <c r="PR174" s="251" t="str">
        <f t="shared" si="625"/>
        <v/>
      </c>
      <c r="PS174" s="251" t="str">
        <f t="shared" si="626"/>
        <v/>
      </c>
      <c r="PT174" s="251" t="str">
        <f t="shared" si="627"/>
        <v/>
      </c>
      <c r="PU174" s="251" t="str">
        <f t="shared" si="628"/>
        <v/>
      </c>
      <c r="PV174" s="251" t="str">
        <f t="shared" si="629"/>
        <v/>
      </c>
      <c r="PW174" s="251" t="str">
        <f t="shared" si="630"/>
        <v>nconn</v>
      </c>
      <c r="PX174" s="251" t="str">
        <f t="shared" si="631"/>
        <v/>
      </c>
      <c r="PY174" s="251" t="str">
        <f t="shared" si="632"/>
        <v/>
      </c>
      <c r="PZ174" s="251" t="str">
        <f t="shared" si="633"/>
        <v/>
      </c>
      <c r="QA174" s="251" t="str">
        <f t="shared" si="634"/>
        <v/>
      </c>
      <c r="QB174" s="251" t="str">
        <f t="shared" si="635"/>
        <v/>
      </c>
      <c r="QC174" s="251" t="str">
        <f t="shared" si="636"/>
        <v/>
      </c>
      <c r="QD174" s="251" t="str">
        <f t="shared" si="637"/>
        <v/>
      </c>
      <c r="QE174" s="251" t="str">
        <f t="shared" si="638"/>
        <v/>
      </c>
      <c r="QF174" s="63">
        <f t="shared" si="639"/>
        <v>1</v>
      </c>
      <c r="QG174" s="26" t="s">
        <v>2</v>
      </c>
      <c r="QH174" s="59"/>
      <c r="QI174" s="59"/>
      <c r="QJ174" s="59"/>
      <c r="QK174" s="59"/>
      <c r="QL174" s="59"/>
      <c r="QM174" s="59"/>
      <c r="QN174" s="59"/>
    </row>
    <row r="175" spans="1:456" ht="6" customHeight="1" x14ac:dyDescent="0.25">
      <c r="A175" s="68"/>
      <c r="B175" s="447">
        <f t="shared" si="496"/>
        <v>161</v>
      </c>
      <c r="C175" s="72" t="s">
        <v>356</v>
      </c>
      <c r="D175" s="339" t="s">
        <v>552</v>
      </c>
      <c r="E175" s="59"/>
      <c r="F175" s="229"/>
      <c r="G175" s="295"/>
      <c r="H175" s="295"/>
      <c r="I175" s="229"/>
      <c r="J175" s="295"/>
      <c r="K175" s="295"/>
      <c r="L175" s="229"/>
      <c r="M175" s="295"/>
      <c r="N175" s="295"/>
      <c r="O175" s="229"/>
      <c r="P175" s="295"/>
      <c r="Q175" s="295"/>
      <c r="R175" s="229"/>
      <c r="S175" s="230"/>
      <c r="T175" s="231"/>
      <c r="U175" s="229"/>
      <c r="V175" s="230"/>
      <c r="W175" s="231"/>
      <c r="X175" s="229"/>
      <c r="Y175" s="230"/>
      <c r="Z175" s="231"/>
      <c r="AA175" s="229"/>
      <c r="AB175" s="295"/>
      <c r="AC175" s="295"/>
      <c r="AD175" s="229"/>
      <c r="AE175" s="295"/>
      <c r="AF175" s="295"/>
      <c r="AG175" s="229"/>
      <c r="AH175" s="295"/>
      <c r="AI175" s="295"/>
      <c r="AJ175" s="229"/>
      <c r="AK175" s="295"/>
      <c r="AL175" s="295"/>
      <c r="AM175" s="229"/>
      <c r="AN175" s="295"/>
      <c r="AO175" s="295"/>
      <c r="AP175" s="243"/>
      <c r="AQ175" s="295"/>
      <c r="AR175" s="290"/>
      <c r="AS175" s="243"/>
      <c r="AT175" s="295"/>
      <c r="AU175" s="290"/>
      <c r="AV175" s="229"/>
      <c r="AW175" s="230"/>
      <c r="AX175" s="231"/>
      <c r="AY175" s="229"/>
      <c r="AZ175" s="230"/>
      <c r="BA175" s="231"/>
      <c r="BB175" s="229"/>
      <c r="BC175" s="230"/>
      <c r="BD175" s="231"/>
      <c r="BE175" s="229"/>
      <c r="BF175" s="230"/>
      <c r="BG175" s="231"/>
      <c r="BH175" s="229"/>
      <c r="BI175" s="230"/>
      <c r="BJ175" s="231"/>
      <c r="BK175" s="243"/>
      <c r="BL175" s="230"/>
      <c r="BM175" s="231"/>
      <c r="BN175" s="243"/>
      <c r="BO175" s="230"/>
      <c r="BP175" s="231"/>
      <c r="BQ175" s="229"/>
      <c r="BR175" s="230"/>
      <c r="BS175" s="231"/>
      <c r="BT175" s="229"/>
      <c r="BU175" s="230"/>
      <c r="BV175" s="231"/>
      <c r="BW175" s="229"/>
      <c r="BX175" s="230"/>
      <c r="BY175" s="231"/>
      <c r="BZ175" s="229"/>
      <c r="CA175" s="230"/>
      <c r="CB175" s="231"/>
      <c r="CC175" s="229"/>
      <c r="CD175" s="230"/>
      <c r="CE175" s="231"/>
      <c r="CF175" s="331"/>
      <c r="CG175" s="332"/>
      <c r="CH175" s="385"/>
      <c r="CI175" s="331"/>
      <c r="CJ175" s="332"/>
      <c r="CK175" s="385"/>
      <c r="CL175" s="243"/>
      <c r="CM175" s="230"/>
      <c r="CN175" s="354"/>
      <c r="CO175" s="243"/>
      <c r="CP175" s="230"/>
      <c r="CQ175" s="231"/>
      <c r="CR175" s="331"/>
      <c r="CS175" s="332"/>
      <c r="CT175" s="333"/>
      <c r="CU175" s="229"/>
      <c r="CV175" s="230"/>
      <c r="CW175" s="231"/>
      <c r="CX175" s="331"/>
      <c r="CY175" s="332"/>
      <c r="CZ175" s="333"/>
      <c r="DA175" s="331"/>
      <c r="DB175" s="332"/>
      <c r="DC175" s="333"/>
      <c r="DD175" s="331"/>
      <c r="DE175" s="332"/>
      <c r="DF175" s="333"/>
      <c r="DG175" s="331"/>
      <c r="DH175" s="332"/>
      <c r="DI175" s="333"/>
      <c r="DJ175" s="229"/>
      <c r="DK175" s="230"/>
      <c r="DL175" s="231"/>
      <c r="DM175" s="229"/>
      <c r="DN175" s="230"/>
      <c r="DO175" s="231"/>
      <c r="DP175" s="331"/>
      <c r="DQ175" s="332"/>
      <c r="DR175" s="333"/>
      <c r="DS175" s="331"/>
      <c r="DT175" s="332"/>
      <c r="DU175" s="333"/>
      <c r="DV175" s="331"/>
      <c r="DW175" s="332"/>
      <c r="DX175" s="333"/>
      <c r="DY175" s="331"/>
      <c r="DZ175" s="332"/>
      <c r="EA175" s="333"/>
      <c r="EB175" s="331"/>
      <c r="EC175" s="332"/>
      <c r="ED175" s="333"/>
      <c r="EE175" s="331"/>
      <c r="EF175" s="332"/>
      <c r="EG175" s="333"/>
      <c r="EH175" s="229"/>
      <c r="EI175" s="230"/>
      <c r="EJ175" s="231"/>
      <c r="EK175" s="229"/>
      <c r="EL175" s="230"/>
      <c r="EM175" s="231"/>
      <c r="EN175" s="244"/>
      <c r="EO175" s="269" t="str">
        <f t="shared" si="497"/>
        <v/>
      </c>
      <c r="EP175" s="444" t="s">
        <v>1247</v>
      </c>
      <c r="EQ175" s="360" t="str">
        <f t="shared" si="640"/>
        <v/>
      </c>
      <c r="ER175" s="360" t="str">
        <f t="shared" si="641"/>
        <v/>
      </c>
      <c r="ES175" s="360" t="str">
        <f t="shared" si="642"/>
        <v/>
      </c>
      <c r="ET175" s="360" t="str">
        <f t="shared" si="643"/>
        <v/>
      </c>
      <c r="EU175" s="360" t="str">
        <f t="shared" si="644"/>
        <v/>
      </c>
      <c r="EV175" s="360" t="str">
        <f t="shared" si="645"/>
        <v/>
      </c>
      <c r="EW175" s="360" t="str">
        <f t="shared" si="646"/>
        <v/>
      </c>
      <c r="EX175" s="360" t="str">
        <f t="shared" si="647"/>
        <v/>
      </c>
      <c r="EY175" s="360" t="str">
        <f t="shared" si="648"/>
        <v/>
      </c>
      <c r="EZ175" s="360" t="str">
        <f t="shared" si="649"/>
        <v/>
      </c>
      <c r="FA175" s="360" t="str">
        <f t="shared" si="650"/>
        <v/>
      </c>
      <c r="FB175" s="360" t="str">
        <f t="shared" si="651"/>
        <v/>
      </c>
      <c r="FC175" s="360" t="str">
        <f t="shared" si="652"/>
        <v/>
      </c>
      <c r="FD175" s="360" t="str">
        <f t="shared" si="653"/>
        <v/>
      </c>
      <c r="FE175" s="360" t="str">
        <f t="shared" si="654"/>
        <v/>
      </c>
      <c r="FF175" s="360" t="str">
        <f t="shared" si="655"/>
        <v/>
      </c>
      <c r="FG175" s="360" t="str">
        <f t="shared" si="656"/>
        <v/>
      </c>
      <c r="FH175" s="360" t="str">
        <f t="shared" si="657"/>
        <v/>
      </c>
      <c r="FI175" s="360" t="str">
        <f t="shared" si="658"/>
        <v/>
      </c>
      <c r="FJ175" s="360" t="str">
        <f t="shared" si="659"/>
        <v/>
      </c>
      <c r="FK175" s="360" t="str">
        <f t="shared" si="660"/>
        <v/>
      </c>
      <c r="FL175" s="360" t="str">
        <f t="shared" si="661"/>
        <v/>
      </c>
      <c r="FM175" s="360" t="str">
        <f t="shared" si="662"/>
        <v/>
      </c>
      <c r="FN175" s="360" t="str">
        <f t="shared" si="663"/>
        <v/>
      </c>
      <c r="FO175" s="360" t="str">
        <f t="shared" si="664"/>
        <v/>
      </c>
      <c r="FP175" s="360" t="str">
        <f t="shared" si="665"/>
        <v/>
      </c>
      <c r="FQ175" s="360" t="str">
        <f t="shared" si="666"/>
        <v/>
      </c>
      <c r="FR175" s="360" t="str">
        <f t="shared" si="667"/>
        <v/>
      </c>
      <c r="FS175" s="360" t="str">
        <f t="shared" si="668"/>
        <v/>
      </c>
      <c r="FT175" s="360" t="str">
        <f t="shared" si="498"/>
        <v/>
      </c>
      <c r="FU175" s="360" t="str">
        <f t="shared" si="669"/>
        <v/>
      </c>
      <c r="FV175" s="360" t="str">
        <f t="shared" si="670"/>
        <v/>
      </c>
      <c r="FW175" s="360" t="str">
        <f t="shared" si="671"/>
        <v/>
      </c>
      <c r="FX175" s="360" t="str">
        <f t="shared" si="672"/>
        <v/>
      </c>
      <c r="FY175" s="360" t="str">
        <f t="shared" si="673"/>
        <v/>
      </c>
      <c r="FZ175" s="360" t="str">
        <f t="shared" si="674"/>
        <v/>
      </c>
      <c r="GA175" s="360">
        <f t="shared" si="675"/>
        <v>31</v>
      </c>
      <c r="GB175" s="360">
        <f t="shared" si="676"/>
        <v>36</v>
      </c>
      <c r="GC175" s="360" t="str">
        <f t="shared" si="677"/>
        <v/>
      </c>
      <c r="GD175" s="360" t="str">
        <f t="shared" si="678"/>
        <v/>
      </c>
      <c r="GE175" s="360" t="str">
        <f t="shared" si="679"/>
        <v/>
      </c>
      <c r="GF175" s="360" t="str">
        <f t="shared" si="680"/>
        <v/>
      </c>
      <c r="GG175" s="360" t="str">
        <f t="shared" si="681"/>
        <v/>
      </c>
      <c r="GH175" s="360" t="str">
        <f t="shared" si="682"/>
        <v/>
      </c>
      <c r="GI175" s="360" t="str">
        <f t="shared" si="683"/>
        <v/>
      </c>
      <c r="GJ175" s="360" t="str">
        <f t="shared" si="684"/>
        <v/>
      </c>
      <c r="GK175" s="444" t="s">
        <v>1247</v>
      </c>
      <c r="GL175" s="361" t="str">
        <f t="shared" si="499"/>
        <v>-</v>
      </c>
      <c r="GM175" s="361" t="str">
        <f t="shared" si="500"/>
        <v>-</v>
      </c>
      <c r="GN175" s="361" t="str">
        <f t="shared" si="501"/>
        <v>-</v>
      </c>
      <c r="GO175" s="361" t="str">
        <f t="shared" si="502"/>
        <v>-</v>
      </c>
      <c r="GP175" s="361" t="str">
        <f t="shared" si="503"/>
        <v>-</v>
      </c>
      <c r="GQ175" s="361" t="str">
        <f t="shared" si="504"/>
        <v>-</v>
      </c>
      <c r="GR175" s="361" t="str">
        <f t="shared" si="505"/>
        <v>-</v>
      </c>
      <c r="GS175" s="361" t="str">
        <f t="shared" si="506"/>
        <v>-</v>
      </c>
      <c r="GT175" s="361" t="str">
        <f t="shared" si="507"/>
        <v>-</v>
      </c>
      <c r="GU175" s="361" t="str">
        <f t="shared" si="508"/>
        <v>-</v>
      </c>
      <c r="GV175" s="361" t="str">
        <f t="shared" si="509"/>
        <v>-</v>
      </c>
      <c r="GW175" s="361" t="str">
        <f t="shared" si="510"/>
        <v>-</v>
      </c>
      <c r="GX175" s="361" t="str">
        <f t="shared" si="511"/>
        <v>-</v>
      </c>
      <c r="GY175" s="361" t="str">
        <f t="shared" si="512"/>
        <v>-</v>
      </c>
      <c r="GZ175" s="361" t="str">
        <f t="shared" si="513"/>
        <v>-</v>
      </c>
      <c r="HA175" s="361" t="str">
        <f t="shared" si="514"/>
        <v>-</v>
      </c>
      <c r="HB175" s="361" t="str">
        <f t="shared" si="515"/>
        <v>-</v>
      </c>
      <c r="HC175" s="361" t="str">
        <f t="shared" si="516"/>
        <v>-</v>
      </c>
      <c r="HD175" s="361" t="str">
        <f t="shared" si="517"/>
        <v>-</v>
      </c>
      <c r="HE175" s="361" t="str">
        <f t="shared" si="518"/>
        <v>-</v>
      </c>
      <c r="HF175" s="361" t="str">
        <f t="shared" si="519"/>
        <v>-</v>
      </c>
      <c r="HG175" s="361" t="str">
        <f t="shared" si="520"/>
        <v>-</v>
      </c>
      <c r="HH175" s="361" t="str">
        <f t="shared" si="521"/>
        <v>-</v>
      </c>
      <c r="HI175" s="361" t="str">
        <f t="shared" si="522"/>
        <v>-</v>
      </c>
      <c r="HJ175" s="361" t="str">
        <f t="shared" si="523"/>
        <v>-</v>
      </c>
      <c r="HK175" s="361" t="str">
        <f t="shared" si="524"/>
        <v>-</v>
      </c>
      <c r="HL175" s="361" t="str">
        <f t="shared" si="525"/>
        <v>-</v>
      </c>
      <c r="HM175" s="361" t="str">
        <f t="shared" si="526"/>
        <v>-</v>
      </c>
      <c r="HN175" s="361" t="str">
        <f t="shared" si="527"/>
        <v>-</v>
      </c>
      <c r="HO175" s="361" t="str">
        <f t="shared" si="528"/>
        <v>-</v>
      </c>
      <c r="HP175" s="361" t="str">
        <f t="shared" si="529"/>
        <v>-</v>
      </c>
      <c r="HQ175" s="361" t="str">
        <f t="shared" si="530"/>
        <v>-</v>
      </c>
      <c r="HR175" s="361" t="str">
        <f t="shared" si="531"/>
        <v>-</v>
      </c>
      <c r="HS175" s="361" t="str">
        <f t="shared" si="532"/>
        <v>-</v>
      </c>
      <c r="HT175" s="361" t="str">
        <f t="shared" si="533"/>
        <v>-</v>
      </c>
      <c r="HU175" s="361" t="str">
        <f t="shared" si="534"/>
        <v>-</v>
      </c>
      <c r="HV175" s="361" t="str">
        <f t="shared" si="535"/>
        <v>ncomp</v>
      </c>
      <c r="HW175" s="361" t="str">
        <f t="shared" si="536"/>
        <v>ncomp</v>
      </c>
      <c r="HX175" s="361" t="str">
        <f t="shared" si="537"/>
        <v>-</v>
      </c>
      <c r="HY175" s="361" t="str">
        <f t="shared" si="538"/>
        <v>-</v>
      </c>
      <c r="HZ175" s="361" t="str">
        <f t="shared" si="539"/>
        <v>-</v>
      </c>
      <c r="IA175" s="361" t="str">
        <f t="shared" si="540"/>
        <v>-</v>
      </c>
      <c r="IB175" s="361" t="str">
        <f t="shared" si="541"/>
        <v>-</v>
      </c>
      <c r="IC175" s="361" t="str">
        <f t="shared" si="542"/>
        <v>-</v>
      </c>
      <c r="ID175" s="361" t="str">
        <f t="shared" si="543"/>
        <v>-</v>
      </c>
      <c r="IE175" s="361" t="str">
        <f t="shared" si="544"/>
        <v>-</v>
      </c>
      <c r="IF175" s="444" t="s">
        <v>1247</v>
      </c>
      <c r="IG175" s="56" t="str">
        <f t="shared" si="685"/>
        <v>-</v>
      </c>
      <c r="IH175" s="56" t="str">
        <f t="shared" si="686"/>
        <v>-</v>
      </c>
      <c r="II175" s="56" t="str">
        <f t="shared" si="687"/>
        <v>-</v>
      </c>
      <c r="IJ175" s="56" t="str">
        <f t="shared" si="688"/>
        <v>-</v>
      </c>
      <c r="IK175" s="56" t="str">
        <f t="shared" si="545"/>
        <v>-</v>
      </c>
      <c r="IL175" s="56" t="str">
        <f t="shared" si="546"/>
        <v>-</v>
      </c>
      <c r="IM175" s="56" t="str">
        <f t="shared" si="547"/>
        <v>-</v>
      </c>
      <c r="IN175" s="56" t="str">
        <f t="shared" si="548"/>
        <v>-</v>
      </c>
      <c r="IO175" s="56" t="str">
        <f t="shared" si="549"/>
        <v>-</v>
      </c>
      <c r="IP175" s="56" t="str">
        <f t="shared" si="550"/>
        <v>-</v>
      </c>
      <c r="IQ175" s="56" t="str">
        <f t="shared" si="551"/>
        <v>-</v>
      </c>
      <c r="IR175" s="56" t="str">
        <f t="shared" si="552"/>
        <v>-</v>
      </c>
      <c r="IS175" s="56" t="str">
        <f t="shared" si="553"/>
        <v>-</v>
      </c>
      <c r="IT175" s="56" t="str">
        <f t="shared" si="554"/>
        <v>-</v>
      </c>
      <c r="IU175" s="56" t="str">
        <f t="shared" si="555"/>
        <v>-</v>
      </c>
      <c r="IV175" s="56" t="str">
        <f t="shared" si="556"/>
        <v>-</v>
      </c>
      <c r="IW175" s="56" t="str">
        <f t="shared" si="557"/>
        <v>-</v>
      </c>
      <c r="IX175" s="56" t="str">
        <f t="shared" si="558"/>
        <v>-</v>
      </c>
      <c r="IY175" s="56" t="str">
        <f t="shared" si="559"/>
        <v>-</v>
      </c>
      <c r="IZ175" s="56" t="str">
        <f t="shared" si="560"/>
        <v>-</v>
      </c>
      <c r="JA175" s="56" t="str">
        <f t="shared" si="561"/>
        <v>-</v>
      </c>
      <c r="JB175" s="56" t="str">
        <f t="shared" si="562"/>
        <v>-</v>
      </c>
      <c r="JC175" s="56" t="str">
        <f t="shared" si="563"/>
        <v>-</v>
      </c>
      <c r="JD175" s="56" t="str">
        <f t="shared" si="564"/>
        <v>-</v>
      </c>
      <c r="JE175" s="56" t="str">
        <f t="shared" si="565"/>
        <v>-</v>
      </c>
      <c r="JF175" s="56" t="str">
        <f t="shared" si="566"/>
        <v>-</v>
      </c>
      <c r="JG175" s="56" t="str">
        <f t="shared" si="567"/>
        <v>-</v>
      </c>
      <c r="JH175" s="56" t="str">
        <f t="shared" si="568"/>
        <v>-</v>
      </c>
      <c r="JI175" s="56" t="str">
        <f t="shared" si="569"/>
        <v>-</v>
      </c>
      <c r="JJ175" s="56" t="str">
        <f t="shared" si="570"/>
        <v>-</v>
      </c>
      <c r="JK175" s="56" t="str">
        <f t="shared" si="571"/>
        <v>-</v>
      </c>
      <c r="JL175" s="56" t="str">
        <f t="shared" si="572"/>
        <v>-</v>
      </c>
      <c r="JM175" s="56" t="str">
        <f t="shared" si="573"/>
        <v>-</v>
      </c>
      <c r="JN175" s="56" t="str">
        <f t="shared" si="574"/>
        <v>-</v>
      </c>
      <c r="JO175" s="56" t="str">
        <f t="shared" si="575"/>
        <v>-</v>
      </c>
      <c r="JP175" s="56" t="str">
        <f t="shared" si="576"/>
        <v>-</v>
      </c>
      <c r="JQ175" s="56">
        <f t="shared" si="577"/>
        <v>1</v>
      </c>
      <c r="JR175" s="56">
        <f t="shared" si="578"/>
        <v>1</v>
      </c>
      <c r="JS175" s="56" t="str">
        <f t="shared" si="579"/>
        <v>-</v>
      </c>
      <c r="JT175" s="56" t="str">
        <f t="shared" si="580"/>
        <v>-</v>
      </c>
      <c r="JU175" s="56" t="str">
        <f t="shared" si="581"/>
        <v>-</v>
      </c>
      <c r="JV175" s="56" t="str">
        <f t="shared" si="582"/>
        <v>-</v>
      </c>
      <c r="JW175" s="56" t="str">
        <f t="shared" si="583"/>
        <v>-</v>
      </c>
      <c r="JX175" s="56" t="str">
        <f t="shared" si="584"/>
        <v>-</v>
      </c>
      <c r="JY175" s="56" t="str">
        <f t="shared" si="585"/>
        <v>-</v>
      </c>
      <c r="JZ175" s="56" t="str">
        <f t="shared" si="586"/>
        <v>-</v>
      </c>
      <c r="KA175" s="444" t="s">
        <v>1247</v>
      </c>
      <c r="KB175" s="360">
        <f>IF(ISNUMBER(INDEX($EQ$15:$GK$521,$B175,EO$11)),MAX(KB$14:KB174)+1,0)</f>
        <v>0</v>
      </c>
      <c r="KC175" s="360" t="str">
        <f t="shared" si="689"/>
        <v/>
      </c>
      <c r="KD175" s="373" t="s">
        <v>2</v>
      </c>
      <c r="KE175" s="215"/>
      <c r="KF175" s="60"/>
      <c r="KG175" s="60"/>
      <c r="KH175" s="60"/>
      <c r="KI175" s="60"/>
      <c r="KJ175" s="60"/>
      <c r="KK175" s="60"/>
      <c r="KL175" s="60"/>
      <c r="KM175" s="60"/>
      <c r="KN175" s="60"/>
      <c r="KO175" s="60"/>
      <c r="KP175" s="60"/>
      <c r="KQ175" s="239" t="str">
        <f t="shared" si="692"/>
        <v/>
      </c>
      <c r="KR175" s="245" t="str">
        <f t="shared" si="587"/>
        <v/>
      </c>
      <c r="KS175" s="60"/>
      <c r="KT175" s="239" t="str">
        <f t="shared" si="693"/>
        <v/>
      </c>
      <c r="KU175" s="245" t="str">
        <f t="shared" si="588"/>
        <v/>
      </c>
      <c r="KV175" s="60"/>
      <c r="KW175" s="239" t="str">
        <f t="shared" si="694"/>
        <v/>
      </c>
      <c r="KX175" s="245" t="str">
        <f t="shared" si="589"/>
        <v/>
      </c>
      <c r="KY175" s="60"/>
      <c r="KZ175" s="283" t="str">
        <f t="shared" si="590"/>
        <v/>
      </c>
      <c r="LA175" s="26"/>
      <c r="LB175" s="18"/>
      <c r="LC175" s="18"/>
      <c r="LD175" s="18"/>
      <c r="LE175" s="18"/>
      <c r="LF175" s="18"/>
      <c r="LG175" s="18"/>
      <c r="LH175" s="18"/>
      <c r="LI175" s="18"/>
      <c r="LJ175" s="18"/>
      <c r="LK175" s="18"/>
      <c r="LL175" s="18"/>
      <c r="LM175" s="18"/>
      <c r="LN175" s="63"/>
      <c r="LO175" s="251">
        <f t="shared" si="591"/>
        <v>0</v>
      </c>
      <c r="LP175" s="251">
        <f t="shared" si="592"/>
        <v>0</v>
      </c>
      <c r="LQ175" s="251">
        <f t="shared" si="593"/>
        <v>0</v>
      </c>
      <c r="LR175" s="251">
        <f t="shared" si="594"/>
        <v>0</v>
      </c>
      <c r="LS175" s="251">
        <f t="shared" si="595"/>
        <v>0</v>
      </c>
      <c r="LT175" s="251">
        <f t="shared" si="596"/>
        <v>0</v>
      </c>
      <c r="LU175" s="251">
        <f t="shared" si="597"/>
        <v>0</v>
      </c>
      <c r="LV175" s="251">
        <f t="shared" si="598"/>
        <v>0</v>
      </c>
      <c r="LW175" s="251">
        <f t="shared" si="599"/>
        <v>0</v>
      </c>
      <c r="LX175" s="251">
        <f t="shared" si="600"/>
        <v>0</v>
      </c>
      <c r="LY175" s="251">
        <f t="shared" si="601"/>
        <v>0</v>
      </c>
      <c r="LZ175" s="251">
        <f t="shared" si="602"/>
        <v>0</v>
      </c>
      <c r="MA175" s="63">
        <f t="shared" si="603"/>
        <v>5</v>
      </c>
      <c r="MB175" s="63">
        <f t="shared" si="604"/>
        <v>0</v>
      </c>
      <c r="MC175" s="63">
        <f t="shared" si="691"/>
        <v>161</v>
      </c>
      <c r="MD175" s="63">
        <f t="shared" si="690"/>
        <v>21</v>
      </c>
      <c r="ME175" s="63" t="str">
        <f t="shared" si="605"/>
        <v>sfr_conn</v>
      </c>
      <c r="MF175" s="315">
        <f t="shared" si="606"/>
        <v>291</v>
      </c>
      <c r="MG175" s="315">
        <f>IF(ISNUMBER(MATCH(EO175,$ME$15:$ME$520,0)),0,MAX(MG$14:MG174)+1)</f>
        <v>0</v>
      </c>
      <c r="MH175" s="315" t="str">
        <f t="shared" si="607"/>
        <v/>
      </c>
      <c r="MI175" s="369"/>
      <c r="MJ175" s="68"/>
      <c r="MK175" s="18"/>
      <c r="ML175" s="242"/>
      <c r="MM175" s="242"/>
      <c r="MN175" s="59"/>
      <c r="MO175" s="238"/>
      <c r="MP175" s="411"/>
      <c r="MQ175" s="26" t="str">
        <f>IF(IF(ISNUMBER(SEARCH("flopy",MS175))=TRUE,1,0)=1,MAX(MQ$15:MQ174)+1,"")</f>
        <v/>
      </c>
      <c r="MR175" s="238"/>
      <c r="MS175" s="411"/>
      <c r="MT175" s="59"/>
      <c r="MU175" s="411"/>
      <c r="MV175" s="238"/>
      <c r="MW175" s="59"/>
      <c r="MX175" s="59"/>
      <c r="MY175" s="59"/>
      <c r="MZ175" s="59"/>
      <c r="NA175" s="59"/>
      <c r="NB175" s="26" t="s">
        <v>2</v>
      </c>
      <c r="NC175" s="59"/>
      <c r="ND175" s="59"/>
      <c r="NE175" s="59"/>
      <c r="NF175" s="59"/>
      <c r="NG175" s="59"/>
      <c r="NH175" s="59"/>
      <c r="NI175" s="59"/>
      <c r="NJ175" s="59"/>
      <c r="NK175" s="26" t="s">
        <v>2</v>
      </c>
      <c r="NL175" s="454"/>
      <c r="NM175" s="454"/>
      <c r="NN175" s="59"/>
      <c r="NO175" s="18"/>
      <c r="NP175" s="18"/>
      <c r="NQ175" s="18"/>
      <c r="NR175" s="18"/>
      <c r="NS175" s="18"/>
      <c r="NT175" s="18"/>
      <c r="NU175" s="18"/>
      <c r="NV175" s="18"/>
      <c r="NW175" s="18"/>
      <c r="NX175" s="18"/>
      <c r="NY175" s="18"/>
      <c r="NZ175" s="18"/>
      <c r="OA175" s="18"/>
      <c r="OB175" s="18"/>
      <c r="OC175" s="18"/>
      <c r="OZ175" s="59"/>
      <c r="PA175" s="251" t="str">
        <f t="shared" si="608"/>
        <v/>
      </c>
      <c r="PB175" s="251" t="str">
        <f t="shared" si="609"/>
        <v/>
      </c>
      <c r="PC175" s="251" t="str">
        <f t="shared" si="610"/>
        <v/>
      </c>
      <c r="PD175" s="251" t="str">
        <f t="shared" si="611"/>
        <v/>
      </c>
      <c r="PE175" s="251" t="str">
        <f t="shared" si="612"/>
        <v/>
      </c>
      <c r="PF175" s="251" t="str">
        <f t="shared" si="613"/>
        <v/>
      </c>
      <c r="PG175" s="251" t="str">
        <f t="shared" si="614"/>
        <v/>
      </c>
      <c r="PH175" s="251" t="str">
        <f t="shared" si="615"/>
        <v/>
      </c>
      <c r="PI175" s="251" t="str">
        <f t="shared" si="616"/>
        <v/>
      </c>
      <c r="PJ175" s="251" t="str">
        <f t="shared" si="617"/>
        <v/>
      </c>
      <c r="PK175" s="251" t="str">
        <f t="shared" si="618"/>
        <v/>
      </c>
      <c r="PL175" s="251" t="str">
        <f t="shared" si="619"/>
        <v/>
      </c>
      <c r="PM175" s="251" t="str">
        <f t="shared" si="620"/>
        <v/>
      </c>
      <c r="PN175" s="251" t="str">
        <f t="shared" si="621"/>
        <v/>
      </c>
      <c r="PO175" s="251" t="str">
        <f t="shared" si="622"/>
        <v/>
      </c>
      <c r="PP175" s="251" t="str">
        <f t="shared" si="623"/>
        <v/>
      </c>
      <c r="PQ175" s="251" t="str">
        <f t="shared" si="624"/>
        <v/>
      </c>
      <c r="PR175" s="251" t="str">
        <f t="shared" si="625"/>
        <v/>
      </c>
      <c r="PS175" s="251" t="str">
        <f t="shared" si="626"/>
        <v/>
      </c>
      <c r="PT175" s="251" t="str">
        <f t="shared" si="627"/>
        <v/>
      </c>
      <c r="PU175" s="251" t="str">
        <f t="shared" si="628"/>
        <v/>
      </c>
      <c r="PV175" s="251" t="str">
        <f t="shared" si="629"/>
        <v/>
      </c>
      <c r="PW175" s="251" t="str">
        <f t="shared" si="630"/>
        <v>sfr_conn</v>
      </c>
      <c r="PX175" s="251" t="str">
        <f t="shared" si="631"/>
        <v/>
      </c>
      <c r="PY175" s="251" t="str">
        <f t="shared" si="632"/>
        <v/>
      </c>
      <c r="PZ175" s="251" t="str">
        <f t="shared" si="633"/>
        <v/>
      </c>
      <c r="QA175" s="251" t="str">
        <f t="shared" si="634"/>
        <v/>
      </c>
      <c r="QB175" s="251" t="str">
        <f t="shared" si="635"/>
        <v/>
      </c>
      <c r="QC175" s="251" t="str">
        <f t="shared" si="636"/>
        <v/>
      </c>
      <c r="QD175" s="251" t="str">
        <f t="shared" si="637"/>
        <v/>
      </c>
      <c r="QE175" s="251" t="str">
        <f t="shared" si="638"/>
        <v/>
      </c>
      <c r="QF175" s="63">
        <f t="shared" si="639"/>
        <v>1</v>
      </c>
      <c r="QG175" s="26" t="s">
        <v>2</v>
      </c>
      <c r="QH175" s="59"/>
      <c r="QI175" s="59"/>
      <c r="QJ175" s="59"/>
      <c r="QK175" s="59"/>
      <c r="QL175" s="59"/>
      <c r="QM175" s="59"/>
      <c r="QN175" s="59"/>
    </row>
    <row r="176" spans="1:456" ht="6" customHeight="1" x14ac:dyDescent="0.25">
      <c r="A176" s="68"/>
      <c r="B176" s="447">
        <f t="shared" si="496"/>
        <v>162</v>
      </c>
      <c r="C176" s="72" t="s">
        <v>357</v>
      </c>
      <c r="D176" s="339" t="s">
        <v>553</v>
      </c>
      <c r="E176" s="59"/>
      <c r="F176" s="229"/>
      <c r="G176" s="295"/>
      <c r="H176" s="295"/>
      <c r="I176" s="229"/>
      <c r="J176" s="295"/>
      <c r="K176" s="295"/>
      <c r="L176" s="229"/>
      <c r="M176" s="295"/>
      <c r="N176" s="295"/>
      <c r="O176" s="229"/>
      <c r="P176" s="295"/>
      <c r="Q176" s="295"/>
      <c r="R176" s="229"/>
      <c r="S176" s="230"/>
      <c r="T176" s="231"/>
      <c r="U176" s="229"/>
      <c r="V176" s="230"/>
      <c r="W176" s="231"/>
      <c r="X176" s="229"/>
      <c r="Y176" s="230"/>
      <c r="Z176" s="231"/>
      <c r="AA176" s="229"/>
      <c r="AB176" s="295"/>
      <c r="AC176" s="295"/>
      <c r="AD176" s="229"/>
      <c r="AE176" s="295"/>
      <c r="AF176" s="295"/>
      <c r="AG176" s="229"/>
      <c r="AH176" s="295"/>
      <c r="AI176" s="295"/>
      <c r="AJ176" s="229"/>
      <c r="AK176" s="295"/>
      <c r="AL176" s="295"/>
      <c r="AM176" s="229"/>
      <c r="AN176" s="295"/>
      <c r="AO176" s="295"/>
      <c r="AP176" s="243"/>
      <c r="AQ176" s="295"/>
      <c r="AR176" s="290"/>
      <c r="AS176" s="243"/>
      <c r="AT176" s="295"/>
      <c r="AU176" s="290"/>
      <c r="AV176" s="229"/>
      <c r="AW176" s="230"/>
      <c r="AX176" s="231"/>
      <c r="AY176" s="229"/>
      <c r="AZ176" s="230"/>
      <c r="BA176" s="231"/>
      <c r="BB176" s="229"/>
      <c r="BC176" s="230"/>
      <c r="BD176" s="231"/>
      <c r="BE176" s="229"/>
      <c r="BF176" s="230"/>
      <c r="BG176" s="231"/>
      <c r="BH176" s="229"/>
      <c r="BI176" s="230"/>
      <c r="BJ176" s="231"/>
      <c r="BK176" s="243"/>
      <c r="BL176" s="230"/>
      <c r="BM176" s="231"/>
      <c r="BN176" s="243"/>
      <c r="BO176" s="230"/>
      <c r="BP176" s="231"/>
      <c r="BQ176" s="229"/>
      <c r="BR176" s="230"/>
      <c r="BS176" s="231"/>
      <c r="BT176" s="229"/>
      <c r="BU176" s="230"/>
      <c r="BV176" s="231"/>
      <c r="BW176" s="229"/>
      <c r="BX176" s="230"/>
      <c r="BY176" s="231"/>
      <c r="BZ176" s="229"/>
      <c r="CA176" s="230"/>
      <c r="CB176" s="231"/>
      <c r="CC176" s="229"/>
      <c r="CD176" s="230"/>
      <c r="CE176" s="231"/>
      <c r="CF176" s="331"/>
      <c r="CG176" s="332"/>
      <c r="CH176" s="385"/>
      <c r="CI176" s="331"/>
      <c r="CJ176" s="332"/>
      <c r="CK176" s="385"/>
      <c r="CL176" s="243"/>
      <c r="CM176" s="230"/>
      <c r="CN176" s="354"/>
      <c r="CO176" s="243"/>
      <c r="CP176" s="230"/>
      <c r="CQ176" s="231"/>
      <c r="CR176" s="331"/>
      <c r="CS176" s="332"/>
      <c r="CT176" s="333"/>
      <c r="CU176" s="229"/>
      <c r="CV176" s="230"/>
      <c r="CW176" s="231"/>
      <c r="CX176" s="331"/>
      <c r="CY176" s="332"/>
      <c r="CZ176" s="333"/>
      <c r="DA176" s="331"/>
      <c r="DB176" s="332"/>
      <c r="DC176" s="333"/>
      <c r="DD176" s="331"/>
      <c r="DE176" s="332"/>
      <c r="DF176" s="333"/>
      <c r="DG176" s="331"/>
      <c r="DH176" s="332"/>
      <c r="DI176" s="333"/>
      <c r="DJ176" s="229"/>
      <c r="DK176" s="230"/>
      <c r="DL176" s="231"/>
      <c r="DM176" s="229"/>
      <c r="DN176" s="230"/>
      <c r="DO176" s="231"/>
      <c r="DP176" s="331"/>
      <c r="DQ176" s="332"/>
      <c r="DR176" s="333"/>
      <c r="DS176" s="331"/>
      <c r="DT176" s="332"/>
      <c r="DU176" s="333"/>
      <c r="DV176" s="331"/>
      <c r="DW176" s="332"/>
      <c r="DX176" s="333"/>
      <c r="DY176" s="331"/>
      <c r="DZ176" s="332"/>
      <c r="EA176" s="333"/>
      <c r="EB176" s="331"/>
      <c r="EC176" s="332"/>
      <c r="ED176" s="333"/>
      <c r="EE176" s="331"/>
      <c r="EF176" s="332"/>
      <c r="EG176" s="333"/>
      <c r="EH176" s="229"/>
      <c r="EI176" s="230"/>
      <c r="EJ176" s="231"/>
      <c r="EK176" s="229"/>
      <c r="EL176" s="230"/>
      <c r="EM176" s="231"/>
      <c r="EN176" s="244"/>
      <c r="EO176" s="269" t="str">
        <f t="shared" si="497"/>
        <v/>
      </c>
      <c r="EP176" s="444" t="s">
        <v>1247</v>
      </c>
      <c r="EQ176" s="360" t="str">
        <f t="shared" si="640"/>
        <v/>
      </c>
      <c r="ER176" s="360" t="str">
        <f t="shared" si="641"/>
        <v/>
      </c>
      <c r="ES176" s="360" t="str">
        <f t="shared" si="642"/>
        <v/>
      </c>
      <c r="ET176" s="360" t="str">
        <f t="shared" si="643"/>
        <v/>
      </c>
      <c r="EU176" s="360" t="str">
        <f t="shared" si="644"/>
        <v/>
      </c>
      <c r="EV176" s="360" t="str">
        <f t="shared" si="645"/>
        <v/>
      </c>
      <c r="EW176" s="360" t="str">
        <f t="shared" si="646"/>
        <v/>
      </c>
      <c r="EX176" s="360" t="str">
        <f t="shared" si="647"/>
        <v/>
      </c>
      <c r="EY176" s="360" t="str">
        <f t="shared" si="648"/>
        <v/>
      </c>
      <c r="EZ176" s="360" t="str">
        <f t="shared" si="649"/>
        <v/>
      </c>
      <c r="FA176" s="360" t="str">
        <f t="shared" si="650"/>
        <v/>
      </c>
      <c r="FB176" s="360" t="str">
        <f t="shared" si="651"/>
        <v/>
      </c>
      <c r="FC176" s="360" t="str">
        <f t="shared" si="652"/>
        <v/>
      </c>
      <c r="FD176" s="360" t="str">
        <f t="shared" si="653"/>
        <v/>
      </c>
      <c r="FE176" s="360" t="str">
        <f t="shared" si="654"/>
        <v/>
      </c>
      <c r="FF176" s="360" t="str">
        <f t="shared" si="655"/>
        <v/>
      </c>
      <c r="FG176" s="360" t="str">
        <f t="shared" si="656"/>
        <v/>
      </c>
      <c r="FH176" s="360" t="str">
        <f t="shared" si="657"/>
        <v/>
      </c>
      <c r="FI176" s="360" t="str">
        <f t="shared" si="658"/>
        <v/>
      </c>
      <c r="FJ176" s="360" t="str">
        <f t="shared" si="659"/>
        <v/>
      </c>
      <c r="FK176" s="360" t="str">
        <f t="shared" si="660"/>
        <v/>
      </c>
      <c r="FL176" s="360" t="str">
        <f t="shared" si="661"/>
        <v/>
      </c>
      <c r="FM176" s="360" t="str">
        <f t="shared" si="662"/>
        <v/>
      </c>
      <c r="FN176" s="360" t="str">
        <f t="shared" si="663"/>
        <v/>
      </c>
      <c r="FO176" s="360" t="str">
        <f t="shared" si="664"/>
        <v/>
      </c>
      <c r="FP176" s="360" t="str">
        <f t="shared" si="665"/>
        <v/>
      </c>
      <c r="FQ176" s="360" t="str">
        <f t="shared" si="666"/>
        <v/>
      </c>
      <c r="FR176" s="360" t="str">
        <f t="shared" si="667"/>
        <v/>
      </c>
      <c r="FS176" s="360" t="str">
        <f t="shared" si="668"/>
        <v/>
      </c>
      <c r="FT176" s="360" t="str">
        <f t="shared" si="498"/>
        <v/>
      </c>
      <c r="FU176" s="360" t="str">
        <f t="shared" si="669"/>
        <v/>
      </c>
      <c r="FV176" s="360" t="str">
        <f t="shared" si="670"/>
        <v/>
      </c>
      <c r="FW176" s="360" t="str">
        <f t="shared" si="671"/>
        <v/>
      </c>
      <c r="FX176" s="360" t="str">
        <f t="shared" si="672"/>
        <v/>
      </c>
      <c r="FY176" s="360" t="str">
        <f t="shared" si="673"/>
        <v/>
      </c>
      <c r="FZ176" s="360" t="str">
        <f t="shared" si="674"/>
        <v/>
      </c>
      <c r="GA176" s="360" t="str">
        <f t="shared" si="675"/>
        <v/>
      </c>
      <c r="GB176" s="360">
        <f t="shared" si="676"/>
        <v>37</v>
      </c>
      <c r="GC176" s="360" t="str">
        <f t="shared" si="677"/>
        <v/>
      </c>
      <c r="GD176" s="360" t="str">
        <f t="shared" si="678"/>
        <v/>
      </c>
      <c r="GE176" s="360" t="str">
        <f t="shared" si="679"/>
        <v/>
      </c>
      <c r="GF176" s="360" t="str">
        <f t="shared" si="680"/>
        <v/>
      </c>
      <c r="GG176" s="360" t="str">
        <f t="shared" si="681"/>
        <v/>
      </c>
      <c r="GH176" s="360" t="str">
        <f t="shared" si="682"/>
        <v/>
      </c>
      <c r="GI176" s="360" t="str">
        <f t="shared" si="683"/>
        <v/>
      </c>
      <c r="GJ176" s="360" t="str">
        <f t="shared" si="684"/>
        <v/>
      </c>
      <c r="GK176" s="444" t="s">
        <v>1247</v>
      </c>
      <c r="GL176" s="361" t="str">
        <f t="shared" si="499"/>
        <v>-</v>
      </c>
      <c r="GM176" s="361" t="str">
        <f t="shared" si="500"/>
        <v>-</v>
      </c>
      <c r="GN176" s="361" t="str">
        <f t="shared" si="501"/>
        <v>-</v>
      </c>
      <c r="GO176" s="361" t="str">
        <f t="shared" si="502"/>
        <v>-</v>
      </c>
      <c r="GP176" s="361" t="str">
        <f t="shared" si="503"/>
        <v>-</v>
      </c>
      <c r="GQ176" s="361" t="str">
        <f t="shared" si="504"/>
        <v>-</v>
      </c>
      <c r="GR176" s="361" t="str">
        <f t="shared" si="505"/>
        <v>-</v>
      </c>
      <c r="GS176" s="361" t="str">
        <f t="shared" si="506"/>
        <v>-</v>
      </c>
      <c r="GT176" s="361" t="str">
        <f t="shared" si="507"/>
        <v>-</v>
      </c>
      <c r="GU176" s="361" t="str">
        <f t="shared" si="508"/>
        <v>-</v>
      </c>
      <c r="GV176" s="361" t="str">
        <f t="shared" si="509"/>
        <v>-</v>
      </c>
      <c r="GW176" s="361" t="str">
        <f t="shared" si="510"/>
        <v>-</v>
      </c>
      <c r="GX176" s="361" t="str">
        <f t="shared" si="511"/>
        <v>-</v>
      </c>
      <c r="GY176" s="361" t="str">
        <f t="shared" si="512"/>
        <v>-</v>
      </c>
      <c r="GZ176" s="361" t="str">
        <f t="shared" si="513"/>
        <v>-</v>
      </c>
      <c r="HA176" s="361" t="str">
        <f t="shared" si="514"/>
        <v>-</v>
      </c>
      <c r="HB176" s="361" t="str">
        <f t="shared" si="515"/>
        <v>-</v>
      </c>
      <c r="HC176" s="361" t="str">
        <f t="shared" si="516"/>
        <v>-</v>
      </c>
      <c r="HD176" s="361" t="str">
        <f t="shared" si="517"/>
        <v>-</v>
      </c>
      <c r="HE176" s="361" t="str">
        <f t="shared" si="518"/>
        <v>-</v>
      </c>
      <c r="HF176" s="361" t="str">
        <f t="shared" si="519"/>
        <v>-</v>
      </c>
      <c r="HG176" s="361" t="str">
        <f t="shared" si="520"/>
        <v>-</v>
      </c>
      <c r="HH176" s="361" t="str">
        <f t="shared" si="521"/>
        <v>-</v>
      </c>
      <c r="HI176" s="361" t="str">
        <f t="shared" si="522"/>
        <v>-</v>
      </c>
      <c r="HJ176" s="361" t="str">
        <f t="shared" si="523"/>
        <v>-</v>
      </c>
      <c r="HK176" s="361" t="str">
        <f t="shared" si="524"/>
        <v>-</v>
      </c>
      <c r="HL176" s="361" t="str">
        <f t="shared" si="525"/>
        <v>-</v>
      </c>
      <c r="HM176" s="361" t="str">
        <f t="shared" si="526"/>
        <v>-</v>
      </c>
      <c r="HN176" s="361" t="str">
        <f t="shared" si="527"/>
        <v>-</v>
      </c>
      <c r="HO176" s="361" t="str">
        <f t="shared" si="528"/>
        <v>-</v>
      </c>
      <c r="HP176" s="361" t="str">
        <f t="shared" si="529"/>
        <v>-</v>
      </c>
      <c r="HQ176" s="361" t="str">
        <f t="shared" si="530"/>
        <v>-</v>
      </c>
      <c r="HR176" s="361" t="str">
        <f t="shared" si="531"/>
        <v>-</v>
      </c>
      <c r="HS176" s="361" t="str">
        <f t="shared" si="532"/>
        <v>-</v>
      </c>
      <c r="HT176" s="361" t="str">
        <f t="shared" si="533"/>
        <v>-</v>
      </c>
      <c r="HU176" s="361" t="str">
        <f t="shared" si="534"/>
        <v>-</v>
      </c>
      <c r="HV176" s="361" t="str">
        <f t="shared" si="535"/>
        <v>-</v>
      </c>
      <c r="HW176" s="361" t="str">
        <f t="shared" si="536"/>
        <v>lunit</v>
      </c>
      <c r="HX176" s="361" t="str">
        <f t="shared" si="537"/>
        <v>-</v>
      </c>
      <c r="HY176" s="361" t="str">
        <f t="shared" si="538"/>
        <v>-</v>
      </c>
      <c r="HZ176" s="361" t="str">
        <f t="shared" si="539"/>
        <v>-</v>
      </c>
      <c r="IA176" s="361" t="str">
        <f t="shared" si="540"/>
        <v>-</v>
      </c>
      <c r="IB176" s="361" t="str">
        <f t="shared" si="541"/>
        <v>-</v>
      </c>
      <c r="IC176" s="361" t="str">
        <f t="shared" si="542"/>
        <v>-</v>
      </c>
      <c r="ID176" s="361" t="str">
        <f t="shared" si="543"/>
        <v>-</v>
      </c>
      <c r="IE176" s="361" t="str">
        <f t="shared" si="544"/>
        <v>-</v>
      </c>
      <c r="IF176" s="444" t="s">
        <v>1247</v>
      </c>
      <c r="IG176" s="56" t="str">
        <f t="shared" si="685"/>
        <v>-</v>
      </c>
      <c r="IH176" s="56" t="str">
        <f t="shared" si="686"/>
        <v>-</v>
      </c>
      <c r="II176" s="56" t="str">
        <f t="shared" si="687"/>
        <v>-</v>
      </c>
      <c r="IJ176" s="56" t="str">
        <f t="shared" si="688"/>
        <v>-</v>
      </c>
      <c r="IK176" s="56" t="str">
        <f t="shared" si="545"/>
        <v>-</v>
      </c>
      <c r="IL176" s="56" t="str">
        <f t="shared" si="546"/>
        <v>-</v>
      </c>
      <c r="IM176" s="56" t="str">
        <f t="shared" si="547"/>
        <v>-</v>
      </c>
      <c r="IN176" s="56" t="str">
        <f t="shared" si="548"/>
        <v>-</v>
      </c>
      <c r="IO176" s="56" t="str">
        <f t="shared" si="549"/>
        <v>-</v>
      </c>
      <c r="IP176" s="56" t="str">
        <f t="shared" si="550"/>
        <v>-</v>
      </c>
      <c r="IQ176" s="56" t="str">
        <f t="shared" si="551"/>
        <v>-</v>
      </c>
      <c r="IR176" s="56" t="str">
        <f t="shared" si="552"/>
        <v>-</v>
      </c>
      <c r="IS176" s="56" t="str">
        <f t="shared" si="553"/>
        <v>-</v>
      </c>
      <c r="IT176" s="56" t="str">
        <f t="shared" si="554"/>
        <v>-</v>
      </c>
      <c r="IU176" s="56" t="str">
        <f t="shared" si="555"/>
        <v>-</v>
      </c>
      <c r="IV176" s="56" t="str">
        <f t="shared" si="556"/>
        <v>-</v>
      </c>
      <c r="IW176" s="56" t="str">
        <f t="shared" si="557"/>
        <v>-</v>
      </c>
      <c r="IX176" s="56" t="str">
        <f t="shared" si="558"/>
        <v>-</v>
      </c>
      <c r="IY176" s="56" t="str">
        <f t="shared" si="559"/>
        <v>-</v>
      </c>
      <c r="IZ176" s="56" t="str">
        <f t="shared" si="560"/>
        <v>-</v>
      </c>
      <c r="JA176" s="56" t="str">
        <f t="shared" si="561"/>
        <v>-</v>
      </c>
      <c r="JB176" s="56" t="str">
        <f t="shared" si="562"/>
        <v>-</v>
      </c>
      <c r="JC176" s="56" t="str">
        <f t="shared" si="563"/>
        <v>-</v>
      </c>
      <c r="JD176" s="56" t="str">
        <f t="shared" si="564"/>
        <v>-</v>
      </c>
      <c r="JE176" s="56" t="str">
        <f t="shared" si="565"/>
        <v>-</v>
      </c>
      <c r="JF176" s="56" t="str">
        <f t="shared" si="566"/>
        <v>-</v>
      </c>
      <c r="JG176" s="56" t="str">
        <f t="shared" si="567"/>
        <v>-</v>
      </c>
      <c r="JH176" s="56" t="str">
        <f t="shared" si="568"/>
        <v>-</v>
      </c>
      <c r="JI176" s="56" t="str">
        <f t="shared" si="569"/>
        <v>-</v>
      </c>
      <c r="JJ176" s="56" t="str">
        <f t="shared" si="570"/>
        <v>-</v>
      </c>
      <c r="JK176" s="56" t="str">
        <f t="shared" si="571"/>
        <v>-</v>
      </c>
      <c r="JL176" s="56" t="str">
        <f t="shared" si="572"/>
        <v>-</v>
      </c>
      <c r="JM176" s="56" t="str">
        <f t="shared" si="573"/>
        <v>-</v>
      </c>
      <c r="JN176" s="56" t="str">
        <f t="shared" si="574"/>
        <v>-</v>
      </c>
      <c r="JO176" s="56" t="str">
        <f t="shared" si="575"/>
        <v>-</v>
      </c>
      <c r="JP176" s="56" t="str">
        <f t="shared" si="576"/>
        <v>-</v>
      </c>
      <c r="JQ176" s="56" t="str">
        <f t="shared" si="577"/>
        <v>-</v>
      </c>
      <c r="JR176" s="56" t="str">
        <f t="shared" si="578"/>
        <v>FT'</v>
      </c>
      <c r="JS176" s="56" t="str">
        <f t="shared" si="579"/>
        <v>-</v>
      </c>
      <c r="JT176" s="56" t="str">
        <f t="shared" si="580"/>
        <v>-</v>
      </c>
      <c r="JU176" s="56" t="str">
        <f t="shared" si="581"/>
        <v>-</v>
      </c>
      <c r="JV176" s="56" t="str">
        <f t="shared" si="582"/>
        <v>-</v>
      </c>
      <c r="JW176" s="56" t="str">
        <f t="shared" si="583"/>
        <v>-</v>
      </c>
      <c r="JX176" s="56" t="str">
        <f t="shared" si="584"/>
        <v>-</v>
      </c>
      <c r="JY176" s="56" t="str">
        <f t="shared" si="585"/>
        <v>-</v>
      </c>
      <c r="JZ176" s="56" t="str">
        <f t="shared" si="586"/>
        <v>-</v>
      </c>
      <c r="KA176" s="444" t="s">
        <v>1247</v>
      </c>
      <c r="KB176" s="360">
        <f>IF(ISNUMBER(INDEX($EQ$15:$GK$521,$B176,EO$11)),MAX(KB$14:KB175)+1,0)</f>
        <v>0</v>
      </c>
      <c r="KC176" s="360" t="str">
        <f t="shared" si="689"/>
        <v/>
      </c>
      <c r="KD176" s="373" t="s">
        <v>2</v>
      </c>
      <c r="KE176" s="215"/>
      <c r="KF176" s="60"/>
      <c r="KG176" s="60"/>
      <c r="KH176" s="60"/>
      <c r="KI176" s="60"/>
      <c r="KJ176" s="60"/>
      <c r="KK176" s="60"/>
      <c r="KL176" s="60"/>
      <c r="KM176" s="60"/>
      <c r="KN176" s="60"/>
      <c r="KO176" s="60"/>
      <c r="KP176" s="60"/>
      <c r="KQ176" s="239" t="str">
        <f t="shared" si="692"/>
        <v/>
      </c>
      <c r="KR176" s="245" t="str">
        <f t="shared" si="587"/>
        <v/>
      </c>
      <c r="KS176" s="60"/>
      <c r="KT176" s="239" t="str">
        <f t="shared" si="693"/>
        <v/>
      </c>
      <c r="KU176" s="245" t="str">
        <f t="shared" si="588"/>
        <v/>
      </c>
      <c r="KV176" s="60"/>
      <c r="KW176" s="239" t="str">
        <f t="shared" si="694"/>
        <v/>
      </c>
      <c r="KX176" s="245" t="str">
        <f t="shared" si="589"/>
        <v/>
      </c>
      <c r="KY176" s="60"/>
      <c r="KZ176" s="283" t="str">
        <f t="shared" si="590"/>
        <v/>
      </c>
      <c r="LA176" s="26"/>
      <c r="LB176" s="18"/>
      <c r="LC176" s="18"/>
      <c r="LD176" s="18"/>
      <c r="LE176" s="18"/>
      <c r="LF176" s="18"/>
      <c r="LG176" s="18"/>
      <c r="LH176" s="18"/>
      <c r="LI176" s="18"/>
      <c r="LJ176" s="18"/>
      <c r="LK176" s="18"/>
      <c r="LL176" s="18"/>
      <c r="LM176" s="18"/>
      <c r="LN176" s="63"/>
      <c r="LO176" s="251">
        <f t="shared" si="591"/>
        <v>0</v>
      </c>
      <c r="LP176" s="251">
        <f t="shared" si="592"/>
        <v>0</v>
      </c>
      <c r="LQ176" s="251">
        <f t="shared" si="593"/>
        <v>0</v>
      </c>
      <c r="LR176" s="251">
        <f t="shared" si="594"/>
        <v>0</v>
      </c>
      <c r="LS176" s="251">
        <f t="shared" si="595"/>
        <v>0</v>
      </c>
      <c r="LT176" s="251">
        <f t="shared" si="596"/>
        <v>0</v>
      </c>
      <c r="LU176" s="251">
        <f t="shared" si="597"/>
        <v>0</v>
      </c>
      <c r="LV176" s="251">
        <f t="shared" si="598"/>
        <v>0</v>
      </c>
      <c r="LW176" s="251">
        <f t="shared" si="599"/>
        <v>0</v>
      </c>
      <c r="LX176" s="251">
        <f t="shared" si="600"/>
        <v>0</v>
      </c>
      <c r="LY176" s="251">
        <f t="shared" si="601"/>
        <v>0</v>
      </c>
      <c r="LZ176" s="251">
        <f t="shared" si="602"/>
        <v>0</v>
      </c>
      <c r="MA176" s="63">
        <f t="shared" si="603"/>
        <v>5</v>
      </c>
      <c r="MB176" s="63">
        <f t="shared" si="604"/>
        <v>0</v>
      </c>
      <c r="MC176" s="63">
        <f t="shared" si="691"/>
        <v>162</v>
      </c>
      <c r="MD176" s="63">
        <f t="shared" si="690"/>
        <v>22</v>
      </c>
      <c r="ME176" s="63" t="str">
        <f t="shared" si="605"/>
        <v>stage</v>
      </c>
      <c r="MF176" s="315">
        <f t="shared" si="606"/>
        <v>291</v>
      </c>
      <c r="MG176" s="315">
        <f>IF(ISNUMBER(MATCH(EO176,$ME$15:$ME$520,0)),0,MAX(MG$14:MG175)+1)</f>
        <v>0</v>
      </c>
      <c r="MH176" s="315" t="str">
        <f t="shared" si="607"/>
        <v/>
      </c>
      <c r="MI176" s="369"/>
      <c r="MJ176" s="68"/>
      <c r="MK176" s="18"/>
      <c r="ML176" s="242"/>
      <c r="MM176" s="242"/>
      <c r="MN176" s="59"/>
      <c r="MO176" s="238"/>
      <c r="MP176" s="411"/>
      <c r="MQ176" s="26">
        <f>IF(IF(ISNUMBER(SEARCH("flopy",MS176))=TRUE,1,0)=1,MAX(MQ$15:MQ175)+1,"")</f>
        <v>117</v>
      </c>
      <c r="MR176" s="238"/>
      <c r="MS176" s="411" t="s">
        <v>1092</v>
      </c>
      <c r="MT176" s="59"/>
      <c r="MU176" s="411"/>
      <c r="MV176" s="238"/>
      <c r="MW176" s="59"/>
      <c r="MX176" s="59"/>
      <c r="MY176" s="59"/>
      <c r="MZ176" s="59"/>
      <c r="NA176" s="59"/>
      <c r="NB176" s="26" t="s">
        <v>2</v>
      </c>
      <c r="NC176" s="59"/>
      <c r="ND176" s="59"/>
      <c r="NE176" s="59"/>
      <c r="NF176" s="59"/>
      <c r="NG176" s="59"/>
      <c r="NH176" s="59"/>
      <c r="NI176" s="59"/>
      <c r="NJ176" s="59"/>
      <c r="NK176" s="26" t="s">
        <v>2</v>
      </c>
      <c r="NL176" s="454"/>
      <c r="NM176" s="454"/>
      <c r="NN176" s="59"/>
      <c r="NO176" s="18"/>
      <c r="NP176" s="18"/>
      <c r="NQ176" s="18"/>
      <c r="NR176" s="18"/>
      <c r="NS176" s="18"/>
      <c r="NT176" s="18"/>
      <c r="NU176" s="18"/>
      <c r="NV176" s="18"/>
      <c r="NW176" s="18"/>
      <c r="NX176" s="18"/>
      <c r="NY176" s="18"/>
      <c r="NZ176" s="18"/>
      <c r="OA176" s="18"/>
      <c r="OB176" s="18"/>
      <c r="OC176" s="18"/>
      <c r="OZ176" s="59"/>
      <c r="PA176" s="251" t="str">
        <f t="shared" si="608"/>
        <v/>
      </c>
      <c r="PB176" s="251" t="str">
        <f t="shared" si="609"/>
        <v/>
      </c>
      <c r="PC176" s="251" t="str">
        <f t="shared" si="610"/>
        <v/>
      </c>
      <c r="PD176" s="251" t="str">
        <f t="shared" si="611"/>
        <v/>
      </c>
      <c r="PE176" s="251" t="str">
        <f t="shared" si="612"/>
        <v/>
      </c>
      <c r="PF176" s="251" t="str">
        <f t="shared" si="613"/>
        <v/>
      </c>
      <c r="PG176" s="251" t="str">
        <f t="shared" si="614"/>
        <v/>
      </c>
      <c r="PH176" s="251" t="str">
        <f t="shared" si="615"/>
        <v/>
      </c>
      <c r="PI176" s="251" t="str">
        <f t="shared" si="616"/>
        <v/>
      </c>
      <c r="PJ176" s="251" t="str">
        <f t="shared" si="617"/>
        <v/>
      </c>
      <c r="PK176" s="251" t="str">
        <f t="shared" si="618"/>
        <v/>
      </c>
      <c r="PL176" s="251" t="str">
        <f t="shared" si="619"/>
        <v/>
      </c>
      <c r="PM176" s="251" t="str">
        <f t="shared" si="620"/>
        <v/>
      </c>
      <c r="PN176" s="251" t="str">
        <f t="shared" si="621"/>
        <v/>
      </c>
      <c r="PO176" s="251" t="str">
        <f t="shared" si="622"/>
        <v/>
      </c>
      <c r="PP176" s="251" t="str">
        <f t="shared" si="623"/>
        <v/>
      </c>
      <c r="PQ176" s="251" t="str">
        <f t="shared" si="624"/>
        <v/>
      </c>
      <c r="PR176" s="251" t="str">
        <f t="shared" si="625"/>
        <v/>
      </c>
      <c r="PS176" s="251" t="str">
        <f t="shared" si="626"/>
        <v/>
      </c>
      <c r="PT176" s="251" t="str">
        <f t="shared" si="627"/>
        <v/>
      </c>
      <c r="PU176" s="251" t="str">
        <f t="shared" si="628"/>
        <v/>
      </c>
      <c r="PV176" s="251" t="str">
        <f t="shared" si="629"/>
        <v/>
      </c>
      <c r="PW176" s="251" t="str">
        <f t="shared" si="630"/>
        <v>stage</v>
      </c>
      <c r="PX176" s="251" t="str">
        <f t="shared" si="631"/>
        <v/>
      </c>
      <c r="PY176" s="251" t="str">
        <f t="shared" si="632"/>
        <v/>
      </c>
      <c r="PZ176" s="251" t="str">
        <f t="shared" si="633"/>
        <v/>
      </c>
      <c r="QA176" s="251" t="str">
        <f t="shared" si="634"/>
        <v/>
      </c>
      <c r="QB176" s="251" t="str">
        <f t="shared" si="635"/>
        <v/>
      </c>
      <c r="QC176" s="251" t="str">
        <f t="shared" si="636"/>
        <v/>
      </c>
      <c r="QD176" s="251" t="str">
        <f t="shared" si="637"/>
        <v/>
      </c>
      <c r="QE176" s="251" t="str">
        <f t="shared" si="638"/>
        <v/>
      </c>
      <c r="QF176" s="63">
        <f t="shared" si="639"/>
        <v>1</v>
      </c>
      <c r="QG176" s="26" t="s">
        <v>2</v>
      </c>
      <c r="QH176" s="59"/>
      <c r="QI176" s="59"/>
      <c r="QJ176" s="59"/>
      <c r="QK176" s="59"/>
      <c r="QL176" s="59"/>
      <c r="QM176" s="59"/>
      <c r="QN176" s="59"/>
    </row>
    <row r="177" spans="1:456" ht="6" customHeight="1" x14ac:dyDescent="0.25">
      <c r="A177" s="68"/>
      <c r="B177" s="447">
        <f t="shared" si="496"/>
        <v>163</v>
      </c>
      <c r="C177" s="72" t="s">
        <v>358</v>
      </c>
      <c r="D177" s="339" t="s">
        <v>554</v>
      </c>
      <c r="E177" s="59"/>
      <c r="F177" s="229"/>
      <c r="G177" s="295"/>
      <c r="H177" s="295"/>
      <c r="I177" s="229"/>
      <c r="J177" s="295"/>
      <c r="K177" s="295"/>
      <c r="L177" s="229"/>
      <c r="M177" s="295"/>
      <c r="N177" s="295"/>
      <c r="O177" s="229"/>
      <c r="P177" s="295"/>
      <c r="Q177" s="295"/>
      <c r="R177" s="229"/>
      <c r="S177" s="230"/>
      <c r="T177" s="231"/>
      <c r="U177" s="229"/>
      <c r="V177" s="230"/>
      <c r="W177" s="231"/>
      <c r="X177" s="229"/>
      <c r="Y177" s="230"/>
      <c r="Z177" s="231"/>
      <c r="AA177" s="229"/>
      <c r="AB177" s="295"/>
      <c r="AC177" s="295"/>
      <c r="AD177" s="229"/>
      <c r="AE177" s="295"/>
      <c r="AF177" s="295"/>
      <c r="AG177" s="229"/>
      <c r="AH177" s="295"/>
      <c r="AI177" s="295"/>
      <c r="AJ177" s="229"/>
      <c r="AK177" s="295"/>
      <c r="AL177" s="295"/>
      <c r="AM177" s="229"/>
      <c r="AN177" s="295"/>
      <c r="AO177" s="295"/>
      <c r="AP177" s="243"/>
      <c r="AQ177" s="295"/>
      <c r="AR177" s="290"/>
      <c r="AS177" s="243"/>
      <c r="AT177" s="295"/>
      <c r="AU177" s="290"/>
      <c r="AV177" s="229"/>
      <c r="AW177" s="230"/>
      <c r="AX177" s="231"/>
      <c r="AY177" s="229"/>
      <c r="AZ177" s="230"/>
      <c r="BA177" s="231"/>
      <c r="BB177" s="229"/>
      <c r="BC177" s="230"/>
      <c r="BD177" s="231"/>
      <c r="BE177" s="229"/>
      <c r="BF177" s="230"/>
      <c r="BG177" s="231"/>
      <c r="BH177" s="229"/>
      <c r="BI177" s="230"/>
      <c r="BJ177" s="231"/>
      <c r="BK177" s="243"/>
      <c r="BL177" s="230"/>
      <c r="BM177" s="231"/>
      <c r="BN177" s="243"/>
      <c r="BO177" s="230"/>
      <c r="BP177" s="231"/>
      <c r="BQ177" s="229"/>
      <c r="BR177" s="230"/>
      <c r="BS177" s="231"/>
      <c r="BT177" s="229"/>
      <c r="BU177" s="230"/>
      <c r="BV177" s="231"/>
      <c r="BW177" s="229"/>
      <c r="BX177" s="230"/>
      <c r="BY177" s="231"/>
      <c r="BZ177" s="229"/>
      <c r="CA177" s="230"/>
      <c r="CB177" s="231"/>
      <c r="CC177" s="229"/>
      <c r="CD177" s="230"/>
      <c r="CE177" s="231"/>
      <c r="CF177" s="331"/>
      <c r="CG177" s="332"/>
      <c r="CH177" s="385"/>
      <c r="CI177" s="331"/>
      <c r="CJ177" s="332"/>
      <c r="CK177" s="385"/>
      <c r="CL177" s="243"/>
      <c r="CM177" s="230"/>
      <c r="CN177" s="354"/>
      <c r="CO177" s="243"/>
      <c r="CP177" s="230"/>
      <c r="CQ177" s="231"/>
      <c r="CR177" s="331"/>
      <c r="CS177" s="332"/>
      <c r="CT177" s="333"/>
      <c r="CU177" s="229"/>
      <c r="CV177" s="230"/>
      <c r="CW177" s="231"/>
      <c r="CX177" s="331"/>
      <c r="CY177" s="332"/>
      <c r="CZ177" s="333"/>
      <c r="DA177" s="331"/>
      <c r="DB177" s="332"/>
      <c r="DC177" s="333"/>
      <c r="DD177" s="331"/>
      <c r="DE177" s="332"/>
      <c r="DF177" s="333"/>
      <c r="DG177" s="331"/>
      <c r="DH177" s="332"/>
      <c r="DI177" s="333"/>
      <c r="DJ177" s="229"/>
      <c r="DK177" s="230"/>
      <c r="DL177" s="231"/>
      <c r="DM177" s="229"/>
      <c r="DN177" s="230"/>
      <c r="DO177" s="231"/>
      <c r="DP177" s="331"/>
      <c r="DQ177" s="332"/>
      <c r="DR177" s="333"/>
      <c r="DS177" s="331"/>
      <c r="DT177" s="332"/>
      <c r="DU177" s="333"/>
      <c r="DV177" s="331"/>
      <c r="DW177" s="332"/>
      <c r="DX177" s="333"/>
      <c r="DY177" s="331"/>
      <c r="DZ177" s="332"/>
      <c r="EA177" s="333"/>
      <c r="EB177" s="331"/>
      <c r="EC177" s="332"/>
      <c r="ED177" s="333"/>
      <c r="EE177" s="331"/>
      <c r="EF177" s="332"/>
      <c r="EG177" s="333"/>
      <c r="EH177" s="229"/>
      <c r="EI177" s="230"/>
      <c r="EJ177" s="231"/>
      <c r="EK177" s="229"/>
      <c r="EL177" s="230"/>
      <c r="EM177" s="231"/>
      <c r="EN177" s="244"/>
      <c r="EO177" s="269" t="str">
        <f t="shared" si="497"/>
        <v/>
      </c>
      <c r="EP177" s="444" t="s">
        <v>1247</v>
      </c>
      <c r="EQ177" s="360" t="str">
        <f t="shared" si="640"/>
        <v/>
      </c>
      <c r="ER177" s="360" t="str">
        <f t="shared" si="641"/>
        <v/>
      </c>
      <c r="ES177" s="360" t="str">
        <f t="shared" si="642"/>
        <v/>
      </c>
      <c r="ET177" s="360" t="str">
        <f t="shared" si="643"/>
        <v/>
      </c>
      <c r="EU177" s="360" t="str">
        <f t="shared" si="644"/>
        <v/>
      </c>
      <c r="EV177" s="360" t="str">
        <f t="shared" si="645"/>
        <v/>
      </c>
      <c r="EW177" s="360" t="str">
        <f t="shared" si="646"/>
        <v/>
      </c>
      <c r="EX177" s="360" t="str">
        <f t="shared" si="647"/>
        <v/>
      </c>
      <c r="EY177" s="360" t="str">
        <f t="shared" si="648"/>
        <v/>
      </c>
      <c r="EZ177" s="360" t="str">
        <f t="shared" si="649"/>
        <v/>
      </c>
      <c r="FA177" s="360" t="str">
        <f t="shared" si="650"/>
        <v/>
      </c>
      <c r="FB177" s="360" t="str">
        <f t="shared" si="651"/>
        <v/>
      </c>
      <c r="FC177" s="360" t="str">
        <f t="shared" si="652"/>
        <v/>
      </c>
      <c r="FD177" s="360" t="str">
        <f t="shared" si="653"/>
        <v/>
      </c>
      <c r="FE177" s="360" t="str">
        <f t="shared" si="654"/>
        <v/>
      </c>
      <c r="FF177" s="360" t="str">
        <f t="shared" si="655"/>
        <v/>
      </c>
      <c r="FG177" s="360" t="str">
        <f t="shared" si="656"/>
        <v/>
      </c>
      <c r="FH177" s="360" t="str">
        <f t="shared" si="657"/>
        <v/>
      </c>
      <c r="FI177" s="360" t="str">
        <f t="shared" si="658"/>
        <v/>
      </c>
      <c r="FJ177" s="360" t="str">
        <f t="shared" si="659"/>
        <v/>
      </c>
      <c r="FK177" s="360" t="str">
        <f t="shared" si="660"/>
        <v/>
      </c>
      <c r="FL177" s="360" t="str">
        <f t="shared" si="661"/>
        <v/>
      </c>
      <c r="FM177" s="360" t="str">
        <f t="shared" si="662"/>
        <v/>
      </c>
      <c r="FN177" s="360" t="str">
        <f t="shared" si="663"/>
        <v/>
      </c>
      <c r="FO177" s="360" t="str">
        <f t="shared" si="664"/>
        <v/>
      </c>
      <c r="FP177" s="360" t="str">
        <f t="shared" si="665"/>
        <v/>
      </c>
      <c r="FQ177" s="360" t="str">
        <f t="shared" si="666"/>
        <v/>
      </c>
      <c r="FR177" s="360" t="str">
        <f t="shared" si="667"/>
        <v/>
      </c>
      <c r="FS177" s="360" t="str">
        <f t="shared" si="668"/>
        <v/>
      </c>
      <c r="FT177" s="360" t="str">
        <f t="shared" si="498"/>
        <v/>
      </c>
      <c r="FU177" s="360" t="str">
        <f t="shared" si="669"/>
        <v/>
      </c>
      <c r="FV177" s="360" t="str">
        <f t="shared" si="670"/>
        <v/>
      </c>
      <c r="FW177" s="360" t="str">
        <f t="shared" si="671"/>
        <v/>
      </c>
      <c r="FX177" s="360" t="str">
        <f t="shared" si="672"/>
        <v/>
      </c>
      <c r="FY177" s="360" t="str">
        <f t="shared" si="673"/>
        <v/>
      </c>
      <c r="FZ177" s="360" t="str">
        <f t="shared" si="674"/>
        <v/>
      </c>
      <c r="GA177" s="360">
        <f t="shared" si="675"/>
        <v>36</v>
      </c>
      <c r="GB177" s="360">
        <f t="shared" si="676"/>
        <v>40</v>
      </c>
      <c r="GC177" s="360" t="str">
        <f t="shared" si="677"/>
        <v/>
      </c>
      <c r="GD177" s="360" t="str">
        <f t="shared" si="678"/>
        <v/>
      </c>
      <c r="GE177" s="360" t="str">
        <f t="shared" si="679"/>
        <v/>
      </c>
      <c r="GF177" s="360" t="str">
        <f t="shared" si="680"/>
        <v/>
      </c>
      <c r="GG177" s="360" t="str">
        <f t="shared" si="681"/>
        <v/>
      </c>
      <c r="GH177" s="360" t="str">
        <f t="shared" si="682"/>
        <v/>
      </c>
      <c r="GI177" s="360" t="str">
        <f t="shared" si="683"/>
        <v/>
      </c>
      <c r="GJ177" s="360" t="str">
        <f t="shared" si="684"/>
        <v/>
      </c>
      <c r="GK177" s="444" t="s">
        <v>1247</v>
      </c>
      <c r="GL177" s="361" t="str">
        <f t="shared" si="499"/>
        <v>-</v>
      </c>
      <c r="GM177" s="361" t="str">
        <f t="shared" si="500"/>
        <v>-</v>
      </c>
      <c r="GN177" s="361" t="str">
        <f t="shared" si="501"/>
        <v>-</v>
      </c>
      <c r="GO177" s="361" t="str">
        <f t="shared" si="502"/>
        <v>-</v>
      </c>
      <c r="GP177" s="361" t="str">
        <f t="shared" si="503"/>
        <v>-</v>
      </c>
      <c r="GQ177" s="361" t="str">
        <f t="shared" si="504"/>
        <v>-</v>
      </c>
      <c r="GR177" s="361" t="str">
        <f t="shared" si="505"/>
        <v>-</v>
      </c>
      <c r="GS177" s="361" t="str">
        <f t="shared" si="506"/>
        <v>-</v>
      </c>
      <c r="GT177" s="361" t="str">
        <f t="shared" si="507"/>
        <v>-</v>
      </c>
      <c r="GU177" s="361" t="str">
        <f t="shared" si="508"/>
        <v>-</v>
      </c>
      <c r="GV177" s="361" t="str">
        <f t="shared" si="509"/>
        <v>-</v>
      </c>
      <c r="GW177" s="361" t="str">
        <f t="shared" si="510"/>
        <v>-</v>
      </c>
      <c r="GX177" s="361" t="str">
        <f t="shared" si="511"/>
        <v>-</v>
      </c>
      <c r="GY177" s="361" t="str">
        <f t="shared" si="512"/>
        <v>-</v>
      </c>
      <c r="GZ177" s="361" t="str">
        <f t="shared" si="513"/>
        <v>-</v>
      </c>
      <c r="HA177" s="361" t="str">
        <f t="shared" si="514"/>
        <v>-</v>
      </c>
      <c r="HB177" s="361" t="str">
        <f t="shared" si="515"/>
        <v>-</v>
      </c>
      <c r="HC177" s="361" t="str">
        <f t="shared" si="516"/>
        <v>-</v>
      </c>
      <c r="HD177" s="361" t="str">
        <f t="shared" si="517"/>
        <v>-</v>
      </c>
      <c r="HE177" s="361" t="str">
        <f t="shared" si="518"/>
        <v>-</v>
      </c>
      <c r="HF177" s="361" t="str">
        <f t="shared" si="519"/>
        <v>-</v>
      </c>
      <c r="HG177" s="361" t="str">
        <f t="shared" si="520"/>
        <v>-</v>
      </c>
      <c r="HH177" s="361" t="str">
        <f t="shared" si="521"/>
        <v>-</v>
      </c>
      <c r="HI177" s="361" t="str">
        <f t="shared" si="522"/>
        <v>-</v>
      </c>
      <c r="HJ177" s="361" t="str">
        <f t="shared" si="523"/>
        <v>-</v>
      </c>
      <c r="HK177" s="361" t="str">
        <f t="shared" si="524"/>
        <v>-</v>
      </c>
      <c r="HL177" s="361" t="str">
        <f t="shared" si="525"/>
        <v>-</v>
      </c>
      <c r="HM177" s="361" t="str">
        <f t="shared" si="526"/>
        <v>-</v>
      </c>
      <c r="HN177" s="361" t="str">
        <f t="shared" si="527"/>
        <v>-</v>
      </c>
      <c r="HO177" s="361" t="str">
        <f t="shared" si="528"/>
        <v>-</v>
      </c>
      <c r="HP177" s="361" t="str">
        <f t="shared" si="529"/>
        <v>-</v>
      </c>
      <c r="HQ177" s="361" t="str">
        <f t="shared" si="530"/>
        <v>-</v>
      </c>
      <c r="HR177" s="361" t="str">
        <f t="shared" si="531"/>
        <v>-</v>
      </c>
      <c r="HS177" s="361" t="str">
        <f t="shared" si="532"/>
        <v>-</v>
      </c>
      <c r="HT177" s="361" t="str">
        <f t="shared" si="533"/>
        <v>-</v>
      </c>
      <c r="HU177" s="361" t="str">
        <f t="shared" si="534"/>
        <v>-</v>
      </c>
      <c r="HV177" s="361" t="str">
        <f t="shared" si="535"/>
        <v>cinact</v>
      </c>
      <c r="HW177" s="361" t="str">
        <f t="shared" si="536"/>
        <v>cinact</v>
      </c>
      <c r="HX177" s="361" t="str">
        <f t="shared" si="537"/>
        <v>-</v>
      </c>
      <c r="HY177" s="361" t="str">
        <f t="shared" si="538"/>
        <v>-</v>
      </c>
      <c r="HZ177" s="361" t="str">
        <f t="shared" si="539"/>
        <v>-</v>
      </c>
      <c r="IA177" s="361" t="str">
        <f t="shared" si="540"/>
        <v>-</v>
      </c>
      <c r="IB177" s="361" t="str">
        <f t="shared" si="541"/>
        <v>-</v>
      </c>
      <c r="IC177" s="361" t="str">
        <f t="shared" si="542"/>
        <v>-</v>
      </c>
      <c r="ID177" s="361" t="str">
        <f t="shared" si="543"/>
        <v>-</v>
      </c>
      <c r="IE177" s="361" t="str">
        <f t="shared" si="544"/>
        <v>-</v>
      </c>
      <c r="IF177" s="444" t="s">
        <v>1247</v>
      </c>
      <c r="IG177" s="56" t="str">
        <f t="shared" si="685"/>
        <v>-</v>
      </c>
      <c r="IH177" s="56" t="str">
        <f t="shared" si="686"/>
        <v>-</v>
      </c>
      <c r="II177" s="56" t="str">
        <f t="shared" si="687"/>
        <v>-</v>
      </c>
      <c r="IJ177" s="56" t="str">
        <f t="shared" si="688"/>
        <v>-</v>
      </c>
      <c r="IK177" s="56" t="str">
        <f t="shared" si="545"/>
        <v>-</v>
      </c>
      <c r="IL177" s="56" t="str">
        <f t="shared" si="546"/>
        <v>-</v>
      </c>
      <c r="IM177" s="56" t="str">
        <f t="shared" si="547"/>
        <v>-</v>
      </c>
      <c r="IN177" s="56" t="str">
        <f t="shared" si="548"/>
        <v>-</v>
      </c>
      <c r="IO177" s="56" t="str">
        <f t="shared" si="549"/>
        <v>-</v>
      </c>
      <c r="IP177" s="56" t="str">
        <f t="shared" si="550"/>
        <v>-</v>
      </c>
      <c r="IQ177" s="56" t="str">
        <f t="shared" si="551"/>
        <v>-</v>
      </c>
      <c r="IR177" s="56" t="str">
        <f t="shared" si="552"/>
        <v>-</v>
      </c>
      <c r="IS177" s="56" t="str">
        <f t="shared" si="553"/>
        <v>-</v>
      </c>
      <c r="IT177" s="56" t="str">
        <f t="shared" si="554"/>
        <v>-</v>
      </c>
      <c r="IU177" s="56" t="str">
        <f t="shared" si="555"/>
        <v>-</v>
      </c>
      <c r="IV177" s="56" t="str">
        <f t="shared" si="556"/>
        <v>-</v>
      </c>
      <c r="IW177" s="56" t="str">
        <f t="shared" si="557"/>
        <v>-</v>
      </c>
      <c r="IX177" s="56" t="str">
        <f t="shared" si="558"/>
        <v>-</v>
      </c>
      <c r="IY177" s="56" t="str">
        <f t="shared" si="559"/>
        <v>-</v>
      </c>
      <c r="IZ177" s="56" t="str">
        <f t="shared" si="560"/>
        <v>-</v>
      </c>
      <c r="JA177" s="56" t="str">
        <f t="shared" si="561"/>
        <v>-</v>
      </c>
      <c r="JB177" s="56" t="str">
        <f t="shared" si="562"/>
        <v>-</v>
      </c>
      <c r="JC177" s="56" t="str">
        <f t="shared" si="563"/>
        <v>-</v>
      </c>
      <c r="JD177" s="56" t="str">
        <f t="shared" si="564"/>
        <v>-</v>
      </c>
      <c r="JE177" s="56" t="str">
        <f t="shared" si="565"/>
        <v>-</v>
      </c>
      <c r="JF177" s="56" t="str">
        <f t="shared" si="566"/>
        <v>-</v>
      </c>
      <c r="JG177" s="56" t="str">
        <f t="shared" si="567"/>
        <v>-</v>
      </c>
      <c r="JH177" s="56" t="str">
        <f t="shared" si="568"/>
        <v>-</v>
      </c>
      <c r="JI177" s="56" t="str">
        <f t="shared" si="569"/>
        <v>-</v>
      </c>
      <c r="JJ177" s="56" t="str">
        <f t="shared" si="570"/>
        <v>-</v>
      </c>
      <c r="JK177" s="56" t="str">
        <f t="shared" si="571"/>
        <v>-</v>
      </c>
      <c r="JL177" s="56" t="str">
        <f t="shared" si="572"/>
        <v>-</v>
      </c>
      <c r="JM177" s="56" t="str">
        <f t="shared" si="573"/>
        <v>-</v>
      </c>
      <c r="JN177" s="56" t="str">
        <f t="shared" si="574"/>
        <v>-</v>
      </c>
      <c r="JO177" s="56" t="str">
        <f t="shared" si="575"/>
        <v>-</v>
      </c>
      <c r="JP177" s="56" t="str">
        <f t="shared" si="576"/>
        <v>-</v>
      </c>
      <c r="JQ177" s="56">
        <f t="shared" si="577"/>
        <v>-1E+30</v>
      </c>
      <c r="JR177" s="56">
        <f t="shared" si="578"/>
        <v>-1</v>
      </c>
      <c r="JS177" s="56" t="str">
        <f t="shared" si="579"/>
        <v>-</v>
      </c>
      <c r="JT177" s="56" t="str">
        <f t="shared" si="580"/>
        <v>-</v>
      </c>
      <c r="JU177" s="56" t="str">
        <f t="shared" si="581"/>
        <v>-</v>
      </c>
      <c r="JV177" s="56" t="str">
        <f t="shared" si="582"/>
        <v>-</v>
      </c>
      <c r="JW177" s="56" t="str">
        <f t="shared" si="583"/>
        <v>-</v>
      </c>
      <c r="JX177" s="56" t="str">
        <f t="shared" si="584"/>
        <v>-</v>
      </c>
      <c r="JY177" s="56" t="str">
        <f t="shared" si="585"/>
        <v>-</v>
      </c>
      <c r="JZ177" s="56" t="str">
        <f t="shared" si="586"/>
        <v>-</v>
      </c>
      <c r="KA177" s="444" t="s">
        <v>1247</v>
      </c>
      <c r="KB177" s="360">
        <f>IF(ISNUMBER(INDEX($EQ$15:$GK$521,$B177,EO$11)),MAX(KB$14:KB176)+1,0)</f>
        <v>0</v>
      </c>
      <c r="KC177" s="360" t="str">
        <f t="shared" si="689"/>
        <v/>
      </c>
      <c r="KD177" s="373" t="s">
        <v>2</v>
      </c>
      <c r="KE177" s="215"/>
      <c r="KF177" s="60"/>
      <c r="KG177" s="60"/>
      <c r="KH177" s="60"/>
      <c r="KI177" s="60"/>
      <c r="KJ177" s="60"/>
      <c r="KK177" s="60"/>
      <c r="KL177" s="60"/>
      <c r="KM177" s="60"/>
      <c r="KN177" s="60"/>
      <c r="KO177" s="60"/>
      <c r="KP177" s="60"/>
      <c r="KQ177" s="239" t="str">
        <f t="shared" si="692"/>
        <v/>
      </c>
      <c r="KR177" s="245" t="str">
        <f t="shared" si="587"/>
        <v/>
      </c>
      <c r="KS177" s="60"/>
      <c r="KT177" s="239" t="str">
        <f t="shared" si="693"/>
        <v/>
      </c>
      <c r="KU177" s="245" t="str">
        <f t="shared" si="588"/>
        <v/>
      </c>
      <c r="KV177" s="60"/>
      <c r="KW177" s="239" t="str">
        <f t="shared" si="694"/>
        <v/>
      </c>
      <c r="KX177" s="245" t="str">
        <f t="shared" si="589"/>
        <v/>
      </c>
      <c r="KY177" s="60"/>
      <c r="KZ177" s="283" t="str">
        <f t="shared" si="590"/>
        <v/>
      </c>
      <c r="LA177" s="26"/>
      <c r="LB177" s="18"/>
      <c r="LC177" s="18"/>
      <c r="LD177" s="18"/>
      <c r="LE177" s="18"/>
      <c r="LF177" s="18"/>
      <c r="LG177" s="18"/>
      <c r="LH177" s="18"/>
      <c r="LI177" s="18"/>
      <c r="LJ177" s="18"/>
      <c r="LK177" s="18"/>
      <c r="LL177" s="18"/>
      <c r="LM177" s="18"/>
      <c r="LN177" s="63"/>
      <c r="LO177" s="251">
        <f t="shared" si="591"/>
        <v>0</v>
      </c>
      <c r="LP177" s="251">
        <f t="shared" si="592"/>
        <v>0</v>
      </c>
      <c r="LQ177" s="251">
        <f t="shared" si="593"/>
        <v>0</v>
      </c>
      <c r="LR177" s="251">
        <f t="shared" si="594"/>
        <v>0</v>
      </c>
      <c r="LS177" s="251">
        <f t="shared" si="595"/>
        <v>0</v>
      </c>
      <c r="LT177" s="251">
        <f t="shared" si="596"/>
        <v>0</v>
      </c>
      <c r="LU177" s="251">
        <f t="shared" si="597"/>
        <v>0</v>
      </c>
      <c r="LV177" s="251">
        <f t="shared" si="598"/>
        <v>0</v>
      </c>
      <c r="LW177" s="251">
        <f t="shared" si="599"/>
        <v>0</v>
      </c>
      <c r="LX177" s="251">
        <f t="shared" si="600"/>
        <v>0</v>
      </c>
      <c r="LY177" s="251">
        <f t="shared" si="601"/>
        <v>0</v>
      </c>
      <c r="LZ177" s="251">
        <f t="shared" si="602"/>
        <v>0</v>
      </c>
      <c r="MA177" s="63">
        <f t="shared" si="603"/>
        <v>5</v>
      </c>
      <c r="MB177" s="63">
        <f t="shared" si="604"/>
        <v>0</v>
      </c>
      <c r="MC177" s="63">
        <f t="shared" si="691"/>
        <v>163</v>
      </c>
      <c r="MD177" s="63">
        <f t="shared" si="690"/>
        <v>23</v>
      </c>
      <c r="ME177" s="63">
        <f t="shared" si="605"/>
        <v>0</v>
      </c>
      <c r="MF177" s="315">
        <f t="shared" si="606"/>
        <v>291</v>
      </c>
      <c r="MG177" s="315">
        <f>IF(ISNUMBER(MATCH(EO177,$ME$15:$ME$520,0)),0,MAX(MG$14:MG176)+1)</f>
        <v>0</v>
      </c>
      <c r="MH177" s="315" t="str">
        <f t="shared" si="607"/>
        <v/>
      </c>
      <c r="MI177" s="369"/>
      <c r="MJ177" s="68"/>
      <c r="MK177" s="18"/>
      <c r="ML177" s="242"/>
      <c r="MM177" s="242"/>
      <c r="MN177" s="59"/>
      <c r="MO177" s="238"/>
      <c r="MP177" s="411"/>
      <c r="MQ177" s="26">
        <f>IF(IF(ISNUMBER(SEARCH("flopy",MS177))=TRUE,1,0)=1,MAX(MQ$15:MQ176)+1,"")</f>
        <v>118</v>
      </c>
      <c r="MR177" s="238"/>
      <c r="MS177" s="411" t="s">
        <v>1093</v>
      </c>
      <c r="MT177" s="59"/>
      <c r="MU177" s="411"/>
      <c r="MV177" s="238"/>
      <c r="MW177" s="59"/>
      <c r="MX177" s="59"/>
      <c r="MY177" s="59"/>
      <c r="MZ177" s="59"/>
      <c r="NA177" s="59"/>
      <c r="NB177" s="26" t="s">
        <v>2</v>
      </c>
      <c r="NC177" s="59"/>
      <c r="ND177" s="59"/>
      <c r="NE177" s="59"/>
      <c r="NF177" s="59"/>
      <c r="NG177" s="59"/>
      <c r="NH177" s="59"/>
      <c r="NI177" s="59"/>
      <c r="NJ177" s="59"/>
      <c r="NK177" s="26" t="s">
        <v>2</v>
      </c>
      <c r="NL177" s="454"/>
      <c r="NM177" s="454"/>
      <c r="NN177" s="59"/>
      <c r="NO177" s="18"/>
      <c r="NP177" s="18"/>
      <c r="NQ177" s="18"/>
      <c r="NR177" s="18"/>
      <c r="NS177" s="18"/>
      <c r="NT177" s="18"/>
      <c r="NU177" s="18"/>
      <c r="NV177" s="18"/>
      <c r="NW177" s="18"/>
      <c r="NX177" s="18"/>
      <c r="NY177" s="18"/>
      <c r="NZ177" s="18"/>
      <c r="OA177" s="18"/>
      <c r="OB177" s="18"/>
      <c r="OC177" s="18"/>
      <c r="OZ177" s="59"/>
      <c r="PA177" s="251" t="str">
        <f t="shared" si="608"/>
        <v/>
      </c>
      <c r="PB177" s="251" t="str">
        <f t="shared" si="609"/>
        <v/>
      </c>
      <c r="PC177" s="251" t="str">
        <f t="shared" si="610"/>
        <v/>
      </c>
      <c r="PD177" s="251" t="str">
        <f t="shared" si="611"/>
        <v/>
      </c>
      <c r="PE177" s="251" t="str">
        <f t="shared" si="612"/>
        <v/>
      </c>
      <c r="PF177" s="251" t="str">
        <f t="shared" si="613"/>
        <v/>
      </c>
      <c r="PG177" s="251" t="str">
        <f t="shared" si="614"/>
        <v/>
      </c>
      <c r="PH177" s="251" t="str">
        <f t="shared" si="615"/>
        <v/>
      </c>
      <c r="PI177" s="251" t="str">
        <f t="shared" si="616"/>
        <v/>
      </c>
      <c r="PJ177" s="251" t="str">
        <f t="shared" si="617"/>
        <v/>
      </c>
      <c r="PK177" s="251" t="str">
        <f t="shared" si="618"/>
        <v/>
      </c>
      <c r="PL177" s="251" t="str">
        <f t="shared" si="619"/>
        <v/>
      </c>
      <c r="PM177" s="251" t="str">
        <f t="shared" si="620"/>
        <v/>
      </c>
      <c r="PN177" s="251" t="str">
        <f t="shared" si="621"/>
        <v/>
      </c>
      <c r="PO177" s="251" t="str">
        <f t="shared" si="622"/>
        <v/>
      </c>
      <c r="PP177" s="251" t="str">
        <f t="shared" si="623"/>
        <v/>
      </c>
      <c r="PQ177" s="251" t="str">
        <f t="shared" si="624"/>
        <v/>
      </c>
      <c r="PR177" s="251" t="str">
        <f t="shared" si="625"/>
        <v/>
      </c>
      <c r="PS177" s="251" t="str">
        <f t="shared" si="626"/>
        <v/>
      </c>
      <c r="PT177" s="251" t="str">
        <f t="shared" si="627"/>
        <v/>
      </c>
      <c r="PU177" s="251" t="str">
        <f t="shared" si="628"/>
        <v/>
      </c>
      <c r="PV177" s="251" t="str">
        <f t="shared" si="629"/>
        <v/>
      </c>
      <c r="PW177" s="251" t="str">
        <f t="shared" si="630"/>
        <v/>
      </c>
      <c r="PX177" s="251" t="str">
        <f t="shared" si="631"/>
        <v/>
      </c>
      <c r="PY177" s="251" t="str">
        <f t="shared" si="632"/>
        <v/>
      </c>
      <c r="PZ177" s="251" t="str">
        <f t="shared" si="633"/>
        <v/>
      </c>
      <c r="QA177" s="251" t="str">
        <f t="shared" si="634"/>
        <v/>
      </c>
      <c r="QB177" s="251" t="str">
        <f t="shared" si="635"/>
        <v/>
      </c>
      <c r="QC177" s="251" t="str">
        <f t="shared" si="636"/>
        <v/>
      </c>
      <c r="QD177" s="251" t="str">
        <f t="shared" si="637"/>
        <v/>
      </c>
      <c r="QE177" s="251" t="str">
        <f t="shared" si="638"/>
        <v/>
      </c>
      <c r="QF177" s="63">
        <f t="shared" si="639"/>
        <v>0</v>
      </c>
      <c r="QG177" s="26" t="s">
        <v>2</v>
      </c>
      <c r="QH177" s="59"/>
      <c r="QI177" s="59"/>
      <c r="QJ177" s="59"/>
      <c r="QK177" s="59"/>
      <c r="QL177" s="59"/>
      <c r="QM177" s="59"/>
      <c r="QN177" s="59"/>
    </row>
    <row r="178" spans="1:456" ht="6" customHeight="1" x14ac:dyDescent="0.25">
      <c r="A178" s="68"/>
      <c r="B178" s="447">
        <f t="shared" si="496"/>
        <v>164</v>
      </c>
      <c r="C178" s="72" t="s">
        <v>359</v>
      </c>
      <c r="D178" s="339" t="s">
        <v>555</v>
      </c>
      <c r="E178" s="59"/>
      <c r="F178" s="229"/>
      <c r="G178" s="295"/>
      <c r="H178" s="295"/>
      <c r="I178" s="229"/>
      <c r="J178" s="295"/>
      <c r="K178" s="295"/>
      <c r="L178" s="229"/>
      <c r="M178" s="295"/>
      <c r="N178" s="295"/>
      <c r="O178" s="229"/>
      <c r="P178" s="295"/>
      <c r="Q178" s="295"/>
      <c r="R178" s="229"/>
      <c r="S178" s="230"/>
      <c r="T178" s="231"/>
      <c r="U178" s="229"/>
      <c r="V178" s="230"/>
      <c r="W178" s="231"/>
      <c r="X178" s="229"/>
      <c r="Y178" s="230"/>
      <c r="Z178" s="231"/>
      <c r="AA178" s="229"/>
      <c r="AB178" s="295"/>
      <c r="AC178" s="295"/>
      <c r="AD178" s="229"/>
      <c r="AE178" s="295"/>
      <c r="AF178" s="295"/>
      <c r="AG178" s="229"/>
      <c r="AH178" s="295"/>
      <c r="AI178" s="295"/>
      <c r="AJ178" s="229"/>
      <c r="AK178" s="295"/>
      <c r="AL178" s="295"/>
      <c r="AM178" s="229"/>
      <c r="AN178" s="295"/>
      <c r="AO178" s="295"/>
      <c r="AP178" s="243"/>
      <c r="AQ178" s="295"/>
      <c r="AR178" s="290"/>
      <c r="AS178" s="243"/>
      <c r="AT178" s="295"/>
      <c r="AU178" s="290"/>
      <c r="AV178" s="229"/>
      <c r="AW178" s="230"/>
      <c r="AX178" s="231"/>
      <c r="AY178" s="229"/>
      <c r="AZ178" s="230"/>
      <c r="BA178" s="231"/>
      <c r="BB178" s="229"/>
      <c r="BC178" s="230"/>
      <c r="BD178" s="231"/>
      <c r="BE178" s="229"/>
      <c r="BF178" s="230"/>
      <c r="BG178" s="231"/>
      <c r="BH178" s="229"/>
      <c r="BI178" s="230"/>
      <c r="BJ178" s="231"/>
      <c r="BK178" s="243"/>
      <c r="BL178" s="230"/>
      <c r="BM178" s="231"/>
      <c r="BN178" s="243"/>
      <c r="BO178" s="230"/>
      <c r="BP178" s="231"/>
      <c r="BQ178" s="229"/>
      <c r="BR178" s="230"/>
      <c r="BS178" s="231"/>
      <c r="BT178" s="229"/>
      <c r="BU178" s="230"/>
      <c r="BV178" s="231"/>
      <c r="BW178" s="229"/>
      <c r="BX178" s="230"/>
      <c r="BY178" s="231"/>
      <c r="BZ178" s="229"/>
      <c r="CA178" s="230"/>
      <c r="CB178" s="231"/>
      <c r="CC178" s="229"/>
      <c r="CD178" s="230"/>
      <c r="CE178" s="231"/>
      <c r="CF178" s="331"/>
      <c r="CG178" s="332"/>
      <c r="CH178" s="385"/>
      <c r="CI178" s="331"/>
      <c r="CJ178" s="332"/>
      <c r="CK178" s="385"/>
      <c r="CL178" s="243"/>
      <c r="CM178" s="230"/>
      <c r="CN178" s="354"/>
      <c r="CO178" s="243"/>
      <c r="CP178" s="230"/>
      <c r="CQ178" s="231"/>
      <c r="CR178" s="331"/>
      <c r="CS178" s="332"/>
      <c r="CT178" s="333"/>
      <c r="CU178" s="229"/>
      <c r="CV178" s="230"/>
      <c r="CW178" s="231"/>
      <c r="CX178" s="331"/>
      <c r="CY178" s="332"/>
      <c r="CZ178" s="333"/>
      <c r="DA178" s="331"/>
      <c r="DB178" s="332"/>
      <c r="DC178" s="333"/>
      <c r="DD178" s="331"/>
      <c r="DE178" s="332"/>
      <c r="DF178" s="333"/>
      <c r="DG178" s="331"/>
      <c r="DH178" s="332"/>
      <c r="DI178" s="333"/>
      <c r="DJ178" s="229"/>
      <c r="DK178" s="230"/>
      <c r="DL178" s="231"/>
      <c r="DM178" s="229"/>
      <c r="DN178" s="230"/>
      <c r="DO178" s="231"/>
      <c r="DP178" s="331"/>
      <c r="DQ178" s="332"/>
      <c r="DR178" s="333"/>
      <c r="DS178" s="331"/>
      <c r="DT178" s="332"/>
      <c r="DU178" s="333"/>
      <c r="DV178" s="331"/>
      <c r="DW178" s="332"/>
      <c r="DX178" s="333"/>
      <c r="DY178" s="331"/>
      <c r="DZ178" s="332"/>
      <c r="EA178" s="333"/>
      <c r="EB178" s="331"/>
      <c r="EC178" s="332"/>
      <c r="ED178" s="333"/>
      <c r="EE178" s="331"/>
      <c r="EF178" s="332"/>
      <c r="EG178" s="333"/>
      <c r="EH178" s="229"/>
      <c r="EI178" s="230"/>
      <c r="EJ178" s="231"/>
      <c r="EK178" s="229"/>
      <c r="EL178" s="230"/>
      <c r="EM178" s="231"/>
      <c r="EN178" s="244"/>
      <c r="EO178" s="269" t="str">
        <f t="shared" si="497"/>
        <v/>
      </c>
      <c r="EP178" s="444" t="s">
        <v>1247</v>
      </c>
      <c r="EQ178" s="360" t="str">
        <f t="shared" si="640"/>
        <v/>
      </c>
      <c r="ER178" s="360" t="str">
        <f t="shared" si="641"/>
        <v/>
      </c>
      <c r="ES178" s="360" t="str">
        <f t="shared" si="642"/>
        <v/>
      </c>
      <c r="ET178" s="360" t="str">
        <f t="shared" si="643"/>
        <v/>
      </c>
      <c r="EU178" s="360" t="str">
        <f t="shared" si="644"/>
        <v/>
      </c>
      <c r="EV178" s="360" t="str">
        <f t="shared" si="645"/>
        <v/>
      </c>
      <c r="EW178" s="360" t="str">
        <f t="shared" si="646"/>
        <v/>
      </c>
      <c r="EX178" s="360" t="str">
        <f t="shared" si="647"/>
        <v/>
      </c>
      <c r="EY178" s="360" t="str">
        <f t="shared" si="648"/>
        <v/>
      </c>
      <c r="EZ178" s="360" t="str">
        <f t="shared" si="649"/>
        <v/>
      </c>
      <c r="FA178" s="360" t="str">
        <f t="shared" si="650"/>
        <v/>
      </c>
      <c r="FB178" s="360" t="str">
        <f t="shared" si="651"/>
        <v/>
      </c>
      <c r="FC178" s="360" t="str">
        <f t="shared" si="652"/>
        <v/>
      </c>
      <c r="FD178" s="360" t="str">
        <f t="shared" si="653"/>
        <v/>
      </c>
      <c r="FE178" s="360" t="str">
        <f t="shared" si="654"/>
        <v/>
      </c>
      <c r="FF178" s="360" t="str">
        <f t="shared" si="655"/>
        <v/>
      </c>
      <c r="FG178" s="360" t="str">
        <f t="shared" si="656"/>
        <v/>
      </c>
      <c r="FH178" s="360" t="str">
        <f t="shared" si="657"/>
        <v/>
      </c>
      <c r="FI178" s="360" t="str">
        <f t="shared" si="658"/>
        <v/>
      </c>
      <c r="FJ178" s="360" t="str">
        <f t="shared" si="659"/>
        <v/>
      </c>
      <c r="FK178" s="360" t="str">
        <f t="shared" si="660"/>
        <v/>
      </c>
      <c r="FL178" s="360" t="str">
        <f t="shared" si="661"/>
        <v/>
      </c>
      <c r="FM178" s="360" t="str">
        <f t="shared" si="662"/>
        <v/>
      </c>
      <c r="FN178" s="360" t="str">
        <f t="shared" si="663"/>
        <v/>
      </c>
      <c r="FO178" s="360" t="str">
        <f t="shared" si="664"/>
        <v/>
      </c>
      <c r="FP178" s="360" t="str">
        <f t="shared" si="665"/>
        <v/>
      </c>
      <c r="FQ178" s="360" t="str">
        <f t="shared" si="666"/>
        <v/>
      </c>
      <c r="FR178" s="360" t="str">
        <f t="shared" si="667"/>
        <v/>
      </c>
      <c r="FS178" s="360" t="str">
        <f t="shared" si="668"/>
        <v/>
      </c>
      <c r="FT178" s="360" t="str">
        <f t="shared" si="498"/>
        <v/>
      </c>
      <c r="FU178" s="360" t="str">
        <f t="shared" si="669"/>
        <v/>
      </c>
      <c r="FV178" s="360" t="str">
        <f t="shared" si="670"/>
        <v/>
      </c>
      <c r="FW178" s="360" t="str">
        <f t="shared" si="671"/>
        <v/>
      </c>
      <c r="FX178" s="360" t="str">
        <f t="shared" si="672"/>
        <v/>
      </c>
      <c r="FY178" s="360" t="str">
        <f t="shared" si="673"/>
        <v/>
      </c>
      <c r="FZ178" s="360" t="str">
        <f t="shared" si="674"/>
        <v/>
      </c>
      <c r="GA178" s="360">
        <f t="shared" si="675"/>
        <v>37</v>
      </c>
      <c r="GB178" s="360">
        <f t="shared" si="676"/>
        <v>41</v>
      </c>
      <c r="GC178" s="360" t="str">
        <f t="shared" si="677"/>
        <v/>
      </c>
      <c r="GD178" s="360" t="str">
        <f t="shared" si="678"/>
        <v/>
      </c>
      <c r="GE178" s="360" t="str">
        <f t="shared" si="679"/>
        <v/>
      </c>
      <c r="GF178" s="360" t="str">
        <f t="shared" si="680"/>
        <v/>
      </c>
      <c r="GG178" s="360" t="str">
        <f t="shared" si="681"/>
        <v/>
      </c>
      <c r="GH178" s="360" t="str">
        <f t="shared" si="682"/>
        <v/>
      </c>
      <c r="GI178" s="360" t="str">
        <f t="shared" si="683"/>
        <v/>
      </c>
      <c r="GJ178" s="360" t="str">
        <f t="shared" si="684"/>
        <v/>
      </c>
      <c r="GK178" s="444" t="s">
        <v>1247</v>
      </c>
      <c r="GL178" s="361" t="str">
        <f t="shared" si="499"/>
        <v>-</v>
      </c>
      <c r="GM178" s="361" t="str">
        <f t="shared" si="500"/>
        <v>-</v>
      </c>
      <c r="GN178" s="361" t="str">
        <f t="shared" si="501"/>
        <v>-</v>
      </c>
      <c r="GO178" s="361" t="str">
        <f t="shared" si="502"/>
        <v>-</v>
      </c>
      <c r="GP178" s="361" t="str">
        <f t="shared" si="503"/>
        <v>-</v>
      </c>
      <c r="GQ178" s="361" t="str">
        <f t="shared" si="504"/>
        <v>-</v>
      </c>
      <c r="GR178" s="361" t="str">
        <f t="shared" si="505"/>
        <v>-</v>
      </c>
      <c r="GS178" s="361" t="str">
        <f t="shared" si="506"/>
        <v>-</v>
      </c>
      <c r="GT178" s="361" t="str">
        <f t="shared" si="507"/>
        <v>-</v>
      </c>
      <c r="GU178" s="361" t="str">
        <f t="shared" si="508"/>
        <v>-</v>
      </c>
      <c r="GV178" s="361" t="str">
        <f t="shared" si="509"/>
        <v>-</v>
      </c>
      <c r="GW178" s="361" t="str">
        <f t="shared" si="510"/>
        <v>-</v>
      </c>
      <c r="GX178" s="361" t="str">
        <f t="shared" si="511"/>
        <v>-</v>
      </c>
      <c r="GY178" s="361" t="str">
        <f t="shared" si="512"/>
        <v>-</v>
      </c>
      <c r="GZ178" s="361" t="str">
        <f t="shared" si="513"/>
        <v>-</v>
      </c>
      <c r="HA178" s="361" t="str">
        <f t="shared" si="514"/>
        <v>-</v>
      </c>
      <c r="HB178" s="361" t="str">
        <f t="shared" si="515"/>
        <v>-</v>
      </c>
      <c r="HC178" s="361" t="str">
        <f t="shared" si="516"/>
        <v>-</v>
      </c>
      <c r="HD178" s="361" t="str">
        <f t="shared" si="517"/>
        <v>-</v>
      </c>
      <c r="HE178" s="361" t="str">
        <f t="shared" si="518"/>
        <v>-</v>
      </c>
      <c r="HF178" s="361" t="str">
        <f t="shared" si="519"/>
        <v>-</v>
      </c>
      <c r="HG178" s="361" t="str">
        <f t="shared" si="520"/>
        <v>-</v>
      </c>
      <c r="HH178" s="361" t="str">
        <f t="shared" si="521"/>
        <v>-</v>
      </c>
      <c r="HI178" s="361" t="str">
        <f t="shared" si="522"/>
        <v>-</v>
      </c>
      <c r="HJ178" s="361" t="str">
        <f t="shared" si="523"/>
        <v>-</v>
      </c>
      <c r="HK178" s="361" t="str">
        <f t="shared" si="524"/>
        <v>-</v>
      </c>
      <c r="HL178" s="361" t="str">
        <f t="shared" si="525"/>
        <v>-</v>
      </c>
      <c r="HM178" s="361" t="str">
        <f t="shared" si="526"/>
        <v>-</v>
      </c>
      <c r="HN178" s="361" t="str">
        <f t="shared" si="527"/>
        <v>-</v>
      </c>
      <c r="HO178" s="361" t="str">
        <f t="shared" si="528"/>
        <v>-</v>
      </c>
      <c r="HP178" s="361" t="str">
        <f t="shared" si="529"/>
        <v>-</v>
      </c>
      <c r="HQ178" s="361" t="str">
        <f t="shared" si="530"/>
        <v>-</v>
      </c>
      <c r="HR178" s="361" t="str">
        <f t="shared" si="531"/>
        <v>-</v>
      </c>
      <c r="HS178" s="361" t="str">
        <f t="shared" si="532"/>
        <v>-</v>
      </c>
      <c r="HT178" s="361" t="str">
        <f t="shared" si="533"/>
        <v>-</v>
      </c>
      <c r="HU178" s="361" t="str">
        <f t="shared" si="534"/>
        <v>-</v>
      </c>
      <c r="HV178" s="361" t="str">
        <f t="shared" si="535"/>
        <v>thkmin</v>
      </c>
      <c r="HW178" s="361" t="str">
        <f t="shared" si="536"/>
        <v>thkmin</v>
      </c>
      <c r="HX178" s="361" t="str">
        <f t="shared" si="537"/>
        <v>-</v>
      </c>
      <c r="HY178" s="361" t="str">
        <f t="shared" si="538"/>
        <v>-</v>
      </c>
      <c r="HZ178" s="361" t="str">
        <f t="shared" si="539"/>
        <v>-</v>
      </c>
      <c r="IA178" s="361" t="str">
        <f t="shared" si="540"/>
        <v>-</v>
      </c>
      <c r="IB178" s="361" t="str">
        <f t="shared" si="541"/>
        <v>-</v>
      </c>
      <c r="IC178" s="361" t="str">
        <f t="shared" si="542"/>
        <v>-</v>
      </c>
      <c r="ID178" s="361" t="str">
        <f t="shared" si="543"/>
        <v>-</v>
      </c>
      <c r="IE178" s="361" t="str">
        <f t="shared" si="544"/>
        <v>-</v>
      </c>
      <c r="IF178" s="444" t="s">
        <v>1247</v>
      </c>
      <c r="IG178" s="56" t="str">
        <f t="shared" si="685"/>
        <v>-</v>
      </c>
      <c r="IH178" s="56" t="str">
        <f t="shared" si="686"/>
        <v>-</v>
      </c>
      <c r="II178" s="56" t="str">
        <f t="shared" si="687"/>
        <v>-</v>
      </c>
      <c r="IJ178" s="56" t="str">
        <f t="shared" si="688"/>
        <v>-</v>
      </c>
      <c r="IK178" s="56" t="str">
        <f t="shared" si="545"/>
        <v>-</v>
      </c>
      <c r="IL178" s="56" t="str">
        <f t="shared" si="546"/>
        <v>-</v>
      </c>
      <c r="IM178" s="56" t="str">
        <f t="shared" si="547"/>
        <v>-</v>
      </c>
      <c r="IN178" s="56" t="str">
        <f t="shared" si="548"/>
        <v>-</v>
      </c>
      <c r="IO178" s="56" t="str">
        <f t="shared" si="549"/>
        <v>-</v>
      </c>
      <c r="IP178" s="56" t="str">
        <f t="shared" si="550"/>
        <v>-</v>
      </c>
      <c r="IQ178" s="56" t="str">
        <f t="shared" si="551"/>
        <v>-</v>
      </c>
      <c r="IR178" s="56" t="str">
        <f t="shared" si="552"/>
        <v>-</v>
      </c>
      <c r="IS178" s="56" t="str">
        <f t="shared" si="553"/>
        <v>-</v>
      </c>
      <c r="IT178" s="56" t="str">
        <f t="shared" si="554"/>
        <v>-</v>
      </c>
      <c r="IU178" s="56" t="str">
        <f t="shared" si="555"/>
        <v>-</v>
      </c>
      <c r="IV178" s="56" t="str">
        <f t="shared" si="556"/>
        <v>-</v>
      </c>
      <c r="IW178" s="56" t="str">
        <f t="shared" si="557"/>
        <v>-</v>
      </c>
      <c r="IX178" s="56" t="str">
        <f t="shared" si="558"/>
        <v>-</v>
      </c>
      <c r="IY178" s="56" t="str">
        <f t="shared" si="559"/>
        <v>-</v>
      </c>
      <c r="IZ178" s="56" t="str">
        <f t="shared" si="560"/>
        <v>-</v>
      </c>
      <c r="JA178" s="56" t="str">
        <f t="shared" si="561"/>
        <v>-</v>
      </c>
      <c r="JB178" s="56" t="str">
        <f t="shared" si="562"/>
        <v>-</v>
      </c>
      <c r="JC178" s="56" t="str">
        <f t="shared" si="563"/>
        <v>-</v>
      </c>
      <c r="JD178" s="56" t="str">
        <f t="shared" si="564"/>
        <v>-</v>
      </c>
      <c r="JE178" s="56" t="str">
        <f t="shared" si="565"/>
        <v>-</v>
      </c>
      <c r="JF178" s="56" t="str">
        <f t="shared" si="566"/>
        <v>-</v>
      </c>
      <c r="JG178" s="56" t="str">
        <f t="shared" si="567"/>
        <v>-</v>
      </c>
      <c r="JH178" s="56" t="str">
        <f t="shared" si="568"/>
        <v>-</v>
      </c>
      <c r="JI178" s="56" t="str">
        <f t="shared" si="569"/>
        <v>-</v>
      </c>
      <c r="JJ178" s="56" t="str">
        <f t="shared" si="570"/>
        <v>-</v>
      </c>
      <c r="JK178" s="56" t="str">
        <f t="shared" si="571"/>
        <v>-</v>
      </c>
      <c r="JL178" s="56" t="str">
        <f t="shared" si="572"/>
        <v>-</v>
      </c>
      <c r="JM178" s="56" t="str">
        <f t="shared" si="573"/>
        <v>-</v>
      </c>
      <c r="JN178" s="56" t="str">
        <f t="shared" si="574"/>
        <v>-</v>
      </c>
      <c r="JO178" s="56" t="str">
        <f t="shared" si="575"/>
        <v>-</v>
      </c>
      <c r="JP178" s="56" t="str">
        <f t="shared" si="576"/>
        <v>-</v>
      </c>
      <c r="JQ178" s="56">
        <f t="shared" si="577"/>
        <v>0.01</v>
      </c>
      <c r="JR178" s="56">
        <f t="shared" si="578"/>
        <v>9.9999999999999995E-7</v>
      </c>
      <c r="JS178" s="56" t="str">
        <f t="shared" si="579"/>
        <v>-</v>
      </c>
      <c r="JT178" s="56" t="str">
        <f t="shared" si="580"/>
        <v>-</v>
      </c>
      <c r="JU178" s="56" t="str">
        <f t="shared" si="581"/>
        <v>-</v>
      </c>
      <c r="JV178" s="56" t="str">
        <f t="shared" si="582"/>
        <v>-</v>
      </c>
      <c r="JW178" s="56" t="str">
        <f t="shared" si="583"/>
        <v>-</v>
      </c>
      <c r="JX178" s="56" t="str">
        <f t="shared" si="584"/>
        <v>-</v>
      </c>
      <c r="JY178" s="56" t="str">
        <f t="shared" si="585"/>
        <v>-</v>
      </c>
      <c r="JZ178" s="56" t="str">
        <f t="shared" si="586"/>
        <v>-</v>
      </c>
      <c r="KA178" s="444" t="s">
        <v>1247</v>
      </c>
      <c r="KB178" s="360">
        <f>IF(ISNUMBER(INDEX($EQ$15:$GK$521,$B178,EO$11)),MAX(KB$14:KB177)+1,0)</f>
        <v>0</v>
      </c>
      <c r="KC178" s="360" t="str">
        <f t="shared" si="689"/>
        <v/>
      </c>
      <c r="KD178" s="373" t="s">
        <v>2</v>
      </c>
      <c r="KE178" s="215"/>
      <c r="KF178" s="60"/>
      <c r="KG178" s="60"/>
      <c r="KH178" s="60"/>
      <c r="KI178" s="60"/>
      <c r="KJ178" s="60"/>
      <c r="KK178" s="60"/>
      <c r="KL178" s="60"/>
      <c r="KM178" s="60"/>
      <c r="KN178" s="60"/>
      <c r="KO178" s="60"/>
      <c r="KP178" s="60"/>
      <c r="KQ178" s="239" t="str">
        <f t="shared" si="692"/>
        <v/>
      </c>
      <c r="KR178" s="245" t="str">
        <f t="shared" si="587"/>
        <v/>
      </c>
      <c r="KS178" s="60"/>
      <c r="KT178" s="239" t="str">
        <f t="shared" si="693"/>
        <v/>
      </c>
      <c r="KU178" s="245" t="str">
        <f t="shared" si="588"/>
        <v/>
      </c>
      <c r="KV178" s="60"/>
      <c r="KW178" s="239" t="str">
        <f t="shared" si="694"/>
        <v/>
      </c>
      <c r="KX178" s="245" t="str">
        <f t="shared" si="589"/>
        <v/>
      </c>
      <c r="KY178" s="60"/>
      <c r="KZ178" s="283" t="str">
        <f t="shared" si="590"/>
        <v/>
      </c>
      <c r="LA178" s="26"/>
      <c r="LB178" s="18"/>
      <c r="LC178" s="18"/>
      <c r="LD178" s="18"/>
      <c r="LE178" s="18"/>
      <c r="LF178" s="18"/>
      <c r="LG178" s="18"/>
      <c r="LH178" s="18"/>
      <c r="LI178" s="18"/>
      <c r="LJ178" s="18"/>
      <c r="LK178" s="18"/>
      <c r="LL178" s="18"/>
      <c r="LM178" s="18"/>
      <c r="LN178" s="63"/>
      <c r="LO178" s="251">
        <f t="shared" si="591"/>
        <v>0</v>
      </c>
      <c r="LP178" s="251">
        <f t="shared" si="592"/>
        <v>0</v>
      </c>
      <c r="LQ178" s="251">
        <f t="shared" si="593"/>
        <v>0</v>
      </c>
      <c r="LR178" s="251">
        <f t="shared" si="594"/>
        <v>0</v>
      </c>
      <c r="LS178" s="251">
        <f t="shared" si="595"/>
        <v>0</v>
      </c>
      <c r="LT178" s="251">
        <f t="shared" si="596"/>
        <v>0</v>
      </c>
      <c r="LU178" s="251">
        <f t="shared" si="597"/>
        <v>0</v>
      </c>
      <c r="LV178" s="251">
        <f t="shared" si="598"/>
        <v>0</v>
      </c>
      <c r="LW178" s="251">
        <f t="shared" si="599"/>
        <v>0</v>
      </c>
      <c r="LX178" s="251">
        <f t="shared" si="600"/>
        <v>0</v>
      </c>
      <c r="LY178" s="251">
        <f t="shared" si="601"/>
        <v>0</v>
      </c>
      <c r="LZ178" s="251">
        <f t="shared" si="602"/>
        <v>0</v>
      </c>
      <c r="MA178" s="63">
        <f t="shared" si="603"/>
        <v>6</v>
      </c>
      <c r="MB178" s="63">
        <f t="shared" si="604"/>
        <v>1</v>
      </c>
      <c r="MC178" s="63">
        <f t="shared" si="691"/>
        <v>164</v>
      </c>
      <c r="MD178" s="63">
        <f t="shared" si="690"/>
        <v>1</v>
      </c>
      <c r="ME178" s="63" t="str">
        <f t="shared" si="605"/>
        <v>LAK</v>
      </c>
      <c r="MF178" s="315">
        <f t="shared" si="606"/>
        <v>291</v>
      </c>
      <c r="MG178" s="315">
        <f>IF(ISNUMBER(MATCH(EO178,$ME$15:$ME$520,0)),0,MAX(MG$14:MG177)+1)</f>
        <v>0</v>
      </c>
      <c r="MH178" s="315" t="str">
        <f t="shared" si="607"/>
        <v/>
      </c>
      <c r="MI178" s="369"/>
      <c r="MJ178" s="68"/>
      <c r="MK178" s="18"/>
      <c r="ML178" s="242"/>
      <c r="MM178" s="242"/>
      <c r="MN178" s="59"/>
      <c r="MO178" s="238"/>
      <c r="MP178" s="411"/>
      <c r="MQ178" s="26">
        <f>IF(IF(ISNUMBER(SEARCH("flopy",MS178))=TRUE,1,0)=1,MAX(MQ$15:MQ177)+1,"")</f>
        <v>119</v>
      </c>
      <c r="MR178" s="238"/>
      <c r="MS178" s="411" t="s">
        <v>1094</v>
      </c>
      <c r="MT178" s="59"/>
      <c r="MU178" s="411"/>
      <c r="MV178" s="238"/>
      <c r="MW178" s="59"/>
      <c r="MX178" s="59"/>
      <c r="MY178" s="59"/>
      <c r="MZ178" s="59"/>
      <c r="NA178" s="59"/>
      <c r="NB178" s="26" t="s">
        <v>2</v>
      </c>
      <c r="NC178" s="59"/>
      <c r="ND178" s="59"/>
      <c r="NE178" s="59"/>
      <c r="NF178" s="59"/>
      <c r="NG178" s="59"/>
      <c r="NH178" s="59"/>
      <c r="NI178" s="59"/>
      <c r="NJ178" s="59"/>
      <c r="NK178" s="26" t="s">
        <v>2</v>
      </c>
      <c r="NL178" s="454"/>
      <c r="NM178" s="454"/>
      <c r="NN178" s="59"/>
      <c r="NO178" s="18"/>
      <c r="NP178" s="18"/>
      <c r="NQ178" s="18"/>
      <c r="NR178" s="18"/>
      <c r="NS178" s="18"/>
      <c r="NT178" s="18"/>
      <c r="NU178" s="18"/>
      <c r="NV178" s="18"/>
      <c r="NW178" s="18"/>
      <c r="NX178" s="18"/>
      <c r="NY178" s="18"/>
      <c r="NZ178" s="18"/>
      <c r="OA178" s="18"/>
      <c r="OB178" s="18"/>
      <c r="OC178" s="18"/>
      <c r="OZ178" s="59"/>
      <c r="PA178" s="251" t="str">
        <f t="shared" si="608"/>
        <v/>
      </c>
      <c r="PB178" s="251" t="str">
        <f t="shared" si="609"/>
        <v/>
      </c>
      <c r="PC178" s="251" t="str">
        <f t="shared" si="610"/>
        <v/>
      </c>
      <c r="PD178" s="251" t="str">
        <f t="shared" si="611"/>
        <v/>
      </c>
      <c r="PE178" s="251" t="str">
        <f t="shared" si="612"/>
        <v/>
      </c>
      <c r="PF178" s="251" t="str">
        <f t="shared" si="613"/>
        <v/>
      </c>
      <c r="PG178" s="251" t="str">
        <f t="shared" si="614"/>
        <v/>
      </c>
      <c r="PH178" s="251" t="str">
        <f t="shared" si="615"/>
        <v/>
      </c>
      <c r="PI178" s="251" t="str">
        <f t="shared" si="616"/>
        <v/>
      </c>
      <c r="PJ178" s="251" t="str">
        <f t="shared" si="617"/>
        <v/>
      </c>
      <c r="PK178" s="251" t="str">
        <f t="shared" si="618"/>
        <v/>
      </c>
      <c r="PL178" s="251" t="str">
        <f t="shared" si="619"/>
        <v/>
      </c>
      <c r="PM178" s="251" t="str">
        <f t="shared" si="620"/>
        <v/>
      </c>
      <c r="PN178" s="251" t="str">
        <f t="shared" si="621"/>
        <v/>
      </c>
      <c r="PO178" s="251" t="str">
        <f t="shared" si="622"/>
        <v/>
      </c>
      <c r="PP178" s="251" t="str">
        <f t="shared" si="623"/>
        <v/>
      </c>
      <c r="PQ178" s="251" t="str">
        <f t="shared" si="624"/>
        <v/>
      </c>
      <c r="PR178" s="251" t="str">
        <f t="shared" si="625"/>
        <v/>
      </c>
      <c r="PS178" s="251" t="str">
        <f t="shared" si="626"/>
        <v/>
      </c>
      <c r="PT178" s="251" t="str">
        <f t="shared" si="627"/>
        <v/>
      </c>
      <c r="PU178" s="251" t="str">
        <f t="shared" si="628"/>
        <v/>
      </c>
      <c r="PV178" s="251" t="str">
        <f t="shared" si="629"/>
        <v/>
      </c>
      <c r="PW178" s="251" t="str">
        <f t="shared" si="630"/>
        <v/>
      </c>
      <c r="PX178" s="251" t="str">
        <f t="shared" si="631"/>
        <v/>
      </c>
      <c r="PY178" s="251" t="str">
        <f t="shared" si="632"/>
        <v>LAK</v>
      </c>
      <c r="PZ178" s="251" t="str">
        <f t="shared" si="633"/>
        <v/>
      </c>
      <c r="QA178" s="251" t="str">
        <f t="shared" si="634"/>
        <v/>
      </c>
      <c r="QB178" s="251" t="str">
        <f t="shared" si="635"/>
        <v/>
      </c>
      <c r="QC178" s="251" t="str">
        <f t="shared" si="636"/>
        <v/>
      </c>
      <c r="QD178" s="251" t="str">
        <f t="shared" si="637"/>
        <v/>
      </c>
      <c r="QE178" s="251" t="str">
        <f t="shared" si="638"/>
        <v/>
      </c>
      <c r="QF178" s="63">
        <f t="shared" si="639"/>
        <v>1</v>
      </c>
      <c r="QG178" s="26" t="s">
        <v>2</v>
      </c>
      <c r="QH178" s="59"/>
      <c r="QI178" s="59"/>
      <c r="QJ178" s="59"/>
      <c r="QK178" s="59"/>
      <c r="QL178" s="59"/>
      <c r="QM178" s="59"/>
      <c r="QN178" s="59"/>
    </row>
    <row r="179" spans="1:456" ht="6" customHeight="1" x14ac:dyDescent="0.25">
      <c r="A179" s="68"/>
      <c r="B179" s="447">
        <f t="shared" si="496"/>
        <v>165</v>
      </c>
      <c r="C179" s="72" t="s">
        <v>239</v>
      </c>
      <c r="D179" s="339" t="s">
        <v>556</v>
      </c>
      <c r="E179" s="59"/>
      <c r="F179" s="229"/>
      <c r="G179" s="295"/>
      <c r="H179" s="295"/>
      <c r="I179" s="229"/>
      <c r="J179" s="295"/>
      <c r="K179" s="295"/>
      <c r="L179" s="229"/>
      <c r="M179" s="295"/>
      <c r="N179" s="295"/>
      <c r="O179" s="229"/>
      <c r="P179" s="295"/>
      <c r="Q179" s="295"/>
      <c r="R179" s="229"/>
      <c r="S179" s="230"/>
      <c r="T179" s="231"/>
      <c r="U179" s="229"/>
      <c r="V179" s="230"/>
      <c r="W179" s="231"/>
      <c r="X179" s="229"/>
      <c r="Y179" s="230"/>
      <c r="Z179" s="231"/>
      <c r="AA179" s="229"/>
      <c r="AB179" s="295"/>
      <c r="AC179" s="295"/>
      <c r="AD179" s="229"/>
      <c r="AE179" s="295"/>
      <c r="AF179" s="295"/>
      <c r="AG179" s="229"/>
      <c r="AH179" s="295"/>
      <c r="AI179" s="295"/>
      <c r="AJ179" s="229"/>
      <c r="AK179" s="295"/>
      <c r="AL179" s="295"/>
      <c r="AM179" s="229"/>
      <c r="AN179" s="295"/>
      <c r="AO179" s="295"/>
      <c r="AP179" s="243"/>
      <c r="AQ179" s="295"/>
      <c r="AR179" s="290"/>
      <c r="AS179" s="243"/>
      <c r="AT179" s="295"/>
      <c r="AU179" s="290"/>
      <c r="AV179" s="229"/>
      <c r="AW179" s="230"/>
      <c r="AX179" s="231"/>
      <c r="AY179" s="229"/>
      <c r="AZ179" s="230"/>
      <c r="BA179" s="231"/>
      <c r="BB179" s="229"/>
      <c r="BC179" s="230"/>
      <c r="BD179" s="231"/>
      <c r="BE179" s="229"/>
      <c r="BF179" s="230"/>
      <c r="BG179" s="231"/>
      <c r="BH179" s="229"/>
      <c r="BI179" s="230"/>
      <c r="BJ179" s="231"/>
      <c r="BK179" s="243"/>
      <c r="BL179" s="230"/>
      <c r="BM179" s="231"/>
      <c r="BN179" s="243"/>
      <c r="BO179" s="230"/>
      <c r="BP179" s="231"/>
      <c r="BQ179" s="229"/>
      <c r="BR179" s="230"/>
      <c r="BS179" s="231"/>
      <c r="BT179" s="229"/>
      <c r="BU179" s="230"/>
      <c r="BV179" s="231"/>
      <c r="BW179" s="229"/>
      <c r="BX179" s="230"/>
      <c r="BY179" s="231"/>
      <c r="BZ179" s="229"/>
      <c r="CA179" s="230"/>
      <c r="CB179" s="231"/>
      <c r="CC179" s="229"/>
      <c r="CD179" s="230"/>
      <c r="CE179" s="231"/>
      <c r="CF179" s="331"/>
      <c r="CG179" s="332"/>
      <c r="CH179" s="385"/>
      <c r="CI179" s="331"/>
      <c r="CJ179" s="332"/>
      <c r="CK179" s="385"/>
      <c r="CL179" s="243"/>
      <c r="CM179" s="230"/>
      <c r="CN179" s="354"/>
      <c r="CO179" s="243"/>
      <c r="CP179" s="230"/>
      <c r="CQ179" s="231"/>
      <c r="CR179" s="331"/>
      <c r="CS179" s="332"/>
      <c r="CT179" s="333"/>
      <c r="CU179" s="229"/>
      <c r="CV179" s="230"/>
      <c r="CW179" s="231"/>
      <c r="CX179" s="331"/>
      <c r="CY179" s="332"/>
      <c r="CZ179" s="333"/>
      <c r="DA179" s="331"/>
      <c r="DB179" s="332"/>
      <c r="DC179" s="333"/>
      <c r="DD179" s="331"/>
      <c r="DE179" s="332"/>
      <c r="DF179" s="333"/>
      <c r="DG179" s="331"/>
      <c r="DH179" s="332"/>
      <c r="DI179" s="333"/>
      <c r="DJ179" s="229"/>
      <c r="DK179" s="230"/>
      <c r="DL179" s="231"/>
      <c r="DM179" s="229"/>
      <c r="DN179" s="230"/>
      <c r="DO179" s="231"/>
      <c r="DP179" s="331"/>
      <c r="DQ179" s="332"/>
      <c r="DR179" s="333"/>
      <c r="DS179" s="331"/>
      <c r="DT179" s="332"/>
      <c r="DU179" s="333"/>
      <c r="DV179" s="331"/>
      <c r="DW179" s="332"/>
      <c r="DX179" s="333"/>
      <c r="DY179" s="331"/>
      <c r="DZ179" s="332"/>
      <c r="EA179" s="333"/>
      <c r="EB179" s="331"/>
      <c r="EC179" s="332"/>
      <c r="ED179" s="333"/>
      <c r="EE179" s="331"/>
      <c r="EF179" s="332"/>
      <c r="EG179" s="333"/>
      <c r="EH179" s="229"/>
      <c r="EI179" s="230"/>
      <c r="EJ179" s="231"/>
      <c r="EK179" s="229"/>
      <c r="EL179" s="230"/>
      <c r="EM179" s="231"/>
      <c r="EN179" s="244"/>
      <c r="EO179" s="269" t="str">
        <f t="shared" si="497"/>
        <v/>
      </c>
      <c r="EP179" s="444" t="s">
        <v>1247</v>
      </c>
      <c r="EQ179" s="360" t="str">
        <f t="shared" si="640"/>
        <v/>
      </c>
      <c r="ER179" s="360" t="str">
        <f t="shared" si="641"/>
        <v/>
      </c>
      <c r="ES179" s="360" t="str">
        <f t="shared" si="642"/>
        <v/>
      </c>
      <c r="ET179" s="360" t="str">
        <f t="shared" si="643"/>
        <v/>
      </c>
      <c r="EU179" s="360" t="str">
        <f t="shared" si="644"/>
        <v/>
      </c>
      <c r="EV179" s="360" t="str">
        <f t="shared" si="645"/>
        <v/>
      </c>
      <c r="EW179" s="360">
        <f t="shared" si="646"/>
        <v>6</v>
      </c>
      <c r="EX179" s="360" t="str">
        <f t="shared" si="647"/>
        <v/>
      </c>
      <c r="EY179" s="360" t="str">
        <f t="shared" si="648"/>
        <v/>
      </c>
      <c r="EZ179" s="360" t="str">
        <f t="shared" si="649"/>
        <v/>
      </c>
      <c r="FA179" s="360" t="str">
        <f t="shared" si="650"/>
        <v/>
      </c>
      <c r="FB179" s="360" t="str">
        <f t="shared" si="651"/>
        <v/>
      </c>
      <c r="FC179" s="360" t="str">
        <f t="shared" si="652"/>
        <v/>
      </c>
      <c r="FD179" s="360" t="str">
        <f t="shared" si="653"/>
        <v/>
      </c>
      <c r="FE179" s="360" t="str">
        <f t="shared" si="654"/>
        <v/>
      </c>
      <c r="FF179" s="360" t="str">
        <f t="shared" si="655"/>
        <v/>
      </c>
      <c r="FG179" s="360" t="str">
        <f t="shared" si="656"/>
        <v/>
      </c>
      <c r="FH179" s="360" t="str">
        <f t="shared" si="657"/>
        <v/>
      </c>
      <c r="FI179" s="360" t="str">
        <f t="shared" si="658"/>
        <v/>
      </c>
      <c r="FJ179" s="360" t="str">
        <f t="shared" si="659"/>
        <v/>
      </c>
      <c r="FK179" s="360" t="str">
        <f t="shared" si="660"/>
        <v/>
      </c>
      <c r="FL179" s="360" t="str">
        <f t="shared" si="661"/>
        <v/>
      </c>
      <c r="FM179" s="360" t="str">
        <f t="shared" si="662"/>
        <v/>
      </c>
      <c r="FN179" s="360" t="str">
        <f t="shared" si="663"/>
        <v/>
      </c>
      <c r="FO179" s="360" t="str">
        <f t="shared" si="664"/>
        <v/>
      </c>
      <c r="FP179" s="360" t="str">
        <f t="shared" si="665"/>
        <v/>
      </c>
      <c r="FQ179" s="360" t="str">
        <f t="shared" si="666"/>
        <v/>
      </c>
      <c r="FR179" s="360" t="str">
        <f t="shared" si="667"/>
        <v/>
      </c>
      <c r="FS179" s="360" t="str">
        <f t="shared" si="668"/>
        <v/>
      </c>
      <c r="FT179" s="360" t="str">
        <f t="shared" si="498"/>
        <v/>
      </c>
      <c r="FU179" s="360" t="str">
        <f t="shared" si="669"/>
        <v/>
      </c>
      <c r="FV179" s="360" t="str">
        <f t="shared" si="670"/>
        <v/>
      </c>
      <c r="FW179" s="360" t="str">
        <f t="shared" si="671"/>
        <v/>
      </c>
      <c r="FX179" s="360" t="str">
        <f t="shared" si="672"/>
        <v/>
      </c>
      <c r="FY179" s="360" t="str">
        <f t="shared" si="673"/>
        <v/>
      </c>
      <c r="FZ179" s="360" t="str">
        <f t="shared" si="674"/>
        <v/>
      </c>
      <c r="GA179" s="360">
        <f t="shared" si="675"/>
        <v>44</v>
      </c>
      <c r="GB179" s="360">
        <f t="shared" si="676"/>
        <v>42</v>
      </c>
      <c r="GC179" s="360" t="str">
        <f t="shared" si="677"/>
        <v/>
      </c>
      <c r="GD179" s="360" t="str">
        <f t="shared" si="678"/>
        <v/>
      </c>
      <c r="GE179" s="360" t="str">
        <f t="shared" si="679"/>
        <v/>
      </c>
      <c r="GF179" s="360" t="str">
        <f t="shared" si="680"/>
        <v/>
      </c>
      <c r="GG179" s="360" t="str">
        <f t="shared" si="681"/>
        <v/>
      </c>
      <c r="GH179" s="360" t="str">
        <f t="shared" si="682"/>
        <v/>
      </c>
      <c r="GI179" s="360" t="str">
        <f t="shared" si="683"/>
        <v/>
      </c>
      <c r="GJ179" s="360" t="str">
        <f t="shared" si="684"/>
        <v/>
      </c>
      <c r="GK179" s="444" t="s">
        <v>1247</v>
      </c>
      <c r="GL179" s="361" t="str">
        <f t="shared" si="499"/>
        <v>-</v>
      </c>
      <c r="GM179" s="361" t="str">
        <f t="shared" si="500"/>
        <v>-</v>
      </c>
      <c r="GN179" s="361" t="str">
        <f t="shared" si="501"/>
        <v>-</v>
      </c>
      <c r="GO179" s="361" t="str">
        <f t="shared" si="502"/>
        <v>-</v>
      </c>
      <c r="GP179" s="361" t="str">
        <f t="shared" si="503"/>
        <v>-</v>
      </c>
      <c r="GQ179" s="361" t="str">
        <f t="shared" si="504"/>
        <v>-</v>
      </c>
      <c r="GR179" s="361" t="str">
        <f t="shared" si="505"/>
        <v>nprs</v>
      </c>
      <c r="GS179" s="361" t="str">
        <f t="shared" si="506"/>
        <v>-</v>
      </c>
      <c r="GT179" s="361" t="str">
        <f t="shared" si="507"/>
        <v>-</v>
      </c>
      <c r="GU179" s="361" t="str">
        <f t="shared" si="508"/>
        <v>-</v>
      </c>
      <c r="GV179" s="361" t="str">
        <f t="shared" si="509"/>
        <v>-</v>
      </c>
      <c r="GW179" s="361" t="str">
        <f t="shared" si="510"/>
        <v>-</v>
      </c>
      <c r="GX179" s="361" t="str">
        <f t="shared" si="511"/>
        <v>-</v>
      </c>
      <c r="GY179" s="361" t="str">
        <f t="shared" si="512"/>
        <v>-</v>
      </c>
      <c r="GZ179" s="361" t="str">
        <f t="shared" si="513"/>
        <v>-</v>
      </c>
      <c r="HA179" s="361" t="str">
        <f t="shared" si="514"/>
        <v>-</v>
      </c>
      <c r="HB179" s="361" t="str">
        <f t="shared" si="515"/>
        <v>-</v>
      </c>
      <c r="HC179" s="361" t="str">
        <f t="shared" si="516"/>
        <v>-</v>
      </c>
      <c r="HD179" s="361" t="str">
        <f t="shared" si="517"/>
        <v>-</v>
      </c>
      <c r="HE179" s="361" t="str">
        <f t="shared" si="518"/>
        <v>-</v>
      </c>
      <c r="HF179" s="361" t="str">
        <f t="shared" si="519"/>
        <v>-</v>
      </c>
      <c r="HG179" s="361" t="str">
        <f t="shared" si="520"/>
        <v>-</v>
      </c>
      <c r="HH179" s="361" t="str">
        <f t="shared" si="521"/>
        <v>-</v>
      </c>
      <c r="HI179" s="361" t="str">
        <f t="shared" si="522"/>
        <v>-</v>
      </c>
      <c r="HJ179" s="361" t="str">
        <f t="shared" si="523"/>
        <v>-</v>
      </c>
      <c r="HK179" s="361" t="str">
        <f t="shared" si="524"/>
        <v>-</v>
      </c>
      <c r="HL179" s="361" t="str">
        <f t="shared" si="525"/>
        <v>-</v>
      </c>
      <c r="HM179" s="361" t="str">
        <f t="shared" si="526"/>
        <v>-</v>
      </c>
      <c r="HN179" s="361" t="str">
        <f t="shared" si="527"/>
        <v>-</v>
      </c>
      <c r="HO179" s="361" t="str">
        <f t="shared" si="528"/>
        <v>-</v>
      </c>
      <c r="HP179" s="361" t="str">
        <f t="shared" si="529"/>
        <v>-</v>
      </c>
      <c r="HQ179" s="361" t="str">
        <f t="shared" si="530"/>
        <v>-</v>
      </c>
      <c r="HR179" s="361" t="str">
        <f t="shared" si="531"/>
        <v>-</v>
      </c>
      <c r="HS179" s="361" t="str">
        <f t="shared" si="532"/>
        <v>-</v>
      </c>
      <c r="HT179" s="361" t="str">
        <f t="shared" si="533"/>
        <v>-</v>
      </c>
      <c r="HU179" s="361" t="str">
        <f t="shared" si="534"/>
        <v>-</v>
      </c>
      <c r="HV179" s="361" t="str">
        <f t="shared" si="535"/>
        <v>nprs</v>
      </c>
      <c r="HW179" s="361" t="str">
        <f t="shared" si="536"/>
        <v>nprs</v>
      </c>
      <c r="HX179" s="361" t="str">
        <f t="shared" si="537"/>
        <v>-</v>
      </c>
      <c r="HY179" s="361" t="str">
        <f t="shared" si="538"/>
        <v>-</v>
      </c>
      <c r="HZ179" s="361" t="str">
        <f t="shared" si="539"/>
        <v>-</v>
      </c>
      <c r="IA179" s="361" t="str">
        <f t="shared" si="540"/>
        <v>-</v>
      </c>
      <c r="IB179" s="361" t="str">
        <f t="shared" si="541"/>
        <v>-</v>
      </c>
      <c r="IC179" s="361" t="str">
        <f t="shared" si="542"/>
        <v>-</v>
      </c>
      <c r="ID179" s="361" t="str">
        <f t="shared" si="543"/>
        <v>-</v>
      </c>
      <c r="IE179" s="361" t="str">
        <f t="shared" si="544"/>
        <v>-</v>
      </c>
      <c r="IF179" s="444" t="s">
        <v>1247</v>
      </c>
      <c r="IG179" s="56" t="str">
        <f t="shared" si="685"/>
        <v>-</v>
      </c>
      <c r="IH179" s="56" t="str">
        <f t="shared" si="686"/>
        <v>-</v>
      </c>
      <c r="II179" s="56" t="str">
        <f t="shared" si="687"/>
        <v>-</v>
      </c>
      <c r="IJ179" s="56" t="str">
        <f t="shared" si="688"/>
        <v>-</v>
      </c>
      <c r="IK179" s="56" t="str">
        <f t="shared" si="545"/>
        <v>-</v>
      </c>
      <c r="IL179" s="56" t="str">
        <f t="shared" si="546"/>
        <v>-</v>
      </c>
      <c r="IM179" s="56">
        <f t="shared" si="547"/>
        <v>100</v>
      </c>
      <c r="IN179" s="56" t="str">
        <f t="shared" si="548"/>
        <v>-</v>
      </c>
      <c r="IO179" s="56" t="str">
        <f t="shared" si="549"/>
        <v>-</v>
      </c>
      <c r="IP179" s="56" t="str">
        <f t="shared" si="550"/>
        <v>-</v>
      </c>
      <c r="IQ179" s="56" t="str">
        <f t="shared" si="551"/>
        <v>-</v>
      </c>
      <c r="IR179" s="56" t="str">
        <f t="shared" si="552"/>
        <v>-</v>
      </c>
      <c r="IS179" s="56" t="str">
        <f t="shared" si="553"/>
        <v>-</v>
      </c>
      <c r="IT179" s="56" t="str">
        <f t="shared" si="554"/>
        <v>-</v>
      </c>
      <c r="IU179" s="56" t="str">
        <f t="shared" si="555"/>
        <v>-</v>
      </c>
      <c r="IV179" s="56" t="str">
        <f t="shared" si="556"/>
        <v>-</v>
      </c>
      <c r="IW179" s="56" t="str">
        <f t="shared" si="557"/>
        <v>-</v>
      </c>
      <c r="IX179" s="56" t="str">
        <f t="shared" si="558"/>
        <v>-</v>
      </c>
      <c r="IY179" s="56" t="str">
        <f t="shared" si="559"/>
        <v>-</v>
      </c>
      <c r="IZ179" s="56" t="str">
        <f t="shared" si="560"/>
        <v>-</v>
      </c>
      <c r="JA179" s="56" t="str">
        <f t="shared" si="561"/>
        <v>-</v>
      </c>
      <c r="JB179" s="56" t="str">
        <f t="shared" si="562"/>
        <v>-</v>
      </c>
      <c r="JC179" s="56" t="str">
        <f t="shared" si="563"/>
        <v>-</v>
      </c>
      <c r="JD179" s="56" t="str">
        <f t="shared" si="564"/>
        <v>-</v>
      </c>
      <c r="JE179" s="56" t="str">
        <f t="shared" si="565"/>
        <v>-</v>
      </c>
      <c r="JF179" s="56" t="str">
        <f t="shared" si="566"/>
        <v>-</v>
      </c>
      <c r="JG179" s="56" t="str">
        <f t="shared" si="567"/>
        <v>-</v>
      </c>
      <c r="JH179" s="56" t="str">
        <f t="shared" si="568"/>
        <v>-</v>
      </c>
      <c r="JI179" s="56" t="str">
        <f t="shared" si="569"/>
        <v>-</v>
      </c>
      <c r="JJ179" s="56" t="str">
        <f t="shared" si="570"/>
        <v>-</v>
      </c>
      <c r="JK179" s="56" t="str">
        <f t="shared" si="571"/>
        <v>-</v>
      </c>
      <c r="JL179" s="56" t="str">
        <f t="shared" si="572"/>
        <v>-</v>
      </c>
      <c r="JM179" s="56" t="str">
        <f t="shared" si="573"/>
        <v>-</v>
      </c>
      <c r="JN179" s="56" t="str">
        <f t="shared" si="574"/>
        <v>-</v>
      </c>
      <c r="JO179" s="56" t="str">
        <f t="shared" si="575"/>
        <v>-</v>
      </c>
      <c r="JP179" s="56" t="str">
        <f t="shared" si="576"/>
        <v>-</v>
      </c>
      <c r="JQ179" s="56" t="str">
        <f t="shared" si="577"/>
        <v>nprs</v>
      </c>
      <c r="JR179" s="56">
        <f t="shared" si="578"/>
        <v>-1</v>
      </c>
      <c r="JS179" s="56" t="str">
        <f t="shared" si="579"/>
        <v>-</v>
      </c>
      <c r="JT179" s="56" t="str">
        <f t="shared" si="580"/>
        <v>-</v>
      </c>
      <c r="JU179" s="56" t="str">
        <f t="shared" si="581"/>
        <v>-</v>
      </c>
      <c r="JV179" s="56" t="str">
        <f t="shared" si="582"/>
        <v>-</v>
      </c>
      <c r="JW179" s="56" t="str">
        <f t="shared" si="583"/>
        <v>-</v>
      </c>
      <c r="JX179" s="56" t="str">
        <f t="shared" si="584"/>
        <v>-</v>
      </c>
      <c r="JY179" s="56" t="str">
        <f t="shared" si="585"/>
        <v>-</v>
      </c>
      <c r="JZ179" s="56" t="str">
        <f t="shared" si="586"/>
        <v>-</v>
      </c>
      <c r="KA179" s="444" t="s">
        <v>1247</v>
      </c>
      <c r="KB179" s="360">
        <f>IF(ISNUMBER(INDEX($EQ$15:$GK$521,$B179,EO$11)),MAX(KB$14:KB178)+1,0)</f>
        <v>0</v>
      </c>
      <c r="KC179" s="360" t="str">
        <f t="shared" si="689"/>
        <v/>
      </c>
      <c r="KD179" s="373" t="s">
        <v>2</v>
      </c>
      <c r="KE179" s="215"/>
      <c r="KF179" s="60"/>
      <c r="KG179" s="60"/>
      <c r="KH179" s="60"/>
      <c r="KI179" s="60"/>
      <c r="KJ179" s="60"/>
      <c r="KK179" s="60"/>
      <c r="KL179" s="60"/>
      <c r="KM179" s="60"/>
      <c r="KN179" s="60"/>
      <c r="KO179" s="60"/>
      <c r="KP179" s="60"/>
      <c r="KQ179" s="239" t="str">
        <f t="shared" si="692"/>
        <v/>
      </c>
      <c r="KR179" s="245" t="str">
        <f t="shared" si="587"/>
        <v/>
      </c>
      <c r="KS179" s="60"/>
      <c r="KT179" s="239" t="str">
        <f t="shared" si="693"/>
        <v/>
      </c>
      <c r="KU179" s="245" t="str">
        <f t="shared" si="588"/>
        <v/>
      </c>
      <c r="KV179" s="60"/>
      <c r="KW179" s="239" t="str">
        <f t="shared" si="694"/>
        <v/>
      </c>
      <c r="KX179" s="245" t="str">
        <f t="shared" si="589"/>
        <v/>
      </c>
      <c r="KY179" s="60"/>
      <c r="KZ179" s="283" t="str">
        <f t="shared" si="590"/>
        <v/>
      </c>
      <c r="LA179" s="26"/>
      <c r="LB179" s="18"/>
      <c r="LC179" s="18"/>
      <c r="LD179" s="18"/>
      <c r="LE179" s="18"/>
      <c r="LF179" s="18"/>
      <c r="LG179" s="18"/>
      <c r="LH179" s="18"/>
      <c r="LI179" s="18"/>
      <c r="LJ179" s="18"/>
      <c r="LK179" s="18"/>
      <c r="LL179" s="18"/>
      <c r="LM179" s="18"/>
      <c r="LN179" s="63"/>
      <c r="LO179" s="251">
        <f t="shared" si="591"/>
        <v>0</v>
      </c>
      <c r="LP179" s="251">
        <f t="shared" si="592"/>
        <v>0</v>
      </c>
      <c r="LQ179" s="251">
        <f t="shared" si="593"/>
        <v>0</v>
      </c>
      <c r="LR179" s="251">
        <f t="shared" si="594"/>
        <v>0</v>
      </c>
      <c r="LS179" s="251">
        <f t="shared" si="595"/>
        <v>0</v>
      </c>
      <c r="LT179" s="251">
        <f t="shared" si="596"/>
        <v>0</v>
      </c>
      <c r="LU179" s="251">
        <f t="shared" si="597"/>
        <v>0</v>
      </c>
      <c r="LV179" s="251">
        <f t="shared" si="598"/>
        <v>0</v>
      </c>
      <c r="LW179" s="251">
        <f t="shared" si="599"/>
        <v>0</v>
      </c>
      <c r="LX179" s="251">
        <f t="shared" si="600"/>
        <v>0</v>
      </c>
      <c r="LY179" s="251">
        <f t="shared" si="601"/>
        <v>0</v>
      </c>
      <c r="LZ179" s="251">
        <f t="shared" si="602"/>
        <v>0</v>
      </c>
      <c r="MA179" s="63">
        <f t="shared" si="603"/>
        <v>6</v>
      </c>
      <c r="MB179" s="63">
        <f t="shared" si="604"/>
        <v>0</v>
      </c>
      <c r="MC179" s="63">
        <f t="shared" si="691"/>
        <v>165</v>
      </c>
      <c r="MD179" s="63">
        <f t="shared" si="690"/>
        <v>2</v>
      </c>
      <c r="ME179" s="63" t="str">
        <f t="shared" si="605"/>
        <v>L_spd</v>
      </c>
      <c r="MF179" s="315">
        <f t="shared" si="606"/>
        <v>291</v>
      </c>
      <c r="MG179" s="315">
        <f>IF(ISNUMBER(MATCH(EO179,$ME$15:$ME$520,0)),0,MAX(MG$14:MG178)+1)</f>
        <v>0</v>
      </c>
      <c r="MH179" s="315" t="str">
        <f t="shared" si="607"/>
        <v/>
      </c>
      <c r="MI179" s="369"/>
      <c r="MJ179" s="68"/>
      <c r="MK179" s="18"/>
      <c r="ML179" s="242"/>
      <c r="MM179" s="242"/>
      <c r="MN179" s="59"/>
      <c r="MO179" s="238"/>
      <c r="MP179" s="411"/>
      <c r="MQ179" s="26" t="str">
        <f>IF(IF(ISNUMBER(SEARCH("flopy",MS179))=TRUE,1,0)=1,MAX(MQ$15:MQ178)+1,"")</f>
        <v/>
      </c>
      <c r="MR179" s="238"/>
      <c r="MS179" s="411"/>
      <c r="MT179" s="59"/>
      <c r="MU179" s="411"/>
      <c r="MV179" s="238"/>
      <c r="MW179" s="59"/>
      <c r="MX179" s="59"/>
      <c r="MY179" s="59"/>
      <c r="MZ179" s="59"/>
      <c r="NA179" s="59"/>
      <c r="NB179" s="26" t="s">
        <v>2</v>
      </c>
      <c r="NC179" s="59"/>
      <c r="ND179" s="59"/>
      <c r="NE179" s="59"/>
      <c r="NF179" s="59"/>
      <c r="NG179" s="59"/>
      <c r="NH179" s="59"/>
      <c r="NI179" s="59"/>
      <c r="NJ179" s="59"/>
      <c r="NK179" s="26" t="s">
        <v>2</v>
      </c>
      <c r="NL179" s="454"/>
      <c r="NM179" s="454"/>
      <c r="NN179" s="59"/>
      <c r="NO179" s="18"/>
      <c r="NP179" s="18"/>
      <c r="NQ179" s="18"/>
      <c r="NR179" s="18"/>
      <c r="NS179" s="18"/>
      <c r="NT179" s="18"/>
      <c r="NU179" s="18"/>
      <c r="NV179" s="18"/>
      <c r="NW179" s="18"/>
      <c r="NX179" s="18"/>
      <c r="NY179" s="18"/>
      <c r="NZ179" s="18"/>
      <c r="OA179" s="18"/>
      <c r="OB179" s="18"/>
      <c r="OC179" s="18"/>
      <c r="OZ179" s="59"/>
      <c r="PA179" s="251" t="str">
        <f t="shared" si="608"/>
        <v/>
      </c>
      <c r="PB179" s="251" t="str">
        <f t="shared" si="609"/>
        <v/>
      </c>
      <c r="PC179" s="251" t="str">
        <f t="shared" si="610"/>
        <v/>
      </c>
      <c r="PD179" s="251" t="str">
        <f t="shared" si="611"/>
        <v/>
      </c>
      <c r="PE179" s="251" t="str">
        <f t="shared" si="612"/>
        <v/>
      </c>
      <c r="PF179" s="251" t="str">
        <f t="shared" si="613"/>
        <v/>
      </c>
      <c r="PG179" s="251" t="str">
        <f t="shared" si="614"/>
        <v/>
      </c>
      <c r="PH179" s="251" t="str">
        <f t="shared" si="615"/>
        <v/>
      </c>
      <c r="PI179" s="251" t="str">
        <f t="shared" si="616"/>
        <v/>
      </c>
      <c r="PJ179" s="251" t="str">
        <f t="shared" si="617"/>
        <v/>
      </c>
      <c r="PK179" s="251" t="str">
        <f t="shared" si="618"/>
        <v/>
      </c>
      <c r="PL179" s="251" t="str">
        <f t="shared" si="619"/>
        <v/>
      </c>
      <c r="PM179" s="251" t="str">
        <f t="shared" si="620"/>
        <v/>
      </c>
      <c r="PN179" s="251" t="str">
        <f t="shared" si="621"/>
        <v/>
      </c>
      <c r="PO179" s="251" t="str">
        <f t="shared" si="622"/>
        <v/>
      </c>
      <c r="PP179" s="251" t="str">
        <f t="shared" si="623"/>
        <v/>
      </c>
      <c r="PQ179" s="251" t="str">
        <f t="shared" si="624"/>
        <v/>
      </c>
      <c r="PR179" s="251" t="str">
        <f t="shared" si="625"/>
        <v/>
      </c>
      <c r="PS179" s="251" t="str">
        <f t="shared" si="626"/>
        <v/>
      </c>
      <c r="PT179" s="251" t="str">
        <f t="shared" si="627"/>
        <v/>
      </c>
      <c r="PU179" s="251" t="str">
        <f t="shared" si="628"/>
        <v/>
      </c>
      <c r="PV179" s="251" t="str">
        <f t="shared" si="629"/>
        <v/>
      </c>
      <c r="PW179" s="251" t="str">
        <f t="shared" si="630"/>
        <v/>
      </c>
      <c r="PX179" s="251" t="str">
        <f t="shared" si="631"/>
        <v/>
      </c>
      <c r="PY179" s="251" t="str">
        <f t="shared" si="632"/>
        <v>L_spd</v>
      </c>
      <c r="PZ179" s="251" t="str">
        <f t="shared" si="633"/>
        <v>L_spd</v>
      </c>
      <c r="QA179" s="251" t="str">
        <f t="shared" si="634"/>
        <v/>
      </c>
      <c r="QB179" s="251" t="str">
        <f t="shared" si="635"/>
        <v/>
      </c>
      <c r="QC179" s="251" t="str">
        <f t="shared" si="636"/>
        <v/>
      </c>
      <c r="QD179" s="251" t="str">
        <f t="shared" si="637"/>
        <v/>
      </c>
      <c r="QE179" s="251" t="str">
        <f t="shared" si="638"/>
        <v/>
      </c>
      <c r="QF179" s="63">
        <f t="shared" si="639"/>
        <v>2</v>
      </c>
      <c r="QG179" s="26" t="s">
        <v>2</v>
      </c>
      <c r="QH179" s="59"/>
      <c r="QI179" s="59"/>
      <c r="QJ179" s="59"/>
      <c r="QK179" s="59"/>
      <c r="QL179" s="59"/>
      <c r="QM179" s="59"/>
      <c r="QN179" s="59"/>
    </row>
    <row r="180" spans="1:456" ht="6" customHeight="1" x14ac:dyDescent="0.25">
      <c r="A180" s="68"/>
      <c r="B180" s="447">
        <f t="shared" si="496"/>
        <v>166</v>
      </c>
      <c r="C180" s="72" t="s">
        <v>360</v>
      </c>
      <c r="D180" s="339" t="s">
        <v>557</v>
      </c>
      <c r="E180" s="59"/>
      <c r="F180" s="229"/>
      <c r="G180" s="295"/>
      <c r="H180" s="295"/>
      <c r="I180" s="229"/>
      <c r="J180" s="295"/>
      <c r="K180" s="295"/>
      <c r="L180" s="229"/>
      <c r="M180" s="295"/>
      <c r="N180" s="295"/>
      <c r="O180" s="229"/>
      <c r="P180" s="295"/>
      <c r="Q180" s="295"/>
      <c r="R180" s="229"/>
      <c r="S180" s="230"/>
      <c r="T180" s="231"/>
      <c r="U180" s="229"/>
      <c r="V180" s="230"/>
      <c r="W180" s="231"/>
      <c r="X180" s="229"/>
      <c r="Y180" s="230"/>
      <c r="Z180" s="231"/>
      <c r="AA180" s="229"/>
      <c r="AB180" s="295"/>
      <c r="AC180" s="295"/>
      <c r="AD180" s="229"/>
      <c r="AE180" s="295"/>
      <c r="AF180" s="295"/>
      <c r="AG180" s="229"/>
      <c r="AH180" s="295"/>
      <c r="AI180" s="295"/>
      <c r="AJ180" s="229"/>
      <c r="AK180" s="295"/>
      <c r="AL180" s="295"/>
      <c r="AM180" s="229"/>
      <c r="AN180" s="295"/>
      <c r="AO180" s="295"/>
      <c r="AP180" s="243"/>
      <c r="AQ180" s="295"/>
      <c r="AR180" s="290"/>
      <c r="AS180" s="243"/>
      <c r="AT180" s="295"/>
      <c r="AU180" s="290"/>
      <c r="AV180" s="229"/>
      <c r="AW180" s="230"/>
      <c r="AX180" s="231"/>
      <c r="AY180" s="229"/>
      <c r="AZ180" s="230"/>
      <c r="BA180" s="231"/>
      <c r="BB180" s="229"/>
      <c r="BC180" s="230"/>
      <c r="BD180" s="231"/>
      <c r="BE180" s="229"/>
      <c r="BF180" s="230"/>
      <c r="BG180" s="231"/>
      <c r="BH180" s="229"/>
      <c r="BI180" s="230"/>
      <c r="BJ180" s="231"/>
      <c r="BK180" s="243"/>
      <c r="BL180" s="230"/>
      <c r="BM180" s="231"/>
      <c r="BN180" s="243"/>
      <c r="BO180" s="230"/>
      <c r="BP180" s="231"/>
      <c r="BQ180" s="229"/>
      <c r="BR180" s="230"/>
      <c r="BS180" s="231"/>
      <c r="BT180" s="229"/>
      <c r="BU180" s="230"/>
      <c r="BV180" s="231"/>
      <c r="BW180" s="229"/>
      <c r="BX180" s="230"/>
      <c r="BY180" s="231"/>
      <c r="BZ180" s="229"/>
      <c r="CA180" s="230"/>
      <c r="CB180" s="231"/>
      <c r="CC180" s="229"/>
      <c r="CD180" s="230"/>
      <c r="CE180" s="231"/>
      <c r="CF180" s="331"/>
      <c r="CG180" s="332"/>
      <c r="CH180" s="385"/>
      <c r="CI180" s="331"/>
      <c r="CJ180" s="332"/>
      <c r="CK180" s="385"/>
      <c r="CL180" s="243"/>
      <c r="CM180" s="230"/>
      <c r="CN180" s="354"/>
      <c r="CO180" s="243"/>
      <c r="CP180" s="230"/>
      <c r="CQ180" s="231"/>
      <c r="CR180" s="331"/>
      <c r="CS180" s="332"/>
      <c r="CT180" s="333"/>
      <c r="CU180" s="229"/>
      <c r="CV180" s="230"/>
      <c r="CW180" s="231"/>
      <c r="CX180" s="331"/>
      <c r="CY180" s="332"/>
      <c r="CZ180" s="333"/>
      <c r="DA180" s="331"/>
      <c r="DB180" s="332"/>
      <c r="DC180" s="333"/>
      <c r="DD180" s="331"/>
      <c r="DE180" s="332"/>
      <c r="DF180" s="333"/>
      <c r="DG180" s="331"/>
      <c r="DH180" s="332"/>
      <c r="DI180" s="333"/>
      <c r="DJ180" s="229"/>
      <c r="DK180" s="230"/>
      <c r="DL180" s="231"/>
      <c r="DM180" s="229"/>
      <c r="DN180" s="230"/>
      <c r="DO180" s="231"/>
      <c r="DP180" s="331"/>
      <c r="DQ180" s="332"/>
      <c r="DR180" s="333"/>
      <c r="DS180" s="331"/>
      <c r="DT180" s="332"/>
      <c r="DU180" s="333"/>
      <c r="DV180" s="331"/>
      <c r="DW180" s="332"/>
      <c r="DX180" s="333"/>
      <c r="DY180" s="331"/>
      <c r="DZ180" s="332"/>
      <c r="EA180" s="333"/>
      <c r="EB180" s="331"/>
      <c r="EC180" s="332"/>
      <c r="ED180" s="333"/>
      <c r="EE180" s="331"/>
      <c r="EF180" s="332"/>
      <c r="EG180" s="333"/>
      <c r="EH180" s="229"/>
      <c r="EI180" s="230"/>
      <c r="EJ180" s="231"/>
      <c r="EK180" s="229"/>
      <c r="EL180" s="230"/>
      <c r="EM180" s="231"/>
      <c r="EN180" s="244"/>
      <c r="EO180" s="269" t="str">
        <f t="shared" si="497"/>
        <v/>
      </c>
      <c r="EP180" s="444" t="s">
        <v>1247</v>
      </c>
      <c r="EQ180" s="360" t="str">
        <f t="shared" si="640"/>
        <v/>
      </c>
      <c r="ER180" s="360" t="str">
        <f t="shared" si="641"/>
        <v/>
      </c>
      <c r="ES180" s="360" t="str">
        <f t="shared" si="642"/>
        <v/>
      </c>
      <c r="ET180" s="360" t="str">
        <f t="shared" si="643"/>
        <v/>
      </c>
      <c r="EU180" s="360" t="str">
        <f t="shared" si="644"/>
        <v/>
      </c>
      <c r="EV180" s="360" t="str">
        <f t="shared" si="645"/>
        <v/>
      </c>
      <c r="EW180" s="360" t="str">
        <f t="shared" si="646"/>
        <v/>
      </c>
      <c r="EX180" s="360" t="str">
        <f t="shared" si="647"/>
        <v/>
      </c>
      <c r="EY180" s="360" t="str">
        <f t="shared" si="648"/>
        <v/>
      </c>
      <c r="EZ180" s="360" t="str">
        <f t="shared" si="649"/>
        <v/>
      </c>
      <c r="FA180" s="360" t="str">
        <f t="shared" si="650"/>
        <v/>
      </c>
      <c r="FB180" s="360" t="str">
        <f t="shared" si="651"/>
        <v/>
      </c>
      <c r="FC180" s="360" t="str">
        <f t="shared" si="652"/>
        <v/>
      </c>
      <c r="FD180" s="360" t="str">
        <f t="shared" si="653"/>
        <v/>
      </c>
      <c r="FE180" s="360" t="str">
        <f t="shared" si="654"/>
        <v/>
      </c>
      <c r="FF180" s="360" t="str">
        <f t="shared" si="655"/>
        <v/>
      </c>
      <c r="FG180" s="360" t="str">
        <f t="shared" si="656"/>
        <v/>
      </c>
      <c r="FH180" s="360" t="str">
        <f t="shared" si="657"/>
        <v/>
      </c>
      <c r="FI180" s="360" t="str">
        <f t="shared" si="658"/>
        <v/>
      </c>
      <c r="FJ180" s="360" t="str">
        <f t="shared" si="659"/>
        <v/>
      </c>
      <c r="FK180" s="360" t="str">
        <f t="shared" si="660"/>
        <v/>
      </c>
      <c r="FL180" s="360" t="str">
        <f t="shared" si="661"/>
        <v/>
      </c>
      <c r="FM180" s="360" t="str">
        <f t="shared" si="662"/>
        <v/>
      </c>
      <c r="FN180" s="360" t="str">
        <f t="shared" si="663"/>
        <v/>
      </c>
      <c r="FO180" s="360" t="str">
        <f t="shared" si="664"/>
        <v/>
      </c>
      <c r="FP180" s="360" t="str">
        <f t="shared" si="665"/>
        <v/>
      </c>
      <c r="FQ180" s="360" t="str">
        <f t="shared" si="666"/>
        <v/>
      </c>
      <c r="FR180" s="360" t="str">
        <f t="shared" si="667"/>
        <v/>
      </c>
      <c r="FS180" s="360" t="str">
        <f t="shared" si="668"/>
        <v/>
      </c>
      <c r="FT180" s="360" t="str">
        <f t="shared" si="498"/>
        <v/>
      </c>
      <c r="FU180" s="360" t="str">
        <f t="shared" si="669"/>
        <v/>
      </c>
      <c r="FV180" s="360" t="str">
        <f t="shared" si="670"/>
        <v/>
      </c>
      <c r="FW180" s="360" t="str">
        <f t="shared" si="671"/>
        <v/>
      </c>
      <c r="FX180" s="360" t="str">
        <f t="shared" si="672"/>
        <v/>
      </c>
      <c r="FY180" s="360" t="str">
        <f t="shared" si="673"/>
        <v/>
      </c>
      <c r="FZ180" s="360" t="str">
        <f t="shared" si="674"/>
        <v/>
      </c>
      <c r="GA180" s="360" t="str">
        <f t="shared" si="675"/>
        <v/>
      </c>
      <c r="GB180" s="360">
        <f t="shared" si="676"/>
        <v>43</v>
      </c>
      <c r="GC180" s="360" t="str">
        <f t="shared" si="677"/>
        <v/>
      </c>
      <c r="GD180" s="360" t="str">
        <f t="shared" si="678"/>
        <v/>
      </c>
      <c r="GE180" s="360" t="str">
        <f t="shared" si="679"/>
        <v/>
      </c>
      <c r="GF180" s="360" t="str">
        <f t="shared" si="680"/>
        <v/>
      </c>
      <c r="GG180" s="360" t="str">
        <f t="shared" si="681"/>
        <v/>
      </c>
      <c r="GH180" s="360" t="str">
        <f t="shared" si="682"/>
        <v/>
      </c>
      <c r="GI180" s="360" t="str">
        <f t="shared" si="683"/>
        <v/>
      </c>
      <c r="GJ180" s="360" t="str">
        <f t="shared" si="684"/>
        <v/>
      </c>
      <c r="GK180" s="444" t="s">
        <v>1247</v>
      </c>
      <c r="GL180" s="361" t="str">
        <f t="shared" si="499"/>
        <v>-</v>
      </c>
      <c r="GM180" s="361" t="str">
        <f t="shared" si="500"/>
        <v>-</v>
      </c>
      <c r="GN180" s="361" t="str">
        <f t="shared" si="501"/>
        <v>-</v>
      </c>
      <c r="GO180" s="361" t="str">
        <f t="shared" si="502"/>
        <v>-</v>
      </c>
      <c r="GP180" s="361" t="str">
        <f t="shared" si="503"/>
        <v>-</v>
      </c>
      <c r="GQ180" s="361" t="str">
        <f t="shared" si="504"/>
        <v>-</v>
      </c>
      <c r="GR180" s="361" t="str">
        <f t="shared" si="505"/>
        <v>-</v>
      </c>
      <c r="GS180" s="361" t="str">
        <f t="shared" si="506"/>
        <v>-</v>
      </c>
      <c r="GT180" s="361" t="str">
        <f t="shared" si="507"/>
        <v>-</v>
      </c>
      <c r="GU180" s="361" t="str">
        <f t="shared" si="508"/>
        <v>-</v>
      </c>
      <c r="GV180" s="361" t="str">
        <f t="shared" si="509"/>
        <v>-</v>
      </c>
      <c r="GW180" s="361" t="str">
        <f t="shared" si="510"/>
        <v>-</v>
      </c>
      <c r="GX180" s="361" t="str">
        <f t="shared" si="511"/>
        <v>-</v>
      </c>
      <c r="GY180" s="361" t="str">
        <f t="shared" si="512"/>
        <v>-</v>
      </c>
      <c r="GZ180" s="361" t="str">
        <f t="shared" si="513"/>
        <v>-</v>
      </c>
      <c r="HA180" s="361" t="str">
        <f t="shared" si="514"/>
        <v>-</v>
      </c>
      <c r="HB180" s="361" t="str">
        <f t="shared" si="515"/>
        <v>-</v>
      </c>
      <c r="HC180" s="361" t="str">
        <f t="shared" si="516"/>
        <v>-</v>
      </c>
      <c r="HD180" s="361" t="str">
        <f t="shared" si="517"/>
        <v>-</v>
      </c>
      <c r="HE180" s="361" t="str">
        <f t="shared" si="518"/>
        <v>-</v>
      </c>
      <c r="HF180" s="361" t="str">
        <f t="shared" si="519"/>
        <v>-</v>
      </c>
      <c r="HG180" s="361" t="str">
        <f t="shared" si="520"/>
        <v>-</v>
      </c>
      <c r="HH180" s="361" t="str">
        <f t="shared" si="521"/>
        <v>-</v>
      </c>
      <c r="HI180" s="361" t="str">
        <f t="shared" si="522"/>
        <v>-</v>
      </c>
      <c r="HJ180" s="361" t="str">
        <f t="shared" si="523"/>
        <v>-</v>
      </c>
      <c r="HK180" s="361" t="str">
        <f t="shared" si="524"/>
        <v>-</v>
      </c>
      <c r="HL180" s="361" t="str">
        <f t="shared" si="525"/>
        <v>-</v>
      </c>
      <c r="HM180" s="361" t="str">
        <f t="shared" si="526"/>
        <v>-</v>
      </c>
      <c r="HN180" s="361" t="str">
        <f t="shared" si="527"/>
        <v>-</v>
      </c>
      <c r="HO180" s="361" t="str">
        <f t="shared" si="528"/>
        <v>-</v>
      </c>
      <c r="HP180" s="361" t="str">
        <f t="shared" si="529"/>
        <v>-</v>
      </c>
      <c r="HQ180" s="361" t="str">
        <f t="shared" si="530"/>
        <v>-</v>
      </c>
      <c r="HR180" s="361" t="str">
        <f t="shared" si="531"/>
        <v>-</v>
      </c>
      <c r="HS180" s="361" t="str">
        <f t="shared" si="532"/>
        <v>-</v>
      </c>
      <c r="HT180" s="361" t="str">
        <f t="shared" si="533"/>
        <v>-</v>
      </c>
      <c r="HU180" s="361" t="str">
        <f t="shared" si="534"/>
        <v>-</v>
      </c>
      <c r="HV180" s="361" t="str">
        <f t="shared" si="535"/>
        <v>-</v>
      </c>
      <c r="HW180" s="361" t="str">
        <f t="shared" si="536"/>
        <v>nprobs</v>
      </c>
      <c r="HX180" s="361" t="str">
        <f t="shared" si="537"/>
        <v>-</v>
      </c>
      <c r="HY180" s="361" t="str">
        <f t="shared" si="538"/>
        <v>-</v>
      </c>
      <c r="HZ180" s="361" t="str">
        <f t="shared" si="539"/>
        <v>-</v>
      </c>
      <c r="IA180" s="361" t="str">
        <f t="shared" si="540"/>
        <v>-</v>
      </c>
      <c r="IB180" s="361" t="str">
        <f t="shared" si="541"/>
        <v>-</v>
      </c>
      <c r="IC180" s="361" t="str">
        <f t="shared" si="542"/>
        <v>-</v>
      </c>
      <c r="ID180" s="361" t="str">
        <f t="shared" si="543"/>
        <v>-</v>
      </c>
      <c r="IE180" s="361" t="str">
        <f t="shared" si="544"/>
        <v>-</v>
      </c>
      <c r="IF180" s="444" t="s">
        <v>1247</v>
      </c>
      <c r="IG180" s="56" t="str">
        <f t="shared" si="685"/>
        <v>-</v>
      </c>
      <c r="IH180" s="56" t="str">
        <f t="shared" si="686"/>
        <v>-</v>
      </c>
      <c r="II180" s="56" t="str">
        <f t="shared" si="687"/>
        <v>-</v>
      </c>
      <c r="IJ180" s="56" t="str">
        <f t="shared" si="688"/>
        <v>-</v>
      </c>
      <c r="IK180" s="56" t="str">
        <f t="shared" si="545"/>
        <v>-</v>
      </c>
      <c r="IL180" s="56" t="str">
        <f t="shared" si="546"/>
        <v>-</v>
      </c>
      <c r="IM180" s="56" t="str">
        <f t="shared" si="547"/>
        <v>-</v>
      </c>
      <c r="IN180" s="56" t="str">
        <f t="shared" si="548"/>
        <v>-</v>
      </c>
      <c r="IO180" s="56" t="str">
        <f t="shared" si="549"/>
        <v>-</v>
      </c>
      <c r="IP180" s="56" t="str">
        <f t="shared" si="550"/>
        <v>-</v>
      </c>
      <c r="IQ180" s="56" t="str">
        <f t="shared" si="551"/>
        <v>-</v>
      </c>
      <c r="IR180" s="56" t="str">
        <f t="shared" si="552"/>
        <v>-</v>
      </c>
      <c r="IS180" s="56" t="str">
        <f t="shared" si="553"/>
        <v>-</v>
      </c>
      <c r="IT180" s="56" t="str">
        <f t="shared" si="554"/>
        <v>-</v>
      </c>
      <c r="IU180" s="56" t="str">
        <f t="shared" si="555"/>
        <v>-</v>
      </c>
      <c r="IV180" s="56" t="str">
        <f t="shared" si="556"/>
        <v>-</v>
      </c>
      <c r="IW180" s="56" t="str">
        <f t="shared" si="557"/>
        <v>-</v>
      </c>
      <c r="IX180" s="56" t="str">
        <f t="shared" si="558"/>
        <v>-</v>
      </c>
      <c r="IY180" s="56" t="str">
        <f t="shared" si="559"/>
        <v>-</v>
      </c>
      <c r="IZ180" s="56" t="str">
        <f t="shared" si="560"/>
        <v>-</v>
      </c>
      <c r="JA180" s="56" t="str">
        <f t="shared" si="561"/>
        <v>-</v>
      </c>
      <c r="JB180" s="56" t="str">
        <f t="shared" si="562"/>
        <v>-</v>
      </c>
      <c r="JC180" s="56" t="str">
        <f t="shared" si="563"/>
        <v>-</v>
      </c>
      <c r="JD180" s="56" t="str">
        <f t="shared" si="564"/>
        <v>-</v>
      </c>
      <c r="JE180" s="56" t="str">
        <f t="shared" si="565"/>
        <v>-</v>
      </c>
      <c r="JF180" s="56" t="str">
        <f t="shared" si="566"/>
        <v>-</v>
      </c>
      <c r="JG180" s="56" t="str">
        <f t="shared" si="567"/>
        <v>-</v>
      </c>
      <c r="JH180" s="56" t="str">
        <f t="shared" si="568"/>
        <v>-</v>
      </c>
      <c r="JI180" s="56" t="str">
        <f t="shared" si="569"/>
        <v>-</v>
      </c>
      <c r="JJ180" s="56" t="str">
        <f t="shared" si="570"/>
        <v>-</v>
      </c>
      <c r="JK180" s="56" t="str">
        <f t="shared" si="571"/>
        <v>-</v>
      </c>
      <c r="JL180" s="56" t="str">
        <f t="shared" si="572"/>
        <v>-</v>
      </c>
      <c r="JM180" s="56" t="str">
        <f t="shared" si="573"/>
        <v>-</v>
      </c>
      <c r="JN180" s="56" t="str">
        <f t="shared" si="574"/>
        <v>-</v>
      </c>
      <c r="JO180" s="56" t="str">
        <f t="shared" si="575"/>
        <v>-</v>
      </c>
      <c r="JP180" s="56" t="str">
        <f t="shared" si="576"/>
        <v>-</v>
      </c>
      <c r="JQ180" s="56" t="str">
        <f t="shared" si="577"/>
        <v>-</v>
      </c>
      <c r="JR180" s="56">
        <f t="shared" si="578"/>
        <v>10</v>
      </c>
      <c r="JS180" s="56" t="str">
        <f t="shared" si="579"/>
        <v>-</v>
      </c>
      <c r="JT180" s="56" t="str">
        <f t="shared" si="580"/>
        <v>-</v>
      </c>
      <c r="JU180" s="56" t="str">
        <f t="shared" si="581"/>
        <v>-</v>
      </c>
      <c r="JV180" s="56" t="str">
        <f t="shared" si="582"/>
        <v>-</v>
      </c>
      <c r="JW180" s="56" t="str">
        <f t="shared" si="583"/>
        <v>-</v>
      </c>
      <c r="JX180" s="56" t="str">
        <f t="shared" si="584"/>
        <v>-</v>
      </c>
      <c r="JY180" s="56" t="str">
        <f t="shared" si="585"/>
        <v>-</v>
      </c>
      <c r="JZ180" s="56" t="str">
        <f t="shared" si="586"/>
        <v>-</v>
      </c>
      <c r="KA180" s="444" t="s">
        <v>1247</v>
      </c>
      <c r="KB180" s="360">
        <f>IF(ISNUMBER(INDEX($EQ$15:$GK$521,$B180,EO$11)),MAX(KB$14:KB179)+1,0)</f>
        <v>0</v>
      </c>
      <c r="KC180" s="360" t="str">
        <f t="shared" si="689"/>
        <v/>
      </c>
      <c r="KD180" s="373" t="s">
        <v>2</v>
      </c>
      <c r="KE180" s="215"/>
      <c r="KF180" s="60"/>
      <c r="KG180" s="60"/>
      <c r="KH180" s="60"/>
      <c r="KI180" s="60"/>
      <c r="KJ180" s="60"/>
      <c r="KK180" s="60"/>
      <c r="KL180" s="60"/>
      <c r="KM180" s="60"/>
      <c r="KN180" s="60"/>
      <c r="KO180" s="60"/>
      <c r="KP180" s="60"/>
      <c r="KQ180" s="239" t="str">
        <f t="shared" ref="KQ180:KQ211" si="695">IF(IF(ISNUMBER(MATCH(INDEX($LB180:$QE180,1,KQ$14),$EO$15:$EO$520,0)),1,"")=1,INDEX($LB180:$QE180,1,KQ$14),"")</f>
        <v/>
      </c>
      <c r="KR180" s="245" t="str">
        <f t="shared" si="587"/>
        <v/>
      </c>
      <c r="KS180" s="60"/>
      <c r="KT180" s="239" t="str">
        <f t="shared" ref="KT180:KT211" si="696">IF(IF(ISNUMBER(MATCH(INDEX($LB180:$QE180,1,KT$14),$EO$15:$EO$520,0)),1,"")=1,INDEX($LB180:$QE180,1,KT$14),"")</f>
        <v/>
      </c>
      <c r="KU180" s="245" t="str">
        <f t="shared" si="588"/>
        <v/>
      </c>
      <c r="KV180" s="60"/>
      <c r="KW180" s="239" t="str">
        <f t="shared" ref="KW180:KW211" si="697">IF(IF(ISNUMBER(MATCH(INDEX($LB180:$QE180,1,KW$14),$EO$15:$EO$520,0)),1,"")=1,INDEX($LB180:$QE180,1,KW$14),"")</f>
        <v/>
      </c>
      <c r="KX180" s="245" t="str">
        <f t="shared" si="589"/>
        <v/>
      </c>
      <c r="KY180" s="60"/>
      <c r="KZ180" s="283" t="str">
        <f t="shared" si="590"/>
        <v/>
      </c>
      <c r="LA180" s="26"/>
      <c r="LB180" s="18"/>
      <c r="LC180" s="18"/>
      <c r="LD180" s="18"/>
      <c r="LE180" s="18"/>
      <c r="LF180" s="18"/>
      <c r="LG180" s="18"/>
      <c r="LH180" s="18"/>
      <c r="LI180" s="18"/>
      <c r="LJ180" s="18"/>
      <c r="LK180" s="18"/>
      <c r="LL180" s="18"/>
      <c r="LM180" s="18"/>
      <c r="LN180" s="63"/>
      <c r="LO180" s="251">
        <f t="shared" si="591"/>
        <v>0</v>
      </c>
      <c r="LP180" s="251">
        <f t="shared" si="592"/>
        <v>0</v>
      </c>
      <c r="LQ180" s="251">
        <f t="shared" si="593"/>
        <v>0</v>
      </c>
      <c r="LR180" s="251">
        <f t="shared" si="594"/>
        <v>0</v>
      </c>
      <c r="LS180" s="251">
        <f t="shared" si="595"/>
        <v>0</v>
      </c>
      <c r="LT180" s="251">
        <f t="shared" si="596"/>
        <v>0</v>
      </c>
      <c r="LU180" s="251">
        <f t="shared" si="597"/>
        <v>0</v>
      </c>
      <c r="LV180" s="251">
        <f t="shared" si="598"/>
        <v>0</v>
      </c>
      <c r="LW180" s="251">
        <f t="shared" si="599"/>
        <v>0</v>
      </c>
      <c r="LX180" s="251">
        <f t="shared" si="600"/>
        <v>0</v>
      </c>
      <c r="LY180" s="251">
        <f t="shared" si="601"/>
        <v>0</v>
      </c>
      <c r="LZ180" s="251">
        <f t="shared" si="602"/>
        <v>0</v>
      </c>
      <c r="MA180" s="63">
        <f t="shared" si="603"/>
        <v>6</v>
      </c>
      <c r="MB180" s="63">
        <f t="shared" si="604"/>
        <v>0</v>
      </c>
      <c r="MC180" s="63">
        <f t="shared" si="691"/>
        <v>166</v>
      </c>
      <c r="MD180" s="63">
        <f t="shared" si="690"/>
        <v>3</v>
      </c>
      <c r="ME180" s="63" t="str">
        <f t="shared" si="605"/>
        <v>L_bedleak</v>
      </c>
      <c r="MF180" s="315">
        <f t="shared" si="606"/>
        <v>291</v>
      </c>
      <c r="MG180" s="315">
        <f>IF(ISNUMBER(MATCH(EO180,$ME$15:$ME$520,0)),0,MAX(MG$14:MG179)+1)</f>
        <v>0</v>
      </c>
      <c r="MH180" s="315" t="str">
        <f t="shared" si="607"/>
        <v/>
      </c>
      <c r="MI180" s="369"/>
      <c r="MJ180" s="68"/>
      <c r="MK180" s="18"/>
      <c r="ML180" s="242"/>
      <c r="MM180" s="242"/>
      <c r="MN180" s="59"/>
      <c r="MO180" s="238"/>
      <c r="MP180" s="411"/>
      <c r="MQ180" s="26" t="str">
        <f>IF(IF(ISNUMBER(SEARCH("flopy",MS180))=TRUE,1,0)=1,MAX(MQ$15:MQ179)+1,"")</f>
        <v/>
      </c>
      <c r="MR180" s="238"/>
      <c r="MS180" s="411" t="s">
        <v>1095</v>
      </c>
      <c r="MT180" s="59"/>
      <c r="MU180" s="411"/>
      <c r="MV180" s="238"/>
      <c r="MW180" s="59"/>
      <c r="MX180" s="59"/>
      <c r="MY180" s="59"/>
      <c r="MZ180" s="59"/>
      <c r="NA180" s="59"/>
      <c r="NB180" s="26" t="s">
        <v>2</v>
      </c>
      <c r="NC180" s="59"/>
      <c r="ND180" s="59"/>
      <c r="NE180" s="59"/>
      <c r="NF180" s="59"/>
      <c r="NG180" s="59"/>
      <c r="NH180" s="59"/>
      <c r="NI180" s="59"/>
      <c r="NJ180" s="59"/>
      <c r="NK180" s="26" t="s">
        <v>2</v>
      </c>
      <c r="NL180" s="454"/>
      <c r="NM180" s="454"/>
      <c r="NN180" s="59"/>
      <c r="NO180" s="18"/>
      <c r="NP180" s="18"/>
      <c r="NQ180" s="18"/>
      <c r="NR180" s="18"/>
      <c r="NS180" s="18"/>
      <c r="NT180" s="18"/>
      <c r="NU180" s="18"/>
      <c r="NV180" s="18"/>
      <c r="NW180" s="18"/>
      <c r="NX180" s="18"/>
      <c r="NY180" s="18"/>
      <c r="NZ180" s="18"/>
      <c r="OA180" s="18"/>
      <c r="OB180" s="18"/>
      <c r="OC180" s="18"/>
      <c r="OZ180" s="59"/>
      <c r="PA180" s="251" t="str">
        <f t="shared" si="608"/>
        <v/>
      </c>
      <c r="PB180" s="251" t="str">
        <f t="shared" si="609"/>
        <v/>
      </c>
      <c r="PC180" s="251" t="str">
        <f t="shared" si="610"/>
        <v/>
      </c>
      <c r="PD180" s="251" t="str">
        <f t="shared" si="611"/>
        <v/>
      </c>
      <c r="PE180" s="251" t="str">
        <f t="shared" si="612"/>
        <v/>
      </c>
      <c r="PF180" s="251" t="str">
        <f t="shared" si="613"/>
        <v/>
      </c>
      <c r="PG180" s="251" t="str">
        <f t="shared" si="614"/>
        <v/>
      </c>
      <c r="PH180" s="251" t="str">
        <f t="shared" si="615"/>
        <v/>
      </c>
      <c r="PI180" s="251" t="str">
        <f t="shared" si="616"/>
        <v/>
      </c>
      <c r="PJ180" s="251" t="str">
        <f t="shared" si="617"/>
        <v/>
      </c>
      <c r="PK180" s="251" t="str">
        <f t="shared" si="618"/>
        <v/>
      </c>
      <c r="PL180" s="251" t="str">
        <f t="shared" si="619"/>
        <v/>
      </c>
      <c r="PM180" s="251" t="str">
        <f t="shared" si="620"/>
        <v/>
      </c>
      <c r="PN180" s="251" t="str">
        <f t="shared" si="621"/>
        <v/>
      </c>
      <c r="PO180" s="251" t="str">
        <f t="shared" si="622"/>
        <v/>
      </c>
      <c r="PP180" s="251" t="str">
        <f t="shared" si="623"/>
        <v/>
      </c>
      <c r="PQ180" s="251" t="str">
        <f t="shared" si="624"/>
        <v/>
      </c>
      <c r="PR180" s="251" t="str">
        <f t="shared" si="625"/>
        <v/>
      </c>
      <c r="PS180" s="251" t="str">
        <f t="shared" si="626"/>
        <v/>
      </c>
      <c r="PT180" s="251" t="str">
        <f t="shared" si="627"/>
        <v/>
      </c>
      <c r="PU180" s="251" t="str">
        <f t="shared" si="628"/>
        <v/>
      </c>
      <c r="PV180" s="251" t="str">
        <f t="shared" si="629"/>
        <v/>
      </c>
      <c r="PW180" s="251" t="str">
        <f t="shared" si="630"/>
        <v/>
      </c>
      <c r="PX180" s="251" t="str">
        <f t="shared" si="631"/>
        <v>L_bedleak</v>
      </c>
      <c r="PY180" s="251" t="str">
        <f t="shared" si="632"/>
        <v>L_bedleak</v>
      </c>
      <c r="PZ180" s="251" t="str">
        <f t="shared" si="633"/>
        <v>L_bedleak</v>
      </c>
      <c r="QA180" s="251" t="str">
        <f t="shared" si="634"/>
        <v/>
      </c>
      <c r="QB180" s="251" t="str">
        <f t="shared" si="635"/>
        <v/>
      </c>
      <c r="QC180" s="251" t="str">
        <f t="shared" si="636"/>
        <v/>
      </c>
      <c r="QD180" s="251" t="str">
        <f t="shared" si="637"/>
        <v/>
      </c>
      <c r="QE180" s="251" t="str">
        <f t="shared" si="638"/>
        <v/>
      </c>
      <c r="QF180" s="63">
        <f t="shared" si="639"/>
        <v>3</v>
      </c>
      <c r="QG180" s="26" t="s">
        <v>2</v>
      </c>
      <c r="QH180" s="59"/>
      <c r="QI180" s="59"/>
      <c r="QJ180" s="59"/>
      <c r="QK180" s="59"/>
      <c r="QL180" s="59"/>
      <c r="QM180" s="59"/>
      <c r="QN180" s="59"/>
    </row>
    <row r="181" spans="1:456" ht="6" customHeight="1" x14ac:dyDescent="0.25">
      <c r="A181" s="68"/>
      <c r="B181" s="447">
        <f t="shared" si="496"/>
        <v>167</v>
      </c>
      <c r="C181" s="72" t="s">
        <v>361</v>
      </c>
      <c r="D181" s="339" t="s">
        <v>558</v>
      </c>
      <c r="E181" s="59"/>
      <c r="F181" s="229"/>
      <c r="G181" s="295"/>
      <c r="H181" s="295"/>
      <c r="I181" s="229"/>
      <c r="J181" s="295"/>
      <c r="K181" s="295"/>
      <c r="L181" s="229"/>
      <c r="M181" s="295"/>
      <c r="N181" s="295"/>
      <c r="O181" s="229"/>
      <c r="P181" s="295"/>
      <c r="Q181" s="295"/>
      <c r="R181" s="229"/>
      <c r="S181" s="230"/>
      <c r="T181" s="231"/>
      <c r="U181" s="229"/>
      <c r="V181" s="230"/>
      <c r="W181" s="231"/>
      <c r="X181" s="229"/>
      <c r="Y181" s="230"/>
      <c r="Z181" s="231"/>
      <c r="AA181" s="229"/>
      <c r="AB181" s="295"/>
      <c r="AC181" s="295"/>
      <c r="AD181" s="229"/>
      <c r="AE181" s="295"/>
      <c r="AF181" s="295"/>
      <c r="AG181" s="229"/>
      <c r="AH181" s="295"/>
      <c r="AI181" s="295"/>
      <c r="AJ181" s="229"/>
      <c r="AK181" s="295"/>
      <c r="AL181" s="295"/>
      <c r="AM181" s="229"/>
      <c r="AN181" s="295"/>
      <c r="AO181" s="295"/>
      <c r="AP181" s="243"/>
      <c r="AQ181" s="295"/>
      <c r="AR181" s="290"/>
      <c r="AS181" s="243"/>
      <c r="AT181" s="295"/>
      <c r="AU181" s="290"/>
      <c r="AV181" s="229"/>
      <c r="AW181" s="230"/>
      <c r="AX181" s="231"/>
      <c r="AY181" s="229"/>
      <c r="AZ181" s="230"/>
      <c r="BA181" s="231"/>
      <c r="BB181" s="229"/>
      <c r="BC181" s="230"/>
      <c r="BD181" s="231"/>
      <c r="BE181" s="229"/>
      <c r="BF181" s="230"/>
      <c r="BG181" s="231"/>
      <c r="BH181" s="229"/>
      <c r="BI181" s="230"/>
      <c r="BJ181" s="231"/>
      <c r="BK181" s="243"/>
      <c r="BL181" s="230"/>
      <c r="BM181" s="231"/>
      <c r="BN181" s="243"/>
      <c r="BO181" s="230"/>
      <c r="BP181" s="231"/>
      <c r="BQ181" s="229"/>
      <c r="BR181" s="230"/>
      <c r="BS181" s="231"/>
      <c r="BT181" s="229"/>
      <c r="BU181" s="230"/>
      <c r="BV181" s="231"/>
      <c r="BW181" s="229"/>
      <c r="BX181" s="230"/>
      <c r="BY181" s="231"/>
      <c r="BZ181" s="229"/>
      <c r="CA181" s="230"/>
      <c r="CB181" s="231"/>
      <c r="CC181" s="229"/>
      <c r="CD181" s="230"/>
      <c r="CE181" s="231"/>
      <c r="CF181" s="331"/>
      <c r="CG181" s="332"/>
      <c r="CH181" s="385"/>
      <c r="CI181" s="331"/>
      <c r="CJ181" s="332"/>
      <c r="CK181" s="385"/>
      <c r="CL181" s="243"/>
      <c r="CM181" s="230"/>
      <c r="CN181" s="354"/>
      <c r="CO181" s="243"/>
      <c r="CP181" s="230"/>
      <c r="CQ181" s="231"/>
      <c r="CR181" s="331"/>
      <c r="CS181" s="332"/>
      <c r="CT181" s="333"/>
      <c r="CU181" s="229"/>
      <c r="CV181" s="230"/>
      <c r="CW181" s="231"/>
      <c r="CX181" s="331"/>
      <c r="CY181" s="332"/>
      <c r="CZ181" s="333"/>
      <c r="DA181" s="331"/>
      <c r="DB181" s="332"/>
      <c r="DC181" s="333"/>
      <c r="DD181" s="331"/>
      <c r="DE181" s="332"/>
      <c r="DF181" s="333"/>
      <c r="DG181" s="331"/>
      <c r="DH181" s="332"/>
      <c r="DI181" s="333"/>
      <c r="DJ181" s="229"/>
      <c r="DK181" s="230"/>
      <c r="DL181" s="231"/>
      <c r="DM181" s="229"/>
      <c r="DN181" s="230"/>
      <c r="DO181" s="231"/>
      <c r="DP181" s="331"/>
      <c r="DQ181" s="332"/>
      <c r="DR181" s="333"/>
      <c r="DS181" s="331"/>
      <c r="DT181" s="332"/>
      <c r="DU181" s="333"/>
      <c r="DV181" s="331"/>
      <c r="DW181" s="332"/>
      <c r="DX181" s="333"/>
      <c r="DY181" s="331"/>
      <c r="DZ181" s="332"/>
      <c r="EA181" s="333"/>
      <c r="EB181" s="331"/>
      <c r="EC181" s="332"/>
      <c r="ED181" s="333"/>
      <c r="EE181" s="331"/>
      <c r="EF181" s="332"/>
      <c r="EG181" s="333"/>
      <c r="EH181" s="229"/>
      <c r="EI181" s="230"/>
      <c r="EJ181" s="231"/>
      <c r="EK181" s="229"/>
      <c r="EL181" s="230"/>
      <c r="EM181" s="231"/>
      <c r="EN181" s="244"/>
      <c r="EO181" s="269" t="str">
        <f t="shared" si="497"/>
        <v/>
      </c>
      <c r="EP181" s="444" t="s">
        <v>1247</v>
      </c>
      <c r="EQ181" s="360" t="str">
        <f t="shared" si="640"/>
        <v/>
      </c>
      <c r="ER181" s="360" t="str">
        <f t="shared" si="641"/>
        <v/>
      </c>
      <c r="ES181" s="360" t="str">
        <f t="shared" si="642"/>
        <v/>
      </c>
      <c r="ET181" s="360" t="str">
        <f t="shared" si="643"/>
        <v/>
      </c>
      <c r="EU181" s="360" t="str">
        <f t="shared" si="644"/>
        <v/>
      </c>
      <c r="EV181" s="360" t="str">
        <f t="shared" si="645"/>
        <v/>
      </c>
      <c r="EW181" s="360" t="str">
        <f t="shared" si="646"/>
        <v/>
      </c>
      <c r="EX181" s="360" t="str">
        <f t="shared" si="647"/>
        <v/>
      </c>
      <c r="EY181" s="360" t="str">
        <f t="shared" si="648"/>
        <v/>
      </c>
      <c r="EZ181" s="360" t="str">
        <f t="shared" si="649"/>
        <v/>
      </c>
      <c r="FA181" s="360" t="str">
        <f t="shared" si="650"/>
        <v/>
      </c>
      <c r="FB181" s="360" t="str">
        <f t="shared" si="651"/>
        <v/>
      </c>
      <c r="FC181" s="360" t="str">
        <f t="shared" si="652"/>
        <v/>
      </c>
      <c r="FD181" s="360" t="str">
        <f t="shared" si="653"/>
        <v/>
      </c>
      <c r="FE181" s="360" t="str">
        <f t="shared" si="654"/>
        <v/>
      </c>
      <c r="FF181" s="360" t="str">
        <f t="shared" si="655"/>
        <v/>
      </c>
      <c r="FG181" s="360" t="str">
        <f t="shared" si="656"/>
        <v/>
      </c>
      <c r="FH181" s="360" t="str">
        <f t="shared" si="657"/>
        <v/>
      </c>
      <c r="FI181" s="360" t="str">
        <f t="shared" si="658"/>
        <v/>
      </c>
      <c r="FJ181" s="360" t="str">
        <f t="shared" si="659"/>
        <v/>
      </c>
      <c r="FK181" s="360" t="str">
        <f t="shared" si="660"/>
        <v/>
      </c>
      <c r="FL181" s="360" t="str">
        <f t="shared" si="661"/>
        <v/>
      </c>
      <c r="FM181" s="360" t="str">
        <f t="shared" si="662"/>
        <v/>
      </c>
      <c r="FN181" s="360" t="str">
        <f t="shared" si="663"/>
        <v/>
      </c>
      <c r="FO181" s="360" t="str">
        <f t="shared" si="664"/>
        <v/>
      </c>
      <c r="FP181" s="360" t="str">
        <f t="shared" si="665"/>
        <v/>
      </c>
      <c r="FQ181" s="360" t="str">
        <f t="shared" si="666"/>
        <v/>
      </c>
      <c r="FR181" s="360" t="str">
        <f t="shared" si="667"/>
        <v/>
      </c>
      <c r="FS181" s="360" t="str">
        <f t="shared" si="668"/>
        <v/>
      </c>
      <c r="FT181" s="360" t="str">
        <f t="shared" si="498"/>
        <v/>
      </c>
      <c r="FU181" s="360" t="str">
        <f t="shared" si="669"/>
        <v/>
      </c>
      <c r="FV181" s="360" t="str">
        <f t="shared" si="670"/>
        <v/>
      </c>
      <c r="FW181" s="360" t="str">
        <f t="shared" si="671"/>
        <v/>
      </c>
      <c r="FX181" s="360" t="str">
        <f t="shared" si="672"/>
        <v/>
      </c>
      <c r="FY181" s="360" t="str">
        <f t="shared" si="673"/>
        <v/>
      </c>
      <c r="FZ181" s="360" t="str">
        <f t="shared" si="674"/>
        <v/>
      </c>
      <c r="GA181" s="360" t="str">
        <f t="shared" si="675"/>
        <v/>
      </c>
      <c r="GB181" s="360">
        <f t="shared" si="676"/>
        <v>44</v>
      </c>
      <c r="GC181" s="360" t="str">
        <f t="shared" si="677"/>
        <v/>
      </c>
      <c r="GD181" s="360" t="str">
        <f t="shared" si="678"/>
        <v/>
      </c>
      <c r="GE181" s="360" t="str">
        <f t="shared" si="679"/>
        <v/>
      </c>
      <c r="GF181" s="360" t="str">
        <f t="shared" si="680"/>
        <v/>
      </c>
      <c r="GG181" s="360" t="str">
        <f t="shared" si="681"/>
        <v/>
      </c>
      <c r="GH181" s="360" t="str">
        <f t="shared" si="682"/>
        <v/>
      </c>
      <c r="GI181" s="360" t="str">
        <f t="shared" si="683"/>
        <v/>
      </c>
      <c r="GJ181" s="360" t="str">
        <f t="shared" si="684"/>
        <v/>
      </c>
      <c r="GK181" s="444" t="s">
        <v>1247</v>
      </c>
      <c r="GL181" s="361" t="str">
        <f t="shared" si="499"/>
        <v>-</v>
      </c>
      <c r="GM181" s="361" t="str">
        <f t="shared" si="500"/>
        <v>-</v>
      </c>
      <c r="GN181" s="361" t="str">
        <f t="shared" si="501"/>
        <v>-</v>
      </c>
      <c r="GO181" s="361" t="str">
        <f t="shared" si="502"/>
        <v>-</v>
      </c>
      <c r="GP181" s="361" t="str">
        <f t="shared" si="503"/>
        <v>-</v>
      </c>
      <c r="GQ181" s="361" t="str">
        <f t="shared" si="504"/>
        <v>-</v>
      </c>
      <c r="GR181" s="361" t="str">
        <f t="shared" si="505"/>
        <v>-</v>
      </c>
      <c r="GS181" s="361" t="str">
        <f t="shared" si="506"/>
        <v>-</v>
      </c>
      <c r="GT181" s="361" t="str">
        <f t="shared" si="507"/>
        <v>-</v>
      </c>
      <c r="GU181" s="361" t="str">
        <f t="shared" si="508"/>
        <v>-</v>
      </c>
      <c r="GV181" s="361" t="str">
        <f t="shared" si="509"/>
        <v>-</v>
      </c>
      <c r="GW181" s="361" t="str">
        <f t="shared" si="510"/>
        <v>-</v>
      </c>
      <c r="GX181" s="361" t="str">
        <f t="shared" si="511"/>
        <v>-</v>
      </c>
      <c r="GY181" s="361" t="str">
        <f t="shared" si="512"/>
        <v>-</v>
      </c>
      <c r="GZ181" s="361" t="str">
        <f t="shared" si="513"/>
        <v>-</v>
      </c>
      <c r="HA181" s="361" t="str">
        <f t="shared" si="514"/>
        <v>-</v>
      </c>
      <c r="HB181" s="361" t="str">
        <f t="shared" si="515"/>
        <v>-</v>
      </c>
      <c r="HC181" s="361" t="str">
        <f t="shared" si="516"/>
        <v>-</v>
      </c>
      <c r="HD181" s="361" t="str">
        <f t="shared" si="517"/>
        <v>-</v>
      </c>
      <c r="HE181" s="361" t="str">
        <f t="shared" si="518"/>
        <v>-</v>
      </c>
      <c r="HF181" s="361" t="str">
        <f t="shared" si="519"/>
        <v>-</v>
      </c>
      <c r="HG181" s="361" t="str">
        <f t="shared" si="520"/>
        <v>-</v>
      </c>
      <c r="HH181" s="361" t="str">
        <f t="shared" si="521"/>
        <v>-</v>
      </c>
      <c r="HI181" s="361" t="str">
        <f t="shared" si="522"/>
        <v>-</v>
      </c>
      <c r="HJ181" s="361" t="str">
        <f t="shared" si="523"/>
        <v>-</v>
      </c>
      <c r="HK181" s="361" t="str">
        <f t="shared" si="524"/>
        <v>-</v>
      </c>
      <c r="HL181" s="361" t="str">
        <f t="shared" si="525"/>
        <v>-</v>
      </c>
      <c r="HM181" s="361" t="str">
        <f t="shared" si="526"/>
        <v>-</v>
      </c>
      <c r="HN181" s="361" t="str">
        <f t="shared" si="527"/>
        <v>-</v>
      </c>
      <c r="HO181" s="361" t="str">
        <f t="shared" si="528"/>
        <v>-</v>
      </c>
      <c r="HP181" s="361" t="str">
        <f t="shared" si="529"/>
        <v>-</v>
      </c>
      <c r="HQ181" s="361" t="str">
        <f t="shared" si="530"/>
        <v>-</v>
      </c>
      <c r="HR181" s="361" t="str">
        <f t="shared" si="531"/>
        <v>-</v>
      </c>
      <c r="HS181" s="361" t="str">
        <f t="shared" si="532"/>
        <v>-</v>
      </c>
      <c r="HT181" s="361" t="str">
        <f t="shared" si="533"/>
        <v>-</v>
      </c>
      <c r="HU181" s="361" t="str">
        <f t="shared" si="534"/>
        <v>-</v>
      </c>
      <c r="HV181" s="361" t="str">
        <f t="shared" si="535"/>
        <v>-</v>
      </c>
      <c r="HW181" s="361" t="str">
        <f t="shared" si="536"/>
        <v>nprmas</v>
      </c>
      <c r="HX181" s="361" t="str">
        <f t="shared" si="537"/>
        <v>-</v>
      </c>
      <c r="HY181" s="361" t="str">
        <f t="shared" si="538"/>
        <v>-</v>
      </c>
      <c r="HZ181" s="361" t="str">
        <f t="shared" si="539"/>
        <v>-</v>
      </c>
      <c r="IA181" s="361" t="str">
        <f t="shared" si="540"/>
        <v>-</v>
      </c>
      <c r="IB181" s="361" t="str">
        <f t="shared" si="541"/>
        <v>-</v>
      </c>
      <c r="IC181" s="361" t="str">
        <f t="shared" si="542"/>
        <v>-</v>
      </c>
      <c r="ID181" s="361" t="str">
        <f t="shared" si="543"/>
        <v>-</v>
      </c>
      <c r="IE181" s="361" t="str">
        <f t="shared" si="544"/>
        <v>-</v>
      </c>
      <c r="IF181" s="444" t="s">
        <v>1247</v>
      </c>
      <c r="IG181" s="56" t="str">
        <f t="shared" si="685"/>
        <v>-</v>
      </c>
      <c r="IH181" s="56" t="str">
        <f t="shared" si="686"/>
        <v>-</v>
      </c>
      <c r="II181" s="56" t="str">
        <f t="shared" si="687"/>
        <v>-</v>
      </c>
      <c r="IJ181" s="56" t="str">
        <f t="shared" si="688"/>
        <v>-</v>
      </c>
      <c r="IK181" s="56" t="str">
        <f t="shared" si="545"/>
        <v>-</v>
      </c>
      <c r="IL181" s="56" t="str">
        <f t="shared" si="546"/>
        <v>-</v>
      </c>
      <c r="IM181" s="56" t="str">
        <f t="shared" si="547"/>
        <v>-</v>
      </c>
      <c r="IN181" s="56" t="str">
        <f t="shared" si="548"/>
        <v>-</v>
      </c>
      <c r="IO181" s="56" t="str">
        <f t="shared" si="549"/>
        <v>-</v>
      </c>
      <c r="IP181" s="56" t="str">
        <f t="shared" si="550"/>
        <v>-</v>
      </c>
      <c r="IQ181" s="56" t="str">
        <f t="shared" si="551"/>
        <v>-</v>
      </c>
      <c r="IR181" s="56" t="str">
        <f t="shared" si="552"/>
        <v>-</v>
      </c>
      <c r="IS181" s="56" t="str">
        <f t="shared" si="553"/>
        <v>-</v>
      </c>
      <c r="IT181" s="56" t="str">
        <f t="shared" si="554"/>
        <v>-</v>
      </c>
      <c r="IU181" s="56" t="str">
        <f t="shared" si="555"/>
        <v>-</v>
      </c>
      <c r="IV181" s="56" t="str">
        <f t="shared" si="556"/>
        <v>-</v>
      </c>
      <c r="IW181" s="56" t="str">
        <f t="shared" si="557"/>
        <v>-</v>
      </c>
      <c r="IX181" s="56" t="str">
        <f t="shared" si="558"/>
        <v>-</v>
      </c>
      <c r="IY181" s="56" t="str">
        <f t="shared" si="559"/>
        <v>-</v>
      </c>
      <c r="IZ181" s="56" t="str">
        <f t="shared" si="560"/>
        <v>-</v>
      </c>
      <c r="JA181" s="56" t="str">
        <f t="shared" si="561"/>
        <v>-</v>
      </c>
      <c r="JB181" s="56" t="str">
        <f t="shared" si="562"/>
        <v>-</v>
      </c>
      <c r="JC181" s="56" t="str">
        <f t="shared" si="563"/>
        <v>-</v>
      </c>
      <c r="JD181" s="56" t="str">
        <f t="shared" si="564"/>
        <v>-</v>
      </c>
      <c r="JE181" s="56" t="str">
        <f t="shared" si="565"/>
        <v>-</v>
      </c>
      <c r="JF181" s="56" t="str">
        <f t="shared" si="566"/>
        <v>-</v>
      </c>
      <c r="JG181" s="56" t="str">
        <f t="shared" si="567"/>
        <v>-</v>
      </c>
      <c r="JH181" s="56" t="str">
        <f t="shared" si="568"/>
        <v>-</v>
      </c>
      <c r="JI181" s="56" t="str">
        <f t="shared" si="569"/>
        <v>-</v>
      </c>
      <c r="JJ181" s="56" t="str">
        <f t="shared" si="570"/>
        <v>-</v>
      </c>
      <c r="JK181" s="56" t="str">
        <f t="shared" si="571"/>
        <v>-</v>
      </c>
      <c r="JL181" s="56" t="str">
        <f t="shared" si="572"/>
        <v>-</v>
      </c>
      <c r="JM181" s="56" t="str">
        <f t="shared" si="573"/>
        <v>-</v>
      </c>
      <c r="JN181" s="56" t="str">
        <f t="shared" si="574"/>
        <v>-</v>
      </c>
      <c r="JO181" s="56" t="str">
        <f t="shared" si="575"/>
        <v>-</v>
      </c>
      <c r="JP181" s="56" t="str">
        <f t="shared" si="576"/>
        <v>-</v>
      </c>
      <c r="JQ181" s="56" t="str">
        <f t="shared" si="577"/>
        <v>-</v>
      </c>
      <c r="JR181" s="56">
        <f t="shared" si="578"/>
        <v>10</v>
      </c>
      <c r="JS181" s="56" t="str">
        <f t="shared" si="579"/>
        <v>-</v>
      </c>
      <c r="JT181" s="56" t="str">
        <f t="shared" si="580"/>
        <v>-</v>
      </c>
      <c r="JU181" s="56" t="str">
        <f t="shared" si="581"/>
        <v>-</v>
      </c>
      <c r="JV181" s="56" t="str">
        <f t="shared" si="582"/>
        <v>-</v>
      </c>
      <c r="JW181" s="56" t="str">
        <f t="shared" si="583"/>
        <v>-</v>
      </c>
      <c r="JX181" s="56" t="str">
        <f t="shared" si="584"/>
        <v>-</v>
      </c>
      <c r="JY181" s="56" t="str">
        <f t="shared" si="585"/>
        <v>-</v>
      </c>
      <c r="JZ181" s="56" t="str">
        <f t="shared" si="586"/>
        <v>-</v>
      </c>
      <c r="KA181" s="444" t="s">
        <v>1247</v>
      </c>
      <c r="KB181" s="360">
        <f>IF(ISNUMBER(INDEX($EQ$15:$GK$521,$B181,EO$11)),MAX(KB$14:KB180)+1,0)</f>
        <v>0</v>
      </c>
      <c r="KC181" s="360" t="str">
        <f t="shared" si="689"/>
        <v/>
      </c>
      <c r="KD181" s="373" t="s">
        <v>2</v>
      </c>
      <c r="KE181" s="215"/>
      <c r="KF181" s="60"/>
      <c r="KG181" s="60"/>
      <c r="KH181" s="60"/>
      <c r="KI181" s="60"/>
      <c r="KJ181" s="60"/>
      <c r="KK181" s="60"/>
      <c r="KL181" s="60"/>
      <c r="KM181" s="60"/>
      <c r="KN181" s="60"/>
      <c r="KO181" s="60"/>
      <c r="KP181" s="60"/>
      <c r="KQ181" s="239" t="str">
        <f t="shared" si="695"/>
        <v/>
      </c>
      <c r="KR181" s="245" t="str">
        <f t="shared" si="587"/>
        <v/>
      </c>
      <c r="KS181" s="60"/>
      <c r="KT181" s="239" t="str">
        <f t="shared" si="696"/>
        <v/>
      </c>
      <c r="KU181" s="245" t="str">
        <f t="shared" si="588"/>
        <v/>
      </c>
      <c r="KV181" s="60"/>
      <c r="KW181" s="239" t="str">
        <f t="shared" si="697"/>
        <v/>
      </c>
      <c r="KX181" s="245" t="str">
        <f t="shared" si="589"/>
        <v/>
      </c>
      <c r="KY181" s="60"/>
      <c r="KZ181" s="283" t="str">
        <f t="shared" si="590"/>
        <v/>
      </c>
      <c r="LA181" s="26"/>
      <c r="LB181" s="18"/>
      <c r="LC181" s="18"/>
      <c r="LD181" s="18"/>
      <c r="LE181" s="18"/>
      <c r="LF181" s="18"/>
      <c r="LG181" s="18"/>
      <c r="LH181" s="18"/>
      <c r="LI181" s="18"/>
      <c r="LJ181" s="18"/>
      <c r="LK181" s="18"/>
      <c r="LL181" s="18"/>
      <c r="LM181" s="18"/>
      <c r="LN181" s="63"/>
      <c r="LO181" s="251">
        <f t="shared" si="591"/>
        <v>0</v>
      </c>
      <c r="LP181" s="251">
        <f t="shared" si="592"/>
        <v>0</v>
      </c>
      <c r="LQ181" s="251">
        <f t="shared" si="593"/>
        <v>0</v>
      </c>
      <c r="LR181" s="251">
        <f t="shared" si="594"/>
        <v>0</v>
      </c>
      <c r="LS181" s="251">
        <f t="shared" si="595"/>
        <v>0</v>
      </c>
      <c r="LT181" s="251">
        <f t="shared" si="596"/>
        <v>0</v>
      </c>
      <c r="LU181" s="251">
        <f t="shared" si="597"/>
        <v>0</v>
      </c>
      <c r="LV181" s="251">
        <f t="shared" si="598"/>
        <v>0</v>
      </c>
      <c r="LW181" s="251">
        <f t="shared" si="599"/>
        <v>0</v>
      </c>
      <c r="LX181" s="251">
        <f t="shared" si="600"/>
        <v>0</v>
      </c>
      <c r="LY181" s="251">
        <f t="shared" si="601"/>
        <v>0</v>
      </c>
      <c r="LZ181" s="251">
        <f t="shared" si="602"/>
        <v>0</v>
      </c>
      <c r="MA181" s="63">
        <f t="shared" si="603"/>
        <v>6</v>
      </c>
      <c r="MB181" s="63">
        <f t="shared" si="604"/>
        <v>0</v>
      </c>
      <c r="MC181" s="63">
        <f t="shared" si="691"/>
        <v>167</v>
      </c>
      <c r="MD181" s="63">
        <f t="shared" si="690"/>
        <v>4</v>
      </c>
      <c r="ME181" s="63" t="str">
        <f t="shared" si="605"/>
        <v>L_ic_strt</v>
      </c>
      <c r="MF181" s="315">
        <f t="shared" si="606"/>
        <v>291</v>
      </c>
      <c r="MG181" s="315">
        <f>IF(ISNUMBER(MATCH(EO181,$ME$15:$ME$520,0)),0,MAX(MG$14:MG180)+1)</f>
        <v>0</v>
      </c>
      <c r="MH181" s="315" t="str">
        <f t="shared" si="607"/>
        <v/>
      </c>
      <c r="MI181" s="369"/>
      <c r="MJ181" s="68"/>
      <c r="MK181" s="18"/>
      <c r="ML181" s="242"/>
      <c r="MM181" s="242"/>
      <c r="MN181" s="59"/>
      <c r="MO181" s="238"/>
      <c r="MP181" s="411"/>
      <c r="MQ181" s="26" t="str">
        <f>IF(IF(ISNUMBER(SEARCH("flopy",MS181))=TRUE,1,0)=1,MAX(MQ$15:MQ180)+1,"")</f>
        <v/>
      </c>
      <c r="MR181" s="238"/>
      <c r="MS181" s="411"/>
      <c r="MT181" s="59"/>
      <c r="MU181" s="411"/>
      <c r="MV181" s="238"/>
      <c r="MW181" s="59"/>
      <c r="MX181" s="59"/>
      <c r="MY181" s="59"/>
      <c r="MZ181" s="59"/>
      <c r="NA181" s="59"/>
      <c r="NB181" s="26" t="s">
        <v>2</v>
      </c>
      <c r="NC181" s="59"/>
      <c r="ND181" s="59"/>
      <c r="NE181" s="59"/>
      <c r="NF181" s="59"/>
      <c r="NG181" s="59"/>
      <c r="NH181" s="59"/>
      <c r="NI181" s="59"/>
      <c r="NJ181" s="59"/>
      <c r="NK181" s="26" t="s">
        <v>2</v>
      </c>
      <c r="NL181" s="454"/>
      <c r="NM181" s="454"/>
      <c r="NN181" s="59"/>
      <c r="NO181" s="18"/>
      <c r="NP181" s="18"/>
      <c r="NQ181" s="18"/>
      <c r="NR181" s="18"/>
      <c r="NS181" s="18"/>
      <c r="NT181" s="18"/>
      <c r="NU181" s="18"/>
      <c r="NV181" s="18"/>
      <c r="NW181" s="18"/>
      <c r="NX181" s="18"/>
      <c r="NY181" s="18"/>
      <c r="NZ181" s="18"/>
      <c r="OA181" s="18"/>
      <c r="OB181" s="18"/>
      <c r="OC181" s="18"/>
      <c r="OZ181" s="59"/>
      <c r="PA181" s="251" t="str">
        <f t="shared" si="608"/>
        <v/>
      </c>
      <c r="PB181" s="251" t="str">
        <f t="shared" si="609"/>
        <v/>
      </c>
      <c r="PC181" s="251" t="str">
        <f t="shared" si="610"/>
        <v/>
      </c>
      <c r="PD181" s="251" t="str">
        <f t="shared" si="611"/>
        <v/>
      </c>
      <c r="PE181" s="251" t="str">
        <f t="shared" si="612"/>
        <v/>
      </c>
      <c r="PF181" s="251" t="str">
        <f t="shared" si="613"/>
        <v/>
      </c>
      <c r="PG181" s="251" t="str">
        <f t="shared" si="614"/>
        <v/>
      </c>
      <c r="PH181" s="251" t="str">
        <f t="shared" si="615"/>
        <v/>
      </c>
      <c r="PI181" s="251" t="str">
        <f t="shared" si="616"/>
        <v/>
      </c>
      <c r="PJ181" s="251" t="str">
        <f t="shared" si="617"/>
        <v/>
      </c>
      <c r="PK181" s="251" t="str">
        <f t="shared" si="618"/>
        <v/>
      </c>
      <c r="PL181" s="251" t="str">
        <f t="shared" si="619"/>
        <v/>
      </c>
      <c r="PM181" s="251" t="str">
        <f t="shared" si="620"/>
        <v/>
      </c>
      <c r="PN181" s="251" t="str">
        <f t="shared" si="621"/>
        <v/>
      </c>
      <c r="PO181" s="251" t="str">
        <f t="shared" si="622"/>
        <v/>
      </c>
      <c r="PP181" s="251" t="str">
        <f t="shared" si="623"/>
        <v/>
      </c>
      <c r="PQ181" s="251" t="str">
        <f t="shared" si="624"/>
        <v/>
      </c>
      <c r="PR181" s="251" t="str">
        <f t="shared" si="625"/>
        <v/>
      </c>
      <c r="PS181" s="251" t="str">
        <f t="shared" si="626"/>
        <v/>
      </c>
      <c r="PT181" s="251" t="str">
        <f t="shared" si="627"/>
        <v/>
      </c>
      <c r="PU181" s="251" t="str">
        <f t="shared" si="628"/>
        <v/>
      </c>
      <c r="PV181" s="251" t="str">
        <f t="shared" si="629"/>
        <v/>
      </c>
      <c r="PW181" s="251" t="str">
        <f t="shared" si="630"/>
        <v/>
      </c>
      <c r="PX181" s="251" t="str">
        <f t="shared" si="631"/>
        <v/>
      </c>
      <c r="PY181" s="251" t="str">
        <f t="shared" si="632"/>
        <v>L_ic_strt</v>
      </c>
      <c r="PZ181" s="251" t="str">
        <f t="shared" si="633"/>
        <v>L_ic_strt</v>
      </c>
      <c r="QA181" s="251" t="str">
        <f t="shared" si="634"/>
        <v/>
      </c>
      <c r="QB181" s="251" t="str">
        <f t="shared" si="635"/>
        <v/>
      </c>
      <c r="QC181" s="251" t="str">
        <f t="shared" si="636"/>
        <v/>
      </c>
      <c r="QD181" s="251" t="str">
        <f t="shared" si="637"/>
        <v/>
      </c>
      <c r="QE181" s="251" t="str">
        <f t="shared" si="638"/>
        <v/>
      </c>
      <c r="QF181" s="63">
        <f t="shared" si="639"/>
        <v>2</v>
      </c>
      <c r="QG181" s="26" t="s">
        <v>2</v>
      </c>
      <c r="QH181" s="59"/>
      <c r="QI181" s="59"/>
      <c r="QJ181" s="59"/>
      <c r="QK181" s="59"/>
      <c r="QL181" s="59"/>
      <c r="QM181" s="59"/>
      <c r="QN181" s="59"/>
    </row>
    <row r="182" spans="1:456" ht="6" customHeight="1" x14ac:dyDescent="0.25">
      <c r="A182" s="68"/>
      <c r="B182" s="447">
        <f t="shared" si="496"/>
        <v>168</v>
      </c>
      <c r="C182" s="72" t="s">
        <v>362</v>
      </c>
      <c r="D182" s="339" t="s">
        <v>550</v>
      </c>
      <c r="E182" s="59"/>
      <c r="F182" s="229"/>
      <c r="G182" s="295"/>
      <c r="H182" s="295"/>
      <c r="I182" s="229"/>
      <c r="J182" s="295"/>
      <c r="K182" s="295"/>
      <c r="L182" s="229"/>
      <c r="M182" s="295"/>
      <c r="N182" s="295"/>
      <c r="O182" s="229"/>
      <c r="P182" s="295"/>
      <c r="Q182" s="295"/>
      <c r="R182" s="229"/>
      <c r="S182" s="230"/>
      <c r="T182" s="231"/>
      <c r="U182" s="229"/>
      <c r="V182" s="230"/>
      <c r="W182" s="231"/>
      <c r="X182" s="229"/>
      <c r="Y182" s="230"/>
      <c r="Z182" s="231"/>
      <c r="AA182" s="229"/>
      <c r="AB182" s="295"/>
      <c r="AC182" s="295"/>
      <c r="AD182" s="229"/>
      <c r="AE182" s="295"/>
      <c r="AF182" s="295"/>
      <c r="AG182" s="229"/>
      <c r="AH182" s="295"/>
      <c r="AI182" s="295"/>
      <c r="AJ182" s="229"/>
      <c r="AK182" s="295"/>
      <c r="AL182" s="295"/>
      <c r="AM182" s="229"/>
      <c r="AN182" s="295"/>
      <c r="AO182" s="295"/>
      <c r="AP182" s="243"/>
      <c r="AQ182" s="295"/>
      <c r="AR182" s="290"/>
      <c r="AS182" s="243"/>
      <c r="AT182" s="295"/>
      <c r="AU182" s="290"/>
      <c r="AV182" s="229"/>
      <c r="AW182" s="230"/>
      <c r="AX182" s="231"/>
      <c r="AY182" s="229"/>
      <c r="AZ182" s="230"/>
      <c r="BA182" s="231"/>
      <c r="BB182" s="229"/>
      <c r="BC182" s="230"/>
      <c r="BD182" s="231"/>
      <c r="BE182" s="229"/>
      <c r="BF182" s="230"/>
      <c r="BG182" s="231"/>
      <c r="BH182" s="229"/>
      <c r="BI182" s="230"/>
      <c r="BJ182" s="231"/>
      <c r="BK182" s="243"/>
      <c r="BL182" s="230"/>
      <c r="BM182" s="231"/>
      <c r="BN182" s="243"/>
      <c r="BO182" s="230"/>
      <c r="BP182" s="231"/>
      <c r="BQ182" s="229"/>
      <c r="BR182" s="230"/>
      <c r="BS182" s="231"/>
      <c r="BT182" s="229"/>
      <c r="BU182" s="230"/>
      <c r="BV182" s="231"/>
      <c r="BW182" s="229"/>
      <c r="BX182" s="230"/>
      <c r="BY182" s="231"/>
      <c r="BZ182" s="229"/>
      <c r="CA182" s="230"/>
      <c r="CB182" s="231"/>
      <c r="CC182" s="229"/>
      <c r="CD182" s="230"/>
      <c r="CE182" s="231"/>
      <c r="CF182" s="331"/>
      <c r="CG182" s="332"/>
      <c r="CH182" s="385"/>
      <c r="CI182" s="331"/>
      <c r="CJ182" s="332"/>
      <c r="CK182" s="385"/>
      <c r="CL182" s="243"/>
      <c r="CM182" s="230"/>
      <c r="CN182" s="354"/>
      <c r="CO182" s="243"/>
      <c r="CP182" s="230"/>
      <c r="CQ182" s="231"/>
      <c r="CR182" s="331"/>
      <c r="CS182" s="332"/>
      <c r="CT182" s="333"/>
      <c r="CU182" s="229"/>
      <c r="CV182" s="230"/>
      <c r="CW182" s="231"/>
      <c r="CX182" s="331"/>
      <c r="CY182" s="332"/>
      <c r="CZ182" s="333"/>
      <c r="DA182" s="331"/>
      <c r="DB182" s="332"/>
      <c r="DC182" s="333"/>
      <c r="DD182" s="331"/>
      <c r="DE182" s="332"/>
      <c r="DF182" s="333"/>
      <c r="DG182" s="331"/>
      <c r="DH182" s="332"/>
      <c r="DI182" s="333"/>
      <c r="DJ182" s="229"/>
      <c r="DK182" s="230"/>
      <c r="DL182" s="231"/>
      <c r="DM182" s="229"/>
      <c r="DN182" s="230"/>
      <c r="DO182" s="231"/>
      <c r="DP182" s="331"/>
      <c r="DQ182" s="332"/>
      <c r="DR182" s="333"/>
      <c r="DS182" s="331"/>
      <c r="DT182" s="332"/>
      <c r="DU182" s="333"/>
      <c r="DV182" s="331"/>
      <c r="DW182" s="332"/>
      <c r="DX182" s="333"/>
      <c r="DY182" s="331"/>
      <c r="DZ182" s="332"/>
      <c r="EA182" s="333"/>
      <c r="EB182" s="331"/>
      <c r="EC182" s="332"/>
      <c r="ED182" s="333"/>
      <c r="EE182" s="331"/>
      <c r="EF182" s="332"/>
      <c r="EG182" s="333"/>
      <c r="EH182" s="229"/>
      <c r="EI182" s="230"/>
      <c r="EJ182" s="231"/>
      <c r="EK182" s="229"/>
      <c r="EL182" s="230"/>
      <c r="EM182" s="231"/>
      <c r="EN182" s="244"/>
      <c r="EO182" s="269" t="str">
        <f t="shared" si="497"/>
        <v/>
      </c>
      <c r="EP182" s="444" t="s">
        <v>1247</v>
      </c>
      <c r="EQ182" s="360" t="str">
        <f t="shared" si="640"/>
        <v/>
      </c>
      <c r="ER182" s="360" t="str">
        <f t="shared" si="641"/>
        <v/>
      </c>
      <c r="ES182" s="360" t="str">
        <f t="shared" si="642"/>
        <v/>
      </c>
      <c r="ET182" s="360" t="str">
        <f t="shared" si="643"/>
        <v/>
      </c>
      <c r="EU182" s="360" t="str">
        <f t="shared" si="644"/>
        <v/>
      </c>
      <c r="EV182" s="360" t="str">
        <f t="shared" si="645"/>
        <v/>
      </c>
      <c r="EW182" s="360" t="str">
        <f t="shared" si="646"/>
        <v/>
      </c>
      <c r="EX182" s="360" t="str">
        <f t="shared" si="647"/>
        <v/>
      </c>
      <c r="EY182" s="360" t="str">
        <f t="shared" si="648"/>
        <v/>
      </c>
      <c r="EZ182" s="360" t="str">
        <f t="shared" si="649"/>
        <v/>
      </c>
      <c r="FA182" s="360" t="str">
        <f t="shared" si="650"/>
        <v/>
      </c>
      <c r="FB182" s="360" t="str">
        <f t="shared" si="651"/>
        <v/>
      </c>
      <c r="FC182" s="360" t="str">
        <f t="shared" si="652"/>
        <v/>
      </c>
      <c r="FD182" s="360" t="str">
        <f t="shared" si="653"/>
        <v/>
      </c>
      <c r="FE182" s="360" t="str">
        <f t="shared" si="654"/>
        <v/>
      </c>
      <c r="FF182" s="360" t="str">
        <f t="shared" si="655"/>
        <v/>
      </c>
      <c r="FG182" s="360" t="str">
        <f t="shared" si="656"/>
        <v/>
      </c>
      <c r="FH182" s="360" t="str">
        <f t="shared" si="657"/>
        <v/>
      </c>
      <c r="FI182" s="360" t="str">
        <f t="shared" si="658"/>
        <v/>
      </c>
      <c r="FJ182" s="360" t="str">
        <f t="shared" si="659"/>
        <v/>
      </c>
      <c r="FK182" s="360" t="str">
        <f t="shared" si="660"/>
        <v/>
      </c>
      <c r="FL182" s="360" t="str">
        <f t="shared" si="661"/>
        <v/>
      </c>
      <c r="FM182" s="360" t="str">
        <f t="shared" si="662"/>
        <v/>
      </c>
      <c r="FN182" s="360" t="str">
        <f t="shared" si="663"/>
        <v/>
      </c>
      <c r="FO182" s="360" t="str">
        <f t="shared" si="664"/>
        <v/>
      </c>
      <c r="FP182" s="360" t="str">
        <f t="shared" si="665"/>
        <v/>
      </c>
      <c r="FQ182" s="360" t="str">
        <f t="shared" si="666"/>
        <v/>
      </c>
      <c r="FR182" s="360" t="str">
        <f t="shared" si="667"/>
        <v/>
      </c>
      <c r="FS182" s="360" t="str">
        <f t="shared" si="668"/>
        <v/>
      </c>
      <c r="FT182" s="360" t="str">
        <f t="shared" si="498"/>
        <v/>
      </c>
      <c r="FU182" s="360" t="str">
        <f t="shared" si="669"/>
        <v/>
      </c>
      <c r="FV182" s="360" t="str">
        <f t="shared" si="670"/>
        <v/>
      </c>
      <c r="FW182" s="360" t="str">
        <f t="shared" si="671"/>
        <v/>
      </c>
      <c r="FX182" s="360" t="str">
        <f t="shared" si="672"/>
        <v/>
      </c>
      <c r="FY182" s="360" t="str">
        <f t="shared" si="673"/>
        <v/>
      </c>
      <c r="FZ182" s="360" t="str">
        <f t="shared" si="674"/>
        <v/>
      </c>
      <c r="GA182" s="360">
        <f t="shared" si="675"/>
        <v>49</v>
      </c>
      <c r="GB182" s="360">
        <f t="shared" si="676"/>
        <v>49</v>
      </c>
      <c r="GC182" s="360" t="str">
        <f t="shared" si="677"/>
        <v/>
      </c>
      <c r="GD182" s="360" t="str">
        <f t="shared" si="678"/>
        <v/>
      </c>
      <c r="GE182" s="360" t="str">
        <f t="shared" si="679"/>
        <v/>
      </c>
      <c r="GF182" s="360" t="str">
        <f t="shared" si="680"/>
        <v/>
      </c>
      <c r="GG182" s="360" t="str">
        <f t="shared" si="681"/>
        <v/>
      </c>
      <c r="GH182" s="360" t="str">
        <f t="shared" si="682"/>
        <v/>
      </c>
      <c r="GI182" s="360" t="str">
        <f t="shared" si="683"/>
        <v/>
      </c>
      <c r="GJ182" s="360" t="str">
        <f t="shared" si="684"/>
        <v/>
      </c>
      <c r="GK182" s="444" t="s">
        <v>1247</v>
      </c>
      <c r="GL182" s="361" t="str">
        <f t="shared" si="499"/>
        <v>-</v>
      </c>
      <c r="GM182" s="361" t="str">
        <f t="shared" si="500"/>
        <v>-</v>
      </c>
      <c r="GN182" s="361" t="str">
        <f t="shared" si="501"/>
        <v>-</v>
      </c>
      <c r="GO182" s="361" t="str">
        <f t="shared" si="502"/>
        <v>-</v>
      </c>
      <c r="GP182" s="361" t="str">
        <f t="shared" si="503"/>
        <v>-</v>
      </c>
      <c r="GQ182" s="361" t="str">
        <f t="shared" si="504"/>
        <v>-</v>
      </c>
      <c r="GR182" s="361" t="str">
        <f t="shared" si="505"/>
        <v>-</v>
      </c>
      <c r="GS182" s="361" t="str">
        <f t="shared" si="506"/>
        <v>-</v>
      </c>
      <c r="GT182" s="361" t="str">
        <f t="shared" si="507"/>
        <v>-</v>
      </c>
      <c r="GU182" s="361" t="str">
        <f t="shared" si="508"/>
        <v>-</v>
      </c>
      <c r="GV182" s="361" t="str">
        <f t="shared" si="509"/>
        <v>-</v>
      </c>
      <c r="GW182" s="361" t="str">
        <f t="shared" si="510"/>
        <v>-</v>
      </c>
      <c r="GX182" s="361" t="str">
        <f t="shared" si="511"/>
        <v>-</v>
      </c>
      <c r="GY182" s="361" t="str">
        <f t="shared" si="512"/>
        <v>-</v>
      </c>
      <c r="GZ182" s="361" t="str">
        <f t="shared" si="513"/>
        <v>-</v>
      </c>
      <c r="HA182" s="361" t="str">
        <f t="shared" si="514"/>
        <v>-</v>
      </c>
      <c r="HB182" s="361" t="str">
        <f t="shared" si="515"/>
        <v>-</v>
      </c>
      <c r="HC182" s="361" t="str">
        <f t="shared" si="516"/>
        <v>-</v>
      </c>
      <c r="HD182" s="361" t="str">
        <f t="shared" si="517"/>
        <v>-</v>
      </c>
      <c r="HE182" s="361" t="str">
        <f t="shared" si="518"/>
        <v>-</v>
      </c>
      <c r="HF182" s="361" t="str">
        <f t="shared" si="519"/>
        <v>-</v>
      </c>
      <c r="HG182" s="361" t="str">
        <f t="shared" si="520"/>
        <v>-</v>
      </c>
      <c r="HH182" s="361" t="str">
        <f t="shared" si="521"/>
        <v>-</v>
      </c>
      <c r="HI182" s="361" t="str">
        <f t="shared" si="522"/>
        <v>-</v>
      </c>
      <c r="HJ182" s="361" t="str">
        <f t="shared" si="523"/>
        <v>-</v>
      </c>
      <c r="HK182" s="361" t="str">
        <f t="shared" si="524"/>
        <v>-</v>
      </c>
      <c r="HL182" s="361" t="str">
        <f t="shared" si="525"/>
        <v>-</v>
      </c>
      <c r="HM182" s="361" t="str">
        <f t="shared" si="526"/>
        <v>-</v>
      </c>
      <c r="HN182" s="361" t="str">
        <f t="shared" si="527"/>
        <v>-</v>
      </c>
      <c r="HO182" s="361" t="str">
        <f t="shared" si="528"/>
        <v>-</v>
      </c>
      <c r="HP182" s="361" t="str">
        <f t="shared" si="529"/>
        <v>-</v>
      </c>
      <c r="HQ182" s="361" t="str">
        <f t="shared" si="530"/>
        <v>-</v>
      </c>
      <c r="HR182" s="361" t="str">
        <f t="shared" si="531"/>
        <v>-</v>
      </c>
      <c r="HS182" s="361" t="str">
        <f t="shared" si="532"/>
        <v>-</v>
      </c>
      <c r="HT182" s="361" t="str">
        <f t="shared" si="533"/>
        <v>-</v>
      </c>
      <c r="HU182" s="361" t="str">
        <f t="shared" si="534"/>
        <v>-</v>
      </c>
      <c r="HV182" s="361" t="str">
        <f t="shared" si="535"/>
        <v>ttsmax</v>
      </c>
      <c r="HW182" s="361" t="str">
        <f t="shared" si="536"/>
        <v>ttsmax</v>
      </c>
      <c r="HX182" s="361" t="str">
        <f t="shared" si="537"/>
        <v>-</v>
      </c>
      <c r="HY182" s="361" t="str">
        <f t="shared" si="538"/>
        <v>-</v>
      </c>
      <c r="HZ182" s="361" t="str">
        <f t="shared" si="539"/>
        <v>-</v>
      </c>
      <c r="IA182" s="361" t="str">
        <f t="shared" si="540"/>
        <v>-</v>
      </c>
      <c r="IB182" s="361" t="str">
        <f t="shared" si="541"/>
        <v>-</v>
      </c>
      <c r="IC182" s="361" t="str">
        <f t="shared" si="542"/>
        <v>-</v>
      </c>
      <c r="ID182" s="361" t="str">
        <f t="shared" si="543"/>
        <v>-</v>
      </c>
      <c r="IE182" s="361" t="str">
        <f t="shared" si="544"/>
        <v>-</v>
      </c>
      <c r="IF182" s="444" t="s">
        <v>1247</v>
      </c>
      <c r="IG182" s="56" t="str">
        <f t="shared" si="685"/>
        <v>-</v>
      </c>
      <c r="IH182" s="56" t="str">
        <f t="shared" si="686"/>
        <v>-</v>
      </c>
      <c r="II182" s="56" t="str">
        <f t="shared" si="687"/>
        <v>-</v>
      </c>
      <c r="IJ182" s="56" t="str">
        <f t="shared" si="688"/>
        <v>-</v>
      </c>
      <c r="IK182" s="56" t="str">
        <f t="shared" si="545"/>
        <v>-</v>
      </c>
      <c r="IL182" s="56" t="str">
        <f t="shared" si="546"/>
        <v>-</v>
      </c>
      <c r="IM182" s="56" t="str">
        <f t="shared" si="547"/>
        <v>-</v>
      </c>
      <c r="IN182" s="56" t="str">
        <f t="shared" si="548"/>
        <v>-</v>
      </c>
      <c r="IO182" s="56" t="str">
        <f t="shared" si="549"/>
        <v>-</v>
      </c>
      <c r="IP182" s="56" t="str">
        <f t="shared" si="550"/>
        <v>-</v>
      </c>
      <c r="IQ182" s="56" t="str">
        <f t="shared" si="551"/>
        <v>-</v>
      </c>
      <c r="IR182" s="56" t="str">
        <f t="shared" si="552"/>
        <v>-</v>
      </c>
      <c r="IS182" s="56" t="str">
        <f t="shared" si="553"/>
        <v>-</v>
      </c>
      <c r="IT182" s="56" t="str">
        <f t="shared" si="554"/>
        <v>-</v>
      </c>
      <c r="IU182" s="56" t="str">
        <f t="shared" si="555"/>
        <v>-</v>
      </c>
      <c r="IV182" s="56" t="str">
        <f t="shared" si="556"/>
        <v>-</v>
      </c>
      <c r="IW182" s="56" t="str">
        <f t="shared" si="557"/>
        <v>-</v>
      </c>
      <c r="IX182" s="56" t="str">
        <f t="shared" si="558"/>
        <v>-</v>
      </c>
      <c r="IY182" s="56" t="str">
        <f t="shared" si="559"/>
        <v>-</v>
      </c>
      <c r="IZ182" s="56" t="str">
        <f t="shared" si="560"/>
        <v>-</v>
      </c>
      <c r="JA182" s="56" t="str">
        <f t="shared" si="561"/>
        <v>-</v>
      </c>
      <c r="JB182" s="56" t="str">
        <f t="shared" si="562"/>
        <v>-</v>
      </c>
      <c r="JC182" s="56" t="str">
        <f t="shared" si="563"/>
        <v>-</v>
      </c>
      <c r="JD182" s="56" t="str">
        <f t="shared" si="564"/>
        <v>-</v>
      </c>
      <c r="JE182" s="56" t="str">
        <f t="shared" si="565"/>
        <v>-</v>
      </c>
      <c r="JF182" s="56" t="str">
        <f t="shared" si="566"/>
        <v>-</v>
      </c>
      <c r="JG182" s="56" t="str">
        <f t="shared" si="567"/>
        <v>-</v>
      </c>
      <c r="JH182" s="56" t="str">
        <f t="shared" si="568"/>
        <v>-</v>
      </c>
      <c r="JI182" s="56" t="str">
        <f t="shared" si="569"/>
        <v>-</v>
      </c>
      <c r="JJ182" s="56" t="str">
        <f t="shared" si="570"/>
        <v>-</v>
      </c>
      <c r="JK182" s="56" t="str">
        <f t="shared" si="571"/>
        <v>-</v>
      </c>
      <c r="JL182" s="56" t="str">
        <f t="shared" si="572"/>
        <v>-</v>
      </c>
      <c r="JM182" s="56" t="str">
        <f t="shared" si="573"/>
        <v>-</v>
      </c>
      <c r="JN182" s="56" t="str">
        <f t="shared" si="574"/>
        <v>-</v>
      </c>
      <c r="JO182" s="56" t="str">
        <f t="shared" si="575"/>
        <v>-</v>
      </c>
      <c r="JP182" s="56" t="str">
        <f t="shared" si="576"/>
        <v>-</v>
      </c>
      <c r="JQ182" s="56">
        <f t="shared" si="577"/>
        <v>0</v>
      </c>
      <c r="JR182" s="56">
        <f t="shared" si="578"/>
        <v>100</v>
      </c>
      <c r="JS182" s="56" t="str">
        <f t="shared" si="579"/>
        <v>-</v>
      </c>
      <c r="JT182" s="56" t="str">
        <f t="shared" si="580"/>
        <v>-</v>
      </c>
      <c r="JU182" s="56" t="str">
        <f t="shared" si="581"/>
        <v>-</v>
      </c>
      <c r="JV182" s="56" t="str">
        <f t="shared" si="582"/>
        <v>-</v>
      </c>
      <c r="JW182" s="56" t="str">
        <f t="shared" si="583"/>
        <v>-</v>
      </c>
      <c r="JX182" s="56" t="str">
        <f t="shared" si="584"/>
        <v>-</v>
      </c>
      <c r="JY182" s="56" t="str">
        <f t="shared" si="585"/>
        <v>-</v>
      </c>
      <c r="JZ182" s="56" t="str">
        <f t="shared" si="586"/>
        <v>-</v>
      </c>
      <c r="KA182" s="444" t="s">
        <v>1247</v>
      </c>
      <c r="KB182" s="360">
        <f>IF(ISNUMBER(INDEX($EQ$15:$GK$521,$B182,EO$11)),MAX(KB$14:KB181)+1,0)</f>
        <v>0</v>
      </c>
      <c r="KC182" s="360" t="str">
        <f t="shared" si="689"/>
        <v/>
      </c>
      <c r="KD182" s="373" t="s">
        <v>2</v>
      </c>
      <c r="KE182" s="215"/>
      <c r="KF182" s="60"/>
      <c r="KG182" s="60"/>
      <c r="KH182" s="60"/>
      <c r="KI182" s="60"/>
      <c r="KJ182" s="60"/>
      <c r="KK182" s="60"/>
      <c r="KL182" s="60"/>
      <c r="KM182" s="60"/>
      <c r="KN182" s="60"/>
      <c r="KO182" s="60"/>
      <c r="KP182" s="60"/>
      <c r="KQ182" s="239" t="str">
        <f t="shared" si="695"/>
        <v/>
      </c>
      <c r="KR182" s="245" t="str">
        <f t="shared" si="587"/>
        <v/>
      </c>
      <c r="KS182" s="60"/>
      <c r="KT182" s="239" t="str">
        <f t="shared" si="696"/>
        <v/>
      </c>
      <c r="KU182" s="245" t="str">
        <f t="shared" si="588"/>
        <v/>
      </c>
      <c r="KV182" s="60"/>
      <c r="KW182" s="239" t="str">
        <f t="shared" si="697"/>
        <v/>
      </c>
      <c r="KX182" s="245" t="str">
        <f t="shared" si="589"/>
        <v/>
      </c>
      <c r="KY182" s="60"/>
      <c r="KZ182" s="283" t="str">
        <f t="shared" si="590"/>
        <v/>
      </c>
      <c r="LA182" s="26"/>
      <c r="LB182" s="18"/>
      <c r="LC182" s="18"/>
      <c r="LD182" s="18"/>
      <c r="LE182" s="18"/>
      <c r="LF182" s="18"/>
      <c r="LG182" s="18"/>
      <c r="LH182" s="18"/>
      <c r="LI182" s="18"/>
      <c r="LJ182" s="18"/>
      <c r="LK182" s="18"/>
      <c r="LL182" s="18"/>
      <c r="LM182" s="18"/>
      <c r="LN182" s="63"/>
      <c r="LO182" s="251">
        <f t="shared" si="591"/>
        <v>0</v>
      </c>
      <c r="LP182" s="251">
        <f t="shared" si="592"/>
        <v>0</v>
      </c>
      <c r="LQ182" s="251">
        <f t="shared" si="593"/>
        <v>0</v>
      </c>
      <c r="LR182" s="251">
        <f t="shared" si="594"/>
        <v>0</v>
      </c>
      <c r="LS182" s="251">
        <f t="shared" si="595"/>
        <v>0</v>
      </c>
      <c r="LT182" s="251">
        <f t="shared" si="596"/>
        <v>0</v>
      </c>
      <c r="LU182" s="251">
        <f t="shared" si="597"/>
        <v>0</v>
      </c>
      <c r="LV182" s="251">
        <f t="shared" si="598"/>
        <v>0</v>
      </c>
      <c r="LW182" s="251">
        <f t="shared" si="599"/>
        <v>0</v>
      </c>
      <c r="LX182" s="251">
        <f t="shared" si="600"/>
        <v>0</v>
      </c>
      <c r="LY182" s="251">
        <f t="shared" si="601"/>
        <v>0</v>
      </c>
      <c r="LZ182" s="251">
        <f t="shared" si="602"/>
        <v>0</v>
      </c>
      <c r="MA182" s="63">
        <f t="shared" si="603"/>
        <v>6</v>
      </c>
      <c r="MB182" s="63">
        <f t="shared" si="604"/>
        <v>0</v>
      </c>
      <c r="MC182" s="63">
        <f t="shared" si="691"/>
        <v>168</v>
      </c>
      <c r="MD182" s="63">
        <f t="shared" si="690"/>
        <v>5</v>
      </c>
      <c r="ME182" s="63" t="str">
        <f t="shared" si="605"/>
        <v>L_etrate</v>
      </c>
      <c r="MF182" s="315">
        <f t="shared" si="606"/>
        <v>291</v>
      </c>
      <c r="MG182" s="315">
        <f>IF(ISNUMBER(MATCH(EO182,$ME$15:$ME$520,0)),0,MAX(MG$14:MG181)+1)</f>
        <v>0</v>
      </c>
      <c r="MH182" s="315" t="str">
        <f t="shared" si="607"/>
        <v/>
      </c>
      <c r="MI182" s="369"/>
      <c r="MJ182" s="68"/>
      <c r="MK182" s="18"/>
      <c r="ML182" s="242"/>
      <c r="MM182" s="242"/>
      <c r="MN182" s="59"/>
      <c r="MO182" s="238"/>
      <c r="MP182" s="411"/>
      <c r="MQ182" s="26">
        <f>IF(IF(ISNUMBER(SEARCH("flopy",MS182))=TRUE,1,0)=1,MAX(MQ$15:MQ181)+1,"")</f>
        <v>120</v>
      </c>
      <c r="MR182" s="238"/>
      <c r="MS182" s="411" t="s">
        <v>1096</v>
      </c>
      <c r="MT182" s="59"/>
      <c r="MU182" s="411"/>
      <c r="MV182" s="238"/>
      <c r="MW182" s="59"/>
      <c r="MX182" s="59"/>
      <c r="MY182" s="59"/>
      <c r="MZ182" s="59"/>
      <c r="NA182" s="59"/>
      <c r="NB182" s="26" t="s">
        <v>2</v>
      </c>
      <c r="NC182" s="59"/>
      <c r="ND182" s="59"/>
      <c r="NE182" s="59"/>
      <c r="NF182" s="59"/>
      <c r="NG182" s="59"/>
      <c r="NH182" s="59"/>
      <c r="NI182" s="59"/>
      <c r="NJ182" s="59"/>
      <c r="NK182" s="26" t="s">
        <v>2</v>
      </c>
      <c r="NL182" s="454"/>
      <c r="NM182" s="454"/>
      <c r="NN182" s="59"/>
      <c r="NO182" s="18"/>
      <c r="NP182" s="18"/>
      <c r="NQ182" s="18"/>
      <c r="NR182" s="18"/>
      <c r="NS182" s="18"/>
      <c r="NT182" s="18"/>
      <c r="NU182" s="18"/>
      <c r="NV182" s="18"/>
      <c r="NW182" s="18"/>
      <c r="NX182" s="18"/>
      <c r="NY182" s="18"/>
      <c r="NZ182" s="18"/>
      <c r="OA182" s="18"/>
      <c r="OB182" s="18"/>
      <c r="OC182" s="18"/>
      <c r="OZ182" s="59"/>
      <c r="PA182" s="251" t="str">
        <f t="shared" si="608"/>
        <v/>
      </c>
      <c r="PB182" s="251" t="str">
        <f t="shared" si="609"/>
        <v/>
      </c>
      <c r="PC182" s="251" t="str">
        <f t="shared" si="610"/>
        <v/>
      </c>
      <c r="PD182" s="251" t="str">
        <f t="shared" si="611"/>
        <v/>
      </c>
      <c r="PE182" s="251" t="str">
        <f t="shared" si="612"/>
        <v/>
      </c>
      <c r="PF182" s="251" t="str">
        <f t="shared" si="613"/>
        <v/>
      </c>
      <c r="PG182" s="251" t="str">
        <f t="shared" si="614"/>
        <v/>
      </c>
      <c r="PH182" s="251" t="str">
        <f t="shared" si="615"/>
        <v/>
      </c>
      <c r="PI182" s="251" t="str">
        <f t="shared" si="616"/>
        <v/>
      </c>
      <c r="PJ182" s="251" t="str">
        <f t="shared" si="617"/>
        <v/>
      </c>
      <c r="PK182" s="251" t="str">
        <f t="shared" si="618"/>
        <v/>
      </c>
      <c r="PL182" s="251" t="str">
        <f t="shared" si="619"/>
        <v/>
      </c>
      <c r="PM182" s="251" t="str">
        <f t="shared" si="620"/>
        <v/>
      </c>
      <c r="PN182" s="251" t="str">
        <f t="shared" si="621"/>
        <v/>
      </c>
      <c r="PO182" s="251" t="str">
        <f t="shared" si="622"/>
        <v/>
      </c>
      <c r="PP182" s="251" t="str">
        <f t="shared" si="623"/>
        <v/>
      </c>
      <c r="PQ182" s="251" t="str">
        <f t="shared" si="624"/>
        <v/>
      </c>
      <c r="PR182" s="251" t="str">
        <f t="shared" si="625"/>
        <v/>
      </c>
      <c r="PS182" s="251" t="str">
        <f t="shared" si="626"/>
        <v/>
      </c>
      <c r="PT182" s="251" t="str">
        <f t="shared" si="627"/>
        <v/>
      </c>
      <c r="PU182" s="251" t="str">
        <f t="shared" si="628"/>
        <v/>
      </c>
      <c r="PV182" s="251" t="str">
        <f t="shared" si="629"/>
        <v/>
      </c>
      <c r="PW182" s="251" t="str">
        <f t="shared" si="630"/>
        <v/>
      </c>
      <c r="PX182" s="251" t="str">
        <f t="shared" si="631"/>
        <v/>
      </c>
      <c r="PY182" s="251" t="str">
        <f t="shared" si="632"/>
        <v>L_etrate</v>
      </c>
      <c r="PZ182" s="251" t="str">
        <f t="shared" si="633"/>
        <v>L_etrate</v>
      </c>
      <c r="QA182" s="251" t="str">
        <f t="shared" si="634"/>
        <v/>
      </c>
      <c r="QB182" s="251" t="str">
        <f t="shared" si="635"/>
        <v/>
      </c>
      <c r="QC182" s="251" t="str">
        <f t="shared" si="636"/>
        <v/>
      </c>
      <c r="QD182" s="251" t="str">
        <f t="shared" si="637"/>
        <v/>
      </c>
      <c r="QE182" s="251" t="str">
        <f t="shared" si="638"/>
        <v/>
      </c>
      <c r="QF182" s="63">
        <f t="shared" si="639"/>
        <v>2</v>
      </c>
      <c r="QG182" s="26" t="s">
        <v>2</v>
      </c>
      <c r="QH182" s="59"/>
      <c r="QI182" s="59"/>
      <c r="QJ182" s="59"/>
      <c r="QK182" s="59"/>
      <c r="QL182" s="59"/>
      <c r="QM182" s="59"/>
      <c r="QN182" s="59"/>
    </row>
    <row r="183" spans="1:456" ht="6" customHeight="1" x14ac:dyDescent="0.25">
      <c r="A183" s="68"/>
      <c r="B183" s="447">
        <f t="shared" si="496"/>
        <v>169</v>
      </c>
      <c r="C183" s="72" t="s">
        <v>364</v>
      </c>
      <c r="D183" s="339" t="s">
        <v>559</v>
      </c>
      <c r="E183" s="59"/>
      <c r="F183" s="229"/>
      <c r="G183" s="295"/>
      <c r="H183" s="295"/>
      <c r="I183" s="229"/>
      <c r="J183" s="295"/>
      <c r="K183" s="295"/>
      <c r="L183" s="229"/>
      <c r="M183" s="295"/>
      <c r="N183" s="295"/>
      <c r="O183" s="229"/>
      <c r="P183" s="295"/>
      <c r="Q183" s="295"/>
      <c r="R183" s="229"/>
      <c r="S183" s="230"/>
      <c r="T183" s="231"/>
      <c r="U183" s="229"/>
      <c r="V183" s="230"/>
      <c r="W183" s="231"/>
      <c r="X183" s="229"/>
      <c r="Y183" s="230"/>
      <c r="Z183" s="231"/>
      <c r="AA183" s="229"/>
      <c r="AB183" s="295"/>
      <c r="AC183" s="295"/>
      <c r="AD183" s="229"/>
      <c r="AE183" s="295"/>
      <c r="AF183" s="295"/>
      <c r="AG183" s="229"/>
      <c r="AH183" s="295"/>
      <c r="AI183" s="295"/>
      <c r="AJ183" s="229"/>
      <c r="AK183" s="295"/>
      <c r="AL183" s="295"/>
      <c r="AM183" s="229"/>
      <c r="AN183" s="295"/>
      <c r="AO183" s="295"/>
      <c r="AP183" s="243"/>
      <c r="AQ183" s="295"/>
      <c r="AR183" s="290"/>
      <c r="AS183" s="243"/>
      <c r="AT183" s="295"/>
      <c r="AU183" s="290"/>
      <c r="AV183" s="229"/>
      <c r="AW183" s="230"/>
      <c r="AX183" s="231"/>
      <c r="AY183" s="229"/>
      <c r="AZ183" s="230"/>
      <c r="BA183" s="231"/>
      <c r="BB183" s="229"/>
      <c r="BC183" s="230"/>
      <c r="BD183" s="231"/>
      <c r="BE183" s="229"/>
      <c r="BF183" s="230"/>
      <c r="BG183" s="231"/>
      <c r="BH183" s="229"/>
      <c r="BI183" s="230"/>
      <c r="BJ183" s="231"/>
      <c r="BK183" s="243"/>
      <c r="BL183" s="230"/>
      <c r="BM183" s="231"/>
      <c r="BN183" s="243"/>
      <c r="BO183" s="230"/>
      <c r="BP183" s="231"/>
      <c r="BQ183" s="229"/>
      <c r="BR183" s="230"/>
      <c r="BS183" s="231"/>
      <c r="BT183" s="229"/>
      <c r="BU183" s="230"/>
      <c r="BV183" s="231"/>
      <c r="BW183" s="229"/>
      <c r="BX183" s="230"/>
      <c r="BY183" s="231"/>
      <c r="BZ183" s="229"/>
      <c r="CA183" s="230"/>
      <c r="CB183" s="231"/>
      <c r="CC183" s="229"/>
      <c r="CD183" s="230"/>
      <c r="CE183" s="231"/>
      <c r="CF183" s="331"/>
      <c r="CG183" s="332"/>
      <c r="CH183" s="385"/>
      <c r="CI183" s="331"/>
      <c r="CJ183" s="332"/>
      <c r="CK183" s="385"/>
      <c r="CL183" s="243"/>
      <c r="CM183" s="230"/>
      <c r="CN183" s="354"/>
      <c r="CO183" s="243"/>
      <c r="CP183" s="230"/>
      <c r="CQ183" s="231"/>
      <c r="CR183" s="331"/>
      <c r="CS183" s="332"/>
      <c r="CT183" s="333"/>
      <c r="CU183" s="229"/>
      <c r="CV183" s="230"/>
      <c r="CW183" s="231"/>
      <c r="CX183" s="331"/>
      <c r="CY183" s="332"/>
      <c r="CZ183" s="333"/>
      <c r="DA183" s="331"/>
      <c r="DB183" s="332"/>
      <c r="DC183" s="333"/>
      <c r="DD183" s="331"/>
      <c r="DE183" s="332"/>
      <c r="DF183" s="333"/>
      <c r="DG183" s="331"/>
      <c r="DH183" s="332"/>
      <c r="DI183" s="333"/>
      <c r="DJ183" s="229"/>
      <c r="DK183" s="230"/>
      <c r="DL183" s="231"/>
      <c r="DM183" s="229"/>
      <c r="DN183" s="230"/>
      <c r="DO183" s="231"/>
      <c r="DP183" s="331"/>
      <c r="DQ183" s="332"/>
      <c r="DR183" s="333"/>
      <c r="DS183" s="331"/>
      <c r="DT183" s="332"/>
      <c r="DU183" s="333"/>
      <c r="DV183" s="331"/>
      <c r="DW183" s="332"/>
      <c r="DX183" s="333"/>
      <c r="DY183" s="331"/>
      <c r="DZ183" s="332"/>
      <c r="EA183" s="333"/>
      <c r="EB183" s="331"/>
      <c r="EC183" s="332"/>
      <c r="ED183" s="333"/>
      <c r="EE183" s="331"/>
      <c r="EF183" s="332"/>
      <c r="EG183" s="333"/>
      <c r="EH183" s="229"/>
      <c r="EI183" s="230"/>
      <c r="EJ183" s="231"/>
      <c r="EK183" s="229"/>
      <c r="EL183" s="230"/>
      <c r="EM183" s="231"/>
      <c r="EN183" s="244"/>
      <c r="EO183" s="269" t="str">
        <f t="shared" si="497"/>
        <v/>
      </c>
      <c r="EP183" s="444" t="s">
        <v>1247</v>
      </c>
      <c r="EQ183" s="360" t="str">
        <f t="shared" si="640"/>
        <v/>
      </c>
      <c r="ER183" s="360" t="str">
        <f t="shared" si="641"/>
        <v/>
      </c>
      <c r="ES183" s="360" t="str">
        <f t="shared" si="642"/>
        <v/>
      </c>
      <c r="ET183" s="360" t="str">
        <f t="shared" si="643"/>
        <v/>
      </c>
      <c r="EU183" s="360" t="str">
        <f t="shared" si="644"/>
        <v/>
      </c>
      <c r="EV183" s="360" t="str">
        <f t="shared" si="645"/>
        <v/>
      </c>
      <c r="EW183" s="360" t="str">
        <f t="shared" si="646"/>
        <v/>
      </c>
      <c r="EX183" s="360" t="str">
        <f t="shared" si="647"/>
        <v/>
      </c>
      <c r="EY183" s="360" t="str">
        <f t="shared" si="648"/>
        <v/>
      </c>
      <c r="EZ183" s="360" t="str">
        <f t="shared" si="649"/>
        <v/>
      </c>
      <c r="FA183" s="360" t="str">
        <f t="shared" si="650"/>
        <v/>
      </c>
      <c r="FB183" s="360" t="str">
        <f t="shared" si="651"/>
        <v/>
      </c>
      <c r="FC183" s="360" t="str">
        <f t="shared" si="652"/>
        <v/>
      </c>
      <c r="FD183" s="360" t="str">
        <f t="shared" si="653"/>
        <v/>
      </c>
      <c r="FE183" s="360" t="str">
        <f t="shared" si="654"/>
        <v/>
      </c>
      <c r="FF183" s="360" t="str">
        <f t="shared" si="655"/>
        <v/>
      </c>
      <c r="FG183" s="360" t="str">
        <f t="shared" si="656"/>
        <v/>
      </c>
      <c r="FH183" s="360" t="str">
        <f t="shared" si="657"/>
        <v/>
      </c>
      <c r="FI183" s="360" t="str">
        <f t="shared" si="658"/>
        <v/>
      </c>
      <c r="FJ183" s="360" t="str">
        <f t="shared" si="659"/>
        <v/>
      </c>
      <c r="FK183" s="360" t="str">
        <f t="shared" si="660"/>
        <v/>
      </c>
      <c r="FL183" s="360" t="str">
        <f t="shared" si="661"/>
        <v/>
      </c>
      <c r="FM183" s="360" t="str">
        <f t="shared" si="662"/>
        <v/>
      </c>
      <c r="FN183" s="360" t="str">
        <f t="shared" si="663"/>
        <v/>
      </c>
      <c r="FO183" s="360" t="str">
        <f t="shared" si="664"/>
        <v/>
      </c>
      <c r="FP183" s="360" t="str">
        <f t="shared" si="665"/>
        <v/>
      </c>
      <c r="FQ183" s="360" t="str">
        <f t="shared" si="666"/>
        <v/>
      </c>
      <c r="FR183" s="360" t="str">
        <f t="shared" si="667"/>
        <v/>
      </c>
      <c r="FS183" s="360" t="str">
        <f t="shared" si="668"/>
        <v/>
      </c>
      <c r="FT183" s="360" t="str">
        <f t="shared" si="498"/>
        <v/>
      </c>
      <c r="FU183" s="360" t="str">
        <f t="shared" si="669"/>
        <v/>
      </c>
      <c r="FV183" s="360" t="str">
        <f t="shared" si="670"/>
        <v/>
      </c>
      <c r="FW183" s="360" t="str">
        <f t="shared" si="671"/>
        <v/>
      </c>
      <c r="FX183" s="360" t="str">
        <f t="shared" si="672"/>
        <v/>
      </c>
      <c r="FY183" s="360" t="str">
        <f t="shared" si="673"/>
        <v/>
      </c>
      <c r="FZ183" s="360" t="str">
        <f t="shared" si="674"/>
        <v/>
      </c>
      <c r="GA183" s="360">
        <f t="shared" si="675"/>
        <v>54</v>
      </c>
      <c r="GB183" s="360">
        <f t="shared" si="676"/>
        <v>50</v>
      </c>
      <c r="GC183" s="360" t="str">
        <f t="shared" si="677"/>
        <v/>
      </c>
      <c r="GD183" s="360" t="str">
        <f t="shared" si="678"/>
        <v/>
      </c>
      <c r="GE183" s="360" t="str">
        <f t="shared" si="679"/>
        <v/>
      </c>
      <c r="GF183" s="360" t="str">
        <f t="shared" si="680"/>
        <v/>
      </c>
      <c r="GG183" s="360" t="str">
        <f t="shared" si="681"/>
        <v/>
      </c>
      <c r="GH183" s="360" t="str">
        <f t="shared" si="682"/>
        <v/>
      </c>
      <c r="GI183" s="360" t="str">
        <f t="shared" si="683"/>
        <v/>
      </c>
      <c r="GJ183" s="360" t="str">
        <f t="shared" si="684"/>
        <v/>
      </c>
      <c r="GK183" s="444" t="s">
        <v>1247</v>
      </c>
      <c r="GL183" s="361" t="str">
        <f t="shared" si="499"/>
        <v>-</v>
      </c>
      <c r="GM183" s="361" t="str">
        <f t="shared" si="500"/>
        <v>-</v>
      </c>
      <c r="GN183" s="361" t="str">
        <f t="shared" si="501"/>
        <v>-</v>
      </c>
      <c r="GO183" s="361" t="str">
        <f t="shared" si="502"/>
        <v>-</v>
      </c>
      <c r="GP183" s="361" t="str">
        <f t="shared" si="503"/>
        <v>-</v>
      </c>
      <c r="GQ183" s="361" t="str">
        <f t="shared" si="504"/>
        <v>-</v>
      </c>
      <c r="GR183" s="361" t="str">
        <f t="shared" si="505"/>
        <v>-</v>
      </c>
      <c r="GS183" s="361" t="str">
        <f t="shared" si="506"/>
        <v>-</v>
      </c>
      <c r="GT183" s="361" t="str">
        <f t="shared" si="507"/>
        <v>-</v>
      </c>
      <c r="GU183" s="361" t="str">
        <f t="shared" si="508"/>
        <v>-</v>
      </c>
      <c r="GV183" s="361" t="str">
        <f t="shared" si="509"/>
        <v>-</v>
      </c>
      <c r="GW183" s="361" t="str">
        <f t="shared" si="510"/>
        <v>-</v>
      </c>
      <c r="GX183" s="361" t="str">
        <f t="shared" si="511"/>
        <v>-</v>
      </c>
      <c r="GY183" s="361" t="str">
        <f t="shared" si="512"/>
        <v>-</v>
      </c>
      <c r="GZ183" s="361" t="str">
        <f t="shared" si="513"/>
        <v>-</v>
      </c>
      <c r="HA183" s="361" t="str">
        <f t="shared" si="514"/>
        <v>-</v>
      </c>
      <c r="HB183" s="361" t="str">
        <f t="shared" si="515"/>
        <v>-</v>
      </c>
      <c r="HC183" s="361" t="str">
        <f t="shared" si="516"/>
        <v>-</v>
      </c>
      <c r="HD183" s="361" t="str">
        <f t="shared" si="517"/>
        <v>-</v>
      </c>
      <c r="HE183" s="361" t="str">
        <f t="shared" si="518"/>
        <v>-</v>
      </c>
      <c r="HF183" s="361" t="str">
        <f t="shared" si="519"/>
        <v>-</v>
      </c>
      <c r="HG183" s="361" t="str">
        <f t="shared" si="520"/>
        <v>-</v>
      </c>
      <c r="HH183" s="361" t="str">
        <f t="shared" si="521"/>
        <v>-</v>
      </c>
      <c r="HI183" s="361" t="str">
        <f t="shared" si="522"/>
        <v>-</v>
      </c>
      <c r="HJ183" s="361" t="str">
        <f t="shared" si="523"/>
        <v>-</v>
      </c>
      <c r="HK183" s="361" t="str">
        <f t="shared" si="524"/>
        <v>-</v>
      </c>
      <c r="HL183" s="361" t="str">
        <f t="shared" si="525"/>
        <v>-</v>
      </c>
      <c r="HM183" s="361" t="str">
        <f t="shared" si="526"/>
        <v>-</v>
      </c>
      <c r="HN183" s="361" t="str">
        <f t="shared" si="527"/>
        <v>-</v>
      </c>
      <c r="HO183" s="361" t="str">
        <f t="shared" si="528"/>
        <v>-</v>
      </c>
      <c r="HP183" s="361" t="str">
        <f t="shared" si="529"/>
        <v>-</v>
      </c>
      <c r="HQ183" s="361" t="str">
        <f t="shared" si="530"/>
        <v>-</v>
      </c>
      <c r="HR183" s="361" t="str">
        <f t="shared" si="531"/>
        <v>-</v>
      </c>
      <c r="HS183" s="361" t="str">
        <f t="shared" si="532"/>
        <v>-</v>
      </c>
      <c r="HT183" s="361" t="str">
        <f t="shared" si="533"/>
        <v>-</v>
      </c>
      <c r="HU183" s="361" t="str">
        <f t="shared" si="534"/>
        <v>-</v>
      </c>
      <c r="HV183" s="361" t="str">
        <f t="shared" si="535"/>
        <v>mxpart</v>
      </c>
      <c r="HW183" s="361" t="str">
        <f t="shared" si="536"/>
        <v>mxpart</v>
      </c>
      <c r="HX183" s="361" t="str">
        <f t="shared" si="537"/>
        <v>-</v>
      </c>
      <c r="HY183" s="361" t="str">
        <f t="shared" si="538"/>
        <v>-</v>
      </c>
      <c r="HZ183" s="361" t="str">
        <f t="shared" si="539"/>
        <v>-</v>
      </c>
      <c r="IA183" s="361" t="str">
        <f t="shared" si="540"/>
        <v>-</v>
      </c>
      <c r="IB183" s="361" t="str">
        <f t="shared" si="541"/>
        <v>-</v>
      </c>
      <c r="IC183" s="361" t="str">
        <f t="shared" si="542"/>
        <v>-</v>
      </c>
      <c r="ID183" s="361" t="str">
        <f t="shared" si="543"/>
        <v>-</v>
      </c>
      <c r="IE183" s="361" t="str">
        <f t="shared" si="544"/>
        <v>-</v>
      </c>
      <c r="IF183" s="444" t="s">
        <v>1247</v>
      </c>
      <c r="IG183" s="56" t="str">
        <f t="shared" si="685"/>
        <v>-</v>
      </c>
      <c r="IH183" s="56" t="str">
        <f t="shared" si="686"/>
        <v>-</v>
      </c>
      <c r="II183" s="56" t="str">
        <f t="shared" si="687"/>
        <v>-</v>
      </c>
      <c r="IJ183" s="56" t="str">
        <f t="shared" si="688"/>
        <v>-</v>
      </c>
      <c r="IK183" s="56" t="str">
        <f t="shared" si="545"/>
        <v>-</v>
      </c>
      <c r="IL183" s="56" t="str">
        <f t="shared" si="546"/>
        <v>-</v>
      </c>
      <c r="IM183" s="56" t="str">
        <f t="shared" si="547"/>
        <v>-</v>
      </c>
      <c r="IN183" s="56" t="str">
        <f t="shared" si="548"/>
        <v>-</v>
      </c>
      <c r="IO183" s="56" t="str">
        <f t="shared" si="549"/>
        <v>-</v>
      </c>
      <c r="IP183" s="56" t="str">
        <f t="shared" si="550"/>
        <v>-</v>
      </c>
      <c r="IQ183" s="56" t="str">
        <f t="shared" si="551"/>
        <v>-</v>
      </c>
      <c r="IR183" s="56" t="str">
        <f t="shared" si="552"/>
        <v>-</v>
      </c>
      <c r="IS183" s="56" t="str">
        <f t="shared" si="553"/>
        <v>-</v>
      </c>
      <c r="IT183" s="56" t="str">
        <f t="shared" si="554"/>
        <v>-</v>
      </c>
      <c r="IU183" s="56" t="str">
        <f t="shared" si="555"/>
        <v>-</v>
      </c>
      <c r="IV183" s="56" t="str">
        <f t="shared" si="556"/>
        <v>-</v>
      </c>
      <c r="IW183" s="56" t="str">
        <f t="shared" si="557"/>
        <v>-</v>
      </c>
      <c r="IX183" s="56" t="str">
        <f t="shared" si="558"/>
        <v>-</v>
      </c>
      <c r="IY183" s="56" t="str">
        <f t="shared" si="559"/>
        <v>-</v>
      </c>
      <c r="IZ183" s="56" t="str">
        <f t="shared" si="560"/>
        <v>-</v>
      </c>
      <c r="JA183" s="56" t="str">
        <f t="shared" si="561"/>
        <v>-</v>
      </c>
      <c r="JB183" s="56" t="str">
        <f t="shared" si="562"/>
        <v>-</v>
      </c>
      <c r="JC183" s="56" t="str">
        <f t="shared" si="563"/>
        <v>-</v>
      </c>
      <c r="JD183" s="56" t="str">
        <f t="shared" si="564"/>
        <v>-</v>
      </c>
      <c r="JE183" s="56" t="str">
        <f t="shared" si="565"/>
        <v>-</v>
      </c>
      <c r="JF183" s="56" t="str">
        <f t="shared" si="566"/>
        <v>-</v>
      </c>
      <c r="JG183" s="56" t="str">
        <f t="shared" si="567"/>
        <v>-</v>
      </c>
      <c r="JH183" s="56" t="str">
        <f t="shared" si="568"/>
        <v>-</v>
      </c>
      <c r="JI183" s="56" t="str">
        <f t="shared" si="569"/>
        <v>-</v>
      </c>
      <c r="JJ183" s="56" t="str">
        <f t="shared" si="570"/>
        <v>-</v>
      </c>
      <c r="JK183" s="56" t="str">
        <f t="shared" si="571"/>
        <v>-</v>
      </c>
      <c r="JL183" s="56" t="str">
        <f t="shared" si="572"/>
        <v>-</v>
      </c>
      <c r="JM183" s="56" t="str">
        <f t="shared" si="573"/>
        <v>-</v>
      </c>
      <c r="JN183" s="56" t="str">
        <f t="shared" si="574"/>
        <v>-</v>
      </c>
      <c r="JO183" s="56" t="str">
        <f t="shared" si="575"/>
        <v>-</v>
      </c>
      <c r="JP183" s="56" t="str">
        <f t="shared" si="576"/>
        <v>-</v>
      </c>
      <c r="JQ183" s="56">
        <f t="shared" si="577"/>
        <v>75000</v>
      </c>
      <c r="JR183" s="56">
        <f t="shared" si="578"/>
        <v>5000</v>
      </c>
      <c r="JS183" s="56" t="str">
        <f t="shared" si="579"/>
        <v>-</v>
      </c>
      <c r="JT183" s="56" t="str">
        <f t="shared" si="580"/>
        <v>-</v>
      </c>
      <c r="JU183" s="56" t="str">
        <f t="shared" si="581"/>
        <v>-</v>
      </c>
      <c r="JV183" s="56" t="str">
        <f t="shared" si="582"/>
        <v>-</v>
      </c>
      <c r="JW183" s="56" t="str">
        <f t="shared" si="583"/>
        <v>-</v>
      </c>
      <c r="JX183" s="56" t="str">
        <f t="shared" si="584"/>
        <v>-</v>
      </c>
      <c r="JY183" s="56" t="str">
        <f t="shared" si="585"/>
        <v>-</v>
      </c>
      <c r="JZ183" s="56" t="str">
        <f t="shared" si="586"/>
        <v>-</v>
      </c>
      <c r="KA183" s="444" t="s">
        <v>1247</v>
      </c>
      <c r="KB183" s="360">
        <f>IF(ISNUMBER(INDEX($EQ$15:$GK$521,$B183,EO$11)),MAX(KB$14:KB182)+1,0)</f>
        <v>0</v>
      </c>
      <c r="KC183" s="360" t="str">
        <f t="shared" si="689"/>
        <v/>
      </c>
      <c r="KD183" s="373" t="s">
        <v>2</v>
      </c>
      <c r="KE183" s="215"/>
      <c r="KF183" s="60"/>
      <c r="KG183" s="60"/>
      <c r="KH183" s="60"/>
      <c r="KI183" s="60"/>
      <c r="KJ183" s="60"/>
      <c r="KK183" s="60"/>
      <c r="KL183" s="60"/>
      <c r="KM183" s="60"/>
      <c r="KN183" s="60"/>
      <c r="KO183" s="60"/>
      <c r="KP183" s="60"/>
      <c r="KQ183" s="239" t="str">
        <f t="shared" si="695"/>
        <v/>
      </c>
      <c r="KR183" s="245" t="str">
        <f t="shared" si="587"/>
        <v/>
      </c>
      <c r="KS183" s="60"/>
      <c r="KT183" s="239" t="str">
        <f t="shared" si="696"/>
        <v/>
      </c>
      <c r="KU183" s="245" t="str">
        <f t="shared" si="588"/>
        <v/>
      </c>
      <c r="KV183" s="60"/>
      <c r="KW183" s="239" t="str">
        <f t="shared" si="697"/>
        <v/>
      </c>
      <c r="KX183" s="245" t="str">
        <f t="shared" si="589"/>
        <v/>
      </c>
      <c r="KY183" s="60"/>
      <c r="KZ183" s="283" t="str">
        <f t="shared" si="590"/>
        <v/>
      </c>
      <c r="LA183" s="26"/>
      <c r="LB183" s="18"/>
      <c r="LC183" s="18"/>
      <c r="LD183" s="18"/>
      <c r="LE183" s="18"/>
      <c r="LF183" s="18"/>
      <c r="LG183" s="18"/>
      <c r="LH183" s="18"/>
      <c r="LI183" s="18"/>
      <c r="LJ183" s="18"/>
      <c r="LK183" s="18"/>
      <c r="LL183" s="18"/>
      <c r="LM183" s="18"/>
      <c r="LN183" s="63"/>
      <c r="LO183" s="251">
        <f t="shared" si="591"/>
        <v>0</v>
      </c>
      <c r="LP183" s="251">
        <f t="shared" si="592"/>
        <v>0</v>
      </c>
      <c r="LQ183" s="251">
        <f t="shared" si="593"/>
        <v>0</v>
      </c>
      <c r="LR183" s="251">
        <f t="shared" si="594"/>
        <v>0</v>
      </c>
      <c r="LS183" s="251">
        <f t="shared" si="595"/>
        <v>0</v>
      </c>
      <c r="LT183" s="251">
        <f t="shared" si="596"/>
        <v>0</v>
      </c>
      <c r="LU183" s="251">
        <f t="shared" si="597"/>
        <v>0</v>
      </c>
      <c r="LV183" s="251">
        <f t="shared" si="598"/>
        <v>0</v>
      </c>
      <c r="LW183" s="251">
        <f t="shared" si="599"/>
        <v>0</v>
      </c>
      <c r="LX183" s="251">
        <f t="shared" si="600"/>
        <v>0</v>
      </c>
      <c r="LY183" s="251">
        <f t="shared" si="601"/>
        <v>0</v>
      </c>
      <c r="LZ183" s="251">
        <f t="shared" si="602"/>
        <v>0</v>
      </c>
      <c r="MA183" s="63">
        <f t="shared" si="603"/>
        <v>6</v>
      </c>
      <c r="MB183" s="63">
        <f t="shared" si="604"/>
        <v>0</v>
      </c>
      <c r="MC183" s="63">
        <f t="shared" si="691"/>
        <v>169</v>
      </c>
      <c r="MD183" s="63">
        <f t="shared" si="690"/>
        <v>6</v>
      </c>
      <c r="ME183" s="63" t="str">
        <f t="shared" si="605"/>
        <v>nlakes</v>
      </c>
      <c r="MF183" s="315">
        <f t="shared" si="606"/>
        <v>291</v>
      </c>
      <c r="MG183" s="315">
        <f>IF(ISNUMBER(MATCH(EO183,$ME$15:$ME$520,0)),0,MAX(MG$14:MG182)+1)</f>
        <v>0</v>
      </c>
      <c r="MH183" s="315" t="str">
        <f t="shared" si="607"/>
        <v/>
      </c>
      <c r="MI183" s="369"/>
      <c r="MJ183" s="68"/>
      <c r="MK183" s="18"/>
      <c r="ML183" s="242"/>
      <c r="MM183" s="242"/>
      <c r="MN183" s="59"/>
      <c r="MO183" s="238"/>
      <c r="MP183" s="285"/>
      <c r="MQ183" s="26">
        <f>IF(IF(ISNUMBER(SEARCH("flopy",MS183))=TRUE,1,0)=1,MAX(MQ$15:MQ182)+1,"")</f>
        <v>121</v>
      </c>
      <c r="MR183" s="238"/>
      <c r="MS183" s="411" t="s">
        <v>1257</v>
      </c>
      <c r="MT183" s="59"/>
      <c r="MU183" s="411"/>
      <c r="MV183" s="238"/>
      <c r="MW183" s="59"/>
      <c r="MX183" s="59"/>
      <c r="MY183" s="59"/>
      <c r="MZ183" s="59"/>
      <c r="NA183" s="59"/>
      <c r="NB183" s="26" t="s">
        <v>2</v>
      </c>
      <c r="NC183" s="59"/>
      <c r="ND183" s="59"/>
      <c r="NE183" s="59"/>
      <c r="NF183" s="59"/>
      <c r="NG183" s="59"/>
      <c r="NH183" s="59"/>
      <c r="NI183" s="59"/>
      <c r="NJ183" s="59"/>
      <c r="NK183" s="26" t="s">
        <v>2</v>
      </c>
      <c r="NL183" s="454"/>
      <c r="NM183" s="454"/>
      <c r="NN183" s="59"/>
      <c r="NO183" s="18"/>
      <c r="NP183" s="18"/>
      <c r="NQ183" s="18"/>
      <c r="NR183" s="18"/>
      <c r="NS183" s="18"/>
      <c r="NT183" s="18"/>
      <c r="NU183" s="18"/>
      <c r="NV183" s="18"/>
      <c r="NW183" s="18"/>
      <c r="NX183" s="18"/>
      <c r="NY183" s="18"/>
      <c r="NZ183" s="18"/>
      <c r="OA183" s="18"/>
      <c r="OB183" s="18"/>
      <c r="OC183" s="18"/>
      <c r="OZ183" s="59"/>
      <c r="PA183" s="251" t="str">
        <f t="shared" si="608"/>
        <v/>
      </c>
      <c r="PB183" s="251" t="str">
        <f t="shared" si="609"/>
        <v/>
      </c>
      <c r="PC183" s="251" t="str">
        <f t="shared" si="610"/>
        <v/>
      </c>
      <c r="PD183" s="251" t="str">
        <f t="shared" si="611"/>
        <v/>
      </c>
      <c r="PE183" s="251" t="str">
        <f t="shared" si="612"/>
        <v/>
      </c>
      <c r="PF183" s="251" t="str">
        <f t="shared" si="613"/>
        <v/>
      </c>
      <c r="PG183" s="251" t="str">
        <f t="shared" si="614"/>
        <v/>
      </c>
      <c r="PH183" s="251" t="str">
        <f t="shared" si="615"/>
        <v/>
      </c>
      <c r="PI183" s="251" t="str">
        <f t="shared" si="616"/>
        <v/>
      </c>
      <c r="PJ183" s="251" t="str">
        <f t="shared" si="617"/>
        <v/>
      </c>
      <c r="PK183" s="251" t="str">
        <f t="shared" si="618"/>
        <v/>
      </c>
      <c r="PL183" s="251" t="str">
        <f t="shared" si="619"/>
        <v/>
      </c>
      <c r="PM183" s="251" t="str">
        <f t="shared" si="620"/>
        <v/>
      </c>
      <c r="PN183" s="251" t="str">
        <f t="shared" si="621"/>
        <v/>
      </c>
      <c r="PO183" s="251" t="str">
        <f t="shared" si="622"/>
        <v/>
      </c>
      <c r="PP183" s="251" t="str">
        <f t="shared" si="623"/>
        <v/>
      </c>
      <c r="PQ183" s="251" t="str">
        <f t="shared" si="624"/>
        <v/>
      </c>
      <c r="PR183" s="251" t="str">
        <f t="shared" si="625"/>
        <v/>
      </c>
      <c r="PS183" s="251" t="str">
        <f t="shared" si="626"/>
        <v/>
      </c>
      <c r="PT183" s="251" t="str">
        <f t="shared" si="627"/>
        <v/>
      </c>
      <c r="PU183" s="251" t="str">
        <f t="shared" si="628"/>
        <v/>
      </c>
      <c r="PV183" s="251" t="str">
        <f t="shared" si="629"/>
        <v/>
      </c>
      <c r="PW183" s="251" t="str">
        <f t="shared" si="630"/>
        <v/>
      </c>
      <c r="PX183" s="251" t="str">
        <f t="shared" si="631"/>
        <v/>
      </c>
      <c r="PY183" s="251" t="str">
        <f t="shared" si="632"/>
        <v>nlakes</v>
      </c>
      <c r="PZ183" s="251" t="str">
        <f t="shared" si="633"/>
        <v>nlakes</v>
      </c>
      <c r="QA183" s="251" t="str">
        <f t="shared" si="634"/>
        <v/>
      </c>
      <c r="QB183" s="251" t="str">
        <f t="shared" si="635"/>
        <v/>
      </c>
      <c r="QC183" s="251" t="str">
        <f t="shared" si="636"/>
        <v/>
      </c>
      <c r="QD183" s="251" t="str">
        <f t="shared" si="637"/>
        <v/>
      </c>
      <c r="QE183" s="251" t="str">
        <f t="shared" si="638"/>
        <v/>
      </c>
      <c r="QF183" s="63">
        <f t="shared" si="639"/>
        <v>2</v>
      </c>
      <c r="QG183" s="26" t="s">
        <v>2</v>
      </c>
      <c r="QH183" s="59"/>
      <c r="QI183" s="59"/>
      <c r="QJ183" s="59"/>
      <c r="QK183" s="59"/>
      <c r="QL183" s="59"/>
      <c r="QM183" s="59"/>
      <c r="QN183" s="59"/>
    </row>
    <row r="184" spans="1:456" ht="6" customHeight="1" x14ac:dyDescent="0.25">
      <c r="A184" s="68"/>
      <c r="B184" s="447">
        <f t="shared" si="496"/>
        <v>170</v>
      </c>
      <c r="C184" s="72" t="s">
        <v>197</v>
      </c>
      <c r="D184" s="339" t="s">
        <v>560</v>
      </c>
      <c r="E184" s="59"/>
      <c r="F184" s="229"/>
      <c r="G184" s="295"/>
      <c r="H184" s="295"/>
      <c r="I184" s="229"/>
      <c r="J184" s="295"/>
      <c r="K184" s="295"/>
      <c r="L184" s="229"/>
      <c r="M184" s="295"/>
      <c r="N184" s="295"/>
      <c r="O184" s="229"/>
      <c r="P184" s="295"/>
      <c r="Q184" s="295"/>
      <c r="R184" s="229"/>
      <c r="S184" s="230"/>
      <c r="T184" s="231"/>
      <c r="U184" s="229"/>
      <c r="V184" s="230"/>
      <c r="W184" s="231"/>
      <c r="X184" s="229"/>
      <c r="Y184" s="230"/>
      <c r="Z184" s="231"/>
      <c r="AA184" s="229"/>
      <c r="AB184" s="295"/>
      <c r="AC184" s="295"/>
      <c r="AD184" s="229"/>
      <c r="AE184" s="295"/>
      <c r="AF184" s="295"/>
      <c r="AG184" s="229"/>
      <c r="AH184" s="295"/>
      <c r="AI184" s="295"/>
      <c r="AJ184" s="229"/>
      <c r="AK184" s="295"/>
      <c r="AL184" s="295"/>
      <c r="AM184" s="229"/>
      <c r="AN184" s="295"/>
      <c r="AO184" s="295"/>
      <c r="AP184" s="243"/>
      <c r="AQ184" s="295"/>
      <c r="AR184" s="290"/>
      <c r="AS184" s="243"/>
      <c r="AT184" s="295"/>
      <c r="AU184" s="290"/>
      <c r="AV184" s="229"/>
      <c r="AW184" s="230"/>
      <c r="AX184" s="231"/>
      <c r="AY184" s="229"/>
      <c r="AZ184" s="230"/>
      <c r="BA184" s="231"/>
      <c r="BB184" s="229"/>
      <c r="BC184" s="230"/>
      <c r="BD184" s="231"/>
      <c r="BE184" s="229"/>
      <c r="BF184" s="230"/>
      <c r="BG184" s="231"/>
      <c r="BH184" s="229"/>
      <c r="BI184" s="230"/>
      <c r="BJ184" s="231"/>
      <c r="BK184" s="243"/>
      <c r="BL184" s="230"/>
      <c r="BM184" s="231"/>
      <c r="BN184" s="243"/>
      <c r="BO184" s="230"/>
      <c r="BP184" s="231"/>
      <c r="BQ184" s="229"/>
      <c r="BR184" s="230"/>
      <c r="BS184" s="231"/>
      <c r="BT184" s="229"/>
      <c r="BU184" s="230"/>
      <c r="BV184" s="231"/>
      <c r="BW184" s="229"/>
      <c r="BX184" s="230"/>
      <c r="BY184" s="231"/>
      <c r="BZ184" s="229"/>
      <c r="CA184" s="230"/>
      <c r="CB184" s="231"/>
      <c r="CC184" s="229"/>
      <c r="CD184" s="230"/>
      <c r="CE184" s="231"/>
      <c r="CF184" s="331"/>
      <c r="CG184" s="332"/>
      <c r="CH184" s="385"/>
      <c r="CI184" s="331"/>
      <c r="CJ184" s="332"/>
      <c r="CK184" s="385"/>
      <c r="CL184" s="243"/>
      <c r="CM184" s="230"/>
      <c r="CN184" s="354"/>
      <c r="CO184" s="243"/>
      <c r="CP184" s="230"/>
      <c r="CQ184" s="231"/>
      <c r="CR184" s="331"/>
      <c r="CS184" s="332"/>
      <c r="CT184" s="333"/>
      <c r="CU184" s="229"/>
      <c r="CV184" s="230"/>
      <c r="CW184" s="231"/>
      <c r="CX184" s="331"/>
      <c r="CY184" s="332"/>
      <c r="CZ184" s="333"/>
      <c r="DA184" s="331"/>
      <c r="DB184" s="332"/>
      <c r="DC184" s="333"/>
      <c r="DD184" s="331"/>
      <c r="DE184" s="332"/>
      <c r="DF184" s="333"/>
      <c r="DG184" s="331"/>
      <c r="DH184" s="332"/>
      <c r="DI184" s="333"/>
      <c r="DJ184" s="229"/>
      <c r="DK184" s="230"/>
      <c r="DL184" s="231"/>
      <c r="DM184" s="229"/>
      <c r="DN184" s="230"/>
      <c r="DO184" s="231"/>
      <c r="DP184" s="331"/>
      <c r="DQ184" s="332"/>
      <c r="DR184" s="333"/>
      <c r="DS184" s="331"/>
      <c r="DT184" s="332"/>
      <c r="DU184" s="333"/>
      <c r="DV184" s="331"/>
      <c r="DW184" s="332"/>
      <c r="DX184" s="333"/>
      <c r="DY184" s="331"/>
      <c r="DZ184" s="332"/>
      <c r="EA184" s="333"/>
      <c r="EB184" s="331"/>
      <c r="EC184" s="332"/>
      <c r="ED184" s="333"/>
      <c r="EE184" s="331"/>
      <c r="EF184" s="332"/>
      <c r="EG184" s="333"/>
      <c r="EH184" s="229"/>
      <c r="EI184" s="230"/>
      <c r="EJ184" s="231"/>
      <c r="EK184" s="229"/>
      <c r="EL184" s="230"/>
      <c r="EM184" s="231"/>
      <c r="EN184" s="244"/>
      <c r="EO184" s="269" t="str">
        <f t="shared" si="497"/>
        <v/>
      </c>
      <c r="EP184" s="444" t="s">
        <v>1247</v>
      </c>
      <c r="EQ184" s="360" t="str">
        <f t="shared" si="640"/>
        <v/>
      </c>
      <c r="ER184" s="360" t="str">
        <f t="shared" si="641"/>
        <v/>
      </c>
      <c r="ES184" s="360" t="str">
        <f t="shared" si="642"/>
        <v/>
      </c>
      <c r="ET184" s="360" t="str">
        <f t="shared" si="643"/>
        <v/>
      </c>
      <c r="EU184" s="360" t="str">
        <f t="shared" si="644"/>
        <v/>
      </c>
      <c r="EV184" s="360" t="str">
        <f t="shared" si="645"/>
        <v/>
      </c>
      <c r="EW184" s="360" t="str">
        <f t="shared" si="646"/>
        <v/>
      </c>
      <c r="EX184" s="360" t="str">
        <f t="shared" si="647"/>
        <v/>
      </c>
      <c r="EY184" s="360" t="str">
        <f t="shared" si="648"/>
        <v/>
      </c>
      <c r="EZ184" s="360" t="str">
        <f t="shared" si="649"/>
        <v/>
      </c>
      <c r="FA184" s="360" t="str">
        <f t="shared" si="650"/>
        <v/>
      </c>
      <c r="FB184" s="360" t="str">
        <f t="shared" si="651"/>
        <v/>
      </c>
      <c r="FC184" s="360" t="str">
        <f t="shared" si="652"/>
        <v/>
      </c>
      <c r="FD184" s="360" t="str">
        <f t="shared" si="653"/>
        <v/>
      </c>
      <c r="FE184" s="360" t="str">
        <f t="shared" si="654"/>
        <v/>
      </c>
      <c r="FF184" s="360" t="str">
        <f t="shared" si="655"/>
        <v/>
      </c>
      <c r="FG184" s="360" t="str">
        <f t="shared" si="656"/>
        <v/>
      </c>
      <c r="FH184" s="360" t="str">
        <f t="shared" si="657"/>
        <v/>
      </c>
      <c r="FI184" s="360" t="str">
        <f t="shared" si="658"/>
        <v/>
      </c>
      <c r="FJ184" s="360" t="str">
        <f t="shared" si="659"/>
        <v/>
      </c>
      <c r="FK184" s="360" t="str">
        <f t="shared" si="660"/>
        <v/>
      </c>
      <c r="FL184" s="360" t="str">
        <f t="shared" si="661"/>
        <v/>
      </c>
      <c r="FM184" s="360" t="str">
        <f t="shared" si="662"/>
        <v/>
      </c>
      <c r="FN184" s="360" t="str">
        <f t="shared" si="663"/>
        <v/>
      </c>
      <c r="FO184" s="360" t="str">
        <f t="shared" si="664"/>
        <v/>
      </c>
      <c r="FP184" s="360" t="str">
        <f t="shared" si="665"/>
        <v/>
      </c>
      <c r="FQ184" s="360" t="str">
        <f t="shared" si="666"/>
        <v/>
      </c>
      <c r="FR184" s="360" t="str">
        <f t="shared" si="667"/>
        <v/>
      </c>
      <c r="FS184" s="360" t="str">
        <f t="shared" si="668"/>
        <v/>
      </c>
      <c r="FT184" s="360" t="str">
        <f t="shared" si="498"/>
        <v/>
      </c>
      <c r="FU184" s="360" t="str">
        <f t="shared" si="669"/>
        <v/>
      </c>
      <c r="FV184" s="360" t="str">
        <f t="shared" si="670"/>
        <v/>
      </c>
      <c r="FW184" s="360" t="str">
        <f t="shared" si="671"/>
        <v/>
      </c>
      <c r="FX184" s="360" t="str">
        <f t="shared" si="672"/>
        <v/>
      </c>
      <c r="FY184" s="360" t="str">
        <f t="shared" si="673"/>
        <v/>
      </c>
      <c r="FZ184" s="360" t="str">
        <f t="shared" si="674"/>
        <v/>
      </c>
      <c r="GA184" s="360">
        <f t="shared" si="675"/>
        <v>20</v>
      </c>
      <c r="GB184" s="360">
        <f t="shared" si="676"/>
        <v>51</v>
      </c>
      <c r="GC184" s="360" t="str">
        <f t="shared" si="677"/>
        <v/>
      </c>
      <c r="GD184" s="360" t="str">
        <f t="shared" si="678"/>
        <v/>
      </c>
      <c r="GE184" s="360" t="str">
        <f t="shared" si="679"/>
        <v/>
      </c>
      <c r="GF184" s="360" t="str">
        <f t="shared" si="680"/>
        <v/>
      </c>
      <c r="GG184" s="360" t="str">
        <f t="shared" si="681"/>
        <v/>
      </c>
      <c r="GH184" s="360" t="str">
        <f t="shared" si="682"/>
        <v/>
      </c>
      <c r="GI184" s="360" t="str">
        <f t="shared" si="683"/>
        <v/>
      </c>
      <c r="GJ184" s="360" t="str">
        <f t="shared" si="684"/>
        <v/>
      </c>
      <c r="GK184" s="444" t="s">
        <v>1247</v>
      </c>
      <c r="GL184" s="361" t="str">
        <f t="shared" si="499"/>
        <v>-</v>
      </c>
      <c r="GM184" s="361" t="str">
        <f t="shared" si="500"/>
        <v>-</v>
      </c>
      <c r="GN184" s="361" t="str">
        <f t="shared" si="501"/>
        <v>-</v>
      </c>
      <c r="GO184" s="361" t="str">
        <f t="shared" si="502"/>
        <v>-</v>
      </c>
      <c r="GP184" s="361" t="str">
        <f t="shared" si="503"/>
        <v>-</v>
      </c>
      <c r="GQ184" s="361" t="str">
        <f t="shared" si="504"/>
        <v>-</v>
      </c>
      <c r="GR184" s="361" t="str">
        <f t="shared" si="505"/>
        <v>-</v>
      </c>
      <c r="GS184" s="361" t="str">
        <f t="shared" si="506"/>
        <v>-</v>
      </c>
      <c r="GT184" s="361" t="str">
        <f t="shared" si="507"/>
        <v>-</v>
      </c>
      <c r="GU184" s="361" t="str">
        <f t="shared" si="508"/>
        <v>-</v>
      </c>
      <c r="GV184" s="361" t="str">
        <f t="shared" si="509"/>
        <v>-</v>
      </c>
      <c r="GW184" s="361" t="str">
        <f t="shared" si="510"/>
        <v>-</v>
      </c>
      <c r="GX184" s="361" t="str">
        <f t="shared" si="511"/>
        <v>-</v>
      </c>
      <c r="GY184" s="361" t="str">
        <f t="shared" si="512"/>
        <v>-</v>
      </c>
      <c r="GZ184" s="361" t="str">
        <f t="shared" si="513"/>
        <v>-</v>
      </c>
      <c r="HA184" s="361" t="str">
        <f t="shared" si="514"/>
        <v>-</v>
      </c>
      <c r="HB184" s="361" t="str">
        <f t="shared" si="515"/>
        <v>-</v>
      </c>
      <c r="HC184" s="361" t="str">
        <f t="shared" si="516"/>
        <v>-</v>
      </c>
      <c r="HD184" s="361" t="str">
        <f t="shared" si="517"/>
        <v>-</v>
      </c>
      <c r="HE184" s="361" t="str">
        <f t="shared" si="518"/>
        <v>-</v>
      </c>
      <c r="HF184" s="361" t="str">
        <f t="shared" si="519"/>
        <v>-</v>
      </c>
      <c r="HG184" s="361" t="str">
        <f t="shared" si="520"/>
        <v>-</v>
      </c>
      <c r="HH184" s="361" t="str">
        <f t="shared" si="521"/>
        <v>-</v>
      </c>
      <c r="HI184" s="361" t="str">
        <f t="shared" si="522"/>
        <v>-</v>
      </c>
      <c r="HJ184" s="361" t="str">
        <f t="shared" si="523"/>
        <v>-</v>
      </c>
      <c r="HK184" s="361" t="str">
        <f t="shared" si="524"/>
        <v>-</v>
      </c>
      <c r="HL184" s="361" t="str">
        <f t="shared" si="525"/>
        <v>-</v>
      </c>
      <c r="HM184" s="361" t="str">
        <f t="shared" si="526"/>
        <v>-</v>
      </c>
      <c r="HN184" s="361" t="str">
        <f t="shared" si="527"/>
        <v>-</v>
      </c>
      <c r="HO184" s="361" t="str">
        <f t="shared" si="528"/>
        <v>-</v>
      </c>
      <c r="HP184" s="361" t="str">
        <f t="shared" si="529"/>
        <v>-</v>
      </c>
      <c r="HQ184" s="361" t="str">
        <f t="shared" si="530"/>
        <v>-</v>
      </c>
      <c r="HR184" s="361" t="str">
        <f t="shared" si="531"/>
        <v>-</v>
      </c>
      <c r="HS184" s="361" t="str">
        <f t="shared" si="532"/>
        <v>-</v>
      </c>
      <c r="HT184" s="361" t="str">
        <f t="shared" si="533"/>
        <v>-</v>
      </c>
      <c r="HU184" s="361" t="str">
        <f t="shared" si="534"/>
        <v>-</v>
      </c>
      <c r="HV184" s="361" t="str">
        <f t="shared" si="535"/>
        <v>mxiter</v>
      </c>
      <c r="HW184" s="361" t="str">
        <f t="shared" si="536"/>
        <v>mxiter</v>
      </c>
      <c r="HX184" s="361" t="str">
        <f t="shared" si="537"/>
        <v>-</v>
      </c>
      <c r="HY184" s="361" t="str">
        <f t="shared" si="538"/>
        <v>-</v>
      </c>
      <c r="HZ184" s="361" t="str">
        <f t="shared" si="539"/>
        <v>-</v>
      </c>
      <c r="IA184" s="361" t="str">
        <f t="shared" si="540"/>
        <v>-</v>
      </c>
      <c r="IB184" s="361" t="str">
        <f t="shared" si="541"/>
        <v>-</v>
      </c>
      <c r="IC184" s="361" t="str">
        <f t="shared" si="542"/>
        <v>-</v>
      </c>
      <c r="ID184" s="361" t="str">
        <f t="shared" si="543"/>
        <v>-</v>
      </c>
      <c r="IE184" s="361" t="str">
        <f t="shared" si="544"/>
        <v>-</v>
      </c>
      <c r="IF184" s="444" t="s">
        <v>1247</v>
      </c>
      <c r="IG184" s="56" t="str">
        <f t="shared" si="685"/>
        <v>-</v>
      </c>
      <c r="IH184" s="56" t="str">
        <f t="shared" si="686"/>
        <v>-</v>
      </c>
      <c r="II184" s="56" t="str">
        <f t="shared" si="687"/>
        <v>-</v>
      </c>
      <c r="IJ184" s="56" t="str">
        <f t="shared" si="688"/>
        <v>-</v>
      </c>
      <c r="IK184" s="56" t="str">
        <f t="shared" si="545"/>
        <v>-</v>
      </c>
      <c r="IL184" s="56" t="str">
        <f t="shared" si="546"/>
        <v>-</v>
      </c>
      <c r="IM184" s="56" t="str">
        <f t="shared" si="547"/>
        <v>-</v>
      </c>
      <c r="IN184" s="56" t="str">
        <f t="shared" si="548"/>
        <v>-</v>
      </c>
      <c r="IO184" s="56" t="str">
        <f t="shared" si="549"/>
        <v>-</v>
      </c>
      <c r="IP184" s="56" t="str">
        <f t="shared" si="550"/>
        <v>-</v>
      </c>
      <c r="IQ184" s="56" t="str">
        <f t="shared" si="551"/>
        <v>-</v>
      </c>
      <c r="IR184" s="56" t="str">
        <f t="shared" si="552"/>
        <v>-</v>
      </c>
      <c r="IS184" s="56" t="str">
        <f t="shared" si="553"/>
        <v>-</v>
      </c>
      <c r="IT184" s="56" t="str">
        <f t="shared" si="554"/>
        <v>-</v>
      </c>
      <c r="IU184" s="56" t="str">
        <f t="shared" si="555"/>
        <v>-</v>
      </c>
      <c r="IV184" s="56" t="str">
        <f t="shared" si="556"/>
        <v>-</v>
      </c>
      <c r="IW184" s="56" t="str">
        <f t="shared" si="557"/>
        <v>-</v>
      </c>
      <c r="IX184" s="56" t="str">
        <f t="shared" si="558"/>
        <v>-</v>
      </c>
      <c r="IY184" s="56" t="str">
        <f t="shared" si="559"/>
        <v>-</v>
      </c>
      <c r="IZ184" s="56" t="str">
        <f t="shared" si="560"/>
        <v>-</v>
      </c>
      <c r="JA184" s="56" t="str">
        <f t="shared" si="561"/>
        <v>-</v>
      </c>
      <c r="JB184" s="56" t="str">
        <f t="shared" si="562"/>
        <v>-</v>
      </c>
      <c r="JC184" s="56" t="str">
        <f t="shared" si="563"/>
        <v>-</v>
      </c>
      <c r="JD184" s="56" t="str">
        <f t="shared" si="564"/>
        <v>-</v>
      </c>
      <c r="JE184" s="56" t="str">
        <f t="shared" si="565"/>
        <v>-</v>
      </c>
      <c r="JF184" s="56" t="str">
        <f t="shared" si="566"/>
        <v>-</v>
      </c>
      <c r="JG184" s="56" t="str">
        <f t="shared" si="567"/>
        <v>-</v>
      </c>
      <c r="JH184" s="56" t="str">
        <f t="shared" si="568"/>
        <v>-</v>
      </c>
      <c r="JI184" s="56" t="str">
        <f t="shared" si="569"/>
        <v>-</v>
      </c>
      <c r="JJ184" s="56" t="str">
        <f t="shared" si="570"/>
        <v>-</v>
      </c>
      <c r="JK184" s="56" t="str">
        <f t="shared" si="571"/>
        <v>-</v>
      </c>
      <c r="JL184" s="56" t="str">
        <f t="shared" si="572"/>
        <v>-</v>
      </c>
      <c r="JM184" s="56" t="str">
        <f t="shared" si="573"/>
        <v>-</v>
      </c>
      <c r="JN184" s="56" t="str">
        <f t="shared" si="574"/>
        <v>-</v>
      </c>
      <c r="JO184" s="56" t="str">
        <f t="shared" si="575"/>
        <v>-</v>
      </c>
      <c r="JP184" s="56" t="str">
        <f t="shared" si="576"/>
        <v>-</v>
      </c>
      <c r="JQ184" s="56">
        <f t="shared" si="577"/>
        <v>85</v>
      </c>
      <c r="JR184" s="56">
        <f t="shared" si="578"/>
        <v>1</v>
      </c>
      <c r="JS184" s="56" t="str">
        <f t="shared" si="579"/>
        <v>-</v>
      </c>
      <c r="JT184" s="56" t="str">
        <f t="shared" si="580"/>
        <v>-</v>
      </c>
      <c r="JU184" s="56" t="str">
        <f t="shared" si="581"/>
        <v>-</v>
      </c>
      <c r="JV184" s="56" t="str">
        <f t="shared" si="582"/>
        <v>-</v>
      </c>
      <c r="JW184" s="56" t="str">
        <f t="shared" si="583"/>
        <v>-</v>
      </c>
      <c r="JX184" s="56" t="str">
        <f t="shared" si="584"/>
        <v>-</v>
      </c>
      <c r="JY184" s="56" t="str">
        <f t="shared" si="585"/>
        <v>-</v>
      </c>
      <c r="JZ184" s="56" t="str">
        <f t="shared" si="586"/>
        <v>-</v>
      </c>
      <c r="KA184" s="444" t="s">
        <v>1247</v>
      </c>
      <c r="KB184" s="360">
        <f>IF(ISNUMBER(INDEX($EQ$15:$GK$521,$B184,EO$11)),MAX(KB$14:KB183)+1,0)</f>
        <v>0</v>
      </c>
      <c r="KC184" s="360" t="str">
        <f t="shared" si="689"/>
        <v/>
      </c>
      <c r="KD184" s="373" t="s">
        <v>2</v>
      </c>
      <c r="KE184" s="215"/>
      <c r="KF184" s="60"/>
      <c r="KG184" s="60"/>
      <c r="KH184" s="60"/>
      <c r="KI184" s="60"/>
      <c r="KJ184" s="60"/>
      <c r="KK184" s="60"/>
      <c r="KL184" s="60"/>
      <c r="KM184" s="60"/>
      <c r="KN184" s="60"/>
      <c r="KO184" s="60"/>
      <c r="KP184" s="60"/>
      <c r="KQ184" s="239" t="str">
        <f t="shared" si="695"/>
        <v/>
      </c>
      <c r="KR184" s="245" t="str">
        <f t="shared" si="587"/>
        <v/>
      </c>
      <c r="KS184" s="60"/>
      <c r="KT184" s="239" t="str">
        <f t="shared" si="696"/>
        <v/>
      </c>
      <c r="KU184" s="245" t="str">
        <f t="shared" si="588"/>
        <v/>
      </c>
      <c r="KV184" s="60"/>
      <c r="KW184" s="239" t="str">
        <f t="shared" si="697"/>
        <v/>
      </c>
      <c r="KX184" s="245" t="str">
        <f t="shared" si="589"/>
        <v/>
      </c>
      <c r="KY184" s="60"/>
      <c r="KZ184" s="283" t="str">
        <f t="shared" si="590"/>
        <v/>
      </c>
      <c r="LA184" s="26"/>
      <c r="LB184" s="18"/>
      <c r="LC184" s="18"/>
      <c r="LD184" s="18"/>
      <c r="LE184" s="18"/>
      <c r="LF184" s="18"/>
      <c r="LG184" s="18"/>
      <c r="LH184" s="18"/>
      <c r="LI184" s="18"/>
      <c r="LJ184" s="18"/>
      <c r="LK184" s="18"/>
      <c r="LL184" s="18"/>
      <c r="LM184" s="18"/>
      <c r="LN184" s="63"/>
      <c r="LO184" s="251">
        <f t="shared" si="591"/>
        <v>0</v>
      </c>
      <c r="LP184" s="251">
        <f t="shared" si="592"/>
        <v>0</v>
      </c>
      <c r="LQ184" s="251">
        <f t="shared" si="593"/>
        <v>0</v>
      </c>
      <c r="LR184" s="251">
        <f t="shared" si="594"/>
        <v>0</v>
      </c>
      <c r="LS184" s="251">
        <f t="shared" si="595"/>
        <v>0</v>
      </c>
      <c r="LT184" s="251">
        <f t="shared" si="596"/>
        <v>0</v>
      </c>
      <c r="LU184" s="251">
        <f t="shared" si="597"/>
        <v>0</v>
      </c>
      <c r="LV184" s="251">
        <f t="shared" si="598"/>
        <v>0</v>
      </c>
      <c r="LW184" s="251">
        <f t="shared" si="599"/>
        <v>0</v>
      </c>
      <c r="LX184" s="251">
        <f t="shared" si="600"/>
        <v>0</v>
      </c>
      <c r="LY184" s="251">
        <f t="shared" si="601"/>
        <v>0</v>
      </c>
      <c r="LZ184" s="251">
        <f t="shared" si="602"/>
        <v>0</v>
      </c>
      <c r="MA184" s="63">
        <f t="shared" si="603"/>
        <v>6</v>
      </c>
      <c r="MB184" s="63">
        <f t="shared" si="604"/>
        <v>0</v>
      </c>
      <c r="MC184" s="63">
        <f t="shared" si="691"/>
        <v>170</v>
      </c>
      <c r="MD184" s="63">
        <f t="shared" si="690"/>
        <v>7</v>
      </c>
      <c r="ME184" s="63" t="str">
        <f t="shared" si="605"/>
        <v>noutlets</v>
      </c>
      <c r="MF184" s="315">
        <f t="shared" si="606"/>
        <v>291</v>
      </c>
      <c r="MG184" s="315">
        <f>IF(ISNUMBER(MATCH(EO184,$ME$15:$ME$520,0)),0,MAX(MG$14:MG183)+1)</f>
        <v>0</v>
      </c>
      <c r="MH184" s="315" t="str">
        <f t="shared" si="607"/>
        <v/>
      </c>
      <c r="MI184" s="369"/>
      <c r="MJ184" s="68"/>
      <c r="MK184" s="18"/>
      <c r="ML184" s="242"/>
      <c r="MM184" s="242"/>
      <c r="MN184" s="59"/>
      <c r="MO184" s="238"/>
      <c r="MP184" s="285"/>
      <c r="MQ184" s="26">
        <f>IF(IF(ISNUMBER(SEARCH("flopy",MS184))=TRUE,1,0)=1,MAX(MQ$15:MQ183)+1,"")</f>
        <v>122</v>
      </c>
      <c r="MR184" s="238"/>
      <c r="MS184" s="411" t="s">
        <v>1097</v>
      </c>
      <c r="MT184" s="59"/>
      <c r="MU184" s="411"/>
      <c r="MV184" s="238"/>
      <c r="MW184" s="59"/>
      <c r="MX184" s="59"/>
      <c r="MY184" s="59"/>
      <c r="MZ184" s="59"/>
      <c r="NA184" s="59"/>
      <c r="NB184" s="26" t="s">
        <v>2</v>
      </c>
      <c r="NC184" s="59"/>
      <c r="ND184" s="59"/>
      <c r="NE184" s="59"/>
      <c r="NF184" s="59"/>
      <c r="NG184" s="59"/>
      <c r="NH184" s="59"/>
      <c r="NI184" s="59"/>
      <c r="NJ184" s="59"/>
      <c r="NK184" s="26" t="s">
        <v>2</v>
      </c>
      <c r="NL184" s="454"/>
      <c r="NM184" s="454"/>
      <c r="NN184" s="59"/>
      <c r="NO184" s="18"/>
      <c r="NP184" s="18"/>
      <c r="NQ184" s="18"/>
      <c r="NR184" s="18"/>
      <c r="NS184" s="18"/>
      <c r="NT184" s="18"/>
      <c r="NU184" s="18"/>
      <c r="NV184" s="18"/>
      <c r="NW184" s="18"/>
      <c r="NX184" s="18"/>
      <c r="NY184" s="18"/>
      <c r="NZ184" s="18"/>
      <c r="OA184" s="18"/>
      <c r="OB184" s="18"/>
      <c r="OC184" s="18"/>
      <c r="OZ184" s="59"/>
      <c r="PA184" s="251" t="str">
        <f t="shared" si="608"/>
        <v/>
      </c>
      <c r="PB184" s="251" t="str">
        <f t="shared" si="609"/>
        <v/>
      </c>
      <c r="PC184" s="251" t="str">
        <f t="shared" si="610"/>
        <v/>
      </c>
      <c r="PD184" s="251" t="str">
        <f t="shared" si="611"/>
        <v/>
      </c>
      <c r="PE184" s="251" t="str">
        <f t="shared" si="612"/>
        <v/>
      </c>
      <c r="PF184" s="251" t="str">
        <f t="shared" si="613"/>
        <v/>
      </c>
      <c r="PG184" s="251" t="str">
        <f t="shared" si="614"/>
        <v/>
      </c>
      <c r="PH184" s="251" t="str">
        <f t="shared" si="615"/>
        <v/>
      </c>
      <c r="PI184" s="251" t="str">
        <f t="shared" si="616"/>
        <v/>
      </c>
      <c r="PJ184" s="251" t="str">
        <f t="shared" si="617"/>
        <v/>
      </c>
      <c r="PK184" s="251" t="str">
        <f t="shared" si="618"/>
        <v/>
      </c>
      <c r="PL184" s="251" t="str">
        <f t="shared" si="619"/>
        <v/>
      </c>
      <c r="PM184" s="251" t="str">
        <f t="shared" si="620"/>
        <v/>
      </c>
      <c r="PN184" s="251" t="str">
        <f t="shared" si="621"/>
        <v/>
      </c>
      <c r="PO184" s="251" t="str">
        <f t="shared" si="622"/>
        <v/>
      </c>
      <c r="PP184" s="251" t="str">
        <f t="shared" si="623"/>
        <v/>
      </c>
      <c r="PQ184" s="251" t="str">
        <f t="shared" si="624"/>
        <v/>
      </c>
      <c r="PR184" s="251" t="str">
        <f t="shared" si="625"/>
        <v/>
      </c>
      <c r="PS184" s="251" t="str">
        <f t="shared" si="626"/>
        <v/>
      </c>
      <c r="PT184" s="251" t="str">
        <f t="shared" si="627"/>
        <v/>
      </c>
      <c r="PU184" s="251" t="str">
        <f t="shared" si="628"/>
        <v/>
      </c>
      <c r="PV184" s="251" t="str">
        <f t="shared" si="629"/>
        <v/>
      </c>
      <c r="PW184" s="251" t="str">
        <f t="shared" si="630"/>
        <v/>
      </c>
      <c r="PX184" s="251" t="str">
        <f t="shared" si="631"/>
        <v/>
      </c>
      <c r="PY184" s="251" t="str">
        <f t="shared" si="632"/>
        <v>noutlets</v>
      </c>
      <c r="PZ184" s="251" t="str">
        <f t="shared" si="633"/>
        <v>noutlets</v>
      </c>
      <c r="QA184" s="251" t="str">
        <f t="shared" si="634"/>
        <v/>
      </c>
      <c r="QB184" s="251" t="str">
        <f t="shared" si="635"/>
        <v/>
      </c>
      <c r="QC184" s="251" t="str">
        <f t="shared" si="636"/>
        <v/>
      </c>
      <c r="QD184" s="251" t="str">
        <f t="shared" si="637"/>
        <v/>
      </c>
      <c r="QE184" s="251" t="str">
        <f t="shared" si="638"/>
        <v/>
      </c>
      <c r="QF184" s="63">
        <f t="shared" si="639"/>
        <v>2</v>
      </c>
      <c r="QG184" s="26" t="s">
        <v>2</v>
      </c>
      <c r="QH184" s="59"/>
      <c r="QI184" s="59"/>
      <c r="QJ184" s="59"/>
      <c r="QK184" s="59"/>
      <c r="QL184" s="59"/>
      <c r="QM184" s="59"/>
      <c r="QN184" s="59"/>
    </row>
    <row r="185" spans="1:456" ht="6" customHeight="1" x14ac:dyDescent="0.25">
      <c r="A185" s="68"/>
      <c r="B185" s="447">
        <f t="shared" si="496"/>
        <v>171</v>
      </c>
      <c r="C185" s="72" t="s">
        <v>365</v>
      </c>
      <c r="D185" s="339" t="s">
        <v>561</v>
      </c>
      <c r="E185" s="59"/>
      <c r="F185" s="229"/>
      <c r="G185" s="295"/>
      <c r="H185" s="295"/>
      <c r="I185" s="229"/>
      <c r="J185" s="295"/>
      <c r="K185" s="295"/>
      <c r="L185" s="229"/>
      <c r="M185" s="295"/>
      <c r="N185" s="295"/>
      <c r="O185" s="229"/>
      <c r="P185" s="295"/>
      <c r="Q185" s="295"/>
      <c r="R185" s="229"/>
      <c r="S185" s="230"/>
      <c r="T185" s="231"/>
      <c r="U185" s="229"/>
      <c r="V185" s="230"/>
      <c r="W185" s="231"/>
      <c r="X185" s="229"/>
      <c r="Y185" s="230"/>
      <c r="Z185" s="231"/>
      <c r="AA185" s="229"/>
      <c r="AB185" s="295"/>
      <c r="AC185" s="295"/>
      <c r="AD185" s="229"/>
      <c r="AE185" s="295"/>
      <c r="AF185" s="295"/>
      <c r="AG185" s="229"/>
      <c r="AH185" s="295"/>
      <c r="AI185" s="295"/>
      <c r="AJ185" s="229"/>
      <c r="AK185" s="295"/>
      <c r="AL185" s="295"/>
      <c r="AM185" s="229"/>
      <c r="AN185" s="295"/>
      <c r="AO185" s="295"/>
      <c r="AP185" s="243"/>
      <c r="AQ185" s="295"/>
      <c r="AR185" s="290"/>
      <c r="AS185" s="243"/>
      <c r="AT185" s="295"/>
      <c r="AU185" s="290"/>
      <c r="AV185" s="229"/>
      <c r="AW185" s="230"/>
      <c r="AX185" s="231"/>
      <c r="AY185" s="229"/>
      <c r="AZ185" s="230"/>
      <c r="BA185" s="231"/>
      <c r="BB185" s="229"/>
      <c r="BC185" s="230"/>
      <c r="BD185" s="231"/>
      <c r="BE185" s="229"/>
      <c r="BF185" s="230"/>
      <c r="BG185" s="231"/>
      <c r="BH185" s="229"/>
      <c r="BI185" s="230"/>
      <c r="BJ185" s="231"/>
      <c r="BK185" s="243"/>
      <c r="BL185" s="230"/>
      <c r="BM185" s="231"/>
      <c r="BN185" s="243"/>
      <c r="BO185" s="230"/>
      <c r="BP185" s="231"/>
      <c r="BQ185" s="229"/>
      <c r="BR185" s="230"/>
      <c r="BS185" s="231"/>
      <c r="BT185" s="229"/>
      <c r="BU185" s="230"/>
      <c r="BV185" s="231"/>
      <c r="BW185" s="229"/>
      <c r="BX185" s="230"/>
      <c r="BY185" s="231"/>
      <c r="BZ185" s="229"/>
      <c r="CA185" s="230"/>
      <c r="CB185" s="231"/>
      <c r="CC185" s="229"/>
      <c r="CD185" s="230"/>
      <c r="CE185" s="231"/>
      <c r="CF185" s="331"/>
      <c r="CG185" s="332"/>
      <c r="CH185" s="385"/>
      <c r="CI185" s="331"/>
      <c r="CJ185" s="332"/>
      <c r="CK185" s="385"/>
      <c r="CL185" s="243"/>
      <c r="CM185" s="230"/>
      <c r="CN185" s="354"/>
      <c r="CO185" s="243"/>
      <c r="CP185" s="230"/>
      <c r="CQ185" s="231"/>
      <c r="CR185" s="331"/>
      <c r="CS185" s="332"/>
      <c r="CT185" s="333"/>
      <c r="CU185" s="229"/>
      <c r="CV185" s="230"/>
      <c r="CW185" s="231"/>
      <c r="CX185" s="331"/>
      <c r="CY185" s="332"/>
      <c r="CZ185" s="333"/>
      <c r="DA185" s="331"/>
      <c r="DB185" s="332"/>
      <c r="DC185" s="333"/>
      <c r="DD185" s="331"/>
      <c r="DE185" s="332"/>
      <c r="DF185" s="333"/>
      <c r="DG185" s="331"/>
      <c r="DH185" s="332"/>
      <c r="DI185" s="333"/>
      <c r="DJ185" s="229"/>
      <c r="DK185" s="230"/>
      <c r="DL185" s="231"/>
      <c r="DM185" s="229"/>
      <c r="DN185" s="230"/>
      <c r="DO185" s="231"/>
      <c r="DP185" s="331"/>
      <c r="DQ185" s="332"/>
      <c r="DR185" s="333"/>
      <c r="DS185" s="331"/>
      <c r="DT185" s="332"/>
      <c r="DU185" s="333"/>
      <c r="DV185" s="331"/>
      <c r="DW185" s="332"/>
      <c r="DX185" s="333"/>
      <c r="DY185" s="331"/>
      <c r="DZ185" s="332"/>
      <c r="EA185" s="333"/>
      <c r="EB185" s="331"/>
      <c r="EC185" s="332"/>
      <c r="ED185" s="333"/>
      <c r="EE185" s="331"/>
      <c r="EF185" s="332"/>
      <c r="EG185" s="333"/>
      <c r="EH185" s="229"/>
      <c r="EI185" s="230"/>
      <c r="EJ185" s="231"/>
      <c r="EK185" s="229"/>
      <c r="EL185" s="230"/>
      <c r="EM185" s="231"/>
      <c r="EN185" s="244"/>
      <c r="EO185" s="269" t="str">
        <f t="shared" si="497"/>
        <v/>
      </c>
      <c r="EP185" s="444" t="s">
        <v>1247</v>
      </c>
      <c r="EQ185" s="360" t="str">
        <f t="shared" si="640"/>
        <v/>
      </c>
      <c r="ER185" s="360" t="str">
        <f t="shared" si="641"/>
        <v/>
      </c>
      <c r="ES185" s="360" t="str">
        <f t="shared" si="642"/>
        <v/>
      </c>
      <c r="ET185" s="360" t="str">
        <f t="shared" si="643"/>
        <v/>
      </c>
      <c r="EU185" s="360" t="str">
        <f t="shared" si="644"/>
        <v/>
      </c>
      <c r="EV185" s="360" t="str">
        <f t="shared" si="645"/>
        <v/>
      </c>
      <c r="EW185" s="360" t="str">
        <f t="shared" si="646"/>
        <v/>
      </c>
      <c r="EX185" s="360" t="str">
        <f t="shared" si="647"/>
        <v/>
      </c>
      <c r="EY185" s="360" t="str">
        <f t="shared" si="648"/>
        <v/>
      </c>
      <c r="EZ185" s="360" t="str">
        <f t="shared" si="649"/>
        <v/>
      </c>
      <c r="FA185" s="360" t="str">
        <f t="shared" si="650"/>
        <v/>
      </c>
      <c r="FB185" s="360" t="str">
        <f t="shared" si="651"/>
        <v/>
      </c>
      <c r="FC185" s="360" t="str">
        <f t="shared" si="652"/>
        <v/>
      </c>
      <c r="FD185" s="360" t="str">
        <f t="shared" si="653"/>
        <v/>
      </c>
      <c r="FE185" s="360" t="str">
        <f t="shared" si="654"/>
        <v/>
      </c>
      <c r="FF185" s="360" t="str">
        <f t="shared" si="655"/>
        <v/>
      </c>
      <c r="FG185" s="360" t="str">
        <f t="shared" si="656"/>
        <v/>
      </c>
      <c r="FH185" s="360" t="str">
        <f t="shared" si="657"/>
        <v/>
      </c>
      <c r="FI185" s="360" t="str">
        <f t="shared" si="658"/>
        <v/>
      </c>
      <c r="FJ185" s="360" t="str">
        <f t="shared" si="659"/>
        <v/>
      </c>
      <c r="FK185" s="360" t="str">
        <f t="shared" si="660"/>
        <v/>
      </c>
      <c r="FL185" s="360" t="str">
        <f t="shared" si="661"/>
        <v/>
      </c>
      <c r="FM185" s="360" t="str">
        <f t="shared" si="662"/>
        <v/>
      </c>
      <c r="FN185" s="360" t="str">
        <f t="shared" si="663"/>
        <v/>
      </c>
      <c r="FO185" s="360" t="str">
        <f t="shared" si="664"/>
        <v/>
      </c>
      <c r="FP185" s="360" t="str">
        <f t="shared" si="665"/>
        <v/>
      </c>
      <c r="FQ185" s="360" t="str">
        <f t="shared" si="666"/>
        <v/>
      </c>
      <c r="FR185" s="360" t="str">
        <f t="shared" si="667"/>
        <v/>
      </c>
      <c r="FS185" s="360" t="str">
        <f t="shared" si="668"/>
        <v/>
      </c>
      <c r="FT185" s="360" t="str">
        <f t="shared" si="498"/>
        <v/>
      </c>
      <c r="FU185" s="360" t="str">
        <f t="shared" si="669"/>
        <v/>
      </c>
      <c r="FV185" s="360" t="str">
        <f t="shared" si="670"/>
        <v/>
      </c>
      <c r="FW185" s="360" t="str">
        <f t="shared" si="671"/>
        <v/>
      </c>
      <c r="FX185" s="360" t="str">
        <f t="shared" si="672"/>
        <v/>
      </c>
      <c r="FY185" s="360" t="str">
        <f t="shared" si="673"/>
        <v/>
      </c>
      <c r="FZ185" s="360" t="str">
        <f t="shared" si="674"/>
        <v/>
      </c>
      <c r="GA185" s="360">
        <f t="shared" si="675"/>
        <v>21</v>
      </c>
      <c r="GB185" s="360">
        <f t="shared" si="676"/>
        <v>52</v>
      </c>
      <c r="GC185" s="360" t="str">
        <f t="shared" si="677"/>
        <v/>
      </c>
      <c r="GD185" s="360" t="str">
        <f t="shared" si="678"/>
        <v/>
      </c>
      <c r="GE185" s="360" t="str">
        <f t="shared" si="679"/>
        <v/>
      </c>
      <c r="GF185" s="360" t="str">
        <f t="shared" si="680"/>
        <v/>
      </c>
      <c r="GG185" s="360" t="str">
        <f t="shared" si="681"/>
        <v/>
      </c>
      <c r="GH185" s="360" t="str">
        <f t="shared" si="682"/>
        <v/>
      </c>
      <c r="GI185" s="360" t="str">
        <f t="shared" si="683"/>
        <v/>
      </c>
      <c r="GJ185" s="360" t="str">
        <f t="shared" si="684"/>
        <v/>
      </c>
      <c r="GK185" s="444" t="s">
        <v>1247</v>
      </c>
      <c r="GL185" s="361" t="str">
        <f t="shared" si="499"/>
        <v>-</v>
      </c>
      <c r="GM185" s="361" t="str">
        <f t="shared" si="500"/>
        <v>-</v>
      </c>
      <c r="GN185" s="361" t="str">
        <f t="shared" si="501"/>
        <v>-</v>
      </c>
      <c r="GO185" s="361" t="str">
        <f t="shared" si="502"/>
        <v>-</v>
      </c>
      <c r="GP185" s="361" t="str">
        <f t="shared" si="503"/>
        <v>-</v>
      </c>
      <c r="GQ185" s="361" t="str">
        <f t="shared" si="504"/>
        <v>-</v>
      </c>
      <c r="GR185" s="361" t="str">
        <f t="shared" si="505"/>
        <v>-</v>
      </c>
      <c r="GS185" s="361" t="str">
        <f t="shared" si="506"/>
        <v>-</v>
      </c>
      <c r="GT185" s="361" t="str">
        <f t="shared" si="507"/>
        <v>-</v>
      </c>
      <c r="GU185" s="361" t="str">
        <f t="shared" si="508"/>
        <v>-</v>
      </c>
      <c r="GV185" s="361" t="str">
        <f t="shared" si="509"/>
        <v>-</v>
      </c>
      <c r="GW185" s="361" t="str">
        <f t="shared" si="510"/>
        <v>-</v>
      </c>
      <c r="GX185" s="361" t="str">
        <f t="shared" si="511"/>
        <v>-</v>
      </c>
      <c r="GY185" s="361" t="str">
        <f t="shared" si="512"/>
        <v>-</v>
      </c>
      <c r="GZ185" s="361" t="str">
        <f t="shared" si="513"/>
        <v>-</v>
      </c>
      <c r="HA185" s="361" t="str">
        <f t="shared" si="514"/>
        <v>-</v>
      </c>
      <c r="HB185" s="361" t="str">
        <f t="shared" si="515"/>
        <v>-</v>
      </c>
      <c r="HC185" s="361" t="str">
        <f t="shared" si="516"/>
        <v>-</v>
      </c>
      <c r="HD185" s="361" t="str">
        <f t="shared" si="517"/>
        <v>-</v>
      </c>
      <c r="HE185" s="361" t="str">
        <f t="shared" si="518"/>
        <v>-</v>
      </c>
      <c r="HF185" s="361" t="str">
        <f t="shared" si="519"/>
        <v>-</v>
      </c>
      <c r="HG185" s="361" t="str">
        <f t="shared" si="520"/>
        <v>-</v>
      </c>
      <c r="HH185" s="361" t="str">
        <f t="shared" si="521"/>
        <v>-</v>
      </c>
      <c r="HI185" s="361" t="str">
        <f t="shared" si="522"/>
        <v>-</v>
      </c>
      <c r="HJ185" s="361" t="str">
        <f t="shared" si="523"/>
        <v>-</v>
      </c>
      <c r="HK185" s="361" t="str">
        <f t="shared" si="524"/>
        <v>-</v>
      </c>
      <c r="HL185" s="361" t="str">
        <f t="shared" si="525"/>
        <v>-</v>
      </c>
      <c r="HM185" s="361" t="str">
        <f t="shared" si="526"/>
        <v>-</v>
      </c>
      <c r="HN185" s="361" t="str">
        <f t="shared" si="527"/>
        <v>-</v>
      </c>
      <c r="HO185" s="361" t="str">
        <f t="shared" si="528"/>
        <v>-</v>
      </c>
      <c r="HP185" s="361" t="str">
        <f t="shared" si="529"/>
        <v>-</v>
      </c>
      <c r="HQ185" s="361" t="str">
        <f t="shared" si="530"/>
        <v>-</v>
      </c>
      <c r="HR185" s="361" t="str">
        <f t="shared" si="531"/>
        <v>-</v>
      </c>
      <c r="HS185" s="361" t="str">
        <f t="shared" si="532"/>
        <v>-</v>
      </c>
      <c r="HT185" s="361" t="str">
        <f t="shared" si="533"/>
        <v>-</v>
      </c>
      <c r="HU185" s="361" t="str">
        <f t="shared" si="534"/>
        <v>-</v>
      </c>
      <c r="HV185" s="361" t="str">
        <f t="shared" si="535"/>
        <v>iter1</v>
      </c>
      <c r="HW185" s="361" t="str">
        <f t="shared" si="536"/>
        <v>iter1</v>
      </c>
      <c r="HX185" s="361" t="str">
        <f t="shared" si="537"/>
        <v>-</v>
      </c>
      <c r="HY185" s="361" t="str">
        <f t="shared" si="538"/>
        <v>-</v>
      </c>
      <c r="HZ185" s="361" t="str">
        <f t="shared" si="539"/>
        <v>-</v>
      </c>
      <c r="IA185" s="361" t="str">
        <f t="shared" si="540"/>
        <v>-</v>
      </c>
      <c r="IB185" s="361" t="str">
        <f t="shared" si="541"/>
        <v>-</v>
      </c>
      <c r="IC185" s="361" t="str">
        <f t="shared" si="542"/>
        <v>-</v>
      </c>
      <c r="ID185" s="361" t="str">
        <f t="shared" si="543"/>
        <v>-</v>
      </c>
      <c r="IE185" s="361" t="str">
        <f t="shared" si="544"/>
        <v>-</v>
      </c>
      <c r="IF185" s="444" t="s">
        <v>1247</v>
      </c>
      <c r="IG185" s="56" t="str">
        <f t="shared" si="685"/>
        <v>-</v>
      </c>
      <c r="IH185" s="56" t="str">
        <f t="shared" si="686"/>
        <v>-</v>
      </c>
      <c r="II185" s="56" t="str">
        <f t="shared" si="687"/>
        <v>-</v>
      </c>
      <c r="IJ185" s="56" t="str">
        <f t="shared" si="688"/>
        <v>-</v>
      </c>
      <c r="IK185" s="56" t="str">
        <f t="shared" si="545"/>
        <v>-</v>
      </c>
      <c r="IL185" s="56" t="str">
        <f t="shared" si="546"/>
        <v>-</v>
      </c>
      <c r="IM185" s="56" t="str">
        <f t="shared" si="547"/>
        <v>-</v>
      </c>
      <c r="IN185" s="56" t="str">
        <f t="shared" si="548"/>
        <v>-</v>
      </c>
      <c r="IO185" s="56" t="str">
        <f t="shared" si="549"/>
        <v>-</v>
      </c>
      <c r="IP185" s="56" t="str">
        <f t="shared" si="550"/>
        <v>-</v>
      </c>
      <c r="IQ185" s="56" t="str">
        <f t="shared" si="551"/>
        <v>-</v>
      </c>
      <c r="IR185" s="56" t="str">
        <f t="shared" si="552"/>
        <v>-</v>
      </c>
      <c r="IS185" s="56" t="str">
        <f t="shared" si="553"/>
        <v>-</v>
      </c>
      <c r="IT185" s="56" t="str">
        <f t="shared" si="554"/>
        <v>-</v>
      </c>
      <c r="IU185" s="56" t="str">
        <f t="shared" si="555"/>
        <v>-</v>
      </c>
      <c r="IV185" s="56" t="str">
        <f t="shared" si="556"/>
        <v>-</v>
      </c>
      <c r="IW185" s="56" t="str">
        <f t="shared" si="557"/>
        <v>-</v>
      </c>
      <c r="IX185" s="56" t="str">
        <f t="shared" si="558"/>
        <v>-</v>
      </c>
      <c r="IY185" s="56" t="str">
        <f t="shared" si="559"/>
        <v>-</v>
      </c>
      <c r="IZ185" s="56" t="str">
        <f t="shared" si="560"/>
        <v>-</v>
      </c>
      <c r="JA185" s="56" t="str">
        <f t="shared" si="561"/>
        <v>-</v>
      </c>
      <c r="JB185" s="56" t="str">
        <f t="shared" si="562"/>
        <v>-</v>
      </c>
      <c r="JC185" s="56" t="str">
        <f t="shared" si="563"/>
        <v>-</v>
      </c>
      <c r="JD185" s="56" t="str">
        <f t="shared" si="564"/>
        <v>-</v>
      </c>
      <c r="JE185" s="56" t="str">
        <f t="shared" si="565"/>
        <v>-</v>
      </c>
      <c r="JF185" s="56" t="str">
        <f t="shared" si="566"/>
        <v>-</v>
      </c>
      <c r="JG185" s="56" t="str">
        <f t="shared" si="567"/>
        <v>-</v>
      </c>
      <c r="JH185" s="56" t="str">
        <f t="shared" si="568"/>
        <v>-</v>
      </c>
      <c r="JI185" s="56" t="str">
        <f t="shared" si="569"/>
        <v>-</v>
      </c>
      <c r="JJ185" s="56" t="str">
        <f t="shared" si="570"/>
        <v>-</v>
      </c>
      <c r="JK185" s="56" t="str">
        <f t="shared" si="571"/>
        <v>-</v>
      </c>
      <c r="JL185" s="56" t="str">
        <f t="shared" si="572"/>
        <v>-</v>
      </c>
      <c r="JM185" s="56" t="str">
        <f t="shared" si="573"/>
        <v>-</v>
      </c>
      <c r="JN185" s="56" t="str">
        <f t="shared" si="574"/>
        <v>-</v>
      </c>
      <c r="JO185" s="56" t="str">
        <f t="shared" si="575"/>
        <v>-</v>
      </c>
      <c r="JP185" s="56" t="str">
        <f t="shared" si="576"/>
        <v>-</v>
      </c>
      <c r="JQ185" s="56">
        <f t="shared" si="577"/>
        <v>57</v>
      </c>
      <c r="JR185" s="56">
        <f t="shared" si="578"/>
        <v>200</v>
      </c>
      <c r="JS185" s="56" t="str">
        <f t="shared" si="579"/>
        <v>-</v>
      </c>
      <c r="JT185" s="56" t="str">
        <f t="shared" si="580"/>
        <v>-</v>
      </c>
      <c r="JU185" s="56" t="str">
        <f t="shared" si="581"/>
        <v>-</v>
      </c>
      <c r="JV185" s="56" t="str">
        <f t="shared" si="582"/>
        <v>-</v>
      </c>
      <c r="JW185" s="56" t="str">
        <f t="shared" si="583"/>
        <v>-</v>
      </c>
      <c r="JX185" s="56" t="str">
        <f t="shared" si="584"/>
        <v>-</v>
      </c>
      <c r="JY185" s="56" t="str">
        <f t="shared" si="585"/>
        <v>-</v>
      </c>
      <c r="JZ185" s="56" t="str">
        <f t="shared" si="586"/>
        <v>-</v>
      </c>
      <c r="KA185" s="444" t="s">
        <v>1247</v>
      </c>
      <c r="KB185" s="360">
        <f>IF(ISNUMBER(INDEX($EQ$15:$GK$521,$B185,EO$11)),MAX(KB$14:KB184)+1,0)</f>
        <v>0</v>
      </c>
      <c r="KC185" s="360" t="str">
        <f t="shared" si="689"/>
        <v/>
      </c>
      <c r="KD185" s="373" t="s">
        <v>2</v>
      </c>
      <c r="KE185" s="215"/>
      <c r="KF185" s="60"/>
      <c r="KG185" s="60"/>
      <c r="KH185" s="60"/>
      <c r="KI185" s="60"/>
      <c r="KJ185" s="60"/>
      <c r="KK185" s="60"/>
      <c r="KL185" s="60"/>
      <c r="KM185" s="60"/>
      <c r="KN185" s="60"/>
      <c r="KO185" s="60"/>
      <c r="KP185" s="60"/>
      <c r="KQ185" s="239" t="str">
        <f t="shared" si="695"/>
        <v/>
      </c>
      <c r="KR185" s="245" t="str">
        <f t="shared" si="587"/>
        <v/>
      </c>
      <c r="KS185" s="60"/>
      <c r="KT185" s="239" t="str">
        <f t="shared" si="696"/>
        <v/>
      </c>
      <c r="KU185" s="245" t="str">
        <f t="shared" si="588"/>
        <v/>
      </c>
      <c r="KV185" s="60"/>
      <c r="KW185" s="239" t="str">
        <f t="shared" si="697"/>
        <v/>
      </c>
      <c r="KX185" s="245" t="str">
        <f t="shared" si="589"/>
        <v/>
      </c>
      <c r="KY185" s="60"/>
      <c r="KZ185" s="283" t="str">
        <f t="shared" si="590"/>
        <v/>
      </c>
      <c r="LA185" s="26"/>
      <c r="LB185" s="18"/>
      <c r="LC185" s="18"/>
      <c r="LD185" s="18"/>
      <c r="LE185" s="18"/>
      <c r="LF185" s="18"/>
      <c r="LG185" s="18"/>
      <c r="LH185" s="18"/>
      <c r="LI185" s="18"/>
      <c r="LJ185" s="18"/>
      <c r="LK185" s="18"/>
      <c r="LL185" s="18"/>
      <c r="LM185" s="18"/>
      <c r="LN185" s="63"/>
      <c r="LO185" s="251">
        <f t="shared" si="591"/>
        <v>0</v>
      </c>
      <c r="LP185" s="251">
        <f t="shared" si="592"/>
        <v>0</v>
      </c>
      <c r="LQ185" s="251">
        <f t="shared" si="593"/>
        <v>0</v>
      </c>
      <c r="LR185" s="251">
        <f t="shared" si="594"/>
        <v>0</v>
      </c>
      <c r="LS185" s="251">
        <f t="shared" si="595"/>
        <v>0</v>
      </c>
      <c r="LT185" s="251">
        <f t="shared" si="596"/>
        <v>0</v>
      </c>
      <c r="LU185" s="251">
        <f t="shared" si="597"/>
        <v>0</v>
      </c>
      <c r="LV185" s="251">
        <f t="shared" si="598"/>
        <v>0</v>
      </c>
      <c r="LW185" s="251">
        <f t="shared" si="599"/>
        <v>0</v>
      </c>
      <c r="LX185" s="251">
        <f t="shared" si="600"/>
        <v>0</v>
      </c>
      <c r="LY185" s="251">
        <f t="shared" si="601"/>
        <v>0</v>
      </c>
      <c r="LZ185" s="251">
        <f t="shared" si="602"/>
        <v>0</v>
      </c>
      <c r="MA185" s="63">
        <f t="shared" si="603"/>
        <v>6</v>
      </c>
      <c r="MB185" s="63">
        <f t="shared" si="604"/>
        <v>0</v>
      </c>
      <c r="MC185" s="63">
        <f t="shared" si="691"/>
        <v>171</v>
      </c>
      <c r="MD185" s="63">
        <f t="shared" si="690"/>
        <v>8</v>
      </c>
      <c r="ME185" s="63" t="str">
        <f t="shared" si="605"/>
        <v>lak_conn</v>
      </c>
      <c r="MF185" s="315">
        <f t="shared" si="606"/>
        <v>291</v>
      </c>
      <c r="MG185" s="315">
        <f>IF(ISNUMBER(MATCH(EO185,$ME$15:$ME$520,0)),0,MAX(MG$14:MG184)+1)</f>
        <v>0</v>
      </c>
      <c r="MH185" s="315" t="str">
        <f t="shared" si="607"/>
        <v/>
      </c>
      <c r="MI185" s="369"/>
      <c r="MJ185" s="68"/>
      <c r="MK185" s="18"/>
      <c r="ML185" s="242"/>
      <c r="MM185" s="242"/>
      <c r="MN185" s="59"/>
      <c r="MO185" s="238"/>
      <c r="MP185" s="285"/>
      <c r="MQ185" s="26">
        <f>IF(IF(ISNUMBER(SEARCH("flopy",MS185))=TRUE,1,0)=1,MAX(MQ$15:MQ184)+1,"")</f>
        <v>123</v>
      </c>
      <c r="MR185" s="238"/>
      <c r="MS185" s="411" t="s">
        <v>1098</v>
      </c>
      <c r="MT185" s="59"/>
      <c r="MU185" s="411"/>
      <c r="MV185" s="238"/>
      <c r="MW185" s="59"/>
      <c r="MX185" s="59"/>
      <c r="MY185" s="59"/>
      <c r="MZ185" s="59"/>
      <c r="NA185" s="59"/>
      <c r="NB185" s="26" t="s">
        <v>2</v>
      </c>
      <c r="NC185" s="59"/>
      <c r="ND185" s="59"/>
      <c r="NE185" s="59"/>
      <c r="NF185" s="59"/>
      <c r="NG185" s="59"/>
      <c r="NH185" s="59"/>
      <c r="NI185" s="59"/>
      <c r="NJ185" s="59"/>
      <c r="NK185" s="26" t="s">
        <v>2</v>
      </c>
      <c r="NL185" s="454"/>
      <c r="NM185" s="454"/>
      <c r="NN185" s="59"/>
      <c r="NO185" s="18"/>
      <c r="NP185" s="18"/>
      <c r="NQ185" s="18"/>
      <c r="NR185" s="18"/>
      <c r="NS185" s="18"/>
      <c r="NT185" s="18"/>
      <c r="NU185" s="18"/>
      <c r="NV185" s="18"/>
      <c r="NW185" s="18"/>
      <c r="NX185" s="18"/>
      <c r="NY185" s="18"/>
      <c r="NZ185" s="18"/>
      <c r="OA185" s="18"/>
      <c r="OB185" s="18"/>
      <c r="OC185" s="18"/>
      <c r="OZ185" s="59"/>
      <c r="PA185" s="251" t="str">
        <f t="shared" si="608"/>
        <v/>
      </c>
      <c r="PB185" s="251" t="str">
        <f t="shared" si="609"/>
        <v/>
      </c>
      <c r="PC185" s="251" t="str">
        <f t="shared" si="610"/>
        <v/>
      </c>
      <c r="PD185" s="251" t="str">
        <f t="shared" si="611"/>
        <v/>
      </c>
      <c r="PE185" s="251" t="str">
        <f t="shared" si="612"/>
        <v/>
      </c>
      <c r="PF185" s="251" t="str">
        <f t="shared" si="613"/>
        <v/>
      </c>
      <c r="PG185" s="251" t="str">
        <f t="shared" si="614"/>
        <v/>
      </c>
      <c r="PH185" s="251" t="str">
        <f t="shared" si="615"/>
        <v/>
      </c>
      <c r="PI185" s="251" t="str">
        <f t="shared" si="616"/>
        <v/>
      </c>
      <c r="PJ185" s="251" t="str">
        <f t="shared" si="617"/>
        <v/>
      </c>
      <c r="PK185" s="251" t="str">
        <f t="shared" si="618"/>
        <v/>
      </c>
      <c r="PL185" s="251" t="str">
        <f t="shared" si="619"/>
        <v/>
      </c>
      <c r="PM185" s="251" t="str">
        <f t="shared" si="620"/>
        <v/>
      </c>
      <c r="PN185" s="251" t="str">
        <f t="shared" si="621"/>
        <v/>
      </c>
      <c r="PO185" s="251" t="str">
        <f t="shared" si="622"/>
        <v/>
      </c>
      <c r="PP185" s="251" t="str">
        <f t="shared" si="623"/>
        <v/>
      </c>
      <c r="PQ185" s="251" t="str">
        <f t="shared" si="624"/>
        <v/>
      </c>
      <c r="PR185" s="251" t="str">
        <f t="shared" si="625"/>
        <v/>
      </c>
      <c r="PS185" s="251" t="str">
        <f t="shared" si="626"/>
        <v/>
      </c>
      <c r="PT185" s="251" t="str">
        <f t="shared" si="627"/>
        <v/>
      </c>
      <c r="PU185" s="251" t="str">
        <f t="shared" si="628"/>
        <v/>
      </c>
      <c r="PV185" s="251" t="str">
        <f t="shared" si="629"/>
        <v/>
      </c>
      <c r="PW185" s="251" t="str">
        <f t="shared" si="630"/>
        <v/>
      </c>
      <c r="PX185" s="251" t="str">
        <f t="shared" si="631"/>
        <v/>
      </c>
      <c r="PY185" s="251" t="str">
        <f t="shared" si="632"/>
        <v>lak_conn</v>
      </c>
      <c r="PZ185" s="251" t="str">
        <f t="shared" si="633"/>
        <v>lak_conn</v>
      </c>
      <c r="QA185" s="251" t="str">
        <f t="shared" si="634"/>
        <v/>
      </c>
      <c r="QB185" s="251" t="str">
        <f t="shared" si="635"/>
        <v/>
      </c>
      <c r="QC185" s="251" t="str">
        <f t="shared" si="636"/>
        <v/>
      </c>
      <c r="QD185" s="251" t="str">
        <f t="shared" si="637"/>
        <v/>
      </c>
      <c r="QE185" s="251" t="str">
        <f t="shared" si="638"/>
        <v/>
      </c>
      <c r="QF185" s="63">
        <f t="shared" si="639"/>
        <v>2</v>
      </c>
      <c r="QG185" s="26" t="s">
        <v>2</v>
      </c>
      <c r="QH185" s="59"/>
      <c r="QI185" s="59"/>
      <c r="QJ185" s="59"/>
      <c r="QK185" s="59"/>
      <c r="QL185" s="59"/>
      <c r="QM185" s="59"/>
      <c r="QN185" s="59"/>
    </row>
    <row r="186" spans="1:456" ht="6" customHeight="1" x14ac:dyDescent="0.25">
      <c r="A186" s="68"/>
      <c r="B186" s="447">
        <f t="shared" si="496"/>
        <v>172</v>
      </c>
      <c r="C186" s="72" t="s">
        <v>366</v>
      </c>
      <c r="D186" s="339" t="s">
        <v>562</v>
      </c>
      <c r="E186" s="59"/>
      <c r="F186" s="229"/>
      <c r="G186" s="295"/>
      <c r="H186" s="295"/>
      <c r="I186" s="229"/>
      <c r="J186" s="295"/>
      <c r="K186" s="295"/>
      <c r="L186" s="229"/>
      <c r="M186" s="295"/>
      <c r="N186" s="295"/>
      <c r="O186" s="229"/>
      <c r="P186" s="295"/>
      <c r="Q186" s="295"/>
      <c r="R186" s="229"/>
      <c r="S186" s="230"/>
      <c r="T186" s="231"/>
      <c r="U186" s="229"/>
      <c r="V186" s="230"/>
      <c r="W186" s="231"/>
      <c r="X186" s="229"/>
      <c r="Y186" s="230"/>
      <c r="Z186" s="231"/>
      <c r="AA186" s="229"/>
      <c r="AB186" s="295"/>
      <c r="AC186" s="295"/>
      <c r="AD186" s="229"/>
      <c r="AE186" s="295"/>
      <c r="AF186" s="295"/>
      <c r="AG186" s="229"/>
      <c r="AH186" s="295"/>
      <c r="AI186" s="295"/>
      <c r="AJ186" s="229"/>
      <c r="AK186" s="295"/>
      <c r="AL186" s="295"/>
      <c r="AM186" s="229"/>
      <c r="AN186" s="295"/>
      <c r="AO186" s="295"/>
      <c r="AP186" s="243"/>
      <c r="AQ186" s="295"/>
      <c r="AR186" s="290"/>
      <c r="AS186" s="243"/>
      <c r="AT186" s="295"/>
      <c r="AU186" s="290"/>
      <c r="AV186" s="229"/>
      <c r="AW186" s="230"/>
      <c r="AX186" s="231"/>
      <c r="AY186" s="229"/>
      <c r="AZ186" s="230"/>
      <c r="BA186" s="231"/>
      <c r="BB186" s="229"/>
      <c r="BC186" s="230"/>
      <c r="BD186" s="231"/>
      <c r="BE186" s="229"/>
      <c r="BF186" s="230"/>
      <c r="BG186" s="231"/>
      <c r="BH186" s="229"/>
      <c r="BI186" s="230"/>
      <c r="BJ186" s="231"/>
      <c r="BK186" s="243"/>
      <c r="BL186" s="230"/>
      <c r="BM186" s="231"/>
      <c r="BN186" s="243"/>
      <c r="BO186" s="230"/>
      <c r="BP186" s="231"/>
      <c r="BQ186" s="229"/>
      <c r="BR186" s="230"/>
      <c r="BS186" s="231"/>
      <c r="BT186" s="229"/>
      <c r="BU186" s="230"/>
      <c r="BV186" s="231"/>
      <c r="BW186" s="229"/>
      <c r="BX186" s="230"/>
      <c r="BY186" s="231"/>
      <c r="BZ186" s="229"/>
      <c r="CA186" s="230"/>
      <c r="CB186" s="231"/>
      <c r="CC186" s="229"/>
      <c r="CD186" s="230"/>
      <c r="CE186" s="231"/>
      <c r="CF186" s="331"/>
      <c r="CG186" s="332"/>
      <c r="CH186" s="385"/>
      <c r="CI186" s="331"/>
      <c r="CJ186" s="332"/>
      <c r="CK186" s="385"/>
      <c r="CL186" s="243"/>
      <c r="CM186" s="230"/>
      <c r="CN186" s="354"/>
      <c r="CO186" s="243"/>
      <c r="CP186" s="230"/>
      <c r="CQ186" s="231"/>
      <c r="CR186" s="331"/>
      <c r="CS186" s="332"/>
      <c r="CT186" s="333"/>
      <c r="CU186" s="229"/>
      <c r="CV186" s="230"/>
      <c r="CW186" s="231"/>
      <c r="CX186" s="331"/>
      <c r="CY186" s="332"/>
      <c r="CZ186" s="333"/>
      <c r="DA186" s="331"/>
      <c r="DB186" s="332"/>
      <c r="DC186" s="333"/>
      <c r="DD186" s="331"/>
      <c r="DE186" s="332"/>
      <c r="DF186" s="333"/>
      <c r="DG186" s="331"/>
      <c r="DH186" s="332"/>
      <c r="DI186" s="333"/>
      <c r="DJ186" s="229"/>
      <c r="DK186" s="230"/>
      <c r="DL186" s="231"/>
      <c r="DM186" s="229"/>
      <c r="DN186" s="230"/>
      <c r="DO186" s="231"/>
      <c r="DP186" s="331"/>
      <c r="DQ186" s="332"/>
      <c r="DR186" s="333"/>
      <c r="DS186" s="331"/>
      <c r="DT186" s="332"/>
      <c r="DU186" s="333"/>
      <c r="DV186" s="331"/>
      <c r="DW186" s="332"/>
      <c r="DX186" s="333"/>
      <c r="DY186" s="331"/>
      <c r="DZ186" s="332"/>
      <c r="EA186" s="333"/>
      <c r="EB186" s="331"/>
      <c r="EC186" s="332"/>
      <c r="ED186" s="333"/>
      <c r="EE186" s="331"/>
      <c r="EF186" s="332"/>
      <c r="EG186" s="333"/>
      <c r="EH186" s="229"/>
      <c r="EI186" s="230"/>
      <c r="EJ186" s="231"/>
      <c r="EK186" s="229"/>
      <c r="EL186" s="230"/>
      <c r="EM186" s="231"/>
      <c r="EN186" s="244"/>
      <c r="EO186" s="269" t="str">
        <f t="shared" si="497"/>
        <v/>
      </c>
      <c r="EP186" s="444" t="s">
        <v>1247</v>
      </c>
      <c r="EQ186" s="360" t="str">
        <f t="shared" si="640"/>
        <v/>
      </c>
      <c r="ER186" s="360" t="str">
        <f t="shared" si="641"/>
        <v/>
      </c>
      <c r="ES186" s="360" t="str">
        <f t="shared" si="642"/>
        <v/>
      </c>
      <c r="ET186" s="360" t="str">
        <f t="shared" si="643"/>
        <v/>
      </c>
      <c r="EU186" s="360" t="str">
        <f t="shared" si="644"/>
        <v/>
      </c>
      <c r="EV186" s="360" t="str">
        <f t="shared" si="645"/>
        <v/>
      </c>
      <c r="EW186" s="360" t="str">
        <f t="shared" si="646"/>
        <v/>
      </c>
      <c r="EX186" s="360" t="str">
        <f t="shared" si="647"/>
        <v/>
      </c>
      <c r="EY186" s="360" t="str">
        <f t="shared" si="648"/>
        <v/>
      </c>
      <c r="EZ186" s="360" t="str">
        <f t="shared" si="649"/>
        <v/>
      </c>
      <c r="FA186" s="360" t="str">
        <f t="shared" si="650"/>
        <v/>
      </c>
      <c r="FB186" s="360" t="str">
        <f t="shared" si="651"/>
        <v/>
      </c>
      <c r="FC186" s="360" t="str">
        <f t="shared" si="652"/>
        <v/>
      </c>
      <c r="FD186" s="360" t="str">
        <f t="shared" si="653"/>
        <v/>
      </c>
      <c r="FE186" s="360" t="str">
        <f t="shared" si="654"/>
        <v/>
      </c>
      <c r="FF186" s="360" t="str">
        <f t="shared" si="655"/>
        <v/>
      </c>
      <c r="FG186" s="360" t="str">
        <f t="shared" si="656"/>
        <v/>
      </c>
      <c r="FH186" s="360" t="str">
        <f t="shared" si="657"/>
        <v/>
      </c>
      <c r="FI186" s="360" t="str">
        <f t="shared" si="658"/>
        <v/>
      </c>
      <c r="FJ186" s="360" t="str">
        <f t="shared" si="659"/>
        <v/>
      </c>
      <c r="FK186" s="360" t="str">
        <f t="shared" si="660"/>
        <v/>
      </c>
      <c r="FL186" s="360" t="str">
        <f t="shared" si="661"/>
        <v/>
      </c>
      <c r="FM186" s="360" t="str">
        <f t="shared" si="662"/>
        <v/>
      </c>
      <c r="FN186" s="360" t="str">
        <f t="shared" si="663"/>
        <v/>
      </c>
      <c r="FO186" s="360" t="str">
        <f t="shared" si="664"/>
        <v/>
      </c>
      <c r="FP186" s="360" t="str">
        <f t="shared" si="665"/>
        <v/>
      </c>
      <c r="FQ186" s="360" t="str">
        <f t="shared" si="666"/>
        <v/>
      </c>
      <c r="FR186" s="360" t="str">
        <f t="shared" si="667"/>
        <v/>
      </c>
      <c r="FS186" s="360" t="str">
        <f t="shared" si="668"/>
        <v/>
      </c>
      <c r="FT186" s="360" t="str">
        <f t="shared" si="498"/>
        <v/>
      </c>
      <c r="FU186" s="360" t="str">
        <f t="shared" si="669"/>
        <v/>
      </c>
      <c r="FV186" s="360" t="str">
        <f t="shared" si="670"/>
        <v/>
      </c>
      <c r="FW186" s="360" t="str">
        <f t="shared" si="671"/>
        <v/>
      </c>
      <c r="FX186" s="360" t="str">
        <f t="shared" si="672"/>
        <v/>
      </c>
      <c r="FY186" s="360" t="str">
        <f t="shared" si="673"/>
        <v/>
      </c>
      <c r="FZ186" s="360" t="str">
        <f t="shared" si="674"/>
        <v/>
      </c>
      <c r="GA186" s="360" t="str">
        <f t="shared" si="675"/>
        <v/>
      </c>
      <c r="GB186" s="360">
        <f t="shared" si="676"/>
        <v>53</v>
      </c>
      <c r="GC186" s="360" t="str">
        <f t="shared" si="677"/>
        <v/>
      </c>
      <c r="GD186" s="360" t="str">
        <f t="shared" si="678"/>
        <v/>
      </c>
      <c r="GE186" s="360" t="str">
        <f t="shared" si="679"/>
        <v/>
      </c>
      <c r="GF186" s="360" t="str">
        <f t="shared" si="680"/>
        <v/>
      </c>
      <c r="GG186" s="360" t="str">
        <f t="shared" si="681"/>
        <v/>
      </c>
      <c r="GH186" s="360" t="str">
        <f t="shared" si="682"/>
        <v/>
      </c>
      <c r="GI186" s="360" t="str">
        <f t="shared" si="683"/>
        <v/>
      </c>
      <c r="GJ186" s="360" t="str">
        <f t="shared" si="684"/>
        <v/>
      </c>
      <c r="GK186" s="444" t="s">
        <v>1247</v>
      </c>
      <c r="GL186" s="361" t="str">
        <f t="shared" si="499"/>
        <v>-</v>
      </c>
      <c r="GM186" s="361" t="str">
        <f t="shared" si="500"/>
        <v>-</v>
      </c>
      <c r="GN186" s="361" t="str">
        <f t="shared" si="501"/>
        <v>-</v>
      </c>
      <c r="GO186" s="361" t="str">
        <f t="shared" si="502"/>
        <v>-</v>
      </c>
      <c r="GP186" s="361" t="str">
        <f t="shared" si="503"/>
        <v>-</v>
      </c>
      <c r="GQ186" s="361" t="str">
        <f t="shared" si="504"/>
        <v>-</v>
      </c>
      <c r="GR186" s="361" t="str">
        <f t="shared" si="505"/>
        <v>-</v>
      </c>
      <c r="GS186" s="361" t="str">
        <f t="shared" si="506"/>
        <v>-</v>
      </c>
      <c r="GT186" s="361" t="str">
        <f t="shared" si="507"/>
        <v>-</v>
      </c>
      <c r="GU186" s="361" t="str">
        <f t="shared" si="508"/>
        <v>-</v>
      </c>
      <c r="GV186" s="361" t="str">
        <f t="shared" si="509"/>
        <v>-</v>
      </c>
      <c r="GW186" s="361" t="str">
        <f t="shared" si="510"/>
        <v>-</v>
      </c>
      <c r="GX186" s="361" t="str">
        <f t="shared" si="511"/>
        <v>-</v>
      </c>
      <c r="GY186" s="361" t="str">
        <f t="shared" si="512"/>
        <v>-</v>
      </c>
      <c r="GZ186" s="361" t="str">
        <f t="shared" si="513"/>
        <v>-</v>
      </c>
      <c r="HA186" s="361" t="str">
        <f t="shared" si="514"/>
        <v>-</v>
      </c>
      <c r="HB186" s="361" t="str">
        <f t="shared" si="515"/>
        <v>-</v>
      </c>
      <c r="HC186" s="361" t="str">
        <f t="shared" si="516"/>
        <v>-</v>
      </c>
      <c r="HD186" s="361" t="str">
        <f t="shared" si="517"/>
        <v>-</v>
      </c>
      <c r="HE186" s="361" t="str">
        <f t="shared" si="518"/>
        <v>-</v>
      </c>
      <c r="HF186" s="361" t="str">
        <f t="shared" si="519"/>
        <v>-</v>
      </c>
      <c r="HG186" s="361" t="str">
        <f t="shared" si="520"/>
        <v>-</v>
      </c>
      <c r="HH186" s="361" t="str">
        <f t="shared" si="521"/>
        <v>-</v>
      </c>
      <c r="HI186" s="361" t="str">
        <f t="shared" si="522"/>
        <v>-</v>
      </c>
      <c r="HJ186" s="361" t="str">
        <f t="shared" si="523"/>
        <v>-</v>
      </c>
      <c r="HK186" s="361" t="str">
        <f t="shared" si="524"/>
        <v>-</v>
      </c>
      <c r="HL186" s="361" t="str">
        <f t="shared" si="525"/>
        <v>-</v>
      </c>
      <c r="HM186" s="361" t="str">
        <f t="shared" si="526"/>
        <v>-</v>
      </c>
      <c r="HN186" s="361" t="str">
        <f t="shared" si="527"/>
        <v>-</v>
      </c>
      <c r="HO186" s="361" t="str">
        <f t="shared" si="528"/>
        <v>-</v>
      </c>
      <c r="HP186" s="361" t="str">
        <f t="shared" si="529"/>
        <v>-</v>
      </c>
      <c r="HQ186" s="361" t="str">
        <f t="shared" si="530"/>
        <v>-</v>
      </c>
      <c r="HR186" s="361" t="str">
        <f t="shared" si="531"/>
        <v>-</v>
      </c>
      <c r="HS186" s="361" t="str">
        <f t="shared" si="532"/>
        <v>-</v>
      </c>
      <c r="HT186" s="361" t="str">
        <f t="shared" si="533"/>
        <v>-</v>
      </c>
      <c r="HU186" s="361" t="str">
        <f t="shared" si="534"/>
        <v>-</v>
      </c>
      <c r="HV186" s="361" t="str">
        <f t="shared" si="535"/>
        <v>-</v>
      </c>
      <c r="HW186" s="361" t="str">
        <f t="shared" si="536"/>
        <v>isolve</v>
      </c>
      <c r="HX186" s="361" t="str">
        <f t="shared" si="537"/>
        <v>-</v>
      </c>
      <c r="HY186" s="361" t="str">
        <f t="shared" si="538"/>
        <v>-</v>
      </c>
      <c r="HZ186" s="361" t="str">
        <f t="shared" si="539"/>
        <v>-</v>
      </c>
      <c r="IA186" s="361" t="str">
        <f t="shared" si="540"/>
        <v>-</v>
      </c>
      <c r="IB186" s="361" t="str">
        <f t="shared" si="541"/>
        <v>-</v>
      </c>
      <c r="IC186" s="361" t="str">
        <f t="shared" si="542"/>
        <v>-</v>
      </c>
      <c r="ID186" s="361" t="str">
        <f t="shared" si="543"/>
        <v>-</v>
      </c>
      <c r="IE186" s="361" t="str">
        <f t="shared" si="544"/>
        <v>-</v>
      </c>
      <c r="IF186" s="444" t="s">
        <v>1247</v>
      </c>
      <c r="IG186" s="56" t="str">
        <f t="shared" si="685"/>
        <v>-</v>
      </c>
      <c r="IH186" s="56" t="str">
        <f t="shared" si="686"/>
        <v>-</v>
      </c>
      <c r="II186" s="56" t="str">
        <f t="shared" si="687"/>
        <v>-</v>
      </c>
      <c r="IJ186" s="56" t="str">
        <f t="shared" si="688"/>
        <v>-</v>
      </c>
      <c r="IK186" s="56" t="str">
        <f t="shared" si="545"/>
        <v>-</v>
      </c>
      <c r="IL186" s="56" t="str">
        <f t="shared" si="546"/>
        <v>-</v>
      </c>
      <c r="IM186" s="56" t="str">
        <f t="shared" si="547"/>
        <v>-</v>
      </c>
      <c r="IN186" s="56" t="str">
        <f t="shared" si="548"/>
        <v>-</v>
      </c>
      <c r="IO186" s="56" t="str">
        <f t="shared" si="549"/>
        <v>-</v>
      </c>
      <c r="IP186" s="56" t="str">
        <f t="shared" si="550"/>
        <v>-</v>
      </c>
      <c r="IQ186" s="56" t="str">
        <f t="shared" si="551"/>
        <v>-</v>
      </c>
      <c r="IR186" s="56" t="str">
        <f t="shared" si="552"/>
        <v>-</v>
      </c>
      <c r="IS186" s="56" t="str">
        <f t="shared" si="553"/>
        <v>-</v>
      </c>
      <c r="IT186" s="56" t="str">
        <f t="shared" si="554"/>
        <v>-</v>
      </c>
      <c r="IU186" s="56" t="str">
        <f t="shared" si="555"/>
        <v>-</v>
      </c>
      <c r="IV186" s="56" t="str">
        <f t="shared" si="556"/>
        <v>-</v>
      </c>
      <c r="IW186" s="56" t="str">
        <f t="shared" si="557"/>
        <v>-</v>
      </c>
      <c r="IX186" s="56" t="str">
        <f t="shared" si="558"/>
        <v>-</v>
      </c>
      <c r="IY186" s="56" t="str">
        <f t="shared" si="559"/>
        <v>-</v>
      </c>
      <c r="IZ186" s="56" t="str">
        <f t="shared" si="560"/>
        <v>-</v>
      </c>
      <c r="JA186" s="56" t="str">
        <f t="shared" si="561"/>
        <v>-</v>
      </c>
      <c r="JB186" s="56" t="str">
        <f t="shared" si="562"/>
        <v>-</v>
      </c>
      <c r="JC186" s="56" t="str">
        <f t="shared" si="563"/>
        <v>-</v>
      </c>
      <c r="JD186" s="56" t="str">
        <f t="shared" si="564"/>
        <v>-</v>
      </c>
      <c r="JE186" s="56" t="str">
        <f t="shared" si="565"/>
        <v>-</v>
      </c>
      <c r="JF186" s="56" t="str">
        <f t="shared" si="566"/>
        <v>-</v>
      </c>
      <c r="JG186" s="56" t="str">
        <f t="shared" si="567"/>
        <v>-</v>
      </c>
      <c r="JH186" s="56" t="str">
        <f t="shared" si="568"/>
        <v>-</v>
      </c>
      <c r="JI186" s="56" t="str">
        <f t="shared" si="569"/>
        <v>-</v>
      </c>
      <c r="JJ186" s="56" t="str">
        <f t="shared" si="570"/>
        <v>-</v>
      </c>
      <c r="JK186" s="56" t="str">
        <f t="shared" si="571"/>
        <v>-</v>
      </c>
      <c r="JL186" s="56" t="str">
        <f t="shared" si="572"/>
        <v>-</v>
      </c>
      <c r="JM186" s="56" t="str">
        <f t="shared" si="573"/>
        <v>-</v>
      </c>
      <c r="JN186" s="56" t="str">
        <f t="shared" si="574"/>
        <v>-</v>
      </c>
      <c r="JO186" s="56" t="str">
        <f t="shared" si="575"/>
        <v>-</v>
      </c>
      <c r="JP186" s="56" t="str">
        <f t="shared" si="576"/>
        <v>-</v>
      </c>
      <c r="JQ186" s="56" t="str">
        <f t="shared" si="577"/>
        <v>-</v>
      </c>
      <c r="JR186" s="56">
        <f t="shared" si="578"/>
        <v>3</v>
      </c>
      <c r="JS186" s="56" t="str">
        <f t="shared" si="579"/>
        <v>-</v>
      </c>
      <c r="JT186" s="56" t="str">
        <f t="shared" si="580"/>
        <v>-</v>
      </c>
      <c r="JU186" s="56" t="str">
        <f t="shared" si="581"/>
        <v>-</v>
      </c>
      <c r="JV186" s="56" t="str">
        <f t="shared" si="582"/>
        <v>-</v>
      </c>
      <c r="JW186" s="56" t="str">
        <f t="shared" si="583"/>
        <v>-</v>
      </c>
      <c r="JX186" s="56" t="str">
        <f t="shared" si="584"/>
        <v>-</v>
      </c>
      <c r="JY186" s="56" t="str">
        <f t="shared" si="585"/>
        <v>-</v>
      </c>
      <c r="JZ186" s="56" t="str">
        <f t="shared" si="586"/>
        <v>-</v>
      </c>
      <c r="KA186" s="444" t="s">
        <v>1247</v>
      </c>
      <c r="KB186" s="360">
        <f>IF(ISNUMBER(INDEX($EQ$15:$GK$521,$B186,EO$11)),MAX(KB$14:KB185)+1,0)</f>
        <v>0</v>
      </c>
      <c r="KC186" s="360" t="str">
        <f t="shared" si="689"/>
        <v/>
      </c>
      <c r="KD186" s="373" t="s">
        <v>2</v>
      </c>
      <c r="KE186" s="215"/>
      <c r="KF186" s="60"/>
      <c r="KG186" s="60"/>
      <c r="KH186" s="60"/>
      <c r="KI186" s="60"/>
      <c r="KJ186" s="60"/>
      <c r="KK186" s="60"/>
      <c r="KL186" s="60"/>
      <c r="KM186" s="60"/>
      <c r="KN186" s="60"/>
      <c r="KO186" s="60"/>
      <c r="KP186" s="60"/>
      <c r="KQ186" s="239" t="str">
        <f t="shared" si="695"/>
        <v/>
      </c>
      <c r="KR186" s="245" t="str">
        <f t="shared" si="587"/>
        <v/>
      </c>
      <c r="KS186" s="60"/>
      <c r="KT186" s="239" t="str">
        <f t="shared" si="696"/>
        <v/>
      </c>
      <c r="KU186" s="245" t="str">
        <f t="shared" si="588"/>
        <v/>
      </c>
      <c r="KV186" s="60"/>
      <c r="KW186" s="239" t="str">
        <f t="shared" si="697"/>
        <v/>
      </c>
      <c r="KX186" s="245" t="str">
        <f t="shared" si="589"/>
        <v/>
      </c>
      <c r="KY186" s="60"/>
      <c r="KZ186" s="283" t="str">
        <f t="shared" si="590"/>
        <v/>
      </c>
      <c r="LA186" s="26"/>
      <c r="LB186" s="18"/>
      <c r="LC186" s="18"/>
      <c r="LD186" s="18"/>
      <c r="LE186" s="18"/>
      <c r="LF186" s="18"/>
      <c r="LG186" s="18"/>
      <c r="LH186" s="18"/>
      <c r="LI186" s="18"/>
      <c r="LJ186" s="18"/>
      <c r="LK186" s="18"/>
      <c r="LL186" s="18"/>
      <c r="LM186" s="18"/>
      <c r="LN186" s="63"/>
      <c r="LO186" s="251">
        <f t="shared" si="591"/>
        <v>0</v>
      </c>
      <c r="LP186" s="251">
        <f t="shared" si="592"/>
        <v>0</v>
      </c>
      <c r="LQ186" s="251">
        <f t="shared" si="593"/>
        <v>0</v>
      </c>
      <c r="LR186" s="251">
        <f t="shared" si="594"/>
        <v>0</v>
      </c>
      <c r="LS186" s="251">
        <f t="shared" si="595"/>
        <v>0</v>
      </c>
      <c r="LT186" s="251">
        <f t="shared" si="596"/>
        <v>0</v>
      </c>
      <c r="LU186" s="251">
        <f t="shared" si="597"/>
        <v>0</v>
      </c>
      <c r="LV186" s="251">
        <f t="shared" si="598"/>
        <v>0</v>
      </c>
      <c r="LW186" s="251">
        <f t="shared" si="599"/>
        <v>0</v>
      </c>
      <c r="LX186" s="251">
        <f t="shared" si="600"/>
        <v>0</v>
      </c>
      <c r="LY186" s="251">
        <f t="shared" si="601"/>
        <v>0</v>
      </c>
      <c r="LZ186" s="251">
        <f t="shared" si="602"/>
        <v>0</v>
      </c>
      <c r="MA186" s="63">
        <f t="shared" si="603"/>
        <v>6</v>
      </c>
      <c r="MB186" s="63">
        <f t="shared" si="604"/>
        <v>0</v>
      </c>
      <c r="MC186" s="63">
        <f t="shared" si="691"/>
        <v>172</v>
      </c>
      <c r="MD186" s="63">
        <f t="shared" si="690"/>
        <v>9</v>
      </c>
      <c r="ME186" s="63" t="str">
        <f t="shared" si="605"/>
        <v>lak_outlet</v>
      </c>
      <c r="MF186" s="315">
        <f t="shared" si="606"/>
        <v>291</v>
      </c>
      <c r="MG186" s="315">
        <f>IF(ISNUMBER(MATCH(EO186,$ME$15:$ME$520,0)),0,MAX(MG$14:MG185)+1)</f>
        <v>0</v>
      </c>
      <c r="MH186" s="315" t="str">
        <f t="shared" si="607"/>
        <v/>
      </c>
      <c r="MI186" s="369"/>
      <c r="MJ186" s="68"/>
      <c r="MK186" s="18"/>
      <c r="ML186" s="242"/>
      <c r="MM186" s="242"/>
      <c r="MN186" s="59"/>
      <c r="MO186" s="238"/>
      <c r="MP186" s="285"/>
      <c r="MQ186" s="59"/>
      <c r="MR186" s="238"/>
      <c r="MS186" s="411" t="s">
        <v>1099</v>
      </c>
      <c r="MT186" s="59"/>
      <c r="MU186" s="411"/>
      <c r="MV186" s="238"/>
      <c r="MW186" s="59"/>
      <c r="MX186" s="59"/>
      <c r="MY186" s="59"/>
      <c r="MZ186" s="59"/>
      <c r="NA186" s="59"/>
      <c r="NB186" s="26" t="s">
        <v>2</v>
      </c>
      <c r="NC186" s="59"/>
      <c r="ND186" s="59"/>
      <c r="NE186" s="59"/>
      <c r="NF186" s="59"/>
      <c r="NG186" s="59"/>
      <c r="NH186" s="59"/>
      <c r="NI186" s="59"/>
      <c r="NJ186" s="59"/>
      <c r="NK186" s="26" t="s">
        <v>2</v>
      </c>
      <c r="NL186" s="454"/>
      <c r="NM186" s="454"/>
      <c r="NN186" s="59"/>
      <c r="NO186" s="18"/>
      <c r="NP186" s="18"/>
      <c r="NQ186" s="18"/>
      <c r="NR186" s="18"/>
      <c r="NS186" s="18"/>
      <c r="NT186" s="18"/>
      <c r="NU186" s="18"/>
      <c r="NV186" s="18"/>
      <c r="NW186" s="18"/>
      <c r="NX186" s="18"/>
      <c r="NY186" s="18"/>
      <c r="NZ186" s="18"/>
      <c r="OA186" s="18"/>
      <c r="OB186" s="18"/>
      <c r="OC186" s="18"/>
      <c r="OZ186" s="59"/>
      <c r="PA186" s="251" t="str">
        <f t="shared" si="608"/>
        <v/>
      </c>
      <c r="PB186" s="251" t="str">
        <f t="shared" si="609"/>
        <v/>
      </c>
      <c r="PC186" s="251" t="str">
        <f t="shared" si="610"/>
        <v/>
      </c>
      <c r="PD186" s="251" t="str">
        <f t="shared" si="611"/>
        <v/>
      </c>
      <c r="PE186" s="251" t="str">
        <f t="shared" si="612"/>
        <v/>
      </c>
      <c r="PF186" s="251" t="str">
        <f t="shared" si="613"/>
        <v/>
      </c>
      <c r="PG186" s="251" t="str">
        <f t="shared" si="614"/>
        <v/>
      </c>
      <c r="PH186" s="251" t="str">
        <f t="shared" si="615"/>
        <v/>
      </c>
      <c r="PI186" s="251" t="str">
        <f t="shared" si="616"/>
        <v/>
      </c>
      <c r="PJ186" s="251" t="str">
        <f t="shared" si="617"/>
        <v/>
      </c>
      <c r="PK186" s="251" t="str">
        <f t="shared" si="618"/>
        <v/>
      </c>
      <c r="PL186" s="251" t="str">
        <f t="shared" si="619"/>
        <v/>
      </c>
      <c r="PM186" s="251" t="str">
        <f t="shared" si="620"/>
        <v/>
      </c>
      <c r="PN186" s="251" t="str">
        <f t="shared" si="621"/>
        <v/>
      </c>
      <c r="PO186" s="251" t="str">
        <f t="shared" si="622"/>
        <v/>
      </c>
      <c r="PP186" s="251" t="str">
        <f t="shared" si="623"/>
        <v/>
      </c>
      <c r="PQ186" s="251" t="str">
        <f t="shared" si="624"/>
        <v/>
      </c>
      <c r="PR186" s="251" t="str">
        <f t="shared" si="625"/>
        <v/>
      </c>
      <c r="PS186" s="251" t="str">
        <f t="shared" si="626"/>
        <v/>
      </c>
      <c r="PT186" s="251" t="str">
        <f t="shared" si="627"/>
        <v/>
      </c>
      <c r="PU186" s="251" t="str">
        <f t="shared" si="628"/>
        <v/>
      </c>
      <c r="PV186" s="251" t="str">
        <f t="shared" si="629"/>
        <v/>
      </c>
      <c r="PW186" s="251" t="str">
        <f t="shared" si="630"/>
        <v/>
      </c>
      <c r="PX186" s="251" t="str">
        <f t="shared" si="631"/>
        <v/>
      </c>
      <c r="PY186" s="251" t="str">
        <f t="shared" si="632"/>
        <v/>
      </c>
      <c r="PZ186" s="251" t="str">
        <f t="shared" si="633"/>
        <v>lak_outlet</v>
      </c>
      <c r="QA186" s="251" t="str">
        <f t="shared" si="634"/>
        <v/>
      </c>
      <c r="QB186" s="251" t="str">
        <f t="shared" si="635"/>
        <v/>
      </c>
      <c r="QC186" s="251" t="str">
        <f t="shared" si="636"/>
        <v/>
      </c>
      <c r="QD186" s="251" t="str">
        <f t="shared" si="637"/>
        <v/>
      </c>
      <c r="QE186" s="251" t="str">
        <f t="shared" si="638"/>
        <v/>
      </c>
      <c r="QF186" s="63">
        <f t="shared" si="639"/>
        <v>1</v>
      </c>
      <c r="QG186" s="26" t="s">
        <v>2</v>
      </c>
      <c r="QH186" s="59"/>
      <c r="QI186" s="59"/>
      <c r="QJ186" s="59"/>
      <c r="QK186" s="59"/>
      <c r="QL186" s="59"/>
      <c r="QM186" s="59"/>
      <c r="QN186" s="59"/>
    </row>
    <row r="187" spans="1:456" ht="6" customHeight="1" x14ac:dyDescent="0.25">
      <c r="A187" s="68"/>
      <c r="B187" s="447">
        <f t="shared" si="496"/>
        <v>173</v>
      </c>
      <c r="C187" s="72" t="s">
        <v>367</v>
      </c>
      <c r="D187" s="339" t="s">
        <v>563</v>
      </c>
      <c r="E187" s="59"/>
      <c r="F187" s="229"/>
      <c r="G187" s="295"/>
      <c r="H187" s="295"/>
      <c r="I187" s="229"/>
      <c r="J187" s="295"/>
      <c r="K187" s="295"/>
      <c r="L187" s="229"/>
      <c r="M187" s="295"/>
      <c r="N187" s="295"/>
      <c r="O187" s="229"/>
      <c r="P187" s="295"/>
      <c r="Q187" s="295"/>
      <c r="R187" s="229"/>
      <c r="S187" s="230"/>
      <c r="T187" s="231"/>
      <c r="U187" s="229"/>
      <c r="V187" s="230"/>
      <c r="W187" s="231"/>
      <c r="X187" s="229"/>
      <c r="Y187" s="230"/>
      <c r="Z187" s="231"/>
      <c r="AA187" s="229"/>
      <c r="AB187" s="295"/>
      <c r="AC187" s="295"/>
      <c r="AD187" s="229"/>
      <c r="AE187" s="295"/>
      <c r="AF187" s="295"/>
      <c r="AG187" s="229"/>
      <c r="AH187" s="295"/>
      <c r="AI187" s="295"/>
      <c r="AJ187" s="229"/>
      <c r="AK187" s="295"/>
      <c r="AL187" s="295"/>
      <c r="AM187" s="229"/>
      <c r="AN187" s="295"/>
      <c r="AO187" s="295"/>
      <c r="AP187" s="243"/>
      <c r="AQ187" s="295"/>
      <c r="AR187" s="290"/>
      <c r="AS187" s="243"/>
      <c r="AT187" s="295"/>
      <c r="AU187" s="290"/>
      <c r="AV187" s="229"/>
      <c r="AW187" s="230"/>
      <c r="AX187" s="231"/>
      <c r="AY187" s="229"/>
      <c r="AZ187" s="230"/>
      <c r="BA187" s="231"/>
      <c r="BB187" s="229"/>
      <c r="BC187" s="230"/>
      <c r="BD187" s="231"/>
      <c r="BE187" s="229"/>
      <c r="BF187" s="230"/>
      <c r="BG187" s="231"/>
      <c r="BH187" s="229"/>
      <c r="BI187" s="230"/>
      <c r="BJ187" s="231"/>
      <c r="BK187" s="243"/>
      <c r="BL187" s="230"/>
      <c r="BM187" s="231"/>
      <c r="BN187" s="243"/>
      <c r="BO187" s="230"/>
      <c r="BP187" s="231"/>
      <c r="BQ187" s="229"/>
      <c r="BR187" s="230"/>
      <c r="BS187" s="231"/>
      <c r="BT187" s="229"/>
      <c r="BU187" s="230"/>
      <c r="BV187" s="231"/>
      <c r="BW187" s="229"/>
      <c r="BX187" s="230"/>
      <c r="BY187" s="231"/>
      <c r="BZ187" s="229"/>
      <c r="CA187" s="230"/>
      <c r="CB187" s="231"/>
      <c r="CC187" s="229"/>
      <c r="CD187" s="230"/>
      <c r="CE187" s="231"/>
      <c r="CF187" s="331"/>
      <c r="CG187" s="332"/>
      <c r="CH187" s="385"/>
      <c r="CI187" s="331"/>
      <c r="CJ187" s="332"/>
      <c r="CK187" s="385"/>
      <c r="CL187" s="243"/>
      <c r="CM187" s="230"/>
      <c r="CN187" s="354"/>
      <c r="CO187" s="243"/>
      <c r="CP187" s="230"/>
      <c r="CQ187" s="231"/>
      <c r="CR187" s="331"/>
      <c r="CS187" s="332"/>
      <c r="CT187" s="333"/>
      <c r="CU187" s="229"/>
      <c r="CV187" s="230"/>
      <c r="CW187" s="231"/>
      <c r="CX187" s="331"/>
      <c r="CY187" s="332"/>
      <c r="CZ187" s="333"/>
      <c r="DA187" s="331"/>
      <c r="DB187" s="332"/>
      <c r="DC187" s="333"/>
      <c r="DD187" s="331"/>
      <c r="DE187" s="332"/>
      <c r="DF187" s="333"/>
      <c r="DG187" s="331"/>
      <c r="DH187" s="332"/>
      <c r="DI187" s="333"/>
      <c r="DJ187" s="229"/>
      <c r="DK187" s="230"/>
      <c r="DL187" s="231"/>
      <c r="DM187" s="229"/>
      <c r="DN187" s="230"/>
      <c r="DO187" s="231"/>
      <c r="DP187" s="331"/>
      <c r="DQ187" s="332"/>
      <c r="DR187" s="333"/>
      <c r="DS187" s="331"/>
      <c r="DT187" s="332"/>
      <c r="DU187" s="333"/>
      <c r="DV187" s="331"/>
      <c r="DW187" s="332"/>
      <c r="DX187" s="333"/>
      <c r="DY187" s="331"/>
      <c r="DZ187" s="332"/>
      <c r="EA187" s="333"/>
      <c r="EB187" s="331"/>
      <c r="EC187" s="332"/>
      <c r="ED187" s="333"/>
      <c r="EE187" s="331"/>
      <c r="EF187" s="332"/>
      <c r="EG187" s="333"/>
      <c r="EH187" s="229"/>
      <c r="EI187" s="230"/>
      <c r="EJ187" s="231"/>
      <c r="EK187" s="229"/>
      <c r="EL187" s="230"/>
      <c r="EM187" s="231"/>
      <c r="EN187" s="244"/>
      <c r="EO187" s="269" t="str">
        <f t="shared" si="497"/>
        <v/>
      </c>
      <c r="EP187" s="444" t="s">
        <v>1247</v>
      </c>
      <c r="EQ187" s="360" t="str">
        <f t="shared" si="640"/>
        <v/>
      </c>
      <c r="ER187" s="360" t="str">
        <f t="shared" si="641"/>
        <v/>
      </c>
      <c r="ES187" s="360" t="str">
        <f t="shared" si="642"/>
        <v/>
      </c>
      <c r="ET187" s="360" t="str">
        <f t="shared" si="643"/>
        <v/>
      </c>
      <c r="EU187" s="360" t="str">
        <f t="shared" si="644"/>
        <v/>
      </c>
      <c r="EV187" s="360" t="str">
        <f t="shared" si="645"/>
        <v/>
      </c>
      <c r="EW187" s="360" t="str">
        <f t="shared" si="646"/>
        <v/>
      </c>
      <c r="EX187" s="360" t="str">
        <f t="shared" si="647"/>
        <v/>
      </c>
      <c r="EY187" s="360" t="str">
        <f t="shared" si="648"/>
        <v/>
      </c>
      <c r="EZ187" s="360" t="str">
        <f t="shared" si="649"/>
        <v/>
      </c>
      <c r="FA187" s="360" t="str">
        <f t="shared" si="650"/>
        <v/>
      </c>
      <c r="FB187" s="360" t="str">
        <f t="shared" si="651"/>
        <v/>
      </c>
      <c r="FC187" s="360" t="str">
        <f t="shared" si="652"/>
        <v/>
      </c>
      <c r="FD187" s="360" t="str">
        <f t="shared" si="653"/>
        <v/>
      </c>
      <c r="FE187" s="360" t="str">
        <f t="shared" si="654"/>
        <v/>
      </c>
      <c r="FF187" s="360" t="str">
        <f t="shared" si="655"/>
        <v/>
      </c>
      <c r="FG187" s="360" t="str">
        <f t="shared" si="656"/>
        <v/>
      </c>
      <c r="FH187" s="360" t="str">
        <f t="shared" si="657"/>
        <v/>
      </c>
      <c r="FI187" s="360" t="str">
        <f t="shared" si="658"/>
        <v/>
      </c>
      <c r="FJ187" s="360" t="str">
        <f t="shared" si="659"/>
        <v/>
      </c>
      <c r="FK187" s="360" t="str">
        <f t="shared" si="660"/>
        <v/>
      </c>
      <c r="FL187" s="360" t="str">
        <f t="shared" si="661"/>
        <v/>
      </c>
      <c r="FM187" s="360" t="str">
        <f t="shared" si="662"/>
        <v/>
      </c>
      <c r="FN187" s="360" t="str">
        <f t="shared" si="663"/>
        <v/>
      </c>
      <c r="FO187" s="360" t="str">
        <f t="shared" si="664"/>
        <v/>
      </c>
      <c r="FP187" s="360" t="str">
        <f t="shared" si="665"/>
        <v/>
      </c>
      <c r="FQ187" s="360" t="str">
        <f t="shared" si="666"/>
        <v/>
      </c>
      <c r="FR187" s="360" t="str">
        <f t="shared" si="667"/>
        <v/>
      </c>
      <c r="FS187" s="360" t="str">
        <f t="shared" si="668"/>
        <v/>
      </c>
      <c r="FT187" s="360" t="str">
        <f t="shared" si="498"/>
        <v/>
      </c>
      <c r="FU187" s="360" t="str">
        <f t="shared" si="669"/>
        <v/>
      </c>
      <c r="FV187" s="360" t="str">
        <f t="shared" si="670"/>
        <v/>
      </c>
      <c r="FW187" s="360" t="str">
        <f t="shared" si="671"/>
        <v/>
      </c>
      <c r="FX187" s="360" t="str">
        <f t="shared" si="672"/>
        <v/>
      </c>
      <c r="FY187" s="360" t="str">
        <f t="shared" si="673"/>
        <v/>
      </c>
      <c r="FZ187" s="360" t="str">
        <f t="shared" si="674"/>
        <v/>
      </c>
      <c r="GA187" s="360" t="str">
        <f t="shared" si="675"/>
        <v/>
      </c>
      <c r="GB187" s="360">
        <f t="shared" si="676"/>
        <v>54</v>
      </c>
      <c r="GC187" s="360" t="str">
        <f t="shared" si="677"/>
        <v/>
      </c>
      <c r="GD187" s="360" t="str">
        <f t="shared" si="678"/>
        <v/>
      </c>
      <c r="GE187" s="360" t="str">
        <f t="shared" si="679"/>
        <v/>
      </c>
      <c r="GF187" s="360" t="str">
        <f t="shared" si="680"/>
        <v/>
      </c>
      <c r="GG187" s="360" t="str">
        <f t="shared" si="681"/>
        <v/>
      </c>
      <c r="GH187" s="360" t="str">
        <f t="shared" si="682"/>
        <v/>
      </c>
      <c r="GI187" s="360" t="str">
        <f t="shared" si="683"/>
        <v/>
      </c>
      <c r="GJ187" s="360" t="str">
        <f t="shared" si="684"/>
        <v/>
      </c>
      <c r="GK187" s="444" t="s">
        <v>1247</v>
      </c>
      <c r="GL187" s="361" t="str">
        <f t="shared" si="499"/>
        <v>-</v>
      </c>
      <c r="GM187" s="361" t="str">
        <f t="shared" si="500"/>
        <v>-</v>
      </c>
      <c r="GN187" s="361" t="str">
        <f t="shared" si="501"/>
        <v>-</v>
      </c>
      <c r="GO187" s="361" t="str">
        <f t="shared" si="502"/>
        <v>-</v>
      </c>
      <c r="GP187" s="361" t="str">
        <f t="shared" si="503"/>
        <v>-</v>
      </c>
      <c r="GQ187" s="361" t="str">
        <f t="shared" si="504"/>
        <v>-</v>
      </c>
      <c r="GR187" s="361" t="str">
        <f t="shared" si="505"/>
        <v>-</v>
      </c>
      <c r="GS187" s="361" t="str">
        <f t="shared" si="506"/>
        <v>-</v>
      </c>
      <c r="GT187" s="361" t="str">
        <f t="shared" si="507"/>
        <v>-</v>
      </c>
      <c r="GU187" s="361" t="str">
        <f t="shared" si="508"/>
        <v>-</v>
      </c>
      <c r="GV187" s="361" t="str">
        <f t="shared" si="509"/>
        <v>-</v>
      </c>
      <c r="GW187" s="361" t="str">
        <f t="shared" si="510"/>
        <v>-</v>
      </c>
      <c r="GX187" s="361" t="str">
        <f t="shared" si="511"/>
        <v>-</v>
      </c>
      <c r="GY187" s="361" t="str">
        <f t="shared" si="512"/>
        <v>-</v>
      </c>
      <c r="GZ187" s="361" t="str">
        <f t="shared" si="513"/>
        <v>-</v>
      </c>
      <c r="HA187" s="361" t="str">
        <f t="shared" si="514"/>
        <v>-</v>
      </c>
      <c r="HB187" s="361" t="str">
        <f t="shared" si="515"/>
        <v>-</v>
      </c>
      <c r="HC187" s="361" t="str">
        <f t="shared" si="516"/>
        <v>-</v>
      </c>
      <c r="HD187" s="361" t="str">
        <f t="shared" si="517"/>
        <v>-</v>
      </c>
      <c r="HE187" s="361" t="str">
        <f t="shared" si="518"/>
        <v>-</v>
      </c>
      <c r="HF187" s="361" t="str">
        <f t="shared" si="519"/>
        <v>-</v>
      </c>
      <c r="HG187" s="361" t="str">
        <f t="shared" si="520"/>
        <v>-</v>
      </c>
      <c r="HH187" s="361" t="str">
        <f t="shared" si="521"/>
        <v>-</v>
      </c>
      <c r="HI187" s="361" t="str">
        <f t="shared" si="522"/>
        <v>-</v>
      </c>
      <c r="HJ187" s="361" t="str">
        <f t="shared" si="523"/>
        <v>-</v>
      </c>
      <c r="HK187" s="361" t="str">
        <f t="shared" si="524"/>
        <v>-</v>
      </c>
      <c r="HL187" s="361" t="str">
        <f t="shared" si="525"/>
        <v>-</v>
      </c>
      <c r="HM187" s="361" t="str">
        <f t="shared" si="526"/>
        <v>-</v>
      </c>
      <c r="HN187" s="361" t="str">
        <f t="shared" si="527"/>
        <v>-</v>
      </c>
      <c r="HO187" s="361" t="str">
        <f t="shared" si="528"/>
        <v>-</v>
      </c>
      <c r="HP187" s="361" t="str">
        <f t="shared" si="529"/>
        <v>-</v>
      </c>
      <c r="HQ187" s="361" t="str">
        <f t="shared" si="530"/>
        <v>-</v>
      </c>
      <c r="HR187" s="361" t="str">
        <f t="shared" si="531"/>
        <v>-</v>
      </c>
      <c r="HS187" s="361" t="str">
        <f t="shared" si="532"/>
        <v>-</v>
      </c>
      <c r="HT187" s="361" t="str">
        <f t="shared" si="533"/>
        <v>-</v>
      </c>
      <c r="HU187" s="361" t="str">
        <f t="shared" si="534"/>
        <v>-</v>
      </c>
      <c r="HV187" s="361" t="str">
        <f t="shared" si="535"/>
        <v>-</v>
      </c>
      <c r="HW187" s="361" t="str">
        <f t="shared" si="536"/>
        <v>ncrs</v>
      </c>
      <c r="HX187" s="361" t="str">
        <f t="shared" si="537"/>
        <v>-</v>
      </c>
      <c r="HY187" s="361" t="str">
        <f t="shared" si="538"/>
        <v>-</v>
      </c>
      <c r="HZ187" s="361" t="str">
        <f t="shared" si="539"/>
        <v>-</v>
      </c>
      <c r="IA187" s="361" t="str">
        <f t="shared" si="540"/>
        <v>-</v>
      </c>
      <c r="IB187" s="361" t="str">
        <f t="shared" si="541"/>
        <v>-</v>
      </c>
      <c r="IC187" s="361" t="str">
        <f t="shared" si="542"/>
        <v>-</v>
      </c>
      <c r="ID187" s="361" t="str">
        <f t="shared" si="543"/>
        <v>-</v>
      </c>
      <c r="IE187" s="361" t="str">
        <f t="shared" si="544"/>
        <v>-</v>
      </c>
      <c r="IF187" s="444" t="s">
        <v>1247</v>
      </c>
      <c r="IG187" s="56" t="str">
        <f t="shared" si="685"/>
        <v>-</v>
      </c>
      <c r="IH187" s="56" t="str">
        <f t="shared" si="686"/>
        <v>-</v>
      </c>
      <c r="II187" s="56" t="str">
        <f t="shared" si="687"/>
        <v>-</v>
      </c>
      <c r="IJ187" s="56" t="str">
        <f t="shared" si="688"/>
        <v>-</v>
      </c>
      <c r="IK187" s="56" t="str">
        <f t="shared" si="545"/>
        <v>-</v>
      </c>
      <c r="IL187" s="56" t="str">
        <f t="shared" si="546"/>
        <v>-</v>
      </c>
      <c r="IM187" s="56" t="str">
        <f t="shared" si="547"/>
        <v>-</v>
      </c>
      <c r="IN187" s="56" t="str">
        <f t="shared" si="548"/>
        <v>-</v>
      </c>
      <c r="IO187" s="56" t="str">
        <f t="shared" si="549"/>
        <v>-</v>
      </c>
      <c r="IP187" s="56" t="str">
        <f t="shared" si="550"/>
        <v>-</v>
      </c>
      <c r="IQ187" s="56" t="str">
        <f t="shared" si="551"/>
        <v>-</v>
      </c>
      <c r="IR187" s="56" t="str">
        <f t="shared" si="552"/>
        <v>-</v>
      </c>
      <c r="IS187" s="56" t="str">
        <f t="shared" si="553"/>
        <v>-</v>
      </c>
      <c r="IT187" s="56" t="str">
        <f t="shared" si="554"/>
        <v>-</v>
      </c>
      <c r="IU187" s="56" t="str">
        <f t="shared" si="555"/>
        <v>-</v>
      </c>
      <c r="IV187" s="56" t="str">
        <f t="shared" si="556"/>
        <v>-</v>
      </c>
      <c r="IW187" s="56" t="str">
        <f t="shared" si="557"/>
        <v>-</v>
      </c>
      <c r="IX187" s="56" t="str">
        <f t="shared" si="558"/>
        <v>-</v>
      </c>
      <c r="IY187" s="56" t="str">
        <f t="shared" si="559"/>
        <v>-</v>
      </c>
      <c r="IZ187" s="56" t="str">
        <f t="shared" si="560"/>
        <v>-</v>
      </c>
      <c r="JA187" s="56" t="str">
        <f t="shared" si="561"/>
        <v>-</v>
      </c>
      <c r="JB187" s="56" t="str">
        <f t="shared" si="562"/>
        <v>-</v>
      </c>
      <c r="JC187" s="56" t="str">
        <f t="shared" si="563"/>
        <v>-</v>
      </c>
      <c r="JD187" s="56" t="str">
        <f t="shared" si="564"/>
        <v>-</v>
      </c>
      <c r="JE187" s="56" t="str">
        <f t="shared" si="565"/>
        <v>-</v>
      </c>
      <c r="JF187" s="56" t="str">
        <f t="shared" si="566"/>
        <v>-</v>
      </c>
      <c r="JG187" s="56" t="str">
        <f t="shared" si="567"/>
        <v>-</v>
      </c>
      <c r="JH187" s="56" t="str">
        <f t="shared" si="568"/>
        <v>-</v>
      </c>
      <c r="JI187" s="56" t="str">
        <f t="shared" si="569"/>
        <v>-</v>
      </c>
      <c r="JJ187" s="56" t="str">
        <f t="shared" si="570"/>
        <v>-</v>
      </c>
      <c r="JK187" s="56" t="str">
        <f t="shared" si="571"/>
        <v>-</v>
      </c>
      <c r="JL187" s="56" t="str">
        <f t="shared" si="572"/>
        <v>-</v>
      </c>
      <c r="JM187" s="56" t="str">
        <f t="shared" si="573"/>
        <v>-</v>
      </c>
      <c r="JN187" s="56" t="str">
        <f t="shared" si="574"/>
        <v>-</v>
      </c>
      <c r="JO187" s="56" t="str">
        <f t="shared" si="575"/>
        <v>-</v>
      </c>
      <c r="JP187" s="56" t="str">
        <f t="shared" si="576"/>
        <v>-</v>
      </c>
      <c r="JQ187" s="56" t="str">
        <f t="shared" si="577"/>
        <v>-</v>
      </c>
      <c r="JR187" s="56">
        <f t="shared" si="578"/>
        <v>0</v>
      </c>
      <c r="JS187" s="56" t="str">
        <f t="shared" si="579"/>
        <v>-</v>
      </c>
      <c r="JT187" s="56" t="str">
        <f t="shared" si="580"/>
        <v>-</v>
      </c>
      <c r="JU187" s="56" t="str">
        <f t="shared" si="581"/>
        <v>-</v>
      </c>
      <c r="JV187" s="56" t="str">
        <f t="shared" si="582"/>
        <v>-</v>
      </c>
      <c r="JW187" s="56" t="str">
        <f t="shared" si="583"/>
        <v>-</v>
      </c>
      <c r="JX187" s="56" t="str">
        <f t="shared" si="584"/>
        <v>-</v>
      </c>
      <c r="JY187" s="56" t="str">
        <f t="shared" si="585"/>
        <v>-</v>
      </c>
      <c r="JZ187" s="56" t="str">
        <f t="shared" si="586"/>
        <v>-</v>
      </c>
      <c r="KA187" s="444" t="s">
        <v>1247</v>
      </c>
      <c r="KB187" s="360">
        <f>IF(ISNUMBER(INDEX($EQ$15:$GK$521,$B187,EO$11)),MAX(KB$14:KB186)+1,0)</f>
        <v>0</v>
      </c>
      <c r="KC187" s="360" t="str">
        <f t="shared" si="689"/>
        <v/>
      </c>
      <c r="KD187" s="373" t="s">
        <v>2</v>
      </c>
      <c r="KE187" s="215"/>
      <c r="KF187" s="60"/>
      <c r="KG187" s="60"/>
      <c r="KH187" s="60"/>
      <c r="KI187" s="60"/>
      <c r="KJ187" s="60"/>
      <c r="KK187" s="60"/>
      <c r="KL187" s="60"/>
      <c r="KM187" s="60"/>
      <c r="KN187" s="60"/>
      <c r="KO187" s="60"/>
      <c r="KP187" s="60"/>
      <c r="KQ187" s="239" t="str">
        <f t="shared" si="695"/>
        <v/>
      </c>
      <c r="KR187" s="245" t="str">
        <f t="shared" si="587"/>
        <v/>
      </c>
      <c r="KS187" s="60"/>
      <c r="KT187" s="239" t="str">
        <f t="shared" si="696"/>
        <v/>
      </c>
      <c r="KU187" s="245" t="str">
        <f t="shared" si="588"/>
        <v/>
      </c>
      <c r="KV187" s="60"/>
      <c r="KW187" s="239" t="str">
        <f t="shared" si="697"/>
        <v/>
      </c>
      <c r="KX187" s="245" t="str">
        <f t="shared" si="589"/>
        <v/>
      </c>
      <c r="KY187" s="60"/>
      <c r="KZ187" s="283" t="str">
        <f t="shared" si="590"/>
        <v/>
      </c>
      <c r="LA187" s="26"/>
      <c r="LB187" s="18"/>
      <c r="LC187" s="18"/>
      <c r="LD187" s="18"/>
      <c r="LE187" s="18"/>
      <c r="LF187" s="18"/>
      <c r="LG187" s="18"/>
      <c r="LH187" s="18"/>
      <c r="LI187" s="18"/>
      <c r="LJ187" s="18"/>
      <c r="LK187" s="18"/>
      <c r="LL187" s="18"/>
      <c r="LM187" s="18"/>
      <c r="LN187" s="63"/>
      <c r="LO187" s="251">
        <f t="shared" si="591"/>
        <v>0</v>
      </c>
      <c r="LP187" s="251">
        <f t="shared" si="592"/>
        <v>0</v>
      </c>
      <c r="LQ187" s="251">
        <f t="shared" si="593"/>
        <v>0</v>
      </c>
      <c r="LR187" s="251">
        <f t="shared" si="594"/>
        <v>0</v>
      </c>
      <c r="LS187" s="251">
        <f t="shared" si="595"/>
        <v>0</v>
      </c>
      <c r="LT187" s="251">
        <f t="shared" si="596"/>
        <v>0</v>
      </c>
      <c r="LU187" s="251">
        <f t="shared" si="597"/>
        <v>0</v>
      </c>
      <c r="LV187" s="251">
        <f t="shared" si="598"/>
        <v>0</v>
      </c>
      <c r="LW187" s="251">
        <f t="shared" si="599"/>
        <v>0</v>
      </c>
      <c r="LX187" s="251">
        <f t="shared" si="600"/>
        <v>0</v>
      </c>
      <c r="LY187" s="251">
        <f t="shared" si="601"/>
        <v>0</v>
      </c>
      <c r="LZ187" s="251">
        <f t="shared" si="602"/>
        <v>0</v>
      </c>
      <c r="MA187" s="63">
        <f t="shared" si="603"/>
        <v>6</v>
      </c>
      <c r="MB187" s="63">
        <f t="shared" si="604"/>
        <v>0</v>
      </c>
      <c r="MC187" s="63">
        <f t="shared" si="691"/>
        <v>173</v>
      </c>
      <c r="MD187" s="63">
        <f t="shared" si="690"/>
        <v>10</v>
      </c>
      <c r="ME187" s="63" t="str">
        <f t="shared" si="605"/>
        <v>L_ts</v>
      </c>
      <c r="MF187" s="315">
        <f t="shared" si="606"/>
        <v>291</v>
      </c>
      <c r="MG187" s="315">
        <f>IF(ISNUMBER(MATCH(EO187,$ME$15:$ME$520,0)),0,MAX(MG$14:MG186)+1)</f>
        <v>0</v>
      </c>
      <c r="MH187" s="315" t="str">
        <f t="shared" si="607"/>
        <v/>
      </c>
      <c r="MI187" s="369"/>
      <c r="MJ187" s="68"/>
      <c r="MK187" s="18"/>
      <c r="ML187" s="242"/>
      <c r="MM187" s="242"/>
      <c r="MN187" s="59"/>
      <c r="MO187" s="59"/>
      <c r="MP187" s="285"/>
      <c r="MQ187" s="59"/>
      <c r="MR187" s="238"/>
      <c r="MS187" s="285"/>
      <c r="MT187" s="59"/>
      <c r="MU187" s="285"/>
      <c r="MV187" s="238"/>
      <c r="MW187" s="59"/>
      <c r="MX187" s="59"/>
      <c r="MY187" s="59"/>
      <c r="MZ187" s="59"/>
      <c r="NA187" s="59"/>
      <c r="NB187" s="26" t="s">
        <v>2</v>
      </c>
      <c r="NC187" s="59"/>
      <c r="ND187" s="59"/>
      <c r="NE187" s="59"/>
      <c r="NF187" s="59"/>
      <c r="NG187" s="59"/>
      <c r="NH187" s="59"/>
      <c r="NI187" s="59"/>
      <c r="NJ187" s="59"/>
      <c r="NK187" s="26" t="s">
        <v>2</v>
      </c>
      <c r="NL187" s="454"/>
      <c r="NM187" s="454"/>
      <c r="NN187" s="59"/>
      <c r="NO187" s="18"/>
      <c r="NP187" s="18"/>
      <c r="NQ187" s="18"/>
      <c r="NR187" s="18"/>
      <c r="NS187" s="18"/>
      <c r="NT187" s="18"/>
      <c r="NU187" s="18"/>
      <c r="NV187" s="18"/>
      <c r="NW187" s="18"/>
      <c r="NX187" s="18"/>
      <c r="NY187" s="18"/>
      <c r="NZ187" s="18"/>
      <c r="OA187" s="18"/>
      <c r="OB187" s="18"/>
      <c r="OC187" s="18"/>
      <c r="OZ187" s="59"/>
      <c r="PA187" s="251" t="str">
        <f t="shared" si="608"/>
        <v/>
      </c>
      <c r="PB187" s="251" t="str">
        <f t="shared" si="609"/>
        <v/>
      </c>
      <c r="PC187" s="251" t="str">
        <f t="shared" si="610"/>
        <v/>
      </c>
      <c r="PD187" s="251" t="str">
        <f t="shared" si="611"/>
        <v/>
      </c>
      <c r="PE187" s="251" t="str">
        <f t="shared" si="612"/>
        <v/>
      </c>
      <c r="PF187" s="251" t="str">
        <f t="shared" si="613"/>
        <v/>
      </c>
      <c r="PG187" s="251" t="str">
        <f t="shared" si="614"/>
        <v/>
      </c>
      <c r="PH187" s="251" t="str">
        <f t="shared" si="615"/>
        <v/>
      </c>
      <c r="PI187" s="251" t="str">
        <f t="shared" si="616"/>
        <v/>
      </c>
      <c r="PJ187" s="251" t="str">
        <f t="shared" si="617"/>
        <v/>
      </c>
      <c r="PK187" s="251" t="str">
        <f t="shared" si="618"/>
        <v/>
      </c>
      <c r="PL187" s="251" t="str">
        <f t="shared" si="619"/>
        <v/>
      </c>
      <c r="PM187" s="251" t="str">
        <f t="shared" si="620"/>
        <v/>
      </c>
      <c r="PN187" s="251" t="str">
        <f t="shared" si="621"/>
        <v/>
      </c>
      <c r="PO187" s="251" t="str">
        <f t="shared" si="622"/>
        <v/>
      </c>
      <c r="PP187" s="251" t="str">
        <f t="shared" si="623"/>
        <v/>
      </c>
      <c r="PQ187" s="251" t="str">
        <f t="shared" si="624"/>
        <v/>
      </c>
      <c r="PR187" s="251" t="str">
        <f t="shared" si="625"/>
        <v/>
      </c>
      <c r="PS187" s="251" t="str">
        <f t="shared" si="626"/>
        <v/>
      </c>
      <c r="PT187" s="251" t="str">
        <f t="shared" si="627"/>
        <v/>
      </c>
      <c r="PU187" s="251" t="str">
        <f t="shared" si="628"/>
        <v/>
      </c>
      <c r="PV187" s="251" t="str">
        <f t="shared" si="629"/>
        <v/>
      </c>
      <c r="PW187" s="251" t="str">
        <f t="shared" si="630"/>
        <v/>
      </c>
      <c r="PX187" s="251" t="str">
        <f t="shared" si="631"/>
        <v/>
      </c>
      <c r="PY187" s="251" t="str">
        <f t="shared" si="632"/>
        <v/>
      </c>
      <c r="PZ187" s="251" t="str">
        <f t="shared" si="633"/>
        <v/>
      </c>
      <c r="QA187" s="251" t="str">
        <f t="shared" si="634"/>
        <v/>
      </c>
      <c r="QB187" s="251" t="str">
        <f t="shared" si="635"/>
        <v/>
      </c>
      <c r="QC187" s="251" t="str">
        <f t="shared" si="636"/>
        <v/>
      </c>
      <c r="QD187" s="251" t="str">
        <f t="shared" si="637"/>
        <v/>
      </c>
      <c r="QE187" s="251" t="str">
        <f t="shared" si="638"/>
        <v/>
      </c>
      <c r="QF187" s="63">
        <f t="shared" si="639"/>
        <v>0</v>
      </c>
      <c r="QG187" s="26" t="s">
        <v>2</v>
      </c>
      <c r="QH187" s="59"/>
      <c r="QI187" s="59"/>
      <c r="QJ187" s="59"/>
      <c r="QK187" s="59"/>
      <c r="QL187" s="59"/>
      <c r="QM187" s="59"/>
      <c r="QN187" s="59"/>
    </row>
    <row r="188" spans="1:456" ht="6" customHeight="1" x14ac:dyDescent="0.25">
      <c r="A188" s="68"/>
      <c r="B188" s="447">
        <f t="shared" si="496"/>
        <v>174</v>
      </c>
      <c r="C188" s="72" t="s">
        <v>368</v>
      </c>
      <c r="D188" s="339" t="s">
        <v>564</v>
      </c>
      <c r="E188" s="59"/>
      <c r="F188" s="229"/>
      <c r="G188" s="295"/>
      <c r="H188" s="295"/>
      <c r="I188" s="229"/>
      <c r="J188" s="295"/>
      <c r="K188" s="295"/>
      <c r="L188" s="229"/>
      <c r="M188" s="295"/>
      <c r="N188" s="295"/>
      <c r="O188" s="229"/>
      <c r="P188" s="295"/>
      <c r="Q188" s="295"/>
      <c r="R188" s="229"/>
      <c r="S188" s="230"/>
      <c r="T188" s="231"/>
      <c r="U188" s="229"/>
      <c r="V188" s="230"/>
      <c r="W188" s="231"/>
      <c r="X188" s="229"/>
      <c r="Y188" s="230"/>
      <c r="Z188" s="231"/>
      <c r="AA188" s="229"/>
      <c r="AB188" s="295"/>
      <c r="AC188" s="295"/>
      <c r="AD188" s="229"/>
      <c r="AE188" s="295"/>
      <c r="AF188" s="295"/>
      <c r="AG188" s="229"/>
      <c r="AH188" s="295"/>
      <c r="AI188" s="295"/>
      <c r="AJ188" s="229"/>
      <c r="AK188" s="295"/>
      <c r="AL188" s="295"/>
      <c r="AM188" s="229"/>
      <c r="AN188" s="295"/>
      <c r="AO188" s="295"/>
      <c r="AP188" s="243"/>
      <c r="AQ188" s="295"/>
      <c r="AR188" s="290"/>
      <c r="AS188" s="243"/>
      <c r="AT188" s="295"/>
      <c r="AU188" s="290"/>
      <c r="AV188" s="229"/>
      <c r="AW188" s="230"/>
      <c r="AX188" s="231"/>
      <c r="AY188" s="229"/>
      <c r="AZ188" s="230"/>
      <c r="BA188" s="231"/>
      <c r="BB188" s="229"/>
      <c r="BC188" s="230"/>
      <c r="BD188" s="231"/>
      <c r="BE188" s="229"/>
      <c r="BF188" s="230"/>
      <c r="BG188" s="231"/>
      <c r="BH188" s="229"/>
      <c r="BI188" s="230"/>
      <c r="BJ188" s="231"/>
      <c r="BK188" s="243"/>
      <c r="BL188" s="230"/>
      <c r="BM188" s="231"/>
      <c r="BN188" s="243"/>
      <c r="BO188" s="230"/>
      <c r="BP188" s="231"/>
      <c r="BQ188" s="229"/>
      <c r="BR188" s="230"/>
      <c r="BS188" s="231"/>
      <c r="BT188" s="229"/>
      <c r="BU188" s="230"/>
      <c r="BV188" s="231"/>
      <c r="BW188" s="229"/>
      <c r="BX188" s="230"/>
      <c r="BY188" s="231"/>
      <c r="BZ188" s="229"/>
      <c r="CA188" s="230"/>
      <c r="CB188" s="231"/>
      <c r="CC188" s="229"/>
      <c r="CD188" s="230"/>
      <c r="CE188" s="231"/>
      <c r="CF188" s="331"/>
      <c r="CG188" s="332"/>
      <c r="CH188" s="385"/>
      <c r="CI188" s="331"/>
      <c r="CJ188" s="332"/>
      <c r="CK188" s="385"/>
      <c r="CL188" s="243"/>
      <c r="CM188" s="230"/>
      <c r="CN188" s="354"/>
      <c r="CO188" s="243"/>
      <c r="CP188" s="230"/>
      <c r="CQ188" s="231"/>
      <c r="CR188" s="331"/>
      <c r="CS188" s="332"/>
      <c r="CT188" s="333"/>
      <c r="CU188" s="229"/>
      <c r="CV188" s="230"/>
      <c r="CW188" s="231"/>
      <c r="CX188" s="331"/>
      <c r="CY188" s="332"/>
      <c r="CZ188" s="333"/>
      <c r="DA188" s="331"/>
      <c r="DB188" s="332"/>
      <c r="DC188" s="333"/>
      <c r="DD188" s="331"/>
      <c r="DE188" s="332"/>
      <c r="DF188" s="333"/>
      <c r="DG188" s="331"/>
      <c r="DH188" s="332"/>
      <c r="DI188" s="333"/>
      <c r="DJ188" s="229"/>
      <c r="DK188" s="230"/>
      <c r="DL188" s="231"/>
      <c r="DM188" s="229"/>
      <c r="DN188" s="230"/>
      <c r="DO188" s="231"/>
      <c r="DP188" s="331"/>
      <c r="DQ188" s="332"/>
      <c r="DR188" s="333"/>
      <c r="DS188" s="331"/>
      <c r="DT188" s="332"/>
      <c r="DU188" s="333"/>
      <c r="DV188" s="331"/>
      <c r="DW188" s="332"/>
      <c r="DX188" s="333"/>
      <c r="DY188" s="331"/>
      <c r="DZ188" s="332"/>
      <c r="EA188" s="333"/>
      <c r="EB188" s="331"/>
      <c r="EC188" s="332"/>
      <c r="ED188" s="333"/>
      <c r="EE188" s="331"/>
      <c r="EF188" s="332"/>
      <c r="EG188" s="333"/>
      <c r="EH188" s="229"/>
      <c r="EI188" s="230"/>
      <c r="EJ188" s="231"/>
      <c r="EK188" s="229"/>
      <c r="EL188" s="230"/>
      <c r="EM188" s="231"/>
      <c r="EN188" s="244"/>
      <c r="EO188" s="269" t="str">
        <f t="shared" si="497"/>
        <v/>
      </c>
      <c r="EP188" s="444" t="s">
        <v>1247</v>
      </c>
      <c r="EQ188" s="360" t="str">
        <f t="shared" si="640"/>
        <v/>
      </c>
      <c r="ER188" s="360" t="str">
        <f t="shared" si="641"/>
        <v/>
      </c>
      <c r="ES188" s="360" t="str">
        <f t="shared" si="642"/>
        <v/>
      </c>
      <c r="ET188" s="360" t="str">
        <f t="shared" si="643"/>
        <v/>
      </c>
      <c r="EU188" s="360" t="str">
        <f t="shared" si="644"/>
        <v/>
      </c>
      <c r="EV188" s="360" t="str">
        <f t="shared" si="645"/>
        <v/>
      </c>
      <c r="EW188" s="360" t="str">
        <f t="shared" si="646"/>
        <v/>
      </c>
      <c r="EX188" s="360" t="str">
        <f t="shared" si="647"/>
        <v/>
      </c>
      <c r="EY188" s="360" t="str">
        <f t="shared" si="648"/>
        <v/>
      </c>
      <c r="EZ188" s="360" t="str">
        <f t="shared" si="649"/>
        <v/>
      </c>
      <c r="FA188" s="360" t="str">
        <f t="shared" si="650"/>
        <v/>
      </c>
      <c r="FB188" s="360" t="str">
        <f t="shared" si="651"/>
        <v/>
      </c>
      <c r="FC188" s="360" t="str">
        <f t="shared" si="652"/>
        <v/>
      </c>
      <c r="FD188" s="360" t="str">
        <f t="shared" si="653"/>
        <v/>
      </c>
      <c r="FE188" s="360" t="str">
        <f t="shared" si="654"/>
        <v/>
      </c>
      <c r="FF188" s="360" t="str">
        <f t="shared" si="655"/>
        <v/>
      </c>
      <c r="FG188" s="360" t="str">
        <f t="shared" si="656"/>
        <v/>
      </c>
      <c r="FH188" s="360" t="str">
        <f t="shared" si="657"/>
        <v/>
      </c>
      <c r="FI188" s="360" t="str">
        <f t="shared" si="658"/>
        <v/>
      </c>
      <c r="FJ188" s="360" t="str">
        <f t="shared" si="659"/>
        <v/>
      </c>
      <c r="FK188" s="360" t="str">
        <f t="shared" si="660"/>
        <v/>
      </c>
      <c r="FL188" s="360" t="str">
        <f t="shared" si="661"/>
        <v/>
      </c>
      <c r="FM188" s="360" t="str">
        <f t="shared" si="662"/>
        <v/>
      </c>
      <c r="FN188" s="360" t="str">
        <f t="shared" si="663"/>
        <v/>
      </c>
      <c r="FO188" s="360" t="str">
        <f t="shared" si="664"/>
        <v/>
      </c>
      <c r="FP188" s="360" t="str">
        <f t="shared" si="665"/>
        <v/>
      </c>
      <c r="FQ188" s="360" t="str">
        <f t="shared" si="666"/>
        <v/>
      </c>
      <c r="FR188" s="360" t="str">
        <f t="shared" si="667"/>
        <v/>
      </c>
      <c r="FS188" s="360" t="str">
        <f t="shared" si="668"/>
        <v/>
      </c>
      <c r="FT188" s="360" t="str">
        <f t="shared" si="498"/>
        <v/>
      </c>
      <c r="FU188" s="360" t="str">
        <f t="shared" si="669"/>
        <v/>
      </c>
      <c r="FV188" s="360" t="str">
        <f t="shared" si="670"/>
        <v/>
      </c>
      <c r="FW188" s="360" t="str">
        <f t="shared" si="671"/>
        <v/>
      </c>
      <c r="FX188" s="360" t="str">
        <f t="shared" si="672"/>
        <v/>
      </c>
      <c r="FY188" s="360" t="str">
        <f t="shared" si="673"/>
        <v/>
      </c>
      <c r="FZ188" s="360" t="str">
        <f t="shared" si="674"/>
        <v/>
      </c>
      <c r="GA188" s="360" t="str">
        <f t="shared" si="675"/>
        <v/>
      </c>
      <c r="GB188" s="360">
        <f t="shared" si="676"/>
        <v>55</v>
      </c>
      <c r="GC188" s="360" t="str">
        <f t="shared" si="677"/>
        <v/>
      </c>
      <c r="GD188" s="360" t="str">
        <f t="shared" si="678"/>
        <v/>
      </c>
      <c r="GE188" s="360" t="str">
        <f t="shared" si="679"/>
        <v/>
      </c>
      <c r="GF188" s="360" t="str">
        <f t="shared" si="680"/>
        <v/>
      </c>
      <c r="GG188" s="360" t="str">
        <f t="shared" si="681"/>
        <v/>
      </c>
      <c r="GH188" s="360" t="str">
        <f t="shared" si="682"/>
        <v/>
      </c>
      <c r="GI188" s="360" t="str">
        <f t="shared" si="683"/>
        <v/>
      </c>
      <c r="GJ188" s="360" t="str">
        <f t="shared" si="684"/>
        <v/>
      </c>
      <c r="GK188" s="444" t="s">
        <v>1247</v>
      </c>
      <c r="GL188" s="361" t="str">
        <f t="shared" si="499"/>
        <v>-</v>
      </c>
      <c r="GM188" s="361" t="str">
        <f t="shared" si="500"/>
        <v>-</v>
      </c>
      <c r="GN188" s="361" t="str">
        <f t="shared" si="501"/>
        <v>-</v>
      </c>
      <c r="GO188" s="361" t="str">
        <f t="shared" si="502"/>
        <v>-</v>
      </c>
      <c r="GP188" s="361" t="str">
        <f t="shared" si="503"/>
        <v>-</v>
      </c>
      <c r="GQ188" s="361" t="str">
        <f t="shared" si="504"/>
        <v>-</v>
      </c>
      <c r="GR188" s="361" t="str">
        <f t="shared" si="505"/>
        <v>-</v>
      </c>
      <c r="GS188" s="361" t="str">
        <f t="shared" si="506"/>
        <v>-</v>
      </c>
      <c r="GT188" s="361" t="str">
        <f t="shared" si="507"/>
        <v>-</v>
      </c>
      <c r="GU188" s="361" t="str">
        <f t="shared" si="508"/>
        <v>-</v>
      </c>
      <c r="GV188" s="361" t="str">
        <f t="shared" si="509"/>
        <v>-</v>
      </c>
      <c r="GW188" s="361" t="str">
        <f t="shared" si="510"/>
        <v>-</v>
      </c>
      <c r="GX188" s="361" t="str">
        <f t="shared" si="511"/>
        <v>-</v>
      </c>
      <c r="GY188" s="361" t="str">
        <f t="shared" si="512"/>
        <v>-</v>
      </c>
      <c r="GZ188" s="361" t="str">
        <f t="shared" si="513"/>
        <v>-</v>
      </c>
      <c r="HA188" s="361" t="str">
        <f t="shared" si="514"/>
        <v>-</v>
      </c>
      <c r="HB188" s="361" t="str">
        <f t="shared" si="515"/>
        <v>-</v>
      </c>
      <c r="HC188" s="361" t="str">
        <f t="shared" si="516"/>
        <v>-</v>
      </c>
      <c r="HD188" s="361" t="str">
        <f t="shared" si="517"/>
        <v>-</v>
      </c>
      <c r="HE188" s="361" t="str">
        <f t="shared" si="518"/>
        <v>-</v>
      </c>
      <c r="HF188" s="361" t="str">
        <f t="shared" si="519"/>
        <v>-</v>
      </c>
      <c r="HG188" s="361" t="str">
        <f t="shared" si="520"/>
        <v>-</v>
      </c>
      <c r="HH188" s="361" t="str">
        <f t="shared" si="521"/>
        <v>-</v>
      </c>
      <c r="HI188" s="361" t="str">
        <f t="shared" si="522"/>
        <v>-</v>
      </c>
      <c r="HJ188" s="361" t="str">
        <f t="shared" si="523"/>
        <v>-</v>
      </c>
      <c r="HK188" s="361" t="str">
        <f t="shared" si="524"/>
        <v>-</v>
      </c>
      <c r="HL188" s="361" t="str">
        <f t="shared" si="525"/>
        <v>-</v>
      </c>
      <c r="HM188" s="361" t="str">
        <f t="shared" si="526"/>
        <v>-</v>
      </c>
      <c r="HN188" s="361" t="str">
        <f t="shared" si="527"/>
        <v>-</v>
      </c>
      <c r="HO188" s="361" t="str">
        <f t="shared" si="528"/>
        <v>-</v>
      </c>
      <c r="HP188" s="361" t="str">
        <f t="shared" si="529"/>
        <v>-</v>
      </c>
      <c r="HQ188" s="361" t="str">
        <f t="shared" si="530"/>
        <v>-</v>
      </c>
      <c r="HR188" s="361" t="str">
        <f t="shared" si="531"/>
        <v>-</v>
      </c>
      <c r="HS188" s="361" t="str">
        <f t="shared" si="532"/>
        <v>-</v>
      </c>
      <c r="HT188" s="361" t="str">
        <f t="shared" si="533"/>
        <v>-</v>
      </c>
      <c r="HU188" s="361" t="str">
        <f t="shared" si="534"/>
        <v>-</v>
      </c>
      <c r="HV188" s="361" t="str">
        <f t="shared" si="535"/>
        <v>-</v>
      </c>
      <c r="HW188" s="361" t="str">
        <f t="shared" si="536"/>
        <v>accl</v>
      </c>
      <c r="HX188" s="361" t="str">
        <f t="shared" si="537"/>
        <v>-</v>
      </c>
      <c r="HY188" s="361" t="str">
        <f t="shared" si="538"/>
        <v>-</v>
      </c>
      <c r="HZ188" s="361" t="str">
        <f t="shared" si="539"/>
        <v>-</v>
      </c>
      <c r="IA188" s="361" t="str">
        <f t="shared" si="540"/>
        <v>-</v>
      </c>
      <c r="IB188" s="361" t="str">
        <f t="shared" si="541"/>
        <v>-</v>
      </c>
      <c r="IC188" s="361" t="str">
        <f t="shared" si="542"/>
        <v>-</v>
      </c>
      <c r="ID188" s="361" t="str">
        <f t="shared" si="543"/>
        <v>-</v>
      </c>
      <c r="IE188" s="361" t="str">
        <f t="shared" si="544"/>
        <v>-</v>
      </c>
      <c r="IF188" s="444" t="s">
        <v>1247</v>
      </c>
      <c r="IG188" s="56" t="str">
        <f t="shared" si="685"/>
        <v>-</v>
      </c>
      <c r="IH188" s="56" t="str">
        <f t="shared" si="686"/>
        <v>-</v>
      </c>
      <c r="II188" s="56" t="str">
        <f t="shared" si="687"/>
        <v>-</v>
      </c>
      <c r="IJ188" s="56" t="str">
        <f t="shared" si="688"/>
        <v>-</v>
      </c>
      <c r="IK188" s="56" t="str">
        <f t="shared" si="545"/>
        <v>-</v>
      </c>
      <c r="IL188" s="56" t="str">
        <f t="shared" si="546"/>
        <v>-</v>
      </c>
      <c r="IM188" s="56" t="str">
        <f t="shared" si="547"/>
        <v>-</v>
      </c>
      <c r="IN188" s="56" t="str">
        <f t="shared" si="548"/>
        <v>-</v>
      </c>
      <c r="IO188" s="56" t="str">
        <f t="shared" si="549"/>
        <v>-</v>
      </c>
      <c r="IP188" s="56" t="str">
        <f t="shared" si="550"/>
        <v>-</v>
      </c>
      <c r="IQ188" s="56" t="str">
        <f t="shared" si="551"/>
        <v>-</v>
      </c>
      <c r="IR188" s="56" t="str">
        <f t="shared" si="552"/>
        <v>-</v>
      </c>
      <c r="IS188" s="56" t="str">
        <f t="shared" si="553"/>
        <v>-</v>
      </c>
      <c r="IT188" s="56" t="str">
        <f t="shared" si="554"/>
        <v>-</v>
      </c>
      <c r="IU188" s="56" t="str">
        <f t="shared" si="555"/>
        <v>-</v>
      </c>
      <c r="IV188" s="56" t="str">
        <f t="shared" si="556"/>
        <v>-</v>
      </c>
      <c r="IW188" s="56" t="str">
        <f t="shared" si="557"/>
        <v>-</v>
      </c>
      <c r="IX188" s="56" t="str">
        <f t="shared" si="558"/>
        <v>-</v>
      </c>
      <c r="IY188" s="56" t="str">
        <f t="shared" si="559"/>
        <v>-</v>
      </c>
      <c r="IZ188" s="56" t="str">
        <f t="shared" si="560"/>
        <v>-</v>
      </c>
      <c r="JA188" s="56" t="str">
        <f t="shared" si="561"/>
        <v>-</v>
      </c>
      <c r="JB188" s="56" t="str">
        <f t="shared" si="562"/>
        <v>-</v>
      </c>
      <c r="JC188" s="56" t="str">
        <f t="shared" si="563"/>
        <v>-</v>
      </c>
      <c r="JD188" s="56" t="str">
        <f t="shared" si="564"/>
        <v>-</v>
      </c>
      <c r="JE188" s="56" t="str">
        <f t="shared" si="565"/>
        <v>-</v>
      </c>
      <c r="JF188" s="56" t="str">
        <f t="shared" si="566"/>
        <v>-</v>
      </c>
      <c r="JG188" s="56" t="str">
        <f t="shared" si="567"/>
        <v>-</v>
      </c>
      <c r="JH188" s="56" t="str">
        <f t="shared" si="568"/>
        <v>-</v>
      </c>
      <c r="JI188" s="56" t="str">
        <f t="shared" si="569"/>
        <v>-</v>
      </c>
      <c r="JJ188" s="56" t="str">
        <f t="shared" si="570"/>
        <v>-</v>
      </c>
      <c r="JK188" s="56" t="str">
        <f t="shared" si="571"/>
        <v>-</v>
      </c>
      <c r="JL188" s="56" t="str">
        <f t="shared" si="572"/>
        <v>-</v>
      </c>
      <c r="JM188" s="56" t="str">
        <f t="shared" si="573"/>
        <v>-</v>
      </c>
      <c r="JN188" s="56" t="str">
        <f t="shared" si="574"/>
        <v>-</v>
      </c>
      <c r="JO188" s="56" t="str">
        <f t="shared" si="575"/>
        <v>-</v>
      </c>
      <c r="JP188" s="56" t="str">
        <f t="shared" si="576"/>
        <v>-</v>
      </c>
      <c r="JQ188" s="56" t="str">
        <f t="shared" si="577"/>
        <v>-</v>
      </c>
      <c r="JR188" s="56">
        <f t="shared" si="578"/>
        <v>1</v>
      </c>
      <c r="JS188" s="56" t="str">
        <f t="shared" si="579"/>
        <v>-</v>
      </c>
      <c r="JT188" s="56" t="str">
        <f t="shared" si="580"/>
        <v>-</v>
      </c>
      <c r="JU188" s="56" t="str">
        <f t="shared" si="581"/>
        <v>-</v>
      </c>
      <c r="JV188" s="56" t="str">
        <f t="shared" si="582"/>
        <v>-</v>
      </c>
      <c r="JW188" s="56" t="str">
        <f t="shared" si="583"/>
        <v>-</v>
      </c>
      <c r="JX188" s="56" t="str">
        <f t="shared" si="584"/>
        <v>-</v>
      </c>
      <c r="JY188" s="56" t="str">
        <f t="shared" si="585"/>
        <v>-</v>
      </c>
      <c r="JZ188" s="56" t="str">
        <f t="shared" si="586"/>
        <v>-</v>
      </c>
      <c r="KA188" s="444" t="s">
        <v>1247</v>
      </c>
      <c r="KB188" s="360">
        <f>IF(ISNUMBER(INDEX($EQ$15:$GK$521,$B188,EO$11)),MAX(KB$14:KB187)+1,0)</f>
        <v>0</v>
      </c>
      <c r="KC188" s="360" t="str">
        <f t="shared" si="689"/>
        <v/>
      </c>
      <c r="KD188" s="373" t="s">
        <v>2</v>
      </c>
      <c r="KE188" s="215"/>
      <c r="KF188" s="60"/>
      <c r="KG188" s="60"/>
      <c r="KH188" s="60"/>
      <c r="KI188" s="60"/>
      <c r="KJ188" s="60"/>
      <c r="KK188" s="60"/>
      <c r="KL188" s="60"/>
      <c r="KM188" s="60"/>
      <c r="KN188" s="60"/>
      <c r="KO188" s="60"/>
      <c r="KP188" s="60"/>
      <c r="KQ188" s="239" t="str">
        <f t="shared" si="695"/>
        <v/>
      </c>
      <c r="KR188" s="245" t="str">
        <f t="shared" si="587"/>
        <v/>
      </c>
      <c r="KS188" s="60"/>
      <c r="KT188" s="239" t="str">
        <f t="shared" si="696"/>
        <v/>
      </c>
      <c r="KU188" s="245" t="str">
        <f t="shared" si="588"/>
        <v/>
      </c>
      <c r="KV188" s="60"/>
      <c r="KW188" s="239" t="str">
        <f t="shared" si="697"/>
        <v/>
      </c>
      <c r="KX188" s="245" t="str">
        <f t="shared" si="589"/>
        <v/>
      </c>
      <c r="KY188" s="60"/>
      <c r="KZ188" s="283" t="str">
        <f t="shared" si="590"/>
        <v/>
      </c>
      <c r="LA188" s="26"/>
      <c r="LB188" s="18"/>
      <c r="LC188" s="18"/>
      <c r="LD188" s="18"/>
      <c r="LE188" s="18"/>
      <c r="LF188" s="18"/>
      <c r="LG188" s="18"/>
      <c r="LH188" s="18"/>
      <c r="LI188" s="18"/>
      <c r="LJ188" s="18"/>
      <c r="LK188" s="18"/>
      <c r="LL188" s="18"/>
      <c r="LM188" s="18"/>
      <c r="LN188" s="63"/>
      <c r="LO188" s="251">
        <f t="shared" si="591"/>
        <v>0</v>
      </c>
      <c r="LP188" s="251">
        <f t="shared" si="592"/>
        <v>0</v>
      </c>
      <c r="LQ188" s="251">
        <f t="shared" si="593"/>
        <v>0</v>
      </c>
      <c r="LR188" s="251">
        <f t="shared" si="594"/>
        <v>0</v>
      </c>
      <c r="LS188" s="251">
        <f t="shared" si="595"/>
        <v>0</v>
      </c>
      <c r="LT188" s="251">
        <f t="shared" si="596"/>
        <v>0</v>
      </c>
      <c r="LU188" s="251">
        <f t="shared" si="597"/>
        <v>0</v>
      </c>
      <c r="LV188" s="251">
        <f t="shared" si="598"/>
        <v>0</v>
      </c>
      <c r="LW188" s="251">
        <f t="shared" si="599"/>
        <v>0</v>
      </c>
      <c r="LX188" s="251">
        <f t="shared" si="600"/>
        <v>0</v>
      </c>
      <c r="LY188" s="251">
        <f t="shared" si="601"/>
        <v>0</v>
      </c>
      <c r="LZ188" s="251">
        <f t="shared" si="602"/>
        <v>0</v>
      </c>
      <c r="MA188" s="63">
        <f t="shared" si="603"/>
        <v>6</v>
      </c>
      <c r="MB188" s="63">
        <f t="shared" si="604"/>
        <v>0</v>
      </c>
      <c r="MC188" s="63">
        <f t="shared" si="691"/>
        <v>174</v>
      </c>
      <c r="MD188" s="63">
        <f t="shared" si="690"/>
        <v>11</v>
      </c>
      <c r="ME188" s="63" t="str">
        <f t="shared" si="605"/>
        <v>MVR</v>
      </c>
      <c r="MF188" s="315">
        <f t="shared" si="606"/>
        <v>291</v>
      </c>
      <c r="MG188" s="315">
        <f>IF(ISNUMBER(MATCH(EO188,$ME$15:$ME$520,0)),0,MAX(MG$14:MG187)+1)</f>
        <v>0</v>
      </c>
      <c r="MH188" s="315" t="str">
        <f t="shared" si="607"/>
        <v/>
      </c>
      <c r="MI188" s="369"/>
      <c r="MJ188" s="68"/>
      <c r="MK188" s="18"/>
      <c r="ML188" s="242"/>
      <c r="MM188" s="242"/>
      <c r="MN188" s="59"/>
      <c r="MO188" s="59"/>
      <c r="MP188" s="285"/>
      <c r="MQ188" s="59"/>
      <c r="MR188" s="238"/>
      <c r="MS188" s="285"/>
      <c r="MT188" s="59"/>
      <c r="MU188" s="285"/>
      <c r="MV188" s="238"/>
      <c r="MW188" s="59"/>
      <c r="MX188" s="59"/>
      <c r="MY188" s="59"/>
      <c r="MZ188" s="59"/>
      <c r="NA188" s="59"/>
      <c r="NB188" s="26" t="s">
        <v>2</v>
      </c>
      <c r="NC188" s="59"/>
      <c r="ND188" s="59"/>
      <c r="NE188" s="59"/>
      <c r="NF188" s="59"/>
      <c r="NG188" s="59"/>
      <c r="NH188" s="59"/>
      <c r="NI188" s="59"/>
      <c r="NJ188" s="59"/>
      <c r="NK188" s="26" t="s">
        <v>2</v>
      </c>
      <c r="NL188" s="454"/>
      <c r="NM188" s="454"/>
      <c r="NN188" s="59"/>
      <c r="NO188" s="18"/>
      <c r="NP188" s="18"/>
      <c r="NQ188" s="18"/>
      <c r="NR188" s="18"/>
      <c r="NS188" s="18"/>
      <c r="NT188" s="18"/>
      <c r="NU188" s="18"/>
      <c r="NV188" s="18"/>
      <c r="NW188" s="18"/>
      <c r="NX188" s="18"/>
      <c r="NY188" s="18"/>
      <c r="NZ188" s="18"/>
      <c r="OA188" s="18"/>
      <c r="OB188" s="18"/>
      <c r="OC188" s="18"/>
      <c r="OZ188" s="59"/>
      <c r="PA188" s="251" t="str">
        <f t="shared" si="608"/>
        <v/>
      </c>
      <c r="PB188" s="251" t="str">
        <f t="shared" si="609"/>
        <v/>
      </c>
      <c r="PC188" s="251" t="str">
        <f t="shared" si="610"/>
        <v/>
      </c>
      <c r="PD188" s="251" t="str">
        <f t="shared" si="611"/>
        <v/>
      </c>
      <c r="PE188" s="251" t="str">
        <f t="shared" si="612"/>
        <v/>
      </c>
      <c r="PF188" s="251" t="str">
        <f t="shared" si="613"/>
        <v/>
      </c>
      <c r="PG188" s="251" t="str">
        <f t="shared" si="614"/>
        <v/>
      </c>
      <c r="PH188" s="251" t="str">
        <f t="shared" si="615"/>
        <v/>
      </c>
      <c r="PI188" s="251" t="str">
        <f t="shared" si="616"/>
        <v/>
      </c>
      <c r="PJ188" s="251" t="str">
        <f t="shared" si="617"/>
        <v/>
      </c>
      <c r="PK188" s="251" t="str">
        <f t="shared" si="618"/>
        <v/>
      </c>
      <c r="PL188" s="251" t="str">
        <f t="shared" si="619"/>
        <v/>
      </c>
      <c r="PM188" s="251" t="str">
        <f t="shared" si="620"/>
        <v/>
      </c>
      <c r="PN188" s="251" t="str">
        <f t="shared" si="621"/>
        <v/>
      </c>
      <c r="PO188" s="251" t="str">
        <f t="shared" si="622"/>
        <v/>
      </c>
      <c r="PP188" s="251" t="str">
        <f t="shared" si="623"/>
        <v/>
      </c>
      <c r="PQ188" s="251" t="str">
        <f t="shared" si="624"/>
        <v/>
      </c>
      <c r="PR188" s="251" t="str">
        <f t="shared" si="625"/>
        <v/>
      </c>
      <c r="PS188" s="251" t="str">
        <f t="shared" si="626"/>
        <v/>
      </c>
      <c r="PT188" s="251" t="str">
        <f t="shared" si="627"/>
        <v/>
      </c>
      <c r="PU188" s="251" t="str">
        <f t="shared" si="628"/>
        <v/>
      </c>
      <c r="PV188" s="251" t="str">
        <f t="shared" si="629"/>
        <v/>
      </c>
      <c r="PW188" s="251" t="str">
        <f t="shared" si="630"/>
        <v/>
      </c>
      <c r="PX188" s="251" t="str">
        <f t="shared" si="631"/>
        <v/>
      </c>
      <c r="PY188" s="251" t="str">
        <f t="shared" si="632"/>
        <v/>
      </c>
      <c r="PZ188" s="251" t="str">
        <f t="shared" si="633"/>
        <v>MVR</v>
      </c>
      <c r="QA188" s="251" t="str">
        <f t="shared" si="634"/>
        <v/>
      </c>
      <c r="QB188" s="251" t="str">
        <f t="shared" si="635"/>
        <v/>
      </c>
      <c r="QC188" s="251" t="str">
        <f t="shared" si="636"/>
        <v/>
      </c>
      <c r="QD188" s="251" t="str">
        <f t="shared" si="637"/>
        <v/>
      </c>
      <c r="QE188" s="251" t="str">
        <f t="shared" si="638"/>
        <v/>
      </c>
      <c r="QF188" s="63">
        <f t="shared" si="639"/>
        <v>1</v>
      </c>
      <c r="QG188" s="26" t="s">
        <v>2</v>
      </c>
      <c r="QH188" s="59"/>
      <c r="QI188" s="59"/>
      <c r="QJ188" s="59"/>
      <c r="QK188" s="59"/>
      <c r="QL188" s="59"/>
      <c r="QM188" s="59"/>
      <c r="QN188" s="59"/>
    </row>
    <row r="189" spans="1:456" ht="6" customHeight="1" x14ac:dyDescent="0.25">
      <c r="A189" s="68"/>
      <c r="B189" s="447">
        <f t="shared" si="496"/>
        <v>175</v>
      </c>
      <c r="C189" s="72" t="s">
        <v>73</v>
      </c>
      <c r="D189" s="339" t="s">
        <v>565</v>
      </c>
      <c r="E189" s="59"/>
      <c r="F189" s="229"/>
      <c r="G189" s="295"/>
      <c r="H189" s="295"/>
      <c r="I189" s="229"/>
      <c r="J189" s="295"/>
      <c r="K189" s="295"/>
      <c r="L189" s="229"/>
      <c r="M189" s="295"/>
      <c r="N189" s="295"/>
      <c r="O189" s="229"/>
      <c r="P189" s="295"/>
      <c r="Q189" s="295"/>
      <c r="R189" s="229"/>
      <c r="S189" s="230"/>
      <c r="T189" s="231"/>
      <c r="U189" s="229"/>
      <c r="V189" s="230"/>
      <c r="W189" s="231"/>
      <c r="X189" s="229"/>
      <c r="Y189" s="230"/>
      <c r="Z189" s="231"/>
      <c r="AA189" s="229"/>
      <c r="AB189" s="295"/>
      <c r="AC189" s="295"/>
      <c r="AD189" s="229"/>
      <c r="AE189" s="295"/>
      <c r="AF189" s="295"/>
      <c r="AG189" s="229"/>
      <c r="AH189" s="295"/>
      <c r="AI189" s="295"/>
      <c r="AJ189" s="229"/>
      <c r="AK189" s="295"/>
      <c r="AL189" s="295"/>
      <c r="AM189" s="229"/>
      <c r="AN189" s="295"/>
      <c r="AO189" s="295"/>
      <c r="AP189" s="243"/>
      <c r="AQ189" s="295"/>
      <c r="AR189" s="290"/>
      <c r="AS189" s="243"/>
      <c r="AT189" s="295"/>
      <c r="AU189" s="290"/>
      <c r="AV189" s="229"/>
      <c r="AW189" s="230"/>
      <c r="AX189" s="231"/>
      <c r="AY189" s="229"/>
      <c r="AZ189" s="230"/>
      <c r="BA189" s="231"/>
      <c r="BB189" s="229"/>
      <c r="BC189" s="230"/>
      <c r="BD189" s="231"/>
      <c r="BE189" s="229"/>
      <c r="BF189" s="230"/>
      <c r="BG189" s="231"/>
      <c r="BH189" s="229"/>
      <c r="BI189" s="230"/>
      <c r="BJ189" s="231"/>
      <c r="BK189" s="243"/>
      <c r="BL189" s="230"/>
      <c r="BM189" s="231"/>
      <c r="BN189" s="243"/>
      <c r="BO189" s="230"/>
      <c r="BP189" s="231"/>
      <c r="BQ189" s="229"/>
      <c r="BR189" s="230"/>
      <c r="BS189" s="231"/>
      <c r="BT189" s="229"/>
      <c r="BU189" s="230"/>
      <c r="BV189" s="231"/>
      <c r="BW189" s="229"/>
      <c r="BX189" s="230"/>
      <c r="BY189" s="231"/>
      <c r="BZ189" s="229"/>
      <c r="CA189" s="230"/>
      <c r="CB189" s="231"/>
      <c r="CC189" s="229"/>
      <c r="CD189" s="230"/>
      <c r="CE189" s="231"/>
      <c r="CF189" s="331"/>
      <c r="CG189" s="332"/>
      <c r="CH189" s="385"/>
      <c r="CI189" s="331"/>
      <c r="CJ189" s="332"/>
      <c r="CK189" s="385"/>
      <c r="CL189" s="243"/>
      <c r="CM189" s="230"/>
      <c r="CN189" s="354"/>
      <c r="CO189" s="243"/>
      <c r="CP189" s="230"/>
      <c r="CQ189" s="231"/>
      <c r="CR189" s="331"/>
      <c r="CS189" s="332"/>
      <c r="CT189" s="333"/>
      <c r="CU189" s="229"/>
      <c r="CV189" s="230"/>
      <c r="CW189" s="231"/>
      <c r="CX189" s="331"/>
      <c r="CY189" s="332"/>
      <c r="CZ189" s="333"/>
      <c r="DA189" s="331"/>
      <c r="DB189" s="332"/>
      <c r="DC189" s="333"/>
      <c r="DD189" s="331"/>
      <c r="DE189" s="332"/>
      <c r="DF189" s="333"/>
      <c r="DG189" s="331"/>
      <c r="DH189" s="332"/>
      <c r="DI189" s="333"/>
      <c r="DJ189" s="229"/>
      <c r="DK189" s="230"/>
      <c r="DL189" s="231"/>
      <c r="DM189" s="229"/>
      <c r="DN189" s="230"/>
      <c r="DO189" s="231"/>
      <c r="DP189" s="331"/>
      <c r="DQ189" s="332"/>
      <c r="DR189" s="333"/>
      <c r="DS189" s="331"/>
      <c r="DT189" s="332"/>
      <c r="DU189" s="333"/>
      <c r="DV189" s="331"/>
      <c r="DW189" s="332"/>
      <c r="DX189" s="333"/>
      <c r="DY189" s="331"/>
      <c r="DZ189" s="332"/>
      <c r="EA189" s="333"/>
      <c r="EB189" s="331"/>
      <c r="EC189" s="332"/>
      <c r="ED189" s="333"/>
      <c r="EE189" s="331"/>
      <c r="EF189" s="332"/>
      <c r="EG189" s="333"/>
      <c r="EH189" s="229"/>
      <c r="EI189" s="230"/>
      <c r="EJ189" s="231"/>
      <c r="EK189" s="229"/>
      <c r="EL189" s="230"/>
      <c r="EM189" s="231"/>
      <c r="EN189" s="244"/>
      <c r="EO189" s="269" t="str">
        <f t="shared" si="497"/>
        <v/>
      </c>
      <c r="EP189" s="444" t="s">
        <v>1247</v>
      </c>
      <c r="EQ189" s="360" t="str">
        <f t="shared" si="640"/>
        <v/>
      </c>
      <c r="ER189" s="360">
        <f t="shared" si="641"/>
        <v>45</v>
      </c>
      <c r="ES189" s="360" t="str">
        <f t="shared" si="642"/>
        <v/>
      </c>
      <c r="ET189" s="360" t="str">
        <f t="shared" si="643"/>
        <v/>
      </c>
      <c r="EU189" s="360" t="str">
        <f t="shared" si="644"/>
        <v/>
      </c>
      <c r="EV189" s="360" t="str">
        <f t="shared" si="645"/>
        <v/>
      </c>
      <c r="EW189" s="360" t="str">
        <f t="shared" si="646"/>
        <v/>
      </c>
      <c r="EX189" s="360" t="str">
        <f t="shared" si="647"/>
        <v/>
      </c>
      <c r="EY189" s="360" t="str">
        <f t="shared" si="648"/>
        <v/>
      </c>
      <c r="EZ189" s="360" t="str">
        <f t="shared" si="649"/>
        <v/>
      </c>
      <c r="FA189" s="360" t="str">
        <f t="shared" si="650"/>
        <v/>
      </c>
      <c r="FB189" s="360" t="str">
        <f t="shared" si="651"/>
        <v/>
      </c>
      <c r="FC189" s="360" t="str">
        <f t="shared" si="652"/>
        <v/>
      </c>
      <c r="FD189" s="360" t="str">
        <f t="shared" si="653"/>
        <v/>
      </c>
      <c r="FE189" s="360" t="str">
        <f t="shared" si="654"/>
        <v/>
      </c>
      <c r="FF189" s="360" t="str">
        <f t="shared" si="655"/>
        <v/>
      </c>
      <c r="FG189" s="360" t="str">
        <f t="shared" si="656"/>
        <v/>
      </c>
      <c r="FH189" s="360" t="str">
        <f t="shared" si="657"/>
        <v/>
      </c>
      <c r="FI189" s="360" t="str">
        <f t="shared" si="658"/>
        <v/>
      </c>
      <c r="FJ189" s="360" t="str">
        <f t="shared" si="659"/>
        <v/>
      </c>
      <c r="FK189" s="360" t="str">
        <f t="shared" si="660"/>
        <v/>
      </c>
      <c r="FL189" s="360" t="str">
        <f t="shared" si="661"/>
        <v/>
      </c>
      <c r="FM189" s="360" t="str">
        <f t="shared" si="662"/>
        <v/>
      </c>
      <c r="FN189" s="360" t="str">
        <f t="shared" si="663"/>
        <v/>
      </c>
      <c r="FO189" s="360" t="str">
        <f t="shared" si="664"/>
        <v/>
      </c>
      <c r="FP189" s="360" t="str">
        <f t="shared" si="665"/>
        <v/>
      </c>
      <c r="FQ189" s="360" t="str">
        <f t="shared" si="666"/>
        <v/>
      </c>
      <c r="FR189" s="360" t="str">
        <f t="shared" si="667"/>
        <v/>
      </c>
      <c r="FS189" s="360" t="str">
        <f t="shared" si="668"/>
        <v/>
      </c>
      <c r="FT189" s="360" t="str">
        <f t="shared" si="498"/>
        <v/>
      </c>
      <c r="FU189" s="360" t="str">
        <f t="shared" si="669"/>
        <v/>
      </c>
      <c r="FV189" s="360" t="str">
        <f t="shared" si="670"/>
        <v/>
      </c>
      <c r="FW189" s="360" t="str">
        <f t="shared" si="671"/>
        <v/>
      </c>
      <c r="FX189" s="360" t="str">
        <f t="shared" si="672"/>
        <v/>
      </c>
      <c r="FY189" s="360" t="str">
        <f t="shared" si="673"/>
        <v/>
      </c>
      <c r="FZ189" s="360" t="str">
        <f t="shared" si="674"/>
        <v/>
      </c>
      <c r="GA189" s="360" t="str">
        <f t="shared" si="675"/>
        <v/>
      </c>
      <c r="GB189" s="360">
        <f t="shared" si="676"/>
        <v>56</v>
      </c>
      <c r="GC189" s="360" t="str">
        <f t="shared" si="677"/>
        <v/>
      </c>
      <c r="GD189" s="360" t="str">
        <f t="shared" si="678"/>
        <v/>
      </c>
      <c r="GE189" s="360" t="str">
        <f t="shared" si="679"/>
        <v/>
      </c>
      <c r="GF189" s="360" t="str">
        <f t="shared" si="680"/>
        <v/>
      </c>
      <c r="GG189" s="360" t="str">
        <f t="shared" si="681"/>
        <v/>
      </c>
      <c r="GH189" s="360" t="str">
        <f t="shared" si="682"/>
        <v/>
      </c>
      <c r="GI189" s="360" t="str">
        <f t="shared" si="683"/>
        <v/>
      </c>
      <c r="GJ189" s="360" t="str">
        <f t="shared" si="684"/>
        <v/>
      </c>
      <c r="GK189" s="444" t="s">
        <v>1247</v>
      </c>
      <c r="GL189" s="361" t="str">
        <f t="shared" si="499"/>
        <v>-</v>
      </c>
      <c r="GM189" s="361" t="str">
        <f t="shared" si="500"/>
        <v>cclose</v>
      </c>
      <c r="GN189" s="361" t="str">
        <f t="shared" si="501"/>
        <v>-</v>
      </c>
      <c r="GO189" s="361" t="str">
        <f t="shared" si="502"/>
        <v>-</v>
      </c>
      <c r="GP189" s="361" t="str">
        <f t="shared" si="503"/>
        <v>-</v>
      </c>
      <c r="GQ189" s="361" t="str">
        <f t="shared" si="504"/>
        <v>-</v>
      </c>
      <c r="GR189" s="361" t="str">
        <f t="shared" si="505"/>
        <v>-</v>
      </c>
      <c r="GS189" s="361" t="str">
        <f t="shared" si="506"/>
        <v>-</v>
      </c>
      <c r="GT189" s="361" t="str">
        <f t="shared" si="507"/>
        <v>-</v>
      </c>
      <c r="GU189" s="361" t="str">
        <f t="shared" si="508"/>
        <v>-</v>
      </c>
      <c r="GV189" s="361" t="str">
        <f t="shared" si="509"/>
        <v>-</v>
      </c>
      <c r="GW189" s="361" t="str">
        <f t="shared" si="510"/>
        <v>-</v>
      </c>
      <c r="GX189" s="361" t="str">
        <f t="shared" si="511"/>
        <v>-</v>
      </c>
      <c r="GY189" s="361" t="str">
        <f t="shared" si="512"/>
        <v>-</v>
      </c>
      <c r="GZ189" s="361" t="str">
        <f t="shared" si="513"/>
        <v>-</v>
      </c>
      <c r="HA189" s="361" t="str">
        <f t="shared" si="514"/>
        <v>-</v>
      </c>
      <c r="HB189" s="361" t="str">
        <f t="shared" si="515"/>
        <v>-</v>
      </c>
      <c r="HC189" s="361" t="str">
        <f t="shared" si="516"/>
        <v>-</v>
      </c>
      <c r="HD189" s="361" t="str">
        <f t="shared" si="517"/>
        <v>-</v>
      </c>
      <c r="HE189" s="361" t="str">
        <f t="shared" si="518"/>
        <v>-</v>
      </c>
      <c r="HF189" s="361" t="str">
        <f t="shared" si="519"/>
        <v>-</v>
      </c>
      <c r="HG189" s="361" t="str">
        <f t="shared" si="520"/>
        <v>-</v>
      </c>
      <c r="HH189" s="361" t="str">
        <f t="shared" si="521"/>
        <v>-</v>
      </c>
      <c r="HI189" s="361" t="str">
        <f t="shared" si="522"/>
        <v>-</v>
      </c>
      <c r="HJ189" s="361" t="str">
        <f t="shared" si="523"/>
        <v>-</v>
      </c>
      <c r="HK189" s="361" t="str">
        <f t="shared" si="524"/>
        <v>-</v>
      </c>
      <c r="HL189" s="361" t="str">
        <f t="shared" si="525"/>
        <v>-</v>
      </c>
      <c r="HM189" s="361" t="str">
        <f t="shared" si="526"/>
        <v>-</v>
      </c>
      <c r="HN189" s="361" t="str">
        <f t="shared" si="527"/>
        <v>-</v>
      </c>
      <c r="HO189" s="361" t="str">
        <f t="shared" si="528"/>
        <v>-</v>
      </c>
      <c r="HP189" s="361" t="str">
        <f t="shared" si="529"/>
        <v>-</v>
      </c>
      <c r="HQ189" s="361" t="str">
        <f t="shared" si="530"/>
        <v>-</v>
      </c>
      <c r="HR189" s="361" t="str">
        <f t="shared" si="531"/>
        <v>-</v>
      </c>
      <c r="HS189" s="361" t="str">
        <f t="shared" si="532"/>
        <v>-</v>
      </c>
      <c r="HT189" s="361" t="str">
        <f t="shared" si="533"/>
        <v>-</v>
      </c>
      <c r="HU189" s="361" t="str">
        <f t="shared" si="534"/>
        <v>-</v>
      </c>
      <c r="HV189" s="361" t="str">
        <f t="shared" si="535"/>
        <v>-</v>
      </c>
      <c r="HW189" s="361" t="str">
        <f t="shared" si="536"/>
        <v>cclose</v>
      </c>
      <c r="HX189" s="361" t="str">
        <f t="shared" si="537"/>
        <v>-</v>
      </c>
      <c r="HY189" s="361" t="str">
        <f t="shared" si="538"/>
        <v>-</v>
      </c>
      <c r="HZ189" s="361" t="str">
        <f t="shared" si="539"/>
        <v>-</v>
      </c>
      <c r="IA189" s="361" t="str">
        <f t="shared" si="540"/>
        <v>-</v>
      </c>
      <c r="IB189" s="361" t="str">
        <f t="shared" si="541"/>
        <v>-</v>
      </c>
      <c r="IC189" s="361" t="str">
        <f t="shared" si="542"/>
        <v>-</v>
      </c>
      <c r="ID189" s="361" t="str">
        <f t="shared" si="543"/>
        <v>-</v>
      </c>
      <c r="IE189" s="361" t="str">
        <f t="shared" si="544"/>
        <v>-</v>
      </c>
      <c r="IF189" s="444" t="s">
        <v>1247</v>
      </c>
      <c r="IG189" s="56" t="str">
        <f t="shared" si="685"/>
        <v>-</v>
      </c>
      <c r="IH189" s="56">
        <f t="shared" si="686"/>
        <v>1E-8</v>
      </c>
      <c r="II189" s="56" t="str">
        <f t="shared" si="687"/>
        <v>-</v>
      </c>
      <c r="IJ189" s="56" t="str">
        <f t="shared" si="688"/>
        <v>-</v>
      </c>
      <c r="IK189" s="56" t="str">
        <f t="shared" si="545"/>
        <v>-</v>
      </c>
      <c r="IL189" s="56" t="str">
        <f t="shared" si="546"/>
        <v>-</v>
      </c>
      <c r="IM189" s="56" t="str">
        <f t="shared" si="547"/>
        <v>-</v>
      </c>
      <c r="IN189" s="56" t="str">
        <f t="shared" si="548"/>
        <v>-</v>
      </c>
      <c r="IO189" s="56" t="str">
        <f t="shared" si="549"/>
        <v>-</v>
      </c>
      <c r="IP189" s="56" t="str">
        <f t="shared" si="550"/>
        <v>-</v>
      </c>
      <c r="IQ189" s="56" t="str">
        <f t="shared" si="551"/>
        <v>-</v>
      </c>
      <c r="IR189" s="56" t="str">
        <f t="shared" si="552"/>
        <v>-</v>
      </c>
      <c r="IS189" s="56" t="str">
        <f t="shared" si="553"/>
        <v>-</v>
      </c>
      <c r="IT189" s="56" t="str">
        <f t="shared" si="554"/>
        <v>-</v>
      </c>
      <c r="IU189" s="56" t="str">
        <f t="shared" si="555"/>
        <v>-</v>
      </c>
      <c r="IV189" s="56" t="str">
        <f t="shared" si="556"/>
        <v>-</v>
      </c>
      <c r="IW189" s="56" t="str">
        <f t="shared" si="557"/>
        <v>-</v>
      </c>
      <c r="IX189" s="56" t="str">
        <f t="shared" si="558"/>
        <v>-</v>
      </c>
      <c r="IY189" s="56" t="str">
        <f t="shared" si="559"/>
        <v>-</v>
      </c>
      <c r="IZ189" s="56" t="str">
        <f t="shared" si="560"/>
        <v>-</v>
      </c>
      <c r="JA189" s="56" t="str">
        <f t="shared" si="561"/>
        <v>-</v>
      </c>
      <c r="JB189" s="56" t="str">
        <f t="shared" si="562"/>
        <v>-</v>
      </c>
      <c r="JC189" s="56" t="str">
        <f t="shared" si="563"/>
        <v>-</v>
      </c>
      <c r="JD189" s="56" t="str">
        <f t="shared" si="564"/>
        <v>-</v>
      </c>
      <c r="JE189" s="56" t="str">
        <f t="shared" si="565"/>
        <v>-</v>
      </c>
      <c r="JF189" s="56" t="str">
        <f t="shared" si="566"/>
        <v>-</v>
      </c>
      <c r="JG189" s="56" t="str">
        <f t="shared" si="567"/>
        <v>-</v>
      </c>
      <c r="JH189" s="56" t="str">
        <f t="shared" si="568"/>
        <v>-</v>
      </c>
      <c r="JI189" s="56" t="str">
        <f t="shared" si="569"/>
        <v>-</v>
      </c>
      <c r="JJ189" s="56" t="str">
        <f t="shared" si="570"/>
        <v>-</v>
      </c>
      <c r="JK189" s="56" t="str">
        <f t="shared" si="571"/>
        <v>-</v>
      </c>
      <c r="JL189" s="56" t="str">
        <f t="shared" si="572"/>
        <v>-</v>
      </c>
      <c r="JM189" s="56" t="str">
        <f t="shared" si="573"/>
        <v>-</v>
      </c>
      <c r="JN189" s="56" t="str">
        <f t="shared" si="574"/>
        <v>-</v>
      </c>
      <c r="JO189" s="56" t="str">
        <f t="shared" si="575"/>
        <v>-</v>
      </c>
      <c r="JP189" s="56" t="str">
        <f t="shared" si="576"/>
        <v>-</v>
      </c>
      <c r="JQ189" s="56" t="str">
        <f t="shared" si="577"/>
        <v>-</v>
      </c>
      <c r="JR189" s="56">
        <f t="shared" si="578"/>
        <v>9.9999999999999995E-7</v>
      </c>
      <c r="JS189" s="56" t="str">
        <f t="shared" si="579"/>
        <v>-</v>
      </c>
      <c r="JT189" s="56" t="str">
        <f t="shared" si="580"/>
        <v>-</v>
      </c>
      <c r="JU189" s="56" t="str">
        <f t="shared" si="581"/>
        <v>-</v>
      </c>
      <c r="JV189" s="56" t="str">
        <f t="shared" si="582"/>
        <v>-</v>
      </c>
      <c r="JW189" s="56" t="str">
        <f t="shared" si="583"/>
        <v>-</v>
      </c>
      <c r="JX189" s="56" t="str">
        <f t="shared" si="584"/>
        <v>-</v>
      </c>
      <c r="JY189" s="56" t="str">
        <f t="shared" si="585"/>
        <v>-</v>
      </c>
      <c r="JZ189" s="56" t="str">
        <f t="shared" si="586"/>
        <v>-</v>
      </c>
      <c r="KA189" s="444" t="s">
        <v>1247</v>
      </c>
      <c r="KB189" s="360">
        <f>IF(ISNUMBER(INDEX($EQ$15:$GK$521,$B189,EO$11)),MAX(KB$14:KB188)+1,0)</f>
        <v>0</v>
      </c>
      <c r="KC189" s="360" t="str">
        <f t="shared" si="689"/>
        <v/>
      </c>
      <c r="KD189" s="373" t="s">
        <v>2</v>
      </c>
      <c r="KE189" s="215"/>
      <c r="KF189" s="60"/>
      <c r="KG189" s="60"/>
      <c r="KH189" s="60"/>
      <c r="KI189" s="60"/>
      <c r="KJ189" s="60"/>
      <c r="KK189" s="60"/>
      <c r="KL189" s="60"/>
      <c r="KM189" s="60"/>
      <c r="KN189" s="60"/>
      <c r="KO189" s="60"/>
      <c r="KP189" s="60"/>
      <c r="KQ189" s="239" t="str">
        <f t="shared" si="695"/>
        <v/>
      </c>
      <c r="KR189" s="245" t="str">
        <f t="shared" si="587"/>
        <v/>
      </c>
      <c r="KS189" s="60"/>
      <c r="KT189" s="239" t="str">
        <f t="shared" si="696"/>
        <v/>
      </c>
      <c r="KU189" s="245" t="str">
        <f t="shared" si="588"/>
        <v/>
      </c>
      <c r="KV189" s="60"/>
      <c r="KW189" s="239" t="str">
        <f t="shared" si="697"/>
        <v/>
      </c>
      <c r="KX189" s="245" t="str">
        <f t="shared" si="589"/>
        <v/>
      </c>
      <c r="KY189" s="60"/>
      <c r="KZ189" s="283" t="str">
        <f t="shared" si="590"/>
        <v/>
      </c>
      <c r="LA189" s="26"/>
      <c r="LB189" s="18"/>
      <c r="LC189" s="18"/>
      <c r="LD189" s="18"/>
      <c r="LE189" s="18"/>
      <c r="LF189" s="18"/>
      <c r="LG189" s="18"/>
      <c r="LH189" s="18"/>
      <c r="LI189" s="18"/>
      <c r="LJ189" s="18"/>
      <c r="LK189" s="18"/>
      <c r="LL189" s="18"/>
      <c r="LM189" s="18"/>
      <c r="LN189" s="63"/>
      <c r="LO189" s="251">
        <f t="shared" si="591"/>
        <v>0</v>
      </c>
      <c r="LP189" s="251">
        <f t="shared" si="592"/>
        <v>0</v>
      </c>
      <c r="LQ189" s="251">
        <f t="shared" si="593"/>
        <v>0</v>
      </c>
      <c r="LR189" s="251">
        <f t="shared" si="594"/>
        <v>0</v>
      </c>
      <c r="LS189" s="251">
        <f t="shared" si="595"/>
        <v>0</v>
      </c>
      <c r="LT189" s="251">
        <f t="shared" si="596"/>
        <v>0</v>
      </c>
      <c r="LU189" s="251">
        <f t="shared" si="597"/>
        <v>0</v>
      </c>
      <c r="LV189" s="251">
        <f t="shared" si="598"/>
        <v>0</v>
      </c>
      <c r="LW189" s="251">
        <f t="shared" si="599"/>
        <v>0</v>
      </c>
      <c r="LX189" s="251">
        <f t="shared" si="600"/>
        <v>0</v>
      </c>
      <c r="LY189" s="251">
        <f t="shared" si="601"/>
        <v>0</v>
      </c>
      <c r="LZ189" s="251">
        <f t="shared" si="602"/>
        <v>0</v>
      </c>
      <c r="MA189" s="63">
        <f t="shared" si="603"/>
        <v>6</v>
      </c>
      <c r="MB189" s="63">
        <f t="shared" si="604"/>
        <v>0</v>
      </c>
      <c r="MC189" s="63">
        <f t="shared" si="691"/>
        <v>175</v>
      </c>
      <c r="MD189" s="63">
        <f t="shared" si="690"/>
        <v>12</v>
      </c>
      <c r="ME189" s="63" t="str">
        <f t="shared" si="605"/>
        <v>mvr_spd</v>
      </c>
      <c r="MF189" s="315">
        <f t="shared" si="606"/>
        <v>291</v>
      </c>
      <c r="MG189" s="315">
        <f>IF(ISNUMBER(MATCH(EO189,$ME$15:$ME$520,0)),0,MAX(MG$14:MG188)+1)</f>
        <v>0</v>
      </c>
      <c r="MH189" s="315" t="str">
        <f t="shared" si="607"/>
        <v/>
      </c>
      <c r="MI189" s="369"/>
      <c r="MJ189" s="68"/>
      <c r="MK189" s="18"/>
      <c r="ML189" s="242"/>
      <c r="MM189" s="242"/>
      <c r="MN189" s="59"/>
      <c r="MO189" s="59"/>
      <c r="MP189" s="285"/>
      <c r="MQ189" s="59"/>
      <c r="MR189" s="238"/>
      <c r="MS189" s="285"/>
      <c r="MT189" s="59"/>
      <c r="MU189" s="285"/>
      <c r="MV189" s="238"/>
      <c r="MW189" s="59"/>
      <c r="MX189" s="59"/>
      <c r="MY189" s="59"/>
      <c r="MZ189" s="59"/>
      <c r="NA189" s="59"/>
      <c r="NB189" s="26" t="s">
        <v>2</v>
      </c>
      <c r="NC189" s="59"/>
      <c r="ND189" s="59"/>
      <c r="NE189" s="59"/>
      <c r="NF189" s="59"/>
      <c r="NG189" s="59"/>
      <c r="NH189" s="59"/>
      <c r="NI189" s="59"/>
      <c r="NJ189" s="59"/>
      <c r="NK189" s="26" t="s">
        <v>2</v>
      </c>
      <c r="NL189" s="454"/>
      <c r="NM189" s="454"/>
      <c r="NN189" s="59"/>
      <c r="NO189" s="18"/>
      <c r="NP189" s="18"/>
      <c r="NQ189" s="18"/>
      <c r="NR189" s="18"/>
      <c r="NS189" s="18"/>
      <c r="NT189" s="18"/>
      <c r="NU189" s="18"/>
      <c r="NV189" s="18"/>
      <c r="NW189" s="18"/>
      <c r="NX189" s="18"/>
      <c r="NY189" s="18"/>
      <c r="NZ189" s="18"/>
      <c r="OA189" s="18"/>
      <c r="OB189" s="18"/>
      <c r="OC189" s="18"/>
      <c r="OZ189" s="59"/>
      <c r="PA189" s="251" t="str">
        <f t="shared" si="608"/>
        <v/>
      </c>
      <c r="PB189" s="251" t="str">
        <f t="shared" si="609"/>
        <v/>
      </c>
      <c r="PC189" s="251" t="str">
        <f t="shared" si="610"/>
        <v/>
      </c>
      <c r="PD189" s="251" t="str">
        <f t="shared" si="611"/>
        <v/>
      </c>
      <c r="PE189" s="251" t="str">
        <f t="shared" si="612"/>
        <v/>
      </c>
      <c r="PF189" s="251" t="str">
        <f t="shared" si="613"/>
        <v/>
      </c>
      <c r="PG189" s="251" t="str">
        <f t="shared" si="614"/>
        <v/>
      </c>
      <c r="PH189" s="251" t="str">
        <f t="shared" si="615"/>
        <v/>
      </c>
      <c r="PI189" s="251" t="str">
        <f t="shared" si="616"/>
        <v/>
      </c>
      <c r="PJ189" s="251" t="str">
        <f t="shared" si="617"/>
        <v/>
      </c>
      <c r="PK189" s="251" t="str">
        <f t="shared" si="618"/>
        <v/>
      </c>
      <c r="PL189" s="251" t="str">
        <f t="shared" si="619"/>
        <v/>
      </c>
      <c r="PM189" s="251" t="str">
        <f t="shared" si="620"/>
        <v/>
      </c>
      <c r="PN189" s="251" t="str">
        <f t="shared" si="621"/>
        <v/>
      </c>
      <c r="PO189" s="251" t="str">
        <f t="shared" si="622"/>
        <v/>
      </c>
      <c r="PP189" s="251" t="str">
        <f t="shared" si="623"/>
        <v/>
      </c>
      <c r="PQ189" s="251" t="str">
        <f t="shared" si="624"/>
        <v/>
      </c>
      <c r="PR189" s="251" t="str">
        <f t="shared" si="625"/>
        <v/>
      </c>
      <c r="PS189" s="251" t="str">
        <f t="shared" si="626"/>
        <v/>
      </c>
      <c r="PT189" s="251" t="str">
        <f t="shared" si="627"/>
        <v/>
      </c>
      <c r="PU189" s="251" t="str">
        <f t="shared" si="628"/>
        <v/>
      </c>
      <c r="PV189" s="251" t="str">
        <f t="shared" si="629"/>
        <v/>
      </c>
      <c r="PW189" s="251" t="str">
        <f t="shared" si="630"/>
        <v/>
      </c>
      <c r="PX189" s="251" t="str">
        <f t="shared" si="631"/>
        <v/>
      </c>
      <c r="PY189" s="251" t="str">
        <f t="shared" si="632"/>
        <v/>
      </c>
      <c r="PZ189" s="251" t="str">
        <f t="shared" si="633"/>
        <v>mvr_spd</v>
      </c>
      <c r="QA189" s="251" t="str">
        <f t="shared" si="634"/>
        <v/>
      </c>
      <c r="QB189" s="251" t="str">
        <f t="shared" si="635"/>
        <v/>
      </c>
      <c r="QC189" s="251" t="str">
        <f t="shared" si="636"/>
        <v/>
      </c>
      <c r="QD189" s="251" t="str">
        <f t="shared" si="637"/>
        <v/>
      </c>
      <c r="QE189" s="251" t="str">
        <f t="shared" si="638"/>
        <v/>
      </c>
      <c r="QF189" s="63">
        <f t="shared" si="639"/>
        <v>1</v>
      </c>
      <c r="QG189" s="26" t="s">
        <v>2</v>
      </c>
      <c r="QH189" s="59"/>
      <c r="QI189" s="59"/>
      <c r="QJ189" s="59"/>
      <c r="QK189" s="59"/>
      <c r="QL189" s="59"/>
      <c r="QM189" s="59"/>
      <c r="QN189" s="59"/>
    </row>
    <row r="190" spans="1:456" ht="6" customHeight="1" x14ac:dyDescent="0.25">
      <c r="A190" s="68"/>
      <c r="B190" s="447">
        <f t="shared" si="496"/>
        <v>176</v>
      </c>
      <c r="C190" s="72" t="s">
        <v>369</v>
      </c>
      <c r="D190" s="339" t="s">
        <v>566</v>
      </c>
      <c r="E190" s="59"/>
      <c r="F190" s="229"/>
      <c r="G190" s="295"/>
      <c r="H190" s="295"/>
      <c r="I190" s="229"/>
      <c r="J190" s="295"/>
      <c r="K190" s="295"/>
      <c r="L190" s="229"/>
      <c r="M190" s="295"/>
      <c r="N190" s="295"/>
      <c r="O190" s="229"/>
      <c r="P190" s="295"/>
      <c r="Q190" s="295"/>
      <c r="R190" s="229"/>
      <c r="S190" s="230"/>
      <c r="T190" s="231"/>
      <c r="U190" s="229"/>
      <c r="V190" s="230"/>
      <c r="W190" s="231"/>
      <c r="X190" s="229"/>
      <c r="Y190" s="230"/>
      <c r="Z190" s="231"/>
      <c r="AA190" s="229"/>
      <c r="AB190" s="295"/>
      <c r="AC190" s="295"/>
      <c r="AD190" s="229"/>
      <c r="AE190" s="295"/>
      <c r="AF190" s="295"/>
      <c r="AG190" s="229"/>
      <c r="AH190" s="295"/>
      <c r="AI190" s="295"/>
      <c r="AJ190" s="229"/>
      <c r="AK190" s="295"/>
      <c r="AL190" s="295"/>
      <c r="AM190" s="229"/>
      <c r="AN190" s="295"/>
      <c r="AO190" s="295"/>
      <c r="AP190" s="243"/>
      <c r="AQ190" s="295"/>
      <c r="AR190" s="290"/>
      <c r="AS190" s="243"/>
      <c r="AT190" s="295"/>
      <c r="AU190" s="290"/>
      <c r="AV190" s="229"/>
      <c r="AW190" s="230"/>
      <c r="AX190" s="231"/>
      <c r="AY190" s="229"/>
      <c r="AZ190" s="230"/>
      <c r="BA190" s="231"/>
      <c r="BB190" s="229"/>
      <c r="BC190" s="230"/>
      <c r="BD190" s="231"/>
      <c r="BE190" s="229"/>
      <c r="BF190" s="230"/>
      <c r="BG190" s="231"/>
      <c r="BH190" s="229"/>
      <c r="BI190" s="230"/>
      <c r="BJ190" s="231"/>
      <c r="BK190" s="243"/>
      <c r="BL190" s="230"/>
      <c r="BM190" s="231"/>
      <c r="BN190" s="243"/>
      <c r="BO190" s="230"/>
      <c r="BP190" s="231"/>
      <c r="BQ190" s="229"/>
      <c r="BR190" s="230"/>
      <c r="BS190" s="231"/>
      <c r="BT190" s="229"/>
      <c r="BU190" s="230"/>
      <c r="BV190" s="231"/>
      <c r="BW190" s="229"/>
      <c r="BX190" s="230"/>
      <c r="BY190" s="231"/>
      <c r="BZ190" s="229"/>
      <c r="CA190" s="230"/>
      <c r="CB190" s="231"/>
      <c r="CC190" s="229"/>
      <c r="CD190" s="230"/>
      <c r="CE190" s="231"/>
      <c r="CF190" s="331"/>
      <c r="CG190" s="332"/>
      <c r="CH190" s="385"/>
      <c r="CI190" s="331"/>
      <c r="CJ190" s="332"/>
      <c r="CK190" s="385"/>
      <c r="CL190" s="243"/>
      <c r="CM190" s="230"/>
      <c r="CN190" s="354"/>
      <c r="CO190" s="243"/>
      <c r="CP190" s="230"/>
      <c r="CQ190" s="231"/>
      <c r="CR190" s="331"/>
      <c r="CS190" s="332"/>
      <c r="CT190" s="333"/>
      <c r="CU190" s="229"/>
      <c r="CV190" s="230"/>
      <c r="CW190" s="231"/>
      <c r="CX190" s="331"/>
      <c r="CY190" s="332"/>
      <c r="CZ190" s="333"/>
      <c r="DA190" s="331"/>
      <c r="DB190" s="332"/>
      <c r="DC190" s="333"/>
      <c r="DD190" s="331"/>
      <c r="DE190" s="332"/>
      <c r="DF190" s="333"/>
      <c r="DG190" s="331"/>
      <c r="DH190" s="332"/>
      <c r="DI190" s="333"/>
      <c r="DJ190" s="229"/>
      <c r="DK190" s="230"/>
      <c r="DL190" s="231"/>
      <c r="DM190" s="229"/>
      <c r="DN190" s="230"/>
      <c r="DO190" s="231"/>
      <c r="DP190" s="331"/>
      <c r="DQ190" s="332"/>
      <c r="DR190" s="333"/>
      <c r="DS190" s="331"/>
      <c r="DT190" s="332"/>
      <c r="DU190" s="333"/>
      <c r="DV190" s="331"/>
      <c r="DW190" s="332"/>
      <c r="DX190" s="333"/>
      <c r="DY190" s="331"/>
      <c r="DZ190" s="332"/>
      <c r="EA190" s="333"/>
      <c r="EB190" s="331"/>
      <c r="EC190" s="332"/>
      <c r="ED190" s="333"/>
      <c r="EE190" s="331"/>
      <c r="EF190" s="332"/>
      <c r="EG190" s="333"/>
      <c r="EH190" s="229"/>
      <c r="EI190" s="230"/>
      <c r="EJ190" s="231"/>
      <c r="EK190" s="229"/>
      <c r="EL190" s="230"/>
      <c r="EM190" s="231"/>
      <c r="EN190" s="244"/>
      <c r="EO190" s="269" t="str">
        <f t="shared" si="497"/>
        <v/>
      </c>
      <c r="EP190" s="444" t="s">
        <v>1247</v>
      </c>
      <c r="EQ190" s="360" t="str">
        <f t="shared" si="640"/>
        <v/>
      </c>
      <c r="ER190" s="360" t="str">
        <f t="shared" si="641"/>
        <v/>
      </c>
      <c r="ES190" s="360" t="str">
        <f t="shared" si="642"/>
        <v/>
      </c>
      <c r="ET190" s="360" t="str">
        <f t="shared" si="643"/>
        <v/>
      </c>
      <c r="EU190" s="360" t="str">
        <f t="shared" si="644"/>
        <v/>
      </c>
      <c r="EV190" s="360" t="str">
        <f t="shared" si="645"/>
        <v/>
      </c>
      <c r="EW190" s="360" t="str">
        <f t="shared" si="646"/>
        <v/>
      </c>
      <c r="EX190" s="360" t="str">
        <f t="shared" si="647"/>
        <v/>
      </c>
      <c r="EY190" s="360" t="str">
        <f t="shared" si="648"/>
        <v/>
      </c>
      <c r="EZ190" s="360" t="str">
        <f t="shared" si="649"/>
        <v/>
      </c>
      <c r="FA190" s="360" t="str">
        <f t="shared" si="650"/>
        <v/>
      </c>
      <c r="FB190" s="360" t="str">
        <f t="shared" si="651"/>
        <v/>
      </c>
      <c r="FC190" s="360" t="str">
        <f t="shared" si="652"/>
        <v/>
      </c>
      <c r="FD190" s="360" t="str">
        <f t="shared" si="653"/>
        <v/>
      </c>
      <c r="FE190" s="360" t="str">
        <f t="shared" si="654"/>
        <v/>
      </c>
      <c r="FF190" s="360" t="str">
        <f t="shared" si="655"/>
        <v/>
      </c>
      <c r="FG190" s="360" t="str">
        <f t="shared" si="656"/>
        <v/>
      </c>
      <c r="FH190" s="360" t="str">
        <f t="shared" si="657"/>
        <v/>
      </c>
      <c r="FI190" s="360" t="str">
        <f t="shared" si="658"/>
        <v/>
      </c>
      <c r="FJ190" s="360" t="str">
        <f t="shared" si="659"/>
        <v/>
      </c>
      <c r="FK190" s="360" t="str">
        <f t="shared" si="660"/>
        <v/>
      </c>
      <c r="FL190" s="360" t="str">
        <f t="shared" si="661"/>
        <v/>
      </c>
      <c r="FM190" s="360" t="str">
        <f t="shared" si="662"/>
        <v/>
      </c>
      <c r="FN190" s="360" t="str">
        <f t="shared" si="663"/>
        <v/>
      </c>
      <c r="FO190" s="360" t="str">
        <f t="shared" si="664"/>
        <v/>
      </c>
      <c r="FP190" s="360" t="str">
        <f t="shared" si="665"/>
        <v/>
      </c>
      <c r="FQ190" s="360" t="str">
        <f t="shared" si="666"/>
        <v/>
      </c>
      <c r="FR190" s="360" t="str">
        <f t="shared" si="667"/>
        <v/>
      </c>
      <c r="FS190" s="360" t="str">
        <f t="shared" si="668"/>
        <v/>
      </c>
      <c r="FT190" s="360" t="str">
        <f t="shared" si="498"/>
        <v/>
      </c>
      <c r="FU190" s="360" t="str">
        <f t="shared" si="669"/>
        <v/>
      </c>
      <c r="FV190" s="360" t="str">
        <f t="shared" si="670"/>
        <v/>
      </c>
      <c r="FW190" s="360" t="str">
        <f t="shared" si="671"/>
        <v/>
      </c>
      <c r="FX190" s="360" t="str">
        <f t="shared" si="672"/>
        <v/>
      </c>
      <c r="FY190" s="360" t="str">
        <f t="shared" si="673"/>
        <v/>
      </c>
      <c r="FZ190" s="360" t="str">
        <f t="shared" si="674"/>
        <v/>
      </c>
      <c r="GA190" s="360" t="str">
        <f t="shared" si="675"/>
        <v/>
      </c>
      <c r="GB190" s="360">
        <f t="shared" si="676"/>
        <v>57</v>
      </c>
      <c r="GC190" s="360" t="str">
        <f t="shared" si="677"/>
        <v/>
      </c>
      <c r="GD190" s="360" t="str">
        <f t="shared" si="678"/>
        <v/>
      </c>
      <c r="GE190" s="360" t="str">
        <f t="shared" si="679"/>
        <v/>
      </c>
      <c r="GF190" s="360" t="str">
        <f t="shared" si="680"/>
        <v/>
      </c>
      <c r="GG190" s="360" t="str">
        <f t="shared" si="681"/>
        <v/>
      </c>
      <c r="GH190" s="360" t="str">
        <f t="shared" si="682"/>
        <v/>
      </c>
      <c r="GI190" s="360" t="str">
        <f t="shared" si="683"/>
        <v/>
      </c>
      <c r="GJ190" s="360" t="str">
        <f t="shared" si="684"/>
        <v/>
      </c>
      <c r="GK190" s="444" t="s">
        <v>1247</v>
      </c>
      <c r="GL190" s="361" t="str">
        <f t="shared" si="499"/>
        <v>-</v>
      </c>
      <c r="GM190" s="361" t="str">
        <f t="shared" si="500"/>
        <v>-</v>
      </c>
      <c r="GN190" s="361" t="str">
        <f t="shared" si="501"/>
        <v>-</v>
      </c>
      <c r="GO190" s="361" t="str">
        <f t="shared" si="502"/>
        <v>-</v>
      </c>
      <c r="GP190" s="361" t="str">
        <f t="shared" si="503"/>
        <v>-</v>
      </c>
      <c r="GQ190" s="361" t="str">
        <f t="shared" si="504"/>
        <v>-</v>
      </c>
      <c r="GR190" s="361" t="str">
        <f t="shared" si="505"/>
        <v>-</v>
      </c>
      <c r="GS190" s="361" t="str">
        <f t="shared" si="506"/>
        <v>-</v>
      </c>
      <c r="GT190" s="361" t="str">
        <f t="shared" si="507"/>
        <v>-</v>
      </c>
      <c r="GU190" s="361" t="str">
        <f t="shared" si="508"/>
        <v>-</v>
      </c>
      <c r="GV190" s="361" t="str">
        <f t="shared" si="509"/>
        <v>-</v>
      </c>
      <c r="GW190" s="361" t="str">
        <f t="shared" si="510"/>
        <v>-</v>
      </c>
      <c r="GX190" s="361" t="str">
        <f t="shared" si="511"/>
        <v>-</v>
      </c>
      <c r="GY190" s="361" t="str">
        <f t="shared" si="512"/>
        <v>-</v>
      </c>
      <c r="GZ190" s="361" t="str">
        <f t="shared" si="513"/>
        <v>-</v>
      </c>
      <c r="HA190" s="361" t="str">
        <f t="shared" si="514"/>
        <v>-</v>
      </c>
      <c r="HB190" s="361" t="str">
        <f t="shared" si="515"/>
        <v>-</v>
      </c>
      <c r="HC190" s="361" t="str">
        <f t="shared" si="516"/>
        <v>-</v>
      </c>
      <c r="HD190" s="361" t="str">
        <f t="shared" si="517"/>
        <v>-</v>
      </c>
      <c r="HE190" s="361" t="str">
        <f t="shared" si="518"/>
        <v>-</v>
      </c>
      <c r="HF190" s="361" t="str">
        <f t="shared" si="519"/>
        <v>-</v>
      </c>
      <c r="HG190" s="361" t="str">
        <f t="shared" si="520"/>
        <v>-</v>
      </c>
      <c r="HH190" s="361" t="str">
        <f t="shared" si="521"/>
        <v>-</v>
      </c>
      <c r="HI190" s="361" t="str">
        <f t="shared" si="522"/>
        <v>-</v>
      </c>
      <c r="HJ190" s="361" t="str">
        <f t="shared" si="523"/>
        <v>-</v>
      </c>
      <c r="HK190" s="361" t="str">
        <f t="shared" si="524"/>
        <v>-</v>
      </c>
      <c r="HL190" s="361" t="str">
        <f t="shared" si="525"/>
        <v>-</v>
      </c>
      <c r="HM190" s="361" t="str">
        <f t="shared" si="526"/>
        <v>-</v>
      </c>
      <c r="HN190" s="361" t="str">
        <f t="shared" si="527"/>
        <v>-</v>
      </c>
      <c r="HO190" s="361" t="str">
        <f t="shared" si="528"/>
        <v>-</v>
      </c>
      <c r="HP190" s="361" t="str">
        <f t="shared" si="529"/>
        <v>-</v>
      </c>
      <c r="HQ190" s="361" t="str">
        <f t="shared" si="530"/>
        <v>-</v>
      </c>
      <c r="HR190" s="361" t="str">
        <f t="shared" si="531"/>
        <v>-</v>
      </c>
      <c r="HS190" s="361" t="str">
        <f t="shared" si="532"/>
        <v>-</v>
      </c>
      <c r="HT190" s="361" t="str">
        <f t="shared" si="533"/>
        <v>-</v>
      </c>
      <c r="HU190" s="361" t="str">
        <f t="shared" si="534"/>
        <v>-</v>
      </c>
      <c r="HV190" s="361" t="str">
        <f t="shared" si="535"/>
        <v>-</v>
      </c>
      <c r="HW190" s="361" t="str">
        <f t="shared" si="536"/>
        <v>iprgcg</v>
      </c>
      <c r="HX190" s="361" t="str">
        <f t="shared" si="537"/>
        <v>-</v>
      </c>
      <c r="HY190" s="361" t="str">
        <f t="shared" si="538"/>
        <v>-</v>
      </c>
      <c r="HZ190" s="361" t="str">
        <f t="shared" si="539"/>
        <v>-</v>
      </c>
      <c r="IA190" s="361" t="str">
        <f t="shared" si="540"/>
        <v>-</v>
      </c>
      <c r="IB190" s="361" t="str">
        <f t="shared" si="541"/>
        <v>-</v>
      </c>
      <c r="IC190" s="361" t="str">
        <f t="shared" si="542"/>
        <v>-</v>
      </c>
      <c r="ID190" s="361" t="str">
        <f t="shared" si="543"/>
        <v>-</v>
      </c>
      <c r="IE190" s="361" t="str">
        <f t="shared" si="544"/>
        <v>-</v>
      </c>
      <c r="IF190" s="444" t="s">
        <v>1247</v>
      </c>
      <c r="IG190" s="56" t="str">
        <f t="shared" si="685"/>
        <v>-</v>
      </c>
      <c r="IH190" s="56" t="str">
        <f t="shared" si="686"/>
        <v>-</v>
      </c>
      <c r="II190" s="56" t="str">
        <f t="shared" si="687"/>
        <v>-</v>
      </c>
      <c r="IJ190" s="56" t="str">
        <f t="shared" si="688"/>
        <v>-</v>
      </c>
      <c r="IK190" s="56" t="str">
        <f t="shared" si="545"/>
        <v>-</v>
      </c>
      <c r="IL190" s="56" t="str">
        <f t="shared" si="546"/>
        <v>-</v>
      </c>
      <c r="IM190" s="56" t="str">
        <f t="shared" si="547"/>
        <v>-</v>
      </c>
      <c r="IN190" s="56" t="str">
        <f t="shared" si="548"/>
        <v>-</v>
      </c>
      <c r="IO190" s="56" t="str">
        <f t="shared" si="549"/>
        <v>-</v>
      </c>
      <c r="IP190" s="56" t="str">
        <f t="shared" si="550"/>
        <v>-</v>
      </c>
      <c r="IQ190" s="56" t="str">
        <f t="shared" si="551"/>
        <v>-</v>
      </c>
      <c r="IR190" s="56" t="str">
        <f t="shared" si="552"/>
        <v>-</v>
      </c>
      <c r="IS190" s="56" t="str">
        <f t="shared" si="553"/>
        <v>-</v>
      </c>
      <c r="IT190" s="56" t="str">
        <f t="shared" si="554"/>
        <v>-</v>
      </c>
      <c r="IU190" s="56" t="str">
        <f t="shared" si="555"/>
        <v>-</v>
      </c>
      <c r="IV190" s="56" t="str">
        <f t="shared" si="556"/>
        <v>-</v>
      </c>
      <c r="IW190" s="56" t="str">
        <f t="shared" si="557"/>
        <v>-</v>
      </c>
      <c r="IX190" s="56" t="str">
        <f t="shared" si="558"/>
        <v>-</v>
      </c>
      <c r="IY190" s="56" t="str">
        <f t="shared" si="559"/>
        <v>-</v>
      </c>
      <c r="IZ190" s="56" t="str">
        <f t="shared" si="560"/>
        <v>-</v>
      </c>
      <c r="JA190" s="56" t="str">
        <f t="shared" si="561"/>
        <v>-</v>
      </c>
      <c r="JB190" s="56" t="str">
        <f t="shared" si="562"/>
        <v>-</v>
      </c>
      <c r="JC190" s="56" t="str">
        <f t="shared" si="563"/>
        <v>-</v>
      </c>
      <c r="JD190" s="56" t="str">
        <f t="shared" si="564"/>
        <v>-</v>
      </c>
      <c r="JE190" s="56" t="str">
        <f t="shared" si="565"/>
        <v>-</v>
      </c>
      <c r="JF190" s="56" t="str">
        <f t="shared" si="566"/>
        <v>-</v>
      </c>
      <c r="JG190" s="56" t="str">
        <f t="shared" si="567"/>
        <v>-</v>
      </c>
      <c r="JH190" s="56" t="str">
        <f t="shared" si="568"/>
        <v>-</v>
      </c>
      <c r="JI190" s="56" t="str">
        <f t="shared" si="569"/>
        <v>-</v>
      </c>
      <c r="JJ190" s="56" t="str">
        <f t="shared" si="570"/>
        <v>-</v>
      </c>
      <c r="JK190" s="56" t="str">
        <f t="shared" si="571"/>
        <v>-</v>
      </c>
      <c r="JL190" s="56" t="str">
        <f t="shared" si="572"/>
        <v>-</v>
      </c>
      <c r="JM190" s="56" t="str">
        <f t="shared" si="573"/>
        <v>-</v>
      </c>
      <c r="JN190" s="56" t="str">
        <f t="shared" si="574"/>
        <v>-</v>
      </c>
      <c r="JO190" s="56" t="str">
        <f t="shared" si="575"/>
        <v>-</v>
      </c>
      <c r="JP190" s="56" t="str">
        <f t="shared" si="576"/>
        <v>-</v>
      </c>
      <c r="JQ190" s="56" t="str">
        <f t="shared" si="577"/>
        <v>-</v>
      </c>
      <c r="JR190" s="56">
        <f t="shared" si="578"/>
        <v>5</v>
      </c>
      <c r="JS190" s="56" t="str">
        <f t="shared" si="579"/>
        <v>-</v>
      </c>
      <c r="JT190" s="56" t="str">
        <f t="shared" si="580"/>
        <v>-</v>
      </c>
      <c r="JU190" s="56" t="str">
        <f t="shared" si="581"/>
        <v>-</v>
      </c>
      <c r="JV190" s="56" t="str">
        <f t="shared" si="582"/>
        <v>-</v>
      </c>
      <c r="JW190" s="56" t="str">
        <f t="shared" si="583"/>
        <v>-</v>
      </c>
      <c r="JX190" s="56" t="str">
        <f t="shared" si="584"/>
        <v>-</v>
      </c>
      <c r="JY190" s="56" t="str">
        <f t="shared" si="585"/>
        <v>-</v>
      </c>
      <c r="JZ190" s="56" t="str">
        <f t="shared" si="586"/>
        <v>-</v>
      </c>
      <c r="KA190" s="444" t="s">
        <v>1247</v>
      </c>
      <c r="KB190" s="360">
        <f>IF(ISNUMBER(INDEX($EQ$15:$GK$521,$B190,EO$11)),MAX(KB$14:KB189)+1,0)</f>
        <v>0</v>
      </c>
      <c r="KC190" s="360" t="str">
        <f t="shared" si="689"/>
        <v/>
      </c>
      <c r="KD190" s="373" t="s">
        <v>2</v>
      </c>
      <c r="KE190" s="215"/>
      <c r="KF190" s="60"/>
      <c r="KG190" s="60"/>
      <c r="KH190" s="60"/>
      <c r="KI190" s="60"/>
      <c r="KJ190" s="60"/>
      <c r="KK190" s="60"/>
      <c r="KL190" s="60"/>
      <c r="KM190" s="60"/>
      <c r="KN190" s="60"/>
      <c r="KO190" s="60"/>
      <c r="KP190" s="60"/>
      <c r="KQ190" s="239" t="str">
        <f t="shared" si="695"/>
        <v/>
      </c>
      <c r="KR190" s="245" t="str">
        <f t="shared" si="587"/>
        <v/>
      </c>
      <c r="KS190" s="60"/>
      <c r="KT190" s="239" t="str">
        <f t="shared" si="696"/>
        <v/>
      </c>
      <c r="KU190" s="245" t="str">
        <f t="shared" si="588"/>
        <v/>
      </c>
      <c r="KV190" s="60"/>
      <c r="KW190" s="239" t="str">
        <f t="shared" si="697"/>
        <v/>
      </c>
      <c r="KX190" s="245" t="str">
        <f t="shared" si="589"/>
        <v/>
      </c>
      <c r="KY190" s="60"/>
      <c r="KZ190" s="283" t="str">
        <f t="shared" si="590"/>
        <v/>
      </c>
      <c r="LA190" s="26"/>
      <c r="LB190" s="18"/>
      <c r="LC190" s="18"/>
      <c r="LD190" s="18"/>
      <c r="LE190" s="18"/>
      <c r="LF190" s="18"/>
      <c r="LG190" s="18"/>
      <c r="LH190" s="18"/>
      <c r="LI190" s="18"/>
      <c r="LJ190" s="18"/>
      <c r="LK190" s="18"/>
      <c r="LL190" s="18"/>
      <c r="LM190" s="18"/>
      <c r="LN190" s="63"/>
      <c r="LO190" s="251">
        <f t="shared" si="591"/>
        <v>0</v>
      </c>
      <c r="LP190" s="251">
        <f t="shared" si="592"/>
        <v>0</v>
      </c>
      <c r="LQ190" s="251">
        <f t="shared" si="593"/>
        <v>0</v>
      </c>
      <c r="LR190" s="251">
        <f t="shared" si="594"/>
        <v>0</v>
      </c>
      <c r="LS190" s="251">
        <f t="shared" si="595"/>
        <v>0</v>
      </c>
      <c r="LT190" s="251">
        <f t="shared" si="596"/>
        <v>0</v>
      </c>
      <c r="LU190" s="251">
        <f t="shared" si="597"/>
        <v>0</v>
      </c>
      <c r="LV190" s="251">
        <f t="shared" si="598"/>
        <v>0</v>
      </c>
      <c r="LW190" s="251">
        <f t="shared" si="599"/>
        <v>0</v>
      </c>
      <c r="LX190" s="251">
        <f t="shared" si="600"/>
        <v>0</v>
      </c>
      <c r="LY190" s="251">
        <f t="shared" si="601"/>
        <v>0</v>
      </c>
      <c r="LZ190" s="251">
        <f t="shared" si="602"/>
        <v>0</v>
      </c>
      <c r="MA190" s="63">
        <f t="shared" si="603"/>
        <v>6</v>
      </c>
      <c r="MB190" s="63">
        <f t="shared" si="604"/>
        <v>0</v>
      </c>
      <c r="MC190" s="63">
        <f t="shared" si="691"/>
        <v>176</v>
      </c>
      <c r="MD190" s="63">
        <f t="shared" si="690"/>
        <v>13</v>
      </c>
      <c r="ME190" s="63" t="str">
        <f t="shared" si="605"/>
        <v>axmvr</v>
      </c>
      <c r="MF190" s="315">
        <f t="shared" si="606"/>
        <v>291</v>
      </c>
      <c r="MG190" s="315">
        <f>IF(ISNUMBER(MATCH(EO190,$ME$15:$ME$520,0)),0,MAX(MG$14:MG189)+1)</f>
        <v>0</v>
      </c>
      <c r="MH190" s="315" t="str">
        <f t="shared" si="607"/>
        <v/>
      </c>
      <c r="MI190" s="369"/>
      <c r="MJ190" s="68"/>
      <c r="MK190" s="18"/>
      <c r="ML190" s="242"/>
      <c r="MM190" s="242"/>
      <c r="MN190" s="59"/>
      <c r="MO190" s="59"/>
      <c r="MP190" s="285"/>
      <c r="MQ190" s="59"/>
      <c r="MR190" s="238"/>
      <c r="MS190" s="285"/>
      <c r="MT190" s="59"/>
      <c r="MU190" s="285"/>
      <c r="MV190" s="238"/>
      <c r="MW190" s="59"/>
      <c r="MX190" s="59"/>
      <c r="MY190" s="59"/>
      <c r="MZ190" s="59"/>
      <c r="NA190" s="59"/>
      <c r="NB190" s="26" t="s">
        <v>2</v>
      </c>
      <c r="NC190" s="59"/>
      <c r="ND190" s="59"/>
      <c r="NE190" s="59"/>
      <c r="NF190" s="59"/>
      <c r="NG190" s="59"/>
      <c r="NH190" s="59"/>
      <c r="NI190" s="59"/>
      <c r="NJ190" s="59"/>
      <c r="NK190" s="26" t="s">
        <v>2</v>
      </c>
      <c r="NL190" s="454"/>
      <c r="NM190" s="454"/>
      <c r="NN190" s="59"/>
      <c r="NO190" s="18"/>
      <c r="NP190" s="18"/>
      <c r="NQ190" s="18"/>
      <c r="NR190" s="18"/>
      <c r="NS190" s="18"/>
      <c r="NT190" s="18"/>
      <c r="NU190" s="18"/>
      <c r="NV190" s="18"/>
      <c r="NW190" s="18"/>
      <c r="NX190" s="18"/>
      <c r="NY190" s="18"/>
      <c r="NZ190" s="18"/>
      <c r="OA190" s="18"/>
      <c r="OB190" s="18"/>
      <c r="OC190" s="18"/>
      <c r="OZ190" s="59"/>
      <c r="PA190" s="251" t="str">
        <f t="shared" si="608"/>
        <v/>
      </c>
      <c r="PB190" s="251" t="str">
        <f t="shared" si="609"/>
        <v/>
      </c>
      <c r="PC190" s="251" t="str">
        <f t="shared" si="610"/>
        <v/>
      </c>
      <c r="PD190" s="251" t="str">
        <f t="shared" si="611"/>
        <v/>
      </c>
      <c r="PE190" s="251" t="str">
        <f t="shared" si="612"/>
        <v/>
      </c>
      <c r="PF190" s="251" t="str">
        <f t="shared" si="613"/>
        <v/>
      </c>
      <c r="PG190" s="251" t="str">
        <f t="shared" si="614"/>
        <v/>
      </c>
      <c r="PH190" s="251" t="str">
        <f t="shared" si="615"/>
        <v/>
      </c>
      <c r="PI190" s="251" t="str">
        <f t="shared" si="616"/>
        <v/>
      </c>
      <c r="PJ190" s="251" t="str">
        <f t="shared" si="617"/>
        <v/>
      </c>
      <c r="PK190" s="251" t="str">
        <f t="shared" si="618"/>
        <v/>
      </c>
      <c r="PL190" s="251" t="str">
        <f t="shared" si="619"/>
        <v/>
      </c>
      <c r="PM190" s="251" t="str">
        <f t="shared" si="620"/>
        <v/>
      </c>
      <c r="PN190" s="251" t="str">
        <f t="shared" si="621"/>
        <v/>
      </c>
      <c r="PO190" s="251" t="str">
        <f t="shared" si="622"/>
        <v/>
      </c>
      <c r="PP190" s="251" t="str">
        <f t="shared" si="623"/>
        <v/>
      </c>
      <c r="PQ190" s="251" t="str">
        <f t="shared" si="624"/>
        <v/>
      </c>
      <c r="PR190" s="251" t="str">
        <f t="shared" si="625"/>
        <v/>
      </c>
      <c r="PS190" s="251" t="str">
        <f t="shared" si="626"/>
        <v/>
      </c>
      <c r="PT190" s="251" t="str">
        <f t="shared" si="627"/>
        <v/>
      </c>
      <c r="PU190" s="251" t="str">
        <f t="shared" si="628"/>
        <v/>
      </c>
      <c r="PV190" s="251" t="str">
        <f t="shared" si="629"/>
        <v/>
      </c>
      <c r="PW190" s="251" t="str">
        <f t="shared" si="630"/>
        <v/>
      </c>
      <c r="PX190" s="251" t="str">
        <f t="shared" si="631"/>
        <v/>
      </c>
      <c r="PY190" s="251" t="str">
        <f t="shared" si="632"/>
        <v/>
      </c>
      <c r="PZ190" s="251" t="str">
        <f t="shared" si="633"/>
        <v>axmvr</v>
      </c>
      <c r="QA190" s="251" t="str">
        <f t="shared" si="634"/>
        <v/>
      </c>
      <c r="QB190" s="251" t="str">
        <f t="shared" si="635"/>
        <v/>
      </c>
      <c r="QC190" s="251" t="str">
        <f t="shared" si="636"/>
        <v/>
      </c>
      <c r="QD190" s="251" t="str">
        <f t="shared" si="637"/>
        <v/>
      </c>
      <c r="QE190" s="251" t="str">
        <f t="shared" si="638"/>
        <v/>
      </c>
      <c r="QF190" s="63">
        <f t="shared" si="639"/>
        <v>1</v>
      </c>
      <c r="QG190" s="26" t="s">
        <v>2</v>
      </c>
      <c r="QH190" s="59"/>
      <c r="QI190" s="59"/>
      <c r="QJ190" s="59"/>
      <c r="QK190" s="59"/>
      <c r="QL190" s="59"/>
      <c r="QM190" s="59"/>
      <c r="QN190" s="59"/>
    </row>
    <row r="191" spans="1:456" ht="6" customHeight="1" x14ac:dyDescent="0.25">
      <c r="A191" s="68"/>
      <c r="B191" s="447">
        <f t="shared" si="496"/>
        <v>177</v>
      </c>
      <c r="C191" s="72" t="s">
        <v>371</v>
      </c>
      <c r="D191" s="339" t="s">
        <v>496</v>
      </c>
      <c r="E191" s="59"/>
      <c r="F191" s="229"/>
      <c r="G191" s="295"/>
      <c r="H191" s="295"/>
      <c r="I191" s="229"/>
      <c r="J191" s="295"/>
      <c r="K191" s="295"/>
      <c r="L191" s="229"/>
      <c r="M191" s="295"/>
      <c r="N191" s="295"/>
      <c r="O191" s="229"/>
      <c r="P191" s="295"/>
      <c r="Q191" s="295"/>
      <c r="R191" s="229"/>
      <c r="S191" s="230"/>
      <c r="T191" s="231"/>
      <c r="U191" s="229"/>
      <c r="V191" s="230"/>
      <c r="W191" s="231"/>
      <c r="X191" s="229"/>
      <c r="Y191" s="230"/>
      <c r="Z191" s="231"/>
      <c r="AA191" s="229"/>
      <c r="AB191" s="295"/>
      <c r="AC191" s="295"/>
      <c r="AD191" s="229"/>
      <c r="AE191" s="295"/>
      <c r="AF191" s="295"/>
      <c r="AG191" s="229"/>
      <c r="AH191" s="295"/>
      <c r="AI191" s="295"/>
      <c r="AJ191" s="229"/>
      <c r="AK191" s="295"/>
      <c r="AL191" s="295"/>
      <c r="AM191" s="229"/>
      <c r="AN191" s="295"/>
      <c r="AO191" s="295"/>
      <c r="AP191" s="243"/>
      <c r="AQ191" s="295"/>
      <c r="AR191" s="290"/>
      <c r="AS191" s="243"/>
      <c r="AT191" s="295"/>
      <c r="AU191" s="290"/>
      <c r="AV191" s="229"/>
      <c r="AW191" s="230"/>
      <c r="AX191" s="231"/>
      <c r="AY191" s="229"/>
      <c r="AZ191" s="230"/>
      <c r="BA191" s="231"/>
      <c r="BB191" s="229"/>
      <c r="BC191" s="230"/>
      <c r="BD191" s="231"/>
      <c r="BE191" s="229"/>
      <c r="BF191" s="230"/>
      <c r="BG191" s="231"/>
      <c r="BH191" s="229"/>
      <c r="BI191" s="230"/>
      <c r="BJ191" s="231"/>
      <c r="BK191" s="243"/>
      <c r="BL191" s="230"/>
      <c r="BM191" s="231"/>
      <c r="BN191" s="243"/>
      <c r="BO191" s="230"/>
      <c r="BP191" s="231"/>
      <c r="BQ191" s="229"/>
      <c r="BR191" s="230"/>
      <c r="BS191" s="231"/>
      <c r="BT191" s="229"/>
      <c r="BU191" s="230"/>
      <c r="BV191" s="231"/>
      <c r="BW191" s="229"/>
      <c r="BX191" s="230"/>
      <c r="BY191" s="231"/>
      <c r="BZ191" s="229"/>
      <c r="CA191" s="230"/>
      <c r="CB191" s="231"/>
      <c r="CC191" s="229"/>
      <c r="CD191" s="230"/>
      <c r="CE191" s="231"/>
      <c r="CF191" s="331"/>
      <c r="CG191" s="332"/>
      <c r="CH191" s="385"/>
      <c r="CI191" s="331"/>
      <c r="CJ191" s="332"/>
      <c r="CK191" s="385"/>
      <c r="CL191" s="243"/>
      <c r="CM191" s="230"/>
      <c r="CN191" s="354"/>
      <c r="CO191" s="243"/>
      <c r="CP191" s="230"/>
      <c r="CQ191" s="231"/>
      <c r="CR191" s="331"/>
      <c r="CS191" s="332"/>
      <c r="CT191" s="333"/>
      <c r="CU191" s="229"/>
      <c r="CV191" s="230"/>
      <c r="CW191" s="231"/>
      <c r="CX191" s="331"/>
      <c r="CY191" s="332"/>
      <c r="CZ191" s="333"/>
      <c r="DA191" s="331"/>
      <c r="DB191" s="332"/>
      <c r="DC191" s="333"/>
      <c r="DD191" s="331"/>
      <c r="DE191" s="332"/>
      <c r="DF191" s="333"/>
      <c r="DG191" s="331"/>
      <c r="DH191" s="332"/>
      <c r="DI191" s="333"/>
      <c r="DJ191" s="229"/>
      <c r="DK191" s="230"/>
      <c r="DL191" s="231"/>
      <c r="DM191" s="229"/>
      <c r="DN191" s="230"/>
      <c r="DO191" s="231"/>
      <c r="DP191" s="331"/>
      <c r="DQ191" s="332"/>
      <c r="DR191" s="333"/>
      <c r="DS191" s="331"/>
      <c r="DT191" s="332"/>
      <c r="DU191" s="333"/>
      <c r="DV191" s="331"/>
      <c r="DW191" s="332"/>
      <c r="DX191" s="333"/>
      <c r="DY191" s="331"/>
      <c r="DZ191" s="332"/>
      <c r="EA191" s="333"/>
      <c r="EB191" s="331"/>
      <c r="EC191" s="332"/>
      <c r="ED191" s="333"/>
      <c r="EE191" s="331"/>
      <c r="EF191" s="332"/>
      <c r="EG191" s="333"/>
      <c r="EH191" s="229"/>
      <c r="EI191" s="230"/>
      <c r="EJ191" s="231"/>
      <c r="EK191" s="229"/>
      <c r="EL191" s="230"/>
      <c r="EM191" s="231"/>
      <c r="EN191" s="244"/>
      <c r="EO191" s="269" t="str">
        <f t="shared" si="497"/>
        <v/>
      </c>
      <c r="EP191" s="444" t="s">
        <v>1247</v>
      </c>
      <c r="EQ191" s="360" t="str">
        <f t="shared" si="640"/>
        <v/>
      </c>
      <c r="ER191" s="360" t="str">
        <f t="shared" si="641"/>
        <v/>
      </c>
      <c r="ES191" s="360" t="str">
        <f t="shared" si="642"/>
        <v/>
      </c>
      <c r="ET191" s="360" t="str">
        <f t="shared" si="643"/>
        <v/>
      </c>
      <c r="EU191" s="360" t="str">
        <f t="shared" si="644"/>
        <v/>
      </c>
      <c r="EV191" s="360" t="str">
        <f t="shared" si="645"/>
        <v/>
      </c>
      <c r="EW191" s="360" t="str">
        <f t="shared" si="646"/>
        <v/>
      </c>
      <c r="EX191" s="360" t="str">
        <f t="shared" si="647"/>
        <v/>
      </c>
      <c r="EY191" s="360" t="str">
        <f t="shared" si="648"/>
        <v/>
      </c>
      <c r="EZ191" s="360" t="str">
        <f t="shared" si="649"/>
        <v/>
      </c>
      <c r="FA191" s="360" t="str">
        <f t="shared" si="650"/>
        <v/>
      </c>
      <c r="FB191" s="360" t="str">
        <f t="shared" si="651"/>
        <v/>
      </c>
      <c r="FC191" s="360" t="str">
        <f t="shared" si="652"/>
        <v/>
      </c>
      <c r="FD191" s="360" t="str">
        <f t="shared" si="653"/>
        <v/>
      </c>
      <c r="FE191" s="360" t="str">
        <f t="shared" si="654"/>
        <v/>
      </c>
      <c r="FF191" s="360" t="str">
        <f t="shared" si="655"/>
        <v/>
      </c>
      <c r="FG191" s="360">
        <f t="shared" si="656"/>
        <v>12</v>
      </c>
      <c r="FH191" s="360" t="str">
        <f t="shared" si="657"/>
        <v/>
      </c>
      <c r="FI191" s="360" t="str">
        <f t="shared" si="658"/>
        <v/>
      </c>
      <c r="FJ191" s="360" t="str">
        <f t="shared" si="659"/>
        <v/>
      </c>
      <c r="FK191" s="360" t="str">
        <f t="shared" si="660"/>
        <v/>
      </c>
      <c r="FL191" s="360" t="str">
        <f t="shared" si="661"/>
        <v/>
      </c>
      <c r="FM191" s="360" t="str">
        <f t="shared" si="662"/>
        <v/>
      </c>
      <c r="FN191" s="360" t="str">
        <f t="shared" si="663"/>
        <v/>
      </c>
      <c r="FO191" s="360" t="str">
        <f t="shared" si="664"/>
        <v/>
      </c>
      <c r="FP191" s="360" t="str">
        <f t="shared" si="665"/>
        <v/>
      </c>
      <c r="FQ191" s="360" t="str">
        <f t="shared" si="666"/>
        <v/>
      </c>
      <c r="FR191" s="360" t="str">
        <f t="shared" si="667"/>
        <v/>
      </c>
      <c r="FS191" s="360" t="str">
        <f t="shared" si="668"/>
        <v/>
      </c>
      <c r="FT191" s="360" t="str">
        <f t="shared" si="498"/>
        <v/>
      </c>
      <c r="FU191" s="360" t="str">
        <f t="shared" si="669"/>
        <v/>
      </c>
      <c r="FV191" s="360" t="str">
        <f t="shared" si="670"/>
        <v/>
      </c>
      <c r="FW191" s="360" t="str">
        <f t="shared" si="671"/>
        <v/>
      </c>
      <c r="FX191" s="360" t="str">
        <f t="shared" si="672"/>
        <v/>
      </c>
      <c r="FY191" s="360" t="str">
        <f t="shared" si="673"/>
        <v/>
      </c>
      <c r="FZ191" s="360" t="str">
        <f t="shared" si="674"/>
        <v/>
      </c>
      <c r="GA191" s="360" t="str">
        <f t="shared" si="675"/>
        <v/>
      </c>
      <c r="GB191" s="360" t="str">
        <f t="shared" si="676"/>
        <v/>
      </c>
      <c r="GC191" s="360" t="str">
        <f t="shared" si="677"/>
        <v/>
      </c>
      <c r="GD191" s="360" t="str">
        <f t="shared" si="678"/>
        <v/>
      </c>
      <c r="GE191" s="360" t="str">
        <f t="shared" si="679"/>
        <v/>
      </c>
      <c r="GF191" s="360">
        <f t="shared" si="680"/>
        <v>13</v>
      </c>
      <c r="GG191" s="360" t="str">
        <f t="shared" si="681"/>
        <v/>
      </c>
      <c r="GH191" s="360" t="str">
        <f t="shared" si="682"/>
        <v/>
      </c>
      <c r="GI191" s="360" t="str">
        <f t="shared" si="683"/>
        <v/>
      </c>
      <c r="GJ191" s="360" t="str">
        <f t="shared" si="684"/>
        <v/>
      </c>
      <c r="GK191" s="444" t="s">
        <v>1247</v>
      </c>
      <c r="GL191" s="361" t="str">
        <f t="shared" si="499"/>
        <v>-</v>
      </c>
      <c r="GM191" s="361" t="str">
        <f t="shared" si="500"/>
        <v>-</v>
      </c>
      <c r="GN191" s="361" t="str">
        <f t="shared" si="501"/>
        <v>-</v>
      </c>
      <c r="GO191" s="361" t="str">
        <f t="shared" si="502"/>
        <v>-</v>
      </c>
      <c r="GP191" s="361" t="str">
        <f t="shared" si="503"/>
        <v>-</v>
      </c>
      <c r="GQ191" s="361" t="str">
        <f t="shared" si="504"/>
        <v>-</v>
      </c>
      <c r="GR191" s="361" t="str">
        <f t="shared" si="505"/>
        <v>-</v>
      </c>
      <c r="GS191" s="361" t="str">
        <f t="shared" si="506"/>
        <v>-</v>
      </c>
      <c r="GT191" s="361" t="str">
        <f t="shared" si="507"/>
        <v>-</v>
      </c>
      <c r="GU191" s="361" t="str">
        <f t="shared" si="508"/>
        <v>-</v>
      </c>
      <c r="GV191" s="361" t="str">
        <f t="shared" si="509"/>
        <v>-</v>
      </c>
      <c r="GW191" s="361" t="str">
        <f t="shared" si="510"/>
        <v>-</v>
      </c>
      <c r="GX191" s="361" t="str">
        <f t="shared" si="511"/>
        <v>-</v>
      </c>
      <c r="GY191" s="361" t="str">
        <f t="shared" si="512"/>
        <v>-</v>
      </c>
      <c r="GZ191" s="361" t="str">
        <f t="shared" si="513"/>
        <v>-</v>
      </c>
      <c r="HA191" s="361" t="str">
        <f t="shared" si="514"/>
        <v>-</v>
      </c>
      <c r="HB191" s="361" t="str">
        <f t="shared" si="515"/>
        <v>icelltype</v>
      </c>
      <c r="HC191" s="361" t="str">
        <f t="shared" si="516"/>
        <v>-</v>
      </c>
      <c r="HD191" s="361" t="str">
        <f t="shared" si="517"/>
        <v>-</v>
      </c>
      <c r="HE191" s="361" t="str">
        <f t="shared" si="518"/>
        <v>-</v>
      </c>
      <c r="HF191" s="361" t="str">
        <f t="shared" si="519"/>
        <v>-</v>
      </c>
      <c r="HG191" s="361" t="str">
        <f t="shared" si="520"/>
        <v>-</v>
      </c>
      <c r="HH191" s="361" t="str">
        <f t="shared" si="521"/>
        <v>-</v>
      </c>
      <c r="HI191" s="361" t="str">
        <f t="shared" si="522"/>
        <v>-</v>
      </c>
      <c r="HJ191" s="361" t="str">
        <f t="shared" si="523"/>
        <v>-</v>
      </c>
      <c r="HK191" s="361" t="str">
        <f t="shared" si="524"/>
        <v>-</v>
      </c>
      <c r="HL191" s="361" t="str">
        <f t="shared" si="525"/>
        <v>-</v>
      </c>
      <c r="HM191" s="361" t="str">
        <f t="shared" si="526"/>
        <v>-</v>
      </c>
      <c r="HN191" s="361" t="str">
        <f t="shared" si="527"/>
        <v>-</v>
      </c>
      <c r="HO191" s="361" t="str">
        <f t="shared" si="528"/>
        <v>-</v>
      </c>
      <c r="HP191" s="361" t="str">
        <f t="shared" si="529"/>
        <v>-</v>
      </c>
      <c r="HQ191" s="361" t="str">
        <f t="shared" si="530"/>
        <v>-</v>
      </c>
      <c r="HR191" s="361" t="str">
        <f t="shared" si="531"/>
        <v>-</v>
      </c>
      <c r="HS191" s="361" t="str">
        <f t="shared" si="532"/>
        <v>-</v>
      </c>
      <c r="HT191" s="361" t="str">
        <f t="shared" si="533"/>
        <v>-</v>
      </c>
      <c r="HU191" s="361" t="str">
        <f t="shared" si="534"/>
        <v>-</v>
      </c>
      <c r="HV191" s="361" t="str">
        <f t="shared" si="535"/>
        <v>-</v>
      </c>
      <c r="HW191" s="361" t="str">
        <f t="shared" si="536"/>
        <v>-</v>
      </c>
      <c r="HX191" s="361" t="str">
        <f t="shared" si="537"/>
        <v>-</v>
      </c>
      <c r="HY191" s="361" t="str">
        <f t="shared" si="538"/>
        <v>-</v>
      </c>
      <c r="HZ191" s="361" t="str">
        <f t="shared" si="539"/>
        <v>-</v>
      </c>
      <c r="IA191" s="361" t="str">
        <f t="shared" si="540"/>
        <v>icelltype_str</v>
      </c>
      <c r="IB191" s="361" t="str">
        <f t="shared" si="541"/>
        <v>-</v>
      </c>
      <c r="IC191" s="361" t="str">
        <f t="shared" si="542"/>
        <v>-</v>
      </c>
      <c r="ID191" s="361" t="str">
        <f t="shared" si="543"/>
        <v>-</v>
      </c>
      <c r="IE191" s="361" t="str">
        <f t="shared" si="544"/>
        <v>-</v>
      </c>
      <c r="IF191" s="444" t="s">
        <v>1247</v>
      </c>
      <c r="IG191" s="56" t="str">
        <f t="shared" si="685"/>
        <v>-</v>
      </c>
      <c r="IH191" s="56" t="str">
        <f t="shared" si="686"/>
        <v>-</v>
      </c>
      <c r="II191" s="56" t="str">
        <f t="shared" si="687"/>
        <v>-</v>
      </c>
      <c r="IJ191" s="56" t="str">
        <f t="shared" si="688"/>
        <v>-</v>
      </c>
      <c r="IK191" s="56" t="str">
        <f t="shared" si="545"/>
        <v>-</v>
      </c>
      <c r="IL191" s="56" t="str">
        <f t="shared" si="546"/>
        <v>-</v>
      </c>
      <c r="IM191" s="56" t="str">
        <f t="shared" si="547"/>
        <v>-</v>
      </c>
      <c r="IN191" s="56" t="str">
        <f t="shared" si="548"/>
        <v>-</v>
      </c>
      <c r="IO191" s="56" t="str">
        <f t="shared" si="549"/>
        <v>-</v>
      </c>
      <c r="IP191" s="56" t="str">
        <f t="shared" si="550"/>
        <v>-</v>
      </c>
      <c r="IQ191" s="56" t="str">
        <f t="shared" si="551"/>
        <v>-</v>
      </c>
      <c r="IR191" s="56" t="str">
        <f t="shared" si="552"/>
        <v>-</v>
      </c>
      <c r="IS191" s="56" t="str">
        <f t="shared" si="553"/>
        <v>-</v>
      </c>
      <c r="IT191" s="56" t="str">
        <f t="shared" si="554"/>
        <v>-</v>
      </c>
      <c r="IU191" s="56" t="str">
        <f t="shared" si="555"/>
        <v>-</v>
      </c>
      <c r="IV191" s="56" t="str">
        <f t="shared" si="556"/>
        <v>-</v>
      </c>
      <c r="IW191" s="56" t="str">
        <f t="shared" si="557"/>
        <v>"0"</v>
      </c>
      <c r="IX191" s="56" t="str">
        <f t="shared" si="558"/>
        <v>-</v>
      </c>
      <c r="IY191" s="56" t="str">
        <f t="shared" si="559"/>
        <v>-</v>
      </c>
      <c r="IZ191" s="56" t="str">
        <f t="shared" si="560"/>
        <v>-</v>
      </c>
      <c r="JA191" s="56" t="str">
        <f t="shared" si="561"/>
        <v>-</v>
      </c>
      <c r="JB191" s="56" t="str">
        <f t="shared" si="562"/>
        <v>-</v>
      </c>
      <c r="JC191" s="56" t="str">
        <f t="shared" si="563"/>
        <v>-</v>
      </c>
      <c r="JD191" s="56" t="str">
        <f t="shared" si="564"/>
        <v>-</v>
      </c>
      <c r="JE191" s="56" t="str">
        <f t="shared" si="565"/>
        <v>-</v>
      </c>
      <c r="JF191" s="56" t="str">
        <f t="shared" si="566"/>
        <v>-</v>
      </c>
      <c r="JG191" s="56" t="str">
        <f t="shared" si="567"/>
        <v>-</v>
      </c>
      <c r="JH191" s="56" t="str">
        <f t="shared" si="568"/>
        <v>-</v>
      </c>
      <c r="JI191" s="56" t="str">
        <f t="shared" si="569"/>
        <v>-</v>
      </c>
      <c r="JJ191" s="56" t="str">
        <f t="shared" si="570"/>
        <v>-</v>
      </c>
      <c r="JK191" s="56" t="str">
        <f t="shared" si="571"/>
        <v>-</v>
      </c>
      <c r="JL191" s="56" t="str">
        <f t="shared" si="572"/>
        <v>-</v>
      </c>
      <c r="JM191" s="56" t="str">
        <f t="shared" si="573"/>
        <v>-</v>
      </c>
      <c r="JN191" s="56" t="str">
        <f t="shared" si="574"/>
        <v>-</v>
      </c>
      <c r="JO191" s="56" t="str">
        <f t="shared" si="575"/>
        <v>-</v>
      </c>
      <c r="JP191" s="56" t="str">
        <f t="shared" si="576"/>
        <v>-</v>
      </c>
      <c r="JQ191" s="56" t="str">
        <f t="shared" si="577"/>
        <v>-</v>
      </c>
      <c r="JR191" s="56" t="str">
        <f t="shared" si="578"/>
        <v>-</v>
      </c>
      <c r="JS191" s="56" t="str">
        <f t="shared" si="579"/>
        <v>-</v>
      </c>
      <c r="JT191" s="56" t="str">
        <f t="shared" si="580"/>
        <v>-</v>
      </c>
      <c r="JU191" s="56" t="str">
        <f t="shared" si="581"/>
        <v>-</v>
      </c>
      <c r="JV191" s="56" t="str">
        <f t="shared" si="582"/>
        <v>"1,0,0"</v>
      </c>
      <c r="JW191" s="56" t="str">
        <f t="shared" si="583"/>
        <v>-</v>
      </c>
      <c r="JX191" s="56" t="str">
        <f t="shared" si="584"/>
        <v>-</v>
      </c>
      <c r="JY191" s="56" t="str">
        <f t="shared" si="585"/>
        <v>-</v>
      </c>
      <c r="JZ191" s="56" t="str">
        <f t="shared" si="586"/>
        <v>-</v>
      </c>
      <c r="KA191" s="444" t="s">
        <v>1247</v>
      </c>
      <c r="KB191" s="360">
        <f>IF(ISNUMBER(INDEX($EQ$15:$GK$521,$B191,EO$11)),MAX(KB$14:KB190)+1,0)</f>
        <v>20</v>
      </c>
      <c r="KC191" s="360" t="str">
        <f t="shared" si="689"/>
        <v/>
      </c>
      <c r="KD191" s="373" t="s">
        <v>2</v>
      </c>
      <c r="KE191" s="215"/>
      <c r="KF191" s="60"/>
      <c r="KG191" s="60"/>
      <c r="KH191" s="60"/>
      <c r="KI191" s="60"/>
      <c r="KJ191" s="60"/>
      <c r="KK191" s="60"/>
      <c r="KL191" s="60"/>
      <c r="KM191" s="60"/>
      <c r="KN191" s="60"/>
      <c r="KO191" s="60"/>
      <c r="KP191" s="60"/>
      <c r="KQ191" s="239" t="str">
        <f t="shared" si="695"/>
        <v/>
      </c>
      <c r="KR191" s="245" t="str">
        <f t="shared" si="587"/>
        <v/>
      </c>
      <c r="KS191" s="60"/>
      <c r="KT191" s="239" t="str">
        <f t="shared" si="696"/>
        <v/>
      </c>
      <c r="KU191" s="245" t="str">
        <f t="shared" si="588"/>
        <v/>
      </c>
      <c r="KV191" s="60"/>
      <c r="KW191" s="239" t="str">
        <f t="shared" si="697"/>
        <v/>
      </c>
      <c r="KX191" s="245" t="str">
        <f t="shared" si="589"/>
        <v/>
      </c>
      <c r="KY191" s="60"/>
      <c r="KZ191" s="283" t="str">
        <f t="shared" si="590"/>
        <v/>
      </c>
      <c r="LA191" s="26"/>
      <c r="LB191" s="18"/>
      <c r="LC191" s="18"/>
      <c r="LD191" s="18"/>
      <c r="LE191" s="18"/>
      <c r="LF191" s="18"/>
      <c r="LG191" s="18"/>
      <c r="LH191" s="18"/>
      <c r="LI191" s="18"/>
      <c r="LJ191" s="18"/>
      <c r="LK191" s="18"/>
      <c r="LL191" s="18"/>
      <c r="LM191" s="18"/>
      <c r="LN191" s="63"/>
      <c r="LO191" s="251">
        <f t="shared" si="591"/>
        <v>0</v>
      </c>
      <c r="LP191" s="251">
        <f t="shared" si="592"/>
        <v>0</v>
      </c>
      <c r="LQ191" s="251">
        <f t="shared" si="593"/>
        <v>0</v>
      </c>
      <c r="LR191" s="251">
        <f t="shared" si="594"/>
        <v>0</v>
      </c>
      <c r="LS191" s="251">
        <f t="shared" si="595"/>
        <v>0</v>
      </c>
      <c r="LT191" s="251">
        <f t="shared" si="596"/>
        <v>0</v>
      </c>
      <c r="LU191" s="251">
        <f t="shared" si="597"/>
        <v>0</v>
      </c>
      <c r="LV191" s="251">
        <f t="shared" si="598"/>
        <v>0</v>
      </c>
      <c r="LW191" s="251">
        <f t="shared" si="599"/>
        <v>0</v>
      </c>
      <c r="LX191" s="251">
        <f t="shared" si="600"/>
        <v>0</v>
      </c>
      <c r="LY191" s="251">
        <f t="shared" si="601"/>
        <v>0</v>
      </c>
      <c r="LZ191" s="251">
        <f t="shared" si="602"/>
        <v>0</v>
      </c>
      <c r="MA191" s="63">
        <f t="shared" si="603"/>
        <v>6</v>
      </c>
      <c r="MB191" s="63">
        <f t="shared" si="604"/>
        <v>0</v>
      </c>
      <c r="MC191" s="63">
        <f t="shared" si="691"/>
        <v>177</v>
      </c>
      <c r="MD191" s="63">
        <f t="shared" si="690"/>
        <v>14</v>
      </c>
      <c r="ME191" s="63" t="str">
        <f t="shared" si="605"/>
        <v>mvr_max</v>
      </c>
      <c r="MF191" s="315">
        <f t="shared" si="606"/>
        <v>291</v>
      </c>
      <c r="MG191" s="315">
        <f>IF(ISNUMBER(MATCH(EO191,$ME$15:$ME$520,0)),0,MAX(MG$14:MG190)+1)</f>
        <v>0</v>
      </c>
      <c r="MH191" s="315" t="str">
        <f t="shared" si="607"/>
        <v/>
      </c>
      <c r="MI191" s="369"/>
      <c r="MJ191" s="68"/>
      <c r="MK191" s="18"/>
      <c r="ML191" s="242"/>
      <c r="MM191" s="242"/>
      <c r="MN191" s="59"/>
      <c r="MO191" s="59"/>
      <c r="MP191" s="285"/>
      <c r="MQ191" s="59"/>
      <c r="MR191" s="238"/>
      <c r="MS191" s="285"/>
      <c r="MT191" s="59"/>
      <c r="MU191" s="285"/>
      <c r="MV191" s="238"/>
      <c r="MW191" s="59"/>
      <c r="MX191" s="59"/>
      <c r="MY191" s="59"/>
      <c r="MZ191" s="59"/>
      <c r="NA191" s="59"/>
      <c r="NB191" s="26" t="s">
        <v>2</v>
      </c>
      <c r="NC191" s="59"/>
      <c r="ND191" s="59"/>
      <c r="NE191" s="59"/>
      <c r="NF191" s="59"/>
      <c r="NG191" s="59"/>
      <c r="NH191" s="59"/>
      <c r="NI191" s="59"/>
      <c r="NJ191" s="59"/>
      <c r="NK191" s="26" t="s">
        <v>2</v>
      </c>
      <c r="NL191" s="454"/>
      <c r="NM191" s="454"/>
      <c r="NN191" s="59"/>
      <c r="NO191" s="18"/>
      <c r="NP191" s="18"/>
      <c r="NQ191" s="18"/>
      <c r="NR191" s="18"/>
      <c r="NS191" s="18"/>
      <c r="NT191" s="18"/>
      <c r="NU191" s="18"/>
      <c r="NV191" s="18"/>
      <c r="NW191" s="18"/>
      <c r="NX191" s="18"/>
      <c r="NY191" s="18"/>
      <c r="NZ191" s="18"/>
      <c r="OA191" s="18"/>
      <c r="OB191" s="18"/>
      <c r="OC191" s="18"/>
      <c r="OZ191" s="59"/>
      <c r="PA191" s="251" t="str">
        <f t="shared" si="608"/>
        <v/>
      </c>
      <c r="PB191" s="251" t="str">
        <f t="shared" si="609"/>
        <v/>
      </c>
      <c r="PC191" s="251" t="str">
        <f t="shared" si="610"/>
        <v/>
      </c>
      <c r="PD191" s="251" t="str">
        <f t="shared" si="611"/>
        <v/>
      </c>
      <c r="PE191" s="251" t="str">
        <f t="shared" si="612"/>
        <v/>
      </c>
      <c r="PF191" s="251" t="str">
        <f t="shared" si="613"/>
        <v/>
      </c>
      <c r="PG191" s="251" t="str">
        <f t="shared" si="614"/>
        <v/>
      </c>
      <c r="PH191" s="251" t="str">
        <f t="shared" si="615"/>
        <v/>
      </c>
      <c r="PI191" s="251" t="str">
        <f t="shared" si="616"/>
        <v/>
      </c>
      <c r="PJ191" s="251" t="str">
        <f t="shared" si="617"/>
        <v/>
      </c>
      <c r="PK191" s="251" t="str">
        <f t="shared" si="618"/>
        <v/>
      </c>
      <c r="PL191" s="251" t="str">
        <f t="shared" si="619"/>
        <v/>
      </c>
      <c r="PM191" s="251" t="str">
        <f t="shared" si="620"/>
        <v/>
      </c>
      <c r="PN191" s="251" t="str">
        <f t="shared" si="621"/>
        <v/>
      </c>
      <c r="PO191" s="251" t="str">
        <f t="shared" si="622"/>
        <v/>
      </c>
      <c r="PP191" s="251" t="str">
        <f t="shared" si="623"/>
        <v/>
      </c>
      <c r="PQ191" s="251" t="str">
        <f t="shared" si="624"/>
        <v/>
      </c>
      <c r="PR191" s="251" t="str">
        <f t="shared" si="625"/>
        <v/>
      </c>
      <c r="PS191" s="251" t="str">
        <f t="shared" si="626"/>
        <v/>
      </c>
      <c r="PT191" s="251" t="str">
        <f t="shared" si="627"/>
        <v/>
      </c>
      <c r="PU191" s="251" t="str">
        <f t="shared" si="628"/>
        <v/>
      </c>
      <c r="PV191" s="251" t="str">
        <f t="shared" si="629"/>
        <v/>
      </c>
      <c r="PW191" s="251" t="str">
        <f t="shared" si="630"/>
        <v/>
      </c>
      <c r="PX191" s="251" t="str">
        <f t="shared" si="631"/>
        <v/>
      </c>
      <c r="PY191" s="251" t="str">
        <f t="shared" si="632"/>
        <v/>
      </c>
      <c r="PZ191" s="251" t="str">
        <f t="shared" si="633"/>
        <v>mvr_max</v>
      </c>
      <c r="QA191" s="251" t="str">
        <f t="shared" si="634"/>
        <v/>
      </c>
      <c r="QB191" s="251" t="str">
        <f t="shared" si="635"/>
        <v/>
      </c>
      <c r="QC191" s="251" t="str">
        <f t="shared" si="636"/>
        <v/>
      </c>
      <c r="QD191" s="251" t="str">
        <f t="shared" si="637"/>
        <v/>
      </c>
      <c r="QE191" s="251" t="str">
        <f t="shared" si="638"/>
        <v/>
      </c>
      <c r="QF191" s="63">
        <f t="shared" si="639"/>
        <v>1</v>
      </c>
      <c r="QG191" s="26" t="s">
        <v>2</v>
      </c>
      <c r="QH191" s="59"/>
      <c r="QI191" s="59"/>
      <c r="QJ191" s="59"/>
      <c r="QK191" s="59"/>
      <c r="QL191" s="59"/>
      <c r="QM191" s="59"/>
      <c r="QN191" s="59"/>
    </row>
    <row r="192" spans="1:456" ht="6" customHeight="1" x14ac:dyDescent="0.25">
      <c r="A192" s="68"/>
      <c r="B192" s="447">
        <f t="shared" si="496"/>
        <v>178</v>
      </c>
      <c r="C192" s="72" t="s">
        <v>395</v>
      </c>
      <c r="D192" s="339" t="s">
        <v>497</v>
      </c>
      <c r="E192" s="59"/>
      <c r="F192" s="229"/>
      <c r="G192" s="295"/>
      <c r="H192" s="295"/>
      <c r="I192" s="229"/>
      <c r="J192" s="295"/>
      <c r="K192" s="295"/>
      <c r="L192" s="229"/>
      <c r="M192" s="295"/>
      <c r="N192" s="295"/>
      <c r="O192" s="229"/>
      <c r="P192" s="295"/>
      <c r="Q192" s="295"/>
      <c r="R192" s="229"/>
      <c r="S192" s="230"/>
      <c r="T192" s="231"/>
      <c r="U192" s="229"/>
      <c r="V192" s="230"/>
      <c r="W192" s="231"/>
      <c r="X192" s="229"/>
      <c r="Y192" s="230"/>
      <c r="Z192" s="231"/>
      <c r="AA192" s="229"/>
      <c r="AB192" s="295"/>
      <c r="AC192" s="295"/>
      <c r="AD192" s="229"/>
      <c r="AE192" s="295"/>
      <c r="AF192" s="295"/>
      <c r="AG192" s="229"/>
      <c r="AH192" s="295"/>
      <c r="AI192" s="295"/>
      <c r="AJ192" s="229"/>
      <c r="AK192" s="295"/>
      <c r="AL192" s="295"/>
      <c r="AM192" s="229"/>
      <c r="AN192" s="295"/>
      <c r="AO192" s="295"/>
      <c r="AP192" s="243"/>
      <c r="AQ192" s="295"/>
      <c r="AR192" s="290"/>
      <c r="AS192" s="243"/>
      <c r="AT192" s="295"/>
      <c r="AU192" s="290"/>
      <c r="AV192" s="229"/>
      <c r="AW192" s="230"/>
      <c r="AX192" s="231"/>
      <c r="AY192" s="229"/>
      <c r="AZ192" s="230"/>
      <c r="BA192" s="231"/>
      <c r="BB192" s="229"/>
      <c r="BC192" s="230"/>
      <c r="BD192" s="231"/>
      <c r="BE192" s="229"/>
      <c r="BF192" s="230"/>
      <c r="BG192" s="231"/>
      <c r="BH192" s="229"/>
      <c r="BI192" s="230"/>
      <c r="BJ192" s="231"/>
      <c r="BK192" s="243"/>
      <c r="BL192" s="230"/>
      <c r="BM192" s="231"/>
      <c r="BN192" s="243"/>
      <c r="BO192" s="230"/>
      <c r="BP192" s="231"/>
      <c r="BQ192" s="229"/>
      <c r="BR192" s="230"/>
      <c r="BS192" s="231"/>
      <c r="BT192" s="229"/>
      <c r="BU192" s="230"/>
      <c r="BV192" s="231"/>
      <c r="BW192" s="229"/>
      <c r="BX192" s="230"/>
      <c r="BY192" s="231"/>
      <c r="BZ192" s="229"/>
      <c r="CA192" s="230"/>
      <c r="CB192" s="231"/>
      <c r="CC192" s="229"/>
      <c r="CD192" s="230"/>
      <c r="CE192" s="231"/>
      <c r="CF192" s="331"/>
      <c r="CG192" s="332"/>
      <c r="CH192" s="385"/>
      <c r="CI192" s="331"/>
      <c r="CJ192" s="332"/>
      <c r="CK192" s="385"/>
      <c r="CL192" s="243"/>
      <c r="CM192" s="230"/>
      <c r="CN192" s="354"/>
      <c r="CO192" s="243"/>
      <c r="CP192" s="230"/>
      <c r="CQ192" s="231"/>
      <c r="CR192" s="331"/>
      <c r="CS192" s="332"/>
      <c r="CT192" s="333"/>
      <c r="CU192" s="229"/>
      <c r="CV192" s="230"/>
      <c r="CW192" s="231"/>
      <c r="CX192" s="331"/>
      <c r="CY192" s="332"/>
      <c r="CZ192" s="333"/>
      <c r="DA192" s="331"/>
      <c r="DB192" s="332"/>
      <c r="DC192" s="333"/>
      <c r="DD192" s="331"/>
      <c r="DE192" s="332"/>
      <c r="DF192" s="333"/>
      <c r="DG192" s="331"/>
      <c r="DH192" s="332"/>
      <c r="DI192" s="333"/>
      <c r="DJ192" s="229"/>
      <c r="DK192" s="230"/>
      <c r="DL192" s="231"/>
      <c r="DM192" s="229"/>
      <c r="DN192" s="230"/>
      <c r="DO192" s="231"/>
      <c r="DP192" s="331"/>
      <c r="DQ192" s="332"/>
      <c r="DR192" s="333"/>
      <c r="DS192" s="331"/>
      <c r="DT192" s="332"/>
      <c r="DU192" s="333"/>
      <c r="DV192" s="331"/>
      <c r="DW192" s="332"/>
      <c r="DX192" s="333"/>
      <c r="DY192" s="331"/>
      <c r="DZ192" s="332"/>
      <c r="EA192" s="333"/>
      <c r="EB192" s="331"/>
      <c r="EC192" s="332"/>
      <c r="ED192" s="333"/>
      <c r="EE192" s="331"/>
      <c r="EF192" s="332"/>
      <c r="EG192" s="333"/>
      <c r="EH192" s="229"/>
      <c r="EI192" s="230"/>
      <c r="EJ192" s="231"/>
      <c r="EK192" s="229"/>
      <c r="EL192" s="230"/>
      <c r="EM192" s="231"/>
      <c r="EN192" s="244"/>
      <c r="EO192" s="269" t="str">
        <f t="shared" si="497"/>
        <v/>
      </c>
      <c r="EP192" s="444" t="s">
        <v>1247</v>
      </c>
      <c r="EQ192" s="360" t="str">
        <f t="shared" si="640"/>
        <v/>
      </c>
      <c r="ER192" s="360" t="str">
        <f t="shared" si="641"/>
        <v/>
      </c>
      <c r="ES192" s="360" t="str">
        <f t="shared" si="642"/>
        <v/>
      </c>
      <c r="ET192" s="360" t="str">
        <f t="shared" si="643"/>
        <v/>
      </c>
      <c r="EU192" s="360" t="str">
        <f t="shared" si="644"/>
        <v/>
      </c>
      <c r="EV192" s="360" t="str">
        <f t="shared" si="645"/>
        <v/>
      </c>
      <c r="EW192" s="360" t="str">
        <f t="shared" si="646"/>
        <v/>
      </c>
      <c r="EX192" s="360" t="str">
        <f t="shared" si="647"/>
        <v/>
      </c>
      <c r="EY192" s="360" t="str">
        <f t="shared" si="648"/>
        <v/>
      </c>
      <c r="EZ192" s="360" t="str">
        <f t="shared" si="649"/>
        <v/>
      </c>
      <c r="FA192" s="360" t="str">
        <f t="shared" si="650"/>
        <v/>
      </c>
      <c r="FB192" s="360" t="str">
        <f t="shared" si="651"/>
        <v/>
      </c>
      <c r="FC192" s="360" t="str">
        <f t="shared" si="652"/>
        <v/>
      </c>
      <c r="FD192" s="360" t="str">
        <f t="shared" si="653"/>
        <v/>
      </c>
      <c r="FE192" s="360" t="str">
        <f t="shared" si="654"/>
        <v/>
      </c>
      <c r="FF192" s="360" t="str">
        <f t="shared" si="655"/>
        <v/>
      </c>
      <c r="FG192" s="360" t="str">
        <f t="shared" si="656"/>
        <v/>
      </c>
      <c r="FH192" s="360">
        <f t="shared" si="657"/>
        <v>19</v>
      </c>
      <c r="FI192" s="360">
        <f t="shared" si="658"/>
        <v>19</v>
      </c>
      <c r="FJ192" s="360" t="str">
        <f t="shared" si="659"/>
        <v/>
      </c>
      <c r="FK192" s="360" t="str">
        <f t="shared" si="660"/>
        <v/>
      </c>
      <c r="FL192" s="360" t="str">
        <f t="shared" si="661"/>
        <v/>
      </c>
      <c r="FM192" s="360" t="str">
        <f t="shared" si="662"/>
        <v/>
      </c>
      <c r="FN192" s="360" t="str">
        <f t="shared" si="663"/>
        <v/>
      </c>
      <c r="FO192" s="360" t="str">
        <f t="shared" si="664"/>
        <v/>
      </c>
      <c r="FP192" s="360" t="str">
        <f t="shared" si="665"/>
        <v/>
      </c>
      <c r="FQ192" s="360" t="str">
        <f t="shared" si="666"/>
        <v/>
      </c>
      <c r="FR192" s="360" t="str">
        <f t="shared" si="667"/>
        <v/>
      </c>
      <c r="FS192" s="360" t="str">
        <f t="shared" si="668"/>
        <v/>
      </c>
      <c r="FT192" s="360" t="str">
        <f t="shared" si="498"/>
        <v/>
      </c>
      <c r="FU192" s="360" t="str">
        <f t="shared" si="669"/>
        <v/>
      </c>
      <c r="FV192" s="360" t="str">
        <f t="shared" si="670"/>
        <v/>
      </c>
      <c r="FW192" s="360" t="str">
        <f t="shared" si="671"/>
        <v/>
      </c>
      <c r="FX192" s="360" t="str">
        <f t="shared" si="672"/>
        <v/>
      </c>
      <c r="FY192" s="360" t="str">
        <f t="shared" si="673"/>
        <v/>
      </c>
      <c r="FZ192" s="360" t="str">
        <f t="shared" si="674"/>
        <v/>
      </c>
      <c r="GA192" s="360" t="str">
        <f t="shared" si="675"/>
        <v/>
      </c>
      <c r="GB192" s="360" t="str">
        <f t="shared" si="676"/>
        <v/>
      </c>
      <c r="GC192" s="360" t="str">
        <f t="shared" si="677"/>
        <v/>
      </c>
      <c r="GD192" s="360" t="str">
        <f t="shared" si="678"/>
        <v/>
      </c>
      <c r="GE192" s="360" t="str">
        <f t="shared" si="679"/>
        <v/>
      </c>
      <c r="GF192" s="360" t="str">
        <f t="shared" si="680"/>
        <v/>
      </c>
      <c r="GG192" s="360" t="str">
        <f t="shared" si="681"/>
        <v/>
      </c>
      <c r="GH192" s="360" t="str">
        <f t="shared" si="682"/>
        <v/>
      </c>
      <c r="GI192" s="360" t="str">
        <f t="shared" si="683"/>
        <v/>
      </c>
      <c r="GJ192" s="360" t="str">
        <f t="shared" si="684"/>
        <v/>
      </c>
      <c r="GK192" s="444" t="s">
        <v>1247</v>
      </c>
      <c r="GL192" s="361" t="str">
        <f t="shared" si="499"/>
        <v>-</v>
      </c>
      <c r="GM192" s="361" t="str">
        <f t="shared" si="500"/>
        <v>-</v>
      </c>
      <c r="GN192" s="361" t="str">
        <f t="shared" si="501"/>
        <v>-</v>
      </c>
      <c r="GO192" s="361" t="str">
        <f t="shared" si="502"/>
        <v>-</v>
      </c>
      <c r="GP192" s="361" t="str">
        <f t="shared" si="503"/>
        <v>-</v>
      </c>
      <c r="GQ192" s="361" t="str">
        <f t="shared" si="504"/>
        <v>-</v>
      </c>
      <c r="GR192" s="361" t="str">
        <f t="shared" si="505"/>
        <v>-</v>
      </c>
      <c r="GS192" s="361" t="str">
        <f t="shared" si="506"/>
        <v>-</v>
      </c>
      <c r="GT192" s="361" t="str">
        <f t="shared" si="507"/>
        <v>-</v>
      </c>
      <c r="GU192" s="361" t="str">
        <f t="shared" si="508"/>
        <v>-</v>
      </c>
      <c r="GV192" s="361" t="str">
        <f t="shared" si="509"/>
        <v>-</v>
      </c>
      <c r="GW192" s="361" t="str">
        <f t="shared" si="510"/>
        <v>-</v>
      </c>
      <c r="GX192" s="361" t="str">
        <f t="shared" si="511"/>
        <v>-</v>
      </c>
      <c r="GY192" s="361" t="str">
        <f t="shared" si="512"/>
        <v>-</v>
      </c>
      <c r="GZ192" s="361" t="str">
        <f t="shared" si="513"/>
        <v>-</v>
      </c>
      <c r="HA192" s="361" t="str">
        <f t="shared" si="514"/>
        <v>-</v>
      </c>
      <c r="HB192" s="361" t="str">
        <f t="shared" si="515"/>
        <v>-</v>
      </c>
      <c r="HC192" s="361" t="str">
        <f t="shared" si="516"/>
        <v>tp</v>
      </c>
      <c r="HD192" s="361" t="str">
        <f t="shared" si="517"/>
        <v>tp</v>
      </c>
      <c r="HE192" s="361" t="str">
        <f t="shared" si="518"/>
        <v>-</v>
      </c>
      <c r="HF192" s="361" t="str">
        <f t="shared" si="519"/>
        <v>-</v>
      </c>
      <c r="HG192" s="361" t="str">
        <f t="shared" si="520"/>
        <v>-</v>
      </c>
      <c r="HH192" s="361" t="str">
        <f t="shared" si="521"/>
        <v>-</v>
      </c>
      <c r="HI192" s="361" t="str">
        <f t="shared" si="522"/>
        <v>-</v>
      </c>
      <c r="HJ192" s="361" t="str">
        <f t="shared" si="523"/>
        <v>-</v>
      </c>
      <c r="HK192" s="361" t="str">
        <f t="shared" si="524"/>
        <v>-</v>
      </c>
      <c r="HL192" s="361" t="str">
        <f t="shared" si="525"/>
        <v>-</v>
      </c>
      <c r="HM192" s="361" t="str">
        <f t="shared" si="526"/>
        <v>-</v>
      </c>
      <c r="HN192" s="361" t="str">
        <f t="shared" si="527"/>
        <v>-</v>
      </c>
      <c r="HO192" s="361" t="str">
        <f t="shared" si="528"/>
        <v>-</v>
      </c>
      <c r="HP192" s="361" t="str">
        <f t="shared" si="529"/>
        <v>-</v>
      </c>
      <c r="HQ192" s="361" t="str">
        <f t="shared" si="530"/>
        <v>-</v>
      </c>
      <c r="HR192" s="361" t="str">
        <f t="shared" si="531"/>
        <v>-</v>
      </c>
      <c r="HS192" s="361" t="str">
        <f t="shared" si="532"/>
        <v>-</v>
      </c>
      <c r="HT192" s="361" t="str">
        <f t="shared" si="533"/>
        <v>-</v>
      </c>
      <c r="HU192" s="361" t="str">
        <f t="shared" si="534"/>
        <v>-</v>
      </c>
      <c r="HV192" s="361" t="str">
        <f t="shared" si="535"/>
        <v>-</v>
      </c>
      <c r="HW192" s="361" t="str">
        <f t="shared" si="536"/>
        <v>-</v>
      </c>
      <c r="HX192" s="361" t="str">
        <f t="shared" si="537"/>
        <v>-</v>
      </c>
      <c r="HY192" s="361" t="str">
        <f t="shared" si="538"/>
        <v>-</v>
      </c>
      <c r="HZ192" s="361" t="str">
        <f t="shared" si="539"/>
        <v>-</v>
      </c>
      <c r="IA192" s="361" t="str">
        <f t="shared" si="540"/>
        <v>-</v>
      </c>
      <c r="IB192" s="361" t="str">
        <f t="shared" si="541"/>
        <v>-</v>
      </c>
      <c r="IC192" s="361" t="str">
        <f t="shared" si="542"/>
        <v>-</v>
      </c>
      <c r="ID192" s="361" t="str">
        <f t="shared" si="543"/>
        <v>-</v>
      </c>
      <c r="IE192" s="361" t="str">
        <f t="shared" si="544"/>
        <v>-</v>
      </c>
      <c r="IF192" s="444" t="s">
        <v>1247</v>
      </c>
      <c r="IG192" s="56" t="str">
        <f t="shared" si="685"/>
        <v>-</v>
      </c>
      <c r="IH192" s="56" t="str">
        <f t="shared" si="686"/>
        <v>-</v>
      </c>
      <c r="II192" s="56" t="str">
        <f t="shared" si="687"/>
        <v>-</v>
      </c>
      <c r="IJ192" s="56" t="str">
        <f t="shared" si="688"/>
        <v>-</v>
      </c>
      <c r="IK192" s="56" t="str">
        <f t="shared" si="545"/>
        <v>-</v>
      </c>
      <c r="IL192" s="56" t="str">
        <f t="shared" si="546"/>
        <v>-</v>
      </c>
      <c r="IM192" s="56" t="str">
        <f t="shared" si="547"/>
        <v>-</v>
      </c>
      <c r="IN192" s="56" t="str">
        <f t="shared" si="548"/>
        <v>-</v>
      </c>
      <c r="IO192" s="56" t="str">
        <f t="shared" si="549"/>
        <v>-</v>
      </c>
      <c r="IP192" s="56" t="str">
        <f t="shared" si="550"/>
        <v>-</v>
      </c>
      <c r="IQ192" s="56" t="str">
        <f t="shared" si="551"/>
        <v>-</v>
      </c>
      <c r="IR192" s="56" t="str">
        <f t="shared" si="552"/>
        <v>-</v>
      </c>
      <c r="IS192" s="56" t="str">
        <f t="shared" si="553"/>
        <v>-</v>
      </c>
      <c r="IT192" s="56" t="str">
        <f t="shared" si="554"/>
        <v>-</v>
      </c>
      <c r="IU192" s="56" t="str">
        <f t="shared" si="555"/>
        <v>-</v>
      </c>
      <c r="IV192" s="56" t="str">
        <f t="shared" si="556"/>
        <v>-</v>
      </c>
      <c r="IW192" s="56" t="str">
        <f t="shared" si="557"/>
        <v>-</v>
      </c>
      <c r="IX192" s="56" t="str">
        <f t="shared" si="558"/>
        <v>np.zeros((nrow,ncol))</v>
      </c>
      <c r="IY192" s="56">
        <f t="shared" si="559"/>
        <v>0</v>
      </c>
      <c r="IZ192" s="56" t="str">
        <f t="shared" si="560"/>
        <v>-</v>
      </c>
      <c r="JA192" s="56" t="str">
        <f t="shared" si="561"/>
        <v>-</v>
      </c>
      <c r="JB192" s="56" t="str">
        <f t="shared" si="562"/>
        <v>-</v>
      </c>
      <c r="JC192" s="56" t="str">
        <f t="shared" si="563"/>
        <v>-</v>
      </c>
      <c r="JD192" s="56" t="str">
        <f t="shared" si="564"/>
        <v>-</v>
      </c>
      <c r="JE192" s="56" t="str">
        <f t="shared" si="565"/>
        <v>-</v>
      </c>
      <c r="JF192" s="56" t="str">
        <f t="shared" si="566"/>
        <v>-</v>
      </c>
      <c r="JG192" s="56" t="str">
        <f t="shared" si="567"/>
        <v>-</v>
      </c>
      <c r="JH192" s="56" t="str">
        <f t="shared" si="568"/>
        <v>-</v>
      </c>
      <c r="JI192" s="56" t="str">
        <f t="shared" si="569"/>
        <v>-</v>
      </c>
      <c r="JJ192" s="56" t="str">
        <f t="shared" si="570"/>
        <v>-</v>
      </c>
      <c r="JK192" s="56" t="str">
        <f t="shared" si="571"/>
        <v>-</v>
      </c>
      <c r="JL192" s="56" t="str">
        <f t="shared" si="572"/>
        <v>-</v>
      </c>
      <c r="JM192" s="56" t="str">
        <f t="shared" si="573"/>
        <v>-</v>
      </c>
      <c r="JN192" s="56" t="str">
        <f t="shared" si="574"/>
        <v>-</v>
      </c>
      <c r="JO192" s="56" t="str">
        <f t="shared" si="575"/>
        <v>-</v>
      </c>
      <c r="JP192" s="56" t="str">
        <f t="shared" si="576"/>
        <v>-</v>
      </c>
      <c r="JQ192" s="56" t="str">
        <f t="shared" si="577"/>
        <v>-</v>
      </c>
      <c r="JR192" s="56" t="str">
        <f t="shared" si="578"/>
        <v>-</v>
      </c>
      <c r="JS192" s="56" t="str">
        <f t="shared" si="579"/>
        <v>-</v>
      </c>
      <c r="JT192" s="56" t="str">
        <f t="shared" si="580"/>
        <v>-</v>
      </c>
      <c r="JU192" s="56" t="str">
        <f t="shared" si="581"/>
        <v>-</v>
      </c>
      <c r="JV192" s="56" t="str">
        <f t="shared" si="582"/>
        <v>-</v>
      </c>
      <c r="JW192" s="56" t="str">
        <f t="shared" si="583"/>
        <v>-</v>
      </c>
      <c r="JX192" s="56" t="str">
        <f t="shared" si="584"/>
        <v>-</v>
      </c>
      <c r="JY192" s="56" t="str">
        <f t="shared" si="585"/>
        <v>-</v>
      </c>
      <c r="JZ192" s="56" t="str">
        <f t="shared" si="586"/>
        <v>-</v>
      </c>
      <c r="KA192" s="444" t="s">
        <v>1247</v>
      </c>
      <c r="KB192" s="360">
        <f>IF(ISNUMBER(INDEX($EQ$15:$GK$521,$B192,EO$11)),MAX(KB$14:KB191)+1,0)</f>
        <v>0</v>
      </c>
      <c r="KC192" s="360" t="str">
        <f t="shared" si="689"/>
        <v/>
      </c>
      <c r="KD192" s="373" t="s">
        <v>2</v>
      </c>
      <c r="KE192" s="215"/>
      <c r="KF192" s="60"/>
      <c r="KG192" s="60"/>
      <c r="KH192" s="60"/>
      <c r="KI192" s="60"/>
      <c r="KJ192" s="60"/>
      <c r="KK192" s="60"/>
      <c r="KL192" s="60"/>
      <c r="KM192" s="60"/>
      <c r="KN192" s="60"/>
      <c r="KO192" s="60"/>
      <c r="KP192" s="60"/>
      <c r="KQ192" s="239" t="str">
        <f t="shared" si="695"/>
        <v/>
      </c>
      <c r="KR192" s="245" t="str">
        <f t="shared" si="587"/>
        <v/>
      </c>
      <c r="KS192" s="60"/>
      <c r="KT192" s="239" t="str">
        <f t="shared" si="696"/>
        <v/>
      </c>
      <c r="KU192" s="245" t="str">
        <f t="shared" si="588"/>
        <v/>
      </c>
      <c r="KV192" s="60"/>
      <c r="KW192" s="239" t="str">
        <f t="shared" si="697"/>
        <v/>
      </c>
      <c r="KX192" s="245" t="str">
        <f t="shared" si="589"/>
        <v/>
      </c>
      <c r="KY192" s="60"/>
      <c r="KZ192" s="283" t="str">
        <f t="shared" si="590"/>
        <v/>
      </c>
      <c r="LA192" s="26"/>
      <c r="LB192" s="18"/>
      <c r="LC192" s="18"/>
      <c r="LD192" s="18"/>
      <c r="LE192" s="18"/>
      <c r="LF192" s="18"/>
      <c r="LG192" s="18"/>
      <c r="LH192" s="18"/>
      <c r="LI192" s="18"/>
      <c r="LJ192" s="18"/>
      <c r="LK192" s="18"/>
      <c r="LL192" s="18"/>
      <c r="LM192" s="18"/>
      <c r="LN192" s="63"/>
      <c r="LO192" s="251">
        <f t="shared" si="591"/>
        <v>0</v>
      </c>
      <c r="LP192" s="251">
        <f t="shared" si="592"/>
        <v>0</v>
      </c>
      <c r="LQ192" s="251">
        <f t="shared" si="593"/>
        <v>0</v>
      </c>
      <c r="LR192" s="251">
        <f t="shared" si="594"/>
        <v>0</v>
      </c>
      <c r="LS192" s="251">
        <f t="shared" si="595"/>
        <v>0</v>
      </c>
      <c r="LT192" s="251">
        <f t="shared" si="596"/>
        <v>0</v>
      </c>
      <c r="LU192" s="251">
        <f t="shared" si="597"/>
        <v>0</v>
      </c>
      <c r="LV192" s="251">
        <f t="shared" si="598"/>
        <v>0</v>
      </c>
      <c r="LW192" s="251">
        <f t="shared" si="599"/>
        <v>0</v>
      </c>
      <c r="LX192" s="251">
        <f t="shared" si="600"/>
        <v>0</v>
      </c>
      <c r="LY192" s="251">
        <f t="shared" si="601"/>
        <v>0</v>
      </c>
      <c r="LZ192" s="251">
        <f t="shared" si="602"/>
        <v>0</v>
      </c>
      <c r="MA192" s="63">
        <f t="shared" si="603"/>
        <v>6</v>
      </c>
      <c r="MB192" s="63">
        <f t="shared" si="604"/>
        <v>0</v>
      </c>
      <c r="MC192" s="63">
        <f t="shared" si="691"/>
        <v>178</v>
      </c>
      <c r="MD192" s="63">
        <f t="shared" si="690"/>
        <v>15</v>
      </c>
      <c r="ME192" s="63" t="str">
        <f t="shared" si="605"/>
        <v>mvr_paks</v>
      </c>
      <c r="MF192" s="315">
        <f t="shared" si="606"/>
        <v>291</v>
      </c>
      <c r="MG192" s="315">
        <f>IF(ISNUMBER(MATCH(EO192,$ME$15:$ME$520,0)),0,MAX(MG$14:MG191)+1)</f>
        <v>0</v>
      </c>
      <c r="MH192" s="315" t="str">
        <f t="shared" si="607"/>
        <v/>
      </c>
      <c r="MI192" s="369"/>
      <c r="MJ192" s="68"/>
      <c r="MK192" s="18"/>
      <c r="ML192" s="242"/>
      <c r="MM192" s="242"/>
      <c r="MN192" s="59"/>
      <c r="MO192" s="59"/>
      <c r="MP192" s="285"/>
      <c r="MQ192" s="59"/>
      <c r="MR192" s="238"/>
      <c r="MS192" s="285"/>
      <c r="MT192" s="59"/>
      <c r="MU192" s="285"/>
      <c r="MV192" s="238"/>
      <c r="MW192" s="59"/>
      <c r="MX192" s="59"/>
      <c r="MY192" s="59"/>
      <c r="MZ192" s="59"/>
      <c r="NA192" s="59"/>
      <c r="NB192" s="26" t="s">
        <v>2</v>
      </c>
      <c r="NC192" s="59"/>
      <c r="ND192" s="59"/>
      <c r="NE192" s="59"/>
      <c r="NF192" s="59"/>
      <c r="NG192" s="59"/>
      <c r="NH192" s="59"/>
      <c r="NI192" s="59"/>
      <c r="NJ192" s="59"/>
      <c r="NK192" s="26" t="s">
        <v>2</v>
      </c>
      <c r="NL192" s="454"/>
      <c r="NM192" s="454"/>
      <c r="NN192" s="59"/>
      <c r="NO192" s="18"/>
      <c r="NP192" s="18"/>
      <c r="NQ192" s="18"/>
      <c r="NR192" s="18"/>
      <c r="NS192" s="18"/>
      <c r="NT192" s="18"/>
      <c r="NU192" s="18"/>
      <c r="NV192" s="18"/>
      <c r="NW192" s="18"/>
      <c r="NX192" s="18"/>
      <c r="NY192" s="18"/>
      <c r="NZ192" s="18"/>
      <c r="OA192" s="18"/>
      <c r="OB192" s="18"/>
      <c r="OC192" s="18"/>
      <c r="OZ192" s="59"/>
      <c r="PA192" s="251" t="str">
        <f t="shared" si="608"/>
        <v/>
      </c>
      <c r="PB192" s="251" t="str">
        <f t="shared" si="609"/>
        <v/>
      </c>
      <c r="PC192" s="251" t="str">
        <f t="shared" si="610"/>
        <v/>
      </c>
      <c r="PD192" s="251" t="str">
        <f t="shared" si="611"/>
        <v/>
      </c>
      <c r="PE192" s="251" t="str">
        <f t="shared" si="612"/>
        <v/>
      </c>
      <c r="PF192" s="251" t="str">
        <f t="shared" si="613"/>
        <v/>
      </c>
      <c r="PG192" s="251" t="str">
        <f t="shared" si="614"/>
        <v/>
      </c>
      <c r="PH192" s="251" t="str">
        <f t="shared" si="615"/>
        <v/>
      </c>
      <c r="PI192" s="251" t="str">
        <f t="shared" si="616"/>
        <v/>
      </c>
      <c r="PJ192" s="251" t="str">
        <f t="shared" si="617"/>
        <v/>
      </c>
      <c r="PK192" s="251" t="str">
        <f t="shared" si="618"/>
        <v/>
      </c>
      <c r="PL192" s="251" t="str">
        <f t="shared" si="619"/>
        <v/>
      </c>
      <c r="PM192" s="251" t="str">
        <f t="shared" si="620"/>
        <v/>
      </c>
      <c r="PN192" s="251" t="str">
        <f t="shared" si="621"/>
        <v/>
      </c>
      <c r="PO192" s="251" t="str">
        <f t="shared" si="622"/>
        <v/>
      </c>
      <c r="PP192" s="251" t="str">
        <f t="shared" si="623"/>
        <v/>
      </c>
      <c r="PQ192" s="251" t="str">
        <f t="shared" si="624"/>
        <v/>
      </c>
      <c r="PR192" s="251" t="str">
        <f t="shared" si="625"/>
        <v/>
      </c>
      <c r="PS192" s="251" t="str">
        <f t="shared" si="626"/>
        <v/>
      </c>
      <c r="PT192" s="251" t="str">
        <f t="shared" si="627"/>
        <v/>
      </c>
      <c r="PU192" s="251" t="str">
        <f t="shared" si="628"/>
        <v/>
      </c>
      <c r="PV192" s="251" t="str">
        <f t="shared" si="629"/>
        <v/>
      </c>
      <c r="PW192" s="251" t="str">
        <f t="shared" si="630"/>
        <v/>
      </c>
      <c r="PX192" s="251" t="str">
        <f t="shared" si="631"/>
        <v/>
      </c>
      <c r="PY192" s="251" t="str">
        <f t="shared" si="632"/>
        <v/>
      </c>
      <c r="PZ192" s="251" t="str">
        <f t="shared" si="633"/>
        <v>mvr_paks</v>
      </c>
      <c r="QA192" s="251" t="str">
        <f t="shared" si="634"/>
        <v/>
      </c>
      <c r="QB192" s="251" t="str">
        <f t="shared" si="635"/>
        <v/>
      </c>
      <c r="QC192" s="251" t="str">
        <f t="shared" si="636"/>
        <v/>
      </c>
      <c r="QD192" s="251" t="str">
        <f t="shared" si="637"/>
        <v/>
      </c>
      <c r="QE192" s="251" t="str">
        <f t="shared" si="638"/>
        <v/>
      </c>
      <c r="QF192" s="63">
        <f t="shared" si="639"/>
        <v>1</v>
      </c>
      <c r="QG192" s="26" t="s">
        <v>2</v>
      </c>
      <c r="QH192" s="59"/>
      <c r="QI192" s="59"/>
      <c r="QJ192" s="59"/>
      <c r="QK192" s="59"/>
      <c r="QL192" s="59"/>
      <c r="QM192" s="59"/>
      <c r="QN192" s="59"/>
    </row>
    <row r="193" spans="1:456" ht="6" customHeight="1" x14ac:dyDescent="0.25">
      <c r="A193" s="68"/>
      <c r="B193" s="447">
        <f t="shared" si="496"/>
        <v>179</v>
      </c>
      <c r="C193" s="72" t="s">
        <v>397</v>
      </c>
      <c r="D193" s="339" t="s">
        <v>498</v>
      </c>
      <c r="E193" s="59"/>
      <c r="F193" s="229"/>
      <c r="G193" s="295"/>
      <c r="H193" s="295"/>
      <c r="I193" s="229"/>
      <c r="J193" s="295"/>
      <c r="K193" s="295"/>
      <c r="L193" s="229"/>
      <c r="M193" s="295"/>
      <c r="N193" s="295"/>
      <c r="O193" s="229"/>
      <c r="P193" s="295"/>
      <c r="Q193" s="295"/>
      <c r="R193" s="229"/>
      <c r="S193" s="230"/>
      <c r="T193" s="231"/>
      <c r="U193" s="229"/>
      <c r="V193" s="230"/>
      <c r="W193" s="231"/>
      <c r="X193" s="229"/>
      <c r="Y193" s="230"/>
      <c r="Z193" s="231"/>
      <c r="AA193" s="229"/>
      <c r="AB193" s="295"/>
      <c r="AC193" s="295"/>
      <c r="AD193" s="229"/>
      <c r="AE193" s="295"/>
      <c r="AF193" s="295"/>
      <c r="AG193" s="229"/>
      <c r="AH193" s="295"/>
      <c r="AI193" s="295"/>
      <c r="AJ193" s="229"/>
      <c r="AK193" s="295"/>
      <c r="AL193" s="295"/>
      <c r="AM193" s="229"/>
      <c r="AN193" s="295"/>
      <c r="AO193" s="295"/>
      <c r="AP193" s="243"/>
      <c r="AQ193" s="295"/>
      <c r="AR193" s="290"/>
      <c r="AS193" s="243"/>
      <c r="AT193" s="295"/>
      <c r="AU193" s="290"/>
      <c r="AV193" s="229"/>
      <c r="AW193" s="230"/>
      <c r="AX193" s="231"/>
      <c r="AY193" s="229"/>
      <c r="AZ193" s="230"/>
      <c r="BA193" s="231"/>
      <c r="BB193" s="229"/>
      <c r="BC193" s="230"/>
      <c r="BD193" s="231"/>
      <c r="BE193" s="229"/>
      <c r="BF193" s="230"/>
      <c r="BG193" s="231"/>
      <c r="BH193" s="229"/>
      <c r="BI193" s="230"/>
      <c r="BJ193" s="231"/>
      <c r="BK193" s="243"/>
      <c r="BL193" s="230"/>
      <c r="BM193" s="231"/>
      <c r="BN193" s="243"/>
      <c r="BO193" s="230"/>
      <c r="BP193" s="231"/>
      <c r="BQ193" s="229"/>
      <c r="BR193" s="230"/>
      <c r="BS193" s="231"/>
      <c r="BT193" s="229"/>
      <c r="BU193" s="230"/>
      <c r="BV193" s="231"/>
      <c r="BW193" s="229"/>
      <c r="BX193" s="230"/>
      <c r="BY193" s="231"/>
      <c r="BZ193" s="229"/>
      <c r="CA193" s="230"/>
      <c r="CB193" s="231"/>
      <c r="CC193" s="229"/>
      <c r="CD193" s="230"/>
      <c r="CE193" s="231"/>
      <c r="CF193" s="331"/>
      <c r="CG193" s="332"/>
      <c r="CH193" s="385"/>
      <c r="CI193" s="331"/>
      <c r="CJ193" s="332"/>
      <c r="CK193" s="385"/>
      <c r="CL193" s="243"/>
      <c r="CM193" s="230"/>
      <c r="CN193" s="354"/>
      <c r="CO193" s="243"/>
      <c r="CP193" s="230"/>
      <c r="CQ193" s="231"/>
      <c r="CR193" s="331"/>
      <c r="CS193" s="332"/>
      <c r="CT193" s="333"/>
      <c r="CU193" s="229"/>
      <c r="CV193" s="230"/>
      <c r="CW193" s="231"/>
      <c r="CX193" s="331"/>
      <c r="CY193" s="332"/>
      <c r="CZ193" s="333"/>
      <c r="DA193" s="331"/>
      <c r="DB193" s="332"/>
      <c r="DC193" s="333"/>
      <c r="DD193" s="331"/>
      <c r="DE193" s="332"/>
      <c r="DF193" s="333"/>
      <c r="DG193" s="331"/>
      <c r="DH193" s="332"/>
      <c r="DI193" s="333"/>
      <c r="DJ193" s="229"/>
      <c r="DK193" s="230"/>
      <c r="DL193" s="231"/>
      <c r="DM193" s="229"/>
      <c r="DN193" s="230"/>
      <c r="DO193" s="231"/>
      <c r="DP193" s="331"/>
      <c r="DQ193" s="332"/>
      <c r="DR193" s="333"/>
      <c r="DS193" s="331"/>
      <c r="DT193" s="332"/>
      <c r="DU193" s="333"/>
      <c r="DV193" s="331"/>
      <c r="DW193" s="332"/>
      <c r="DX193" s="333"/>
      <c r="DY193" s="331"/>
      <c r="DZ193" s="332"/>
      <c r="EA193" s="333"/>
      <c r="EB193" s="331"/>
      <c r="EC193" s="332"/>
      <c r="ED193" s="333"/>
      <c r="EE193" s="331"/>
      <c r="EF193" s="332"/>
      <c r="EG193" s="333"/>
      <c r="EH193" s="229"/>
      <c r="EI193" s="230"/>
      <c r="EJ193" s="231"/>
      <c r="EK193" s="229"/>
      <c r="EL193" s="230"/>
      <c r="EM193" s="231"/>
      <c r="EN193" s="244"/>
      <c r="EO193" s="269" t="str">
        <f t="shared" si="497"/>
        <v/>
      </c>
      <c r="EP193" s="444" t="s">
        <v>1247</v>
      </c>
      <c r="EQ193" s="360" t="str">
        <f t="shared" si="640"/>
        <v/>
      </c>
      <c r="ER193" s="360" t="str">
        <f t="shared" si="641"/>
        <v/>
      </c>
      <c r="ES193" s="360" t="str">
        <f t="shared" si="642"/>
        <v/>
      </c>
      <c r="ET193" s="360" t="str">
        <f t="shared" si="643"/>
        <v/>
      </c>
      <c r="EU193" s="360" t="str">
        <f t="shared" si="644"/>
        <v/>
      </c>
      <c r="EV193" s="360" t="str">
        <f t="shared" si="645"/>
        <v/>
      </c>
      <c r="EW193" s="360" t="str">
        <f t="shared" si="646"/>
        <v/>
      </c>
      <c r="EX193" s="360" t="str">
        <f t="shared" si="647"/>
        <v/>
      </c>
      <c r="EY193" s="360" t="str">
        <f t="shared" si="648"/>
        <v/>
      </c>
      <c r="EZ193" s="360" t="str">
        <f t="shared" si="649"/>
        <v/>
      </c>
      <c r="FA193" s="360" t="str">
        <f t="shared" si="650"/>
        <v/>
      </c>
      <c r="FB193" s="360" t="str">
        <f t="shared" si="651"/>
        <v/>
      </c>
      <c r="FC193" s="360" t="str">
        <f t="shared" si="652"/>
        <v/>
      </c>
      <c r="FD193" s="360" t="str">
        <f t="shared" si="653"/>
        <v/>
      </c>
      <c r="FE193" s="360" t="str">
        <f t="shared" si="654"/>
        <v/>
      </c>
      <c r="FF193" s="360" t="str">
        <f t="shared" si="655"/>
        <v/>
      </c>
      <c r="FG193" s="360" t="str">
        <f t="shared" si="656"/>
        <v/>
      </c>
      <c r="FH193" s="360">
        <f t="shared" si="657"/>
        <v>20</v>
      </c>
      <c r="FI193" s="360">
        <f t="shared" si="658"/>
        <v>20</v>
      </c>
      <c r="FJ193" s="360" t="str">
        <f t="shared" si="659"/>
        <v/>
      </c>
      <c r="FK193" s="360" t="str">
        <f t="shared" si="660"/>
        <v/>
      </c>
      <c r="FL193" s="360" t="str">
        <f t="shared" si="661"/>
        <v/>
      </c>
      <c r="FM193" s="360" t="str">
        <f t="shared" si="662"/>
        <v/>
      </c>
      <c r="FN193" s="360" t="str">
        <f t="shared" si="663"/>
        <v/>
      </c>
      <c r="FO193" s="360" t="str">
        <f t="shared" si="664"/>
        <v/>
      </c>
      <c r="FP193" s="360" t="str">
        <f t="shared" si="665"/>
        <v/>
      </c>
      <c r="FQ193" s="360" t="str">
        <f t="shared" si="666"/>
        <v/>
      </c>
      <c r="FR193" s="360" t="str">
        <f t="shared" si="667"/>
        <v/>
      </c>
      <c r="FS193" s="360" t="str">
        <f t="shared" si="668"/>
        <v/>
      </c>
      <c r="FT193" s="360" t="str">
        <f t="shared" si="498"/>
        <v/>
      </c>
      <c r="FU193" s="360" t="str">
        <f t="shared" si="669"/>
        <v/>
      </c>
      <c r="FV193" s="360" t="str">
        <f t="shared" si="670"/>
        <v/>
      </c>
      <c r="FW193" s="360" t="str">
        <f t="shared" si="671"/>
        <v/>
      </c>
      <c r="FX193" s="360" t="str">
        <f t="shared" si="672"/>
        <v/>
      </c>
      <c r="FY193" s="360" t="str">
        <f t="shared" si="673"/>
        <v/>
      </c>
      <c r="FZ193" s="360" t="str">
        <f t="shared" si="674"/>
        <v/>
      </c>
      <c r="GA193" s="360" t="str">
        <f t="shared" si="675"/>
        <v/>
      </c>
      <c r="GB193" s="360" t="str">
        <f t="shared" si="676"/>
        <v/>
      </c>
      <c r="GC193" s="360" t="str">
        <f t="shared" si="677"/>
        <v/>
      </c>
      <c r="GD193" s="360" t="str">
        <f t="shared" si="678"/>
        <v/>
      </c>
      <c r="GE193" s="360" t="str">
        <f t="shared" si="679"/>
        <v/>
      </c>
      <c r="GF193" s="360" t="str">
        <f t="shared" si="680"/>
        <v/>
      </c>
      <c r="GG193" s="360" t="str">
        <f t="shared" si="681"/>
        <v/>
      </c>
      <c r="GH193" s="360" t="str">
        <f t="shared" si="682"/>
        <v/>
      </c>
      <c r="GI193" s="360" t="str">
        <f t="shared" si="683"/>
        <v/>
      </c>
      <c r="GJ193" s="360" t="str">
        <f t="shared" si="684"/>
        <v/>
      </c>
      <c r="GK193" s="444" t="s">
        <v>1247</v>
      </c>
      <c r="GL193" s="361" t="str">
        <f t="shared" si="499"/>
        <v>-</v>
      </c>
      <c r="GM193" s="361" t="str">
        <f t="shared" si="500"/>
        <v>-</v>
      </c>
      <c r="GN193" s="361" t="str">
        <f t="shared" si="501"/>
        <v>-</v>
      </c>
      <c r="GO193" s="361" t="str">
        <f t="shared" si="502"/>
        <v>-</v>
      </c>
      <c r="GP193" s="361" t="str">
        <f t="shared" si="503"/>
        <v>-</v>
      </c>
      <c r="GQ193" s="361" t="str">
        <f t="shared" si="504"/>
        <v>-</v>
      </c>
      <c r="GR193" s="361" t="str">
        <f t="shared" si="505"/>
        <v>-</v>
      </c>
      <c r="GS193" s="361" t="str">
        <f t="shared" si="506"/>
        <v>-</v>
      </c>
      <c r="GT193" s="361" t="str">
        <f t="shared" si="507"/>
        <v>-</v>
      </c>
      <c r="GU193" s="361" t="str">
        <f t="shared" si="508"/>
        <v>-</v>
      </c>
      <c r="GV193" s="361" t="str">
        <f t="shared" si="509"/>
        <v>-</v>
      </c>
      <c r="GW193" s="361" t="str">
        <f t="shared" si="510"/>
        <v>-</v>
      </c>
      <c r="GX193" s="361" t="str">
        <f t="shared" si="511"/>
        <v>-</v>
      </c>
      <c r="GY193" s="361" t="str">
        <f t="shared" si="512"/>
        <v>-</v>
      </c>
      <c r="GZ193" s="361" t="str">
        <f t="shared" si="513"/>
        <v>-</v>
      </c>
      <c r="HA193" s="361" t="str">
        <f t="shared" si="514"/>
        <v>-</v>
      </c>
      <c r="HB193" s="361" t="str">
        <f t="shared" si="515"/>
        <v>-</v>
      </c>
      <c r="HC193" s="361" t="str">
        <f t="shared" si="516"/>
        <v>bt</v>
      </c>
      <c r="HD193" s="361" t="str">
        <f t="shared" si="517"/>
        <v>botm</v>
      </c>
      <c r="HE193" s="361" t="str">
        <f t="shared" si="518"/>
        <v>-</v>
      </c>
      <c r="HF193" s="361" t="str">
        <f t="shared" si="519"/>
        <v>-</v>
      </c>
      <c r="HG193" s="361" t="str">
        <f t="shared" si="520"/>
        <v>-</v>
      </c>
      <c r="HH193" s="361" t="str">
        <f t="shared" si="521"/>
        <v>-</v>
      </c>
      <c r="HI193" s="361" t="str">
        <f t="shared" si="522"/>
        <v>-</v>
      </c>
      <c r="HJ193" s="361" t="str">
        <f t="shared" si="523"/>
        <v>-</v>
      </c>
      <c r="HK193" s="361" t="str">
        <f t="shared" si="524"/>
        <v>-</v>
      </c>
      <c r="HL193" s="361" t="str">
        <f t="shared" si="525"/>
        <v>-</v>
      </c>
      <c r="HM193" s="361" t="str">
        <f t="shared" si="526"/>
        <v>-</v>
      </c>
      <c r="HN193" s="361" t="str">
        <f t="shared" si="527"/>
        <v>-</v>
      </c>
      <c r="HO193" s="361" t="str">
        <f t="shared" si="528"/>
        <v>-</v>
      </c>
      <c r="HP193" s="361" t="str">
        <f t="shared" si="529"/>
        <v>-</v>
      </c>
      <c r="HQ193" s="361" t="str">
        <f t="shared" si="530"/>
        <v>-</v>
      </c>
      <c r="HR193" s="361" t="str">
        <f t="shared" si="531"/>
        <v>-</v>
      </c>
      <c r="HS193" s="361" t="str">
        <f t="shared" si="532"/>
        <v>-</v>
      </c>
      <c r="HT193" s="361" t="str">
        <f t="shared" si="533"/>
        <v>-</v>
      </c>
      <c r="HU193" s="361" t="str">
        <f t="shared" si="534"/>
        <v>-</v>
      </c>
      <c r="HV193" s="361" t="str">
        <f t="shared" si="535"/>
        <v>-</v>
      </c>
      <c r="HW193" s="361" t="str">
        <f t="shared" si="536"/>
        <v>-</v>
      </c>
      <c r="HX193" s="361" t="str">
        <f t="shared" si="537"/>
        <v>-</v>
      </c>
      <c r="HY193" s="361" t="str">
        <f t="shared" si="538"/>
        <v>-</v>
      </c>
      <c r="HZ193" s="361" t="str">
        <f t="shared" si="539"/>
        <v>-</v>
      </c>
      <c r="IA193" s="361" t="str">
        <f t="shared" si="540"/>
        <v>-</v>
      </c>
      <c r="IB193" s="361" t="str">
        <f t="shared" si="541"/>
        <v>-</v>
      </c>
      <c r="IC193" s="361" t="str">
        <f t="shared" si="542"/>
        <v>-</v>
      </c>
      <c r="ID193" s="361" t="str">
        <f t="shared" si="543"/>
        <v>-</v>
      </c>
      <c r="IE193" s="361" t="str">
        <f t="shared" si="544"/>
        <v>-</v>
      </c>
      <c r="IF193" s="444" t="s">
        <v>1247</v>
      </c>
      <c r="IG193" s="56" t="str">
        <f t="shared" si="685"/>
        <v>-</v>
      </c>
      <c r="IH193" s="56" t="str">
        <f t="shared" si="686"/>
        <v>-</v>
      </c>
      <c r="II193" s="56" t="str">
        <f t="shared" si="687"/>
        <v>-</v>
      </c>
      <c r="IJ193" s="56" t="str">
        <f t="shared" si="688"/>
        <v>-</v>
      </c>
      <c r="IK193" s="56" t="str">
        <f t="shared" si="545"/>
        <v>-</v>
      </c>
      <c r="IL193" s="56" t="str">
        <f t="shared" si="546"/>
        <v>-</v>
      </c>
      <c r="IM193" s="56" t="str">
        <f t="shared" si="547"/>
        <v>-</v>
      </c>
      <c r="IN193" s="56" t="str">
        <f t="shared" si="548"/>
        <v>-</v>
      </c>
      <c r="IO193" s="56" t="str">
        <f t="shared" si="549"/>
        <v>-</v>
      </c>
      <c r="IP193" s="56" t="str">
        <f t="shared" si="550"/>
        <v>-</v>
      </c>
      <c r="IQ193" s="56" t="str">
        <f t="shared" si="551"/>
        <v>-</v>
      </c>
      <c r="IR193" s="56" t="str">
        <f t="shared" si="552"/>
        <v>-</v>
      </c>
      <c r="IS193" s="56" t="str">
        <f t="shared" si="553"/>
        <v>-</v>
      </c>
      <c r="IT193" s="56" t="str">
        <f t="shared" si="554"/>
        <v>-</v>
      </c>
      <c r="IU193" s="56" t="str">
        <f t="shared" si="555"/>
        <v>-</v>
      </c>
      <c r="IV193" s="56" t="str">
        <f t="shared" si="556"/>
        <v>-</v>
      </c>
      <c r="IW193" s="56" t="str">
        <f t="shared" si="557"/>
        <v>-</v>
      </c>
      <c r="IX193" s="56" t="str">
        <f t="shared" si="558"/>
        <v xml:space="preserve"> =-100*np.ones((nlay,nrow,ncol))</v>
      </c>
      <c r="IY193" s="56">
        <f t="shared" si="559"/>
        <v>-100</v>
      </c>
      <c r="IZ193" s="56" t="str">
        <f t="shared" si="560"/>
        <v>-</v>
      </c>
      <c r="JA193" s="56" t="str">
        <f t="shared" si="561"/>
        <v>-</v>
      </c>
      <c r="JB193" s="56" t="str">
        <f t="shared" si="562"/>
        <v>-</v>
      </c>
      <c r="JC193" s="56" t="str">
        <f t="shared" si="563"/>
        <v>-</v>
      </c>
      <c r="JD193" s="56" t="str">
        <f t="shared" si="564"/>
        <v>-</v>
      </c>
      <c r="JE193" s="56" t="str">
        <f t="shared" si="565"/>
        <v>-</v>
      </c>
      <c r="JF193" s="56" t="str">
        <f t="shared" si="566"/>
        <v>-</v>
      </c>
      <c r="JG193" s="56" t="str">
        <f t="shared" si="567"/>
        <v>-</v>
      </c>
      <c r="JH193" s="56" t="str">
        <f t="shared" si="568"/>
        <v>-</v>
      </c>
      <c r="JI193" s="56" t="str">
        <f t="shared" si="569"/>
        <v>-</v>
      </c>
      <c r="JJ193" s="56" t="str">
        <f t="shared" si="570"/>
        <v>-</v>
      </c>
      <c r="JK193" s="56" t="str">
        <f t="shared" si="571"/>
        <v>-</v>
      </c>
      <c r="JL193" s="56" t="str">
        <f t="shared" si="572"/>
        <v>-</v>
      </c>
      <c r="JM193" s="56" t="str">
        <f t="shared" si="573"/>
        <v>-</v>
      </c>
      <c r="JN193" s="56" t="str">
        <f t="shared" si="574"/>
        <v>-</v>
      </c>
      <c r="JO193" s="56" t="str">
        <f t="shared" si="575"/>
        <v>-</v>
      </c>
      <c r="JP193" s="56" t="str">
        <f t="shared" si="576"/>
        <v>-</v>
      </c>
      <c r="JQ193" s="56" t="str">
        <f t="shared" si="577"/>
        <v>-</v>
      </c>
      <c r="JR193" s="56" t="str">
        <f t="shared" si="578"/>
        <v>-</v>
      </c>
      <c r="JS193" s="56" t="str">
        <f t="shared" si="579"/>
        <v>-</v>
      </c>
      <c r="JT193" s="56" t="str">
        <f t="shared" si="580"/>
        <v>-</v>
      </c>
      <c r="JU193" s="56" t="str">
        <f t="shared" si="581"/>
        <v>-</v>
      </c>
      <c r="JV193" s="56" t="str">
        <f t="shared" si="582"/>
        <v>-</v>
      </c>
      <c r="JW193" s="56" t="str">
        <f t="shared" si="583"/>
        <v>-</v>
      </c>
      <c r="JX193" s="56" t="str">
        <f t="shared" si="584"/>
        <v>-</v>
      </c>
      <c r="JY193" s="56" t="str">
        <f t="shared" si="585"/>
        <v>-</v>
      </c>
      <c r="JZ193" s="56" t="str">
        <f t="shared" si="586"/>
        <v>-</v>
      </c>
      <c r="KA193" s="444" t="s">
        <v>1247</v>
      </c>
      <c r="KB193" s="360">
        <f>IF(ISNUMBER(INDEX($EQ$15:$GK$521,$B193,EO$11)),MAX(KB$14:KB192)+1,0)</f>
        <v>0</v>
      </c>
      <c r="KC193" s="360" t="str">
        <f t="shared" si="689"/>
        <v/>
      </c>
      <c r="KD193" s="373" t="s">
        <v>2</v>
      </c>
      <c r="KE193" s="215"/>
      <c r="KF193" s="60"/>
      <c r="KG193" s="60"/>
      <c r="KH193" s="60"/>
      <c r="KI193" s="60"/>
      <c r="KJ193" s="60"/>
      <c r="KK193" s="60"/>
      <c r="KL193" s="60"/>
      <c r="KM193" s="60"/>
      <c r="KN193" s="60"/>
      <c r="KO193" s="60"/>
      <c r="KP193" s="60"/>
      <c r="KQ193" s="239" t="str">
        <f t="shared" si="695"/>
        <v/>
      </c>
      <c r="KR193" s="245" t="str">
        <f t="shared" si="587"/>
        <v/>
      </c>
      <c r="KS193" s="60"/>
      <c r="KT193" s="239" t="str">
        <f t="shared" si="696"/>
        <v/>
      </c>
      <c r="KU193" s="245" t="str">
        <f t="shared" si="588"/>
        <v/>
      </c>
      <c r="KV193" s="60"/>
      <c r="KW193" s="239" t="str">
        <f t="shared" si="697"/>
        <v/>
      </c>
      <c r="KX193" s="245" t="str">
        <f t="shared" si="589"/>
        <v/>
      </c>
      <c r="KY193" s="60"/>
      <c r="KZ193" s="283" t="str">
        <f t="shared" si="590"/>
        <v/>
      </c>
      <c r="LA193" s="26"/>
      <c r="LB193" s="18"/>
      <c r="LC193" s="18"/>
      <c r="LD193" s="18"/>
      <c r="LE193" s="18"/>
      <c r="LF193" s="18"/>
      <c r="LG193" s="18"/>
      <c r="LH193" s="18"/>
      <c r="LI193" s="18"/>
      <c r="LJ193" s="18"/>
      <c r="LK193" s="18"/>
      <c r="LL193" s="18"/>
      <c r="LM193" s="18"/>
      <c r="LN193" s="63"/>
      <c r="LO193" s="251">
        <f t="shared" si="591"/>
        <v>0</v>
      </c>
      <c r="LP193" s="251">
        <f t="shared" si="592"/>
        <v>0</v>
      </c>
      <c r="LQ193" s="251">
        <f t="shared" si="593"/>
        <v>0</v>
      </c>
      <c r="LR193" s="251">
        <f t="shared" si="594"/>
        <v>0</v>
      </c>
      <c r="LS193" s="251">
        <f t="shared" si="595"/>
        <v>0</v>
      </c>
      <c r="LT193" s="251">
        <f t="shared" si="596"/>
        <v>0</v>
      </c>
      <c r="LU193" s="251">
        <f t="shared" si="597"/>
        <v>0</v>
      </c>
      <c r="LV193" s="251">
        <f t="shared" si="598"/>
        <v>0</v>
      </c>
      <c r="LW193" s="251">
        <f t="shared" si="599"/>
        <v>0</v>
      </c>
      <c r="LX193" s="251">
        <f t="shared" si="600"/>
        <v>0</v>
      </c>
      <c r="LY193" s="251">
        <f t="shared" si="601"/>
        <v>0</v>
      </c>
      <c r="LZ193" s="251">
        <f t="shared" si="602"/>
        <v>0</v>
      </c>
      <c r="MA193" s="63">
        <f t="shared" si="603"/>
        <v>6</v>
      </c>
      <c r="MB193" s="63">
        <f t="shared" si="604"/>
        <v>0</v>
      </c>
      <c r="MC193" s="63">
        <f t="shared" si="691"/>
        <v>179</v>
      </c>
      <c r="MD193" s="63">
        <f t="shared" si="690"/>
        <v>16</v>
      </c>
      <c r="ME193" s="63">
        <f t="shared" si="605"/>
        <v>0</v>
      </c>
      <c r="MF193" s="315">
        <f t="shared" si="606"/>
        <v>291</v>
      </c>
      <c r="MG193" s="315">
        <f>IF(ISNUMBER(MATCH(EO193,$ME$15:$ME$520,0)),0,MAX(MG$14:MG192)+1)</f>
        <v>0</v>
      </c>
      <c r="MH193" s="315" t="str">
        <f t="shared" si="607"/>
        <v/>
      </c>
      <c r="MI193" s="369"/>
      <c r="MJ193" s="68"/>
      <c r="MK193" s="18"/>
      <c r="ML193" s="242"/>
      <c r="MM193" s="242"/>
      <c r="MN193" s="59"/>
      <c r="MO193" s="59"/>
      <c r="MP193" s="285"/>
      <c r="MQ193" s="59"/>
      <c r="MR193" s="238"/>
      <c r="MS193" s="285"/>
      <c r="MT193" s="59"/>
      <c r="MU193" s="285"/>
      <c r="MV193" s="238"/>
      <c r="MW193" s="59"/>
      <c r="MX193" s="59"/>
      <c r="MY193" s="59"/>
      <c r="MZ193" s="59"/>
      <c r="NA193" s="59"/>
      <c r="NB193" s="26" t="s">
        <v>2</v>
      </c>
      <c r="NC193" s="59"/>
      <c r="ND193" s="59"/>
      <c r="NE193" s="59"/>
      <c r="NF193" s="59"/>
      <c r="NG193" s="59"/>
      <c r="NH193" s="59"/>
      <c r="NI193" s="59"/>
      <c r="NJ193" s="59"/>
      <c r="NK193" s="26" t="s">
        <v>2</v>
      </c>
      <c r="NL193" s="454"/>
      <c r="NM193" s="454"/>
      <c r="NN193" s="59"/>
      <c r="NO193" s="18"/>
      <c r="NP193" s="18"/>
      <c r="NQ193" s="18"/>
      <c r="NR193" s="18"/>
      <c r="NS193" s="18"/>
      <c r="NT193" s="18"/>
      <c r="NU193" s="18"/>
      <c r="NV193" s="18"/>
      <c r="NW193" s="18"/>
      <c r="NX193" s="18"/>
      <c r="NY193" s="18"/>
      <c r="NZ193" s="18"/>
      <c r="OA193" s="18"/>
      <c r="OB193" s="18"/>
      <c r="OC193" s="18"/>
      <c r="OZ193" s="59"/>
      <c r="PA193" s="251" t="str">
        <f t="shared" si="608"/>
        <v/>
      </c>
      <c r="PB193" s="251" t="str">
        <f t="shared" si="609"/>
        <v/>
      </c>
      <c r="PC193" s="251" t="str">
        <f t="shared" si="610"/>
        <v/>
      </c>
      <c r="PD193" s="251" t="str">
        <f t="shared" si="611"/>
        <v/>
      </c>
      <c r="PE193" s="251" t="str">
        <f t="shared" si="612"/>
        <v/>
      </c>
      <c r="PF193" s="251" t="str">
        <f t="shared" si="613"/>
        <v/>
      </c>
      <c r="PG193" s="251" t="str">
        <f t="shared" si="614"/>
        <v/>
      </c>
      <c r="PH193" s="251" t="str">
        <f t="shared" si="615"/>
        <v/>
      </c>
      <c r="PI193" s="251" t="str">
        <f t="shared" si="616"/>
        <v/>
      </c>
      <c r="PJ193" s="251" t="str">
        <f t="shared" si="617"/>
        <v/>
      </c>
      <c r="PK193" s="251" t="str">
        <f t="shared" si="618"/>
        <v/>
      </c>
      <c r="PL193" s="251" t="str">
        <f t="shared" si="619"/>
        <v/>
      </c>
      <c r="PM193" s="251" t="str">
        <f t="shared" si="620"/>
        <v/>
      </c>
      <c r="PN193" s="251" t="str">
        <f t="shared" si="621"/>
        <v/>
      </c>
      <c r="PO193" s="251" t="str">
        <f t="shared" si="622"/>
        <v/>
      </c>
      <c r="PP193" s="251" t="str">
        <f t="shared" si="623"/>
        <v/>
      </c>
      <c r="PQ193" s="251" t="str">
        <f t="shared" si="624"/>
        <v/>
      </c>
      <c r="PR193" s="251" t="str">
        <f t="shared" si="625"/>
        <v/>
      </c>
      <c r="PS193" s="251" t="str">
        <f t="shared" si="626"/>
        <v/>
      </c>
      <c r="PT193" s="251" t="str">
        <f t="shared" si="627"/>
        <v/>
      </c>
      <c r="PU193" s="251" t="str">
        <f t="shared" si="628"/>
        <v/>
      </c>
      <c r="PV193" s="251" t="str">
        <f t="shared" si="629"/>
        <v/>
      </c>
      <c r="PW193" s="251" t="str">
        <f t="shared" si="630"/>
        <v/>
      </c>
      <c r="PX193" s="251" t="str">
        <f t="shared" si="631"/>
        <v/>
      </c>
      <c r="PY193" s="251" t="str">
        <f t="shared" si="632"/>
        <v/>
      </c>
      <c r="PZ193" s="251" t="str">
        <f t="shared" si="633"/>
        <v/>
      </c>
      <c r="QA193" s="251" t="str">
        <f t="shared" si="634"/>
        <v/>
      </c>
      <c r="QB193" s="251" t="str">
        <f t="shared" si="635"/>
        <v/>
      </c>
      <c r="QC193" s="251" t="str">
        <f t="shared" si="636"/>
        <v/>
      </c>
      <c r="QD193" s="251" t="str">
        <f t="shared" si="637"/>
        <v/>
      </c>
      <c r="QE193" s="251" t="str">
        <f t="shared" si="638"/>
        <v/>
      </c>
      <c r="QF193" s="63">
        <f t="shared" si="639"/>
        <v>0</v>
      </c>
      <c r="QG193" s="26" t="s">
        <v>2</v>
      </c>
      <c r="QH193" s="59"/>
      <c r="QI193" s="59"/>
      <c r="QJ193" s="59"/>
      <c r="QK193" s="59"/>
      <c r="QL193" s="59"/>
      <c r="QM193" s="59"/>
      <c r="QN193" s="59"/>
    </row>
    <row r="194" spans="1:456" ht="6" customHeight="1" x14ac:dyDescent="0.25">
      <c r="A194" s="68"/>
      <c r="B194" s="447">
        <f t="shared" si="496"/>
        <v>180</v>
      </c>
      <c r="C194" s="72" t="s">
        <v>254</v>
      </c>
      <c r="D194" s="339" t="s">
        <v>611</v>
      </c>
      <c r="E194" s="59"/>
      <c r="F194" s="229"/>
      <c r="G194" s="295"/>
      <c r="H194" s="295"/>
      <c r="I194" s="229"/>
      <c r="J194" s="295"/>
      <c r="K194" s="295"/>
      <c r="L194" s="229"/>
      <c r="M194" s="295"/>
      <c r="N194" s="295"/>
      <c r="O194" s="229"/>
      <c r="P194" s="295"/>
      <c r="Q194" s="295"/>
      <c r="R194" s="229"/>
      <c r="S194" s="230"/>
      <c r="T194" s="231"/>
      <c r="U194" s="229"/>
      <c r="V194" s="230"/>
      <c r="W194" s="231"/>
      <c r="X194" s="229"/>
      <c r="Y194" s="230"/>
      <c r="Z194" s="231"/>
      <c r="AA194" s="229"/>
      <c r="AB194" s="295"/>
      <c r="AC194" s="295"/>
      <c r="AD194" s="229"/>
      <c r="AE194" s="295"/>
      <c r="AF194" s="295"/>
      <c r="AG194" s="229"/>
      <c r="AH194" s="295"/>
      <c r="AI194" s="295"/>
      <c r="AJ194" s="229"/>
      <c r="AK194" s="295"/>
      <c r="AL194" s="295"/>
      <c r="AM194" s="229"/>
      <c r="AN194" s="295"/>
      <c r="AO194" s="295"/>
      <c r="AP194" s="243"/>
      <c r="AQ194" s="295"/>
      <c r="AR194" s="290"/>
      <c r="AS194" s="243"/>
      <c r="AT194" s="295"/>
      <c r="AU194" s="290"/>
      <c r="AV194" s="229"/>
      <c r="AW194" s="230"/>
      <c r="AX194" s="231"/>
      <c r="AY194" s="229"/>
      <c r="AZ194" s="230"/>
      <c r="BA194" s="231"/>
      <c r="BB194" s="229"/>
      <c r="BC194" s="230"/>
      <c r="BD194" s="231"/>
      <c r="BE194" s="229"/>
      <c r="BF194" s="230"/>
      <c r="BG194" s="231"/>
      <c r="BH194" s="229"/>
      <c r="BI194" s="230"/>
      <c r="BJ194" s="231"/>
      <c r="BK194" s="243"/>
      <c r="BL194" s="230"/>
      <c r="BM194" s="231"/>
      <c r="BN194" s="243"/>
      <c r="BO194" s="230"/>
      <c r="BP194" s="231"/>
      <c r="BQ194" s="229"/>
      <c r="BR194" s="230"/>
      <c r="BS194" s="231"/>
      <c r="BT194" s="229"/>
      <c r="BU194" s="230"/>
      <c r="BV194" s="231"/>
      <c r="BW194" s="229"/>
      <c r="BX194" s="230"/>
      <c r="BY194" s="231"/>
      <c r="BZ194" s="229"/>
      <c r="CA194" s="230"/>
      <c r="CB194" s="231"/>
      <c r="CC194" s="229"/>
      <c r="CD194" s="230"/>
      <c r="CE194" s="231"/>
      <c r="CF194" s="331"/>
      <c r="CG194" s="332"/>
      <c r="CH194" s="385"/>
      <c r="CI194" s="331"/>
      <c r="CJ194" s="332"/>
      <c r="CK194" s="385"/>
      <c r="CL194" s="243"/>
      <c r="CM194" s="230"/>
      <c r="CN194" s="354"/>
      <c r="CO194" s="243"/>
      <c r="CP194" s="230"/>
      <c r="CQ194" s="231"/>
      <c r="CR194" s="331"/>
      <c r="CS194" s="332"/>
      <c r="CT194" s="333"/>
      <c r="CU194" s="229"/>
      <c r="CV194" s="230"/>
      <c r="CW194" s="231"/>
      <c r="CX194" s="331"/>
      <c r="CY194" s="332"/>
      <c r="CZ194" s="333"/>
      <c r="DA194" s="331"/>
      <c r="DB194" s="332"/>
      <c r="DC194" s="333"/>
      <c r="DD194" s="331"/>
      <c r="DE194" s="332"/>
      <c r="DF194" s="333"/>
      <c r="DG194" s="331"/>
      <c r="DH194" s="332"/>
      <c r="DI194" s="333"/>
      <c r="DJ194" s="229"/>
      <c r="DK194" s="230"/>
      <c r="DL194" s="231"/>
      <c r="DM194" s="229"/>
      <c r="DN194" s="230"/>
      <c r="DO194" s="231"/>
      <c r="DP194" s="331"/>
      <c r="DQ194" s="332"/>
      <c r="DR194" s="333"/>
      <c r="DS194" s="331"/>
      <c r="DT194" s="332"/>
      <c r="DU194" s="333"/>
      <c r="DV194" s="331"/>
      <c r="DW194" s="332"/>
      <c r="DX194" s="333"/>
      <c r="DY194" s="331"/>
      <c r="DZ194" s="332"/>
      <c r="EA194" s="333"/>
      <c r="EB194" s="331"/>
      <c r="EC194" s="332"/>
      <c r="ED194" s="333"/>
      <c r="EE194" s="331"/>
      <c r="EF194" s="332"/>
      <c r="EG194" s="333"/>
      <c r="EH194" s="229"/>
      <c r="EI194" s="230"/>
      <c r="EJ194" s="231"/>
      <c r="EK194" s="229"/>
      <c r="EL194" s="230"/>
      <c r="EM194" s="231"/>
      <c r="EN194" s="244"/>
      <c r="EO194" s="269" t="str">
        <f t="shared" si="497"/>
        <v/>
      </c>
      <c r="EP194" s="444" t="s">
        <v>1247</v>
      </c>
      <c r="EQ194" s="360" t="str">
        <f t="shared" si="640"/>
        <v/>
      </c>
      <c r="ER194" s="360" t="str">
        <f t="shared" si="641"/>
        <v/>
      </c>
      <c r="ES194" s="360" t="str">
        <f t="shared" si="642"/>
        <v/>
      </c>
      <c r="ET194" s="360" t="str">
        <f t="shared" si="643"/>
        <v/>
      </c>
      <c r="EU194" s="360" t="str">
        <f t="shared" si="644"/>
        <v/>
      </c>
      <c r="EV194" s="360" t="str">
        <f t="shared" si="645"/>
        <v/>
      </c>
      <c r="EW194" s="360" t="str">
        <f t="shared" si="646"/>
        <v/>
      </c>
      <c r="EX194" s="360">
        <f t="shared" si="647"/>
        <v>34</v>
      </c>
      <c r="EY194" s="360" t="str">
        <f t="shared" si="648"/>
        <v/>
      </c>
      <c r="EZ194" s="360">
        <f t="shared" si="649"/>
        <v>19</v>
      </c>
      <c r="FA194" s="360" t="str">
        <f t="shared" si="650"/>
        <v/>
      </c>
      <c r="FB194" s="360" t="str">
        <f t="shared" si="651"/>
        <v/>
      </c>
      <c r="FC194" s="360" t="str">
        <f t="shared" si="652"/>
        <v/>
      </c>
      <c r="FD194" s="360" t="str">
        <f t="shared" si="653"/>
        <v/>
      </c>
      <c r="FE194" s="360" t="str">
        <f t="shared" si="654"/>
        <v/>
      </c>
      <c r="FF194" s="360" t="str">
        <f t="shared" si="655"/>
        <v/>
      </c>
      <c r="FG194" s="360" t="str">
        <f t="shared" si="656"/>
        <v/>
      </c>
      <c r="FH194" s="360">
        <f t="shared" si="657"/>
        <v>21</v>
      </c>
      <c r="FI194" s="360">
        <f t="shared" si="658"/>
        <v>21</v>
      </c>
      <c r="FJ194" s="360" t="str">
        <f t="shared" si="659"/>
        <v/>
      </c>
      <c r="FK194" s="360" t="str">
        <f t="shared" si="660"/>
        <v/>
      </c>
      <c r="FL194" s="360" t="str">
        <f t="shared" si="661"/>
        <v/>
      </c>
      <c r="FM194" s="360" t="str">
        <f t="shared" si="662"/>
        <v/>
      </c>
      <c r="FN194" s="360" t="str">
        <f t="shared" si="663"/>
        <v/>
      </c>
      <c r="FO194" s="360" t="str">
        <f t="shared" si="664"/>
        <v/>
      </c>
      <c r="FP194" s="360" t="str">
        <f t="shared" si="665"/>
        <v/>
      </c>
      <c r="FQ194" s="360" t="str">
        <f t="shared" si="666"/>
        <v/>
      </c>
      <c r="FR194" s="360" t="str">
        <f t="shared" si="667"/>
        <v/>
      </c>
      <c r="FS194" s="360" t="str">
        <f t="shared" si="668"/>
        <v/>
      </c>
      <c r="FT194" s="360" t="str">
        <f t="shared" si="498"/>
        <v/>
      </c>
      <c r="FU194" s="360" t="str">
        <f t="shared" si="669"/>
        <v/>
      </c>
      <c r="FV194" s="360" t="str">
        <f t="shared" si="670"/>
        <v/>
      </c>
      <c r="FW194" s="360" t="str">
        <f t="shared" si="671"/>
        <v/>
      </c>
      <c r="FX194" s="360" t="str">
        <f t="shared" si="672"/>
        <v/>
      </c>
      <c r="FY194" s="360" t="str">
        <f t="shared" si="673"/>
        <v/>
      </c>
      <c r="FZ194" s="360" t="str">
        <f t="shared" si="674"/>
        <v/>
      </c>
      <c r="GA194" s="360" t="str">
        <f t="shared" si="675"/>
        <v/>
      </c>
      <c r="GB194" s="360" t="str">
        <f t="shared" si="676"/>
        <v/>
      </c>
      <c r="GC194" s="360" t="str">
        <f t="shared" si="677"/>
        <v/>
      </c>
      <c r="GD194" s="360" t="str">
        <f t="shared" si="678"/>
        <v/>
      </c>
      <c r="GE194" s="360" t="str">
        <f t="shared" si="679"/>
        <v/>
      </c>
      <c r="GF194" s="360" t="str">
        <f t="shared" si="680"/>
        <v/>
      </c>
      <c r="GG194" s="360" t="str">
        <f t="shared" si="681"/>
        <v/>
      </c>
      <c r="GH194" s="360" t="str">
        <f t="shared" si="682"/>
        <v/>
      </c>
      <c r="GI194" s="360" t="str">
        <f t="shared" si="683"/>
        <v/>
      </c>
      <c r="GJ194" s="360" t="str">
        <f t="shared" si="684"/>
        <v/>
      </c>
      <c r="GK194" s="444" t="s">
        <v>1247</v>
      </c>
      <c r="GL194" s="361" t="str">
        <f t="shared" si="499"/>
        <v>-</v>
      </c>
      <c r="GM194" s="361" t="str">
        <f t="shared" si="500"/>
        <v>-</v>
      </c>
      <c r="GN194" s="361" t="str">
        <f t="shared" si="501"/>
        <v>-</v>
      </c>
      <c r="GO194" s="361" t="str">
        <f t="shared" si="502"/>
        <v>-</v>
      </c>
      <c r="GP194" s="361" t="str">
        <f t="shared" si="503"/>
        <v>-</v>
      </c>
      <c r="GQ194" s="361" t="str">
        <f t="shared" si="504"/>
        <v>-</v>
      </c>
      <c r="GR194" s="361" t="str">
        <f t="shared" si="505"/>
        <v>-</v>
      </c>
      <c r="GS194" s="361" t="str">
        <f t="shared" si="506"/>
        <v>idomain</v>
      </c>
      <c r="GT194" s="361" t="str">
        <f t="shared" si="507"/>
        <v>-</v>
      </c>
      <c r="GU194" s="361" t="str">
        <f t="shared" si="508"/>
        <v>idomain</v>
      </c>
      <c r="GV194" s="361" t="str">
        <f t="shared" si="509"/>
        <v>-</v>
      </c>
      <c r="GW194" s="361" t="str">
        <f t="shared" si="510"/>
        <v>-</v>
      </c>
      <c r="GX194" s="361" t="str">
        <f t="shared" si="511"/>
        <v>-</v>
      </c>
      <c r="GY194" s="361" t="str">
        <f t="shared" si="512"/>
        <v>-</v>
      </c>
      <c r="GZ194" s="361" t="str">
        <f t="shared" si="513"/>
        <v>-</v>
      </c>
      <c r="HA194" s="361" t="str">
        <f t="shared" si="514"/>
        <v>-</v>
      </c>
      <c r="HB194" s="361" t="str">
        <f t="shared" si="515"/>
        <v>-</v>
      </c>
      <c r="HC194" s="361" t="str">
        <f t="shared" si="516"/>
        <v>idomain</v>
      </c>
      <c r="HD194" s="361" t="str">
        <f t="shared" si="517"/>
        <v>Idomain</v>
      </c>
      <c r="HE194" s="361" t="str">
        <f t="shared" si="518"/>
        <v>-</v>
      </c>
      <c r="HF194" s="361" t="str">
        <f t="shared" si="519"/>
        <v>-</v>
      </c>
      <c r="HG194" s="361" t="str">
        <f t="shared" si="520"/>
        <v>-</v>
      </c>
      <c r="HH194" s="361" t="str">
        <f t="shared" si="521"/>
        <v>-</v>
      </c>
      <c r="HI194" s="361" t="str">
        <f t="shared" si="522"/>
        <v>-</v>
      </c>
      <c r="HJ194" s="361" t="str">
        <f t="shared" si="523"/>
        <v>-</v>
      </c>
      <c r="HK194" s="361" t="str">
        <f t="shared" si="524"/>
        <v>-</v>
      </c>
      <c r="HL194" s="361" t="str">
        <f t="shared" si="525"/>
        <v>-</v>
      </c>
      <c r="HM194" s="361" t="str">
        <f t="shared" si="526"/>
        <v>-</v>
      </c>
      <c r="HN194" s="361" t="str">
        <f t="shared" si="527"/>
        <v>-</v>
      </c>
      <c r="HO194" s="361" t="str">
        <f t="shared" si="528"/>
        <v>-</v>
      </c>
      <c r="HP194" s="361" t="str">
        <f t="shared" si="529"/>
        <v>-</v>
      </c>
      <c r="HQ194" s="361" t="str">
        <f t="shared" si="530"/>
        <v>-</v>
      </c>
      <c r="HR194" s="361" t="str">
        <f t="shared" si="531"/>
        <v>-</v>
      </c>
      <c r="HS194" s="361" t="str">
        <f t="shared" si="532"/>
        <v>-</v>
      </c>
      <c r="HT194" s="361" t="str">
        <f t="shared" si="533"/>
        <v>-</v>
      </c>
      <c r="HU194" s="361" t="str">
        <f t="shared" si="534"/>
        <v>-</v>
      </c>
      <c r="HV194" s="361" t="str">
        <f t="shared" si="535"/>
        <v>-</v>
      </c>
      <c r="HW194" s="361" t="str">
        <f t="shared" si="536"/>
        <v>-</v>
      </c>
      <c r="HX194" s="361" t="str">
        <f t="shared" si="537"/>
        <v>-</v>
      </c>
      <c r="HY194" s="361" t="str">
        <f t="shared" si="538"/>
        <v>-</v>
      </c>
      <c r="HZ194" s="361" t="str">
        <f t="shared" si="539"/>
        <v>-</v>
      </c>
      <c r="IA194" s="361" t="str">
        <f t="shared" si="540"/>
        <v>-</v>
      </c>
      <c r="IB194" s="361" t="str">
        <f t="shared" si="541"/>
        <v>-</v>
      </c>
      <c r="IC194" s="361" t="str">
        <f t="shared" si="542"/>
        <v>-</v>
      </c>
      <c r="ID194" s="361" t="str">
        <f t="shared" si="543"/>
        <v>-</v>
      </c>
      <c r="IE194" s="361" t="str">
        <f t="shared" si="544"/>
        <v>-</v>
      </c>
      <c r="IF194" s="444" t="s">
        <v>1247</v>
      </c>
      <c r="IG194" s="56" t="str">
        <f t="shared" si="685"/>
        <v>-</v>
      </c>
      <c r="IH194" s="56" t="str">
        <f t="shared" si="686"/>
        <v>-</v>
      </c>
      <c r="II194" s="56" t="str">
        <f t="shared" si="687"/>
        <v>-</v>
      </c>
      <c r="IJ194" s="56" t="str">
        <f t="shared" si="688"/>
        <v>-</v>
      </c>
      <c r="IK194" s="56" t="str">
        <f t="shared" si="545"/>
        <v>-</v>
      </c>
      <c r="IL194" s="56" t="str">
        <f t="shared" si="546"/>
        <v>-</v>
      </c>
      <c r="IM194" s="56" t="str">
        <f t="shared" si="547"/>
        <v>-</v>
      </c>
      <c r="IN194" s="56" t="str">
        <f t="shared" si="548"/>
        <v>np.ones((nlay,nrow,ncol),dtype=int)</v>
      </c>
      <c r="IO194" s="56" t="str">
        <f t="shared" si="549"/>
        <v>-</v>
      </c>
      <c r="IP194" s="56">
        <f t="shared" si="550"/>
        <v>1</v>
      </c>
      <c r="IQ194" s="56" t="str">
        <f t="shared" si="551"/>
        <v>-</v>
      </c>
      <c r="IR194" s="56" t="str">
        <f t="shared" si="552"/>
        <v>-</v>
      </c>
      <c r="IS194" s="56" t="str">
        <f t="shared" si="553"/>
        <v>-</v>
      </c>
      <c r="IT194" s="56" t="str">
        <f t="shared" si="554"/>
        <v>-</v>
      </c>
      <c r="IU194" s="56" t="str">
        <f t="shared" si="555"/>
        <v>-</v>
      </c>
      <c r="IV194" s="56" t="str">
        <f t="shared" si="556"/>
        <v>-</v>
      </c>
      <c r="IW194" s="56" t="str">
        <f t="shared" si="557"/>
        <v>-</v>
      </c>
      <c r="IX194" s="56" t="str">
        <f t="shared" si="558"/>
        <v>i</v>
      </c>
      <c r="IY194" s="56" t="str">
        <f t="shared" si="559"/>
        <v>1|2x</v>
      </c>
      <c r="IZ194" s="56" t="str">
        <f t="shared" si="560"/>
        <v>-</v>
      </c>
      <c r="JA194" s="56" t="str">
        <f t="shared" si="561"/>
        <v>-</v>
      </c>
      <c r="JB194" s="56" t="str">
        <f t="shared" si="562"/>
        <v>-</v>
      </c>
      <c r="JC194" s="56" t="str">
        <f t="shared" si="563"/>
        <v>-</v>
      </c>
      <c r="JD194" s="56" t="str">
        <f t="shared" si="564"/>
        <v>-</v>
      </c>
      <c r="JE194" s="56" t="str">
        <f t="shared" si="565"/>
        <v>-</v>
      </c>
      <c r="JF194" s="56" t="str">
        <f t="shared" si="566"/>
        <v>-</v>
      </c>
      <c r="JG194" s="56" t="str">
        <f t="shared" si="567"/>
        <v>-</v>
      </c>
      <c r="JH194" s="56" t="str">
        <f t="shared" si="568"/>
        <v>-</v>
      </c>
      <c r="JI194" s="56" t="str">
        <f t="shared" si="569"/>
        <v>-</v>
      </c>
      <c r="JJ194" s="56" t="str">
        <f t="shared" si="570"/>
        <v>-</v>
      </c>
      <c r="JK194" s="56" t="str">
        <f t="shared" si="571"/>
        <v>-</v>
      </c>
      <c r="JL194" s="56" t="str">
        <f t="shared" si="572"/>
        <v>-</v>
      </c>
      <c r="JM194" s="56" t="str">
        <f t="shared" si="573"/>
        <v>-</v>
      </c>
      <c r="JN194" s="56" t="str">
        <f t="shared" si="574"/>
        <v>-</v>
      </c>
      <c r="JO194" s="56" t="str">
        <f t="shared" si="575"/>
        <v>-</v>
      </c>
      <c r="JP194" s="56" t="str">
        <f t="shared" si="576"/>
        <v>-</v>
      </c>
      <c r="JQ194" s="56" t="str">
        <f t="shared" si="577"/>
        <v>-</v>
      </c>
      <c r="JR194" s="56" t="str">
        <f t="shared" si="578"/>
        <v>-</v>
      </c>
      <c r="JS194" s="56" t="str">
        <f t="shared" si="579"/>
        <v>-</v>
      </c>
      <c r="JT194" s="56" t="str">
        <f t="shared" si="580"/>
        <v>-</v>
      </c>
      <c r="JU194" s="56" t="str">
        <f t="shared" si="581"/>
        <v>-</v>
      </c>
      <c r="JV194" s="56" t="str">
        <f t="shared" si="582"/>
        <v>-</v>
      </c>
      <c r="JW194" s="56" t="str">
        <f t="shared" si="583"/>
        <v>-</v>
      </c>
      <c r="JX194" s="56" t="str">
        <f t="shared" si="584"/>
        <v>-</v>
      </c>
      <c r="JY194" s="56" t="str">
        <f t="shared" si="585"/>
        <v>-</v>
      </c>
      <c r="JZ194" s="56" t="str">
        <f t="shared" si="586"/>
        <v>-</v>
      </c>
      <c r="KA194" s="444" t="s">
        <v>1247</v>
      </c>
      <c r="KB194" s="360">
        <f>IF(ISNUMBER(INDEX($EQ$15:$GK$521,$B194,EO$11)),MAX(KB$14:KB193)+1,0)</f>
        <v>0</v>
      </c>
      <c r="KC194" s="360" t="str">
        <f t="shared" si="689"/>
        <v/>
      </c>
      <c r="KD194" s="373" t="s">
        <v>2</v>
      </c>
      <c r="KE194" s="215"/>
      <c r="KF194" s="60"/>
      <c r="KG194" s="60"/>
      <c r="KH194" s="60"/>
      <c r="KI194" s="60"/>
      <c r="KJ194" s="60"/>
      <c r="KK194" s="60"/>
      <c r="KL194" s="60"/>
      <c r="KM194" s="60"/>
      <c r="KN194" s="60"/>
      <c r="KO194" s="60"/>
      <c r="KP194" s="60"/>
      <c r="KQ194" s="239" t="str">
        <f t="shared" si="695"/>
        <v/>
      </c>
      <c r="KR194" s="245" t="str">
        <f t="shared" si="587"/>
        <v/>
      </c>
      <c r="KS194" s="60"/>
      <c r="KT194" s="239" t="str">
        <f t="shared" si="696"/>
        <v/>
      </c>
      <c r="KU194" s="245" t="str">
        <f t="shared" si="588"/>
        <v/>
      </c>
      <c r="KV194" s="60"/>
      <c r="KW194" s="239" t="str">
        <f t="shared" si="697"/>
        <v/>
      </c>
      <c r="KX194" s="245" t="str">
        <f t="shared" si="589"/>
        <v/>
      </c>
      <c r="KY194" s="60"/>
      <c r="KZ194" s="283" t="str">
        <f t="shared" si="590"/>
        <v/>
      </c>
      <c r="LA194" s="26"/>
      <c r="LB194" s="18"/>
      <c r="LC194" s="18"/>
      <c r="LD194" s="18"/>
      <c r="LE194" s="18"/>
      <c r="LF194" s="18"/>
      <c r="LG194" s="18"/>
      <c r="LH194" s="18"/>
      <c r="LI194" s="18"/>
      <c r="LJ194" s="18"/>
      <c r="LK194" s="18"/>
      <c r="LL194" s="18"/>
      <c r="LM194" s="18"/>
      <c r="LN194" s="63"/>
      <c r="LO194" s="251">
        <f t="shared" si="591"/>
        <v>0</v>
      </c>
      <c r="LP194" s="251">
        <f t="shared" si="592"/>
        <v>0</v>
      </c>
      <c r="LQ194" s="251">
        <f t="shared" si="593"/>
        <v>0</v>
      </c>
      <c r="LR194" s="251">
        <f t="shared" si="594"/>
        <v>0</v>
      </c>
      <c r="LS194" s="251">
        <f t="shared" si="595"/>
        <v>0</v>
      </c>
      <c r="LT194" s="251">
        <f t="shared" si="596"/>
        <v>0</v>
      </c>
      <c r="LU194" s="251">
        <f t="shared" si="597"/>
        <v>0</v>
      </c>
      <c r="LV194" s="251">
        <f t="shared" si="598"/>
        <v>0</v>
      </c>
      <c r="LW194" s="251">
        <f t="shared" si="599"/>
        <v>0</v>
      </c>
      <c r="LX194" s="251">
        <f t="shared" si="600"/>
        <v>0</v>
      </c>
      <c r="LY194" s="251">
        <f t="shared" si="601"/>
        <v>0</v>
      </c>
      <c r="LZ194" s="251">
        <f t="shared" si="602"/>
        <v>0</v>
      </c>
      <c r="MA194" s="63">
        <f t="shared" si="603"/>
        <v>6</v>
      </c>
      <c r="MB194" s="63">
        <f t="shared" si="604"/>
        <v>0</v>
      </c>
      <c r="MC194" s="63">
        <f t="shared" si="691"/>
        <v>180</v>
      </c>
      <c r="MD194" s="63">
        <f t="shared" si="690"/>
        <v>17</v>
      </c>
      <c r="ME194" s="63">
        <f t="shared" si="605"/>
        <v>0</v>
      </c>
      <c r="MF194" s="315">
        <f t="shared" si="606"/>
        <v>291</v>
      </c>
      <c r="MG194" s="315">
        <f>IF(ISNUMBER(MATCH(EO194,$ME$15:$ME$520,0)),0,MAX(MG$14:MG193)+1)</f>
        <v>0</v>
      </c>
      <c r="MH194" s="315" t="str">
        <f t="shared" si="607"/>
        <v/>
      </c>
      <c r="MI194" s="369"/>
      <c r="MJ194" s="68"/>
      <c r="MK194" s="18"/>
      <c r="ML194" s="242"/>
      <c r="MM194" s="242"/>
      <c r="MN194" s="59"/>
      <c r="MO194" s="59"/>
      <c r="MP194" s="285"/>
      <c r="MQ194" s="59"/>
      <c r="MR194" s="238"/>
      <c r="MS194" s="285"/>
      <c r="MT194" s="59"/>
      <c r="MU194" s="285"/>
      <c r="MV194" s="238"/>
      <c r="MW194" s="59"/>
      <c r="MX194" s="59"/>
      <c r="MY194" s="59"/>
      <c r="MZ194" s="59"/>
      <c r="NA194" s="59"/>
      <c r="NB194" s="26" t="s">
        <v>2</v>
      </c>
      <c r="NC194" s="59"/>
      <c r="ND194" s="59"/>
      <c r="NE194" s="59"/>
      <c r="NF194" s="59"/>
      <c r="NG194" s="59"/>
      <c r="NH194" s="59"/>
      <c r="NI194" s="59"/>
      <c r="NJ194" s="59"/>
      <c r="NK194" s="26" t="s">
        <v>2</v>
      </c>
      <c r="NL194" s="454"/>
      <c r="NM194" s="454"/>
      <c r="NN194" s="59"/>
      <c r="NO194" s="18"/>
      <c r="NP194" s="18"/>
      <c r="NQ194" s="18"/>
      <c r="NR194" s="18"/>
      <c r="NS194" s="18"/>
      <c r="NT194" s="18"/>
      <c r="NU194" s="18"/>
      <c r="NV194" s="18"/>
      <c r="NW194" s="18"/>
      <c r="NX194" s="18"/>
      <c r="NY194" s="18"/>
      <c r="NZ194" s="18"/>
      <c r="OA194" s="18"/>
      <c r="OB194" s="18"/>
      <c r="OC194" s="18"/>
      <c r="OZ194" s="59"/>
      <c r="PA194" s="251" t="str">
        <f t="shared" si="608"/>
        <v/>
      </c>
      <c r="PB194" s="251" t="str">
        <f t="shared" si="609"/>
        <v/>
      </c>
      <c r="PC194" s="251" t="str">
        <f t="shared" si="610"/>
        <v/>
      </c>
      <c r="PD194" s="251" t="str">
        <f t="shared" si="611"/>
        <v/>
      </c>
      <c r="PE194" s="251" t="str">
        <f t="shared" si="612"/>
        <v/>
      </c>
      <c r="PF194" s="251" t="str">
        <f t="shared" si="613"/>
        <v/>
      </c>
      <c r="PG194" s="251" t="str">
        <f t="shared" si="614"/>
        <v/>
      </c>
      <c r="PH194" s="251" t="str">
        <f t="shared" si="615"/>
        <v/>
      </c>
      <c r="PI194" s="251" t="str">
        <f t="shared" si="616"/>
        <v/>
      </c>
      <c r="PJ194" s="251" t="str">
        <f t="shared" si="617"/>
        <v/>
      </c>
      <c r="PK194" s="251" t="str">
        <f t="shared" si="618"/>
        <v/>
      </c>
      <c r="PL194" s="251" t="str">
        <f t="shared" si="619"/>
        <v/>
      </c>
      <c r="PM194" s="251" t="str">
        <f t="shared" si="620"/>
        <v/>
      </c>
      <c r="PN194" s="251" t="str">
        <f t="shared" si="621"/>
        <v/>
      </c>
      <c r="PO194" s="251" t="str">
        <f t="shared" si="622"/>
        <v/>
      </c>
      <c r="PP194" s="251" t="str">
        <f t="shared" si="623"/>
        <v/>
      </c>
      <c r="PQ194" s="251" t="str">
        <f t="shared" si="624"/>
        <v/>
      </c>
      <c r="PR194" s="251" t="str">
        <f t="shared" si="625"/>
        <v/>
      </c>
      <c r="PS194" s="251" t="str">
        <f t="shared" si="626"/>
        <v/>
      </c>
      <c r="PT194" s="251" t="str">
        <f t="shared" si="627"/>
        <v/>
      </c>
      <c r="PU194" s="251" t="str">
        <f t="shared" si="628"/>
        <v/>
      </c>
      <c r="PV194" s="251" t="str">
        <f t="shared" si="629"/>
        <v/>
      </c>
      <c r="PW194" s="251" t="str">
        <f t="shared" si="630"/>
        <v/>
      </c>
      <c r="PX194" s="251" t="str">
        <f t="shared" si="631"/>
        <v/>
      </c>
      <c r="PY194" s="251" t="str">
        <f t="shared" si="632"/>
        <v/>
      </c>
      <c r="PZ194" s="251" t="str">
        <f t="shared" si="633"/>
        <v/>
      </c>
      <c r="QA194" s="251" t="str">
        <f t="shared" si="634"/>
        <v/>
      </c>
      <c r="QB194" s="251" t="str">
        <f t="shared" si="635"/>
        <v/>
      </c>
      <c r="QC194" s="251" t="str">
        <f t="shared" si="636"/>
        <v/>
      </c>
      <c r="QD194" s="251" t="str">
        <f t="shared" si="637"/>
        <v/>
      </c>
      <c r="QE194" s="251" t="str">
        <f t="shared" si="638"/>
        <v/>
      </c>
      <c r="QF194" s="63">
        <f t="shared" si="639"/>
        <v>0</v>
      </c>
      <c r="QG194" s="26" t="s">
        <v>2</v>
      </c>
      <c r="QH194" s="59"/>
      <c r="QI194" s="59"/>
      <c r="QJ194" s="59"/>
      <c r="QK194" s="59"/>
      <c r="QL194" s="59"/>
      <c r="QM194" s="59"/>
      <c r="QN194" s="59"/>
    </row>
    <row r="195" spans="1:456" ht="6" customHeight="1" x14ac:dyDescent="0.25">
      <c r="A195" s="68"/>
      <c r="B195" s="447">
        <f t="shared" si="496"/>
        <v>181</v>
      </c>
      <c r="C195" s="72" t="s">
        <v>415</v>
      </c>
      <c r="D195" s="339" t="s">
        <v>427</v>
      </c>
      <c r="E195" s="59"/>
      <c r="F195" s="229"/>
      <c r="G195" s="295"/>
      <c r="H195" s="295"/>
      <c r="I195" s="229"/>
      <c r="J195" s="295"/>
      <c r="K195" s="295"/>
      <c r="L195" s="229"/>
      <c r="M195" s="295"/>
      <c r="N195" s="295"/>
      <c r="O195" s="229"/>
      <c r="P195" s="295"/>
      <c r="Q195" s="295"/>
      <c r="R195" s="229"/>
      <c r="S195" s="230"/>
      <c r="T195" s="231"/>
      <c r="U195" s="229"/>
      <c r="V195" s="230"/>
      <c r="W195" s="231"/>
      <c r="X195" s="229"/>
      <c r="Y195" s="230"/>
      <c r="Z195" s="231"/>
      <c r="AA195" s="229"/>
      <c r="AB195" s="295"/>
      <c r="AC195" s="295"/>
      <c r="AD195" s="229"/>
      <c r="AE195" s="295"/>
      <c r="AF195" s="295"/>
      <c r="AG195" s="229"/>
      <c r="AH195" s="295"/>
      <c r="AI195" s="295"/>
      <c r="AJ195" s="229"/>
      <c r="AK195" s="295"/>
      <c r="AL195" s="295"/>
      <c r="AM195" s="229"/>
      <c r="AN195" s="295"/>
      <c r="AO195" s="295"/>
      <c r="AP195" s="243"/>
      <c r="AQ195" s="295"/>
      <c r="AR195" s="290"/>
      <c r="AS195" s="243"/>
      <c r="AT195" s="295"/>
      <c r="AU195" s="290"/>
      <c r="AV195" s="229"/>
      <c r="AW195" s="230"/>
      <c r="AX195" s="231"/>
      <c r="AY195" s="229"/>
      <c r="AZ195" s="230"/>
      <c r="BA195" s="231"/>
      <c r="BB195" s="229"/>
      <c r="BC195" s="230"/>
      <c r="BD195" s="231"/>
      <c r="BE195" s="229"/>
      <c r="BF195" s="230"/>
      <c r="BG195" s="231"/>
      <c r="BH195" s="229"/>
      <c r="BI195" s="230"/>
      <c r="BJ195" s="231"/>
      <c r="BK195" s="243"/>
      <c r="BL195" s="230"/>
      <c r="BM195" s="231"/>
      <c r="BN195" s="243"/>
      <c r="BO195" s="230"/>
      <c r="BP195" s="231"/>
      <c r="BQ195" s="229"/>
      <c r="BR195" s="230"/>
      <c r="BS195" s="231"/>
      <c r="BT195" s="229"/>
      <c r="BU195" s="230"/>
      <c r="BV195" s="231"/>
      <c r="BW195" s="229"/>
      <c r="BX195" s="230"/>
      <c r="BY195" s="231"/>
      <c r="BZ195" s="229"/>
      <c r="CA195" s="230"/>
      <c r="CB195" s="231"/>
      <c r="CC195" s="229"/>
      <c r="CD195" s="230"/>
      <c r="CE195" s="231"/>
      <c r="CF195" s="331"/>
      <c r="CG195" s="332"/>
      <c r="CH195" s="385"/>
      <c r="CI195" s="331"/>
      <c r="CJ195" s="332"/>
      <c r="CK195" s="385"/>
      <c r="CL195" s="243"/>
      <c r="CM195" s="230"/>
      <c r="CN195" s="354"/>
      <c r="CO195" s="243"/>
      <c r="CP195" s="230"/>
      <c r="CQ195" s="231"/>
      <c r="CR195" s="331"/>
      <c r="CS195" s="332"/>
      <c r="CT195" s="333"/>
      <c r="CU195" s="229"/>
      <c r="CV195" s="230"/>
      <c r="CW195" s="231"/>
      <c r="CX195" s="331"/>
      <c r="CY195" s="332"/>
      <c r="CZ195" s="333"/>
      <c r="DA195" s="331"/>
      <c r="DB195" s="332"/>
      <c r="DC195" s="333"/>
      <c r="DD195" s="331"/>
      <c r="DE195" s="332"/>
      <c r="DF195" s="333"/>
      <c r="DG195" s="331"/>
      <c r="DH195" s="332"/>
      <c r="DI195" s="333"/>
      <c r="DJ195" s="229"/>
      <c r="DK195" s="230"/>
      <c r="DL195" s="231"/>
      <c r="DM195" s="229"/>
      <c r="DN195" s="230"/>
      <c r="DO195" s="231"/>
      <c r="DP195" s="331"/>
      <c r="DQ195" s="332"/>
      <c r="DR195" s="333"/>
      <c r="DS195" s="331"/>
      <c r="DT195" s="332"/>
      <c r="DU195" s="333"/>
      <c r="DV195" s="331"/>
      <c r="DW195" s="332"/>
      <c r="DX195" s="333"/>
      <c r="DY195" s="331"/>
      <c r="DZ195" s="332"/>
      <c r="EA195" s="333"/>
      <c r="EB195" s="331"/>
      <c r="EC195" s="332"/>
      <c r="ED195" s="333"/>
      <c r="EE195" s="331"/>
      <c r="EF195" s="332"/>
      <c r="EG195" s="333"/>
      <c r="EH195" s="229"/>
      <c r="EI195" s="230"/>
      <c r="EJ195" s="231"/>
      <c r="EK195" s="229"/>
      <c r="EL195" s="230"/>
      <c r="EM195" s="231"/>
      <c r="EN195" s="244"/>
      <c r="EO195" s="269" t="str">
        <f t="shared" si="497"/>
        <v/>
      </c>
      <c r="EP195" s="444" t="s">
        <v>1247</v>
      </c>
      <c r="EQ195" s="360" t="str">
        <f t="shared" si="640"/>
        <v/>
      </c>
      <c r="ER195" s="360" t="str">
        <f t="shared" si="641"/>
        <v/>
      </c>
      <c r="ES195" s="360" t="str">
        <f t="shared" si="642"/>
        <v/>
      </c>
      <c r="ET195" s="360" t="str">
        <f t="shared" si="643"/>
        <v/>
      </c>
      <c r="EU195" s="360" t="str">
        <f t="shared" si="644"/>
        <v/>
      </c>
      <c r="EV195" s="360" t="str">
        <f t="shared" si="645"/>
        <v/>
      </c>
      <c r="EW195" s="360" t="str">
        <f t="shared" si="646"/>
        <v/>
      </c>
      <c r="EX195" s="360" t="str">
        <f t="shared" si="647"/>
        <v/>
      </c>
      <c r="EY195" s="360" t="str">
        <f t="shared" si="648"/>
        <v/>
      </c>
      <c r="EZ195" s="360" t="str">
        <f t="shared" si="649"/>
        <v/>
      </c>
      <c r="FA195" s="360" t="str">
        <f t="shared" si="650"/>
        <v/>
      </c>
      <c r="FB195" s="360" t="str">
        <f t="shared" si="651"/>
        <v/>
      </c>
      <c r="FC195" s="360" t="str">
        <f t="shared" si="652"/>
        <v/>
      </c>
      <c r="FD195" s="360" t="str">
        <f t="shared" si="653"/>
        <v/>
      </c>
      <c r="FE195" s="360" t="str">
        <f t="shared" si="654"/>
        <v/>
      </c>
      <c r="FF195" s="360" t="str">
        <f t="shared" si="655"/>
        <v/>
      </c>
      <c r="FG195" s="360" t="str">
        <f t="shared" si="656"/>
        <v/>
      </c>
      <c r="FH195" s="360" t="str">
        <f t="shared" si="657"/>
        <v/>
      </c>
      <c r="FI195" s="360" t="str">
        <f t="shared" si="658"/>
        <v/>
      </c>
      <c r="FJ195" s="360" t="str">
        <f t="shared" si="659"/>
        <v/>
      </c>
      <c r="FK195" s="360" t="str">
        <f t="shared" si="660"/>
        <v/>
      </c>
      <c r="FL195" s="360">
        <f t="shared" si="661"/>
        <v>16</v>
      </c>
      <c r="FM195" s="360" t="str">
        <f t="shared" si="662"/>
        <v/>
      </c>
      <c r="FN195" s="360">
        <f t="shared" si="663"/>
        <v>15</v>
      </c>
      <c r="FO195" s="360" t="str">
        <f t="shared" si="664"/>
        <v/>
      </c>
      <c r="FP195" s="360" t="str">
        <f t="shared" si="665"/>
        <v/>
      </c>
      <c r="FQ195" s="360" t="str">
        <f t="shared" si="666"/>
        <v/>
      </c>
      <c r="FR195" s="360" t="str">
        <f t="shared" si="667"/>
        <v/>
      </c>
      <c r="FS195" s="360" t="str">
        <f t="shared" si="668"/>
        <v/>
      </c>
      <c r="FT195" s="360" t="str">
        <f t="shared" si="498"/>
        <v/>
      </c>
      <c r="FU195" s="360" t="str">
        <f t="shared" si="669"/>
        <v/>
      </c>
      <c r="FV195" s="360" t="str">
        <f t="shared" si="670"/>
        <v/>
      </c>
      <c r="FW195" s="360" t="str">
        <f t="shared" si="671"/>
        <v/>
      </c>
      <c r="FX195" s="360" t="str">
        <f t="shared" si="672"/>
        <v/>
      </c>
      <c r="FY195" s="360" t="str">
        <f t="shared" si="673"/>
        <v/>
      </c>
      <c r="FZ195" s="360" t="str">
        <f t="shared" si="674"/>
        <v/>
      </c>
      <c r="GA195" s="360" t="str">
        <f t="shared" si="675"/>
        <v/>
      </c>
      <c r="GB195" s="360" t="str">
        <f t="shared" si="676"/>
        <v/>
      </c>
      <c r="GC195" s="360" t="str">
        <f t="shared" si="677"/>
        <v/>
      </c>
      <c r="GD195" s="360" t="str">
        <f t="shared" si="678"/>
        <v/>
      </c>
      <c r="GE195" s="360" t="str">
        <f t="shared" si="679"/>
        <v/>
      </c>
      <c r="GF195" s="360" t="str">
        <f t="shared" si="680"/>
        <v/>
      </c>
      <c r="GG195" s="360" t="str">
        <f t="shared" si="681"/>
        <v/>
      </c>
      <c r="GH195" s="360" t="str">
        <f t="shared" si="682"/>
        <v/>
      </c>
      <c r="GI195" s="360" t="str">
        <f t="shared" si="683"/>
        <v/>
      </c>
      <c r="GJ195" s="360" t="str">
        <f t="shared" si="684"/>
        <v/>
      </c>
      <c r="GK195" s="444" t="s">
        <v>1247</v>
      </c>
      <c r="GL195" s="361" t="str">
        <f t="shared" si="499"/>
        <v>-</v>
      </c>
      <c r="GM195" s="361" t="str">
        <f t="shared" si="500"/>
        <v>-</v>
      </c>
      <c r="GN195" s="361" t="str">
        <f t="shared" si="501"/>
        <v>-</v>
      </c>
      <c r="GO195" s="361" t="str">
        <f t="shared" si="502"/>
        <v>-</v>
      </c>
      <c r="GP195" s="361" t="str">
        <f t="shared" si="503"/>
        <v>-</v>
      </c>
      <c r="GQ195" s="361" t="str">
        <f t="shared" si="504"/>
        <v>-</v>
      </c>
      <c r="GR195" s="361" t="str">
        <f t="shared" si="505"/>
        <v>-</v>
      </c>
      <c r="GS195" s="361" t="str">
        <f t="shared" si="506"/>
        <v>-</v>
      </c>
      <c r="GT195" s="361" t="str">
        <f t="shared" si="507"/>
        <v>-</v>
      </c>
      <c r="GU195" s="361" t="str">
        <f t="shared" si="508"/>
        <v>-</v>
      </c>
      <c r="GV195" s="361" t="str">
        <f t="shared" si="509"/>
        <v>-</v>
      </c>
      <c r="GW195" s="361" t="str">
        <f t="shared" si="510"/>
        <v>-</v>
      </c>
      <c r="GX195" s="361" t="str">
        <f t="shared" si="511"/>
        <v>-</v>
      </c>
      <c r="GY195" s="361" t="str">
        <f t="shared" si="512"/>
        <v>-</v>
      </c>
      <c r="GZ195" s="361" t="str">
        <f t="shared" si="513"/>
        <v>-</v>
      </c>
      <c r="HA195" s="361" t="str">
        <f t="shared" si="514"/>
        <v>-</v>
      </c>
      <c r="HB195" s="361" t="str">
        <f t="shared" si="515"/>
        <v>-</v>
      </c>
      <c r="HC195" s="361" t="str">
        <f t="shared" si="516"/>
        <v>-</v>
      </c>
      <c r="HD195" s="361" t="str">
        <f t="shared" si="517"/>
        <v>-</v>
      </c>
      <c r="HE195" s="361" t="str">
        <f t="shared" si="518"/>
        <v>-</v>
      </c>
      <c r="HF195" s="361" t="str">
        <f t="shared" si="519"/>
        <v>-</v>
      </c>
      <c r="HG195" s="361" t="str">
        <f t="shared" si="520"/>
        <v>depth</v>
      </c>
      <c r="HH195" s="361" t="str">
        <f t="shared" si="521"/>
        <v>-</v>
      </c>
      <c r="HI195" s="361" t="str">
        <f t="shared" si="522"/>
        <v>depth</v>
      </c>
      <c r="HJ195" s="361" t="str">
        <f t="shared" si="523"/>
        <v>-</v>
      </c>
      <c r="HK195" s="361" t="str">
        <f t="shared" si="524"/>
        <v>-</v>
      </c>
      <c r="HL195" s="361" t="str">
        <f t="shared" si="525"/>
        <v>-</v>
      </c>
      <c r="HM195" s="361" t="str">
        <f t="shared" si="526"/>
        <v>-</v>
      </c>
      <c r="HN195" s="361" t="str">
        <f t="shared" si="527"/>
        <v>-</v>
      </c>
      <c r="HO195" s="361" t="str">
        <f t="shared" si="528"/>
        <v>-</v>
      </c>
      <c r="HP195" s="361" t="str">
        <f t="shared" si="529"/>
        <v>-</v>
      </c>
      <c r="HQ195" s="361" t="str">
        <f t="shared" si="530"/>
        <v>-</v>
      </c>
      <c r="HR195" s="361" t="str">
        <f t="shared" si="531"/>
        <v>-</v>
      </c>
      <c r="HS195" s="361" t="str">
        <f t="shared" si="532"/>
        <v>-</v>
      </c>
      <c r="HT195" s="361" t="str">
        <f t="shared" si="533"/>
        <v>-</v>
      </c>
      <c r="HU195" s="361" t="str">
        <f t="shared" si="534"/>
        <v>-</v>
      </c>
      <c r="HV195" s="361" t="str">
        <f t="shared" si="535"/>
        <v>-</v>
      </c>
      <c r="HW195" s="361" t="str">
        <f t="shared" si="536"/>
        <v>-</v>
      </c>
      <c r="HX195" s="361" t="str">
        <f t="shared" si="537"/>
        <v>-</v>
      </c>
      <c r="HY195" s="361" t="str">
        <f t="shared" si="538"/>
        <v>-</v>
      </c>
      <c r="HZ195" s="361" t="str">
        <f t="shared" si="539"/>
        <v>-</v>
      </c>
      <c r="IA195" s="361" t="str">
        <f t="shared" si="540"/>
        <v>-</v>
      </c>
      <c r="IB195" s="361" t="str">
        <f t="shared" si="541"/>
        <v>-</v>
      </c>
      <c r="IC195" s="361" t="str">
        <f t="shared" si="542"/>
        <v>-</v>
      </c>
      <c r="ID195" s="361" t="str">
        <f t="shared" si="543"/>
        <v>-</v>
      </c>
      <c r="IE195" s="361" t="str">
        <f t="shared" si="544"/>
        <v>-</v>
      </c>
      <c r="IF195" s="444" t="s">
        <v>1247</v>
      </c>
      <c r="IG195" s="56" t="str">
        <f t="shared" si="685"/>
        <v>-</v>
      </c>
      <c r="IH195" s="56" t="str">
        <f t="shared" si="686"/>
        <v>-</v>
      </c>
      <c r="II195" s="56" t="str">
        <f t="shared" si="687"/>
        <v>-</v>
      </c>
      <c r="IJ195" s="56" t="str">
        <f t="shared" si="688"/>
        <v>-</v>
      </c>
      <c r="IK195" s="56" t="str">
        <f t="shared" si="545"/>
        <v>-</v>
      </c>
      <c r="IL195" s="56" t="str">
        <f t="shared" si="546"/>
        <v>-</v>
      </c>
      <c r="IM195" s="56" t="str">
        <f t="shared" si="547"/>
        <v>-</v>
      </c>
      <c r="IN195" s="56" t="str">
        <f t="shared" si="548"/>
        <v>-</v>
      </c>
      <c r="IO195" s="56" t="str">
        <f t="shared" si="549"/>
        <v>-</v>
      </c>
      <c r="IP195" s="56" t="str">
        <f t="shared" si="550"/>
        <v>-</v>
      </c>
      <c r="IQ195" s="56" t="str">
        <f t="shared" si="551"/>
        <v>-</v>
      </c>
      <c r="IR195" s="56" t="str">
        <f t="shared" si="552"/>
        <v>-</v>
      </c>
      <c r="IS195" s="56" t="str">
        <f t="shared" si="553"/>
        <v>-</v>
      </c>
      <c r="IT195" s="56" t="str">
        <f t="shared" si="554"/>
        <v>-</v>
      </c>
      <c r="IU195" s="56" t="str">
        <f t="shared" si="555"/>
        <v>-</v>
      </c>
      <c r="IV195" s="56" t="str">
        <f t="shared" si="556"/>
        <v>-</v>
      </c>
      <c r="IW195" s="56" t="str">
        <f t="shared" si="557"/>
        <v>-</v>
      </c>
      <c r="IX195" s="56" t="str">
        <f t="shared" si="558"/>
        <v>-</v>
      </c>
      <c r="IY195" s="56" t="str">
        <f t="shared" si="559"/>
        <v>-</v>
      </c>
      <c r="IZ195" s="56" t="str">
        <f t="shared" si="560"/>
        <v>-</v>
      </c>
      <c r="JA195" s="56" t="str">
        <f t="shared" si="561"/>
        <v>-</v>
      </c>
      <c r="JB195" s="56">
        <f t="shared" si="562"/>
        <v>15</v>
      </c>
      <c r="JC195" s="56" t="str">
        <f t="shared" si="563"/>
        <v>-</v>
      </c>
      <c r="JD195" s="56">
        <f t="shared" si="564"/>
        <v>15</v>
      </c>
      <c r="JE195" s="56" t="str">
        <f t="shared" si="565"/>
        <v>-</v>
      </c>
      <c r="JF195" s="56" t="str">
        <f t="shared" si="566"/>
        <v>-</v>
      </c>
      <c r="JG195" s="56" t="str">
        <f t="shared" si="567"/>
        <v>-</v>
      </c>
      <c r="JH195" s="56" t="str">
        <f t="shared" si="568"/>
        <v>-</v>
      </c>
      <c r="JI195" s="56" t="str">
        <f t="shared" si="569"/>
        <v>-</v>
      </c>
      <c r="JJ195" s="56" t="str">
        <f t="shared" si="570"/>
        <v>-</v>
      </c>
      <c r="JK195" s="56" t="str">
        <f t="shared" si="571"/>
        <v>-</v>
      </c>
      <c r="JL195" s="56" t="str">
        <f t="shared" si="572"/>
        <v>-</v>
      </c>
      <c r="JM195" s="56" t="str">
        <f t="shared" si="573"/>
        <v>-</v>
      </c>
      <c r="JN195" s="56" t="str">
        <f t="shared" si="574"/>
        <v>-</v>
      </c>
      <c r="JO195" s="56" t="str">
        <f t="shared" si="575"/>
        <v>-</v>
      </c>
      <c r="JP195" s="56" t="str">
        <f t="shared" si="576"/>
        <v>-</v>
      </c>
      <c r="JQ195" s="56" t="str">
        <f t="shared" si="577"/>
        <v>-</v>
      </c>
      <c r="JR195" s="56" t="str">
        <f t="shared" si="578"/>
        <v>-</v>
      </c>
      <c r="JS195" s="56" t="str">
        <f t="shared" si="579"/>
        <v>-</v>
      </c>
      <c r="JT195" s="56" t="str">
        <f t="shared" si="580"/>
        <v>-</v>
      </c>
      <c r="JU195" s="56" t="str">
        <f t="shared" si="581"/>
        <v>-</v>
      </c>
      <c r="JV195" s="56" t="str">
        <f t="shared" si="582"/>
        <v>-</v>
      </c>
      <c r="JW195" s="56" t="str">
        <f t="shared" si="583"/>
        <v>-</v>
      </c>
      <c r="JX195" s="56" t="str">
        <f t="shared" si="584"/>
        <v>-</v>
      </c>
      <c r="JY195" s="56" t="str">
        <f t="shared" si="585"/>
        <v>-</v>
      </c>
      <c r="JZ195" s="56" t="str">
        <f t="shared" si="586"/>
        <v>-</v>
      </c>
      <c r="KA195" s="444" t="s">
        <v>1247</v>
      </c>
      <c r="KB195" s="360">
        <f>IF(ISNUMBER(INDEX($EQ$15:$GK$521,$B195,EO$11)),MAX(KB$14:KB194)+1,0)</f>
        <v>0</v>
      </c>
      <c r="KC195" s="360" t="str">
        <f t="shared" si="689"/>
        <v/>
      </c>
      <c r="KD195" s="373" t="s">
        <v>2</v>
      </c>
      <c r="KE195" s="215"/>
      <c r="KF195" s="60"/>
      <c r="KG195" s="60"/>
      <c r="KH195" s="60"/>
      <c r="KI195" s="60"/>
      <c r="KJ195" s="60"/>
      <c r="KK195" s="60"/>
      <c r="KL195" s="60"/>
      <c r="KM195" s="60"/>
      <c r="KN195" s="60"/>
      <c r="KO195" s="60"/>
      <c r="KP195" s="60"/>
      <c r="KQ195" s="239" t="str">
        <f t="shared" si="695"/>
        <v/>
      </c>
      <c r="KR195" s="245" t="str">
        <f t="shared" si="587"/>
        <v/>
      </c>
      <c r="KS195" s="60"/>
      <c r="KT195" s="239" t="str">
        <f t="shared" si="696"/>
        <v/>
      </c>
      <c r="KU195" s="245" t="str">
        <f t="shared" si="588"/>
        <v/>
      </c>
      <c r="KV195" s="60"/>
      <c r="KW195" s="239" t="str">
        <f t="shared" si="697"/>
        <v/>
      </c>
      <c r="KX195" s="245" t="str">
        <f t="shared" si="589"/>
        <v/>
      </c>
      <c r="KY195" s="60"/>
      <c r="KZ195" s="283" t="str">
        <f t="shared" si="590"/>
        <v/>
      </c>
      <c r="LA195" s="26"/>
      <c r="LB195" s="18"/>
      <c r="LC195" s="18"/>
      <c r="LD195" s="18"/>
      <c r="LE195" s="18"/>
      <c r="LF195" s="18"/>
      <c r="LG195" s="18"/>
      <c r="LH195" s="18"/>
      <c r="LI195" s="18"/>
      <c r="LJ195" s="18"/>
      <c r="LK195" s="18"/>
      <c r="LL195" s="18"/>
      <c r="LM195" s="18"/>
      <c r="LN195" s="63"/>
      <c r="LO195" s="251">
        <f t="shared" si="591"/>
        <v>0</v>
      </c>
      <c r="LP195" s="251">
        <f t="shared" si="592"/>
        <v>0</v>
      </c>
      <c r="LQ195" s="251">
        <f t="shared" si="593"/>
        <v>0</v>
      </c>
      <c r="LR195" s="251">
        <f t="shared" si="594"/>
        <v>0</v>
      </c>
      <c r="LS195" s="251">
        <f t="shared" si="595"/>
        <v>0</v>
      </c>
      <c r="LT195" s="251">
        <f t="shared" si="596"/>
        <v>0</v>
      </c>
      <c r="LU195" s="251">
        <f t="shared" si="597"/>
        <v>0</v>
      </c>
      <c r="LV195" s="251">
        <f t="shared" si="598"/>
        <v>0</v>
      </c>
      <c r="LW195" s="251">
        <f t="shared" si="599"/>
        <v>0</v>
      </c>
      <c r="LX195" s="251">
        <f t="shared" si="600"/>
        <v>0</v>
      </c>
      <c r="LY195" s="251">
        <f t="shared" si="601"/>
        <v>0</v>
      </c>
      <c r="LZ195" s="251">
        <f t="shared" si="602"/>
        <v>0</v>
      </c>
      <c r="MA195" s="63">
        <f t="shared" si="603"/>
        <v>6</v>
      </c>
      <c r="MB195" s="63">
        <f t="shared" si="604"/>
        <v>0</v>
      </c>
      <c r="MC195" s="63">
        <f t="shared" si="691"/>
        <v>181</v>
      </c>
      <c r="MD195" s="63">
        <f t="shared" si="690"/>
        <v>18</v>
      </c>
      <c r="ME195" s="63">
        <f t="shared" si="605"/>
        <v>0</v>
      </c>
      <c r="MF195" s="315">
        <f t="shared" si="606"/>
        <v>291</v>
      </c>
      <c r="MG195" s="315">
        <f>IF(ISNUMBER(MATCH(EO195,$ME$15:$ME$520,0)),0,MAX(MG$14:MG194)+1)</f>
        <v>0</v>
      </c>
      <c r="MH195" s="315" t="str">
        <f t="shared" si="607"/>
        <v/>
      </c>
      <c r="MI195" s="369"/>
      <c r="MJ195" s="68"/>
      <c r="MK195" s="18"/>
      <c r="ML195" s="242"/>
      <c r="MM195" s="242"/>
      <c r="MN195" s="59"/>
      <c r="MO195" s="59"/>
      <c r="MP195" s="285"/>
      <c r="MQ195" s="59"/>
      <c r="MR195" s="238"/>
      <c r="MS195" s="285"/>
      <c r="MT195" s="59"/>
      <c r="MU195" s="285"/>
      <c r="MV195" s="238"/>
      <c r="MW195" s="59"/>
      <c r="MX195" s="59"/>
      <c r="MY195" s="59"/>
      <c r="MZ195" s="59"/>
      <c r="NA195" s="59"/>
      <c r="NB195" s="26" t="s">
        <v>2</v>
      </c>
      <c r="NC195" s="59"/>
      <c r="ND195" s="59"/>
      <c r="NE195" s="59"/>
      <c r="NF195" s="59"/>
      <c r="NG195" s="59"/>
      <c r="NH195" s="59"/>
      <c r="NI195" s="59"/>
      <c r="NJ195" s="59"/>
      <c r="NK195" s="26" t="s">
        <v>2</v>
      </c>
      <c r="NL195" s="454"/>
      <c r="NM195" s="454"/>
      <c r="NN195" s="59"/>
      <c r="NO195" s="18"/>
      <c r="NP195" s="18"/>
      <c r="NQ195" s="18"/>
      <c r="NR195" s="18"/>
      <c r="NS195" s="18"/>
      <c r="NT195" s="18"/>
      <c r="NU195" s="18"/>
      <c r="NV195" s="18"/>
      <c r="NW195" s="18"/>
      <c r="NX195" s="18"/>
      <c r="NY195" s="18"/>
      <c r="NZ195" s="18"/>
      <c r="OA195" s="18"/>
      <c r="OB195" s="18"/>
      <c r="OC195" s="18"/>
      <c r="OZ195" s="59"/>
      <c r="PA195" s="251" t="str">
        <f t="shared" si="608"/>
        <v/>
      </c>
      <c r="PB195" s="251" t="str">
        <f t="shared" si="609"/>
        <v/>
      </c>
      <c r="PC195" s="251" t="str">
        <f t="shared" si="610"/>
        <v/>
      </c>
      <c r="PD195" s="251" t="str">
        <f t="shared" si="611"/>
        <v/>
      </c>
      <c r="PE195" s="251" t="str">
        <f t="shared" si="612"/>
        <v/>
      </c>
      <c r="PF195" s="251" t="str">
        <f t="shared" si="613"/>
        <v/>
      </c>
      <c r="PG195" s="251" t="str">
        <f t="shared" si="614"/>
        <v/>
      </c>
      <c r="PH195" s="251" t="str">
        <f t="shared" si="615"/>
        <v/>
      </c>
      <c r="PI195" s="251" t="str">
        <f t="shared" si="616"/>
        <v/>
      </c>
      <c r="PJ195" s="251" t="str">
        <f t="shared" si="617"/>
        <v/>
      </c>
      <c r="PK195" s="251" t="str">
        <f t="shared" si="618"/>
        <v/>
      </c>
      <c r="PL195" s="251" t="str">
        <f t="shared" si="619"/>
        <v/>
      </c>
      <c r="PM195" s="251" t="str">
        <f t="shared" si="620"/>
        <v/>
      </c>
      <c r="PN195" s="251" t="str">
        <f t="shared" si="621"/>
        <v/>
      </c>
      <c r="PO195" s="251" t="str">
        <f t="shared" si="622"/>
        <v/>
      </c>
      <c r="PP195" s="251" t="str">
        <f t="shared" si="623"/>
        <v/>
      </c>
      <c r="PQ195" s="251" t="str">
        <f t="shared" si="624"/>
        <v/>
      </c>
      <c r="PR195" s="251" t="str">
        <f t="shared" si="625"/>
        <v/>
      </c>
      <c r="PS195" s="251" t="str">
        <f t="shared" si="626"/>
        <v/>
      </c>
      <c r="PT195" s="251" t="str">
        <f t="shared" si="627"/>
        <v/>
      </c>
      <c r="PU195" s="251" t="str">
        <f t="shared" si="628"/>
        <v/>
      </c>
      <c r="PV195" s="251" t="str">
        <f t="shared" si="629"/>
        <v/>
      </c>
      <c r="PW195" s="251" t="str">
        <f t="shared" si="630"/>
        <v/>
      </c>
      <c r="PX195" s="251" t="str">
        <f t="shared" si="631"/>
        <v/>
      </c>
      <c r="PY195" s="251" t="str">
        <f t="shared" si="632"/>
        <v/>
      </c>
      <c r="PZ195" s="251" t="str">
        <f t="shared" si="633"/>
        <v/>
      </c>
      <c r="QA195" s="251" t="str">
        <f t="shared" si="634"/>
        <v/>
      </c>
      <c r="QB195" s="251" t="str">
        <f t="shared" si="635"/>
        <v/>
      </c>
      <c r="QC195" s="251" t="str">
        <f t="shared" si="636"/>
        <v/>
      </c>
      <c r="QD195" s="251" t="str">
        <f t="shared" si="637"/>
        <v/>
      </c>
      <c r="QE195" s="251" t="str">
        <f t="shared" si="638"/>
        <v/>
      </c>
      <c r="QF195" s="63">
        <f t="shared" si="639"/>
        <v>0</v>
      </c>
      <c r="QG195" s="26" t="s">
        <v>2</v>
      </c>
      <c r="QH195" s="59"/>
      <c r="QI195" s="59"/>
      <c r="QJ195" s="59"/>
      <c r="QK195" s="59"/>
      <c r="QL195" s="59"/>
      <c r="QM195" s="59"/>
      <c r="QN195" s="59"/>
    </row>
    <row r="196" spans="1:456" ht="6" customHeight="1" x14ac:dyDescent="0.25">
      <c r="A196" s="68"/>
      <c r="B196" s="447">
        <f t="shared" si="496"/>
        <v>182</v>
      </c>
      <c r="C196" s="72" t="s">
        <v>418</v>
      </c>
      <c r="D196" s="339" t="s">
        <v>429</v>
      </c>
      <c r="E196" s="59"/>
      <c r="F196" s="229"/>
      <c r="G196" s="295"/>
      <c r="H196" s="295"/>
      <c r="I196" s="229"/>
      <c r="J196" s="295"/>
      <c r="K196" s="295"/>
      <c r="L196" s="229"/>
      <c r="M196" s="295"/>
      <c r="N196" s="295"/>
      <c r="O196" s="229"/>
      <c r="P196" s="295"/>
      <c r="Q196" s="295"/>
      <c r="R196" s="229"/>
      <c r="S196" s="230"/>
      <c r="T196" s="231"/>
      <c r="U196" s="229"/>
      <c r="V196" s="230"/>
      <c r="W196" s="231"/>
      <c r="X196" s="229"/>
      <c r="Y196" s="230"/>
      <c r="Z196" s="231"/>
      <c r="AA196" s="229"/>
      <c r="AB196" s="295"/>
      <c r="AC196" s="295"/>
      <c r="AD196" s="229"/>
      <c r="AE196" s="295"/>
      <c r="AF196" s="295"/>
      <c r="AG196" s="229"/>
      <c r="AH196" s="295"/>
      <c r="AI196" s="295"/>
      <c r="AJ196" s="229"/>
      <c r="AK196" s="295"/>
      <c r="AL196" s="295"/>
      <c r="AM196" s="229"/>
      <c r="AN196" s="295"/>
      <c r="AO196" s="295"/>
      <c r="AP196" s="243"/>
      <c r="AQ196" s="295"/>
      <c r="AR196" s="290"/>
      <c r="AS196" s="243"/>
      <c r="AT196" s="295"/>
      <c r="AU196" s="290"/>
      <c r="AV196" s="229"/>
      <c r="AW196" s="230"/>
      <c r="AX196" s="231"/>
      <c r="AY196" s="229"/>
      <c r="AZ196" s="230"/>
      <c r="BA196" s="231"/>
      <c r="BB196" s="229"/>
      <c r="BC196" s="230"/>
      <c r="BD196" s="231"/>
      <c r="BE196" s="229"/>
      <c r="BF196" s="230"/>
      <c r="BG196" s="231"/>
      <c r="BH196" s="229"/>
      <c r="BI196" s="230"/>
      <c r="BJ196" s="231"/>
      <c r="BK196" s="243"/>
      <c r="BL196" s="230"/>
      <c r="BM196" s="231"/>
      <c r="BN196" s="243"/>
      <c r="BO196" s="230"/>
      <c r="BP196" s="231"/>
      <c r="BQ196" s="229"/>
      <c r="BR196" s="230"/>
      <c r="BS196" s="231"/>
      <c r="BT196" s="229"/>
      <c r="BU196" s="230"/>
      <c r="BV196" s="231"/>
      <c r="BW196" s="229"/>
      <c r="BX196" s="230"/>
      <c r="BY196" s="231"/>
      <c r="BZ196" s="229"/>
      <c r="CA196" s="230"/>
      <c r="CB196" s="231"/>
      <c r="CC196" s="229"/>
      <c r="CD196" s="230"/>
      <c r="CE196" s="231"/>
      <c r="CF196" s="331"/>
      <c r="CG196" s="332"/>
      <c r="CH196" s="385"/>
      <c r="CI196" s="331"/>
      <c r="CJ196" s="332"/>
      <c r="CK196" s="385"/>
      <c r="CL196" s="243"/>
      <c r="CM196" s="230"/>
      <c r="CN196" s="354"/>
      <c r="CO196" s="243"/>
      <c r="CP196" s="230"/>
      <c r="CQ196" s="231"/>
      <c r="CR196" s="331"/>
      <c r="CS196" s="332"/>
      <c r="CT196" s="333"/>
      <c r="CU196" s="229"/>
      <c r="CV196" s="230"/>
      <c r="CW196" s="231"/>
      <c r="CX196" s="331"/>
      <c r="CY196" s="332"/>
      <c r="CZ196" s="333"/>
      <c r="DA196" s="331"/>
      <c r="DB196" s="332"/>
      <c r="DC196" s="333"/>
      <c r="DD196" s="331"/>
      <c r="DE196" s="332"/>
      <c r="DF196" s="333"/>
      <c r="DG196" s="331"/>
      <c r="DH196" s="332"/>
      <c r="DI196" s="333"/>
      <c r="DJ196" s="229"/>
      <c r="DK196" s="230"/>
      <c r="DL196" s="231"/>
      <c r="DM196" s="229"/>
      <c r="DN196" s="230"/>
      <c r="DO196" s="231"/>
      <c r="DP196" s="331"/>
      <c r="DQ196" s="332"/>
      <c r="DR196" s="333"/>
      <c r="DS196" s="331"/>
      <c r="DT196" s="332"/>
      <c r="DU196" s="333"/>
      <c r="DV196" s="331"/>
      <c r="DW196" s="332"/>
      <c r="DX196" s="333"/>
      <c r="DY196" s="331"/>
      <c r="DZ196" s="332"/>
      <c r="EA196" s="333"/>
      <c r="EB196" s="331"/>
      <c r="EC196" s="332"/>
      <c r="ED196" s="333"/>
      <c r="EE196" s="331"/>
      <c r="EF196" s="332"/>
      <c r="EG196" s="333"/>
      <c r="EH196" s="229"/>
      <c r="EI196" s="230"/>
      <c r="EJ196" s="231"/>
      <c r="EK196" s="229"/>
      <c r="EL196" s="230"/>
      <c r="EM196" s="231"/>
      <c r="EN196" s="244"/>
      <c r="EO196" s="269" t="str">
        <f t="shared" si="497"/>
        <v/>
      </c>
      <c r="EP196" s="444" t="s">
        <v>1247</v>
      </c>
      <c r="EQ196" s="360" t="str">
        <f t="shared" si="640"/>
        <v/>
      </c>
      <c r="ER196" s="360" t="str">
        <f t="shared" si="641"/>
        <v/>
      </c>
      <c r="ES196" s="360" t="str">
        <f t="shared" si="642"/>
        <v/>
      </c>
      <c r="ET196" s="360" t="str">
        <f t="shared" si="643"/>
        <v/>
      </c>
      <c r="EU196" s="360" t="str">
        <f t="shared" si="644"/>
        <v/>
      </c>
      <c r="EV196" s="360" t="str">
        <f t="shared" si="645"/>
        <v/>
      </c>
      <c r="EW196" s="360" t="str">
        <f t="shared" si="646"/>
        <v/>
      </c>
      <c r="EX196" s="360" t="str">
        <f t="shared" si="647"/>
        <v/>
      </c>
      <c r="EY196" s="360" t="str">
        <f t="shared" si="648"/>
        <v/>
      </c>
      <c r="EZ196" s="360" t="str">
        <f t="shared" si="649"/>
        <v/>
      </c>
      <c r="FA196" s="360" t="str">
        <f t="shared" si="650"/>
        <v/>
      </c>
      <c r="FB196" s="360" t="str">
        <f t="shared" si="651"/>
        <v/>
      </c>
      <c r="FC196" s="360" t="str">
        <f t="shared" si="652"/>
        <v/>
      </c>
      <c r="FD196" s="360" t="str">
        <f t="shared" si="653"/>
        <v/>
      </c>
      <c r="FE196" s="360" t="str">
        <f t="shared" si="654"/>
        <v/>
      </c>
      <c r="FF196" s="360" t="str">
        <f t="shared" si="655"/>
        <v/>
      </c>
      <c r="FG196" s="360" t="str">
        <f t="shared" si="656"/>
        <v/>
      </c>
      <c r="FH196" s="360" t="str">
        <f t="shared" si="657"/>
        <v/>
      </c>
      <c r="FI196" s="360" t="str">
        <f t="shared" si="658"/>
        <v/>
      </c>
      <c r="FJ196" s="360" t="str">
        <f t="shared" si="659"/>
        <v/>
      </c>
      <c r="FK196" s="360" t="str">
        <f t="shared" si="660"/>
        <v/>
      </c>
      <c r="FL196" s="360" t="str">
        <f t="shared" si="661"/>
        <v/>
      </c>
      <c r="FM196" s="360">
        <f t="shared" si="662"/>
        <v>16</v>
      </c>
      <c r="FN196" s="360" t="str">
        <f t="shared" si="663"/>
        <v/>
      </c>
      <c r="FO196" s="360" t="str">
        <f t="shared" si="664"/>
        <v/>
      </c>
      <c r="FP196" s="360">
        <f t="shared" si="665"/>
        <v>29</v>
      </c>
      <c r="FQ196" s="360" t="str">
        <f t="shared" si="666"/>
        <v/>
      </c>
      <c r="FR196" s="360" t="str">
        <f t="shared" si="667"/>
        <v/>
      </c>
      <c r="FS196" s="360" t="str">
        <f t="shared" si="668"/>
        <v/>
      </c>
      <c r="FT196" s="360" t="str">
        <f t="shared" si="498"/>
        <v/>
      </c>
      <c r="FU196" s="360" t="str">
        <f t="shared" si="669"/>
        <v/>
      </c>
      <c r="FV196" s="360" t="str">
        <f t="shared" si="670"/>
        <v/>
      </c>
      <c r="FW196" s="360" t="str">
        <f t="shared" si="671"/>
        <v/>
      </c>
      <c r="FX196" s="360" t="str">
        <f t="shared" si="672"/>
        <v/>
      </c>
      <c r="FY196" s="360" t="str">
        <f t="shared" si="673"/>
        <v/>
      </c>
      <c r="FZ196" s="360" t="str">
        <f t="shared" si="674"/>
        <v/>
      </c>
      <c r="GA196" s="360" t="str">
        <f t="shared" si="675"/>
        <v/>
      </c>
      <c r="GB196" s="360" t="str">
        <f t="shared" si="676"/>
        <v/>
      </c>
      <c r="GC196" s="360" t="str">
        <f t="shared" si="677"/>
        <v/>
      </c>
      <c r="GD196" s="360" t="str">
        <f t="shared" si="678"/>
        <v/>
      </c>
      <c r="GE196" s="360" t="str">
        <f t="shared" si="679"/>
        <v/>
      </c>
      <c r="GF196" s="360" t="str">
        <f t="shared" si="680"/>
        <v/>
      </c>
      <c r="GG196" s="360" t="str">
        <f t="shared" si="681"/>
        <v/>
      </c>
      <c r="GH196" s="360" t="str">
        <f t="shared" si="682"/>
        <v/>
      </c>
      <c r="GI196" s="360" t="str">
        <f t="shared" si="683"/>
        <v/>
      </c>
      <c r="GJ196" s="360" t="str">
        <f t="shared" si="684"/>
        <v/>
      </c>
      <c r="GK196" s="444" t="s">
        <v>1247</v>
      </c>
      <c r="GL196" s="361" t="str">
        <f t="shared" si="499"/>
        <v>-</v>
      </c>
      <c r="GM196" s="361" t="str">
        <f t="shared" si="500"/>
        <v>-</v>
      </c>
      <c r="GN196" s="361" t="str">
        <f t="shared" si="501"/>
        <v>-</v>
      </c>
      <c r="GO196" s="361" t="str">
        <f t="shared" si="502"/>
        <v>-</v>
      </c>
      <c r="GP196" s="361" t="str">
        <f t="shared" si="503"/>
        <v>-</v>
      </c>
      <c r="GQ196" s="361" t="str">
        <f t="shared" si="504"/>
        <v>-</v>
      </c>
      <c r="GR196" s="361" t="str">
        <f t="shared" si="505"/>
        <v>-</v>
      </c>
      <c r="GS196" s="361" t="str">
        <f t="shared" si="506"/>
        <v>-</v>
      </c>
      <c r="GT196" s="361" t="str">
        <f t="shared" si="507"/>
        <v>-</v>
      </c>
      <c r="GU196" s="361" t="str">
        <f t="shared" si="508"/>
        <v>-</v>
      </c>
      <c r="GV196" s="361" t="str">
        <f t="shared" si="509"/>
        <v>-</v>
      </c>
      <c r="GW196" s="361" t="str">
        <f t="shared" si="510"/>
        <v>-</v>
      </c>
      <c r="GX196" s="361" t="str">
        <f t="shared" si="511"/>
        <v>-</v>
      </c>
      <c r="GY196" s="361" t="str">
        <f t="shared" si="512"/>
        <v>-</v>
      </c>
      <c r="GZ196" s="361" t="str">
        <f t="shared" si="513"/>
        <v>-</v>
      </c>
      <c r="HA196" s="361" t="str">
        <f t="shared" si="514"/>
        <v>-</v>
      </c>
      <c r="HB196" s="361" t="str">
        <f t="shared" si="515"/>
        <v>-</v>
      </c>
      <c r="HC196" s="361" t="str">
        <f t="shared" si="516"/>
        <v>-</v>
      </c>
      <c r="HD196" s="361" t="str">
        <f t="shared" si="517"/>
        <v>-</v>
      </c>
      <c r="HE196" s="361" t="str">
        <f t="shared" si="518"/>
        <v>-</v>
      </c>
      <c r="HF196" s="361" t="str">
        <f t="shared" si="519"/>
        <v>-</v>
      </c>
      <c r="HG196" s="361" t="str">
        <f t="shared" si="520"/>
        <v>-</v>
      </c>
      <c r="HH196" s="361" t="str">
        <f t="shared" si="521"/>
        <v>nreaches</v>
      </c>
      <c r="HI196" s="361" t="str">
        <f t="shared" si="522"/>
        <v>-</v>
      </c>
      <c r="HJ196" s="361" t="str">
        <f t="shared" si="523"/>
        <v>-</v>
      </c>
      <c r="HK196" s="361" t="str">
        <f t="shared" si="524"/>
        <v>nreaches</v>
      </c>
      <c r="HL196" s="361" t="str">
        <f t="shared" si="525"/>
        <v>-</v>
      </c>
      <c r="HM196" s="361" t="str">
        <f t="shared" si="526"/>
        <v>-</v>
      </c>
      <c r="HN196" s="361" t="str">
        <f t="shared" si="527"/>
        <v>-</v>
      </c>
      <c r="HO196" s="361" t="str">
        <f t="shared" si="528"/>
        <v>-</v>
      </c>
      <c r="HP196" s="361" t="str">
        <f t="shared" si="529"/>
        <v>-</v>
      </c>
      <c r="HQ196" s="361" t="str">
        <f t="shared" si="530"/>
        <v>-</v>
      </c>
      <c r="HR196" s="361" t="str">
        <f t="shared" si="531"/>
        <v>-</v>
      </c>
      <c r="HS196" s="361" t="str">
        <f t="shared" si="532"/>
        <v>-</v>
      </c>
      <c r="HT196" s="361" t="str">
        <f t="shared" si="533"/>
        <v>-</v>
      </c>
      <c r="HU196" s="361" t="str">
        <f t="shared" si="534"/>
        <v>-</v>
      </c>
      <c r="HV196" s="361" t="str">
        <f t="shared" si="535"/>
        <v>-</v>
      </c>
      <c r="HW196" s="361" t="str">
        <f t="shared" si="536"/>
        <v>-</v>
      </c>
      <c r="HX196" s="361" t="str">
        <f t="shared" si="537"/>
        <v>-</v>
      </c>
      <c r="HY196" s="361" t="str">
        <f t="shared" si="538"/>
        <v>-</v>
      </c>
      <c r="HZ196" s="361" t="str">
        <f t="shared" si="539"/>
        <v>-</v>
      </c>
      <c r="IA196" s="361" t="str">
        <f t="shared" si="540"/>
        <v>-</v>
      </c>
      <c r="IB196" s="361" t="str">
        <f t="shared" si="541"/>
        <v>-</v>
      </c>
      <c r="IC196" s="361" t="str">
        <f t="shared" si="542"/>
        <v>-</v>
      </c>
      <c r="ID196" s="361" t="str">
        <f t="shared" si="543"/>
        <v>-</v>
      </c>
      <c r="IE196" s="361" t="str">
        <f t="shared" si="544"/>
        <v>-</v>
      </c>
      <c r="IF196" s="444" t="s">
        <v>1247</v>
      </c>
      <c r="IG196" s="56" t="str">
        <f t="shared" si="685"/>
        <v>-</v>
      </c>
      <c r="IH196" s="56" t="str">
        <f t="shared" si="686"/>
        <v>-</v>
      </c>
      <c r="II196" s="56" t="str">
        <f t="shared" si="687"/>
        <v>-</v>
      </c>
      <c r="IJ196" s="56" t="str">
        <f t="shared" si="688"/>
        <v>-</v>
      </c>
      <c r="IK196" s="56" t="str">
        <f t="shared" si="545"/>
        <v>-</v>
      </c>
      <c r="IL196" s="56" t="str">
        <f t="shared" si="546"/>
        <v>-</v>
      </c>
      <c r="IM196" s="56" t="str">
        <f t="shared" si="547"/>
        <v>-</v>
      </c>
      <c r="IN196" s="56" t="str">
        <f t="shared" si="548"/>
        <v>-</v>
      </c>
      <c r="IO196" s="56" t="str">
        <f t="shared" si="549"/>
        <v>-</v>
      </c>
      <c r="IP196" s="56" t="str">
        <f t="shared" si="550"/>
        <v>-</v>
      </c>
      <c r="IQ196" s="56" t="str">
        <f t="shared" si="551"/>
        <v>-</v>
      </c>
      <c r="IR196" s="56" t="str">
        <f t="shared" si="552"/>
        <v>-</v>
      </c>
      <c r="IS196" s="56" t="str">
        <f t="shared" si="553"/>
        <v>-</v>
      </c>
      <c r="IT196" s="56" t="str">
        <f t="shared" si="554"/>
        <v>-</v>
      </c>
      <c r="IU196" s="56" t="str">
        <f t="shared" si="555"/>
        <v>-</v>
      </c>
      <c r="IV196" s="56" t="str">
        <f t="shared" si="556"/>
        <v>-</v>
      </c>
      <c r="IW196" s="56" t="str">
        <f t="shared" si="557"/>
        <v>-</v>
      </c>
      <c r="IX196" s="56" t="str">
        <f t="shared" si="558"/>
        <v>-</v>
      </c>
      <c r="IY196" s="56" t="str">
        <f t="shared" si="559"/>
        <v>-</v>
      </c>
      <c r="IZ196" s="56" t="str">
        <f t="shared" si="560"/>
        <v>-</v>
      </c>
      <c r="JA196" s="56" t="str">
        <f t="shared" si="561"/>
        <v>-</v>
      </c>
      <c r="JB196" s="56" t="str">
        <f t="shared" si="562"/>
        <v>-</v>
      </c>
      <c r="JC196" s="56">
        <f t="shared" si="563"/>
        <v>65</v>
      </c>
      <c r="JD196" s="56" t="str">
        <f t="shared" si="564"/>
        <v>-</v>
      </c>
      <c r="JE196" s="56" t="str">
        <f t="shared" si="565"/>
        <v>-</v>
      </c>
      <c r="JF196" s="56" t="str">
        <f t="shared" si="566"/>
        <v>csv</v>
      </c>
      <c r="JG196" s="56" t="str">
        <f t="shared" si="567"/>
        <v>-</v>
      </c>
      <c r="JH196" s="56" t="str">
        <f t="shared" si="568"/>
        <v>-</v>
      </c>
      <c r="JI196" s="56" t="str">
        <f t="shared" si="569"/>
        <v>-</v>
      </c>
      <c r="JJ196" s="56" t="str">
        <f t="shared" si="570"/>
        <v>-</v>
      </c>
      <c r="JK196" s="56" t="str">
        <f t="shared" si="571"/>
        <v>-</v>
      </c>
      <c r="JL196" s="56" t="str">
        <f t="shared" si="572"/>
        <v>-</v>
      </c>
      <c r="JM196" s="56" t="str">
        <f t="shared" si="573"/>
        <v>-</v>
      </c>
      <c r="JN196" s="56" t="str">
        <f t="shared" si="574"/>
        <v>-</v>
      </c>
      <c r="JO196" s="56" t="str">
        <f t="shared" si="575"/>
        <v>-</v>
      </c>
      <c r="JP196" s="56" t="str">
        <f t="shared" si="576"/>
        <v>-</v>
      </c>
      <c r="JQ196" s="56" t="str">
        <f t="shared" si="577"/>
        <v>-</v>
      </c>
      <c r="JR196" s="56" t="str">
        <f t="shared" si="578"/>
        <v>-</v>
      </c>
      <c r="JS196" s="56" t="str">
        <f t="shared" si="579"/>
        <v>-</v>
      </c>
      <c r="JT196" s="56" t="str">
        <f t="shared" si="580"/>
        <v>-</v>
      </c>
      <c r="JU196" s="56" t="str">
        <f t="shared" si="581"/>
        <v>-</v>
      </c>
      <c r="JV196" s="56" t="str">
        <f t="shared" si="582"/>
        <v>-</v>
      </c>
      <c r="JW196" s="56" t="str">
        <f t="shared" si="583"/>
        <v>-</v>
      </c>
      <c r="JX196" s="56" t="str">
        <f t="shared" si="584"/>
        <v>-</v>
      </c>
      <c r="JY196" s="56" t="str">
        <f t="shared" si="585"/>
        <v>-</v>
      </c>
      <c r="JZ196" s="56" t="str">
        <f t="shared" si="586"/>
        <v>-</v>
      </c>
      <c r="KA196" s="444" t="s">
        <v>1247</v>
      </c>
      <c r="KB196" s="360">
        <f>IF(ISNUMBER(INDEX($EQ$15:$GK$521,$B196,EO$11)),MAX(KB$14:KB195)+1,0)</f>
        <v>0</v>
      </c>
      <c r="KC196" s="360" t="str">
        <f t="shared" si="689"/>
        <v/>
      </c>
      <c r="KD196" s="373" t="s">
        <v>2</v>
      </c>
      <c r="KE196" s="215"/>
      <c r="KF196" s="60"/>
      <c r="KG196" s="60"/>
      <c r="KH196" s="60"/>
      <c r="KI196" s="60"/>
      <c r="KJ196" s="60"/>
      <c r="KK196" s="60"/>
      <c r="KL196" s="60"/>
      <c r="KM196" s="60"/>
      <c r="KN196" s="60"/>
      <c r="KO196" s="60"/>
      <c r="KP196" s="60"/>
      <c r="KQ196" s="239" t="str">
        <f t="shared" si="695"/>
        <v/>
      </c>
      <c r="KR196" s="245" t="str">
        <f t="shared" si="587"/>
        <v/>
      </c>
      <c r="KS196" s="60"/>
      <c r="KT196" s="239" t="str">
        <f t="shared" si="696"/>
        <v/>
      </c>
      <c r="KU196" s="245" t="str">
        <f t="shared" si="588"/>
        <v/>
      </c>
      <c r="KV196" s="60"/>
      <c r="KW196" s="239" t="str">
        <f t="shared" si="697"/>
        <v/>
      </c>
      <c r="KX196" s="245" t="str">
        <f t="shared" si="589"/>
        <v/>
      </c>
      <c r="KY196" s="60"/>
      <c r="KZ196" s="283" t="str">
        <f t="shared" si="590"/>
        <v/>
      </c>
      <c r="LA196" s="26"/>
      <c r="LB196" s="18"/>
      <c r="LC196" s="18"/>
      <c r="LD196" s="18"/>
      <c r="LE196" s="18"/>
      <c r="LF196" s="18"/>
      <c r="LG196" s="18"/>
      <c r="LH196" s="18"/>
      <c r="LI196" s="18"/>
      <c r="LJ196" s="18"/>
      <c r="LK196" s="18"/>
      <c r="LL196" s="18"/>
      <c r="LM196" s="18"/>
      <c r="LN196" s="63"/>
      <c r="LO196" s="251">
        <f t="shared" si="591"/>
        <v>0</v>
      </c>
      <c r="LP196" s="251">
        <f t="shared" si="592"/>
        <v>0</v>
      </c>
      <c r="LQ196" s="251">
        <f t="shared" si="593"/>
        <v>0</v>
      </c>
      <c r="LR196" s="251">
        <f t="shared" si="594"/>
        <v>0</v>
      </c>
      <c r="LS196" s="251">
        <f t="shared" si="595"/>
        <v>0</v>
      </c>
      <c r="LT196" s="251">
        <f t="shared" si="596"/>
        <v>0</v>
      </c>
      <c r="LU196" s="251">
        <f t="shared" si="597"/>
        <v>0</v>
      </c>
      <c r="LV196" s="251">
        <f t="shared" si="598"/>
        <v>0</v>
      </c>
      <c r="LW196" s="251">
        <f t="shared" si="599"/>
        <v>0</v>
      </c>
      <c r="LX196" s="251">
        <f t="shared" si="600"/>
        <v>0</v>
      </c>
      <c r="LY196" s="251">
        <f t="shared" si="601"/>
        <v>0</v>
      </c>
      <c r="LZ196" s="251">
        <f t="shared" si="602"/>
        <v>0</v>
      </c>
      <c r="MA196" s="63">
        <f t="shared" si="603"/>
        <v>6</v>
      </c>
      <c r="MB196" s="63">
        <f t="shared" si="604"/>
        <v>0</v>
      </c>
      <c r="MC196" s="63">
        <f t="shared" si="691"/>
        <v>182</v>
      </c>
      <c r="MD196" s="63">
        <f t="shared" si="690"/>
        <v>19</v>
      </c>
      <c r="ME196" s="63">
        <f t="shared" si="605"/>
        <v>0</v>
      </c>
      <c r="MF196" s="315">
        <f t="shared" si="606"/>
        <v>291</v>
      </c>
      <c r="MG196" s="315">
        <f>IF(ISNUMBER(MATCH(EO196,$ME$15:$ME$520,0)),0,MAX(MG$14:MG195)+1)</f>
        <v>0</v>
      </c>
      <c r="MH196" s="315" t="str">
        <f t="shared" si="607"/>
        <v/>
      </c>
      <c r="MI196" s="369"/>
      <c r="MJ196" s="68"/>
      <c r="MK196" s="18"/>
      <c r="ML196" s="242"/>
      <c r="MM196" s="242"/>
      <c r="MN196" s="59"/>
      <c r="MO196" s="59"/>
      <c r="MP196" s="285"/>
      <c r="MQ196" s="59"/>
      <c r="MR196" s="238"/>
      <c r="MS196" s="285"/>
      <c r="MT196" s="59"/>
      <c r="MU196" s="285"/>
      <c r="MV196" s="238"/>
      <c r="MW196" s="59"/>
      <c r="MX196" s="59"/>
      <c r="MY196" s="59"/>
      <c r="MZ196" s="59"/>
      <c r="NA196" s="59"/>
      <c r="NB196" s="26" t="s">
        <v>2</v>
      </c>
      <c r="NC196" s="59"/>
      <c r="ND196" s="59"/>
      <c r="NE196" s="59"/>
      <c r="NF196" s="59"/>
      <c r="NG196" s="59"/>
      <c r="NH196" s="59"/>
      <c r="NI196" s="59"/>
      <c r="NJ196" s="59"/>
      <c r="NK196" s="26" t="s">
        <v>2</v>
      </c>
      <c r="NL196" s="454"/>
      <c r="NM196" s="454"/>
      <c r="NN196" s="59"/>
      <c r="NO196" s="18"/>
      <c r="NP196" s="18"/>
      <c r="NQ196" s="18"/>
      <c r="NR196" s="18"/>
      <c r="NS196" s="18"/>
      <c r="NT196" s="18"/>
      <c r="NU196" s="18"/>
      <c r="NV196" s="18"/>
      <c r="NW196" s="18"/>
      <c r="NX196" s="18"/>
      <c r="NY196" s="18"/>
      <c r="NZ196" s="18"/>
      <c r="OA196" s="18"/>
      <c r="OB196" s="18"/>
      <c r="OC196" s="18"/>
      <c r="OZ196" s="59"/>
      <c r="PA196" s="251" t="str">
        <f t="shared" si="608"/>
        <v/>
      </c>
      <c r="PB196" s="251" t="str">
        <f t="shared" si="609"/>
        <v/>
      </c>
      <c r="PC196" s="251" t="str">
        <f t="shared" si="610"/>
        <v/>
      </c>
      <c r="PD196" s="251" t="str">
        <f t="shared" si="611"/>
        <v/>
      </c>
      <c r="PE196" s="251" t="str">
        <f t="shared" si="612"/>
        <v/>
      </c>
      <c r="PF196" s="251" t="str">
        <f t="shared" si="613"/>
        <v/>
      </c>
      <c r="PG196" s="251" t="str">
        <f t="shared" si="614"/>
        <v/>
      </c>
      <c r="PH196" s="251" t="str">
        <f t="shared" si="615"/>
        <v/>
      </c>
      <c r="PI196" s="251" t="str">
        <f t="shared" si="616"/>
        <v/>
      </c>
      <c r="PJ196" s="251" t="str">
        <f t="shared" si="617"/>
        <v/>
      </c>
      <c r="PK196" s="251" t="str">
        <f t="shared" si="618"/>
        <v/>
      </c>
      <c r="PL196" s="251" t="str">
        <f t="shared" si="619"/>
        <v/>
      </c>
      <c r="PM196" s="251" t="str">
        <f t="shared" si="620"/>
        <v/>
      </c>
      <c r="PN196" s="251" t="str">
        <f t="shared" si="621"/>
        <v/>
      </c>
      <c r="PO196" s="251" t="str">
        <f t="shared" si="622"/>
        <v/>
      </c>
      <c r="PP196" s="251" t="str">
        <f t="shared" si="623"/>
        <v/>
      </c>
      <c r="PQ196" s="251" t="str">
        <f t="shared" si="624"/>
        <v/>
      </c>
      <c r="PR196" s="251" t="str">
        <f t="shared" si="625"/>
        <v/>
      </c>
      <c r="PS196" s="251" t="str">
        <f t="shared" si="626"/>
        <v/>
      </c>
      <c r="PT196" s="251" t="str">
        <f t="shared" si="627"/>
        <v/>
      </c>
      <c r="PU196" s="251" t="str">
        <f t="shared" si="628"/>
        <v/>
      </c>
      <c r="PV196" s="251" t="str">
        <f t="shared" si="629"/>
        <v/>
      </c>
      <c r="PW196" s="251" t="str">
        <f t="shared" si="630"/>
        <v/>
      </c>
      <c r="PX196" s="251" t="str">
        <f t="shared" si="631"/>
        <v/>
      </c>
      <c r="PY196" s="251" t="str">
        <f t="shared" si="632"/>
        <v/>
      </c>
      <c r="PZ196" s="251" t="str">
        <f t="shared" si="633"/>
        <v/>
      </c>
      <c r="QA196" s="251" t="str">
        <f t="shared" si="634"/>
        <v/>
      </c>
      <c r="QB196" s="251" t="str">
        <f t="shared" si="635"/>
        <v/>
      </c>
      <c r="QC196" s="251" t="str">
        <f t="shared" si="636"/>
        <v/>
      </c>
      <c r="QD196" s="251" t="str">
        <f t="shared" si="637"/>
        <v/>
      </c>
      <c r="QE196" s="251" t="str">
        <f t="shared" si="638"/>
        <v/>
      </c>
      <c r="QF196" s="63">
        <f t="shared" si="639"/>
        <v>0</v>
      </c>
      <c r="QG196" s="26" t="s">
        <v>2</v>
      </c>
      <c r="QH196" s="59"/>
      <c r="QI196" s="59"/>
      <c r="QJ196" s="59"/>
      <c r="QK196" s="59"/>
      <c r="QL196" s="59"/>
      <c r="QM196" s="59"/>
      <c r="QN196" s="59"/>
    </row>
    <row r="197" spans="1:456" ht="6" customHeight="1" x14ac:dyDescent="0.25">
      <c r="A197" s="68"/>
      <c r="B197" s="447">
        <f t="shared" si="496"/>
        <v>183</v>
      </c>
      <c r="C197" s="72" t="s">
        <v>419</v>
      </c>
      <c r="D197" s="339" t="s">
        <v>428</v>
      </c>
      <c r="E197" s="59"/>
      <c r="F197" s="229"/>
      <c r="G197" s="295"/>
      <c r="H197" s="295"/>
      <c r="I197" s="229"/>
      <c r="J197" s="295"/>
      <c r="K197" s="295"/>
      <c r="L197" s="229"/>
      <c r="M197" s="295"/>
      <c r="N197" s="295"/>
      <c r="O197" s="229"/>
      <c r="P197" s="295"/>
      <c r="Q197" s="295"/>
      <c r="R197" s="229"/>
      <c r="S197" s="230"/>
      <c r="T197" s="231"/>
      <c r="U197" s="229"/>
      <c r="V197" s="230"/>
      <c r="W197" s="231"/>
      <c r="X197" s="229"/>
      <c r="Y197" s="230"/>
      <c r="Z197" s="231"/>
      <c r="AA197" s="229"/>
      <c r="AB197" s="295"/>
      <c r="AC197" s="295"/>
      <c r="AD197" s="229"/>
      <c r="AE197" s="295"/>
      <c r="AF197" s="295"/>
      <c r="AG197" s="229"/>
      <c r="AH197" s="295"/>
      <c r="AI197" s="295"/>
      <c r="AJ197" s="229"/>
      <c r="AK197" s="295"/>
      <c r="AL197" s="295"/>
      <c r="AM197" s="229"/>
      <c r="AN197" s="295"/>
      <c r="AO197" s="295"/>
      <c r="AP197" s="243"/>
      <c r="AQ197" s="295"/>
      <c r="AR197" s="290"/>
      <c r="AS197" s="243"/>
      <c r="AT197" s="295"/>
      <c r="AU197" s="290"/>
      <c r="AV197" s="229"/>
      <c r="AW197" s="230"/>
      <c r="AX197" s="231"/>
      <c r="AY197" s="229"/>
      <c r="AZ197" s="230"/>
      <c r="BA197" s="231"/>
      <c r="BB197" s="229"/>
      <c r="BC197" s="230"/>
      <c r="BD197" s="231"/>
      <c r="BE197" s="229"/>
      <c r="BF197" s="230"/>
      <c r="BG197" s="231"/>
      <c r="BH197" s="229"/>
      <c r="BI197" s="230"/>
      <c r="BJ197" s="231"/>
      <c r="BK197" s="243"/>
      <c r="BL197" s="230"/>
      <c r="BM197" s="231"/>
      <c r="BN197" s="243"/>
      <c r="BO197" s="230"/>
      <c r="BP197" s="231"/>
      <c r="BQ197" s="229"/>
      <c r="BR197" s="230"/>
      <c r="BS197" s="231"/>
      <c r="BT197" s="229"/>
      <c r="BU197" s="230"/>
      <c r="BV197" s="231"/>
      <c r="BW197" s="229"/>
      <c r="BX197" s="230"/>
      <c r="BY197" s="231"/>
      <c r="BZ197" s="229"/>
      <c r="CA197" s="230"/>
      <c r="CB197" s="231"/>
      <c r="CC197" s="229"/>
      <c r="CD197" s="230"/>
      <c r="CE197" s="231"/>
      <c r="CF197" s="331"/>
      <c r="CG197" s="332"/>
      <c r="CH197" s="385"/>
      <c r="CI197" s="331"/>
      <c r="CJ197" s="332"/>
      <c r="CK197" s="385"/>
      <c r="CL197" s="243"/>
      <c r="CM197" s="230"/>
      <c r="CN197" s="354"/>
      <c r="CO197" s="243"/>
      <c r="CP197" s="230"/>
      <c r="CQ197" s="231"/>
      <c r="CR197" s="331"/>
      <c r="CS197" s="332"/>
      <c r="CT197" s="333"/>
      <c r="CU197" s="229"/>
      <c r="CV197" s="230"/>
      <c r="CW197" s="231"/>
      <c r="CX197" s="331"/>
      <c r="CY197" s="332"/>
      <c r="CZ197" s="333"/>
      <c r="DA197" s="331"/>
      <c r="DB197" s="332"/>
      <c r="DC197" s="333"/>
      <c r="DD197" s="331"/>
      <c r="DE197" s="332"/>
      <c r="DF197" s="333"/>
      <c r="DG197" s="331"/>
      <c r="DH197" s="332"/>
      <c r="DI197" s="333"/>
      <c r="DJ197" s="229"/>
      <c r="DK197" s="230"/>
      <c r="DL197" s="231"/>
      <c r="DM197" s="229"/>
      <c r="DN197" s="230"/>
      <c r="DO197" s="231"/>
      <c r="DP197" s="331"/>
      <c r="DQ197" s="332"/>
      <c r="DR197" s="333"/>
      <c r="DS197" s="331"/>
      <c r="DT197" s="332"/>
      <c r="DU197" s="333"/>
      <c r="DV197" s="331"/>
      <c r="DW197" s="332"/>
      <c r="DX197" s="333"/>
      <c r="DY197" s="331"/>
      <c r="DZ197" s="332"/>
      <c r="EA197" s="333"/>
      <c r="EB197" s="331"/>
      <c r="EC197" s="332"/>
      <c r="ED197" s="333"/>
      <c r="EE197" s="331"/>
      <c r="EF197" s="332"/>
      <c r="EG197" s="333"/>
      <c r="EH197" s="229"/>
      <c r="EI197" s="230"/>
      <c r="EJ197" s="231"/>
      <c r="EK197" s="229"/>
      <c r="EL197" s="230"/>
      <c r="EM197" s="231"/>
      <c r="EN197" s="244"/>
      <c r="EO197" s="269" t="str">
        <f t="shared" si="497"/>
        <v/>
      </c>
      <c r="EP197" s="444" t="s">
        <v>1247</v>
      </c>
      <c r="EQ197" s="360" t="str">
        <f t="shared" si="640"/>
        <v/>
      </c>
      <c r="ER197" s="360" t="str">
        <f t="shared" si="641"/>
        <v/>
      </c>
      <c r="ES197" s="360" t="str">
        <f t="shared" si="642"/>
        <v/>
      </c>
      <c r="ET197" s="360" t="str">
        <f t="shared" si="643"/>
        <v/>
      </c>
      <c r="EU197" s="360" t="str">
        <f t="shared" si="644"/>
        <v/>
      </c>
      <c r="EV197" s="360" t="str">
        <f t="shared" si="645"/>
        <v/>
      </c>
      <c r="EW197" s="360" t="str">
        <f t="shared" si="646"/>
        <v/>
      </c>
      <c r="EX197" s="360" t="str">
        <f t="shared" si="647"/>
        <v/>
      </c>
      <c r="EY197" s="360" t="str">
        <f t="shared" si="648"/>
        <v/>
      </c>
      <c r="EZ197" s="360" t="str">
        <f t="shared" si="649"/>
        <v/>
      </c>
      <c r="FA197" s="360" t="str">
        <f t="shared" si="650"/>
        <v/>
      </c>
      <c r="FB197" s="360" t="str">
        <f t="shared" si="651"/>
        <v/>
      </c>
      <c r="FC197" s="360" t="str">
        <f t="shared" si="652"/>
        <v/>
      </c>
      <c r="FD197" s="360" t="str">
        <f t="shared" si="653"/>
        <v/>
      </c>
      <c r="FE197" s="360" t="str">
        <f t="shared" si="654"/>
        <v/>
      </c>
      <c r="FF197" s="360" t="str">
        <f t="shared" si="655"/>
        <v/>
      </c>
      <c r="FG197" s="360" t="str">
        <f t="shared" si="656"/>
        <v/>
      </c>
      <c r="FH197" s="360" t="str">
        <f t="shared" si="657"/>
        <v/>
      </c>
      <c r="FI197" s="360" t="str">
        <f t="shared" si="658"/>
        <v/>
      </c>
      <c r="FJ197" s="360" t="str">
        <f t="shared" si="659"/>
        <v/>
      </c>
      <c r="FK197" s="360" t="str">
        <f t="shared" si="660"/>
        <v/>
      </c>
      <c r="FL197" s="360" t="str">
        <f t="shared" si="661"/>
        <v/>
      </c>
      <c r="FM197" s="360">
        <f t="shared" si="662"/>
        <v>17</v>
      </c>
      <c r="FN197" s="360" t="str">
        <f t="shared" si="663"/>
        <v/>
      </c>
      <c r="FO197" s="360" t="str">
        <f t="shared" si="664"/>
        <v/>
      </c>
      <c r="FP197" s="360" t="str">
        <f t="shared" si="665"/>
        <v/>
      </c>
      <c r="FQ197" s="360" t="str">
        <f t="shared" si="666"/>
        <v/>
      </c>
      <c r="FR197" s="360" t="str">
        <f t="shared" si="667"/>
        <v/>
      </c>
      <c r="FS197" s="360" t="str">
        <f t="shared" si="668"/>
        <v/>
      </c>
      <c r="FT197" s="360" t="str">
        <f t="shared" si="498"/>
        <v/>
      </c>
      <c r="FU197" s="360" t="str">
        <f t="shared" si="669"/>
        <v/>
      </c>
      <c r="FV197" s="360" t="str">
        <f t="shared" si="670"/>
        <v/>
      </c>
      <c r="FW197" s="360" t="str">
        <f t="shared" si="671"/>
        <v/>
      </c>
      <c r="FX197" s="360" t="str">
        <f t="shared" si="672"/>
        <v/>
      </c>
      <c r="FY197" s="360" t="str">
        <f t="shared" si="673"/>
        <v/>
      </c>
      <c r="FZ197" s="360" t="str">
        <f t="shared" si="674"/>
        <v/>
      </c>
      <c r="GA197" s="360" t="str">
        <f t="shared" si="675"/>
        <v/>
      </c>
      <c r="GB197" s="360" t="str">
        <f t="shared" si="676"/>
        <v/>
      </c>
      <c r="GC197" s="360" t="str">
        <f t="shared" si="677"/>
        <v/>
      </c>
      <c r="GD197" s="360" t="str">
        <f t="shared" si="678"/>
        <v/>
      </c>
      <c r="GE197" s="360" t="str">
        <f t="shared" si="679"/>
        <v/>
      </c>
      <c r="GF197" s="360" t="str">
        <f t="shared" si="680"/>
        <v/>
      </c>
      <c r="GG197" s="360" t="str">
        <f t="shared" si="681"/>
        <v/>
      </c>
      <c r="GH197" s="360" t="str">
        <f t="shared" si="682"/>
        <v/>
      </c>
      <c r="GI197" s="360" t="str">
        <f t="shared" si="683"/>
        <v/>
      </c>
      <c r="GJ197" s="360" t="str">
        <f t="shared" si="684"/>
        <v/>
      </c>
      <c r="GK197" s="444" t="s">
        <v>1247</v>
      </c>
      <c r="GL197" s="361" t="str">
        <f t="shared" si="499"/>
        <v>-</v>
      </c>
      <c r="GM197" s="361" t="str">
        <f t="shared" si="500"/>
        <v>-</v>
      </c>
      <c r="GN197" s="361" t="str">
        <f t="shared" si="501"/>
        <v>-</v>
      </c>
      <c r="GO197" s="361" t="str">
        <f t="shared" si="502"/>
        <v>-</v>
      </c>
      <c r="GP197" s="361" t="str">
        <f t="shared" si="503"/>
        <v>-</v>
      </c>
      <c r="GQ197" s="361" t="str">
        <f t="shared" si="504"/>
        <v>-</v>
      </c>
      <c r="GR197" s="361" t="str">
        <f t="shared" si="505"/>
        <v>-</v>
      </c>
      <c r="GS197" s="361" t="str">
        <f t="shared" si="506"/>
        <v>-</v>
      </c>
      <c r="GT197" s="361" t="str">
        <f t="shared" si="507"/>
        <v>-</v>
      </c>
      <c r="GU197" s="361" t="str">
        <f t="shared" si="508"/>
        <v>-</v>
      </c>
      <c r="GV197" s="361" t="str">
        <f t="shared" si="509"/>
        <v>-</v>
      </c>
      <c r="GW197" s="361" t="str">
        <f t="shared" si="510"/>
        <v>-</v>
      </c>
      <c r="GX197" s="361" t="str">
        <f t="shared" si="511"/>
        <v>-</v>
      </c>
      <c r="GY197" s="361" t="str">
        <f t="shared" si="512"/>
        <v>-</v>
      </c>
      <c r="GZ197" s="361" t="str">
        <f t="shared" si="513"/>
        <v>-</v>
      </c>
      <c r="HA197" s="361" t="str">
        <f t="shared" si="514"/>
        <v>-</v>
      </c>
      <c r="HB197" s="361" t="str">
        <f t="shared" si="515"/>
        <v>-</v>
      </c>
      <c r="HC197" s="361" t="str">
        <f t="shared" si="516"/>
        <v>-</v>
      </c>
      <c r="HD197" s="361" t="str">
        <f t="shared" si="517"/>
        <v>-</v>
      </c>
      <c r="HE197" s="361" t="str">
        <f t="shared" si="518"/>
        <v>-</v>
      </c>
      <c r="HF197" s="361" t="str">
        <f t="shared" si="519"/>
        <v>-</v>
      </c>
      <c r="HG197" s="361" t="str">
        <f t="shared" si="520"/>
        <v>-</v>
      </c>
      <c r="HH197" s="361" t="str">
        <f t="shared" si="521"/>
        <v>slope</v>
      </c>
      <c r="HI197" s="361" t="str">
        <f t="shared" si="522"/>
        <v>-</v>
      </c>
      <c r="HJ197" s="361" t="str">
        <f t="shared" si="523"/>
        <v>-</v>
      </c>
      <c r="HK197" s="361" t="str">
        <f t="shared" si="524"/>
        <v>-</v>
      </c>
      <c r="HL197" s="361" t="str">
        <f t="shared" si="525"/>
        <v>-</v>
      </c>
      <c r="HM197" s="361" t="str">
        <f t="shared" si="526"/>
        <v>-</v>
      </c>
      <c r="HN197" s="361" t="str">
        <f t="shared" si="527"/>
        <v>-</v>
      </c>
      <c r="HO197" s="361" t="str">
        <f t="shared" si="528"/>
        <v>-</v>
      </c>
      <c r="HP197" s="361" t="str">
        <f t="shared" si="529"/>
        <v>-</v>
      </c>
      <c r="HQ197" s="361" t="str">
        <f t="shared" si="530"/>
        <v>-</v>
      </c>
      <c r="HR197" s="361" t="str">
        <f t="shared" si="531"/>
        <v>-</v>
      </c>
      <c r="HS197" s="361" t="str">
        <f t="shared" si="532"/>
        <v>-</v>
      </c>
      <c r="HT197" s="361" t="str">
        <f t="shared" si="533"/>
        <v>-</v>
      </c>
      <c r="HU197" s="361" t="str">
        <f t="shared" si="534"/>
        <v>-</v>
      </c>
      <c r="HV197" s="361" t="str">
        <f t="shared" si="535"/>
        <v>-</v>
      </c>
      <c r="HW197" s="361" t="str">
        <f t="shared" si="536"/>
        <v>-</v>
      </c>
      <c r="HX197" s="361" t="str">
        <f t="shared" si="537"/>
        <v>-</v>
      </c>
      <c r="HY197" s="361" t="str">
        <f t="shared" si="538"/>
        <v>-</v>
      </c>
      <c r="HZ197" s="361" t="str">
        <f t="shared" si="539"/>
        <v>-</v>
      </c>
      <c r="IA197" s="361" t="str">
        <f t="shared" si="540"/>
        <v>-</v>
      </c>
      <c r="IB197" s="361" t="str">
        <f t="shared" si="541"/>
        <v>-</v>
      </c>
      <c r="IC197" s="361" t="str">
        <f t="shared" si="542"/>
        <v>-</v>
      </c>
      <c r="ID197" s="361" t="str">
        <f t="shared" si="543"/>
        <v>-</v>
      </c>
      <c r="IE197" s="361" t="str">
        <f t="shared" si="544"/>
        <v>-</v>
      </c>
      <c r="IF197" s="444" t="s">
        <v>1247</v>
      </c>
      <c r="IG197" s="56" t="str">
        <f t="shared" si="685"/>
        <v>-</v>
      </c>
      <c r="IH197" s="56" t="str">
        <f t="shared" si="686"/>
        <v>-</v>
      </c>
      <c r="II197" s="56" t="str">
        <f t="shared" si="687"/>
        <v>-</v>
      </c>
      <c r="IJ197" s="56" t="str">
        <f t="shared" si="688"/>
        <v>-</v>
      </c>
      <c r="IK197" s="56" t="str">
        <f t="shared" si="545"/>
        <v>-</v>
      </c>
      <c r="IL197" s="56" t="str">
        <f t="shared" si="546"/>
        <v>-</v>
      </c>
      <c r="IM197" s="56" t="str">
        <f t="shared" si="547"/>
        <v>-</v>
      </c>
      <c r="IN197" s="56" t="str">
        <f t="shared" si="548"/>
        <v>-</v>
      </c>
      <c r="IO197" s="56" t="str">
        <f t="shared" si="549"/>
        <v>-</v>
      </c>
      <c r="IP197" s="56" t="str">
        <f t="shared" si="550"/>
        <v>-</v>
      </c>
      <c r="IQ197" s="56" t="str">
        <f t="shared" si="551"/>
        <v>-</v>
      </c>
      <c r="IR197" s="56" t="str">
        <f t="shared" si="552"/>
        <v>-</v>
      </c>
      <c r="IS197" s="56" t="str">
        <f t="shared" si="553"/>
        <v>-</v>
      </c>
      <c r="IT197" s="56" t="str">
        <f t="shared" si="554"/>
        <v>-</v>
      </c>
      <c r="IU197" s="56" t="str">
        <f t="shared" si="555"/>
        <v>-</v>
      </c>
      <c r="IV197" s="56" t="str">
        <f t="shared" si="556"/>
        <v>-</v>
      </c>
      <c r="IW197" s="56" t="str">
        <f t="shared" si="557"/>
        <v>-</v>
      </c>
      <c r="IX197" s="56" t="str">
        <f t="shared" si="558"/>
        <v>-</v>
      </c>
      <c r="IY197" s="56" t="str">
        <f t="shared" si="559"/>
        <v>-</v>
      </c>
      <c r="IZ197" s="56" t="str">
        <f t="shared" si="560"/>
        <v>-</v>
      </c>
      <c r="JA197" s="56" t="str">
        <f t="shared" si="561"/>
        <v>-</v>
      </c>
      <c r="JB197" s="56" t="str">
        <f t="shared" si="562"/>
        <v>-</v>
      </c>
      <c r="JC197" s="56">
        <f t="shared" si="563"/>
        <v>1E-3</v>
      </c>
      <c r="JD197" s="56" t="str">
        <f t="shared" si="564"/>
        <v>-</v>
      </c>
      <c r="JE197" s="56" t="str">
        <f t="shared" si="565"/>
        <v>-</v>
      </c>
      <c r="JF197" s="56" t="str">
        <f t="shared" si="566"/>
        <v>-</v>
      </c>
      <c r="JG197" s="56" t="str">
        <f t="shared" si="567"/>
        <v>-</v>
      </c>
      <c r="JH197" s="56" t="str">
        <f t="shared" si="568"/>
        <v>-</v>
      </c>
      <c r="JI197" s="56" t="str">
        <f t="shared" si="569"/>
        <v>-</v>
      </c>
      <c r="JJ197" s="56" t="str">
        <f t="shared" si="570"/>
        <v>-</v>
      </c>
      <c r="JK197" s="56" t="str">
        <f t="shared" si="571"/>
        <v>-</v>
      </c>
      <c r="JL197" s="56" t="str">
        <f t="shared" si="572"/>
        <v>-</v>
      </c>
      <c r="JM197" s="56" t="str">
        <f t="shared" si="573"/>
        <v>-</v>
      </c>
      <c r="JN197" s="56" t="str">
        <f t="shared" si="574"/>
        <v>-</v>
      </c>
      <c r="JO197" s="56" t="str">
        <f t="shared" si="575"/>
        <v>-</v>
      </c>
      <c r="JP197" s="56" t="str">
        <f t="shared" si="576"/>
        <v>-</v>
      </c>
      <c r="JQ197" s="56" t="str">
        <f t="shared" si="577"/>
        <v>-</v>
      </c>
      <c r="JR197" s="56" t="str">
        <f t="shared" si="578"/>
        <v>-</v>
      </c>
      <c r="JS197" s="56" t="str">
        <f t="shared" si="579"/>
        <v>-</v>
      </c>
      <c r="JT197" s="56" t="str">
        <f t="shared" si="580"/>
        <v>-</v>
      </c>
      <c r="JU197" s="56" t="str">
        <f t="shared" si="581"/>
        <v>-</v>
      </c>
      <c r="JV197" s="56" t="str">
        <f t="shared" si="582"/>
        <v>-</v>
      </c>
      <c r="JW197" s="56" t="str">
        <f t="shared" si="583"/>
        <v>-</v>
      </c>
      <c r="JX197" s="56" t="str">
        <f t="shared" si="584"/>
        <v>-</v>
      </c>
      <c r="JY197" s="56" t="str">
        <f t="shared" si="585"/>
        <v>-</v>
      </c>
      <c r="JZ197" s="56" t="str">
        <f t="shared" si="586"/>
        <v>-</v>
      </c>
      <c r="KA197" s="444" t="s">
        <v>1247</v>
      </c>
      <c r="KB197" s="360">
        <f>IF(ISNUMBER(INDEX($EQ$15:$GK$521,$B197,EO$11)),MAX(KB$14:KB196)+1,0)</f>
        <v>0</v>
      </c>
      <c r="KC197" s="360" t="str">
        <f t="shared" si="689"/>
        <v/>
      </c>
      <c r="KD197" s="373" t="s">
        <v>2</v>
      </c>
      <c r="KE197" s="215"/>
      <c r="KF197" s="60"/>
      <c r="KG197" s="60"/>
      <c r="KH197" s="60"/>
      <c r="KI197" s="60"/>
      <c r="KJ197" s="60"/>
      <c r="KK197" s="60"/>
      <c r="KL197" s="60"/>
      <c r="KM197" s="60"/>
      <c r="KN197" s="60"/>
      <c r="KO197" s="60"/>
      <c r="KP197" s="60"/>
      <c r="KQ197" s="239" t="str">
        <f t="shared" si="695"/>
        <v/>
      </c>
      <c r="KR197" s="245" t="str">
        <f t="shared" si="587"/>
        <v/>
      </c>
      <c r="KS197" s="60"/>
      <c r="KT197" s="239" t="str">
        <f t="shared" si="696"/>
        <v/>
      </c>
      <c r="KU197" s="245" t="str">
        <f t="shared" si="588"/>
        <v/>
      </c>
      <c r="KV197" s="60"/>
      <c r="KW197" s="239" t="str">
        <f t="shared" si="697"/>
        <v/>
      </c>
      <c r="KX197" s="245" t="str">
        <f t="shared" si="589"/>
        <v/>
      </c>
      <c r="KY197" s="60"/>
      <c r="KZ197" s="283" t="str">
        <f t="shared" si="590"/>
        <v/>
      </c>
      <c r="LA197" s="26"/>
      <c r="LB197" s="18"/>
      <c r="LC197" s="18"/>
      <c r="LD197" s="18"/>
      <c r="LE197" s="18"/>
      <c r="LF197" s="18"/>
      <c r="LG197" s="18"/>
      <c r="LH197" s="18"/>
      <c r="LI197" s="18"/>
      <c r="LJ197" s="18"/>
      <c r="LK197" s="18"/>
      <c r="LL197" s="18"/>
      <c r="LM197" s="18"/>
      <c r="LN197" s="63"/>
      <c r="LO197" s="251">
        <f t="shared" si="591"/>
        <v>0</v>
      </c>
      <c r="LP197" s="251">
        <f t="shared" si="592"/>
        <v>0</v>
      </c>
      <c r="LQ197" s="251">
        <f t="shared" si="593"/>
        <v>0</v>
      </c>
      <c r="LR197" s="251">
        <f t="shared" si="594"/>
        <v>0</v>
      </c>
      <c r="LS197" s="251">
        <f t="shared" si="595"/>
        <v>0</v>
      </c>
      <c r="LT197" s="251">
        <f t="shared" si="596"/>
        <v>0</v>
      </c>
      <c r="LU197" s="251">
        <f t="shared" si="597"/>
        <v>0</v>
      </c>
      <c r="LV197" s="251">
        <f t="shared" si="598"/>
        <v>0</v>
      </c>
      <c r="LW197" s="251">
        <f t="shared" si="599"/>
        <v>0</v>
      </c>
      <c r="LX197" s="251">
        <f t="shared" si="600"/>
        <v>0</v>
      </c>
      <c r="LY197" s="251">
        <f t="shared" si="601"/>
        <v>0</v>
      </c>
      <c r="LZ197" s="251">
        <f t="shared" si="602"/>
        <v>0</v>
      </c>
      <c r="MA197" s="63">
        <f t="shared" si="603"/>
        <v>6</v>
      </c>
      <c r="MB197" s="63">
        <f t="shared" si="604"/>
        <v>0</v>
      </c>
      <c r="MC197" s="63">
        <f t="shared" si="691"/>
        <v>183</v>
      </c>
      <c r="MD197" s="63">
        <f t="shared" si="690"/>
        <v>20</v>
      </c>
      <c r="ME197" s="63">
        <f t="shared" si="605"/>
        <v>0</v>
      </c>
      <c r="MF197" s="315">
        <f t="shared" si="606"/>
        <v>291</v>
      </c>
      <c r="MG197" s="315">
        <f>IF(ISNUMBER(MATCH(EO197,$ME$15:$ME$520,0)),0,MAX(MG$14:MG196)+1)</f>
        <v>0</v>
      </c>
      <c r="MH197" s="315" t="str">
        <f t="shared" si="607"/>
        <v/>
      </c>
      <c r="MI197" s="369"/>
      <c r="MJ197" s="68"/>
      <c r="MK197" s="18"/>
      <c r="ML197" s="242"/>
      <c r="MM197" s="242"/>
      <c r="MN197" s="59"/>
      <c r="MO197" s="59"/>
      <c r="MP197" s="285"/>
      <c r="MQ197" s="59"/>
      <c r="MR197" s="238"/>
      <c r="MS197" s="285"/>
      <c r="MT197" s="59"/>
      <c r="MU197" s="285"/>
      <c r="MV197" s="238"/>
      <c r="MW197" s="59"/>
      <c r="MX197" s="59"/>
      <c r="MY197" s="59"/>
      <c r="MZ197" s="59"/>
      <c r="NA197" s="59"/>
      <c r="NB197" s="26" t="s">
        <v>2</v>
      </c>
      <c r="NC197" s="59"/>
      <c r="ND197" s="59"/>
      <c r="NE197" s="59"/>
      <c r="NF197" s="59"/>
      <c r="NG197" s="59"/>
      <c r="NH197" s="59"/>
      <c r="NI197" s="59"/>
      <c r="NJ197" s="59"/>
      <c r="NK197" s="26" t="s">
        <v>2</v>
      </c>
      <c r="NL197" s="454"/>
      <c r="NM197" s="454"/>
      <c r="NN197" s="59"/>
      <c r="NO197" s="18"/>
      <c r="NP197" s="18"/>
      <c r="NQ197" s="18"/>
      <c r="NR197" s="18"/>
      <c r="NS197" s="18"/>
      <c r="NT197" s="18"/>
      <c r="NU197" s="18"/>
      <c r="NV197" s="18"/>
      <c r="NW197" s="18"/>
      <c r="NX197" s="18"/>
      <c r="NY197" s="18"/>
      <c r="NZ197" s="18"/>
      <c r="OA197" s="18"/>
      <c r="OB197" s="18"/>
      <c r="OC197" s="18"/>
      <c r="OZ197" s="59"/>
      <c r="PA197" s="251" t="str">
        <f t="shared" si="608"/>
        <v/>
      </c>
      <c r="PB197" s="251" t="str">
        <f t="shared" si="609"/>
        <v/>
      </c>
      <c r="PC197" s="251" t="str">
        <f t="shared" si="610"/>
        <v/>
      </c>
      <c r="PD197" s="251" t="str">
        <f t="shared" si="611"/>
        <v/>
      </c>
      <c r="PE197" s="251" t="str">
        <f t="shared" si="612"/>
        <v/>
      </c>
      <c r="PF197" s="251" t="str">
        <f t="shared" si="613"/>
        <v/>
      </c>
      <c r="PG197" s="251" t="str">
        <f t="shared" si="614"/>
        <v/>
      </c>
      <c r="PH197" s="251" t="str">
        <f t="shared" si="615"/>
        <v/>
      </c>
      <c r="PI197" s="251" t="str">
        <f t="shared" si="616"/>
        <v/>
      </c>
      <c r="PJ197" s="251" t="str">
        <f t="shared" si="617"/>
        <v/>
      </c>
      <c r="PK197" s="251" t="str">
        <f t="shared" si="618"/>
        <v/>
      </c>
      <c r="PL197" s="251" t="str">
        <f t="shared" si="619"/>
        <v/>
      </c>
      <c r="PM197" s="251" t="str">
        <f t="shared" si="620"/>
        <v/>
      </c>
      <c r="PN197" s="251" t="str">
        <f t="shared" si="621"/>
        <v/>
      </c>
      <c r="PO197" s="251" t="str">
        <f t="shared" si="622"/>
        <v/>
      </c>
      <c r="PP197" s="251" t="str">
        <f t="shared" si="623"/>
        <v/>
      </c>
      <c r="PQ197" s="251" t="str">
        <f t="shared" si="624"/>
        <v/>
      </c>
      <c r="PR197" s="251" t="str">
        <f t="shared" si="625"/>
        <v/>
      </c>
      <c r="PS197" s="251" t="str">
        <f t="shared" si="626"/>
        <v/>
      </c>
      <c r="PT197" s="251" t="str">
        <f t="shared" si="627"/>
        <v/>
      </c>
      <c r="PU197" s="251" t="str">
        <f t="shared" si="628"/>
        <v/>
      </c>
      <c r="PV197" s="251" t="str">
        <f t="shared" si="629"/>
        <v/>
      </c>
      <c r="PW197" s="251" t="str">
        <f t="shared" si="630"/>
        <v/>
      </c>
      <c r="PX197" s="251" t="str">
        <f t="shared" si="631"/>
        <v/>
      </c>
      <c r="PY197" s="251" t="str">
        <f t="shared" si="632"/>
        <v/>
      </c>
      <c r="PZ197" s="251" t="str">
        <f t="shared" si="633"/>
        <v/>
      </c>
      <c r="QA197" s="251" t="str">
        <f t="shared" si="634"/>
        <v/>
      </c>
      <c r="QB197" s="251" t="str">
        <f t="shared" si="635"/>
        <v/>
      </c>
      <c r="QC197" s="251" t="str">
        <f t="shared" si="636"/>
        <v/>
      </c>
      <c r="QD197" s="251" t="str">
        <f t="shared" si="637"/>
        <v/>
      </c>
      <c r="QE197" s="251" t="str">
        <f t="shared" si="638"/>
        <v/>
      </c>
      <c r="QF197" s="63">
        <f t="shared" si="639"/>
        <v>0</v>
      </c>
      <c r="QG197" s="26" t="s">
        <v>2</v>
      </c>
      <c r="QH197" s="59"/>
      <c r="QI197" s="59"/>
      <c r="QJ197" s="59"/>
      <c r="QK197" s="59"/>
      <c r="QL197" s="59"/>
      <c r="QM197" s="59"/>
      <c r="QN197" s="59"/>
    </row>
    <row r="198" spans="1:456" ht="6" customHeight="1" x14ac:dyDescent="0.25">
      <c r="A198" s="68"/>
      <c r="B198" s="447">
        <f t="shared" si="496"/>
        <v>184</v>
      </c>
      <c r="C198" s="72" t="s">
        <v>420</v>
      </c>
      <c r="D198" s="339" t="s">
        <v>430</v>
      </c>
      <c r="E198" s="59"/>
      <c r="F198" s="229"/>
      <c r="G198" s="295"/>
      <c r="H198" s="295"/>
      <c r="I198" s="229"/>
      <c r="J198" s="295"/>
      <c r="K198" s="295"/>
      <c r="L198" s="229"/>
      <c r="M198" s="295"/>
      <c r="N198" s="295"/>
      <c r="O198" s="229"/>
      <c r="P198" s="295"/>
      <c r="Q198" s="295"/>
      <c r="R198" s="229"/>
      <c r="S198" s="230"/>
      <c r="T198" s="231"/>
      <c r="U198" s="229"/>
      <c r="V198" s="230"/>
      <c r="W198" s="231"/>
      <c r="X198" s="229"/>
      <c r="Y198" s="230"/>
      <c r="Z198" s="231"/>
      <c r="AA198" s="229"/>
      <c r="AB198" s="295"/>
      <c r="AC198" s="295"/>
      <c r="AD198" s="229"/>
      <c r="AE198" s="295"/>
      <c r="AF198" s="295"/>
      <c r="AG198" s="229"/>
      <c r="AH198" s="295"/>
      <c r="AI198" s="295"/>
      <c r="AJ198" s="229"/>
      <c r="AK198" s="295"/>
      <c r="AL198" s="295"/>
      <c r="AM198" s="229"/>
      <c r="AN198" s="295"/>
      <c r="AO198" s="295"/>
      <c r="AP198" s="243"/>
      <c r="AQ198" s="295"/>
      <c r="AR198" s="290"/>
      <c r="AS198" s="243"/>
      <c r="AT198" s="295"/>
      <c r="AU198" s="290"/>
      <c r="AV198" s="229"/>
      <c r="AW198" s="230"/>
      <c r="AX198" s="231"/>
      <c r="AY198" s="229"/>
      <c r="AZ198" s="230"/>
      <c r="BA198" s="231"/>
      <c r="BB198" s="229"/>
      <c r="BC198" s="230"/>
      <c r="BD198" s="231"/>
      <c r="BE198" s="229"/>
      <c r="BF198" s="230"/>
      <c r="BG198" s="231"/>
      <c r="BH198" s="229"/>
      <c r="BI198" s="230"/>
      <c r="BJ198" s="231"/>
      <c r="BK198" s="243"/>
      <c r="BL198" s="230"/>
      <c r="BM198" s="231"/>
      <c r="BN198" s="243"/>
      <c r="BO198" s="230"/>
      <c r="BP198" s="231"/>
      <c r="BQ198" s="229"/>
      <c r="BR198" s="230"/>
      <c r="BS198" s="231"/>
      <c r="BT198" s="229"/>
      <c r="BU198" s="230"/>
      <c r="BV198" s="231"/>
      <c r="BW198" s="229"/>
      <c r="BX198" s="230"/>
      <c r="BY198" s="231"/>
      <c r="BZ198" s="229"/>
      <c r="CA198" s="230"/>
      <c r="CB198" s="231"/>
      <c r="CC198" s="229"/>
      <c r="CD198" s="230"/>
      <c r="CE198" s="231"/>
      <c r="CF198" s="331"/>
      <c r="CG198" s="332"/>
      <c r="CH198" s="385"/>
      <c r="CI198" s="331"/>
      <c r="CJ198" s="332"/>
      <c r="CK198" s="385"/>
      <c r="CL198" s="243"/>
      <c r="CM198" s="230"/>
      <c r="CN198" s="354"/>
      <c r="CO198" s="243"/>
      <c r="CP198" s="230"/>
      <c r="CQ198" s="231"/>
      <c r="CR198" s="331"/>
      <c r="CS198" s="332"/>
      <c r="CT198" s="333"/>
      <c r="CU198" s="229"/>
      <c r="CV198" s="230"/>
      <c r="CW198" s="231"/>
      <c r="CX198" s="331"/>
      <c r="CY198" s="332"/>
      <c r="CZ198" s="333"/>
      <c r="DA198" s="331"/>
      <c r="DB198" s="332"/>
      <c r="DC198" s="333"/>
      <c r="DD198" s="331"/>
      <c r="DE198" s="332"/>
      <c r="DF198" s="333"/>
      <c r="DG198" s="331"/>
      <c r="DH198" s="332"/>
      <c r="DI198" s="333"/>
      <c r="DJ198" s="229"/>
      <c r="DK198" s="230"/>
      <c r="DL198" s="231"/>
      <c r="DM198" s="229"/>
      <c r="DN198" s="230"/>
      <c r="DO198" s="231"/>
      <c r="DP198" s="331"/>
      <c r="DQ198" s="332"/>
      <c r="DR198" s="333"/>
      <c r="DS198" s="331"/>
      <c r="DT198" s="332"/>
      <c r="DU198" s="333"/>
      <c r="DV198" s="331"/>
      <c r="DW198" s="332"/>
      <c r="DX198" s="333"/>
      <c r="DY198" s="331"/>
      <c r="DZ198" s="332"/>
      <c r="EA198" s="333"/>
      <c r="EB198" s="331"/>
      <c r="EC198" s="332"/>
      <c r="ED198" s="333"/>
      <c r="EE198" s="331"/>
      <c r="EF198" s="332"/>
      <c r="EG198" s="333"/>
      <c r="EH198" s="229"/>
      <c r="EI198" s="230"/>
      <c r="EJ198" s="231"/>
      <c r="EK198" s="229"/>
      <c r="EL198" s="230"/>
      <c r="EM198" s="231"/>
      <c r="EN198" s="244"/>
      <c r="EO198" s="269" t="str">
        <f t="shared" si="497"/>
        <v/>
      </c>
      <c r="EP198" s="444" t="s">
        <v>1247</v>
      </c>
      <c r="EQ198" s="360" t="str">
        <f t="shared" si="640"/>
        <v/>
      </c>
      <c r="ER198" s="360" t="str">
        <f t="shared" si="641"/>
        <v/>
      </c>
      <c r="ES198" s="360" t="str">
        <f t="shared" si="642"/>
        <v/>
      </c>
      <c r="ET198" s="360" t="str">
        <f t="shared" si="643"/>
        <v/>
      </c>
      <c r="EU198" s="360" t="str">
        <f t="shared" si="644"/>
        <v/>
      </c>
      <c r="EV198" s="360" t="str">
        <f t="shared" si="645"/>
        <v/>
      </c>
      <c r="EW198" s="360" t="str">
        <f t="shared" si="646"/>
        <v/>
      </c>
      <c r="EX198" s="360" t="str">
        <f t="shared" si="647"/>
        <v/>
      </c>
      <c r="EY198" s="360" t="str">
        <f t="shared" si="648"/>
        <v/>
      </c>
      <c r="EZ198" s="360" t="str">
        <f t="shared" si="649"/>
        <v/>
      </c>
      <c r="FA198" s="360" t="str">
        <f t="shared" si="650"/>
        <v/>
      </c>
      <c r="FB198" s="360" t="str">
        <f t="shared" si="651"/>
        <v/>
      </c>
      <c r="FC198" s="360" t="str">
        <f t="shared" si="652"/>
        <v/>
      </c>
      <c r="FD198" s="360" t="str">
        <f t="shared" si="653"/>
        <v/>
      </c>
      <c r="FE198" s="360" t="str">
        <f t="shared" si="654"/>
        <v/>
      </c>
      <c r="FF198" s="360" t="str">
        <f t="shared" si="655"/>
        <v/>
      </c>
      <c r="FG198" s="360" t="str">
        <f t="shared" si="656"/>
        <v/>
      </c>
      <c r="FH198" s="360" t="str">
        <f t="shared" si="657"/>
        <v/>
      </c>
      <c r="FI198" s="360" t="str">
        <f t="shared" si="658"/>
        <v/>
      </c>
      <c r="FJ198" s="360" t="str">
        <f t="shared" si="659"/>
        <v/>
      </c>
      <c r="FK198" s="360" t="str">
        <f t="shared" si="660"/>
        <v/>
      </c>
      <c r="FL198" s="360" t="str">
        <f t="shared" si="661"/>
        <v/>
      </c>
      <c r="FM198" s="360">
        <f t="shared" si="662"/>
        <v>18</v>
      </c>
      <c r="FN198" s="360" t="str">
        <f t="shared" si="663"/>
        <v/>
      </c>
      <c r="FO198" s="360" t="str">
        <f t="shared" si="664"/>
        <v/>
      </c>
      <c r="FP198" s="360" t="str">
        <f t="shared" si="665"/>
        <v/>
      </c>
      <c r="FQ198" s="360" t="str">
        <f t="shared" si="666"/>
        <v/>
      </c>
      <c r="FR198" s="360" t="str">
        <f t="shared" si="667"/>
        <v/>
      </c>
      <c r="FS198" s="360" t="str">
        <f t="shared" si="668"/>
        <v/>
      </c>
      <c r="FT198" s="360" t="str">
        <f t="shared" si="498"/>
        <v/>
      </c>
      <c r="FU198" s="360" t="str">
        <f t="shared" si="669"/>
        <v/>
      </c>
      <c r="FV198" s="360" t="str">
        <f t="shared" si="670"/>
        <v/>
      </c>
      <c r="FW198" s="360" t="str">
        <f t="shared" si="671"/>
        <v/>
      </c>
      <c r="FX198" s="360" t="str">
        <f t="shared" si="672"/>
        <v/>
      </c>
      <c r="FY198" s="360" t="str">
        <f t="shared" si="673"/>
        <v/>
      </c>
      <c r="FZ198" s="360" t="str">
        <f t="shared" si="674"/>
        <v/>
      </c>
      <c r="GA198" s="360" t="str">
        <f t="shared" si="675"/>
        <v/>
      </c>
      <c r="GB198" s="360" t="str">
        <f t="shared" si="676"/>
        <v/>
      </c>
      <c r="GC198" s="360" t="str">
        <f t="shared" si="677"/>
        <v/>
      </c>
      <c r="GD198" s="360" t="str">
        <f t="shared" si="678"/>
        <v/>
      </c>
      <c r="GE198" s="360" t="str">
        <f t="shared" si="679"/>
        <v/>
      </c>
      <c r="GF198" s="360" t="str">
        <f t="shared" si="680"/>
        <v/>
      </c>
      <c r="GG198" s="360" t="str">
        <f t="shared" si="681"/>
        <v/>
      </c>
      <c r="GH198" s="360" t="str">
        <f t="shared" si="682"/>
        <v/>
      </c>
      <c r="GI198" s="360" t="str">
        <f t="shared" si="683"/>
        <v/>
      </c>
      <c r="GJ198" s="360" t="str">
        <f t="shared" si="684"/>
        <v/>
      </c>
      <c r="GK198" s="444" t="s">
        <v>1247</v>
      </c>
      <c r="GL198" s="361" t="str">
        <f t="shared" si="499"/>
        <v>-</v>
      </c>
      <c r="GM198" s="361" t="str">
        <f t="shared" si="500"/>
        <v>-</v>
      </c>
      <c r="GN198" s="361" t="str">
        <f t="shared" si="501"/>
        <v>-</v>
      </c>
      <c r="GO198" s="361" t="str">
        <f t="shared" si="502"/>
        <v>-</v>
      </c>
      <c r="GP198" s="361" t="str">
        <f t="shared" si="503"/>
        <v>-</v>
      </c>
      <c r="GQ198" s="361" t="str">
        <f t="shared" si="504"/>
        <v>-</v>
      </c>
      <c r="GR198" s="361" t="str">
        <f t="shared" si="505"/>
        <v>-</v>
      </c>
      <c r="GS198" s="361" t="str">
        <f t="shared" si="506"/>
        <v>-</v>
      </c>
      <c r="GT198" s="361" t="str">
        <f t="shared" si="507"/>
        <v>-</v>
      </c>
      <c r="GU198" s="361" t="str">
        <f t="shared" si="508"/>
        <v>-</v>
      </c>
      <c r="GV198" s="361" t="str">
        <f t="shared" si="509"/>
        <v>-</v>
      </c>
      <c r="GW198" s="361" t="str">
        <f t="shared" si="510"/>
        <v>-</v>
      </c>
      <c r="GX198" s="361" t="str">
        <f t="shared" si="511"/>
        <v>-</v>
      </c>
      <c r="GY198" s="361" t="str">
        <f t="shared" si="512"/>
        <v>-</v>
      </c>
      <c r="GZ198" s="361" t="str">
        <f t="shared" si="513"/>
        <v>-</v>
      </c>
      <c r="HA198" s="361" t="str">
        <f t="shared" si="514"/>
        <v>-</v>
      </c>
      <c r="HB198" s="361" t="str">
        <f t="shared" si="515"/>
        <v>-</v>
      </c>
      <c r="HC198" s="361" t="str">
        <f t="shared" si="516"/>
        <v>-</v>
      </c>
      <c r="HD198" s="361" t="str">
        <f t="shared" si="517"/>
        <v>-</v>
      </c>
      <c r="HE198" s="361" t="str">
        <f t="shared" si="518"/>
        <v>-</v>
      </c>
      <c r="HF198" s="361" t="str">
        <f t="shared" si="519"/>
        <v>-</v>
      </c>
      <c r="HG198" s="361" t="str">
        <f t="shared" si="520"/>
        <v>-</v>
      </c>
      <c r="HH198" s="361" t="str">
        <f t="shared" si="521"/>
        <v>roughness</v>
      </c>
      <c r="HI198" s="361" t="str">
        <f t="shared" si="522"/>
        <v>-</v>
      </c>
      <c r="HJ198" s="361" t="str">
        <f t="shared" si="523"/>
        <v>-</v>
      </c>
      <c r="HK198" s="361" t="str">
        <f t="shared" si="524"/>
        <v>-</v>
      </c>
      <c r="HL198" s="361" t="str">
        <f t="shared" si="525"/>
        <v>-</v>
      </c>
      <c r="HM198" s="361" t="str">
        <f t="shared" si="526"/>
        <v>-</v>
      </c>
      <c r="HN198" s="361" t="str">
        <f t="shared" si="527"/>
        <v>-</v>
      </c>
      <c r="HO198" s="361" t="str">
        <f t="shared" si="528"/>
        <v>-</v>
      </c>
      <c r="HP198" s="361" t="str">
        <f t="shared" si="529"/>
        <v>-</v>
      </c>
      <c r="HQ198" s="361" t="str">
        <f t="shared" si="530"/>
        <v>-</v>
      </c>
      <c r="HR198" s="361" t="str">
        <f t="shared" si="531"/>
        <v>-</v>
      </c>
      <c r="HS198" s="361" t="str">
        <f t="shared" si="532"/>
        <v>-</v>
      </c>
      <c r="HT198" s="361" t="str">
        <f t="shared" si="533"/>
        <v>-</v>
      </c>
      <c r="HU198" s="361" t="str">
        <f t="shared" si="534"/>
        <v>-</v>
      </c>
      <c r="HV198" s="361" t="str">
        <f t="shared" si="535"/>
        <v>-</v>
      </c>
      <c r="HW198" s="361" t="str">
        <f t="shared" si="536"/>
        <v>-</v>
      </c>
      <c r="HX198" s="361" t="str">
        <f t="shared" si="537"/>
        <v>-</v>
      </c>
      <c r="HY198" s="361" t="str">
        <f t="shared" si="538"/>
        <v>-</v>
      </c>
      <c r="HZ198" s="361" t="str">
        <f t="shared" si="539"/>
        <v>-</v>
      </c>
      <c r="IA198" s="361" t="str">
        <f t="shared" si="540"/>
        <v>-</v>
      </c>
      <c r="IB198" s="361" t="str">
        <f t="shared" si="541"/>
        <v>-</v>
      </c>
      <c r="IC198" s="361" t="str">
        <f t="shared" si="542"/>
        <v>-</v>
      </c>
      <c r="ID198" s="361" t="str">
        <f t="shared" si="543"/>
        <v>-</v>
      </c>
      <c r="IE198" s="361" t="str">
        <f t="shared" si="544"/>
        <v>-</v>
      </c>
      <c r="IF198" s="444" t="s">
        <v>1247</v>
      </c>
      <c r="IG198" s="56" t="str">
        <f t="shared" si="685"/>
        <v>-</v>
      </c>
      <c r="IH198" s="56" t="str">
        <f t="shared" si="686"/>
        <v>-</v>
      </c>
      <c r="II198" s="56" t="str">
        <f t="shared" si="687"/>
        <v>-</v>
      </c>
      <c r="IJ198" s="56" t="str">
        <f t="shared" si="688"/>
        <v>-</v>
      </c>
      <c r="IK198" s="56" t="str">
        <f t="shared" si="545"/>
        <v>-</v>
      </c>
      <c r="IL198" s="56" t="str">
        <f t="shared" si="546"/>
        <v>-</v>
      </c>
      <c r="IM198" s="56" t="str">
        <f t="shared" si="547"/>
        <v>-</v>
      </c>
      <c r="IN198" s="56" t="str">
        <f t="shared" si="548"/>
        <v>-</v>
      </c>
      <c r="IO198" s="56" t="str">
        <f t="shared" si="549"/>
        <v>-</v>
      </c>
      <c r="IP198" s="56" t="str">
        <f t="shared" si="550"/>
        <v>-</v>
      </c>
      <c r="IQ198" s="56" t="str">
        <f t="shared" si="551"/>
        <v>-</v>
      </c>
      <c r="IR198" s="56" t="str">
        <f t="shared" si="552"/>
        <v>-</v>
      </c>
      <c r="IS198" s="56" t="str">
        <f t="shared" si="553"/>
        <v>-</v>
      </c>
      <c r="IT198" s="56" t="str">
        <f t="shared" si="554"/>
        <v>-</v>
      </c>
      <c r="IU198" s="56" t="str">
        <f t="shared" si="555"/>
        <v>-</v>
      </c>
      <c r="IV198" s="56" t="str">
        <f t="shared" si="556"/>
        <v>-</v>
      </c>
      <c r="IW198" s="56" t="str">
        <f t="shared" si="557"/>
        <v>-</v>
      </c>
      <c r="IX198" s="56" t="str">
        <f t="shared" si="558"/>
        <v>-</v>
      </c>
      <c r="IY198" s="56" t="str">
        <f t="shared" si="559"/>
        <v>-</v>
      </c>
      <c r="IZ198" s="56" t="str">
        <f t="shared" si="560"/>
        <v>-</v>
      </c>
      <c r="JA198" s="56" t="str">
        <f t="shared" si="561"/>
        <v>-</v>
      </c>
      <c r="JB198" s="56" t="str">
        <f t="shared" si="562"/>
        <v>-</v>
      </c>
      <c r="JC198" s="56">
        <f t="shared" si="563"/>
        <v>3.8580000000000003E-2</v>
      </c>
      <c r="JD198" s="56" t="str">
        <f t="shared" si="564"/>
        <v>-</v>
      </c>
      <c r="JE198" s="56" t="str">
        <f t="shared" si="565"/>
        <v>-</v>
      </c>
      <c r="JF198" s="56" t="str">
        <f t="shared" si="566"/>
        <v>-</v>
      </c>
      <c r="JG198" s="56" t="str">
        <f t="shared" si="567"/>
        <v>-</v>
      </c>
      <c r="JH198" s="56" t="str">
        <f t="shared" si="568"/>
        <v>-</v>
      </c>
      <c r="JI198" s="56" t="str">
        <f t="shared" si="569"/>
        <v>-</v>
      </c>
      <c r="JJ198" s="56" t="str">
        <f t="shared" si="570"/>
        <v>-</v>
      </c>
      <c r="JK198" s="56" t="str">
        <f t="shared" si="571"/>
        <v>-</v>
      </c>
      <c r="JL198" s="56" t="str">
        <f t="shared" si="572"/>
        <v>-</v>
      </c>
      <c r="JM198" s="56" t="str">
        <f t="shared" si="573"/>
        <v>-</v>
      </c>
      <c r="JN198" s="56" t="str">
        <f t="shared" si="574"/>
        <v>-</v>
      </c>
      <c r="JO198" s="56" t="str">
        <f t="shared" si="575"/>
        <v>-</v>
      </c>
      <c r="JP198" s="56" t="str">
        <f t="shared" si="576"/>
        <v>-</v>
      </c>
      <c r="JQ198" s="56" t="str">
        <f t="shared" si="577"/>
        <v>-</v>
      </c>
      <c r="JR198" s="56" t="str">
        <f t="shared" si="578"/>
        <v>-</v>
      </c>
      <c r="JS198" s="56" t="str">
        <f t="shared" si="579"/>
        <v>-</v>
      </c>
      <c r="JT198" s="56" t="str">
        <f t="shared" si="580"/>
        <v>-</v>
      </c>
      <c r="JU198" s="56" t="str">
        <f t="shared" si="581"/>
        <v>-</v>
      </c>
      <c r="JV198" s="56" t="str">
        <f t="shared" si="582"/>
        <v>-</v>
      </c>
      <c r="JW198" s="56" t="str">
        <f t="shared" si="583"/>
        <v>-</v>
      </c>
      <c r="JX198" s="56" t="str">
        <f t="shared" si="584"/>
        <v>-</v>
      </c>
      <c r="JY198" s="56" t="str">
        <f t="shared" si="585"/>
        <v>-</v>
      </c>
      <c r="JZ198" s="56" t="str">
        <f t="shared" si="586"/>
        <v>-</v>
      </c>
      <c r="KA198" s="444" t="s">
        <v>1247</v>
      </c>
      <c r="KB198" s="360">
        <f>IF(ISNUMBER(INDEX($EQ$15:$GK$521,$B198,EO$11)),MAX(KB$14:KB197)+1,0)</f>
        <v>0</v>
      </c>
      <c r="KC198" s="360" t="str">
        <f t="shared" si="689"/>
        <v/>
      </c>
      <c r="KD198" s="373" t="s">
        <v>2</v>
      </c>
      <c r="KE198" s="215"/>
      <c r="KF198" s="60"/>
      <c r="KG198" s="60"/>
      <c r="KH198" s="60"/>
      <c r="KI198" s="60"/>
      <c r="KJ198" s="60"/>
      <c r="KK198" s="60"/>
      <c r="KL198" s="60"/>
      <c r="KM198" s="60"/>
      <c r="KN198" s="60"/>
      <c r="KO198" s="60"/>
      <c r="KP198" s="60"/>
      <c r="KQ198" s="239" t="str">
        <f t="shared" si="695"/>
        <v/>
      </c>
      <c r="KR198" s="245" t="str">
        <f t="shared" si="587"/>
        <v/>
      </c>
      <c r="KS198" s="60"/>
      <c r="KT198" s="239" t="str">
        <f t="shared" si="696"/>
        <v/>
      </c>
      <c r="KU198" s="245" t="str">
        <f t="shared" si="588"/>
        <v/>
      </c>
      <c r="KV198" s="60"/>
      <c r="KW198" s="239" t="str">
        <f t="shared" si="697"/>
        <v/>
      </c>
      <c r="KX198" s="245" t="str">
        <f t="shared" si="589"/>
        <v/>
      </c>
      <c r="KY198" s="60"/>
      <c r="KZ198" s="283" t="str">
        <f t="shared" si="590"/>
        <v/>
      </c>
      <c r="LA198" s="26"/>
      <c r="LB198" s="18"/>
      <c r="LC198" s="18"/>
      <c r="LD198" s="18"/>
      <c r="LE198" s="18"/>
      <c r="LF198" s="18"/>
      <c r="LG198" s="18"/>
      <c r="LH198" s="18"/>
      <c r="LI198" s="18"/>
      <c r="LJ198" s="18"/>
      <c r="LK198" s="18"/>
      <c r="LL198" s="18"/>
      <c r="LM198" s="18"/>
      <c r="LN198" s="63"/>
      <c r="LO198" s="251">
        <f t="shared" si="591"/>
        <v>0</v>
      </c>
      <c r="LP198" s="251">
        <f t="shared" si="592"/>
        <v>0</v>
      </c>
      <c r="LQ198" s="251">
        <f t="shared" si="593"/>
        <v>0</v>
      </c>
      <c r="LR198" s="251">
        <f t="shared" si="594"/>
        <v>0</v>
      </c>
      <c r="LS198" s="251">
        <f t="shared" si="595"/>
        <v>0</v>
      </c>
      <c r="LT198" s="251">
        <f t="shared" si="596"/>
        <v>0</v>
      </c>
      <c r="LU198" s="251">
        <f t="shared" si="597"/>
        <v>0</v>
      </c>
      <c r="LV198" s="251">
        <f t="shared" si="598"/>
        <v>0</v>
      </c>
      <c r="LW198" s="251">
        <f t="shared" si="599"/>
        <v>0</v>
      </c>
      <c r="LX198" s="251">
        <f t="shared" si="600"/>
        <v>0</v>
      </c>
      <c r="LY198" s="251">
        <f t="shared" si="601"/>
        <v>0</v>
      </c>
      <c r="LZ198" s="251">
        <f t="shared" si="602"/>
        <v>0</v>
      </c>
      <c r="MA198" s="63">
        <f t="shared" si="603"/>
        <v>6</v>
      </c>
      <c r="MB198" s="63">
        <f t="shared" si="604"/>
        <v>0</v>
      </c>
      <c r="MC198" s="63">
        <f t="shared" si="691"/>
        <v>184</v>
      </c>
      <c r="MD198" s="63">
        <f t="shared" si="690"/>
        <v>21</v>
      </c>
      <c r="ME198" s="63">
        <f t="shared" si="605"/>
        <v>0</v>
      </c>
      <c r="MF198" s="315">
        <f t="shared" si="606"/>
        <v>291</v>
      </c>
      <c r="MG198" s="315">
        <f>IF(ISNUMBER(MATCH(EO198,$ME$15:$ME$520,0)),0,MAX(MG$14:MG197)+1)</f>
        <v>0</v>
      </c>
      <c r="MH198" s="315" t="str">
        <f t="shared" si="607"/>
        <v/>
      </c>
      <c r="MI198" s="369"/>
      <c r="MJ198" s="68"/>
      <c r="MK198" s="18"/>
      <c r="ML198" s="242"/>
      <c r="MM198" s="242"/>
      <c r="MN198" s="59"/>
      <c r="MO198" s="59"/>
      <c r="MP198" s="285"/>
      <c r="MQ198" s="59"/>
      <c r="MR198" s="238"/>
      <c r="MS198" s="285"/>
      <c r="MT198" s="59"/>
      <c r="MU198" s="285"/>
      <c r="MV198" s="238"/>
      <c r="MW198" s="59"/>
      <c r="MX198" s="59"/>
      <c r="MY198" s="59"/>
      <c r="MZ198" s="59"/>
      <c r="NA198" s="59"/>
      <c r="NB198" s="26" t="s">
        <v>2</v>
      </c>
      <c r="NC198" s="59"/>
      <c r="ND198" s="59"/>
      <c r="NE198" s="59"/>
      <c r="NF198" s="59"/>
      <c r="NG198" s="59"/>
      <c r="NH198" s="59"/>
      <c r="NI198" s="59"/>
      <c r="NJ198" s="59"/>
      <c r="NK198" s="26" t="s">
        <v>2</v>
      </c>
      <c r="NL198" s="454"/>
      <c r="NM198" s="454"/>
      <c r="NN198" s="59"/>
      <c r="NO198" s="18"/>
      <c r="NP198" s="18"/>
      <c r="NQ198" s="18"/>
      <c r="NR198" s="18"/>
      <c r="NS198" s="18"/>
      <c r="NT198" s="18"/>
      <c r="NU198" s="18"/>
      <c r="NV198" s="18"/>
      <c r="NW198" s="18"/>
      <c r="NX198" s="18"/>
      <c r="NY198" s="18"/>
      <c r="NZ198" s="18"/>
      <c r="OA198" s="18"/>
      <c r="OB198" s="18"/>
      <c r="OC198" s="18"/>
      <c r="OZ198" s="59"/>
      <c r="PA198" s="251" t="str">
        <f t="shared" si="608"/>
        <v/>
      </c>
      <c r="PB198" s="251" t="str">
        <f t="shared" si="609"/>
        <v/>
      </c>
      <c r="PC198" s="251" t="str">
        <f t="shared" si="610"/>
        <v/>
      </c>
      <c r="PD198" s="251" t="str">
        <f t="shared" si="611"/>
        <v/>
      </c>
      <c r="PE198" s="251" t="str">
        <f t="shared" si="612"/>
        <v/>
      </c>
      <c r="PF198" s="251" t="str">
        <f t="shared" si="613"/>
        <v/>
      </c>
      <c r="PG198" s="251" t="str">
        <f t="shared" si="614"/>
        <v/>
      </c>
      <c r="PH198" s="251" t="str">
        <f t="shared" si="615"/>
        <v/>
      </c>
      <c r="PI198" s="251" t="str">
        <f t="shared" si="616"/>
        <v/>
      </c>
      <c r="PJ198" s="251" t="str">
        <f t="shared" si="617"/>
        <v/>
      </c>
      <c r="PK198" s="251" t="str">
        <f t="shared" si="618"/>
        <v/>
      </c>
      <c r="PL198" s="251" t="str">
        <f t="shared" si="619"/>
        <v/>
      </c>
      <c r="PM198" s="251" t="str">
        <f t="shared" si="620"/>
        <v/>
      </c>
      <c r="PN198" s="251" t="str">
        <f t="shared" si="621"/>
        <v/>
      </c>
      <c r="PO198" s="251" t="str">
        <f t="shared" si="622"/>
        <v/>
      </c>
      <c r="PP198" s="251" t="str">
        <f t="shared" si="623"/>
        <v/>
      </c>
      <c r="PQ198" s="251" t="str">
        <f t="shared" si="624"/>
        <v/>
      </c>
      <c r="PR198" s="251" t="str">
        <f t="shared" si="625"/>
        <v/>
      </c>
      <c r="PS198" s="251" t="str">
        <f t="shared" si="626"/>
        <v/>
      </c>
      <c r="PT198" s="251" t="str">
        <f t="shared" si="627"/>
        <v/>
      </c>
      <c r="PU198" s="251" t="str">
        <f t="shared" si="628"/>
        <v/>
      </c>
      <c r="PV198" s="251" t="str">
        <f t="shared" si="629"/>
        <v/>
      </c>
      <c r="PW198" s="251" t="str">
        <f t="shared" si="630"/>
        <v/>
      </c>
      <c r="PX198" s="251" t="str">
        <f t="shared" si="631"/>
        <v/>
      </c>
      <c r="PY198" s="251" t="str">
        <f t="shared" si="632"/>
        <v/>
      </c>
      <c r="PZ198" s="251" t="str">
        <f t="shared" si="633"/>
        <v/>
      </c>
      <c r="QA198" s="251" t="str">
        <f t="shared" si="634"/>
        <v/>
      </c>
      <c r="QB198" s="251" t="str">
        <f t="shared" si="635"/>
        <v/>
      </c>
      <c r="QC198" s="251" t="str">
        <f t="shared" si="636"/>
        <v/>
      </c>
      <c r="QD198" s="251" t="str">
        <f t="shared" si="637"/>
        <v/>
      </c>
      <c r="QE198" s="251" t="str">
        <f t="shared" si="638"/>
        <v/>
      </c>
      <c r="QF198" s="63">
        <f t="shared" si="639"/>
        <v>0</v>
      </c>
      <c r="QG198" s="26" t="s">
        <v>2</v>
      </c>
      <c r="QH198" s="59"/>
      <c r="QI198" s="59"/>
      <c r="QJ198" s="59"/>
      <c r="QK198" s="59"/>
      <c r="QL198" s="59"/>
      <c r="QM198" s="59"/>
      <c r="QN198" s="59"/>
    </row>
    <row r="199" spans="1:456" ht="6" customHeight="1" x14ac:dyDescent="0.25">
      <c r="A199" s="68"/>
      <c r="B199" s="447">
        <f t="shared" si="496"/>
        <v>185</v>
      </c>
      <c r="C199" s="72" t="s">
        <v>421</v>
      </c>
      <c r="D199" s="339" t="s">
        <v>431</v>
      </c>
      <c r="E199" s="59"/>
      <c r="F199" s="229"/>
      <c r="G199" s="295"/>
      <c r="H199" s="295"/>
      <c r="I199" s="229"/>
      <c r="J199" s="295"/>
      <c r="K199" s="295"/>
      <c r="L199" s="229"/>
      <c r="M199" s="295"/>
      <c r="N199" s="295"/>
      <c r="O199" s="229"/>
      <c r="P199" s="295"/>
      <c r="Q199" s="295"/>
      <c r="R199" s="229"/>
      <c r="S199" s="230"/>
      <c r="T199" s="231"/>
      <c r="U199" s="229"/>
      <c r="V199" s="230"/>
      <c r="W199" s="231"/>
      <c r="X199" s="229"/>
      <c r="Y199" s="230"/>
      <c r="Z199" s="231"/>
      <c r="AA199" s="229"/>
      <c r="AB199" s="295"/>
      <c r="AC199" s="295"/>
      <c r="AD199" s="229"/>
      <c r="AE199" s="295"/>
      <c r="AF199" s="295"/>
      <c r="AG199" s="229"/>
      <c r="AH199" s="295"/>
      <c r="AI199" s="295"/>
      <c r="AJ199" s="229"/>
      <c r="AK199" s="295"/>
      <c r="AL199" s="295"/>
      <c r="AM199" s="229"/>
      <c r="AN199" s="295"/>
      <c r="AO199" s="295"/>
      <c r="AP199" s="243"/>
      <c r="AQ199" s="295"/>
      <c r="AR199" s="290"/>
      <c r="AS199" s="243"/>
      <c r="AT199" s="295"/>
      <c r="AU199" s="290"/>
      <c r="AV199" s="229"/>
      <c r="AW199" s="230"/>
      <c r="AX199" s="231"/>
      <c r="AY199" s="229"/>
      <c r="AZ199" s="230"/>
      <c r="BA199" s="231"/>
      <c r="BB199" s="229"/>
      <c r="BC199" s="230"/>
      <c r="BD199" s="231"/>
      <c r="BE199" s="229"/>
      <c r="BF199" s="230"/>
      <c r="BG199" s="231"/>
      <c r="BH199" s="229"/>
      <c r="BI199" s="230"/>
      <c r="BJ199" s="231"/>
      <c r="BK199" s="243"/>
      <c r="BL199" s="230"/>
      <c r="BM199" s="231"/>
      <c r="BN199" s="243"/>
      <c r="BO199" s="230"/>
      <c r="BP199" s="231"/>
      <c r="BQ199" s="229"/>
      <c r="BR199" s="230"/>
      <c r="BS199" s="231"/>
      <c r="BT199" s="229"/>
      <c r="BU199" s="230"/>
      <c r="BV199" s="231"/>
      <c r="BW199" s="229"/>
      <c r="BX199" s="230"/>
      <c r="BY199" s="231"/>
      <c r="BZ199" s="229"/>
      <c r="CA199" s="230"/>
      <c r="CB199" s="231"/>
      <c r="CC199" s="229"/>
      <c r="CD199" s="230"/>
      <c r="CE199" s="231"/>
      <c r="CF199" s="331"/>
      <c r="CG199" s="332"/>
      <c r="CH199" s="385"/>
      <c r="CI199" s="331"/>
      <c r="CJ199" s="332"/>
      <c r="CK199" s="385"/>
      <c r="CL199" s="243"/>
      <c r="CM199" s="230"/>
      <c r="CN199" s="354"/>
      <c r="CO199" s="243"/>
      <c r="CP199" s="230"/>
      <c r="CQ199" s="231"/>
      <c r="CR199" s="331"/>
      <c r="CS199" s="332"/>
      <c r="CT199" s="333"/>
      <c r="CU199" s="229"/>
      <c r="CV199" s="230"/>
      <c r="CW199" s="231"/>
      <c r="CX199" s="331"/>
      <c r="CY199" s="332"/>
      <c r="CZ199" s="333"/>
      <c r="DA199" s="331"/>
      <c r="DB199" s="332"/>
      <c r="DC199" s="333"/>
      <c r="DD199" s="331"/>
      <c r="DE199" s="332"/>
      <c r="DF199" s="333"/>
      <c r="DG199" s="331"/>
      <c r="DH199" s="332"/>
      <c r="DI199" s="333"/>
      <c r="DJ199" s="229"/>
      <c r="DK199" s="230"/>
      <c r="DL199" s="231"/>
      <c r="DM199" s="229"/>
      <c r="DN199" s="230"/>
      <c r="DO199" s="231"/>
      <c r="DP199" s="331"/>
      <c r="DQ199" s="332"/>
      <c r="DR199" s="333"/>
      <c r="DS199" s="331"/>
      <c r="DT199" s="332"/>
      <c r="DU199" s="333"/>
      <c r="DV199" s="331"/>
      <c r="DW199" s="332"/>
      <c r="DX199" s="333"/>
      <c r="DY199" s="331"/>
      <c r="DZ199" s="332"/>
      <c r="EA199" s="333"/>
      <c r="EB199" s="331"/>
      <c r="EC199" s="332"/>
      <c r="ED199" s="333"/>
      <c r="EE199" s="331"/>
      <c r="EF199" s="332"/>
      <c r="EG199" s="333"/>
      <c r="EH199" s="229"/>
      <c r="EI199" s="230"/>
      <c r="EJ199" s="231"/>
      <c r="EK199" s="229"/>
      <c r="EL199" s="230"/>
      <c r="EM199" s="231"/>
      <c r="EN199" s="244"/>
      <c r="EO199" s="269" t="str">
        <f t="shared" si="497"/>
        <v/>
      </c>
      <c r="EP199" s="444" t="s">
        <v>1247</v>
      </c>
      <c r="EQ199" s="360" t="str">
        <f t="shared" si="640"/>
        <v/>
      </c>
      <c r="ER199" s="360" t="str">
        <f t="shared" si="641"/>
        <v/>
      </c>
      <c r="ES199" s="360" t="str">
        <f t="shared" si="642"/>
        <v/>
      </c>
      <c r="ET199" s="360" t="str">
        <f t="shared" si="643"/>
        <v/>
      </c>
      <c r="EU199" s="360" t="str">
        <f t="shared" si="644"/>
        <v/>
      </c>
      <c r="EV199" s="360" t="str">
        <f t="shared" si="645"/>
        <v/>
      </c>
      <c r="EW199" s="360" t="str">
        <f t="shared" si="646"/>
        <v/>
      </c>
      <c r="EX199" s="360" t="str">
        <f t="shared" si="647"/>
        <v/>
      </c>
      <c r="EY199" s="360" t="str">
        <f t="shared" si="648"/>
        <v/>
      </c>
      <c r="EZ199" s="360" t="str">
        <f t="shared" si="649"/>
        <v/>
      </c>
      <c r="FA199" s="360" t="str">
        <f t="shared" si="650"/>
        <v/>
      </c>
      <c r="FB199" s="360" t="str">
        <f t="shared" si="651"/>
        <v/>
      </c>
      <c r="FC199" s="360" t="str">
        <f t="shared" si="652"/>
        <v/>
      </c>
      <c r="FD199" s="360" t="str">
        <f t="shared" si="653"/>
        <v/>
      </c>
      <c r="FE199" s="360" t="str">
        <f t="shared" si="654"/>
        <v/>
      </c>
      <c r="FF199" s="360" t="str">
        <f t="shared" si="655"/>
        <v/>
      </c>
      <c r="FG199" s="360" t="str">
        <f t="shared" si="656"/>
        <v/>
      </c>
      <c r="FH199" s="360" t="str">
        <f t="shared" si="657"/>
        <v/>
      </c>
      <c r="FI199" s="360" t="str">
        <f t="shared" si="658"/>
        <v/>
      </c>
      <c r="FJ199" s="360" t="str">
        <f t="shared" si="659"/>
        <v/>
      </c>
      <c r="FK199" s="360" t="str">
        <f t="shared" si="660"/>
        <v/>
      </c>
      <c r="FL199" s="360" t="str">
        <f t="shared" si="661"/>
        <v/>
      </c>
      <c r="FM199" s="360">
        <f t="shared" si="662"/>
        <v>19</v>
      </c>
      <c r="FN199" s="360" t="str">
        <f t="shared" si="663"/>
        <v/>
      </c>
      <c r="FO199" s="360" t="str">
        <f t="shared" si="664"/>
        <v/>
      </c>
      <c r="FP199" s="360" t="str">
        <f t="shared" si="665"/>
        <v/>
      </c>
      <c r="FQ199" s="360" t="str">
        <f t="shared" si="666"/>
        <v/>
      </c>
      <c r="FR199" s="360" t="str">
        <f t="shared" si="667"/>
        <v/>
      </c>
      <c r="FS199" s="360" t="str">
        <f t="shared" si="668"/>
        <v/>
      </c>
      <c r="FT199" s="360" t="str">
        <f t="shared" si="498"/>
        <v/>
      </c>
      <c r="FU199" s="360" t="str">
        <f t="shared" si="669"/>
        <v/>
      </c>
      <c r="FV199" s="360" t="str">
        <f t="shared" si="670"/>
        <v/>
      </c>
      <c r="FW199" s="360" t="str">
        <f t="shared" si="671"/>
        <v/>
      </c>
      <c r="FX199" s="360" t="str">
        <f t="shared" si="672"/>
        <v/>
      </c>
      <c r="FY199" s="360" t="str">
        <f t="shared" si="673"/>
        <v/>
      </c>
      <c r="FZ199" s="360" t="str">
        <f t="shared" si="674"/>
        <v/>
      </c>
      <c r="GA199" s="360" t="str">
        <f t="shared" si="675"/>
        <v/>
      </c>
      <c r="GB199" s="360" t="str">
        <f t="shared" si="676"/>
        <v/>
      </c>
      <c r="GC199" s="360" t="str">
        <f t="shared" si="677"/>
        <v/>
      </c>
      <c r="GD199" s="360" t="str">
        <f t="shared" si="678"/>
        <v/>
      </c>
      <c r="GE199" s="360" t="str">
        <f t="shared" si="679"/>
        <v/>
      </c>
      <c r="GF199" s="360" t="str">
        <f t="shared" si="680"/>
        <v/>
      </c>
      <c r="GG199" s="360" t="str">
        <f t="shared" si="681"/>
        <v/>
      </c>
      <c r="GH199" s="360" t="str">
        <f t="shared" si="682"/>
        <v/>
      </c>
      <c r="GI199" s="360" t="str">
        <f t="shared" si="683"/>
        <v/>
      </c>
      <c r="GJ199" s="360" t="str">
        <f t="shared" si="684"/>
        <v/>
      </c>
      <c r="GK199" s="444" t="s">
        <v>1247</v>
      </c>
      <c r="GL199" s="361" t="str">
        <f t="shared" si="499"/>
        <v>-</v>
      </c>
      <c r="GM199" s="361" t="str">
        <f t="shared" si="500"/>
        <v>-</v>
      </c>
      <c r="GN199" s="361" t="str">
        <f t="shared" si="501"/>
        <v>-</v>
      </c>
      <c r="GO199" s="361" t="str">
        <f t="shared" si="502"/>
        <v>-</v>
      </c>
      <c r="GP199" s="361" t="str">
        <f t="shared" si="503"/>
        <v>-</v>
      </c>
      <c r="GQ199" s="361" t="str">
        <f t="shared" si="504"/>
        <v>-</v>
      </c>
      <c r="GR199" s="361" t="str">
        <f t="shared" si="505"/>
        <v>-</v>
      </c>
      <c r="GS199" s="361" t="str">
        <f t="shared" si="506"/>
        <v>-</v>
      </c>
      <c r="GT199" s="361" t="str">
        <f t="shared" si="507"/>
        <v>-</v>
      </c>
      <c r="GU199" s="361" t="str">
        <f t="shared" si="508"/>
        <v>-</v>
      </c>
      <c r="GV199" s="361" t="str">
        <f t="shared" si="509"/>
        <v>-</v>
      </c>
      <c r="GW199" s="361" t="str">
        <f t="shared" si="510"/>
        <v>-</v>
      </c>
      <c r="GX199" s="361" t="str">
        <f t="shared" si="511"/>
        <v>-</v>
      </c>
      <c r="GY199" s="361" t="str">
        <f t="shared" si="512"/>
        <v>-</v>
      </c>
      <c r="GZ199" s="361" t="str">
        <f t="shared" si="513"/>
        <v>-</v>
      </c>
      <c r="HA199" s="361" t="str">
        <f t="shared" si="514"/>
        <v>-</v>
      </c>
      <c r="HB199" s="361" t="str">
        <f t="shared" si="515"/>
        <v>-</v>
      </c>
      <c r="HC199" s="361" t="str">
        <f t="shared" si="516"/>
        <v>-</v>
      </c>
      <c r="HD199" s="361" t="str">
        <f t="shared" si="517"/>
        <v>-</v>
      </c>
      <c r="HE199" s="361" t="str">
        <f t="shared" si="518"/>
        <v>-</v>
      </c>
      <c r="HF199" s="361" t="str">
        <f t="shared" si="519"/>
        <v>-</v>
      </c>
      <c r="HG199" s="361" t="str">
        <f t="shared" si="520"/>
        <v>-</v>
      </c>
      <c r="HH199" s="361" t="str">
        <f t="shared" si="521"/>
        <v>q_base</v>
      </c>
      <c r="HI199" s="361" t="str">
        <f t="shared" si="522"/>
        <v>-</v>
      </c>
      <c r="HJ199" s="361" t="str">
        <f t="shared" si="523"/>
        <v>-</v>
      </c>
      <c r="HK199" s="361" t="str">
        <f t="shared" si="524"/>
        <v>-</v>
      </c>
      <c r="HL199" s="361" t="str">
        <f t="shared" si="525"/>
        <v>-</v>
      </c>
      <c r="HM199" s="361" t="str">
        <f t="shared" si="526"/>
        <v>-</v>
      </c>
      <c r="HN199" s="361" t="str">
        <f t="shared" si="527"/>
        <v>-</v>
      </c>
      <c r="HO199" s="361" t="str">
        <f t="shared" si="528"/>
        <v>-</v>
      </c>
      <c r="HP199" s="361" t="str">
        <f t="shared" si="529"/>
        <v>-</v>
      </c>
      <c r="HQ199" s="361" t="str">
        <f t="shared" si="530"/>
        <v>-</v>
      </c>
      <c r="HR199" s="361" t="str">
        <f t="shared" si="531"/>
        <v>-</v>
      </c>
      <c r="HS199" s="361" t="str">
        <f t="shared" si="532"/>
        <v>-</v>
      </c>
      <c r="HT199" s="361" t="str">
        <f t="shared" si="533"/>
        <v>-</v>
      </c>
      <c r="HU199" s="361" t="str">
        <f t="shared" si="534"/>
        <v>-</v>
      </c>
      <c r="HV199" s="361" t="str">
        <f t="shared" si="535"/>
        <v>-</v>
      </c>
      <c r="HW199" s="361" t="str">
        <f t="shared" si="536"/>
        <v>-</v>
      </c>
      <c r="HX199" s="361" t="str">
        <f t="shared" si="537"/>
        <v>-</v>
      </c>
      <c r="HY199" s="361" t="str">
        <f t="shared" si="538"/>
        <v>-</v>
      </c>
      <c r="HZ199" s="361" t="str">
        <f t="shared" si="539"/>
        <v>-</v>
      </c>
      <c r="IA199" s="361" t="str">
        <f t="shared" si="540"/>
        <v>-</v>
      </c>
      <c r="IB199" s="361" t="str">
        <f t="shared" si="541"/>
        <v>-</v>
      </c>
      <c r="IC199" s="361" t="str">
        <f t="shared" si="542"/>
        <v>-</v>
      </c>
      <c r="ID199" s="361" t="str">
        <f t="shared" si="543"/>
        <v>-</v>
      </c>
      <c r="IE199" s="361" t="str">
        <f t="shared" si="544"/>
        <v>-</v>
      </c>
      <c r="IF199" s="444" t="s">
        <v>1247</v>
      </c>
      <c r="IG199" s="56" t="str">
        <f t="shared" si="685"/>
        <v>-</v>
      </c>
      <c r="IH199" s="56" t="str">
        <f t="shared" si="686"/>
        <v>-</v>
      </c>
      <c r="II199" s="56" t="str">
        <f t="shared" si="687"/>
        <v>-</v>
      </c>
      <c r="IJ199" s="56" t="str">
        <f t="shared" si="688"/>
        <v>-</v>
      </c>
      <c r="IK199" s="56" t="str">
        <f t="shared" si="545"/>
        <v>-</v>
      </c>
      <c r="IL199" s="56" t="str">
        <f t="shared" si="546"/>
        <v>-</v>
      </c>
      <c r="IM199" s="56" t="str">
        <f t="shared" si="547"/>
        <v>-</v>
      </c>
      <c r="IN199" s="56" t="str">
        <f t="shared" si="548"/>
        <v>-</v>
      </c>
      <c r="IO199" s="56" t="str">
        <f t="shared" si="549"/>
        <v>-</v>
      </c>
      <c r="IP199" s="56" t="str">
        <f t="shared" si="550"/>
        <v>-</v>
      </c>
      <c r="IQ199" s="56" t="str">
        <f t="shared" si="551"/>
        <v>-</v>
      </c>
      <c r="IR199" s="56" t="str">
        <f t="shared" si="552"/>
        <v>-</v>
      </c>
      <c r="IS199" s="56" t="str">
        <f t="shared" si="553"/>
        <v>-</v>
      </c>
      <c r="IT199" s="56" t="str">
        <f t="shared" si="554"/>
        <v>-</v>
      </c>
      <c r="IU199" s="56" t="str">
        <f t="shared" si="555"/>
        <v>-</v>
      </c>
      <c r="IV199" s="56" t="str">
        <f t="shared" si="556"/>
        <v>-</v>
      </c>
      <c r="IW199" s="56" t="str">
        <f t="shared" si="557"/>
        <v>-</v>
      </c>
      <c r="IX199" s="56" t="str">
        <f t="shared" si="558"/>
        <v>-</v>
      </c>
      <c r="IY199" s="56" t="str">
        <f t="shared" si="559"/>
        <v>-</v>
      </c>
      <c r="IZ199" s="56" t="str">
        <f t="shared" si="560"/>
        <v>-</v>
      </c>
      <c r="JA199" s="56" t="str">
        <f t="shared" si="561"/>
        <v>-</v>
      </c>
      <c r="JB199" s="56" t="str">
        <f t="shared" si="562"/>
        <v>-</v>
      </c>
      <c r="JC199" s="56">
        <f t="shared" si="563"/>
        <v>509.7</v>
      </c>
      <c r="JD199" s="56" t="str">
        <f t="shared" si="564"/>
        <v>-</v>
      </c>
      <c r="JE199" s="56" t="str">
        <f t="shared" si="565"/>
        <v>-</v>
      </c>
      <c r="JF199" s="56" t="str">
        <f t="shared" si="566"/>
        <v>-</v>
      </c>
      <c r="JG199" s="56" t="str">
        <f t="shared" si="567"/>
        <v>-</v>
      </c>
      <c r="JH199" s="56" t="str">
        <f t="shared" si="568"/>
        <v>-</v>
      </c>
      <c r="JI199" s="56" t="str">
        <f t="shared" si="569"/>
        <v>-</v>
      </c>
      <c r="JJ199" s="56" t="str">
        <f t="shared" si="570"/>
        <v>-</v>
      </c>
      <c r="JK199" s="56" t="str">
        <f t="shared" si="571"/>
        <v>-</v>
      </c>
      <c r="JL199" s="56" t="str">
        <f t="shared" si="572"/>
        <v>-</v>
      </c>
      <c r="JM199" s="56" t="str">
        <f t="shared" si="573"/>
        <v>-</v>
      </c>
      <c r="JN199" s="56" t="str">
        <f t="shared" si="574"/>
        <v>-</v>
      </c>
      <c r="JO199" s="56" t="str">
        <f t="shared" si="575"/>
        <v>-</v>
      </c>
      <c r="JP199" s="56" t="str">
        <f t="shared" si="576"/>
        <v>-</v>
      </c>
      <c r="JQ199" s="56" t="str">
        <f t="shared" si="577"/>
        <v>-</v>
      </c>
      <c r="JR199" s="56" t="str">
        <f t="shared" si="578"/>
        <v>-</v>
      </c>
      <c r="JS199" s="56" t="str">
        <f t="shared" si="579"/>
        <v>-</v>
      </c>
      <c r="JT199" s="56" t="str">
        <f t="shared" si="580"/>
        <v>-</v>
      </c>
      <c r="JU199" s="56" t="str">
        <f t="shared" si="581"/>
        <v>-</v>
      </c>
      <c r="JV199" s="56" t="str">
        <f t="shared" si="582"/>
        <v>-</v>
      </c>
      <c r="JW199" s="56" t="str">
        <f t="shared" si="583"/>
        <v>-</v>
      </c>
      <c r="JX199" s="56" t="str">
        <f t="shared" si="584"/>
        <v>-</v>
      </c>
      <c r="JY199" s="56" t="str">
        <f t="shared" si="585"/>
        <v>-</v>
      </c>
      <c r="JZ199" s="56" t="str">
        <f t="shared" si="586"/>
        <v>-</v>
      </c>
      <c r="KA199" s="444" t="s">
        <v>1247</v>
      </c>
      <c r="KB199" s="360">
        <f>IF(ISNUMBER(INDEX($EQ$15:$GK$521,$B199,EO$11)),MAX(KB$14:KB198)+1,0)</f>
        <v>0</v>
      </c>
      <c r="KC199" s="360" t="str">
        <f t="shared" si="689"/>
        <v/>
      </c>
      <c r="KD199" s="373" t="s">
        <v>2</v>
      </c>
      <c r="KE199" s="215"/>
      <c r="KF199" s="60"/>
      <c r="KG199" s="60"/>
      <c r="KH199" s="60"/>
      <c r="KI199" s="60"/>
      <c r="KJ199" s="60"/>
      <c r="KK199" s="60"/>
      <c r="KL199" s="60"/>
      <c r="KM199" s="60"/>
      <c r="KN199" s="60"/>
      <c r="KO199" s="60"/>
      <c r="KP199" s="60"/>
      <c r="KQ199" s="239" t="str">
        <f t="shared" si="695"/>
        <v/>
      </c>
      <c r="KR199" s="245" t="str">
        <f t="shared" si="587"/>
        <v/>
      </c>
      <c r="KS199" s="60"/>
      <c r="KT199" s="239" t="str">
        <f t="shared" si="696"/>
        <v/>
      </c>
      <c r="KU199" s="245" t="str">
        <f t="shared" si="588"/>
        <v/>
      </c>
      <c r="KV199" s="60"/>
      <c r="KW199" s="239" t="str">
        <f t="shared" si="697"/>
        <v/>
      </c>
      <c r="KX199" s="245" t="str">
        <f t="shared" si="589"/>
        <v/>
      </c>
      <c r="KY199" s="60"/>
      <c r="KZ199" s="283" t="str">
        <f t="shared" si="590"/>
        <v/>
      </c>
      <c r="LA199" s="26"/>
      <c r="LB199" s="18"/>
      <c r="LC199" s="18"/>
      <c r="LD199" s="18"/>
      <c r="LE199" s="18"/>
      <c r="LF199" s="18"/>
      <c r="LG199" s="18"/>
      <c r="LH199" s="18"/>
      <c r="LI199" s="18"/>
      <c r="LJ199" s="18"/>
      <c r="LK199" s="18"/>
      <c r="LL199" s="18"/>
      <c r="LM199" s="18"/>
      <c r="LN199" s="63"/>
      <c r="LO199" s="251">
        <f t="shared" si="591"/>
        <v>0</v>
      </c>
      <c r="LP199" s="251">
        <f t="shared" si="592"/>
        <v>0</v>
      </c>
      <c r="LQ199" s="251">
        <f t="shared" si="593"/>
        <v>0</v>
      </c>
      <c r="LR199" s="251">
        <f t="shared" si="594"/>
        <v>0</v>
      </c>
      <c r="LS199" s="251">
        <f t="shared" si="595"/>
        <v>0</v>
      </c>
      <c r="LT199" s="251">
        <f t="shared" si="596"/>
        <v>0</v>
      </c>
      <c r="LU199" s="251">
        <f t="shared" si="597"/>
        <v>0</v>
      </c>
      <c r="LV199" s="251">
        <f t="shared" si="598"/>
        <v>0</v>
      </c>
      <c r="LW199" s="251">
        <f t="shared" si="599"/>
        <v>0</v>
      </c>
      <c r="LX199" s="251">
        <f t="shared" si="600"/>
        <v>0</v>
      </c>
      <c r="LY199" s="251">
        <f t="shared" si="601"/>
        <v>0</v>
      </c>
      <c r="LZ199" s="251">
        <f t="shared" si="602"/>
        <v>0</v>
      </c>
      <c r="MA199" s="63">
        <f t="shared" si="603"/>
        <v>6</v>
      </c>
      <c r="MB199" s="63">
        <f t="shared" si="604"/>
        <v>0</v>
      </c>
      <c r="MC199" s="63">
        <f t="shared" si="691"/>
        <v>185</v>
      </c>
      <c r="MD199" s="63">
        <f t="shared" si="690"/>
        <v>22</v>
      </c>
      <c r="ME199" s="63" t="str">
        <f t="shared" si="605"/>
        <v>GWFGWF</v>
      </c>
      <c r="MF199" s="315">
        <f t="shared" si="606"/>
        <v>291</v>
      </c>
      <c r="MG199" s="315">
        <f>IF(ISNUMBER(MATCH(EO199,$ME$15:$ME$520,0)),0,MAX(MG$14:MG198)+1)</f>
        <v>0</v>
      </c>
      <c r="MH199" s="315" t="str">
        <f t="shared" si="607"/>
        <v/>
      </c>
      <c r="MI199" s="369"/>
      <c r="MJ199" s="68"/>
      <c r="MK199" s="18"/>
      <c r="ML199" s="242"/>
      <c r="MM199" s="242"/>
      <c r="MN199" s="59"/>
      <c r="MO199" s="59"/>
      <c r="MP199" s="285"/>
      <c r="MQ199" s="59"/>
      <c r="MR199" s="238"/>
      <c r="MS199" s="285"/>
      <c r="MT199" s="59"/>
      <c r="MU199" s="285"/>
      <c r="MV199" s="238"/>
      <c r="MW199" s="59"/>
      <c r="MX199" s="59"/>
      <c r="MY199" s="59"/>
      <c r="MZ199" s="59"/>
      <c r="NA199" s="59"/>
      <c r="NB199" s="26" t="s">
        <v>2</v>
      </c>
      <c r="NC199" s="59"/>
      <c r="ND199" s="59"/>
      <c r="NE199" s="59"/>
      <c r="NF199" s="59"/>
      <c r="NG199" s="59"/>
      <c r="NH199" s="59"/>
      <c r="NI199" s="59"/>
      <c r="NJ199" s="59"/>
      <c r="NK199" s="26" t="s">
        <v>2</v>
      </c>
      <c r="NL199" s="454"/>
      <c r="NM199" s="454"/>
      <c r="NN199" s="59"/>
      <c r="NO199" s="18"/>
      <c r="NP199" s="18"/>
      <c r="NQ199" s="18"/>
      <c r="NR199" s="18"/>
      <c r="NS199" s="18"/>
      <c r="NT199" s="18"/>
      <c r="NU199" s="18"/>
      <c r="NV199" s="18"/>
      <c r="NW199" s="18"/>
      <c r="NX199" s="18"/>
      <c r="NY199" s="18"/>
      <c r="NZ199" s="18"/>
      <c r="OA199" s="18"/>
      <c r="OB199" s="18"/>
      <c r="OC199" s="18"/>
      <c r="OZ199" s="59"/>
      <c r="PA199" s="251" t="str">
        <f t="shared" si="608"/>
        <v/>
      </c>
      <c r="PB199" s="251" t="str">
        <f t="shared" si="609"/>
        <v/>
      </c>
      <c r="PC199" s="251" t="str">
        <f t="shared" si="610"/>
        <v/>
      </c>
      <c r="PD199" s="251" t="str">
        <f t="shared" si="611"/>
        <v/>
      </c>
      <c r="PE199" s="251" t="str">
        <f t="shared" si="612"/>
        <v/>
      </c>
      <c r="PF199" s="251" t="str">
        <f t="shared" si="613"/>
        <v/>
      </c>
      <c r="PG199" s="251" t="str">
        <f t="shared" si="614"/>
        <v/>
      </c>
      <c r="PH199" s="251" t="str">
        <f t="shared" si="615"/>
        <v/>
      </c>
      <c r="PI199" s="251" t="str">
        <f t="shared" si="616"/>
        <v/>
      </c>
      <c r="PJ199" s="251" t="str">
        <f t="shared" si="617"/>
        <v/>
      </c>
      <c r="PK199" s="251" t="str">
        <f t="shared" si="618"/>
        <v/>
      </c>
      <c r="PL199" s="251" t="str">
        <f t="shared" si="619"/>
        <v/>
      </c>
      <c r="PM199" s="251" t="str">
        <f t="shared" si="620"/>
        <v/>
      </c>
      <c r="PN199" s="251" t="str">
        <f t="shared" si="621"/>
        <v/>
      </c>
      <c r="PO199" s="251" t="str">
        <f t="shared" si="622"/>
        <v/>
      </c>
      <c r="PP199" s="251" t="str">
        <f t="shared" si="623"/>
        <v/>
      </c>
      <c r="PQ199" s="251" t="str">
        <f t="shared" si="624"/>
        <v/>
      </c>
      <c r="PR199" s="251" t="str">
        <f t="shared" si="625"/>
        <v/>
      </c>
      <c r="PS199" s="251" t="str">
        <f t="shared" si="626"/>
        <v/>
      </c>
      <c r="PT199" s="251" t="str">
        <f t="shared" si="627"/>
        <v/>
      </c>
      <c r="PU199" s="251" t="str">
        <f t="shared" si="628"/>
        <v/>
      </c>
      <c r="PV199" s="251" t="str">
        <f t="shared" si="629"/>
        <v/>
      </c>
      <c r="PW199" s="251" t="str">
        <f t="shared" si="630"/>
        <v/>
      </c>
      <c r="PX199" s="251" t="str">
        <f t="shared" si="631"/>
        <v/>
      </c>
      <c r="PY199" s="251" t="str">
        <f t="shared" si="632"/>
        <v/>
      </c>
      <c r="PZ199" s="251" t="str">
        <f t="shared" si="633"/>
        <v/>
      </c>
      <c r="QA199" s="251" t="str">
        <f t="shared" si="634"/>
        <v/>
      </c>
      <c r="QB199" s="251" t="str">
        <f t="shared" si="635"/>
        <v/>
      </c>
      <c r="QC199" s="251" t="str">
        <f t="shared" si="636"/>
        <v/>
      </c>
      <c r="QD199" s="251" t="str">
        <f t="shared" si="637"/>
        <v/>
      </c>
      <c r="QE199" s="251" t="str">
        <f t="shared" si="638"/>
        <v/>
      </c>
      <c r="QF199" s="63">
        <f t="shared" si="639"/>
        <v>0</v>
      </c>
      <c r="QG199" s="26" t="s">
        <v>2</v>
      </c>
      <c r="QH199" s="59"/>
      <c r="QI199" s="59"/>
      <c r="QJ199" s="59"/>
      <c r="QK199" s="59"/>
      <c r="QL199" s="59"/>
      <c r="QM199" s="59"/>
      <c r="QN199" s="59"/>
    </row>
    <row r="200" spans="1:456" ht="6" customHeight="1" x14ac:dyDescent="0.25">
      <c r="A200" s="68"/>
      <c r="B200" s="447">
        <f t="shared" si="496"/>
        <v>186</v>
      </c>
      <c r="C200" s="72" t="s">
        <v>422</v>
      </c>
      <c r="D200" s="339" t="s">
        <v>432</v>
      </c>
      <c r="E200" s="59"/>
      <c r="F200" s="229"/>
      <c r="G200" s="295"/>
      <c r="H200" s="295"/>
      <c r="I200" s="229"/>
      <c r="J200" s="295"/>
      <c r="K200" s="295"/>
      <c r="L200" s="229"/>
      <c r="M200" s="295"/>
      <c r="N200" s="295"/>
      <c r="O200" s="229"/>
      <c r="P200" s="295"/>
      <c r="Q200" s="295"/>
      <c r="R200" s="229"/>
      <c r="S200" s="230"/>
      <c r="T200" s="231"/>
      <c r="U200" s="229"/>
      <c r="V200" s="230"/>
      <c r="W200" s="231"/>
      <c r="X200" s="229"/>
      <c r="Y200" s="230"/>
      <c r="Z200" s="231"/>
      <c r="AA200" s="229"/>
      <c r="AB200" s="295"/>
      <c r="AC200" s="295"/>
      <c r="AD200" s="229"/>
      <c r="AE200" s="295"/>
      <c r="AF200" s="295"/>
      <c r="AG200" s="229"/>
      <c r="AH200" s="295"/>
      <c r="AI200" s="295"/>
      <c r="AJ200" s="229"/>
      <c r="AK200" s="295"/>
      <c r="AL200" s="295"/>
      <c r="AM200" s="229"/>
      <c r="AN200" s="295"/>
      <c r="AO200" s="295"/>
      <c r="AP200" s="243"/>
      <c r="AQ200" s="295"/>
      <c r="AR200" s="290"/>
      <c r="AS200" s="243"/>
      <c r="AT200" s="295"/>
      <c r="AU200" s="290"/>
      <c r="AV200" s="229"/>
      <c r="AW200" s="230"/>
      <c r="AX200" s="231"/>
      <c r="AY200" s="229"/>
      <c r="AZ200" s="230"/>
      <c r="BA200" s="231"/>
      <c r="BB200" s="229"/>
      <c r="BC200" s="230"/>
      <c r="BD200" s="231"/>
      <c r="BE200" s="229"/>
      <c r="BF200" s="230"/>
      <c r="BG200" s="231"/>
      <c r="BH200" s="229"/>
      <c r="BI200" s="230"/>
      <c r="BJ200" s="231"/>
      <c r="BK200" s="243"/>
      <c r="BL200" s="230"/>
      <c r="BM200" s="231"/>
      <c r="BN200" s="243"/>
      <c r="BO200" s="230"/>
      <c r="BP200" s="231"/>
      <c r="BQ200" s="229"/>
      <c r="BR200" s="230"/>
      <c r="BS200" s="231"/>
      <c r="BT200" s="229"/>
      <c r="BU200" s="230"/>
      <c r="BV200" s="231"/>
      <c r="BW200" s="229"/>
      <c r="BX200" s="230"/>
      <c r="BY200" s="231"/>
      <c r="BZ200" s="229"/>
      <c r="CA200" s="230"/>
      <c r="CB200" s="231"/>
      <c r="CC200" s="229"/>
      <c r="CD200" s="230"/>
      <c r="CE200" s="231"/>
      <c r="CF200" s="331"/>
      <c r="CG200" s="332"/>
      <c r="CH200" s="385"/>
      <c r="CI200" s="331"/>
      <c r="CJ200" s="332"/>
      <c r="CK200" s="385"/>
      <c r="CL200" s="243"/>
      <c r="CM200" s="230"/>
      <c r="CN200" s="354"/>
      <c r="CO200" s="243"/>
      <c r="CP200" s="230"/>
      <c r="CQ200" s="231"/>
      <c r="CR200" s="331"/>
      <c r="CS200" s="332"/>
      <c r="CT200" s="333"/>
      <c r="CU200" s="229"/>
      <c r="CV200" s="230"/>
      <c r="CW200" s="231"/>
      <c r="CX200" s="331"/>
      <c r="CY200" s="332"/>
      <c r="CZ200" s="333"/>
      <c r="DA200" s="331"/>
      <c r="DB200" s="332"/>
      <c r="DC200" s="333"/>
      <c r="DD200" s="331"/>
      <c r="DE200" s="332"/>
      <c r="DF200" s="333"/>
      <c r="DG200" s="331"/>
      <c r="DH200" s="332"/>
      <c r="DI200" s="333"/>
      <c r="DJ200" s="229"/>
      <c r="DK200" s="230"/>
      <c r="DL200" s="231"/>
      <c r="DM200" s="229"/>
      <c r="DN200" s="230"/>
      <c r="DO200" s="231"/>
      <c r="DP200" s="331"/>
      <c r="DQ200" s="332"/>
      <c r="DR200" s="333"/>
      <c r="DS200" s="331"/>
      <c r="DT200" s="332"/>
      <c r="DU200" s="333"/>
      <c r="DV200" s="331"/>
      <c r="DW200" s="332"/>
      <c r="DX200" s="333"/>
      <c r="DY200" s="331"/>
      <c r="DZ200" s="332"/>
      <c r="EA200" s="333"/>
      <c r="EB200" s="331"/>
      <c r="EC200" s="332"/>
      <c r="ED200" s="333"/>
      <c r="EE200" s="331"/>
      <c r="EF200" s="332"/>
      <c r="EG200" s="333"/>
      <c r="EH200" s="229"/>
      <c r="EI200" s="230"/>
      <c r="EJ200" s="231"/>
      <c r="EK200" s="229"/>
      <c r="EL200" s="230"/>
      <c r="EM200" s="231"/>
      <c r="EN200" s="244"/>
      <c r="EO200" s="269" t="str">
        <f t="shared" si="497"/>
        <v/>
      </c>
      <c r="EP200" s="444" t="s">
        <v>1247</v>
      </c>
      <c r="EQ200" s="360" t="str">
        <f t="shared" si="640"/>
        <v/>
      </c>
      <c r="ER200" s="360" t="str">
        <f t="shared" si="641"/>
        <v/>
      </c>
      <c r="ES200" s="360" t="str">
        <f t="shared" si="642"/>
        <v/>
      </c>
      <c r="ET200" s="360" t="str">
        <f t="shared" si="643"/>
        <v/>
      </c>
      <c r="EU200" s="360" t="str">
        <f t="shared" si="644"/>
        <v/>
      </c>
      <c r="EV200" s="360" t="str">
        <f t="shared" si="645"/>
        <v/>
      </c>
      <c r="EW200" s="360" t="str">
        <f t="shared" si="646"/>
        <v/>
      </c>
      <c r="EX200" s="360" t="str">
        <f t="shared" si="647"/>
        <v/>
      </c>
      <c r="EY200" s="360" t="str">
        <f t="shared" si="648"/>
        <v/>
      </c>
      <c r="EZ200" s="360" t="str">
        <f t="shared" si="649"/>
        <v/>
      </c>
      <c r="FA200" s="360" t="str">
        <f t="shared" si="650"/>
        <v/>
      </c>
      <c r="FB200" s="360" t="str">
        <f t="shared" si="651"/>
        <v/>
      </c>
      <c r="FC200" s="360" t="str">
        <f t="shared" si="652"/>
        <v/>
      </c>
      <c r="FD200" s="360" t="str">
        <f t="shared" si="653"/>
        <v/>
      </c>
      <c r="FE200" s="360" t="str">
        <f t="shared" si="654"/>
        <v/>
      </c>
      <c r="FF200" s="360" t="str">
        <f t="shared" si="655"/>
        <v/>
      </c>
      <c r="FG200" s="360" t="str">
        <f t="shared" si="656"/>
        <v/>
      </c>
      <c r="FH200" s="360" t="str">
        <f t="shared" si="657"/>
        <v/>
      </c>
      <c r="FI200" s="360" t="str">
        <f t="shared" si="658"/>
        <v/>
      </c>
      <c r="FJ200" s="360" t="str">
        <f t="shared" si="659"/>
        <v/>
      </c>
      <c r="FK200" s="360" t="str">
        <f t="shared" si="660"/>
        <v/>
      </c>
      <c r="FL200" s="360" t="str">
        <f t="shared" si="661"/>
        <v/>
      </c>
      <c r="FM200" s="360">
        <f t="shared" si="662"/>
        <v>20</v>
      </c>
      <c r="FN200" s="360" t="str">
        <f t="shared" si="663"/>
        <v/>
      </c>
      <c r="FO200" s="360" t="str">
        <f t="shared" si="664"/>
        <v/>
      </c>
      <c r="FP200" s="360" t="str">
        <f t="shared" si="665"/>
        <v/>
      </c>
      <c r="FQ200" s="360" t="str">
        <f t="shared" si="666"/>
        <v/>
      </c>
      <c r="FR200" s="360" t="str">
        <f t="shared" si="667"/>
        <v/>
      </c>
      <c r="FS200" s="360" t="str">
        <f t="shared" si="668"/>
        <v/>
      </c>
      <c r="FT200" s="360" t="str">
        <f t="shared" si="498"/>
        <v/>
      </c>
      <c r="FU200" s="360" t="str">
        <f t="shared" si="669"/>
        <v/>
      </c>
      <c r="FV200" s="360" t="str">
        <f t="shared" si="670"/>
        <v/>
      </c>
      <c r="FW200" s="360" t="str">
        <f t="shared" si="671"/>
        <v/>
      </c>
      <c r="FX200" s="360" t="str">
        <f t="shared" si="672"/>
        <v/>
      </c>
      <c r="FY200" s="360" t="str">
        <f t="shared" si="673"/>
        <v/>
      </c>
      <c r="FZ200" s="360" t="str">
        <f t="shared" si="674"/>
        <v/>
      </c>
      <c r="GA200" s="360" t="str">
        <f t="shared" si="675"/>
        <v/>
      </c>
      <c r="GB200" s="360" t="str">
        <f t="shared" si="676"/>
        <v/>
      </c>
      <c r="GC200" s="360" t="str">
        <f t="shared" si="677"/>
        <v/>
      </c>
      <c r="GD200" s="360" t="str">
        <f t="shared" si="678"/>
        <v/>
      </c>
      <c r="GE200" s="360" t="str">
        <f t="shared" si="679"/>
        <v/>
      </c>
      <c r="GF200" s="360" t="str">
        <f t="shared" si="680"/>
        <v/>
      </c>
      <c r="GG200" s="360" t="str">
        <f t="shared" si="681"/>
        <v/>
      </c>
      <c r="GH200" s="360" t="str">
        <f t="shared" si="682"/>
        <v/>
      </c>
      <c r="GI200" s="360" t="str">
        <f t="shared" si="683"/>
        <v/>
      </c>
      <c r="GJ200" s="360" t="str">
        <f t="shared" si="684"/>
        <v/>
      </c>
      <c r="GK200" s="444" t="s">
        <v>1247</v>
      </c>
      <c r="GL200" s="361" t="str">
        <f t="shared" si="499"/>
        <v>-</v>
      </c>
      <c r="GM200" s="361" t="str">
        <f t="shared" si="500"/>
        <v>-</v>
      </c>
      <c r="GN200" s="361" t="str">
        <f t="shared" si="501"/>
        <v>-</v>
      </c>
      <c r="GO200" s="361" t="str">
        <f t="shared" si="502"/>
        <v>-</v>
      </c>
      <c r="GP200" s="361" t="str">
        <f t="shared" si="503"/>
        <v>-</v>
      </c>
      <c r="GQ200" s="361" t="str">
        <f t="shared" si="504"/>
        <v>-</v>
      </c>
      <c r="GR200" s="361" t="str">
        <f t="shared" si="505"/>
        <v>-</v>
      </c>
      <c r="GS200" s="361" t="str">
        <f t="shared" si="506"/>
        <v>-</v>
      </c>
      <c r="GT200" s="361" t="str">
        <f t="shared" si="507"/>
        <v>-</v>
      </c>
      <c r="GU200" s="361" t="str">
        <f t="shared" si="508"/>
        <v>-</v>
      </c>
      <c r="GV200" s="361" t="str">
        <f t="shared" si="509"/>
        <v>-</v>
      </c>
      <c r="GW200" s="361" t="str">
        <f t="shared" si="510"/>
        <v>-</v>
      </c>
      <c r="GX200" s="361" t="str">
        <f t="shared" si="511"/>
        <v>-</v>
      </c>
      <c r="GY200" s="361" t="str">
        <f t="shared" si="512"/>
        <v>-</v>
      </c>
      <c r="GZ200" s="361" t="str">
        <f t="shared" si="513"/>
        <v>-</v>
      </c>
      <c r="HA200" s="361" t="str">
        <f t="shared" si="514"/>
        <v>-</v>
      </c>
      <c r="HB200" s="361" t="str">
        <f t="shared" si="515"/>
        <v>-</v>
      </c>
      <c r="HC200" s="361" t="str">
        <f t="shared" si="516"/>
        <v>-</v>
      </c>
      <c r="HD200" s="361" t="str">
        <f t="shared" si="517"/>
        <v>-</v>
      </c>
      <c r="HE200" s="361" t="str">
        <f t="shared" si="518"/>
        <v>-</v>
      </c>
      <c r="HF200" s="361" t="str">
        <f t="shared" si="519"/>
        <v>-</v>
      </c>
      <c r="HG200" s="361" t="str">
        <f t="shared" si="520"/>
        <v>-</v>
      </c>
      <c r="HH200" s="361" t="str">
        <f t="shared" si="521"/>
        <v>q_amplitude</v>
      </c>
      <c r="HI200" s="361" t="str">
        <f t="shared" si="522"/>
        <v>-</v>
      </c>
      <c r="HJ200" s="361" t="str">
        <f t="shared" si="523"/>
        <v>-</v>
      </c>
      <c r="HK200" s="361" t="str">
        <f t="shared" si="524"/>
        <v>-</v>
      </c>
      <c r="HL200" s="361" t="str">
        <f t="shared" si="525"/>
        <v>-</v>
      </c>
      <c r="HM200" s="361" t="str">
        <f t="shared" si="526"/>
        <v>-</v>
      </c>
      <c r="HN200" s="361" t="str">
        <f t="shared" si="527"/>
        <v>-</v>
      </c>
      <c r="HO200" s="361" t="str">
        <f t="shared" si="528"/>
        <v>-</v>
      </c>
      <c r="HP200" s="361" t="str">
        <f t="shared" si="529"/>
        <v>-</v>
      </c>
      <c r="HQ200" s="361" t="str">
        <f t="shared" si="530"/>
        <v>-</v>
      </c>
      <c r="HR200" s="361" t="str">
        <f t="shared" si="531"/>
        <v>-</v>
      </c>
      <c r="HS200" s="361" t="str">
        <f t="shared" si="532"/>
        <v>-</v>
      </c>
      <c r="HT200" s="361" t="str">
        <f t="shared" si="533"/>
        <v>-</v>
      </c>
      <c r="HU200" s="361" t="str">
        <f t="shared" si="534"/>
        <v>-</v>
      </c>
      <c r="HV200" s="361" t="str">
        <f t="shared" si="535"/>
        <v>-</v>
      </c>
      <c r="HW200" s="361" t="str">
        <f t="shared" si="536"/>
        <v>-</v>
      </c>
      <c r="HX200" s="361" t="str">
        <f t="shared" si="537"/>
        <v>-</v>
      </c>
      <c r="HY200" s="361" t="str">
        <f t="shared" si="538"/>
        <v>-</v>
      </c>
      <c r="HZ200" s="361" t="str">
        <f t="shared" si="539"/>
        <v>-</v>
      </c>
      <c r="IA200" s="361" t="str">
        <f t="shared" si="540"/>
        <v>-</v>
      </c>
      <c r="IB200" s="361" t="str">
        <f t="shared" si="541"/>
        <v>-</v>
      </c>
      <c r="IC200" s="361" t="str">
        <f t="shared" si="542"/>
        <v>-</v>
      </c>
      <c r="ID200" s="361" t="str">
        <f t="shared" si="543"/>
        <v>-</v>
      </c>
      <c r="IE200" s="361" t="str">
        <f t="shared" si="544"/>
        <v>-</v>
      </c>
      <c r="IF200" s="444" t="s">
        <v>1247</v>
      </c>
      <c r="IG200" s="56" t="str">
        <f t="shared" si="685"/>
        <v>-</v>
      </c>
      <c r="IH200" s="56" t="str">
        <f t="shared" si="686"/>
        <v>-</v>
      </c>
      <c r="II200" s="56" t="str">
        <f t="shared" si="687"/>
        <v>-</v>
      </c>
      <c r="IJ200" s="56" t="str">
        <f t="shared" si="688"/>
        <v>-</v>
      </c>
      <c r="IK200" s="56" t="str">
        <f t="shared" si="545"/>
        <v>-</v>
      </c>
      <c r="IL200" s="56" t="str">
        <f t="shared" si="546"/>
        <v>-</v>
      </c>
      <c r="IM200" s="56" t="str">
        <f t="shared" si="547"/>
        <v>-</v>
      </c>
      <c r="IN200" s="56" t="str">
        <f t="shared" si="548"/>
        <v>-</v>
      </c>
      <c r="IO200" s="56" t="str">
        <f t="shared" si="549"/>
        <v>-</v>
      </c>
      <c r="IP200" s="56" t="str">
        <f t="shared" si="550"/>
        <v>-</v>
      </c>
      <c r="IQ200" s="56" t="str">
        <f t="shared" si="551"/>
        <v>-</v>
      </c>
      <c r="IR200" s="56" t="str">
        <f t="shared" si="552"/>
        <v>-</v>
      </c>
      <c r="IS200" s="56" t="str">
        <f t="shared" si="553"/>
        <v>-</v>
      </c>
      <c r="IT200" s="56" t="str">
        <f t="shared" si="554"/>
        <v>-</v>
      </c>
      <c r="IU200" s="56" t="str">
        <f t="shared" si="555"/>
        <v>-</v>
      </c>
      <c r="IV200" s="56" t="str">
        <f t="shared" si="556"/>
        <v>-</v>
      </c>
      <c r="IW200" s="56" t="str">
        <f t="shared" si="557"/>
        <v>-</v>
      </c>
      <c r="IX200" s="56" t="str">
        <f t="shared" si="558"/>
        <v>-</v>
      </c>
      <c r="IY200" s="56" t="str">
        <f t="shared" si="559"/>
        <v>-</v>
      </c>
      <c r="IZ200" s="56" t="str">
        <f t="shared" si="560"/>
        <v>-</v>
      </c>
      <c r="JA200" s="56" t="str">
        <f t="shared" si="561"/>
        <v>-</v>
      </c>
      <c r="JB200" s="56" t="str">
        <f t="shared" si="562"/>
        <v>-</v>
      </c>
      <c r="JC200" s="56">
        <f t="shared" si="563"/>
        <v>141.58000000000001</v>
      </c>
      <c r="JD200" s="56" t="str">
        <f t="shared" si="564"/>
        <v>-</v>
      </c>
      <c r="JE200" s="56" t="str">
        <f t="shared" si="565"/>
        <v>-</v>
      </c>
      <c r="JF200" s="56" t="str">
        <f t="shared" si="566"/>
        <v>-</v>
      </c>
      <c r="JG200" s="56" t="str">
        <f t="shared" si="567"/>
        <v>-</v>
      </c>
      <c r="JH200" s="56" t="str">
        <f t="shared" si="568"/>
        <v>-</v>
      </c>
      <c r="JI200" s="56" t="str">
        <f t="shared" si="569"/>
        <v>-</v>
      </c>
      <c r="JJ200" s="56" t="str">
        <f t="shared" si="570"/>
        <v>-</v>
      </c>
      <c r="JK200" s="56" t="str">
        <f t="shared" si="571"/>
        <v>-</v>
      </c>
      <c r="JL200" s="56" t="str">
        <f t="shared" si="572"/>
        <v>-</v>
      </c>
      <c r="JM200" s="56" t="str">
        <f t="shared" si="573"/>
        <v>-</v>
      </c>
      <c r="JN200" s="56" t="str">
        <f t="shared" si="574"/>
        <v>-</v>
      </c>
      <c r="JO200" s="56" t="str">
        <f t="shared" si="575"/>
        <v>-</v>
      </c>
      <c r="JP200" s="56" t="str">
        <f t="shared" si="576"/>
        <v>-</v>
      </c>
      <c r="JQ200" s="56" t="str">
        <f t="shared" si="577"/>
        <v>-</v>
      </c>
      <c r="JR200" s="56" t="str">
        <f t="shared" si="578"/>
        <v>-</v>
      </c>
      <c r="JS200" s="56" t="str">
        <f t="shared" si="579"/>
        <v>-</v>
      </c>
      <c r="JT200" s="56" t="str">
        <f t="shared" si="580"/>
        <v>-</v>
      </c>
      <c r="JU200" s="56" t="str">
        <f t="shared" si="581"/>
        <v>-</v>
      </c>
      <c r="JV200" s="56" t="str">
        <f t="shared" si="582"/>
        <v>-</v>
      </c>
      <c r="JW200" s="56" t="str">
        <f t="shared" si="583"/>
        <v>-</v>
      </c>
      <c r="JX200" s="56" t="str">
        <f t="shared" si="584"/>
        <v>-</v>
      </c>
      <c r="JY200" s="56" t="str">
        <f t="shared" si="585"/>
        <v>-</v>
      </c>
      <c r="JZ200" s="56" t="str">
        <f t="shared" si="586"/>
        <v>-</v>
      </c>
      <c r="KA200" s="444" t="s">
        <v>1247</v>
      </c>
      <c r="KB200" s="360">
        <f>IF(ISNUMBER(INDEX($EQ$15:$GK$521,$B200,EO$11)),MAX(KB$14:KB199)+1,0)</f>
        <v>0</v>
      </c>
      <c r="KC200" s="360" t="str">
        <f t="shared" si="689"/>
        <v/>
      </c>
      <c r="KD200" s="373" t="s">
        <v>2</v>
      </c>
      <c r="KE200" s="215"/>
      <c r="KF200" s="60"/>
      <c r="KG200" s="60"/>
      <c r="KH200" s="60"/>
      <c r="KI200" s="60"/>
      <c r="KJ200" s="60"/>
      <c r="KK200" s="60"/>
      <c r="KL200" s="60"/>
      <c r="KM200" s="60"/>
      <c r="KN200" s="60"/>
      <c r="KO200" s="60"/>
      <c r="KP200" s="60"/>
      <c r="KQ200" s="239" t="str">
        <f t="shared" si="695"/>
        <v/>
      </c>
      <c r="KR200" s="245" t="str">
        <f t="shared" si="587"/>
        <v/>
      </c>
      <c r="KS200" s="60"/>
      <c r="KT200" s="239" t="str">
        <f t="shared" si="696"/>
        <v/>
      </c>
      <c r="KU200" s="245" t="str">
        <f t="shared" si="588"/>
        <v/>
      </c>
      <c r="KV200" s="60"/>
      <c r="KW200" s="239" t="str">
        <f t="shared" si="697"/>
        <v/>
      </c>
      <c r="KX200" s="245" t="str">
        <f t="shared" si="589"/>
        <v/>
      </c>
      <c r="KY200" s="60"/>
      <c r="KZ200" s="283" t="str">
        <f t="shared" si="590"/>
        <v/>
      </c>
      <c r="LA200" s="26"/>
      <c r="LB200" s="18"/>
      <c r="LC200" s="18"/>
      <c r="LD200" s="18"/>
      <c r="LE200" s="18"/>
      <c r="LF200" s="18"/>
      <c r="LG200" s="18"/>
      <c r="LH200" s="18"/>
      <c r="LI200" s="18"/>
      <c r="LJ200" s="18"/>
      <c r="LK200" s="18"/>
      <c r="LL200" s="18"/>
      <c r="LM200" s="18"/>
      <c r="LN200" s="63"/>
      <c r="LO200" s="251">
        <f t="shared" si="591"/>
        <v>0</v>
      </c>
      <c r="LP200" s="251">
        <f t="shared" si="592"/>
        <v>0</v>
      </c>
      <c r="LQ200" s="251">
        <f t="shared" si="593"/>
        <v>0</v>
      </c>
      <c r="LR200" s="251">
        <f t="shared" si="594"/>
        <v>0</v>
      </c>
      <c r="LS200" s="251">
        <f t="shared" si="595"/>
        <v>0</v>
      </c>
      <c r="LT200" s="251">
        <f t="shared" si="596"/>
        <v>0</v>
      </c>
      <c r="LU200" s="251">
        <f t="shared" si="597"/>
        <v>0</v>
      </c>
      <c r="LV200" s="251">
        <f t="shared" si="598"/>
        <v>0</v>
      </c>
      <c r="LW200" s="251">
        <f t="shared" si="599"/>
        <v>0</v>
      </c>
      <c r="LX200" s="251">
        <f t="shared" si="600"/>
        <v>0</v>
      </c>
      <c r="LY200" s="251">
        <f t="shared" si="601"/>
        <v>0</v>
      </c>
      <c r="LZ200" s="251">
        <f t="shared" si="602"/>
        <v>0</v>
      </c>
      <c r="MA200" s="63">
        <f t="shared" si="603"/>
        <v>6</v>
      </c>
      <c r="MB200" s="63">
        <f t="shared" si="604"/>
        <v>0</v>
      </c>
      <c r="MC200" s="63">
        <f t="shared" si="691"/>
        <v>186</v>
      </c>
      <c r="MD200" s="63">
        <f t="shared" si="690"/>
        <v>23</v>
      </c>
      <c r="ME200" s="63" t="str">
        <f t="shared" si="605"/>
        <v>exchangedata</v>
      </c>
      <c r="MF200" s="315">
        <f t="shared" si="606"/>
        <v>291</v>
      </c>
      <c r="MG200" s="315">
        <f>IF(ISNUMBER(MATCH(EO200,$ME$15:$ME$520,0)),0,MAX(MG$14:MG199)+1)</f>
        <v>0</v>
      </c>
      <c r="MH200" s="315" t="str">
        <f t="shared" si="607"/>
        <v/>
      </c>
      <c r="MI200" s="369"/>
      <c r="MJ200" s="68"/>
      <c r="MK200" s="18"/>
      <c r="ML200" s="242"/>
      <c r="MM200" s="242"/>
      <c r="MN200" s="59"/>
      <c r="MO200" s="59"/>
      <c r="MP200" s="285"/>
      <c r="MQ200" s="59"/>
      <c r="MR200" s="238"/>
      <c r="MS200" s="285"/>
      <c r="MT200" s="59"/>
      <c r="MU200" s="285"/>
      <c r="MV200" s="238"/>
      <c r="MW200" s="59"/>
      <c r="MX200" s="59"/>
      <c r="MY200" s="59"/>
      <c r="MZ200" s="59"/>
      <c r="NA200" s="59"/>
      <c r="NB200" s="26" t="s">
        <v>2</v>
      </c>
      <c r="NC200" s="59"/>
      <c r="ND200" s="59"/>
      <c r="NE200" s="59"/>
      <c r="NF200" s="59"/>
      <c r="NG200" s="59"/>
      <c r="NH200" s="59"/>
      <c r="NI200" s="59"/>
      <c r="NJ200" s="59"/>
      <c r="NK200" s="26" t="s">
        <v>2</v>
      </c>
      <c r="NL200" s="454"/>
      <c r="NM200" s="454"/>
      <c r="NN200" s="59"/>
      <c r="NO200" s="18"/>
      <c r="NP200" s="18"/>
      <c r="NQ200" s="18"/>
      <c r="NR200" s="18"/>
      <c r="NS200" s="18"/>
      <c r="NT200" s="18"/>
      <c r="NU200" s="18"/>
      <c r="NV200" s="18"/>
      <c r="NW200" s="18"/>
      <c r="NX200" s="18"/>
      <c r="NY200" s="18"/>
      <c r="NZ200" s="18"/>
      <c r="OA200" s="18"/>
      <c r="OB200" s="18"/>
      <c r="OC200" s="18"/>
      <c r="OZ200" s="59"/>
      <c r="PA200" s="251" t="str">
        <f t="shared" si="608"/>
        <v/>
      </c>
      <c r="PB200" s="251" t="str">
        <f t="shared" si="609"/>
        <v/>
      </c>
      <c r="PC200" s="251" t="str">
        <f t="shared" si="610"/>
        <v/>
      </c>
      <c r="PD200" s="251" t="str">
        <f t="shared" si="611"/>
        <v/>
      </c>
      <c r="PE200" s="251" t="str">
        <f t="shared" si="612"/>
        <v/>
      </c>
      <c r="PF200" s="251" t="str">
        <f t="shared" si="613"/>
        <v/>
      </c>
      <c r="PG200" s="251" t="str">
        <f t="shared" si="614"/>
        <v/>
      </c>
      <c r="PH200" s="251" t="str">
        <f t="shared" si="615"/>
        <v/>
      </c>
      <c r="PI200" s="251" t="str">
        <f t="shared" si="616"/>
        <v/>
      </c>
      <c r="PJ200" s="251" t="str">
        <f t="shared" si="617"/>
        <v/>
      </c>
      <c r="PK200" s="251" t="str">
        <f t="shared" si="618"/>
        <v/>
      </c>
      <c r="PL200" s="251" t="str">
        <f t="shared" si="619"/>
        <v/>
      </c>
      <c r="PM200" s="251" t="str">
        <f t="shared" si="620"/>
        <v/>
      </c>
      <c r="PN200" s="251" t="str">
        <f t="shared" si="621"/>
        <v/>
      </c>
      <c r="PO200" s="251" t="str">
        <f t="shared" si="622"/>
        <v/>
      </c>
      <c r="PP200" s="251" t="str">
        <f t="shared" si="623"/>
        <v/>
      </c>
      <c r="PQ200" s="251" t="str">
        <f t="shared" si="624"/>
        <v/>
      </c>
      <c r="PR200" s="251" t="str">
        <f t="shared" si="625"/>
        <v/>
      </c>
      <c r="PS200" s="251" t="str">
        <f t="shared" si="626"/>
        <v/>
      </c>
      <c r="PT200" s="251" t="str">
        <f t="shared" si="627"/>
        <v/>
      </c>
      <c r="PU200" s="251" t="str">
        <f t="shared" si="628"/>
        <v/>
      </c>
      <c r="PV200" s="251" t="str">
        <f t="shared" si="629"/>
        <v/>
      </c>
      <c r="PW200" s="251" t="str">
        <f t="shared" si="630"/>
        <v/>
      </c>
      <c r="PX200" s="251" t="str">
        <f t="shared" si="631"/>
        <v/>
      </c>
      <c r="PY200" s="251" t="str">
        <f t="shared" si="632"/>
        <v/>
      </c>
      <c r="PZ200" s="251" t="str">
        <f t="shared" si="633"/>
        <v/>
      </c>
      <c r="QA200" s="251" t="str">
        <f t="shared" si="634"/>
        <v/>
      </c>
      <c r="QB200" s="251" t="str">
        <f t="shared" si="635"/>
        <v/>
      </c>
      <c r="QC200" s="251" t="str">
        <f t="shared" si="636"/>
        <v/>
      </c>
      <c r="QD200" s="251" t="str">
        <f t="shared" si="637"/>
        <v/>
      </c>
      <c r="QE200" s="251" t="str">
        <f t="shared" si="638"/>
        <v/>
      </c>
      <c r="QF200" s="63">
        <f t="shared" si="639"/>
        <v>0</v>
      </c>
      <c r="QG200" s="26" t="s">
        <v>2</v>
      </c>
      <c r="QH200" s="59"/>
      <c r="QI200" s="59"/>
      <c r="QJ200" s="59"/>
      <c r="QK200" s="59"/>
      <c r="QL200" s="59"/>
      <c r="QM200" s="59"/>
      <c r="QN200" s="59"/>
    </row>
    <row r="201" spans="1:456" ht="6" customHeight="1" x14ac:dyDescent="0.25">
      <c r="A201" s="68"/>
      <c r="B201" s="447">
        <f t="shared" si="496"/>
        <v>187</v>
      </c>
      <c r="C201" s="72" t="s">
        <v>423</v>
      </c>
      <c r="D201" s="339" t="s">
        <v>433</v>
      </c>
      <c r="E201" s="59"/>
      <c r="F201" s="229"/>
      <c r="G201" s="295"/>
      <c r="H201" s="295"/>
      <c r="I201" s="229"/>
      <c r="J201" s="295"/>
      <c r="K201" s="295"/>
      <c r="L201" s="229"/>
      <c r="M201" s="295"/>
      <c r="N201" s="295"/>
      <c r="O201" s="229"/>
      <c r="P201" s="295"/>
      <c r="Q201" s="295"/>
      <c r="R201" s="229"/>
      <c r="S201" s="230"/>
      <c r="T201" s="231"/>
      <c r="U201" s="229"/>
      <c r="V201" s="230"/>
      <c r="W201" s="231"/>
      <c r="X201" s="229"/>
      <c r="Y201" s="230"/>
      <c r="Z201" s="231"/>
      <c r="AA201" s="229"/>
      <c r="AB201" s="295"/>
      <c r="AC201" s="295"/>
      <c r="AD201" s="229"/>
      <c r="AE201" s="295"/>
      <c r="AF201" s="295"/>
      <c r="AG201" s="229"/>
      <c r="AH201" s="295"/>
      <c r="AI201" s="295"/>
      <c r="AJ201" s="229"/>
      <c r="AK201" s="295"/>
      <c r="AL201" s="295"/>
      <c r="AM201" s="229"/>
      <c r="AN201" s="295"/>
      <c r="AO201" s="295"/>
      <c r="AP201" s="243"/>
      <c r="AQ201" s="295"/>
      <c r="AR201" s="290"/>
      <c r="AS201" s="243"/>
      <c r="AT201" s="295"/>
      <c r="AU201" s="290"/>
      <c r="AV201" s="229"/>
      <c r="AW201" s="230"/>
      <c r="AX201" s="231"/>
      <c r="AY201" s="229"/>
      <c r="AZ201" s="230"/>
      <c r="BA201" s="231"/>
      <c r="BB201" s="229"/>
      <c r="BC201" s="230"/>
      <c r="BD201" s="231"/>
      <c r="BE201" s="229"/>
      <c r="BF201" s="230"/>
      <c r="BG201" s="231"/>
      <c r="BH201" s="229"/>
      <c r="BI201" s="230"/>
      <c r="BJ201" s="231"/>
      <c r="BK201" s="243"/>
      <c r="BL201" s="230"/>
      <c r="BM201" s="231"/>
      <c r="BN201" s="243"/>
      <c r="BO201" s="230"/>
      <c r="BP201" s="231"/>
      <c r="BQ201" s="229"/>
      <c r="BR201" s="230"/>
      <c r="BS201" s="231"/>
      <c r="BT201" s="229"/>
      <c r="BU201" s="230"/>
      <c r="BV201" s="231"/>
      <c r="BW201" s="229"/>
      <c r="BX201" s="230"/>
      <c r="BY201" s="231"/>
      <c r="BZ201" s="229"/>
      <c r="CA201" s="230"/>
      <c r="CB201" s="231"/>
      <c r="CC201" s="229"/>
      <c r="CD201" s="230"/>
      <c r="CE201" s="231"/>
      <c r="CF201" s="331"/>
      <c r="CG201" s="332"/>
      <c r="CH201" s="385"/>
      <c r="CI201" s="331"/>
      <c r="CJ201" s="332"/>
      <c r="CK201" s="385"/>
      <c r="CL201" s="243"/>
      <c r="CM201" s="230"/>
      <c r="CN201" s="354"/>
      <c r="CO201" s="243"/>
      <c r="CP201" s="230"/>
      <c r="CQ201" s="231"/>
      <c r="CR201" s="331"/>
      <c r="CS201" s="332"/>
      <c r="CT201" s="333"/>
      <c r="CU201" s="229"/>
      <c r="CV201" s="230"/>
      <c r="CW201" s="231"/>
      <c r="CX201" s="331"/>
      <c r="CY201" s="332"/>
      <c r="CZ201" s="333"/>
      <c r="DA201" s="331"/>
      <c r="DB201" s="332"/>
      <c r="DC201" s="333"/>
      <c r="DD201" s="331"/>
      <c r="DE201" s="332"/>
      <c r="DF201" s="333"/>
      <c r="DG201" s="331"/>
      <c r="DH201" s="332"/>
      <c r="DI201" s="333"/>
      <c r="DJ201" s="229"/>
      <c r="DK201" s="230"/>
      <c r="DL201" s="231"/>
      <c r="DM201" s="229"/>
      <c r="DN201" s="230"/>
      <c r="DO201" s="231"/>
      <c r="DP201" s="331"/>
      <c r="DQ201" s="332"/>
      <c r="DR201" s="333"/>
      <c r="DS201" s="331"/>
      <c r="DT201" s="332"/>
      <c r="DU201" s="333"/>
      <c r="DV201" s="331"/>
      <c r="DW201" s="332"/>
      <c r="DX201" s="333"/>
      <c r="DY201" s="331"/>
      <c r="DZ201" s="332"/>
      <c r="EA201" s="333"/>
      <c r="EB201" s="331"/>
      <c r="EC201" s="332"/>
      <c r="ED201" s="333"/>
      <c r="EE201" s="331"/>
      <c r="EF201" s="332"/>
      <c r="EG201" s="333"/>
      <c r="EH201" s="229"/>
      <c r="EI201" s="230"/>
      <c r="EJ201" s="231"/>
      <c r="EK201" s="229"/>
      <c r="EL201" s="230"/>
      <c r="EM201" s="231"/>
      <c r="EN201" s="244"/>
      <c r="EO201" s="269" t="str">
        <f t="shared" si="497"/>
        <v/>
      </c>
      <c r="EP201" s="444" t="s">
        <v>1247</v>
      </c>
      <c r="EQ201" s="360" t="str">
        <f t="shared" si="640"/>
        <v/>
      </c>
      <c r="ER201" s="360" t="str">
        <f t="shared" si="641"/>
        <v/>
      </c>
      <c r="ES201" s="360" t="str">
        <f t="shared" si="642"/>
        <v/>
      </c>
      <c r="ET201" s="360" t="str">
        <f t="shared" si="643"/>
        <v/>
      </c>
      <c r="EU201" s="360" t="str">
        <f t="shared" si="644"/>
        <v/>
      </c>
      <c r="EV201" s="360" t="str">
        <f t="shared" si="645"/>
        <v/>
      </c>
      <c r="EW201" s="360" t="str">
        <f t="shared" si="646"/>
        <v/>
      </c>
      <c r="EX201" s="360" t="str">
        <f t="shared" si="647"/>
        <v/>
      </c>
      <c r="EY201" s="360" t="str">
        <f t="shared" si="648"/>
        <v/>
      </c>
      <c r="EZ201" s="360" t="str">
        <f t="shared" si="649"/>
        <v/>
      </c>
      <c r="FA201" s="360" t="str">
        <f t="shared" si="650"/>
        <v/>
      </c>
      <c r="FB201" s="360" t="str">
        <f t="shared" si="651"/>
        <v/>
      </c>
      <c r="FC201" s="360" t="str">
        <f t="shared" si="652"/>
        <v/>
      </c>
      <c r="FD201" s="360" t="str">
        <f t="shared" si="653"/>
        <v/>
      </c>
      <c r="FE201" s="360" t="str">
        <f t="shared" si="654"/>
        <v/>
      </c>
      <c r="FF201" s="360" t="str">
        <f t="shared" si="655"/>
        <v/>
      </c>
      <c r="FG201" s="360" t="str">
        <f t="shared" si="656"/>
        <v/>
      </c>
      <c r="FH201" s="360" t="str">
        <f t="shared" si="657"/>
        <v/>
      </c>
      <c r="FI201" s="360" t="str">
        <f t="shared" si="658"/>
        <v/>
      </c>
      <c r="FJ201" s="360" t="str">
        <f t="shared" si="659"/>
        <v/>
      </c>
      <c r="FK201" s="360" t="str">
        <f t="shared" si="660"/>
        <v/>
      </c>
      <c r="FL201" s="360" t="str">
        <f t="shared" si="661"/>
        <v/>
      </c>
      <c r="FM201" s="360">
        <f t="shared" si="662"/>
        <v>21</v>
      </c>
      <c r="FN201" s="360" t="str">
        <f t="shared" si="663"/>
        <v/>
      </c>
      <c r="FO201" s="360" t="str">
        <f t="shared" si="664"/>
        <v/>
      </c>
      <c r="FP201" s="360" t="str">
        <f t="shared" si="665"/>
        <v/>
      </c>
      <c r="FQ201" s="360" t="str">
        <f t="shared" si="666"/>
        <v/>
      </c>
      <c r="FR201" s="360" t="str">
        <f t="shared" si="667"/>
        <v/>
      </c>
      <c r="FS201" s="360" t="str">
        <f t="shared" si="668"/>
        <v/>
      </c>
      <c r="FT201" s="360" t="str">
        <f t="shared" si="498"/>
        <v/>
      </c>
      <c r="FU201" s="360" t="str">
        <f t="shared" si="669"/>
        <v/>
      </c>
      <c r="FV201" s="360" t="str">
        <f t="shared" si="670"/>
        <v/>
      </c>
      <c r="FW201" s="360" t="str">
        <f t="shared" si="671"/>
        <v/>
      </c>
      <c r="FX201" s="360" t="str">
        <f t="shared" si="672"/>
        <v/>
      </c>
      <c r="FY201" s="360" t="str">
        <f t="shared" si="673"/>
        <v/>
      </c>
      <c r="FZ201" s="360" t="str">
        <f t="shared" si="674"/>
        <v/>
      </c>
      <c r="GA201" s="360" t="str">
        <f t="shared" si="675"/>
        <v/>
      </c>
      <c r="GB201" s="360" t="str">
        <f t="shared" si="676"/>
        <v/>
      </c>
      <c r="GC201" s="360" t="str">
        <f t="shared" si="677"/>
        <v/>
      </c>
      <c r="GD201" s="360" t="str">
        <f t="shared" si="678"/>
        <v/>
      </c>
      <c r="GE201" s="360" t="str">
        <f t="shared" si="679"/>
        <v/>
      </c>
      <c r="GF201" s="360" t="str">
        <f t="shared" si="680"/>
        <v/>
      </c>
      <c r="GG201" s="360" t="str">
        <f t="shared" si="681"/>
        <v/>
      </c>
      <c r="GH201" s="360" t="str">
        <f t="shared" si="682"/>
        <v/>
      </c>
      <c r="GI201" s="360" t="str">
        <f t="shared" si="683"/>
        <v/>
      </c>
      <c r="GJ201" s="360" t="str">
        <f t="shared" si="684"/>
        <v/>
      </c>
      <c r="GK201" s="444" t="s">
        <v>1247</v>
      </c>
      <c r="GL201" s="361" t="str">
        <f t="shared" si="499"/>
        <v>-</v>
      </c>
      <c r="GM201" s="361" t="str">
        <f t="shared" si="500"/>
        <v>-</v>
      </c>
      <c r="GN201" s="361" t="str">
        <f t="shared" si="501"/>
        <v>-</v>
      </c>
      <c r="GO201" s="361" t="str">
        <f t="shared" si="502"/>
        <v>-</v>
      </c>
      <c r="GP201" s="361" t="str">
        <f t="shared" si="503"/>
        <v>-</v>
      </c>
      <c r="GQ201" s="361" t="str">
        <f t="shared" si="504"/>
        <v>-</v>
      </c>
      <c r="GR201" s="361" t="str">
        <f t="shared" si="505"/>
        <v>-</v>
      </c>
      <c r="GS201" s="361" t="str">
        <f t="shared" si="506"/>
        <v>-</v>
      </c>
      <c r="GT201" s="361" t="str">
        <f t="shared" si="507"/>
        <v>-</v>
      </c>
      <c r="GU201" s="361" t="str">
        <f t="shared" si="508"/>
        <v>-</v>
      </c>
      <c r="GV201" s="361" t="str">
        <f t="shared" si="509"/>
        <v>-</v>
      </c>
      <c r="GW201" s="361" t="str">
        <f t="shared" si="510"/>
        <v>-</v>
      </c>
      <c r="GX201" s="361" t="str">
        <f t="shared" si="511"/>
        <v>-</v>
      </c>
      <c r="GY201" s="361" t="str">
        <f t="shared" si="512"/>
        <v>-</v>
      </c>
      <c r="GZ201" s="361" t="str">
        <f t="shared" si="513"/>
        <v>-</v>
      </c>
      <c r="HA201" s="361" t="str">
        <f t="shared" si="514"/>
        <v>-</v>
      </c>
      <c r="HB201" s="361" t="str">
        <f t="shared" si="515"/>
        <v>-</v>
      </c>
      <c r="HC201" s="361" t="str">
        <f t="shared" si="516"/>
        <v>-</v>
      </c>
      <c r="HD201" s="361" t="str">
        <f t="shared" si="517"/>
        <v>-</v>
      </c>
      <c r="HE201" s="361" t="str">
        <f t="shared" si="518"/>
        <v>-</v>
      </c>
      <c r="HF201" s="361" t="str">
        <f t="shared" si="519"/>
        <v>-</v>
      </c>
      <c r="HG201" s="361" t="str">
        <f t="shared" si="520"/>
        <v>-</v>
      </c>
      <c r="HH201" s="361" t="str">
        <f t="shared" si="521"/>
        <v>lambda1</v>
      </c>
      <c r="HI201" s="361" t="str">
        <f t="shared" si="522"/>
        <v>-</v>
      </c>
      <c r="HJ201" s="361" t="str">
        <f t="shared" si="523"/>
        <v>-</v>
      </c>
      <c r="HK201" s="361" t="str">
        <f t="shared" si="524"/>
        <v>-</v>
      </c>
      <c r="HL201" s="361" t="str">
        <f t="shared" si="525"/>
        <v>-</v>
      </c>
      <c r="HM201" s="361" t="str">
        <f t="shared" si="526"/>
        <v>-</v>
      </c>
      <c r="HN201" s="361" t="str">
        <f t="shared" si="527"/>
        <v>-</v>
      </c>
      <c r="HO201" s="361" t="str">
        <f t="shared" si="528"/>
        <v>-</v>
      </c>
      <c r="HP201" s="361" t="str">
        <f t="shared" si="529"/>
        <v>-</v>
      </c>
      <c r="HQ201" s="361" t="str">
        <f t="shared" si="530"/>
        <v>-</v>
      </c>
      <c r="HR201" s="361" t="str">
        <f t="shared" si="531"/>
        <v>-</v>
      </c>
      <c r="HS201" s="361" t="str">
        <f t="shared" si="532"/>
        <v>-</v>
      </c>
      <c r="HT201" s="361" t="str">
        <f t="shared" si="533"/>
        <v>-</v>
      </c>
      <c r="HU201" s="361" t="str">
        <f t="shared" si="534"/>
        <v>-</v>
      </c>
      <c r="HV201" s="361" t="str">
        <f t="shared" si="535"/>
        <v>-</v>
      </c>
      <c r="HW201" s="361" t="str">
        <f t="shared" si="536"/>
        <v>-</v>
      </c>
      <c r="HX201" s="361" t="str">
        <f t="shared" si="537"/>
        <v>-</v>
      </c>
      <c r="HY201" s="361" t="str">
        <f t="shared" si="538"/>
        <v>-</v>
      </c>
      <c r="HZ201" s="361" t="str">
        <f t="shared" si="539"/>
        <v>-</v>
      </c>
      <c r="IA201" s="361" t="str">
        <f t="shared" si="540"/>
        <v>-</v>
      </c>
      <c r="IB201" s="361" t="str">
        <f t="shared" si="541"/>
        <v>-</v>
      </c>
      <c r="IC201" s="361" t="str">
        <f t="shared" si="542"/>
        <v>-</v>
      </c>
      <c r="ID201" s="361" t="str">
        <f t="shared" si="543"/>
        <v>-</v>
      </c>
      <c r="IE201" s="361" t="str">
        <f t="shared" si="544"/>
        <v>-</v>
      </c>
      <c r="IF201" s="444" t="s">
        <v>1247</v>
      </c>
      <c r="IG201" s="56" t="str">
        <f t="shared" si="685"/>
        <v>-</v>
      </c>
      <c r="IH201" s="56" t="str">
        <f t="shared" si="686"/>
        <v>-</v>
      </c>
      <c r="II201" s="56" t="str">
        <f t="shared" si="687"/>
        <v>-</v>
      </c>
      <c r="IJ201" s="56" t="str">
        <f t="shared" si="688"/>
        <v>-</v>
      </c>
      <c r="IK201" s="56" t="str">
        <f t="shared" si="545"/>
        <v>-</v>
      </c>
      <c r="IL201" s="56" t="str">
        <f t="shared" si="546"/>
        <v>-</v>
      </c>
      <c r="IM201" s="56" t="str">
        <f t="shared" si="547"/>
        <v>-</v>
      </c>
      <c r="IN201" s="56" t="str">
        <f t="shared" si="548"/>
        <v>-</v>
      </c>
      <c r="IO201" s="56" t="str">
        <f t="shared" si="549"/>
        <v>-</v>
      </c>
      <c r="IP201" s="56" t="str">
        <f t="shared" si="550"/>
        <v>-</v>
      </c>
      <c r="IQ201" s="56" t="str">
        <f t="shared" si="551"/>
        <v>-</v>
      </c>
      <c r="IR201" s="56" t="str">
        <f t="shared" si="552"/>
        <v>-</v>
      </c>
      <c r="IS201" s="56" t="str">
        <f t="shared" si="553"/>
        <v>-</v>
      </c>
      <c r="IT201" s="56" t="str">
        <f t="shared" si="554"/>
        <v>-</v>
      </c>
      <c r="IU201" s="56" t="str">
        <f t="shared" si="555"/>
        <v>-</v>
      </c>
      <c r="IV201" s="56" t="str">
        <f t="shared" si="556"/>
        <v>-</v>
      </c>
      <c r="IW201" s="56" t="str">
        <f t="shared" si="557"/>
        <v>-</v>
      </c>
      <c r="IX201" s="56" t="str">
        <f t="shared" si="558"/>
        <v>-</v>
      </c>
      <c r="IY201" s="56" t="str">
        <f t="shared" si="559"/>
        <v>-</v>
      </c>
      <c r="IZ201" s="56" t="str">
        <f t="shared" si="560"/>
        <v>-</v>
      </c>
      <c r="JA201" s="56" t="str">
        <f t="shared" si="561"/>
        <v>-</v>
      </c>
      <c r="JB201" s="56" t="str">
        <f t="shared" si="562"/>
        <v>-</v>
      </c>
      <c r="JC201" s="56" t="str">
        <f t="shared" si="563"/>
        <v>l1</v>
      </c>
      <c r="JD201" s="56" t="str">
        <f t="shared" si="564"/>
        <v>-</v>
      </c>
      <c r="JE201" s="56" t="str">
        <f t="shared" si="565"/>
        <v>-</v>
      </c>
      <c r="JF201" s="56" t="str">
        <f t="shared" si="566"/>
        <v>-</v>
      </c>
      <c r="JG201" s="56" t="str">
        <f t="shared" si="567"/>
        <v>-</v>
      </c>
      <c r="JH201" s="56" t="str">
        <f t="shared" si="568"/>
        <v>-</v>
      </c>
      <c r="JI201" s="56" t="str">
        <f t="shared" si="569"/>
        <v>-</v>
      </c>
      <c r="JJ201" s="56" t="str">
        <f t="shared" si="570"/>
        <v>-</v>
      </c>
      <c r="JK201" s="56" t="str">
        <f t="shared" si="571"/>
        <v>-</v>
      </c>
      <c r="JL201" s="56" t="str">
        <f t="shared" si="572"/>
        <v>-</v>
      </c>
      <c r="JM201" s="56" t="str">
        <f t="shared" si="573"/>
        <v>-</v>
      </c>
      <c r="JN201" s="56" t="str">
        <f t="shared" si="574"/>
        <v>-</v>
      </c>
      <c r="JO201" s="56" t="str">
        <f t="shared" si="575"/>
        <v>-</v>
      </c>
      <c r="JP201" s="56" t="str">
        <f t="shared" si="576"/>
        <v>-</v>
      </c>
      <c r="JQ201" s="56" t="str">
        <f t="shared" si="577"/>
        <v>-</v>
      </c>
      <c r="JR201" s="56" t="str">
        <f t="shared" si="578"/>
        <v>-</v>
      </c>
      <c r="JS201" s="56" t="str">
        <f t="shared" si="579"/>
        <v>-</v>
      </c>
      <c r="JT201" s="56" t="str">
        <f t="shared" si="580"/>
        <v>-</v>
      </c>
      <c r="JU201" s="56" t="str">
        <f t="shared" si="581"/>
        <v>-</v>
      </c>
      <c r="JV201" s="56" t="str">
        <f t="shared" si="582"/>
        <v>-</v>
      </c>
      <c r="JW201" s="56" t="str">
        <f t="shared" si="583"/>
        <v>-</v>
      </c>
      <c r="JX201" s="56" t="str">
        <f t="shared" si="584"/>
        <v>-</v>
      </c>
      <c r="JY201" s="56" t="str">
        <f t="shared" si="585"/>
        <v>-</v>
      </c>
      <c r="JZ201" s="56" t="str">
        <f t="shared" si="586"/>
        <v>-</v>
      </c>
      <c r="KA201" s="444" t="s">
        <v>1247</v>
      </c>
      <c r="KB201" s="360">
        <f>IF(ISNUMBER(INDEX($EQ$15:$GK$521,$B201,EO$11)),MAX(KB$14:KB200)+1,0)</f>
        <v>0</v>
      </c>
      <c r="KC201" s="360" t="str">
        <f t="shared" si="689"/>
        <v/>
      </c>
      <c r="KD201" s="373" t="s">
        <v>2</v>
      </c>
      <c r="KE201" s="215"/>
      <c r="KF201" s="60"/>
      <c r="KG201" s="60"/>
      <c r="KH201" s="60"/>
      <c r="KI201" s="60"/>
      <c r="KJ201" s="60"/>
      <c r="KK201" s="60"/>
      <c r="KL201" s="60"/>
      <c r="KM201" s="60"/>
      <c r="KN201" s="60"/>
      <c r="KO201" s="60"/>
      <c r="KP201" s="60"/>
      <c r="KQ201" s="239" t="str">
        <f t="shared" si="695"/>
        <v/>
      </c>
      <c r="KR201" s="245" t="str">
        <f t="shared" si="587"/>
        <v/>
      </c>
      <c r="KS201" s="60"/>
      <c r="KT201" s="239" t="str">
        <f t="shared" si="696"/>
        <v/>
      </c>
      <c r="KU201" s="245" t="str">
        <f t="shared" si="588"/>
        <v/>
      </c>
      <c r="KV201" s="60"/>
      <c r="KW201" s="239" t="str">
        <f t="shared" si="697"/>
        <v/>
      </c>
      <c r="KX201" s="245" t="str">
        <f t="shared" si="589"/>
        <v/>
      </c>
      <c r="KY201" s="60"/>
      <c r="KZ201" s="283" t="str">
        <f t="shared" si="590"/>
        <v/>
      </c>
      <c r="LA201" s="26"/>
      <c r="LB201" s="18"/>
      <c r="LC201" s="18"/>
      <c r="LD201" s="18"/>
      <c r="LE201" s="18"/>
      <c r="LF201" s="18"/>
      <c r="LG201" s="18"/>
      <c r="LH201" s="18"/>
      <c r="LI201" s="18"/>
      <c r="LJ201" s="18"/>
      <c r="LK201" s="18"/>
      <c r="LL201" s="18"/>
      <c r="LM201" s="18"/>
      <c r="LN201" s="63"/>
      <c r="LO201" s="251">
        <f t="shared" si="591"/>
        <v>0</v>
      </c>
      <c r="LP201" s="251">
        <f t="shared" si="592"/>
        <v>0</v>
      </c>
      <c r="LQ201" s="251">
        <f t="shared" si="593"/>
        <v>0</v>
      </c>
      <c r="LR201" s="251">
        <f t="shared" si="594"/>
        <v>0</v>
      </c>
      <c r="LS201" s="251">
        <f t="shared" si="595"/>
        <v>0</v>
      </c>
      <c r="LT201" s="251">
        <f t="shared" si="596"/>
        <v>0</v>
      </c>
      <c r="LU201" s="251">
        <f t="shared" si="597"/>
        <v>0</v>
      </c>
      <c r="LV201" s="251">
        <f t="shared" si="598"/>
        <v>0</v>
      </c>
      <c r="LW201" s="251">
        <f t="shared" si="599"/>
        <v>0</v>
      </c>
      <c r="LX201" s="251">
        <f t="shared" si="600"/>
        <v>0</v>
      </c>
      <c r="LY201" s="251">
        <f t="shared" si="601"/>
        <v>0</v>
      </c>
      <c r="LZ201" s="251">
        <f t="shared" si="602"/>
        <v>0</v>
      </c>
      <c r="MA201" s="63">
        <f t="shared" si="603"/>
        <v>6</v>
      </c>
      <c r="MB201" s="63">
        <f t="shared" si="604"/>
        <v>0</v>
      </c>
      <c r="MC201" s="63">
        <f t="shared" si="691"/>
        <v>187</v>
      </c>
      <c r="MD201" s="63">
        <f t="shared" si="690"/>
        <v>24</v>
      </c>
      <c r="ME201" s="63">
        <f t="shared" si="605"/>
        <v>0</v>
      </c>
      <c r="MF201" s="315">
        <f t="shared" si="606"/>
        <v>291</v>
      </c>
      <c r="MG201" s="315">
        <f>IF(ISNUMBER(MATCH(EO201,$ME$15:$ME$520,0)),0,MAX(MG$14:MG200)+1)</f>
        <v>0</v>
      </c>
      <c r="MH201" s="315" t="str">
        <f t="shared" si="607"/>
        <v/>
      </c>
      <c r="MI201" s="369"/>
      <c r="MJ201" s="68"/>
      <c r="MK201" s="18"/>
      <c r="ML201" s="242"/>
      <c r="MM201" s="242"/>
      <c r="MN201" s="59"/>
      <c r="MO201" s="59"/>
      <c r="MP201" s="285"/>
      <c r="MQ201" s="59"/>
      <c r="MR201" s="238"/>
      <c r="MS201" s="285"/>
      <c r="MT201" s="59"/>
      <c r="MU201" s="285"/>
      <c r="MV201" s="238"/>
      <c r="MW201" s="59"/>
      <c r="MX201" s="59"/>
      <c r="MY201" s="59"/>
      <c r="MZ201" s="59"/>
      <c r="NA201" s="59"/>
      <c r="NB201" s="26" t="s">
        <v>2</v>
      </c>
      <c r="NC201" s="59"/>
      <c r="ND201" s="59"/>
      <c r="NE201" s="59"/>
      <c r="NF201" s="59"/>
      <c r="NG201" s="59"/>
      <c r="NH201" s="59"/>
      <c r="NI201" s="59"/>
      <c r="NJ201" s="59"/>
      <c r="NK201" s="26" t="s">
        <v>2</v>
      </c>
      <c r="NL201" s="454"/>
      <c r="NM201" s="454"/>
      <c r="NN201" s="59"/>
      <c r="NO201" s="18"/>
      <c r="NP201" s="18"/>
      <c r="NQ201" s="18"/>
      <c r="NR201" s="18"/>
      <c r="NS201" s="18"/>
      <c r="NT201" s="18"/>
      <c r="NU201" s="18"/>
      <c r="NV201" s="18"/>
      <c r="NW201" s="18"/>
      <c r="NX201" s="18"/>
      <c r="NY201" s="18"/>
      <c r="NZ201" s="18"/>
      <c r="OA201" s="18"/>
      <c r="OB201" s="18"/>
      <c r="OC201" s="18"/>
      <c r="OZ201" s="59"/>
      <c r="PA201" s="251" t="str">
        <f t="shared" si="608"/>
        <v/>
      </c>
      <c r="PB201" s="251" t="str">
        <f t="shared" si="609"/>
        <v/>
      </c>
      <c r="PC201" s="251" t="str">
        <f t="shared" si="610"/>
        <v/>
      </c>
      <c r="PD201" s="251" t="str">
        <f t="shared" si="611"/>
        <v/>
      </c>
      <c r="PE201" s="251" t="str">
        <f t="shared" si="612"/>
        <v/>
      </c>
      <c r="PF201" s="251" t="str">
        <f t="shared" si="613"/>
        <v/>
      </c>
      <c r="PG201" s="251" t="str">
        <f t="shared" si="614"/>
        <v/>
      </c>
      <c r="PH201" s="251" t="str">
        <f t="shared" si="615"/>
        <v/>
      </c>
      <c r="PI201" s="251" t="str">
        <f t="shared" si="616"/>
        <v/>
      </c>
      <c r="PJ201" s="251" t="str">
        <f t="shared" si="617"/>
        <v/>
      </c>
      <c r="PK201" s="251" t="str">
        <f t="shared" si="618"/>
        <v/>
      </c>
      <c r="PL201" s="251" t="str">
        <f t="shared" si="619"/>
        <v/>
      </c>
      <c r="PM201" s="251" t="str">
        <f t="shared" si="620"/>
        <v/>
      </c>
      <c r="PN201" s="251" t="str">
        <f t="shared" si="621"/>
        <v/>
      </c>
      <c r="PO201" s="251" t="str">
        <f t="shared" si="622"/>
        <v/>
      </c>
      <c r="PP201" s="251" t="str">
        <f t="shared" si="623"/>
        <v/>
      </c>
      <c r="PQ201" s="251" t="str">
        <f t="shared" si="624"/>
        <v/>
      </c>
      <c r="PR201" s="251" t="str">
        <f t="shared" si="625"/>
        <v/>
      </c>
      <c r="PS201" s="251" t="str">
        <f t="shared" si="626"/>
        <v/>
      </c>
      <c r="PT201" s="251" t="str">
        <f t="shared" si="627"/>
        <v/>
      </c>
      <c r="PU201" s="251" t="str">
        <f t="shared" si="628"/>
        <v/>
      </c>
      <c r="PV201" s="251" t="str">
        <f t="shared" si="629"/>
        <v/>
      </c>
      <c r="PW201" s="251" t="str">
        <f t="shared" si="630"/>
        <v/>
      </c>
      <c r="PX201" s="251" t="str">
        <f t="shared" si="631"/>
        <v/>
      </c>
      <c r="PY201" s="251" t="str">
        <f t="shared" si="632"/>
        <v/>
      </c>
      <c r="PZ201" s="251" t="str">
        <f t="shared" si="633"/>
        <v/>
      </c>
      <c r="QA201" s="251" t="str">
        <f t="shared" si="634"/>
        <v/>
      </c>
      <c r="QB201" s="251" t="str">
        <f t="shared" si="635"/>
        <v/>
      </c>
      <c r="QC201" s="251" t="str">
        <f t="shared" si="636"/>
        <v/>
      </c>
      <c r="QD201" s="251" t="str">
        <f t="shared" si="637"/>
        <v/>
      </c>
      <c r="QE201" s="251" t="str">
        <f t="shared" si="638"/>
        <v/>
      </c>
      <c r="QF201" s="63">
        <f t="shared" si="639"/>
        <v>0</v>
      </c>
      <c r="QG201" s="26" t="s">
        <v>2</v>
      </c>
      <c r="QH201" s="59"/>
      <c r="QI201" s="59"/>
      <c r="QJ201" s="59"/>
      <c r="QK201" s="59"/>
      <c r="QL201" s="59"/>
      <c r="QM201" s="59"/>
      <c r="QN201" s="59"/>
    </row>
    <row r="202" spans="1:456" ht="6" customHeight="1" x14ac:dyDescent="0.25">
      <c r="A202" s="68"/>
      <c r="B202" s="447">
        <f t="shared" si="496"/>
        <v>188</v>
      </c>
      <c r="C202" s="72" t="s">
        <v>424</v>
      </c>
      <c r="D202" s="339" t="s">
        <v>434</v>
      </c>
      <c r="E202" s="59"/>
      <c r="F202" s="229"/>
      <c r="G202" s="295"/>
      <c r="H202" s="295"/>
      <c r="I202" s="229"/>
      <c r="J202" s="295"/>
      <c r="K202" s="295"/>
      <c r="L202" s="229"/>
      <c r="M202" s="295"/>
      <c r="N202" s="295"/>
      <c r="O202" s="229"/>
      <c r="P202" s="295"/>
      <c r="Q202" s="295"/>
      <c r="R202" s="229"/>
      <c r="S202" s="230"/>
      <c r="T202" s="231"/>
      <c r="U202" s="229"/>
      <c r="V202" s="230"/>
      <c r="W202" s="231"/>
      <c r="X202" s="229"/>
      <c r="Y202" s="230"/>
      <c r="Z202" s="231"/>
      <c r="AA202" s="229"/>
      <c r="AB202" s="295"/>
      <c r="AC202" s="295"/>
      <c r="AD202" s="229"/>
      <c r="AE202" s="295"/>
      <c r="AF202" s="295"/>
      <c r="AG202" s="229"/>
      <c r="AH202" s="295"/>
      <c r="AI202" s="295"/>
      <c r="AJ202" s="229"/>
      <c r="AK202" s="295"/>
      <c r="AL202" s="295"/>
      <c r="AM202" s="229"/>
      <c r="AN202" s="295"/>
      <c r="AO202" s="295"/>
      <c r="AP202" s="243"/>
      <c r="AQ202" s="295"/>
      <c r="AR202" s="290"/>
      <c r="AS202" s="243"/>
      <c r="AT202" s="295"/>
      <c r="AU202" s="290"/>
      <c r="AV202" s="229"/>
      <c r="AW202" s="230"/>
      <c r="AX202" s="231"/>
      <c r="AY202" s="229"/>
      <c r="AZ202" s="230"/>
      <c r="BA202" s="231"/>
      <c r="BB202" s="229"/>
      <c r="BC202" s="230"/>
      <c r="BD202" s="231"/>
      <c r="BE202" s="229"/>
      <c r="BF202" s="230"/>
      <c r="BG202" s="231"/>
      <c r="BH202" s="229"/>
      <c r="BI202" s="230"/>
      <c r="BJ202" s="231"/>
      <c r="BK202" s="243"/>
      <c r="BL202" s="230"/>
      <c r="BM202" s="231"/>
      <c r="BN202" s="243"/>
      <c r="BO202" s="230"/>
      <c r="BP202" s="231"/>
      <c r="BQ202" s="229"/>
      <c r="BR202" s="230"/>
      <c r="BS202" s="231"/>
      <c r="BT202" s="229"/>
      <c r="BU202" s="230"/>
      <c r="BV202" s="231"/>
      <c r="BW202" s="229"/>
      <c r="BX202" s="230"/>
      <c r="BY202" s="231"/>
      <c r="BZ202" s="229"/>
      <c r="CA202" s="230"/>
      <c r="CB202" s="231"/>
      <c r="CC202" s="229"/>
      <c r="CD202" s="230"/>
      <c r="CE202" s="231"/>
      <c r="CF202" s="331"/>
      <c r="CG202" s="332"/>
      <c r="CH202" s="385"/>
      <c r="CI202" s="331"/>
      <c r="CJ202" s="332"/>
      <c r="CK202" s="385"/>
      <c r="CL202" s="243"/>
      <c r="CM202" s="230"/>
      <c r="CN202" s="354"/>
      <c r="CO202" s="243"/>
      <c r="CP202" s="230"/>
      <c r="CQ202" s="231"/>
      <c r="CR202" s="331"/>
      <c r="CS202" s="332"/>
      <c r="CT202" s="333"/>
      <c r="CU202" s="229"/>
      <c r="CV202" s="230"/>
      <c r="CW202" s="231"/>
      <c r="CX202" s="331"/>
      <c r="CY202" s="332"/>
      <c r="CZ202" s="333"/>
      <c r="DA202" s="331"/>
      <c r="DB202" s="332"/>
      <c r="DC202" s="333"/>
      <c r="DD202" s="331"/>
      <c r="DE202" s="332"/>
      <c r="DF202" s="333"/>
      <c r="DG202" s="331"/>
      <c r="DH202" s="332"/>
      <c r="DI202" s="333"/>
      <c r="DJ202" s="229"/>
      <c r="DK202" s="230"/>
      <c r="DL202" s="231"/>
      <c r="DM202" s="229"/>
      <c r="DN202" s="230"/>
      <c r="DO202" s="231"/>
      <c r="DP202" s="331"/>
      <c r="DQ202" s="332"/>
      <c r="DR202" s="333"/>
      <c r="DS202" s="331"/>
      <c r="DT202" s="332"/>
      <c r="DU202" s="333"/>
      <c r="DV202" s="331"/>
      <c r="DW202" s="332"/>
      <c r="DX202" s="333"/>
      <c r="DY202" s="331"/>
      <c r="DZ202" s="332"/>
      <c r="EA202" s="333"/>
      <c r="EB202" s="331"/>
      <c r="EC202" s="332"/>
      <c r="ED202" s="333"/>
      <c r="EE202" s="331"/>
      <c r="EF202" s="332"/>
      <c r="EG202" s="333"/>
      <c r="EH202" s="229"/>
      <c r="EI202" s="230"/>
      <c r="EJ202" s="231"/>
      <c r="EK202" s="229"/>
      <c r="EL202" s="230"/>
      <c r="EM202" s="231"/>
      <c r="EN202" s="244"/>
      <c r="EO202" s="269" t="str">
        <f t="shared" si="497"/>
        <v/>
      </c>
      <c r="EP202" s="444" t="s">
        <v>1247</v>
      </c>
      <c r="EQ202" s="360" t="str">
        <f t="shared" si="640"/>
        <v/>
      </c>
      <c r="ER202" s="360" t="str">
        <f t="shared" si="641"/>
        <v/>
      </c>
      <c r="ES202" s="360" t="str">
        <f t="shared" si="642"/>
        <v/>
      </c>
      <c r="ET202" s="360" t="str">
        <f t="shared" si="643"/>
        <v/>
      </c>
      <c r="EU202" s="360" t="str">
        <f t="shared" si="644"/>
        <v/>
      </c>
      <c r="EV202" s="360" t="str">
        <f t="shared" si="645"/>
        <v/>
      </c>
      <c r="EW202" s="360" t="str">
        <f t="shared" si="646"/>
        <v/>
      </c>
      <c r="EX202" s="360" t="str">
        <f t="shared" si="647"/>
        <v/>
      </c>
      <c r="EY202" s="360" t="str">
        <f t="shared" si="648"/>
        <v/>
      </c>
      <c r="EZ202" s="360" t="str">
        <f t="shared" si="649"/>
        <v/>
      </c>
      <c r="FA202" s="360" t="str">
        <f t="shared" si="650"/>
        <v/>
      </c>
      <c r="FB202" s="360" t="str">
        <f t="shared" si="651"/>
        <v/>
      </c>
      <c r="FC202" s="360" t="str">
        <f t="shared" si="652"/>
        <v/>
      </c>
      <c r="FD202" s="360" t="str">
        <f t="shared" si="653"/>
        <v/>
      </c>
      <c r="FE202" s="360" t="str">
        <f t="shared" si="654"/>
        <v/>
      </c>
      <c r="FF202" s="360" t="str">
        <f t="shared" si="655"/>
        <v/>
      </c>
      <c r="FG202" s="360" t="str">
        <f t="shared" si="656"/>
        <v/>
      </c>
      <c r="FH202" s="360" t="str">
        <f t="shared" si="657"/>
        <v/>
      </c>
      <c r="FI202" s="360" t="str">
        <f t="shared" si="658"/>
        <v/>
      </c>
      <c r="FJ202" s="360" t="str">
        <f t="shared" si="659"/>
        <v/>
      </c>
      <c r="FK202" s="360" t="str">
        <f t="shared" si="660"/>
        <v/>
      </c>
      <c r="FL202" s="360" t="str">
        <f t="shared" si="661"/>
        <v/>
      </c>
      <c r="FM202" s="360">
        <f t="shared" si="662"/>
        <v>22</v>
      </c>
      <c r="FN202" s="360" t="str">
        <f t="shared" si="663"/>
        <v/>
      </c>
      <c r="FO202" s="360" t="str">
        <f t="shared" si="664"/>
        <v/>
      </c>
      <c r="FP202" s="360" t="str">
        <f t="shared" si="665"/>
        <v/>
      </c>
      <c r="FQ202" s="360" t="str">
        <f t="shared" si="666"/>
        <v/>
      </c>
      <c r="FR202" s="360" t="str">
        <f t="shared" si="667"/>
        <v/>
      </c>
      <c r="FS202" s="360" t="str">
        <f t="shared" si="668"/>
        <v/>
      </c>
      <c r="FT202" s="360" t="str">
        <f t="shared" si="498"/>
        <v/>
      </c>
      <c r="FU202" s="360" t="str">
        <f t="shared" si="669"/>
        <v/>
      </c>
      <c r="FV202" s="360" t="str">
        <f t="shared" si="670"/>
        <v/>
      </c>
      <c r="FW202" s="360" t="str">
        <f t="shared" si="671"/>
        <v/>
      </c>
      <c r="FX202" s="360" t="str">
        <f t="shared" si="672"/>
        <v/>
      </c>
      <c r="FY202" s="360" t="str">
        <f t="shared" si="673"/>
        <v/>
      </c>
      <c r="FZ202" s="360" t="str">
        <f t="shared" si="674"/>
        <v/>
      </c>
      <c r="GA202" s="360" t="str">
        <f t="shared" si="675"/>
        <v/>
      </c>
      <c r="GB202" s="360" t="str">
        <f t="shared" si="676"/>
        <v/>
      </c>
      <c r="GC202" s="360" t="str">
        <f t="shared" si="677"/>
        <v/>
      </c>
      <c r="GD202" s="360" t="str">
        <f t="shared" si="678"/>
        <v/>
      </c>
      <c r="GE202" s="360" t="str">
        <f t="shared" si="679"/>
        <v/>
      </c>
      <c r="GF202" s="360" t="str">
        <f t="shared" si="680"/>
        <v/>
      </c>
      <c r="GG202" s="360" t="str">
        <f t="shared" si="681"/>
        <v/>
      </c>
      <c r="GH202" s="360" t="str">
        <f t="shared" si="682"/>
        <v/>
      </c>
      <c r="GI202" s="360" t="str">
        <f t="shared" si="683"/>
        <v/>
      </c>
      <c r="GJ202" s="360" t="str">
        <f t="shared" si="684"/>
        <v/>
      </c>
      <c r="GK202" s="444" t="s">
        <v>1247</v>
      </c>
      <c r="GL202" s="361" t="str">
        <f t="shared" si="499"/>
        <v>-</v>
      </c>
      <c r="GM202" s="361" t="str">
        <f t="shared" si="500"/>
        <v>-</v>
      </c>
      <c r="GN202" s="361" t="str">
        <f t="shared" si="501"/>
        <v>-</v>
      </c>
      <c r="GO202" s="361" t="str">
        <f t="shared" si="502"/>
        <v>-</v>
      </c>
      <c r="GP202" s="361" t="str">
        <f t="shared" si="503"/>
        <v>-</v>
      </c>
      <c r="GQ202" s="361" t="str">
        <f t="shared" si="504"/>
        <v>-</v>
      </c>
      <c r="GR202" s="361" t="str">
        <f t="shared" si="505"/>
        <v>-</v>
      </c>
      <c r="GS202" s="361" t="str">
        <f t="shared" si="506"/>
        <v>-</v>
      </c>
      <c r="GT202" s="361" t="str">
        <f t="shared" si="507"/>
        <v>-</v>
      </c>
      <c r="GU202" s="361" t="str">
        <f t="shared" si="508"/>
        <v>-</v>
      </c>
      <c r="GV202" s="361" t="str">
        <f t="shared" si="509"/>
        <v>-</v>
      </c>
      <c r="GW202" s="361" t="str">
        <f t="shared" si="510"/>
        <v>-</v>
      </c>
      <c r="GX202" s="361" t="str">
        <f t="shared" si="511"/>
        <v>-</v>
      </c>
      <c r="GY202" s="361" t="str">
        <f t="shared" si="512"/>
        <v>-</v>
      </c>
      <c r="GZ202" s="361" t="str">
        <f t="shared" si="513"/>
        <v>-</v>
      </c>
      <c r="HA202" s="361" t="str">
        <f t="shared" si="514"/>
        <v>-</v>
      </c>
      <c r="HB202" s="361" t="str">
        <f t="shared" si="515"/>
        <v>-</v>
      </c>
      <c r="HC202" s="361" t="str">
        <f t="shared" si="516"/>
        <v>-</v>
      </c>
      <c r="HD202" s="361" t="str">
        <f t="shared" si="517"/>
        <v>-</v>
      </c>
      <c r="HE202" s="361" t="str">
        <f t="shared" si="518"/>
        <v>-</v>
      </c>
      <c r="HF202" s="361" t="str">
        <f t="shared" si="519"/>
        <v>-</v>
      </c>
      <c r="HG202" s="361" t="str">
        <f t="shared" si="520"/>
        <v>-</v>
      </c>
      <c r="HH202" s="361" t="str">
        <f t="shared" si="521"/>
        <v>lambda2</v>
      </c>
      <c r="HI202" s="361" t="str">
        <f t="shared" si="522"/>
        <v>-</v>
      </c>
      <c r="HJ202" s="361" t="str">
        <f t="shared" si="523"/>
        <v>-</v>
      </c>
      <c r="HK202" s="361" t="str">
        <f t="shared" si="524"/>
        <v>-</v>
      </c>
      <c r="HL202" s="361" t="str">
        <f t="shared" si="525"/>
        <v>-</v>
      </c>
      <c r="HM202" s="361" t="str">
        <f t="shared" si="526"/>
        <v>-</v>
      </c>
      <c r="HN202" s="361" t="str">
        <f t="shared" si="527"/>
        <v>-</v>
      </c>
      <c r="HO202" s="361" t="str">
        <f t="shared" si="528"/>
        <v>-</v>
      </c>
      <c r="HP202" s="361" t="str">
        <f t="shared" si="529"/>
        <v>-</v>
      </c>
      <c r="HQ202" s="361" t="str">
        <f t="shared" si="530"/>
        <v>-</v>
      </c>
      <c r="HR202" s="361" t="str">
        <f t="shared" si="531"/>
        <v>-</v>
      </c>
      <c r="HS202" s="361" t="str">
        <f t="shared" si="532"/>
        <v>-</v>
      </c>
      <c r="HT202" s="361" t="str">
        <f t="shared" si="533"/>
        <v>-</v>
      </c>
      <c r="HU202" s="361" t="str">
        <f t="shared" si="534"/>
        <v>-</v>
      </c>
      <c r="HV202" s="361" t="str">
        <f t="shared" si="535"/>
        <v>-</v>
      </c>
      <c r="HW202" s="361" t="str">
        <f t="shared" si="536"/>
        <v>-</v>
      </c>
      <c r="HX202" s="361" t="str">
        <f t="shared" si="537"/>
        <v>-</v>
      </c>
      <c r="HY202" s="361" t="str">
        <f t="shared" si="538"/>
        <v>-</v>
      </c>
      <c r="HZ202" s="361" t="str">
        <f t="shared" si="539"/>
        <v>-</v>
      </c>
      <c r="IA202" s="361" t="str">
        <f t="shared" si="540"/>
        <v>-</v>
      </c>
      <c r="IB202" s="361" t="str">
        <f t="shared" si="541"/>
        <v>-</v>
      </c>
      <c r="IC202" s="361" t="str">
        <f t="shared" si="542"/>
        <v>-</v>
      </c>
      <c r="ID202" s="361" t="str">
        <f t="shared" si="543"/>
        <v>-</v>
      </c>
      <c r="IE202" s="361" t="str">
        <f t="shared" si="544"/>
        <v>-</v>
      </c>
      <c r="IF202" s="444" t="s">
        <v>1247</v>
      </c>
      <c r="IG202" s="56" t="str">
        <f t="shared" si="685"/>
        <v>-</v>
      </c>
      <c r="IH202" s="56" t="str">
        <f t="shared" si="686"/>
        <v>-</v>
      </c>
      <c r="II202" s="56" t="str">
        <f t="shared" si="687"/>
        <v>-</v>
      </c>
      <c r="IJ202" s="56" t="str">
        <f t="shared" si="688"/>
        <v>-</v>
      </c>
      <c r="IK202" s="56" t="str">
        <f t="shared" si="545"/>
        <v>-</v>
      </c>
      <c r="IL202" s="56" t="str">
        <f t="shared" si="546"/>
        <v>-</v>
      </c>
      <c r="IM202" s="56" t="str">
        <f t="shared" si="547"/>
        <v>-</v>
      </c>
      <c r="IN202" s="56" t="str">
        <f t="shared" si="548"/>
        <v>-</v>
      </c>
      <c r="IO202" s="56" t="str">
        <f t="shared" si="549"/>
        <v>-</v>
      </c>
      <c r="IP202" s="56" t="str">
        <f t="shared" si="550"/>
        <v>-</v>
      </c>
      <c r="IQ202" s="56" t="str">
        <f t="shared" si="551"/>
        <v>-</v>
      </c>
      <c r="IR202" s="56" t="str">
        <f t="shared" si="552"/>
        <v>-</v>
      </c>
      <c r="IS202" s="56" t="str">
        <f t="shared" si="553"/>
        <v>-</v>
      </c>
      <c r="IT202" s="56" t="str">
        <f t="shared" si="554"/>
        <v>-</v>
      </c>
      <c r="IU202" s="56" t="str">
        <f t="shared" si="555"/>
        <v>-</v>
      </c>
      <c r="IV202" s="56" t="str">
        <f t="shared" si="556"/>
        <v>-</v>
      </c>
      <c r="IW202" s="56" t="str">
        <f t="shared" si="557"/>
        <v>-</v>
      </c>
      <c r="IX202" s="56" t="str">
        <f t="shared" si="558"/>
        <v>-</v>
      </c>
      <c r="IY202" s="56" t="str">
        <f t="shared" si="559"/>
        <v>-</v>
      </c>
      <c r="IZ202" s="56" t="str">
        <f t="shared" si="560"/>
        <v>-</v>
      </c>
      <c r="JA202" s="56" t="str">
        <f t="shared" si="561"/>
        <v>-</v>
      </c>
      <c r="JB202" s="56" t="str">
        <f t="shared" si="562"/>
        <v>-</v>
      </c>
      <c r="JC202" s="56" t="str">
        <f t="shared" si="563"/>
        <v>l2</v>
      </c>
      <c r="JD202" s="56" t="str">
        <f t="shared" si="564"/>
        <v>-</v>
      </c>
      <c r="JE202" s="56" t="str">
        <f t="shared" si="565"/>
        <v>-</v>
      </c>
      <c r="JF202" s="56" t="str">
        <f t="shared" si="566"/>
        <v>-</v>
      </c>
      <c r="JG202" s="56" t="str">
        <f t="shared" si="567"/>
        <v>-</v>
      </c>
      <c r="JH202" s="56" t="str">
        <f t="shared" si="568"/>
        <v>-</v>
      </c>
      <c r="JI202" s="56" t="str">
        <f t="shared" si="569"/>
        <v>-</v>
      </c>
      <c r="JJ202" s="56" t="str">
        <f t="shared" si="570"/>
        <v>-</v>
      </c>
      <c r="JK202" s="56" t="str">
        <f t="shared" si="571"/>
        <v>-</v>
      </c>
      <c r="JL202" s="56" t="str">
        <f t="shared" si="572"/>
        <v>-</v>
      </c>
      <c r="JM202" s="56" t="str">
        <f t="shared" si="573"/>
        <v>-</v>
      </c>
      <c r="JN202" s="56" t="str">
        <f t="shared" si="574"/>
        <v>-</v>
      </c>
      <c r="JO202" s="56" t="str">
        <f t="shared" si="575"/>
        <v>-</v>
      </c>
      <c r="JP202" s="56" t="str">
        <f t="shared" si="576"/>
        <v>-</v>
      </c>
      <c r="JQ202" s="56" t="str">
        <f t="shared" si="577"/>
        <v>-</v>
      </c>
      <c r="JR202" s="56" t="str">
        <f t="shared" si="578"/>
        <v>-</v>
      </c>
      <c r="JS202" s="56" t="str">
        <f t="shared" si="579"/>
        <v>-</v>
      </c>
      <c r="JT202" s="56" t="str">
        <f t="shared" si="580"/>
        <v>-</v>
      </c>
      <c r="JU202" s="56" t="str">
        <f t="shared" si="581"/>
        <v>-</v>
      </c>
      <c r="JV202" s="56" t="str">
        <f t="shared" si="582"/>
        <v>-</v>
      </c>
      <c r="JW202" s="56" t="str">
        <f t="shared" si="583"/>
        <v>-</v>
      </c>
      <c r="JX202" s="56" t="str">
        <f t="shared" si="584"/>
        <v>-</v>
      </c>
      <c r="JY202" s="56" t="str">
        <f t="shared" si="585"/>
        <v>-</v>
      </c>
      <c r="JZ202" s="56" t="str">
        <f t="shared" si="586"/>
        <v>-</v>
      </c>
      <c r="KA202" s="444" t="s">
        <v>1247</v>
      </c>
      <c r="KB202" s="360">
        <f>IF(ISNUMBER(INDEX($EQ$15:$GK$521,$B202,EO$11)),MAX(KB$14:KB201)+1,0)</f>
        <v>0</v>
      </c>
      <c r="KC202" s="360" t="str">
        <f t="shared" si="689"/>
        <v/>
      </c>
      <c r="KD202" s="373" t="s">
        <v>2</v>
      </c>
      <c r="KE202" s="215"/>
      <c r="KF202" s="60"/>
      <c r="KG202" s="60"/>
      <c r="KH202" s="60"/>
      <c r="KI202" s="60"/>
      <c r="KJ202" s="60"/>
      <c r="KK202" s="60"/>
      <c r="KL202" s="60"/>
      <c r="KM202" s="60"/>
      <c r="KN202" s="60"/>
      <c r="KO202" s="60"/>
      <c r="KP202" s="60"/>
      <c r="KQ202" s="239" t="str">
        <f t="shared" si="695"/>
        <v/>
      </c>
      <c r="KR202" s="245" t="str">
        <f t="shared" si="587"/>
        <v/>
      </c>
      <c r="KS202" s="60"/>
      <c r="KT202" s="239" t="str">
        <f t="shared" si="696"/>
        <v/>
      </c>
      <c r="KU202" s="245" t="str">
        <f t="shared" si="588"/>
        <v/>
      </c>
      <c r="KV202" s="60"/>
      <c r="KW202" s="239" t="str">
        <f t="shared" si="697"/>
        <v/>
      </c>
      <c r="KX202" s="245" t="str">
        <f t="shared" si="589"/>
        <v/>
      </c>
      <c r="KY202" s="60"/>
      <c r="KZ202" s="283" t="str">
        <f t="shared" si="590"/>
        <v/>
      </c>
      <c r="LA202" s="26"/>
      <c r="LB202" s="18"/>
      <c r="LC202" s="18"/>
      <c r="LD202" s="18"/>
      <c r="LE202" s="18"/>
      <c r="LF202" s="18"/>
      <c r="LG202" s="18"/>
      <c r="LH202" s="18"/>
      <c r="LI202" s="18"/>
      <c r="LJ202" s="18"/>
      <c r="LK202" s="18"/>
      <c r="LL202" s="18"/>
      <c r="LM202" s="18"/>
      <c r="LN202" s="63"/>
      <c r="LO202" s="251">
        <f t="shared" si="591"/>
        <v>0</v>
      </c>
      <c r="LP202" s="251">
        <f t="shared" si="592"/>
        <v>0</v>
      </c>
      <c r="LQ202" s="251">
        <f t="shared" si="593"/>
        <v>0</v>
      </c>
      <c r="LR202" s="251">
        <f t="shared" si="594"/>
        <v>0</v>
      </c>
      <c r="LS202" s="251">
        <f t="shared" si="595"/>
        <v>0</v>
      </c>
      <c r="LT202" s="251">
        <f t="shared" si="596"/>
        <v>0</v>
      </c>
      <c r="LU202" s="251">
        <f t="shared" si="597"/>
        <v>0</v>
      </c>
      <c r="LV202" s="251">
        <f t="shared" si="598"/>
        <v>0</v>
      </c>
      <c r="LW202" s="251">
        <f t="shared" si="599"/>
        <v>0</v>
      </c>
      <c r="LX202" s="251">
        <f t="shared" si="600"/>
        <v>0</v>
      </c>
      <c r="LY202" s="251">
        <f t="shared" si="601"/>
        <v>0</v>
      </c>
      <c r="LZ202" s="251">
        <f t="shared" si="602"/>
        <v>0</v>
      </c>
      <c r="MA202" s="63">
        <f t="shared" si="603"/>
        <v>6</v>
      </c>
      <c r="MB202" s="63">
        <f t="shared" si="604"/>
        <v>0</v>
      </c>
      <c r="MC202" s="63">
        <f t="shared" si="691"/>
        <v>188</v>
      </c>
      <c r="MD202" s="63">
        <f t="shared" si="690"/>
        <v>25</v>
      </c>
      <c r="ME202" s="63">
        <f t="shared" si="605"/>
        <v>0</v>
      </c>
      <c r="MF202" s="315">
        <f t="shared" si="606"/>
        <v>291</v>
      </c>
      <c r="MG202" s="315">
        <f>IF(ISNUMBER(MATCH(EO202,$ME$15:$ME$520,0)),0,MAX(MG$14:MG201)+1)</f>
        <v>0</v>
      </c>
      <c r="MH202" s="315" t="str">
        <f t="shared" si="607"/>
        <v/>
      </c>
      <c r="MI202" s="369"/>
      <c r="MJ202" s="68"/>
      <c r="MK202" s="18"/>
      <c r="ML202" s="242"/>
      <c r="MM202" s="242"/>
      <c r="MN202" s="59"/>
      <c r="MO202" s="59"/>
      <c r="MP202" s="285"/>
      <c r="MQ202" s="59"/>
      <c r="MR202" s="238"/>
      <c r="MS202" s="285"/>
      <c r="MT202" s="59"/>
      <c r="MU202" s="285"/>
      <c r="MV202" s="238"/>
      <c r="MW202" s="59"/>
      <c r="MX202" s="59"/>
      <c r="MY202" s="59"/>
      <c r="MZ202" s="59"/>
      <c r="NA202" s="59"/>
      <c r="NB202" s="26" t="s">
        <v>2</v>
      </c>
      <c r="NC202" s="59"/>
      <c r="ND202" s="59"/>
      <c r="NE202" s="59"/>
      <c r="NF202" s="59"/>
      <c r="NG202" s="59"/>
      <c r="NH202" s="59"/>
      <c r="NI202" s="59"/>
      <c r="NJ202" s="59"/>
      <c r="NK202" s="26" t="s">
        <v>2</v>
      </c>
      <c r="NL202" s="454"/>
      <c r="NM202" s="454"/>
      <c r="NN202" s="59"/>
      <c r="NO202" s="18"/>
      <c r="NP202" s="18"/>
      <c r="NQ202" s="18"/>
      <c r="NR202" s="18"/>
      <c r="NS202" s="18"/>
      <c r="NT202" s="18"/>
      <c r="NU202" s="18"/>
      <c r="NV202" s="18"/>
      <c r="NW202" s="18"/>
      <c r="NX202" s="18"/>
      <c r="NY202" s="18"/>
      <c r="NZ202" s="18"/>
      <c r="OA202" s="18"/>
      <c r="OB202" s="18"/>
      <c r="OC202" s="18"/>
      <c r="OZ202" s="59"/>
      <c r="PA202" s="251" t="str">
        <f t="shared" si="608"/>
        <v/>
      </c>
      <c r="PB202" s="251" t="str">
        <f t="shared" si="609"/>
        <v/>
      </c>
      <c r="PC202" s="251" t="str">
        <f t="shared" si="610"/>
        <v/>
      </c>
      <c r="PD202" s="251" t="str">
        <f t="shared" si="611"/>
        <v/>
      </c>
      <c r="PE202" s="251" t="str">
        <f t="shared" si="612"/>
        <v/>
      </c>
      <c r="PF202" s="251" t="str">
        <f t="shared" si="613"/>
        <v/>
      </c>
      <c r="PG202" s="251" t="str">
        <f t="shared" si="614"/>
        <v/>
      </c>
      <c r="PH202" s="251" t="str">
        <f t="shared" si="615"/>
        <v/>
      </c>
      <c r="PI202" s="251" t="str">
        <f t="shared" si="616"/>
        <v/>
      </c>
      <c r="PJ202" s="251" t="str">
        <f t="shared" si="617"/>
        <v/>
      </c>
      <c r="PK202" s="251" t="str">
        <f t="shared" si="618"/>
        <v/>
      </c>
      <c r="PL202" s="251" t="str">
        <f t="shared" si="619"/>
        <v/>
      </c>
      <c r="PM202" s="251" t="str">
        <f t="shared" si="620"/>
        <v/>
      </c>
      <c r="PN202" s="251" t="str">
        <f t="shared" si="621"/>
        <v/>
      </c>
      <c r="PO202" s="251" t="str">
        <f t="shared" si="622"/>
        <v/>
      </c>
      <c r="PP202" s="251" t="str">
        <f t="shared" si="623"/>
        <v/>
      </c>
      <c r="PQ202" s="251" t="str">
        <f t="shared" si="624"/>
        <v/>
      </c>
      <c r="PR202" s="251" t="str">
        <f t="shared" si="625"/>
        <v/>
      </c>
      <c r="PS202" s="251" t="str">
        <f t="shared" si="626"/>
        <v/>
      </c>
      <c r="PT202" s="251" t="str">
        <f t="shared" si="627"/>
        <v/>
      </c>
      <c r="PU202" s="251" t="str">
        <f t="shared" si="628"/>
        <v/>
      </c>
      <c r="PV202" s="251" t="str">
        <f t="shared" si="629"/>
        <v/>
      </c>
      <c r="PW202" s="251" t="str">
        <f t="shared" si="630"/>
        <v/>
      </c>
      <c r="PX202" s="251" t="str">
        <f t="shared" si="631"/>
        <v/>
      </c>
      <c r="PY202" s="251" t="str">
        <f t="shared" si="632"/>
        <v/>
      </c>
      <c r="PZ202" s="251" t="str">
        <f t="shared" si="633"/>
        <v/>
      </c>
      <c r="QA202" s="251" t="str">
        <f t="shared" si="634"/>
        <v/>
      </c>
      <c r="QB202" s="251" t="str">
        <f t="shared" si="635"/>
        <v/>
      </c>
      <c r="QC202" s="251" t="str">
        <f t="shared" si="636"/>
        <v/>
      </c>
      <c r="QD202" s="251" t="str">
        <f t="shared" si="637"/>
        <v/>
      </c>
      <c r="QE202" s="251" t="str">
        <f t="shared" si="638"/>
        <v/>
      </c>
      <c r="QF202" s="63">
        <f t="shared" si="639"/>
        <v>0</v>
      </c>
      <c r="QG202" s="26" t="s">
        <v>2</v>
      </c>
      <c r="QH202" s="59"/>
      <c r="QI202" s="59"/>
      <c r="QJ202" s="59"/>
      <c r="QK202" s="59"/>
      <c r="QL202" s="59"/>
      <c r="QM202" s="59"/>
      <c r="QN202" s="59"/>
    </row>
    <row r="203" spans="1:456" ht="6" customHeight="1" x14ac:dyDescent="0.25">
      <c r="A203" s="68"/>
      <c r="B203" s="447">
        <f t="shared" si="496"/>
        <v>189</v>
      </c>
      <c r="C203" s="72" t="s">
        <v>425</v>
      </c>
      <c r="D203" s="339" t="s">
        <v>435</v>
      </c>
      <c r="E203" s="59"/>
      <c r="F203" s="229"/>
      <c r="G203" s="295"/>
      <c r="H203" s="295"/>
      <c r="I203" s="229"/>
      <c r="J203" s="295"/>
      <c r="K203" s="295"/>
      <c r="L203" s="229"/>
      <c r="M203" s="295"/>
      <c r="N203" s="295"/>
      <c r="O203" s="229"/>
      <c r="P203" s="295"/>
      <c r="Q203" s="295"/>
      <c r="R203" s="229"/>
      <c r="S203" s="230"/>
      <c r="T203" s="231"/>
      <c r="U203" s="229"/>
      <c r="V203" s="230"/>
      <c r="W203" s="231"/>
      <c r="X203" s="229"/>
      <c r="Y203" s="230"/>
      <c r="Z203" s="231"/>
      <c r="AA203" s="229"/>
      <c r="AB203" s="295"/>
      <c r="AC203" s="295"/>
      <c r="AD203" s="229"/>
      <c r="AE203" s="295"/>
      <c r="AF203" s="295"/>
      <c r="AG203" s="229"/>
      <c r="AH203" s="295"/>
      <c r="AI203" s="295"/>
      <c r="AJ203" s="229"/>
      <c r="AK203" s="295"/>
      <c r="AL203" s="295"/>
      <c r="AM203" s="229"/>
      <c r="AN203" s="295"/>
      <c r="AO203" s="295"/>
      <c r="AP203" s="243"/>
      <c r="AQ203" s="295"/>
      <c r="AR203" s="290"/>
      <c r="AS203" s="243"/>
      <c r="AT203" s="295"/>
      <c r="AU203" s="290"/>
      <c r="AV203" s="229"/>
      <c r="AW203" s="230"/>
      <c r="AX203" s="231"/>
      <c r="AY203" s="229"/>
      <c r="AZ203" s="230"/>
      <c r="BA203" s="231"/>
      <c r="BB203" s="229"/>
      <c r="BC203" s="230"/>
      <c r="BD203" s="231"/>
      <c r="BE203" s="229"/>
      <c r="BF203" s="230"/>
      <c r="BG203" s="231"/>
      <c r="BH203" s="229"/>
      <c r="BI203" s="230"/>
      <c r="BJ203" s="231"/>
      <c r="BK203" s="243"/>
      <c r="BL203" s="230"/>
      <c r="BM203" s="231"/>
      <c r="BN203" s="243"/>
      <c r="BO203" s="230"/>
      <c r="BP203" s="231"/>
      <c r="BQ203" s="229"/>
      <c r="BR203" s="230"/>
      <c r="BS203" s="231"/>
      <c r="BT203" s="229"/>
      <c r="BU203" s="230"/>
      <c r="BV203" s="231"/>
      <c r="BW203" s="229"/>
      <c r="BX203" s="230"/>
      <c r="BY203" s="231"/>
      <c r="BZ203" s="229"/>
      <c r="CA203" s="230"/>
      <c r="CB203" s="231"/>
      <c r="CC203" s="229"/>
      <c r="CD203" s="230"/>
      <c r="CE203" s="231"/>
      <c r="CF203" s="331"/>
      <c r="CG203" s="332"/>
      <c r="CH203" s="385"/>
      <c r="CI203" s="331"/>
      <c r="CJ203" s="332"/>
      <c r="CK203" s="385"/>
      <c r="CL203" s="243"/>
      <c r="CM203" s="230"/>
      <c r="CN203" s="354"/>
      <c r="CO203" s="243"/>
      <c r="CP203" s="230"/>
      <c r="CQ203" s="231"/>
      <c r="CR203" s="331"/>
      <c r="CS203" s="332"/>
      <c r="CT203" s="333"/>
      <c r="CU203" s="229"/>
      <c r="CV203" s="230"/>
      <c r="CW203" s="231"/>
      <c r="CX203" s="331"/>
      <c r="CY203" s="332"/>
      <c r="CZ203" s="333"/>
      <c r="DA203" s="331"/>
      <c r="DB203" s="332"/>
      <c r="DC203" s="333"/>
      <c r="DD203" s="331"/>
      <c r="DE203" s="332"/>
      <c r="DF203" s="333"/>
      <c r="DG203" s="331"/>
      <c r="DH203" s="332"/>
      <c r="DI203" s="333"/>
      <c r="DJ203" s="229"/>
      <c r="DK203" s="230"/>
      <c r="DL203" s="231"/>
      <c r="DM203" s="229"/>
      <c r="DN203" s="230"/>
      <c r="DO203" s="231"/>
      <c r="DP203" s="331"/>
      <c r="DQ203" s="332"/>
      <c r="DR203" s="333"/>
      <c r="DS203" s="331"/>
      <c r="DT203" s="332"/>
      <c r="DU203" s="333"/>
      <c r="DV203" s="331"/>
      <c r="DW203" s="332"/>
      <c r="DX203" s="333"/>
      <c r="DY203" s="331"/>
      <c r="DZ203" s="332"/>
      <c r="EA203" s="333"/>
      <c r="EB203" s="331"/>
      <c r="EC203" s="332"/>
      <c r="ED203" s="333"/>
      <c r="EE203" s="331"/>
      <c r="EF203" s="332"/>
      <c r="EG203" s="333"/>
      <c r="EH203" s="229"/>
      <c r="EI203" s="230"/>
      <c r="EJ203" s="231"/>
      <c r="EK203" s="229"/>
      <c r="EL203" s="230"/>
      <c r="EM203" s="231"/>
      <c r="EN203" s="244"/>
      <c r="EO203" s="269" t="str">
        <f t="shared" si="497"/>
        <v/>
      </c>
      <c r="EP203" s="444" t="s">
        <v>1247</v>
      </c>
      <c r="EQ203" s="360" t="str">
        <f t="shared" si="640"/>
        <v/>
      </c>
      <c r="ER203" s="360" t="str">
        <f t="shared" si="641"/>
        <v/>
      </c>
      <c r="ES203" s="360" t="str">
        <f t="shared" si="642"/>
        <v/>
      </c>
      <c r="ET203" s="360" t="str">
        <f t="shared" si="643"/>
        <v/>
      </c>
      <c r="EU203" s="360" t="str">
        <f t="shared" si="644"/>
        <v/>
      </c>
      <c r="EV203" s="360" t="str">
        <f t="shared" si="645"/>
        <v/>
      </c>
      <c r="EW203" s="360" t="str">
        <f t="shared" si="646"/>
        <v/>
      </c>
      <c r="EX203" s="360" t="str">
        <f t="shared" si="647"/>
        <v/>
      </c>
      <c r="EY203" s="360" t="str">
        <f t="shared" si="648"/>
        <v/>
      </c>
      <c r="EZ203" s="360" t="str">
        <f t="shared" si="649"/>
        <v/>
      </c>
      <c r="FA203" s="360" t="str">
        <f t="shared" si="650"/>
        <v/>
      </c>
      <c r="FB203" s="360" t="str">
        <f t="shared" si="651"/>
        <v/>
      </c>
      <c r="FC203" s="360" t="str">
        <f t="shared" si="652"/>
        <v/>
      </c>
      <c r="FD203" s="360" t="str">
        <f t="shared" si="653"/>
        <v/>
      </c>
      <c r="FE203" s="360" t="str">
        <f t="shared" si="654"/>
        <v/>
      </c>
      <c r="FF203" s="360" t="str">
        <f t="shared" si="655"/>
        <v/>
      </c>
      <c r="FG203" s="360" t="str">
        <f t="shared" si="656"/>
        <v/>
      </c>
      <c r="FH203" s="360" t="str">
        <f t="shared" si="657"/>
        <v/>
      </c>
      <c r="FI203" s="360" t="str">
        <f t="shared" si="658"/>
        <v/>
      </c>
      <c r="FJ203" s="360" t="str">
        <f t="shared" si="659"/>
        <v/>
      </c>
      <c r="FK203" s="360" t="str">
        <f t="shared" si="660"/>
        <v/>
      </c>
      <c r="FL203" s="360" t="str">
        <f t="shared" si="661"/>
        <v/>
      </c>
      <c r="FM203" s="360">
        <f t="shared" si="662"/>
        <v>23</v>
      </c>
      <c r="FN203" s="360" t="str">
        <f t="shared" si="663"/>
        <v/>
      </c>
      <c r="FO203" s="360" t="str">
        <f t="shared" si="664"/>
        <v/>
      </c>
      <c r="FP203" s="360" t="str">
        <f t="shared" si="665"/>
        <v/>
      </c>
      <c r="FQ203" s="360" t="str">
        <f t="shared" si="666"/>
        <v/>
      </c>
      <c r="FR203" s="360" t="str">
        <f t="shared" si="667"/>
        <v/>
      </c>
      <c r="FS203" s="360" t="str">
        <f t="shared" si="668"/>
        <v/>
      </c>
      <c r="FT203" s="360" t="str">
        <f t="shared" si="498"/>
        <v/>
      </c>
      <c r="FU203" s="360" t="str">
        <f t="shared" si="669"/>
        <v/>
      </c>
      <c r="FV203" s="360" t="str">
        <f t="shared" si="670"/>
        <v/>
      </c>
      <c r="FW203" s="360" t="str">
        <f t="shared" si="671"/>
        <v/>
      </c>
      <c r="FX203" s="360" t="str">
        <f t="shared" si="672"/>
        <v/>
      </c>
      <c r="FY203" s="360" t="str">
        <f t="shared" si="673"/>
        <v/>
      </c>
      <c r="FZ203" s="360" t="str">
        <f t="shared" si="674"/>
        <v/>
      </c>
      <c r="GA203" s="360" t="str">
        <f t="shared" si="675"/>
        <v/>
      </c>
      <c r="GB203" s="360" t="str">
        <f t="shared" si="676"/>
        <v/>
      </c>
      <c r="GC203" s="360" t="str">
        <f t="shared" si="677"/>
        <v/>
      </c>
      <c r="GD203" s="360" t="str">
        <f t="shared" si="678"/>
        <v/>
      </c>
      <c r="GE203" s="360" t="str">
        <f t="shared" si="679"/>
        <v/>
      </c>
      <c r="GF203" s="360" t="str">
        <f t="shared" si="680"/>
        <v/>
      </c>
      <c r="GG203" s="360" t="str">
        <f t="shared" si="681"/>
        <v/>
      </c>
      <c r="GH203" s="360" t="str">
        <f t="shared" si="682"/>
        <v/>
      </c>
      <c r="GI203" s="360" t="str">
        <f t="shared" si="683"/>
        <v/>
      </c>
      <c r="GJ203" s="360" t="str">
        <f t="shared" si="684"/>
        <v/>
      </c>
      <c r="GK203" s="444" t="s">
        <v>1247</v>
      </c>
      <c r="GL203" s="361" t="str">
        <f t="shared" si="499"/>
        <v>-</v>
      </c>
      <c r="GM203" s="361" t="str">
        <f t="shared" si="500"/>
        <v>-</v>
      </c>
      <c r="GN203" s="361" t="str">
        <f t="shared" si="501"/>
        <v>-</v>
      </c>
      <c r="GO203" s="361" t="str">
        <f t="shared" si="502"/>
        <v>-</v>
      </c>
      <c r="GP203" s="361" t="str">
        <f t="shared" si="503"/>
        <v>-</v>
      </c>
      <c r="GQ203" s="361" t="str">
        <f t="shared" si="504"/>
        <v>-</v>
      </c>
      <c r="GR203" s="361" t="str">
        <f t="shared" si="505"/>
        <v>-</v>
      </c>
      <c r="GS203" s="361" t="str">
        <f t="shared" si="506"/>
        <v>-</v>
      </c>
      <c r="GT203" s="361" t="str">
        <f t="shared" si="507"/>
        <v>-</v>
      </c>
      <c r="GU203" s="361" t="str">
        <f t="shared" si="508"/>
        <v>-</v>
      </c>
      <c r="GV203" s="361" t="str">
        <f t="shared" si="509"/>
        <v>-</v>
      </c>
      <c r="GW203" s="361" t="str">
        <f t="shared" si="510"/>
        <v>-</v>
      </c>
      <c r="GX203" s="361" t="str">
        <f t="shared" si="511"/>
        <v>-</v>
      </c>
      <c r="GY203" s="361" t="str">
        <f t="shared" si="512"/>
        <v>-</v>
      </c>
      <c r="GZ203" s="361" t="str">
        <f t="shared" si="513"/>
        <v>-</v>
      </c>
      <c r="HA203" s="361" t="str">
        <f t="shared" si="514"/>
        <v>-</v>
      </c>
      <c r="HB203" s="361" t="str">
        <f t="shared" si="515"/>
        <v>-</v>
      </c>
      <c r="HC203" s="361" t="str">
        <f t="shared" si="516"/>
        <v>-</v>
      </c>
      <c r="HD203" s="361" t="str">
        <f t="shared" si="517"/>
        <v>-</v>
      </c>
      <c r="HE203" s="361" t="str">
        <f t="shared" si="518"/>
        <v>-</v>
      </c>
      <c r="HF203" s="361" t="str">
        <f t="shared" si="519"/>
        <v>-</v>
      </c>
      <c r="HG203" s="361" t="str">
        <f t="shared" si="520"/>
        <v>-</v>
      </c>
      <c r="HH203" s="361" t="str">
        <f t="shared" si="521"/>
        <v>Gamma</v>
      </c>
      <c r="HI203" s="361" t="str">
        <f t="shared" si="522"/>
        <v>-</v>
      </c>
      <c r="HJ203" s="361" t="str">
        <f t="shared" si="523"/>
        <v>-</v>
      </c>
      <c r="HK203" s="361" t="str">
        <f t="shared" si="524"/>
        <v>-</v>
      </c>
      <c r="HL203" s="361" t="str">
        <f t="shared" si="525"/>
        <v>-</v>
      </c>
      <c r="HM203" s="361" t="str">
        <f t="shared" si="526"/>
        <v>-</v>
      </c>
      <c r="HN203" s="361" t="str">
        <f t="shared" si="527"/>
        <v>-</v>
      </c>
      <c r="HO203" s="361" t="str">
        <f t="shared" si="528"/>
        <v>-</v>
      </c>
      <c r="HP203" s="361" t="str">
        <f t="shared" si="529"/>
        <v>-</v>
      </c>
      <c r="HQ203" s="361" t="str">
        <f t="shared" si="530"/>
        <v>-</v>
      </c>
      <c r="HR203" s="361" t="str">
        <f t="shared" si="531"/>
        <v>-</v>
      </c>
      <c r="HS203" s="361" t="str">
        <f t="shared" si="532"/>
        <v>-</v>
      </c>
      <c r="HT203" s="361" t="str">
        <f t="shared" si="533"/>
        <v>-</v>
      </c>
      <c r="HU203" s="361" t="str">
        <f t="shared" si="534"/>
        <v>-</v>
      </c>
      <c r="HV203" s="361" t="str">
        <f t="shared" si="535"/>
        <v>-</v>
      </c>
      <c r="HW203" s="361" t="str">
        <f t="shared" si="536"/>
        <v>-</v>
      </c>
      <c r="HX203" s="361" t="str">
        <f t="shared" si="537"/>
        <v>-</v>
      </c>
      <c r="HY203" s="361" t="str">
        <f t="shared" si="538"/>
        <v>-</v>
      </c>
      <c r="HZ203" s="361" t="str">
        <f t="shared" si="539"/>
        <v>-</v>
      </c>
      <c r="IA203" s="361" t="str">
        <f t="shared" si="540"/>
        <v>-</v>
      </c>
      <c r="IB203" s="361" t="str">
        <f t="shared" si="541"/>
        <v>-</v>
      </c>
      <c r="IC203" s="361" t="str">
        <f t="shared" si="542"/>
        <v>-</v>
      </c>
      <c r="ID203" s="361" t="str">
        <f t="shared" si="543"/>
        <v>-</v>
      </c>
      <c r="IE203" s="361" t="str">
        <f t="shared" si="544"/>
        <v>-</v>
      </c>
      <c r="IF203" s="444" t="s">
        <v>1247</v>
      </c>
      <c r="IG203" s="56" t="str">
        <f t="shared" si="685"/>
        <v>-</v>
      </c>
      <c r="IH203" s="56" t="str">
        <f t="shared" si="686"/>
        <v>-</v>
      </c>
      <c r="II203" s="56" t="str">
        <f t="shared" si="687"/>
        <v>-</v>
      </c>
      <c r="IJ203" s="56" t="str">
        <f t="shared" si="688"/>
        <v>-</v>
      </c>
      <c r="IK203" s="56" t="str">
        <f t="shared" si="545"/>
        <v>-</v>
      </c>
      <c r="IL203" s="56" t="str">
        <f t="shared" si="546"/>
        <v>-</v>
      </c>
      <c r="IM203" s="56" t="str">
        <f t="shared" si="547"/>
        <v>-</v>
      </c>
      <c r="IN203" s="56" t="str">
        <f t="shared" si="548"/>
        <v>-</v>
      </c>
      <c r="IO203" s="56" t="str">
        <f t="shared" si="549"/>
        <v>-</v>
      </c>
      <c r="IP203" s="56" t="str">
        <f t="shared" si="550"/>
        <v>-</v>
      </c>
      <c r="IQ203" s="56" t="str">
        <f t="shared" si="551"/>
        <v>-</v>
      </c>
      <c r="IR203" s="56" t="str">
        <f t="shared" si="552"/>
        <v>-</v>
      </c>
      <c r="IS203" s="56" t="str">
        <f t="shared" si="553"/>
        <v>-</v>
      </c>
      <c r="IT203" s="56" t="str">
        <f t="shared" si="554"/>
        <v>-</v>
      </c>
      <c r="IU203" s="56" t="str">
        <f t="shared" si="555"/>
        <v>-</v>
      </c>
      <c r="IV203" s="56" t="str">
        <f t="shared" si="556"/>
        <v>-</v>
      </c>
      <c r="IW203" s="56" t="str">
        <f t="shared" si="557"/>
        <v>-</v>
      </c>
      <c r="IX203" s="56" t="str">
        <f t="shared" si="558"/>
        <v>-</v>
      </c>
      <c r="IY203" s="56" t="str">
        <f t="shared" si="559"/>
        <v>-</v>
      </c>
      <c r="IZ203" s="56" t="str">
        <f t="shared" si="560"/>
        <v>-</v>
      </c>
      <c r="JA203" s="56" t="str">
        <f t="shared" si="561"/>
        <v>-</v>
      </c>
      <c r="JB203" s="56" t="str">
        <f t="shared" si="562"/>
        <v>-</v>
      </c>
      <c r="JC203" s="56">
        <f t="shared" si="563"/>
        <v>4894.3</v>
      </c>
      <c r="JD203" s="56" t="str">
        <f t="shared" si="564"/>
        <v>-</v>
      </c>
      <c r="JE203" s="56" t="str">
        <f t="shared" si="565"/>
        <v>-</v>
      </c>
      <c r="JF203" s="56" t="str">
        <f t="shared" si="566"/>
        <v>-</v>
      </c>
      <c r="JG203" s="56" t="str">
        <f t="shared" si="567"/>
        <v>-</v>
      </c>
      <c r="JH203" s="56" t="str">
        <f t="shared" si="568"/>
        <v>-</v>
      </c>
      <c r="JI203" s="56" t="str">
        <f t="shared" si="569"/>
        <v>-</v>
      </c>
      <c r="JJ203" s="56" t="str">
        <f t="shared" si="570"/>
        <v>-</v>
      </c>
      <c r="JK203" s="56" t="str">
        <f t="shared" si="571"/>
        <v>-</v>
      </c>
      <c r="JL203" s="56" t="str">
        <f t="shared" si="572"/>
        <v>-</v>
      </c>
      <c r="JM203" s="56" t="str">
        <f t="shared" si="573"/>
        <v>-</v>
      </c>
      <c r="JN203" s="56" t="str">
        <f t="shared" si="574"/>
        <v>-</v>
      </c>
      <c r="JO203" s="56" t="str">
        <f t="shared" si="575"/>
        <v>-</v>
      </c>
      <c r="JP203" s="56" t="str">
        <f t="shared" si="576"/>
        <v>-</v>
      </c>
      <c r="JQ203" s="56" t="str">
        <f t="shared" si="577"/>
        <v>-</v>
      </c>
      <c r="JR203" s="56" t="str">
        <f t="shared" si="578"/>
        <v>-</v>
      </c>
      <c r="JS203" s="56" t="str">
        <f t="shared" si="579"/>
        <v>-</v>
      </c>
      <c r="JT203" s="56" t="str">
        <f t="shared" si="580"/>
        <v>-</v>
      </c>
      <c r="JU203" s="56" t="str">
        <f t="shared" si="581"/>
        <v>-</v>
      </c>
      <c r="JV203" s="56" t="str">
        <f t="shared" si="582"/>
        <v>-</v>
      </c>
      <c r="JW203" s="56" t="str">
        <f t="shared" si="583"/>
        <v>-</v>
      </c>
      <c r="JX203" s="56" t="str">
        <f t="shared" si="584"/>
        <v>-</v>
      </c>
      <c r="JY203" s="56" t="str">
        <f t="shared" si="585"/>
        <v>-</v>
      </c>
      <c r="JZ203" s="56" t="str">
        <f t="shared" si="586"/>
        <v>-</v>
      </c>
      <c r="KA203" s="444" t="s">
        <v>1247</v>
      </c>
      <c r="KB203" s="360">
        <f>IF(ISNUMBER(INDEX($EQ$15:$GK$521,$B203,EO$11)),MAX(KB$14:KB202)+1,0)</f>
        <v>0</v>
      </c>
      <c r="KC203" s="360" t="str">
        <f t="shared" si="689"/>
        <v/>
      </c>
      <c r="KD203" s="373" t="s">
        <v>2</v>
      </c>
      <c r="KE203" s="215"/>
      <c r="KF203" s="60"/>
      <c r="KG203" s="60"/>
      <c r="KH203" s="60"/>
      <c r="KI203" s="60"/>
      <c r="KJ203" s="60"/>
      <c r="KK203" s="60"/>
      <c r="KL203" s="60"/>
      <c r="KM203" s="60"/>
      <c r="KN203" s="60"/>
      <c r="KO203" s="60"/>
      <c r="KP203" s="60"/>
      <c r="KQ203" s="239" t="str">
        <f t="shared" si="695"/>
        <v/>
      </c>
      <c r="KR203" s="245" t="str">
        <f t="shared" si="587"/>
        <v/>
      </c>
      <c r="KS203" s="60"/>
      <c r="KT203" s="239" t="str">
        <f t="shared" si="696"/>
        <v/>
      </c>
      <c r="KU203" s="245" t="str">
        <f t="shared" si="588"/>
        <v/>
      </c>
      <c r="KV203" s="60"/>
      <c r="KW203" s="239" t="str">
        <f t="shared" si="697"/>
        <v/>
      </c>
      <c r="KX203" s="245" t="str">
        <f t="shared" si="589"/>
        <v/>
      </c>
      <c r="KY203" s="60"/>
      <c r="KZ203" s="283" t="str">
        <f t="shared" si="590"/>
        <v/>
      </c>
      <c r="LA203" s="26"/>
      <c r="LB203" s="18"/>
      <c r="LC203" s="18"/>
      <c r="LD203" s="18"/>
      <c r="LE203" s="18"/>
      <c r="LF203" s="18"/>
      <c r="LG203" s="18"/>
      <c r="LH203" s="18"/>
      <c r="LI203" s="18"/>
      <c r="LJ203" s="18"/>
      <c r="LK203" s="18"/>
      <c r="LL203" s="18"/>
      <c r="LM203" s="18"/>
      <c r="LN203" s="63"/>
      <c r="LO203" s="251">
        <f t="shared" si="591"/>
        <v>0</v>
      </c>
      <c r="LP203" s="251">
        <f t="shared" si="592"/>
        <v>0</v>
      </c>
      <c r="LQ203" s="251">
        <f t="shared" si="593"/>
        <v>0</v>
      </c>
      <c r="LR203" s="251">
        <f t="shared" si="594"/>
        <v>0</v>
      </c>
      <c r="LS203" s="251">
        <f t="shared" si="595"/>
        <v>0</v>
      </c>
      <c r="LT203" s="251">
        <f t="shared" si="596"/>
        <v>0</v>
      </c>
      <c r="LU203" s="251">
        <f t="shared" si="597"/>
        <v>0</v>
      </c>
      <c r="LV203" s="251">
        <f t="shared" si="598"/>
        <v>0</v>
      </c>
      <c r="LW203" s="251">
        <f t="shared" si="599"/>
        <v>0</v>
      </c>
      <c r="LX203" s="251">
        <f t="shared" si="600"/>
        <v>0</v>
      </c>
      <c r="LY203" s="251">
        <f t="shared" si="601"/>
        <v>0</v>
      </c>
      <c r="LZ203" s="251">
        <f t="shared" si="602"/>
        <v>0</v>
      </c>
      <c r="MA203" s="63">
        <f t="shared" si="603"/>
        <v>6</v>
      </c>
      <c r="MB203" s="63">
        <f t="shared" si="604"/>
        <v>0</v>
      </c>
      <c r="MC203" s="63">
        <f t="shared" si="691"/>
        <v>189</v>
      </c>
      <c r="MD203" s="63">
        <f t="shared" si="690"/>
        <v>26</v>
      </c>
      <c r="ME203" s="63">
        <f t="shared" si="605"/>
        <v>0</v>
      </c>
      <c r="MF203" s="315">
        <f t="shared" si="606"/>
        <v>291</v>
      </c>
      <c r="MG203" s="315">
        <f>IF(ISNUMBER(MATCH(EO203,$ME$15:$ME$520,0)),0,MAX(MG$14:MG202)+1)</f>
        <v>0</v>
      </c>
      <c r="MH203" s="315" t="str">
        <f t="shared" si="607"/>
        <v/>
      </c>
      <c r="MI203" s="369"/>
      <c r="MJ203" s="68"/>
      <c r="MK203" s="18"/>
      <c r="ML203" s="242"/>
      <c r="MM203" s="242"/>
      <c r="MN203" s="59"/>
      <c r="MO203" s="59"/>
      <c r="MP203" s="285"/>
      <c r="MQ203" s="59"/>
      <c r="MR203" s="238"/>
      <c r="MS203" s="285"/>
      <c r="MT203" s="59"/>
      <c r="MU203" s="285"/>
      <c r="MV203" s="238"/>
      <c r="MW203" s="59"/>
      <c r="MX203" s="59"/>
      <c r="MY203" s="59"/>
      <c r="MZ203" s="59"/>
      <c r="NA203" s="59"/>
      <c r="NB203" s="26" t="s">
        <v>2</v>
      </c>
      <c r="NC203" s="59"/>
      <c r="ND203" s="59"/>
      <c r="NE203" s="59"/>
      <c r="NF203" s="59"/>
      <c r="NG203" s="59"/>
      <c r="NH203" s="59"/>
      <c r="NI203" s="59"/>
      <c r="NJ203" s="59"/>
      <c r="NK203" s="26" t="s">
        <v>2</v>
      </c>
      <c r="NL203" s="454"/>
      <c r="NM203" s="454"/>
      <c r="NN203" s="59"/>
      <c r="NO203" s="18"/>
      <c r="NP203" s="18"/>
      <c r="NQ203" s="18"/>
      <c r="NR203" s="18"/>
      <c r="NS203" s="18"/>
      <c r="NT203" s="18"/>
      <c r="NU203" s="18"/>
      <c r="NV203" s="18"/>
      <c r="NW203" s="18"/>
      <c r="NX203" s="18"/>
      <c r="NY203" s="18"/>
      <c r="NZ203" s="18"/>
      <c r="OA203" s="18"/>
      <c r="OB203" s="18"/>
      <c r="OC203" s="18"/>
      <c r="OZ203" s="59"/>
      <c r="PA203" s="251" t="str">
        <f t="shared" si="608"/>
        <v/>
      </c>
      <c r="PB203" s="251" t="str">
        <f t="shared" si="609"/>
        <v/>
      </c>
      <c r="PC203" s="251" t="str">
        <f t="shared" si="610"/>
        <v/>
      </c>
      <c r="PD203" s="251" t="str">
        <f t="shared" si="611"/>
        <v/>
      </c>
      <c r="PE203" s="251" t="str">
        <f t="shared" si="612"/>
        <v/>
      </c>
      <c r="PF203" s="251" t="str">
        <f t="shared" si="613"/>
        <v/>
      </c>
      <c r="PG203" s="251" t="str">
        <f t="shared" si="614"/>
        <v/>
      </c>
      <c r="PH203" s="251" t="str">
        <f t="shared" si="615"/>
        <v/>
      </c>
      <c r="PI203" s="251" t="str">
        <f t="shared" si="616"/>
        <v/>
      </c>
      <c r="PJ203" s="251" t="str">
        <f t="shared" si="617"/>
        <v/>
      </c>
      <c r="PK203" s="251" t="str">
        <f t="shared" si="618"/>
        <v/>
      </c>
      <c r="PL203" s="251" t="str">
        <f t="shared" si="619"/>
        <v/>
      </c>
      <c r="PM203" s="251" t="str">
        <f t="shared" si="620"/>
        <v/>
      </c>
      <c r="PN203" s="251" t="str">
        <f t="shared" si="621"/>
        <v/>
      </c>
      <c r="PO203" s="251" t="str">
        <f t="shared" si="622"/>
        <v/>
      </c>
      <c r="PP203" s="251" t="str">
        <f t="shared" si="623"/>
        <v/>
      </c>
      <c r="PQ203" s="251" t="str">
        <f t="shared" si="624"/>
        <v/>
      </c>
      <c r="PR203" s="251" t="str">
        <f t="shared" si="625"/>
        <v/>
      </c>
      <c r="PS203" s="251" t="str">
        <f t="shared" si="626"/>
        <v/>
      </c>
      <c r="PT203" s="251" t="str">
        <f t="shared" si="627"/>
        <v/>
      </c>
      <c r="PU203" s="251" t="str">
        <f t="shared" si="628"/>
        <v/>
      </c>
      <c r="PV203" s="251" t="str">
        <f t="shared" si="629"/>
        <v/>
      </c>
      <c r="PW203" s="251" t="str">
        <f t="shared" si="630"/>
        <v/>
      </c>
      <c r="PX203" s="251" t="str">
        <f t="shared" si="631"/>
        <v/>
      </c>
      <c r="PY203" s="251" t="str">
        <f t="shared" si="632"/>
        <v/>
      </c>
      <c r="PZ203" s="251" t="str">
        <f t="shared" si="633"/>
        <v/>
      </c>
      <c r="QA203" s="251" t="str">
        <f t="shared" si="634"/>
        <v/>
      </c>
      <c r="QB203" s="251" t="str">
        <f t="shared" si="635"/>
        <v/>
      </c>
      <c r="QC203" s="251" t="str">
        <f t="shared" si="636"/>
        <v/>
      </c>
      <c r="QD203" s="251" t="str">
        <f t="shared" si="637"/>
        <v/>
      </c>
      <c r="QE203" s="251" t="str">
        <f t="shared" si="638"/>
        <v/>
      </c>
      <c r="QF203" s="63">
        <f t="shared" si="639"/>
        <v>0</v>
      </c>
      <c r="QG203" s="26" t="s">
        <v>2</v>
      </c>
      <c r="QH203" s="59"/>
      <c r="QI203" s="59"/>
      <c r="QJ203" s="59"/>
      <c r="QK203" s="59"/>
      <c r="QL203" s="59"/>
      <c r="QM203" s="59"/>
      <c r="QN203" s="59"/>
    </row>
    <row r="204" spans="1:456" ht="6" customHeight="1" x14ac:dyDescent="0.25">
      <c r="A204" s="68"/>
      <c r="B204" s="447">
        <f t="shared" si="496"/>
        <v>190</v>
      </c>
      <c r="C204" s="72" t="s">
        <v>426</v>
      </c>
      <c r="D204" s="339" t="s">
        <v>477</v>
      </c>
      <c r="E204" s="59"/>
      <c r="F204" s="229"/>
      <c r="G204" s="295"/>
      <c r="H204" s="295"/>
      <c r="I204" s="229"/>
      <c r="J204" s="295"/>
      <c r="K204" s="295"/>
      <c r="L204" s="229"/>
      <c r="M204" s="295"/>
      <c r="N204" s="295"/>
      <c r="O204" s="229"/>
      <c r="P204" s="295"/>
      <c r="Q204" s="295"/>
      <c r="R204" s="229"/>
      <c r="S204" s="230"/>
      <c r="T204" s="231"/>
      <c r="U204" s="229"/>
      <c r="V204" s="230"/>
      <c r="W204" s="231"/>
      <c r="X204" s="229"/>
      <c r="Y204" s="230"/>
      <c r="Z204" s="231"/>
      <c r="AA204" s="229"/>
      <c r="AB204" s="295"/>
      <c r="AC204" s="295"/>
      <c r="AD204" s="229"/>
      <c r="AE204" s="295"/>
      <c r="AF204" s="295"/>
      <c r="AG204" s="229"/>
      <c r="AH204" s="295"/>
      <c r="AI204" s="295"/>
      <c r="AJ204" s="229"/>
      <c r="AK204" s="295"/>
      <c r="AL204" s="295"/>
      <c r="AM204" s="229"/>
      <c r="AN204" s="295"/>
      <c r="AO204" s="295"/>
      <c r="AP204" s="243"/>
      <c r="AQ204" s="295"/>
      <c r="AR204" s="290"/>
      <c r="AS204" s="243"/>
      <c r="AT204" s="295"/>
      <c r="AU204" s="290"/>
      <c r="AV204" s="229"/>
      <c r="AW204" s="230"/>
      <c r="AX204" s="231"/>
      <c r="AY204" s="229"/>
      <c r="AZ204" s="230"/>
      <c r="BA204" s="231"/>
      <c r="BB204" s="229"/>
      <c r="BC204" s="230"/>
      <c r="BD204" s="231"/>
      <c r="BE204" s="229"/>
      <c r="BF204" s="230"/>
      <c r="BG204" s="231"/>
      <c r="BH204" s="229"/>
      <c r="BI204" s="230"/>
      <c r="BJ204" s="231"/>
      <c r="BK204" s="243"/>
      <c r="BL204" s="230"/>
      <c r="BM204" s="231"/>
      <c r="BN204" s="243"/>
      <c r="BO204" s="230"/>
      <c r="BP204" s="231"/>
      <c r="BQ204" s="229"/>
      <c r="BR204" s="230"/>
      <c r="BS204" s="231"/>
      <c r="BT204" s="229"/>
      <c r="BU204" s="230"/>
      <c r="BV204" s="231"/>
      <c r="BW204" s="229"/>
      <c r="BX204" s="230"/>
      <c r="BY204" s="231"/>
      <c r="BZ204" s="229"/>
      <c r="CA204" s="230"/>
      <c r="CB204" s="231"/>
      <c r="CC204" s="229"/>
      <c r="CD204" s="230"/>
      <c r="CE204" s="231"/>
      <c r="CF204" s="331"/>
      <c r="CG204" s="332"/>
      <c r="CH204" s="385"/>
      <c r="CI204" s="331"/>
      <c r="CJ204" s="332"/>
      <c r="CK204" s="385"/>
      <c r="CL204" s="243"/>
      <c r="CM204" s="230"/>
      <c r="CN204" s="354"/>
      <c r="CO204" s="243"/>
      <c r="CP204" s="230"/>
      <c r="CQ204" s="231"/>
      <c r="CR204" s="331"/>
      <c r="CS204" s="332"/>
      <c r="CT204" s="333"/>
      <c r="CU204" s="229"/>
      <c r="CV204" s="230"/>
      <c r="CW204" s="231"/>
      <c r="CX204" s="331"/>
      <c r="CY204" s="332"/>
      <c r="CZ204" s="333"/>
      <c r="DA204" s="331"/>
      <c r="DB204" s="332"/>
      <c r="DC204" s="333"/>
      <c r="DD204" s="331"/>
      <c r="DE204" s="332"/>
      <c r="DF204" s="333"/>
      <c r="DG204" s="331"/>
      <c r="DH204" s="332"/>
      <c r="DI204" s="333"/>
      <c r="DJ204" s="229"/>
      <c r="DK204" s="230"/>
      <c r="DL204" s="231"/>
      <c r="DM204" s="229"/>
      <c r="DN204" s="230"/>
      <c r="DO204" s="231"/>
      <c r="DP204" s="331"/>
      <c r="DQ204" s="332"/>
      <c r="DR204" s="333"/>
      <c r="DS204" s="331"/>
      <c r="DT204" s="332"/>
      <c r="DU204" s="333"/>
      <c r="DV204" s="331"/>
      <c r="DW204" s="332"/>
      <c r="DX204" s="333"/>
      <c r="DY204" s="331"/>
      <c r="DZ204" s="332"/>
      <c r="EA204" s="333"/>
      <c r="EB204" s="331"/>
      <c r="EC204" s="332"/>
      <c r="ED204" s="333"/>
      <c r="EE204" s="331"/>
      <c r="EF204" s="332"/>
      <c r="EG204" s="333"/>
      <c r="EH204" s="229"/>
      <c r="EI204" s="230"/>
      <c r="EJ204" s="231"/>
      <c r="EK204" s="229"/>
      <c r="EL204" s="230"/>
      <c r="EM204" s="231"/>
      <c r="EN204" s="244"/>
      <c r="EO204" s="269" t="str">
        <f t="shared" si="497"/>
        <v/>
      </c>
      <c r="EP204" s="444" t="s">
        <v>1247</v>
      </c>
      <c r="EQ204" s="360" t="str">
        <f t="shared" si="640"/>
        <v/>
      </c>
      <c r="ER204" s="360" t="str">
        <f t="shared" si="641"/>
        <v/>
      </c>
      <c r="ES204" s="360" t="str">
        <f t="shared" si="642"/>
        <v/>
      </c>
      <c r="ET204" s="360" t="str">
        <f t="shared" si="643"/>
        <v/>
      </c>
      <c r="EU204" s="360" t="str">
        <f t="shared" si="644"/>
        <v/>
      </c>
      <c r="EV204" s="360" t="str">
        <f t="shared" si="645"/>
        <v/>
      </c>
      <c r="EW204" s="360" t="str">
        <f t="shared" si="646"/>
        <v/>
      </c>
      <c r="EX204" s="360" t="str">
        <f t="shared" si="647"/>
        <v/>
      </c>
      <c r="EY204" s="360" t="str">
        <f t="shared" si="648"/>
        <v/>
      </c>
      <c r="EZ204" s="360" t="str">
        <f t="shared" si="649"/>
        <v/>
      </c>
      <c r="FA204" s="360" t="str">
        <f t="shared" si="650"/>
        <v/>
      </c>
      <c r="FB204" s="360" t="str">
        <f t="shared" si="651"/>
        <v/>
      </c>
      <c r="FC204" s="360" t="str">
        <f t="shared" si="652"/>
        <v/>
      </c>
      <c r="FD204" s="360" t="str">
        <f t="shared" si="653"/>
        <v/>
      </c>
      <c r="FE204" s="360" t="str">
        <f t="shared" si="654"/>
        <v/>
      </c>
      <c r="FF204" s="360" t="str">
        <f t="shared" si="655"/>
        <v/>
      </c>
      <c r="FG204" s="360" t="str">
        <f t="shared" si="656"/>
        <v/>
      </c>
      <c r="FH204" s="360" t="str">
        <f t="shared" si="657"/>
        <v/>
      </c>
      <c r="FI204" s="360" t="str">
        <f t="shared" si="658"/>
        <v/>
      </c>
      <c r="FJ204" s="360" t="str">
        <f t="shared" si="659"/>
        <v/>
      </c>
      <c r="FK204" s="360" t="str">
        <f t="shared" si="660"/>
        <v/>
      </c>
      <c r="FL204" s="360" t="str">
        <f t="shared" si="661"/>
        <v/>
      </c>
      <c r="FM204" s="360">
        <f t="shared" si="662"/>
        <v>24</v>
      </c>
      <c r="FN204" s="360" t="str">
        <f t="shared" si="663"/>
        <v/>
      </c>
      <c r="FO204" s="360" t="str">
        <f t="shared" si="664"/>
        <v/>
      </c>
      <c r="FP204" s="360" t="str">
        <f t="shared" si="665"/>
        <v/>
      </c>
      <c r="FQ204" s="360" t="str">
        <f t="shared" si="666"/>
        <v/>
      </c>
      <c r="FR204" s="360" t="str">
        <f t="shared" si="667"/>
        <v/>
      </c>
      <c r="FS204" s="360" t="str">
        <f t="shared" si="668"/>
        <v/>
      </c>
      <c r="FT204" s="360" t="str">
        <f t="shared" si="498"/>
        <v/>
      </c>
      <c r="FU204" s="360" t="str">
        <f t="shared" si="669"/>
        <v/>
      </c>
      <c r="FV204" s="360" t="str">
        <f t="shared" si="670"/>
        <v/>
      </c>
      <c r="FW204" s="360" t="str">
        <f t="shared" si="671"/>
        <v/>
      </c>
      <c r="FX204" s="360" t="str">
        <f t="shared" si="672"/>
        <v/>
      </c>
      <c r="FY204" s="360" t="str">
        <f t="shared" si="673"/>
        <v/>
      </c>
      <c r="FZ204" s="360" t="str">
        <f t="shared" si="674"/>
        <v/>
      </c>
      <c r="GA204" s="360" t="str">
        <f t="shared" si="675"/>
        <v/>
      </c>
      <c r="GB204" s="360" t="str">
        <f t="shared" si="676"/>
        <v/>
      </c>
      <c r="GC204" s="360" t="str">
        <f t="shared" si="677"/>
        <v/>
      </c>
      <c r="GD204" s="360" t="str">
        <f t="shared" si="678"/>
        <v/>
      </c>
      <c r="GE204" s="360" t="str">
        <f t="shared" si="679"/>
        <v/>
      </c>
      <c r="GF204" s="360" t="str">
        <f t="shared" si="680"/>
        <v/>
      </c>
      <c r="GG204" s="360" t="str">
        <f t="shared" si="681"/>
        <v/>
      </c>
      <c r="GH204" s="360" t="str">
        <f t="shared" si="682"/>
        <v/>
      </c>
      <c r="GI204" s="360" t="str">
        <f t="shared" si="683"/>
        <v/>
      </c>
      <c r="GJ204" s="360" t="str">
        <f t="shared" si="684"/>
        <v/>
      </c>
      <c r="GK204" s="444" t="s">
        <v>1247</v>
      </c>
      <c r="GL204" s="361" t="str">
        <f t="shared" si="499"/>
        <v>-</v>
      </c>
      <c r="GM204" s="361" t="str">
        <f t="shared" si="500"/>
        <v>-</v>
      </c>
      <c r="GN204" s="361" t="str">
        <f t="shared" si="501"/>
        <v>-</v>
      </c>
      <c r="GO204" s="361" t="str">
        <f t="shared" si="502"/>
        <v>-</v>
      </c>
      <c r="GP204" s="361" t="str">
        <f t="shared" si="503"/>
        <v>-</v>
      </c>
      <c r="GQ204" s="361" t="str">
        <f t="shared" si="504"/>
        <v>-</v>
      </c>
      <c r="GR204" s="361" t="str">
        <f t="shared" si="505"/>
        <v>-</v>
      </c>
      <c r="GS204" s="361" t="str">
        <f t="shared" si="506"/>
        <v>-</v>
      </c>
      <c r="GT204" s="361" t="str">
        <f t="shared" si="507"/>
        <v>-</v>
      </c>
      <c r="GU204" s="361" t="str">
        <f t="shared" si="508"/>
        <v>-</v>
      </c>
      <c r="GV204" s="361" t="str">
        <f t="shared" si="509"/>
        <v>-</v>
      </c>
      <c r="GW204" s="361" t="str">
        <f t="shared" si="510"/>
        <v>-</v>
      </c>
      <c r="GX204" s="361" t="str">
        <f t="shared" si="511"/>
        <v>-</v>
      </c>
      <c r="GY204" s="361" t="str">
        <f t="shared" si="512"/>
        <v>-</v>
      </c>
      <c r="GZ204" s="361" t="str">
        <f t="shared" si="513"/>
        <v>-</v>
      </c>
      <c r="HA204" s="361" t="str">
        <f t="shared" si="514"/>
        <v>-</v>
      </c>
      <c r="HB204" s="361" t="str">
        <f t="shared" si="515"/>
        <v>-</v>
      </c>
      <c r="HC204" s="361" t="str">
        <f t="shared" si="516"/>
        <v>-</v>
      </c>
      <c r="HD204" s="361" t="str">
        <f t="shared" si="517"/>
        <v>-</v>
      </c>
      <c r="HE204" s="361" t="str">
        <f t="shared" si="518"/>
        <v>-</v>
      </c>
      <c r="HF204" s="361" t="str">
        <f t="shared" si="519"/>
        <v>-</v>
      </c>
      <c r="HG204" s="361" t="str">
        <f t="shared" si="520"/>
        <v>-</v>
      </c>
      <c r="HH204" s="361" t="str">
        <f t="shared" si="521"/>
        <v>fr</v>
      </c>
      <c r="HI204" s="361" t="str">
        <f t="shared" si="522"/>
        <v>-</v>
      </c>
      <c r="HJ204" s="361" t="str">
        <f t="shared" si="523"/>
        <v>-</v>
      </c>
      <c r="HK204" s="361" t="str">
        <f t="shared" si="524"/>
        <v>-</v>
      </c>
      <c r="HL204" s="361" t="str">
        <f t="shared" si="525"/>
        <v>-</v>
      </c>
      <c r="HM204" s="361" t="str">
        <f t="shared" si="526"/>
        <v>-</v>
      </c>
      <c r="HN204" s="361" t="str">
        <f t="shared" si="527"/>
        <v>-</v>
      </c>
      <c r="HO204" s="361" t="str">
        <f t="shared" si="528"/>
        <v>-</v>
      </c>
      <c r="HP204" s="361" t="str">
        <f t="shared" si="529"/>
        <v>-</v>
      </c>
      <c r="HQ204" s="361" t="str">
        <f t="shared" si="530"/>
        <v>-</v>
      </c>
      <c r="HR204" s="361" t="str">
        <f t="shared" si="531"/>
        <v>-</v>
      </c>
      <c r="HS204" s="361" t="str">
        <f t="shared" si="532"/>
        <v>-</v>
      </c>
      <c r="HT204" s="361" t="str">
        <f t="shared" si="533"/>
        <v>-</v>
      </c>
      <c r="HU204" s="361" t="str">
        <f t="shared" si="534"/>
        <v>-</v>
      </c>
      <c r="HV204" s="361" t="str">
        <f t="shared" si="535"/>
        <v>-</v>
      </c>
      <c r="HW204" s="361" t="str">
        <f t="shared" si="536"/>
        <v>-</v>
      </c>
      <c r="HX204" s="361" t="str">
        <f t="shared" si="537"/>
        <v>-</v>
      </c>
      <c r="HY204" s="361" t="str">
        <f t="shared" si="538"/>
        <v>-</v>
      </c>
      <c r="HZ204" s="361" t="str">
        <f t="shared" si="539"/>
        <v>-</v>
      </c>
      <c r="IA204" s="361" t="str">
        <f t="shared" si="540"/>
        <v>-</v>
      </c>
      <c r="IB204" s="361" t="str">
        <f t="shared" si="541"/>
        <v>-</v>
      </c>
      <c r="IC204" s="361" t="str">
        <f t="shared" si="542"/>
        <v>-</v>
      </c>
      <c r="ID204" s="361" t="str">
        <f t="shared" si="543"/>
        <v>-</v>
      </c>
      <c r="IE204" s="361" t="str">
        <f t="shared" si="544"/>
        <v>-</v>
      </c>
      <c r="IF204" s="444" t="s">
        <v>1247</v>
      </c>
      <c r="IG204" s="56" t="str">
        <f t="shared" si="685"/>
        <v>-</v>
      </c>
      <c r="IH204" s="56" t="str">
        <f t="shared" si="686"/>
        <v>-</v>
      </c>
      <c r="II204" s="56" t="str">
        <f t="shared" si="687"/>
        <v>-</v>
      </c>
      <c r="IJ204" s="56" t="str">
        <f t="shared" si="688"/>
        <v>-</v>
      </c>
      <c r="IK204" s="56" t="str">
        <f t="shared" si="545"/>
        <v>-</v>
      </c>
      <c r="IL204" s="56" t="str">
        <f t="shared" si="546"/>
        <v>-</v>
      </c>
      <c r="IM204" s="56" t="str">
        <f t="shared" si="547"/>
        <v>-</v>
      </c>
      <c r="IN204" s="56" t="str">
        <f t="shared" si="548"/>
        <v>-</v>
      </c>
      <c r="IO204" s="56" t="str">
        <f t="shared" si="549"/>
        <v>-</v>
      </c>
      <c r="IP204" s="56" t="str">
        <f t="shared" si="550"/>
        <v>-</v>
      </c>
      <c r="IQ204" s="56" t="str">
        <f t="shared" si="551"/>
        <v>-</v>
      </c>
      <c r="IR204" s="56" t="str">
        <f t="shared" si="552"/>
        <v>-</v>
      </c>
      <c r="IS204" s="56" t="str">
        <f t="shared" si="553"/>
        <v>-</v>
      </c>
      <c r="IT204" s="56" t="str">
        <f t="shared" si="554"/>
        <v>-</v>
      </c>
      <c r="IU204" s="56" t="str">
        <f t="shared" si="555"/>
        <v>-</v>
      </c>
      <c r="IV204" s="56" t="str">
        <f t="shared" si="556"/>
        <v>-</v>
      </c>
      <c r="IW204" s="56" t="str">
        <f t="shared" si="557"/>
        <v>-</v>
      </c>
      <c r="IX204" s="56" t="str">
        <f t="shared" si="558"/>
        <v>-</v>
      </c>
      <c r="IY204" s="56" t="str">
        <f t="shared" si="559"/>
        <v>-</v>
      </c>
      <c r="IZ204" s="56" t="str">
        <f t="shared" si="560"/>
        <v>-</v>
      </c>
      <c r="JA204" s="56" t="str">
        <f t="shared" si="561"/>
        <v>-</v>
      </c>
      <c r="JB204" s="56" t="str">
        <f t="shared" si="562"/>
        <v>-</v>
      </c>
      <c r="JC204" s="56">
        <f t="shared" si="563"/>
        <v>3.4900000000000003E-4</v>
      </c>
      <c r="JD204" s="56" t="str">
        <f t="shared" si="564"/>
        <v>-</v>
      </c>
      <c r="JE204" s="56" t="str">
        <f t="shared" si="565"/>
        <v>-</v>
      </c>
      <c r="JF204" s="56" t="str">
        <f t="shared" si="566"/>
        <v>-</v>
      </c>
      <c r="JG204" s="56" t="str">
        <f t="shared" si="567"/>
        <v>-</v>
      </c>
      <c r="JH204" s="56" t="str">
        <f t="shared" si="568"/>
        <v>-</v>
      </c>
      <c r="JI204" s="56" t="str">
        <f t="shared" si="569"/>
        <v>-</v>
      </c>
      <c r="JJ204" s="56" t="str">
        <f t="shared" si="570"/>
        <v>-</v>
      </c>
      <c r="JK204" s="56" t="str">
        <f t="shared" si="571"/>
        <v>-</v>
      </c>
      <c r="JL204" s="56" t="str">
        <f t="shared" si="572"/>
        <v>-</v>
      </c>
      <c r="JM204" s="56" t="str">
        <f t="shared" si="573"/>
        <v>-</v>
      </c>
      <c r="JN204" s="56" t="str">
        <f t="shared" si="574"/>
        <v>-</v>
      </c>
      <c r="JO204" s="56" t="str">
        <f t="shared" si="575"/>
        <v>-</v>
      </c>
      <c r="JP204" s="56" t="str">
        <f t="shared" si="576"/>
        <v>-</v>
      </c>
      <c r="JQ204" s="56" t="str">
        <f t="shared" si="577"/>
        <v>-</v>
      </c>
      <c r="JR204" s="56" t="str">
        <f t="shared" si="578"/>
        <v>-</v>
      </c>
      <c r="JS204" s="56" t="str">
        <f t="shared" si="579"/>
        <v>-</v>
      </c>
      <c r="JT204" s="56" t="str">
        <f t="shared" si="580"/>
        <v>-</v>
      </c>
      <c r="JU204" s="56" t="str">
        <f t="shared" si="581"/>
        <v>-</v>
      </c>
      <c r="JV204" s="56" t="str">
        <f t="shared" si="582"/>
        <v>-</v>
      </c>
      <c r="JW204" s="56" t="str">
        <f t="shared" si="583"/>
        <v>-</v>
      </c>
      <c r="JX204" s="56" t="str">
        <f t="shared" si="584"/>
        <v>-</v>
      </c>
      <c r="JY204" s="56" t="str">
        <f t="shared" si="585"/>
        <v>-</v>
      </c>
      <c r="JZ204" s="56" t="str">
        <f t="shared" si="586"/>
        <v>-</v>
      </c>
      <c r="KA204" s="444" t="s">
        <v>1247</v>
      </c>
      <c r="KB204" s="360">
        <f>IF(ISNUMBER(INDEX($EQ$15:$GK$521,$B204,EO$11)),MAX(KB$14:KB203)+1,0)</f>
        <v>0</v>
      </c>
      <c r="KC204" s="360" t="str">
        <f t="shared" si="689"/>
        <v/>
      </c>
      <c r="KD204" s="373" t="s">
        <v>2</v>
      </c>
      <c r="KE204" s="215"/>
      <c r="KF204" s="60"/>
      <c r="KG204" s="60"/>
      <c r="KH204" s="60"/>
      <c r="KI204" s="60"/>
      <c r="KJ204" s="60"/>
      <c r="KK204" s="60"/>
      <c r="KL204" s="60"/>
      <c r="KM204" s="60"/>
      <c r="KN204" s="60"/>
      <c r="KO204" s="60"/>
      <c r="KP204" s="60"/>
      <c r="KQ204" s="239" t="str">
        <f t="shared" si="695"/>
        <v/>
      </c>
      <c r="KR204" s="245" t="str">
        <f t="shared" si="587"/>
        <v/>
      </c>
      <c r="KS204" s="60"/>
      <c r="KT204" s="239" t="str">
        <f t="shared" si="696"/>
        <v/>
      </c>
      <c r="KU204" s="245" t="str">
        <f t="shared" si="588"/>
        <v/>
      </c>
      <c r="KV204" s="60"/>
      <c r="KW204" s="239" t="str">
        <f t="shared" si="697"/>
        <v/>
      </c>
      <c r="KX204" s="245" t="str">
        <f t="shared" si="589"/>
        <v/>
      </c>
      <c r="KY204" s="60"/>
      <c r="KZ204" s="283" t="str">
        <f t="shared" si="590"/>
        <v/>
      </c>
      <c r="LA204" s="26"/>
      <c r="LB204" s="18"/>
      <c r="LC204" s="18"/>
      <c r="LD204" s="18"/>
      <c r="LE204" s="18"/>
      <c r="LF204" s="18"/>
      <c r="LG204" s="18"/>
      <c r="LH204" s="18"/>
      <c r="LI204" s="18"/>
      <c r="LJ204" s="18"/>
      <c r="LK204" s="18"/>
      <c r="LL204" s="18"/>
      <c r="LM204" s="18"/>
      <c r="LN204" s="63"/>
      <c r="LO204" s="251">
        <f t="shared" si="591"/>
        <v>0</v>
      </c>
      <c r="LP204" s="251">
        <f t="shared" si="592"/>
        <v>0</v>
      </c>
      <c r="LQ204" s="251">
        <f t="shared" si="593"/>
        <v>0</v>
      </c>
      <c r="LR204" s="251">
        <f t="shared" si="594"/>
        <v>0</v>
      </c>
      <c r="LS204" s="251">
        <f t="shared" si="595"/>
        <v>0</v>
      </c>
      <c r="LT204" s="251">
        <f t="shared" si="596"/>
        <v>0</v>
      </c>
      <c r="LU204" s="251">
        <f t="shared" si="597"/>
        <v>0</v>
      </c>
      <c r="LV204" s="251">
        <f t="shared" si="598"/>
        <v>0</v>
      </c>
      <c r="LW204" s="251">
        <f t="shared" si="599"/>
        <v>0</v>
      </c>
      <c r="LX204" s="251">
        <f t="shared" si="600"/>
        <v>0</v>
      </c>
      <c r="LY204" s="251">
        <f t="shared" si="601"/>
        <v>0</v>
      </c>
      <c r="LZ204" s="251">
        <f t="shared" si="602"/>
        <v>0</v>
      </c>
      <c r="MA204" s="63">
        <f t="shared" si="603"/>
        <v>6</v>
      </c>
      <c r="MB204" s="63">
        <f t="shared" si="604"/>
        <v>0</v>
      </c>
      <c r="MC204" s="63">
        <f t="shared" si="691"/>
        <v>190</v>
      </c>
      <c r="MD204" s="63">
        <f t="shared" si="690"/>
        <v>27</v>
      </c>
      <c r="ME204" s="63">
        <f t="shared" si="605"/>
        <v>0</v>
      </c>
      <c r="MF204" s="315">
        <f t="shared" si="606"/>
        <v>291</v>
      </c>
      <c r="MG204" s="315">
        <f>IF(ISNUMBER(MATCH(EO204,$ME$15:$ME$520,0)),0,MAX(MG$14:MG203)+1)</f>
        <v>0</v>
      </c>
      <c r="MH204" s="315" t="str">
        <f t="shared" si="607"/>
        <v/>
      </c>
      <c r="MI204" s="369"/>
      <c r="MJ204" s="68"/>
      <c r="MK204" s="18"/>
      <c r="ML204" s="242"/>
      <c r="MM204" s="242"/>
      <c r="MN204" s="59"/>
      <c r="MO204" s="59"/>
      <c r="MP204" s="285"/>
      <c r="MQ204" s="59"/>
      <c r="MR204" s="238"/>
      <c r="MS204" s="285"/>
      <c r="MT204" s="59"/>
      <c r="MU204" s="285"/>
      <c r="MV204" s="238"/>
      <c r="MW204" s="59"/>
      <c r="MX204" s="59"/>
      <c r="MY204" s="59"/>
      <c r="MZ204" s="59"/>
      <c r="NA204" s="59"/>
      <c r="NB204" s="26" t="s">
        <v>2</v>
      </c>
      <c r="NC204" s="59"/>
      <c r="ND204" s="59"/>
      <c r="NE204" s="59"/>
      <c r="NF204" s="59"/>
      <c r="NG204" s="59"/>
      <c r="NH204" s="59"/>
      <c r="NI204" s="59"/>
      <c r="NJ204" s="59"/>
      <c r="NK204" s="26" t="s">
        <v>2</v>
      </c>
      <c r="NL204" s="454"/>
      <c r="NM204" s="454"/>
      <c r="NN204" s="59"/>
      <c r="NO204" s="18"/>
      <c r="NP204" s="18"/>
      <c r="NQ204" s="18"/>
      <c r="NR204" s="18"/>
      <c r="NS204" s="18"/>
      <c r="NT204" s="18"/>
      <c r="NU204" s="18"/>
      <c r="NV204" s="18"/>
      <c r="NW204" s="18"/>
      <c r="NX204" s="18"/>
      <c r="NY204" s="18"/>
      <c r="NZ204" s="18"/>
      <c r="OA204" s="18"/>
      <c r="OB204" s="18"/>
      <c r="OC204" s="18"/>
      <c r="OZ204" s="59"/>
      <c r="PA204" s="251" t="str">
        <f t="shared" si="608"/>
        <v/>
      </c>
      <c r="PB204" s="251" t="str">
        <f t="shared" si="609"/>
        <v/>
      </c>
      <c r="PC204" s="251" t="str">
        <f t="shared" si="610"/>
        <v/>
      </c>
      <c r="PD204" s="251" t="str">
        <f t="shared" si="611"/>
        <v/>
      </c>
      <c r="PE204" s="251" t="str">
        <f t="shared" si="612"/>
        <v/>
      </c>
      <c r="PF204" s="251" t="str">
        <f t="shared" si="613"/>
        <v/>
      </c>
      <c r="PG204" s="251" t="str">
        <f t="shared" si="614"/>
        <v/>
      </c>
      <c r="PH204" s="251" t="str">
        <f t="shared" si="615"/>
        <v/>
      </c>
      <c r="PI204" s="251" t="str">
        <f t="shared" si="616"/>
        <v/>
      </c>
      <c r="PJ204" s="251" t="str">
        <f t="shared" si="617"/>
        <v/>
      </c>
      <c r="PK204" s="251" t="str">
        <f t="shared" si="618"/>
        <v/>
      </c>
      <c r="PL204" s="251" t="str">
        <f t="shared" si="619"/>
        <v/>
      </c>
      <c r="PM204" s="251" t="str">
        <f t="shared" si="620"/>
        <v/>
      </c>
      <c r="PN204" s="251" t="str">
        <f t="shared" si="621"/>
        <v/>
      </c>
      <c r="PO204" s="251" t="str">
        <f t="shared" si="622"/>
        <v/>
      </c>
      <c r="PP204" s="251" t="str">
        <f t="shared" si="623"/>
        <v/>
      </c>
      <c r="PQ204" s="251" t="str">
        <f t="shared" si="624"/>
        <v/>
      </c>
      <c r="PR204" s="251" t="str">
        <f t="shared" si="625"/>
        <v/>
      </c>
      <c r="PS204" s="251" t="str">
        <f t="shared" si="626"/>
        <v/>
      </c>
      <c r="PT204" s="251" t="str">
        <f t="shared" si="627"/>
        <v/>
      </c>
      <c r="PU204" s="251" t="str">
        <f t="shared" si="628"/>
        <v/>
      </c>
      <c r="PV204" s="251" t="str">
        <f t="shared" si="629"/>
        <v/>
      </c>
      <c r="PW204" s="251" t="str">
        <f t="shared" si="630"/>
        <v/>
      </c>
      <c r="PX204" s="251" t="str">
        <f t="shared" si="631"/>
        <v/>
      </c>
      <c r="PY204" s="251" t="str">
        <f t="shared" si="632"/>
        <v/>
      </c>
      <c r="PZ204" s="251" t="str">
        <f t="shared" si="633"/>
        <v/>
      </c>
      <c r="QA204" s="251" t="str">
        <f t="shared" si="634"/>
        <v/>
      </c>
      <c r="QB204" s="251" t="str">
        <f t="shared" si="635"/>
        <v/>
      </c>
      <c r="QC204" s="251" t="str">
        <f t="shared" si="636"/>
        <v/>
      </c>
      <c r="QD204" s="251" t="str">
        <f t="shared" si="637"/>
        <v/>
      </c>
      <c r="QE204" s="251" t="str">
        <f t="shared" si="638"/>
        <v/>
      </c>
      <c r="QF204" s="63">
        <f t="shared" si="639"/>
        <v>0</v>
      </c>
      <c r="QG204" s="26" t="s">
        <v>2</v>
      </c>
      <c r="QH204" s="59"/>
      <c r="QI204" s="59"/>
      <c r="QJ204" s="59"/>
      <c r="QK204" s="59"/>
      <c r="QL204" s="59"/>
      <c r="QM204" s="59"/>
      <c r="QN204" s="59"/>
    </row>
    <row r="205" spans="1:456" ht="6" customHeight="1" x14ac:dyDescent="0.25">
      <c r="A205" s="68"/>
      <c r="B205" s="447">
        <f t="shared" si="496"/>
        <v>191</v>
      </c>
      <c r="C205" s="72" t="s">
        <v>452</v>
      </c>
      <c r="D205" s="339" t="s">
        <v>482</v>
      </c>
      <c r="E205" s="59"/>
      <c r="F205" s="229"/>
      <c r="G205" s="295"/>
      <c r="H205" s="295"/>
      <c r="I205" s="229"/>
      <c r="J205" s="295"/>
      <c r="K205" s="295"/>
      <c r="L205" s="229"/>
      <c r="M205" s="295"/>
      <c r="N205" s="295"/>
      <c r="O205" s="229"/>
      <c r="P205" s="295"/>
      <c r="Q205" s="295"/>
      <c r="R205" s="229"/>
      <c r="S205" s="230"/>
      <c r="T205" s="231"/>
      <c r="U205" s="229"/>
      <c r="V205" s="230"/>
      <c r="W205" s="231"/>
      <c r="X205" s="229"/>
      <c r="Y205" s="230"/>
      <c r="Z205" s="231"/>
      <c r="AA205" s="229"/>
      <c r="AB205" s="295"/>
      <c r="AC205" s="295"/>
      <c r="AD205" s="229"/>
      <c r="AE205" s="295"/>
      <c r="AF205" s="295"/>
      <c r="AG205" s="229"/>
      <c r="AH205" s="295"/>
      <c r="AI205" s="295"/>
      <c r="AJ205" s="229"/>
      <c r="AK205" s="295"/>
      <c r="AL205" s="295"/>
      <c r="AM205" s="229"/>
      <c r="AN205" s="295"/>
      <c r="AO205" s="295"/>
      <c r="AP205" s="243"/>
      <c r="AQ205" s="295"/>
      <c r="AR205" s="290"/>
      <c r="AS205" s="243"/>
      <c r="AT205" s="295"/>
      <c r="AU205" s="290"/>
      <c r="AV205" s="229"/>
      <c r="AW205" s="230"/>
      <c r="AX205" s="231"/>
      <c r="AY205" s="229"/>
      <c r="AZ205" s="230"/>
      <c r="BA205" s="231"/>
      <c r="BB205" s="229"/>
      <c r="BC205" s="230"/>
      <c r="BD205" s="231"/>
      <c r="BE205" s="229"/>
      <c r="BF205" s="230"/>
      <c r="BG205" s="231"/>
      <c r="BH205" s="229"/>
      <c r="BI205" s="230"/>
      <c r="BJ205" s="231"/>
      <c r="BK205" s="243"/>
      <c r="BL205" s="230"/>
      <c r="BM205" s="231"/>
      <c r="BN205" s="243"/>
      <c r="BO205" s="230"/>
      <c r="BP205" s="231"/>
      <c r="BQ205" s="229"/>
      <c r="BR205" s="230"/>
      <c r="BS205" s="231"/>
      <c r="BT205" s="229"/>
      <c r="BU205" s="230"/>
      <c r="BV205" s="231"/>
      <c r="BW205" s="229"/>
      <c r="BX205" s="230"/>
      <c r="BY205" s="231"/>
      <c r="BZ205" s="229"/>
      <c r="CA205" s="230"/>
      <c r="CB205" s="231"/>
      <c r="CC205" s="229"/>
      <c r="CD205" s="230"/>
      <c r="CE205" s="231"/>
      <c r="CF205" s="331"/>
      <c r="CG205" s="332"/>
      <c r="CH205" s="385"/>
      <c r="CI205" s="331"/>
      <c r="CJ205" s="332"/>
      <c r="CK205" s="385"/>
      <c r="CL205" s="243"/>
      <c r="CM205" s="230"/>
      <c r="CN205" s="354"/>
      <c r="CO205" s="243"/>
      <c r="CP205" s="230"/>
      <c r="CQ205" s="231"/>
      <c r="CR205" s="331"/>
      <c r="CS205" s="332"/>
      <c r="CT205" s="333"/>
      <c r="CU205" s="229"/>
      <c r="CV205" s="230"/>
      <c r="CW205" s="231"/>
      <c r="CX205" s="331"/>
      <c r="CY205" s="332"/>
      <c r="CZ205" s="333"/>
      <c r="DA205" s="331"/>
      <c r="DB205" s="332"/>
      <c r="DC205" s="333"/>
      <c r="DD205" s="331"/>
      <c r="DE205" s="332"/>
      <c r="DF205" s="333"/>
      <c r="DG205" s="331"/>
      <c r="DH205" s="332"/>
      <c r="DI205" s="333"/>
      <c r="DJ205" s="229"/>
      <c r="DK205" s="230"/>
      <c r="DL205" s="231"/>
      <c r="DM205" s="229"/>
      <c r="DN205" s="230"/>
      <c r="DO205" s="231"/>
      <c r="DP205" s="331"/>
      <c r="DQ205" s="332"/>
      <c r="DR205" s="333"/>
      <c r="DS205" s="331"/>
      <c r="DT205" s="332"/>
      <c r="DU205" s="333"/>
      <c r="DV205" s="331"/>
      <c r="DW205" s="332"/>
      <c r="DX205" s="333"/>
      <c r="DY205" s="331"/>
      <c r="DZ205" s="332"/>
      <c r="EA205" s="333"/>
      <c r="EB205" s="331"/>
      <c r="EC205" s="332"/>
      <c r="ED205" s="333"/>
      <c r="EE205" s="331"/>
      <c r="EF205" s="332"/>
      <c r="EG205" s="333"/>
      <c r="EH205" s="229"/>
      <c r="EI205" s="230"/>
      <c r="EJ205" s="231"/>
      <c r="EK205" s="229"/>
      <c r="EL205" s="230"/>
      <c r="EM205" s="231"/>
      <c r="EN205" s="244"/>
      <c r="EO205" s="269" t="str">
        <f t="shared" si="497"/>
        <v/>
      </c>
      <c r="EP205" s="444" t="s">
        <v>1247</v>
      </c>
      <c r="EQ205" s="360" t="str">
        <f t="shared" si="640"/>
        <v/>
      </c>
      <c r="ER205" s="360" t="str">
        <f t="shared" si="641"/>
        <v/>
      </c>
      <c r="ES205" s="360" t="str">
        <f t="shared" si="642"/>
        <v/>
      </c>
      <c r="ET205" s="360" t="str">
        <f t="shared" si="643"/>
        <v/>
      </c>
      <c r="EU205" s="360" t="str">
        <f t="shared" si="644"/>
        <v/>
      </c>
      <c r="EV205" s="360" t="str">
        <f t="shared" si="645"/>
        <v/>
      </c>
      <c r="EW205" s="360" t="str">
        <f t="shared" si="646"/>
        <v/>
      </c>
      <c r="EX205" s="360" t="str">
        <f t="shared" si="647"/>
        <v/>
      </c>
      <c r="EY205" s="360" t="str">
        <f t="shared" si="648"/>
        <v/>
      </c>
      <c r="EZ205" s="360" t="str">
        <f t="shared" si="649"/>
        <v/>
      </c>
      <c r="FA205" s="360" t="str">
        <f t="shared" si="650"/>
        <v/>
      </c>
      <c r="FB205" s="360" t="str">
        <f t="shared" si="651"/>
        <v/>
      </c>
      <c r="FC205" s="360" t="str">
        <f t="shared" si="652"/>
        <v/>
      </c>
      <c r="FD205" s="360" t="str">
        <f t="shared" si="653"/>
        <v/>
      </c>
      <c r="FE205" s="360" t="str">
        <f t="shared" si="654"/>
        <v/>
      </c>
      <c r="FF205" s="360" t="str">
        <f t="shared" si="655"/>
        <v/>
      </c>
      <c r="FG205" s="360" t="str">
        <f t="shared" si="656"/>
        <v/>
      </c>
      <c r="FH205" s="360" t="str">
        <f t="shared" si="657"/>
        <v/>
      </c>
      <c r="FI205" s="360" t="str">
        <f t="shared" si="658"/>
        <v/>
      </c>
      <c r="FJ205" s="360" t="str">
        <f t="shared" si="659"/>
        <v/>
      </c>
      <c r="FK205" s="360" t="str">
        <f t="shared" si="660"/>
        <v/>
      </c>
      <c r="FL205" s="360" t="str">
        <f t="shared" si="661"/>
        <v/>
      </c>
      <c r="FM205" s="360" t="str">
        <f t="shared" si="662"/>
        <v/>
      </c>
      <c r="FN205" s="360">
        <f t="shared" si="663"/>
        <v>20</v>
      </c>
      <c r="FO205" s="360" t="str">
        <f t="shared" si="664"/>
        <v/>
      </c>
      <c r="FP205" s="360" t="str">
        <f t="shared" si="665"/>
        <v/>
      </c>
      <c r="FQ205" s="360" t="str">
        <f t="shared" si="666"/>
        <v/>
      </c>
      <c r="FR205" s="360" t="str">
        <f t="shared" si="667"/>
        <v/>
      </c>
      <c r="FS205" s="360" t="str">
        <f t="shared" si="668"/>
        <v/>
      </c>
      <c r="FT205" s="360" t="str">
        <f t="shared" si="498"/>
        <v/>
      </c>
      <c r="FU205" s="360" t="str">
        <f t="shared" si="669"/>
        <v/>
      </c>
      <c r="FV205" s="360" t="str">
        <f t="shared" si="670"/>
        <v/>
      </c>
      <c r="FW205" s="360" t="str">
        <f t="shared" si="671"/>
        <v/>
      </c>
      <c r="FX205" s="360" t="str">
        <f t="shared" si="672"/>
        <v/>
      </c>
      <c r="FY205" s="360" t="str">
        <f t="shared" si="673"/>
        <v/>
      </c>
      <c r="FZ205" s="360" t="str">
        <f t="shared" si="674"/>
        <v/>
      </c>
      <c r="GA205" s="360" t="str">
        <f t="shared" si="675"/>
        <v/>
      </c>
      <c r="GB205" s="360" t="str">
        <f t="shared" si="676"/>
        <v/>
      </c>
      <c r="GC205" s="360" t="str">
        <f t="shared" si="677"/>
        <v/>
      </c>
      <c r="GD205" s="360" t="str">
        <f t="shared" si="678"/>
        <v/>
      </c>
      <c r="GE205" s="360" t="str">
        <f t="shared" si="679"/>
        <v/>
      </c>
      <c r="GF205" s="360" t="str">
        <f t="shared" si="680"/>
        <v/>
      </c>
      <c r="GG205" s="360" t="str">
        <f t="shared" si="681"/>
        <v/>
      </c>
      <c r="GH205" s="360" t="str">
        <f t="shared" si="682"/>
        <v/>
      </c>
      <c r="GI205" s="360" t="str">
        <f t="shared" si="683"/>
        <v/>
      </c>
      <c r="GJ205" s="360" t="str">
        <f t="shared" si="684"/>
        <v/>
      </c>
      <c r="GK205" s="444" t="s">
        <v>1247</v>
      </c>
      <c r="GL205" s="361" t="str">
        <f t="shared" si="499"/>
        <v>-</v>
      </c>
      <c r="GM205" s="361" t="str">
        <f t="shared" si="500"/>
        <v>-</v>
      </c>
      <c r="GN205" s="361" t="str">
        <f t="shared" si="501"/>
        <v>-</v>
      </c>
      <c r="GO205" s="361" t="str">
        <f t="shared" si="502"/>
        <v>-</v>
      </c>
      <c r="GP205" s="361" t="str">
        <f t="shared" si="503"/>
        <v>-</v>
      </c>
      <c r="GQ205" s="361" t="str">
        <f t="shared" si="504"/>
        <v>-</v>
      </c>
      <c r="GR205" s="361" t="str">
        <f t="shared" si="505"/>
        <v>-</v>
      </c>
      <c r="GS205" s="361" t="str">
        <f t="shared" si="506"/>
        <v>-</v>
      </c>
      <c r="GT205" s="361" t="str">
        <f t="shared" si="507"/>
        <v>-</v>
      </c>
      <c r="GU205" s="361" t="str">
        <f t="shared" si="508"/>
        <v>-</v>
      </c>
      <c r="GV205" s="361" t="str">
        <f t="shared" si="509"/>
        <v>-</v>
      </c>
      <c r="GW205" s="361" t="str">
        <f t="shared" si="510"/>
        <v>-</v>
      </c>
      <c r="GX205" s="361" t="str">
        <f t="shared" si="511"/>
        <v>-</v>
      </c>
      <c r="GY205" s="361" t="str">
        <f t="shared" si="512"/>
        <v>-</v>
      </c>
      <c r="GZ205" s="361" t="str">
        <f t="shared" si="513"/>
        <v>-</v>
      </c>
      <c r="HA205" s="361" t="str">
        <f t="shared" si="514"/>
        <v>-</v>
      </c>
      <c r="HB205" s="361" t="str">
        <f t="shared" si="515"/>
        <v>-</v>
      </c>
      <c r="HC205" s="361" t="str">
        <f t="shared" si="516"/>
        <v>-</v>
      </c>
      <c r="HD205" s="361" t="str">
        <f t="shared" si="517"/>
        <v>-</v>
      </c>
      <c r="HE205" s="361" t="str">
        <f t="shared" si="518"/>
        <v>-</v>
      </c>
      <c r="HF205" s="361" t="str">
        <f t="shared" si="519"/>
        <v>-</v>
      </c>
      <c r="HG205" s="361" t="str">
        <f t="shared" si="520"/>
        <v>-</v>
      </c>
      <c r="HH205" s="361" t="str">
        <f t="shared" si="521"/>
        <v>-</v>
      </c>
      <c r="HI205" s="361" t="str">
        <f t="shared" si="522"/>
        <v>outer_dvclose</v>
      </c>
      <c r="HJ205" s="361" t="str">
        <f t="shared" si="523"/>
        <v>-</v>
      </c>
      <c r="HK205" s="361" t="str">
        <f t="shared" si="524"/>
        <v>-</v>
      </c>
      <c r="HL205" s="361" t="str">
        <f t="shared" si="525"/>
        <v>-</v>
      </c>
      <c r="HM205" s="361" t="str">
        <f t="shared" si="526"/>
        <v>-</v>
      </c>
      <c r="HN205" s="361" t="str">
        <f t="shared" si="527"/>
        <v>-</v>
      </c>
      <c r="HO205" s="361" t="str">
        <f t="shared" si="528"/>
        <v>-</v>
      </c>
      <c r="HP205" s="361" t="str">
        <f t="shared" si="529"/>
        <v>-</v>
      </c>
      <c r="HQ205" s="361" t="str">
        <f t="shared" si="530"/>
        <v>-</v>
      </c>
      <c r="HR205" s="361" t="str">
        <f t="shared" si="531"/>
        <v>-</v>
      </c>
      <c r="HS205" s="361" t="str">
        <f t="shared" si="532"/>
        <v>-</v>
      </c>
      <c r="HT205" s="361" t="str">
        <f t="shared" si="533"/>
        <v>-</v>
      </c>
      <c r="HU205" s="361" t="str">
        <f t="shared" si="534"/>
        <v>-</v>
      </c>
      <c r="HV205" s="361" t="str">
        <f t="shared" si="535"/>
        <v>-</v>
      </c>
      <c r="HW205" s="361" t="str">
        <f t="shared" si="536"/>
        <v>-</v>
      </c>
      <c r="HX205" s="361" t="str">
        <f t="shared" si="537"/>
        <v>-</v>
      </c>
      <c r="HY205" s="361" t="str">
        <f t="shared" si="538"/>
        <v>-</v>
      </c>
      <c r="HZ205" s="361" t="str">
        <f t="shared" si="539"/>
        <v>-</v>
      </c>
      <c r="IA205" s="361" t="str">
        <f t="shared" si="540"/>
        <v>-</v>
      </c>
      <c r="IB205" s="361" t="str">
        <f t="shared" si="541"/>
        <v>-</v>
      </c>
      <c r="IC205" s="361" t="str">
        <f t="shared" si="542"/>
        <v>-</v>
      </c>
      <c r="ID205" s="361" t="str">
        <f t="shared" si="543"/>
        <v>-</v>
      </c>
      <c r="IE205" s="361" t="str">
        <f t="shared" si="544"/>
        <v>-</v>
      </c>
      <c r="IF205" s="444" t="s">
        <v>1247</v>
      </c>
      <c r="IG205" s="56" t="str">
        <f t="shared" si="685"/>
        <v>-</v>
      </c>
      <c r="IH205" s="56" t="str">
        <f t="shared" si="686"/>
        <v>-</v>
      </c>
      <c r="II205" s="56" t="str">
        <f t="shared" si="687"/>
        <v>-</v>
      </c>
      <c r="IJ205" s="56" t="str">
        <f t="shared" si="688"/>
        <v>-</v>
      </c>
      <c r="IK205" s="56" t="str">
        <f t="shared" si="545"/>
        <v>-</v>
      </c>
      <c r="IL205" s="56" t="str">
        <f t="shared" si="546"/>
        <v>-</v>
      </c>
      <c r="IM205" s="56" t="str">
        <f t="shared" si="547"/>
        <v>-</v>
      </c>
      <c r="IN205" s="56" t="str">
        <f t="shared" si="548"/>
        <v>-</v>
      </c>
      <c r="IO205" s="56" t="str">
        <f t="shared" si="549"/>
        <v>-</v>
      </c>
      <c r="IP205" s="56" t="str">
        <f t="shared" si="550"/>
        <v>-</v>
      </c>
      <c r="IQ205" s="56" t="str">
        <f t="shared" si="551"/>
        <v>-</v>
      </c>
      <c r="IR205" s="56" t="str">
        <f t="shared" si="552"/>
        <v>-</v>
      </c>
      <c r="IS205" s="56" t="str">
        <f t="shared" si="553"/>
        <v>-</v>
      </c>
      <c r="IT205" s="56" t="str">
        <f t="shared" si="554"/>
        <v>-</v>
      </c>
      <c r="IU205" s="56" t="str">
        <f t="shared" si="555"/>
        <v>-</v>
      </c>
      <c r="IV205" s="56" t="str">
        <f t="shared" si="556"/>
        <v>-</v>
      </c>
      <c r="IW205" s="56" t="str">
        <f t="shared" si="557"/>
        <v>-</v>
      </c>
      <c r="IX205" s="56" t="str">
        <f t="shared" si="558"/>
        <v>-</v>
      </c>
      <c r="IY205" s="56" t="str">
        <f t="shared" si="559"/>
        <v>-</v>
      </c>
      <c r="IZ205" s="56" t="str">
        <f t="shared" si="560"/>
        <v>-</v>
      </c>
      <c r="JA205" s="56" t="str">
        <f t="shared" si="561"/>
        <v>-</v>
      </c>
      <c r="JB205" s="56" t="str">
        <f t="shared" si="562"/>
        <v>-</v>
      </c>
      <c r="JC205" s="56" t="str">
        <f t="shared" si="563"/>
        <v>-</v>
      </c>
      <c r="JD205" s="56">
        <f t="shared" si="564"/>
        <v>1E-4</v>
      </c>
      <c r="JE205" s="56" t="str">
        <f t="shared" si="565"/>
        <v>-</v>
      </c>
      <c r="JF205" s="56" t="str">
        <f t="shared" si="566"/>
        <v>-</v>
      </c>
      <c r="JG205" s="56" t="str">
        <f t="shared" si="567"/>
        <v>-</v>
      </c>
      <c r="JH205" s="56" t="str">
        <f t="shared" si="568"/>
        <v>-</v>
      </c>
      <c r="JI205" s="56" t="str">
        <f t="shared" si="569"/>
        <v>-</v>
      </c>
      <c r="JJ205" s="56" t="str">
        <f t="shared" si="570"/>
        <v>-</v>
      </c>
      <c r="JK205" s="56" t="str">
        <f t="shared" si="571"/>
        <v>-</v>
      </c>
      <c r="JL205" s="56" t="str">
        <f t="shared" si="572"/>
        <v>-</v>
      </c>
      <c r="JM205" s="56" t="str">
        <f t="shared" si="573"/>
        <v>-</v>
      </c>
      <c r="JN205" s="56" t="str">
        <f t="shared" si="574"/>
        <v>-</v>
      </c>
      <c r="JO205" s="56" t="str">
        <f t="shared" si="575"/>
        <v>-</v>
      </c>
      <c r="JP205" s="56" t="str">
        <f t="shared" si="576"/>
        <v>-</v>
      </c>
      <c r="JQ205" s="56" t="str">
        <f t="shared" si="577"/>
        <v>-</v>
      </c>
      <c r="JR205" s="56" t="str">
        <f t="shared" si="578"/>
        <v>-</v>
      </c>
      <c r="JS205" s="56" t="str">
        <f t="shared" si="579"/>
        <v>-</v>
      </c>
      <c r="JT205" s="56" t="str">
        <f t="shared" si="580"/>
        <v>-</v>
      </c>
      <c r="JU205" s="56" t="str">
        <f t="shared" si="581"/>
        <v>-</v>
      </c>
      <c r="JV205" s="56" t="str">
        <f t="shared" si="582"/>
        <v>-</v>
      </c>
      <c r="JW205" s="56" t="str">
        <f t="shared" si="583"/>
        <v>-</v>
      </c>
      <c r="JX205" s="56" t="str">
        <f t="shared" si="584"/>
        <v>-</v>
      </c>
      <c r="JY205" s="56" t="str">
        <f t="shared" si="585"/>
        <v>-</v>
      </c>
      <c r="JZ205" s="56" t="str">
        <f t="shared" si="586"/>
        <v>-</v>
      </c>
      <c r="KA205" s="444" t="s">
        <v>1247</v>
      </c>
      <c r="KB205" s="360">
        <f>IF(ISNUMBER(INDEX($EQ$15:$GK$521,$B205,EO$11)),MAX(KB$14:KB204)+1,0)</f>
        <v>0</v>
      </c>
      <c r="KC205" s="360" t="str">
        <f t="shared" si="689"/>
        <v/>
      </c>
      <c r="KD205" s="373" t="s">
        <v>2</v>
      </c>
      <c r="KE205" s="215"/>
      <c r="KF205" s="60"/>
      <c r="KG205" s="60"/>
      <c r="KH205" s="60"/>
      <c r="KI205" s="60"/>
      <c r="KJ205" s="60"/>
      <c r="KK205" s="60"/>
      <c r="KL205" s="60"/>
      <c r="KM205" s="60"/>
      <c r="KN205" s="60"/>
      <c r="KO205" s="60"/>
      <c r="KP205" s="60"/>
      <c r="KQ205" s="239" t="str">
        <f t="shared" si="695"/>
        <v/>
      </c>
      <c r="KR205" s="245" t="str">
        <f t="shared" si="587"/>
        <v/>
      </c>
      <c r="KS205" s="60"/>
      <c r="KT205" s="239" t="str">
        <f t="shared" si="696"/>
        <v/>
      </c>
      <c r="KU205" s="245" t="str">
        <f t="shared" si="588"/>
        <v/>
      </c>
      <c r="KV205" s="60"/>
      <c r="KW205" s="239" t="str">
        <f t="shared" si="697"/>
        <v/>
      </c>
      <c r="KX205" s="245" t="str">
        <f t="shared" si="589"/>
        <v/>
      </c>
      <c r="KY205" s="60"/>
      <c r="KZ205" s="283" t="str">
        <f t="shared" si="590"/>
        <v/>
      </c>
      <c r="LA205" s="26"/>
      <c r="LB205" s="18"/>
      <c r="LC205" s="18"/>
      <c r="LD205" s="18"/>
      <c r="LE205" s="18"/>
      <c r="LF205" s="18"/>
      <c r="LG205" s="18"/>
      <c r="LH205" s="18"/>
      <c r="LI205" s="18"/>
      <c r="LJ205" s="18"/>
      <c r="LK205" s="18"/>
      <c r="LL205" s="18"/>
      <c r="LM205" s="18"/>
      <c r="LN205" s="63"/>
      <c r="LO205" s="251">
        <f t="shared" si="591"/>
        <v>0</v>
      </c>
      <c r="LP205" s="251">
        <f t="shared" si="592"/>
        <v>0</v>
      </c>
      <c r="LQ205" s="251">
        <f t="shared" si="593"/>
        <v>0</v>
      </c>
      <c r="LR205" s="251">
        <f t="shared" si="594"/>
        <v>0</v>
      </c>
      <c r="LS205" s="251">
        <f t="shared" si="595"/>
        <v>0</v>
      </c>
      <c r="LT205" s="251">
        <f t="shared" si="596"/>
        <v>0</v>
      </c>
      <c r="LU205" s="251">
        <f t="shared" si="597"/>
        <v>0</v>
      </c>
      <c r="LV205" s="251">
        <f t="shared" si="598"/>
        <v>0</v>
      </c>
      <c r="LW205" s="251">
        <f t="shared" si="599"/>
        <v>0</v>
      </c>
      <c r="LX205" s="251">
        <f t="shared" si="600"/>
        <v>0</v>
      </c>
      <c r="LY205" s="251">
        <f t="shared" si="601"/>
        <v>0</v>
      </c>
      <c r="LZ205" s="251">
        <f t="shared" si="602"/>
        <v>0</v>
      </c>
      <c r="MA205" s="63">
        <f t="shared" si="603"/>
        <v>6</v>
      </c>
      <c r="MB205" s="63">
        <f t="shared" si="604"/>
        <v>0</v>
      </c>
      <c r="MC205" s="63">
        <f t="shared" si="691"/>
        <v>191</v>
      </c>
      <c r="MD205" s="63">
        <f t="shared" si="690"/>
        <v>28</v>
      </c>
      <c r="ME205" s="63">
        <f t="shared" si="605"/>
        <v>0</v>
      </c>
      <c r="MF205" s="315">
        <f t="shared" si="606"/>
        <v>291</v>
      </c>
      <c r="MG205" s="315">
        <f>IF(ISNUMBER(MATCH(EO205,$ME$15:$ME$520,0)),0,MAX(MG$14:MG204)+1)</f>
        <v>0</v>
      </c>
      <c r="MH205" s="315" t="str">
        <f t="shared" si="607"/>
        <v/>
      </c>
      <c r="MI205" s="369"/>
      <c r="MJ205" s="68"/>
      <c r="MK205" s="18"/>
      <c r="ML205" s="242"/>
      <c r="MM205" s="242"/>
      <c r="MN205" s="59"/>
      <c r="MO205" s="59"/>
      <c r="MP205" s="285"/>
      <c r="MQ205" s="59"/>
      <c r="MR205" s="238"/>
      <c r="MS205" s="285"/>
      <c r="MT205" s="59"/>
      <c r="MU205" s="285"/>
      <c r="MV205" s="238"/>
      <c r="MW205" s="59"/>
      <c r="MX205" s="59"/>
      <c r="MY205" s="59"/>
      <c r="MZ205" s="59"/>
      <c r="NA205" s="59"/>
      <c r="NB205" s="26" t="s">
        <v>2</v>
      </c>
      <c r="NC205" s="59"/>
      <c r="ND205" s="59"/>
      <c r="NE205" s="59"/>
      <c r="NF205" s="59"/>
      <c r="NG205" s="59"/>
      <c r="NH205" s="59"/>
      <c r="NI205" s="59"/>
      <c r="NJ205" s="59"/>
      <c r="NK205" s="26" t="s">
        <v>2</v>
      </c>
      <c r="NL205" s="454"/>
      <c r="NM205" s="454"/>
      <c r="NN205" s="59"/>
      <c r="NO205" s="18"/>
      <c r="NP205" s="18"/>
      <c r="NQ205" s="18"/>
      <c r="NR205" s="18"/>
      <c r="NS205" s="18"/>
      <c r="NT205" s="18"/>
      <c r="NU205" s="18"/>
      <c r="NV205" s="18"/>
      <c r="NW205" s="18"/>
      <c r="NX205" s="18"/>
      <c r="NY205" s="18"/>
      <c r="NZ205" s="18"/>
      <c r="OA205" s="18"/>
      <c r="OB205" s="18"/>
      <c r="OC205" s="18"/>
      <c r="OZ205" s="59"/>
      <c r="PA205" s="251" t="str">
        <f t="shared" si="608"/>
        <v/>
      </c>
      <c r="PB205" s="251" t="str">
        <f t="shared" si="609"/>
        <v/>
      </c>
      <c r="PC205" s="251" t="str">
        <f t="shared" si="610"/>
        <v/>
      </c>
      <c r="PD205" s="251" t="str">
        <f t="shared" si="611"/>
        <v/>
      </c>
      <c r="PE205" s="251" t="str">
        <f t="shared" si="612"/>
        <v/>
      </c>
      <c r="PF205" s="251" t="str">
        <f t="shared" si="613"/>
        <v/>
      </c>
      <c r="PG205" s="251" t="str">
        <f t="shared" si="614"/>
        <v/>
      </c>
      <c r="PH205" s="251" t="str">
        <f t="shared" si="615"/>
        <v/>
      </c>
      <c r="PI205" s="251" t="str">
        <f t="shared" si="616"/>
        <v/>
      </c>
      <c r="PJ205" s="251" t="str">
        <f t="shared" si="617"/>
        <v/>
      </c>
      <c r="PK205" s="251" t="str">
        <f t="shared" si="618"/>
        <v/>
      </c>
      <c r="PL205" s="251" t="str">
        <f t="shared" si="619"/>
        <v/>
      </c>
      <c r="PM205" s="251" t="str">
        <f t="shared" si="620"/>
        <v/>
      </c>
      <c r="PN205" s="251" t="str">
        <f t="shared" si="621"/>
        <v/>
      </c>
      <c r="PO205" s="251" t="str">
        <f t="shared" si="622"/>
        <v/>
      </c>
      <c r="PP205" s="251" t="str">
        <f t="shared" si="623"/>
        <v/>
      </c>
      <c r="PQ205" s="251" t="str">
        <f t="shared" si="624"/>
        <v/>
      </c>
      <c r="PR205" s="251" t="str">
        <f t="shared" si="625"/>
        <v/>
      </c>
      <c r="PS205" s="251" t="str">
        <f t="shared" si="626"/>
        <v/>
      </c>
      <c r="PT205" s="251" t="str">
        <f t="shared" si="627"/>
        <v/>
      </c>
      <c r="PU205" s="251" t="str">
        <f t="shared" si="628"/>
        <v/>
      </c>
      <c r="PV205" s="251" t="str">
        <f t="shared" si="629"/>
        <v/>
      </c>
      <c r="PW205" s="251" t="str">
        <f t="shared" si="630"/>
        <v/>
      </c>
      <c r="PX205" s="251" t="str">
        <f t="shared" si="631"/>
        <v/>
      </c>
      <c r="PY205" s="251" t="str">
        <f t="shared" si="632"/>
        <v/>
      </c>
      <c r="PZ205" s="251" t="str">
        <f t="shared" si="633"/>
        <v/>
      </c>
      <c r="QA205" s="251" t="str">
        <f t="shared" si="634"/>
        <v/>
      </c>
      <c r="QB205" s="251" t="str">
        <f t="shared" si="635"/>
        <v/>
      </c>
      <c r="QC205" s="251" t="str">
        <f t="shared" si="636"/>
        <v/>
      </c>
      <c r="QD205" s="251" t="str">
        <f t="shared" si="637"/>
        <v/>
      </c>
      <c r="QE205" s="251" t="str">
        <f t="shared" si="638"/>
        <v/>
      </c>
      <c r="QF205" s="63">
        <f t="shared" si="639"/>
        <v>0</v>
      </c>
      <c r="QG205" s="26" t="s">
        <v>2</v>
      </c>
      <c r="QH205" s="59"/>
      <c r="QI205" s="59"/>
      <c r="QJ205" s="59"/>
      <c r="QK205" s="59"/>
      <c r="QL205" s="59"/>
      <c r="QM205" s="59"/>
      <c r="QN205" s="59"/>
    </row>
    <row r="206" spans="1:456" ht="6" customHeight="1" x14ac:dyDescent="0.25">
      <c r="A206" s="68"/>
      <c r="B206" s="447">
        <f t="shared" si="496"/>
        <v>192</v>
      </c>
      <c r="C206" s="72" t="s">
        <v>453</v>
      </c>
      <c r="D206" s="339" t="s">
        <v>483</v>
      </c>
      <c r="E206" s="59"/>
      <c r="F206" s="229"/>
      <c r="G206" s="295"/>
      <c r="H206" s="295"/>
      <c r="I206" s="229"/>
      <c r="J206" s="295"/>
      <c r="K206" s="295"/>
      <c r="L206" s="229"/>
      <c r="M206" s="295"/>
      <c r="N206" s="295"/>
      <c r="O206" s="229"/>
      <c r="P206" s="295"/>
      <c r="Q206" s="295"/>
      <c r="R206" s="229"/>
      <c r="S206" s="230"/>
      <c r="T206" s="231"/>
      <c r="U206" s="229"/>
      <c r="V206" s="230"/>
      <c r="W206" s="231"/>
      <c r="X206" s="229"/>
      <c r="Y206" s="230"/>
      <c r="Z206" s="231"/>
      <c r="AA206" s="229"/>
      <c r="AB206" s="295"/>
      <c r="AC206" s="295"/>
      <c r="AD206" s="229"/>
      <c r="AE206" s="295"/>
      <c r="AF206" s="295"/>
      <c r="AG206" s="229"/>
      <c r="AH206" s="295"/>
      <c r="AI206" s="295"/>
      <c r="AJ206" s="229"/>
      <c r="AK206" s="295"/>
      <c r="AL206" s="295"/>
      <c r="AM206" s="229"/>
      <c r="AN206" s="295"/>
      <c r="AO206" s="295"/>
      <c r="AP206" s="243"/>
      <c r="AQ206" s="295"/>
      <c r="AR206" s="290"/>
      <c r="AS206" s="243"/>
      <c r="AT206" s="295"/>
      <c r="AU206" s="290"/>
      <c r="AV206" s="229"/>
      <c r="AW206" s="230"/>
      <c r="AX206" s="231"/>
      <c r="AY206" s="229"/>
      <c r="AZ206" s="230"/>
      <c r="BA206" s="231"/>
      <c r="BB206" s="229"/>
      <c r="BC206" s="230"/>
      <c r="BD206" s="231"/>
      <c r="BE206" s="229"/>
      <c r="BF206" s="230"/>
      <c r="BG206" s="231"/>
      <c r="BH206" s="229"/>
      <c r="BI206" s="230"/>
      <c r="BJ206" s="231"/>
      <c r="BK206" s="243"/>
      <c r="BL206" s="230"/>
      <c r="BM206" s="231"/>
      <c r="BN206" s="243"/>
      <c r="BO206" s="230"/>
      <c r="BP206" s="231"/>
      <c r="BQ206" s="229"/>
      <c r="BR206" s="230"/>
      <c r="BS206" s="231"/>
      <c r="BT206" s="229"/>
      <c r="BU206" s="230"/>
      <c r="BV206" s="231"/>
      <c r="BW206" s="229"/>
      <c r="BX206" s="230"/>
      <c r="BY206" s="231"/>
      <c r="BZ206" s="229"/>
      <c r="CA206" s="230"/>
      <c r="CB206" s="231"/>
      <c r="CC206" s="229"/>
      <c r="CD206" s="230"/>
      <c r="CE206" s="231"/>
      <c r="CF206" s="331"/>
      <c r="CG206" s="332"/>
      <c r="CH206" s="385"/>
      <c r="CI206" s="331"/>
      <c r="CJ206" s="332"/>
      <c r="CK206" s="385"/>
      <c r="CL206" s="243"/>
      <c r="CM206" s="230"/>
      <c r="CN206" s="354"/>
      <c r="CO206" s="243"/>
      <c r="CP206" s="230"/>
      <c r="CQ206" s="231"/>
      <c r="CR206" s="331"/>
      <c r="CS206" s="332"/>
      <c r="CT206" s="333"/>
      <c r="CU206" s="229"/>
      <c r="CV206" s="230"/>
      <c r="CW206" s="231"/>
      <c r="CX206" s="331"/>
      <c r="CY206" s="332"/>
      <c r="CZ206" s="333"/>
      <c r="DA206" s="331"/>
      <c r="DB206" s="332"/>
      <c r="DC206" s="333"/>
      <c r="DD206" s="331"/>
      <c r="DE206" s="332"/>
      <c r="DF206" s="333"/>
      <c r="DG206" s="331"/>
      <c r="DH206" s="332"/>
      <c r="DI206" s="333"/>
      <c r="DJ206" s="229"/>
      <c r="DK206" s="230"/>
      <c r="DL206" s="231"/>
      <c r="DM206" s="229"/>
      <c r="DN206" s="230"/>
      <c r="DO206" s="231"/>
      <c r="DP206" s="331"/>
      <c r="DQ206" s="332"/>
      <c r="DR206" s="333"/>
      <c r="DS206" s="331"/>
      <c r="DT206" s="332"/>
      <c r="DU206" s="333"/>
      <c r="DV206" s="331"/>
      <c r="DW206" s="332"/>
      <c r="DX206" s="333"/>
      <c r="DY206" s="331"/>
      <c r="DZ206" s="332"/>
      <c r="EA206" s="333"/>
      <c r="EB206" s="331"/>
      <c r="EC206" s="332"/>
      <c r="ED206" s="333"/>
      <c r="EE206" s="331"/>
      <c r="EF206" s="332"/>
      <c r="EG206" s="333"/>
      <c r="EH206" s="229"/>
      <c r="EI206" s="230"/>
      <c r="EJ206" s="231"/>
      <c r="EK206" s="229"/>
      <c r="EL206" s="230"/>
      <c r="EM206" s="231"/>
      <c r="EN206" s="244"/>
      <c r="EO206" s="269" t="str">
        <f t="shared" si="497"/>
        <v/>
      </c>
      <c r="EP206" s="444" t="s">
        <v>1247</v>
      </c>
      <c r="EQ206" s="360" t="str">
        <f t="shared" si="640"/>
        <v/>
      </c>
      <c r="ER206" s="360" t="str">
        <f t="shared" si="641"/>
        <v/>
      </c>
      <c r="ES206" s="360" t="str">
        <f t="shared" si="642"/>
        <v/>
      </c>
      <c r="ET206" s="360" t="str">
        <f t="shared" si="643"/>
        <v/>
      </c>
      <c r="EU206" s="360" t="str">
        <f t="shared" si="644"/>
        <v/>
      </c>
      <c r="EV206" s="360" t="str">
        <f t="shared" si="645"/>
        <v/>
      </c>
      <c r="EW206" s="360" t="str">
        <f t="shared" si="646"/>
        <v/>
      </c>
      <c r="EX206" s="360" t="str">
        <f t="shared" si="647"/>
        <v/>
      </c>
      <c r="EY206" s="360" t="str">
        <f t="shared" si="648"/>
        <v/>
      </c>
      <c r="EZ206" s="360" t="str">
        <f t="shared" si="649"/>
        <v/>
      </c>
      <c r="FA206" s="360" t="str">
        <f t="shared" si="650"/>
        <v/>
      </c>
      <c r="FB206" s="360" t="str">
        <f t="shared" si="651"/>
        <v/>
      </c>
      <c r="FC206" s="360" t="str">
        <f t="shared" si="652"/>
        <v/>
      </c>
      <c r="FD206" s="360" t="str">
        <f t="shared" si="653"/>
        <v/>
      </c>
      <c r="FE206" s="360" t="str">
        <f t="shared" si="654"/>
        <v/>
      </c>
      <c r="FF206" s="360" t="str">
        <f t="shared" si="655"/>
        <v/>
      </c>
      <c r="FG206" s="360" t="str">
        <f t="shared" si="656"/>
        <v/>
      </c>
      <c r="FH206" s="360" t="str">
        <f t="shared" si="657"/>
        <v/>
      </c>
      <c r="FI206" s="360" t="str">
        <f t="shared" si="658"/>
        <v/>
      </c>
      <c r="FJ206" s="360" t="str">
        <f t="shared" si="659"/>
        <v/>
      </c>
      <c r="FK206" s="360" t="str">
        <f t="shared" si="660"/>
        <v/>
      </c>
      <c r="FL206" s="360" t="str">
        <f t="shared" si="661"/>
        <v/>
      </c>
      <c r="FM206" s="360" t="str">
        <f t="shared" si="662"/>
        <v/>
      </c>
      <c r="FN206" s="360">
        <f t="shared" si="663"/>
        <v>21</v>
      </c>
      <c r="FO206" s="360" t="str">
        <f t="shared" si="664"/>
        <v/>
      </c>
      <c r="FP206" s="360" t="str">
        <f t="shared" si="665"/>
        <v/>
      </c>
      <c r="FQ206" s="360" t="str">
        <f t="shared" si="666"/>
        <v/>
      </c>
      <c r="FR206" s="360" t="str">
        <f t="shared" si="667"/>
        <v/>
      </c>
      <c r="FS206" s="360" t="str">
        <f t="shared" si="668"/>
        <v/>
      </c>
      <c r="FT206" s="360" t="str">
        <f t="shared" si="498"/>
        <v/>
      </c>
      <c r="FU206" s="360" t="str">
        <f t="shared" si="669"/>
        <v/>
      </c>
      <c r="FV206" s="360" t="str">
        <f t="shared" si="670"/>
        <v/>
      </c>
      <c r="FW206" s="360" t="str">
        <f t="shared" si="671"/>
        <v/>
      </c>
      <c r="FX206" s="360" t="str">
        <f t="shared" si="672"/>
        <v/>
      </c>
      <c r="FY206" s="360" t="str">
        <f t="shared" si="673"/>
        <v/>
      </c>
      <c r="FZ206" s="360" t="str">
        <f t="shared" si="674"/>
        <v/>
      </c>
      <c r="GA206" s="360" t="str">
        <f t="shared" si="675"/>
        <v/>
      </c>
      <c r="GB206" s="360" t="str">
        <f t="shared" si="676"/>
        <v/>
      </c>
      <c r="GC206" s="360" t="str">
        <f t="shared" si="677"/>
        <v/>
      </c>
      <c r="GD206" s="360" t="str">
        <f t="shared" si="678"/>
        <v/>
      </c>
      <c r="GE206" s="360" t="str">
        <f t="shared" si="679"/>
        <v/>
      </c>
      <c r="GF206" s="360" t="str">
        <f t="shared" si="680"/>
        <v/>
      </c>
      <c r="GG206" s="360" t="str">
        <f t="shared" si="681"/>
        <v/>
      </c>
      <c r="GH206" s="360" t="str">
        <f t="shared" si="682"/>
        <v/>
      </c>
      <c r="GI206" s="360" t="str">
        <f t="shared" si="683"/>
        <v/>
      </c>
      <c r="GJ206" s="360" t="str">
        <f t="shared" si="684"/>
        <v/>
      </c>
      <c r="GK206" s="444" t="s">
        <v>1247</v>
      </c>
      <c r="GL206" s="361" t="str">
        <f t="shared" si="499"/>
        <v>-</v>
      </c>
      <c r="GM206" s="361" t="str">
        <f t="shared" si="500"/>
        <v>-</v>
      </c>
      <c r="GN206" s="361" t="str">
        <f t="shared" si="501"/>
        <v>-</v>
      </c>
      <c r="GO206" s="361" t="str">
        <f t="shared" si="502"/>
        <v>-</v>
      </c>
      <c r="GP206" s="361" t="str">
        <f t="shared" si="503"/>
        <v>-</v>
      </c>
      <c r="GQ206" s="361" t="str">
        <f t="shared" si="504"/>
        <v>-</v>
      </c>
      <c r="GR206" s="361" t="str">
        <f t="shared" si="505"/>
        <v>-</v>
      </c>
      <c r="GS206" s="361" t="str">
        <f t="shared" si="506"/>
        <v>-</v>
      </c>
      <c r="GT206" s="361" t="str">
        <f t="shared" si="507"/>
        <v>-</v>
      </c>
      <c r="GU206" s="361" t="str">
        <f t="shared" si="508"/>
        <v>-</v>
      </c>
      <c r="GV206" s="361" t="str">
        <f t="shared" si="509"/>
        <v>-</v>
      </c>
      <c r="GW206" s="361" t="str">
        <f t="shared" si="510"/>
        <v>-</v>
      </c>
      <c r="GX206" s="361" t="str">
        <f t="shared" si="511"/>
        <v>-</v>
      </c>
      <c r="GY206" s="361" t="str">
        <f t="shared" si="512"/>
        <v>-</v>
      </c>
      <c r="GZ206" s="361" t="str">
        <f t="shared" si="513"/>
        <v>-</v>
      </c>
      <c r="HA206" s="361" t="str">
        <f t="shared" si="514"/>
        <v>-</v>
      </c>
      <c r="HB206" s="361" t="str">
        <f t="shared" si="515"/>
        <v>-</v>
      </c>
      <c r="HC206" s="361" t="str">
        <f t="shared" si="516"/>
        <v>-</v>
      </c>
      <c r="HD206" s="361" t="str">
        <f t="shared" si="517"/>
        <v>-</v>
      </c>
      <c r="HE206" s="361" t="str">
        <f t="shared" si="518"/>
        <v>-</v>
      </c>
      <c r="HF206" s="361" t="str">
        <f t="shared" si="519"/>
        <v>-</v>
      </c>
      <c r="HG206" s="361" t="str">
        <f t="shared" si="520"/>
        <v>-</v>
      </c>
      <c r="HH206" s="361" t="str">
        <f t="shared" si="521"/>
        <v>-</v>
      </c>
      <c r="HI206" s="361" t="str">
        <f t="shared" si="522"/>
        <v>outer_maximum</v>
      </c>
      <c r="HJ206" s="361" t="str">
        <f t="shared" si="523"/>
        <v>-</v>
      </c>
      <c r="HK206" s="361" t="str">
        <f t="shared" si="524"/>
        <v>-</v>
      </c>
      <c r="HL206" s="361" t="str">
        <f t="shared" si="525"/>
        <v>-</v>
      </c>
      <c r="HM206" s="361" t="str">
        <f t="shared" si="526"/>
        <v>-</v>
      </c>
      <c r="HN206" s="361" t="str">
        <f t="shared" si="527"/>
        <v>-</v>
      </c>
      <c r="HO206" s="361" t="str">
        <f t="shared" si="528"/>
        <v>-</v>
      </c>
      <c r="HP206" s="361" t="str">
        <f t="shared" si="529"/>
        <v>-</v>
      </c>
      <c r="HQ206" s="361" t="str">
        <f t="shared" si="530"/>
        <v>-</v>
      </c>
      <c r="HR206" s="361" t="str">
        <f t="shared" si="531"/>
        <v>-</v>
      </c>
      <c r="HS206" s="361" t="str">
        <f t="shared" si="532"/>
        <v>-</v>
      </c>
      <c r="HT206" s="361" t="str">
        <f t="shared" si="533"/>
        <v>-</v>
      </c>
      <c r="HU206" s="361" t="str">
        <f t="shared" si="534"/>
        <v>-</v>
      </c>
      <c r="HV206" s="361" t="str">
        <f t="shared" si="535"/>
        <v>-</v>
      </c>
      <c r="HW206" s="361" t="str">
        <f t="shared" si="536"/>
        <v>-</v>
      </c>
      <c r="HX206" s="361" t="str">
        <f t="shared" si="537"/>
        <v>-</v>
      </c>
      <c r="HY206" s="361" t="str">
        <f t="shared" si="538"/>
        <v>-</v>
      </c>
      <c r="HZ206" s="361" t="str">
        <f t="shared" si="539"/>
        <v>-</v>
      </c>
      <c r="IA206" s="361" t="str">
        <f t="shared" si="540"/>
        <v>-</v>
      </c>
      <c r="IB206" s="361" t="str">
        <f t="shared" si="541"/>
        <v>-</v>
      </c>
      <c r="IC206" s="361" t="str">
        <f t="shared" si="542"/>
        <v>-</v>
      </c>
      <c r="ID206" s="361" t="str">
        <f t="shared" si="543"/>
        <v>-</v>
      </c>
      <c r="IE206" s="361" t="str">
        <f t="shared" si="544"/>
        <v>-</v>
      </c>
      <c r="IF206" s="444" t="s">
        <v>1247</v>
      </c>
      <c r="IG206" s="56" t="str">
        <f t="shared" si="685"/>
        <v>-</v>
      </c>
      <c r="IH206" s="56" t="str">
        <f t="shared" si="686"/>
        <v>-</v>
      </c>
      <c r="II206" s="56" t="str">
        <f t="shared" si="687"/>
        <v>-</v>
      </c>
      <c r="IJ206" s="56" t="str">
        <f t="shared" si="688"/>
        <v>-</v>
      </c>
      <c r="IK206" s="56" t="str">
        <f t="shared" si="545"/>
        <v>-</v>
      </c>
      <c r="IL206" s="56" t="str">
        <f t="shared" si="546"/>
        <v>-</v>
      </c>
      <c r="IM206" s="56" t="str">
        <f t="shared" si="547"/>
        <v>-</v>
      </c>
      <c r="IN206" s="56" t="str">
        <f t="shared" si="548"/>
        <v>-</v>
      </c>
      <c r="IO206" s="56" t="str">
        <f t="shared" si="549"/>
        <v>-</v>
      </c>
      <c r="IP206" s="56" t="str">
        <f t="shared" si="550"/>
        <v>-</v>
      </c>
      <c r="IQ206" s="56" t="str">
        <f t="shared" si="551"/>
        <v>-</v>
      </c>
      <c r="IR206" s="56" t="str">
        <f t="shared" si="552"/>
        <v>-</v>
      </c>
      <c r="IS206" s="56" t="str">
        <f t="shared" si="553"/>
        <v>-</v>
      </c>
      <c r="IT206" s="56" t="str">
        <f t="shared" si="554"/>
        <v>-</v>
      </c>
      <c r="IU206" s="56" t="str">
        <f t="shared" si="555"/>
        <v>-</v>
      </c>
      <c r="IV206" s="56" t="str">
        <f t="shared" si="556"/>
        <v>-</v>
      </c>
      <c r="IW206" s="56" t="str">
        <f t="shared" si="557"/>
        <v>-</v>
      </c>
      <c r="IX206" s="56" t="str">
        <f t="shared" si="558"/>
        <v>-</v>
      </c>
      <c r="IY206" s="56" t="str">
        <f t="shared" si="559"/>
        <v>-</v>
      </c>
      <c r="IZ206" s="56" t="str">
        <f t="shared" si="560"/>
        <v>-</v>
      </c>
      <c r="JA206" s="56" t="str">
        <f t="shared" si="561"/>
        <v>-</v>
      </c>
      <c r="JB206" s="56" t="str">
        <f t="shared" si="562"/>
        <v>-</v>
      </c>
      <c r="JC206" s="56" t="str">
        <f t="shared" si="563"/>
        <v>-</v>
      </c>
      <c r="JD206" s="56">
        <f t="shared" si="564"/>
        <v>2000</v>
      </c>
      <c r="JE206" s="56" t="str">
        <f t="shared" si="565"/>
        <v>-</v>
      </c>
      <c r="JF206" s="56" t="str">
        <f t="shared" si="566"/>
        <v>-</v>
      </c>
      <c r="JG206" s="56" t="str">
        <f t="shared" si="567"/>
        <v>-</v>
      </c>
      <c r="JH206" s="56" t="str">
        <f t="shared" si="568"/>
        <v>-</v>
      </c>
      <c r="JI206" s="56" t="str">
        <f t="shared" si="569"/>
        <v>-</v>
      </c>
      <c r="JJ206" s="56" t="str">
        <f t="shared" si="570"/>
        <v>-</v>
      </c>
      <c r="JK206" s="56" t="str">
        <f t="shared" si="571"/>
        <v>-</v>
      </c>
      <c r="JL206" s="56" t="str">
        <f t="shared" si="572"/>
        <v>-</v>
      </c>
      <c r="JM206" s="56" t="str">
        <f t="shared" si="573"/>
        <v>-</v>
      </c>
      <c r="JN206" s="56" t="str">
        <f t="shared" si="574"/>
        <v>-</v>
      </c>
      <c r="JO206" s="56" t="str">
        <f t="shared" si="575"/>
        <v>-</v>
      </c>
      <c r="JP206" s="56" t="str">
        <f t="shared" si="576"/>
        <v>-</v>
      </c>
      <c r="JQ206" s="56" t="str">
        <f t="shared" si="577"/>
        <v>-</v>
      </c>
      <c r="JR206" s="56" t="str">
        <f t="shared" si="578"/>
        <v>-</v>
      </c>
      <c r="JS206" s="56" t="str">
        <f t="shared" si="579"/>
        <v>-</v>
      </c>
      <c r="JT206" s="56" t="str">
        <f t="shared" si="580"/>
        <v>-</v>
      </c>
      <c r="JU206" s="56" t="str">
        <f t="shared" si="581"/>
        <v>-</v>
      </c>
      <c r="JV206" s="56" t="str">
        <f t="shared" si="582"/>
        <v>-</v>
      </c>
      <c r="JW206" s="56" t="str">
        <f t="shared" si="583"/>
        <v>-</v>
      </c>
      <c r="JX206" s="56" t="str">
        <f t="shared" si="584"/>
        <v>-</v>
      </c>
      <c r="JY206" s="56" t="str">
        <f t="shared" si="585"/>
        <v>-</v>
      </c>
      <c r="JZ206" s="56" t="str">
        <f t="shared" si="586"/>
        <v>-</v>
      </c>
      <c r="KA206" s="444" t="s">
        <v>1247</v>
      </c>
      <c r="KB206" s="360">
        <f>IF(ISNUMBER(INDEX($EQ$15:$GK$521,$B206,EO$11)),MAX(KB$14:KB205)+1,0)</f>
        <v>0</v>
      </c>
      <c r="KC206" s="360" t="str">
        <f t="shared" si="689"/>
        <v/>
      </c>
      <c r="KD206" s="373" t="s">
        <v>2</v>
      </c>
      <c r="KE206" s="215"/>
      <c r="KF206" s="60"/>
      <c r="KG206" s="60"/>
      <c r="KH206" s="60"/>
      <c r="KI206" s="60"/>
      <c r="KJ206" s="60"/>
      <c r="KK206" s="60"/>
      <c r="KL206" s="60"/>
      <c r="KM206" s="60"/>
      <c r="KN206" s="60"/>
      <c r="KO206" s="60"/>
      <c r="KP206" s="60"/>
      <c r="KQ206" s="239" t="str">
        <f t="shared" si="695"/>
        <v/>
      </c>
      <c r="KR206" s="245" t="str">
        <f t="shared" si="587"/>
        <v/>
      </c>
      <c r="KS206" s="60"/>
      <c r="KT206" s="239" t="str">
        <f t="shared" si="696"/>
        <v/>
      </c>
      <c r="KU206" s="245" t="str">
        <f t="shared" si="588"/>
        <v/>
      </c>
      <c r="KV206" s="60"/>
      <c r="KW206" s="239" t="str">
        <f t="shared" si="697"/>
        <v/>
      </c>
      <c r="KX206" s="245" t="str">
        <f t="shared" si="589"/>
        <v/>
      </c>
      <c r="KY206" s="60"/>
      <c r="KZ206" s="283" t="str">
        <f t="shared" si="590"/>
        <v/>
      </c>
      <c r="LA206" s="26"/>
      <c r="LB206" s="18"/>
      <c r="LC206" s="18"/>
      <c r="LD206" s="18"/>
      <c r="LE206" s="18"/>
      <c r="LF206" s="18"/>
      <c r="LG206" s="18"/>
      <c r="LH206" s="18"/>
      <c r="LI206" s="18"/>
      <c r="LJ206" s="18"/>
      <c r="LK206" s="18"/>
      <c r="LL206" s="18"/>
      <c r="LM206" s="18"/>
      <c r="LN206" s="63"/>
      <c r="LO206" s="251">
        <f t="shared" si="591"/>
        <v>0</v>
      </c>
      <c r="LP206" s="251">
        <f t="shared" si="592"/>
        <v>0</v>
      </c>
      <c r="LQ206" s="251">
        <f t="shared" si="593"/>
        <v>0</v>
      </c>
      <c r="LR206" s="251">
        <f t="shared" si="594"/>
        <v>0</v>
      </c>
      <c r="LS206" s="251">
        <f t="shared" si="595"/>
        <v>0</v>
      </c>
      <c r="LT206" s="251">
        <f t="shared" si="596"/>
        <v>0</v>
      </c>
      <c r="LU206" s="251">
        <f t="shared" si="597"/>
        <v>0</v>
      </c>
      <c r="LV206" s="251">
        <f t="shared" si="598"/>
        <v>0</v>
      </c>
      <c r="LW206" s="251">
        <f t="shared" si="599"/>
        <v>0</v>
      </c>
      <c r="LX206" s="251">
        <f t="shared" si="600"/>
        <v>0</v>
      </c>
      <c r="LY206" s="251">
        <f t="shared" si="601"/>
        <v>0</v>
      </c>
      <c r="LZ206" s="251">
        <f t="shared" si="602"/>
        <v>0</v>
      </c>
      <c r="MA206" s="63">
        <f t="shared" si="603"/>
        <v>6</v>
      </c>
      <c r="MB206" s="63">
        <f t="shared" si="604"/>
        <v>0</v>
      </c>
      <c r="MC206" s="63">
        <f t="shared" si="691"/>
        <v>192</v>
      </c>
      <c r="MD206" s="63">
        <f t="shared" si="690"/>
        <v>29</v>
      </c>
      <c r="ME206" s="63">
        <f t="shared" si="605"/>
        <v>0</v>
      </c>
      <c r="MF206" s="315">
        <f t="shared" si="606"/>
        <v>291</v>
      </c>
      <c r="MG206" s="315">
        <f>IF(ISNUMBER(MATCH(EO206,$ME$15:$ME$520,0)),0,MAX(MG$14:MG205)+1)</f>
        <v>0</v>
      </c>
      <c r="MH206" s="315" t="str">
        <f t="shared" si="607"/>
        <v/>
      </c>
      <c r="MI206" s="369"/>
      <c r="MJ206" s="68"/>
      <c r="MK206" s="18"/>
      <c r="ML206" s="242"/>
      <c r="MM206" s="242"/>
      <c r="MN206" s="59"/>
      <c r="MO206" s="59"/>
      <c r="MP206" s="285"/>
      <c r="MQ206" s="59"/>
      <c r="MR206" s="238"/>
      <c r="MS206" s="285"/>
      <c r="MT206" s="59"/>
      <c r="MU206" s="285"/>
      <c r="MV206" s="238"/>
      <c r="MW206" s="59"/>
      <c r="MX206" s="59"/>
      <c r="MY206" s="59"/>
      <c r="MZ206" s="59"/>
      <c r="NA206" s="59"/>
      <c r="NB206" s="26" t="s">
        <v>2</v>
      </c>
      <c r="NC206" s="59"/>
      <c r="ND206" s="59"/>
      <c r="NE206" s="59"/>
      <c r="NF206" s="59"/>
      <c r="NG206" s="59"/>
      <c r="NH206" s="59"/>
      <c r="NI206" s="59"/>
      <c r="NJ206" s="59"/>
      <c r="NK206" s="26" t="s">
        <v>2</v>
      </c>
      <c r="NL206" s="454"/>
      <c r="NM206" s="454"/>
      <c r="NN206" s="59"/>
      <c r="NO206" s="18"/>
      <c r="NP206" s="18"/>
      <c r="NQ206" s="18"/>
      <c r="NR206" s="18"/>
      <c r="NS206" s="18"/>
      <c r="NT206" s="18"/>
      <c r="NU206" s="18"/>
      <c r="NV206" s="18"/>
      <c r="NW206" s="18"/>
      <c r="NX206" s="18"/>
      <c r="NY206" s="18"/>
      <c r="NZ206" s="18"/>
      <c r="OA206" s="18"/>
      <c r="OB206" s="18"/>
      <c r="OC206" s="18"/>
      <c r="OZ206" s="59"/>
      <c r="PA206" s="251" t="str">
        <f t="shared" si="608"/>
        <v/>
      </c>
      <c r="PB206" s="251" t="str">
        <f t="shared" si="609"/>
        <v/>
      </c>
      <c r="PC206" s="251" t="str">
        <f t="shared" si="610"/>
        <v/>
      </c>
      <c r="PD206" s="251" t="str">
        <f t="shared" si="611"/>
        <v/>
      </c>
      <c r="PE206" s="251" t="str">
        <f t="shared" si="612"/>
        <v/>
      </c>
      <c r="PF206" s="251" t="str">
        <f t="shared" si="613"/>
        <v/>
      </c>
      <c r="PG206" s="251" t="str">
        <f t="shared" si="614"/>
        <v/>
      </c>
      <c r="PH206" s="251" t="str">
        <f t="shared" si="615"/>
        <v/>
      </c>
      <c r="PI206" s="251" t="str">
        <f t="shared" si="616"/>
        <v/>
      </c>
      <c r="PJ206" s="251" t="str">
        <f t="shared" si="617"/>
        <v/>
      </c>
      <c r="PK206" s="251" t="str">
        <f t="shared" si="618"/>
        <v/>
      </c>
      <c r="PL206" s="251" t="str">
        <f t="shared" si="619"/>
        <v/>
      </c>
      <c r="PM206" s="251" t="str">
        <f t="shared" si="620"/>
        <v/>
      </c>
      <c r="PN206" s="251" t="str">
        <f t="shared" si="621"/>
        <v/>
      </c>
      <c r="PO206" s="251" t="str">
        <f t="shared" si="622"/>
        <v/>
      </c>
      <c r="PP206" s="251" t="str">
        <f t="shared" si="623"/>
        <v/>
      </c>
      <c r="PQ206" s="251" t="str">
        <f t="shared" si="624"/>
        <v/>
      </c>
      <c r="PR206" s="251" t="str">
        <f t="shared" si="625"/>
        <v/>
      </c>
      <c r="PS206" s="251" t="str">
        <f t="shared" si="626"/>
        <v/>
      </c>
      <c r="PT206" s="251" t="str">
        <f t="shared" si="627"/>
        <v/>
      </c>
      <c r="PU206" s="251" t="str">
        <f t="shared" si="628"/>
        <v/>
      </c>
      <c r="PV206" s="251" t="str">
        <f t="shared" si="629"/>
        <v/>
      </c>
      <c r="PW206" s="251" t="str">
        <f t="shared" si="630"/>
        <v/>
      </c>
      <c r="PX206" s="251" t="str">
        <f t="shared" si="631"/>
        <v/>
      </c>
      <c r="PY206" s="251" t="str">
        <f t="shared" si="632"/>
        <v/>
      </c>
      <c r="PZ206" s="251" t="str">
        <f t="shared" si="633"/>
        <v/>
      </c>
      <c r="QA206" s="251" t="str">
        <f t="shared" si="634"/>
        <v/>
      </c>
      <c r="QB206" s="251" t="str">
        <f t="shared" si="635"/>
        <v/>
      </c>
      <c r="QC206" s="251" t="str">
        <f t="shared" si="636"/>
        <v/>
      </c>
      <c r="QD206" s="251" t="str">
        <f t="shared" si="637"/>
        <v/>
      </c>
      <c r="QE206" s="251" t="str">
        <f t="shared" si="638"/>
        <v/>
      </c>
      <c r="QF206" s="63">
        <f t="shared" si="639"/>
        <v>0</v>
      </c>
      <c r="QG206" s="26" t="s">
        <v>2</v>
      </c>
      <c r="QH206" s="59"/>
      <c r="QI206" s="59"/>
      <c r="QJ206" s="59"/>
      <c r="QK206" s="59"/>
      <c r="QL206" s="59"/>
      <c r="QM206" s="59"/>
      <c r="QN206" s="59"/>
    </row>
    <row r="207" spans="1:456" ht="6" customHeight="1" x14ac:dyDescent="0.25">
      <c r="A207" s="68"/>
      <c r="B207" s="447">
        <f t="shared" ref="B207:B270" si="698">IF(C207="","",ROW()-$C$14)</f>
        <v>193</v>
      </c>
      <c r="C207" s="72" t="s">
        <v>454</v>
      </c>
      <c r="D207" s="339" t="s">
        <v>484</v>
      </c>
      <c r="E207" s="59"/>
      <c r="F207" s="229"/>
      <c r="G207" s="295"/>
      <c r="H207" s="295"/>
      <c r="I207" s="229"/>
      <c r="J207" s="295"/>
      <c r="K207" s="295"/>
      <c r="L207" s="229"/>
      <c r="M207" s="295"/>
      <c r="N207" s="295"/>
      <c r="O207" s="229"/>
      <c r="P207" s="295"/>
      <c r="Q207" s="295"/>
      <c r="R207" s="229"/>
      <c r="S207" s="230"/>
      <c r="T207" s="231"/>
      <c r="U207" s="229"/>
      <c r="V207" s="230"/>
      <c r="W207" s="231"/>
      <c r="X207" s="229"/>
      <c r="Y207" s="230"/>
      <c r="Z207" s="231"/>
      <c r="AA207" s="229"/>
      <c r="AB207" s="295"/>
      <c r="AC207" s="295"/>
      <c r="AD207" s="229"/>
      <c r="AE207" s="295"/>
      <c r="AF207" s="295"/>
      <c r="AG207" s="229"/>
      <c r="AH207" s="295"/>
      <c r="AI207" s="295"/>
      <c r="AJ207" s="229"/>
      <c r="AK207" s="295"/>
      <c r="AL207" s="295"/>
      <c r="AM207" s="229"/>
      <c r="AN207" s="295"/>
      <c r="AO207" s="295"/>
      <c r="AP207" s="243"/>
      <c r="AQ207" s="295"/>
      <c r="AR207" s="290"/>
      <c r="AS207" s="243"/>
      <c r="AT207" s="295"/>
      <c r="AU207" s="290"/>
      <c r="AV207" s="229"/>
      <c r="AW207" s="230"/>
      <c r="AX207" s="231"/>
      <c r="AY207" s="229"/>
      <c r="AZ207" s="230"/>
      <c r="BA207" s="231"/>
      <c r="BB207" s="229"/>
      <c r="BC207" s="230"/>
      <c r="BD207" s="231"/>
      <c r="BE207" s="229"/>
      <c r="BF207" s="230"/>
      <c r="BG207" s="231"/>
      <c r="BH207" s="229"/>
      <c r="BI207" s="230"/>
      <c r="BJ207" s="231"/>
      <c r="BK207" s="243"/>
      <c r="BL207" s="230"/>
      <c r="BM207" s="231"/>
      <c r="BN207" s="243"/>
      <c r="BO207" s="230"/>
      <c r="BP207" s="231"/>
      <c r="BQ207" s="229"/>
      <c r="BR207" s="230"/>
      <c r="BS207" s="231"/>
      <c r="BT207" s="229"/>
      <c r="BU207" s="230"/>
      <c r="BV207" s="231"/>
      <c r="BW207" s="229"/>
      <c r="BX207" s="230"/>
      <c r="BY207" s="231"/>
      <c r="BZ207" s="229"/>
      <c r="CA207" s="230"/>
      <c r="CB207" s="231"/>
      <c r="CC207" s="229"/>
      <c r="CD207" s="230"/>
      <c r="CE207" s="231"/>
      <c r="CF207" s="331"/>
      <c r="CG207" s="332"/>
      <c r="CH207" s="385"/>
      <c r="CI207" s="331"/>
      <c r="CJ207" s="332"/>
      <c r="CK207" s="385"/>
      <c r="CL207" s="243"/>
      <c r="CM207" s="230"/>
      <c r="CN207" s="354"/>
      <c r="CO207" s="243"/>
      <c r="CP207" s="230"/>
      <c r="CQ207" s="231"/>
      <c r="CR207" s="331"/>
      <c r="CS207" s="332"/>
      <c r="CT207" s="333"/>
      <c r="CU207" s="229"/>
      <c r="CV207" s="230"/>
      <c r="CW207" s="231"/>
      <c r="CX207" s="331"/>
      <c r="CY207" s="332"/>
      <c r="CZ207" s="333"/>
      <c r="DA207" s="331"/>
      <c r="DB207" s="332"/>
      <c r="DC207" s="333"/>
      <c r="DD207" s="331"/>
      <c r="DE207" s="332"/>
      <c r="DF207" s="333"/>
      <c r="DG207" s="331"/>
      <c r="DH207" s="332"/>
      <c r="DI207" s="333"/>
      <c r="DJ207" s="229"/>
      <c r="DK207" s="230"/>
      <c r="DL207" s="231"/>
      <c r="DM207" s="229"/>
      <c r="DN207" s="230"/>
      <c r="DO207" s="231"/>
      <c r="DP207" s="331"/>
      <c r="DQ207" s="332"/>
      <c r="DR207" s="333"/>
      <c r="DS207" s="331"/>
      <c r="DT207" s="332"/>
      <c r="DU207" s="333"/>
      <c r="DV207" s="331"/>
      <c r="DW207" s="332"/>
      <c r="DX207" s="333"/>
      <c r="DY207" s="331"/>
      <c r="DZ207" s="332"/>
      <c r="EA207" s="333"/>
      <c r="EB207" s="331"/>
      <c r="EC207" s="332"/>
      <c r="ED207" s="333"/>
      <c r="EE207" s="331"/>
      <c r="EF207" s="332"/>
      <c r="EG207" s="333"/>
      <c r="EH207" s="229"/>
      <c r="EI207" s="230"/>
      <c r="EJ207" s="231"/>
      <c r="EK207" s="229"/>
      <c r="EL207" s="230"/>
      <c r="EM207" s="231"/>
      <c r="EN207" s="244"/>
      <c r="EO207" s="269" t="str">
        <f t="shared" ref="EO207:EO270" si="699">IF($B207&lt;=MAX($KB$14:$KB$523),INDEX($GL$15:$IF$521,$KC207,EO$11),"")</f>
        <v/>
      </c>
      <c r="EP207" s="444" t="s">
        <v>1247</v>
      </c>
      <c r="EQ207" s="360" t="str">
        <f t="shared" si="640"/>
        <v/>
      </c>
      <c r="ER207" s="360" t="str">
        <f t="shared" si="641"/>
        <v/>
      </c>
      <c r="ES207" s="360" t="str">
        <f t="shared" si="642"/>
        <v/>
      </c>
      <c r="ET207" s="360" t="str">
        <f t="shared" si="643"/>
        <v/>
      </c>
      <c r="EU207" s="360" t="str">
        <f t="shared" si="644"/>
        <v/>
      </c>
      <c r="EV207" s="360" t="str">
        <f t="shared" si="645"/>
        <v/>
      </c>
      <c r="EW207" s="360" t="str">
        <f t="shared" si="646"/>
        <v/>
      </c>
      <c r="EX207" s="360" t="str">
        <f t="shared" si="647"/>
        <v/>
      </c>
      <c r="EY207" s="360" t="str">
        <f t="shared" si="648"/>
        <v/>
      </c>
      <c r="EZ207" s="360" t="str">
        <f t="shared" si="649"/>
        <v/>
      </c>
      <c r="FA207" s="360" t="str">
        <f t="shared" si="650"/>
        <v/>
      </c>
      <c r="FB207" s="360" t="str">
        <f t="shared" si="651"/>
        <v/>
      </c>
      <c r="FC207" s="360" t="str">
        <f t="shared" si="652"/>
        <v/>
      </c>
      <c r="FD207" s="360" t="str">
        <f t="shared" si="653"/>
        <v/>
      </c>
      <c r="FE207" s="360" t="str">
        <f t="shared" si="654"/>
        <v/>
      </c>
      <c r="FF207" s="360" t="str">
        <f t="shared" si="655"/>
        <v/>
      </c>
      <c r="FG207" s="360" t="str">
        <f t="shared" si="656"/>
        <v/>
      </c>
      <c r="FH207" s="360" t="str">
        <f t="shared" si="657"/>
        <v/>
      </c>
      <c r="FI207" s="360" t="str">
        <f t="shared" si="658"/>
        <v/>
      </c>
      <c r="FJ207" s="360" t="str">
        <f t="shared" si="659"/>
        <v/>
      </c>
      <c r="FK207" s="360" t="str">
        <f t="shared" si="660"/>
        <v/>
      </c>
      <c r="FL207" s="360" t="str">
        <f t="shared" si="661"/>
        <v/>
      </c>
      <c r="FM207" s="360" t="str">
        <f t="shared" si="662"/>
        <v/>
      </c>
      <c r="FN207" s="360">
        <f t="shared" si="663"/>
        <v>22</v>
      </c>
      <c r="FO207" s="360" t="str">
        <f t="shared" si="664"/>
        <v/>
      </c>
      <c r="FP207" s="360" t="str">
        <f t="shared" si="665"/>
        <v/>
      </c>
      <c r="FQ207" s="360" t="str">
        <f t="shared" si="666"/>
        <v/>
      </c>
      <c r="FR207" s="360" t="str">
        <f t="shared" si="667"/>
        <v/>
      </c>
      <c r="FS207" s="360" t="str">
        <f t="shared" si="668"/>
        <v/>
      </c>
      <c r="FT207" s="360" t="str">
        <f t="shared" ref="FT207:FT270" si="700">IF(ISNUMBER(MATCH($C207,$CP$15:$CP$521,0)),MATCH($C207,$CP$15:$CP$521,0),(((IF(ISNUMBER(MATCH($C207,$CO$15:$CO$521,0)),MATCH($C207,$CO$15:$CO$521,0),"")))))</f>
        <v/>
      </c>
      <c r="FU207" s="360" t="str">
        <f t="shared" si="669"/>
        <v/>
      </c>
      <c r="FV207" s="360" t="str">
        <f t="shared" si="670"/>
        <v/>
      </c>
      <c r="FW207" s="360" t="str">
        <f t="shared" si="671"/>
        <v/>
      </c>
      <c r="FX207" s="360" t="str">
        <f t="shared" si="672"/>
        <v/>
      </c>
      <c r="FY207" s="360" t="str">
        <f t="shared" si="673"/>
        <v/>
      </c>
      <c r="FZ207" s="360" t="str">
        <f t="shared" si="674"/>
        <v/>
      </c>
      <c r="GA207" s="360" t="str">
        <f t="shared" si="675"/>
        <v/>
      </c>
      <c r="GB207" s="360" t="str">
        <f t="shared" si="676"/>
        <v/>
      </c>
      <c r="GC207" s="360" t="str">
        <f t="shared" si="677"/>
        <v/>
      </c>
      <c r="GD207" s="360" t="str">
        <f t="shared" si="678"/>
        <v/>
      </c>
      <c r="GE207" s="360" t="str">
        <f t="shared" si="679"/>
        <v/>
      </c>
      <c r="GF207" s="360" t="str">
        <f t="shared" si="680"/>
        <v/>
      </c>
      <c r="GG207" s="360" t="str">
        <f t="shared" si="681"/>
        <v/>
      </c>
      <c r="GH207" s="360" t="str">
        <f t="shared" si="682"/>
        <v/>
      </c>
      <c r="GI207" s="360" t="str">
        <f t="shared" si="683"/>
        <v/>
      </c>
      <c r="GJ207" s="360" t="str">
        <f t="shared" si="684"/>
        <v/>
      </c>
      <c r="GK207" s="444" t="s">
        <v>1247</v>
      </c>
      <c r="GL207" s="361" t="str">
        <f t="shared" ref="GL207:GL270" si="701">IF(ISTEXT(INDEX($F$15:$H$521,EQ207,1)),INDEX($F$15:$H$521,EQ207,1),IF(ISNUMBER(EQ207),INDEX($F$15:$H$521,EQ207,2),"-"))</f>
        <v>-</v>
      </c>
      <c r="GM207" s="361" t="str">
        <f t="shared" ref="GM207:GM270" si="702">IF(ISTEXT(INDEX($I$15:$K$521,ER207,1)),INDEX($I$15:$K$521,ER207,1),IF(ISNUMBER(ER207),INDEX($I$15:$K$521,ER207,2),"-"))</f>
        <v>-</v>
      </c>
      <c r="GN207" s="361" t="str">
        <f t="shared" ref="GN207:GN270" si="703">IF(ISTEXT(INDEX($L$15:$N$521,ES207,1)),INDEX($L$15:$N$521,ES207,1),IF(ISNUMBER(ES207),INDEX($L$15:$N$521,ES207,2),"-"))</f>
        <v>-</v>
      </c>
      <c r="GO207" s="361" t="str">
        <f t="shared" ref="GO207:GO270" si="704">IF(ISTEXT(INDEX($O$15:$Q$521,ET207,1)),INDEX($O$15:$Q$521,ET207,1),IF(ISNUMBER(ET207),INDEX($O$15:$Q$521,ET207,2),"-"))</f>
        <v>-</v>
      </c>
      <c r="GP207" s="361" t="str">
        <f t="shared" ref="GP207:GP270" si="705">IF(ISTEXT(INDEX($R$15:$T$521,EU207,1)),INDEX($R$15:$T$521,EU207,1),IF(ISNUMBER(EU207),INDEX($R$15:$T$521,EU207,2),"-"))</f>
        <v>-</v>
      </c>
      <c r="GQ207" s="361" t="str">
        <f t="shared" ref="GQ207:GQ270" si="706">IF(ISTEXT(INDEX($U$15:$W$521,EV207,1)),INDEX($U$15:$W$521,EV207,1),IF(ISNUMBER(EV207),INDEX($U$15:$W$521,EV207,2),"-"))</f>
        <v>-</v>
      </c>
      <c r="GR207" s="361" t="str">
        <f t="shared" ref="GR207:GR270" si="707">IF(ISTEXT(INDEX($X$15:$Z$521,EW207,1)),INDEX($X$15:$Z$521,EW207,1),IF(ISNUMBER(EW207),INDEX($X$15:$Z$521,EW207,2),"-"))</f>
        <v>-</v>
      </c>
      <c r="GS207" s="361" t="str">
        <f t="shared" ref="GS207:GS270" si="708">IF(ISTEXT(INDEX($AA$15:$AC$521,EX207,1)),INDEX($AA$15:$AC$521,EX207,1),IF(ISNUMBER(EX207),INDEX($AA$15:$AC$521,EX207,2),"-"))</f>
        <v>-</v>
      </c>
      <c r="GT207" s="361" t="str">
        <f t="shared" ref="GT207:GT270" si="709">IF(ISTEXT(INDEX($AD$15:$AF$521,EY207,1)),INDEX($AD$15:$AF$521,EY207,1),IF(ISNUMBER(EY207),INDEX($AD$15:$AF$521,EY207,2),"-"))</f>
        <v>-</v>
      </c>
      <c r="GU207" s="361" t="str">
        <f t="shared" ref="GU207:GU270" si="710">IF(ISTEXT(INDEX($AG$15:$AI$521,EZ207,1)),INDEX($AG$15:$AI$521,EZ207,1),IF(ISNUMBER(EZ207),INDEX($AG$15:$AI$521,EZ207,2),"-"))</f>
        <v>-</v>
      </c>
      <c r="GV207" s="361" t="str">
        <f t="shared" ref="GV207:GV270" si="711">IF(ISTEXT(INDEX($AJ$15:$AL$521,FA207,1)),INDEX($AJ$15:$AL$521,FA207,1),IF(ISNUMBER(FA207),INDEX($AJ$15:$AL$521,FA207,2),"-"))</f>
        <v>-</v>
      </c>
      <c r="GW207" s="361" t="str">
        <f t="shared" ref="GW207:GW270" si="712">IF(ISTEXT(INDEX($AM$15:$AO$521,FB207,1)),INDEX($AM$15:$AO$521,FB207,1),IF(ISNUMBER(FB207),INDEX($AM$15:$AO$521,FB207,2),"-"))</f>
        <v>-</v>
      </c>
      <c r="GX207" s="361" t="str">
        <f t="shared" ref="GX207:GX270" si="713">IF(ISTEXT(INDEX($AP$15:$AR$521,FC207,1)),INDEX($AP$15:$AR$521,FC207,1),IF(ISNUMBER(FC207),INDEX($AP$15:$AR$521,FC207,2),"-"))</f>
        <v>-</v>
      </c>
      <c r="GY207" s="361" t="str">
        <f t="shared" ref="GY207:GY270" si="714">IF(ISTEXT(INDEX($AS$15:$AU$521,FD207,1)),INDEX($AS$15:$AU$521,FD207,1),IF(ISNUMBER(FD207),INDEX($AS$15:$AU$521,FD207,2),"-"))</f>
        <v>-</v>
      </c>
      <c r="GZ207" s="361" t="str">
        <f t="shared" ref="GZ207:GZ270" si="715">IF(ISTEXT(INDEX($AV$15:$AX$521,FE207,1)),INDEX($AV$15:$AX$521,FE207,1),IF(ISNUMBER(FE207),INDEX($AV$15:$AX$521,FE207,2),"-"))</f>
        <v>-</v>
      </c>
      <c r="HA207" s="361" t="str">
        <f t="shared" ref="HA207:HA270" si="716">IF(ISTEXT(INDEX($AY$15:$BA$521,FF207,1)),INDEX($AY$15:$BA$521,FF207,1),IF(ISNUMBER(FF207),INDEX($AY$15:$BA$521,FF207,2),"-"))</f>
        <v>-</v>
      </c>
      <c r="HB207" s="361" t="str">
        <f t="shared" ref="HB207:HB270" si="717">IF(ISTEXT(INDEX($BB$15:$BD$521,FG207,1)),INDEX($BB$15:$BD$521,FG207,1),IF(ISNUMBER(FG207),INDEX($BB$15:$BD$521,FG207,2),"-"))</f>
        <v>-</v>
      </c>
      <c r="HC207" s="361" t="str">
        <f t="shared" ref="HC207:HC270" si="718">IF(ISTEXT(INDEX($BE$15:$BG$521,FH207,1)),INDEX($BE$15:$BG$521,FH207,1),IF(ISNUMBER(FH207),INDEX($BE$15:$BG$521,FH207,2),"-"))</f>
        <v>-</v>
      </c>
      <c r="HD207" s="361" t="str">
        <f t="shared" ref="HD207:HD270" si="719">IF(ISTEXT(INDEX($BH$15:$BJ$521,FI207,1)),INDEX($BH$15:$BJ$521,FI207,1),IF(ISNUMBER(FI207),INDEX($BH$15:$BJ$521,FI207,2),"-"))</f>
        <v>-</v>
      </c>
      <c r="HE207" s="361" t="str">
        <f t="shared" ref="HE207:HE270" si="720">IF(ISTEXT(INDEX($BK$15:$BM$521,FJ207,1)),INDEX($BK$15:$BM$521,FJ207,1),IF(ISNUMBER(FJ207),INDEX($BK$15:$BM$521,FJ207,2),"-"))</f>
        <v>-</v>
      </c>
      <c r="HF207" s="361" t="str">
        <f t="shared" ref="HF207:HF270" si="721">IF(ISTEXT(INDEX($BN$15:$BP$521,FK207,1)),INDEX($BN$15:$BP$521,FK207,1),IF(ISNUMBER(FK207),INDEX($BN$15:$BP$521,FK207,2),"-"))</f>
        <v>-</v>
      </c>
      <c r="HG207" s="361" t="str">
        <f t="shared" ref="HG207:HG270" si="722">IF(ISTEXT(INDEX($BQ$15:$BS$521,FL207,1)),INDEX($BQ$15:$BS$521,FL207,1),IF(ISNUMBER(FL207),INDEX($BQ$15:$BS$521,FL207,2),"-"))</f>
        <v>-</v>
      </c>
      <c r="HH207" s="361" t="str">
        <f t="shared" ref="HH207:HH270" si="723">IF(ISTEXT(INDEX($BT$15:$BV$521,FM207,1)),INDEX($BT$15:$BV$521,FM207,1),IF(ISNUMBER(FM207),INDEX($BT$15:$BV$521,FM207,2),"-"))</f>
        <v>-</v>
      </c>
      <c r="HI207" s="361" t="str">
        <f t="shared" ref="HI207:HI270" si="724">IF(ISTEXT(INDEX($BW$15:$BY$521,FN207,1)),INDEX($BW$15:$BY$521,FN207,1),IF(ISNUMBER(FN207),INDEX($BW$15:$BY$521,FN207,2),"-"))</f>
        <v>under_relaxation</v>
      </c>
      <c r="HJ207" s="361" t="str">
        <f t="shared" ref="HJ207:HJ270" si="725">IF(ISTEXT(INDEX($BZ$15:$CB$521,FO207,1)),INDEX($BZ$15:$CB$521,FO207,1),IF(ISNUMBER(FO207),INDEX($BZ$15:$CB$521,FO207,2),"-"))</f>
        <v>-</v>
      </c>
      <c r="HK207" s="361" t="str">
        <f t="shared" ref="HK207:HK270" si="726">IF(ISTEXT(INDEX($CC$15:$CE$521,FP207,1)),INDEX($CC$15:$CE$521,FP207,1),IF(ISNUMBER(FP207),INDEX($CC$15:$CE$521,FP207,2),"-"))</f>
        <v>-</v>
      </c>
      <c r="HL207" s="361" t="str">
        <f t="shared" ref="HL207:HL270" si="727">IF(ISTEXT(INDEX($CF$15:$CH$521,FQ207,1)),INDEX($CF$15:$CH$521,FQ207,1),IF(ISNUMBER(FQ207),INDEX($CF$15:$CH$521,FQ207,2),"-"))</f>
        <v>-</v>
      </c>
      <c r="HM207" s="361" t="str">
        <f t="shared" ref="HM207:HM270" si="728">IF(ISTEXT(INDEX($CI$15:$CK$521,FR207,1)),INDEX($CI$15:$CK$521,FR207,1),IF(ISNUMBER(FR207),INDEX($CI$15:$CK$521,FR207,2),"-"))</f>
        <v>-</v>
      </c>
      <c r="HN207" s="361" t="str">
        <f t="shared" ref="HN207:HN270" si="729">IF(ISTEXT(INDEX($CL$15:$CN$521,FS207,1)),INDEX($CL$15:$CN$521,FS207,1),IF(ISNUMBER(FS207),INDEX($CL$15:$CN$521,FS207,2),"-"))</f>
        <v>-</v>
      </c>
      <c r="HO207" s="361" t="str">
        <f t="shared" ref="HO207:HO270" si="730">IF(ISTEXT(INDEX($CO$15:$CQ$521,FT207,1)),INDEX($CO$15:$CQ$521,FT207,1),IF(ISNUMBER(FT207),INDEX($CO$15:$CQ$521,FT207,2),"-"))</f>
        <v>-</v>
      </c>
      <c r="HP207" s="361" t="str">
        <f t="shared" ref="HP207:HP270" si="731">IF(ISTEXT(INDEX($CR$15:$CT$521,FU207,1)),INDEX($CR$15:$CT$521,FU207,1),IF(ISNUMBER(FU207),INDEX($CR$15:$CT$521,FU207,2),"-"))</f>
        <v>-</v>
      </c>
      <c r="HQ207" s="361" t="str">
        <f t="shared" ref="HQ207:HQ270" si="732">IF(ISTEXT(INDEX($CU$15:$CW$521,FV207,1)),INDEX($CU$15:$CW$521,FV207,1),IF(ISNUMBER(FV207),INDEX($CU$15:$CW$521,FV207,2),"-"))</f>
        <v>-</v>
      </c>
      <c r="HR207" s="361" t="str">
        <f t="shared" ref="HR207:HR270" si="733">IF(ISTEXT(INDEX($CX$15:$CZ$521,FW207,1)),INDEX($CX$15:$CZ$521,FW207,1),IF(ISNUMBER(FW207),INDEX($CX$15:$CZ$521,FW207,2),"-"))</f>
        <v>-</v>
      </c>
      <c r="HS207" s="361" t="str">
        <f t="shared" ref="HS207:HS270" si="734">IF(ISTEXT(INDEX($DA$15:$DC$521,FX207,1)),INDEX($DA$15:$DC$521,FX207,1),IF(ISNUMBER(FX207),INDEX($DA$15:$DC$521,FX207,2),"-"))</f>
        <v>-</v>
      </c>
      <c r="HT207" s="361" t="str">
        <f t="shared" ref="HT207:HT270" si="735">IF(ISTEXT(INDEX($DD$15:$DF$521,FY207,1)),INDEX($DD$15:$DF$521,FY207,1),IF(ISNUMBER(FY207),INDEX($DD$15:$DF$521,FY207,2),"-"))</f>
        <v>-</v>
      </c>
      <c r="HU207" s="361" t="str">
        <f t="shared" ref="HU207:HU270" si="736">IF(ISTEXT(INDEX($DG$15:$DI$521,FZ207,1)),INDEX($DG$15:$DI$521,FZ207,1),IF(ISNUMBER(FZ207),INDEX($DG$15:$DI$521,FZ207,2),"-"))</f>
        <v>-</v>
      </c>
      <c r="HV207" s="361" t="str">
        <f t="shared" ref="HV207:HV270" si="737">IF(ISTEXT(INDEX($DJ$15:$DL$521,GA207,1)),INDEX($DJ$15:$DL$521,GA207,1),IF(ISNUMBER(GA207),INDEX($DJ$15:$DL$521,GA207,2),"-"))</f>
        <v>-</v>
      </c>
      <c r="HW207" s="361" t="str">
        <f t="shared" ref="HW207:HW270" si="738">IF(ISTEXT(INDEX($DM$15:$DO$521,GB207,1)),INDEX($DM$15:$DO$521,GB207,1),IF(ISNUMBER(GB207),INDEX($DM$15:$DO$521,GB207,2),"-"))</f>
        <v>-</v>
      </c>
      <c r="HX207" s="361" t="str">
        <f t="shared" ref="HX207:HX270" si="739">IF(ISTEXT(INDEX($DP$15:$DR$521,GC207,1)),INDEX($DP$15:$DR$521,GC207,1),IF(ISNUMBER(GC207),INDEX($DP$15:$DR$521,GC207,2),"-"))</f>
        <v>-</v>
      </c>
      <c r="HY207" s="361" t="str">
        <f t="shared" ref="HY207:HY270" si="740">IF(ISTEXT(INDEX($DS$15:$DU$521,GD207,1)),INDEX($DS$15:$DU$521,GD207,1),IF(ISNUMBER(GD207),INDEX($DS$15:$DU$521,GD207,2),"-"))</f>
        <v>-</v>
      </c>
      <c r="HZ207" s="361" t="str">
        <f t="shared" ref="HZ207:HZ270" si="741">IF(ISTEXT(INDEX($DV$15:$DX$521,GE207,1)),INDEX($DV$15:$DX$521,GE207,1),IF(ISNUMBER(GE207),INDEX($DV$15:$DX$521,GE207,2),"-"))</f>
        <v>-</v>
      </c>
      <c r="IA207" s="361" t="str">
        <f t="shared" ref="IA207:IA270" si="742">IF(ISTEXT(INDEX($DY$15:$EA$521,GF207,1)),INDEX($DY$15:$EA$521,GF207,1),IF(ISNUMBER(GF207),INDEX($DY$15:$EA$521,GF207,2),"-"))</f>
        <v>-</v>
      </c>
      <c r="IB207" s="361" t="str">
        <f t="shared" ref="IB207:IB270" si="743">IF(ISTEXT(INDEX($EB$15:$ED$521,GG207,1)),INDEX($EB$15:$ED$521,GG207,1),IF(ISNUMBER(GG207),INDEX($EB$15:$ED$521,GG207,2),"-"))</f>
        <v>-</v>
      </c>
      <c r="IC207" s="361" t="str">
        <f t="shared" ref="IC207:IC270" si="744">IF(ISTEXT(INDEX($EE$15:$EG$521,GH207,1)),INDEX($EE$15:$EG$521,GH207,1),IF(ISNUMBER(GH207),INDEX($EE$15:$EG$521,GH207,2),"-"))</f>
        <v>-</v>
      </c>
      <c r="ID207" s="361" t="str">
        <f t="shared" ref="ID207:ID270" si="745">IF(ISTEXT(INDEX($EH$15:$EJ$521,GI207,1)),INDEX($EH$15:$EJ$521,GI207,1),IF(ISNUMBER(GI207),INDEX($EH$15:$EJ$521,GI207,2),"-"))</f>
        <v>-</v>
      </c>
      <c r="IE207" s="361" t="str">
        <f t="shared" ref="IE207:IE270" si="746">IF(ISTEXT(INDEX($EK$15:$EM$521,GJ207,1)),INDEX($EK$15:$EM$521,GJ207,1),IF(ISNUMBER(GJ207),INDEX($EK$15:$EM$521,GJ207,2),"-"))</f>
        <v>-</v>
      </c>
      <c r="IF207" s="444" t="s">
        <v>1247</v>
      </c>
      <c r="IG207" s="56" t="str">
        <f t="shared" si="685"/>
        <v>-</v>
      </c>
      <c r="IH207" s="56" t="str">
        <f t="shared" si="686"/>
        <v>-</v>
      </c>
      <c r="II207" s="56" t="str">
        <f t="shared" si="687"/>
        <v>-</v>
      </c>
      <c r="IJ207" s="56" t="str">
        <f t="shared" si="688"/>
        <v>-</v>
      </c>
      <c r="IK207" s="56" t="str">
        <f t="shared" ref="IK207:IK270" si="747">IF(ISNUMBER(EU207),INDEX($S$15:$T$521,EU207,2),"-")</f>
        <v>-</v>
      </c>
      <c r="IL207" s="56" t="str">
        <f t="shared" ref="IL207:IL270" si="748">IF(ISNUMBER(EV207),INDEX($V$15:$W$521,EV207,2),"-")</f>
        <v>-</v>
      </c>
      <c r="IM207" s="56" t="str">
        <f t="shared" ref="IM207:IM270" si="749">IF(ISNUMBER(EW207),INDEX($Y$15:$Z$521,EW207,2),"-")</f>
        <v>-</v>
      </c>
      <c r="IN207" s="56" t="str">
        <f t="shared" ref="IN207:IN270" si="750">IF(ISNUMBER(EX207),INDEX($AB$15:$AC$521,EX207,2),"-")</f>
        <v>-</v>
      </c>
      <c r="IO207" s="56" t="str">
        <f t="shared" ref="IO207:IO270" si="751">IF(ISNUMBER(EY207),INDEX($AE$15:$AF$521,EY207,2),"-")</f>
        <v>-</v>
      </c>
      <c r="IP207" s="56" t="str">
        <f t="shared" ref="IP207:IP270" si="752">IF(ISNUMBER(EZ207),INDEX($AH$15:$AI$521,EZ207,2),"-")</f>
        <v>-</v>
      </c>
      <c r="IQ207" s="56" t="str">
        <f t="shared" ref="IQ207:IQ270" si="753">IF(ISNUMBER(FA207),INDEX($AK$15:$AL$521,FA207,2),"-")</f>
        <v>-</v>
      </c>
      <c r="IR207" s="56" t="str">
        <f t="shared" ref="IR207:IR270" si="754">IF(ISNUMBER(FB207),INDEX($AN$15:$AO$521,FB207,2),"-")</f>
        <v>-</v>
      </c>
      <c r="IS207" s="56" t="str">
        <f t="shared" ref="IS207:IS270" si="755">IF(ISNUMBER(FC207),INDEX($AQ$15:$AR$521,FC207,2),"-")</f>
        <v>-</v>
      </c>
      <c r="IT207" s="56" t="str">
        <f t="shared" ref="IT207:IT270" si="756">IF(ISNUMBER(FD207),INDEX($AT$15:$AU$521,FD207,2),"-")</f>
        <v>-</v>
      </c>
      <c r="IU207" s="56" t="str">
        <f t="shared" ref="IU207:IU270" si="757">IF(ISNUMBER(FE207),INDEX($AW$15:$AX$521,FE207,2),"-")</f>
        <v>-</v>
      </c>
      <c r="IV207" s="56" t="str">
        <f t="shared" ref="IV207:IV270" si="758">IF(ISNUMBER(FF207),INDEX($AZ$15:$BA$521,FF207,2),"-")</f>
        <v>-</v>
      </c>
      <c r="IW207" s="56" t="str">
        <f t="shared" ref="IW207:IW270" si="759">IF(ISNUMBER(FG207),INDEX($BC$15:$BD$521,FG207,2),"-")</f>
        <v>-</v>
      </c>
      <c r="IX207" s="56" t="str">
        <f t="shared" ref="IX207:IX270" si="760">IF(ISNUMBER(FH207),INDEX($BF$15:$BG$521,FH207,2),"-")</f>
        <v>-</v>
      </c>
      <c r="IY207" s="56" t="str">
        <f t="shared" ref="IY207:IY270" si="761">IF(ISNUMBER(FI207),INDEX($BI$15:$BJ$521,FI207,2),"-")</f>
        <v>-</v>
      </c>
      <c r="IZ207" s="56" t="str">
        <f t="shared" ref="IZ207:IZ270" si="762">IF(ISNUMBER(FJ207),INDEX($BL$15:$BM$521,FJ207,2),"-")</f>
        <v>-</v>
      </c>
      <c r="JA207" s="56" t="str">
        <f t="shared" ref="JA207:JA270" si="763">IF(ISNUMBER(FK207),INDEX($BO$15:$BP$521,FK207,2),"-")</f>
        <v>-</v>
      </c>
      <c r="JB207" s="56" t="str">
        <f t="shared" ref="JB207:JB270" si="764">IF(ISNUMBER(FL207),INDEX($BR$15:$BS$521,FL207,2),"-")</f>
        <v>-</v>
      </c>
      <c r="JC207" s="56" t="str">
        <f t="shared" ref="JC207:JC270" si="765">IF(ISNUMBER(FM207),INDEX($BU$15:$BV$521,FM207,2),"-")</f>
        <v>-</v>
      </c>
      <c r="JD207" s="56" t="str">
        <f t="shared" ref="JD207:JD270" si="766">IF(ISNUMBER(FN207),INDEX($BX$15:$BY$521,FN207,2),"-")</f>
        <v>dbd</v>
      </c>
      <c r="JE207" s="56" t="str">
        <f t="shared" ref="JE207:JE270" si="767">IF(ISNUMBER(FO207),INDEX($CA$15:$CB$521,FO207,2),"-")</f>
        <v>-</v>
      </c>
      <c r="JF207" s="56" t="str">
        <f t="shared" ref="JF207:JF270" si="768">IF(ISNUMBER(FP207),INDEX($CD$15:$CE$521,FP207,2),"-")</f>
        <v>-</v>
      </c>
      <c r="JG207" s="56" t="str">
        <f t="shared" ref="JG207:JG270" si="769">IF(ISNUMBER(FQ207),INDEX($CG$15:$CH$521,FQ207,2),"-")</f>
        <v>-</v>
      </c>
      <c r="JH207" s="56" t="str">
        <f t="shared" ref="JH207:JH270" si="770">IF(ISNUMBER(FR207),INDEX($CJ$15:$CK$521,FR207,2),"-")</f>
        <v>-</v>
      </c>
      <c r="JI207" s="56" t="str">
        <f t="shared" ref="JI207:JI270" si="771">IF(ISNUMBER(FS207),INDEX($CM$15:$CN$521,FS207,2),"-")</f>
        <v>-</v>
      </c>
      <c r="JJ207" s="56" t="str">
        <f t="shared" ref="JJ207:JJ270" si="772">IF(ISNUMBER(FT207),INDEX($CP$15:$CQ$521,FT207,2),"-")</f>
        <v>-</v>
      </c>
      <c r="JK207" s="56" t="str">
        <f t="shared" ref="JK207:JK270" si="773">IF(ISNUMBER(FU207),INDEX($CS$15:$CT$521,FU207,2),"-")</f>
        <v>-</v>
      </c>
      <c r="JL207" s="56" t="str">
        <f t="shared" ref="JL207:JL270" si="774">IF(ISNUMBER(FV207),INDEX($CV$15:$CW$521,FV207,2),"-")</f>
        <v>-</v>
      </c>
      <c r="JM207" s="56" t="str">
        <f t="shared" ref="JM207:JM270" si="775">IF(ISNUMBER(FW207),INDEX($CY$15:$CZ$521,FW207,2),"-")</f>
        <v>-</v>
      </c>
      <c r="JN207" s="56" t="str">
        <f t="shared" ref="JN207:JN270" si="776">IF(ISNUMBER(FX207),INDEX($DB$15:$DC$521,FX207,2),"-")</f>
        <v>-</v>
      </c>
      <c r="JO207" s="56" t="str">
        <f t="shared" ref="JO207:JO270" si="777">IF(ISNUMBER(FY207),INDEX($DE$15:$DF$521,FY207,2),"-")</f>
        <v>-</v>
      </c>
      <c r="JP207" s="56" t="str">
        <f t="shared" ref="JP207:JP270" si="778">IF(ISNUMBER(FZ207),INDEX($DH$15:$DI$521,FZ207,2),"-")</f>
        <v>-</v>
      </c>
      <c r="JQ207" s="56" t="str">
        <f t="shared" ref="JQ207:JQ270" si="779">IF(ISNUMBER(GA207),INDEX($DK$15:$DL$521,GA207,2),"-")</f>
        <v>-</v>
      </c>
      <c r="JR207" s="56" t="str">
        <f t="shared" ref="JR207:JR270" si="780">IF(ISNUMBER(GB207),INDEX($DN$15:$DO$521,GB207,2),"-")</f>
        <v>-</v>
      </c>
      <c r="JS207" s="56" t="str">
        <f t="shared" ref="JS207:JS270" si="781">IF(ISNUMBER(GC207),INDEX($DQ$15:$DR$521,GC207,2),"-")</f>
        <v>-</v>
      </c>
      <c r="JT207" s="56" t="str">
        <f t="shared" ref="JT207:JT270" si="782">IF(ISNUMBER(GD207),INDEX($DT$15:$DU$521,GD207,2),"-")</f>
        <v>-</v>
      </c>
      <c r="JU207" s="56" t="str">
        <f t="shared" ref="JU207:JU270" si="783">IF(ISNUMBER(GE207),INDEX($DW$15:$DX$521,GE207,2),"-")</f>
        <v>-</v>
      </c>
      <c r="JV207" s="56" t="str">
        <f t="shared" ref="JV207:JV270" si="784">IF(ISNUMBER(GF207),INDEX($DZ$15:$EA$521,GF207,2),"-")</f>
        <v>-</v>
      </c>
      <c r="JW207" s="56" t="str">
        <f t="shared" ref="JW207:JW270" si="785">IF(ISNUMBER(GG207),INDEX($EC$15:$ED$521,GG207,2),"-")</f>
        <v>-</v>
      </c>
      <c r="JX207" s="56" t="str">
        <f t="shared" ref="JX207:JX270" si="786">IF(ISNUMBER(GH207),INDEX($EF$15:$EG$521,GH207,2),"-")</f>
        <v>-</v>
      </c>
      <c r="JY207" s="56" t="str">
        <f t="shared" ref="JY207:JY270" si="787">IF(ISNUMBER(GI207),INDEX($EI$15:$EJ$521,GI207,2),"-")</f>
        <v>-</v>
      </c>
      <c r="JZ207" s="56" t="str">
        <f t="shared" ref="JZ207:JZ270" si="788">IF(ISNUMBER(GJ207),INDEX($EL$15:$EM$521,GJ207,2),"-")</f>
        <v>-</v>
      </c>
      <c r="KA207" s="444" t="s">
        <v>1247</v>
      </c>
      <c r="KB207" s="360">
        <f>IF(ISNUMBER(INDEX($EQ$15:$GK$521,$B207,EO$11)),MAX(KB$14:KB206)+1,0)</f>
        <v>0</v>
      </c>
      <c r="KC207" s="360" t="str">
        <f t="shared" si="689"/>
        <v/>
      </c>
      <c r="KD207" s="373" t="s">
        <v>2</v>
      </c>
      <c r="KE207" s="215"/>
      <c r="KF207" s="60"/>
      <c r="KG207" s="60"/>
      <c r="KH207" s="60"/>
      <c r="KI207" s="60"/>
      <c r="KJ207" s="60"/>
      <c r="KK207" s="60"/>
      <c r="KL207" s="60"/>
      <c r="KM207" s="60"/>
      <c r="KN207" s="60"/>
      <c r="KO207" s="60"/>
      <c r="KP207" s="60"/>
      <c r="KQ207" s="239" t="str">
        <f t="shared" si="695"/>
        <v/>
      </c>
      <c r="KR207" s="245" t="str">
        <f t="shared" ref="KR207:KR250" si="789">IF(KQ207="","",IF(ISNUMBER(MATCH(KQ207,$C$15:$C$523,0)),INDEX($IG$15:$KA$523,MATCH(KQ207,$C$15:$C$523,0),$EO$11),"-"))</f>
        <v/>
      </c>
      <c r="KS207" s="60"/>
      <c r="KT207" s="239" t="str">
        <f t="shared" si="696"/>
        <v/>
      </c>
      <c r="KU207" s="245" t="str">
        <f t="shared" ref="KU207:KU250" si="790">IF(KT207="","",IF(ISNUMBER(MATCH(KT207,$C$15:$C$523,0)),INDEX($IG$15:$KA$523,MATCH(KT207,$C$15:$C$523,0),$EO$11),"-"))</f>
        <v/>
      </c>
      <c r="KV207" s="60"/>
      <c r="KW207" s="239" t="str">
        <f t="shared" si="697"/>
        <v/>
      </c>
      <c r="KX207" s="245" t="str">
        <f t="shared" ref="KX207:KX250" si="791">IF(KW207="","",IF(ISNUMBER(MATCH(KW207,$C$15:$C$523,0)),INDEX($IG$15:$KA$523,MATCH(KW207,$C$15:$C$523,0),$EO$11),"-"))</f>
        <v/>
      </c>
      <c r="KY207" s="60"/>
      <c r="KZ207" s="283" t="str">
        <f t="shared" ref="KZ207:KZ270" si="792">IF(ISNUMBER(MH207),INDEX($EO$15:$EO$520,MATCH(MH207,$MG$15:$MG$520,0),1),"")</f>
        <v/>
      </c>
      <c r="LA207" s="26"/>
      <c r="LB207" s="18"/>
      <c r="LC207" s="18"/>
      <c r="LD207" s="18"/>
      <c r="LE207" s="18"/>
      <c r="LF207" s="18"/>
      <c r="LG207" s="18"/>
      <c r="LH207" s="18"/>
      <c r="LI207" s="18"/>
      <c r="LJ207" s="18"/>
      <c r="LK207" s="18"/>
      <c r="LL207" s="18"/>
      <c r="LM207" s="18"/>
      <c r="LN207" s="63"/>
      <c r="LO207" s="251">
        <f t="shared" ref="LO207:LO270" si="793">IF(LB207&lt;&gt;"",ROW()-$C$14,0)</f>
        <v>0</v>
      </c>
      <c r="LP207" s="251">
        <f t="shared" ref="LP207:LP270" si="794">IF(LC207&lt;&gt;"",ROW()-$C$14,0)</f>
        <v>0</v>
      </c>
      <c r="LQ207" s="251">
        <f t="shared" ref="LQ207:LQ270" si="795">IF(LD207&lt;&gt;"",ROW()-$C$14,0)</f>
        <v>0</v>
      </c>
      <c r="LR207" s="251">
        <f t="shared" ref="LR207:LR270" si="796">IF(LE207&lt;&gt;"",ROW()-$C$14,0)</f>
        <v>0</v>
      </c>
      <c r="LS207" s="251">
        <f t="shared" ref="LS207:LS270" si="797">IF(LF207&lt;&gt;"",ROW()-$C$14,0)</f>
        <v>0</v>
      </c>
      <c r="LT207" s="251">
        <f t="shared" ref="LT207:LT270" si="798">IF(LG207&lt;&gt;"",ROW()-$C$14,0)</f>
        <v>0</v>
      </c>
      <c r="LU207" s="251">
        <f t="shared" ref="LU207:LU270" si="799">IF(LH207&lt;&gt;"",ROW()-$C$14,0)</f>
        <v>0</v>
      </c>
      <c r="LV207" s="251">
        <f t="shared" ref="LV207:LV270" si="800">IF(LI207&lt;&gt;"",ROW()-$C$14,0)</f>
        <v>0</v>
      </c>
      <c r="LW207" s="251">
        <f t="shared" ref="LW207:LW270" si="801">IF(LJ207&lt;&gt;"",ROW()-$C$14,0)</f>
        <v>0</v>
      </c>
      <c r="LX207" s="251">
        <f t="shared" ref="LX207:LX270" si="802">IF(LK207&lt;&gt;"",ROW()-$C$14,0)</f>
        <v>0</v>
      </c>
      <c r="LY207" s="251">
        <f t="shared" ref="LY207:LY270" si="803">IF(LL207&lt;&gt;"",ROW()-$C$14,0)</f>
        <v>0</v>
      </c>
      <c r="LZ207" s="251">
        <f t="shared" ref="LZ207:LZ270" si="804">IF(LM207&lt;&gt;"",ROW()-$C$14,0)</f>
        <v>0</v>
      </c>
      <c r="MA207" s="63">
        <f t="shared" ref="MA207:MA270" si="805">IF(B207&gt;$MA$12,"",_xlfn.IFS(B207&lt;=LO$12,$LO$13,B207&lt;=LP$12,$LP$13,B207&lt;=LQ$12,$LQ$13,B207&lt;=LR$12,$LR$13,B207&lt;=LS$12,$LS$13,B207&lt;=LT$12,$LT$13,B207&lt;=LU$12,$LU$13,B207&lt;=LV$12,$LV$13,B207&lt;=LW$12,$LW$13,B207&lt;=LX$12,$LX$13,B207&lt;=LY$12,$LY$13,B207&lt;=LZ$12,$LZ$13))</f>
        <v>6</v>
      </c>
      <c r="MB207" s="63">
        <f t="shared" ref="MB207:MB270" si="806">IF(MA207="","",IF(MA206=MA207,0,1))</f>
        <v>0</v>
      </c>
      <c r="MC207" s="63">
        <f t="shared" si="691"/>
        <v>193</v>
      </c>
      <c r="MD207" s="63">
        <f t="shared" si="690"/>
        <v>30</v>
      </c>
      <c r="ME207" s="63">
        <f t="shared" ref="ME207:ME270" si="807">IF(ISNUMBER(MA207),INDEX($LB$15:$LH$101,MD207,MA207),"")</f>
        <v>0</v>
      </c>
      <c r="MF207" s="315">
        <f t="shared" ref="MF207:MF270" si="808">IF(ISNUMBER(MD207),MATCH(EO207,$ME$15:$ME$520,0),"")</f>
        <v>291</v>
      </c>
      <c r="MG207" s="315">
        <f>IF(ISNUMBER(MATCH(EO207,$ME$15:$ME$520,0)),0,MAX(MG$14:MG206)+1)</f>
        <v>0</v>
      </c>
      <c r="MH207" s="315" t="str">
        <f t="shared" ref="MH207:MH270" si="809">IF(B207&lt;=$MH$14,B207,"")</f>
        <v/>
      </c>
      <c r="MI207" s="369"/>
      <c r="MJ207" s="68"/>
      <c r="MK207" s="18"/>
      <c r="ML207" s="242"/>
      <c r="MM207" s="242"/>
      <c r="MN207" s="59"/>
      <c r="MO207" s="59"/>
      <c r="MP207" s="285"/>
      <c r="MQ207" s="59"/>
      <c r="MR207" s="238"/>
      <c r="MS207" s="285"/>
      <c r="MT207" s="59"/>
      <c r="MU207" s="285"/>
      <c r="MV207" s="238"/>
      <c r="MW207" s="59"/>
      <c r="MX207" s="59"/>
      <c r="MY207" s="59"/>
      <c r="MZ207" s="59"/>
      <c r="NA207" s="59"/>
      <c r="NB207" s="26" t="s">
        <v>2</v>
      </c>
      <c r="NC207" s="59"/>
      <c r="ND207" s="59"/>
      <c r="NE207" s="59"/>
      <c r="NF207" s="59"/>
      <c r="NG207" s="59"/>
      <c r="NH207" s="59"/>
      <c r="NI207" s="59"/>
      <c r="NJ207" s="59"/>
      <c r="NK207" s="26" t="s">
        <v>2</v>
      </c>
      <c r="NL207" s="454"/>
      <c r="NM207" s="454"/>
      <c r="NN207" s="59"/>
      <c r="NO207" s="18"/>
      <c r="NP207" s="18"/>
      <c r="NQ207" s="18"/>
      <c r="NR207" s="18"/>
      <c r="NS207" s="18"/>
      <c r="NT207" s="18"/>
      <c r="NU207" s="18"/>
      <c r="NV207" s="18"/>
      <c r="NW207" s="18"/>
      <c r="NX207" s="18"/>
      <c r="NY207" s="18"/>
      <c r="NZ207" s="18"/>
      <c r="OA207" s="18"/>
      <c r="OB207" s="18"/>
      <c r="OC207" s="18"/>
      <c r="OZ207" s="59"/>
      <c r="PA207" s="251" t="str">
        <f t="shared" ref="PA207:PA270" si="810">IF(AND(ISNUMBER(PA$14),ISNUMBER(MATCH($ME207,GL$15:GL$520,0))),$ME207,"")</f>
        <v/>
      </c>
      <c r="PB207" s="251" t="str">
        <f t="shared" ref="PB207:PB270" si="811">IF(AND(ISNUMBER(PB$14),ISNUMBER(MATCH($ME207,GM$15:GM$520,0))),$ME207,"")</f>
        <v/>
      </c>
      <c r="PC207" s="251" t="str">
        <f t="shared" ref="PC207:PC270" si="812">IF(AND(ISNUMBER(PC$14),ISNUMBER(MATCH($ME207,GN$15:GN$520,0))),$ME207,"")</f>
        <v/>
      </c>
      <c r="PD207" s="251" t="str">
        <f t="shared" ref="PD207:PD270" si="813">IF(AND(ISNUMBER(PD$14),ISNUMBER(MATCH($ME207,GO$15:GO$520,0))),$ME207,"")</f>
        <v/>
      </c>
      <c r="PE207" s="251" t="str">
        <f t="shared" ref="PE207:PE270" si="814">IF(AND(ISNUMBER(PE$14),ISNUMBER(MATCH($ME207,GP$15:GP$520,0))),$ME207,"")</f>
        <v/>
      </c>
      <c r="PF207" s="251" t="str">
        <f t="shared" ref="PF207:PF270" si="815">IF(AND(ISNUMBER(PF$14),ISNUMBER(MATCH($ME207,GQ$15:GQ$520,0))),$ME207,"")</f>
        <v/>
      </c>
      <c r="PG207" s="251" t="str">
        <f t="shared" ref="PG207:PG270" si="816">IF(AND(ISNUMBER(PG$14),ISNUMBER(MATCH($ME207,GR$15:GR$520,0))),$ME207,"")</f>
        <v/>
      </c>
      <c r="PH207" s="251" t="str">
        <f t="shared" ref="PH207:PH270" si="817">IF(AND(ISNUMBER(PH$14),ISNUMBER(MATCH($ME207,GS$15:GS$520,0))),$ME207,"")</f>
        <v/>
      </c>
      <c r="PI207" s="251" t="str">
        <f t="shared" ref="PI207:PI270" si="818">IF(AND(ISNUMBER(PI$14),ISNUMBER(MATCH($ME207,GT$15:GT$520,0))),$ME207,"")</f>
        <v/>
      </c>
      <c r="PJ207" s="251" t="str">
        <f t="shared" ref="PJ207:PJ270" si="819">IF(AND(ISNUMBER(PJ$14),ISNUMBER(MATCH($ME207,GU$15:GU$520,0))),$ME207,"")</f>
        <v/>
      </c>
      <c r="PK207" s="251" t="str">
        <f t="shared" ref="PK207:PK270" si="820">IF(AND(ISNUMBER(PK$14),ISNUMBER(MATCH($ME207,GV$15:GV$520,0))),$ME207,"")</f>
        <v/>
      </c>
      <c r="PL207" s="251" t="str">
        <f t="shared" ref="PL207:PL270" si="821">IF(AND(ISNUMBER(PL$14),ISNUMBER(MATCH($ME207,GW$15:GW$520,0))),$ME207,"")</f>
        <v/>
      </c>
      <c r="PM207" s="251" t="str">
        <f t="shared" ref="PM207:PM270" si="822">IF(AND(ISNUMBER(PM$14),ISNUMBER(MATCH($ME207,GX$15:GX$520,0))),$ME207,"")</f>
        <v/>
      </c>
      <c r="PN207" s="251" t="str">
        <f t="shared" ref="PN207:PN270" si="823">IF(AND(ISNUMBER(PN$14),ISNUMBER(MATCH($ME207,GY$15:GY$520,0))),$ME207,"")</f>
        <v/>
      </c>
      <c r="PO207" s="251" t="str">
        <f t="shared" ref="PO207:PO270" si="824">IF(AND(ISNUMBER(PO$14),ISNUMBER(MATCH($ME207,GZ$15:GZ$520,0))),$ME207,"")</f>
        <v/>
      </c>
      <c r="PP207" s="251" t="str">
        <f t="shared" ref="PP207:PP270" si="825">IF(AND(ISNUMBER(PP$14),ISNUMBER(MATCH($ME207,HA$15:HA$520,0))),$ME207,"")</f>
        <v/>
      </c>
      <c r="PQ207" s="251" t="str">
        <f t="shared" ref="PQ207:PQ270" si="826">IF(AND(ISNUMBER(PQ$14),ISNUMBER(MATCH($ME207,HB$15:HB$520,0))),$ME207,"")</f>
        <v/>
      </c>
      <c r="PR207" s="251" t="str">
        <f t="shared" ref="PR207:PR270" si="827">IF(AND(ISNUMBER(PR$14),ISNUMBER(MATCH($ME207,HC$15:HC$520,0))),$ME207,"")</f>
        <v/>
      </c>
      <c r="PS207" s="251" t="str">
        <f t="shared" ref="PS207:PS270" si="828">IF(AND(ISNUMBER(PS$14),ISNUMBER(MATCH($ME207,HD$15:HD$520,0))),$ME207,"")</f>
        <v/>
      </c>
      <c r="PT207" s="251" t="str">
        <f t="shared" ref="PT207:PT270" si="829">IF(AND(ISNUMBER(PT$14),ISNUMBER(MATCH($ME207,HE$15:HE$520,0))),$ME207,"")</f>
        <v/>
      </c>
      <c r="PU207" s="251" t="str">
        <f t="shared" ref="PU207:PU270" si="830">IF(AND(ISNUMBER(PU$14),ISNUMBER(MATCH($ME207,HF$15:HF$520,0))),$ME207,"")</f>
        <v/>
      </c>
      <c r="PV207" s="251" t="str">
        <f t="shared" ref="PV207:PV270" si="831">IF(AND(ISNUMBER(PV$14),ISNUMBER(MATCH($ME207,HG$15:HG$520,0))),$ME207,"")</f>
        <v/>
      </c>
      <c r="PW207" s="251" t="str">
        <f t="shared" ref="PW207:PW270" si="832">IF(AND(ISNUMBER(PW$14),ISNUMBER(MATCH($ME207,HH$15:HH$520,0))),$ME207,"")</f>
        <v/>
      </c>
      <c r="PX207" s="251" t="str">
        <f t="shared" ref="PX207:PX270" si="833">IF(AND(ISNUMBER(PX$14),ISNUMBER(MATCH($ME207,HI$15:HI$520,0))),$ME207,"")</f>
        <v/>
      </c>
      <c r="PY207" s="251" t="str">
        <f t="shared" ref="PY207:PY270" si="834">IF(AND(ISNUMBER(PY$14),ISNUMBER(MATCH($ME207,HJ$15:HJ$520,0))),$ME207,"")</f>
        <v/>
      </c>
      <c r="PZ207" s="251" t="str">
        <f t="shared" ref="PZ207:PZ270" si="835">IF(AND(ISNUMBER(PZ$14),ISNUMBER(MATCH($ME207,HK$15:HK$520,0))),$ME207,"")</f>
        <v/>
      </c>
      <c r="QA207" s="251" t="str">
        <f t="shared" ref="QA207:QA270" si="836">IF(AND(ISNUMBER(QA$14),ISNUMBER(MATCH($ME207,HL$15:HL$520,0))),$ME207,"")</f>
        <v/>
      </c>
      <c r="QB207" s="251" t="str">
        <f t="shared" ref="QB207:QB270" si="837">IF(AND(ISNUMBER(QB$14),ISNUMBER(MATCH($ME207,HM$15:HM$520,0))),$ME207,"")</f>
        <v/>
      </c>
      <c r="QC207" s="251" t="str">
        <f t="shared" ref="QC207:QC270" si="838">IF(AND(ISNUMBER(QC$14),ISNUMBER(MATCH($ME207,HN$15:HN$520,0))),$ME207,"")</f>
        <v/>
      </c>
      <c r="QD207" s="251" t="str">
        <f t="shared" ref="QD207:QD270" si="839">IF(AND(ISNUMBER(QD$14),ISNUMBER(MATCH($ME207,HO$15:HO$520,0))),$ME207,"")</f>
        <v/>
      </c>
      <c r="QE207" s="251" t="str">
        <f t="shared" ref="QE207:QE270" si="840">IF(AND(ISNUMBER(QE$14),ISNUMBER(MATCH($ME207,HP$15:HP$520,0))),$ME207,"")</f>
        <v/>
      </c>
      <c r="QF207" s="63">
        <f t="shared" ref="QF207:QF270" si="841">COUNTIF(PA207:QB207,"="&amp;ME207)</f>
        <v>0</v>
      </c>
      <c r="QG207" s="26" t="s">
        <v>2</v>
      </c>
      <c r="QH207" s="59"/>
      <c r="QI207" s="59"/>
      <c r="QJ207" s="59"/>
      <c r="QK207" s="59"/>
      <c r="QL207" s="59"/>
      <c r="QM207" s="59"/>
      <c r="QN207" s="59"/>
    </row>
    <row r="208" spans="1:456" ht="6" customHeight="1" x14ac:dyDescent="0.25">
      <c r="A208" s="68"/>
      <c r="B208" s="447">
        <f t="shared" si="698"/>
        <v>194</v>
      </c>
      <c r="C208" s="72" t="s">
        <v>456</v>
      </c>
      <c r="D208" s="339" t="s">
        <v>474</v>
      </c>
      <c r="E208" s="59"/>
      <c r="F208" s="229"/>
      <c r="G208" s="295"/>
      <c r="H208" s="295"/>
      <c r="I208" s="229"/>
      <c r="J208" s="295"/>
      <c r="K208" s="295"/>
      <c r="L208" s="229"/>
      <c r="M208" s="295"/>
      <c r="N208" s="295"/>
      <c r="O208" s="229"/>
      <c r="P208" s="295"/>
      <c r="Q208" s="295"/>
      <c r="R208" s="229"/>
      <c r="S208" s="230"/>
      <c r="T208" s="231"/>
      <c r="U208" s="229"/>
      <c r="V208" s="230"/>
      <c r="W208" s="231"/>
      <c r="X208" s="229"/>
      <c r="Y208" s="230"/>
      <c r="Z208" s="231"/>
      <c r="AA208" s="229"/>
      <c r="AB208" s="295"/>
      <c r="AC208" s="295"/>
      <c r="AD208" s="229"/>
      <c r="AE208" s="295"/>
      <c r="AF208" s="295"/>
      <c r="AG208" s="229"/>
      <c r="AH208" s="295"/>
      <c r="AI208" s="295"/>
      <c r="AJ208" s="229"/>
      <c r="AK208" s="295"/>
      <c r="AL208" s="295"/>
      <c r="AM208" s="229"/>
      <c r="AN208" s="295"/>
      <c r="AO208" s="295"/>
      <c r="AP208" s="243"/>
      <c r="AQ208" s="295"/>
      <c r="AR208" s="290"/>
      <c r="AS208" s="243"/>
      <c r="AT208" s="295"/>
      <c r="AU208" s="290"/>
      <c r="AV208" s="229"/>
      <c r="AW208" s="230"/>
      <c r="AX208" s="231"/>
      <c r="AY208" s="229"/>
      <c r="AZ208" s="230"/>
      <c r="BA208" s="231"/>
      <c r="BB208" s="229"/>
      <c r="BC208" s="230"/>
      <c r="BD208" s="231"/>
      <c r="BE208" s="229"/>
      <c r="BF208" s="230"/>
      <c r="BG208" s="231"/>
      <c r="BH208" s="229"/>
      <c r="BI208" s="230"/>
      <c r="BJ208" s="231"/>
      <c r="BK208" s="243"/>
      <c r="BL208" s="230"/>
      <c r="BM208" s="231"/>
      <c r="BN208" s="243"/>
      <c r="BO208" s="230"/>
      <c r="BP208" s="231"/>
      <c r="BQ208" s="229"/>
      <c r="BR208" s="230"/>
      <c r="BS208" s="231"/>
      <c r="BT208" s="229"/>
      <c r="BU208" s="230"/>
      <c r="BV208" s="231"/>
      <c r="BW208" s="229"/>
      <c r="BX208" s="230"/>
      <c r="BY208" s="231"/>
      <c r="BZ208" s="229"/>
      <c r="CA208" s="230"/>
      <c r="CB208" s="231"/>
      <c r="CC208" s="229"/>
      <c r="CD208" s="230"/>
      <c r="CE208" s="231"/>
      <c r="CF208" s="331"/>
      <c r="CG208" s="332"/>
      <c r="CH208" s="385"/>
      <c r="CI208" s="331"/>
      <c r="CJ208" s="332"/>
      <c r="CK208" s="385"/>
      <c r="CL208" s="243"/>
      <c r="CM208" s="230"/>
      <c r="CN208" s="354"/>
      <c r="CO208" s="243"/>
      <c r="CP208" s="230"/>
      <c r="CQ208" s="231"/>
      <c r="CR208" s="331"/>
      <c r="CS208" s="332"/>
      <c r="CT208" s="333"/>
      <c r="CU208" s="229"/>
      <c r="CV208" s="230"/>
      <c r="CW208" s="231"/>
      <c r="CX208" s="331"/>
      <c r="CY208" s="332"/>
      <c r="CZ208" s="333"/>
      <c r="DA208" s="331"/>
      <c r="DB208" s="332"/>
      <c r="DC208" s="333"/>
      <c r="DD208" s="331"/>
      <c r="DE208" s="332"/>
      <c r="DF208" s="333"/>
      <c r="DG208" s="331"/>
      <c r="DH208" s="332"/>
      <c r="DI208" s="333"/>
      <c r="DJ208" s="229"/>
      <c r="DK208" s="230"/>
      <c r="DL208" s="231"/>
      <c r="DM208" s="229"/>
      <c r="DN208" s="230"/>
      <c r="DO208" s="231"/>
      <c r="DP208" s="331"/>
      <c r="DQ208" s="332"/>
      <c r="DR208" s="333"/>
      <c r="DS208" s="331"/>
      <c r="DT208" s="332"/>
      <c r="DU208" s="333"/>
      <c r="DV208" s="331"/>
      <c r="DW208" s="332"/>
      <c r="DX208" s="333"/>
      <c r="DY208" s="331"/>
      <c r="DZ208" s="332"/>
      <c r="EA208" s="333"/>
      <c r="EB208" s="331"/>
      <c r="EC208" s="332"/>
      <c r="ED208" s="333"/>
      <c r="EE208" s="331"/>
      <c r="EF208" s="332"/>
      <c r="EG208" s="333"/>
      <c r="EH208" s="229"/>
      <c r="EI208" s="230"/>
      <c r="EJ208" s="231"/>
      <c r="EK208" s="229"/>
      <c r="EL208" s="230"/>
      <c r="EM208" s="231"/>
      <c r="EN208" s="244"/>
      <c r="EO208" s="269" t="str">
        <f t="shared" si="699"/>
        <v/>
      </c>
      <c r="EP208" s="444" t="s">
        <v>1247</v>
      </c>
      <c r="EQ208" s="360" t="str">
        <f t="shared" ref="EQ208:EQ271" si="842">IF(ISNUMBER(MATCH($C208,$G$15:$G$521,0)),MATCH($C208,$G$15:$G$521,0),(((IF(ISNUMBER(MATCH($C208,$F$15:$F$521,0)),MATCH($C208,$F$15:$F$521,0),"")))))</f>
        <v/>
      </c>
      <c r="ER208" s="360" t="str">
        <f t="shared" ref="ER208:ER271" si="843">IF(ISNUMBER(MATCH($C208,$J$15:$J$521,0)),MATCH($C208,$J$15:$J$521,0),(((IF(ISNUMBER(MATCH($C208,$I$15:$I$521,0)),MATCH($C208,$I$15:$I$521,0),"")))))</f>
        <v/>
      </c>
      <c r="ES208" s="360" t="str">
        <f t="shared" ref="ES208:ES271" si="844">IF(ISNUMBER(MATCH($C208,$M$15:$M$521,0)),MATCH($C208,$M$15:$M$521,0),(((IF(ISNUMBER(MATCH($C208,$L$15:$L$521,0)),MATCH($C208,$L$15:$L$521,0),"")))))</f>
        <v/>
      </c>
      <c r="ET208" s="360" t="str">
        <f t="shared" ref="ET208:ET271" si="845">IF(ISNUMBER(MATCH($C208,$P$15:$P$521,0)),MATCH($C208,$P$15:$P$521,0),(((IF(ISNUMBER(MATCH($C208,$O$15:$O$521,0)),MATCH($C208,$O$15:$O$521,0),"")))))</f>
        <v/>
      </c>
      <c r="EU208" s="360" t="str">
        <f t="shared" ref="EU208:EU271" si="846">IF(ISNUMBER(MATCH($C208,$S$15:$S$521,0)),MATCH($C208,$S$15:$S$521,0),(((IF(ISNUMBER(MATCH($C208,$R$15:$R$521,0)),MATCH($C208,$R$15:$R$521,0),"")))))</f>
        <v/>
      </c>
      <c r="EV208" s="360" t="str">
        <f t="shared" ref="EV208:EV271" si="847">IF(ISNUMBER(MATCH($C208,$V$15:$V$521,0)),MATCH($C208,$V$15:$V$521,0),(((IF(ISNUMBER(MATCH($C208,$U$15:$U$521,0)),MATCH($C208,$U$15:$U$521,0),"")))))</f>
        <v/>
      </c>
      <c r="EW208" s="360" t="str">
        <f t="shared" ref="EW208:EW271" si="848">IF(ISNUMBER(MATCH($C208,$Y$15:$Y$521,0)),MATCH($C208,$Y$15:$Y$521,0),(((IF(ISNUMBER(MATCH($C208,$X$15:$X$521,0)),MATCH($C208,$X$15:$X$521,0),"")))))</f>
        <v/>
      </c>
      <c r="EX208" s="360" t="str">
        <f t="shared" ref="EX208:EX271" si="849">IF(ISNUMBER(MATCH($C208,$AB$15:$AB$521,0)),MATCH($C208,$AB$15:$AB$521,0),(((IF(ISNUMBER(MATCH($C208,$AA$15:$AA$521,0)),MATCH($C208,$AA$15:$AA$521,0),"")))))</f>
        <v/>
      </c>
      <c r="EY208" s="360" t="str">
        <f t="shared" ref="EY208:EY271" si="850">IF(ISNUMBER(MATCH($C208,$AE$15:$AE$521,0)),MATCH($C208,$AE$15:$AE$521,0),(((IF(ISNUMBER(MATCH($C208,$AD$15:$AD$521,0)),MATCH($C208,$AD$15:$AD$521,0),"")))))</f>
        <v/>
      </c>
      <c r="EZ208" s="360" t="str">
        <f t="shared" ref="EZ208:EZ271" si="851">IF(ISNUMBER(MATCH($C208,$AH$15:$AH$521,0)),MATCH($C208,$AH$15:$AH$521,0),(((IF(ISNUMBER(MATCH($C208,$AG$15:$AG$521,0)),MATCH($C208,$AG$15:$AG$521,0),"")))))</f>
        <v/>
      </c>
      <c r="FA208" s="360" t="str">
        <f t="shared" ref="FA208:FA271" si="852">IF(ISNUMBER(MATCH($C208,$AK$15:$AK$521,0)),MATCH($C208,$AK$15:$AK$521,0),(((IF(ISNUMBER(MATCH($C208,$AJ$15:$AJ$521,0)),MATCH($C208,$AJ$15:$AJ$521,0),"")))))</f>
        <v/>
      </c>
      <c r="FB208" s="360" t="str">
        <f t="shared" ref="FB208:FB271" si="853">IF(ISNUMBER(MATCH($C208,$AN$15:$AN$521,0)),MATCH($C208,$AN$15:$AN$521,0),(((IF(ISNUMBER(MATCH($C208,$AM$15:$AM$521,0)),MATCH($C208,$AM$15:$AM$521,0),"")))))</f>
        <v/>
      </c>
      <c r="FC208" s="360" t="str">
        <f t="shared" ref="FC208:FC271" si="854">IF(ISNUMBER(MATCH($C208,$AQ$15:$AQ$521,0)),MATCH($C208,$AQ$15:$AQ$521,0),(((IF(ISNUMBER(MATCH($C208,$AP$15:$AP$521,0)),MATCH($C208,$AP$15:$AP$521,0),"")))))</f>
        <v/>
      </c>
      <c r="FD208" s="360">
        <f t="shared" ref="FD208:FD271" si="855">IF(ISNUMBER(MATCH($C208,$AT$15:$AT$521,0)),MATCH($C208,$AT$15:$AT$521,0),(((IF(ISNUMBER(MATCH($C208,$AS$15:$AS$521,0)),MATCH($C208,$AS$15:$AS$521,0),"")))))</f>
        <v>32</v>
      </c>
      <c r="FE208" s="360" t="str">
        <f t="shared" ref="FE208:FE271" si="856">IF(ISNUMBER(MATCH($C208,$AW$15:$AW$521,0)),MATCH($C208,$AW$15:$AW$521,0),(((IF(ISNUMBER(MATCH($C208,$AV$15:$AV$521,0)),MATCH($C208,$AV$15:$AV$521,0),"")))))</f>
        <v/>
      </c>
      <c r="FF208" s="360" t="str">
        <f t="shared" ref="FF208:FF271" si="857">IF(ISNUMBER(MATCH($C208,$AZ$15:$AZ$521,0)),MATCH($C208,$AZ$15:$AZ$521,0),(((IF(ISNUMBER(MATCH($C208,$AY$15:$AY$521,0)),MATCH($C208,$AY$15:$AY$521,0),"")))))</f>
        <v/>
      </c>
      <c r="FG208" s="360" t="str">
        <f t="shared" ref="FG208:FG271" si="858">IF(ISNUMBER(MATCH($C208,$BC$15:$BC$521,0)),MATCH($C208,$BC$15:$BC$521,0),(((IF(ISNUMBER(MATCH($C208,$BB$15:$BB$521,0)),MATCH($C208,$BB$15:$BB$521,0),"")))))</f>
        <v/>
      </c>
      <c r="FH208" s="360" t="str">
        <f t="shared" ref="FH208:FH271" si="859">IF(ISNUMBER(MATCH($C208,$BF$15:$BF$521,0)),MATCH($C208,$BF$15:$BF$521,0),(((IF(ISNUMBER(MATCH($C208,$BE$15:$BE$521,0)),MATCH($C208,$BE$15:$BE$521,0),"")))))</f>
        <v/>
      </c>
      <c r="FI208" s="360" t="str">
        <f t="shared" ref="FI208:FI271" si="860">IF(ISNUMBER(MATCH($C208,$BI$15:$BI$521,0)),MATCH($C208,$BI$15:$BI$521,0),(((IF(ISNUMBER(MATCH($C208,$BH$15:$BH$521,0)),MATCH($C208,$BH$15:$BH$521,0),"")))))</f>
        <v/>
      </c>
      <c r="FJ208" s="360">
        <f t="shared" ref="FJ208:FJ271" si="861">IF(ISNUMBER(MATCH($C208,$BL$15:$BL$521,0)),MATCH($C208,$BL$15:$BL$521,0),(((IF(ISNUMBER(MATCH($C208,$BK$15:$BK$521,0)),MATCH($C208,$BK$15:$BK$521,0),"")))))</f>
        <v>4</v>
      </c>
      <c r="FK208" s="360">
        <f t="shared" ref="FK208:FK271" si="862">IF(ISNUMBER(MATCH($C208,$BO$15:$BO$521,0)),MATCH($C208,$BO$15:$BO$521,0),(((IF(ISNUMBER(MATCH($C208,$BN$15:$BN$521,0)),MATCH($C208,$BN$15:$BN$521,0),"")))))</f>
        <v>4</v>
      </c>
      <c r="FL208" s="360" t="str">
        <f t="shared" ref="FL208:FL271" si="863">IF(ISNUMBER(MATCH($C208,$BR$15:$BR$521,0)),MATCH($C208,$BR$15:$BR$521,0),(((IF(ISNUMBER(MATCH($C208,$BQ$15:$BQ$521,0)),MATCH($C208,$BQ$15:$BQ$521,0),"")))))</f>
        <v/>
      </c>
      <c r="FM208" s="360" t="str">
        <f t="shared" ref="FM208:FM271" si="864">IF(ISNUMBER(MATCH($C208,$BU$15:$BU$521,0)),MATCH($C208,$BU$15:$BU$521,0),(((IF(ISNUMBER(MATCH($C208,$BT$15:$BT$521,0)),MATCH($C208,$BT$15:$BT$521,0),"")))))</f>
        <v/>
      </c>
      <c r="FN208" s="360">
        <f t="shared" ref="FN208:FN271" si="865">IF(ISNUMBER(MATCH($C208,$BX$15:$BX$521,0)),MATCH($C208,$BX$15:$BX$521,0),(((IF(ISNUMBER(MATCH($C208,$BW$15:$BW$521,0)),MATCH($C208,$BW$15:$BW$521,0),"")))))</f>
        <v>23</v>
      </c>
      <c r="FO208" s="360">
        <f t="shared" ref="FO208:FO271" si="866">IF(ISNUMBER(MATCH($C208,$CA$15:$CA$521,0)),MATCH($C208,$CA$15:$CA$521,0),(((IF(ISNUMBER(MATCH($C208,$BZ$15:$BZ$521,0)),MATCH($C208,$BZ$15:$BZ$521,0),"")))))</f>
        <v>24</v>
      </c>
      <c r="FP208" s="360" t="str">
        <f t="shared" ref="FP208:FP271" si="867">IF(ISNUMBER(MATCH($C208,$CD$15:$CD$521,0)),MATCH($C208,$CD$15:$CD$521,0),(((IF(ISNUMBER(MATCH($C208,$CC$15:$CC$521,0)),MATCH($C208,$CC$15:$CC$521,0),"")))))</f>
        <v/>
      </c>
      <c r="FQ208" s="360" t="str">
        <f t="shared" ref="FQ208:FQ271" si="868">IF(ISNUMBER(MATCH($C208,$CG$15:$CG$521,0)),MATCH($C208,$CG$15:$CG$521,0),(((IF(ISNUMBER(MATCH($C208,$CF$15:$CF$521,0)),MATCH($C208,$CF$15:$CF$521,0),"")))))</f>
        <v/>
      </c>
      <c r="FR208" s="360" t="str">
        <f t="shared" ref="FR208:FR271" si="869">IF(ISNUMBER(MATCH($C208,$CJ$15:$CJ$521,0)),MATCH($C208,$CJ$15:$CJ$521,0),(((IF(ISNUMBER(MATCH($C208,$CI$15:$CI$521,0)),MATCH($C208,$CI$15:$CI$521,0),"")))))</f>
        <v/>
      </c>
      <c r="FS208" s="360" t="str">
        <f t="shared" ref="FS208:FS271" si="870">IF(ISNUMBER(MATCH($C208,$CM$15:$CM$521,0)),MATCH($C208,$CM$15:$CM$521,0),(((IF(ISNUMBER(MATCH($C208,$CL$15:$CL$521,0)),MATCH($C208,$CL$15:$CL$521,0),"")))))</f>
        <v/>
      </c>
      <c r="FT208" s="360">
        <f t="shared" si="700"/>
        <v>4</v>
      </c>
      <c r="FU208" s="360" t="str">
        <f t="shared" ref="FU208:FU271" si="871">IF(ISNUMBER(MATCH($C208,$CS$15:$CS$521,0)),MATCH($C208,$CS$15:$CS$521,0),(((IF(ISNUMBER(MATCH($C208,$CR$15:$CR$521,0)),MATCH($C208,$CR$15:$CR$521,0),"")))))</f>
        <v/>
      </c>
      <c r="FV208" s="360">
        <f t="shared" ref="FV208:FV271" si="872">IF(ISNUMBER(MATCH($C208,$CV$15:$CV$521,0)),MATCH($C208,$CV$15:$CV$521,0),(((IF(ISNUMBER(MATCH($C208,$CU$15:$CU$521,0)),MATCH($C208,$CU$15:$CU$521,0),"")))))</f>
        <v>23</v>
      </c>
      <c r="FW208" s="360" t="str">
        <f t="shared" ref="FW208:FW271" si="873">IF(ISNUMBER(MATCH($C208,$CY$15:$CY$521,0)),MATCH($C208,$CY$15:$CY$521,0),(((IF(ISNUMBER(MATCH($C208,$CX$15:$CX$521,0)),MATCH($C208,$CX$15:$CX$521,0),"")))))</f>
        <v/>
      </c>
      <c r="FX208" s="360" t="str">
        <f t="shared" ref="FX208:FX271" si="874">IF(ISNUMBER(MATCH($C208,$DB$15:$DB$521,0)),MATCH($C208,$DB$15:$DB$521,0),(((IF(ISNUMBER(MATCH($C208,$DA$15:$DA$521,0)),MATCH($C208,$DA$15:$DA$521,0),"")))))</f>
        <v/>
      </c>
      <c r="FY208" s="360" t="str">
        <f t="shared" ref="FY208:FY271" si="875">IF(ISNUMBER(MATCH($C208,$DE$15:$DE$521,0)),MATCH($C208,$DE$15:$DE$521,0),(((IF(ISNUMBER(MATCH($C208,$DD$15:$DD$521,0)),MATCH($C208,$DD$15:$DD$521,0),"")))))</f>
        <v/>
      </c>
      <c r="FZ208" s="360" t="str">
        <f t="shared" ref="FZ208:FZ271" si="876">IF(ISNUMBER(MATCH($C208,$DH$15:$DH$521,0)),MATCH($C208,$DH$15:$DH$521,0),(((IF(ISNUMBER(MATCH($C208,$DG$15:$DG$521,0)),MATCH($C208,$DG$15:$DG$521,0),"")))))</f>
        <v/>
      </c>
      <c r="GA208" s="360" t="str">
        <f t="shared" ref="GA208:GA271" si="877">IF(ISNUMBER(MATCH($C208,$DK$15:$DK$521,0)),MATCH($C208,$DK$15:$DK$521,0),(((IF(ISNUMBER(MATCH($C208,$DJ$15:$DJ$521,0)),MATCH($C208,$DJ$15:$DJ$521,0),"")))))</f>
        <v/>
      </c>
      <c r="GB208" s="360" t="str">
        <f t="shared" ref="GB208:GB271" si="878">IF(ISNUMBER(MATCH($C208,$DN$15:$DN$521,0)),MATCH($C208,$DN$15:$DN$521,0),(((IF(ISNUMBER(MATCH($C208,$DM$15:$DM$521,0)),MATCH($C208,$DM$15:$DM$521,0),"")))))</f>
        <v/>
      </c>
      <c r="GC208" s="360" t="str">
        <f t="shared" ref="GC208:GC271" si="879">IF(ISNUMBER(MATCH($C208,$DQ$15:$DQ$521,0)),MATCH($C208,$DQ$15:$DQ$521,0),(((IF(ISNUMBER(MATCH($C208,$DP$15:$DP$521,0)),MATCH($C208,$DP$15:$DP$521,0),"")))))</f>
        <v/>
      </c>
      <c r="GD208" s="360" t="str">
        <f t="shared" ref="GD208:GD271" si="880">IF(ISNUMBER(MATCH($C208,$DT$15:$DT$521,0)),MATCH($C208,$DT$15:$DT$521,0),(((IF(ISNUMBER(MATCH($C208,$DS$15:$DS$521,0)),MATCH($C208,$DS$15:$DS$521,0),"")))))</f>
        <v/>
      </c>
      <c r="GE208" s="360" t="str">
        <f t="shared" ref="GE208:GE271" si="881">IF(ISNUMBER(MATCH($C208,$DW$15:$DW$521,0)),MATCH($C208,$DW$15:$DW$521,0),(((IF(ISNUMBER(MATCH($C208,$DV$15:$DV$521,0)),MATCH($C208,$DV$15:$DV$521,0),"")))))</f>
        <v/>
      </c>
      <c r="GF208" s="360" t="str">
        <f t="shared" ref="GF208:GF271" si="882">IF(ISNUMBER(MATCH($C208,$DZ$15:$DZ$521,0)),MATCH($C208,$DZ$15:$DZ$521,0),(((IF(ISNUMBER(MATCH($C208,$DY$15:$DY$521,0)),MATCH($C208,$DY$15:$DY$521,0),"")))))</f>
        <v/>
      </c>
      <c r="GG208" s="360" t="str">
        <f t="shared" ref="GG208:GG271" si="883">IF(ISNUMBER(MATCH($C208,$EC$15:$EC$521,0)),MATCH($C208,$EC$15:$EC$521,0),(((IF(ISNUMBER(MATCH($C208,$EB$15:$EB$521,0)),MATCH($C208,$EB$15:$EB$521,0),"")))))</f>
        <v/>
      </c>
      <c r="GH208" s="360" t="str">
        <f t="shared" ref="GH208:GH271" si="884">IF(ISNUMBER(MATCH($C208,$EF$15:$EF$521,0)),MATCH($C208,$EF$15:$EF$521,0),(((IF(ISNUMBER(MATCH($C208,$EE$15:$EE$521,0)),MATCH($C208,$EE$15:$EE$521,0),"")))))</f>
        <v/>
      </c>
      <c r="GI208" s="360" t="str">
        <f t="shared" ref="GI208:GI271" si="885">IF(ISNUMBER(MATCH($C208,$EI$15:$EI$521,0)),MATCH($C208,$EI$15:$EI$521,0),(((IF(ISNUMBER(MATCH($C208,$EH$15:$EH$521,0)),MATCH($C208,$EH$15:$EH$521,0),"")))))</f>
        <v/>
      </c>
      <c r="GJ208" s="360" t="str">
        <f t="shared" ref="GJ208:GJ271" si="886">IF(ISNUMBER(MATCH($C208,$EL$15:$EL$521,0)),MATCH($C208,$EL$15:$EL$521,0),(((IF(ISNUMBER(MATCH($C208,$EK$15:$EK$521,0)),MATCH($C208,$EK$15:$EK$521,0),"")))))</f>
        <v/>
      </c>
      <c r="GK208" s="444" t="s">
        <v>1247</v>
      </c>
      <c r="GL208" s="361" t="str">
        <f t="shared" si="701"/>
        <v>-</v>
      </c>
      <c r="GM208" s="361" t="str">
        <f t="shared" si="702"/>
        <v>-</v>
      </c>
      <c r="GN208" s="361" t="str">
        <f t="shared" si="703"/>
        <v>-</v>
      </c>
      <c r="GO208" s="361" t="str">
        <f t="shared" si="704"/>
        <v>-</v>
      </c>
      <c r="GP208" s="361" t="str">
        <f t="shared" si="705"/>
        <v>-</v>
      </c>
      <c r="GQ208" s="361" t="str">
        <f t="shared" si="706"/>
        <v>-</v>
      </c>
      <c r="GR208" s="361" t="str">
        <f t="shared" si="707"/>
        <v>-</v>
      </c>
      <c r="GS208" s="361" t="str">
        <f t="shared" si="708"/>
        <v>-</v>
      </c>
      <c r="GT208" s="361" t="str">
        <f t="shared" si="709"/>
        <v>-</v>
      </c>
      <c r="GU208" s="361" t="str">
        <f t="shared" si="710"/>
        <v>-</v>
      </c>
      <c r="GV208" s="361" t="str">
        <f t="shared" si="711"/>
        <v>-</v>
      </c>
      <c r="GW208" s="361" t="str">
        <f t="shared" si="712"/>
        <v>-</v>
      </c>
      <c r="GX208" s="361" t="str">
        <f t="shared" si="713"/>
        <v>-</v>
      </c>
      <c r="GY208" s="361" t="str">
        <f t="shared" si="714"/>
        <v>linear_acceleration</v>
      </c>
      <c r="GZ208" s="361" t="str">
        <f t="shared" si="715"/>
        <v>-</v>
      </c>
      <c r="HA208" s="361" t="str">
        <f t="shared" si="716"/>
        <v>-</v>
      </c>
      <c r="HB208" s="361" t="str">
        <f t="shared" si="717"/>
        <v>-</v>
      </c>
      <c r="HC208" s="361" t="str">
        <f t="shared" si="718"/>
        <v>-</v>
      </c>
      <c r="HD208" s="361" t="str">
        <f t="shared" si="719"/>
        <v>-</v>
      </c>
      <c r="HE208" s="361" t="str">
        <f t="shared" si="720"/>
        <v>linear_acceleration</v>
      </c>
      <c r="HF208" s="361" t="str">
        <f t="shared" si="721"/>
        <v>linear_acceleration</v>
      </c>
      <c r="HG208" s="361" t="str">
        <f t="shared" si="722"/>
        <v>-</v>
      </c>
      <c r="HH208" s="361" t="str">
        <f t="shared" si="723"/>
        <v>-</v>
      </c>
      <c r="HI208" s="361" t="str">
        <f t="shared" si="724"/>
        <v>linear_acceleration</v>
      </c>
      <c r="HJ208" s="361" t="str">
        <f t="shared" si="725"/>
        <v>linear_acceleration</v>
      </c>
      <c r="HK208" s="361" t="str">
        <f t="shared" si="726"/>
        <v>-</v>
      </c>
      <c r="HL208" s="361" t="str">
        <f t="shared" si="727"/>
        <v>-</v>
      </c>
      <c r="HM208" s="361" t="str">
        <f t="shared" si="728"/>
        <v>-</v>
      </c>
      <c r="HN208" s="361" t="str">
        <f t="shared" si="729"/>
        <v>-</v>
      </c>
      <c r="HO208" s="361" t="str">
        <f t="shared" si="730"/>
        <v>linear_acceleration</v>
      </c>
      <c r="HP208" s="361" t="str">
        <f t="shared" si="731"/>
        <v>-</v>
      </c>
      <c r="HQ208" s="361" t="str">
        <f t="shared" si="732"/>
        <v>linear_acceleration</v>
      </c>
      <c r="HR208" s="361" t="str">
        <f t="shared" si="733"/>
        <v>-</v>
      </c>
      <c r="HS208" s="361" t="str">
        <f t="shared" si="734"/>
        <v>-</v>
      </c>
      <c r="HT208" s="361" t="str">
        <f t="shared" si="735"/>
        <v>-</v>
      </c>
      <c r="HU208" s="361" t="str">
        <f t="shared" si="736"/>
        <v>-</v>
      </c>
      <c r="HV208" s="361" t="str">
        <f t="shared" si="737"/>
        <v>-</v>
      </c>
      <c r="HW208" s="361" t="str">
        <f t="shared" si="738"/>
        <v>-</v>
      </c>
      <c r="HX208" s="361" t="str">
        <f t="shared" si="739"/>
        <v>-</v>
      </c>
      <c r="HY208" s="361" t="str">
        <f t="shared" si="740"/>
        <v>-</v>
      </c>
      <c r="HZ208" s="361" t="str">
        <f t="shared" si="741"/>
        <v>-</v>
      </c>
      <c r="IA208" s="361" t="str">
        <f t="shared" si="742"/>
        <v>-</v>
      </c>
      <c r="IB208" s="361" t="str">
        <f t="shared" si="743"/>
        <v>-</v>
      </c>
      <c r="IC208" s="361" t="str">
        <f t="shared" si="744"/>
        <v>-</v>
      </c>
      <c r="ID208" s="361" t="str">
        <f t="shared" si="745"/>
        <v>-</v>
      </c>
      <c r="IE208" s="361" t="str">
        <f t="shared" si="746"/>
        <v>-</v>
      </c>
      <c r="IF208" s="444" t="s">
        <v>1247</v>
      </c>
      <c r="IG208" s="56" t="str">
        <f t="shared" ref="IG208:IG271" si="887">IF(ISNUMBER($EQ208),INDEX($G$15:$H$521,$EQ208,2),"-")</f>
        <v>-</v>
      </c>
      <c r="IH208" s="56" t="str">
        <f t="shared" ref="IH208:IH271" si="888">IF(ISNUMBER($ER208),INDEX($J$15:$K$521,$ER208,2),"-")</f>
        <v>-</v>
      </c>
      <c r="II208" s="56" t="str">
        <f t="shared" ref="II208:II271" si="889">IF(ISNUMBER($ES208),INDEX($M$15:$N$521,$ES208,2),"-")</f>
        <v>-</v>
      </c>
      <c r="IJ208" s="56" t="str">
        <f t="shared" ref="IJ208:IJ271" si="890">IF(ISNUMBER($ET208),INDEX($P$15:$Q$521,$ET208,2),"-")</f>
        <v>-</v>
      </c>
      <c r="IK208" s="56" t="str">
        <f t="shared" si="747"/>
        <v>-</v>
      </c>
      <c r="IL208" s="56" t="str">
        <f t="shared" si="748"/>
        <v>-</v>
      </c>
      <c r="IM208" s="56" t="str">
        <f t="shared" si="749"/>
        <v>-</v>
      </c>
      <c r="IN208" s="56" t="str">
        <f t="shared" si="750"/>
        <v>-</v>
      </c>
      <c r="IO208" s="56" t="str">
        <f t="shared" si="751"/>
        <v>-</v>
      </c>
      <c r="IP208" s="56" t="str">
        <f t="shared" si="752"/>
        <v>-</v>
      </c>
      <c r="IQ208" s="56" t="str">
        <f t="shared" si="753"/>
        <v>-</v>
      </c>
      <c r="IR208" s="56" t="str">
        <f t="shared" si="754"/>
        <v>-</v>
      </c>
      <c r="IS208" s="56" t="str">
        <f t="shared" si="755"/>
        <v>-</v>
      </c>
      <c r="IT208" s="56" t="str">
        <f t="shared" si="756"/>
        <v>bicgstab</v>
      </c>
      <c r="IU208" s="56" t="str">
        <f t="shared" si="757"/>
        <v>-</v>
      </c>
      <c r="IV208" s="56" t="str">
        <f t="shared" si="758"/>
        <v>-</v>
      </c>
      <c r="IW208" s="56" t="str">
        <f t="shared" si="759"/>
        <v>-</v>
      </c>
      <c r="IX208" s="56" t="str">
        <f t="shared" si="760"/>
        <v>-</v>
      </c>
      <c r="IY208" s="56" t="str">
        <f t="shared" si="761"/>
        <v>-</v>
      </c>
      <c r="IZ208" s="56" t="str">
        <f t="shared" si="762"/>
        <v>CG</v>
      </c>
      <c r="JA208" s="56" t="str">
        <f t="shared" si="763"/>
        <v>CG</v>
      </c>
      <c r="JB208" s="56" t="str">
        <f t="shared" si="764"/>
        <v>-</v>
      </c>
      <c r="JC208" s="56" t="str">
        <f t="shared" si="765"/>
        <v>-</v>
      </c>
      <c r="JD208" s="56" t="str">
        <f t="shared" si="766"/>
        <v>BICGSTAB</v>
      </c>
      <c r="JE208" s="56" t="str">
        <f t="shared" si="767"/>
        <v>bicgstab</v>
      </c>
      <c r="JF208" s="56" t="str">
        <f t="shared" si="768"/>
        <v>-</v>
      </c>
      <c r="JG208" s="56" t="str">
        <f t="shared" si="769"/>
        <v>-</v>
      </c>
      <c r="JH208" s="56" t="str">
        <f t="shared" si="770"/>
        <v>-</v>
      </c>
      <c r="JI208" s="56" t="str">
        <f t="shared" si="771"/>
        <v>-</v>
      </c>
      <c r="JJ208" s="56" t="str">
        <f t="shared" si="772"/>
        <v>CG</v>
      </c>
      <c r="JK208" s="56" t="str">
        <f t="shared" si="773"/>
        <v>-</v>
      </c>
      <c r="JL208" s="56" t="str">
        <f t="shared" si="774"/>
        <v>bicgstab</v>
      </c>
      <c r="JM208" s="56" t="str">
        <f t="shared" si="775"/>
        <v>-</v>
      </c>
      <c r="JN208" s="56" t="str">
        <f t="shared" si="776"/>
        <v>-</v>
      </c>
      <c r="JO208" s="56" t="str">
        <f t="shared" si="777"/>
        <v>-</v>
      </c>
      <c r="JP208" s="56" t="str">
        <f t="shared" si="778"/>
        <v>-</v>
      </c>
      <c r="JQ208" s="56" t="str">
        <f t="shared" si="779"/>
        <v>-</v>
      </c>
      <c r="JR208" s="56" t="str">
        <f t="shared" si="780"/>
        <v>-</v>
      </c>
      <c r="JS208" s="56" t="str">
        <f t="shared" si="781"/>
        <v>-</v>
      </c>
      <c r="JT208" s="56" t="str">
        <f t="shared" si="782"/>
        <v>-</v>
      </c>
      <c r="JU208" s="56" t="str">
        <f t="shared" si="783"/>
        <v>-</v>
      </c>
      <c r="JV208" s="56" t="str">
        <f t="shared" si="784"/>
        <v>-</v>
      </c>
      <c r="JW208" s="56" t="str">
        <f t="shared" si="785"/>
        <v>-</v>
      </c>
      <c r="JX208" s="56" t="str">
        <f t="shared" si="786"/>
        <v>-</v>
      </c>
      <c r="JY208" s="56" t="str">
        <f t="shared" si="787"/>
        <v>-</v>
      </c>
      <c r="JZ208" s="56" t="str">
        <f t="shared" si="788"/>
        <v>-</v>
      </c>
      <c r="KA208" s="444" t="s">
        <v>1247</v>
      </c>
      <c r="KB208" s="360">
        <f>IF(ISNUMBER(INDEX($EQ$15:$GK$521,$B208,EO$11)),MAX(KB$14:KB207)+1,0)</f>
        <v>0</v>
      </c>
      <c r="KC208" s="360" t="str">
        <f t="shared" ref="KC208:KC271" si="891">IF($B208&lt;=MAX($KB$14:$KB$523),MATCH(B208,$KB$15:$KB$523,0),"")</f>
        <v/>
      </c>
      <c r="KD208" s="373" t="s">
        <v>2</v>
      </c>
      <c r="KE208" s="215"/>
      <c r="KF208" s="60"/>
      <c r="KG208" s="60"/>
      <c r="KH208" s="60"/>
      <c r="KI208" s="60"/>
      <c r="KJ208" s="60"/>
      <c r="KK208" s="60"/>
      <c r="KL208" s="60"/>
      <c r="KM208" s="60"/>
      <c r="KN208" s="60"/>
      <c r="KO208" s="60"/>
      <c r="KP208" s="60"/>
      <c r="KQ208" s="239" t="str">
        <f t="shared" si="695"/>
        <v/>
      </c>
      <c r="KR208" s="245" t="str">
        <f t="shared" si="789"/>
        <v/>
      </c>
      <c r="KS208" s="60"/>
      <c r="KT208" s="239" t="str">
        <f t="shared" si="696"/>
        <v/>
      </c>
      <c r="KU208" s="245" t="str">
        <f t="shared" si="790"/>
        <v/>
      </c>
      <c r="KV208" s="60"/>
      <c r="KW208" s="239" t="str">
        <f t="shared" si="697"/>
        <v/>
      </c>
      <c r="KX208" s="245" t="str">
        <f t="shared" si="791"/>
        <v/>
      </c>
      <c r="KY208" s="60"/>
      <c r="KZ208" s="283" t="str">
        <f t="shared" si="792"/>
        <v/>
      </c>
      <c r="LA208" s="26"/>
      <c r="LB208" s="18"/>
      <c r="LC208" s="18"/>
      <c r="LD208" s="18"/>
      <c r="LE208" s="18"/>
      <c r="LF208" s="18"/>
      <c r="LG208" s="18"/>
      <c r="LH208" s="18"/>
      <c r="LI208" s="18"/>
      <c r="LJ208" s="18"/>
      <c r="LK208" s="18"/>
      <c r="LL208" s="18"/>
      <c r="LM208" s="18"/>
      <c r="LN208" s="63"/>
      <c r="LO208" s="251">
        <f t="shared" si="793"/>
        <v>0</v>
      </c>
      <c r="LP208" s="251">
        <f t="shared" si="794"/>
        <v>0</v>
      </c>
      <c r="LQ208" s="251">
        <f t="shared" si="795"/>
        <v>0</v>
      </c>
      <c r="LR208" s="251">
        <f t="shared" si="796"/>
        <v>0</v>
      </c>
      <c r="LS208" s="251">
        <f t="shared" si="797"/>
        <v>0</v>
      </c>
      <c r="LT208" s="251">
        <f t="shared" si="798"/>
        <v>0</v>
      </c>
      <c r="LU208" s="251">
        <f t="shared" si="799"/>
        <v>0</v>
      </c>
      <c r="LV208" s="251">
        <f t="shared" si="800"/>
        <v>0</v>
      </c>
      <c r="LW208" s="251">
        <f t="shared" si="801"/>
        <v>0</v>
      </c>
      <c r="LX208" s="251">
        <f t="shared" si="802"/>
        <v>0</v>
      </c>
      <c r="LY208" s="251">
        <f t="shared" si="803"/>
        <v>0</v>
      </c>
      <c r="LZ208" s="251">
        <f t="shared" si="804"/>
        <v>0</v>
      </c>
      <c r="MA208" s="63">
        <f t="shared" si="805"/>
        <v>6</v>
      </c>
      <c r="MB208" s="63">
        <f t="shared" si="806"/>
        <v>0</v>
      </c>
      <c r="MC208" s="63">
        <f t="shared" si="691"/>
        <v>194</v>
      </c>
      <c r="MD208" s="63">
        <f t="shared" ref="MD208:MD271" si="892">IF(MA208="","",IF(MB208=1,1,MD207+1))</f>
        <v>31</v>
      </c>
      <c r="ME208" s="63">
        <f t="shared" si="807"/>
        <v>0</v>
      </c>
      <c r="MF208" s="315">
        <f t="shared" si="808"/>
        <v>291</v>
      </c>
      <c r="MG208" s="315">
        <f>IF(ISNUMBER(MATCH(EO208,$ME$15:$ME$520,0)),0,MAX(MG$14:MG207)+1)</f>
        <v>0</v>
      </c>
      <c r="MH208" s="315" t="str">
        <f t="shared" si="809"/>
        <v/>
      </c>
      <c r="MI208" s="369"/>
      <c r="MJ208" s="68"/>
      <c r="MK208" s="18"/>
      <c r="ML208" s="242"/>
      <c r="MM208" s="242"/>
      <c r="MN208" s="59"/>
      <c r="MO208" s="59"/>
      <c r="MP208" s="285"/>
      <c r="MQ208" s="59"/>
      <c r="MR208" s="238"/>
      <c r="MS208" s="285"/>
      <c r="MT208" s="59"/>
      <c r="MU208" s="285"/>
      <c r="MV208" s="238"/>
      <c r="MW208" s="59"/>
      <c r="MX208" s="59"/>
      <c r="MY208" s="59"/>
      <c r="MZ208" s="59"/>
      <c r="NA208" s="59"/>
      <c r="NB208" s="26" t="s">
        <v>2</v>
      </c>
      <c r="NC208" s="59"/>
      <c r="ND208" s="59"/>
      <c r="NE208" s="59"/>
      <c r="NF208" s="59"/>
      <c r="NG208" s="59"/>
      <c r="NH208" s="59"/>
      <c r="NI208" s="59"/>
      <c r="NJ208" s="59"/>
      <c r="NK208" s="26" t="s">
        <v>2</v>
      </c>
      <c r="NL208" s="454"/>
      <c r="NM208" s="454"/>
      <c r="NN208" s="59"/>
      <c r="NO208" s="18"/>
      <c r="NP208" s="18"/>
      <c r="NQ208" s="18"/>
      <c r="NR208" s="18"/>
      <c r="NS208" s="18"/>
      <c r="NT208" s="18"/>
      <c r="NU208" s="18"/>
      <c r="NV208" s="18"/>
      <c r="NW208" s="18"/>
      <c r="NX208" s="18"/>
      <c r="NY208" s="18"/>
      <c r="NZ208" s="18"/>
      <c r="OA208" s="18"/>
      <c r="OB208" s="18"/>
      <c r="OC208" s="18"/>
      <c r="OZ208" s="59"/>
      <c r="PA208" s="251" t="str">
        <f t="shared" si="810"/>
        <v/>
      </c>
      <c r="PB208" s="251" t="str">
        <f t="shared" si="811"/>
        <v/>
      </c>
      <c r="PC208" s="251" t="str">
        <f t="shared" si="812"/>
        <v/>
      </c>
      <c r="PD208" s="251" t="str">
        <f t="shared" si="813"/>
        <v/>
      </c>
      <c r="PE208" s="251" t="str">
        <f t="shared" si="814"/>
        <v/>
      </c>
      <c r="PF208" s="251" t="str">
        <f t="shared" si="815"/>
        <v/>
      </c>
      <c r="PG208" s="251" t="str">
        <f t="shared" si="816"/>
        <v/>
      </c>
      <c r="PH208" s="251" t="str">
        <f t="shared" si="817"/>
        <v/>
      </c>
      <c r="PI208" s="251" t="str">
        <f t="shared" si="818"/>
        <v/>
      </c>
      <c r="PJ208" s="251" t="str">
        <f t="shared" si="819"/>
        <v/>
      </c>
      <c r="PK208" s="251" t="str">
        <f t="shared" si="820"/>
        <v/>
      </c>
      <c r="PL208" s="251" t="str">
        <f t="shared" si="821"/>
        <v/>
      </c>
      <c r="PM208" s="251" t="str">
        <f t="shared" si="822"/>
        <v/>
      </c>
      <c r="PN208" s="251" t="str">
        <f t="shared" si="823"/>
        <v/>
      </c>
      <c r="PO208" s="251" t="str">
        <f t="shared" si="824"/>
        <v/>
      </c>
      <c r="PP208" s="251" t="str">
        <f t="shared" si="825"/>
        <v/>
      </c>
      <c r="PQ208" s="251" t="str">
        <f t="shared" si="826"/>
        <v/>
      </c>
      <c r="PR208" s="251" t="str">
        <f t="shared" si="827"/>
        <v/>
      </c>
      <c r="PS208" s="251" t="str">
        <f t="shared" si="828"/>
        <v/>
      </c>
      <c r="PT208" s="251" t="str">
        <f t="shared" si="829"/>
        <v/>
      </c>
      <c r="PU208" s="251" t="str">
        <f t="shared" si="830"/>
        <v/>
      </c>
      <c r="PV208" s="251" t="str">
        <f t="shared" si="831"/>
        <v/>
      </c>
      <c r="PW208" s="251" t="str">
        <f t="shared" si="832"/>
        <v/>
      </c>
      <c r="PX208" s="251" t="str">
        <f t="shared" si="833"/>
        <v/>
      </c>
      <c r="PY208" s="251" t="str">
        <f t="shared" si="834"/>
        <v/>
      </c>
      <c r="PZ208" s="251" t="str">
        <f t="shared" si="835"/>
        <v/>
      </c>
      <c r="QA208" s="251" t="str">
        <f t="shared" si="836"/>
        <v/>
      </c>
      <c r="QB208" s="251" t="str">
        <f t="shared" si="837"/>
        <v/>
      </c>
      <c r="QC208" s="251" t="str">
        <f t="shared" si="838"/>
        <v/>
      </c>
      <c r="QD208" s="251" t="str">
        <f t="shared" si="839"/>
        <v/>
      </c>
      <c r="QE208" s="251" t="str">
        <f t="shared" si="840"/>
        <v/>
      </c>
      <c r="QF208" s="63">
        <f t="shared" si="841"/>
        <v>0</v>
      </c>
      <c r="QG208" s="26" t="s">
        <v>2</v>
      </c>
      <c r="QH208" s="59"/>
      <c r="QI208" s="59"/>
      <c r="QJ208" s="59"/>
      <c r="QK208" s="59"/>
      <c r="QL208" s="59"/>
      <c r="QM208" s="59"/>
      <c r="QN208" s="59"/>
    </row>
    <row r="209" spans="1:456" ht="6" customHeight="1" x14ac:dyDescent="0.25">
      <c r="A209" s="68"/>
      <c r="B209" s="447">
        <f t="shared" si="698"/>
        <v>195</v>
      </c>
      <c r="C209" s="72" t="s">
        <v>458</v>
      </c>
      <c r="D209" s="339" t="s">
        <v>475</v>
      </c>
      <c r="E209" s="59"/>
      <c r="F209" s="229"/>
      <c r="G209" s="295"/>
      <c r="H209" s="295"/>
      <c r="I209" s="229"/>
      <c r="J209" s="295"/>
      <c r="K209" s="295"/>
      <c r="L209" s="229"/>
      <c r="M209" s="295"/>
      <c r="N209" s="295"/>
      <c r="O209" s="229"/>
      <c r="P209" s="295"/>
      <c r="Q209" s="295"/>
      <c r="R209" s="229"/>
      <c r="S209" s="230"/>
      <c r="T209" s="231"/>
      <c r="U209" s="229"/>
      <c r="V209" s="230"/>
      <c r="W209" s="231"/>
      <c r="X209" s="229"/>
      <c r="Y209" s="230"/>
      <c r="Z209" s="231"/>
      <c r="AA209" s="229"/>
      <c r="AB209" s="295"/>
      <c r="AC209" s="295"/>
      <c r="AD209" s="229"/>
      <c r="AE209" s="295"/>
      <c r="AF209" s="295"/>
      <c r="AG209" s="229"/>
      <c r="AH209" s="295"/>
      <c r="AI209" s="295"/>
      <c r="AJ209" s="229"/>
      <c r="AK209" s="295"/>
      <c r="AL209" s="295"/>
      <c r="AM209" s="229"/>
      <c r="AN209" s="295"/>
      <c r="AO209" s="295"/>
      <c r="AP209" s="243"/>
      <c r="AQ209" s="295"/>
      <c r="AR209" s="290"/>
      <c r="AS209" s="243"/>
      <c r="AT209" s="295"/>
      <c r="AU209" s="290"/>
      <c r="AV209" s="229"/>
      <c r="AW209" s="230"/>
      <c r="AX209" s="231"/>
      <c r="AY209" s="229"/>
      <c r="AZ209" s="230"/>
      <c r="BA209" s="231"/>
      <c r="BB209" s="229"/>
      <c r="BC209" s="230"/>
      <c r="BD209" s="231"/>
      <c r="BE209" s="229"/>
      <c r="BF209" s="230"/>
      <c r="BG209" s="231"/>
      <c r="BH209" s="229"/>
      <c r="BI209" s="230"/>
      <c r="BJ209" s="231"/>
      <c r="BK209" s="243"/>
      <c r="BL209" s="230"/>
      <c r="BM209" s="231"/>
      <c r="BN209" s="243"/>
      <c r="BO209" s="230"/>
      <c r="BP209" s="231"/>
      <c r="BQ209" s="229"/>
      <c r="BR209" s="230"/>
      <c r="BS209" s="231"/>
      <c r="BT209" s="229"/>
      <c r="BU209" s="230"/>
      <c r="BV209" s="231"/>
      <c r="BW209" s="229"/>
      <c r="BX209" s="230"/>
      <c r="BY209" s="231"/>
      <c r="BZ209" s="229"/>
      <c r="CA209" s="230"/>
      <c r="CB209" s="231"/>
      <c r="CC209" s="229"/>
      <c r="CD209" s="230"/>
      <c r="CE209" s="231"/>
      <c r="CF209" s="331"/>
      <c r="CG209" s="332"/>
      <c r="CH209" s="385"/>
      <c r="CI209" s="331"/>
      <c r="CJ209" s="332"/>
      <c r="CK209" s="385"/>
      <c r="CL209" s="243"/>
      <c r="CM209" s="230"/>
      <c r="CN209" s="354"/>
      <c r="CO209" s="243"/>
      <c r="CP209" s="230"/>
      <c r="CQ209" s="231"/>
      <c r="CR209" s="331"/>
      <c r="CS209" s="332"/>
      <c r="CT209" s="333"/>
      <c r="CU209" s="229"/>
      <c r="CV209" s="230"/>
      <c r="CW209" s="231"/>
      <c r="CX209" s="331"/>
      <c r="CY209" s="332"/>
      <c r="CZ209" s="333"/>
      <c r="DA209" s="331"/>
      <c r="DB209" s="332"/>
      <c r="DC209" s="333"/>
      <c r="DD209" s="331"/>
      <c r="DE209" s="332"/>
      <c r="DF209" s="333"/>
      <c r="DG209" s="331"/>
      <c r="DH209" s="332"/>
      <c r="DI209" s="333"/>
      <c r="DJ209" s="229"/>
      <c r="DK209" s="230"/>
      <c r="DL209" s="231"/>
      <c r="DM209" s="229"/>
      <c r="DN209" s="230"/>
      <c r="DO209" s="231"/>
      <c r="DP209" s="331"/>
      <c r="DQ209" s="332"/>
      <c r="DR209" s="333"/>
      <c r="DS209" s="331"/>
      <c r="DT209" s="332"/>
      <c r="DU209" s="333"/>
      <c r="DV209" s="331"/>
      <c r="DW209" s="332"/>
      <c r="DX209" s="333"/>
      <c r="DY209" s="331"/>
      <c r="DZ209" s="332"/>
      <c r="EA209" s="333"/>
      <c r="EB209" s="331"/>
      <c r="EC209" s="332"/>
      <c r="ED209" s="333"/>
      <c r="EE209" s="331"/>
      <c r="EF209" s="332"/>
      <c r="EG209" s="333"/>
      <c r="EH209" s="229"/>
      <c r="EI209" s="230"/>
      <c r="EJ209" s="231"/>
      <c r="EK209" s="229"/>
      <c r="EL209" s="230"/>
      <c r="EM209" s="231"/>
      <c r="EN209" s="244"/>
      <c r="EO209" s="269" t="str">
        <f t="shared" si="699"/>
        <v/>
      </c>
      <c r="EP209" s="444" t="s">
        <v>1247</v>
      </c>
      <c r="EQ209" s="360" t="str">
        <f t="shared" si="842"/>
        <v/>
      </c>
      <c r="ER209" s="360" t="str">
        <f t="shared" si="843"/>
        <v/>
      </c>
      <c r="ES209" s="360" t="str">
        <f t="shared" si="844"/>
        <v/>
      </c>
      <c r="ET209" s="360" t="str">
        <f t="shared" si="845"/>
        <v/>
      </c>
      <c r="EU209" s="360" t="str">
        <f t="shared" si="846"/>
        <v/>
      </c>
      <c r="EV209" s="360" t="str">
        <f t="shared" si="847"/>
        <v/>
      </c>
      <c r="EW209" s="360" t="str">
        <f t="shared" si="848"/>
        <v/>
      </c>
      <c r="EX209" s="360" t="str">
        <f t="shared" si="849"/>
        <v/>
      </c>
      <c r="EY209" s="360" t="str">
        <f t="shared" si="850"/>
        <v/>
      </c>
      <c r="EZ209" s="360" t="str">
        <f t="shared" si="851"/>
        <v/>
      </c>
      <c r="FA209" s="360" t="str">
        <f t="shared" si="852"/>
        <v/>
      </c>
      <c r="FB209" s="360" t="str">
        <f t="shared" si="853"/>
        <v/>
      </c>
      <c r="FC209" s="360" t="str">
        <f t="shared" si="854"/>
        <v/>
      </c>
      <c r="FD209" s="360" t="str">
        <f t="shared" si="855"/>
        <v/>
      </c>
      <c r="FE209" s="360" t="str">
        <f t="shared" si="856"/>
        <v/>
      </c>
      <c r="FF209" s="360" t="str">
        <f t="shared" si="857"/>
        <v/>
      </c>
      <c r="FG209" s="360" t="str">
        <f t="shared" si="858"/>
        <v/>
      </c>
      <c r="FH209" s="360" t="str">
        <f t="shared" si="859"/>
        <v/>
      </c>
      <c r="FI209" s="360" t="str">
        <f t="shared" si="860"/>
        <v/>
      </c>
      <c r="FJ209" s="360" t="str">
        <f t="shared" si="861"/>
        <v/>
      </c>
      <c r="FK209" s="360" t="str">
        <f t="shared" si="862"/>
        <v/>
      </c>
      <c r="FL209" s="360" t="str">
        <f t="shared" si="863"/>
        <v/>
      </c>
      <c r="FM209" s="360" t="str">
        <f t="shared" si="864"/>
        <v/>
      </c>
      <c r="FN209" s="360">
        <f t="shared" si="865"/>
        <v>24</v>
      </c>
      <c r="FO209" s="360" t="str">
        <f t="shared" si="866"/>
        <v/>
      </c>
      <c r="FP209" s="360" t="str">
        <f t="shared" si="867"/>
        <v/>
      </c>
      <c r="FQ209" s="360" t="str">
        <f t="shared" si="868"/>
        <v/>
      </c>
      <c r="FR209" s="360" t="str">
        <f t="shared" si="869"/>
        <v/>
      </c>
      <c r="FS209" s="360" t="str">
        <f t="shared" si="870"/>
        <v/>
      </c>
      <c r="FT209" s="360" t="str">
        <f t="shared" si="700"/>
        <v/>
      </c>
      <c r="FU209" s="360" t="str">
        <f t="shared" si="871"/>
        <v/>
      </c>
      <c r="FV209" s="360" t="str">
        <f t="shared" si="872"/>
        <v/>
      </c>
      <c r="FW209" s="360" t="str">
        <f t="shared" si="873"/>
        <v/>
      </c>
      <c r="FX209" s="360" t="str">
        <f t="shared" si="874"/>
        <v/>
      </c>
      <c r="FY209" s="360" t="str">
        <f t="shared" si="875"/>
        <v/>
      </c>
      <c r="FZ209" s="360" t="str">
        <f t="shared" si="876"/>
        <v/>
      </c>
      <c r="GA209" s="360" t="str">
        <f t="shared" si="877"/>
        <v/>
      </c>
      <c r="GB209" s="360" t="str">
        <f t="shared" si="878"/>
        <v/>
      </c>
      <c r="GC209" s="360" t="str">
        <f t="shared" si="879"/>
        <v/>
      </c>
      <c r="GD209" s="360" t="str">
        <f t="shared" si="880"/>
        <v/>
      </c>
      <c r="GE209" s="360" t="str">
        <f t="shared" si="881"/>
        <v/>
      </c>
      <c r="GF209" s="360" t="str">
        <f t="shared" si="882"/>
        <v/>
      </c>
      <c r="GG209" s="360" t="str">
        <f t="shared" si="883"/>
        <v/>
      </c>
      <c r="GH209" s="360" t="str">
        <f t="shared" si="884"/>
        <v/>
      </c>
      <c r="GI209" s="360" t="str">
        <f t="shared" si="885"/>
        <v/>
      </c>
      <c r="GJ209" s="360" t="str">
        <f t="shared" si="886"/>
        <v/>
      </c>
      <c r="GK209" s="444" t="s">
        <v>1247</v>
      </c>
      <c r="GL209" s="361" t="str">
        <f t="shared" si="701"/>
        <v>-</v>
      </c>
      <c r="GM209" s="361" t="str">
        <f t="shared" si="702"/>
        <v>-</v>
      </c>
      <c r="GN209" s="361" t="str">
        <f t="shared" si="703"/>
        <v>-</v>
      </c>
      <c r="GO209" s="361" t="str">
        <f t="shared" si="704"/>
        <v>-</v>
      </c>
      <c r="GP209" s="361" t="str">
        <f t="shared" si="705"/>
        <v>-</v>
      </c>
      <c r="GQ209" s="361" t="str">
        <f t="shared" si="706"/>
        <v>-</v>
      </c>
      <c r="GR209" s="361" t="str">
        <f t="shared" si="707"/>
        <v>-</v>
      </c>
      <c r="GS209" s="361" t="str">
        <f t="shared" si="708"/>
        <v>-</v>
      </c>
      <c r="GT209" s="361" t="str">
        <f t="shared" si="709"/>
        <v>-</v>
      </c>
      <c r="GU209" s="361" t="str">
        <f t="shared" si="710"/>
        <v>-</v>
      </c>
      <c r="GV209" s="361" t="str">
        <f t="shared" si="711"/>
        <v>-</v>
      </c>
      <c r="GW209" s="361" t="str">
        <f t="shared" si="712"/>
        <v>-</v>
      </c>
      <c r="GX209" s="361" t="str">
        <f t="shared" si="713"/>
        <v>-</v>
      </c>
      <c r="GY209" s="361" t="str">
        <f t="shared" si="714"/>
        <v>-</v>
      </c>
      <c r="GZ209" s="361" t="str">
        <f t="shared" si="715"/>
        <v>-</v>
      </c>
      <c r="HA209" s="361" t="str">
        <f t="shared" si="716"/>
        <v>-</v>
      </c>
      <c r="HB209" s="361" t="str">
        <f t="shared" si="717"/>
        <v>-</v>
      </c>
      <c r="HC209" s="361" t="str">
        <f t="shared" si="718"/>
        <v>-</v>
      </c>
      <c r="HD209" s="361" t="str">
        <f t="shared" si="719"/>
        <v>-</v>
      </c>
      <c r="HE209" s="361" t="str">
        <f t="shared" si="720"/>
        <v>-</v>
      </c>
      <c r="HF209" s="361" t="str">
        <f t="shared" si="721"/>
        <v>-</v>
      </c>
      <c r="HG209" s="361" t="str">
        <f t="shared" si="722"/>
        <v>-</v>
      </c>
      <c r="HH209" s="361" t="str">
        <f t="shared" si="723"/>
        <v>-</v>
      </c>
      <c r="HI209" s="361" t="str">
        <f t="shared" si="724"/>
        <v>under_relaxation_theta</v>
      </c>
      <c r="HJ209" s="361" t="str">
        <f t="shared" si="725"/>
        <v>-</v>
      </c>
      <c r="HK209" s="361" t="str">
        <f t="shared" si="726"/>
        <v>-</v>
      </c>
      <c r="HL209" s="361" t="str">
        <f t="shared" si="727"/>
        <v>-</v>
      </c>
      <c r="HM209" s="361" t="str">
        <f t="shared" si="728"/>
        <v>-</v>
      </c>
      <c r="HN209" s="361" t="str">
        <f t="shared" si="729"/>
        <v>-</v>
      </c>
      <c r="HO209" s="361" t="str">
        <f t="shared" si="730"/>
        <v>-</v>
      </c>
      <c r="HP209" s="361" t="str">
        <f t="shared" si="731"/>
        <v>-</v>
      </c>
      <c r="HQ209" s="361" t="str">
        <f t="shared" si="732"/>
        <v>-</v>
      </c>
      <c r="HR209" s="361" t="str">
        <f t="shared" si="733"/>
        <v>-</v>
      </c>
      <c r="HS209" s="361" t="str">
        <f t="shared" si="734"/>
        <v>-</v>
      </c>
      <c r="HT209" s="361" t="str">
        <f t="shared" si="735"/>
        <v>-</v>
      </c>
      <c r="HU209" s="361" t="str">
        <f t="shared" si="736"/>
        <v>-</v>
      </c>
      <c r="HV209" s="361" t="str">
        <f t="shared" si="737"/>
        <v>-</v>
      </c>
      <c r="HW209" s="361" t="str">
        <f t="shared" si="738"/>
        <v>-</v>
      </c>
      <c r="HX209" s="361" t="str">
        <f t="shared" si="739"/>
        <v>-</v>
      </c>
      <c r="HY209" s="361" t="str">
        <f t="shared" si="740"/>
        <v>-</v>
      </c>
      <c r="HZ209" s="361" t="str">
        <f t="shared" si="741"/>
        <v>-</v>
      </c>
      <c r="IA209" s="361" t="str">
        <f t="shared" si="742"/>
        <v>-</v>
      </c>
      <c r="IB209" s="361" t="str">
        <f t="shared" si="743"/>
        <v>-</v>
      </c>
      <c r="IC209" s="361" t="str">
        <f t="shared" si="744"/>
        <v>-</v>
      </c>
      <c r="ID209" s="361" t="str">
        <f t="shared" si="745"/>
        <v>-</v>
      </c>
      <c r="IE209" s="361" t="str">
        <f t="shared" si="746"/>
        <v>-</v>
      </c>
      <c r="IF209" s="444" t="s">
        <v>1247</v>
      </c>
      <c r="IG209" s="56" t="str">
        <f t="shared" si="887"/>
        <v>-</v>
      </c>
      <c r="IH209" s="56" t="str">
        <f t="shared" si="888"/>
        <v>-</v>
      </c>
      <c r="II209" s="56" t="str">
        <f t="shared" si="889"/>
        <v>-</v>
      </c>
      <c r="IJ209" s="56" t="str">
        <f t="shared" si="890"/>
        <v>-</v>
      </c>
      <c r="IK209" s="56" t="str">
        <f t="shared" si="747"/>
        <v>-</v>
      </c>
      <c r="IL209" s="56" t="str">
        <f t="shared" si="748"/>
        <v>-</v>
      </c>
      <c r="IM209" s="56" t="str">
        <f t="shared" si="749"/>
        <v>-</v>
      </c>
      <c r="IN209" s="56" t="str">
        <f t="shared" si="750"/>
        <v>-</v>
      </c>
      <c r="IO209" s="56" t="str">
        <f t="shared" si="751"/>
        <v>-</v>
      </c>
      <c r="IP209" s="56" t="str">
        <f t="shared" si="752"/>
        <v>-</v>
      </c>
      <c r="IQ209" s="56" t="str">
        <f t="shared" si="753"/>
        <v>-</v>
      </c>
      <c r="IR209" s="56" t="str">
        <f t="shared" si="754"/>
        <v>-</v>
      </c>
      <c r="IS209" s="56" t="str">
        <f t="shared" si="755"/>
        <v>-</v>
      </c>
      <c r="IT209" s="56" t="str">
        <f t="shared" si="756"/>
        <v>-</v>
      </c>
      <c r="IU209" s="56" t="str">
        <f t="shared" si="757"/>
        <v>-</v>
      </c>
      <c r="IV209" s="56" t="str">
        <f t="shared" si="758"/>
        <v>-</v>
      </c>
      <c r="IW209" s="56" t="str">
        <f t="shared" si="759"/>
        <v>-</v>
      </c>
      <c r="IX209" s="56" t="str">
        <f t="shared" si="760"/>
        <v>-</v>
      </c>
      <c r="IY209" s="56" t="str">
        <f t="shared" si="761"/>
        <v>-</v>
      </c>
      <c r="IZ209" s="56" t="str">
        <f t="shared" si="762"/>
        <v>-</v>
      </c>
      <c r="JA209" s="56" t="str">
        <f t="shared" si="763"/>
        <v>-</v>
      </c>
      <c r="JB209" s="56" t="str">
        <f t="shared" si="764"/>
        <v>-</v>
      </c>
      <c r="JC209" s="56" t="str">
        <f t="shared" si="765"/>
        <v>-</v>
      </c>
      <c r="JD209" s="56">
        <f t="shared" si="766"/>
        <v>0.7</v>
      </c>
      <c r="JE209" s="56" t="str">
        <f t="shared" si="767"/>
        <v>-</v>
      </c>
      <c r="JF209" s="56" t="str">
        <f t="shared" si="768"/>
        <v>-</v>
      </c>
      <c r="JG209" s="56" t="str">
        <f t="shared" si="769"/>
        <v>-</v>
      </c>
      <c r="JH209" s="56" t="str">
        <f t="shared" si="770"/>
        <v>-</v>
      </c>
      <c r="JI209" s="56" t="str">
        <f t="shared" si="771"/>
        <v>-</v>
      </c>
      <c r="JJ209" s="56" t="str">
        <f t="shared" si="772"/>
        <v>-</v>
      </c>
      <c r="JK209" s="56" t="str">
        <f t="shared" si="773"/>
        <v>-</v>
      </c>
      <c r="JL209" s="56" t="str">
        <f t="shared" si="774"/>
        <v>-</v>
      </c>
      <c r="JM209" s="56" t="str">
        <f t="shared" si="775"/>
        <v>-</v>
      </c>
      <c r="JN209" s="56" t="str">
        <f t="shared" si="776"/>
        <v>-</v>
      </c>
      <c r="JO209" s="56" t="str">
        <f t="shared" si="777"/>
        <v>-</v>
      </c>
      <c r="JP209" s="56" t="str">
        <f t="shared" si="778"/>
        <v>-</v>
      </c>
      <c r="JQ209" s="56" t="str">
        <f t="shared" si="779"/>
        <v>-</v>
      </c>
      <c r="JR209" s="56" t="str">
        <f t="shared" si="780"/>
        <v>-</v>
      </c>
      <c r="JS209" s="56" t="str">
        <f t="shared" si="781"/>
        <v>-</v>
      </c>
      <c r="JT209" s="56" t="str">
        <f t="shared" si="782"/>
        <v>-</v>
      </c>
      <c r="JU209" s="56" t="str">
        <f t="shared" si="783"/>
        <v>-</v>
      </c>
      <c r="JV209" s="56" t="str">
        <f t="shared" si="784"/>
        <v>-</v>
      </c>
      <c r="JW209" s="56" t="str">
        <f t="shared" si="785"/>
        <v>-</v>
      </c>
      <c r="JX209" s="56" t="str">
        <f t="shared" si="786"/>
        <v>-</v>
      </c>
      <c r="JY209" s="56" t="str">
        <f t="shared" si="787"/>
        <v>-</v>
      </c>
      <c r="JZ209" s="56" t="str">
        <f t="shared" si="788"/>
        <v>-</v>
      </c>
      <c r="KA209" s="444" t="s">
        <v>1247</v>
      </c>
      <c r="KB209" s="360">
        <f>IF(ISNUMBER(INDEX($EQ$15:$GK$521,$B209,EO$11)),MAX(KB$14:KB208)+1,0)</f>
        <v>0</v>
      </c>
      <c r="KC209" s="360" t="str">
        <f t="shared" si="891"/>
        <v/>
      </c>
      <c r="KD209" s="373" t="s">
        <v>2</v>
      </c>
      <c r="KE209" s="215"/>
      <c r="KF209" s="60"/>
      <c r="KG209" s="60"/>
      <c r="KH209" s="60"/>
      <c r="KI209" s="60"/>
      <c r="KJ209" s="60"/>
      <c r="KK209" s="60"/>
      <c r="KL209" s="60"/>
      <c r="KM209" s="60"/>
      <c r="KN209" s="60"/>
      <c r="KO209" s="60"/>
      <c r="KP209" s="60"/>
      <c r="KQ209" s="239" t="str">
        <f t="shared" si="695"/>
        <v/>
      </c>
      <c r="KR209" s="245" t="str">
        <f t="shared" si="789"/>
        <v/>
      </c>
      <c r="KS209" s="60"/>
      <c r="KT209" s="239" t="str">
        <f t="shared" si="696"/>
        <v/>
      </c>
      <c r="KU209" s="245" t="str">
        <f t="shared" si="790"/>
        <v/>
      </c>
      <c r="KV209" s="60"/>
      <c r="KW209" s="239" t="str">
        <f t="shared" si="697"/>
        <v/>
      </c>
      <c r="KX209" s="245" t="str">
        <f t="shared" si="791"/>
        <v/>
      </c>
      <c r="KY209" s="60"/>
      <c r="KZ209" s="283" t="str">
        <f t="shared" si="792"/>
        <v/>
      </c>
      <c r="LA209" s="26"/>
      <c r="LB209" s="18"/>
      <c r="LC209" s="18"/>
      <c r="LD209" s="18"/>
      <c r="LE209" s="18"/>
      <c r="LF209" s="18"/>
      <c r="LG209" s="18"/>
      <c r="LH209" s="18"/>
      <c r="LI209" s="18"/>
      <c r="LJ209" s="18"/>
      <c r="LK209" s="18"/>
      <c r="LL209" s="18"/>
      <c r="LM209" s="18"/>
      <c r="LN209" s="63"/>
      <c r="LO209" s="251">
        <f t="shared" si="793"/>
        <v>0</v>
      </c>
      <c r="LP209" s="251">
        <f t="shared" si="794"/>
        <v>0</v>
      </c>
      <c r="LQ209" s="251">
        <f t="shared" si="795"/>
        <v>0</v>
      </c>
      <c r="LR209" s="251">
        <f t="shared" si="796"/>
        <v>0</v>
      </c>
      <c r="LS209" s="251">
        <f t="shared" si="797"/>
        <v>0</v>
      </c>
      <c r="LT209" s="251">
        <f t="shared" si="798"/>
        <v>0</v>
      </c>
      <c r="LU209" s="251">
        <f t="shared" si="799"/>
        <v>0</v>
      </c>
      <c r="LV209" s="251">
        <f t="shared" si="800"/>
        <v>0</v>
      </c>
      <c r="LW209" s="251">
        <f t="shared" si="801"/>
        <v>0</v>
      </c>
      <c r="LX209" s="251">
        <f t="shared" si="802"/>
        <v>0</v>
      </c>
      <c r="LY209" s="251">
        <f t="shared" si="803"/>
        <v>0</v>
      </c>
      <c r="LZ209" s="251">
        <f t="shared" si="804"/>
        <v>0</v>
      </c>
      <c r="MA209" s="63">
        <f t="shared" si="805"/>
        <v>6</v>
      </c>
      <c r="MB209" s="63">
        <f t="shared" si="806"/>
        <v>0</v>
      </c>
      <c r="MC209" s="63">
        <f t="shared" ref="MC209:MC272" si="893">MC208+1</f>
        <v>195</v>
      </c>
      <c r="MD209" s="63">
        <f t="shared" si="892"/>
        <v>32</v>
      </c>
      <c r="ME209" s="63">
        <f t="shared" si="807"/>
        <v>0</v>
      </c>
      <c r="MF209" s="315">
        <f t="shared" si="808"/>
        <v>291</v>
      </c>
      <c r="MG209" s="315">
        <f>IF(ISNUMBER(MATCH(EO209,$ME$15:$ME$520,0)),0,MAX(MG$14:MG208)+1)</f>
        <v>0</v>
      </c>
      <c r="MH209" s="315" t="str">
        <f t="shared" si="809"/>
        <v/>
      </c>
      <c r="MI209" s="369"/>
      <c r="MJ209" s="68"/>
      <c r="MK209" s="18"/>
      <c r="ML209" s="242"/>
      <c r="MM209" s="242"/>
      <c r="MN209" s="59"/>
      <c r="MO209" s="59"/>
      <c r="MP209" s="285"/>
      <c r="MQ209" s="59"/>
      <c r="MR209" s="238"/>
      <c r="MS209" s="285"/>
      <c r="MT209" s="59"/>
      <c r="MU209" s="285"/>
      <c r="MV209" s="238"/>
      <c r="MW209" s="59"/>
      <c r="MX209" s="59"/>
      <c r="MY209" s="59"/>
      <c r="MZ209" s="59"/>
      <c r="NA209" s="59"/>
      <c r="NB209" s="26" t="s">
        <v>2</v>
      </c>
      <c r="NC209" s="59"/>
      <c r="ND209" s="59"/>
      <c r="NE209" s="59"/>
      <c r="NF209" s="59"/>
      <c r="NG209" s="59"/>
      <c r="NH209" s="59"/>
      <c r="NI209" s="59"/>
      <c r="NJ209" s="59"/>
      <c r="NK209" s="26" t="s">
        <v>2</v>
      </c>
      <c r="NL209" s="454"/>
      <c r="NM209" s="454"/>
      <c r="NN209" s="59"/>
      <c r="NO209" s="18"/>
      <c r="NP209" s="18"/>
      <c r="NQ209" s="18"/>
      <c r="NR209" s="18"/>
      <c r="NS209" s="18"/>
      <c r="NT209" s="18"/>
      <c r="NU209" s="18"/>
      <c r="NV209" s="18"/>
      <c r="NW209" s="18"/>
      <c r="NX209" s="18"/>
      <c r="NY209" s="18"/>
      <c r="NZ209" s="18"/>
      <c r="OA209" s="18"/>
      <c r="OB209" s="18"/>
      <c r="OC209" s="18"/>
      <c r="OZ209" s="59"/>
      <c r="PA209" s="251" t="str">
        <f t="shared" si="810"/>
        <v/>
      </c>
      <c r="PB209" s="251" t="str">
        <f t="shared" si="811"/>
        <v/>
      </c>
      <c r="PC209" s="251" t="str">
        <f t="shared" si="812"/>
        <v/>
      </c>
      <c r="PD209" s="251" t="str">
        <f t="shared" si="813"/>
        <v/>
      </c>
      <c r="PE209" s="251" t="str">
        <f t="shared" si="814"/>
        <v/>
      </c>
      <c r="PF209" s="251" t="str">
        <f t="shared" si="815"/>
        <v/>
      </c>
      <c r="PG209" s="251" t="str">
        <f t="shared" si="816"/>
        <v/>
      </c>
      <c r="PH209" s="251" t="str">
        <f t="shared" si="817"/>
        <v/>
      </c>
      <c r="PI209" s="251" t="str">
        <f t="shared" si="818"/>
        <v/>
      </c>
      <c r="PJ209" s="251" t="str">
        <f t="shared" si="819"/>
        <v/>
      </c>
      <c r="PK209" s="251" t="str">
        <f t="shared" si="820"/>
        <v/>
      </c>
      <c r="PL209" s="251" t="str">
        <f t="shared" si="821"/>
        <v/>
      </c>
      <c r="PM209" s="251" t="str">
        <f t="shared" si="822"/>
        <v/>
      </c>
      <c r="PN209" s="251" t="str">
        <f t="shared" si="823"/>
        <v/>
      </c>
      <c r="PO209" s="251" t="str">
        <f t="shared" si="824"/>
        <v/>
      </c>
      <c r="PP209" s="251" t="str">
        <f t="shared" si="825"/>
        <v/>
      </c>
      <c r="PQ209" s="251" t="str">
        <f t="shared" si="826"/>
        <v/>
      </c>
      <c r="PR209" s="251" t="str">
        <f t="shared" si="827"/>
        <v/>
      </c>
      <c r="PS209" s="251" t="str">
        <f t="shared" si="828"/>
        <v/>
      </c>
      <c r="PT209" s="251" t="str">
        <f t="shared" si="829"/>
        <v/>
      </c>
      <c r="PU209" s="251" t="str">
        <f t="shared" si="830"/>
        <v/>
      </c>
      <c r="PV209" s="251" t="str">
        <f t="shared" si="831"/>
        <v/>
      </c>
      <c r="PW209" s="251" t="str">
        <f t="shared" si="832"/>
        <v/>
      </c>
      <c r="PX209" s="251" t="str">
        <f t="shared" si="833"/>
        <v/>
      </c>
      <c r="PY209" s="251" t="str">
        <f t="shared" si="834"/>
        <v/>
      </c>
      <c r="PZ209" s="251" t="str">
        <f t="shared" si="835"/>
        <v/>
      </c>
      <c r="QA209" s="251" t="str">
        <f t="shared" si="836"/>
        <v/>
      </c>
      <c r="QB209" s="251" t="str">
        <f t="shared" si="837"/>
        <v/>
      </c>
      <c r="QC209" s="251" t="str">
        <f t="shared" si="838"/>
        <v/>
      </c>
      <c r="QD209" s="251" t="str">
        <f t="shared" si="839"/>
        <v/>
      </c>
      <c r="QE209" s="251" t="str">
        <f t="shared" si="840"/>
        <v/>
      </c>
      <c r="QF209" s="63">
        <f t="shared" si="841"/>
        <v>0</v>
      </c>
      <c r="QG209" s="26" t="s">
        <v>2</v>
      </c>
      <c r="QH209" s="59"/>
      <c r="QI209" s="59"/>
      <c r="QJ209" s="59"/>
      <c r="QK209" s="59"/>
      <c r="QL209" s="59"/>
      <c r="QM209" s="59"/>
      <c r="QN209" s="59"/>
    </row>
    <row r="210" spans="1:456" ht="6" customHeight="1" x14ac:dyDescent="0.25">
      <c r="A210" s="68"/>
      <c r="B210" s="447">
        <f t="shared" si="698"/>
        <v>196</v>
      </c>
      <c r="C210" s="72" t="s">
        <v>459</v>
      </c>
      <c r="D210" s="339" t="s">
        <v>476</v>
      </c>
      <c r="E210" s="59"/>
      <c r="F210" s="229"/>
      <c r="G210" s="295"/>
      <c r="H210" s="295"/>
      <c r="I210" s="229"/>
      <c r="J210" s="295"/>
      <c r="K210" s="295"/>
      <c r="L210" s="229"/>
      <c r="M210" s="295"/>
      <c r="N210" s="295"/>
      <c r="O210" s="229"/>
      <c r="P210" s="295"/>
      <c r="Q210" s="295"/>
      <c r="R210" s="229"/>
      <c r="S210" s="230"/>
      <c r="T210" s="231"/>
      <c r="U210" s="229"/>
      <c r="V210" s="230"/>
      <c r="W210" s="231"/>
      <c r="X210" s="229"/>
      <c r="Y210" s="230"/>
      <c r="Z210" s="231"/>
      <c r="AA210" s="229"/>
      <c r="AB210" s="295"/>
      <c r="AC210" s="295"/>
      <c r="AD210" s="229"/>
      <c r="AE210" s="295"/>
      <c r="AF210" s="295"/>
      <c r="AG210" s="229"/>
      <c r="AH210" s="295"/>
      <c r="AI210" s="295"/>
      <c r="AJ210" s="229"/>
      <c r="AK210" s="295"/>
      <c r="AL210" s="295"/>
      <c r="AM210" s="229"/>
      <c r="AN210" s="295"/>
      <c r="AO210" s="295"/>
      <c r="AP210" s="243"/>
      <c r="AQ210" s="295"/>
      <c r="AR210" s="290"/>
      <c r="AS210" s="243"/>
      <c r="AT210" s="295"/>
      <c r="AU210" s="290"/>
      <c r="AV210" s="229"/>
      <c r="AW210" s="230"/>
      <c r="AX210" s="231"/>
      <c r="AY210" s="229"/>
      <c r="AZ210" s="230"/>
      <c r="BA210" s="231"/>
      <c r="BB210" s="229"/>
      <c r="BC210" s="230"/>
      <c r="BD210" s="231"/>
      <c r="BE210" s="229"/>
      <c r="BF210" s="230"/>
      <c r="BG210" s="231"/>
      <c r="BH210" s="229"/>
      <c r="BI210" s="230"/>
      <c r="BJ210" s="231"/>
      <c r="BK210" s="243"/>
      <c r="BL210" s="230"/>
      <c r="BM210" s="231"/>
      <c r="BN210" s="243"/>
      <c r="BO210" s="230"/>
      <c r="BP210" s="231"/>
      <c r="BQ210" s="229"/>
      <c r="BR210" s="230"/>
      <c r="BS210" s="231"/>
      <c r="BT210" s="229"/>
      <c r="BU210" s="230"/>
      <c r="BV210" s="231"/>
      <c r="BW210" s="229"/>
      <c r="BX210" s="230"/>
      <c r="BY210" s="231"/>
      <c r="BZ210" s="229"/>
      <c r="CA210" s="230"/>
      <c r="CB210" s="231"/>
      <c r="CC210" s="229"/>
      <c r="CD210" s="230"/>
      <c r="CE210" s="231"/>
      <c r="CF210" s="331"/>
      <c r="CG210" s="332"/>
      <c r="CH210" s="385"/>
      <c r="CI210" s="331"/>
      <c r="CJ210" s="332"/>
      <c r="CK210" s="385"/>
      <c r="CL210" s="243"/>
      <c r="CM210" s="230"/>
      <c r="CN210" s="354"/>
      <c r="CO210" s="243"/>
      <c r="CP210" s="230"/>
      <c r="CQ210" s="231"/>
      <c r="CR210" s="331"/>
      <c r="CS210" s="332"/>
      <c r="CT210" s="333"/>
      <c r="CU210" s="229"/>
      <c r="CV210" s="230"/>
      <c r="CW210" s="231"/>
      <c r="CX210" s="331"/>
      <c r="CY210" s="332"/>
      <c r="CZ210" s="333"/>
      <c r="DA210" s="331"/>
      <c r="DB210" s="332"/>
      <c r="DC210" s="333"/>
      <c r="DD210" s="331"/>
      <c r="DE210" s="332"/>
      <c r="DF210" s="333"/>
      <c r="DG210" s="331"/>
      <c r="DH210" s="332"/>
      <c r="DI210" s="333"/>
      <c r="DJ210" s="229"/>
      <c r="DK210" s="230"/>
      <c r="DL210" s="231"/>
      <c r="DM210" s="229"/>
      <c r="DN210" s="230"/>
      <c r="DO210" s="231"/>
      <c r="DP210" s="331"/>
      <c r="DQ210" s="332"/>
      <c r="DR210" s="333"/>
      <c r="DS210" s="331"/>
      <c r="DT210" s="332"/>
      <c r="DU210" s="333"/>
      <c r="DV210" s="331"/>
      <c r="DW210" s="332"/>
      <c r="DX210" s="333"/>
      <c r="DY210" s="331"/>
      <c r="DZ210" s="332"/>
      <c r="EA210" s="333"/>
      <c r="EB210" s="331"/>
      <c r="EC210" s="332"/>
      <c r="ED210" s="333"/>
      <c r="EE210" s="331"/>
      <c r="EF210" s="332"/>
      <c r="EG210" s="333"/>
      <c r="EH210" s="229"/>
      <c r="EI210" s="230"/>
      <c r="EJ210" s="231"/>
      <c r="EK210" s="229"/>
      <c r="EL210" s="230"/>
      <c r="EM210" s="231"/>
      <c r="EN210" s="244"/>
      <c r="EO210" s="269" t="str">
        <f t="shared" si="699"/>
        <v/>
      </c>
      <c r="EP210" s="444" t="s">
        <v>1247</v>
      </c>
      <c r="EQ210" s="360" t="str">
        <f t="shared" si="842"/>
        <v/>
      </c>
      <c r="ER210" s="360" t="str">
        <f t="shared" si="843"/>
        <v/>
      </c>
      <c r="ES210" s="360" t="str">
        <f t="shared" si="844"/>
        <v/>
      </c>
      <c r="ET210" s="360" t="str">
        <f t="shared" si="845"/>
        <v/>
      </c>
      <c r="EU210" s="360" t="str">
        <f t="shared" si="846"/>
        <v/>
      </c>
      <c r="EV210" s="360" t="str">
        <f t="shared" si="847"/>
        <v/>
      </c>
      <c r="EW210" s="360" t="str">
        <f t="shared" si="848"/>
        <v/>
      </c>
      <c r="EX210" s="360" t="str">
        <f t="shared" si="849"/>
        <v/>
      </c>
      <c r="EY210" s="360" t="str">
        <f t="shared" si="850"/>
        <v/>
      </c>
      <c r="EZ210" s="360" t="str">
        <f t="shared" si="851"/>
        <v/>
      </c>
      <c r="FA210" s="360" t="str">
        <f t="shared" si="852"/>
        <v/>
      </c>
      <c r="FB210" s="360" t="str">
        <f t="shared" si="853"/>
        <v/>
      </c>
      <c r="FC210" s="360" t="str">
        <f t="shared" si="854"/>
        <v/>
      </c>
      <c r="FD210" s="360" t="str">
        <f t="shared" si="855"/>
        <v/>
      </c>
      <c r="FE210" s="360" t="str">
        <f t="shared" si="856"/>
        <v/>
      </c>
      <c r="FF210" s="360" t="str">
        <f t="shared" si="857"/>
        <v/>
      </c>
      <c r="FG210" s="360" t="str">
        <f t="shared" si="858"/>
        <v/>
      </c>
      <c r="FH210" s="360" t="str">
        <f t="shared" si="859"/>
        <v/>
      </c>
      <c r="FI210" s="360" t="str">
        <f t="shared" si="860"/>
        <v/>
      </c>
      <c r="FJ210" s="360" t="str">
        <f t="shared" si="861"/>
        <v/>
      </c>
      <c r="FK210" s="360" t="str">
        <f t="shared" si="862"/>
        <v/>
      </c>
      <c r="FL210" s="360" t="str">
        <f t="shared" si="863"/>
        <v/>
      </c>
      <c r="FM210" s="360" t="str">
        <f t="shared" si="864"/>
        <v/>
      </c>
      <c r="FN210" s="360">
        <f t="shared" si="865"/>
        <v>25</v>
      </c>
      <c r="FO210" s="360" t="str">
        <f t="shared" si="866"/>
        <v/>
      </c>
      <c r="FP210" s="360" t="str">
        <f t="shared" si="867"/>
        <v/>
      </c>
      <c r="FQ210" s="360" t="str">
        <f t="shared" si="868"/>
        <v/>
      </c>
      <c r="FR210" s="360" t="str">
        <f t="shared" si="869"/>
        <v/>
      </c>
      <c r="FS210" s="360" t="str">
        <f t="shared" si="870"/>
        <v/>
      </c>
      <c r="FT210" s="360" t="str">
        <f t="shared" si="700"/>
        <v/>
      </c>
      <c r="FU210" s="360" t="str">
        <f t="shared" si="871"/>
        <v/>
      </c>
      <c r="FV210" s="360" t="str">
        <f t="shared" si="872"/>
        <v/>
      </c>
      <c r="FW210" s="360" t="str">
        <f t="shared" si="873"/>
        <v/>
      </c>
      <c r="FX210" s="360" t="str">
        <f t="shared" si="874"/>
        <v/>
      </c>
      <c r="FY210" s="360" t="str">
        <f t="shared" si="875"/>
        <v/>
      </c>
      <c r="FZ210" s="360" t="str">
        <f t="shared" si="876"/>
        <v/>
      </c>
      <c r="GA210" s="360" t="str">
        <f t="shared" si="877"/>
        <v/>
      </c>
      <c r="GB210" s="360" t="str">
        <f t="shared" si="878"/>
        <v/>
      </c>
      <c r="GC210" s="360" t="str">
        <f t="shared" si="879"/>
        <v/>
      </c>
      <c r="GD210" s="360" t="str">
        <f t="shared" si="880"/>
        <v/>
      </c>
      <c r="GE210" s="360" t="str">
        <f t="shared" si="881"/>
        <v/>
      </c>
      <c r="GF210" s="360" t="str">
        <f t="shared" si="882"/>
        <v/>
      </c>
      <c r="GG210" s="360" t="str">
        <f t="shared" si="883"/>
        <v/>
      </c>
      <c r="GH210" s="360" t="str">
        <f t="shared" si="884"/>
        <v/>
      </c>
      <c r="GI210" s="360" t="str">
        <f t="shared" si="885"/>
        <v/>
      </c>
      <c r="GJ210" s="360" t="str">
        <f t="shared" si="886"/>
        <v/>
      </c>
      <c r="GK210" s="444" t="s">
        <v>1247</v>
      </c>
      <c r="GL210" s="361" t="str">
        <f t="shared" si="701"/>
        <v>-</v>
      </c>
      <c r="GM210" s="361" t="str">
        <f t="shared" si="702"/>
        <v>-</v>
      </c>
      <c r="GN210" s="361" t="str">
        <f t="shared" si="703"/>
        <v>-</v>
      </c>
      <c r="GO210" s="361" t="str">
        <f t="shared" si="704"/>
        <v>-</v>
      </c>
      <c r="GP210" s="361" t="str">
        <f t="shared" si="705"/>
        <v>-</v>
      </c>
      <c r="GQ210" s="361" t="str">
        <f t="shared" si="706"/>
        <v>-</v>
      </c>
      <c r="GR210" s="361" t="str">
        <f t="shared" si="707"/>
        <v>-</v>
      </c>
      <c r="GS210" s="361" t="str">
        <f t="shared" si="708"/>
        <v>-</v>
      </c>
      <c r="GT210" s="361" t="str">
        <f t="shared" si="709"/>
        <v>-</v>
      </c>
      <c r="GU210" s="361" t="str">
        <f t="shared" si="710"/>
        <v>-</v>
      </c>
      <c r="GV210" s="361" t="str">
        <f t="shared" si="711"/>
        <v>-</v>
      </c>
      <c r="GW210" s="361" t="str">
        <f t="shared" si="712"/>
        <v>-</v>
      </c>
      <c r="GX210" s="361" t="str">
        <f t="shared" si="713"/>
        <v>-</v>
      </c>
      <c r="GY210" s="361" t="str">
        <f t="shared" si="714"/>
        <v>-</v>
      </c>
      <c r="GZ210" s="361" t="str">
        <f t="shared" si="715"/>
        <v>-</v>
      </c>
      <c r="HA210" s="361" t="str">
        <f t="shared" si="716"/>
        <v>-</v>
      </c>
      <c r="HB210" s="361" t="str">
        <f t="shared" si="717"/>
        <v>-</v>
      </c>
      <c r="HC210" s="361" t="str">
        <f t="shared" si="718"/>
        <v>-</v>
      </c>
      <c r="HD210" s="361" t="str">
        <f t="shared" si="719"/>
        <v>-</v>
      </c>
      <c r="HE210" s="361" t="str">
        <f t="shared" si="720"/>
        <v>-</v>
      </c>
      <c r="HF210" s="361" t="str">
        <f t="shared" si="721"/>
        <v>-</v>
      </c>
      <c r="HG210" s="361" t="str">
        <f t="shared" si="722"/>
        <v>-</v>
      </c>
      <c r="HH210" s="361" t="str">
        <f t="shared" si="723"/>
        <v>-</v>
      </c>
      <c r="HI210" s="361" t="str">
        <f t="shared" si="724"/>
        <v>under_relaxation_kappa</v>
      </c>
      <c r="HJ210" s="361" t="str">
        <f t="shared" si="725"/>
        <v>-</v>
      </c>
      <c r="HK210" s="361" t="str">
        <f t="shared" si="726"/>
        <v>-</v>
      </c>
      <c r="HL210" s="361" t="str">
        <f t="shared" si="727"/>
        <v>-</v>
      </c>
      <c r="HM210" s="361" t="str">
        <f t="shared" si="728"/>
        <v>-</v>
      </c>
      <c r="HN210" s="361" t="str">
        <f t="shared" si="729"/>
        <v>-</v>
      </c>
      <c r="HO210" s="361" t="str">
        <f t="shared" si="730"/>
        <v>-</v>
      </c>
      <c r="HP210" s="361" t="str">
        <f t="shared" si="731"/>
        <v>-</v>
      </c>
      <c r="HQ210" s="361" t="str">
        <f t="shared" si="732"/>
        <v>-</v>
      </c>
      <c r="HR210" s="361" t="str">
        <f t="shared" si="733"/>
        <v>-</v>
      </c>
      <c r="HS210" s="361" t="str">
        <f t="shared" si="734"/>
        <v>-</v>
      </c>
      <c r="HT210" s="361" t="str">
        <f t="shared" si="735"/>
        <v>-</v>
      </c>
      <c r="HU210" s="361" t="str">
        <f t="shared" si="736"/>
        <v>-</v>
      </c>
      <c r="HV210" s="361" t="str">
        <f t="shared" si="737"/>
        <v>-</v>
      </c>
      <c r="HW210" s="361" t="str">
        <f t="shared" si="738"/>
        <v>-</v>
      </c>
      <c r="HX210" s="361" t="str">
        <f t="shared" si="739"/>
        <v>-</v>
      </c>
      <c r="HY210" s="361" t="str">
        <f t="shared" si="740"/>
        <v>-</v>
      </c>
      <c r="HZ210" s="361" t="str">
        <f t="shared" si="741"/>
        <v>-</v>
      </c>
      <c r="IA210" s="361" t="str">
        <f t="shared" si="742"/>
        <v>-</v>
      </c>
      <c r="IB210" s="361" t="str">
        <f t="shared" si="743"/>
        <v>-</v>
      </c>
      <c r="IC210" s="361" t="str">
        <f t="shared" si="744"/>
        <v>-</v>
      </c>
      <c r="ID210" s="361" t="str">
        <f t="shared" si="745"/>
        <v>-</v>
      </c>
      <c r="IE210" s="361" t="str">
        <f t="shared" si="746"/>
        <v>-</v>
      </c>
      <c r="IF210" s="444" t="s">
        <v>1247</v>
      </c>
      <c r="IG210" s="56" t="str">
        <f t="shared" si="887"/>
        <v>-</v>
      </c>
      <c r="IH210" s="56" t="str">
        <f t="shared" si="888"/>
        <v>-</v>
      </c>
      <c r="II210" s="56" t="str">
        <f t="shared" si="889"/>
        <v>-</v>
      </c>
      <c r="IJ210" s="56" t="str">
        <f t="shared" si="890"/>
        <v>-</v>
      </c>
      <c r="IK210" s="56" t="str">
        <f t="shared" si="747"/>
        <v>-</v>
      </c>
      <c r="IL210" s="56" t="str">
        <f t="shared" si="748"/>
        <v>-</v>
      </c>
      <c r="IM210" s="56" t="str">
        <f t="shared" si="749"/>
        <v>-</v>
      </c>
      <c r="IN210" s="56" t="str">
        <f t="shared" si="750"/>
        <v>-</v>
      </c>
      <c r="IO210" s="56" t="str">
        <f t="shared" si="751"/>
        <v>-</v>
      </c>
      <c r="IP210" s="56" t="str">
        <f t="shared" si="752"/>
        <v>-</v>
      </c>
      <c r="IQ210" s="56" t="str">
        <f t="shared" si="753"/>
        <v>-</v>
      </c>
      <c r="IR210" s="56" t="str">
        <f t="shared" si="754"/>
        <v>-</v>
      </c>
      <c r="IS210" s="56" t="str">
        <f t="shared" si="755"/>
        <v>-</v>
      </c>
      <c r="IT210" s="56" t="str">
        <f t="shared" si="756"/>
        <v>-</v>
      </c>
      <c r="IU210" s="56" t="str">
        <f t="shared" si="757"/>
        <v>-</v>
      </c>
      <c r="IV210" s="56" t="str">
        <f t="shared" si="758"/>
        <v>-</v>
      </c>
      <c r="IW210" s="56" t="str">
        <f t="shared" si="759"/>
        <v>-</v>
      </c>
      <c r="IX210" s="56" t="str">
        <f t="shared" si="760"/>
        <v>-</v>
      </c>
      <c r="IY210" s="56" t="str">
        <f t="shared" si="761"/>
        <v>-</v>
      </c>
      <c r="IZ210" s="56" t="str">
        <f t="shared" si="762"/>
        <v>-</v>
      </c>
      <c r="JA210" s="56" t="str">
        <f t="shared" si="763"/>
        <v>-</v>
      </c>
      <c r="JB210" s="56" t="str">
        <f t="shared" si="764"/>
        <v>-</v>
      </c>
      <c r="JC210" s="56" t="str">
        <f t="shared" si="765"/>
        <v>-</v>
      </c>
      <c r="JD210" s="56">
        <f t="shared" si="766"/>
        <v>0.08</v>
      </c>
      <c r="JE210" s="56" t="str">
        <f t="shared" si="767"/>
        <v>-</v>
      </c>
      <c r="JF210" s="56" t="str">
        <f t="shared" si="768"/>
        <v>-</v>
      </c>
      <c r="JG210" s="56" t="str">
        <f t="shared" si="769"/>
        <v>-</v>
      </c>
      <c r="JH210" s="56" t="str">
        <f t="shared" si="770"/>
        <v>-</v>
      </c>
      <c r="JI210" s="56" t="str">
        <f t="shared" si="771"/>
        <v>-</v>
      </c>
      <c r="JJ210" s="56" t="str">
        <f t="shared" si="772"/>
        <v>-</v>
      </c>
      <c r="JK210" s="56" t="str">
        <f t="shared" si="773"/>
        <v>-</v>
      </c>
      <c r="JL210" s="56" t="str">
        <f t="shared" si="774"/>
        <v>-</v>
      </c>
      <c r="JM210" s="56" t="str">
        <f t="shared" si="775"/>
        <v>-</v>
      </c>
      <c r="JN210" s="56" t="str">
        <f t="shared" si="776"/>
        <v>-</v>
      </c>
      <c r="JO210" s="56" t="str">
        <f t="shared" si="777"/>
        <v>-</v>
      </c>
      <c r="JP210" s="56" t="str">
        <f t="shared" si="778"/>
        <v>-</v>
      </c>
      <c r="JQ210" s="56" t="str">
        <f t="shared" si="779"/>
        <v>-</v>
      </c>
      <c r="JR210" s="56" t="str">
        <f t="shared" si="780"/>
        <v>-</v>
      </c>
      <c r="JS210" s="56" t="str">
        <f t="shared" si="781"/>
        <v>-</v>
      </c>
      <c r="JT210" s="56" t="str">
        <f t="shared" si="782"/>
        <v>-</v>
      </c>
      <c r="JU210" s="56" t="str">
        <f t="shared" si="783"/>
        <v>-</v>
      </c>
      <c r="JV210" s="56" t="str">
        <f t="shared" si="784"/>
        <v>-</v>
      </c>
      <c r="JW210" s="56" t="str">
        <f t="shared" si="785"/>
        <v>-</v>
      </c>
      <c r="JX210" s="56" t="str">
        <f t="shared" si="786"/>
        <v>-</v>
      </c>
      <c r="JY210" s="56" t="str">
        <f t="shared" si="787"/>
        <v>-</v>
      </c>
      <c r="JZ210" s="56" t="str">
        <f t="shared" si="788"/>
        <v>-</v>
      </c>
      <c r="KA210" s="444" t="s">
        <v>1247</v>
      </c>
      <c r="KB210" s="360">
        <f>IF(ISNUMBER(INDEX($EQ$15:$GK$521,$B210,EO$11)),MAX(KB$14:KB209)+1,0)</f>
        <v>0</v>
      </c>
      <c r="KC210" s="360" t="str">
        <f t="shared" si="891"/>
        <v/>
      </c>
      <c r="KD210" s="373" t="s">
        <v>2</v>
      </c>
      <c r="KE210" s="215"/>
      <c r="KF210" s="60"/>
      <c r="KG210" s="60"/>
      <c r="KH210" s="60"/>
      <c r="KI210" s="60"/>
      <c r="KJ210" s="60"/>
      <c r="KK210" s="60"/>
      <c r="KL210" s="60"/>
      <c r="KM210" s="60"/>
      <c r="KN210" s="60"/>
      <c r="KO210" s="60"/>
      <c r="KP210" s="60"/>
      <c r="KQ210" s="239" t="str">
        <f t="shared" si="695"/>
        <v/>
      </c>
      <c r="KR210" s="245" t="str">
        <f t="shared" si="789"/>
        <v/>
      </c>
      <c r="KS210" s="60"/>
      <c r="KT210" s="239" t="str">
        <f t="shared" si="696"/>
        <v/>
      </c>
      <c r="KU210" s="245" t="str">
        <f t="shared" si="790"/>
        <v/>
      </c>
      <c r="KV210" s="60"/>
      <c r="KW210" s="239" t="str">
        <f t="shared" si="697"/>
        <v/>
      </c>
      <c r="KX210" s="245" t="str">
        <f t="shared" si="791"/>
        <v/>
      </c>
      <c r="KY210" s="60"/>
      <c r="KZ210" s="283" t="str">
        <f t="shared" si="792"/>
        <v/>
      </c>
      <c r="LA210" s="26"/>
      <c r="LB210" s="18"/>
      <c r="LC210" s="18"/>
      <c r="LD210" s="18"/>
      <c r="LE210" s="18"/>
      <c r="LF210" s="18"/>
      <c r="LG210" s="18"/>
      <c r="LH210" s="18"/>
      <c r="LI210" s="18"/>
      <c r="LJ210" s="18"/>
      <c r="LK210" s="18"/>
      <c r="LL210" s="18"/>
      <c r="LM210" s="18"/>
      <c r="LN210" s="63"/>
      <c r="LO210" s="251">
        <f t="shared" si="793"/>
        <v>0</v>
      </c>
      <c r="LP210" s="251">
        <f t="shared" si="794"/>
        <v>0</v>
      </c>
      <c r="LQ210" s="251">
        <f t="shared" si="795"/>
        <v>0</v>
      </c>
      <c r="LR210" s="251">
        <f t="shared" si="796"/>
        <v>0</v>
      </c>
      <c r="LS210" s="251">
        <f t="shared" si="797"/>
        <v>0</v>
      </c>
      <c r="LT210" s="251">
        <f t="shared" si="798"/>
        <v>0</v>
      </c>
      <c r="LU210" s="251">
        <f t="shared" si="799"/>
        <v>0</v>
      </c>
      <c r="LV210" s="251">
        <f t="shared" si="800"/>
        <v>0</v>
      </c>
      <c r="LW210" s="251">
        <f t="shared" si="801"/>
        <v>0</v>
      </c>
      <c r="LX210" s="251">
        <f t="shared" si="802"/>
        <v>0</v>
      </c>
      <c r="LY210" s="251">
        <f t="shared" si="803"/>
        <v>0</v>
      </c>
      <c r="LZ210" s="251">
        <f t="shared" si="804"/>
        <v>0</v>
      </c>
      <c r="MA210" s="63">
        <f t="shared" si="805"/>
        <v>6</v>
      </c>
      <c r="MB210" s="63">
        <f t="shared" si="806"/>
        <v>0</v>
      </c>
      <c r="MC210" s="63">
        <f t="shared" si="893"/>
        <v>196</v>
      </c>
      <c r="MD210" s="63">
        <f t="shared" si="892"/>
        <v>33</v>
      </c>
      <c r="ME210" s="63">
        <f t="shared" si="807"/>
        <v>0</v>
      </c>
      <c r="MF210" s="315">
        <f t="shared" si="808"/>
        <v>291</v>
      </c>
      <c r="MG210" s="315">
        <f>IF(ISNUMBER(MATCH(EO210,$ME$15:$ME$520,0)),0,MAX(MG$14:MG209)+1)</f>
        <v>0</v>
      </c>
      <c r="MH210" s="315" t="str">
        <f t="shared" si="809"/>
        <v/>
      </c>
      <c r="MI210" s="369"/>
      <c r="MJ210" s="68"/>
      <c r="MK210" s="18"/>
      <c r="ML210" s="242"/>
      <c r="MM210" s="242"/>
      <c r="MN210" s="59"/>
      <c r="MO210" s="59"/>
      <c r="MP210" s="285"/>
      <c r="MQ210" s="59"/>
      <c r="MR210" s="238"/>
      <c r="MS210" s="285"/>
      <c r="MT210" s="59"/>
      <c r="MU210" s="285"/>
      <c r="MV210" s="238"/>
      <c r="MW210" s="59"/>
      <c r="MX210" s="59"/>
      <c r="MY210" s="59"/>
      <c r="MZ210" s="59"/>
      <c r="NA210" s="59"/>
      <c r="NB210" s="26" t="s">
        <v>2</v>
      </c>
      <c r="NC210" s="59"/>
      <c r="ND210" s="59"/>
      <c r="NE210" s="59"/>
      <c r="NF210" s="59"/>
      <c r="NG210" s="59"/>
      <c r="NH210" s="59"/>
      <c r="NI210" s="59"/>
      <c r="NJ210" s="59"/>
      <c r="NK210" s="26" t="s">
        <v>2</v>
      </c>
      <c r="NL210" s="454"/>
      <c r="NM210" s="454"/>
      <c r="NN210" s="59"/>
      <c r="NO210" s="18"/>
      <c r="NP210" s="18"/>
      <c r="NQ210" s="18"/>
      <c r="NR210" s="18"/>
      <c r="NS210" s="18"/>
      <c r="NT210" s="18"/>
      <c r="NU210" s="18"/>
      <c r="NV210" s="18"/>
      <c r="NW210" s="18"/>
      <c r="NX210" s="18"/>
      <c r="NY210" s="18"/>
      <c r="NZ210" s="18"/>
      <c r="OA210" s="18"/>
      <c r="OB210" s="18"/>
      <c r="OC210" s="18"/>
      <c r="OZ210" s="59"/>
      <c r="PA210" s="251" t="str">
        <f t="shared" si="810"/>
        <v/>
      </c>
      <c r="PB210" s="251" t="str">
        <f t="shared" si="811"/>
        <v/>
      </c>
      <c r="PC210" s="251" t="str">
        <f t="shared" si="812"/>
        <v/>
      </c>
      <c r="PD210" s="251" t="str">
        <f t="shared" si="813"/>
        <v/>
      </c>
      <c r="PE210" s="251" t="str">
        <f t="shared" si="814"/>
        <v/>
      </c>
      <c r="PF210" s="251" t="str">
        <f t="shared" si="815"/>
        <v/>
      </c>
      <c r="PG210" s="251" t="str">
        <f t="shared" si="816"/>
        <v/>
      </c>
      <c r="PH210" s="251" t="str">
        <f t="shared" si="817"/>
        <v/>
      </c>
      <c r="PI210" s="251" t="str">
        <f t="shared" si="818"/>
        <v/>
      </c>
      <c r="PJ210" s="251" t="str">
        <f t="shared" si="819"/>
        <v/>
      </c>
      <c r="PK210" s="251" t="str">
        <f t="shared" si="820"/>
        <v/>
      </c>
      <c r="PL210" s="251" t="str">
        <f t="shared" si="821"/>
        <v/>
      </c>
      <c r="PM210" s="251" t="str">
        <f t="shared" si="822"/>
        <v/>
      </c>
      <c r="PN210" s="251" t="str">
        <f t="shared" si="823"/>
        <v/>
      </c>
      <c r="PO210" s="251" t="str">
        <f t="shared" si="824"/>
        <v/>
      </c>
      <c r="PP210" s="251" t="str">
        <f t="shared" si="825"/>
        <v/>
      </c>
      <c r="PQ210" s="251" t="str">
        <f t="shared" si="826"/>
        <v/>
      </c>
      <c r="PR210" s="251" t="str">
        <f t="shared" si="827"/>
        <v/>
      </c>
      <c r="PS210" s="251" t="str">
        <f t="shared" si="828"/>
        <v/>
      </c>
      <c r="PT210" s="251" t="str">
        <f t="shared" si="829"/>
        <v/>
      </c>
      <c r="PU210" s="251" t="str">
        <f t="shared" si="830"/>
        <v/>
      </c>
      <c r="PV210" s="251" t="str">
        <f t="shared" si="831"/>
        <v/>
      </c>
      <c r="PW210" s="251" t="str">
        <f t="shared" si="832"/>
        <v/>
      </c>
      <c r="PX210" s="251" t="str">
        <f t="shared" si="833"/>
        <v/>
      </c>
      <c r="PY210" s="251" t="str">
        <f t="shared" si="834"/>
        <v/>
      </c>
      <c r="PZ210" s="251" t="str">
        <f t="shared" si="835"/>
        <v/>
      </c>
      <c r="QA210" s="251" t="str">
        <f t="shared" si="836"/>
        <v/>
      </c>
      <c r="QB210" s="251" t="str">
        <f t="shared" si="837"/>
        <v/>
      </c>
      <c r="QC210" s="251" t="str">
        <f t="shared" si="838"/>
        <v/>
      </c>
      <c r="QD210" s="251" t="str">
        <f t="shared" si="839"/>
        <v/>
      </c>
      <c r="QE210" s="251" t="str">
        <f t="shared" si="840"/>
        <v/>
      </c>
      <c r="QF210" s="63">
        <f t="shared" si="841"/>
        <v>0</v>
      </c>
      <c r="QG210" s="26" t="s">
        <v>2</v>
      </c>
      <c r="QH210" s="59"/>
      <c r="QI210" s="59"/>
      <c r="QJ210" s="59"/>
      <c r="QK210" s="59"/>
      <c r="QL210" s="59"/>
      <c r="QM210" s="59"/>
      <c r="QN210" s="59"/>
    </row>
    <row r="211" spans="1:456" ht="6" customHeight="1" x14ac:dyDescent="0.25">
      <c r="A211" s="68"/>
      <c r="B211" s="447">
        <f t="shared" si="698"/>
        <v>197</v>
      </c>
      <c r="C211" s="72" t="s">
        <v>460</v>
      </c>
      <c r="D211" s="339" t="s">
        <v>485</v>
      </c>
      <c r="E211" s="59"/>
      <c r="F211" s="229"/>
      <c r="G211" s="295"/>
      <c r="H211" s="295"/>
      <c r="I211" s="229"/>
      <c r="J211" s="295"/>
      <c r="K211" s="295"/>
      <c r="L211" s="229"/>
      <c r="M211" s="295"/>
      <c r="N211" s="295"/>
      <c r="O211" s="229"/>
      <c r="P211" s="295"/>
      <c r="Q211" s="295"/>
      <c r="R211" s="229"/>
      <c r="S211" s="230"/>
      <c r="T211" s="231"/>
      <c r="U211" s="229"/>
      <c r="V211" s="230"/>
      <c r="W211" s="231"/>
      <c r="X211" s="229"/>
      <c r="Y211" s="230"/>
      <c r="Z211" s="231"/>
      <c r="AA211" s="229"/>
      <c r="AB211" s="295"/>
      <c r="AC211" s="295"/>
      <c r="AD211" s="229"/>
      <c r="AE211" s="295"/>
      <c r="AF211" s="295"/>
      <c r="AG211" s="229"/>
      <c r="AH211" s="295"/>
      <c r="AI211" s="295"/>
      <c r="AJ211" s="229"/>
      <c r="AK211" s="295"/>
      <c r="AL211" s="295"/>
      <c r="AM211" s="229"/>
      <c r="AN211" s="295"/>
      <c r="AO211" s="295"/>
      <c r="AP211" s="243"/>
      <c r="AQ211" s="295"/>
      <c r="AR211" s="290"/>
      <c r="AS211" s="243"/>
      <c r="AT211" s="295"/>
      <c r="AU211" s="290"/>
      <c r="AV211" s="229"/>
      <c r="AW211" s="230"/>
      <c r="AX211" s="231"/>
      <c r="AY211" s="229"/>
      <c r="AZ211" s="230"/>
      <c r="BA211" s="231"/>
      <c r="BB211" s="229"/>
      <c r="BC211" s="230"/>
      <c r="BD211" s="231"/>
      <c r="BE211" s="229"/>
      <c r="BF211" s="230"/>
      <c r="BG211" s="231"/>
      <c r="BH211" s="229"/>
      <c r="BI211" s="230"/>
      <c r="BJ211" s="231"/>
      <c r="BK211" s="243"/>
      <c r="BL211" s="230"/>
      <c r="BM211" s="231"/>
      <c r="BN211" s="243"/>
      <c r="BO211" s="230"/>
      <c r="BP211" s="231"/>
      <c r="BQ211" s="229"/>
      <c r="BR211" s="230"/>
      <c r="BS211" s="231"/>
      <c r="BT211" s="229"/>
      <c r="BU211" s="230"/>
      <c r="BV211" s="231"/>
      <c r="BW211" s="229"/>
      <c r="BX211" s="230"/>
      <c r="BY211" s="231"/>
      <c r="BZ211" s="229"/>
      <c r="CA211" s="230"/>
      <c r="CB211" s="231"/>
      <c r="CC211" s="229"/>
      <c r="CD211" s="230"/>
      <c r="CE211" s="231"/>
      <c r="CF211" s="331"/>
      <c r="CG211" s="332"/>
      <c r="CH211" s="385"/>
      <c r="CI211" s="331"/>
      <c r="CJ211" s="332"/>
      <c r="CK211" s="385"/>
      <c r="CL211" s="243"/>
      <c r="CM211" s="230"/>
      <c r="CN211" s="354"/>
      <c r="CO211" s="243"/>
      <c r="CP211" s="230"/>
      <c r="CQ211" s="231"/>
      <c r="CR211" s="331"/>
      <c r="CS211" s="332"/>
      <c r="CT211" s="333"/>
      <c r="CU211" s="229"/>
      <c r="CV211" s="230"/>
      <c r="CW211" s="231"/>
      <c r="CX211" s="331"/>
      <c r="CY211" s="332"/>
      <c r="CZ211" s="333"/>
      <c r="DA211" s="331"/>
      <c r="DB211" s="332"/>
      <c r="DC211" s="333"/>
      <c r="DD211" s="331"/>
      <c r="DE211" s="332"/>
      <c r="DF211" s="333"/>
      <c r="DG211" s="331"/>
      <c r="DH211" s="332"/>
      <c r="DI211" s="333"/>
      <c r="DJ211" s="229"/>
      <c r="DK211" s="230"/>
      <c r="DL211" s="231"/>
      <c r="DM211" s="229"/>
      <c r="DN211" s="230"/>
      <c r="DO211" s="231"/>
      <c r="DP211" s="331"/>
      <c r="DQ211" s="332"/>
      <c r="DR211" s="333"/>
      <c r="DS211" s="331"/>
      <c r="DT211" s="332"/>
      <c r="DU211" s="333"/>
      <c r="DV211" s="331"/>
      <c r="DW211" s="332"/>
      <c r="DX211" s="333"/>
      <c r="DY211" s="331"/>
      <c r="DZ211" s="332"/>
      <c r="EA211" s="333"/>
      <c r="EB211" s="331"/>
      <c r="EC211" s="332"/>
      <c r="ED211" s="333"/>
      <c r="EE211" s="331"/>
      <c r="EF211" s="332"/>
      <c r="EG211" s="333"/>
      <c r="EH211" s="229"/>
      <c r="EI211" s="230"/>
      <c r="EJ211" s="231"/>
      <c r="EK211" s="229"/>
      <c r="EL211" s="230"/>
      <c r="EM211" s="231"/>
      <c r="EN211" s="244"/>
      <c r="EO211" s="269" t="str">
        <f t="shared" si="699"/>
        <v/>
      </c>
      <c r="EP211" s="444" t="s">
        <v>1247</v>
      </c>
      <c r="EQ211" s="360" t="str">
        <f t="shared" si="842"/>
        <v/>
      </c>
      <c r="ER211" s="360" t="str">
        <f t="shared" si="843"/>
        <v/>
      </c>
      <c r="ES211" s="360" t="str">
        <f t="shared" si="844"/>
        <v/>
      </c>
      <c r="ET211" s="360" t="str">
        <f t="shared" si="845"/>
        <v/>
      </c>
      <c r="EU211" s="360" t="str">
        <f t="shared" si="846"/>
        <v/>
      </c>
      <c r="EV211" s="360" t="str">
        <f t="shared" si="847"/>
        <v/>
      </c>
      <c r="EW211" s="360" t="str">
        <f t="shared" si="848"/>
        <v/>
      </c>
      <c r="EX211" s="360" t="str">
        <f t="shared" si="849"/>
        <v/>
      </c>
      <c r="EY211" s="360" t="str">
        <f t="shared" si="850"/>
        <v/>
      </c>
      <c r="EZ211" s="360" t="str">
        <f t="shared" si="851"/>
        <v/>
      </c>
      <c r="FA211" s="360" t="str">
        <f t="shared" si="852"/>
        <v/>
      </c>
      <c r="FB211" s="360" t="str">
        <f t="shared" si="853"/>
        <v/>
      </c>
      <c r="FC211" s="360" t="str">
        <f t="shared" si="854"/>
        <v/>
      </c>
      <c r="FD211" s="360" t="str">
        <f t="shared" si="855"/>
        <v/>
      </c>
      <c r="FE211" s="360" t="str">
        <f t="shared" si="856"/>
        <v/>
      </c>
      <c r="FF211" s="360" t="str">
        <f t="shared" si="857"/>
        <v/>
      </c>
      <c r="FG211" s="360" t="str">
        <f t="shared" si="858"/>
        <v/>
      </c>
      <c r="FH211" s="360" t="str">
        <f t="shared" si="859"/>
        <v/>
      </c>
      <c r="FI211" s="360" t="str">
        <f t="shared" si="860"/>
        <v/>
      </c>
      <c r="FJ211" s="360" t="str">
        <f t="shared" si="861"/>
        <v/>
      </c>
      <c r="FK211" s="360" t="str">
        <f t="shared" si="862"/>
        <v/>
      </c>
      <c r="FL211" s="360" t="str">
        <f t="shared" si="863"/>
        <v/>
      </c>
      <c r="FM211" s="360" t="str">
        <f t="shared" si="864"/>
        <v/>
      </c>
      <c r="FN211" s="360">
        <f t="shared" si="865"/>
        <v>26</v>
      </c>
      <c r="FO211" s="360" t="str">
        <f t="shared" si="866"/>
        <v/>
      </c>
      <c r="FP211" s="360" t="str">
        <f t="shared" si="867"/>
        <v/>
      </c>
      <c r="FQ211" s="360" t="str">
        <f t="shared" si="868"/>
        <v/>
      </c>
      <c r="FR211" s="360" t="str">
        <f t="shared" si="869"/>
        <v/>
      </c>
      <c r="FS211" s="360" t="str">
        <f t="shared" si="870"/>
        <v/>
      </c>
      <c r="FT211" s="360" t="str">
        <f t="shared" si="700"/>
        <v/>
      </c>
      <c r="FU211" s="360" t="str">
        <f t="shared" si="871"/>
        <v/>
      </c>
      <c r="FV211" s="360" t="str">
        <f t="shared" si="872"/>
        <v/>
      </c>
      <c r="FW211" s="360" t="str">
        <f t="shared" si="873"/>
        <v/>
      </c>
      <c r="FX211" s="360" t="str">
        <f t="shared" si="874"/>
        <v/>
      </c>
      <c r="FY211" s="360" t="str">
        <f t="shared" si="875"/>
        <v/>
      </c>
      <c r="FZ211" s="360" t="str">
        <f t="shared" si="876"/>
        <v/>
      </c>
      <c r="GA211" s="360" t="str">
        <f t="shared" si="877"/>
        <v/>
      </c>
      <c r="GB211" s="360" t="str">
        <f t="shared" si="878"/>
        <v/>
      </c>
      <c r="GC211" s="360" t="str">
        <f t="shared" si="879"/>
        <v/>
      </c>
      <c r="GD211" s="360" t="str">
        <f t="shared" si="880"/>
        <v/>
      </c>
      <c r="GE211" s="360" t="str">
        <f t="shared" si="881"/>
        <v/>
      </c>
      <c r="GF211" s="360" t="str">
        <f t="shared" si="882"/>
        <v/>
      </c>
      <c r="GG211" s="360" t="str">
        <f t="shared" si="883"/>
        <v/>
      </c>
      <c r="GH211" s="360" t="str">
        <f t="shared" si="884"/>
        <v/>
      </c>
      <c r="GI211" s="360" t="str">
        <f t="shared" si="885"/>
        <v/>
      </c>
      <c r="GJ211" s="360" t="str">
        <f t="shared" si="886"/>
        <v/>
      </c>
      <c r="GK211" s="444" t="s">
        <v>1247</v>
      </c>
      <c r="GL211" s="361" t="str">
        <f t="shared" si="701"/>
        <v>-</v>
      </c>
      <c r="GM211" s="361" t="str">
        <f t="shared" si="702"/>
        <v>-</v>
      </c>
      <c r="GN211" s="361" t="str">
        <f t="shared" si="703"/>
        <v>-</v>
      </c>
      <c r="GO211" s="361" t="str">
        <f t="shared" si="704"/>
        <v>-</v>
      </c>
      <c r="GP211" s="361" t="str">
        <f t="shared" si="705"/>
        <v>-</v>
      </c>
      <c r="GQ211" s="361" t="str">
        <f t="shared" si="706"/>
        <v>-</v>
      </c>
      <c r="GR211" s="361" t="str">
        <f t="shared" si="707"/>
        <v>-</v>
      </c>
      <c r="GS211" s="361" t="str">
        <f t="shared" si="708"/>
        <v>-</v>
      </c>
      <c r="GT211" s="361" t="str">
        <f t="shared" si="709"/>
        <v>-</v>
      </c>
      <c r="GU211" s="361" t="str">
        <f t="shared" si="710"/>
        <v>-</v>
      </c>
      <c r="GV211" s="361" t="str">
        <f t="shared" si="711"/>
        <v>-</v>
      </c>
      <c r="GW211" s="361" t="str">
        <f t="shared" si="712"/>
        <v>-</v>
      </c>
      <c r="GX211" s="361" t="str">
        <f t="shared" si="713"/>
        <v>-</v>
      </c>
      <c r="GY211" s="361" t="str">
        <f t="shared" si="714"/>
        <v>-</v>
      </c>
      <c r="GZ211" s="361" t="str">
        <f t="shared" si="715"/>
        <v>-</v>
      </c>
      <c r="HA211" s="361" t="str">
        <f t="shared" si="716"/>
        <v>-</v>
      </c>
      <c r="HB211" s="361" t="str">
        <f t="shared" si="717"/>
        <v>-</v>
      </c>
      <c r="HC211" s="361" t="str">
        <f t="shared" si="718"/>
        <v>-</v>
      </c>
      <c r="HD211" s="361" t="str">
        <f t="shared" si="719"/>
        <v>-</v>
      </c>
      <c r="HE211" s="361" t="str">
        <f t="shared" si="720"/>
        <v>-</v>
      </c>
      <c r="HF211" s="361" t="str">
        <f t="shared" si="721"/>
        <v>-</v>
      </c>
      <c r="HG211" s="361" t="str">
        <f t="shared" si="722"/>
        <v>-</v>
      </c>
      <c r="HH211" s="361" t="str">
        <f t="shared" si="723"/>
        <v>-</v>
      </c>
      <c r="HI211" s="361" t="str">
        <f t="shared" si="724"/>
        <v>under_relaxation_gamma</v>
      </c>
      <c r="HJ211" s="361" t="str">
        <f t="shared" si="725"/>
        <v>-</v>
      </c>
      <c r="HK211" s="361" t="str">
        <f t="shared" si="726"/>
        <v>-</v>
      </c>
      <c r="HL211" s="361" t="str">
        <f t="shared" si="727"/>
        <v>-</v>
      </c>
      <c r="HM211" s="361" t="str">
        <f t="shared" si="728"/>
        <v>-</v>
      </c>
      <c r="HN211" s="361" t="str">
        <f t="shared" si="729"/>
        <v>-</v>
      </c>
      <c r="HO211" s="361" t="str">
        <f t="shared" si="730"/>
        <v>-</v>
      </c>
      <c r="HP211" s="361" t="str">
        <f t="shared" si="731"/>
        <v>-</v>
      </c>
      <c r="HQ211" s="361" t="str">
        <f t="shared" si="732"/>
        <v>-</v>
      </c>
      <c r="HR211" s="361" t="str">
        <f t="shared" si="733"/>
        <v>-</v>
      </c>
      <c r="HS211" s="361" t="str">
        <f t="shared" si="734"/>
        <v>-</v>
      </c>
      <c r="HT211" s="361" t="str">
        <f t="shared" si="735"/>
        <v>-</v>
      </c>
      <c r="HU211" s="361" t="str">
        <f t="shared" si="736"/>
        <v>-</v>
      </c>
      <c r="HV211" s="361" t="str">
        <f t="shared" si="737"/>
        <v>-</v>
      </c>
      <c r="HW211" s="361" t="str">
        <f t="shared" si="738"/>
        <v>-</v>
      </c>
      <c r="HX211" s="361" t="str">
        <f t="shared" si="739"/>
        <v>-</v>
      </c>
      <c r="HY211" s="361" t="str">
        <f t="shared" si="740"/>
        <v>-</v>
      </c>
      <c r="HZ211" s="361" t="str">
        <f t="shared" si="741"/>
        <v>-</v>
      </c>
      <c r="IA211" s="361" t="str">
        <f t="shared" si="742"/>
        <v>-</v>
      </c>
      <c r="IB211" s="361" t="str">
        <f t="shared" si="743"/>
        <v>-</v>
      </c>
      <c r="IC211" s="361" t="str">
        <f t="shared" si="744"/>
        <v>-</v>
      </c>
      <c r="ID211" s="361" t="str">
        <f t="shared" si="745"/>
        <v>-</v>
      </c>
      <c r="IE211" s="361" t="str">
        <f t="shared" si="746"/>
        <v>-</v>
      </c>
      <c r="IF211" s="444" t="s">
        <v>1247</v>
      </c>
      <c r="IG211" s="56" t="str">
        <f t="shared" si="887"/>
        <v>-</v>
      </c>
      <c r="IH211" s="56" t="str">
        <f t="shared" si="888"/>
        <v>-</v>
      </c>
      <c r="II211" s="56" t="str">
        <f t="shared" si="889"/>
        <v>-</v>
      </c>
      <c r="IJ211" s="56" t="str">
        <f t="shared" si="890"/>
        <v>-</v>
      </c>
      <c r="IK211" s="56" t="str">
        <f t="shared" si="747"/>
        <v>-</v>
      </c>
      <c r="IL211" s="56" t="str">
        <f t="shared" si="748"/>
        <v>-</v>
      </c>
      <c r="IM211" s="56" t="str">
        <f t="shared" si="749"/>
        <v>-</v>
      </c>
      <c r="IN211" s="56" t="str">
        <f t="shared" si="750"/>
        <v>-</v>
      </c>
      <c r="IO211" s="56" t="str">
        <f t="shared" si="751"/>
        <v>-</v>
      </c>
      <c r="IP211" s="56" t="str">
        <f t="shared" si="752"/>
        <v>-</v>
      </c>
      <c r="IQ211" s="56" t="str">
        <f t="shared" si="753"/>
        <v>-</v>
      </c>
      <c r="IR211" s="56" t="str">
        <f t="shared" si="754"/>
        <v>-</v>
      </c>
      <c r="IS211" s="56" t="str">
        <f t="shared" si="755"/>
        <v>-</v>
      </c>
      <c r="IT211" s="56" t="str">
        <f t="shared" si="756"/>
        <v>-</v>
      </c>
      <c r="IU211" s="56" t="str">
        <f t="shared" si="757"/>
        <v>-</v>
      </c>
      <c r="IV211" s="56" t="str">
        <f t="shared" si="758"/>
        <v>-</v>
      </c>
      <c r="IW211" s="56" t="str">
        <f t="shared" si="759"/>
        <v>-</v>
      </c>
      <c r="IX211" s="56" t="str">
        <f t="shared" si="760"/>
        <v>-</v>
      </c>
      <c r="IY211" s="56" t="str">
        <f t="shared" si="761"/>
        <v>-</v>
      </c>
      <c r="IZ211" s="56" t="str">
        <f t="shared" si="762"/>
        <v>-</v>
      </c>
      <c r="JA211" s="56" t="str">
        <f t="shared" si="763"/>
        <v>-</v>
      </c>
      <c r="JB211" s="56" t="str">
        <f t="shared" si="764"/>
        <v>-</v>
      </c>
      <c r="JC211" s="56" t="str">
        <f t="shared" si="765"/>
        <v>-</v>
      </c>
      <c r="JD211" s="56">
        <f t="shared" si="766"/>
        <v>0.05</v>
      </c>
      <c r="JE211" s="56" t="str">
        <f t="shared" si="767"/>
        <v>-</v>
      </c>
      <c r="JF211" s="56" t="str">
        <f t="shared" si="768"/>
        <v>-</v>
      </c>
      <c r="JG211" s="56" t="str">
        <f t="shared" si="769"/>
        <v>-</v>
      </c>
      <c r="JH211" s="56" t="str">
        <f t="shared" si="770"/>
        <v>-</v>
      </c>
      <c r="JI211" s="56" t="str">
        <f t="shared" si="771"/>
        <v>-</v>
      </c>
      <c r="JJ211" s="56" t="str">
        <f t="shared" si="772"/>
        <v>-</v>
      </c>
      <c r="JK211" s="56" t="str">
        <f t="shared" si="773"/>
        <v>-</v>
      </c>
      <c r="JL211" s="56" t="str">
        <f t="shared" si="774"/>
        <v>-</v>
      </c>
      <c r="JM211" s="56" t="str">
        <f t="shared" si="775"/>
        <v>-</v>
      </c>
      <c r="JN211" s="56" t="str">
        <f t="shared" si="776"/>
        <v>-</v>
      </c>
      <c r="JO211" s="56" t="str">
        <f t="shared" si="777"/>
        <v>-</v>
      </c>
      <c r="JP211" s="56" t="str">
        <f t="shared" si="778"/>
        <v>-</v>
      </c>
      <c r="JQ211" s="56" t="str">
        <f t="shared" si="779"/>
        <v>-</v>
      </c>
      <c r="JR211" s="56" t="str">
        <f t="shared" si="780"/>
        <v>-</v>
      </c>
      <c r="JS211" s="56" t="str">
        <f t="shared" si="781"/>
        <v>-</v>
      </c>
      <c r="JT211" s="56" t="str">
        <f t="shared" si="782"/>
        <v>-</v>
      </c>
      <c r="JU211" s="56" t="str">
        <f t="shared" si="783"/>
        <v>-</v>
      </c>
      <c r="JV211" s="56" t="str">
        <f t="shared" si="784"/>
        <v>-</v>
      </c>
      <c r="JW211" s="56" t="str">
        <f t="shared" si="785"/>
        <v>-</v>
      </c>
      <c r="JX211" s="56" t="str">
        <f t="shared" si="786"/>
        <v>-</v>
      </c>
      <c r="JY211" s="56" t="str">
        <f t="shared" si="787"/>
        <v>-</v>
      </c>
      <c r="JZ211" s="56" t="str">
        <f t="shared" si="788"/>
        <v>-</v>
      </c>
      <c r="KA211" s="444" t="s">
        <v>1247</v>
      </c>
      <c r="KB211" s="360">
        <f>IF(ISNUMBER(INDEX($EQ$15:$GK$521,$B211,EO$11)),MAX(KB$14:KB210)+1,0)</f>
        <v>0</v>
      </c>
      <c r="KC211" s="360" t="str">
        <f t="shared" si="891"/>
        <v/>
      </c>
      <c r="KD211" s="373" t="s">
        <v>2</v>
      </c>
      <c r="KE211" s="215"/>
      <c r="KF211" s="60"/>
      <c r="KG211" s="60"/>
      <c r="KH211" s="60"/>
      <c r="KI211" s="60"/>
      <c r="KJ211" s="60"/>
      <c r="KK211" s="60"/>
      <c r="KL211" s="60"/>
      <c r="KM211" s="60"/>
      <c r="KN211" s="60"/>
      <c r="KO211" s="60"/>
      <c r="KP211" s="60"/>
      <c r="KQ211" s="239" t="str">
        <f t="shared" si="695"/>
        <v/>
      </c>
      <c r="KR211" s="245" t="str">
        <f t="shared" si="789"/>
        <v/>
      </c>
      <c r="KS211" s="60"/>
      <c r="KT211" s="239" t="str">
        <f t="shared" si="696"/>
        <v/>
      </c>
      <c r="KU211" s="245" t="str">
        <f t="shared" si="790"/>
        <v/>
      </c>
      <c r="KV211" s="60"/>
      <c r="KW211" s="239" t="str">
        <f t="shared" si="697"/>
        <v/>
      </c>
      <c r="KX211" s="245" t="str">
        <f t="shared" si="791"/>
        <v/>
      </c>
      <c r="KY211" s="60"/>
      <c r="KZ211" s="283" t="str">
        <f t="shared" si="792"/>
        <v/>
      </c>
      <c r="LA211" s="26"/>
      <c r="LB211" s="18"/>
      <c r="LC211" s="18"/>
      <c r="LD211" s="18"/>
      <c r="LE211" s="18"/>
      <c r="LF211" s="18"/>
      <c r="LG211" s="18"/>
      <c r="LH211" s="18"/>
      <c r="LI211" s="18"/>
      <c r="LJ211" s="18"/>
      <c r="LK211" s="18"/>
      <c r="LL211" s="18"/>
      <c r="LM211" s="18"/>
      <c r="LN211" s="63"/>
      <c r="LO211" s="251">
        <f t="shared" si="793"/>
        <v>0</v>
      </c>
      <c r="LP211" s="251">
        <f t="shared" si="794"/>
        <v>0</v>
      </c>
      <c r="LQ211" s="251">
        <f t="shared" si="795"/>
        <v>0</v>
      </c>
      <c r="LR211" s="251">
        <f t="shared" si="796"/>
        <v>0</v>
      </c>
      <c r="LS211" s="251">
        <f t="shared" si="797"/>
        <v>0</v>
      </c>
      <c r="LT211" s="251">
        <f t="shared" si="798"/>
        <v>0</v>
      </c>
      <c r="LU211" s="251">
        <f t="shared" si="799"/>
        <v>0</v>
      </c>
      <c r="LV211" s="251">
        <f t="shared" si="800"/>
        <v>0</v>
      </c>
      <c r="LW211" s="251">
        <f t="shared" si="801"/>
        <v>0</v>
      </c>
      <c r="LX211" s="251">
        <f t="shared" si="802"/>
        <v>0</v>
      </c>
      <c r="LY211" s="251">
        <f t="shared" si="803"/>
        <v>0</v>
      </c>
      <c r="LZ211" s="251">
        <f t="shared" si="804"/>
        <v>0</v>
      </c>
      <c r="MA211" s="63">
        <f t="shared" si="805"/>
        <v>6</v>
      </c>
      <c r="MB211" s="63">
        <f t="shared" si="806"/>
        <v>0</v>
      </c>
      <c r="MC211" s="63">
        <f t="shared" si="893"/>
        <v>197</v>
      </c>
      <c r="MD211" s="63">
        <f t="shared" si="892"/>
        <v>34</v>
      </c>
      <c r="ME211" s="63">
        <f t="shared" si="807"/>
        <v>0</v>
      </c>
      <c r="MF211" s="315">
        <f t="shared" si="808"/>
        <v>291</v>
      </c>
      <c r="MG211" s="315">
        <f>IF(ISNUMBER(MATCH(EO211,$ME$15:$ME$520,0)),0,MAX(MG$14:MG210)+1)</f>
        <v>0</v>
      </c>
      <c r="MH211" s="315" t="str">
        <f t="shared" si="809"/>
        <v/>
      </c>
      <c r="MI211" s="369"/>
      <c r="MJ211" s="68"/>
      <c r="MK211" s="18"/>
      <c r="ML211" s="242"/>
      <c r="MM211" s="242"/>
      <c r="MN211" s="59"/>
      <c r="MO211" s="59"/>
      <c r="MP211" s="285"/>
      <c r="MQ211" s="59"/>
      <c r="MR211" s="238"/>
      <c r="MS211" s="285"/>
      <c r="MT211" s="59"/>
      <c r="MU211" s="285"/>
      <c r="MV211" s="238"/>
      <c r="MW211" s="59"/>
      <c r="MX211" s="59"/>
      <c r="MY211" s="59"/>
      <c r="MZ211" s="59"/>
      <c r="NA211" s="59"/>
      <c r="NB211" s="26" t="s">
        <v>2</v>
      </c>
      <c r="NC211" s="59"/>
      <c r="ND211" s="59"/>
      <c r="NE211" s="59"/>
      <c r="NF211" s="59"/>
      <c r="NG211" s="59"/>
      <c r="NH211" s="59"/>
      <c r="NI211" s="59"/>
      <c r="NJ211" s="59"/>
      <c r="NK211" s="26" t="s">
        <v>2</v>
      </c>
      <c r="NL211" s="454"/>
      <c r="NM211" s="454"/>
      <c r="NN211" s="59"/>
      <c r="NO211" s="18"/>
      <c r="NP211" s="18"/>
      <c r="NQ211" s="18"/>
      <c r="NR211" s="18"/>
      <c r="NS211" s="18"/>
      <c r="NT211" s="18"/>
      <c r="NU211" s="18"/>
      <c r="NV211" s="18"/>
      <c r="NW211" s="18"/>
      <c r="NX211" s="18"/>
      <c r="NY211" s="18"/>
      <c r="NZ211" s="18"/>
      <c r="OA211" s="18"/>
      <c r="OB211" s="18"/>
      <c r="OC211" s="18"/>
      <c r="OZ211" s="59"/>
      <c r="PA211" s="251" t="str">
        <f t="shared" si="810"/>
        <v/>
      </c>
      <c r="PB211" s="251" t="str">
        <f t="shared" si="811"/>
        <v/>
      </c>
      <c r="PC211" s="251" t="str">
        <f t="shared" si="812"/>
        <v/>
      </c>
      <c r="PD211" s="251" t="str">
        <f t="shared" si="813"/>
        <v/>
      </c>
      <c r="PE211" s="251" t="str">
        <f t="shared" si="814"/>
        <v/>
      </c>
      <c r="PF211" s="251" t="str">
        <f t="shared" si="815"/>
        <v/>
      </c>
      <c r="PG211" s="251" t="str">
        <f t="shared" si="816"/>
        <v/>
      </c>
      <c r="PH211" s="251" t="str">
        <f t="shared" si="817"/>
        <v/>
      </c>
      <c r="PI211" s="251" t="str">
        <f t="shared" si="818"/>
        <v/>
      </c>
      <c r="PJ211" s="251" t="str">
        <f t="shared" si="819"/>
        <v/>
      </c>
      <c r="PK211" s="251" t="str">
        <f t="shared" si="820"/>
        <v/>
      </c>
      <c r="PL211" s="251" t="str">
        <f t="shared" si="821"/>
        <v/>
      </c>
      <c r="PM211" s="251" t="str">
        <f t="shared" si="822"/>
        <v/>
      </c>
      <c r="PN211" s="251" t="str">
        <f t="shared" si="823"/>
        <v/>
      </c>
      <c r="PO211" s="251" t="str">
        <f t="shared" si="824"/>
        <v/>
      </c>
      <c r="PP211" s="251" t="str">
        <f t="shared" si="825"/>
        <v/>
      </c>
      <c r="PQ211" s="251" t="str">
        <f t="shared" si="826"/>
        <v/>
      </c>
      <c r="PR211" s="251" t="str">
        <f t="shared" si="827"/>
        <v/>
      </c>
      <c r="PS211" s="251" t="str">
        <f t="shared" si="828"/>
        <v/>
      </c>
      <c r="PT211" s="251" t="str">
        <f t="shared" si="829"/>
        <v/>
      </c>
      <c r="PU211" s="251" t="str">
        <f t="shared" si="830"/>
        <v/>
      </c>
      <c r="PV211" s="251" t="str">
        <f t="shared" si="831"/>
        <v/>
      </c>
      <c r="PW211" s="251" t="str">
        <f t="shared" si="832"/>
        <v/>
      </c>
      <c r="PX211" s="251" t="str">
        <f t="shared" si="833"/>
        <v/>
      </c>
      <c r="PY211" s="251" t="str">
        <f t="shared" si="834"/>
        <v/>
      </c>
      <c r="PZ211" s="251" t="str">
        <f t="shared" si="835"/>
        <v/>
      </c>
      <c r="QA211" s="251" t="str">
        <f t="shared" si="836"/>
        <v/>
      </c>
      <c r="QB211" s="251" t="str">
        <f t="shared" si="837"/>
        <v/>
      </c>
      <c r="QC211" s="251" t="str">
        <f t="shared" si="838"/>
        <v/>
      </c>
      <c r="QD211" s="251" t="str">
        <f t="shared" si="839"/>
        <v/>
      </c>
      <c r="QE211" s="251" t="str">
        <f t="shared" si="840"/>
        <v/>
      </c>
      <c r="QF211" s="63">
        <f t="shared" si="841"/>
        <v>0</v>
      </c>
      <c r="QG211" s="26" t="s">
        <v>2</v>
      </c>
      <c r="QH211" s="59"/>
      <c r="QI211" s="59"/>
      <c r="QJ211" s="59"/>
      <c r="QK211" s="59"/>
      <c r="QL211" s="59"/>
      <c r="QM211" s="59"/>
      <c r="QN211" s="59"/>
    </row>
    <row r="212" spans="1:456" ht="6" customHeight="1" x14ac:dyDescent="0.25">
      <c r="A212" s="68"/>
      <c r="B212" s="447">
        <f t="shared" si="698"/>
        <v>198</v>
      </c>
      <c r="C212" s="72" t="s">
        <v>461</v>
      </c>
      <c r="D212" s="339" t="s">
        <v>486</v>
      </c>
      <c r="E212" s="59"/>
      <c r="F212" s="229"/>
      <c r="G212" s="295"/>
      <c r="H212" s="295"/>
      <c r="I212" s="229"/>
      <c r="J212" s="295"/>
      <c r="K212" s="295"/>
      <c r="L212" s="229"/>
      <c r="M212" s="295"/>
      <c r="N212" s="295"/>
      <c r="O212" s="229"/>
      <c r="P212" s="295"/>
      <c r="Q212" s="295"/>
      <c r="R212" s="229"/>
      <c r="S212" s="230"/>
      <c r="T212" s="231"/>
      <c r="U212" s="229"/>
      <c r="V212" s="230"/>
      <c r="W212" s="231"/>
      <c r="X212" s="229"/>
      <c r="Y212" s="230"/>
      <c r="Z212" s="231"/>
      <c r="AA212" s="229"/>
      <c r="AB212" s="295"/>
      <c r="AC212" s="295"/>
      <c r="AD212" s="229"/>
      <c r="AE212" s="295"/>
      <c r="AF212" s="295"/>
      <c r="AG212" s="229"/>
      <c r="AH212" s="295"/>
      <c r="AI212" s="295"/>
      <c r="AJ212" s="229"/>
      <c r="AK212" s="295"/>
      <c r="AL212" s="295"/>
      <c r="AM212" s="229"/>
      <c r="AN212" s="295"/>
      <c r="AO212" s="295"/>
      <c r="AP212" s="243"/>
      <c r="AQ212" s="295"/>
      <c r="AR212" s="290"/>
      <c r="AS212" s="243"/>
      <c r="AT212" s="295"/>
      <c r="AU212" s="290"/>
      <c r="AV212" s="229"/>
      <c r="AW212" s="230"/>
      <c r="AX212" s="231"/>
      <c r="AY212" s="229"/>
      <c r="AZ212" s="230"/>
      <c r="BA212" s="231"/>
      <c r="BB212" s="229"/>
      <c r="BC212" s="230"/>
      <c r="BD212" s="231"/>
      <c r="BE212" s="229"/>
      <c r="BF212" s="230"/>
      <c r="BG212" s="231"/>
      <c r="BH212" s="229"/>
      <c r="BI212" s="230"/>
      <c r="BJ212" s="231"/>
      <c r="BK212" s="243"/>
      <c r="BL212" s="230"/>
      <c r="BM212" s="231"/>
      <c r="BN212" s="243"/>
      <c r="BO212" s="230"/>
      <c r="BP212" s="231"/>
      <c r="BQ212" s="229"/>
      <c r="BR212" s="230"/>
      <c r="BS212" s="231"/>
      <c r="BT212" s="229"/>
      <c r="BU212" s="230"/>
      <c r="BV212" s="231"/>
      <c r="BW212" s="229"/>
      <c r="BX212" s="230"/>
      <c r="BY212" s="231"/>
      <c r="BZ212" s="229"/>
      <c r="CA212" s="230"/>
      <c r="CB212" s="231"/>
      <c r="CC212" s="229"/>
      <c r="CD212" s="230"/>
      <c r="CE212" s="231"/>
      <c r="CF212" s="331"/>
      <c r="CG212" s="332"/>
      <c r="CH212" s="385"/>
      <c r="CI212" s="331"/>
      <c r="CJ212" s="332"/>
      <c r="CK212" s="385"/>
      <c r="CL212" s="243"/>
      <c r="CM212" s="230"/>
      <c r="CN212" s="354"/>
      <c r="CO212" s="243"/>
      <c r="CP212" s="230"/>
      <c r="CQ212" s="231"/>
      <c r="CR212" s="331"/>
      <c r="CS212" s="332"/>
      <c r="CT212" s="333"/>
      <c r="CU212" s="229"/>
      <c r="CV212" s="230"/>
      <c r="CW212" s="231"/>
      <c r="CX212" s="331"/>
      <c r="CY212" s="332"/>
      <c r="CZ212" s="333"/>
      <c r="DA212" s="331"/>
      <c r="DB212" s="332"/>
      <c r="DC212" s="333"/>
      <c r="DD212" s="331"/>
      <c r="DE212" s="332"/>
      <c r="DF212" s="333"/>
      <c r="DG212" s="331"/>
      <c r="DH212" s="332"/>
      <c r="DI212" s="333"/>
      <c r="DJ212" s="229"/>
      <c r="DK212" s="230"/>
      <c r="DL212" s="231"/>
      <c r="DM212" s="229"/>
      <c r="DN212" s="230"/>
      <c r="DO212" s="231"/>
      <c r="DP212" s="331"/>
      <c r="DQ212" s="332"/>
      <c r="DR212" s="333"/>
      <c r="DS212" s="331"/>
      <c r="DT212" s="332"/>
      <c r="DU212" s="333"/>
      <c r="DV212" s="331"/>
      <c r="DW212" s="332"/>
      <c r="DX212" s="333"/>
      <c r="DY212" s="331"/>
      <c r="DZ212" s="332"/>
      <c r="EA212" s="333"/>
      <c r="EB212" s="331"/>
      <c r="EC212" s="332"/>
      <c r="ED212" s="333"/>
      <c r="EE212" s="331"/>
      <c r="EF212" s="332"/>
      <c r="EG212" s="333"/>
      <c r="EH212" s="229"/>
      <c r="EI212" s="230"/>
      <c r="EJ212" s="231"/>
      <c r="EK212" s="229"/>
      <c r="EL212" s="230"/>
      <c r="EM212" s="231"/>
      <c r="EN212" s="244"/>
      <c r="EO212" s="269" t="str">
        <f t="shared" si="699"/>
        <v/>
      </c>
      <c r="EP212" s="444" t="s">
        <v>1247</v>
      </c>
      <c r="EQ212" s="360" t="str">
        <f t="shared" si="842"/>
        <v/>
      </c>
      <c r="ER212" s="360" t="str">
        <f t="shared" si="843"/>
        <v/>
      </c>
      <c r="ES212" s="360" t="str">
        <f t="shared" si="844"/>
        <v/>
      </c>
      <c r="ET212" s="360" t="str">
        <f t="shared" si="845"/>
        <v/>
      </c>
      <c r="EU212" s="360" t="str">
        <f t="shared" si="846"/>
        <v/>
      </c>
      <c r="EV212" s="360" t="str">
        <f t="shared" si="847"/>
        <v/>
      </c>
      <c r="EW212" s="360" t="str">
        <f t="shared" si="848"/>
        <v/>
      </c>
      <c r="EX212" s="360" t="str">
        <f t="shared" si="849"/>
        <v/>
      </c>
      <c r="EY212" s="360" t="str">
        <f t="shared" si="850"/>
        <v/>
      </c>
      <c r="EZ212" s="360" t="str">
        <f t="shared" si="851"/>
        <v/>
      </c>
      <c r="FA212" s="360" t="str">
        <f t="shared" si="852"/>
        <v/>
      </c>
      <c r="FB212" s="360" t="str">
        <f t="shared" si="853"/>
        <v/>
      </c>
      <c r="FC212" s="360" t="str">
        <f t="shared" si="854"/>
        <v/>
      </c>
      <c r="FD212" s="360" t="str">
        <f t="shared" si="855"/>
        <v/>
      </c>
      <c r="FE212" s="360" t="str">
        <f t="shared" si="856"/>
        <v/>
      </c>
      <c r="FF212" s="360" t="str">
        <f t="shared" si="857"/>
        <v/>
      </c>
      <c r="FG212" s="360" t="str">
        <f t="shared" si="858"/>
        <v/>
      </c>
      <c r="FH212" s="360" t="str">
        <f t="shared" si="859"/>
        <v/>
      </c>
      <c r="FI212" s="360" t="str">
        <f t="shared" si="860"/>
        <v/>
      </c>
      <c r="FJ212" s="360" t="str">
        <f t="shared" si="861"/>
        <v/>
      </c>
      <c r="FK212" s="360" t="str">
        <f t="shared" si="862"/>
        <v/>
      </c>
      <c r="FL212" s="360" t="str">
        <f t="shared" si="863"/>
        <v/>
      </c>
      <c r="FM212" s="360" t="str">
        <f t="shared" si="864"/>
        <v/>
      </c>
      <c r="FN212" s="360">
        <f t="shared" si="865"/>
        <v>27</v>
      </c>
      <c r="FO212" s="360" t="str">
        <f t="shared" si="866"/>
        <v/>
      </c>
      <c r="FP212" s="360" t="str">
        <f t="shared" si="867"/>
        <v/>
      </c>
      <c r="FQ212" s="360" t="str">
        <f t="shared" si="868"/>
        <v/>
      </c>
      <c r="FR212" s="360" t="str">
        <f t="shared" si="869"/>
        <v/>
      </c>
      <c r="FS212" s="360" t="str">
        <f t="shared" si="870"/>
        <v/>
      </c>
      <c r="FT212" s="360" t="str">
        <f t="shared" si="700"/>
        <v/>
      </c>
      <c r="FU212" s="360" t="str">
        <f t="shared" si="871"/>
        <v/>
      </c>
      <c r="FV212" s="360" t="str">
        <f t="shared" si="872"/>
        <v/>
      </c>
      <c r="FW212" s="360" t="str">
        <f t="shared" si="873"/>
        <v/>
      </c>
      <c r="FX212" s="360" t="str">
        <f t="shared" si="874"/>
        <v/>
      </c>
      <c r="FY212" s="360" t="str">
        <f t="shared" si="875"/>
        <v/>
      </c>
      <c r="FZ212" s="360" t="str">
        <f t="shared" si="876"/>
        <v/>
      </c>
      <c r="GA212" s="360" t="str">
        <f t="shared" si="877"/>
        <v/>
      </c>
      <c r="GB212" s="360" t="str">
        <f t="shared" si="878"/>
        <v/>
      </c>
      <c r="GC212" s="360" t="str">
        <f t="shared" si="879"/>
        <v/>
      </c>
      <c r="GD212" s="360" t="str">
        <f t="shared" si="880"/>
        <v/>
      </c>
      <c r="GE212" s="360" t="str">
        <f t="shared" si="881"/>
        <v/>
      </c>
      <c r="GF212" s="360" t="str">
        <f t="shared" si="882"/>
        <v/>
      </c>
      <c r="GG212" s="360" t="str">
        <f t="shared" si="883"/>
        <v/>
      </c>
      <c r="GH212" s="360" t="str">
        <f t="shared" si="884"/>
        <v/>
      </c>
      <c r="GI212" s="360" t="str">
        <f t="shared" si="885"/>
        <v/>
      </c>
      <c r="GJ212" s="360" t="str">
        <f t="shared" si="886"/>
        <v/>
      </c>
      <c r="GK212" s="444" t="s">
        <v>1247</v>
      </c>
      <c r="GL212" s="361" t="str">
        <f t="shared" si="701"/>
        <v>-</v>
      </c>
      <c r="GM212" s="361" t="str">
        <f t="shared" si="702"/>
        <v>-</v>
      </c>
      <c r="GN212" s="361" t="str">
        <f t="shared" si="703"/>
        <v>-</v>
      </c>
      <c r="GO212" s="361" t="str">
        <f t="shared" si="704"/>
        <v>-</v>
      </c>
      <c r="GP212" s="361" t="str">
        <f t="shared" si="705"/>
        <v>-</v>
      </c>
      <c r="GQ212" s="361" t="str">
        <f t="shared" si="706"/>
        <v>-</v>
      </c>
      <c r="GR212" s="361" t="str">
        <f t="shared" si="707"/>
        <v>-</v>
      </c>
      <c r="GS212" s="361" t="str">
        <f t="shared" si="708"/>
        <v>-</v>
      </c>
      <c r="GT212" s="361" t="str">
        <f t="shared" si="709"/>
        <v>-</v>
      </c>
      <c r="GU212" s="361" t="str">
        <f t="shared" si="710"/>
        <v>-</v>
      </c>
      <c r="GV212" s="361" t="str">
        <f t="shared" si="711"/>
        <v>-</v>
      </c>
      <c r="GW212" s="361" t="str">
        <f t="shared" si="712"/>
        <v>-</v>
      </c>
      <c r="GX212" s="361" t="str">
        <f t="shared" si="713"/>
        <v>-</v>
      </c>
      <c r="GY212" s="361" t="str">
        <f t="shared" si="714"/>
        <v>-</v>
      </c>
      <c r="GZ212" s="361" t="str">
        <f t="shared" si="715"/>
        <v>-</v>
      </c>
      <c r="HA212" s="361" t="str">
        <f t="shared" si="716"/>
        <v>-</v>
      </c>
      <c r="HB212" s="361" t="str">
        <f t="shared" si="717"/>
        <v>-</v>
      </c>
      <c r="HC212" s="361" t="str">
        <f t="shared" si="718"/>
        <v>-</v>
      </c>
      <c r="HD212" s="361" t="str">
        <f t="shared" si="719"/>
        <v>-</v>
      </c>
      <c r="HE212" s="361" t="str">
        <f t="shared" si="720"/>
        <v>-</v>
      </c>
      <c r="HF212" s="361" t="str">
        <f t="shared" si="721"/>
        <v>-</v>
      </c>
      <c r="HG212" s="361" t="str">
        <f t="shared" si="722"/>
        <v>-</v>
      </c>
      <c r="HH212" s="361" t="str">
        <f t="shared" si="723"/>
        <v>-</v>
      </c>
      <c r="HI212" s="361" t="str">
        <f t="shared" si="724"/>
        <v>under_relaxation_momentum</v>
      </c>
      <c r="HJ212" s="361" t="str">
        <f t="shared" si="725"/>
        <v>-</v>
      </c>
      <c r="HK212" s="361" t="str">
        <f t="shared" si="726"/>
        <v>-</v>
      </c>
      <c r="HL212" s="361" t="str">
        <f t="shared" si="727"/>
        <v>-</v>
      </c>
      <c r="HM212" s="361" t="str">
        <f t="shared" si="728"/>
        <v>-</v>
      </c>
      <c r="HN212" s="361" t="str">
        <f t="shared" si="729"/>
        <v>-</v>
      </c>
      <c r="HO212" s="361" t="str">
        <f t="shared" si="730"/>
        <v>-</v>
      </c>
      <c r="HP212" s="361" t="str">
        <f t="shared" si="731"/>
        <v>-</v>
      </c>
      <c r="HQ212" s="361" t="str">
        <f t="shared" si="732"/>
        <v>-</v>
      </c>
      <c r="HR212" s="361" t="str">
        <f t="shared" si="733"/>
        <v>-</v>
      </c>
      <c r="HS212" s="361" t="str">
        <f t="shared" si="734"/>
        <v>-</v>
      </c>
      <c r="HT212" s="361" t="str">
        <f t="shared" si="735"/>
        <v>-</v>
      </c>
      <c r="HU212" s="361" t="str">
        <f t="shared" si="736"/>
        <v>-</v>
      </c>
      <c r="HV212" s="361" t="str">
        <f t="shared" si="737"/>
        <v>-</v>
      </c>
      <c r="HW212" s="361" t="str">
        <f t="shared" si="738"/>
        <v>-</v>
      </c>
      <c r="HX212" s="361" t="str">
        <f t="shared" si="739"/>
        <v>-</v>
      </c>
      <c r="HY212" s="361" t="str">
        <f t="shared" si="740"/>
        <v>-</v>
      </c>
      <c r="HZ212" s="361" t="str">
        <f t="shared" si="741"/>
        <v>-</v>
      </c>
      <c r="IA212" s="361" t="str">
        <f t="shared" si="742"/>
        <v>-</v>
      </c>
      <c r="IB212" s="361" t="str">
        <f t="shared" si="743"/>
        <v>-</v>
      </c>
      <c r="IC212" s="361" t="str">
        <f t="shared" si="744"/>
        <v>-</v>
      </c>
      <c r="ID212" s="361" t="str">
        <f t="shared" si="745"/>
        <v>-</v>
      </c>
      <c r="IE212" s="361" t="str">
        <f t="shared" si="746"/>
        <v>-</v>
      </c>
      <c r="IF212" s="444" t="s">
        <v>1247</v>
      </c>
      <c r="IG212" s="56" t="str">
        <f t="shared" si="887"/>
        <v>-</v>
      </c>
      <c r="IH212" s="56" t="str">
        <f t="shared" si="888"/>
        <v>-</v>
      </c>
      <c r="II212" s="56" t="str">
        <f t="shared" si="889"/>
        <v>-</v>
      </c>
      <c r="IJ212" s="56" t="str">
        <f t="shared" si="890"/>
        <v>-</v>
      </c>
      <c r="IK212" s="56" t="str">
        <f t="shared" si="747"/>
        <v>-</v>
      </c>
      <c r="IL212" s="56" t="str">
        <f t="shared" si="748"/>
        <v>-</v>
      </c>
      <c r="IM212" s="56" t="str">
        <f t="shared" si="749"/>
        <v>-</v>
      </c>
      <c r="IN212" s="56" t="str">
        <f t="shared" si="750"/>
        <v>-</v>
      </c>
      <c r="IO212" s="56" t="str">
        <f t="shared" si="751"/>
        <v>-</v>
      </c>
      <c r="IP212" s="56" t="str">
        <f t="shared" si="752"/>
        <v>-</v>
      </c>
      <c r="IQ212" s="56" t="str">
        <f t="shared" si="753"/>
        <v>-</v>
      </c>
      <c r="IR212" s="56" t="str">
        <f t="shared" si="754"/>
        <v>-</v>
      </c>
      <c r="IS212" s="56" t="str">
        <f t="shared" si="755"/>
        <v>-</v>
      </c>
      <c r="IT212" s="56" t="str">
        <f t="shared" si="756"/>
        <v>-</v>
      </c>
      <c r="IU212" s="56" t="str">
        <f t="shared" si="757"/>
        <v>-</v>
      </c>
      <c r="IV212" s="56" t="str">
        <f t="shared" si="758"/>
        <v>-</v>
      </c>
      <c r="IW212" s="56" t="str">
        <f t="shared" si="759"/>
        <v>-</v>
      </c>
      <c r="IX212" s="56" t="str">
        <f t="shared" si="760"/>
        <v>-</v>
      </c>
      <c r="IY212" s="56" t="str">
        <f t="shared" si="761"/>
        <v>-</v>
      </c>
      <c r="IZ212" s="56" t="str">
        <f t="shared" si="762"/>
        <v>-</v>
      </c>
      <c r="JA212" s="56" t="str">
        <f t="shared" si="763"/>
        <v>-</v>
      </c>
      <c r="JB212" s="56" t="str">
        <f t="shared" si="764"/>
        <v>-</v>
      </c>
      <c r="JC212" s="56" t="str">
        <f t="shared" si="765"/>
        <v>-</v>
      </c>
      <c r="JD212" s="56">
        <f t="shared" si="766"/>
        <v>0</v>
      </c>
      <c r="JE212" s="56" t="str">
        <f t="shared" si="767"/>
        <v>-</v>
      </c>
      <c r="JF212" s="56" t="str">
        <f t="shared" si="768"/>
        <v>-</v>
      </c>
      <c r="JG212" s="56" t="str">
        <f t="shared" si="769"/>
        <v>-</v>
      </c>
      <c r="JH212" s="56" t="str">
        <f t="shared" si="770"/>
        <v>-</v>
      </c>
      <c r="JI212" s="56" t="str">
        <f t="shared" si="771"/>
        <v>-</v>
      </c>
      <c r="JJ212" s="56" t="str">
        <f t="shared" si="772"/>
        <v>-</v>
      </c>
      <c r="JK212" s="56" t="str">
        <f t="shared" si="773"/>
        <v>-</v>
      </c>
      <c r="JL212" s="56" t="str">
        <f t="shared" si="774"/>
        <v>-</v>
      </c>
      <c r="JM212" s="56" t="str">
        <f t="shared" si="775"/>
        <v>-</v>
      </c>
      <c r="JN212" s="56" t="str">
        <f t="shared" si="776"/>
        <v>-</v>
      </c>
      <c r="JO212" s="56" t="str">
        <f t="shared" si="777"/>
        <v>-</v>
      </c>
      <c r="JP212" s="56" t="str">
        <f t="shared" si="778"/>
        <v>-</v>
      </c>
      <c r="JQ212" s="56" t="str">
        <f t="shared" si="779"/>
        <v>-</v>
      </c>
      <c r="JR212" s="56" t="str">
        <f t="shared" si="780"/>
        <v>-</v>
      </c>
      <c r="JS212" s="56" t="str">
        <f t="shared" si="781"/>
        <v>-</v>
      </c>
      <c r="JT212" s="56" t="str">
        <f t="shared" si="782"/>
        <v>-</v>
      </c>
      <c r="JU212" s="56" t="str">
        <f t="shared" si="783"/>
        <v>-</v>
      </c>
      <c r="JV212" s="56" t="str">
        <f t="shared" si="784"/>
        <v>-</v>
      </c>
      <c r="JW212" s="56" t="str">
        <f t="shared" si="785"/>
        <v>-</v>
      </c>
      <c r="JX212" s="56" t="str">
        <f t="shared" si="786"/>
        <v>-</v>
      </c>
      <c r="JY212" s="56" t="str">
        <f t="shared" si="787"/>
        <v>-</v>
      </c>
      <c r="JZ212" s="56" t="str">
        <f t="shared" si="788"/>
        <v>-</v>
      </c>
      <c r="KA212" s="444" t="s">
        <v>1247</v>
      </c>
      <c r="KB212" s="360">
        <f>IF(ISNUMBER(INDEX($EQ$15:$GK$521,$B212,EO$11)),MAX(KB$14:KB211)+1,0)</f>
        <v>0</v>
      </c>
      <c r="KC212" s="360" t="str">
        <f t="shared" si="891"/>
        <v/>
      </c>
      <c r="KD212" s="373" t="s">
        <v>2</v>
      </c>
      <c r="KE212" s="215"/>
      <c r="KF212" s="60"/>
      <c r="KG212" s="60"/>
      <c r="KH212" s="60"/>
      <c r="KI212" s="60"/>
      <c r="KJ212" s="60"/>
      <c r="KK212" s="60"/>
      <c r="KL212" s="60"/>
      <c r="KM212" s="60"/>
      <c r="KN212" s="60"/>
      <c r="KO212" s="60"/>
      <c r="KP212" s="60"/>
      <c r="KQ212" s="239" t="str">
        <f t="shared" ref="KQ212:KQ243" si="894">IF(IF(ISNUMBER(MATCH(INDEX($LB212:$QE212,1,KQ$14),$EO$15:$EO$520,0)),1,"")=1,INDEX($LB212:$QE212,1,KQ$14),"")</f>
        <v/>
      </c>
      <c r="KR212" s="245" t="str">
        <f t="shared" si="789"/>
        <v/>
      </c>
      <c r="KS212" s="60"/>
      <c r="KT212" s="239" t="str">
        <f t="shared" ref="KT212:KT243" si="895">IF(IF(ISNUMBER(MATCH(INDEX($LB212:$QE212,1,KT$14),$EO$15:$EO$520,0)),1,"")=1,INDEX($LB212:$QE212,1,KT$14),"")</f>
        <v/>
      </c>
      <c r="KU212" s="245" t="str">
        <f t="shared" si="790"/>
        <v/>
      </c>
      <c r="KV212" s="60"/>
      <c r="KW212" s="239" t="str">
        <f t="shared" ref="KW212:KW243" si="896">IF(IF(ISNUMBER(MATCH(INDEX($LB212:$QE212,1,KW$14),$EO$15:$EO$520,0)),1,"")=1,INDEX($LB212:$QE212,1,KW$14),"")</f>
        <v/>
      </c>
      <c r="KX212" s="245" t="str">
        <f t="shared" si="791"/>
        <v/>
      </c>
      <c r="KY212" s="60"/>
      <c r="KZ212" s="283" t="str">
        <f t="shared" si="792"/>
        <v/>
      </c>
      <c r="LA212" s="26"/>
      <c r="LB212" s="18"/>
      <c r="LC212" s="18"/>
      <c r="LD212" s="18"/>
      <c r="LE212" s="18"/>
      <c r="LF212" s="18"/>
      <c r="LG212" s="18"/>
      <c r="LH212" s="18"/>
      <c r="LI212" s="18"/>
      <c r="LJ212" s="18"/>
      <c r="LK212" s="18"/>
      <c r="LL212" s="18"/>
      <c r="LM212" s="18"/>
      <c r="LN212" s="63"/>
      <c r="LO212" s="251">
        <f t="shared" si="793"/>
        <v>0</v>
      </c>
      <c r="LP212" s="251">
        <f t="shared" si="794"/>
        <v>0</v>
      </c>
      <c r="LQ212" s="251">
        <f t="shared" si="795"/>
        <v>0</v>
      </c>
      <c r="LR212" s="251">
        <f t="shared" si="796"/>
        <v>0</v>
      </c>
      <c r="LS212" s="251">
        <f t="shared" si="797"/>
        <v>0</v>
      </c>
      <c r="LT212" s="251">
        <f t="shared" si="798"/>
        <v>0</v>
      </c>
      <c r="LU212" s="251">
        <f t="shared" si="799"/>
        <v>0</v>
      </c>
      <c r="LV212" s="251">
        <f t="shared" si="800"/>
        <v>0</v>
      </c>
      <c r="LW212" s="251">
        <f t="shared" si="801"/>
        <v>0</v>
      </c>
      <c r="LX212" s="251">
        <f t="shared" si="802"/>
        <v>0</v>
      </c>
      <c r="LY212" s="251">
        <f t="shared" si="803"/>
        <v>0</v>
      </c>
      <c r="LZ212" s="251">
        <f t="shared" si="804"/>
        <v>0</v>
      </c>
      <c r="MA212" s="63">
        <f t="shared" si="805"/>
        <v>6</v>
      </c>
      <c r="MB212" s="63">
        <f t="shared" si="806"/>
        <v>0</v>
      </c>
      <c r="MC212" s="63">
        <f t="shared" si="893"/>
        <v>198</v>
      </c>
      <c r="MD212" s="63">
        <f t="shared" si="892"/>
        <v>35</v>
      </c>
      <c r="ME212" s="63">
        <f t="shared" si="807"/>
        <v>0</v>
      </c>
      <c r="MF212" s="315">
        <f t="shared" si="808"/>
        <v>291</v>
      </c>
      <c r="MG212" s="315">
        <f>IF(ISNUMBER(MATCH(EO212,$ME$15:$ME$520,0)),0,MAX(MG$14:MG211)+1)</f>
        <v>0</v>
      </c>
      <c r="MH212" s="315" t="str">
        <f t="shared" si="809"/>
        <v/>
      </c>
      <c r="MI212" s="369"/>
      <c r="MJ212" s="68"/>
      <c r="MK212" s="18"/>
      <c r="ML212" s="242"/>
      <c r="MM212" s="242"/>
      <c r="MN212" s="59"/>
      <c r="MO212" s="59"/>
      <c r="MP212" s="285"/>
      <c r="MQ212" s="59"/>
      <c r="MR212" s="238"/>
      <c r="MS212" s="285"/>
      <c r="MT212" s="59"/>
      <c r="MU212" s="285"/>
      <c r="MV212" s="238"/>
      <c r="MW212" s="59"/>
      <c r="MX212" s="59"/>
      <c r="MY212" s="59"/>
      <c r="MZ212" s="59"/>
      <c r="NA212" s="59"/>
      <c r="NB212" s="26" t="s">
        <v>2</v>
      </c>
      <c r="NC212" s="59"/>
      <c r="ND212" s="59"/>
      <c r="NE212" s="59"/>
      <c r="NF212" s="59"/>
      <c r="NG212" s="59"/>
      <c r="NH212" s="59"/>
      <c r="NI212" s="59"/>
      <c r="NJ212" s="59"/>
      <c r="NK212" s="26" t="s">
        <v>2</v>
      </c>
      <c r="NL212" s="454"/>
      <c r="NM212" s="454"/>
      <c r="NN212" s="59"/>
      <c r="NO212" s="18"/>
      <c r="NP212" s="18"/>
      <c r="NQ212" s="18"/>
      <c r="NR212" s="18"/>
      <c r="NS212" s="18"/>
      <c r="NT212" s="18"/>
      <c r="NU212" s="18"/>
      <c r="NV212" s="18"/>
      <c r="NW212" s="18"/>
      <c r="NX212" s="18"/>
      <c r="NY212" s="18"/>
      <c r="NZ212" s="18"/>
      <c r="OA212" s="18"/>
      <c r="OB212" s="18"/>
      <c r="OC212" s="18"/>
      <c r="OZ212" s="59"/>
      <c r="PA212" s="251" t="str">
        <f t="shared" si="810"/>
        <v/>
      </c>
      <c r="PB212" s="251" t="str">
        <f t="shared" si="811"/>
        <v/>
      </c>
      <c r="PC212" s="251" t="str">
        <f t="shared" si="812"/>
        <v/>
      </c>
      <c r="PD212" s="251" t="str">
        <f t="shared" si="813"/>
        <v/>
      </c>
      <c r="PE212" s="251" t="str">
        <f t="shared" si="814"/>
        <v/>
      </c>
      <c r="PF212" s="251" t="str">
        <f t="shared" si="815"/>
        <v/>
      </c>
      <c r="PG212" s="251" t="str">
        <f t="shared" si="816"/>
        <v/>
      </c>
      <c r="PH212" s="251" t="str">
        <f t="shared" si="817"/>
        <v/>
      </c>
      <c r="PI212" s="251" t="str">
        <f t="shared" si="818"/>
        <v/>
      </c>
      <c r="PJ212" s="251" t="str">
        <f t="shared" si="819"/>
        <v/>
      </c>
      <c r="PK212" s="251" t="str">
        <f t="shared" si="820"/>
        <v/>
      </c>
      <c r="PL212" s="251" t="str">
        <f t="shared" si="821"/>
        <v/>
      </c>
      <c r="PM212" s="251" t="str">
        <f t="shared" si="822"/>
        <v/>
      </c>
      <c r="PN212" s="251" t="str">
        <f t="shared" si="823"/>
        <v/>
      </c>
      <c r="PO212" s="251" t="str">
        <f t="shared" si="824"/>
        <v/>
      </c>
      <c r="PP212" s="251" t="str">
        <f t="shared" si="825"/>
        <v/>
      </c>
      <c r="PQ212" s="251" t="str">
        <f t="shared" si="826"/>
        <v/>
      </c>
      <c r="PR212" s="251" t="str">
        <f t="shared" si="827"/>
        <v/>
      </c>
      <c r="PS212" s="251" t="str">
        <f t="shared" si="828"/>
        <v/>
      </c>
      <c r="PT212" s="251" t="str">
        <f t="shared" si="829"/>
        <v/>
      </c>
      <c r="PU212" s="251" t="str">
        <f t="shared" si="830"/>
        <v/>
      </c>
      <c r="PV212" s="251" t="str">
        <f t="shared" si="831"/>
        <v/>
      </c>
      <c r="PW212" s="251" t="str">
        <f t="shared" si="832"/>
        <v/>
      </c>
      <c r="PX212" s="251" t="str">
        <f t="shared" si="833"/>
        <v/>
      </c>
      <c r="PY212" s="251" t="str">
        <f t="shared" si="834"/>
        <v/>
      </c>
      <c r="PZ212" s="251" t="str">
        <f t="shared" si="835"/>
        <v/>
      </c>
      <c r="QA212" s="251" t="str">
        <f t="shared" si="836"/>
        <v/>
      </c>
      <c r="QB212" s="251" t="str">
        <f t="shared" si="837"/>
        <v/>
      </c>
      <c r="QC212" s="251" t="str">
        <f t="shared" si="838"/>
        <v/>
      </c>
      <c r="QD212" s="251" t="str">
        <f t="shared" si="839"/>
        <v/>
      </c>
      <c r="QE212" s="251" t="str">
        <f t="shared" si="840"/>
        <v/>
      </c>
      <c r="QF212" s="63">
        <f t="shared" si="841"/>
        <v>0</v>
      </c>
      <c r="QG212" s="26" t="s">
        <v>2</v>
      </c>
      <c r="QH212" s="59"/>
      <c r="QI212" s="59"/>
      <c r="QJ212" s="59"/>
      <c r="QK212" s="59"/>
      <c r="QL212" s="59"/>
      <c r="QM212" s="59"/>
      <c r="QN212" s="59"/>
    </row>
    <row r="213" spans="1:456" ht="6" customHeight="1" x14ac:dyDescent="0.25">
      <c r="A213" s="68"/>
      <c r="B213" s="447">
        <f t="shared" si="698"/>
        <v>199</v>
      </c>
      <c r="C213" s="72" t="s">
        <v>462</v>
      </c>
      <c r="D213" s="339" t="s">
        <v>487</v>
      </c>
      <c r="E213" s="59"/>
      <c r="F213" s="229"/>
      <c r="G213" s="295"/>
      <c r="H213" s="295"/>
      <c r="I213" s="229"/>
      <c r="J213" s="295"/>
      <c r="K213" s="295"/>
      <c r="L213" s="229"/>
      <c r="M213" s="295"/>
      <c r="N213" s="295"/>
      <c r="O213" s="229"/>
      <c r="P213" s="295"/>
      <c r="Q213" s="295"/>
      <c r="R213" s="229"/>
      <c r="S213" s="230"/>
      <c r="T213" s="231"/>
      <c r="U213" s="229"/>
      <c r="V213" s="230"/>
      <c r="W213" s="231"/>
      <c r="X213" s="229"/>
      <c r="Y213" s="230"/>
      <c r="Z213" s="231"/>
      <c r="AA213" s="229"/>
      <c r="AB213" s="295"/>
      <c r="AC213" s="295"/>
      <c r="AD213" s="229"/>
      <c r="AE213" s="295"/>
      <c r="AF213" s="295"/>
      <c r="AG213" s="229"/>
      <c r="AH213" s="295"/>
      <c r="AI213" s="295"/>
      <c r="AJ213" s="229"/>
      <c r="AK213" s="295"/>
      <c r="AL213" s="295"/>
      <c r="AM213" s="229"/>
      <c r="AN213" s="295"/>
      <c r="AO213" s="295"/>
      <c r="AP213" s="243"/>
      <c r="AQ213" s="295"/>
      <c r="AR213" s="290"/>
      <c r="AS213" s="243"/>
      <c r="AT213" s="295"/>
      <c r="AU213" s="290"/>
      <c r="AV213" s="229"/>
      <c r="AW213" s="230"/>
      <c r="AX213" s="231"/>
      <c r="AY213" s="229"/>
      <c r="AZ213" s="230"/>
      <c r="BA213" s="231"/>
      <c r="BB213" s="229"/>
      <c r="BC213" s="230"/>
      <c r="BD213" s="231"/>
      <c r="BE213" s="229"/>
      <c r="BF213" s="230"/>
      <c r="BG213" s="231"/>
      <c r="BH213" s="229"/>
      <c r="BI213" s="230"/>
      <c r="BJ213" s="231"/>
      <c r="BK213" s="243"/>
      <c r="BL213" s="230"/>
      <c r="BM213" s="231"/>
      <c r="BN213" s="243"/>
      <c r="BO213" s="230"/>
      <c r="BP213" s="231"/>
      <c r="BQ213" s="229"/>
      <c r="BR213" s="230"/>
      <c r="BS213" s="231"/>
      <c r="BT213" s="229"/>
      <c r="BU213" s="230"/>
      <c r="BV213" s="231"/>
      <c r="BW213" s="229"/>
      <c r="BX213" s="230"/>
      <c r="BY213" s="231"/>
      <c r="BZ213" s="229"/>
      <c r="CA213" s="230"/>
      <c r="CB213" s="231"/>
      <c r="CC213" s="229"/>
      <c r="CD213" s="230"/>
      <c r="CE213" s="231"/>
      <c r="CF213" s="331"/>
      <c r="CG213" s="332"/>
      <c r="CH213" s="385"/>
      <c r="CI213" s="331"/>
      <c r="CJ213" s="332"/>
      <c r="CK213" s="385"/>
      <c r="CL213" s="243"/>
      <c r="CM213" s="230"/>
      <c r="CN213" s="354"/>
      <c r="CO213" s="243"/>
      <c r="CP213" s="230"/>
      <c r="CQ213" s="231"/>
      <c r="CR213" s="331"/>
      <c r="CS213" s="332"/>
      <c r="CT213" s="333"/>
      <c r="CU213" s="229"/>
      <c r="CV213" s="230"/>
      <c r="CW213" s="231"/>
      <c r="CX213" s="331"/>
      <c r="CY213" s="332"/>
      <c r="CZ213" s="333"/>
      <c r="DA213" s="331"/>
      <c r="DB213" s="332"/>
      <c r="DC213" s="333"/>
      <c r="DD213" s="331"/>
      <c r="DE213" s="332"/>
      <c r="DF213" s="333"/>
      <c r="DG213" s="331"/>
      <c r="DH213" s="332"/>
      <c r="DI213" s="333"/>
      <c r="DJ213" s="229"/>
      <c r="DK213" s="230"/>
      <c r="DL213" s="231"/>
      <c r="DM213" s="229"/>
      <c r="DN213" s="230"/>
      <c r="DO213" s="231"/>
      <c r="DP213" s="331"/>
      <c r="DQ213" s="332"/>
      <c r="DR213" s="333"/>
      <c r="DS213" s="331"/>
      <c r="DT213" s="332"/>
      <c r="DU213" s="333"/>
      <c r="DV213" s="331"/>
      <c r="DW213" s="332"/>
      <c r="DX213" s="333"/>
      <c r="DY213" s="331"/>
      <c r="DZ213" s="332"/>
      <c r="EA213" s="333"/>
      <c r="EB213" s="331"/>
      <c r="EC213" s="332"/>
      <c r="ED213" s="333"/>
      <c r="EE213" s="331"/>
      <c r="EF213" s="332"/>
      <c r="EG213" s="333"/>
      <c r="EH213" s="229"/>
      <c r="EI213" s="230"/>
      <c r="EJ213" s="231"/>
      <c r="EK213" s="229"/>
      <c r="EL213" s="230"/>
      <c r="EM213" s="231"/>
      <c r="EN213" s="244"/>
      <c r="EO213" s="269" t="str">
        <f t="shared" si="699"/>
        <v/>
      </c>
      <c r="EP213" s="444" t="s">
        <v>1247</v>
      </c>
      <c r="EQ213" s="360" t="str">
        <f t="shared" si="842"/>
        <v/>
      </c>
      <c r="ER213" s="360" t="str">
        <f t="shared" si="843"/>
        <v/>
      </c>
      <c r="ES213" s="360" t="str">
        <f t="shared" si="844"/>
        <v/>
      </c>
      <c r="ET213" s="360" t="str">
        <f t="shared" si="845"/>
        <v/>
      </c>
      <c r="EU213" s="360" t="str">
        <f t="shared" si="846"/>
        <v/>
      </c>
      <c r="EV213" s="360" t="str">
        <f t="shared" si="847"/>
        <v/>
      </c>
      <c r="EW213" s="360" t="str">
        <f t="shared" si="848"/>
        <v/>
      </c>
      <c r="EX213" s="360" t="str">
        <f t="shared" si="849"/>
        <v/>
      </c>
      <c r="EY213" s="360" t="str">
        <f t="shared" si="850"/>
        <v/>
      </c>
      <c r="EZ213" s="360" t="str">
        <f t="shared" si="851"/>
        <v/>
      </c>
      <c r="FA213" s="360" t="str">
        <f t="shared" si="852"/>
        <v/>
      </c>
      <c r="FB213" s="360" t="str">
        <f t="shared" si="853"/>
        <v/>
      </c>
      <c r="FC213" s="360" t="str">
        <f t="shared" si="854"/>
        <v/>
      </c>
      <c r="FD213" s="360" t="str">
        <f t="shared" si="855"/>
        <v/>
      </c>
      <c r="FE213" s="360" t="str">
        <f t="shared" si="856"/>
        <v/>
      </c>
      <c r="FF213" s="360" t="str">
        <f t="shared" si="857"/>
        <v/>
      </c>
      <c r="FG213" s="360" t="str">
        <f t="shared" si="858"/>
        <v/>
      </c>
      <c r="FH213" s="360" t="str">
        <f t="shared" si="859"/>
        <v/>
      </c>
      <c r="FI213" s="360" t="str">
        <f t="shared" si="860"/>
        <v/>
      </c>
      <c r="FJ213" s="360" t="str">
        <f t="shared" si="861"/>
        <v/>
      </c>
      <c r="FK213" s="360" t="str">
        <f t="shared" si="862"/>
        <v/>
      </c>
      <c r="FL213" s="360" t="str">
        <f t="shared" si="863"/>
        <v/>
      </c>
      <c r="FM213" s="360" t="str">
        <f t="shared" si="864"/>
        <v/>
      </c>
      <c r="FN213" s="360">
        <f t="shared" si="865"/>
        <v>28</v>
      </c>
      <c r="FO213" s="360" t="str">
        <f t="shared" si="866"/>
        <v/>
      </c>
      <c r="FP213" s="360" t="str">
        <f t="shared" si="867"/>
        <v/>
      </c>
      <c r="FQ213" s="360" t="str">
        <f t="shared" si="868"/>
        <v/>
      </c>
      <c r="FR213" s="360" t="str">
        <f t="shared" si="869"/>
        <v/>
      </c>
      <c r="FS213" s="360" t="str">
        <f t="shared" si="870"/>
        <v/>
      </c>
      <c r="FT213" s="360" t="str">
        <f t="shared" si="700"/>
        <v/>
      </c>
      <c r="FU213" s="360" t="str">
        <f t="shared" si="871"/>
        <v/>
      </c>
      <c r="FV213" s="360" t="str">
        <f t="shared" si="872"/>
        <v/>
      </c>
      <c r="FW213" s="360" t="str">
        <f t="shared" si="873"/>
        <v/>
      </c>
      <c r="FX213" s="360" t="str">
        <f t="shared" si="874"/>
        <v/>
      </c>
      <c r="FY213" s="360" t="str">
        <f t="shared" si="875"/>
        <v/>
      </c>
      <c r="FZ213" s="360" t="str">
        <f t="shared" si="876"/>
        <v/>
      </c>
      <c r="GA213" s="360" t="str">
        <f t="shared" si="877"/>
        <v/>
      </c>
      <c r="GB213" s="360" t="str">
        <f t="shared" si="878"/>
        <v/>
      </c>
      <c r="GC213" s="360" t="str">
        <f t="shared" si="879"/>
        <v/>
      </c>
      <c r="GD213" s="360" t="str">
        <f t="shared" si="880"/>
        <v/>
      </c>
      <c r="GE213" s="360" t="str">
        <f t="shared" si="881"/>
        <v/>
      </c>
      <c r="GF213" s="360" t="str">
        <f t="shared" si="882"/>
        <v/>
      </c>
      <c r="GG213" s="360" t="str">
        <f t="shared" si="883"/>
        <v/>
      </c>
      <c r="GH213" s="360" t="str">
        <f t="shared" si="884"/>
        <v/>
      </c>
      <c r="GI213" s="360" t="str">
        <f t="shared" si="885"/>
        <v/>
      </c>
      <c r="GJ213" s="360" t="str">
        <f t="shared" si="886"/>
        <v/>
      </c>
      <c r="GK213" s="444" t="s">
        <v>1247</v>
      </c>
      <c r="GL213" s="361" t="str">
        <f t="shared" si="701"/>
        <v>-</v>
      </c>
      <c r="GM213" s="361" t="str">
        <f t="shared" si="702"/>
        <v>-</v>
      </c>
      <c r="GN213" s="361" t="str">
        <f t="shared" si="703"/>
        <v>-</v>
      </c>
      <c r="GO213" s="361" t="str">
        <f t="shared" si="704"/>
        <v>-</v>
      </c>
      <c r="GP213" s="361" t="str">
        <f t="shared" si="705"/>
        <v>-</v>
      </c>
      <c r="GQ213" s="361" t="str">
        <f t="shared" si="706"/>
        <v>-</v>
      </c>
      <c r="GR213" s="361" t="str">
        <f t="shared" si="707"/>
        <v>-</v>
      </c>
      <c r="GS213" s="361" t="str">
        <f t="shared" si="708"/>
        <v>-</v>
      </c>
      <c r="GT213" s="361" t="str">
        <f t="shared" si="709"/>
        <v>-</v>
      </c>
      <c r="GU213" s="361" t="str">
        <f t="shared" si="710"/>
        <v>-</v>
      </c>
      <c r="GV213" s="361" t="str">
        <f t="shared" si="711"/>
        <v>-</v>
      </c>
      <c r="GW213" s="361" t="str">
        <f t="shared" si="712"/>
        <v>-</v>
      </c>
      <c r="GX213" s="361" t="str">
        <f t="shared" si="713"/>
        <v>-</v>
      </c>
      <c r="GY213" s="361" t="str">
        <f t="shared" si="714"/>
        <v>-</v>
      </c>
      <c r="GZ213" s="361" t="str">
        <f t="shared" si="715"/>
        <v>-</v>
      </c>
      <c r="HA213" s="361" t="str">
        <f t="shared" si="716"/>
        <v>-</v>
      </c>
      <c r="HB213" s="361" t="str">
        <f t="shared" si="717"/>
        <v>-</v>
      </c>
      <c r="HC213" s="361" t="str">
        <f t="shared" si="718"/>
        <v>-</v>
      </c>
      <c r="HD213" s="361" t="str">
        <f t="shared" si="719"/>
        <v>-</v>
      </c>
      <c r="HE213" s="361" t="str">
        <f t="shared" si="720"/>
        <v>-</v>
      </c>
      <c r="HF213" s="361" t="str">
        <f t="shared" si="721"/>
        <v>-</v>
      </c>
      <c r="HG213" s="361" t="str">
        <f t="shared" si="722"/>
        <v>-</v>
      </c>
      <c r="HH213" s="361" t="str">
        <f t="shared" si="723"/>
        <v>-</v>
      </c>
      <c r="HI213" s="361" t="str">
        <f t="shared" si="724"/>
        <v>backtracking_number</v>
      </c>
      <c r="HJ213" s="361" t="str">
        <f t="shared" si="725"/>
        <v>-</v>
      </c>
      <c r="HK213" s="361" t="str">
        <f t="shared" si="726"/>
        <v>-</v>
      </c>
      <c r="HL213" s="361" t="str">
        <f t="shared" si="727"/>
        <v>-</v>
      </c>
      <c r="HM213" s="361" t="str">
        <f t="shared" si="728"/>
        <v>-</v>
      </c>
      <c r="HN213" s="361" t="str">
        <f t="shared" si="729"/>
        <v>-</v>
      </c>
      <c r="HO213" s="361" t="str">
        <f t="shared" si="730"/>
        <v>-</v>
      </c>
      <c r="HP213" s="361" t="str">
        <f t="shared" si="731"/>
        <v>-</v>
      </c>
      <c r="HQ213" s="361" t="str">
        <f t="shared" si="732"/>
        <v>-</v>
      </c>
      <c r="HR213" s="361" t="str">
        <f t="shared" si="733"/>
        <v>-</v>
      </c>
      <c r="HS213" s="361" t="str">
        <f t="shared" si="734"/>
        <v>-</v>
      </c>
      <c r="HT213" s="361" t="str">
        <f t="shared" si="735"/>
        <v>-</v>
      </c>
      <c r="HU213" s="361" t="str">
        <f t="shared" si="736"/>
        <v>-</v>
      </c>
      <c r="HV213" s="361" t="str">
        <f t="shared" si="737"/>
        <v>-</v>
      </c>
      <c r="HW213" s="361" t="str">
        <f t="shared" si="738"/>
        <v>-</v>
      </c>
      <c r="HX213" s="361" t="str">
        <f t="shared" si="739"/>
        <v>-</v>
      </c>
      <c r="HY213" s="361" t="str">
        <f t="shared" si="740"/>
        <v>-</v>
      </c>
      <c r="HZ213" s="361" t="str">
        <f t="shared" si="741"/>
        <v>-</v>
      </c>
      <c r="IA213" s="361" t="str">
        <f t="shared" si="742"/>
        <v>-</v>
      </c>
      <c r="IB213" s="361" t="str">
        <f t="shared" si="743"/>
        <v>-</v>
      </c>
      <c r="IC213" s="361" t="str">
        <f t="shared" si="744"/>
        <v>-</v>
      </c>
      <c r="ID213" s="361" t="str">
        <f t="shared" si="745"/>
        <v>-</v>
      </c>
      <c r="IE213" s="361" t="str">
        <f t="shared" si="746"/>
        <v>-</v>
      </c>
      <c r="IF213" s="444" t="s">
        <v>1247</v>
      </c>
      <c r="IG213" s="56" t="str">
        <f t="shared" si="887"/>
        <v>-</v>
      </c>
      <c r="IH213" s="56" t="str">
        <f t="shared" si="888"/>
        <v>-</v>
      </c>
      <c r="II213" s="56" t="str">
        <f t="shared" si="889"/>
        <v>-</v>
      </c>
      <c r="IJ213" s="56" t="str">
        <f t="shared" si="890"/>
        <v>-</v>
      </c>
      <c r="IK213" s="56" t="str">
        <f t="shared" si="747"/>
        <v>-</v>
      </c>
      <c r="IL213" s="56" t="str">
        <f t="shared" si="748"/>
        <v>-</v>
      </c>
      <c r="IM213" s="56" t="str">
        <f t="shared" si="749"/>
        <v>-</v>
      </c>
      <c r="IN213" s="56" t="str">
        <f t="shared" si="750"/>
        <v>-</v>
      </c>
      <c r="IO213" s="56" t="str">
        <f t="shared" si="751"/>
        <v>-</v>
      </c>
      <c r="IP213" s="56" t="str">
        <f t="shared" si="752"/>
        <v>-</v>
      </c>
      <c r="IQ213" s="56" t="str">
        <f t="shared" si="753"/>
        <v>-</v>
      </c>
      <c r="IR213" s="56" t="str">
        <f t="shared" si="754"/>
        <v>-</v>
      </c>
      <c r="IS213" s="56" t="str">
        <f t="shared" si="755"/>
        <v>-</v>
      </c>
      <c r="IT213" s="56" t="str">
        <f t="shared" si="756"/>
        <v>-</v>
      </c>
      <c r="IU213" s="56" t="str">
        <f t="shared" si="757"/>
        <v>-</v>
      </c>
      <c r="IV213" s="56" t="str">
        <f t="shared" si="758"/>
        <v>-</v>
      </c>
      <c r="IW213" s="56" t="str">
        <f t="shared" si="759"/>
        <v>-</v>
      </c>
      <c r="IX213" s="56" t="str">
        <f t="shared" si="760"/>
        <v>-</v>
      </c>
      <c r="IY213" s="56" t="str">
        <f t="shared" si="761"/>
        <v>-</v>
      </c>
      <c r="IZ213" s="56" t="str">
        <f t="shared" si="762"/>
        <v>-</v>
      </c>
      <c r="JA213" s="56" t="str">
        <f t="shared" si="763"/>
        <v>-</v>
      </c>
      <c r="JB213" s="56" t="str">
        <f t="shared" si="764"/>
        <v>-</v>
      </c>
      <c r="JC213" s="56" t="str">
        <f t="shared" si="765"/>
        <v>-</v>
      </c>
      <c r="JD213" s="56">
        <f t="shared" si="766"/>
        <v>20</v>
      </c>
      <c r="JE213" s="56" t="str">
        <f t="shared" si="767"/>
        <v>-</v>
      </c>
      <c r="JF213" s="56" t="str">
        <f t="shared" si="768"/>
        <v>-</v>
      </c>
      <c r="JG213" s="56" t="str">
        <f t="shared" si="769"/>
        <v>-</v>
      </c>
      <c r="JH213" s="56" t="str">
        <f t="shared" si="770"/>
        <v>-</v>
      </c>
      <c r="JI213" s="56" t="str">
        <f t="shared" si="771"/>
        <v>-</v>
      </c>
      <c r="JJ213" s="56" t="str">
        <f t="shared" si="772"/>
        <v>-</v>
      </c>
      <c r="JK213" s="56" t="str">
        <f t="shared" si="773"/>
        <v>-</v>
      </c>
      <c r="JL213" s="56" t="str">
        <f t="shared" si="774"/>
        <v>-</v>
      </c>
      <c r="JM213" s="56" t="str">
        <f t="shared" si="775"/>
        <v>-</v>
      </c>
      <c r="JN213" s="56" t="str">
        <f t="shared" si="776"/>
        <v>-</v>
      </c>
      <c r="JO213" s="56" t="str">
        <f t="shared" si="777"/>
        <v>-</v>
      </c>
      <c r="JP213" s="56" t="str">
        <f t="shared" si="778"/>
        <v>-</v>
      </c>
      <c r="JQ213" s="56" t="str">
        <f t="shared" si="779"/>
        <v>-</v>
      </c>
      <c r="JR213" s="56" t="str">
        <f t="shared" si="780"/>
        <v>-</v>
      </c>
      <c r="JS213" s="56" t="str">
        <f t="shared" si="781"/>
        <v>-</v>
      </c>
      <c r="JT213" s="56" t="str">
        <f t="shared" si="782"/>
        <v>-</v>
      </c>
      <c r="JU213" s="56" t="str">
        <f t="shared" si="783"/>
        <v>-</v>
      </c>
      <c r="JV213" s="56" t="str">
        <f t="shared" si="784"/>
        <v>-</v>
      </c>
      <c r="JW213" s="56" t="str">
        <f t="shared" si="785"/>
        <v>-</v>
      </c>
      <c r="JX213" s="56" t="str">
        <f t="shared" si="786"/>
        <v>-</v>
      </c>
      <c r="JY213" s="56" t="str">
        <f t="shared" si="787"/>
        <v>-</v>
      </c>
      <c r="JZ213" s="56" t="str">
        <f t="shared" si="788"/>
        <v>-</v>
      </c>
      <c r="KA213" s="444" t="s">
        <v>1247</v>
      </c>
      <c r="KB213" s="360">
        <f>IF(ISNUMBER(INDEX($EQ$15:$GK$521,$B213,EO$11)),MAX(KB$14:KB212)+1,0)</f>
        <v>0</v>
      </c>
      <c r="KC213" s="360" t="str">
        <f t="shared" si="891"/>
        <v/>
      </c>
      <c r="KD213" s="373" t="s">
        <v>2</v>
      </c>
      <c r="KE213" s="215"/>
      <c r="KF213" s="60"/>
      <c r="KG213" s="60"/>
      <c r="KH213" s="60"/>
      <c r="KI213" s="60"/>
      <c r="KJ213" s="60"/>
      <c r="KK213" s="60"/>
      <c r="KL213" s="60"/>
      <c r="KM213" s="60"/>
      <c r="KN213" s="60"/>
      <c r="KO213" s="60"/>
      <c r="KP213" s="60"/>
      <c r="KQ213" s="239" t="str">
        <f t="shared" si="894"/>
        <v/>
      </c>
      <c r="KR213" s="245" t="str">
        <f t="shared" si="789"/>
        <v/>
      </c>
      <c r="KS213" s="60"/>
      <c r="KT213" s="239" t="str">
        <f t="shared" si="895"/>
        <v/>
      </c>
      <c r="KU213" s="245" t="str">
        <f t="shared" si="790"/>
        <v/>
      </c>
      <c r="KV213" s="60"/>
      <c r="KW213" s="239" t="str">
        <f t="shared" si="896"/>
        <v/>
      </c>
      <c r="KX213" s="245" t="str">
        <f t="shared" si="791"/>
        <v/>
      </c>
      <c r="KY213" s="60"/>
      <c r="KZ213" s="283" t="str">
        <f t="shared" si="792"/>
        <v/>
      </c>
      <c r="LA213" s="26"/>
      <c r="LB213" s="18"/>
      <c r="LC213" s="18"/>
      <c r="LD213" s="18"/>
      <c r="LE213" s="18"/>
      <c r="LF213" s="18"/>
      <c r="LG213" s="18"/>
      <c r="LH213" s="18"/>
      <c r="LI213" s="18"/>
      <c r="LJ213" s="18"/>
      <c r="LK213" s="18"/>
      <c r="LL213" s="18"/>
      <c r="LM213" s="18"/>
      <c r="LN213" s="63"/>
      <c r="LO213" s="251">
        <f t="shared" si="793"/>
        <v>0</v>
      </c>
      <c r="LP213" s="251">
        <f t="shared" si="794"/>
        <v>0</v>
      </c>
      <c r="LQ213" s="251">
        <f t="shared" si="795"/>
        <v>0</v>
      </c>
      <c r="LR213" s="251">
        <f t="shared" si="796"/>
        <v>0</v>
      </c>
      <c r="LS213" s="251">
        <f t="shared" si="797"/>
        <v>0</v>
      </c>
      <c r="LT213" s="251">
        <f t="shared" si="798"/>
        <v>0</v>
      </c>
      <c r="LU213" s="251">
        <f t="shared" si="799"/>
        <v>0</v>
      </c>
      <c r="LV213" s="251">
        <f t="shared" si="800"/>
        <v>0</v>
      </c>
      <c r="LW213" s="251">
        <f t="shared" si="801"/>
        <v>0</v>
      </c>
      <c r="LX213" s="251">
        <f t="shared" si="802"/>
        <v>0</v>
      </c>
      <c r="LY213" s="251">
        <f t="shared" si="803"/>
        <v>0</v>
      </c>
      <c r="LZ213" s="251">
        <f t="shared" si="804"/>
        <v>0</v>
      </c>
      <c r="MA213" s="63">
        <f t="shared" si="805"/>
        <v>6</v>
      </c>
      <c r="MB213" s="63">
        <f t="shared" si="806"/>
        <v>0</v>
      </c>
      <c r="MC213" s="63">
        <f t="shared" si="893"/>
        <v>199</v>
      </c>
      <c r="MD213" s="63">
        <f t="shared" si="892"/>
        <v>36</v>
      </c>
      <c r="ME213" s="63">
        <f t="shared" si="807"/>
        <v>0</v>
      </c>
      <c r="MF213" s="315">
        <f t="shared" si="808"/>
        <v>291</v>
      </c>
      <c r="MG213" s="315">
        <f>IF(ISNUMBER(MATCH(EO213,$ME$15:$ME$520,0)),0,MAX(MG$14:MG212)+1)</f>
        <v>0</v>
      </c>
      <c r="MH213" s="315" t="str">
        <f t="shared" si="809"/>
        <v/>
      </c>
      <c r="MI213" s="369"/>
      <c r="MJ213" s="68"/>
      <c r="MK213" s="18"/>
      <c r="ML213" s="242"/>
      <c r="MM213" s="242"/>
      <c r="MN213" s="59"/>
      <c r="MO213" s="59"/>
      <c r="MP213" s="285"/>
      <c r="MQ213" s="59"/>
      <c r="MR213" s="238"/>
      <c r="MS213" s="285"/>
      <c r="MT213" s="59"/>
      <c r="MU213" s="285"/>
      <c r="MV213" s="238"/>
      <c r="MW213" s="59"/>
      <c r="MX213" s="59"/>
      <c r="MY213" s="59"/>
      <c r="MZ213" s="59"/>
      <c r="NA213" s="59"/>
      <c r="NB213" s="26" t="s">
        <v>2</v>
      </c>
      <c r="NC213" s="59"/>
      <c r="ND213" s="59"/>
      <c r="NE213" s="59"/>
      <c r="NF213" s="59"/>
      <c r="NG213" s="59"/>
      <c r="NH213" s="59"/>
      <c r="NI213" s="59"/>
      <c r="NJ213" s="59"/>
      <c r="NK213" s="26" t="s">
        <v>2</v>
      </c>
      <c r="NL213" s="454"/>
      <c r="NM213" s="454"/>
      <c r="NN213" s="59"/>
      <c r="NO213" s="18"/>
      <c r="NP213" s="18"/>
      <c r="NQ213" s="18"/>
      <c r="NR213" s="18"/>
      <c r="NS213" s="18"/>
      <c r="NT213" s="18"/>
      <c r="NU213" s="18"/>
      <c r="NV213" s="18"/>
      <c r="NW213" s="18"/>
      <c r="NX213" s="18"/>
      <c r="NY213" s="18"/>
      <c r="NZ213" s="18"/>
      <c r="OA213" s="18"/>
      <c r="OB213" s="18"/>
      <c r="OC213" s="18"/>
      <c r="OZ213" s="59"/>
      <c r="PA213" s="251" t="str">
        <f t="shared" si="810"/>
        <v/>
      </c>
      <c r="PB213" s="251" t="str">
        <f t="shared" si="811"/>
        <v/>
      </c>
      <c r="PC213" s="251" t="str">
        <f t="shared" si="812"/>
        <v/>
      </c>
      <c r="PD213" s="251" t="str">
        <f t="shared" si="813"/>
        <v/>
      </c>
      <c r="PE213" s="251" t="str">
        <f t="shared" si="814"/>
        <v/>
      </c>
      <c r="PF213" s="251" t="str">
        <f t="shared" si="815"/>
        <v/>
      </c>
      <c r="PG213" s="251" t="str">
        <f t="shared" si="816"/>
        <v/>
      </c>
      <c r="PH213" s="251" t="str">
        <f t="shared" si="817"/>
        <v/>
      </c>
      <c r="PI213" s="251" t="str">
        <f t="shared" si="818"/>
        <v/>
      </c>
      <c r="PJ213" s="251" t="str">
        <f t="shared" si="819"/>
        <v/>
      </c>
      <c r="PK213" s="251" t="str">
        <f t="shared" si="820"/>
        <v/>
      </c>
      <c r="PL213" s="251" t="str">
        <f t="shared" si="821"/>
        <v/>
      </c>
      <c r="PM213" s="251" t="str">
        <f t="shared" si="822"/>
        <v/>
      </c>
      <c r="PN213" s="251" t="str">
        <f t="shared" si="823"/>
        <v/>
      </c>
      <c r="PO213" s="251" t="str">
        <f t="shared" si="824"/>
        <v/>
      </c>
      <c r="PP213" s="251" t="str">
        <f t="shared" si="825"/>
        <v/>
      </c>
      <c r="PQ213" s="251" t="str">
        <f t="shared" si="826"/>
        <v/>
      </c>
      <c r="PR213" s="251" t="str">
        <f t="shared" si="827"/>
        <v/>
      </c>
      <c r="PS213" s="251" t="str">
        <f t="shared" si="828"/>
        <v/>
      </c>
      <c r="PT213" s="251" t="str">
        <f t="shared" si="829"/>
        <v/>
      </c>
      <c r="PU213" s="251" t="str">
        <f t="shared" si="830"/>
        <v/>
      </c>
      <c r="PV213" s="251" t="str">
        <f t="shared" si="831"/>
        <v/>
      </c>
      <c r="PW213" s="251" t="str">
        <f t="shared" si="832"/>
        <v/>
      </c>
      <c r="PX213" s="251" t="str">
        <f t="shared" si="833"/>
        <v/>
      </c>
      <c r="PY213" s="251" t="str">
        <f t="shared" si="834"/>
        <v/>
      </c>
      <c r="PZ213" s="251" t="str">
        <f t="shared" si="835"/>
        <v/>
      </c>
      <c r="QA213" s="251" t="str">
        <f t="shared" si="836"/>
        <v/>
      </c>
      <c r="QB213" s="251" t="str">
        <f t="shared" si="837"/>
        <v/>
      </c>
      <c r="QC213" s="251" t="str">
        <f t="shared" si="838"/>
        <v/>
      </c>
      <c r="QD213" s="251" t="str">
        <f t="shared" si="839"/>
        <v/>
      </c>
      <c r="QE213" s="251" t="str">
        <f t="shared" si="840"/>
        <v/>
      </c>
      <c r="QF213" s="63">
        <f t="shared" si="841"/>
        <v>0</v>
      </c>
      <c r="QG213" s="26" t="s">
        <v>2</v>
      </c>
      <c r="QH213" s="59"/>
      <c r="QI213" s="59"/>
      <c r="QJ213" s="59"/>
      <c r="QK213" s="59"/>
      <c r="QL213" s="59"/>
      <c r="QM213" s="59"/>
      <c r="QN213" s="59"/>
    </row>
    <row r="214" spans="1:456" ht="6" customHeight="1" x14ac:dyDescent="0.25">
      <c r="A214" s="68"/>
      <c r="B214" s="447">
        <f t="shared" si="698"/>
        <v>200</v>
      </c>
      <c r="C214" s="72" t="s">
        <v>463</v>
      </c>
      <c r="D214" s="339" t="s">
        <v>488</v>
      </c>
      <c r="E214" s="59"/>
      <c r="F214" s="229"/>
      <c r="G214" s="295"/>
      <c r="H214" s="295"/>
      <c r="I214" s="229"/>
      <c r="J214" s="295"/>
      <c r="K214" s="295"/>
      <c r="L214" s="229"/>
      <c r="M214" s="295"/>
      <c r="N214" s="295"/>
      <c r="O214" s="229"/>
      <c r="P214" s="295"/>
      <c r="Q214" s="295"/>
      <c r="R214" s="229"/>
      <c r="S214" s="230"/>
      <c r="T214" s="231"/>
      <c r="U214" s="229"/>
      <c r="V214" s="230"/>
      <c r="W214" s="231"/>
      <c r="X214" s="229"/>
      <c r="Y214" s="230"/>
      <c r="Z214" s="231"/>
      <c r="AA214" s="229"/>
      <c r="AB214" s="295"/>
      <c r="AC214" s="295"/>
      <c r="AD214" s="229"/>
      <c r="AE214" s="295"/>
      <c r="AF214" s="295"/>
      <c r="AG214" s="229"/>
      <c r="AH214" s="295"/>
      <c r="AI214" s="295"/>
      <c r="AJ214" s="229"/>
      <c r="AK214" s="295"/>
      <c r="AL214" s="295"/>
      <c r="AM214" s="229"/>
      <c r="AN214" s="295"/>
      <c r="AO214" s="295"/>
      <c r="AP214" s="243"/>
      <c r="AQ214" s="295"/>
      <c r="AR214" s="290"/>
      <c r="AS214" s="243"/>
      <c r="AT214" s="295"/>
      <c r="AU214" s="290"/>
      <c r="AV214" s="229"/>
      <c r="AW214" s="230"/>
      <c r="AX214" s="231"/>
      <c r="AY214" s="229"/>
      <c r="AZ214" s="230"/>
      <c r="BA214" s="231"/>
      <c r="BB214" s="229"/>
      <c r="BC214" s="230"/>
      <c r="BD214" s="231"/>
      <c r="BE214" s="229"/>
      <c r="BF214" s="230"/>
      <c r="BG214" s="231"/>
      <c r="BH214" s="229"/>
      <c r="BI214" s="230"/>
      <c r="BJ214" s="231"/>
      <c r="BK214" s="243"/>
      <c r="BL214" s="230"/>
      <c r="BM214" s="231"/>
      <c r="BN214" s="243"/>
      <c r="BO214" s="230"/>
      <c r="BP214" s="231"/>
      <c r="BQ214" s="229"/>
      <c r="BR214" s="230"/>
      <c r="BS214" s="231"/>
      <c r="BT214" s="229"/>
      <c r="BU214" s="230"/>
      <c r="BV214" s="231"/>
      <c r="BW214" s="229"/>
      <c r="BX214" s="230"/>
      <c r="BY214" s="231"/>
      <c r="BZ214" s="229"/>
      <c r="CA214" s="230"/>
      <c r="CB214" s="231"/>
      <c r="CC214" s="229"/>
      <c r="CD214" s="230"/>
      <c r="CE214" s="231"/>
      <c r="CF214" s="331"/>
      <c r="CG214" s="332"/>
      <c r="CH214" s="385"/>
      <c r="CI214" s="331"/>
      <c r="CJ214" s="332"/>
      <c r="CK214" s="385"/>
      <c r="CL214" s="243"/>
      <c r="CM214" s="230"/>
      <c r="CN214" s="354"/>
      <c r="CO214" s="243"/>
      <c r="CP214" s="230"/>
      <c r="CQ214" s="231"/>
      <c r="CR214" s="331"/>
      <c r="CS214" s="332"/>
      <c r="CT214" s="333"/>
      <c r="CU214" s="229"/>
      <c r="CV214" s="230"/>
      <c r="CW214" s="231"/>
      <c r="CX214" s="331"/>
      <c r="CY214" s="332"/>
      <c r="CZ214" s="333"/>
      <c r="DA214" s="331"/>
      <c r="DB214" s="332"/>
      <c r="DC214" s="333"/>
      <c r="DD214" s="331"/>
      <c r="DE214" s="332"/>
      <c r="DF214" s="333"/>
      <c r="DG214" s="331"/>
      <c r="DH214" s="332"/>
      <c r="DI214" s="333"/>
      <c r="DJ214" s="229"/>
      <c r="DK214" s="230"/>
      <c r="DL214" s="231"/>
      <c r="DM214" s="229"/>
      <c r="DN214" s="230"/>
      <c r="DO214" s="231"/>
      <c r="DP214" s="331"/>
      <c r="DQ214" s="332"/>
      <c r="DR214" s="333"/>
      <c r="DS214" s="331"/>
      <c r="DT214" s="332"/>
      <c r="DU214" s="333"/>
      <c r="DV214" s="331"/>
      <c r="DW214" s="332"/>
      <c r="DX214" s="333"/>
      <c r="DY214" s="331"/>
      <c r="DZ214" s="332"/>
      <c r="EA214" s="333"/>
      <c r="EB214" s="331"/>
      <c r="EC214" s="332"/>
      <c r="ED214" s="333"/>
      <c r="EE214" s="331"/>
      <c r="EF214" s="332"/>
      <c r="EG214" s="333"/>
      <c r="EH214" s="229"/>
      <c r="EI214" s="230"/>
      <c r="EJ214" s="231"/>
      <c r="EK214" s="229"/>
      <c r="EL214" s="230"/>
      <c r="EM214" s="231"/>
      <c r="EN214" s="244"/>
      <c r="EO214" s="269" t="str">
        <f t="shared" si="699"/>
        <v/>
      </c>
      <c r="EP214" s="444" t="s">
        <v>1247</v>
      </c>
      <c r="EQ214" s="360" t="str">
        <f t="shared" si="842"/>
        <v/>
      </c>
      <c r="ER214" s="360" t="str">
        <f t="shared" si="843"/>
        <v/>
      </c>
      <c r="ES214" s="360" t="str">
        <f t="shared" si="844"/>
        <v/>
      </c>
      <c r="ET214" s="360" t="str">
        <f t="shared" si="845"/>
        <v/>
      </c>
      <c r="EU214" s="360" t="str">
        <f t="shared" si="846"/>
        <v/>
      </c>
      <c r="EV214" s="360" t="str">
        <f t="shared" si="847"/>
        <v/>
      </c>
      <c r="EW214" s="360" t="str">
        <f t="shared" si="848"/>
        <v/>
      </c>
      <c r="EX214" s="360" t="str">
        <f t="shared" si="849"/>
        <v/>
      </c>
      <c r="EY214" s="360" t="str">
        <f t="shared" si="850"/>
        <v/>
      </c>
      <c r="EZ214" s="360" t="str">
        <f t="shared" si="851"/>
        <v/>
      </c>
      <c r="FA214" s="360" t="str">
        <f t="shared" si="852"/>
        <v/>
      </c>
      <c r="FB214" s="360" t="str">
        <f t="shared" si="853"/>
        <v/>
      </c>
      <c r="FC214" s="360" t="str">
        <f t="shared" si="854"/>
        <v/>
      </c>
      <c r="FD214" s="360" t="str">
        <f t="shared" si="855"/>
        <v/>
      </c>
      <c r="FE214" s="360" t="str">
        <f t="shared" si="856"/>
        <v/>
      </c>
      <c r="FF214" s="360" t="str">
        <f t="shared" si="857"/>
        <v/>
      </c>
      <c r="FG214" s="360" t="str">
        <f t="shared" si="858"/>
        <v/>
      </c>
      <c r="FH214" s="360" t="str">
        <f t="shared" si="859"/>
        <v/>
      </c>
      <c r="FI214" s="360" t="str">
        <f t="shared" si="860"/>
        <v/>
      </c>
      <c r="FJ214" s="360" t="str">
        <f t="shared" si="861"/>
        <v/>
      </c>
      <c r="FK214" s="360" t="str">
        <f t="shared" si="862"/>
        <v/>
      </c>
      <c r="FL214" s="360" t="str">
        <f t="shared" si="863"/>
        <v/>
      </c>
      <c r="FM214" s="360" t="str">
        <f t="shared" si="864"/>
        <v/>
      </c>
      <c r="FN214" s="360">
        <f t="shared" si="865"/>
        <v>29</v>
      </c>
      <c r="FO214" s="360" t="str">
        <f t="shared" si="866"/>
        <v/>
      </c>
      <c r="FP214" s="360" t="str">
        <f t="shared" si="867"/>
        <v/>
      </c>
      <c r="FQ214" s="360" t="str">
        <f t="shared" si="868"/>
        <v/>
      </c>
      <c r="FR214" s="360" t="str">
        <f t="shared" si="869"/>
        <v/>
      </c>
      <c r="FS214" s="360" t="str">
        <f t="shared" si="870"/>
        <v/>
      </c>
      <c r="FT214" s="360" t="str">
        <f t="shared" si="700"/>
        <v/>
      </c>
      <c r="FU214" s="360" t="str">
        <f t="shared" si="871"/>
        <v/>
      </c>
      <c r="FV214" s="360" t="str">
        <f t="shared" si="872"/>
        <v/>
      </c>
      <c r="FW214" s="360" t="str">
        <f t="shared" si="873"/>
        <v/>
      </c>
      <c r="FX214" s="360" t="str">
        <f t="shared" si="874"/>
        <v/>
      </c>
      <c r="FY214" s="360" t="str">
        <f t="shared" si="875"/>
        <v/>
      </c>
      <c r="FZ214" s="360" t="str">
        <f t="shared" si="876"/>
        <v/>
      </c>
      <c r="GA214" s="360" t="str">
        <f t="shared" si="877"/>
        <v/>
      </c>
      <c r="GB214" s="360" t="str">
        <f t="shared" si="878"/>
        <v/>
      </c>
      <c r="GC214" s="360" t="str">
        <f t="shared" si="879"/>
        <v/>
      </c>
      <c r="GD214" s="360" t="str">
        <f t="shared" si="880"/>
        <v/>
      </c>
      <c r="GE214" s="360" t="str">
        <f t="shared" si="881"/>
        <v/>
      </c>
      <c r="GF214" s="360" t="str">
        <f t="shared" si="882"/>
        <v/>
      </c>
      <c r="GG214" s="360" t="str">
        <f t="shared" si="883"/>
        <v/>
      </c>
      <c r="GH214" s="360" t="str">
        <f t="shared" si="884"/>
        <v/>
      </c>
      <c r="GI214" s="360" t="str">
        <f t="shared" si="885"/>
        <v/>
      </c>
      <c r="GJ214" s="360" t="str">
        <f t="shared" si="886"/>
        <v/>
      </c>
      <c r="GK214" s="444" t="s">
        <v>1247</v>
      </c>
      <c r="GL214" s="361" t="str">
        <f t="shared" si="701"/>
        <v>-</v>
      </c>
      <c r="GM214" s="361" t="str">
        <f t="shared" si="702"/>
        <v>-</v>
      </c>
      <c r="GN214" s="361" t="str">
        <f t="shared" si="703"/>
        <v>-</v>
      </c>
      <c r="GO214" s="361" t="str">
        <f t="shared" si="704"/>
        <v>-</v>
      </c>
      <c r="GP214" s="361" t="str">
        <f t="shared" si="705"/>
        <v>-</v>
      </c>
      <c r="GQ214" s="361" t="str">
        <f t="shared" si="706"/>
        <v>-</v>
      </c>
      <c r="GR214" s="361" t="str">
        <f t="shared" si="707"/>
        <v>-</v>
      </c>
      <c r="GS214" s="361" t="str">
        <f t="shared" si="708"/>
        <v>-</v>
      </c>
      <c r="GT214" s="361" t="str">
        <f t="shared" si="709"/>
        <v>-</v>
      </c>
      <c r="GU214" s="361" t="str">
        <f t="shared" si="710"/>
        <v>-</v>
      </c>
      <c r="GV214" s="361" t="str">
        <f t="shared" si="711"/>
        <v>-</v>
      </c>
      <c r="GW214" s="361" t="str">
        <f t="shared" si="712"/>
        <v>-</v>
      </c>
      <c r="GX214" s="361" t="str">
        <f t="shared" si="713"/>
        <v>-</v>
      </c>
      <c r="GY214" s="361" t="str">
        <f t="shared" si="714"/>
        <v>-</v>
      </c>
      <c r="GZ214" s="361" t="str">
        <f t="shared" si="715"/>
        <v>-</v>
      </c>
      <c r="HA214" s="361" t="str">
        <f t="shared" si="716"/>
        <v>-</v>
      </c>
      <c r="HB214" s="361" t="str">
        <f t="shared" si="717"/>
        <v>-</v>
      </c>
      <c r="HC214" s="361" t="str">
        <f t="shared" si="718"/>
        <v>-</v>
      </c>
      <c r="HD214" s="361" t="str">
        <f t="shared" si="719"/>
        <v>-</v>
      </c>
      <c r="HE214" s="361" t="str">
        <f t="shared" si="720"/>
        <v>-</v>
      </c>
      <c r="HF214" s="361" t="str">
        <f t="shared" si="721"/>
        <v>-</v>
      </c>
      <c r="HG214" s="361" t="str">
        <f t="shared" si="722"/>
        <v>-</v>
      </c>
      <c r="HH214" s="361" t="str">
        <f t="shared" si="723"/>
        <v>-</v>
      </c>
      <c r="HI214" s="361" t="str">
        <f t="shared" si="724"/>
        <v>backtracking_tolerance</v>
      </c>
      <c r="HJ214" s="361" t="str">
        <f t="shared" si="725"/>
        <v>-</v>
      </c>
      <c r="HK214" s="361" t="str">
        <f t="shared" si="726"/>
        <v>-</v>
      </c>
      <c r="HL214" s="361" t="str">
        <f t="shared" si="727"/>
        <v>-</v>
      </c>
      <c r="HM214" s="361" t="str">
        <f t="shared" si="728"/>
        <v>-</v>
      </c>
      <c r="HN214" s="361" t="str">
        <f t="shared" si="729"/>
        <v>-</v>
      </c>
      <c r="HO214" s="361" t="str">
        <f t="shared" si="730"/>
        <v>-</v>
      </c>
      <c r="HP214" s="361" t="str">
        <f t="shared" si="731"/>
        <v>-</v>
      </c>
      <c r="HQ214" s="361" t="str">
        <f t="shared" si="732"/>
        <v>-</v>
      </c>
      <c r="HR214" s="361" t="str">
        <f t="shared" si="733"/>
        <v>-</v>
      </c>
      <c r="HS214" s="361" t="str">
        <f t="shared" si="734"/>
        <v>-</v>
      </c>
      <c r="HT214" s="361" t="str">
        <f t="shared" si="735"/>
        <v>-</v>
      </c>
      <c r="HU214" s="361" t="str">
        <f t="shared" si="736"/>
        <v>-</v>
      </c>
      <c r="HV214" s="361" t="str">
        <f t="shared" si="737"/>
        <v>-</v>
      </c>
      <c r="HW214" s="361" t="str">
        <f t="shared" si="738"/>
        <v>-</v>
      </c>
      <c r="HX214" s="361" t="str">
        <f t="shared" si="739"/>
        <v>-</v>
      </c>
      <c r="HY214" s="361" t="str">
        <f t="shared" si="740"/>
        <v>-</v>
      </c>
      <c r="HZ214" s="361" t="str">
        <f t="shared" si="741"/>
        <v>-</v>
      </c>
      <c r="IA214" s="361" t="str">
        <f t="shared" si="742"/>
        <v>-</v>
      </c>
      <c r="IB214" s="361" t="str">
        <f t="shared" si="743"/>
        <v>-</v>
      </c>
      <c r="IC214" s="361" t="str">
        <f t="shared" si="744"/>
        <v>-</v>
      </c>
      <c r="ID214" s="361" t="str">
        <f t="shared" si="745"/>
        <v>-</v>
      </c>
      <c r="IE214" s="361" t="str">
        <f t="shared" si="746"/>
        <v>-</v>
      </c>
      <c r="IF214" s="444" t="s">
        <v>1247</v>
      </c>
      <c r="IG214" s="56" t="str">
        <f t="shared" si="887"/>
        <v>-</v>
      </c>
      <c r="IH214" s="56" t="str">
        <f t="shared" si="888"/>
        <v>-</v>
      </c>
      <c r="II214" s="56" t="str">
        <f t="shared" si="889"/>
        <v>-</v>
      </c>
      <c r="IJ214" s="56" t="str">
        <f t="shared" si="890"/>
        <v>-</v>
      </c>
      <c r="IK214" s="56" t="str">
        <f t="shared" si="747"/>
        <v>-</v>
      </c>
      <c r="IL214" s="56" t="str">
        <f t="shared" si="748"/>
        <v>-</v>
      </c>
      <c r="IM214" s="56" t="str">
        <f t="shared" si="749"/>
        <v>-</v>
      </c>
      <c r="IN214" s="56" t="str">
        <f t="shared" si="750"/>
        <v>-</v>
      </c>
      <c r="IO214" s="56" t="str">
        <f t="shared" si="751"/>
        <v>-</v>
      </c>
      <c r="IP214" s="56" t="str">
        <f t="shared" si="752"/>
        <v>-</v>
      </c>
      <c r="IQ214" s="56" t="str">
        <f t="shared" si="753"/>
        <v>-</v>
      </c>
      <c r="IR214" s="56" t="str">
        <f t="shared" si="754"/>
        <v>-</v>
      </c>
      <c r="IS214" s="56" t="str">
        <f t="shared" si="755"/>
        <v>-</v>
      </c>
      <c r="IT214" s="56" t="str">
        <f t="shared" si="756"/>
        <v>-</v>
      </c>
      <c r="IU214" s="56" t="str">
        <f t="shared" si="757"/>
        <v>-</v>
      </c>
      <c r="IV214" s="56" t="str">
        <f t="shared" si="758"/>
        <v>-</v>
      </c>
      <c r="IW214" s="56" t="str">
        <f t="shared" si="759"/>
        <v>-</v>
      </c>
      <c r="IX214" s="56" t="str">
        <f t="shared" si="760"/>
        <v>-</v>
      </c>
      <c r="IY214" s="56" t="str">
        <f t="shared" si="761"/>
        <v>-</v>
      </c>
      <c r="IZ214" s="56" t="str">
        <f t="shared" si="762"/>
        <v>-</v>
      </c>
      <c r="JA214" s="56" t="str">
        <f t="shared" si="763"/>
        <v>-</v>
      </c>
      <c r="JB214" s="56" t="str">
        <f t="shared" si="764"/>
        <v>-</v>
      </c>
      <c r="JC214" s="56" t="str">
        <f t="shared" si="765"/>
        <v>-</v>
      </c>
      <c r="JD214" s="56">
        <f t="shared" si="766"/>
        <v>2</v>
      </c>
      <c r="JE214" s="56" t="str">
        <f t="shared" si="767"/>
        <v>-</v>
      </c>
      <c r="JF214" s="56" t="str">
        <f t="shared" si="768"/>
        <v>-</v>
      </c>
      <c r="JG214" s="56" t="str">
        <f t="shared" si="769"/>
        <v>-</v>
      </c>
      <c r="JH214" s="56" t="str">
        <f t="shared" si="770"/>
        <v>-</v>
      </c>
      <c r="JI214" s="56" t="str">
        <f t="shared" si="771"/>
        <v>-</v>
      </c>
      <c r="JJ214" s="56" t="str">
        <f t="shared" si="772"/>
        <v>-</v>
      </c>
      <c r="JK214" s="56" t="str">
        <f t="shared" si="773"/>
        <v>-</v>
      </c>
      <c r="JL214" s="56" t="str">
        <f t="shared" si="774"/>
        <v>-</v>
      </c>
      <c r="JM214" s="56" t="str">
        <f t="shared" si="775"/>
        <v>-</v>
      </c>
      <c r="JN214" s="56" t="str">
        <f t="shared" si="776"/>
        <v>-</v>
      </c>
      <c r="JO214" s="56" t="str">
        <f t="shared" si="777"/>
        <v>-</v>
      </c>
      <c r="JP214" s="56" t="str">
        <f t="shared" si="778"/>
        <v>-</v>
      </c>
      <c r="JQ214" s="56" t="str">
        <f t="shared" si="779"/>
        <v>-</v>
      </c>
      <c r="JR214" s="56" t="str">
        <f t="shared" si="780"/>
        <v>-</v>
      </c>
      <c r="JS214" s="56" t="str">
        <f t="shared" si="781"/>
        <v>-</v>
      </c>
      <c r="JT214" s="56" t="str">
        <f t="shared" si="782"/>
        <v>-</v>
      </c>
      <c r="JU214" s="56" t="str">
        <f t="shared" si="783"/>
        <v>-</v>
      </c>
      <c r="JV214" s="56" t="str">
        <f t="shared" si="784"/>
        <v>-</v>
      </c>
      <c r="JW214" s="56" t="str">
        <f t="shared" si="785"/>
        <v>-</v>
      </c>
      <c r="JX214" s="56" t="str">
        <f t="shared" si="786"/>
        <v>-</v>
      </c>
      <c r="JY214" s="56" t="str">
        <f t="shared" si="787"/>
        <v>-</v>
      </c>
      <c r="JZ214" s="56" t="str">
        <f t="shared" si="788"/>
        <v>-</v>
      </c>
      <c r="KA214" s="444" t="s">
        <v>1247</v>
      </c>
      <c r="KB214" s="360">
        <f>IF(ISNUMBER(INDEX($EQ$15:$GK$521,$B214,EO$11)),MAX(KB$14:KB213)+1,0)</f>
        <v>0</v>
      </c>
      <c r="KC214" s="360" t="str">
        <f t="shared" si="891"/>
        <v/>
      </c>
      <c r="KD214" s="373" t="s">
        <v>2</v>
      </c>
      <c r="KE214" s="215"/>
      <c r="KF214" s="60"/>
      <c r="KG214" s="60"/>
      <c r="KH214" s="60"/>
      <c r="KI214" s="60"/>
      <c r="KJ214" s="60"/>
      <c r="KK214" s="60"/>
      <c r="KL214" s="60"/>
      <c r="KM214" s="60"/>
      <c r="KN214" s="60"/>
      <c r="KO214" s="60"/>
      <c r="KP214" s="60"/>
      <c r="KQ214" s="239" t="str">
        <f t="shared" si="894"/>
        <v/>
      </c>
      <c r="KR214" s="245" t="str">
        <f t="shared" si="789"/>
        <v/>
      </c>
      <c r="KS214" s="60"/>
      <c r="KT214" s="239" t="str">
        <f t="shared" si="895"/>
        <v/>
      </c>
      <c r="KU214" s="245" t="str">
        <f t="shared" si="790"/>
        <v/>
      </c>
      <c r="KV214" s="60"/>
      <c r="KW214" s="239" t="str">
        <f t="shared" si="896"/>
        <v/>
      </c>
      <c r="KX214" s="245" t="str">
        <f t="shared" si="791"/>
        <v/>
      </c>
      <c r="KY214" s="60"/>
      <c r="KZ214" s="283" t="str">
        <f t="shared" si="792"/>
        <v/>
      </c>
      <c r="LA214" s="26"/>
      <c r="LB214" s="18"/>
      <c r="LC214" s="18"/>
      <c r="LD214" s="18"/>
      <c r="LE214" s="18"/>
      <c r="LF214" s="18"/>
      <c r="LG214" s="18"/>
      <c r="LH214" s="18"/>
      <c r="LI214" s="18"/>
      <c r="LJ214" s="18"/>
      <c r="LK214" s="18"/>
      <c r="LL214" s="18"/>
      <c r="LM214" s="18"/>
      <c r="LN214" s="63"/>
      <c r="LO214" s="251">
        <f t="shared" si="793"/>
        <v>0</v>
      </c>
      <c r="LP214" s="251">
        <f t="shared" si="794"/>
        <v>0</v>
      </c>
      <c r="LQ214" s="251">
        <f t="shared" si="795"/>
        <v>0</v>
      </c>
      <c r="LR214" s="251">
        <f t="shared" si="796"/>
        <v>0</v>
      </c>
      <c r="LS214" s="251">
        <f t="shared" si="797"/>
        <v>0</v>
      </c>
      <c r="LT214" s="251">
        <f t="shared" si="798"/>
        <v>0</v>
      </c>
      <c r="LU214" s="251">
        <f t="shared" si="799"/>
        <v>0</v>
      </c>
      <c r="LV214" s="251">
        <f t="shared" si="800"/>
        <v>0</v>
      </c>
      <c r="LW214" s="251">
        <f t="shared" si="801"/>
        <v>0</v>
      </c>
      <c r="LX214" s="251">
        <f t="shared" si="802"/>
        <v>0</v>
      </c>
      <c r="LY214" s="251">
        <f t="shared" si="803"/>
        <v>0</v>
      </c>
      <c r="LZ214" s="251">
        <f t="shared" si="804"/>
        <v>0</v>
      </c>
      <c r="MA214" s="63">
        <f t="shared" si="805"/>
        <v>6</v>
      </c>
      <c r="MB214" s="63">
        <f t="shared" si="806"/>
        <v>0</v>
      </c>
      <c r="MC214" s="63">
        <f t="shared" si="893"/>
        <v>200</v>
      </c>
      <c r="MD214" s="63">
        <f t="shared" si="892"/>
        <v>37</v>
      </c>
      <c r="ME214" s="63">
        <f t="shared" si="807"/>
        <v>0</v>
      </c>
      <c r="MF214" s="315">
        <f t="shared" si="808"/>
        <v>291</v>
      </c>
      <c r="MG214" s="315">
        <f>IF(ISNUMBER(MATCH(EO214,$ME$15:$ME$520,0)),0,MAX(MG$14:MG213)+1)</f>
        <v>0</v>
      </c>
      <c r="MH214" s="315" t="str">
        <f t="shared" si="809"/>
        <v/>
      </c>
      <c r="MI214" s="369"/>
      <c r="MJ214" s="68"/>
      <c r="MK214" s="18"/>
      <c r="ML214" s="242"/>
      <c r="MM214" s="242"/>
      <c r="MN214" s="59"/>
      <c r="MO214" s="59"/>
      <c r="MP214" s="285"/>
      <c r="MQ214" s="59"/>
      <c r="MR214" s="238"/>
      <c r="MS214" s="285"/>
      <c r="MT214" s="59"/>
      <c r="MU214" s="285"/>
      <c r="MV214" s="238"/>
      <c r="MW214" s="59"/>
      <c r="MX214" s="59"/>
      <c r="MY214" s="59"/>
      <c r="MZ214" s="59"/>
      <c r="NA214" s="59"/>
      <c r="NB214" s="26" t="s">
        <v>2</v>
      </c>
      <c r="NC214" s="59"/>
      <c r="ND214" s="59"/>
      <c r="NE214" s="59"/>
      <c r="NF214" s="59"/>
      <c r="NG214" s="59"/>
      <c r="NH214" s="59"/>
      <c r="NI214" s="59"/>
      <c r="NJ214" s="59"/>
      <c r="NK214" s="26" t="s">
        <v>2</v>
      </c>
      <c r="NL214" s="454"/>
      <c r="NM214" s="454"/>
      <c r="NN214" s="59"/>
      <c r="NO214" s="18"/>
      <c r="NP214" s="18"/>
      <c r="NQ214" s="18"/>
      <c r="NR214" s="18"/>
      <c r="NS214" s="18"/>
      <c r="NT214" s="18"/>
      <c r="NU214" s="18"/>
      <c r="NV214" s="18"/>
      <c r="NW214" s="18"/>
      <c r="NX214" s="18"/>
      <c r="NY214" s="18"/>
      <c r="NZ214" s="18"/>
      <c r="OA214" s="18"/>
      <c r="OB214" s="18"/>
      <c r="OC214" s="18"/>
      <c r="OZ214" s="59"/>
      <c r="PA214" s="251" t="str">
        <f t="shared" si="810"/>
        <v/>
      </c>
      <c r="PB214" s="251" t="str">
        <f t="shared" si="811"/>
        <v/>
      </c>
      <c r="PC214" s="251" t="str">
        <f t="shared" si="812"/>
        <v/>
      </c>
      <c r="PD214" s="251" t="str">
        <f t="shared" si="813"/>
        <v/>
      </c>
      <c r="PE214" s="251" t="str">
        <f t="shared" si="814"/>
        <v/>
      </c>
      <c r="PF214" s="251" t="str">
        <f t="shared" si="815"/>
        <v/>
      </c>
      <c r="PG214" s="251" t="str">
        <f t="shared" si="816"/>
        <v/>
      </c>
      <c r="PH214" s="251" t="str">
        <f t="shared" si="817"/>
        <v/>
      </c>
      <c r="PI214" s="251" t="str">
        <f t="shared" si="818"/>
        <v/>
      </c>
      <c r="PJ214" s="251" t="str">
        <f t="shared" si="819"/>
        <v/>
      </c>
      <c r="PK214" s="251" t="str">
        <f t="shared" si="820"/>
        <v/>
      </c>
      <c r="PL214" s="251" t="str">
        <f t="shared" si="821"/>
        <v/>
      </c>
      <c r="PM214" s="251" t="str">
        <f t="shared" si="822"/>
        <v/>
      </c>
      <c r="PN214" s="251" t="str">
        <f t="shared" si="823"/>
        <v/>
      </c>
      <c r="PO214" s="251" t="str">
        <f t="shared" si="824"/>
        <v/>
      </c>
      <c r="PP214" s="251" t="str">
        <f t="shared" si="825"/>
        <v/>
      </c>
      <c r="PQ214" s="251" t="str">
        <f t="shared" si="826"/>
        <v/>
      </c>
      <c r="PR214" s="251" t="str">
        <f t="shared" si="827"/>
        <v/>
      </c>
      <c r="PS214" s="251" t="str">
        <f t="shared" si="828"/>
        <v/>
      </c>
      <c r="PT214" s="251" t="str">
        <f t="shared" si="829"/>
        <v/>
      </c>
      <c r="PU214" s="251" t="str">
        <f t="shared" si="830"/>
        <v/>
      </c>
      <c r="PV214" s="251" t="str">
        <f t="shared" si="831"/>
        <v/>
      </c>
      <c r="PW214" s="251" t="str">
        <f t="shared" si="832"/>
        <v/>
      </c>
      <c r="PX214" s="251" t="str">
        <f t="shared" si="833"/>
        <v/>
      </c>
      <c r="PY214" s="251" t="str">
        <f t="shared" si="834"/>
        <v/>
      </c>
      <c r="PZ214" s="251" t="str">
        <f t="shared" si="835"/>
        <v/>
      </c>
      <c r="QA214" s="251" t="str">
        <f t="shared" si="836"/>
        <v/>
      </c>
      <c r="QB214" s="251" t="str">
        <f t="shared" si="837"/>
        <v/>
      </c>
      <c r="QC214" s="251" t="str">
        <f t="shared" si="838"/>
        <v/>
      </c>
      <c r="QD214" s="251" t="str">
        <f t="shared" si="839"/>
        <v/>
      </c>
      <c r="QE214" s="251" t="str">
        <f t="shared" si="840"/>
        <v/>
      </c>
      <c r="QF214" s="63">
        <f t="shared" si="841"/>
        <v>0</v>
      </c>
      <c r="QG214" s="26" t="s">
        <v>2</v>
      </c>
      <c r="QH214" s="59"/>
      <c r="QI214" s="59"/>
      <c r="QJ214" s="59"/>
      <c r="QK214" s="59"/>
      <c r="QL214" s="59"/>
      <c r="QM214" s="59"/>
      <c r="QN214" s="59"/>
    </row>
    <row r="215" spans="1:456" ht="6" customHeight="1" x14ac:dyDescent="0.25">
      <c r="A215" s="68"/>
      <c r="B215" s="447">
        <f t="shared" si="698"/>
        <v>201</v>
      </c>
      <c r="C215" s="72" t="s">
        <v>464</v>
      </c>
      <c r="D215" s="339" t="s">
        <v>489</v>
      </c>
      <c r="E215" s="59"/>
      <c r="F215" s="229"/>
      <c r="G215" s="295"/>
      <c r="H215" s="295"/>
      <c r="I215" s="229"/>
      <c r="J215" s="295"/>
      <c r="K215" s="295"/>
      <c r="L215" s="229"/>
      <c r="M215" s="295"/>
      <c r="N215" s="295"/>
      <c r="O215" s="229"/>
      <c r="P215" s="295"/>
      <c r="Q215" s="295"/>
      <c r="R215" s="229"/>
      <c r="S215" s="230"/>
      <c r="T215" s="231"/>
      <c r="U215" s="229"/>
      <c r="V215" s="230"/>
      <c r="W215" s="231"/>
      <c r="X215" s="229"/>
      <c r="Y215" s="230"/>
      <c r="Z215" s="231"/>
      <c r="AA215" s="229"/>
      <c r="AB215" s="295"/>
      <c r="AC215" s="295"/>
      <c r="AD215" s="229"/>
      <c r="AE215" s="295"/>
      <c r="AF215" s="295"/>
      <c r="AG215" s="229"/>
      <c r="AH215" s="295"/>
      <c r="AI215" s="295"/>
      <c r="AJ215" s="229"/>
      <c r="AK215" s="295"/>
      <c r="AL215" s="295"/>
      <c r="AM215" s="229"/>
      <c r="AN215" s="295"/>
      <c r="AO215" s="295"/>
      <c r="AP215" s="243"/>
      <c r="AQ215" s="295"/>
      <c r="AR215" s="290"/>
      <c r="AS215" s="243"/>
      <c r="AT215" s="295"/>
      <c r="AU215" s="290"/>
      <c r="AV215" s="229"/>
      <c r="AW215" s="230"/>
      <c r="AX215" s="231"/>
      <c r="AY215" s="229"/>
      <c r="AZ215" s="230"/>
      <c r="BA215" s="231"/>
      <c r="BB215" s="229"/>
      <c r="BC215" s="230"/>
      <c r="BD215" s="231"/>
      <c r="BE215" s="229"/>
      <c r="BF215" s="230"/>
      <c r="BG215" s="231"/>
      <c r="BH215" s="229"/>
      <c r="BI215" s="230"/>
      <c r="BJ215" s="231"/>
      <c r="BK215" s="243"/>
      <c r="BL215" s="230"/>
      <c r="BM215" s="231"/>
      <c r="BN215" s="243"/>
      <c r="BO215" s="230"/>
      <c r="BP215" s="231"/>
      <c r="BQ215" s="229"/>
      <c r="BR215" s="230"/>
      <c r="BS215" s="231"/>
      <c r="BT215" s="229"/>
      <c r="BU215" s="230"/>
      <c r="BV215" s="231"/>
      <c r="BW215" s="229"/>
      <c r="BX215" s="230"/>
      <c r="BY215" s="231"/>
      <c r="BZ215" s="229"/>
      <c r="CA215" s="230"/>
      <c r="CB215" s="231"/>
      <c r="CC215" s="229"/>
      <c r="CD215" s="230"/>
      <c r="CE215" s="231"/>
      <c r="CF215" s="331"/>
      <c r="CG215" s="332"/>
      <c r="CH215" s="385"/>
      <c r="CI215" s="331"/>
      <c r="CJ215" s="332"/>
      <c r="CK215" s="385"/>
      <c r="CL215" s="243"/>
      <c r="CM215" s="230"/>
      <c r="CN215" s="354"/>
      <c r="CO215" s="243"/>
      <c r="CP215" s="230"/>
      <c r="CQ215" s="231"/>
      <c r="CR215" s="331"/>
      <c r="CS215" s="332"/>
      <c r="CT215" s="333"/>
      <c r="CU215" s="229"/>
      <c r="CV215" s="230"/>
      <c r="CW215" s="231"/>
      <c r="CX215" s="331"/>
      <c r="CY215" s="332"/>
      <c r="CZ215" s="333"/>
      <c r="DA215" s="331"/>
      <c r="DB215" s="332"/>
      <c r="DC215" s="333"/>
      <c r="DD215" s="331"/>
      <c r="DE215" s="332"/>
      <c r="DF215" s="333"/>
      <c r="DG215" s="331"/>
      <c r="DH215" s="332"/>
      <c r="DI215" s="333"/>
      <c r="DJ215" s="229"/>
      <c r="DK215" s="230"/>
      <c r="DL215" s="231"/>
      <c r="DM215" s="229"/>
      <c r="DN215" s="230"/>
      <c r="DO215" s="231"/>
      <c r="DP215" s="331"/>
      <c r="DQ215" s="332"/>
      <c r="DR215" s="333"/>
      <c r="DS215" s="331"/>
      <c r="DT215" s="332"/>
      <c r="DU215" s="333"/>
      <c r="DV215" s="331"/>
      <c r="DW215" s="332"/>
      <c r="DX215" s="333"/>
      <c r="DY215" s="331"/>
      <c r="DZ215" s="332"/>
      <c r="EA215" s="333"/>
      <c r="EB215" s="331"/>
      <c r="EC215" s="332"/>
      <c r="ED215" s="333"/>
      <c r="EE215" s="331"/>
      <c r="EF215" s="332"/>
      <c r="EG215" s="333"/>
      <c r="EH215" s="229"/>
      <c r="EI215" s="230"/>
      <c r="EJ215" s="231"/>
      <c r="EK215" s="229"/>
      <c r="EL215" s="230"/>
      <c r="EM215" s="231"/>
      <c r="EN215" s="244"/>
      <c r="EO215" s="269" t="str">
        <f t="shared" si="699"/>
        <v/>
      </c>
      <c r="EP215" s="444" t="s">
        <v>1247</v>
      </c>
      <c r="EQ215" s="360" t="str">
        <f t="shared" si="842"/>
        <v/>
      </c>
      <c r="ER215" s="360" t="str">
        <f t="shared" si="843"/>
        <v/>
      </c>
      <c r="ES215" s="360" t="str">
        <f t="shared" si="844"/>
        <v/>
      </c>
      <c r="ET215" s="360" t="str">
        <f t="shared" si="845"/>
        <v/>
      </c>
      <c r="EU215" s="360" t="str">
        <f t="shared" si="846"/>
        <v/>
      </c>
      <c r="EV215" s="360" t="str">
        <f t="shared" si="847"/>
        <v/>
      </c>
      <c r="EW215" s="360" t="str">
        <f t="shared" si="848"/>
        <v/>
      </c>
      <c r="EX215" s="360" t="str">
        <f t="shared" si="849"/>
        <v/>
      </c>
      <c r="EY215" s="360" t="str">
        <f t="shared" si="850"/>
        <v/>
      </c>
      <c r="EZ215" s="360" t="str">
        <f t="shared" si="851"/>
        <v/>
      </c>
      <c r="FA215" s="360" t="str">
        <f t="shared" si="852"/>
        <v/>
      </c>
      <c r="FB215" s="360" t="str">
        <f t="shared" si="853"/>
        <v/>
      </c>
      <c r="FC215" s="360" t="str">
        <f t="shared" si="854"/>
        <v/>
      </c>
      <c r="FD215" s="360" t="str">
        <f t="shared" si="855"/>
        <v/>
      </c>
      <c r="FE215" s="360" t="str">
        <f t="shared" si="856"/>
        <v/>
      </c>
      <c r="FF215" s="360" t="str">
        <f t="shared" si="857"/>
        <v/>
      </c>
      <c r="FG215" s="360" t="str">
        <f t="shared" si="858"/>
        <v/>
      </c>
      <c r="FH215" s="360" t="str">
        <f t="shared" si="859"/>
        <v/>
      </c>
      <c r="FI215" s="360" t="str">
        <f t="shared" si="860"/>
        <v/>
      </c>
      <c r="FJ215" s="360" t="str">
        <f t="shared" si="861"/>
        <v/>
      </c>
      <c r="FK215" s="360" t="str">
        <f t="shared" si="862"/>
        <v/>
      </c>
      <c r="FL215" s="360" t="str">
        <f t="shared" si="863"/>
        <v/>
      </c>
      <c r="FM215" s="360" t="str">
        <f t="shared" si="864"/>
        <v/>
      </c>
      <c r="FN215" s="360">
        <f t="shared" si="865"/>
        <v>30</v>
      </c>
      <c r="FO215" s="360" t="str">
        <f t="shared" si="866"/>
        <v/>
      </c>
      <c r="FP215" s="360" t="str">
        <f t="shared" si="867"/>
        <v/>
      </c>
      <c r="FQ215" s="360" t="str">
        <f t="shared" si="868"/>
        <v/>
      </c>
      <c r="FR215" s="360" t="str">
        <f t="shared" si="869"/>
        <v/>
      </c>
      <c r="FS215" s="360" t="str">
        <f t="shared" si="870"/>
        <v/>
      </c>
      <c r="FT215" s="360" t="str">
        <f t="shared" si="700"/>
        <v/>
      </c>
      <c r="FU215" s="360" t="str">
        <f t="shared" si="871"/>
        <v/>
      </c>
      <c r="FV215" s="360" t="str">
        <f t="shared" si="872"/>
        <v/>
      </c>
      <c r="FW215" s="360" t="str">
        <f t="shared" si="873"/>
        <v/>
      </c>
      <c r="FX215" s="360" t="str">
        <f t="shared" si="874"/>
        <v/>
      </c>
      <c r="FY215" s="360" t="str">
        <f t="shared" si="875"/>
        <v/>
      </c>
      <c r="FZ215" s="360" t="str">
        <f t="shared" si="876"/>
        <v/>
      </c>
      <c r="GA215" s="360" t="str">
        <f t="shared" si="877"/>
        <v/>
      </c>
      <c r="GB215" s="360" t="str">
        <f t="shared" si="878"/>
        <v/>
      </c>
      <c r="GC215" s="360" t="str">
        <f t="shared" si="879"/>
        <v/>
      </c>
      <c r="GD215" s="360" t="str">
        <f t="shared" si="880"/>
        <v/>
      </c>
      <c r="GE215" s="360" t="str">
        <f t="shared" si="881"/>
        <v/>
      </c>
      <c r="GF215" s="360" t="str">
        <f t="shared" si="882"/>
        <v/>
      </c>
      <c r="GG215" s="360" t="str">
        <f t="shared" si="883"/>
        <v/>
      </c>
      <c r="GH215" s="360" t="str">
        <f t="shared" si="884"/>
        <v/>
      </c>
      <c r="GI215" s="360" t="str">
        <f t="shared" si="885"/>
        <v/>
      </c>
      <c r="GJ215" s="360" t="str">
        <f t="shared" si="886"/>
        <v/>
      </c>
      <c r="GK215" s="444" t="s">
        <v>1247</v>
      </c>
      <c r="GL215" s="361" t="str">
        <f t="shared" si="701"/>
        <v>-</v>
      </c>
      <c r="GM215" s="361" t="str">
        <f t="shared" si="702"/>
        <v>-</v>
      </c>
      <c r="GN215" s="361" t="str">
        <f t="shared" si="703"/>
        <v>-</v>
      </c>
      <c r="GO215" s="361" t="str">
        <f t="shared" si="704"/>
        <v>-</v>
      </c>
      <c r="GP215" s="361" t="str">
        <f t="shared" si="705"/>
        <v>-</v>
      </c>
      <c r="GQ215" s="361" t="str">
        <f t="shared" si="706"/>
        <v>-</v>
      </c>
      <c r="GR215" s="361" t="str">
        <f t="shared" si="707"/>
        <v>-</v>
      </c>
      <c r="GS215" s="361" t="str">
        <f t="shared" si="708"/>
        <v>-</v>
      </c>
      <c r="GT215" s="361" t="str">
        <f t="shared" si="709"/>
        <v>-</v>
      </c>
      <c r="GU215" s="361" t="str">
        <f t="shared" si="710"/>
        <v>-</v>
      </c>
      <c r="GV215" s="361" t="str">
        <f t="shared" si="711"/>
        <v>-</v>
      </c>
      <c r="GW215" s="361" t="str">
        <f t="shared" si="712"/>
        <v>-</v>
      </c>
      <c r="GX215" s="361" t="str">
        <f t="shared" si="713"/>
        <v>-</v>
      </c>
      <c r="GY215" s="361" t="str">
        <f t="shared" si="714"/>
        <v>-</v>
      </c>
      <c r="GZ215" s="361" t="str">
        <f t="shared" si="715"/>
        <v>-</v>
      </c>
      <c r="HA215" s="361" t="str">
        <f t="shared" si="716"/>
        <v>-</v>
      </c>
      <c r="HB215" s="361" t="str">
        <f t="shared" si="717"/>
        <v>-</v>
      </c>
      <c r="HC215" s="361" t="str">
        <f t="shared" si="718"/>
        <v>-</v>
      </c>
      <c r="HD215" s="361" t="str">
        <f t="shared" si="719"/>
        <v>-</v>
      </c>
      <c r="HE215" s="361" t="str">
        <f t="shared" si="720"/>
        <v>-</v>
      </c>
      <c r="HF215" s="361" t="str">
        <f t="shared" si="721"/>
        <v>-</v>
      </c>
      <c r="HG215" s="361" t="str">
        <f t="shared" si="722"/>
        <v>-</v>
      </c>
      <c r="HH215" s="361" t="str">
        <f t="shared" si="723"/>
        <v>-</v>
      </c>
      <c r="HI215" s="361" t="str">
        <f t="shared" si="724"/>
        <v>backtracking_reduction_factor</v>
      </c>
      <c r="HJ215" s="361" t="str">
        <f t="shared" si="725"/>
        <v>-</v>
      </c>
      <c r="HK215" s="361" t="str">
        <f t="shared" si="726"/>
        <v>-</v>
      </c>
      <c r="HL215" s="361" t="str">
        <f t="shared" si="727"/>
        <v>-</v>
      </c>
      <c r="HM215" s="361" t="str">
        <f t="shared" si="728"/>
        <v>-</v>
      </c>
      <c r="HN215" s="361" t="str">
        <f t="shared" si="729"/>
        <v>-</v>
      </c>
      <c r="HO215" s="361" t="str">
        <f t="shared" si="730"/>
        <v>-</v>
      </c>
      <c r="HP215" s="361" t="str">
        <f t="shared" si="731"/>
        <v>-</v>
      </c>
      <c r="HQ215" s="361" t="str">
        <f t="shared" si="732"/>
        <v>-</v>
      </c>
      <c r="HR215" s="361" t="str">
        <f t="shared" si="733"/>
        <v>-</v>
      </c>
      <c r="HS215" s="361" t="str">
        <f t="shared" si="734"/>
        <v>-</v>
      </c>
      <c r="HT215" s="361" t="str">
        <f t="shared" si="735"/>
        <v>-</v>
      </c>
      <c r="HU215" s="361" t="str">
        <f t="shared" si="736"/>
        <v>-</v>
      </c>
      <c r="HV215" s="361" t="str">
        <f t="shared" si="737"/>
        <v>-</v>
      </c>
      <c r="HW215" s="361" t="str">
        <f t="shared" si="738"/>
        <v>-</v>
      </c>
      <c r="HX215" s="361" t="str">
        <f t="shared" si="739"/>
        <v>-</v>
      </c>
      <c r="HY215" s="361" t="str">
        <f t="shared" si="740"/>
        <v>-</v>
      </c>
      <c r="HZ215" s="361" t="str">
        <f t="shared" si="741"/>
        <v>-</v>
      </c>
      <c r="IA215" s="361" t="str">
        <f t="shared" si="742"/>
        <v>-</v>
      </c>
      <c r="IB215" s="361" t="str">
        <f t="shared" si="743"/>
        <v>-</v>
      </c>
      <c r="IC215" s="361" t="str">
        <f t="shared" si="744"/>
        <v>-</v>
      </c>
      <c r="ID215" s="361" t="str">
        <f t="shared" si="745"/>
        <v>-</v>
      </c>
      <c r="IE215" s="361" t="str">
        <f t="shared" si="746"/>
        <v>-</v>
      </c>
      <c r="IF215" s="444" t="s">
        <v>1247</v>
      </c>
      <c r="IG215" s="56" t="str">
        <f t="shared" si="887"/>
        <v>-</v>
      </c>
      <c r="IH215" s="56" t="str">
        <f t="shared" si="888"/>
        <v>-</v>
      </c>
      <c r="II215" s="56" t="str">
        <f t="shared" si="889"/>
        <v>-</v>
      </c>
      <c r="IJ215" s="56" t="str">
        <f t="shared" si="890"/>
        <v>-</v>
      </c>
      <c r="IK215" s="56" t="str">
        <f t="shared" si="747"/>
        <v>-</v>
      </c>
      <c r="IL215" s="56" t="str">
        <f t="shared" si="748"/>
        <v>-</v>
      </c>
      <c r="IM215" s="56" t="str">
        <f t="shared" si="749"/>
        <v>-</v>
      </c>
      <c r="IN215" s="56" t="str">
        <f t="shared" si="750"/>
        <v>-</v>
      </c>
      <c r="IO215" s="56" t="str">
        <f t="shared" si="751"/>
        <v>-</v>
      </c>
      <c r="IP215" s="56" t="str">
        <f t="shared" si="752"/>
        <v>-</v>
      </c>
      <c r="IQ215" s="56" t="str">
        <f t="shared" si="753"/>
        <v>-</v>
      </c>
      <c r="IR215" s="56" t="str">
        <f t="shared" si="754"/>
        <v>-</v>
      </c>
      <c r="IS215" s="56" t="str">
        <f t="shared" si="755"/>
        <v>-</v>
      </c>
      <c r="IT215" s="56" t="str">
        <f t="shared" si="756"/>
        <v>-</v>
      </c>
      <c r="IU215" s="56" t="str">
        <f t="shared" si="757"/>
        <v>-</v>
      </c>
      <c r="IV215" s="56" t="str">
        <f t="shared" si="758"/>
        <v>-</v>
      </c>
      <c r="IW215" s="56" t="str">
        <f t="shared" si="759"/>
        <v>-</v>
      </c>
      <c r="IX215" s="56" t="str">
        <f t="shared" si="760"/>
        <v>-</v>
      </c>
      <c r="IY215" s="56" t="str">
        <f t="shared" si="761"/>
        <v>-</v>
      </c>
      <c r="IZ215" s="56" t="str">
        <f t="shared" si="762"/>
        <v>-</v>
      </c>
      <c r="JA215" s="56" t="str">
        <f t="shared" si="763"/>
        <v>-</v>
      </c>
      <c r="JB215" s="56" t="str">
        <f t="shared" si="764"/>
        <v>-</v>
      </c>
      <c r="JC215" s="56" t="str">
        <f t="shared" si="765"/>
        <v>-</v>
      </c>
      <c r="JD215" s="56">
        <f t="shared" si="766"/>
        <v>0.2</v>
      </c>
      <c r="JE215" s="56" t="str">
        <f t="shared" si="767"/>
        <v>-</v>
      </c>
      <c r="JF215" s="56" t="str">
        <f t="shared" si="768"/>
        <v>-</v>
      </c>
      <c r="JG215" s="56" t="str">
        <f t="shared" si="769"/>
        <v>-</v>
      </c>
      <c r="JH215" s="56" t="str">
        <f t="shared" si="770"/>
        <v>-</v>
      </c>
      <c r="JI215" s="56" t="str">
        <f t="shared" si="771"/>
        <v>-</v>
      </c>
      <c r="JJ215" s="56" t="str">
        <f t="shared" si="772"/>
        <v>-</v>
      </c>
      <c r="JK215" s="56" t="str">
        <f t="shared" si="773"/>
        <v>-</v>
      </c>
      <c r="JL215" s="56" t="str">
        <f t="shared" si="774"/>
        <v>-</v>
      </c>
      <c r="JM215" s="56" t="str">
        <f t="shared" si="775"/>
        <v>-</v>
      </c>
      <c r="JN215" s="56" t="str">
        <f t="shared" si="776"/>
        <v>-</v>
      </c>
      <c r="JO215" s="56" t="str">
        <f t="shared" si="777"/>
        <v>-</v>
      </c>
      <c r="JP215" s="56" t="str">
        <f t="shared" si="778"/>
        <v>-</v>
      </c>
      <c r="JQ215" s="56" t="str">
        <f t="shared" si="779"/>
        <v>-</v>
      </c>
      <c r="JR215" s="56" t="str">
        <f t="shared" si="780"/>
        <v>-</v>
      </c>
      <c r="JS215" s="56" t="str">
        <f t="shared" si="781"/>
        <v>-</v>
      </c>
      <c r="JT215" s="56" t="str">
        <f t="shared" si="782"/>
        <v>-</v>
      </c>
      <c r="JU215" s="56" t="str">
        <f t="shared" si="783"/>
        <v>-</v>
      </c>
      <c r="JV215" s="56" t="str">
        <f t="shared" si="784"/>
        <v>-</v>
      </c>
      <c r="JW215" s="56" t="str">
        <f t="shared" si="785"/>
        <v>-</v>
      </c>
      <c r="JX215" s="56" t="str">
        <f t="shared" si="786"/>
        <v>-</v>
      </c>
      <c r="JY215" s="56" t="str">
        <f t="shared" si="787"/>
        <v>-</v>
      </c>
      <c r="JZ215" s="56" t="str">
        <f t="shared" si="788"/>
        <v>-</v>
      </c>
      <c r="KA215" s="444" t="s">
        <v>1247</v>
      </c>
      <c r="KB215" s="360">
        <f>IF(ISNUMBER(INDEX($EQ$15:$GK$521,$B215,EO$11)),MAX(KB$14:KB214)+1,0)</f>
        <v>0</v>
      </c>
      <c r="KC215" s="360" t="str">
        <f t="shared" si="891"/>
        <v/>
      </c>
      <c r="KD215" s="373" t="s">
        <v>2</v>
      </c>
      <c r="KE215" s="215"/>
      <c r="KF215" s="60"/>
      <c r="KG215" s="60"/>
      <c r="KH215" s="60"/>
      <c r="KI215" s="60"/>
      <c r="KJ215" s="60"/>
      <c r="KK215" s="60"/>
      <c r="KL215" s="60"/>
      <c r="KM215" s="60"/>
      <c r="KN215" s="60"/>
      <c r="KO215" s="60"/>
      <c r="KP215" s="60"/>
      <c r="KQ215" s="239" t="str">
        <f t="shared" si="894"/>
        <v/>
      </c>
      <c r="KR215" s="245" t="str">
        <f t="shared" si="789"/>
        <v/>
      </c>
      <c r="KS215" s="60"/>
      <c r="KT215" s="239" t="str">
        <f t="shared" si="895"/>
        <v/>
      </c>
      <c r="KU215" s="245" t="str">
        <f t="shared" si="790"/>
        <v/>
      </c>
      <c r="KV215" s="60"/>
      <c r="KW215" s="239" t="str">
        <f t="shared" si="896"/>
        <v/>
      </c>
      <c r="KX215" s="245" t="str">
        <f t="shared" si="791"/>
        <v/>
      </c>
      <c r="KY215" s="60"/>
      <c r="KZ215" s="283" t="str">
        <f t="shared" si="792"/>
        <v/>
      </c>
      <c r="LA215" s="26"/>
      <c r="LB215" s="18"/>
      <c r="LC215" s="18"/>
      <c r="LD215" s="18"/>
      <c r="LE215" s="18"/>
      <c r="LF215" s="18"/>
      <c r="LG215" s="18"/>
      <c r="LH215" s="18"/>
      <c r="LI215" s="18"/>
      <c r="LJ215" s="18"/>
      <c r="LK215" s="18"/>
      <c r="LL215" s="18"/>
      <c r="LM215" s="18"/>
      <c r="LN215" s="63"/>
      <c r="LO215" s="251">
        <f t="shared" si="793"/>
        <v>0</v>
      </c>
      <c r="LP215" s="251">
        <f t="shared" si="794"/>
        <v>0</v>
      </c>
      <c r="LQ215" s="251">
        <f t="shared" si="795"/>
        <v>0</v>
      </c>
      <c r="LR215" s="251">
        <f t="shared" si="796"/>
        <v>0</v>
      </c>
      <c r="LS215" s="251">
        <f t="shared" si="797"/>
        <v>0</v>
      </c>
      <c r="LT215" s="251">
        <f t="shared" si="798"/>
        <v>0</v>
      </c>
      <c r="LU215" s="251">
        <f t="shared" si="799"/>
        <v>0</v>
      </c>
      <c r="LV215" s="251">
        <f t="shared" si="800"/>
        <v>0</v>
      </c>
      <c r="LW215" s="251">
        <f t="shared" si="801"/>
        <v>0</v>
      </c>
      <c r="LX215" s="251">
        <f t="shared" si="802"/>
        <v>0</v>
      </c>
      <c r="LY215" s="251">
        <f t="shared" si="803"/>
        <v>0</v>
      </c>
      <c r="LZ215" s="251">
        <f t="shared" si="804"/>
        <v>0</v>
      </c>
      <c r="MA215" s="63">
        <f t="shared" si="805"/>
        <v>6</v>
      </c>
      <c r="MB215" s="63">
        <f t="shared" si="806"/>
        <v>0</v>
      </c>
      <c r="MC215" s="63">
        <f t="shared" si="893"/>
        <v>201</v>
      </c>
      <c r="MD215" s="63">
        <f t="shared" si="892"/>
        <v>38</v>
      </c>
      <c r="ME215" s="63">
        <f t="shared" si="807"/>
        <v>0</v>
      </c>
      <c r="MF215" s="315">
        <f t="shared" si="808"/>
        <v>291</v>
      </c>
      <c r="MG215" s="315">
        <f>IF(ISNUMBER(MATCH(EO215,$ME$15:$ME$520,0)),0,MAX(MG$14:MG214)+1)</f>
        <v>0</v>
      </c>
      <c r="MH215" s="315" t="str">
        <f t="shared" si="809"/>
        <v/>
      </c>
      <c r="MI215" s="369"/>
      <c r="MJ215" s="68"/>
      <c r="MK215" s="18"/>
      <c r="ML215" s="242"/>
      <c r="MM215" s="242"/>
      <c r="MN215" s="59"/>
      <c r="MO215" s="59"/>
      <c r="MP215" s="285"/>
      <c r="MQ215" s="59"/>
      <c r="MR215" s="238"/>
      <c r="MS215" s="285"/>
      <c r="MT215" s="59"/>
      <c r="MU215" s="285"/>
      <c r="MV215" s="238"/>
      <c r="MW215" s="59"/>
      <c r="MX215" s="59"/>
      <c r="MY215" s="59"/>
      <c r="MZ215" s="59"/>
      <c r="NA215" s="59"/>
      <c r="NB215" s="26" t="s">
        <v>2</v>
      </c>
      <c r="NC215" s="59"/>
      <c r="ND215" s="59"/>
      <c r="NE215" s="59"/>
      <c r="NF215" s="59"/>
      <c r="NG215" s="59"/>
      <c r="NH215" s="59"/>
      <c r="NI215" s="59"/>
      <c r="NJ215" s="59"/>
      <c r="NK215" s="26" t="s">
        <v>2</v>
      </c>
      <c r="NL215" s="454"/>
      <c r="NM215" s="454"/>
      <c r="NN215" s="59"/>
      <c r="NO215" s="18"/>
      <c r="NP215" s="18"/>
      <c r="NQ215" s="18"/>
      <c r="NR215" s="18"/>
      <c r="NS215" s="18"/>
      <c r="NT215" s="18"/>
      <c r="NU215" s="18"/>
      <c r="NV215" s="18"/>
      <c r="NW215" s="18"/>
      <c r="NX215" s="18"/>
      <c r="NY215" s="18"/>
      <c r="NZ215" s="18"/>
      <c r="OA215" s="18"/>
      <c r="OB215" s="18"/>
      <c r="OC215" s="18"/>
      <c r="OZ215" s="59"/>
      <c r="PA215" s="251" t="str">
        <f t="shared" si="810"/>
        <v/>
      </c>
      <c r="PB215" s="251" t="str">
        <f t="shared" si="811"/>
        <v/>
      </c>
      <c r="PC215" s="251" t="str">
        <f t="shared" si="812"/>
        <v/>
      </c>
      <c r="PD215" s="251" t="str">
        <f t="shared" si="813"/>
        <v/>
      </c>
      <c r="PE215" s="251" t="str">
        <f t="shared" si="814"/>
        <v/>
      </c>
      <c r="PF215" s="251" t="str">
        <f t="shared" si="815"/>
        <v/>
      </c>
      <c r="PG215" s="251" t="str">
        <f t="shared" si="816"/>
        <v/>
      </c>
      <c r="PH215" s="251" t="str">
        <f t="shared" si="817"/>
        <v/>
      </c>
      <c r="PI215" s="251" t="str">
        <f t="shared" si="818"/>
        <v/>
      </c>
      <c r="PJ215" s="251" t="str">
        <f t="shared" si="819"/>
        <v/>
      </c>
      <c r="PK215" s="251" t="str">
        <f t="shared" si="820"/>
        <v/>
      </c>
      <c r="PL215" s="251" t="str">
        <f t="shared" si="821"/>
        <v/>
      </c>
      <c r="PM215" s="251" t="str">
        <f t="shared" si="822"/>
        <v/>
      </c>
      <c r="PN215" s="251" t="str">
        <f t="shared" si="823"/>
        <v/>
      </c>
      <c r="PO215" s="251" t="str">
        <f t="shared" si="824"/>
        <v/>
      </c>
      <c r="PP215" s="251" t="str">
        <f t="shared" si="825"/>
        <v/>
      </c>
      <c r="PQ215" s="251" t="str">
        <f t="shared" si="826"/>
        <v/>
      </c>
      <c r="PR215" s="251" t="str">
        <f t="shared" si="827"/>
        <v/>
      </c>
      <c r="PS215" s="251" t="str">
        <f t="shared" si="828"/>
        <v/>
      </c>
      <c r="PT215" s="251" t="str">
        <f t="shared" si="829"/>
        <v/>
      </c>
      <c r="PU215" s="251" t="str">
        <f t="shared" si="830"/>
        <v/>
      </c>
      <c r="PV215" s="251" t="str">
        <f t="shared" si="831"/>
        <v/>
      </c>
      <c r="PW215" s="251" t="str">
        <f t="shared" si="832"/>
        <v/>
      </c>
      <c r="PX215" s="251" t="str">
        <f t="shared" si="833"/>
        <v/>
      </c>
      <c r="PY215" s="251" t="str">
        <f t="shared" si="834"/>
        <v/>
      </c>
      <c r="PZ215" s="251" t="str">
        <f t="shared" si="835"/>
        <v/>
      </c>
      <c r="QA215" s="251" t="str">
        <f t="shared" si="836"/>
        <v/>
      </c>
      <c r="QB215" s="251" t="str">
        <f t="shared" si="837"/>
        <v/>
      </c>
      <c r="QC215" s="251" t="str">
        <f t="shared" si="838"/>
        <v/>
      </c>
      <c r="QD215" s="251" t="str">
        <f t="shared" si="839"/>
        <v/>
      </c>
      <c r="QE215" s="251" t="str">
        <f t="shared" si="840"/>
        <v/>
      </c>
      <c r="QF215" s="63">
        <f t="shared" si="841"/>
        <v>0</v>
      </c>
      <c r="QG215" s="26" t="s">
        <v>2</v>
      </c>
      <c r="QH215" s="59"/>
      <c r="QI215" s="59"/>
      <c r="QJ215" s="59"/>
      <c r="QK215" s="59"/>
      <c r="QL215" s="59"/>
      <c r="QM215" s="59"/>
      <c r="QN215" s="59"/>
    </row>
    <row r="216" spans="1:456" ht="6" customHeight="1" x14ac:dyDescent="0.25">
      <c r="A216" s="68"/>
      <c r="B216" s="447">
        <f t="shared" si="698"/>
        <v>202</v>
      </c>
      <c r="C216" s="72" t="s">
        <v>465</v>
      </c>
      <c r="D216" s="339" t="s">
        <v>490</v>
      </c>
      <c r="E216" s="59"/>
      <c r="F216" s="229"/>
      <c r="G216" s="295"/>
      <c r="H216" s="295"/>
      <c r="I216" s="229"/>
      <c r="J216" s="295"/>
      <c r="K216" s="295"/>
      <c r="L216" s="229"/>
      <c r="M216" s="295"/>
      <c r="N216" s="295"/>
      <c r="O216" s="229"/>
      <c r="P216" s="295"/>
      <c r="Q216" s="295"/>
      <c r="R216" s="229"/>
      <c r="S216" s="230"/>
      <c r="T216" s="231"/>
      <c r="U216" s="229"/>
      <c r="V216" s="230"/>
      <c r="W216" s="231"/>
      <c r="X216" s="229"/>
      <c r="Y216" s="230"/>
      <c r="Z216" s="231"/>
      <c r="AA216" s="229"/>
      <c r="AB216" s="295"/>
      <c r="AC216" s="295"/>
      <c r="AD216" s="229"/>
      <c r="AE216" s="295"/>
      <c r="AF216" s="295"/>
      <c r="AG216" s="229"/>
      <c r="AH216" s="295"/>
      <c r="AI216" s="295"/>
      <c r="AJ216" s="229"/>
      <c r="AK216" s="295"/>
      <c r="AL216" s="295"/>
      <c r="AM216" s="229"/>
      <c r="AN216" s="295"/>
      <c r="AO216" s="295"/>
      <c r="AP216" s="243"/>
      <c r="AQ216" s="295"/>
      <c r="AR216" s="290"/>
      <c r="AS216" s="243"/>
      <c r="AT216" s="295"/>
      <c r="AU216" s="290"/>
      <c r="AV216" s="229"/>
      <c r="AW216" s="230"/>
      <c r="AX216" s="231"/>
      <c r="AY216" s="229"/>
      <c r="AZ216" s="230"/>
      <c r="BA216" s="231"/>
      <c r="BB216" s="229"/>
      <c r="BC216" s="230"/>
      <c r="BD216" s="231"/>
      <c r="BE216" s="229"/>
      <c r="BF216" s="230"/>
      <c r="BG216" s="231"/>
      <c r="BH216" s="229"/>
      <c r="BI216" s="230"/>
      <c r="BJ216" s="231"/>
      <c r="BK216" s="243"/>
      <c r="BL216" s="230"/>
      <c r="BM216" s="231"/>
      <c r="BN216" s="243"/>
      <c r="BO216" s="230"/>
      <c r="BP216" s="231"/>
      <c r="BQ216" s="229"/>
      <c r="BR216" s="230"/>
      <c r="BS216" s="231"/>
      <c r="BT216" s="229"/>
      <c r="BU216" s="230"/>
      <c r="BV216" s="231"/>
      <c r="BW216" s="229"/>
      <c r="BX216" s="230"/>
      <c r="BY216" s="231"/>
      <c r="BZ216" s="229"/>
      <c r="CA216" s="230"/>
      <c r="CB216" s="231"/>
      <c r="CC216" s="229"/>
      <c r="CD216" s="230"/>
      <c r="CE216" s="231"/>
      <c r="CF216" s="331"/>
      <c r="CG216" s="332"/>
      <c r="CH216" s="385"/>
      <c r="CI216" s="331"/>
      <c r="CJ216" s="332"/>
      <c r="CK216" s="385"/>
      <c r="CL216" s="243"/>
      <c r="CM216" s="230"/>
      <c r="CN216" s="354"/>
      <c r="CO216" s="243"/>
      <c r="CP216" s="230"/>
      <c r="CQ216" s="231"/>
      <c r="CR216" s="331"/>
      <c r="CS216" s="332"/>
      <c r="CT216" s="333"/>
      <c r="CU216" s="229"/>
      <c r="CV216" s="230"/>
      <c r="CW216" s="231"/>
      <c r="CX216" s="331"/>
      <c r="CY216" s="332"/>
      <c r="CZ216" s="333"/>
      <c r="DA216" s="331"/>
      <c r="DB216" s="332"/>
      <c r="DC216" s="333"/>
      <c r="DD216" s="331"/>
      <c r="DE216" s="332"/>
      <c r="DF216" s="333"/>
      <c r="DG216" s="331"/>
      <c r="DH216" s="332"/>
      <c r="DI216" s="333"/>
      <c r="DJ216" s="229"/>
      <c r="DK216" s="230"/>
      <c r="DL216" s="231"/>
      <c r="DM216" s="229"/>
      <c r="DN216" s="230"/>
      <c r="DO216" s="231"/>
      <c r="DP216" s="331"/>
      <c r="DQ216" s="332"/>
      <c r="DR216" s="333"/>
      <c r="DS216" s="331"/>
      <c r="DT216" s="332"/>
      <c r="DU216" s="333"/>
      <c r="DV216" s="331"/>
      <c r="DW216" s="332"/>
      <c r="DX216" s="333"/>
      <c r="DY216" s="331"/>
      <c r="DZ216" s="332"/>
      <c r="EA216" s="333"/>
      <c r="EB216" s="331"/>
      <c r="EC216" s="332"/>
      <c r="ED216" s="333"/>
      <c r="EE216" s="331"/>
      <c r="EF216" s="332"/>
      <c r="EG216" s="333"/>
      <c r="EH216" s="229"/>
      <c r="EI216" s="230"/>
      <c r="EJ216" s="231"/>
      <c r="EK216" s="229"/>
      <c r="EL216" s="230"/>
      <c r="EM216" s="231"/>
      <c r="EN216" s="244"/>
      <c r="EO216" s="269" t="str">
        <f t="shared" si="699"/>
        <v/>
      </c>
      <c r="EP216" s="444" t="s">
        <v>1247</v>
      </c>
      <c r="EQ216" s="360" t="str">
        <f t="shared" si="842"/>
        <v/>
      </c>
      <c r="ER216" s="360" t="str">
        <f t="shared" si="843"/>
        <v/>
      </c>
      <c r="ES216" s="360" t="str">
        <f t="shared" si="844"/>
        <v/>
      </c>
      <c r="ET216" s="360" t="str">
        <f t="shared" si="845"/>
        <v/>
      </c>
      <c r="EU216" s="360" t="str">
        <f t="shared" si="846"/>
        <v/>
      </c>
      <c r="EV216" s="360" t="str">
        <f t="shared" si="847"/>
        <v/>
      </c>
      <c r="EW216" s="360" t="str">
        <f t="shared" si="848"/>
        <v/>
      </c>
      <c r="EX216" s="360" t="str">
        <f t="shared" si="849"/>
        <v/>
      </c>
      <c r="EY216" s="360" t="str">
        <f t="shared" si="850"/>
        <v/>
      </c>
      <c r="EZ216" s="360" t="str">
        <f t="shared" si="851"/>
        <v/>
      </c>
      <c r="FA216" s="360" t="str">
        <f t="shared" si="852"/>
        <v/>
      </c>
      <c r="FB216" s="360" t="str">
        <f t="shared" si="853"/>
        <v/>
      </c>
      <c r="FC216" s="360" t="str">
        <f t="shared" si="854"/>
        <v/>
      </c>
      <c r="FD216" s="360" t="str">
        <f t="shared" si="855"/>
        <v/>
      </c>
      <c r="FE216" s="360" t="str">
        <f t="shared" si="856"/>
        <v/>
      </c>
      <c r="FF216" s="360" t="str">
        <f t="shared" si="857"/>
        <v/>
      </c>
      <c r="FG216" s="360" t="str">
        <f t="shared" si="858"/>
        <v/>
      </c>
      <c r="FH216" s="360" t="str">
        <f t="shared" si="859"/>
        <v/>
      </c>
      <c r="FI216" s="360" t="str">
        <f t="shared" si="860"/>
        <v/>
      </c>
      <c r="FJ216" s="360" t="str">
        <f t="shared" si="861"/>
        <v/>
      </c>
      <c r="FK216" s="360" t="str">
        <f t="shared" si="862"/>
        <v/>
      </c>
      <c r="FL216" s="360" t="str">
        <f t="shared" si="863"/>
        <v/>
      </c>
      <c r="FM216" s="360" t="str">
        <f t="shared" si="864"/>
        <v/>
      </c>
      <c r="FN216" s="360">
        <f t="shared" si="865"/>
        <v>31</v>
      </c>
      <c r="FO216" s="360" t="str">
        <f t="shared" si="866"/>
        <v/>
      </c>
      <c r="FP216" s="360" t="str">
        <f t="shared" si="867"/>
        <v/>
      </c>
      <c r="FQ216" s="360" t="str">
        <f t="shared" si="868"/>
        <v/>
      </c>
      <c r="FR216" s="360" t="str">
        <f t="shared" si="869"/>
        <v/>
      </c>
      <c r="FS216" s="360" t="str">
        <f t="shared" si="870"/>
        <v/>
      </c>
      <c r="FT216" s="360" t="str">
        <f t="shared" si="700"/>
        <v/>
      </c>
      <c r="FU216" s="360" t="str">
        <f t="shared" si="871"/>
        <v/>
      </c>
      <c r="FV216" s="360" t="str">
        <f t="shared" si="872"/>
        <v/>
      </c>
      <c r="FW216" s="360" t="str">
        <f t="shared" si="873"/>
        <v/>
      </c>
      <c r="FX216" s="360" t="str">
        <f t="shared" si="874"/>
        <v/>
      </c>
      <c r="FY216" s="360" t="str">
        <f t="shared" si="875"/>
        <v/>
      </c>
      <c r="FZ216" s="360" t="str">
        <f t="shared" si="876"/>
        <v/>
      </c>
      <c r="GA216" s="360" t="str">
        <f t="shared" si="877"/>
        <v/>
      </c>
      <c r="GB216" s="360" t="str">
        <f t="shared" si="878"/>
        <v/>
      </c>
      <c r="GC216" s="360" t="str">
        <f t="shared" si="879"/>
        <v/>
      </c>
      <c r="GD216" s="360" t="str">
        <f t="shared" si="880"/>
        <v/>
      </c>
      <c r="GE216" s="360" t="str">
        <f t="shared" si="881"/>
        <v/>
      </c>
      <c r="GF216" s="360" t="str">
        <f t="shared" si="882"/>
        <v/>
      </c>
      <c r="GG216" s="360" t="str">
        <f t="shared" si="883"/>
        <v/>
      </c>
      <c r="GH216" s="360" t="str">
        <f t="shared" si="884"/>
        <v/>
      </c>
      <c r="GI216" s="360" t="str">
        <f t="shared" si="885"/>
        <v/>
      </c>
      <c r="GJ216" s="360" t="str">
        <f t="shared" si="886"/>
        <v/>
      </c>
      <c r="GK216" s="444" t="s">
        <v>1247</v>
      </c>
      <c r="GL216" s="361" t="str">
        <f t="shared" si="701"/>
        <v>-</v>
      </c>
      <c r="GM216" s="361" t="str">
        <f t="shared" si="702"/>
        <v>-</v>
      </c>
      <c r="GN216" s="361" t="str">
        <f t="shared" si="703"/>
        <v>-</v>
      </c>
      <c r="GO216" s="361" t="str">
        <f t="shared" si="704"/>
        <v>-</v>
      </c>
      <c r="GP216" s="361" t="str">
        <f t="shared" si="705"/>
        <v>-</v>
      </c>
      <c r="GQ216" s="361" t="str">
        <f t="shared" si="706"/>
        <v>-</v>
      </c>
      <c r="GR216" s="361" t="str">
        <f t="shared" si="707"/>
        <v>-</v>
      </c>
      <c r="GS216" s="361" t="str">
        <f t="shared" si="708"/>
        <v>-</v>
      </c>
      <c r="GT216" s="361" t="str">
        <f t="shared" si="709"/>
        <v>-</v>
      </c>
      <c r="GU216" s="361" t="str">
        <f t="shared" si="710"/>
        <v>-</v>
      </c>
      <c r="GV216" s="361" t="str">
        <f t="shared" si="711"/>
        <v>-</v>
      </c>
      <c r="GW216" s="361" t="str">
        <f t="shared" si="712"/>
        <v>-</v>
      </c>
      <c r="GX216" s="361" t="str">
        <f t="shared" si="713"/>
        <v>-</v>
      </c>
      <c r="GY216" s="361" t="str">
        <f t="shared" si="714"/>
        <v>-</v>
      </c>
      <c r="GZ216" s="361" t="str">
        <f t="shared" si="715"/>
        <v>-</v>
      </c>
      <c r="HA216" s="361" t="str">
        <f t="shared" si="716"/>
        <v>-</v>
      </c>
      <c r="HB216" s="361" t="str">
        <f t="shared" si="717"/>
        <v>-</v>
      </c>
      <c r="HC216" s="361" t="str">
        <f t="shared" si="718"/>
        <v>-</v>
      </c>
      <c r="HD216" s="361" t="str">
        <f t="shared" si="719"/>
        <v>-</v>
      </c>
      <c r="HE216" s="361" t="str">
        <f t="shared" si="720"/>
        <v>-</v>
      </c>
      <c r="HF216" s="361" t="str">
        <f t="shared" si="721"/>
        <v>-</v>
      </c>
      <c r="HG216" s="361" t="str">
        <f t="shared" si="722"/>
        <v>-</v>
      </c>
      <c r="HH216" s="361" t="str">
        <f t="shared" si="723"/>
        <v>-</v>
      </c>
      <c r="HI216" s="361" t="str">
        <f t="shared" si="724"/>
        <v>backtracking_residual_limit</v>
      </c>
      <c r="HJ216" s="361" t="str">
        <f t="shared" si="725"/>
        <v>-</v>
      </c>
      <c r="HK216" s="361" t="str">
        <f t="shared" si="726"/>
        <v>-</v>
      </c>
      <c r="HL216" s="361" t="str">
        <f t="shared" si="727"/>
        <v>-</v>
      </c>
      <c r="HM216" s="361" t="str">
        <f t="shared" si="728"/>
        <v>-</v>
      </c>
      <c r="HN216" s="361" t="str">
        <f t="shared" si="729"/>
        <v>-</v>
      </c>
      <c r="HO216" s="361" t="str">
        <f t="shared" si="730"/>
        <v>-</v>
      </c>
      <c r="HP216" s="361" t="str">
        <f t="shared" si="731"/>
        <v>-</v>
      </c>
      <c r="HQ216" s="361" t="str">
        <f t="shared" si="732"/>
        <v>-</v>
      </c>
      <c r="HR216" s="361" t="str">
        <f t="shared" si="733"/>
        <v>-</v>
      </c>
      <c r="HS216" s="361" t="str">
        <f t="shared" si="734"/>
        <v>-</v>
      </c>
      <c r="HT216" s="361" t="str">
        <f t="shared" si="735"/>
        <v>-</v>
      </c>
      <c r="HU216" s="361" t="str">
        <f t="shared" si="736"/>
        <v>-</v>
      </c>
      <c r="HV216" s="361" t="str">
        <f t="shared" si="737"/>
        <v>-</v>
      </c>
      <c r="HW216" s="361" t="str">
        <f t="shared" si="738"/>
        <v>-</v>
      </c>
      <c r="HX216" s="361" t="str">
        <f t="shared" si="739"/>
        <v>-</v>
      </c>
      <c r="HY216" s="361" t="str">
        <f t="shared" si="740"/>
        <v>-</v>
      </c>
      <c r="HZ216" s="361" t="str">
        <f t="shared" si="741"/>
        <v>-</v>
      </c>
      <c r="IA216" s="361" t="str">
        <f t="shared" si="742"/>
        <v>-</v>
      </c>
      <c r="IB216" s="361" t="str">
        <f t="shared" si="743"/>
        <v>-</v>
      </c>
      <c r="IC216" s="361" t="str">
        <f t="shared" si="744"/>
        <v>-</v>
      </c>
      <c r="ID216" s="361" t="str">
        <f t="shared" si="745"/>
        <v>-</v>
      </c>
      <c r="IE216" s="361" t="str">
        <f t="shared" si="746"/>
        <v>-</v>
      </c>
      <c r="IF216" s="444" t="s">
        <v>1247</v>
      </c>
      <c r="IG216" s="56" t="str">
        <f t="shared" si="887"/>
        <v>-</v>
      </c>
      <c r="IH216" s="56" t="str">
        <f t="shared" si="888"/>
        <v>-</v>
      </c>
      <c r="II216" s="56" t="str">
        <f t="shared" si="889"/>
        <v>-</v>
      </c>
      <c r="IJ216" s="56" t="str">
        <f t="shared" si="890"/>
        <v>-</v>
      </c>
      <c r="IK216" s="56" t="str">
        <f t="shared" si="747"/>
        <v>-</v>
      </c>
      <c r="IL216" s="56" t="str">
        <f t="shared" si="748"/>
        <v>-</v>
      </c>
      <c r="IM216" s="56" t="str">
        <f t="shared" si="749"/>
        <v>-</v>
      </c>
      <c r="IN216" s="56" t="str">
        <f t="shared" si="750"/>
        <v>-</v>
      </c>
      <c r="IO216" s="56" t="str">
        <f t="shared" si="751"/>
        <v>-</v>
      </c>
      <c r="IP216" s="56" t="str">
        <f t="shared" si="752"/>
        <v>-</v>
      </c>
      <c r="IQ216" s="56" t="str">
        <f t="shared" si="753"/>
        <v>-</v>
      </c>
      <c r="IR216" s="56" t="str">
        <f t="shared" si="754"/>
        <v>-</v>
      </c>
      <c r="IS216" s="56" t="str">
        <f t="shared" si="755"/>
        <v>-</v>
      </c>
      <c r="IT216" s="56" t="str">
        <f t="shared" si="756"/>
        <v>-</v>
      </c>
      <c r="IU216" s="56" t="str">
        <f t="shared" si="757"/>
        <v>-</v>
      </c>
      <c r="IV216" s="56" t="str">
        <f t="shared" si="758"/>
        <v>-</v>
      </c>
      <c r="IW216" s="56" t="str">
        <f t="shared" si="759"/>
        <v>-</v>
      </c>
      <c r="IX216" s="56" t="str">
        <f t="shared" si="760"/>
        <v>-</v>
      </c>
      <c r="IY216" s="56" t="str">
        <f t="shared" si="761"/>
        <v>-</v>
      </c>
      <c r="IZ216" s="56" t="str">
        <f t="shared" si="762"/>
        <v>-</v>
      </c>
      <c r="JA216" s="56" t="str">
        <f t="shared" si="763"/>
        <v>-</v>
      </c>
      <c r="JB216" s="56" t="str">
        <f t="shared" si="764"/>
        <v>-</v>
      </c>
      <c r="JC216" s="56" t="str">
        <f t="shared" si="765"/>
        <v>-</v>
      </c>
      <c r="JD216" s="56">
        <f t="shared" si="766"/>
        <v>5.0000000000000001E-4</v>
      </c>
      <c r="JE216" s="56" t="str">
        <f t="shared" si="767"/>
        <v>-</v>
      </c>
      <c r="JF216" s="56" t="str">
        <f t="shared" si="768"/>
        <v>-</v>
      </c>
      <c r="JG216" s="56" t="str">
        <f t="shared" si="769"/>
        <v>-</v>
      </c>
      <c r="JH216" s="56" t="str">
        <f t="shared" si="770"/>
        <v>-</v>
      </c>
      <c r="JI216" s="56" t="str">
        <f t="shared" si="771"/>
        <v>-</v>
      </c>
      <c r="JJ216" s="56" t="str">
        <f t="shared" si="772"/>
        <v>-</v>
      </c>
      <c r="JK216" s="56" t="str">
        <f t="shared" si="773"/>
        <v>-</v>
      </c>
      <c r="JL216" s="56" t="str">
        <f t="shared" si="774"/>
        <v>-</v>
      </c>
      <c r="JM216" s="56" t="str">
        <f t="shared" si="775"/>
        <v>-</v>
      </c>
      <c r="JN216" s="56" t="str">
        <f t="shared" si="776"/>
        <v>-</v>
      </c>
      <c r="JO216" s="56" t="str">
        <f t="shared" si="777"/>
        <v>-</v>
      </c>
      <c r="JP216" s="56" t="str">
        <f t="shared" si="778"/>
        <v>-</v>
      </c>
      <c r="JQ216" s="56" t="str">
        <f t="shared" si="779"/>
        <v>-</v>
      </c>
      <c r="JR216" s="56" t="str">
        <f t="shared" si="780"/>
        <v>-</v>
      </c>
      <c r="JS216" s="56" t="str">
        <f t="shared" si="781"/>
        <v>-</v>
      </c>
      <c r="JT216" s="56" t="str">
        <f t="shared" si="782"/>
        <v>-</v>
      </c>
      <c r="JU216" s="56" t="str">
        <f t="shared" si="783"/>
        <v>-</v>
      </c>
      <c r="JV216" s="56" t="str">
        <f t="shared" si="784"/>
        <v>-</v>
      </c>
      <c r="JW216" s="56" t="str">
        <f t="shared" si="785"/>
        <v>-</v>
      </c>
      <c r="JX216" s="56" t="str">
        <f t="shared" si="786"/>
        <v>-</v>
      </c>
      <c r="JY216" s="56" t="str">
        <f t="shared" si="787"/>
        <v>-</v>
      </c>
      <c r="JZ216" s="56" t="str">
        <f t="shared" si="788"/>
        <v>-</v>
      </c>
      <c r="KA216" s="444" t="s">
        <v>1247</v>
      </c>
      <c r="KB216" s="360">
        <f>IF(ISNUMBER(INDEX($EQ$15:$GK$521,$B216,EO$11)),MAX(KB$14:KB215)+1,0)</f>
        <v>0</v>
      </c>
      <c r="KC216" s="360" t="str">
        <f t="shared" si="891"/>
        <v/>
      </c>
      <c r="KD216" s="373" t="s">
        <v>2</v>
      </c>
      <c r="KE216" s="215"/>
      <c r="KF216" s="60"/>
      <c r="KG216" s="60"/>
      <c r="KH216" s="60"/>
      <c r="KI216" s="60"/>
      <c r="KJ216" s="60"/>
      <c r="KK216" s="60"/>
      <c r="KL216" s="60"/>
      <c r="KM216" s="60"/>
      <c r="KN216" s="60"/>
      <c r="KO216" s="60"/>
      <c r="KP216" s="60"/>
      <c r="KQ216" s="239" t="str">
        <f t="shared" si="894"/>
        <v/>
      </c>
      <c r="KR216" s="245" t="str">
        <f t="shared" si="789"/>
        <v/>
      </c>
      <c r="KS216" s="60"/>
      <c r="KT216" s="239" t="str">
        <f t="shared" si="895"/>
        <v/>
      </c>
      <c r="KU216" s="245" t="str">
        <f t="shared" si="790"/>
        <v/>
      </c>
      <c r="KV216" s="60"/>
      <c r="KW216" s="239" t="str">
        <f t="shared" si="896"/>
        <v/>
      </c>
      <c r="KX216" s="245" t="str">
        <f t="shared" si="791"/>
        <v/>
      </c>
      <c r="KY216" s="60"/>
      <c r="KZ216" s="283" t="str">
        <f t="shared" si="792"/>
        <v/>
      </c>
      <c r="LA216" s="26"/>
      <c r="LB216" s="18"/>
      <c r="LC216" s="18"/>
      <c r="LD216" s="18"/>
      <c r="LE216" s="18"/>
      <c r="LF216" s="18"/>
      <c r="LG216" s="18"/>
      <c r="LH216" s="18"/>
      <c r="LI216" s="18"/>
      <c r="LJ216" s="18"/>
      <c r="LK216" s="18"/>
      <c r="LL216" s="18"/>
      <c r="LM216" s="18"/>
      <c r="LN216" s="63"/>
      <c r="LO216" s="251">
        <f t="shared" si="793"/>
        <v>0</v>
      </c>
      <c r="LP216" s="251">
        <f t="shared" si="794"/>
        <v>0</v>
      </c>
      <c r="LQ216" s="251">
        <f t="shared" si="795"/>
        <v>0</v>
      </c>
      <c r="LR216" s="251">
        <f t="shared" si="796"/>
        <v>0</v>
      </c>
      <c r="LS216" s="251">
        <f t="shared" si="797"/>
        <v>0</v>
      </c>
      <c r="LT216" s="251">
        <f t="shared" si="798"/>
        <v>0</v>
      </c>
      <c r="LU216" s="251">
        <f t="shared" si="799"/>
        <v>0</v>
      </c>
      <c r="LV216" s="251">
        <f t="shared" si="800"/>
        <v>0</v>
      </c>
      <c r="LW216" s="251">
        <f t="shared" si="801"/>
        <v>0</v>
      </c>
      <c r="LX216" s="251">
        <f t="shared" si="802"/>
        <v>0</v>
      </c>
      <c r="LY216" s="251">
        <f t="shared" si="803"/>
        <v>0</v>
      </c>
      <c r="LZ216" s="251">
        <f t="shared" si="804"/>
        <v>0</v>
      </c>
      <c r="MA216" s="63">
        <f t="shared" si="805"/>
        <v>6</v>
      </c>
      <c r="MB216" s="63">
        <f t="shared" si="806"/>
        <v>0</v>
      </c>
      <c r="MC216" s="63">
        <f t="shared" si="893"/>
        <v>202</v>
      </c>
      <c r="MD216" s="63">
        <f t="shared" si="892"/>
        <v>39</v>
      </c>
      <c r="ME216" s="63">
        <f t="shared" si="807"/>
        <v>0</v>
      </c>
      <c r="MF216" s="315">
        <f t="shared" si="808"/>
        <v>291</v>
      </c>
      <c r="MG216" s="315">
        <f>IF(ISNUMBER(MATCH(EO216,$ME$15:$ME$520,0)),0,MAX(MG$14:MG215)+1)</f>
        <v>0</v>
      </c>
      <c r="MH216" s="315" t="str">
        <f t="shared" si="809"/>
        <v/>
      </c>
      <c r="MI216" s="369"/>
      <c r="MJ216" s="68"/>
      <c r="MK216" s="18"/>
      <c r="ML216" s="242"/>
      <c r="MM216" s="242"/>
      <c r="MN216" s="59"/>
      <c r="MO216" s="59"/>
      <c r="MP216" s="285"/>
      <c r="MQ216" s="59"/>
      <c r="MR216" s="238"/>
      <c r="MS216" s="285"/>
      <c r="MT216" s="59"/>
      <c r="MU216" s="285"/>
      <c r="MV216" s="238"/>
      <c r="MW216" s="59"/>
      <c r="MX216" s="59"/>
      <c r="MY216" s="59"/>
      <c r="MZ216" s="59"/>
      <c r="NA216" s="59"/>
      <c r="NB216" s="26" t="s">
        <v>2</v>
      </c>
      <c r="NC216" s="59"/>
      <c r="ND216" s="59"/>
      <c r="NE216" s="59"/>
      <c r="NF216" s="59"/>
      <c r="NG216" s="59"/>
      <c r="NH216" s="59"/>
      <c r="NI216" s="59"/>
      <c r="NJ216" s="59"/>
      <c r="NK216" s="26" t="s">
        <v>2</v>
      </c>
      <c r="NL216" s="454"/>
      <c r="NM216" s="454"/>
      <c r="NN216" s="59"/>
      <c r="NO216" s="18"/>
      <c r="NP216" s="18"/>
      <c r="NQ216" s="18"/>
      <c r="NR216" s="18"/>
      <c r="NS216" s="18"/>
      <c r="NT216" s="18"/>
      <c r="NU216" s="18"/>
      <c r="NV216" s="18"/>
      <c r="NW216" s="18"/>
      <c r="NX216" s="18"/>
      <c r="NY216" s="18"/>
      <c r="NZ216" s="18"/>
      <c r="OA216" s="18"/>
      <c r="OB216" s="18"/>
      <c r="OC216" s="18"/>
      <c r="OZ216" s="59"/>
      <c r="PA216" s="251" t="str">
        <f t="shared" si="810"/>
        <v/>
      </c>
      <c r="PB216" s="251" t="str">
        <f t="shared" si="811"/>
        <v/>
      </c>
      <c r="PC216" s="251" t="str">
        <f t="shared" si="812"/>
        <v/>
      </c>
      <c r="PD216" s="251" t="str">
        <f t="shared" si="813"/>
        <v/>
      </c>
      <c r="PE216" s="251" t="str">
        <f t="shared" si="814"/>
        <v/>
      </c>
      <c r="PF216" s="251" t="str">
        <f t="shared" si="815"/>
        <v/>
      </c>
      <c r="PG216" s="251" t="str">
        <f t="shared" si="816"/>
        <v/>
      </c>
      <c r="PH216" s="251" t="str">
        <f t="shared" si="817"/>
        <v/>
      </c>
      <c r="PI216" s="251" t="str">
        <f t="shared" si="818"/>
        <v/>
      </c>
      <c r="PJ216" s="251" t="str">
        <f t="shared" si="819"/>
        <v/>
      </c>
      <c r="PK216" s="251" t="str">
        <f t="shared" si="820"/>
        <v/>
      </c>
      <c r="PL216" s="251" t="str">
        <f t="shared" si="821"/>
        <v/>
      </c>
      <c r="PM216" s="251" t="str">
        <f t="shared" si="822"/>
        <v/>
      </c>
      <c r="PN216" s="251" t="str">
        <f t="shared" si="823"/>
        <v/>
      </c>
      <c r="PO216" s="251" t="str">
        <f t="shared" si="824"/>
        <v/>
      </c>
      <c r="PP216" s="251" t="str">
        <f t="shared" si="825"/>
        <v/>
      </c>
      <c r="PQ216" s="251" t="str">
        <f t="shared" si="826"/>
        <v/>
      </c>
      <c r="PR216" s="251" t="str">
        <f t="shared" si="827"/>
        <v/>
      </c>
      <c r="PS216" s="251" t="str">
        <f t="shared" si="828"/>
        <v/>
      </c>
      <c r="PT216" s="251" t="str">
        <f t="shared" si="829"/>
        <v/>
      </c>
      <c r="PU216" s="251" t="str">
        <f t="shared" si="830"/>
        <v/>
      </c>
      <c r="PV216" s="251" t="str">
        <f t="shared" si="831"/>
        <v/>
      </c>
      <c r="PW216" s="251" t="str">
        <f t="shared" si="832"/>
        <v/>
      </c>
      <c r="PX216" s="251" t="str">
        <f t="shared" si="833"/>
        <v/>
      </c>
      <c r="PY216" s="251" t="str">
        <f t="shared" si="834"/>
        <v/>
      </c>
      <c r="PZ216" s="251" t="str">
        <f t="shared" si="835"/>
        <v/>
      </c>
      <c r="QA216" s="251" t="str">
        <f t="shared" si="836"/>
        <v/>
      </c>
      <c r="QB216" s="251" t="str">
        <f t="shared" si="837"/>
        <v/>
      </c>
      <c r="QC216" s="251" t="str">
        <f t="shared" si="838"/>
        <v/>
      </c>
      <c r="QD216" s="251" t="str">
        <f t="shared" si="839"/>
        <v/>
      </c>
      <c r="QE216" s="251" t="str">
        <f t="shared" si="840"/>
        <v/>
      </c>
      <c r="QF216" s="63">
        <f t="shared" si="841"/>
        <v>0</v>
      </c>
      <c r="QG216" s="26" t="s">
        <v>2</v>
      </c>
      <c r="QH216" s="59"/>
      <c r="QI216" s="59"/>
      <c r="QJ216" s="59"/>
      <c r="QK216" s="59"/>
      <c r="QL216" s="59"/>
      <c r="QM216" s="59"/>
      <c r="QN216" s="59"/>
    </row>
    <row r="217" spans="1:456" ht="6" customHeight="1" x14ac:dyDescent="0.25">
      <c r="A217" s="68"/>
      <c r="B217" s="447">
        <f t="shared" si="698"/>
        <v>203</v>
      </c>
      <c r="C217" s="72" t="s">
        <v>466</v>
      </c>
      <c r="D217" s="339" t="s">
        <v>491</v>
      </c>
      <c r="E217" s="59"/>
      <c r="F217" s="229"/>
      <c r="G217" s="295"/>
      <c r="H217" s="295"/>
      <c r="I217" s="229"/>
      <c r="J217" s="295"/>
      <c r="K217" s="295"/>
      <c r="L217" s="229"/>
      <c r="M217" s="295"/>
      <c r="N217" s="295"/>
      <c r="O217" s="229"/>
      <c r="P217" s="295"/>
      <c r="Q217" s="295"/>
      <c r="R217" s="229"/>
      <c r="S217" s="230"/>
      <c r="T217" s="231"/>
      <c r="U217" s="229"/>
      <c r="V217" s="230"/>
      <c r="W217" s="231"/>
      <c r="X217" s="229"/>
      <c r="Y217" s="230"/>
      <c r="Z217" s="231"/>
      <c r="AA217" s="229"/>
      <c r="AB217" s="295"/>
      <c r="AC217" s="295"/>
      <c r="AD217" s="229"/>
      <c r="AE217" s="295"/>
      <c r="AF217" s="295"/>
      <c r="AG217" s="229"/>
      <c r="AH217" s="295"/>
      <c r="AI217" s="295"/>
      <c r="AJ217" s="229"/>
      <c r="AK217" s="295"/>
      <c r="AL217" s="295"/>
      <c r="AM217" s="229"/>
      <c r="AN217" s="295"/>
      <c r="AO217" s="295"/>
      <c r="AP217" s="243"/>
      <c r="AQ217" s="295"/>
      <c r="AR217" s="290"/>
      <c r="AS217" s="243"/>
      <c r="AT217" s="295"/>
      <c r="AU217" s="290"/>
      <c r="AV217" s="229"/>
      <c r="AW217" s="230"/>
      <c r="AX217" s="231"/>
      <c r="AY217" s="229"/>
      <c r="AZ217" s="230"/>
      <c r="BA217" s="231"/>
      <c r="BB217" s="229"/>
      <c r="BC217" s="230"/>
      <c r="BD217" s="231"/>
      <c r="BE217" s="229"/>
      <c r="BF217" s="230"/>
      <c r="BG217" s="231"/>
      <c r="BH217" s="229"/>
      <c r="BI217" s="230"/>
      <c r="BJ217" s="231"/>
      <c r="BK217" s="243"/>
      <c r="BL217" s="230"/>
      <c r="BM217" s="231"/>
      <c r="BN217" s="243"/>
      <c r="BO217" s="230"/>
      <c r="BP217" s="231"/>
      <c r="BQ217" s="229"/>
      <c r="BR217" s="230"/>
      <c r="BS217" s="231"/>
      <c r="BT217" s="229"/>
      <c r="BU217" s="230"/>
      <c r="BV217" s="231"/>
      <c r="BW217" s="229"/>
      <c r="BX217" s="230"/>
      <c r="BY217" s="231"/>
      <c r="BZ217" s="229"/>
      <c r="CA217" s="230"/>
      <c r="CB217" s="231"/>
      <c r="CC217" s="229"/>
      <c r="CD217" s="230"/>
      <c r="CE217" s="231"/>
      <c r="CF217" s="331"/>
      <c r="CG217" s="332"/>
      <c r="CH217" s="385"/>
      <c r="CI217" s="331"/>
      <c r="CJ217" s="332"/>
      <c r="CK217" s="385"/>
      <c r="CL217" s="243"/>
      <c r="CM217" s="230"/>
      <c r="CN217" s="354"/>
      <c r="CO217" s="243"/>
      <c r="CP217" s="230"/>
      <c r="CQ217" s="231"/>
      <c r="CR217" s="331"/>
      <c r="CS217" s="332"/>
      <c r="CT217" s="333"/>
      <c r="CU217" s="229"/>
      <c r="CV217" s="230"/>
      <c r="CW217" s="231"/>
      <c r="CX217" s="331"/>
      <c r="CY217" s="332"/>
      <c r="CZ217" s="333"/>
      <c r="DA217" s="331"/>
      <c r="DB217" s="332"/>
      <c r="DC217" s="333"/>
      <c r="DD217" s="331"/>
      <c r="DE217" s="332"/>
      <c r="DF217" s="333"/>
      <c r="DG217" s="331"/>
      <c r="DH217" s="332"/>
      <c r="DI217" s="333"/>
      <c r="DJ217" s="229"/>
      <c r="DK217" s="230"/>
      <c r="DL217" s="231"/>
      <c r="DM217" s="229"/>
      <c r="DN217" s="230"/>
      <c r="DO217" s="231"/>
      <c r="DP217" s="331"/>
      <c r="DQ217" s="332"/>
      <c r="DR217" s="333"/>
      <c r="DS217" s="331"/>
      <c r="DT217" s="332"/>
      <c r="DU217" s="333"/>
      <c r="DV217" s="331"/>
      <c r="DW217" s="332"/>
      <c r="DX217" s="333"/>
      <c r="DY217" s="331"/>
      <c r="DZ217" s="332"/>
      <c r="EA217" s="333"/>
      <c r="EB217" s="331"/>
      <c r="EC217" s="332"/>
      <c r="ED217" s="333"/>
      <c r="EE217" s="331"/>
      <c r="EF217" s="332"/>
      <c r="EG217" s="333"/>
      <c r="EH217" s="229"/>
      <c r="EI217" s="230"/>
      <c r="EJ217" s="231"/>
      <c r="EK217" s="229"/>
      <c r="EL217" s="230"/>
      <c r="EM217" s="231"/>
      <c r="EN217" s="244"/>
      <c r="EO217" s="269" t="str">
        <f t="shared" si="699"/>
        <v/>
      </c>
      <c r="EP217" s="444" t="s">
        <v>1247</v>
      </c>
      <c r="EQ217" s="360" t="str">
        <f t="shared" si="842"/>
        <v/>
      </c>
      <c r="ER217" s="360" t="str">
        <f t="shared" si="843"/>
        <v/>
      </c>
      <c r="ES217" s="360" t="str">
        <f t="shared" si="844"/>
        <v/>
      </c>
      <c r="ET217" s="360" t="str">
        <f t="shared" si="845"/>
        <v/>
      </c>
      <c r="EU217" s="360" t="str">
        <f t="shared" si="846"/>
        <v/>
      </c>
      <c r="EV217" s="360" t="str">
        <f t="shared" si="847"/>
        <v/>
      </c>
      <c r="EW217" s="360" t="str">
        <f t="shared" si="848"/>
        <v/>
      </c>
      <c r="EX217" s="360" t="str">
        <f t="shared" si="849"/>
        <v/>
      </c>
      <c r="EY217" s="360" t="str">
        <f t="shared" si="850"/>
        <v/>
      </c>
      <c r="EZ217" s="360" t="str">
        <f t="shared" si="851"/>
        <v/>
      </c>
      <c r="FA217" s="360" t="str">
        <f t="shared" si="852"/>
        <v/>
      </c>
      <c r="FB217" s="360" t="str">
        <f t="shared" si="853"/>
        <v/>
      </c>
      <c r="FC217" s="360" t="str">
        <f t="shared" si="854"/>
        <v/>
      </c>
      <c r="FD217" s="360" t="str">
        <f t="shared" si="855"/>
        <v/>
      </c>
      <c r="FE217" s="360" t="str">
        <f t="shared" si="856"/>
        <v/>
      </c>
      <c r="FF217" s="360" t="str">
        <f t="shared" si="857"/>
        <v/>
      </c>
      <c r="FG217" s="360" t="str">
        <f t="shared" si="858"/>
        <v/>
      </c>
      <c r="FH217" s="360" t="str">
        <f t="shared" si="859"/>
        <v/>
      </c>
      <c r="FI217" s="360" t="str">
        <f t="shared" si="860"/>
        <v/>
      </c>
      <c r="FJ217" s="360" t="str">
        <f t="shared" si="861"/>
        <v/>
      </c>
      <c r="FK217" s="360" t="str">
        <f t="shared" si="862"/>
        <v/>
      </c>
      <c r="FL217" s="360" t="str">
        <f t="shared" si="863"/>
        <v/>
      </c>
      <c r="FM217" s="360" t="str">
        <f t="shared" si="864"/>
        <v/>
      </c>
      <c r="FN217" s="360">
        <f t="shared" si="865"/>
        <v>39</v>
      </c>
      <c r="FO217" s="360" t="str">
        <f t="shared" si="866"/>
        <v/>
      </c>
      <c r="FP217" s="360" t="str">
        <f t="shared" si="867"/>
        <v/>
      </c>
      <c r="FQ217" s="360" t="str">
        <f t="shared" si="868"/>
        <v/>
      </c>
      <c r="FR217" s="360" t="str">
        <f t="shared" si="869"/>
        <v/>
      </c>
      <c r="FS217" s="360" t="str">
        <f t="shared" si="870"/>
        <v/>
      </c>
      <c r="FT217" s="360" t="str">
        <f t="shared" si="700"/>
        <v/>
      </c>
      <c r="FU217" s="360" t="str">
        <f t="shared" si="871"/>
        <v/>
      </c>
      <c r="FV217" s="360" t="str">
        <f t="shared" si="872"/>
        <v/>
      </c>
      <c r="FW217" s="360" t="str">
        <f t="shared" si="873"/>
        <v/>
      </c>
      <c r="FX217" s="360" t="str">
        <f t="shared" si="874"/>
        <v/>
      </c>
      <c r="FY217" s="360" t="str">
        <f t="shared" si="875"/>
        <v/>
      </c>
      <c r="FZ217" s="360" t="str">
        <f t="shared" si="876"/>
        <v/>
      </c>
      <c r="GA217" s="360" t="str">
        <f t="shared" si="877"/>
        <v/>
      </c>
      <c r="GB217" s="360" t="str">
        <f t="shared" si="878"/>
        <v/>
      </c>
      <c r="GC217" s="360" t="str">
        <f t="shared" si="879"/>
        <v/>
      </c>
      <c r="GD217" s="360" t="str">
        <f t="shared" si="880"/>
        <v/>
      </c>
      <c r="GE217" s="360" t="str">
        <f t="shared" si="881"/>
        <v/>
      </c>
      <c r="GF217" s="360" t="str">
        <f t="shared" si="882"/>
        <v/>
      </c>
      <c r="GG217" s="360" t="str">
        <f t="shared" si="883"/>
        <v/>
      </c>
      <c r="GH217" s="360" t="str">
        <f t="shared" si="884"/>
        <v/>
      </c>
      <c r="GI217" s="360" t="str">
        <f t="shared" si="885"/>
        <v/>
      </c>
      <c r="GJ217" s="360" t="str">
        <f t="shared" si="886"/>
        <v/>
      </c>
      <c r="GK217" s="444" t="s">
        <v>1247</v>
      </c>
      <c r="GL217" s="361" t="str">
        <f t="shared" si="701"/>
        <v>-</v>
      </c>
      <c r="GM217" s="361" t="str">
        <f t="shared" si="702"/>
        <v>-</v>
      </c>
      <c r="GN217" s="361" t="str">
        <f t="shared" si="703"/>
        <v>-</v>
      </c>
      <c r="GO217" s="361" t="str">
        <f t="shared" si="704"/>
        <v>-</v>
      </c>
      <c r="GP217" s="361" t="str">
        <f t="shared" si="705"/>
        <v>-</v>
      </c>
      <c r="GQ217" s="361" t="str">
        <f t="shared" si="706"/>
        <v>-</v>
      </c>
      <c r="GR217" s="361" t="str">
        <f t="shared" si="707"/>
        <v>-</v>
      </c>
      <c r="GS217" s="361" t="str">
        <f t="shared" si="708"/>
        <v>-</v>
      </c>
      <c r="GT217" s="361" t="str">
        <f t="shared" si="709"/>
        <v>-</v>
      </c>
      <c r="GU217" s="361" t="str">
        <f t="shared" si="710"/>
        <v>-</v>
      </c>
      <c r="GV217" s="361" t="str">
        <f t="shared" si="711"/>
        <v>-</v>
      </c>
      <c r="GW217" s="361" t="str">
        <f t="shared" si="712"/>
        <v>-</v>
      </c>
      <c r="GX217" s="361" t="str">
        <f t="shared" si="713"/>
        <v>-</v>
      </c>
      <c r="GY217" s="361" t="str">
        <f t="shared" si="714"/>
        <v>-</v>
      </c>
      <c r="GZ217" s="361" t="str">
        <f t="shared" si="715"/>
        <v>-</v>
      </c>
      <c r="HA217" s="361" t="str">
        <f t="shared" si="716"/>
        <v>-</v>
      </c>
      <c r="HB217" s="361" t="str">
        <f t="shared" si="717"/>
        <v>-</v>
      </c>
      <c r="HC217" s="361" t="str">
        <f t="shared" si="718"/>
        <v>-</v>
      </c>
      <c r="HD217" s="361" t="str">
        <f t="shared" si="719"/>
        <v>-</v>
      </c>
      <c r="HE217" s="361" t="str">
        <f t="shared" si="720"/>
        <v>-</v>
      </c>
      <c r="HF217" s="361" t="str">
        <f t="shared" si="721"/>
        <v>-</v>
      </c>
      <c r="HG217" s="361" t="str">
        <f t="shared" si="722"/>
        <v>-</v>
      </c>
      <c r="HH217" s="361" t="str">
        <f t="shared" si="723"/>
        <v>-</v>
      </c>
      <c r="HI217" s="361" t="str">
        <f t="shared" si="724"/>
        <v>inner_dvclose</v>
      </c>
      <c r="HJ217" s="361" t="str">
        <f t="shared" si="725"/>
        <v>-</v>
      </c>
      <c r="HK217" s="361" t="str">
        <f t="shared" si="726"/>
        <v>-</v>
      </c>
      <c r="HL217" s="361" t="str">
        <f t="shared" si="727"/>
        <v>-</v>
      </c>
      <c r="HM217" s="361" t="str">
        <f t="shared" si="728"/>
        <v>-</v>
      </c>
      <c r="HN217" s="361" t="str">
        <f t="shared" si="729"/>
        <v>-</v>
      </c>
      <c r="HO217" s="361" t="str">
        <f t="shared" si="730"/>
        <v>-</v>
      </c>
      <c r="HP217" s="361" t="str">
        <f t="shared" si="731"/>
        <v>-</v>
      </c>
      <c r="HQ217" s="361" t="str">
        <f t="shared" si="732"/>
        <v>-</v>
      </c>
      <c r="HR217" s="361" t="str">
        <f t="shared" si="733"/>
        <v>-</v>
      </c>
      <c r="HS217" s="361" t="str">
        <f t="shared" si="734"/>
        <v>-</v>
      </c>
      <c r="HT217" s="361" t="str">
        <f t="shared" si="735"/>
        <v>-</v>
      </c>
      <c r="HU217" s="361" t="str">
        <f t="shared" si="736"/>
        <v>-</v>
      </c>
      <c r="HV217" s="361" t="str">
        <f t="shared" si="737"/>
        <v>-</v>
      </c>
      <c r="HW217" s="361" t="str">
        <f t="shared" si="738"/>
        <v>-</v>
      </c>
      <c r="HX217" s="361" t="str">
        <f t="shared" si="739"/>
        <v>-</v>
      </c>
      <c r="HY217" s="361" t="str">
        <f t="shared" si="740"/>
        <v>-</v>
      </c>
      <c r="HZ217" s="361" t="str">
        <f t="shared" si="741"/>
        <v>-</v>
      </c>
      <c r="IA217" s="361" t="str">
        <f t="shared" si="742"/>
        <v>-</v>
      </c>
      <c r="IB217" s="361" t="str">
        <f t="shared" si="743"/>
        <v>-</v>
      </c>
      <c r="IC217" s="361" t="str">
        <f t="shared" si="744"/>
        <v>-</v>
      </c>
      <c r="ID217" s="361" t="str">
        <f t="shared" si="745"/>
        <v>-</v>
      </c>
      <c r="IE217" s="361" t="str">
        <f t="shared" si="746"/>
        <v>-</v>
      </c>
      <c r="IF217" s="444" t="s">
        <v>1247</v>
      </c>
      <c r="IG217" s="56" t="str">
        <f t="shared" si="887"/>
        <v>-</v>
      </c>
      <c r="IH217" s="56" t="str">
        <f t="shared" si="888"/>
        <v>-</v>
      </c>
      <c r="II217" s="56" t="str">
        <f t="shared" si="889"/>
        <v>-</v>
      </c>
      <c r="IJ217" s="56" t="str">
        <f t="shared" si="890"/>
        <v>-</v>
      </c>
      <c r="IK217" s="56" t="str">
        <f t="shared" si="747"/>
        <v>-</v>
      </c>
      <c r="IL217" s="56" t="str">
        <f t="shared" si="748"/>
        <v>-</v>
      </c>
      <c r="IM217" s="56" t="str">
        <f t="shared" si="749"/>
        <v>-</v>
      </c>
      <c r="IN217" s="56" t="str">
        <f t="shared" si="750"/>
        <v>-</v>
      </c>
      <c r="IO217" s="56" t="str">
        <f t="shared" si="751"/>
        <v>-</v>
      </c>
      <c r="IP217" s="56" t="str">
        <f t="shared" si="752"/>
        <v>-</v>
      </c>
      <c r="IQ217" s="56" t="str">
        <f t="shared" si="753"/>
        <v>-</v>
      </c>
      <c r="IR217" s="56" t="str">
        <f t="shared" si="754"/>
        <v>-</v>
      </c>
      <c r="IS217" s="56" t="str">
        <f t="shared" si="755"/>
        <v>-</v>
      </c>
      <c r="IT217" s="56" t="str">
        <f t="shared" si="756"/>
        <v>-</v>
      </c>
      <c r="IU217" s="56" t="str">
        <f t="shared" si="757"/>
        <v>-</v>
      </c>
      <c r="IV217" s="56" t="str">
        <f t="shared" si="758"/>
        <v>-</v>
      </c>
      <c r="IW217" s="56" t="str">
        <f t="shared" si="759"/>
        <v>-</v>
      </c>
      <c r="IX217" s="56" t="str">
        <f t="shared" si="760"/>
        <v>-</v>
      </c>
      <c r="IY217" s="56" t="str">
        <f t="shared" si="761"/>
        <v>-</v>
      </c>
      <c r="IZ217" s="56" t="str">
        <f t="shared" si="762"/>
        <v>-</v>
      </c>
      <c r="JA217" s="56" t="str">
        <f t="shared" si="763"/>
        <v>-</v>
      </c>
      <c r="JB217" s="56" t="str">
        <f t="shared" si="764"/>
        <v>-</v>
      </c>
      <c r="JC217" s="56" t="str">
        <f t="shared" si="765"/>
        <v>-</v>
      </c>
      <c r="JD217" s="56">
        <f t="shared" si="766"/>
        <v>1.0000000000000001E-5</v>
      </c>
      <c r="JE217" s="56" t="str">
        <f t="shared" si="767"/>
        <v>-</v>
      </c>
      <c r="JF217" s="56" t="str">
        <f t="shared" si="768"/>
        <v>-</v>
      </c>
      <c r="JG217" s="56" t="str">
        <f t="shared" si="769"/>
        <v>-</v>
      </c>
      <c r="JH217" s="56" t="str">
        <f t="shared" si="770"/>
        <v>-</v>
      </c>
      <c r="JI217" s="56" t="str">
        <f t="shared" si="771"/>
        <v>-</v>
      </c>
      <c r="JJ217" s="56" t="str">
        <f t="shared" si="772"/>
        <v>-</v>
      </c>
      <c r="JK217" s="56" t="str">
        <f t="shared" si="773"/>
        <v>-</v>
      </c>
      <c r="JL217" s="56" t="str">
        <f t="shared" si="774"/>
        <v>-</v>
      </c>
      <c r="JM217" s="56" t="str">
        <f t="shared" si="775"/>
        <v>-</v>
      </c>
      <c r="JN217" s="56" t="str">
        <f t="shared" si="776"/>
        <v>-</v>
      </c>
      <c r="JO217" s="56" t="str">
        <f t="shared" si="777"/>
        <v>-</v>
      </c>
      <c r="JP217" s="56" t="str">
        <f t="shared" si="778"/>
        <v>-</v>
      </c>
      <c r="JQ217" s="56" t="str">
        <f t="shared" si="779"/>
        <v>-</v>
      </c>
      <c r="JR217" s="56" t="str">
        <f t="shared" si="780"/>
        <v>-</v>
      </c>
      <c r="JS217" s="56" t="str">
        <f t="shared" si="781"/>
        <v>-</v>
      </c>
      <c r="JT217" s="56" t="str">
        <f t="shared" si="782"/>
        <v>-</v>
      </c>
      <c r="JU217" s="56" t="str">
        <f t="shared" si="783"/>
        <v>-</v>
      </c>
      <c r="JV217" s="56" t="str">
        <f t="shared" si="784"/>
        <v>-</v>
      </c>
      <c r="JW217" s="56" t="str">
        <f t="shared" si="785"/>
        <v>-</v>
      </c>
      <c r="JX217" s="56" t="str">
        <f t="shared" si="786"/>
        <v>-</v>
      </c>
      <c r="JY217" s="56" t="str">
        <f t="shared" si="787"/>
        <v>-</v>
      </c>
      <c r="JZ217" s="56" t="str">
        <f t="shared" si="788"/>
        <v>-</v>
      </c>
      <c r="KA217" s="444" t="s">
        <v>1247</v>
      </c>
      <c r="KB217" s="360">
        <f>IF(ISNUMBER(INDEX($EQ$15:$GK$521,$B217,EO$11)),MAX(KB$14:KB216)+1,0)</f>
        <v>0</v>
      </c>
      <c r="KC217" s="360" t="str">
        <f t="shared" si="891"/>
        <v/>
      </c>
      <c r="KD217" s="373" t="s">
        <v>2</v>
      </c>
      <c r="KE217" s="215"/>
      <c r="KF217" s="60"/>
      <c r="KG217" s="60"/>
      <c r="KH217" s="60"/>
      <c r="KI217" s="60"/>
      <c r="KJ217" s="60"/>
      <c r="KK217" s="60"/>
      <c r="KL217" s="60"/>
      <c r="KM217" s="60"/>
      <c r="KN217" s="60"/>
      <c r="KO217" s="60"/>
      <c r="KP217" s="60"/>
      <c r="KQ217" s="239" t="str">
        <f t="shared" si="894"/>
        <v/>
      </c>
      <c r="KR217" s="245" t="str">
        <f t="shared" si="789"/>
        <v/>
      </c>
      <c r="KS217" s="60"/>
      <c r="KT217" s="239" t="str">
        <f t="shared" si="895"/>
        <v/>
      </c>
      <c r="KU217" s="245" t="str">
        <f t="shared" si="790"/>
        <v/>
      </c>
      <c r="KV217" s="60"/>
      <c r="KW217" s="239" t="str">
        <f t="shared" si="896"/>
        <v/>
      </c>
      <c r="KX217" s="245" t="str">
        <f t="shared" si="791"/>
        <v/>
      </c>
      <c r="KY217" s="60"/>
      <c r="KZ217" s="283" t="str">
        <f t="shared" si="792"/>
        <v/>
      </c>
      <c r="LA217" s="26"/>
      <c r="LB217" s="18"/>
      <c r="LC217" s="18"/>
      <c r="LD217" s="18"/>
      <c r="LE217" s="18"/>
      <c r="LF217" s="18"/>
      <c r="LG217" s="18"/>
      <c r="LH217" s="18"/>
      <c r="LI217" s="18"/>
      <c r="LJ217" s="18"/>
      <c r="LK217" s="18"/>
      <c r="LL217" s="18"/>
      <c r="LM217" s="18"/>
      <c r="LN217" s="63"/>
      <c r="LO217" s="251">
        <f t="shared" si="793"/>
        <v>0</v>
      </c>
      <c r="LP217" s="251">
        <f t="shared" si="794"/>
        <v>0</v>
      </c>
      <c r="LQ217" s="251">
        <f t="shared" si="795"/>
        <v>0</v>
      </c>
      <c r="LR217" s="251">
        <f t="shared" si="796"/>
        <v>0</v>
      </c>
      <c r="LS217" s="251">
        <f t="shared" si="797"/>
        <v>0</v>
      </c>
      <c r="LT217" s="251">
        <f t="shared" si="798"/>
        <v>0</v>
      </c>
      <c r="LU217" s="251">
        <f t="shared" si="799"/>
        <v>0</v>
      </c>
      <c r="LV217" s="251">
        <f t="shared" si="800"/>
        <v>0</v>
      </c>
      <c r="LW217" s="251">
        <f t="shared" si="801"/>
        <v>0</v>
      </c>
      <c r="LX217" s="251">
        <f t="shared" si="802"/>
        <v>0</v>
      </c>
      <c r="LY217" s="251">
        <f t="shared" si="803"/>
        <v>0</v>
      </c>
      <c r="LZ217" s="251">
        <f t="shared" si="804"/>
        <v>0</v>
      </c>
      <c r="MA217" s="63">
        <f t="shared" si="805"/>
        <v>6</v>
      </c>
      <c r="MB217" s="63">
        <f t="shared" si="806"/>
        <v>0</v>
      </c>
      <c r="MC217" s="63">
        <f t="shared" si="893"/>
        <v>203</v>
      </c>
      <c r="MD217" s="63">
        <f t="shared" si="892"/>
        <v>40</v>
      </c>
      <c r="ME217" s="63">
        <f t="shared" si="807"/>
        <v>0</v>
      </c>
      <c r="MF217" s="315">
        <f t="shared" si="808"/>
        <v>291</v>
      </c>
      <c r="MG217" s="315">
        <f>IF(ISNUMBER(MATCH(EO217,$ME$15:$ME$520,0)),0,MAX(MG$14:MG216)+1)</f>
        <v>0</v>
      </c>
      <c r="MH217" s="315" t="str">
        <f t="shared" si="809"/>
        <v/>
      </c>
      <c r="MI217" s="369"/>
      <c r="MJ217" s="68"/>
      <c r="MK217" s="18"/>
      <c r="ML217" s="242"/>
      <c r="MM217" s="242"/>
      <c r="MN217" s="59"/>
      <c r="MO217" s="59"/>
      <c r="MP217" s="285"/>
      <c r="MQ217" s="59"/>
      <c r="MR217" s="238"/>
      <c r="MS217" s="285"/>
      <c r="MT217" s="59"/>
      <c r="MU217" s="285"/>
      <c r="MV217" s="238"/>
      <c r="MW217" s="59"/>
      <c r="MX217" s="59"/>
      <c r="MY217" s="59"/>
      <c r="MZ217" s="59"/>
      <c r="NA217" s="59"/>
      <c r="NB217" s="26" t="s">
        <v>2</v>
      </c>
      <c r="NC217" s="59"/>
      <c r="ND217" s="59"/>
      <c r="NE217" s="59"/>
      <c r="NF217" s="59"/>
      <c r="NG217" s="59"/>
      <c r="NH217" s="59"/>
      <c r="NI217" s="59"/>
      <c r="NJ217" s="59"/>
      <c r="NK217" s="26" t="s">
        <v>2</v>
      </c>
      <c r="NL217" s="454"/>
      <c r="NM217" s="454"/>
      <c r="NN217" s="59"/>
      <c r="NO217" s="18"/>
      <c r="NP217" s="18"/>
      <c r="NQ217" s="18"/>
      <c r="NR217" s="18"/>
      <c r="NS217" s="18"/>
      <c r="NT217" s="18"/>
      <c r="NU217" s="18"/>
      <c r="NV217" s="18"/>
      <c r="NW217" s="18"/>
      <c r="NX217" s="18"/>
      <c r="NY217" s="18"/>
      <c r="NZ217" s="18"/>
      <c r="OA217" s="18"/>
      <c r="OB217" s="18"/>
      <c r="OC217" s="18"/>
      <c r="OZ217" s="59"/>
      <c r="PA217" s="251" t="str">
        <f t="shared" si="810"/>
        <v/>
      </c>
      <c r="PB217" s="251" t="str">
        <f t="shared" si="811"/>
        <v/>
      </c>
      <c r="PC217" s="251" t="str">
        <f t="shared" si="812"/>
        <v/>
      </c>
      <c r="PD217" s="251" t="str">
        <f t="shared" si="813"/>
        <v/>
      </c>
      <c r="PE217" s="251" t="str">
        <f t="shared" si="814"/>
        <v/>
      </c>
      <c r="PF217" s="251" t="str">
        <f t="shared" si="815"/>
        <v/>
      </c>
      <c r="PG217" s="251" t="str">
        <f t="shared" si="816"/>
        <v/>
      </c>
      <c r="PH217" s="251" t="str">
        <f t="shared" si="817"/>
        <v/>
      </c>
      <c r="PI217" s="251" t="str">
        <f t="shared" si="818"/>
        <v/>
      </c>
      <c r="PJ217" s="251" t="str">
        <f t="shared" si="819"/>
        <v/>
      </c>
      <c r="PK217" s="251" t="str">
        <f t="shared" si="820"/>
        <v/>
      </c>
      <c r="PL217" s="251" t="str">
        <f t="shared" si="821"/>
        <v/>
      </c>
      <c r="PM217" s="251" t="str">
        <f t="shared" si="822"/>
        <v/>
      </c>
      <c r="PN217" s="251" t="str">
        <f t="shared" si="823"/>
        <v/>
      </c>
      <c r="PO217" s="251" t="str">
        <f t="shared" si="824"/>
        <v/>
      </c>
      <c r="PP217" s="251" t="str">
        <f t="shared" si="825"/>
        <v/>
      </c>
      <c r="PQ217" s="251" t="str">
        <f t="shared" si="826"/>
        <v/>
      </c>
      <c r="PR217" s="251" t="str">
        <f t="shared" si="827"/>
        <v/>
      </c>
      <c r="PS217" s="251" t="str">
        <f t="shared" si="828"/>
        <v/>
      </c>
      <c r="PT217" s="251" t="str">
        <f t="shared" si="829"/>
        <v/>
      </c>
      <c r="PU217" s="251" t="str">
        <f t="shared" si="830"/>
        <v/>
      </c>
      <c r="PV217" s="251" t="str">
        <f t="shared" si="831"/>
        <v/>
      </c>
      <c r="PW217" s="251" t="str">
        <f t="shared" si="832"/>
        <v/>
      </c>
      <c r="PX217" s="251" t="str">
        <f t="shared" si="833"/>
        <v/>
      </c>
      <c r="PY217" s="251" t="str">
        <f t="shared" si="834"/>
        <v/>
      </c>
      <c r="PZ217" s="251" t="str">
        <f t="shared" si="835"/>
        <v/>
      </c>
      <c r="QA217" s="251" t="str">
        <f t="shared" si="836"/>
        <v/>
      </c>
      <c r="QB217" s="251" t="str">
        <f t="shared" si="837"/>
        <v/>
      </c>
      <c r="QC217" s="251" t="str">
        <f t="shared" si="838"/>
        <v/>
      </c>
      <c r="QD217" s="251" t="str">
        <f t="shared" si="839"/>
        <v/>
      </c>
      <c r="QE217" s="251" t="str">
        <f t="shared" si="840"/>
        <v/>
      </c>
      <c r="QF217" s="63">
        <f t="shared" si="841"/>
        <v>0</v>
      </c>
      <c r="QG217" s="26" t="s">
        <v>2</v>
      </c>
      <c r="QH217" s="59"/>
      <c r="QI217" s="59"/>
      <c r="QJ217" s="59"/>
      <c r="QK217" s="59"/>
      <c r="QL217" s="59"/>
      <c r="QM217" s="59"/>
      <c r="QN217" s="59"/>
    </row>
    <row r="218" spans="1:456" ht="6" customHeight="1" x14ac:dyDescent="0.25">
      <c r="A218" s="68"/>
      <c r="B218" s="447">
        <f t="shared" si="698"/>
        <v>204</v>
      </c>
      <c r="C218" s="72" t="s">
        <v>467</v>
      </c>
      <c r="D218" s="339" t="s">
        <v>492</v>
      </c>
      <c r="E218" s="59"/>
      <c r="F218" s="229"/>
      <c r="G218" s="295"/>
      <c r="H218" s="295"/>
      <c r="I218" s="229"/>
      <c r="J218" s="295"/>
      <c r="K218" s="295"/>
      <c r="L218" s="229"/>
      <c r="M218" s="295"/>
      <c r="N218" s="295"/>
      <c r="O218" s="229"/>
      <c r="P218" s="295"/>
      <c r="Q218" s="295"/>
      <c r="R218" s="229"/>
      <c r="S218" s="230"/>
      <c r="T218" s="231"/>
      <c r="U218" s="229"/>
      <c r="V218" s="230"/>
      <c r="W218" s="231"/>
      <c r="X218" s="229"/>
      <c r="Y218" s="230"/>
      <c r="Z218" s="231"/>
      <c r="AA218" s="229"/>
      <c r="AB218" s="295"/>
      <c r="AC218" s="295"/>
      <c r="AD218" s="229"/>
      <c r="AE218" s="295"/>
      <c r="AF218" s="295"/>
      <c r="AG218" s="229"/>
      <c r="AH218" s="295"/>
      <c r="AI218" s="295"/>
      <c r="AJ218" s="229"/>
      <c r="AK218" s="295"/>
      <c r="AL218" s="295"/>
      <c r="AM218" s="229"/>
      <c r="AN218" s="295"/>
      <c r="AO218" s="295"/>
      <c r="AP218" s="243"/>
      <c r="AQ218" s="295"/>
      <c r="AR218" s="290"/>
      <c r="AS218" s="243"/>
      <c r="AT218" s="295"/>
      <c r="AU218" s="290"/>
      <c r="AV218" s="229"/>
      <c r="AW218" s="230"/>
      <c r="AX218" s="231"/>
      <c r="AY218" s="229"/>
      <c r="AZ218" s="230"/>
      <c r="BA218" s="231"/>
      <c r="BB218" s="229"/>
      <c r="BC218" s="230"/>
      <c r="BD218" s="231"/>
      <c r="BE218" s="229"/>
      <c r="BF218" s="230"/>
      <c r="BG218" s="231"/>
      <c r="BH218" s="229"/>
      <c r="BI218" s="230"/>
      <c r="BJ218" s="231"/>
      <c r="BK218" s="243"/>
      <c r="BL218" s="230"/>
      <c r="BM218" s="231"/>
      <c r="BN218" s="243"/>
      <c r="BO218" s="230"/>
      <c r="BP218" s="231"/>
      <c r="BQ218" s="229"/>
      <c r="BR218" s="230"/>
      <c r="BS218" s="231"/>
      <c r="BT218" s="229"/>
      <c r="BU218" s="230"/>
      <c r="BV218" s="231"/>
      <c r="BW218" s="229"/>
      <c r="BX218" s="230"/>
      <c r="BY218" s="231"/>
      <c r="BZ218" s="229"/>
      <c r="CA218" s="230"/>
      <c r="CB218" s="231"/>
      <c r="CC218" s="229"/>
      <c r="CD218" s="230"/>
      <c r="CE218" s="231"/>
      <c r="CF218" s="331"/>
      <c r="CG218" s="332"/>
      <c r="CH218" s="385"/>
      <c r="CI218" s="331"/>
      <c r="CJ218" s="332"/>
      <c r="CK218" s="385"/>
      <c r="CL218" s="243"/>
      <c r="CM218" s="230"/>
      <c r="CN218" s="354"/>
      <c r="CO218" s="243"/>
      <c r="CP218" s="230"/>
      <c r="CQ218" s="231"/>
      <c r="CR218" s="331"/>
      <c r="CS218" s="332"/>
      <c r="CT218" s="333"/>
      <c r="CU218" s="229"/>
      <c r="CV218" s="230"/>
      <c r="CW218" s="231"/>
      <c r="CX218" s="331"/>
      <c r="CY218" s="332"/>
      <c r="CZ218" s="333"/>
      <c r="DA218" s="331"/>
      <c r="DB218" s="332"/>
      <c r="DC218" s="333"/>
      <c r="DD218" s="331"/>
      <c r="DE218" s="332"/>
      <c r="DF218" s="333"/>
      <c r="DG218" s="331"/>
      <c r="DH218" s="332"/>
      <c r="DI218" s="333"/>
      <c r="DJ218" s="229"/>
      <c r="DK218" s="230"/>
      <c r="DL218" s="231"/>
      <c r="DM218" s="229"/>
      <c r="DN218" s="230"/>
      <c r="DO218" s="231"/>
      <c r="DP218" s="331"/>
      <c r="DQ218" s="332"/>
      <c r="DR218" s="333"/>
      <c r="DS218" s="331"/>
      <c r="DT218" s="332"/>
      <c r="DU218" s="333"/>
      <c r="DV218" s="331"/>
      <c r="DW218" s="332"/>
      <c r="DX218" s="333"/>
      <c r="DY218" s="331"/>
      <c r="DZ218" s="332"/>
      <c r="EA218" s="333"/>
      <c r="EB218" s="331"/>
      <c r="EC218" s="332"/>
      <c r="ED218" s="333"/>
      <c r="EE218" s="331"/>
      <c r="EF218" s="332"/>
      <c r="EG218" s="333"/>
      <c r="EH218" s="229"/>
      <c r="EI218" s="230"/>
      <c r="EJ218" s="231"/>
      <c r="EK218" s="229"/>
      <c r="EL218" s="230"/>
      <c r="EM218" s="231"/>
      <c r="EN218" s="244"/>
      <c r="EO218" s="269" t="str">
        <f t="shared" si="699"/>
        <v/>
      </c>
      <c r="EP218" s="444" t="s">
        <v>1247</v>
      </c>
      <c r="EQ218" s="360" t="str">
        <f t="shared" si="842"/>
        <v/>
      </c>
      <c r="ER218" s="360" t="str">
        <f t="shared" si="843"/>
        <v/>
      </c>
      <c r="ES218" s="360" t="str">
        <f t="shared" si="844"/>
        <v/>
      </c>
      <c r="ET218" s="360" t="str">
        <f t="shared" si="845"/>
        <v/>
      </c>
      <c r="EU218" s="360" t="str">
        <f t="shared" si="846"/>
        <v/>
      </c>
      <c r="EV218" s="360" t="str">
        <f t="shared" si="847"/>
        <v/>
      </c>
      <c r="EW218" s="360" t="str">
        <f t="shared" si="848"/>
        <v/>
      </c>
      <c r="EX218" s="360" t="str">
        <f t="shared" si="849"/>
        <v/>
      </c>
      <c r="EY218" s="360" t="str">
        <f t="shared" si="850"/>
        <v/>
      </c>
      <c r="EZ218" s="360" t="str">
        <f t="shared" si="851"/>
        <v/>
      </c>
      <c r="FA218" s="360" t="str">
        <f t="shared" si="852"/>
        <v/>
      </c>
      <c r="FB218" s="360" t="str">
        <f t="shared" si="853"/>
        <v/>
      </c>
      <c r="FC218" s="360" t="str">
        <f t="shared" si="854"/>
        <v/>
      </c>
      <c r="FD218" s="360" t="str">
        <f t="shared" si="855"/>
        <v/>
      </c>
      <c r="FE218" s="360" t="str">
        <f t="shared" si="856"/>
        <v/>
      </c>
      <c r="FF218" s="360" t="str">
        <f t="shared" si="857"/>
        <v/>
      </c>
      <c r="FG218" s="360" t="str">
        <f t="shared" si="858"/>
        <v/>
      </c>
      <c r="FH218" s="360" t="str">
        <f t="shared" si="859"/>
        <v/>
      </c>
      <c r="FI218" s="360" t="str">
        <f t="shared" si="860"/>
        <v/>
      </c>
      <c r="FJ218" s="360" t="str">
        <f t="shared" si="861"/>
        <v/>
      </c>
      <c r="FK218" s="360" t="str">
        <f t="shared" si="862"/>
        <v/>
      </c>
      <c r="FL218" s="360" t="str">
        <f t="shared" si="863"/>
        <v/>
      </c>
      <c r="FM218" s="360" t="str">
        <f t="shared" si="864"/>
        <v/>
      </c>
      <c r="FN218" s="360">
        <f t="shared" si="865"/>
        <v>40</v>
      </c>
      <c r="FO218" s="360" t="str">
        <f t="shared" si="866"/>
        <v/>
      </c>
      <c r="FP218" s="360" t="str">
        <f t="shared" si="867"/>
        <v/>
      </c>
      <c r="FQ218" s="360" t="str">
        <f t="shared" si="868"/>
        <v/>
      </c>
      <c r="FR218" s="360" t="str">
        <f t="shared" si="869"/>
        <v/>
      </c>
      <c r="FS218" s="360" t="str">
        <f t="shared" si="870"/>
        <v/>
      </c>
      <c r="FT218" s="360" t="str">
        <f t="shared" si="700"/>
        <v/>
      </c>
      <c r="FU218" s="360" t="str">
        <f t="shared" si="871"/>
        <v/>
      </c>
      <c r="FV218" s="360" t="str">
        <f t="shared" si="872"/>
        <v/>
      </c>
      <c r="FW218" s="360" t="str">
        <f t="shared" si="873"/>
        <v/>
      </c>
      <c r="FX218" s="360" t="str">
        <f t="shared" si="874"/>
        <v/>
      </c>
      <c r="FY218" s="360" t="str">
        <f t="shared" si="875"/>
        <v/>
      </c>
      <c r="FZ218" s="360" t="str">
        <f t="shared" si="876"/>
        <v/>
      </c>
      <c r="GA218" s="360" t="str">
        <f t="shared" si="877"/>
        <v/>
      </c>
      <c r="GB218" s="360" t="str">
        <f t="shared" si="878"/>
        <v/>
      </c>
      <c r="GC218" s="360" t="str">
        <f t="shared" si="879"/>
        <v/>
      </c>
      <c r="GD218" s="360" t="str">
        <f t="shared" si="880"/>
        <v/>
      </c>
      <c r="GE218" s="360" t="str">
        <f t="shared" si="881"/>
        <v/>
      </c>
      <c r="GF218" s="360" t="str">
        <f t="shared" si="882"/>
        <v/>
      </c>
      <c r="GG218" s="360" t="str">
        <f t="shared" si="883"/>
        <v/>
      </c>
      <c r="GH218" s="360" t="str">
        <f t="shared" si="884"/>
        <v/>
      </c>
      <c r="GI218" s="360" t="str">
        <f t="shared" si="885"/>
        <v/>
      </c>
      <c r="GJ218" s="360" t="str">
        <f t="shared" si="886"/>
        <v/>
      </c>
      <c r="GK218" s="444" t="s">
        <v>1247</v>
      </c>
      <c r="GL218" s="361" t="str">
        <f t="shared" si="701"/>
        <v>-</v>
      </c>
      <c r="GM218" s="361" t="str">
        <f t="shared" si="702"/>
        <v>-</v>
      </c>
      <c r="GN218" s="361" t="str">
        <f t="shared" si="703"/>
        <v>-</v>
      </c>
      <c r="GO218" s="361" t="str">
        <f t="shared" si="704"/>
        <v>-</v>
      </c>
      <c r="GP218" s="361" t="str">
        <f t="shared" si="705"/>
        <v>-</v>
      </c>
      <c r="GQ218" s="361" t="str">
        <f t="shared" si="706"/>
        <v>-</v>
      </c>
      <c r="GR218" s="361" t="str">
        <f t="shared" si="707"/>
        <v>-</v>
      </c>
      <c r="GS218" s="361" t="str">
        <f t="shared" si="708"/>
        <v>-</v>
      </c>
      <c r="GT218" s="361" t="str">
        <f t="shared" si="709"/>
        <v>-</v>
      </c>
      <c r="GU218" s="361" t="str">
        <f t="shared" si="710"/>
        <v>-</v>
      </c>
      <c r="GV218" s="361" t="str">
        <f t="shared" si="711"/>
        <v>-</v>
      </c>
      <c r="GW218" s="361" t="str">
        <f t="shared" si="712"/>
        <v>-</v>
      </c>
      <c r="GX218" s="361" t="str">
        <f t="shared" si="713"/>
        <v>-</v>
      </c>
      <c r="GY218" s="361" t="str">
        <f t="shared" si="714"/>
        <v>-</v>
      </c>
      <c r="GZ218" s="361" t="str">
        <f t="shared" si="715"/>
        <v>-</v>
      </c>
      <c r="HA218" s="361" t="str">
        <f t="shared" si="716"/>
        <v>-</v>
      </c>
      <c r="HB218" s="361" t="str">
        <f t="shared" si="717"/>
        <v>-</v>
      </c>
      <c r="HC218" s="361" t="str">
        <f t="shared" si="718"/>
        <v>-</v>
      </c>
      <c r="HD218" s="361" t="str">
        <f t="shared" si="719"/>
        <v>-</v>
      </c>
      <c r="HE218" s="361" t="str">
        <f t="shared" si="720"/>
        <v>-</v>
      </c>
      <c r="HF218" s="361" t="str">
        <f t="shared" si="721"/>
        <v>-</v>
      </c>
      <c r="HG218" s="361" t="str">
        <f t="shared" si="722"/>
        <v>-</v>
      </c>
      <c r="HH218" s="361" t="str">
        <f t="shared" si="723"/>
        <v>-</v>
      </c>
      <c r="HI218" s="361" t="str">
        <f t="shared" si="724"/>
        <v>rcloserecord</v>
      </c>
      <c r="HJ218" s="361" t="str">
        <f t="shared" si="725"/>
        <v>-</v>
      </c>
      <c r="HK218" s="361" t="str">
        <f t="shared" si="726"/>
        <v>-</v>
      </c>
      <c r="HL218" s="361" t="str">
        <f t="shared" si="727"/>
        <v>-</v>
      </c>
      <c r="HM218" s="361" t="str">
        <f t="shared" si="728"/>
        <v>-</v>
      </c>
      <c r="HN218" s="361" t="str">
        <f t="shared" si="729"/>
        <v>-</v>
      </c>
      <c r="HO218" s="361" t="str">
        <f t="shared" si="730"/>
        <v>-</v>
      </c>
      <c r="HP218" s="361" t="str">
        <f t="shared" si="731"/>
        <v>-</v>
      </c>
      <c r="HQ218" s="361" t="str">
        <f t="shared" si="732"/>
        <v>-</v>
      </c>
      <c r="HR218" s="361" t="str">
        <f t="shared" si="733"/>
        <v>-</v>
      </c>
      <c r="HS218" s="361" t="str">
        <f t="shared" si="734"/>
        <v>-</v>
      </c>
      <c r="HT218" s="361" t="str">
        <f t="shared" si="735"/>
        <v>-</v>
      </c>
      <c r="HU218" s="361" t="str">
        <f t="shared" si="736"/>
        <v>-</v>
      </c>
      <c r="HV218" s="361" t="str">
        <f t="shared" si="737"/>
        <v>-</v>
      </c>
      <c r="HW218" s="361" t="str">
        <f t="shared" si="738"/>
        <v>-</v>
      </c>
      <c r="HX218" s="361" t="str">
        <f t="shared" si="739"/>
        <v>-</v>
      </c>
      <c r="HY218" s="361" t="str">
        <f t="shared" si="740"/>
        <v>-</v>
      </c>
      <c r="HZ218" s="361" t="str">
        <f t="shared" si="741"/>
        <v>-</v>
      </c>
      <c r="IA218" s="361" t="str">
        <f t="shared" si="742"/>
        <v>-</v>
      </c>
      <c r="IB218" s="361" t="str">
        <f t="shared" si="743"/>
        <v>-</v>
      </c>
      <c r="IC218" s="361" t="str">
        <f t="shared" si="744"/>
        <v>-</v>
      </c>
      <c r="ID218" s="361" t="str">
        <f t="shared" si="745"/>
        <v>-</v>
      </c>
      <c r="IE218" s="361" t="str">
        <f t="shared" si="746"/>
        <v>-</v>
      </c>
      <c r="IF218" s="444" t="s">
        <v>1247</v>
      </c>
      <c r="IG218" s="56" t="str">
        <f t="shared" si="887"/>
        <v>-</v>
      </c>
      <c r="IH218" s="56" t="str">
        <f t="shared" si="888"/>
        <v>-</v>
      </c>
      <c r="II218" s="56" t="str">
        <f t="shared" si="889"/>
        <v>-</v>
      </c>
      <c r="IJ218" s="56" t="str">
        <f t="shared" si="890"/>
        <v>-</v>
      </c>
      <c r="IK218" s="56" t="str">
        <f t="shared" si="747"/>
        <v>-</v>
      </c>
      <c r="IL218" s="56" t="str">
        <f t="shared" si="748"/>
        <v>-</v>
      </c>
      <c r="IM218" s="56" t="str">
        <f t="shared" si="749"/>
        <v>-</v>
      </c>
      <c r="IN218" s="56" t="str">
        <f t="shared" si="750"/>
        <v>-</v>
      </c>
      <c r="IO218" s="56" t="str">
        <f t="shared" si="751"/>
        <v>-</v>
      </c>
      <c r="IP218" s="56" t="str">
        <f t="shared" si="752"/>
        <v>-</v>
      </c>
      <c r="IQ218" s="56" t="str">
        <f t="shared" si="753"/>
        <v>-</v>
      </c>
      <c r="IR218" s="56" t="str">
        <f t="shared" si="754"/>
        <v>-</v>
      </c>
      <c r="IS218" s="56" t="str">
        <f t="shared" si="755"/>
        <v>-</v>
      </c>
      <c r="IT218" s="56" t="str">
        <f t="shared" si="756"/>
        <v>-</v>
      </c>
      <c r="IU218" s="56" t="str">
        <f t="shared" si="757"/>
        <v>-</v>
      </c>
      <c r="IV218" s="56" t="str">
        <f t="shared" si="758"/>
        <v>-</v>
      </c>
      <c r="IW218" s="56" t="str">
        <f t="shared" si="759"/>
        <v>-</v>
      </c>
      <c r="IX218" s="56" t="str">
        <f t="shared" si="760"/>
        <v>-</v>
      </c>
      <c r="IY218" s="56" t="str">
        <f t="shared" si="761"/>
        <v>-</v>
      </c>
      <c r="IZ218" s="56" t="str">
        <f t="shared" si="762"/>
        <v>-</v>
      </c>
      <c r="JA218" s="56" t="str">
        <f t="shared" si="763"/>
        <v>-</v>
      </c>
      <c r="JB218" s="56" t="str">
        <f t="shared" si="764"/>
        <v>-</v>
      </c>
      <c r="JC218" s="56" t="str">
        <f t="shared" si="765"/>
        <v>-</v>
      </c>
      <c r="JD218" s="56" t="str">
        <f t="shared" si="766"/>
        <v>0.0001relative_rclose</v>
      </c>
      <c r="JE218" s="56" t="str">
        <f t="shared" si="767"/>
        <v>-</v>
      </c>
      <c r="JF218" s="56" t="str">
        <f t="shared" si="768"/>
        <v>-</v>
      </c>
      <c r="JG218" s="56" t="str">
        <f t="shared" si="769"/>
        <v>-</v>
      </c>
      <c r="JH218" s="56" t="str">
        <f t="shared" si="770"/>
        <v>-</v>
      </c>
      <c r="JI218" s="56" t="str">
        <f t="shared" si="771"/>
        <v>-</v>
      </c>
      <c r="JJ218" s="56" t="str">
        <f t="shared" si="772"/>
        <v>-</v>
      </c>
      <c r="JK218" s="56" t="str">
        <f t="shared" si="773"/>
        <v>-</v>
      </c>
      <c r="JL218" s="56" t="str">
        <f t="shared" si="774"/>
        <v>-</v>
      </c>
      <c r="JM218" s="56" t="str">
        <f t="shared" si="775"/>
        <v>-</v>
      </c>
      <c r="JN218" s="56" t="str">
        <f t="shared" si="776"/>
        <v>-</v>
      </c>
      <c r="JO218" s="56" t="str">
        <f t="shared" si="777"/>
        <v>-</v>
      </c>
      <c r="JP218" s="56" t="str">
        <f t="shared" si="778"/>
        <v>-</v>
      </c>
      <c r="JQ218" s="56" t="str">
        <f t="shared" si="779"/>
        <v>-</v>
      </c>
      <c r="JR218" s="56" t="str">
        <f t="shared" si="780"/>
        <v>-</v>
      </c>
      <c r="JS218" s="56" t="str">
        <f t="shared" si="781"/>
        <v>-</v>
      </c>
      <c r="JT218" s="56" t="str">
        <f t="shared" si="782"/>
        <v>-</v>
      </c>
      <c r="JU218" s="56" t="str">
        <f t="shared" si="783"/>
        <v>-</v>
      </c>
      <c r="JV218" s="56" t="str">
        <f t="shared" si="784"/>
        <v>-</v>
      </c>
      <c r="JW218" s="56" t="str">
        <f t="shared" si="785"/>
        <v>-</v>
      </c>
      <c r="JX218" s="56" t="str">
        <f t="shared" si="786"/>
        <v>-</v>
      </c>
      <c r="JY218" s="56" t="str">
        <f t="shared" si="787"/>
        <v>-</v>
      </c>
      <c r="JZ218" s="56" t="str">
        <f t="shared" si="788"/>
        <v>-</v>
      </c>
      <c r="KA218" s="444" t="s">
        <v>1247</v>
      </c>
      <c r="KB218" s="360">
        <f>IF(ISNUMBER(INDEX($EQ$15:$GK$521,$B218,EO$11)),MAX(KB$14:KB217)+1,0)</f>
        <v>0</v>
      </c>
      <c r="KC218" s="360" t="str">
        <f t="shared" si="891"/>
        <v/>
      </c>
      <c r="KD218" s="373" t="s">
        <v>2</v>
      </c>
      <c r="KE218" s="215"/>
      <c r="KF218" s="60"/>
      <c r="KG218" s="60"/>
      <c r="KH218" s="60"/>
      <c r="KI218" s="60"/>
      <c r="KJ218" s="60"/>
      <c r="KK218" s="60"/>
      <c r="KL218" s="60"/>
      <c r="KM218" s="60"/>
      <c r="KN218" s="60"/>
      <c r="KO218" s="60"/>
      <c r="KP218" s="60"/>
      <c r="KQ218" s="239" t="str">
        <f t="shared" si="894"/>
        <v/>
      </c>
      <c r="KR218" s="245" t="str">
        <f t="shared" si="789"/>
        <v/>
      </c>
      <c r="KS218" s="60"/>
      <c r="KT218" s="239" t="str">
        <f t="shared" si="895"/>
        <v/>
      </c>
      <c r="KU218" s="245" t="str">
        <f t="shared" si="790"/>
        <v/>
      </c>
      <c r="KV218" s="60"/>
      <c r="KW218" s="239" t="str">
        <f t="shared" si="896"/>
        <v/>
      </c>
      <c r="KX218" s="245" t="str">
        <f t="shared" si="791"/>
        <v/>
      </c>
      <c r="KY218" s="60"/>
      <c r="KZ218" s="283" t="str">
        <f t="shared" si="792"/>
        <v/>
      </c>
      <c r="LA218" s="26"/>
      <c r="LB218" s="18"/>
      <c r="LC218" s="18"/>
      <c r="LD218" s="18"/>
      <c r="LE218" s="18"/>
      <c r="LF218" s="18"/>
      <c r="LG218" s="18"/>
      <c r="LH218" s="18"/>
      <c r="LI218" s="18"/>
      <c r="LJ218" s="18"/>
      <c r="LK218" s="18"/>
      <c r="LL218" s="18"/>
      <c r="LM218" s="18"/>
      <c r="LN218" s="63"/>
      <c r="LO218" s="251">
        <f t="shared" si="793"/>
        <v>0</v>
      </c>
      <c r="LP218" s="251">
        <f t="shared" si="794"/>
        <v>0</v>
      </c>
      <c r="LQ218" s="251">
        <f t="shared" si="795"/>
        <v>0</v>
      </c>
      <c r="LR218" s="251">
        <f t="shared" si="796"/>
        <v>0</v>
      </c>
      <c r="LS218" s="251">
        <f t="shared" si="797"/>
        <v>0</v>
      </c>
      <c r="LT218" s="251">
        <f t="shared" si="798"/>
        <v>0</v>
      </c>
      <c r="LU218" s="251">
        <f t="shared" si="799"/>
        <v>0</v>
      </c>
      <c r="LV218" s="251">
        <f t="shared" si="800"/>
        <v>0</v>
      </c>
      <c r="LW218" s="251">
        <f t="shared" si="801"/>
        <v>0</v>
      </c>
      <c r="LX218" s="251">
        <f t="shared" si="802"/>
        <v>0</v>
      </c>
      <c r="LY218" s="251">
        <f t="shared" si="803"/>
        <v>0</v>
      </c>
      <c r="LZ218" s="251">
        <f t="shared" si="804"/>
        <v>0</v>
      </c>
      <c r="MA218" s="63">
        <f t="shared" si="805"/>
        <v>6</v>
      </c>
      <c r="MB218" s="63">
        <f t="shared" si="806"/>
        <v>0</v>
      </c>
      <c r="MC218" s="63">
        <f t="shared" si="893"/>
        <v>204</v>
      </c>
      <c r="MD218" s="63">
        <f t="shared" si="892"/>
        <v>41</v>
      </c>
      <c r="ME218" s="63">
        <f t="shared" si="807"/>
        <v>0</v>
      </c>
      <c r="MF218" s="315">
        <f t="shared" si="808"/>
        <v>291</v>
      </c>
      <c r="MG218" s="315">
        <f>IF(ISNUMBER(MATCH(EO218,$ME$15:$ME$520,0)),0,MAX(MG$14:MG217)+1)</f>
        <v>0</v>
      </c>
      <c r="MH218" s="315" t="str">
        <f t="shared" si="809"/>
        <v/>
      </c>
      <c r="MI218" s="369"/>
      <c r="MJ218" s="68"/>
      <c r="MK218" s="18"/>
      <c r="ML218" s="242"/>
      <c r="MM218" s="242"/>
      <c r="MN218" s="59"/>
      <c r="MO218" s="59"/>
      <c r="MP218" s="285"/>
      <c r="MQ218" s="59"/>
      <c r="MR218" s="238"/>
      <c r="MS218" s="285"/>
      <c r="MT218" s="59"/>
      <c r="MU218" s="285"/>
      <c r="MV218" s="238"/>
      <c r="MW218" s="59"/>
      <c r="MX218" s="59"/>
      <c r="MY218" s="59"/>
      <c r="MZ218" s="59"/>
      <c r="NA218" s="59"/>
      <c r="NB218" s="26" t="s">
        <v>2</v>
      </c>
      <c r="NC218" s="59"/>
      <c r="ND218" s="59"/>
      <c r="NE218" s="59"/>
      <c r="NF218" s="59"/>
      <c r="NG218" s="59"/>
      <c r="NH218" s="59"/>
      <c r="NI218" s="59"/>
      <c r="NJ218" s="59"/>
      <c r="NK218" s="26" t="s">
        <v>2</v>
      </c>
      <c r="NL218" s="454"/>
      <c r="NM218" s="454"/>
      <c r="NN218" s="59"/>
      <c r="NO218" s="18"/>
      <c r="NP218" s="18"/>
      <c r="NQ218" s="18"/>
      <c r="NR218" s="18"/>
      <c r="NS218" s="18"/>
      <c r="NT218" s="18"/>
      <c r="NU218" s="18"/>
      <c r="NV218" s="18"/>
      <c r="NW218" s="18"/>
      <c r="NX218" s="18"/>
      <c r="NY218" s="18"/>
      <c r="NZ218" s="18"/>
      <c r="OA218" s="18"/>
      <c r="OB218" s="18"/>
      <c r="OC218" s="18"/>
      <c r="OZ218" s="59"/>
      <c r="PA218" s="251" t="str">
        <f t="shared" si="810"/>
        <v/>
      </c>
      <c r="PB218" s="251" t="str">
        <f t="shared" si="811"/>
        <v/>
      </c>
      <c r="PC218" s="251" t="str">
        <f t="shared" si="812"/>
        <v/>
      </c>
      <c r="PD218" s="251" t="str">
        <f t="shared" si="813"/>
        <v/>
      </c>
      <c r="PE218" s="251" t="str">
        <f t="shared" si="814"/>
        <v/>
      </c>
      <c r="PF218" s="251" t="str">
        <f t="shared" si="815"/>
        <v/>
      </c>
      <c r="PG218" s="251" t="str">
        <f t="shared" si="816"/>
        <v/>
      </c>
      <c r="PH218" s="251" t="str">
        <f t="shared" si="817"/>
        <v/>
      </c>
      <c r="PI218" s="251" t="str">
        <f t="shared" si="818"/>
        <v/>
      </c>
      <c r="PJ218" s="251" t="str">
        <f t="shared" si="819"/>
        <v/>
      </c>
      <c r="PK218" s="251" t="str">
        <f t="shared" si="820"/>
        <v/>
      </c>
      <c r="PL218" s="251" t="str">
        <f t="shared" si="821"/>
        <v/>
      </c>
      <c r="PM218" s="251" t="str">
        <f t="shared" si="822"/>
        <v/>
      </c>
      <c r="PN218" s="251" t="str">
        <f t="shared" si="823"/>
        <v/>
      </c>
      <c r="PO218" s="251" t="str">
        <f t="shared" si="824"/>
        <v/>
      </c>
      <c r="PP218" s="251" t="str">
        <f t="shared" si="825"/>
        <v/>
      </c>
      <c r="PQ218" s="251" t="str">
        <f t="shared" si="826"/>
        <v/>
      </c>
      <c r="PR218" s="251" t="str">
        <f t="shared" si="827"/>
        <v/>
      </c>
      <c r="PS218" s="251" t="str">
        <f t="shared" si="828"/>
        <v/>
      </c>
      <c r="PT218" s="251" t="str">
        <f t="shared" si="829"/>
        <v/>
      </c>
      <c r="PU218" s="251" t="str">
        <f t="shared" si="830"/>
        <v/>
      </c>
      <c r="PV218" s="251" t="str">
        <f t="shared" si="831"/>
        <v/>
      </c>
      <c r="PW218" s="251" t="str">
        <f t="shared" si="832"/>
        <v/>
      </c>
      <c r="PX218" s="251" t="str">
        <f t="shared" si="833"/>
        <v/>
      </c>
      <c r="PY218" s="251" t="str">
        <f t="shared" si="834"/>
        <v/>
      </c>
      <c r="PZ218" s="251" t="str">
        <f t="shared" si="835"/>
        <v/>
      </c>
      <c r="QA218" s="251" t="str">
        <f t="shared" si="836"/>
        <v/>
      </c>
      <c r="QB218" s="251" t="str">
        <f t="shared" si="837"/>
        <v/>
      </c>
      <c r="QC218" s="251" t="str">
        <f t="shared" si="838"/>
        <v/>
      </c>
      <c r="QD218" s="251" t="str">
        <f t="shared" si="839"/>
        <v/>
      </c>
      <c r="QE218" s="251" t="str">
        <f t="shared" si="840"/>
        <v/>
      </c>
      <c r="QF218" s="63">
        <f t="shared" si="841"/>
        <v>0</v>
      </c>
      <c r="QG218" s="26" t="s">
        <v>2</v>
      </c>
      <c r="QH218" s="59"/>
      <c r="QI218" s="59"/>
      <c r="QJ218" s="59"/>
      <c r="QK218" s="59"/>
      <c r="QL218" s="59"/>
      <c r="QM218" s="59"/>
      <c r="QN218" s="59"/>
    </row>
    <row r="219" spans="1:456" ht="6" customHeight="1" x14ac:dyDescent="0.25">
      <c r="A219" s="68"/>
      <c r="B219" s="447">
        <f t="shared" si="698"/>
        <v>205</v>
      </c>
      <c r="C219" s="72" t="s">
        <v>469</v>
      </c>
      <c r="D219" s="339" t="s">
        <v>493</v>
      </c>
      <c r="E219" s="59"/>
      <c r="F219" s="229"/>
      <c r="G219" s="295"/>
      <c r="H219" s="295"/>
      <c r="I219" s="229"/>
      <c r="J219" s="295"/>
      <c r="K219" s="295"/>
      <c r="L219" s="229"/>
      <c r="M219" s="295"/>
      <c r="N219" s="295"/>
      <c r="O219" s="229"/>
      <c r="P219" s="295"/>
      <c r="Q219" s="295"/>
      <c r="R219" s="229"/>
      <c r="S219" s="230"/>
      <c r="T219" s="231"/>
      <c r="U219" s="229"/>
      <c r="V219" s="230"/>
      <c r="W219" s="231"/>
      <c r="X219" s="229"/>
      <c r="Y219" s="230"/>
      <c r="Z219" s="231"/>
      <c r="AA219" s="229"/>
      <c r="AB219" s="295"/>
      <c r="AC219" s="295"/>
      <c r="AD219" s="229"/>
      <c r="AE219" s="295"/>
      <c r="AF219" s="295"/>
      <c r="AG219" s="229"/>
      <c r="AH219" s="295"/>
      <c r="AI219" s="295"/>
      <c r="AJ219" s="229"/>
      <c r="AK219" s="295"/>
      <c r="AL219" s="295"/>
      <c r="AM219" s="229"/>
      <c r="AN219" s="295"/>
      <c r="AO219" s="295"/>
      <c r="AP219" s="243"/>
      <c r="AQ219" s="295"/>
      <c r="AR219" s="290"/>
      <c r="AS219" s="243"/>
      <c r="AT219" s="295"/>
      <c r="AU219" s="290"/>
      <c r="AV219" s="229"/>
      <c r="AW219" s="230"/>
      <c r="AX219" s="231"/>
      <c r="AY219" s="229"/>
      <c r="AZ219" s="230"/>
      <c r="BA219" s="231"/>
      <c r="BB219" s="229"/>
      <c r="BC219" s="230"/>
      <c r="BD219" s="231"/>
      <c r="BE219" s="229"/>
      <c r="BF219" s="230"/>
      <c r="BG219" s="231"/>
      <c r="BH219" s="229"/>
      <c r="BI219" s="230"/>
      <c r="BJ219" s="231"/>
      <c r="BK219" s="243"/>
      <c r="BL219" s="230"/>
      <c r="BM219" s="231"/>
      <c r="BN219" s="243"/>
      <c r="BO219" s="230"/>
      <c r="BP219" s="231"/>
      <c r="BQ219" s="229"/>
      <c r="BR219" s="230"/>
      <c r="BS219" s="231"/>
      <c r="BT219" s="229"/>
      <c r="BU219" s="230"/>
      <c r="BV219" s="231"/>
      <c r="BW219" s="229"/>
      <c r="BX219" s="230"/>
      <c r="BY219" s="231"/>
      <c r="BZ219" s="229"/>
      <c r="CA219" s="230"/>
      <c r="CB219" s="231"/>
      <c r="CC219" s="229"/>
      <c r="CD219" s="230"/>
      <c r="CE219" s="231"/>
      <c r="CF219" s="331"/>
      <c r="CG219" s="332"/>
      <c r="CH219" s="385"/>
      <c r="CI219" s="331"/>
      <c r="CJ219" s="332"/>
      <c r="CK219" s="385"/>
      <c r="CL219" s="243"/>
      <c r="CM219" s="230"/>
      <c r="CN219" s="354"/>
      <c r="CO219" s="243"/>
      <c r="CP219" s="230"/>
      <c r="CQ219" s="231"/>
      <c r="CR219" s="331"/>
      <c r="CS219" s="332"/>
      <c r="CT219" s="333"/>
      <c r="CU219" s="229"/>
      <c r="CV219" s="230"/>
      <c r="CW219" s="231"/>
      <c r="CX219" s="331"/>
      <c r="CY219" s="332"/>
      <c r="CZ219" s="333"/>
      <c r="DA219" s="331"/>
      <c r="DB219" s="332"/>
      <c r="DC219" s="333"/>
      <c r="DD219" s="331"/>
      <c r="DE219" s="332"/>
      <c r="DF219" s="333"/>
      <c r="DG219" s="331"/>
      <c r="DH219" s="332"/>
      <c r="DI219" s="333"/>
      <c r="DJ219" s="229"/>
      <c r="DK219" s="230"/>
      <c r="DL219" s="231"/>
      <c r="DM219" s="229"/>
      <c r="DN219" s="230"/>
      <c r="DO219" s="231"/>
      <c r="DP219" s="331"/>
      <c r="DQ219" s="332"/>
      <c r="DR219" s="333"/>
      <c r="DS219" s="331"/>
      <c r="DT219" s="332"/>
      <c r="DU219" s="333"/>
      <c r="DV219" s="331"/>
      <c r="DW219" s="332"/>
      <c r="DX219" s="333"/>
      <c r="DY219" s="331"/>
      <c r="DZ219" s="332"/>
      <c r="EA219" s="333"/>
      <c r="EB219" s="331"/>
      <c r="EC219" s="332"/>
      <c r="ED219" s="333"/>
      <c r="EE219" s="331"/>
      <c r="EF219" s="332"/>
      <c r="EG219" s="333"/>
      <c r="EH219" s="229"/>
      <c r="EI219" s="230"/>
      <c r="EJ219" s="231"/>
      <c r="EK219" s="229"/>
      <c r="EL219" s="230"/>
      <c r="EM219" s="231"/>
      <c r="EN219" s="244"/>
      <c r="EO219" s="269" t="str">
        <f t="shared" si="699"/>
        <v/>
      </c>
      <c r="EP219" s="444" t="s">
        <v>1247</v>
      </c>
      <c r="EQ219" s="360" t="str">
        <f t="shared" si="842"/>
        <v/>
      </c>
      <c r="ER219" s="360" t="str">
        <f t="shared" si="843"/>
        <v/>
      </c>
      <c r="ES219" s="360" t="str">
        <f t="shared" si="844"/>
        <v/>
      </c>
      <c r="ET219" s="360" t="str">
        <f t="shared" si="845"/>
        <v/>
      </c>
      <c r="EU219" s="360" t="str">
        <f t="shared" si="846"/>
        <v/>
      </c>
      <c r="EV219" s="360" t="str">
        <f t="shared" si="847"/>
        <v/>
      </c>
      <c r="EW219" s="360" t="str">
        <f t="shared" si="848"/>
        <v/>
      </c>
      <c r="EX219" s="360" t="str">
        <f t="shared" si="849"/>
        <v/>
      </c>
      <c r="EY219" s="360" t="str">
        <f t="shared" si="850"/>
        <v/>
      </c>
      <c r="EZ219" s="360" t="str">
        <f t="shared" si="851"/>
        <v/>
      </c>
      <c r="FA219" s="360" t="str">
        <f t="shared" si="852"/>
        <v/>
      </c>
      <c r="FB219" s="360" t="str">
        <f t="shared" si="853"/>
        <v/>
      </c>
      <c r="FC219" s="360" t="str">
        <f t="shared" si="854"/>
        <v/>
      </c>
      <c r="FD219" s="360" t="str">
        <f t="shared" si="855"/>
        <v/>
      </c>
      <c r="FE219" s="360" t="str">
        <f t="shared" si="856"/>
        <v/>
      </c>
      <c r="FF219" s="360" t="str">
        <f t="shared" si="857"/>
        <v/>
      </c>
      <c r="FG219" s="360" t="str">
        <f t="shared" si="858"/>
        <v/>
      </c>
      <c r="FH219" s="360" t="str">
        <f t="shared" si="859"/>
        <v/>
      </c>
      <c r="FI219" s="360" t="str">
        <f t="shared" si="860"/>
        <v/>
      </c>
      <c r="FJ219" s="360" t="str">
        <f t="shared" si="861"/>
        <v/>
      </c>
      <c r="FK219" s="360" t="str">
        <f t="shared" si="862"/>
        <v/>
      </c>
      <c r="FL219" s="360" t="str">
        <f t="shared" si="863"/>
        <v/>
      </c>
      <c r="FM219" s="360" t="str">
        <f t="shared" si="864"/>
        <v/>
      </c>
      <c r="FN219" s="360">
        <f t="shared" si="865"/>
        <v>41</v>
      </c>
      <c r="FO219" s="360" t="str">
        <f t="shared" si="866"/>
        <v/>
      </c>
      <c r="FP219" s="360" t="str">
        <f t="shared" si="867"/>
        <v/>
      </c>
      <c r="FQ219" s="360" t="str">
        <f t="shared" si="868"/>
        <v/>
      </c>
      <c r="FR219" s="360" t="str">
        <f t="shared" si="869"/>
        <v/>
      </c>
      <c r="FS219" s="360" t="str">
        <f t="shared" si="870"/>
        <v/>
      </c>
      <c r="FT219" s="360" t="str">
        <f t="shared" si="700"/>
        <v/>
      </c>
      <c r="FU219" s="360" t="str">
        <f t="shared" si="871"/>
        <v/>
      </c>
      <c r="FV219" s="360" t="str">
        <f t="shared" si="872"/>
        <v/>
      </c>
      <c r="FW219" s="360" t="str">
        <f t="shared" si="873"/>
        <v/>
      </c>
      <c r="FX219" s="360" t="str">
        <f t="shared" si="874"/>
        <v/>
      </c>
      <c r="FY219" s="360" t="str">
        <f t="shared" si="875"/>
        <v/>
      </c>
      <c r="FZ219" s="360" t="str">
        <f t="shared" si="876"/>
        <v/>
      </c>
      <c r="GA219" s="360" t="str">
        <f t="shared" si="877"/>
        <v/>
      </c>
      <c r="GB219" s="360" t="str">
        <f t="shared" si="878"/>
        <v/>
      </c>
      <c r="GC219" s="360" t="str">
        <f t="shared" si="879"/>
        <v/>
      </c>
      <c r="GD219" s="360" t="str">
        <f t="shared" si="880"/>
        <v/>
      </c>
      <c r="GE219" s="360" t="str">
        <f t="shared" si="881"/>
        <v/>
      </c>
      <c r="GF219" s="360" t="str">
        <f t="shared" si="882"/>
        <v/>
      </c>
      <c r="GG219" s="360" t="str">
        <f t="shared" si="883"/>
        <v/>
      </c>
      <c r="GH219" s="360" t="str">
        <f t="shared" si="884"/>
        <v/>
      </c>
      <c r="GI219" s="360" t="str">
        <f t="shared" si="885"/>
        <v/>
      </c>
      <c r="GJ219" s="360" t="str">
        <f t="shared" si="886"/>
        <v/>
      </c>
      <c r="GK219" s="444" t="s">
        <v>1247</v>
      </c>
      <c r="GL219" s="361" t="str">
        <f t="shared" si="701"/>
        <v>-</v>
      </c>
      <c r="GM219" s="361" t="str">
        <f t="shared" si="702"/>
        <v>-</v>
      </c>
      <c r="GN219" s="361" t="str">
        <f t="shared" si="703"/>
        <v>-</v>
      </c>
      <c r="GO219" s="361" t="str">
        <f t="shared" si="704"/>
        <v>-</v>
      </c>
      <c r="GP219" s="361" t="str">
        <f t="shared" si="705"/>
        <v>-</v>
      </c>
      <c r="GQ219" s="361" t="str">
        <f t="shared" si="706"/>
        <v>-</v>
      </c>
      <c r="GR219" s="361" t="str">
        <f t="shared" si="707"/>
        <v>-</v>
      </c>
      <c r="GS219" s="361" t="str">
        <f t="shared" si="708"/>
        <v>-</v>
      </c>
      <c r="GT219" s="361" t="str">
        <f t="shared" si="709"/>
        <v>-</v>
      </c>
      <c r="GU219" s="361" t="str">
        <f t="shared" si="710"/>
        <v>-</v>
      </c>
      <c r="GV219" s="361" t="str">
        <f t="shared" si="711"/>
        <v>-</v>
      </c>
      <c r="GW219" s="361" t="str">
        <f t="shared" si="712"/>
        <v>-</v>
      </c>
      <c r="GX219" s="361" t="str">
        <f t="shared" si="713"/>
        <v>-</v>
      </c>
      <c r="GY219" s="361" t="str">
        <f t="shared" si="714"/>
        <v>-</v>
      </c>
      <c r="GZ219" s="361" t="str">
        <f t="shared" si="715"/>
        <v>-</v>
      </c>
      <c r="HA219" s="361" t="str">
        <f t="shared" si="716"/>
        <v>-</v>
      </c>
      <c r="HB219" s="361" t="str">
        <f t="shared" si="717"/>
        <v>-</v>
      </c>
      <c r="HC219" s="361" t="str">
        <f t="shared" si="718"/>
        <v>-</v>
      </c>
      <c r="HD219" s="361" t="str">
        <f t="shared" si="719"/>
        <v>-</v>
      </c>
      <c r="HE219" s="361" t="str">
        <f t="shared" si="720"/>
        <v>-</v>
      </c>
      <c r="HF219" s="361" t="str">
        <f t="shared" si="721"/>
        <v>-</v>
      </c>
      <c r="HG219" s="361" t="str">
        <f t="shared" si="722"/>
        <v>-</v>
      </c>
      <c r="HH219" s="361" t="str">
        <f t="shared" si="723"/>
        <v>-</v>
      </c>
      <c r="HI219" s="361" t="str">
        <f t="shared" si="724"/>
        <v>inner_maximum</v>
      </c>
      <c r="HJ219" s="361" t="str">
        <f t="shared" si="725"/>
        <v>-</v>
      </c>
      <c r="HK219" s="361" t="str">
        <f t="shared" si="726"/>
        <v>-</v>
      </c>
      <c r="HL219" s="361" t="str">
        <f t="shared" si="727"/>
        <v>-</v>
      </c>
      <c r="HM219" s="361" t="str">
        <f t="shared" si="728"/>
        <v>-</v>
      </c>
      <c r="HN219" s="361" t="str">
        <f t="shared" si="729"/>
        <v>-</v>
      </c>
      <c r="HO219" s="361" t="str">
        <f t="shared" si="730"/>
        <v>-</v>
      </c>
      <c r="HP219" s="361" t="str">
        <f t="shared" si="731"/>
        <v>-</v>
      </c>
      <c r="HQ219" s="361" t="str">
        <f t="shared" si="732"/>
        <v>-</v>
      </c>
      <c r="HR219" s="361" t="str">
        <f t="shared" si="733"/>
        <v>-</v>
      </c>
      <c r="HS219" s="361" t="str">
        <f t="shared" si="734"/>
        <v>-</v>
      </c>
      <c r="HT219" s="361" t="str">
        <f t="shared" si="735"/>
        <v>-</v>
      </c>
      <c r="HU219" s="361" t="str">
        <f t="shared" si="736"/>
        <v>-</v>
      </c>
      <c r="HV219" s="361" t="str">
        <f t="shared" si="737"/>
        <v>-</v>
      </c>
      <c r="HW219" s="361" t="str">
        <f t="shared" si="738"/>
        <v>-</v>
      </c>
      <c r="HX219" s="361" t="str">
        <f t="shared" si="739"/>
        <v>-</v>
      </c>
      <c r="HY219" s="361" t="str">
        <f t="shared" si="740"/>
        <v>-</v>
      </c>
      <c r="HZ219" s="361" t="str">
        <f t="shared" si="741"/>
        <v>-</v>
      </c>
      <c r="IA219" s="361" t="str">
        <f t="shared" si="742"/>
        <v>-</v>
      </c>
      <c r="IB219" s="361" t="str">
        <f t="shared" si="743"/>
        <v>-</v>
      </c>
      <c r="IC219" s="361" t="str">
        <f t="shared" si="744"/>
        <v>-</v>
      </c>
      <c r="ID219" s="361" t="str">
        <f t="shared" si="745"/>
        <v>-</v>
      </c>
      <c r="IE219" s="361" t="str">
        <f t="shared" si="746"/>
        <v>-</v>
      </c>
      <c r="IF219" s="444" t="s">
        <v>1247</v>
      </c>
      <c r="IG219" s="56" t="str">
        <f t="shared" si="887"/>
        <v>-</v>
      </c>
      <c r="IH219" s="56" t="str">
        <f t="shared" si="888"/>
        <v>-</v>
      </c>
      <c r="II219" s="56" t="str">
        <f t="shared" si="889"/>
        <v>-</v>
      </c>
      <c r="IJ219" s="56" t="str">
        <f t="shared" si="890"/>
        <v>-</v>
      </c>
      <c r="IK219" s="56" t="str">
        <f t="shared" si="747"/>
        <v>-</v>
      </c>
      <c r="IL219" s="56" t="str">
        <f t="shared" si="748"/>
        <v>-</v>
      </c>
      <c r="IM219" s="56" t="str">
        <f t="shared" si="749"/>
        <v>-</v>
      </c>
      <c r="IN219" s="56" t="str">
        <f t="shared" si="750"/>
        <v>-</v>
      </c>
      <c r="IO219" s="56" t="str">
        <f t="shared" si="751"/>
        <v>-</v>
      </c>
      <c r="IP219" s="56" t="str">
        <f t="shared" si="752"/>
        <v>-</v>
      </c>
      <c r="IQ219" s="56" t="str">
        <f t="shared" si="753"/>
        <v>-</v>
      </c>
      <c r="IR219" s="56" t="str">
        <f t="shared" si="754"/>
        <v>-</v>
      </c>
      <c r="IS219" s="56" t="str">
        <f t="shared" si="755"/>
        <v>-</v>
      </c>
      <c r="IT219" s="56" t="str">
        <f t="shared" si="756"/>
        <v>-</v>
      </c>
      <c r="IU219" s="56" t="str">
        <f t="shared" si="757"/>
        <v>-</v>
      </c>
      <c r="IV219" s="56" t="str">
        <f t="shared" si="758"/>
        <v>-</v>
      </c>
      <c r="IW219" s="56" t="str">
        <f t="shared" si="759"/>
        <v>-</v>
      </c>
      <c r="IX219" s="56" t="str">
        <f t="shared" si="760"/>
        <v>-</v>
      </c>
      <c r="IY219" s="56" t="str">
        <f t="shared" si="761"/>
        <v>-</v>
      </c>
      <c r="IZ219" s="56" t="str">
        <f t="shared" si="762"/>
        <v>-</v>
      </c>
      <c r="JA219" s="56" t="str">
        <f t="shared" si="763"/>
        <v>-</v>
      </c>
      <c r="JB219" s="56" t="str">
        <f t="shared" si="764"/>
        <v>-</v>
      </c>
      <c r="JC219" s="56" t="str">
        <f t="shared" si="765"/>
        <v>-</v>
      </c>
      <c r="JD219" s="56">
        <f t="shared" si="766"/>
        <v>100</v>
      </c>
      <c r="JE219" s="56" t="str">
        <f t="shared" si="767"/>
        <v>-</v>
      </c>
      <c r="JF219" s="56" t="str">
        <f t="shared" si="768"/>
        <v>-</v>
      </c>
      <c r="JG219" s="56" t="str">
        <f t="shared" si="769"/>
        <v>-</v>
      </c>
      <c r="JH219" s="56" t="str">
        <f t="shared" si="770"/>
        <v>-</v>
      </c>
      <c r="JI219" s="56" t="str">
        <f t="shared" si="771"/>
        <v>-</v>
      </c>
      <c r="JJ219" s="56" t="str">
        <f t="shared" si="772"/>
        <v>-</v>
      </c>
      <c r="JK219" s="56" t="str">
        <f t="shared" si="773"/>
        <v>-</v>
      </c>
      <c r="JL219" s="56" t="str">
        <f t="shared" si="774"/>
        <v>-</v>
      </c>
      <c r="JM219" s="56" t="str">
        <f t="shared" si="775"/>
        <v>-</v>
      </c>
      <c r="JN219" s="56" t="str">
        <f t="shared" si="776"/>
        <v>-</v>
      </c>
      <c r="JO219" s="56" t="str">
        <f t="shared" si="777"/>
        <v>-</v>
      </c>
      <c r="JP219" s="56" t="str">
        <f t="shared" si="778"/>
        <v>-</v>
      </c>
      <c r="JQ219" s="56" t="str">
        <f t="shared" si="779"/>
        <v>-</v>
      </c>
      <c r="JR219" s="56" t="str">
        <f t="shared" si="780"/>
        <v>-</v>
      </c>
      <c r="JS219" s="56" t="str">
        <f t="shared" si="781"/>
        <v>-</v>
      </c>
      <c r="JT219" s="56" t="str">
        <f t="shared" si="782"/>
        <v>-</v>
      </c>
      <c r="JU219" s="56" t="str">
        <f t="shared" si="783"/>
        <v>-</v>
      </c>
      <c r="JV219" s="56" t="str">
        <f t="shared" si="784"/>
        <v>-</v>
      </c>
      <c r="JW219" s="56" t="str">
        <f t="shared" si="785"/>
        <v>-</v>
      </c>
      <c r="JX219" s="56" t="str">
        <f t="shared" si="786"/>
        <v>-</v>
      </c>
      <c r="JY219" s="56" t="str">
        <f t="shared" si="787"/>
        <v>-</v>
      </c>
      <c r="JZ219" s="56" t="str">
        <f t="shared" si="788"/>
        <v>-</v>
      </c>
      <c r="KA219" s="444" t="s">
        <v>1247</v>
      </c>
      <c r="KB219" s="360">
        <f>IF(ISNUMBER(INDEX($EQ$15:$GK$521,$B219,EO$11)),MAX(KB$14:KB218)+1,0)</f>
        <v>0</v>
      </c>
      <c r="KC219" s="360" t="str">
        <f t="shared" si="891"/>
        <v/>
      </c>
      <c r="KD219" s="373" t="s">
        <v>2</v>
      </c>
      <c r="KE219" s="215"/>
      <c r="KF219" s="60"/>
      <c r="KG219" s="60"/>
      <c r="KH219" s="60"/>
      <c r="KI219" s="60"/>
      <c r="KJ219" s="60"/>
      <c r="KK219" s="60"/>
      <c r="KL219" s="60"/>
      <c r="KM219" s="60"/>
      <c r="KN219" s="60"/>
      <c r="KO219" s="60"/>
      <c r="KP219" s="60"/>
      <c r="KQ219" s="239" t="str">
        <f t="shared" si="894"/>
        <v/>
      </c>
      <c r="KR219" s="245" t="str">
        <f t="shared" si="789"/>
        <v/>
      </c>
      <c r="KS219" s="60"/>
      <c r="KT219" s="239" t="str">
        <f t="shared" si="895"/>
        <v/>
      </c>
      <c r="KU219" s="245" t="str">
        <f t="shared" si="790"/>
        <v/>
      </c>
      <c r="KV219" s="60"/>
      <c r="KW219" s="239" t="str">
        <f t="shared" si="896"/>
        <v/>
      </c>
      <c r="KX219" s="245" t="str">
        <f t="shared" si="791"/>
        <v/>
      </c>
      <c r="KY219" s="60"/>
      <c r="KZ219" s="283" t="str">
        <f t="shared" si="792"/>
        <v/>
      </c>
      <c r="LA219" s="26"/>
      <c r="LB219" s="18"/>
      <c r="LC219" s="18"/>
      <c r="LD219" s="18"/>
      <c r="LE219" s="18"/>
      <c r="LF219" s="18"/>
      <c r="LG219" s="18"/>
      <c r="LH219" s="18"/>
      <c r="LI219" s="18"/>
      <c r="LJ219" s="18"/>
      <c r="LK219" s="18"/>
      <c r="LL219" s="18"/>
      <c r="LM219" s="18"/>
      <c r="LN219" s="63"/>
      <c r="LO219" s="251">
        <f t="shared" si="793"/>
        <v>0</v>
      </c>
      <c r="LP219" s="251">
        <f t="shared" si="794"/>
        <v>0</v>
      </c>
      <c r="LQ219" s="251">
        <f t="shared" si="795"/>
        <v>0</v>
      </c>
      <c r="LR219" s="251">
        <f t="shared" si="796"/>
        <v>0</v>
      </c>
      <c r="LS219" s="251">
        <f t="shared" si="797"/>
        <v>0</v>
      </c>
      <c r="LT219" s="251">
        <f t="shared" si="798"/>
        <v>0</v>
      </c>
      <c r="LU219" s="251">
        <f t="shared" si="799"/>
        <v>0</v>
      </c>
      <c r="LV219" s="251">
        <f t="shared" si="800"/>
        <v>0</v>
      </c>
      <c r="LW219" s="251">
        <f t="shared" si="801"/>
        <v>0</v>
      </c>
      <c r="LX219" s="251">
        <f t="shared" si="802"/>
        <v>0</v>
      </c>
      <c r="LY219" s="251">
        <f t="shared" si="803"/>
        <v>0</v>
      </c>
      <c r="LZ219" s="251">
        <f t="shared" si="804"/>
        <v>0</v>
      </c>
      <c r="MA219" s="63">
        <f t="shared" si="805"/>
        <v>6</v>
      </c>
      <c r="MB219" s="63">
        <f t="shared" si="806"/>
        <v>0</v>
      </c>
      <c r="MC219" s="63">
        <f t="shared" si="893"/>
        <v>205</v>
      </c>
      <c r="MD219" s="63">
        <f t="shared" si="892"/>
        <v>42</v>
      </c>
      <c r="ME219" s="63">
        <f t="shared" si="807"/>
        <v>0</v>
      </c>
      <c r="MF219" s="315">
        <f t="shared" si="808"/>
        <v>291</v>
      </c>
      <c r="MG219" s="315">
        <f>IF(ISNUMBER(MATCH(EO219,$ME$15:$ME$520,0)),0,MAX(MG$14:MG218)+1)</f>
        <v>0</v>
      </c>
      <c r="MH219" s="315" t="str">
        <f t="shared" si="809"/>
        <v/>
      </c>
      <c r="MI219" s="369"/>
      <c r="MJ219" s="68"/>
      <c r="MK219" s="18"/>
      <c r="ML219" s="242"/>
      <c r="MM219" s="242"/>
      <c r="MN219" s="59"/>
      <c r="MO219" s="59"/>
      <c r="MP219" s="285"/>
      <c r="MQ219" s="59"/>
      <c r="MR219" s="238"/>
      <c r="MS219" s="285"/>
      <c r="MT219" s="59"/>
      <c r="MU219" s="285"/>
      <c r="MV219" s="238"/>
      <c r="MW219" s="59"/>
      <c r="MX219" s="59"/>
      <c r="MY219" s="59"/>
      <c r="MZ219" s="59"/>
      <c r="NA219" s="59"/>
      <c r="NB219" s="26" t="s">
        <v>2</v>
      </c>
      <c r="NC219" s="59"/>
      <c r="ND219" s="59"/>
      <c r="NE219" s="59"/>
      <c r="NF219" s="59"/>
      <c r="NG219" s="59"/>
      <c r="NH219" s="59"/>
      <c r="NI219" s="59"/>
      <c r="NJ219" s="59"/>
      <c r="NK219" s="26" t="s">
        <v>2</v>
      </c>
      <c r="NL219" s="454"/>
      <c r="NM219" s="454"/>
      <c r="NN219" s="59"/>
      <c r="NO219" s="18"/>
      <c r="NP219" s="18"/>
      <c r="NQ219" s="18"/>
      <c r="NR219" s="18"/>
      <c r="NS219" s="18"/>
      <c r="NT219" s="18"/>
      <c r="NU219" s="18"/>
      <c r="NV219" s="18"/>
      <c r="NW219" s="18"/>
      <c r="NX219" s="18"/>
      <c r="NY219" s="18"/>
      <c r="NZ219" s="18"/>
      <c r="OA219" s="18"/>
      <c r="OB219" s="18"/>
      <c r="OC219" s="18"/>
      <c r="OZ219" s="59"/>
      <c r="PA219" s="251" t="str">
        <f t="shared" si="810"/>
        <v/>
      </c>
      <c r="PB219" s="251" t="str">
        <f t="shared" si="811"/>
        <v/>
      </c>
      <c r="PC219" s="251" t="str">
        <f t="shared" si="812"/>
        <v/>
      </c>
      <c r="PD219" s="251" t="str">
        <f t="shared" si="813"/>
        <v/>
      </c>
      <c r="PE219" s="251" t="str">
        <f t="shared" si="814"/>
        <v/>
      </c>
      <c r="PF219" s="251" t="str">
        <f t="shared" si="815"/>
        <v/>
      </c>
      <c r="PG219" s="251" t="str">
        <f t="shared" si="816"/>
        <v/>
      </c>
      <c r="PH219" s="251" t="str">
        <f t="shared" si="817"/>
        <v/>
      </c>
      <c r="PI219" s="251" t="str">
        <f t="shared" si="818"/>
        <v/>
      </c>
      <c r="PJ219" s="251" t="str">
        <f t="shared" si="819"/>
        <v/>
      </c>
      <c r="PK219" s="251" t="str">
        <f t="shared" si="820"/>
        <v/>
      </c>
      <c r="PL219" s="251" t="str">
        <f t="shared" si="821"/>
        <v/>
      </c>
      <c r="PM219" s="251" t="str">
        <f t="shared" si="822"/>
        <v/>
      </c>
      <c r="PN219" s="251" t="str">
        <f t="shared" si="823"/>
        <v/>
      </c>
      <c r="PO219" s="251" t="str">
        <f t="shared" si="824"/>
        <v/>
      </c>
      <c r="PP219" s="251" t="str">
        <f t="shared" si="825"/>
        <v/>
      </c>
      <c r="PQ219" s="251" t="str">
        <f t="shared" si="826"/>
        <v/>
      </c>
      <c r="PR219" s="251" t="str">
        <f t="shared" si="827"/>
        <v/>
      </c>
      <c r="PS219" s="251" t="str">
        <f t="shared" si="828"/>
        <v/>
      </c>
      <c r="PT219" s="251" t="str">
        <f t="shared" si="829"/>
        <v/>
      </c>
      <c r="PU219" s="251" t="str">
        <f t="shared" si="830"/>
        <v/>
      </c>
      <c r="PV219" s="251" t="str">
        <f t="shared" si="831"/>
        <v/>
      </c>
      <c r="PW219" s="251" t="str">
        <f t="shared" si="832"/>
        <v/>
      </c>
      <c r="PX219" s="251" t="str">
        <f t="shared" si="833"/>
        <v/>
      </c>
      <c r="PY219" s="251" t="str">
        <f t="shared" si="834"/>
        <v/>
      </c>
      <c r="PZ219" s="251" t="str">
        <f t="shared" si="835"/>
        <v/>
      </c>
      <c r="QA219" s="251" t="str">
        <f t="shared" si="836"/>
        <v/>
      </c>
      <c r="QB219" s="251" t="str">
        <f t="shared" si="837"/>
        <v/>
      </c>
      <c r="QC219" s="251" t="str">
        <f t="shared" si="838"/>
        <v/>
      </c>
      <c r="QD219" s="251" t="str">
        <f t="shared" si="839"/>
        <v/>
      </c>
      <c r="QE219" s="251" t="str">
        <f t="shared" si="840"/>
        <v/>
      </c>
      <c r="QF219" s="63">
        <f t="shared" si="841"/>
        <v>0</v>
      </c>
      <c r="QG219" s="26" t="s">
        <v>2</v>
      </c>
      <c r="QH219" s="59"/>
      <c r="QI219" s="59"/>
      <c r="QJ219" s="59"/>
      <c r="QK219" s="59"/>
      <c r="QL219" s="59"/>
      <c r="QM219" s="59"/>
      <c r="QN219" s="59"/>
    </row>
    <row r="220" spans="1:456" ht="6" customHeight="1" x14ac:dyDescent="0.25">
      <c r="A220" s="68"/>
      <c r="B220" s="447">
        <f t="shared" si="698"/>
        <v>206</v>
      </c>
      <c r="C220" s="72" t="s">
        <v>470</v>
      </c>
      <c r="D220" s="339" t="s">
        <v>494</v>
      </c>
      <c r="E220" s="59"/>
      <c r="F220" s="229"/>
      <c r="G220" s="295"/>
      <c r="H220" s="295"/>
      <c r="I220" s="229"/>
      <c r="J220" s="295"/>
      <c r="K220" s="295"/>
      <c r="L220" s="229"/>
      <c r="M220" s="295"/>
      <c r="N220" s="295"/>
      <c r="O220" s="229"/>
      <c r="P220" s="295"/>
      <c r="Q220" s="295"/>
      <c r="R220" s="229"/>
      <c r="S220" s="230"/>
      <c r="T220" s="231"/>
      <c r="U220" s="229"/>
      <c r="V220" s="230"/>
      <c r="W220" s="231"/>
      <c r="X220" s="229"/>
      <c r="Y220" s="230"/>
      <c r="Z220" s="231"/>
      <c r="AA220" s="229"/>
      <c r="AB220" s="295"/>
      <c r="AC220" s="295"/>
      <c r="AD220" s="229"/>
      <c r="AE220" s="295"/>
      <c r="AF220" s="295"/>
      <c r="AG220" s="229"/>
      <c r="AH220" s="295"/>
      <c r="AI220" s="295"/>
      <c r="AJ220" s="229"/>
      <c r="AK220" s="295"/>
      <c r="AL220" s="295"/>
      <c r="AM220" s="229"/>
      <c r="AN220" s="295"/>
      <c r="AO220" s="295"/>
      <c r="AP220" s="243"/>
      <c r="AQ220" s="295"/>
      <c r="AR220" s="290"/>
      <c r="AS220" s="243"/>
      <c r="AT220" s="295"/>
      <c r="AU220" s="290"/>
      <c r="AV220" s="229"/>
      <c r="AW220" s="230"/>
      <c r="AX220" s="231"/>
      <c r="AY220" s="229"/>
      <c r="AZ220" s="230"/>
      <c r="BA220" s="231"/>
      <c r="BB220" s="229"/>
      <c r="BC220" s="230"/>
      <c r="BD220" s="231"/>
      <c r="BE220" s="229"/>
      <c r="BF220" s="230"/>
      <c r="BG220" s="231"/>
      <c r="BH220" s="229"/>
      <c r="BI220" s="230"/>
      <c r="BJ220" s="231"/>
      <c r="BK220" s="243"/>
      <c r="BL220" s="230"/>
      <c r="BM220" s="231"/>
      <c r="BN220" s="243"/>
      <c r="BO220" s="230"/>
      <c r="BP220" s="231"/>
      <c r="BQ220" s="229"/>
      <c r="BR220" s="230"/>
      <c r="BS220" s="231"/>
      <c r="BT220" s="229"/>
      <c r="BU220" s="230"/>
      <c r="BV220" s="231"/>
      <c r="BW220" s="229"/>
      <c r="BX220" s="230"/>
      <c r="BY220" s="231"/>
      <c r="BZ220" s="229"/>
      <c r="CA220" s="230"/>
      <c r="CB220" s="231"/>
      <c r="CC220" s="229"/>
      <c r="CD220" s="230"/>
      <c r="CE220" s="231"/>
      <c r="CF220" s="331"/>
      <c r="CG220" s="332"/>
      <c r="CH220" s="385"/>
      <c r="CI220" s="331"/>
      <c r="CJ220" s="332"/>
      <c r="CK220" s="385"/>
      <c r="CL220" s="243"/>
      <c r="CM220" s="230"/>
      <c r="CN220" s="354"/>
      <c r="CO220" s="243"/>
      <c r="CP220" s="230"/>
      <c r="CQ220" s="231"/>
      <c r="CR220" s="331"/>
      <c r="CS220" s="332"/>
      <c r="CT220" s="333"/>
      <c r="CU220" s="229"/>
      <c r="CV220" s="230"/>
      <c r="CW220" s="231"/>
      <c r="CX220" s="331"/>
      <c r="CY220" s="332"/>
      <c r="CZ220" s="333"/>
      <c r="DA220" s="331"/>
      <c r="DB220" s="332"/>
      <c r="DC220" s="333"/>
      <c r="DD220" s="331"/>
      <c r="DE220" s="332"/>
      <c r="DF220" s="333"/>
      <c r="DG220" s="331"/>
      <c r="DH220" s="332"/>
      <c r="DI220" s="333"/>
      <c r="DJ220" s="229"/>
      <c r="DK220" s="230"/>
      <c r="DL220" s="231"/>
      <c r="DM220" s="229"/>
      <c r="DN220" s="230"/>
      <c r="DO220" s="231"/>
      <c r="DP220" s="331"/>
      <c r="DQ220" s="332"/>
      <c r="DR220" s="333"/>
      <c r="DS220" s="331"/>
      <c r="DT220" s="332"/>
      <c r="DU220" s="333"/>
      <c r="DV220" s="331"/>
      <c r="DW220" s="332"/>
      <c r="DX220" s="333"/>
      <c r="DY220" s="331"/>
      <c r="DZ220" s="332"/>
      <c r="EA220" s="333"/>
      <c r="EB220" s="331"/>
      <c r="EC220" s="332"/>
      <c r="ED220" s="333"/>
      <c r="EE220" s="331"/>
      <c r="EF220" s="332"/>
      <c r="EG220" s="333"/>
      <c r="EH220" s="229"/>
      <c r="EI220" s="230"/>
      <c r="EJ220" s="231"/>
      <c r="EK220" s="229"/>
      <c r="EL220" s="230"/>
      <c r="EM220" s="231"/>
      <c r="EN220" s="244"/>
      <c r="EO220" s="269" t="str">
        <f t="shared" si="699"/>
        <v/>
      </c>
      <c r="EP220" s="444" t="s">
        <v>1247</v>
      </c>
      <c r="EQ220" s="360" t="str">
        <f t="shared" si="842"/>
        <v/>
      </c>
      <c r="ER220" s="360" t="str">
        <f t="shared" si="843"/>
        <v/>
      </c>
      <c r="ES220" s="360" t="str">
        <f t="shared" si="844"/>
        <v/>
      </c>
      <c r="ET220" s="360" t="str">
        <f t="shared" si="845"/>
        <v/>
      </c>
      <c r="EU220" s="360" t="str">
        <f t="shared" si="846"/>
        <v/>
      </c>
      <c r="EV220" s="360" t="str">
        <f t="shared" si="847"/>
        <v/>
      </c>
      <c r="EW220" s="360" t="str">
        <f t="shared" si="848"/>
        <v/>
      </c>
      <c r="EX220" s="360" t="str">
        <f t="shared" si="849"/>
        <v/>
      </c>
      <c r="EY220" s="360" t="str">
        <f t="shared" si="850"/>
        <v/>
      </c>
      <c r="EZ220" s="360" t="str">
        <f t="shared" si="851"/>
        <v/>
      </c>
      <c r="FA220" s="360" t="str">
        <f t="shared" si="852"/>
        <v/>
      </c>
      <c r="FB220" s="360" t="str">
        <f t="shared" si="853"/>
        <v/>
      </c>
      <c r="FC220" s="360" t="str">
        <f t="shared" si="854"/>
        <v/>
      </c>
      <c r="FD220" s="360" t="str">
        <f t="shared" si="855"/>
        <v/>
      </c>
      <c r="FE220" s="360" t="str">
        <f t="shared" si="856"/>
        <v/>
      </c>
      <c r="FF220" s="360" t="str">
        <f t="shared" si="857"/>
        <v/>
      </c>
      <c r="FG220" s="360" t="str">
        <f t="shared" si="858"/>
        <v/>
      </c>
      <c r="FH220" s="360" t="str">
        <f t="shared" si="859"/>
        <v/>
      </c>
      <c r="FI220" s="360" t="str">
        <f t="shared" si="860"/>
        <v/>
      </c>
      <c r="FJ220" s="360" t="str">
        <f t="shared" si="861"/>
        <v/>
      </c>
      <c r="FK220" s="360" t="str">
        <f t="shared" si="862"/>
        <v/>
      </c>
      <c r="FL220" s="360" t="str">
        <f t="shared" si="863"/>
        <v/>
      </c>
      <c r="FM220" s="360" t="str">
        <f t="shared" si="864"/>
        <v/>
      </c>
      <c r="FN220" s="360">
        <f t="shared" si="865"/>
        <v>42</v>
      </c>
      <c r="FO220" s="360" t="str">
        <f t="shared" si="866"/>
        <v/>
      </c>
      <c r="FP220" s="360" t="str">
        <f t="shared" si="867"/>
        <v/>
      </c>
      <c r="FQ220" s="360" t="str">
        <f t="shared" si="868"/>
        <v/>
      </c>
      <c r="FR220" s="360" t="str">
        <f t="shared" si="869"/>
        <v/>
      </c>
      <c r="FS220" s="360" t="str">
        <f t="shared" si="870"/>
        <v/>
      </c>
      <c r="FT220" s="360" t="str">
        <f t="shared" si="700"/>
        <v/>
      </c>
      <c r="FU220" s="360" t="str">
        <f t="shared" si="871"/>
        <v/>
      </c>
      <c r="FV220" s="360" t="str">
        <f t="shared" si="872"/>
        <v/>
      </c>
      <c r="FW220" s="360" t="str">
        <f t="shared" si="873"/>
        <v/>
      </c>
      <c r="FX220" s="360" t="str">
        <f t="shared" si="874"/>
        <v/>
      </c>
      <c r="FY220" s="360" t="str">
        <f t="shared" si="875"/>
        <v/>
      </c>
      <c r="FZ220" s="360" t="str">
        <f t="shared" si="876"/>
        <v/>
      </c>
      <c r="GA220" s="360" t="str">
        <f t="shared" si="877"/>
        <v/>
      </c>
      <c r="GB220" s="360" t="str">
        <f t="shared" si="878"/>
        <v/>
      </c>
      <c r="GC220" s="360" t="str">
        <f t="shared" si="879"/>
        <v/>
      </c>
      <c r="GD220" s="360" t="str">
        <f t="shared" si="880"/>
        <v/>
      </c>
      <c r="GE220" s="360" t="str">
        <f t="shared" si="881"/>
        <v/>
      </c>
      <c r="GF220" s="360" t="str">
        <f t="shared" si="882"/>
        <v/>
      </c>
      <c r="GG220" s="360" t="str">
        <f t="shared" si="883"/>
        <v/>
      </c>
      <c r="GH220" s="360" t="str">
        <f t="shared" si="884"/>
        <v/>
      </c>
      <c r="GI220" s="360" t="str">
        <f t="shared" si="885"/>
        <v/>
      </c>
      <c r="GJ220" s="360" t="str">
        <f t="shared" si="886"/>
        <v/>
      </c>
      <c r="GK220" s="444" t="s">
        <v>1247</v>
      </c>
      <c r="GL220" s="361" t="str">
        <f t="shared" si="701"/>
        <v>-</v>
      </c>
      <c r="GM220" s="361" t="str">
        <f t="shared" si="702"/>
        <v>-</v>
      </c>
      <c r="GN220" s="361" t="str">
        <f t="shared" si="703"/>
        <v>-</v>
      </c>
      <c r="GO220" s="361" t="str">
        <f t="shared" si="704"/>
        <v>-</v>
      </c>
      <c r="GP220" s="361" t="str">
        <f t="shared" si="705"/>
        <v>-</v>
      </c>
      <c r="GQ220" s="361" t="str">
        <f t="shared" si="706"/>
        <v>-</v>
      </c>
      <c r="GR220" s="361" t="str">
        <f t="shared" si="707"/>
        <v>-</v>
      </c>
      <c r="GS220" s="361" t="str">
        <f t="shared" si="708"/>
        <v>-</v>
      </c>
      <c r="GT220" s="361" t="str">
        <f t="shared" si="709"/>
        <v>-</v>
      </c>
      <c r="GU220" s="361" t="str">
        <f t="shared" si="710"/>
        <v>-</v>
      </c>
      <c r="GV220" s="361" t="str">
        <f t="shared" si="711"/>
        <v>-</v>
      </c>
      <c r="GW220" s="361" t="str">
        <f t="shared" si="712"/>
        <v>-</v>
      </c>
      <c r="GX220" s="361" t="str">
        <f t="shared" si="713"/>
        <v>-</v>
      </c>
      <c r="GY220" s="361" t="str">
        <f t="shared" si="714"/>
        <v>-</v>
      </c>
      <c r="GZ220" s="361" t="str">
        <f t="shared" si="715"/>
        <v>-</v>
      </c>
      <c r="HA220" s="361" t="str">
        <f t="shared" si="716"/>
        <v>-</v>
      </c>
      <c r="HB220" s="361" t="str">
        <f t="shared" si="717"/>
        <v>-</v>
      </c>
      <c r="HC220" s="361" t="str">
        <f t="shared" si="718"/>
        <v>-</v>
      </c>
      <c r="HD220" s="361" t="str">
        <f t="shared" si="719"/>
        <v>-</v>
      </c>
      <c r="HE220" s="361" t="str">
        <f t="shared" si="720"/>
        <v>-</v>
      </c>
      <c r="HF220" s="361" t="str">
        <f t="shared" si="721"/>
        <v>-</v>
      </c>
      <c r="HG220" s="361" t="str">
        <f t="shared" si="722"/>
        <v>-</v>
      </c>
      <c r="HH220" s="361" t="str">
        <f t="shared" si="723"/>
        <v>-</v>
      </c>
      <c r="HI220" s="361" t="str">
        <f t="shared" si="724"/>
        <v>relaxation_factor</v>
      </c>
      <c r="HJ220" s="361" t="str">
        <f t="shared" si="725"/>
        <v>-</v>
      </c>
      <c r="HK220" s="361" t="str">
        <f t="shared" si="726"/>
        <v>-</v>
      </c>
      <c r="HL220" s="361" t="str">
        <f t="shared" si="727"/>
        <v>-</v>
      </c>
      <c r="HM220" s="361" t="str">
        <f t="shared" si="728"/>
        <v>-</v>
      </c>
      <c r="HN220" s="361" t="str">
        <f t="shared" si="729"/>
        <v>-</v>
      </c>
      <c r="HO220" s="361" t="str">
        <f t="shared" si="730"/>
        <v>-</v>
      </c>
      <c r="HP220" s="361" t="str">
        <f t="shared" si="731"/>
        <v>-</v>
      </c>
      <c r="HQ220" s="361" t="str">
        <f t="shared" si="732"/>
        <v>-</v>
      </c>
      <c r="HR220" s="361" t="str">
        <f t="shared" si="733"/>
        <v>-</v>
      </c>
      <c r="HS220" s="361" t="str">
        <f t="shared" si="734"/>
        <v>-</v>
      </c>
      <c r="HT220" s="361" t="str">
        <f t="shared" si="735"/>
        <v>-</v>
      </c>
      <c r="HU220" s="361" t="str">
        <f t="shared" si="736"/>
        <v>-</v>
      </c>
      <c r="HV220" s="361" t="str">
        <f t="shared" si="737"/>
        <v>-</v>
      </c>
      <c r="HW220" s="361" t="str">
        <f t="shared" si="738"/>
        <v>-</v>
      </c>
      <c r="HX220" s="361" t="str">
        <f t="shared" si="739"/>
        <v>-</v>
      </c>
      <c r="HY220" s="361" t="str">
        <f t="shared" si="740"/>
        <v>-</v>
      </c>
      <c r="HZ220" s="361" t="str">
        <f t="shared" si="741"/>
        <v>-</v>
      </c>
      <c r="IA220" s="361" t="str">
        <f t="shared" si="742"/>
        <v>-</v>
      </c>
      <c r="IB220" s="361" t="str">
        <f t="shared" si="743"/>
        <v>-</v>
      </c>
      <c r="IC220" s="361" t="str">
        <f t="shared" si="744"/>
        <v>-</v>
      </c>
      <c r="ID220" s="361" t="str">
        <f t="shared" si="745"/>
        <v>-</v>
      </c>
      <c r="IE220" s="361" t="str">
        <f t="shared" si="746"/>
        <v>-</v>
      </c>
      <c r="IF220" s="444" t="s">
        <v>1247</v>
      </c>
      <c r="IG220" s="56" t="str">
        <f t="shared" si="887"/>
        <v>-</v>
      </c>
      <c r="IH220" s="56" t="str">
        <f t="shared" si="888"/>
        <v>-</v>
      </c>
      <c r="II220" s="56" t="str">
        <f t="shared" si="889"/>
        <v>-</v>
      </c>
      <c r="IJ220" s="56" t="str">
        <f t="shared" si="890"/>
        <v>-</v>
      </c>
      <c r="IK220" s="56" t="str">
        <f t="shared" si="747"/>
        <v>-</v>
      </c>
      <c r="IL220" s="56" t="str">
        <f t="shared" si="748"/>
        <v>-</v>
      </c>
      <c r="IM220" s="56" t="str">
        <f t="shared" si="749"/>
        <v>-</v>
      </c>
      <c r="IN220" s="56" t="str">
        <f t="shared" si="750"/>
        <v>-</v>
      </c>
      <c r="IO220" s="56" t="str">
        <f t="shared" si="751"/>
        <v>-</v>
      </c>
      <c r="IP220" s="56" t="str">
        <f t="shared" si="752"/>
        <v>-</v>
      </c>
      <c r="IQ220" s="56" t="str">
        <f t="shared" si="753"/>
        <v>-</v>
      </c>
      <c r="IR220" s="56" t="str">
        <f t="shared" si="754"/>
        <v>-</v>
      </c>
      <c r="IS220" s="56" t="str">
        <f t="shared" si="755"/>
        <v>-</v>
      </c>
      <c r="IT220" s="56" t="str">
        <f t="shared" si="756"/>
        <v>-</v>
      </c>
      <c r="IU220" s="56" t="str">
        <f t="shared" si="757"/>
        <v>-</v>
      </c>
      <c r="IV220" s="56" t="str">
        <f t="shared" si="758"/>
        <v>-</v>
      </c>
      <c r="IW220" s="56" t="str">
        <f t="shared" si="759"/>
        <v>-</v>
      </c>
      <c r="IX220" s="56" t="str">
        <f t="shared" si="760"/>
        <v>-</v>
      </c>
      <c r="IY220" s="56" t="str">
        <f t="shared" si="761"/>
        <v>-</v>
      </c>
      <c r="IZ220" s="56" t="str">
        <f t="shared" si="762"/>
        <v>-</v>
      </c>
      <c r="JA220" s="56" t="str">
        <f t="shared" si="763"/>
        <v>-</v>
      </c>
      <c r="JB220" s="56" t="str">
        <f t="shared" si="764"/>
        <v>-</v>
      </c>
      <c r="JC220" s="56" t="str">
        <f t="shared" si="765"/>
        <v>-</v>
      </c>
      <c r="JD220" s="56">
        <f t="shared" si="766"/>
        <v>0</v>
      </c>
      <c r="JE220" s="56" t="str">
        <f t="shared" si="767"/>
        <v>-</v>
      </c>
      <c r="JF220" s="56" t="str">
        <f t="shared" si="768"/>
        <v>-</v>
      </c>
      <c r="JG220" s="56" t="str">
        <f t="shared" si="769"/>
        <v>-</v>
      </c>
      <c r="JH220" s="56" t="str">
        <f t="shared" si="770"/>
        <v>-</v>
      </c>
      <c r="JI220" s="56" t="str">
        <f t="shared" si="771"/>
        <v>-</v>
      </c>
      <c r="JJ220" s="56" t="str">
        <f t="shared" si="772"/>
        <v>-</v>
      </c>
      <c r="JK220" s="56" t="str">
        <f t="shared" si="773"/>
        <v>-</v>
      </c>
      <c r="JL220" s="56" t="str">
        <f t="shared" si="774"/>
        <v>-</v>
      </c>
      <c r="JM220" s="56" t="str">
        <f t="shared" si="775"/>
        <v>-</v>
      </c>
      <c r="JN220" s="56" t="str">
        <f t="shared" si="776"/>
        <v>-</v>
      </c>
      <c r="JO220" s="56" t="str">
        <f t="shared" si="777"/>
        <v>-</v>
      </c>
      <c r="JP220" s="56" t="str">
        <f t="shared" si="778"/>
        <v>-</v>
      </c>
      <c r="JQ220" s="56" t="str">
        <f t="shared" si="779"/>
        <v>-</v>
      </c>
      <c r="JR220" s="56" t="str">
        <f t="shared" si="780"/>
        <v>-</v>
      </c>
      <c r="JS220" s="56" t="str">
        <f t="shared" si="781"/>
        <v>-</v>
      </c>
      <c r="JT220" s="56" t="str">
        <f t="shared" si="782"/>
        <v>-</v>
      </c>
      <c r="JU220" s="56" t="str">
        <f t="shared" si="783"/>
        <v>-</v>
      </c>
      <c r="JV220" s="56" t="str">
        <f t="shared" si="784"/>
        <v>-</v>
      </c>
      <c r="JW220" s="56" t="str">
        <f t="shared" si="785"/>
        <v>-</v>
      </c>
      <c r="JX220" s="56" t="str">
        <f t="shared" si="786"/>
        <v>-</v>
      </c>
      <c r="JY220" s="56" t="str">
        <f t="shared" si="787"/>
        <v>-</v>
      </c>
      <c r="JZ220" s="56" t="str">
        <f t="shared" si="788"/>
        <v>-</v>
      </c>
      <c r="KA220" s="444" t="s">
        <v>1247</v>
      </c>
      <c r="KB220" s="360">
        <f>IF(ISNUMBER(INDEX($EQ$15:$GK$521,$B220,EO$11)),MAX(KB$14:KB219)+1,0)</f>
        <v>0</v>
      </c>
      <c r="KC220" s="360" t="str">
        <f t="shared" si="891"/>
        <v/>
      </c>
      <c r="KD220" s="373" t="s">
        <v>2</v>
      </c>
      <c r="KE220" s="215"/>
      <c r="KF220" s="60"/>
      <c r="KG220" s="60"/>
      <c r="KH220" s="60"/>
      <c r="KI220" s="60"/>
      <c r="KJ220" s="60"/>
      <c r="KK220" s="60"/>
      <c r="KL220" s="60"/>
      <c r="KM220" s="60"/>
      <c r="KN220" s="60"/>
      <c r="KO220" s="60"/>
      <c r="KP220" s="60"/>
      <c r="KQ220" s="239" t="str">
        <f t="shared" si="894"/>
        <v/>
      </c>
      <c r="KR220" s="245" t="str">
        <f t="shared" si="789"/>
        <v/>
      </c>
      <c r="KS220" s="60"/>
      <c r="KT220" s="239" t="str">
        <f t="shared" si="895"/>
        <v/>
      </c>
      <c r="KU220" s="245" t="str">
        <f t="shared" si="790"/>
        <v/>
      </c>
      <c r="KV220" s="60"/>
      <c r="KW220" s="239" t="str">
        <f t="shared" si="896"/>
        <v/>
      </c>
      <c r="KX220" s="245" t="str">
        <f t="shared" si="791"/>
        <v/>
      </c>
      <c r="KY220" s="60"/>
      <c r="KZ220" s="283" t="str">
        <f t="shared" si="792"/>
        <v/>
      </c>
      <c r="LA220" s="26"/>
      <c r="LB220" s="18"/>
      <c r="LC220" s="18"/>
      <c r="LD220" s="18"/>
      <c r="LE220" s="18"/>
      <c r="LF220" s="18"/>
      <c r="LG220" s="18"/>
      <c r="LH220" s="18"/>
      <c r="LI220" s="18"/>
      <c r="LJ220" s="18"/>
      <c r="LK220" s="18"/>
      <c r="LL220" s="18"/>
      <c r="LM220" s="18"/>
      <c r="LN220" s="63"/>
      <c r="LO220" s="251">
        <f t="shared" si="793"/>
        <v>0</v>
      </c>
      <c r="LP220" s="251">
        <f t="shared" si="794"/>
        <v>0</v>
      </c>
      <c r="LQ220" s="251">
        <f t="shared" si="795"/>
        <v>0</v>
      </c>
      <c r="LR220" s="251">
        <f t="shared" si="796"/>
        <v>0</v>
      </c>
      <c r="LS220" s="251">
        <f t="shared" si="797"/>
        <v>0</v>
      </c>
      <c r="LT220" s="251">
        <f t="shared" si="798"/>
        <v>0</v>
      </c>
      <c r="LU220" s="251">
        <f t="shared" si="799"/>
        <v>0</v>
      </c>
      <c r="LV220" s="251">
        <f t="shared" si="800"/>
        <v>0</v>
      </c>
      <c r="LW220" s="251">
        <f t="shared" si="801"/>
        <v>0</v>
      </c>
      <c r="LX220" s="251">
        <f t="shared" si="802"/>
        <v>0</v>
      </c>
      <c r="LY220" s="251">
        <f t="shared" si="803"/>
        <v>0</v>
      </c>
      <c r="LZ220" s="251">
        <f t="shared" si="804"/>
        <v>0</v>
      </c>
      <c r="MA220" s="63">
        <f t="shared" si="805"/>
        <v>6</v>
      </c>
      <c r="MB220" s="63">
        <f t="shared" si="806"/>
        <v>0</v>
      </c>
      <c r="MC220" s="63">
        <f t="shared" si="893"/>
        <v>206</v>
      </c>
      <c r="MD220" s="63">
        <f t="shared" si="892"/>
        <v>43</v>
      </c>
      <c r="ME220" s="63">
        <f t="shared" si="807"/>
        <v>0</v>
      </c>
      <c r="MF220" s="315">
        <f t="shared" si="808"/>
        <v>291</v>
      </c>
      <c r="MG220" s="315">
        <f>IF(ISNUMBER(MATCH(EO220,$ME$15:$ME$520,0)),0,MAX(MG$14:MG219)+1)</f>
        <v>0</v>
      </c>
      <c r="MH220" s="315" t="str">
        <f t="shared" si="809"/>
        <v/>
      </c>
      <c r="MI220" s="369"/>
      <c r="MJ220" s="68"/>
      <c r="MK220" s="18"/>
      <c r="ML220" s="242"/>
      <c r="MM220" s="242"/>
      <c r="MN220" s="59"/>
      <c r="MO220" s="59"/>
      <c r="MP220" s="285"/>
      <c r="MQ220" s="59"/>
      <c r="MR220" s="238"/>
      <c r="MS220" s="285"/>
      <c r="MT220" s="59"/>
      <c r="MU220" s="285"/>
      <c r="MV220" s="238"/>
      <c r="MW220" s="59"/>
      <c r="MX220" s="59"/>
      <c r="MY220" s="59"/>
      <c r="MZ220" s="59"/>
      <c r="NA220" s="59"/>
      <c r="NB220" s="26" t="s">
        <v>2</v>
      </c>
      <c r="NC220" s="59"/>
      <c r="ND220" s="59"/>
      <c r="NE220" s="59"/>
      <c r="NF220" s="59"/>
      <c r="NG220" s="59"/>
      <c r="NH220" s="59"/>
      <c r="NI220" s="59"/>
      <c r="NJ220" s="59"/>
      <c r="NK220" s="26" t="s">
        <v>2</v>
      </c>
      <c r="NL220" s="454"/>
      <c r="NM220" s="454"/>
      <c r="NN220" s="59"/>
      <c r="NO220" s="18"/>
      <c r="NP220" s="18"/>
      <c r="NQ220" s="18"/>
      <c r="NR220" s="18"/>
      <c r="NS220" s="18"/>
      <c r="NT220" s="18"/>
      <c r="NU220" s="18"/>
      <c r="NV220" s="18"/>
      <c r="NW220" s="18"/>
      <c r="NX220" s="18"/>
      <c r="NY220" s="18"/>
      <c r="NZ220" s="18"/>
      <c r="OA220" s="18"/>
      <c r="OB220" s="18"/>
      <c r="OC220" s="18"/>
      <c r="OZ220" s="59"/>
      <c r="PA220" s="251" t="str">
        <f t="shared" si="810"/>
        <v/>
      </c>
      <c r="PB220" s="251" t="str">
        <f t="shared" si="811"/>
        <v/>
      </c>
      <c r="PC220" s="251" t="str">
        <f t="shared" si="812"/>
        <v/>
      </c>
      <c r="PD220" s="251" t="str">
        <f t="shared" si="813"/>
        <v/>
      </c>
      <c r="PE220" s="251" t="str">
        <f t="shared" si="814"/>
        <v/>
      </c>
      <c r="PF220" s="251" t="str">
        <f t="shared" si="815"/>
        <v/>
      </c>
      <c r="PG220" s="251" t="str">
        <f t="shared" si="816"/>
        <v/>
      </c>
      <c r="PH220" s="251" t="str">
        <f t="shared" si="817"/>
        <v/>
      </c>
      <c r="PI220" s="251" t="str">
        <f t="shared" si="818"/>
        <v/>
      </c>
      <c r="PJ220" s="251" t="str">
        <f t="shared" si="819"/>
        <v/>
      </c>
      <c r="PK220" s="251" t="str">
        <f t="shared" si="820"/>
        <v/>
      </c>
      <c r="PL220" s="251" t="str">
        <f t="shared" si="821"/>
        <v/>
      </c>
      <c r="PM220" s="251" t="str">
        <f t="shared" si="822"/>
        <v/>
      </c>
      <c r="PN220" s="251" t="str">
        <f t="shared" si="823"/>
        <v/>
      </c>
      <c r="PO220" s="251" t="str">
        <f t="shared" si="824"/>
        <v/>
      </c>
      <c r="PP220" s="251" t="str">
        <f t="shared" si="825"/>
        <v/>
      </c>
      <c r="PQ220" s="251" t="str">
        <f t="shared" si="826"/>
        <v/>
      </c>
      <c r="PR220" s="251" t="str">
        <f t="shared" si="827"/>
        <v/>
      </c>
      <c r="PS220" s="251" t="str">
        <f t="shared" si="828"/>
        <v/>
      </c>
      <c r="PT220" s="251" t="str">
        <f t="shared" si="829"/>
        <v/>
      </c>
      <c r="PU220" s="251" t="str">
        <f t="shared" si="830"/>
        <v/>
      </c>
      <c r="PV220" s="251" t="str">
        <f t="shared" si="831"/>
        <v/>
      </c>
      <c r="PW220" s="251" t="str">
        <f t="shared" si="832"/>
        <v/>
      </c>
      <c r="PX220" s="251" t="str">
        <f t="shared" si="833"/>
        <v/>
      </c>
      <c r="PY220" s="251" t="str">
        <f t="shared" si="834"/>
        <v/>
      </c>
      <c r="PZ220" s="251" t="str">
        <f t="shared" si="835"/>
        <v/>
      </c>
      <c r="QA220" s="251" t="str">
        <f t="shared" si="836"/>
        <v/>
      </c>
      <c r="QB220" s="251" t="str">
        <f t="shared" si="837"/>
        <v/>
      </c>
      <c r="QC220" s="251" t="str">
        <f t="shared" si="838"/>
        <v/>
      </c>
      <c r="QD220" s="251" t="str">
        <f t="shared" si="839"/>
        <v/>
      </c>
      <c r="QE220" s="251" t="str">
        <f t="shared" si="840"/>
        <v/>
      </c>
      <c r="QF220" s="63">
        <f t="shared" si="841"/>
        <v>0</v>
      </c>
      <c r="QG220" s="26" t="s">
        <v>2</v>
      </c>
      <c r="QH220" s="59"/>
      <c r="QI220" s="59"/>
      <c r="QJ220" s="59"/>
      <c r="QK220" s="59"/>
      <c r="QL220" s="59"/>
      <c r="QM220" s="59"/>
      <c r="QN220" s="59"/>
    </row>
    <row r="221" spans="1:456" ht="6" customHeight="1" x14ac:dyDescent="0.25">
      <c r="A221" s="68"/>
      <c r="B221" s="447">
        <f t="shared" si="698"/>
        <v>207</v>
      </c>
      <c r="C221" s="72" t="s">
        <v>471</v>
      </c>
      <c r="D221" s="339" t="s">
        <v>495</v>
      </c>
      <c r="E221" s="59"/>
      <c r="F221" s="229"/>
      <c r="G221" s="295"/>
      <c r="H221" s="295"/>
      <c r="I221" s="229"/>
      <c r="J221" s="295"/>
      <c r="K221" s="295"/>
      <c r="L221" s="229"/>
      <c r="M221" s="295"/>
      <c r="N221" s="295"/>
      <c r="O221" s="229"/>
      <c r="P221" s="295"/>
      <c r="Q221" s="295"/>
      <c r="R221" s="229"/>
      <c r="S221" s="230"/>
      <c r="T221" s="231"/>
      <c r="U221" s="229"/>
      <c r="V221" s="230"/>
      <c r="W221" s="231"/>
      <c r="X221" s="229"/>
      <c r="Y221" s="230"/>
      <c r="Z221" s="231"/>
      <c r="AA221" s="229"/>
      <c r="AB221" s="295"/>
      <c r="AC221" s="295"/>
      <c r="AD221" s="229"/>
      <c r="AE221" s="295"/>
      <c r="AF221" s="295"/>
      <c r="AG221" s="229"/>
      <c r="AH221" s="295"/>
      <c r="AI221" s="295"/>
      <c r="AJ221" s="229"/>
      <c r="AK221" s="295"/>
      <c r="AL221" s="295"/>
      <c r="AM221" s="229"/>
      <c r="AN221" s="295"/>
      <c r="AO221" s="295"/>
      <c r="AP221" s="243"/>
      <c r="AQ221" s="295"/>
      <c r="AR221" s="290"/>
      <c r="AS221" s="243"/>
      <c r="AT221" s="295"/>
      <c r="AU221" s="290"/>
      <c r="AV221" s="229"/>
      <c r="AW221" s="230"/>
      <c r="AX221" s="231"/>
      <c r="AY221" s="229"/>
      <c r="AZ221" s="230"/>
      <c r="BA221" s="231"/>
      <c r="BB221" s="229"/>
      <c r="BC221" s="230"/>
      <c r="BD221" s="231"/>
      <c r="BE221" s="229"/>
      <c r="BF221" s="230"/>
      <c r="BG221" s="231"/>
      <c r="BH221" s="229"/>
      <c r="BI221" s="230"/>
      <c r="BJ221" s="231"/>
      <c r="BK221" s="243"/>
      <c r="BL221" s="230"/>
      <c r="BM221" s="231"/>
      <c r="BN221" s="243"/>
      <c r="BO221" s="230"/>
      <c r="BP221" s="231"/>
      <c r="BQ221" s="229"/>
      <c r="BR221" s="230"/>
      <c r="BS221" s="231"/>
      <c r="BT221" s="229"/>
      <c r="BU221" s="230"/>
      <c r="BV221" s="231"/>
      <c r="BW221" s="229"/>
      <c r="BX221" s="230"/>
      <c r="BY221" s="231"/>
      <c r="BZ221" s="229"/>
      <c r="CA221" s="230"/>
      <c r="CB221" s="231"/>
      <c r="CC221" s="229"/>
      <c r="CD221" s="230"/>
      <c r="CE221" s="231"/>
      <c r="CF221" s="331"/>
      <c r="CG221" s="332"/>
      <c r="CH221" s="385"/>
      <c r="CI221" s="331"/>
      <c r="CJ221" s="332"/>
      <c r="CK221" s="385"/>
      <c r="CL221" s="243"/>
      <c r="CM221" s="230"/>
      <c r="CN221" s="354"/>
      <c r="CO221" s="243"/>
      <c r="CP221" s="230"/>
      <c r="CQ221" s="231"/>
      <c r="CR221" s="331"/>
      <c r="CS221" s="332"/>
      <c r="CT221" s="333"/>
      <c r="CU221" s="229"/>
      <c r="CV221" s="230"/>
      <c r="CW221" s="231"/>
      <c r="CX221" s="331"/>
      <c r="CY221" s="332"/>
      <c r="CZ221" s="333"/>
      <c r="DA221" s="331"/>
      <c r="DB221" s="332"/>
      <c r="DC221" s="333"/>
      <c r="DD221" s="331"/>
      <c r="DE221" s="332"/>
      <c r="DF221" s="333"/>
      <c r="DG221" s="331"/>
      <c r="DH221" s="332"/>
      <c r="DI221" s="333"/>
      <c r="DJ221" s="229"/>
      <c r="DK221" s="230"/>
      <c r="DL221" s="231"/>
      <c r="DM221" s="229"/>
      <c r="DN221" s="230"/>
      <c r="DO221" s="231"/>
      <c r="DP221" s="331"/>
      <c r="DQ221" s="332"/>
      <c r="DR221" s="333"/>
      <c r="DS221" s="331"/>
      <c r="DT221" s="332"/>
      <c r="DU221" s="333"/>
      <c r="DV221" s="331"/>
      <c r="DW221" s="332"/>
      <c r="DX221" s="333"/>
      <c r="DY221" s="331"/>
      <c r="DZ221" s="332"/>
      <c r="EA221" s="333"/>
      <c r="EB221" s="331"/>
      <c r="EC221" s="332"/>
      <c r="ED221" s="333"/>
      <c r="EE221" s="331"/>
      <c r="EF221" s="332"/>
      <c r="EG221" s="333"/>
      <c r="EH221" s="229"/>
      <c r="EI221" s="230"/>
      <c r="EJ221" s="231"/>
      <c r="EK221" s="229"/>
      <c r="EL221" s="230"/>
      <c r="EM221" s="231"/>
      <c r="EN221" s="244"/>
      <c r="EO221" s="269" t="str">
        <f t="shared" si="699"/>
        <v/>
      </c>
      <c r="EP221" s="444" t="s">
        <v>1247</v>
      </c>
      <c r="EQ221" s="360" t="str">
        <f t="shared" si="842"/>
        <v/>
      </c>
      <c r="ER221" s="360" t="str">
        <f t="shared" si="843"/>
        <v/>
      </c>
      <c r="ES221" s="360" t="str">
        <f t="shared" si="844"/>
        <v/>
      </c>
      <c r="ET221" s="360" t="str">
        <f t="shared" si="845"/>
        <v/>
      </c>
      <c r="EU221" s="360" t="str">
        <f t="shared" si="846"/>
        <v/>
      </c>
      <c r="EV221" s="360" t="str">
        <f t="shared" si="847"/>
        <v/>
      </c>
      <c r="EW221" s="360" t="str">
        <f t="shared" si="848"/>
        <v/>
      </c>
      <c r="EX221" s="360" t="str">
        <f t="shared" si="849"/>
        <v/>
      </c>
      <c r="EY221" s="360" t="str">
        <f t="shared" si="850"/>
        <v/>
      </c>
      <c r="EZ221" s="360" t="str">
        <f t="shared" si="851"/>
        <v/>
      </c>
      <c r="FA221" s="360" t="str">
        <f t="shared" si="852"/>
        <v/>
      </c>
      <c r="FB221" s="360" t="str">
        <f t="shared" si="853"/>
        <v/>
      </c>
      <c r="FC221" s="360" t="str">
        <f t="shared" si="854"/>
        <v/>
      </c>
      <c r="FD221" s="360" t="str">
        <f t="shared" si="855"/>
        <v/>
      </c>
      <c r="FE221" s="360" t="str">
        <f t="shared" si="856"/>
        <v/>
      </c>
      <c r="FF221" s="360" t="str">
        <f t="shared" si="857"/>
        <v/>
      </c>
      <c r="FG221" s="360" t="str">
        <f t="shared" si="858"/>
        <v/>
      </c>
      <c r="FH221" s="360" t="str">
        <f t="shared" si="859"/>
        <v/>
      </c>
      <c r="FI221" s="360" t="str">
        <f t="shared" si="860"/>
        <v/>
      </c>
      <c r="FJ221" s="360" t="str">
        <f t="shared" si="861"/>
        <v/>
      </c>
      <c r="FK221" s="360" t="str">
        <f t="shared" si="862"/>
        <v/>
      </c>
      <c r="FL221" s="360" t="str">
        <f t="shared" si="863"/>
        <v/>
      </c>
      <c r="FM221" s="360" t="str">
        <f t="shared" si="864"/>
        <v/>
      </c>
      <c r="FN221" s="360">
        <f t="shared" si="865"/>
        <v>43</v>
      </c>
      <c r="FO221" s="360" t="str">
        <f t="shared" si="866"/>
        <v/>
      </c>
      <c r="FP221" s="360" t="str">
        <f t="shared" si="867"/>
        <v/>
      </c>
      <c r="FQ221" s="360" t="str">
        <f t="shared" si="868"/>
        <v/>
      </c>
      <c r="FR221" s="360" t="str">
        <f t="shared" si="869"/>
        <v/>
      </c>
      <c r="FS221" s="360" t="str">
        <f t="shared" si="870"/>
        <v/>
      </c>
      <c r="FT221" s="360" t="str">
        <f t="shared" si="700"/>
        <v/>
      </c>
      <c r="FU221" s="360" t="str">
        <f t="shared" si="871"/>
        <v/>
      </c>
      <c r="FV221" s="360" t="str">
        <f t="shared" si="872"/>
        <v/>
      </c>
      <c r="FW221" s="360" t="str">
        <f t="shared" si="873"/>
        <v/>
      </c>
      <c r="FX221" s="360" t="str">
        <f t="shared" si="874"/>
        <v/>
      </c>
      <c r="FY221" s="360" t="str">
        <f t="shared" si="875"/>
        <v/>
      </c>
      <c r="FZ221" s="360" t="str">
        <f t="shared" si="876"/>
        <v/>
      </c>
      <c r="GA221" s="360" t="str">
        <f t="shared" si="877"/>
        <v/>
      </c>
      <c r="GB221" s="360" t="str">
        <f t="shared" si="878"/>
        <v/>
      </c>
      <c r="GC221" s="360" t="str">
        <f t="shared" si="879"/>
        <v/>
      </c>
      <c r="GD221" s="360" t="str">
        <f t="shared" si="880"/>
        <v/>
      </c>
      <c r="GE221" s="360" t="str">
        <f t="shared" si="881"/>
        <v/>
      </c>
      <c r="GF221" s="360" t="str">
        <f t="shared" si="882"/>
        <v/>
      </c>
      <c r="GG221" s="360" t="str">
        <f t="shared" si="883"/>
        <v/>
      </c>
      <c r="GH221" s="360" t="str">
        <f t="shared" si="884"/>
        <v/>
      </c>
      <c r="GI221" s="360" t="str">
        <f t="shared" si="885"/>
        <v/>
      </c>
      <c r="GJ221" s="360" t="str">
        <f t="shared" si="886"/>
        <v/>
      </c>
      <c r="GK221" s="444" t="s">
        <v>1247</v>
      </c>
      <c r="GL221" s="361" t="str">
        <f t="shared" si="701"/>
        <v>-</v>
      </c>
      <c r="GM221" s="361" t="str">
        <f t="shared" si="702"/>
        <v>-</v>
      </c>
      <c r="GN221" s="361" t="str">
        <f t="shared" si="703"/>
        <v>-</v>
      </c>
      <c r="GO221" s="361" t="str">
        <f t="shared" si="704"/>
        <v>-</v>
      </c>
      <c r="GP221" s="361" t="str">
        <f t="shared" si="705"/>
        <v>-</v>
      </c>
      <c r="GQ221" s="361" t="str">
        <f t="shared" si="706"/>
        <v>-</v>
      </c>
      <c r="GR221" s="361" t="str">
        <f t="shared" si="707"/>
        <v>-</v>
      </c>
      <c r="GS221" s="361" t="str">
        <f t="shared" si="708"/>
        <v>-</v>
      </c>
      <c r="GT221" s="361" t="str">
        <f t="shared" si="709"/>
        <v>-</v>
      </c>
      <c r="GU221" s="361" t="str">
        <f t="shared" si="710"/>
        <v>-</v>
      </c>
      <c r="GV221" s="361" t="str">
        <f t="shared" si="711"/>
        <v>-</v>
      </c>
      <c r="GW221" s="361" t="str">
        <f t="shared" si="712"/>
        <v>-</v>
      </c>
      <c r="GX221" s="361" t="str">
        <f t="shared" si="713"/>
        <v>-</v>
      </c>
      <c r="GY221" s="361" t="str">
        <f t="shared" si="714"/>
        <v>-</v>
      </c>
      <c r="GZ221" s="361" t="str">
        <f t="shared" si="715"/>
        <v>-</v>
      </c>
      <c r="HA221" s="361" t="str">
        <f t="shared" si="716"/>
        <v>-</v>
      </c>
      <c r="HB221" s="361" t="str">
        <f t="shared" si="717"/>
        <v>-</v>
      </c>
      <c r="HC221" s="361" t="str">
        <f t="shared" si="718"/>
        <v>-</v>
      </c>
      <c r="HD221" s="361" t="str">
        <f t="shared" si="719"/>
        <v>-</v>
      </c>
      <c r="HE221" s="361" t="str">
        <f t="shared" si="720"/>
        <v>-</v>
      </c>
      <c r="HF221" s="361" t="str">
        <f t="shared" si="721"/>
        <v>-</v>
      </c>
      <c r="HG221" s="361" t="str">
        <f t="shared" si="722"/>
        <v>-</v>
      </c>
      <c r="HH221" s="361" t="str">
        <f t="shared" si="723"/>
        <v>-</v>
      </c>
      <c r="HI221" s="361" t="str">
        <f t="shared" si="724"/>
        <v>number_orthogonalizations</v>
      </c>
      <c r="HJ221" s="361" t="str">
        <f t="shared" si="725"/>
        <v>-</v>
      </c>
      <c r="HK221" s="361" t="str">
        <f t="shared" si="726"/>
        <v>-</v>
      </c>
      <c r="HL221" s="361" t="str">
        <f t="shared" si="727"/>
        <v>-</v>
      </c>
      <c r="HM221" s="361" t="str">
        <f t="shared" si="728"/>
        <v>-</v>
      </c>
      <c r="HN221" s="361" t="str">
        <f t="shared" si="729"/>
        <v>-</v>
      </c>
      <c r="HO221" s="361" t="str">
        <f t="shared" si="730"/>
        <v>-</v>
      </c>
      <c r="HP221" s="361" t="str">
        <f t="shared" si="731"/>
        <v>-</v>
      </c>
      <c r="HQ221" s="361" t="str">
        <f t="shared" si="732"/>
        <v>-</v>
      </c>
      <c r="HR221" s="361" t="str">
        <f t="shared" si="733"/>
        <v>-</v>
      </c>
      <c r="HS221" s="361" t="str">
        <f t="shared" si="734"/>
        <v>-</v>
      </c>
      <c r="HT221" s="361" t="str">
        <f t="shared" si="735"/>
        <v>-</v>
      </c>
      <c r="HU221" s="361" t="str">
        <f t="shared" si="736"/>
        <v>-</v>
      </c>
      <c r="HV221" s="361" t="str">
        <f t="shared" si="737"/>
        <v>-</v>
      </c>
      <c r="HW221" s="361" t="str">
        <f t="shared" si="738"/>
        <v>-</v>
      </c>
      <c r="HX221" s="361" t="str">
        <f t="shared" si="739"/>
        <v>-</v>
      </c>
      <c r="HY221" s="361" t="str">
        <f t="shared" si="740"/>
        <v>-</v>
      </c>
      <c r="HZ221" s="361" t="str">
        <f t="shared" si="741"/>
        <v>-</v>
      </c>
      <c r="IA221" s="361" t="str">
        <f t="shared" si="742"/>
        <v>-</v>
      </c>
      <c r="IB221" s="361" t="str">
        <f t="shared" si="743"/>
        <v>-</v>
      </c>
      <c r="IC221" s="361" t="str">
        <f t="shared" si="744"/>
        <v>-</v>
      </c>
      <c r="ID221" s="361" t="str">
        <f t="shared" si="745"/>
        <v>-</v>
      </c>
      <c r="IE221" s="361" t="str">
        <f t="shared" si="746"/>
        <v>-</v>
      </c>
      <c r="IF221" s="444" t="s">
        <v>1247</v>
      </c>
      <c r="IG221" s="56" t="str">
        <f t="shared" si="887"/>
        <v>-</v>
      </c>
      <c r="IH221" s="56" t="str">
        <f t="shared" si="888"/>
        <v>-</v>
      </c>
      <c r="II221" s="56" t="str">
        <f t="shared" si="889"/>
        <v>-</v>
      </c>
      <c r="IJ221" s="56" t="str">
        <f t="shared" si="890"/>
        <v>-</v>
      </c>
      <c r="IK221" s="56" t="str">
        <f t="shared" si="747"/>
        <v>-</v>
      </c>
      <c r="IL221" s="56" t="str">
        <f t="shared" si="748"/>
        <v>-</v>
      </c>
      <c r="IM221" s="56" t="str">
        <f t="shared" si="749"/>
        <v>-</v>
      </c>
      <c r="IN221" s="56" t="str">
        <f t="shared" si="750"/>
        <v>-</v>
      </c>
      <c r="IO221" s="56" t="str">
        <f t="shared" si="751"/>
        <v>-</v>
      </c>
      <c r="IP221" s="56" t="str">
        <f t="shared" si="752"/>
        <v>-</v>
      </c>
      <c r="IQ221" s="56" t="str">
        <f t="shared" si="753"/>
        <v>-</v>
      </c>
      <c r="IR221" s="56" t="str">
        <f t="shared" si="754"/>
        <v>-</v>
      </c>
      <c r="IS221" s="56" t="str">
        <f t="shared" si="755"/>
        <v>-</v>
      </c>
      <c r="IT221" s="56" t="str">
        <f t="shared" si="756"/>
        <v>-</v>
      </c>
      <c r="IU221" s="56" t="str">
        <f t="shared" si="757"/>
        <v>-</v>
      </c>
      <c r="IV221" s="56" t="str">
        <f t="shared" si="758"/>
        <v>-</v>
      </c>
      <c r="IW221" s="56" t="str">
        <f t="shared" si="759"/>
        <v>-</v>
      </c>
      <c r="IX221" s="56" t="str">
        <f t="shared" si="760"/>
        <v>-</v>
      </c>
      <c r="IY221" s="56" t="str">
        <f t="shared" si="761"/>
        <v>-</v>
      </c>
      <c r="IZ221" s="56" t="str">
        <f t="shared" si="762"/>
        <v>-</v>
      </c>
      <c r="JA221" s="56" t="str">
        <f t="shared" si="763"/>
        <v>-</v>
      </c>
      <c r="JB221" s="56" t="str">
        <f t="shared" si="764"/>
        <v>-</v>
      </c>
      <c r="JC221" s="56" t="str">
        <f t="shared" si="765"/>
        <v>-</v>
      </c>
      <c r="JD221" s="56">
        <f t="shared" si="766"/>
        <v>2</v>
      </c>
      <c r="JE221" s="56" t="str">
        <f t="shared" si="767"/>
        <v>-</v>
      </c>
      <c r="JF221" s="56" t="str">
        <f t="shared" si="768"/>
        <v>-</v>
      </c>
      <c r="JG221" s="56" t="str">
        <f t="shared" si="769"/>
        <v>-</v>
      </c>
      <c r="JH221" s="56" t="str">
        <f t="shared" si="770"/>
        <v>-</v>
      </c>
      <c r="JI221" s="56" t="str">
        <f t="shared" si="771"/>
        <v>-</v>
      </c>
      <c r="JJ221" s="56" t="str">
        <f t="shared" si="772"/>
        <v>-</v>
      </c>
      <c r="JK221" s="56" t="str">
        <f t="shared" si="773"/>
        <v>-</v>
      </c>
      <c r="JL221" s="56" t="str">
        <f t="shared" si="774"/>
        <v>-</v>
      </c>
      <c r="JM221" s="56" t="str">
        <f t="shared" si="775"/>
        <v>-</v>
      </c>
      <c r="JN221" s="56" t="str">
        <f t="shared" si="776"/>
        <v>-</v>
      </c>
      <c r="JO221" s="56" t="str">
        <f t="shared" si="777"/>
        <v>-</v>
      </c>
      <c r="JP221" s="56" t="str">
        <f t="shared" si="778"/>
        <v>-</v>
      </c>
      <c r="JQ221" s="56" t="str">
        <f t="shared" si="779"/>
        <v>-</v>
      </c>
      <c r="JR221" s="56" t="str">
        <f t="shared" si="780"/>
        <v>-</v>
      </c>
      <c r="JS221" s="56" t="str">
        <f t="shared" si="781"/>
        <v>-</v>
      </c>
      <c r="JT221" s="56" t="str">
        <f t="shared" si="782"/>
        <v>-</v>
      </c>
      <c r="JU221" s="56" t="str">
        <f t="shared" si="783"/>
        <v>-</v>
      </c>
      <c r="JV221" s="56" t="str">
        <f t="shared" si="784"/>
        <v>-</v>
      </c>
      <c r="JW221" s="56" t="str">
        <f t="shared" si="785"/>
        <v>-</v>
      </c>
      <c r="JX221" s="56" t="str">
        <f t="shared" si="786"/>
        <v>-</v>
      </c>
      <c r="JY221" s="56" t="str">
        <f t="shared" si="787"/>
        <v>-</v>
      </c>
      <c r="JZ221" s="56" t="str">
        <f t="shared" si="788"/>
        <v>-</v>
      </c>
      <c r="KA221" s="444" t="s">
        <v>1247</v>
      </c>
      <c r="KB221" s="360">
        <f>IF(ISNUMBER(INDEX($EQ$15:$GK$521,$B221,EO$11)),MAX(KB$14:KB220)+1,0)</f>
        <v>0</v>
      </c>
      <c r="KC221" s="360" t="str">
        <f t="shared" si="891"/>
        <v/>
      </c>
      <c r="KD221" s="373" t="s">
        <v>2</v>
      </c>
      <c r="KE221" s="215"/>
      <c r="KF221" s="60"/>
      <c r="KG221" s="60"/>
      <c r="KH221" s="60"/>
      <c r="KI221" s="60"/>
      <c r="KJ221" s="60"/>
      <c r="KK221" s="60"/>
      <c r="KL221" s="60"/>
      <c r="KM221" s="60"/>
      <c r="KN221" s="60"/>
      <c r="KO221" s="60"/>
      <c r="KP221" s="60"/>
      <c r="KQ221" s="239" t="str">
        <f t="shared" si="894"/>
        <v/>
      </c>
      <c r="KR221" s="245" t="str">
        <f t="shared" si="789"/>
        <v/>
      </c>
      <c r="KS221" s="60"/>
      <c r="KT221" s="239" t="str">
        <f t="shared" si="895"/>
        <v/>
      </c>
      <c r="KU221" s="245" t="str">
        <f t="shared" si="790"/>
        <v/>
      </c>
      <c r="KV221" s="60"/>
      <c r="KW221" s="239" t="str">
        <f t="shared" si="896"/>
        <v/>
      </c>
      <c r="KX221" s="245" t="str">
        <f t="shared" si="791"/>
        <v/>
      </c>
      <c r="KY221" s="60"/>
      <c r="KZ221" s="283" t="str">
        <f t="shared" si="792"/>
        <v/>
      </c>
      <c r="LA221" s="26"/>
      <c r="LB221" s="18"/>
      <c r="LC221" s="18"/>
      <c r="LD221" s="18"/>
      <c r="LE221" s="18"/>
      <c r="LF221" s="18"/>
      <c r="LG221" s="18"/>
      <c r="LH221" s="18"/>
      <c r="LI221" s="18"/>
      <c r="LJ221" s="18"/>
      <c r="LK221" s="18"/>
      <c r="LL221" s="18"/>
      <c r="LM221" s="18"/>
      <c r="LN221" s="63"/>
      <c r="LO221" s="251">
        <f t="shared" si="793"/>
        <v>0</v>
      </c>
      <c r="LP221" s="251">
        <f t="shared" si="794"/>
        <v>0</v>
      </c>
      <c r="LQ221" s="251">
        <f t="shared" si="795"/>
        <v>0</v>
      </c>
      <c r="LR221" s="251">
        <f t="shared" si="796"/>
        <v>0</v>
      </c>
      <c r="LS221" s="251">
        <f t="shared" si="797"/>
        <v>0</v>
      </c>
      <c r="LT221" s="251">
        <f t="shared" si="798"/>
        <v>0</v>
      </c>
      <c r="LU221" s="251">
        <f t="shared" si="799"/>
        <v>0</v>
      </c>
      <c r="LV221" s="251">
        <f t="shared" si="800"/>
        <v>0</v>
      </c>
      <c r="LW221" s="251">
        <f t="shared" si="801"/>
        <v>0</v>
      </c>
      <c r="LX221" s="251">
        <f t="shared" si="802"/>
        <v>0</v>
      </c>
      <c r="LY221" s="251">
        <f t="shared" si="803"/>
        <v>0</v>
      </c>
      <c r="LZ221" s="251">
        <f t="shared" si="804"/>
        <v>0</v>
      </c>
      <c r="MA221" s="63">
        <f t="shared" si="805"/>
        <v>6</v>
      </c>
      <c r="MB221" s="63">
        <f t="shared" si="806"/>
        <v>0</v>
      </c>
      <c r="MC221" s="63">
        <f t="shared" si="893"/>
        <v>207</v>
      </c>
      <c r="MD221" s="63">
        <f t="shared" si="892"/>
        <v>44</v>
      </c>
      <c r="ME221" s="63">
        <f t="shared" si="807"/>
        <v>0</v>
      </c>
      <c r="MF221" s="315">
        <f t="shared" si="808"/>
        <v>291</v>
      </c>
      <c r="MG221" s="315">
        <f>IF(ISNUMBER(MATCH(EO221,$ME$15:$ME$520,0)),0,MAX(MG$14:MG220)+1)</f>
        <v>0</v>
      </c>
      <c r="MH221" s="315" t="str">
        <f t="shared" si="809"/>
        <v/>
      </c>
      <c r="MI221" s="369"/>
      <c r="MJ221" s="68"/>
      <c r="MK221" s="18"/>
      <c r="ML221" s="242"/>
      <c r="MM221" s="242"/>
      <c r="MN221" s="59"/>
      <c r="MO221" s="59"/>
      <c r="MP221" s="285"/>
      <c r="MQ221" s="59"/>
      <c r="MR221" s="238"/>
      <c r="MS221" s="285"/>
      <c r="MT221" s="59"/>
      <c r="MU221" s="285"/>
      <c r="MV221" s="238"/>
      <c r="MW221" s="59"/>
      <c r="MX221" s="59"/>
      <c r="MY221" s="59"/>
      <c r="MZ221" s="59"/>
      <c r="NA221" s="59"/>
      <c r="NB221" s="26" t="s">
        <v>2</v>
      </c>
      <c r="NC221" s="59"/>
      <c r="ND221" s="59"/>
      <c r="NE221" s="59"/>
      <c r="NF221" s="59"/>
      <c r="NG221" s="59"/>
      <c r="NH221" s="59"/>
      <c r="NI221" s="59"/>
      <c r="NJ221" s="59"/>
      <c r="NK221" s="26" t="s">
        <v>2</v>
      </c>
      <c r="NL221" s="454"/>
      <c r="NM221" s="454"/>
      <c r="NN221" s="59"/>
      <c r="NO221" s="18"/>
      <c r="NP221" s="18"/>
      <c r="NQ221" s="18"/>
      <c r="NR221" s="18"/>
      <c r="NS221" s="18"/>
      <c r="NT221" s="18"/>
      <c r="NU221" s="18"/>
      <c r="NV221" s="18"/>
      <c r="NW221" s="18"/>
      <c r="NX221" s="18"/>
      <c r="NY221" s="18"/>
      <c r="NZ221" s="18"/>
      <c r="OA221" s="18"/>
      <c r="OB221" s="18"/>
      <c r="OC221" s="18"/>
      <c r="OZ221" s="59"/>
      <c r="PA221" s="251" t="str">
        <f t="shared" si="810"/>
        <v/>
      </c>
      <c r="PB221" s="251" t="str">
        <f t="shared" si="811"/>
        <v/>
      </c>
      <c r="PC221" s="251" t="str">
        <f t="shared" si="812"/>
        <v/>
      </c>
      <c r="PD221" s="251" t="str">
        <f t="shared" si="813"/>
        <v/>
      </c>
      <c r="PE221" s="251" t="str">
        <f t="shared" si="814"/>
        <v/>
      </c>
      <c r="PF221" s="251" t="str">
        <f t="shared" si="815"/>
        <v/>
      </c>
      <c r="PG221" s="251" t="str">
        <f t="shared" si="816"/>
        <v/>
      </c>
      <c r="PH221" s="251" t="str">
        <f t="shared" si="817"/>
        <v/>
      </c>
      <c r="PI221" s="251" t="str">
        <f t="shared" si="818"/>
        <v/>
      </c>
      <c r="PJ221" s="251" t="str">
        <f t="shared" si="819"/>
        <v/>
      </c>
      <c r="PK221" s="251" t="str">
        <f t="shared" si="820"/>
        <v/>
      </c>
      <c r="PL221" s="251" t="str">
        <f t="shared" si="821"/>
        <v/>
      </c>
      <c r="PM221" s="251" t="str">
        <f t="shared" si="822"/>
        <v/>
      </c>
      <c r="PN221" s="251" t="str">
        <f t="shared" si="823"/>
        <v/>
      </c>
      <c r="PO221" s="251" t="str">
        <f t="shared" si="824"/>
        <v/>
      </c>
      <c r="PP221" s="251" t="str">
        <f t="shared" si="825"/>
        <v/>
      </c>
      <c r="PQ221" s="251" t="str">
        <f t="shared" si="826"/>
        <v/>
      </c>
      <c r="PR221" s="251" t="str">
        <f t="shared" si="827"/>
        <v/>
      </c>
      <c r="PS221" s="251" t="str">
        <f t="shared" si="828"/>
        <v/>
      </c>
      <c r="PT221" s="251" t="str">
        <f t="shared" si="829"/>
        <v/>
      </c>
      <c r="PU221" s="251" t="str">
        <f t="shared" si="830"/>
        <v/>
      </c>
      <c r="PV221" s="251" t="str">
        <f t="shared" si="831"/>
        <v/>
      </c>
      <c r="PW221" s="251" t="str">
        <f t="shared" si="832"/>
        <v/>
      </c>
      <c r="PX221" s="251" t="str">
        <f t="shared" si="833"/>
        <v/>
      </c>
      <c r="PY221" s="251" t="str">
        <f t="shared" si="834"/>
        <v/>
      </c>
      <c r="PZ221" s="251" t="str">
        <f t="shared" si="835"/>
        <v/>
      </c>
      <c r="QA221" s="251" t="str">
        <f t="shared" si="836"/>
        <v/>
      </c>
      <c r="QB221" s="251" t="str">
        <f t="shared" si="837"/>
        <v/>
      </c>
      <c r="QC221" s="251" t="str">
        <f t="shared" si="838"/>
        <v/>
      </c>
      <c r="QD221" s="251" t="str">
        <f t="shared" si="839"/>
        <v/>
      </c>
      <c r="QE221" s="251" t="str">
        <f t="shared" si="840"/>
        <v/>
      </c>
      <c r="QF221" s="63">
        <f t="shared" si="841"/>
        <v>0</v>
      </c>
      <c r="QG221" s="26" t="s">
        <v>2</v>
      </c>
      <c r="QH221" s="59"/>
      <c r="QI221" s="59"/>
      <c r="QJ221" s="59"/>
      <c r="QK221" s="59"/>
      <c r="QL221" s="59"/>
      <c r="QM221" s="59"/>
      <c r="QN221" s="59"/>
    </row>
    <row r="222" spans="1:456" ht="6" customHeight="1" x14ac:dyDescent="0.25">
      <c r="A222" s="68"/>
      <c r="B222" s="447">
        <f t="shared" si="698"/>
        <v>208</v>
      </c>
      <c r="C222" s="72" t="s">
        <v>472</v>
      </c>
      <c r="D222" s="339" t="s">
        <v>603</v>
      </c>
      <c r="E222" s="59"/>
      <c r="F222" s="229"/>
      <c r="G222" s="295"/>
      <c r="H222" s="295"/>
      <c r="I222" s="229"/>
      <c r="J222" s="295"/>
      <c r="K222" s="295"/>
      <c r="L222" s="229"/>
      <c r="M222" s="295"/>
      <c r="N222" s="295"/>
      <c r="O222" s="229"/>
      <c r="P222" s="295"/>
      <c r="Q222" s="295"/>
      <c r="R222" s="229"/>
      <c r="S222" s="230"/>
      <c r="T222" s="231"/>
      <c r="U222" s="229"/>
      <c r="V222" s="230"/>
      <c r="W222" s="231"/>
      <c r="X222" s="229"/>
      <c r="Y222" s="230"/>
      <c r="Z222" s="231"/>
      <c r="AA222" s="229"/>
      <c r="AB222" s="295"/>
      <c r="AC222" s="295"/>
      <c r="AD222" s="229"/>
      <c r="AE222" s="295"/>
      <c r="AF222" s="295"/>
      <c r="AG222" s="229"/>
      <c r="AH222" s="295"/>
      <c r="AI222" s="295"/>
      <c r="AJ222" s="229"/>
      <c r="AK222" s="295"/>
      <c r="AL222" s="295"/>
      <c r="AM222" s="229"/>
      <c r="AN222" s="295"/>
      <c r="AO222" s="295"/>
      <c r="AP222" s="243"/>
      <c r="AQ222" s="295"/>
      <c r="AR222" s="290"/>
      <c r="AS222" s="243"/>
      <c r="AT222" s="295"/>
      <c r="AU222" s="290"/>
      <c r="AV222" s="229"/>
      <c r="AW222" s="230"/>
      <c r="AX222" s="231"/>
      <c r="AY222" s="229"/>
      <c r="AZ222" s="230"/>
      <c r="BA222" s="231"/>
      <c r="BB222" s="229"/>
      <c r="BC222" s="230"/>
      <c r="BD222" s="231"/>
      <c r="BE222" s="229"/>
      <c r="BF222" s="230"/>
      <c r="BG222" s="231"/>
      <c r="BH222" s="229"/>
      <c r="BI222" s="230"/>
      <c r="BJ222" s="231"/>
      <c r="BK222" s="243"/>
      <c r="BL222" s="230"/>
      <c r="BM222" s="231"/>
      <c r="BN222" s="243"/>
      <c r="BO222" s="230"/>
      <c r="BP222" s="231"/>
      <c r="BQ222" s="229"/>
      <c r="BR222" s="230"/>
      <c r="BS222" s="231"/>
      <c r="BT222" s="229"/>
      <c r="BU222" s="230"/>
      <c r="BV222" s="231"/>
      <c r="BW222" s="229"/>
      <c r="BX222" s="230"/>
      <c r="BY222" s="231"/>
      <c r="BZ222" s="229"/>
      <c r="CA222" s="230"/>
      <c r="CB222" s="231"/>
      <c r="CC222" s="229"/>
      <c r="CD222" s="230"/>
      <c r="CE222" s="231"/>
      <c r="CF222" s="331"/>
      <c r="CG222" s="332"/>
      <c r="CH222" s="385"/>
      <c r="CI222" s="331"/>
      <c r="CJ222" s="332"/>
      <c r="CK222" s="385"/>
      <c r="CL222" s="243"/>
      <c r="CM222" s="230"/>
      <c r="CN222" s="354"/>
      <c r="CO222" s="243"/>
      <c r="CP222" s="230"/>
      <c r="CQ222" s="231"/>
      <c r="CR222" s="331"/>
      <c r="CS222" s="332"/>
      <c r="CT222" s="333"/>
      <c r="CU222" s="229"/>
      <c r="CV222" s="230"/>
      <c r="CW222" s="231"/>
      <c r="CX222" s="331"/>
      <c r="CY222" s="332"/>
      <c r="CZ222" s="333"/>
      <c r="DA222" s="331"/>
      <c r="DB222" s="332"/>
      <c r="DC222" s="333"/>
      <c r="DD222" s="331"/>
      <c r="DE222" s="332"/>
      <c r="DF222" s="333"/>
      <c r="DG222" s="331"/>
      <c r="DH222" s="332"/>
      <c r="DI222" s="333"/>
      <c r="DJ222" s="229"/>
      <c r="DK222" s="230"/>
      <c r="DL222" s="231"/>
      <c r="DM222" s="229"/>
      <c r="DN222" s="230"/>
      <c r="DO222" s="231"/>
      <c r="DP222" s="331"/>
      <c r="DQ222" s="332"/>
      <c r="DR222" s="333"/>
      <c r="DS222" s="331"/>
      <c r="DT222" s="332"/>
      <c r="DU222" s="333"/>
      <c r="DV222" s="331"/>
      <c r="DW222" s="332"/>
      <c r="DX222" s="333"/>
      <c r="DY222" s="331"/>
      <c r="DZ222" s="332"/>
      <c r="EA222" s="333"/>
      <c r="EB222" s="331"/>
      <c r="EC222" s="332"/>
      <c r="ED222" s="333"/>
      <c r="EE222" s="331"/>
      <c r="EF222" s="332"/>
      <c r="EG222" s="333"/>
      <c r="EH222" s="229"/>
      <c r="EI222" s="230"/>
      <c r="EJ222" s="231"/>
      <c r="EK222" s="229"/>
      <c r="EL222" s="230"/>
      <c r="EM222" s="231"/>
      <c r="EN222" s="244"/>
      <c r="EO222" s="269" t="str">
        <f t="shared" si="699"/>
        <v/>
      </c>
      <c r="EP222" s="444" t="s">
        <v>1247</v>
      </c>
      <c r="EQ222" s="360" t="str">
        <f t="shared" si="842"/>
        <v/>
      </c>
      <c r="ER222" s="360" t="str">
        <f t="shared" si="843"/>
        <v/>
      </c>
      <c r="ES222" s="360" t="str">
        <f t="shared" si="844"/>
        <v/>
      </c>
      <c r="ET222" s="360" t="str">
        <f t="shared" si="845"/>
        <v/>
      </c>
      <c r="EU222" s="360" t="str">
        <f t="shared" si="846"/>
        <v/>
      </c>
      <c r="EV222" s="360" t="str">
        <f t="shared" si="847"/>
        <v/>
      </c>
      <c r="EW222" s="360" t="str">
        <f t="shared" si="848"/>
        <v/>
      </c>
      <c r="EX222" s="360" t="str">
        <f t="shared" si="849"/>
        <v/>
      </c>
      <c r="EY222" s="360" t="str">
        <f t="shared" si="850"/>
        <v/>
      </c>
      <c r="EZ222" s="360" t="str">
        <f t="shared" si="851"/>
        <v/>
      </c>
      <c r="FA222" s="360" t="str">
        <f t="shared" si="852"/>
        <v/>
      </c>
      <c r="FB222" s="360" t="str">
        <f t="shared" si="853"/>
        <v/>
      </c>
      <c r="FC222" s="360" t="str">
        <f t="shared" si="854"/>
        <v/>
      </c>
      <c r="FD222" s="360" t="str">
        <f t="shared" si="855"/>
        <v/>
      </c>
      <c r="FE222" s="360" t="str">
        <f t="shared" si="856"/>
        <v/>
      </c>
      <c r="FF222" s="360" t="str">
        <f t="shared" si="857"/>
        <v/>
      </c>
      <c r="FG222" s="360" t="str">
        <f t="shared" si="858"/>
        <v/>
      </c>
      <c r="FH222" s="360" t="str">
        <f t="shared" si="859"/>
        <v/>
      </c>
      <c r="FI222" s="360" t="str">
        <f t="shared" si="860"/>
        <v/>
      </c>
      <c r="FJ222" s="360" t="str">
        <f t="shared" si="861"/>
        <v/>
      </c>
      <c r="FK222" s="360" t="str">
        <f t="shared" si="862"/>
        <v/>
      </c>
      <c r="FL222" s="360" t="str">
        <f t="shared" si="863"/>
        <v/>
      </c>
      <c r="FM222" s="360" t="str">
        <f t="shared" si="864"/>
        <v/>
      </c>
      <c r="FN222" s="360">
        <f t="shared" si="865"/>
        <v>44</v>
      </c>
      <c r="FO222" s="360" t="str">
        <f t="shared" si="866"/>
        <v/>
      </c>
      <c r="FP222" s="360" t="str">
        <f t="shared" si="867"/>
        <v/>
      </c>
      <c r="FQ222" s="360" t="str">
        <f t="shared" si="868"/>
        <v/>
      </c>
      <c r="FR222" s="360" t="str">
        <f t="shared" si="869"/>
        <v/>
      </c>
      <c r="FS222" s="360" t="str">
        <f t="shared" si="870"/>
        <v/>
      </c>
      <c r="FT222" s="360" t="str">
        <f t="shared" si="700"/>
        <v/>
      </c>
      <c r="FU222" s="360" t="str">
        <f t="shared" si="871"/>
        <v/>
      </c>
      <c r="FV222" s="360" t="str">
        <f t="shared" si="872"/>
        <v/>
      </c>
      <c r="FW222" s="360" t="str">
        <f t="shared" si="873"/>
        <v/>
      </c>
      <c r="FX222" s="360" t="str">
        <f t="shared" si="874"/>
        <v/>
      </c>
      <c r="FY222" s="360" t="str">
        <f t="shared" si="875"/>
        <v/>
      </c>
      <c r="FZ222" s="360" t="str">
        <f t="shared" si="876"/>
        <v/>
      </c>
      <c r="GA222" s="360" t="str">
        <f t="shared" si="877"/>
        <v/>
      </c>
      <c r="GB222" s="360" t="str">
        <f t="shared" si="878"/>
        <v/>
      </c>
      <c r="GC222" s="360" t="str">
        <f t="shared" si="879"/>
        <v/>
      </c>
      <c r="GD222" s="360" t="str">
        <f t="shared" si="880"/>
        <v/>
      </c>
      <c r="GE222" s="360" t="str">
        <f t="shared" si="881"/>
        <v/>
      </c>
      <c r="GF222" s="360" t="str">
        <f t="shared" si="882"/>
        <v/>
      </c>
      <c r="GG222" s="360" t="str">
        <f t="shared" si="883"/>
        <v/>
      </c>
      <c r="GH222" s="360" t="str">
        <f t="shared" si="884"/>
        <v/>
      </c>
      <c r="GI222" s="360" t="str">
        <f t="shared" si="885"/>
        <v/>
      </c>
      <c r="GJ222" s="360" t="str">
        <f t="shared" si="886"/>
        <v/>
      </c>
      <c r="GK222" s="444" t="s">
        <v>1247</v>
      </c>
      <c r="GL222" s="361" t="str">
        <f t="shared" si="701"/>
        <v>-</v>
      </c>
      <c r="GM222" s="361" t="str">
        <f t="shared" si="702"/>
        <v>-</v>
      </c>
      <c r="GN222" s="361" t="str">
        <f t="shared" si="703"/>
        <v>-</v>
      </c>
      <c r="GO222" s="361" t="str">
        <f t="shared" si="704"/>
        <v>-</v>
      </c>
      <c r="GP222" s="361" t="str">
        <f t="shared" si="705"/>
        <v>-</v>
      </c>
      <c r="GQ222" s="361" t="str">
        <f t="shared" si="706"/>
        <v>-</v>
      </c>
      <c r="GR222" s="361" t="str">
        <f t="shared" si="707"/>
        <v>-</v>
      </c>
      <c r="GS222" s="361" t="str">
        <f t="shared" si="708"/>
        <v>-</v>
      </c>
      <c r="GT222" s="361" t="str">
        <f t="shared" si="709"/>
        <v>-</v>
      </c>
      <c r="GU222" s="361" t="str">
        <f t="shared" si="710"/>
        <v>-</v>
      </c>
      <c r="GV222" s="361" t="str">
        <f t="shared" si="711"/>
        <v>-</v>
      </c>
      <c r="GW222" s="361" t="str">
        <f t="shared" si="712"/>
        <v>-</v>
      </c>
      <c r="GX222" s="361" t="str">
        <f t="shared" si="713"/>
        <v>-</v>
      </c>
      <c r="GY222" s="361" t="str">
        <f t="shared" si="714"/>
        <v>-</v>
      </c>
      <c r="GZ222" s="361" t="str">
        <f t="shared" si="715"/>
        <v>-</v>
      </c>
      <c r="HA222" s="361" t="str">
        <f t="shared" si="716"/>
        <v>-</v>
      </c>
      <c r="HB222" s="361" t="str">
        <f t="shared" si="717"/>
        <v>-</v>
      </c>
      <c r="HC222" s="361" t="str">
        <f t="shared" si="718"/>
        <v>-</v>
      </c>
      <c r="HD222" s="361" t="str">
        <f t="shared" si="719"/>
        <v>-</v>
      </c>
      <c r="HE222" s="361" t="str">
        <f t="shared" si="720"/>
        <v>-</v>
      </c>
      <c r="HF222" s="361" t="str">
        <f t="shared" si="721"/>
        <v>-</v>
      </c>
      <c r="HG222" s="361" t="str">
        <f t="shared" si="722"/>
        <v>-</v>
      </c>
      <c r="HH222" s="361" t="str">
        <f t="shared" si="723"/>
        <v>-</v>
      </c>
      <c r="HI222" s="361" t="str">
        <f t="shared" si="724"/>
        <v>preconditioner_levels</v>
      </c>
      <c r="HJ222" s="361" t="str">
        <f t="shared" si="725"/>
        <v>-</v>
      </c>
      <c r="HK222" s="361" t="str">
        <f t="shared" si="726"/>
        <v>-</v>
      </c>
      <c r="HL222" s="361" t="str">
        <f t="shared" si="727"/>
        <v>-</v>
      </c>
      <c r="HM222" s="361" t="str">
        <f t="shared" si="728"/>
        <v>-</v>
      </c>
      <c r="HN222" s="361" t="str">
        <f t="shared" si="729"/>
        <v>-</v>
      </c>
      <c r="HO222" s="361" t="str">
        <f t="shared" si="730"/>
        <v>-</v>
      </c>
      <c r="HP222" s="361" t="str">
        <f t="shared" si="731"/>
        <v>-</v>
      </c>
      <c r="HQ222" s="361" t="str">
        <f t="shared" si="732"/>
        <v>-</v>
      </c>
      <c r="HR222" s="361" t="str">
        <f t="shared" si="733"/>
        <v>-</v>
      </c>
      <c r="HS222" s="361" t="str">
        <f t="shared" si="734"/>
        <v>-</v>
      </c>
      <c r="HT222" s="361" t="str">
        <f t="shared" si="735"/>
        <v>-</v>
      </c>
      <c r="HU222" s="361" t="str">
        <f t="shared" si="736"/>
        <v>-</v>
      </c>
      <c r="HV222" s="361" t="str">
        <f t="shared" si="737"/>
        <v>-</v>
      </c>
      <c r="HW222" s="361" t="str">
        <f t="shared" si="738"/>
        <v>-</v>
      </c>
      <c r="HX222" s="361" t="str">
        <f t="shared" si="739"/>
        <v>-</v>
      </c>
      <c r="HY222" s="361" t="str">
        <f t="shared" si="740"/>
        <v>-</v>
      </c>
      <c r="HZ222" s="361" t="str">
        <f t="shared" si="741"/>
        <v>-</v>
      </c>
      <c r="IA222" s="361" t="str">
        <f t="shared" si="742"/>
        <v>-</v>
      </c>
      <c r="IB222" s="361" t="str">
        <f t="shared" si="743"/>
        <v>-</v>
      </c>
      <c r="IC222" s="361" t="str">
        <f t="shared" si="744"/>
        <v>-</v>
      </c>
      <c r="ID222" s="361" t="str">
        <f t="shared" si="745"/>
        <v>-</v>
      </c>
      <c r="IE222" s="361" t="str">
        <f t="shared" si="746"/>
        <v>-</v>
      </c>
      <c r="IF222" s="444" t="s">
        <v>1247</v>
      </c>
      <c r="IG222" s="56" t="str">
        <f t="shared" si="887"/>
        <v>-</v>
      </c>
      <c r="IH222" s="56" t="str">
        <f t="shared" si="888"/>
        <v>-</v>
      </c>
      <c r="II222" s="56" t="str">
        <f t="shared" si="889"/>
        <v>-</v>
      </c>
      <c r="IJ222" s="56" t="str">
        <f t="shared" si="890"/>
        <v>-</v>
      </c>
      <c r="IK222" s="56" t="str">
        <f t="shared" si="747"/>
        <v>-</v>
      </c>
      <c r="IL222" s="56" t="str">
        <f t="shared" si="748"/>
        <v>-</v>
      </c>
      <c r="IM222" s="56" t="str">
        <f t="shared" si="749"/>
        <v>-</v>
      </c>
      <c r="IN222" s="56" t="str">
        <f t="shared" si="750"/>
        <v>-</v>
      </c>
      <c r="IO222" s="56" t="str">
        <f t="shared" si="751"/>
        <v>-</v>
      </c>
      <c r="IP222" s="56" t="str">
        <f t="shared" si="752"/>
        <v>-</v>
      </c>
      <c r="IQ222" s="56" t="str">
        <f t="shared" si="753"/>
        <v>-</v>
      </c>
      <c r="IR222" s="56" t="str">
        <f t="shared" si="754"/>
        <v>-</v>
      </c>
      <c r="IS222" s="56" t="str">
        <f t="shared" si="755"/>
        <v>-</v>
      </c>
      <c r="IT222" s="56" t="str">
        <f t="shared" si="756"/>
        <v>-</v>
      </c>
      <c r="IU222" s="56" t="str">
        <f t="shared" si="757"/>
        <v>-</v>
      </c>
      <c r="IV222" s="56" t="str">
        <f t="shared" si="758"/>
        <v>-</v>
      </c>
      <c r="IW222" s="56" t="str">
        <f t="shared" si="759"/>
        <v>-</v>
      </c>
      <c r="IX222" s="56" t="str">
        <f t="shared" si="760"/>
        <v>-</v>
      </c>
      <c r="IY222" s="56" t="str">
        <f t="shared" si="761"/>
        <v>-</v>
      </c>
      <c r="IZ222" s="56" t="str">
        <f t="shared" si="762"/>
        <v>-</v>
      </c>
      <c r="JA222" s="56" t="str">
        <f t="shared" si="763"/>
        <v>-</v>
      </c>
      <c r="JB222" s="56" t="str">
        <f t="shared" si="764"/>
        <v>-</v>
      </c>
      <c r="JC222" s="56" t="str">
        <f t="shared" si="765"/>
        <v>-</v>
      </c>
      <c r="JD222" s="56">
        <f t="shared" si="766"/>
        <v>8</v>
      </c>
      <c r="JE222" s="56" t="str">
        <f t="shared" si="767"/>
        <v>-</v>
      </c>
      <c r="JF222" s="56" t="str">
        <f t="shared" si="768"/>
        <v>-</v>
      </c>
      <c r="JG222" s="56" t="str">
        <f t="shared" si="769"/>
        <v>-</v>
      </c>
      <c r="JH222" s="56" t="str">
        <f t="shared" si="770"/>
        <v>-</v>
      </c>
      <c r="JI222" s="56" t="str">
        <f t="shared" si="771"/>
        <v>-</v>
      </c>
      <c r="JJ222" s="56" t="str">
        <f t="shared" si="772"/>
        <v>-</v>
      </c>
      <c r="JK222" s="56" t="str">
        <f t="shared" si="773"/>
        <v>-</v>
      </c>
      <c r="JL222" s="56" t="str">
        <f t="shared" si="774"/>
        <v>-</v>
      </c>
      <c r="JM222" s="56" t="str">
        <f t="shared" si="775"/>
        <v>-</v>
      </c>
      <c r="JN222" s="56" t="str">
        <f t="shared" si="776"/>
        <v>-</v>
      </c>
      <c r="JO222" s="56" t="str">
        <f t="shared" si="777"/>
        <v>-</v>
      </c>
      <c r="JP222" s="56" t="str">
        <f t="shared" si="778"/>
        <v>-</v>
      </c>
      <c r="JQ222" s="56" t="str">
        <f t="shared" si="779"/>
        <v>-</v>
      </c>
      <c r="JR222" s="56" t="str">
        <f t="shared" si="780"/>
        <v>-</v>
      </c>
      <c r="JS222" s="56" t="str">
        <f t="shared" si="781"/>
        <v>-</v>
      </c>
      <c r="JT222" s="56" t="str">
        <f t="shared" si="782"/>
        <v>-</v>
      </c>
      <c r="JU222" s="56" t="str">
        <f t="shared" si="783"/>
        <v>-</v>
      </c>
      <c r="JV222" s="56" t="str">
        <f t="shared" si="784"/>
        <v>-</v>
      </c>
      <c r="JW222" s="56" t="str">
        <f t="shared" si="785"/>
        <v>-</v>
      </c>
      <c r="JX222" s="56" t="str">
        <f t="shared" si="786"/>
        <v>-</v>
      </c>
      <c r="JY222" s="56" t="str">
        <f t="shared" si="787"/>
        <v>-</v>
      </c>
      <c r="JZ222" s="56" t="str">
        <f t="shared" si="788"/>
        <v>-</v>
      </c>
      <c r="KA222" s="444" t="s">
        <v>1247</v>
      </c>
      <c r="KB222" s="360">
        <f>IF(ISNUMBER(INDEX($EQ$15:$GK$521,$B222,EO$11)),MAX(KB$14:KB221)+1,0)</f>
        <v>0</v>
      </c>
      <c r="KC222" s="360" t="str">
        <f t="shared" si="891"/>
        <v/>
      </c>
      <c r="KD222" s="373" t="s">
        <v>2</v>
      </c>
      <c r="KE222" s="215"/>
      <c r="KF222" s="60"/>
      <c r="KG222" s="60"/>
      <c r="KH222" s="60"/>
      <c r="KI222" s="60"/>
      <c r="KJ222" s="60"/>
      <c r="KK222" s="60"/>
      <c r="KL222" s="60"/>
      <c r="KM222" s="60"/>
      <c r="KN222" s="60"/>
      <c r="KO222" s="60"/>
      <c r="KP222" s="60"/>
      <c r="KQ222" s="239" t="str">
        <f t="shared" si="894"/>
        <v/>
      </c>
      <c r="KR222" s="245" t="str">
        <f t="shared" si="789"/>
        <v/>
      </c>
      <c r="KS222" s="60"/>
      <c r="KT222" s="239" t="str">
        <f t="shared" si="895"/>
        <v/>
      </c>
      <c r="KU222" s="245" t="str">
        <f t="shared" si="790"/>
        <v/>
      </c>
      <c r="KV222" s="60"/>
      <c r="KW222" s="239" t="str">
        <f t="shared" si="896"/>
        <v/>
      </c>
      <c r="KX222" s="245" t="str">
        <f t="shared" si="791"/>
        <v/>
      </c>
      <c r="KY222" s="60"/>
      <c r="KZ222" s="283" t="str">
        <f t="shared" si="792"/>
        <v/>
      </c>
      <c r="LA222" s="26"/>
      <c r="LB222" s="18"/>
      <c r="LC222" s="18"/>
      <c r="LD222" s="18"/>
      <c r="LE222" s="18"/>
      <c r="LF222" s="18"/>
      <c r="LG222" s="18"/>
      <c r="LH222" s="18"/>
      <c r="LI222" s="18"/>
      <c r="LJ222" s="18"/>
      <c r="LK222" s="18"/>
      <c r="LL222" s="18"/>
      <c r="LM222" s="18"/>
      <c r="LN222" s="63"/>
      <c r="LO222" s="251">
        <f t="shared" si="793"/>
        <v>0</v>
      </c>
      <c r="LP222" s="251">
        <f t="shared" si="794"/>
        <v>0</v>
      </c>
      <c r="LQ222" s="251">
        <f t="shared" si="795"/>
        <v>0</v>
      </c>
      <c r="LR222" s="251">
        <f t="shared" si="796"/>
        <v>0</v>
      </c>
      <c r="LS222" s="251">
        <f t="shared" si="797"/>
        <v>0</v>
      </c>
      <c r="LT222" s="251">
        <f t="shared" si="798"/>
        <v>0</v>
      </c>
      <c r="LU222" s="251">
        <f t="shared" si="799"/>
        <v>0</v>
      </c>
      <c r="LV222" s="251">
        <f t="shared" si="800"/>
        <v>0</v>
      </c>
      <c r="LW222" s="251">
        <f t="shared" si="801"/>
        <v>0</v>
      </c>
      <c r="LX222" s="251">
        <f t="shared" si="802"/>
        <v>0</v>
      </c>
      <c r="LY222" s="251">
        <f t="shared" si="803"/>
        <v>0</v>
      </c>
      <c r="LZ222" s="251">
        <f t="shared" si="804"/>
        <v>0</v>
      </c>
      <c r="MA222" s="63">
        <f t="shared" si="805"/>
        <v>6</v>
      </c>
      <c r="MB222" s="63">
        <f t="shared" si="806"/>
        <v>0</v>
      </c>
      <c r="MC222" s="63">
        <f t="shared" si="893"/>
        <v>208</v>
      </c>
      <c r="MD222" s="63">
        <f t="shared" si="892"/>
        <v>45</v>
      </c>
      <c r="ME222" s="63">
        <f t="shared" si="807"/>
        <v>0</v>
      </c>
      <c r="MF222" s="315">
        <f t="shared" si="808"/>
        <v>291</v>
      </c>
      <c r="MG222" s="315">
        <f>IF(ISNUMBER(MATCH(EO222,$ME$15:$ME$520,0)),0,MAX(MG$14:MG221)+1)</f>
        <v>0</v>
      </c>
      <c r="MH222" s="315" t="str">
        <f t="shared" si="809"/>
        <v/>
      </c>
      <c r="MI222" s="369"/>
      <c r="MJ222" s="68"/>
      <c r="MK222" s="18"/>
      <c r="ML222" s="242"/>
      <c r="MM222" s="242"/>
      <c r="MN222" s="59"/>
      <c r="MO222" s="59"/>
      <c r="MP222" s="285"/>
      <c r="MQ222" s="59"/>
      <c r="MR222" s="238"/>
      <c r="MS222" s="285"/>
      <c r="MT222" s="59"/>
      <c r="MU222" s="285"/>
      <c r="MV222" s="238"/>
      <c r="MW222" s="59"/>
      <c r="MX222" s="59"/>
      <c r="MY222" s="59"/>
      <c r="MZ222" s="59"/>
      <c r="NA222" s="59"/>
      <c r="NB222" s="26" t="s">
        <v>2</v>
      </c>
      <c r="NC222" s="59"/>
      <c r="ND222" s="59"/>
      <c r="NE222" s="59"/>
      <c r="NF222" s="59"/>
      <c r="NG222" s="59"/>
      <c r="NH222" s="59"/>
      <c r="NI222" s="59"/>
      <c r="NJ222" s="59"/>
      <c r="NK222" s="26" t="s">
        <v>2</v>
      </c>
      <c r="NL222" s="454"/>
      <c r="NM222" s="454"/>
      <c r="NN222" s="59"/>
      <c r="NO222" s="18"/>
      <c r="NP222" s="18"/>
      <c r="NQ222" s="18"/>
      <c r="NR222" s="18"/>
      <c r="NS222" s="18"/>
      <c r="NT222" s="18"/>
      <c r="NU222" s="18"/>
      <c r="NV222" s="18"/>
      <c r="NW222" s="18"/>
      <c r="NX222" s="18"/>
      <c r="NY222" s="18"/>
      <c r="NZ222" s="18"/>
      <c r="OA222" s="18"/>
      <c r="OB222" s="18"/>
      <c r="OC222" s="18"/>
      <c r="OZ222" s="59"/>
      <c r="PA222" s="251" t="str">
        <f t="shared" si="810"/>
        <v/>
      </c>
      <c r="PB222" s="251" t="str">
        <f t="shared" si="811"/>
        <v/>
      </c>
      <c r="PC222" s="251" t="str">
        <f t="shared" si="812"/>
        <v/>
      </c>
      <c r="PD222" s="251" t="str">
        <f t="shared" si="813"/>
        <v/>
      </c>
      <c r="PE222" s="251" t="str">
        <f t="shared" si="814"/>
        <v/>
      </c>
      <c r="PF222" s="251" t="str">
        <f t="shared" si="815"/>
        <v/>
      </c>
      <c r="PG222" s="251" t="str">
        <f t="shared" si="816"/>
        <v/>
      </c>
      <c r="PH222" s="251" t="str">
        <f t="shared" si="817"/>
        <v/>
      </c>
      <c r="PI222" s="251" t="str">
        <f t="shared" si="818"/>
        <v/>
      </c>
      <c r="PJ222" s="251" t="str">
        <f t="shared" si="819"/>
        <v/>
      </c>
      <c r="PK222" s="251" t="str">
        <f t="shared" si="820"/>
        <v/>
      </c>
      <c r="PL222" s="251" t="str">
        <f t="shared" si="821"/>
        <v/>
      </c>
      <c r="PM222" s="251" t="str">
        <f t="shared" si="822"/>
        <v/>
      </c>
      <c r="PN222" s="251" t="str">
        <f t="shared" si="823"/>
        <v/>
      </c>
      <c r="PO222" s="251" t="str">
        <f t="shared" si="824"/>
        <v/>
      </c>
      <c r="PP222" s="251" t="str">
        <f t="shared" si="825"/>
        <v/>
      </c>
      <c r="PQ222" s="251" t="str">
        <f t="shared" si="826"/>
        <v/>
      </c>
      <c r="PR222" s="251" t="str">
        <f t="shared" si="827"/>
        <v/>
      </c>
      <c r="PS222" s="251" t="str">
        <f t="shared" si="828"/>
        <v/>
      </c>
      <c r="PT222" s="251" t="str">
        <f t="shared" si="829"/>
        <v/>
      </c>
      <c r="PU222" s="251" t="str">
        <f t="shared" si="830"/>
        <v/>
      </c>
      <c r="PV222" s="251" t="str">
        <f t="shared" si="831"/>
        <v/>
      </c>
      <c r="PW222" s="251" t="str">
        <f t="shared" si="832"/>
        <v/>
      </c>
      <c r="PX222" s="251" t="str">
        <f t="shared" si="833"/>
        <v/>
      </c>
      <c r="PY222" s="251" t="str">
        <f t="shared" si="834"/>
        <v/>
      </c>
      <c r="PZ222" s="251" t="str">
        <f t="shared" si="835"/>
        <v/>
      </c>
      <c r="QA222" s="251" t="str">
        <f t="shared" si="836"/>
        <v/>
      </c>
      <c r="QB222" s="251" t="str">
        <f t="shared" si="837"/>
        <v/>
      </c>
      <c r="QC222" s="251" t="str">
        <f t="shared" si="838"/>
        <v/>
      </c>
      <c r="QD222" s="251" t="str">
        <f t="shared" si="839"/>
        <v/>
      </c>
      <c r="QE222" s="251" t="str">
        <f t="shared" si="840"/>
        <v/>
      </c>
      <c r="QF222" s="63">
        <f t="shared" si="841"/>
        <v>0</v>
      </c>
      <c r="QG222" s="26" t="s">
        <v>2</v>
      </c>
      <c r="QH222" s="59"/>
      <c r="QI222" s="59"/>
      <c r="QJ222" s="59"/>
      <c r="QK222" s="59"/>
      <c r="QL222" s="59"/>
      <c r="QM222" s="59"/>
      <c r="QN222" s="59"/>
    </row>
    <row r="223" spans="1:456" ht="6" customHeight="1" x14ac:dyDescent="0.25">
      <c r="A223" s="68"/>
      <c r="B223" s="447">
        <f t="shared" si="698"/>
        <v>209</v>
      </c>
      <c r="C223" s="72" t="s">
        <v>598</v>
      </c>
      <c r="D223" s="339" t="s">
        <v>518</v>
      </c>
      <c r="E223" s="59"/>
      <c r="F223" s="229"/>
      <c r="G223" s="295"/>
      <c r="H223" s="295"/>
      <c r="I223" s="229"/>
      <c r="J223" s="295"/>
      <c r="K223" s="295"/>
      <c r="L223" s="229"/>
      <c r="M223" s="295"/>
      <c r="N223" s="295"/>
      <c r="O223" s="229"/>
      <c r="P223" s="295"/>
      <c r="Q223" s="295"/>
      <c r="R223" s="229"/>
      <c r="S223" s="230"/>
      <c r="T223" s="231"/>
      <c r="U223" s="229"/>
      <c r="V223" s="230"/>
      <c r="W223" s="231"/>
      <c r="X223" s="229"/>
      <c r="Y223" s="230"/>
      <c r="Z223" s="231"/>
      <c r="AA223" s="229"/>
      <c r="AB223" s="295"/>
      <c r="AC223" s="295"/>
      <c r="AD223" s="229"/>
      <c r="AE223" s="295"/>
      <c r="AF223" s="295"/>
      <c r="AG223" s="229"/>
      <c r="AH223" s="295"/>
      <c r="AI223" s="295"/>
      <c r="AJ223" s="229"/>
      <c r="AK223" s="295"/>
      <c r="AL223" s="295"/>
      <c r="AM223" s="229"/>
      <c r="AN223" s="295"/>
      <c r="AO223" s="295"/>
      <c r="AP223" s="243"/>
      <c r="AQ223" s="295"/>
      <c r="AR223" s="290"/>
      <c r="AS223" s="243"/>
      <c r="AT223" s="295"/>
      <c r="AU223" s="290"/>
      <c r="AV223" s="229"/>
      <c r="AW223" s="230"/>
      <c r="AX223" s="231"/>
      <c r="AY223" s="229"/>
      <c r="AZ223" s="230"/>
      <c r="BA223" s="231"/>
      <c r="BB223" s="229"/>
      <c r="BC223" s="230"/>
      <c r="BD223" s="231"/>
      <c r="BE223" s="229"/>
      <c r="BF223" s="230"/>
      <c r="BG223" s="231"/>
      <c r="BH223" s="229"/>
      <c r="BI223" s="230"/>
      <c r="BJ223" s="231"/>
      <c r="BK223" s="243"/>
      <c r="BL223" s="230"/>
      <c r="BM223" s="231"/>
      <c r="BN223" s="243"/>
      <c r="BO223" s="230"/>
      <c r="BP223" s="231"/>
      <c r="BQ223" s="229"/>
      <c r="BR223" s="230"/>
      <c r="BS223" s="231"/>
      <c r="BT223" s="229"/>
      <c r="BU223" s="230"/>
      <c r="BV223" s="231"/>
      <c r="BW223" s="229"/>
      <c r="BX223" s="230"/>
      <c r="BY223" s="231"/>
      <c r="BZ223" s="229"/>
      <c r="CA223" s="230"/>
      <c r="CB223" s="231"/>
      <c r="CC223" s="229"/>
      <c r="CD223" s="230"/>
      <c r="CE223" s="231"/>
      <c r="CF223" s="331"/>
      <c r="CG223" s="332"/>
      <c r="CH223" s="385"/>
      <c r="CI223" s="331"/>
      <c r="CJ223" s="332"/>
      <c r="CK223" s="385"/>
      <c r="CL223" s="243"/>
      <c r="CM223" s="230"/>
      <c r="CN223" s="354"/>
      <c r="CO223" s="243"/>
      <c r="CP223" s="230"/>
      <c r="CQ223" s="231"/>
      <c r="CR223" s="331"/>
      <c r="CS223" s="332"/>
      <c r="CT223" s="333"/>
      <c r="CU223" s="229"/>
      <c r="CV223" s="230"/>
      <c r="CW223" s="231"/>
      <c r="CX223" s="331"/>
      <c r="CY223" s="332"/>
      <c r="CZ223" s="333"/>
      <c r="DA223" s="331"/>
      <c r="DB223" s="332"/>
      <c r="DC223" s="333"/>
      <c r="DD223" s="331"/>
      <c r="DE223" s="332"/>
      <c r="DF223" s="333"/>
      <c r="DG223" s="331"/>
      <c r="DH223" s="332"/>
      <c r="DI223" s="333"/>
      <c r="DJ223" s="229"/>
      <c r="DK223" s="230"/>
      <c r="DL223" s="231"/>
      <c r="DM223" s="229"/>
      <c r="DN223" s="230"/>
      <c r="DO223" s="231"/>
      <c r="DP223" s="331"/>
      <c r="DQ223" s="332"/>
      <c r="DR223" s="333"/>
      <c r="DS223" s="331"/>
      <c r="DT223" s="332"/>
      <c r="DU223" s="333"/>
      <c r="DV223" s="331"/>
      <c r="DW223" s="332"/>
      <c r="DX223" s="333"/>
      <c r="DY223" s="331"/>
      <c r="DZ223" s="332"/>
      <c r="EA223" s="333"/>
      <c r="EB223" s="331"/>
      <c r="EC223" s="332"/>
      <c r="ED223" s="333"/>
      <c r="EE223" s="331"/>
      <c r="EF223" s="332"/>
      <c r="EG223" s="333"/>
      <c r="EH223" s="229"/>
      <c r="EI223" s="230"/>
      <c r="EJ223" s="231"/>
      <c r="EK223" s="229"/>
      <c r="EL223" s="230"/>
      <c r="EM223" s="231"/>
      <c r="EN223" s="244"/>
      <c r="EO223" s="269" t="str">
        <f t="shared" si="699"/>
        <v/>
      </c>
      <c r="EP223" s="444" t="s">
        <v>1247</v>
      </c>
      <c r="EQ223" s="360" t="str">
        <f t="shared" si="842"/>
        <v/>
      </c>
      <c r="ER223" s="360" t="str">
        <f t="shared" si="843"/>
        <v/>
      </c>
      <c r="ES223" s="360" t="str">
        <f t="shared" si="844"/>
        <v/>
      </c>
      <c r="ET223" s="360" t="str">
        <f t="shared" si="845"/>
        <v/>
      </c>
      <c r="EU223" s="360" t="str">
        <f t="shared" si="846"/>
        <v/>
      </c>
      <c r="EV223" s="360" t="str">
        <f t="shared" si="847"/>
        <v/>
      </c>
      <c r="EW223" s="360" t="str">
        <f t="shared" si="848"/>
        <v/>
      </c>
      <c r="EX223" s="360" t="str">
        <f t="shared" si="849"/>
        <v/>
      </c>
      <c r="EY223" s="360" t="str">
        <f t="shared" si="850"/>
        <v/>
      </c>
      <c r="EZ223" s="360" t="str">
        <f t="shared" si="851"/>
        <v/>
      </c>
      <c r="FA223" s="360" t="str">
        <f t="shared" si="852"/>
        <v/>
      </c>
      <c r="FB223" s="360" t="str">
        <f t="shared" si="853"/>
        <v/>
      </c>
      <c r="FC223" s="360" t="str">
        <f t="shared" si="854"/>
        <v/>
      </c>
      <c r="FD223" s="360" t="str">
        <f t="shared" si="855"/>
        <v/>
      </c>
      <c r="FE223" s="360" t="str">
        <f t="shared" si="856"/>
        <v/>
      </c>
      <c r="FF223" s="360" t="str">
        <f t="shared" si="857"/>
        <v/>
      </c>
      <c r="FG223" s="360" t="str">
        <f t="shared" si="858"/>
        <v/>
      </c>
      <c r="FH223" s="360" t="str">
        <f t="shared" si="859"/>
        <v/>
      </c>
      <c r="FI223" s="360" t="str">
        <f t="shared" si="860"/>
        <v/>
      </c>
      <c r="FJ223" s="360" t="str">
        <f t="shared" si="861"/>
        <v/>
      </c>
      <c r="FK223" s="360" t="str">
        <f t="shared" si="862"/>
        <v/>
      </c>
      <c r="FL223" s="360" t="str">
        <f t="shared" si="863"/>
        <v/>
      </c>
      <c r="FM223" s="360" t="str">
        <f t="shared" si="864"/>
        <v/>
      </c>
      <c r="FN223" s="360">
        <f t="shared" si="865"/>
        <v>45</v>
      </c>
      <c r="FO223" s="360" t="str">
        <f t="shared" si="866"/>
        <v/>
      </c>
      <c r="FP223" s="360" t="str">
        <f t="shared" si="867"/>
        <v/>
      </c>
      <c r="FQ223" s="360" t="str">
        <f t="shared" si="868"/>
        <v/>
      </c>
      <c r="FR223" s="360" t="str">
        <f t="shared" si="869"/>
        <v/>
      </c>
      <c r="FS223" s="360" t="str">
        <f t="shared" si="870"/>
        <v/>
      </c>
      <c r="FT223" s="360" t="str">
        <f t="shared" si="700"/>
        <v/>
      </c>
      <c r="FU223" s="360" t="str">
        <f t="shared" si="871"/>
        <v/>
      </c>
      <c r="FV223" s="360" t="str">
        <f t="shared" si="872"/>
        <v/>
      </c>
      <c r="FW223" s="360" t="str">
        <f t="shared" si="873"/>
        <v/>
      </c>
      <c r="FX223" s="360" t="str">
        <f t="shared" si="874"/>
        <v/>
      </c>
      <c r="FY223" s="360" t="str">
        <f t="shared" si="875"/>
        <v/>
      </c>
      <c r="FZ223" s="360" t="str">
        <f t="shared" si="876"/>
        <v/>
      </c>
      <c r="GA223" s="360" t="str">
        <f t="shared" si="877"/>
        <v/>
      </c>
      <c r="GB223" s="360" t="str">
        <f t="shared" si="878"/>
        <v/>
      </c>
      <c r="GC223" s="360" t="str">
        <f t="shared" si="879"/>
        <v/>
      </c>
      <c r="GD223" s="360" t="str">
        <f t="shared" si="880"/>
        <v/>
      </c>
      <c r="GE223" s="360" t="str">
        <f t="shared" si="881"/>
        <v/>
      </c>
      <c r="GF223" s="360" t="str">
        <f t="shared" si="882"/>
        <v/>
      </c>
      <c r="GG223" s="360" t="str">
        <f t="shared" si="883"/>
        <v/>
      </c>
      <c r="GH223" s="360" t="str">
        <f t="shared" si="884"/>
        <v/>
      </c>
      <c r="GI223" s="360" t="str">
        <f t="shared" si="885"/>
        <v/>
      </c>
      <c r="GJ223" s="360" t="str">
        <f t="shared" si="886"/>
        <v/>
      </c>
      <c r="GK223" s="444" t="s">
        <v>1247</v>
      </c>
      <c r="GL223" s="361" t="str">
        <f t="shared" si="701"/>
        <v>-</v>
      </c>
      <c r="GM223" s="361" t="str">
        <f t="shared" si="702"/>
        <v>-</v>
      </c>
      <c r="GN223" s="361" t="str">
        <f t="shared" si="703"/>
        <v>-</v>
      </c>
      <c r="GO223" s="361" t="str">
        <f t="shared" si="704"/>
        <v>-</v>
      </c>
      <c r="GP223" s="361" t="str">
        <f t="shared" si="705"/>
        <v>-</v>
      </c>
      <c r="GQ223" s="361" t="str">
        <f t="shared" si="706"/>
        <v>-</v>
      </c>
      <c r="GR223" s="361" t="str">
        <f t="shared" si="707"/>
        <v>-</v>
      </c>
      <c r="GS223" s="361" t="str">
        <f t="shared" si="708"/>
        <v>-</v>
      </c>
      <c r="GT223" s="361" t="str">
        <f t="shared" si="709"/>
        <v>-</v>
      </c>
      <c r="GU223" s="361" t="str">
        <f t="shared" si="710"/>
        <v>-</v>
      </c>
      <c r="GV223" s="361" t="str">
        <f t="shared" si="711"/>
        <v>-</v>
      </c>
      <c r="GW223" s="361" t="str">
        <f t="shared" si="712"/>
        <v>-</v>
      </c>
      <c r="GX223" s="361" t="str">
        <f t="shared" si="713"/>
        <v>-</v>
      </c>
      <c r="GY223" s="361" t="str">
        <f t="shared" si="714"/>
        <v>-</v>
      </c>
      <c r="GZ223" s="361" t="str">
        <f t="shared" si="715"/>
        <v>-</v>
      </c>
      <c r="HA223" s="361" t="str">
        <f t="shared" si="716"/>
        <v>-</v>
      </c>
      <c r="HB223" s="361" t="str">
        <f t="shared" si="717"/>
        <v>-</v>
      </c>
      <c r="HC223" s="361" t="str">
        <f t="shared" si="718"/>
        <v>-</v>
      </c>
      <c r="HD223" s="361" t="str">
        <f t="shared" si="719"/>
        <v>-</v>
      </c>
      <c r="HE223" s="361" t="str">
        <f t="shared" si="720"/>
        <v>-</v>
      </c>
      <c r="HF223" s="361" t="str">
        <f t="shared" si="721"/>
        <v>-</v>
      </c>
      <c r="HG223" s="361" t="str">
        <f t="shared" si="722"/>
        <v>-</v>
      </c>
      <c r="HH223" s="361" t="str">
        <f t="shared" si="723"/>
        <v>-</v>
      </c>
      <c r="HI223" s="361" t="str">
        <f t="shared" si="724"/>
        <v>preconditioner_drotolerance</v>
      </c>
      <c r="HJ223" s="361" t="str">
        <f t="shared" si="725"/>
        <v>-</v>
      </c>
      <c r="HK223" s="361" t="str">
        <f t="shared" si="726"/>
        <v>-</v>
      </c>
      <c r="HL223" s="361" t="str">
        <f t="shared" si="727"/>
        <v>-</v>
      </c>
      <c r="HM223" s="361" t="str">
        <f t="shared" si="728"/>
        <v>-</v>
      </c>
      <c r="HN223" s="361" t="str">
        <f t="shared" si="729"/>
        <v>-</v>
      </c>
      <c r="HO223" s="361" t="str">
        <f t="shared" si="730"/>
        <v>-</v>
      </c>
      <c r="HP223" s="361" t="str">
        <f t="shared" si="731"/>
        <v>-</v>
      </c>
      <c r="HQ223" s="361" t="str">
        <f t="shared" si="732"/>
        <v>-</v>
      </c>
      <c r="HR223" s="361" t="str">
        <f t="shared" si="733"/>
        <v>-</v>
      </c>
      <c r="HS223" s="361" t="str">
        <f t="shared" si="734"/>
        <v>-</v>
      </c>
      <c r="HT223" s="361" t="str">
        <f t="shared" si="735"/>
        <v>-</v>
      </c>
      <c r="HU223" s="361" t="str">
        <f t="shared" si="736"/>
        <v>-</v>
      </c>
      <c r="HV223" s="361" t="str">
        <f t="shared" si="737"/>
        <v>-</v>
      </c>
      <c r="HW223" s="361" t="str">
        <f t="shared" si="738"/>
        <v>-</v>
      </c>
      <c r="HX223" s="361" t="str">
        <f t="shared" si="739"/>
        <v>-</v>
      </c>
      <c r="HY223" s="361" t="str">
        <f t="shared" si="740"/>
        <v>-</v>
      </c>
      <c r="HZ223" s="361" t="str">
        <f t="shared" si="741"/>
        <v>-</v>
      </c>
      <c r="IA223" s="361" t="str">
        <f t="shared" si="742"/>
        <v>-</v>
      </c>
      <c r="IB223" s="361" t="str">
        <f t="shared" si="743"/>
        <v>-</v>
      </c>
      <c r="IC223" s="361" t="str">
        <f t="shared" si="744"/>
        <v>-</v>
      </c>
      <c r="ID223" s="361" t="str">
        <f t="shared" si="745"/>
        <v>-</v>
      </c>
      <c r="IE223" s="361" t="str">
        <f t="shared" si="746"/>
        <v>-</v>
      </c>
      <c r="IF223" s="444" t="s">
        <v>1247</v>
      </c>
      <c r="IG223" s="56" t="str">
        <f t="shared" si="887"/>
        <v>-</v>
      </c>
      <c r="IH223" s="56" t="str">
        <f t="shared" si="888"/>
        <v>-</v>
      </c>
      <c r="II223" s="56" t="str">
        <f t="shared" si="889"/>
        <v>-</v>
      </c>
      <c r="IJ223" s="56" t="str">
        <f t="shared" si="890"/>
        <v>-</v>
      </c>
      <c r="IK223" s="56" t="str">
        <f t="shared" si="747"/>
        <v>-</v>
      </c>
      <c r="IL223" s="56" t="str">
        <f t="shared" si="748"/>
        <v>-</v>
      </c>
      <c r="IM223" s="56" t="str">
        <f t="shared" si="749"/>
        <v>-</v>
      </c>
      <c r="IN223" s="56" t="str">
        <f t="shared" si="750"/>
        <v>-</v>
      </c>
      <c r="IO223" s="56" t="str">
        <f t="shared" si="751"/>
        <v>-</v>
      </c>
      <c r="IP223" s="56" t="str">
        <f t="shared" si="752"/>
        <v>-</v>
      </c>
      <c r="IQ223" s="56" t="str">
        <f t="shared" si="753"/>
        <v>-</v>
      </c>
      <c r="IR223" s="56" t="str">
        <f t="shared" si="754"/>
        <v>-</v>
      </c>
      <c r="IS223" s="56" t="str">
        <f t="shared" si="755"/>
        <v>-</v>
      </c>
      <c r="IT223" s="56" t="str">
        <f t="shared" si="756"/>
        <v>-</v>
      </c>
      <c r="IU223" s="56" t="str">
        <f t="shared" si="757"/>
        <v>-</v>
      </c>
      <c r="IV223" s="56" t="str">
        <f t="shared" si="758"/>
        <v>-</v>
      </c>
      <c r="IW223" s="56" t="str">
        <f t="shared" si="759"/>
        <v>-</v>
      </c>
      <c r="IX223" s="56" t="str">
        <f t="shared" si="760"/>
        <v>-</v>
      </c>
      <c r="IY223" s="56" t="str">
        <f t="shared" si="761"/>
        <v>-</v>
      </c>
      <c r="IZ223" s="56" t="str">
        <f t="shared" si="762"/>
        <v>-</v>
      </c>
      <c r="JA223" s="56" t="str">
        <f t="shared" si="763"/>
        <v>-</v>
      </c>
      <c r="JB223" s="56" t="str">
        <f t="shared" si="764"/>
        <v>-</v>
      </c>
      <c r="JC223" s="56" t="str">
        <f t="shared" si="765"/>
        <v>-</v>
      </c>
      <c r="JD223" s="56">
        <f t="shared" si="766"/>
        <v>1E-3</v>
      </c>
      <c r="JE223" s="56" t="str">
        <f t="shared" si="767"/>
        <v>-</v>
      </c>
      <c r="JF223" s="56" t="str">
        <f t="shared" si="768"/>
        <v>-</v>
      </c>
      <c r="JG223" s="56" t="str">
        <f t="shared" si="769"/>
        <v>-</v>
      </c>
      <c r="JH223" s="56" t="str">
        <f t="shared" si="770"/>
        <v>-</v>
      </c>
      <c r="JI223" s="56" t="str">
        <f t="shared" si="771"/>
        <v>-</v>
      </c>
      <c r="JJ223" s="56" t="str">
        <f t="shared" si="772"/>
        <v>-</v>
      </c>
      <c r="JK223" s="56" t="str">
        <f t="shared" si="773"/>
        <v>-</v>
      </c>
      <c r="JL223" s="56" t="str">
        <f t="shared" si="774"/>
        <v>-</v>
      </c>
      <c r="JM223" s="56" t="str">
        <f t="shared" si="775"/>
        <v>-</v>
      </c>
      <c r="JN223" s="56" t="str">
        <f t="shared" si="776"/>
        <v>-</v>
      </c>
      <c r="JO223" s="56" t="str">
        <f t="shared" si="777"/>
        <v>-</v>
      </c>
      <c r="JP223" s="56" t="str">
        <f t="shared" si="778"/>
        <v>-</v>
      </c>
      <c r="JQ223" s="56" t="str">
        <f t="shared" si="779"/>
        <v>-</v>
      </c>
      <c r="JR223" s="56" t="str">
        <f t="shared" si="780"/>
        <v>-</v>
      </c>
      <c r="JS223" s="56" t="str">
        <f t="shared" si="781"/>
        <v>-</v>
      </c>
      <c r="JT223" s="56" t="str">
        <f t="shared" si="782"/>
        <v>-</v>
      </c>
      <c r="JU223" s="56" t="str">
        <f t="shared" si="783"/>
        <v>-</v>
      </c>
      <c r="JV223" s="56" t="str">
        <f t="shared" si="784"/>
        <v>-</v>
      </c>
      <c r="JW223" s="56" t="str">
        <f t="shared" si="785"/>
        <v>-</v>
      </c>
      <c r="JX223" s="56" t="str">
        <f t="shared" si="786"/>
        <v>-</v>
      </c>
      <c r="JY223" s="56" t="str">
        <f t="shared" si="787"/>
        <v>-</v>
      </c>
      <c r="JZ223" s="56" t="str">
        <f t="shared" si="788"/>
        <v>-</v>
      </c>
      <c r="KA223" s="444" t="s">
        <v>1247</v>
      </c>
      <c r="KB223" s="360">
        <f>IF(ISNUMBER(INDEX($EQ$15:$GK$521,$B223,EO$11)),MAX(KB$14:KB222)+1,0)</f>
        <v>0</v>
      </c>
      <c r="KC223" s="360" t="str">
        <f t="shared" si="891"/>
        <v/>
      </c>
      <c r="KD223" s="373" t="s">
        <v>2</v>
      </c>
      <c r="KE223" s="215"/>
      <c r="KF223" s="60"/>
      <c r="KG223" s="60"/>
      <c r="KH223" s="60"/>
      <c r="KI223" s="60"/>
      <c r="KJ223" s="60"/>
      <c r="KK223" s="60"/>
      <c r="KL223" s="60"/>
      <c r="KM223" s="60"/>
      <c r="KN223" s="60"/>
      <c r="KO223" s="60"/>
      <c r="KP223" s="60"/>
      <c r="KQ223" s="239" t="str">
        <f t="shared" si="894"/>
        <v/>
      </c>
      <c r="KR223" s="245" t="str">
        <f t="shared" si="789"/>
        <v/>
      </c>
      <c r="KS223" s="60"/>
      <c r="KT223" s="239" t="str">
        <f t="shared" si="895"/>
        <v/>
      </c>
      <c r="KU223" s="245" t="str">
        <f t="shared" si="790"/>
        <v/>
      </c>
      <c r="KV223" s="60"/>
      <c r="KW223" s="239" t="str">
        <f t="shared" si="896"/>
        <v/>
      </c>
      <c r="KX223" s="245" t="str">
        <f t="shared" si="791"/>
        <v/>
      </c>
      <c r="KY223" s="60"/>
      <c r="KZ223" s="283" t="str">
        <f t="shared" si="792"/>
        <v/>
      </c>
      <c r="LA223" s="26"/>
      <c r="LB223" s="18"/>
      <c r="LC223" s="18"/>
      <c r="LD223" s="18"/>
      <c r="LE223" s="18"/>
      <c r="LF223" s="18"/>
      <c r="LG223" s="18"/>
      <c r="LH223" s="18"/>
      <c r="LI223" s="18"/>
      <c r="LJ223" s="18"/>
      <c r="LK223" s="18"/>
      <c r="LL223" s="18"/>
      <c r="LM223" s="18"/>
      <c r="LN223" s="63"/>
      <c r="LO223" s="251">
        <f t="shared" si="793"/>
        <v>0</v>
      </c>
      <c r="LP223" s="251">
        <f t="shared" si="794"/>
        <v>0</v>
      </c>
      <c r="LQ223" s="251">
        <f t="shared" si="795"/>
        <v>0</v>
      </c>
      <c r="LR223" s="251">
        <f t="shared" si="796"/>
        <v>0</v>
      </c>
      <c r="LS223" s="251">
        <f t="shared" si="797"/>
        <v>0</v>
      </c>
      <c r="LT223" s="251">
        <f t="shared" si="798"/>
        <v>0</v>
      </c>
      <c r="LU223" s="251">
        <f t="shared" si="799"/>
        <v>0</v>
      </c>
      <c r="LV223" s="251">
        <f t="shared" si="800"/>
        <v>0</v>
      </c>
      <c r="LW223" s="251">
        <f t="shared" si="801"/>
        <v>0</v>
      </c>
      <c r="LX223" s="251">
        <f t="shared" si="802"/>
        <v>0</v>
      </c>
      <c r="LY223" s="251">
        <f t="shared" si="803"/>
        <v>0</v>
      </c>
      <c r="LZ223" s="251">
        <f t="shared" si="804"/>
        <v>0</v>
      </c>
      <c r="MA223" s="63">
        <f t="shared" si="805"/>
        <v>6</v>
      </c>
      <c r="MB223" s="63">
        <f t="shared" si="806"/>
        <v>0</v>
      </c>
      <c r="MC223" s="63">
        <f t="shared" si="893"/>
        <v>209</v>
      </c>
      <c r="MD223" s="63">
        <f t="shared" si="892"/>
        <v>46</v>
      </c>
      <c r="ME223" s="63">
        <f t="shared" si="807"/>
        <v>0</v>
      </c>
      <c r="MF223" s="315">
        <f t="shared" si="808"/>
        <v>291</v>
      </c>
      <c r="MG223" s="315">
        <f>IF(ISNUMBER(MATCH(EO223,$ME$15:$ME$520,0)),0,MAX(MG$14:MG222)+1)</f>
        <v>0</v>
      </c>
      <c r="MH223" s="315" t="str">
        <f t="shared" si="809"/>
        <v/>
      </c>
      <c r="MI223" s="369"/>
      <c r="MJ223" s="68"/>
      <c r="MK223" s="18"/>
      <c r="ML223" s="242"/>
      <c r="MM223" s="242"/>
      <c r="MN223" s="59"/>
      <c r="MO223" s="59"/>
      <c r="MP223" s="285"/>
      <c r="MQ223" s="59"/>
      <c r="MR223" s="238"/>
      <c r="MS223" s="285"/>
      <c r="MT223" s="59"/>
      <c r="MU223" s="285"/>
      <c r="MV223" s="238"/>
      <c r="MW223" s="59"/>
      <c r="MX223" s="59"/>
      <c r="MY223" s="59"/>
      <c r="MZ223" s="59"/>
      <c r="NA223" s="59"/>
      <c r="NB223" s="26" t="s">
        <v>2</v>
      </c>
      <c r="NC223" s="59"/>
      <c r="ND223" s="59"/>
      <c r="NE223" s="59"/>
      <c r="NF223" s="59"/>
      <c r="NG223" s="59"/>
      <c r="NH223" s="59"/>
      <c r="NI223" s="59"/>
      <c r="NJ223" s="59"/>
      <c r="NK223" s="26" t="s">
        <v>2</v>
      </c>
      <c r="NL223" s="454"/>
      <c r="NM223" s="454"/>
      <c r="NN223" s="59"/>
      <c r="NO223" s="18"/>
      <c r="NP223" s="18"/>
      <c r="NQ223" s="18"/>
      <c r="NR223" s="18"/>
      <c r="NS223" s="18"/>
      <c r="NT223" s="18"/>
      <c r="NU223" s="18"/>
      <c r="NV223" s="18"/>
      <c r="NW223" s="18"/>
      <c r="NX223" s="18"/>
      <c r="NY223" s="18"/>
      <c r="NZ223" s="18"/>
      <c r="OA223" s="18"/>
      <c r="OB223" s="18"/>
      <c r="OC223" s="18"/>
      <c r="OZ223" s="59"/>
      <c r="PA223" s="251" t="str">
        <f t="shared" si="810"/>
        <v/>
      </c>
      <c r="PB223" s="251" t="str">
        <f t="shared" si="811"/>
        <v/>
      </c>
      <c r="PC223" s="251" t="str">
        <f t="shared" si="812"/>
        <v/>
      </c>
      <c r="PD223" s="251" t="str">
        <f t="shared" si="813"/>
        <v/>
      </c>
      <c r="PE223" s="251" t="str">
        <f t="shared" si="814"/>
        <v/>
      </c>
      <c r="PF223" s="251" t="str">
        <f t="shared" si="815"/>
        <v/>
      </c>
      <c r="PG223" s="251" t="str">
        <f t="shared" si="816"/>
        <v/>
      </c>
      <c r="PH223" s="251" t="str">
        <f t="shared" si="817"/>
        <v/>
      </c>
      <c r="PI223" s="251" t="str">
        <f t="shared" si="818"/>
        <v/>
      </c>
      <c r="PJ223" s="251" t="str">
        <f t="shared" si="819"/>
        <v/>
      </c>
      <c r="PK223" s="251" t="str">
        <f t="shared" si="820"/>
        <v/>
      </c>
      <c r="PL223" s="251" t="str">
        <f t="shared" si="821"/>
        <v/>
      </c>
      <c r="PM223" s="251" t="str">
        <f t="shared" si="822"/>
        <v/>
      </c>
      <c r="PN223" s="251" t="str">
        <f t="shared" si="823"/>
        <v/>
      </c>
      <c r="PO223" s="251" t="str">
        <f t="shared" si="824"/>
        <v/>
      </c>
      <c r="PP223" s="251" t="str">
        <f t="shared" si="825"/>
        <v/>
      </c>
      <c r="PQ223" s="251" t="str">
        <f t="shared" si="826"/>
        <v/>
      </c>
      <c r="PR223" s="251" t="str">
        <f t="shared" si="827"/>
        <v/>
      </c>
      <c r="PS223" s="251" t="str">
        <f t="shared" si="828"/>
        <v/>
      </c>
      <c r="PT223" s="251" t="str">
        <f t="shared" si="829"/>
        <v/>
      </c>
      <c r="PU223" s="251" t="str">
        <f t="shared" si="830"/>
        <v/>
      </c>
      <c r="PV223" s="251" t="str">
        <f t="shared" si="831"/>
        <v/>
      </c>
      <c r="PW223" s="251" t="str">
        <f t="shared" si="832"/>
        <v/>
      </c>
      <c r="PX223" s="251" t="str">
        <f t="shared" si="833"/>
        <v/>
      </c>
      <c r="PY223" s="251" t="str">
        <f t="shared" si="834"/>
        <v/>
      </c>
      <c r="PZ223" s="251" t="str">
        <f t="shared" si="835"/>
        <v/>
      </c>
      <c r="QA223" s="251" t="str">
        <f t="shared" si="836"/>
        <v/>
      </c>
      <c r="QB223" s="251" t="str">
        <f t="shared" si="837"/>
        <v/>
      </c>
      <c r="QC223" s="251" t="str">
        <f t="shared" si="838"/>
        <v/>
      </c>
      <c r="QD223" s="251" t="str">
        <f t="shared" si="839"/>
        <v/>
      </c>
      <c r="QE223" s="251" t="str">
        <f t="shared" si="840"/>
        <v/>
      </c>
      <c r="QF223" s="63">
        <f t="shared" si="841"/>
        <v>0</v>
      </c>
      <c r="QG223" s="26" t="s">
        <v>2</v>
      </c>
      <c r="QH223" s="59"/>
      <c r="QI223" s="59"/>
      <c r="QJ223" s="59"/>
      <c r="QK223" s="59"/>
      <c r="QL223" s="59"/>
      <c r="QM223" s="59"/>
      <c r="QN223" s="59"/>
    </row>
    <row r="224" spans="1:456" ht="6" customHeight="1" x14ac:dyDescent="0.25">
      <c r="A224" s="68"/>
      <c r="B224" s="447">
        <f t="shared" si="698"/>
        <v>210</v>
      </c>
      <c r="C224" s="72" t="s">
        <v>592</v>
      </c>
      <c r="D224" s="339" t="s">
        <v>519</v>
      </c>
      <c r="E224" s="59"/>
      <c r="F224" s="229"/>
      <c r="G224" s="295"/>
      <c r="H224" s="295"/>
      <c r="I224" s="229"/>
      <c r="J224" s="295"/>
      <c r="K224" s="295"/>
      <c r="L224" s="229"/>
      <c r="M224" s="295"/>
      <c r="N224" s="295"/>
      <c r="O224" s="229"/>
      <c r="P224" s="295"/>
      <c r="Q224" s="295"/>
      <c r="R224" s="229"/>
      <c r="S224" s="230"/>
      <c r="T224" s="231"/>
      <c r="U224" s="229"/>
      <c r="V224" s="230"/>
      <c r="W224" s="231"/>
      <c r="X224" s="229"/>
      <c r="Y224" s="230"/>
      <c r="Z224" s="231"/>
      <c r="AA224" s="229"/>
      <c r="AB224" s="295"/>
      <c r="AC224" s="295"/>
      <c r="AD224" s="229"/>
      <c r="AE224" s="295"/>
      <c r="AF224" s="295"/>
      <c r="AG224" s="229"/>
      <c r="AH224" s="295"/>
      <c r="AI224" s="295"/>
      <c r="AJ224" s="229"/>
      <c r="AK224" s="295"/>
      <c r="AL224" s="295"/>
      <c r="AM224" s="229"/>
      <c r="AN224" s="295"/>
      <c r="AO224" s="295"/>
      <c r="AP224" s="243"/>
      <c r="AQ224" s="295"/>
      <c r="AR224" s="290"/>
      <c r="AS224" s="243"/>
      <c r="AT224" s="295"/>
      <c r="AU224" s="290"/>
      <c r="AV224" s="229"/>
      <c r="AW224" s="230"/>
      <c r="AX224" s="231"/>
      <c r="AY224" s="229"/>
      <c r="AZ224" s="230"/>
      <c r="BA224" s="231"/>
      <c r="BB224" s="229"/>
      <c r="BC224" s="230"/>
      <c r="BD224" s="231"/>
      <c r="BE224" s="229"/>
      <c r="BF224" s="230"/>
      <c r="BG224" s="231"/>
      <c r="BH224" s="229"/>
      <c r="BI224" s="230"/>
      <c r="BJ224" s="231"/>
      <c r="BK224" s="243"/>
      <c r="BL224" s="230"/>
      <c r="BM224" s="231"/>
      <c r="BN224" s="243"/>
      <c r="BO224" s="230"/>
      <c r="BP224" s="231"/>
      <c r="BQ224" s="229"/>
      <c r="BR224" s="230"/>
      <c r="BS224" s="231"/>
      <c r="BT224" s="229"/>
      <c r="BU224" s="230"/>
      <c r="BV224" s="231"/>
      <c r="BW224" s="229"/>
      <c r="BX224" s="230"/>
      <c r="BY224" s="231"/>
      <c r="BZ224" s="229"/>
      <c r="CA224" s="230"/>
      <c r="CB224" s="231"/>
      <c r="CC224" s="229"/>
      <c r="CD224" s="230"/>
      <c r="CE224" s="231"/>
      <c r="CF224" s="331"/>
      <c r="CG224" s="332"/>
      <c r="CH224" s="385"/>
      <c r="CI224" s="331"/>
      <c r="CJ224" s="332"/>
      <c r="CK224" s="385"/>
      <c r="CL224" s="243"/>
      <c r="CM224" s="230"/>
      <c r="CN224" s="354"/>
      <c r="CO224" s="243"/>
      <c r="CP224" s="230"/>
      <c r="CQ224" s="231"/>
      <c r="CR224" s="331"/>
      <c r="CS224" s="332"/>
      <c r="CT224" s="333"/>
      <c r="CU224" s="229"/>
      <c r="CV224" s="230"/>
      <c r="CW224" s="231"/>
      <c r="CX224" s="331"/>
      <c r="CY224" s="332"/>
      <c r="CZ224" s="333"/>
      <c r="DA224" s="331"/>
      <c r="DB224" s="332"/>
      <c r="DC224" s="333"/>
      <c r="DD224" s="331"/>
      <c r="DE224" s="332"/>
      <c r="DF224" s="333"/>
      <c r="DG224" s="331"/>
      <c r="DH224" s="332"/>
      <c r="DI224" s="333"/>
      <c r="DJ224" s="229"/>
      <c r="DK224" s="230"/>
      <c r="DL224" s="231"/>
      <c r="DM224" s="229"/>
      <c r="DN224" s="230"/>
      <c r="DO224" s="231"/>
      <c r="DP224" s="331"/>
      <c r="DQ224" s="332"/>
      <c r="DR224" s="333"/>
      <c r="DS224" s="331"/>
      <c r="DT224" s="332"/>
      <c r="DU224" s="333"/>
      <c r="DV224" s="331"/>
      <c r="DW224" s="332"/>
      <c r="DX224" s="333"/>
      <c r="DY224" s="331"/>
      <c r="DZ224" s="332"/>
      <c r="EA224" s="333"/>
      <c r="EB224" s="331"/>
      <c r="EC224" s="332"/>
      <c r="ED224" s="333"/>
      <c r="EE224" s="331"/>
      <c r="EF224" s="332"/>
      <c r="EG224" s="333"/>
      <c r="EH224" s="229"/>
      <c r="EI224" s="230"/>
      <c r="EJ224" s="231"/>
      <c r="EK224" s="229"/>
      <c r="EL224" s="230"/>
      <c r="EM224" s="231"/>
      <c r="EN224" s="244"/>
      <c r="EO224" s="269" t="str">
        <f t="shared" si="699"/>
        <v/>
      </c>
      <c r="EP224" s="444" t="s">
        <v>1247</v>
      </c>
      <c r="EQ224" s="360" t="str">
        <f t="shared" si="842"/>
        <v/>
      </c>
      <c r="ER224" s="360" t="str">
        <f t="shared" si="843"/>
        <v/>
      </c>
      <c r="ES224" s="360" t="str">
        <f t="shared" si="844"/>
        <v/>
      </c>
      <c r="ET224" s="360" t="str">
        <f t="shared" si="845"/>
        <v/>
      </c>
      <c r="EU224" s="360" t="str">
        <f t="shared" si="846"/>
        <v/>
      </c>
      <c r="EV224" s="360" t="str">
        <f t="shared" si="847"/>
        <v/>
      </c>
      <c r="EW224" s="360" t="str">
        <f t="shared" si="848"/>
        <v/>
      </c>
      <c r="EX224" s="360" t="str">
        <f t="shared" si="849"/>
        <v/>
      </c>
      <c r="EY224" s="360" t="str">
        <f t="shared" si="850"/>
        <v/>
      </c>
      <c r="EZ224" s="360" t="str">
        <f t="shared" si="851"/>
        <v/>
      </c>
      <c r="FA224" s="360" t="str">
        <f t="shared" si="852"/>
        <v/>
      </c>
      <c r="FB224" s="360" t="str">
        <f t="shared" si="853"/>
        <v/>
      </c>
      <c r="FC224" s="360" t="str">
        <f t="shared" si="854"/>
        <v/>
      </c>
      <c r="FD224" s="360" t="str">
        <f t="shared" si="855"/>
        <v/>
      </c>
      <c r="FE224" s="360" t="str">
        <f t="shared" si="856"/>
        <v/>
      </c>
      <c r="FF224" s="360" t="str">
        <f t="shared" si="857"/>
        <v/>
      </c>
      <c r="FG224" s="360" t="str">
        <f t="shared" si="858"/>
        <v/>
      </c>
      <c r="FH224" s="360" t="str">
        <f t="shared" si="859"/>
        <v/>
      </c>
      <c r="FI224" s="360" t="str">
        <f t="shared" si="860"/>
        <v/>
      </c>
      <c r="FJ224" s="360" t="str">
        <f t="shared" si="861"/>
        <v/>
      </c>
      <c r="FK224" s="360" t="str">
        <f t="shared" si="862"/>
        <v/>
      </c>
      <c r="FL224" s="360" t="str">
        <f t="shared" si="863"/>
        <v/>
      </c>
      <c r="FM224" s="360" t="str">
        <f t="shared" si="864"/>
        <v/>
      </c>
      <c r="FN224" s="360" t="str">
        <f t="shared" si="865"/>
        <v/>
      </c>
      <c r="FO224" s="360" t="str">
        <f t="shared" si="866"/>
        <v/>
      </c>
      <c r="FP224" s="360" t="str">
        <f t="shared" si="867"/>
        <v/>
      </c>
      <c r="FQ224" s="360" t="str">
        <f t="shared" si="868"/>
        <v/>
      </c>
      <c r="FR224" s="360" t="str">
        <f t="shared" si="869"/>
        <v/>
      </c>
      <c r="FS224" s="360" t="str">
        <f t="shared" si="870"/>
        <v/>
      </c>
      <c r="FT224" s="360" t="str">
        <f t="shared" si="700"/>
        <v/>
      </c>
      <c r="FU224" s="360" t="str">
        <f t="shared" si="871"/>
        <v/>
      </c>
      <c r="FV224" s="360" t="str">
        <f t="shared" si="872"/>
        <v/>
      </c>
      <c r="FW224" s="360" t="str">
        <f t="shared" si="873"/>
        <v/>
      </c>
      <c r="FX224" s="360" t="str">
        <f t="shared" si="874"/>
        <v/>
      </c>
      <c r="FY224" s="360" t="str">
        <f t="shared" si="875"/>
        <v/>
      </c>
      <c r="FZ224" s="360" t="str">
        <f t="shared" si="876"/>
        <v/>
      </c>
      <c r="GA224" s="360">
        <f t="shared" si="877"/>
        <v>8</v>
      </c>
      <c r="GB224" s="360" t="str">
        <f t="shared" si="878"/>
        <v/>
      </c>
      <c r="GC224" s="360" t="str">
        <f t="shared" si="879"/>
        <v/>
      </c>
      <c r="GD224" s="360" t="str">
        <f t="shared" si="880"/>
        <v/>
      </c>
      <c r="GE224" s="360" t="str">
        <f t="shared" si="881"/>
        <v/>
      </c>
      <c r="GF224" s="360" t="str">
        <f t="shared" si="882"/>
        <v/>
      </c>
      <c r="GG224" s="360" t="str">
        <f t="shared" si="883"/>
        <v/>
      </c>
      <c r="GH224" s="360" t="str">
        <f t="shared" si="884"/>
        <v/>
      </c>
      <c r="GI224" s="360" t="str">
        <f t="shared" si="885"/>
        <v/>
      </c>
      <c r="GJ224" s="360" t="str">
        <f t="shared" si="886"/>
        <v/>
      </c>
      <c r="GK224" s="444" t="s">
        <v>1247</v>
      </c>
      <c r="GL224" s="361" t="str">
        <f t="shared" si="701"/>
        <v>-</v>
      </c>
      <c r="GM224" s="361" t="str">
        <f t="shared" si="702"/>
        <v>-</v>
      </c>
      <c r="GN224" s="361" t="str">
        <f t="shared" si="703"/>
        <v>-</v>
      </c>
      <c r="GO224" s="361" t="str">
        <f t="shared" si="704"/>
        <v>-</v>
      </c>
      <c r="GP224" s="361" t="str">
        <f t="shared" si="705"/>
        <v>-</v>
      </c>
      <c r="GQ224" s="361" t="str">
        <f t="shared" si="706"/>
        <v>-</v>
      </c>
      <c r="GR224" s="361" t="str">
        <f t="shared" si="707"/>
        <v>-</v>
      </c>
      <c r="GS224" s="361" t="str">
        <f t="shared" si="708"/>
        <v>-</v>
      </c>
      <c r="GT224" s="361" t="str">
        <f t="shared" si="709"/>
        <v>-</v>
      </c>
      <c r="GU224" s="361" t="str">
        <f t="shared" si="710"/>
        <v>-</v>
      </c>
      <c r="GV224" s="361" t="str">
        <f t="shared" si="711"/>
        <v>-</v>
      </c>
      <c r="GW224" s="361" t="str">
        <f t="shared" si="712"/>
        <v>-</v>
      </c>
      <c r="GX224" s="361" t="str">
        <f t="shared" si="713"/>
        <v>-</v>
      </c>
      <c r="GY224" s="361" t="str">
        <f t="shared" si="714"/>
        <v>-</v>
      </c>
      <c r="GZ224" s="361" t="str">
        <f t="shared" si="715"/>
        <v>-</v>
      </c>
      <c r="HA224" s="361" t="str">
        <f t="shared" si="716"/>
        <v>-</v>
      </c>
      <c r="HB224" s="361" t="str">
        <f t="shared" si="717"/>
        <v>-</v>
      </c>
      <c r="HC224" s="361" t="str">
        <f t="shared" si="718"/>
        <v>-</v>
      </c>
      <c r="HD224" s="361" t="str">
        <f t="shared" si="719"/>
        <v>-</v>
      </c>
      <c r="HE224" s="361" t="str">
        <f t="shared" si="720"/>
        <v>-</v>
      </c>
      <c r="HF224" s="361" t="str">
        <f t="shared" si="721"/>
        <v>-</v>
      </c>
      <c r="HG224" s="361" t="str">
        <f t="shared" si="722"/>
        <v>-</v>
      </c>
      <c r="HH224" s="361" t="str">
        <f t="shared" si="723"/>
        <v>-</v>
      </c>
      <c r="HI224" s="361" t="str">
        <f t="shared" si="724"/>
        <v>-</v>
      </c>
      <c r="HJ224" s="361" t="str">
        <f t="shared" si="725"/>
        <v>-</v>
      </c>
      <c r="HK224" s="361" t="str">
        <f t="shared" si="726"/>
        <v>-</v>
      </c>
      <c r="HL224" s="361" t="str">
        <f t="shared" si="727"/>
        <v>-</v>
      </c>
      <c r="HM224" s="361" t="str">
        <f t="shared" si="728"/>
        <v>-</v>
      </c>
      <c r="HN224" s="361" t="str">
        <f t="shared" si="729"/>
        <v>-</v>
      </c>
      <c r="HO224" s="361" t="str">
        <f t="shared" si="730"/>
        <v>-</v>
      </c>
      <c r="HP224" s="361" t="str">
        <f t="shared" si="731"/>
        <v>-</v>
      </c>
      <c r="HQ224" s="361" t="str">
        <f t="shared" si="732"/>
        <v>-</v>
      </c>
      <c r="HR224" s="361" t="str">
        <f t="shared" si="733"/>
        <v>-</v>
      </c>
      <c r="HS224" s="361" t="str">
        <f t="shared" si="734"/>
        <v>-</v>
      </c>
      <c r="HT224" s="361" t="str">
        <f t="shared" si="735"/>
        <v>-</v>
      </c>
      <c r="HU224" s="361" t="str">
        <f t="shared" si="736"/>
        <v>-</v>
      </c>
      <c r="HV224" s="361" t="str">
        <f t="shared" si="737"/>
        <v>LPF</v>
      </c>
      <c r="HW224" s="361" t="str">
        <f t="shared" si="738"/>
        <v>-</v>
      </c>
      <c r="HX224" s="361" t="str">
        <f t="shared" si="739"/>
        <v>-</v>
      </c>
      <c r="HY224" s="361" t="str">
        <f t="shared" si="740"/>
        <v>-</v>
      </c>
      <c r="HZ224" s="361" t="str">
        <f t="shared" si="741"/>
        <v>-</v>
      </c>
      <c r="IA224" s="361" t="str">
        <f t="shared" si="742"/>
        <v>-</v>
      </c>
      <c r="IB224" s="361" t="str">
        <f t="shared" si="743"/>
        <v>-</v>
      </c>
      <c r="IC224" s="361" t="str">
        <f t="shared" si="744"/>
        <v>-</v>
      </c>
      <c r="ID224" s="361" t="str">
        <f t="shared" si="745"/>
        <v>-</v>
      </c>
      <c r="IE224" s="361" t="str">
        <f t="shared" si="746"/>
        <v>-</v>
      </c>
      <c r="IF224" s="444" t="s">
        <v>1247</v>
      </c>
      <c r="IG224" s="56" t="str">
        <f t="shared" si="887"/>
        <v>-</v>
      </c>
      <c r="IH224" s="56" t="str">
        <f t="shared" si="888"/>
        <v>-</v>
      </c>
      <c r="II224" s="56" t="str">
        <f t="shared" si="889"/>
        <v>-</v>
      </c>
      <c r="IJ224" s="56" t="str">
        <f t="shared" si="890"/>
        <v>-</v>
      </c>
      <c r="IK224" s="56" t="str">
        <f t="shared" si="747"/>
        <v>-</v>
      </c>
      <c r="IL224" s="56" t="str">
        <f t="shared" si="748"/>
        <v>-</v>
      </c>
      <c r="IM224" s="56" t="str">
        <f t="shared" si="749"/>
        <v>-</v>
      </c>
      <c r="IN224" s="56" t="str">
        <f t="shared" si="750"/>
        <v>-</v>
      </c>
      <c r="IO224" s="56" t="str">
        <f t="shared" si="751"/>
        <v>-</v>
      </c>
      <c r="IP224" s="56" t="str">
        <f t="shared" si="752"/>
        <v>-</v>
      </c>
      <c r="IQ224" s="56" t="str">
        <f t="shared" si="753"/>
        <v>-</v>
      </c>
      <c r="IR224" s="56" t="str">
        <f t="shared" si="754"/>
        <v>-</v>
      </c>
      <c r="IS224" s="56" t="str">
        <f t="shared" si="755"/>
        <v>-</v>
      </c>
      <c r="IT224" s="56" t="str">
        <f t="shared" si="756"/>
        <v>-</v>
      </c>
      <c r="IU224" s="56" t="str">
        <f t="shared" si="757"/>
        <v>-</v>
      </c>
      <c r="IV224" s="56" t="str">
        <f t="shared" si="758"/>
        <v>-</v>
      </c>
      <c r="IW224" s="56" t="str">
        <f t="shared" si="759"/>
        <v>-</v>
      </c>
      <c r="IX224" s="56" t="str">
        <f t="shared" si="760"/>
        <v>-</v>
      </c>
      <c r="IY224" s="56" t="str">
        <f t="shared" si="761"/>
        <v>-</v>
      </c>
      <c r="IZ224" s="56" t="str">
        <f t="shared" si="762"/>
        <v>-</v>
      </c>
      <c r="JA224" s="56" t="str">
        <f t="shared" si="763"/>
        <v>-</v>
      </c>
      <c r="JB224" s="56" t="str">
        <f t="shared" si="764"/>
        <v>-</v>
      </c>
      <c r="JC224" s="56" t="str">
        <f t="shared" si="765"/>
        <v>-</v>
      </c>
      <c r="JD224" s="56" t="str">
        <f t="shared" si="766"/>
        <v>-</v>
      </c>
      <c r="JE224" s="56" t="str">
        <f t="shared" si="767"/>
        <v>-</v>
      </c>
      <c r="JF224" s="56" t="str">
        <f t="shared" si="768"/>
        <v>-</v>
      </c>
      <c r="JG224" s="56" t="str">
        <f t="shared" si="769"/>
        <v>-</v>
      </c>
      <c r="JH224" s="56" t="str">
        <f t="shared" si="770"/>
        <v>-</v>
      </c>
      <c r="JI224" s="56" t="str">
        <f t="shared" si="771"/>
        <v>-</v>
      </c>
      <c r="JJ224" s="56" t="str">
        <f t="shared" si="772"/>
        <v>-</v>
      </c>
      <c r="JK224" s="56" t="str">
        <f t="shared" si="773"/>
        <v>-</v>
      </c>
      <c r="JL224" s="56" t="str">
        <f t="shared" si="774"/>
        <v>-</v>
      </c>
      <c r="JM224" s="56" t="str">
        <f t="shared" si="775"/>
        <v>-</v>
      </c>
      <c r="JN224" s="56" t="str">
        <f t="shared" si="776"/>
        <v>-</v>
      </c>
      <c r="JO224" s="56" t="str">
        <f t="shared" si="777"/>
        <v>-</v>
      </c>
      <c r="JP224" s="56" t="str">
        <f t="shared" si="778"/>
        <v>-</v>
      </c>
      <c r="JQ224" s="56" t="str">
        <f t="shared" si="779"/>
        <v>-</v>
      </c>
      <c r="JR224" s="56" t="str">
        <f t="shared" si="780"/>
        <v>-</v>
      </c>
      <c r="JS224" s="56" t="str">
        <f t="shared" si="781"/>
        <v>-</v>
      </c>
      <c r="JT224" s="56" t="str">
        <f t="shared" si="782"/>
        <v>-</v>
      </c>
      <c r="JU224" s="56" t="str">
        <f t="shared" si="783"/>
        <v>-</v>
      </c>
      <c r="JV224" s="56" t="str">
        <f t="shared" si="784"/>
        <v>-</v>
      </c>
      <c r="JW224" s="56" t="str">
        <f t="shared" si="785"/>
        <v>-</v>
      </c>
      <c r="JX224" s="56" t="str">
        <f t="shared" si="786"/>
        <v>-</v>
      </c>
      <c r="JY224" s="56" t="str">
        <f t="shared" si="787"/>
        <v>-</v>
      </c>
      <c r="JZ224" s="56" t="str">
        <f t="shared" si="788"/>
        <v>-</v>
      </c>
      <c r="KA224" s="444" t="s">
        <v>1247</v>
      </c>
      <c r="KB224" s="360">
        <f>IF(ISNUMBER(INDEX($EQ$15:$GK$521,$B224,EO$11)),MAX(KB$14:KB223)+1,0)</f>
        <v>0</v>
      </c>
      <c r="KC224" s="360" t="str">
        <f t="shared" si="891"/>
        <v/>
      </c>
      <c r="KD224" s="373" t="s">
        <v>2</v>
      </c>
      <c r="KE224" s="215"/>
      <c r="KF224" s="60"/>
      <c r="KG224" s="60"/>
      <c r="KH224" s="60"/>
      <c r="KI224" s="60"/>
      <c r="KJ224" s="60"/>
      <c r="KK224" s="60"/>
      <c r="KL224" s="60"/>
      <c r="KM224" s="60"/>
      <c r="KN224" s="60"/>
      <c r="KO224" s="60"/>
      <c r="KP224" s="60"/>
      <c r="KQ224" s="239" t="str">
        <f t="shared" si="894"/>
        <v/>
      </c>
      <c r="KR224" s="245" t="str">
        <f t="shared" si="789"/>
        <v/>
      </c>
      <c r="KS224" s="60"/>
      <c r="KT224" s="239" t="str">
        <f t="shared" si="895"/>
        <v/>
      </c>
      <c r="KU224" s="245" t="str">
        <f t="shared" si="790"/>
        <v/>
      </c>
      <c r="KV224" s="60"/>
      <c r="KW224" s="239" t="str">
        <f t="shared" si="896"/>
        <v/>
      </c>
      <c r="KX224" s="245" t="str">
        <f t="shared" si="791"/>
        <v/>
      </c>
      <c r="KY224" s="60"/>
      <c r="KZ224" s="283" t="str">
        <f t="shared" si="792"/>
        <v/>
      </c>
      <c r="LA224" s="26"/>
      <c r="LB224" s="18"/>
      <c r="LC224" s="18"/>
      <c r="LD224" s="18"/>
      <c r="LE224" s="18"/>
      <c r="LF224" s="18"/>
      <c r="LG224" s="18"/>
      <c r="LH224" s="18"/>
      <c r="LI224" s="18"/>
      <c r="LJ224" s="18"/>
      <c r="LK224" s="18"/>
      <c r="LL224" s="18"/>
      <c r="LM224" s="18"/>
      <c r="LN224" s="63"/>
      <c r="LO224" s="251">
        <f t="shared" si="793"/>
        <v>0</v>
      </c>
      <c r="LP224" s="251">
        <f t="shared" si="794"/>
        <v>0</v>
      </c>
      <c r="LQ224" s="251">
        <f t="shared" si="795"/>
        <v>0</v>
      </c>
      <c r="LR224" s="251">
        <f t="shared" si="796"/>
        <v>0</v>
      </c>
      <c r="LS224" s="251">
        <f t="shared" si="797"/>
        <v>0</v>
      </c>
      <c r="LT224" s="251">
        <f t="shared" si="798"/>
        <v>0</v>
      </c>
      <c r="LU224" s="251">
        <f t="shared" si="799"/>
        <v>0</v>
      </c>
      <c r="LV224" s="251">
        <f t="shared" si="800"/>
        <v>0</v>
      </c>
      <c r="LW224" s="251">
        <f t="shared" si="801"/>
        <v>0</v>
      </c>
      <c r="LX224" s="251">
        <f t="shared" si="802"/>
        <v>0</v>
      </c>
      <c r="LY224" s="251">
        <f t="shared" si="803"/>
        <v>0</v>
      </c>
      <c r="LZ224" s="251">
        <f t="shared" si="804"/>
        <v>0</v>
      </c>
      <c r="MA224" s="63">
        <f t="shared" si="805"/>
        <v>6</v>
      </c>
      <c r="MB224" s="63">
        <f t="shared" si="806"/>
        <v>0</v>
      </c>
      <c r="MC224" s="63">
        <f t="shared" si="893"/>
        <v>210</v>
      </c>
      <c r="MD224" s="63">
        <f t="shared" si="892"/>
        <v>47</v>
      </c>
      <c r="ME224" s="63">
        <f t="shared" si="807"/>
        <v>0</v>
      </c>
      <c r="MF224" s="315">
        <f t="shared" si="808"/>
        <v>291</v>
      </c>
      <c r="MG224" s="315">
        <f>IF(ISNUMBER(MATCH(EO224,$ME$15:$ME$520,0)),0,MAX(MG$14:MG223)+1)</f>
        <v>0</v>
      </c>
      <c r="MH224" s="315" t="str">
        <f t="shared" si="809"/>
        <v/>
      </c>
      <c r="MI224" s="369"/>
      <c r="MJ224" s="68"/>
      <c r="MK224" s="18"/>
      <c r="ML224" s="242"/>
      <c r="MM224" s="242"/>
      <c r="MN224" s="59"/>
      <c r="MO224" s="59"/>
      <c r="MP224" s="285"/>
      <c r="MQ224" s="59"/>
      <c r="MR224" s="238"/>
      <c r="MS224" s="285"/>
      <c r="MT224" s="59"/>
      <c r="MU224" s="285"/>
      <c r="MV224" s="238"/>
      <c r="MW224" s="59"/>
      <c r="MX224" s="59"/>
      <c r="MY224" s="59"/>
      <c r="MZ224" s="59"/>
      <c r="NA224" s="59"/>
      <c r="NB224" s="26" t="s">
        <v>2</v>
      </c>
      <c r="NC224" s="59"/>
      <c r="ND224" s="59"/>
      <c r="NE224" s="59"/>
      <c r="NF224" s="59"/>
      <c r="NG224" s="59"/>
      <c r="NH224" s="59"/>
      <c r="NI224" s="59"/>
      <c r="NJ224" s="59"/>
      <c r="NK224" s="26" t="s">
        <v>2</v>
      </c>
      <c r="NL224" s="454"/>
      <c r="NM224" s="454"/>
      <c r="NN224" s="59"/>
      <c r="NO224" s="18"/>
      <c r="NP224" s="18"/>
      <c r="NQ224" s="18"/>
      <c r="NR224" s="18"/>
      <c r="NS224" s="18"/>
      <c r="NT224" s="18"/>
      <c r="NU224" s="18"/>
      <c r="NV224" s="18"/>
      <c r="NW224" s="18"/>
      <c r="NX224" s="18"/>
      <c r="NY224" s="18"/>
      <c r="NZ224" s="18"/>
      <c r="OA224" s="18"/>
      <c r="OB224" s="18"/>
      <c r="OC224" s="18"/>
      <c r="OZ224" s="59"/>
      <c r="PA224" s="251" t="str">
        <f t="shared" si="810"/>
        <v/>
      </c>
      <c r="PB224" s="251" t="str">
        <f t="shared" si="811"/>
        <v/>
      </c>
      <c r="PC224" s="251" t="str">
        <f t="shared" si="812"/>
        <v/>
      </c>
      <c r="PD224" s="251" t="str">
        <f t="shared" si="813"/>
        <v/>
      </c>
      <c r="PE224" s="251" t="str">
        <f t="shared" si="814"/>
        <v/>
      </c>
      <c r="PF224" s="251" t="str">
        <f t="shared" si="815"/>
        <v/>
      </c>
      <c r="PG224" s="251" t="str">
        <f t="shared" si="816"/>
        <v/>
      </c>
      <c r="PH224" s="251" t="str">
        <f t="shared" si="817"/>
        <v/>
      </c>
      <c r="PI224" s="251" t="str">
        <f t="shared" si="818"/>
        <v/>
      </c>
      <c r="PJ224" s="251" t="str">
        <f t="shared" si="819"/>
        <v/>
      </c>
      <c r="PK224" s="251" t="str">
        <f t="shared" si="820"/>
        <v/>
      </c>
      <c r="PL224" s="251" t="str">
        <f t="shared" si="821"/>
        <v/>
      </c>
      <c r="PM224" s="251" t="str">
        <f t="shared" si="822"/>
        <v/>
      </c>
      <c r="PN224" s="251" t="str">
        <f t="shared" si="823"/>
        <v/>
      </c>
      <c r="PO224" s="251" t="str">
        <f t="shared" si="824"/>
        <v/>
      </c>
      <c r="PP224" s="251" t="str">
        <f t="shared" si="825"/>
        <v/>
      </c>
      <c r="PQ224" s="251" t="str">
        <f t="shared" si="826"/>
        <v/>
      </c>
      <c r="PR224" s="251" t="str">
        <f t="shared" si="827"/>
        <v/>
      </c>
      <c r="PS224" s="251" t="str">
        <f t="shared" si="828"/>
        <v/>
      </c>
      <c r="PT224" s="251" t="str">
        <f t="shared" si="829"/>
        <v/>
      </c>
      <c r="PU224" s="251" t="str">
        <f t="shared" si="830"/>
        <v/>
      </c>
      <c r="PV224" s="251" t="str">
        <f t="shared" si="831"/>
        <v/>
      </c>
      <c r="PW224" s="251" t="str">
        <f t="shared" si="832"/>
        <v/>
      </c>
      <c r="PX224" s="251" t="str">
        <f t="shared" si="833"/>
        <v/>
      </c>
      <c r="PY224" s="251" t="str">
        <f t="shared" si="834"/>
        <v/>
      </c>
      <c r="PZ224" s="251" t="str">
        <f t="shared" si="835"/>
        <v/>
      </c>
      <c r="QA224" s="251" t="str">
        <f t="shared" si="836"/>
        <v/>
      </c>
      <c r="QB224" s="251" t="str">
        <f t="shared" si="837"/>
        <v/>
      </c>
      <c r="QC224" s="251" t="str">
        <f t="shared" si="838"/>
        <v/>
      </c>
      <c r="QD224" s="251" t="str">
        <f t="shared" si="839"/>
        <v/>
      </c>
      <c r="QE224" s="251" t="str">
        <f t="shared" si="840"/>
        <v/>
      </c>
      <c r="QF224" s="63">
        <f t="shared" si="841"/>
        <v>0</v>
      </c>
      <c r="QG224" s="26" t="s">
        <v>2</v>
      </c>
      <c r="QH224" s="59"/>
      <c r="QI224" s="59"/>
      <c r="QJ224" s="59"/>
      <c r="QK224" s="59"/>
      <c r="QL224" s="59"/>
      <c r="QM224" s="59"/>
      <c r="QN224" s="59"/>
    </row>
    <row r="225" spans="1:456" ht="6" customHeight="1" x14ac:dyDescent="0.25">
      <c r="A225" s="68"/>
      <c r="B225" s="447">
        <f t="shared" si="698"/>
        <v>211</v>
      </c>
      <c r="C225" s="72" t="s">
        <v>502</v>
      </c>
      <c r="D225" s="339" t="s">
        <v>520</v>
      </c>
      <c r="E225" s="59"/>
      <c r="F225" s="229"/>
      <c r="G225" s="295"/>
      <c r="H225" s="295"/>
      <c r="I225" s="229"/>
      <c r="J225" s="295"/>
      <c r="K225" s="295"/>
      <c r="L225" s="229"/>
      <c r="M225" s="295"/>
      <c r="N225" s="295"/>
      <c r="O225" s="229"/>
      <c r="P225" s="295"/>
      <c r="Q225" s="295"/>
      <c r="R225" s="229"/>
      <c r="S225" s="230"/>
      <c r="T225" s="231"/>
      <c r="U225" s="229"/>
      <c r="V225" s="230"/>
      <c r="W225" s="231"/>
      <c r="X225" s="229"/>
      <c r="Y225" s="230"/>
      <c r="Z225" s="231"/>
      <c r="AA225" s="229"/>
      <c r="AB225" s="295"/>
      <c r="AC225" s="295"/>
      <c r="AD225" s="229"/>
      <c r="AE225" s="295"/>
      <c r="AF225" s="295"/>
      <c r="AG225" s="229"/>
      <c r="AH225" s="295"/>
      <c r="AI225" s="295"/>
      <c r="AJ225" s="229"/>
      <c r="AK225" s="295"/>
      <c r="AL225" s="295"/>
      <c r="AM225" s="229"/>
      <c r="AN225" s="295"/>
      <c r="AO225" s="295"/>
      <c r="AP225" s="243"/>
      <c r="AQ225" s="295"/>
      <c r="AR225" s="290"/>
      <c r="AS225" s="243"/>
      <c r="AT225" s="295"/>
      <c r="AU225" s="290"/>
      <c r="AV225" s="229"/>
      <c r="AW225" s="230"/>
      <c r="AX225" s="231"/>
      <c r="AY225" s="229"/>
      <c r="AZ225" s="230"/>
      <c r="BA225" s="231"/>
      <c r="BB225" s="229"/>
      <c r="BC225" s="230"/>
      <c r="BD225" s="231"/>
      <c r="BE225" s="229"/>
      <c r="BF225" s="230"/>
      <c r="BG225" s="231"/>
      <c r="BH225" s="229"/>
      <c r="BI225" s="230"/>
      <c r="BJ225" s="231"/>
      <c r="BK225" s="243"/>
      <c r="BL225" s="230"/>
      <c r="BM225" s="231"/>
      <c r="BN225" s="243"/>
      <c r="BO225" s="230"/>
      <c r="BP225" s="231"/>
      <c r="BQ225" s="229"/>
      <c r="BR225" s="230"/>
      <c r="BS225" s="231"/>
      <c r="BT225" s="229"/>
      <c r="BU225" s="230"/>
      <c r="BV225" s="231"/>
      <c r="BW225" s="229"/>
      <c r="BX225" s="230"/>
      <c r="BY225" s="231"/>
      <c r="BZ225" s="229"/>
      <c r="CA225" s="230"/>
      <c r="CB225" s="231"/>
      <c r="CC225" s="229"/>
      <c r="CD225" s="230"/>
      <c r="CE225" s="231"/>
      <c r="CF225" s="331"/>
      <c r="CG225" s="332"/>
      <c r="CH225" s="385"/>
      <c r="CI225" s="331"/>
      <c r="CJ225" s="332"/>
      <c r="CK225" s="385"/>
      <c r="CL225" s="243"/>
      <c r="CM225" s="230"/>
      <c r="CN225" s="354"/>
      <c r="CO225" s="243"/>
      <c r="CP225" s="230"/>
      <c r="CQ225" s="231"/>
      <c r="CR225" s="331"/>
      <c r="CS225" s="332"/>
      <c r="CT225" s="333"/>
      <c r="CU225" s="229"/>
      <c r="CV225" s="230"/>
      <c r="CW225" s="231"/>
      <c r="CX225" s="331"/>
      <c r="CY225" s="332"/>
      <c r="CZ225" s="333"/>
      <c r="DA225" s="331"/>
      <c r="DB225" s="332"/>
      <c r="DC225" s="333"/>
      <c r="DD225" s="331"/>
      <c r="DE225" s="332"/>
      <c r="DF225" s="333"/>
      <c r="DG225" s="331"/>
      <c r="DH225" s="332"/>
      <c r="DI225" s="333"/>
      <c r="DJ225" s="229"/>
      <c r="DK225" s="230"/>
      <c r="DL225" s="231"/>
      <c r="DM225" s="229"/>
      <c r="DN225" s="230"/>
      <c r="DO225" s="231"/>
      <c r="DP225" s="331"/>
      <c r="DQ225" s="332"/>
      <c r="DR225" s="333"/>
      <c r="DS225" s="331"/>
      <c r="DT225" s="332"/>
      <c r="DU225" s="333"/>
      <c r="DV225" s="331"/>
      <c r="DW225" s="332"/>
      <c r="DX225" s="333"/>
      <c r="DY225" s="331"/>
      <c r="DZ225" s="332"/>
      <c r="EA225" s="333"/>
      <c r="EB225" s="331"/>
      <c r="EC225" s="332"/>
      <c r="ED225" s="333"/>
      <c r="EE225" s="331"/>
      <c r="EF225" s="332"/>
      <c r="EG225" s="333"/>
      <c r="EH225" s="229"/>
      <c r="EI225" s="230"/>
      <c r="EJ225" s="231"/>
      <c r="EK225" s="229"/>
      <c r="EL225" s="230"/>
      <c r="EM225" s="231"/>
      <c r="EN225" s="244"/>
      <c r="EO225" s="269" t="str">
        <f t="shared" si="699"/>
        <v/>
      </c>
      <c r="EP225" s="444" t="s">
        <v>1247</v>
      </c>
      <c r="EQ225" s="360" t="str">
        <f t="shared" si="842"/>
        <v/>
      </c>
      <c r="ER225" s="360" t="str">
        <f t="shared" si="843"/>
        <v/>
      </c>
      <c r="ES225" s="360" t="str">
        <f t="shared" si="844"/>
        <v/>
      </c>
      <c r="ET225" s="360" t="str">
        <f t="shared" si="845"/>
        <v/>
      </c>
      <c r="EU225" s="360" t="str">
        <f t="shared" si="846"/>
        <v/>
      </c>
      <c r="EV225" s="360" t="str">
        <f t="shared" si="847"/>
        <v/>
      </c>
      <c r="EW225" s="360" t="str">
        <f t="shared" si="848"/>
        <v/>
      </c>
      <c r="EX225" s="360" t="str">
        <f t="shared" si="849"/>
        <v/>
      </c>
      <c r="EY225" s="360" t="str">
        <f t="shared" si="850"/>
        <v/>
      </c>
      <c r="EZ225" s="360" t="str">
        <f t="shared" si="851"/>
        <v/>
      </c>
      <c r="FA225" s="360" t="str">
        <f t="shared" si="852"/>
        <v/>
      </c>
      <c r="FB225" s="360" t="str">
        <f t="shared" si="853"/>
        <v/>
      </c>
      <c r="FC225" s="360" t="str">
        <f t="shared" si="854"/>
        <v/>
      </c>
      <c r="FD225" s="360" t="str">
        <f t="shared" si="855"/>
        <v/>
      </c>
      <c r="FE225" s="360" t="str">
        <f t="shared" si="856"/>
        <v/>
      </c>
      <c r="FF225" s="360" t="str">
        <f t="shared" si="857"/>
        <v/>
      </c>
      <c r="FG225" s="360" t="str">
        <f t="shared" si="858"/>
        <v/>
      </c>
      <c r="FH225" s="360" t="str">
        <f t="shared" si="859"/>
        <v/>
      </c>
      <c r="FI225" s="360" t="str">
        <f t="shared" si="860"/>
        <v/>
      </c>
      <c r="FJ225" s="360" t="str">
        <f t="shared" si="861"/>
        <v/>
      </c>
      <c r="FK225" s="360" t="str">
        <f t="shared" si="862"/>
        <v/>
      </c>
      <c r="FL225" s="360" t="str">
        <f t="shared" si="863"/>
        <v/>
      </c>
      <c r="FM225" s="360" t="str">
        <f t="shared" si="864"/>
        <v/>
      </c>
      <c r="FN225" s="360" t="str">
        <f t="shared" si="865"/>
        <v/>
      </c>
      <c r="FO225" s="360" t="str">
        <f t="shared" si="866"/>
        <v/>
      </c>
      <c r="FP225" s="360" t="str">
        <f t="shared" si="867"/>
        <v/>
      </c>
      <c r="FQ225" s="360" t="str">
        <f t="shared" si="868"/>
        <v/>
      </c>
      <c r="FR225" s="360" t="str">
        <f t="shared" si="869"/>
        <v/>
      </c>
      <c r="FS225" s="360" t="str">
        <f t="shared" si="870"/>
        <v/>
      </c>
      <c r="FT225" s="360" t="str">
        <f t="shared" si="700"/>
        <v/>
      </c>
      <c r="FU225" s="360" t="str">
        <f t="shared" si="871"/>
        <v/>
      </c>
      <c r="FV225" s="360" t="str">
        <f t="shared" si="872"/>
        <v/>
      </c>
      <c r="FW225" s="360" t="str">
        <f t="shared" si="873"/>
        <v/>
      </c>
      <c r="FX225" s="360" t="str">
        <f t="shared" si="874"/>
        <v/>
      </c>
      <c r="FY225" s="360" t="str">
        <f t="shared" si="875"/>
        <v/>
      </c>
      <c r="FZ225" s="360" t="str">
        <f t="shared" si="876"/>
        <v/>
      </c>
      <c r="GA225" s="360">
        <f t="shared" si="877"/>
        <v>10</v>
      </c>
      <c r="GB225" s="360" t="str">
        <f t="shared" si="878"/>
        <v/>
      </c>
      <c r="GC225" s="360" t="str">
        <f t="shared" si="879"/>
        <v/>
      </c>
      <c r="GD225" s="360" t="str">
        <f t="shared" si="880"/>
        <v/>
      </c>
      <c r="GE225" s="360" t="str">
        <f t="shared" si="881"/>
        <v/>
      </c>
      <c r="GF225" s="360" t="str">
        <f t="shared" si="882"/>
        <v/>
      </c>
      <c r="GG225" s="360" t="str">
        <f t="shared" si="883"/>
        <v/>
      </c>
      <c r="GH225" s="360" t="str">
        <f t="shared" si="884"/>
        <v/>
      </c>
      <c r="GI225" s="360" t="str">
        <f t="shared" si="885"/>
        <v/>
      </c>
      <c r="GJ225" s="360" t="str">
        <f t="shared" si="886"/>
        <v/>
      </c>
      <c r="GK225" s="444" t="s">
        <v>1247</v>
      </c>
      <c r="GL225" s="361" t="str">
        <f t="shared" si="701"/>
        <v>-</v>
      </c>
      <c r="GM225" s="361" t="str">
        <f t="shared" si="702"/>
        <v>-</v>
      </c>
      <c r="GN225" s="361" t="str">
        <f t="shared" si="703"/>
        <v>-</v>
      </c>
      <c r="GO225" s="361" t="str">
        <f t="shared" si="704"/>
        <v>-</v>
      </c>
      <c r="GP225" s="361" t="str">
        <f t="shared" si="705"/>
        <v>-</v>
      </c>
      <c r="GQ225" s="361" t="str">
        <f t="shared" si="706"/>
        <v>-</v>
      </c>
      <c r="GR225" s="361" t="str">
        <f t="shared" si="707"/>
        <v>-</v>
      </c>
      <c r="GS225" s="361" t="str">
        <f t="shared" si="708"/>
        <v>-</v>
      </c>
      <c r="GT225" s="361" t="str">
        <f t="shared" si="709"/>
        <v>-</v>
      </c>
      <c r="GU225" s="361" t="str">
        <f t="shared" si="710"/>
        <v>-</v>
      </c>
      <c r="GV225" s="361" t="str">
        <f t="shared" si="711"/>
        <v>-</v>
      </c>
      <c r="GW225" s="361" t="str">
        <f t="shared" si="712"/>
        <v>-</v>
      </c>
      <c r="GX225" s="361" t="str">
        <f t="shared" si="713"/>
        <v>-</v>
      </c>
      <c r="GY225" s="361" t="str">
        <f t="shared" si="714"/>
        <v>-</v>
      </c>
      <c r="GZ225" s="361" t="str">
        <f t="shared" si="715"/>
        <v>-</v>
      </c>
      <c r="HA225" s="361" t="str">
        <f t="shared" si="716"/>
        <v>-</v>
      </c>
      <c r="HB225" s="361" t="str">
        <f t="shared" si="717"/>
        <v>-</v>
      </c>
      <c r="HC225" s="361" t="str">
        <f t="shared" si="718"/>
        <v>-</v>
      </c>
      <c r="HD225" s="361" t="str">
        <f t="shared" si="719"/>
        <v>-</v>
      </c>
      <c r="HE225" s="361" t="str">
        <f t="shared" si="720"/>
        <v>-</v>
      </c>
      <c r="HF225" s="361" t="str">
        <f t="shared" si="721"/>
        <v>-</v>
      </c>
      <c r="HG225" s="361" t="str">
        <f t="shared" si="722"/>
        <v>-</v>
      </c>
      <c r="HH225" s="361" t="str">
        <f t="shared" si="723"/>
        <v>-</v>
      </c>
      <c r="HI225" s="361" t="str">
        <f t="shared" si="724"/>
        <v>-</v>
      </c>
      <c r="HJ225" s="361" t="str">
        <f t="shared" si="725"/>
        <v>-</v>
      </c>
      <c r="HK225" s="361" t="str">
        <f t="shared" si="726"/>
        <v>-</v>
      </c>
      <c r="HL225" s="361" t="str">
        <f t="shared" si="727"/>
        <v>-</v>
      </c>
      <c r="HM225" s="361" t="str">
        <f t="shared" si="728"/>
        <v>-</v>
      </c>
      <c r="HN225" s="361" t="str">
        <f t="shared" si="729"/>
        <v>-</v>
      </c>
      <c r="HO225" s="361" t="str">
        <f t="shared" si="730"/>
        <v>-</v>
      </c>
      <c r="HP225" s="361" t="str">
        <f t="shared" si="731"/>
        <v>-</v>
      </c>
      <c r="HQ225" s="361" t="str">
        <f t="shared" si="732"/>
        <v>-</v>
      </c>
      <c r="HR225" s="361" t="str">
        <f t="shared" si="733"/>
        <v>-</v>
      </c>
      <c r="HS225" s="361" t="str">
        <f t="shared" si="734"/>
        <v>-</v>
      </c>
      <c r="HT225" s="361" t="str">
        <f t="shared" si="735"/>
        <v>-</v>
      </c>
      <c r="HU225" s="361" t="str">
        <f t="shared" si="736"/>
        <v>-</v>
      </c>
      <c r="HV225" s="361" t="str">
        <f t="shared" si="737"/>
        <v>ipakcb</v>
      </c>
      <c r="HW225" s="361" t="str">
        <f t="shared" si="738"/>
        <v>-</v>
      </c>
      <c r="HX225" s="361" t="str">
        <f t="shared" si="739"/>
        <v>-</v>
      </c>
      <c r="HY225" s="361" t="str">
        <f t="shared" si="740"/>
        <v>-</v>
      </c>
      <c r="HZ225" s="361" t="str">
        <f t="shared" si="741"/>
        <v>-</v>
      </c>
      <c r="IA225" s="361" t="str">
        <f t="shared" si="742"/>
        <v>-</v>
      </c>
      <c r="IB225" s="361" t="str">
        <f t="shared" si="743"/>
        <v>-</v>
      </c>
      <c r="IC225" s="361" t="str">
        <f t="shared" si="744"/>
        <v>-</v>
      </c>
      <c r="ID225" s="361" t="str">
        <f t="shared" si="745"/>
        <v>-</v>
      </c>
      <c r="IE225" s="361" t="str">
        <f t="shared" si="746"/>
        <v>-</v>
      </c>
      <c r="IF225" s="444" t="s">
        <v>1247</v>
      </c>
      <c r="IG225" s="56" t="str">
        <f t="shared" si="887"/>
        <v>-</v>
      </c>
      <c r="IH225" s="56" t="str">
        <f t="shared" si="888"/>
        <v>-</v>
      </c>
      <c r="II225" s="56" t="str">
        <f t="shared" si="889"/>
        <v>-</v>
      </c>
      <c r="IJ225" s="56" t="str">
        <f t="shared" si="890"/>
        <v>-</v>
      </c>
      <c r="IK225" s="56" t="str">
        <f t="shared" si="747"/>
        <v>-</v>
      </c>
      <c r="IL225" s="56" t="str">
        <f t="shared" si="748"/>
        <v>-</v>
      </c>
      <c r="IM225" s="56" t="str">
        <f t="shared" si="749"/>
        <v>-</v>
      </c>
      <c r="IN225" s="56" t="str">
        <f t="shared" si="750"/>
        <v>-</v>
      </c>
      <c r="IO225" s="56" t="str">
        <f t="shared" si="751"/>
        <v>-</v>
      </c>
      <c r="IP225" s="56" t="str">
        <f t="shared" si="752"/>
        <v>-</v>
      </c>
      <c r="IQ225" s="56" t="str">
        <f t="shared" si="753"/>
        <v>-</v>
      </c>
      <c r="IR225" s="56" t="str">
        <f t="shared" si="754"/>
        <v>-</v>
      </c>
      <c r="IS225" s="56" t="str">
        <f t="shared" si="755"/>
        <v>-</v>
      </c>
      <c r="IT225" s="56" t="str">
        <f t="shared" si="756"/>
        <v>-</v>
      </c>
      <c r="IU225" s="56" t="str">
        <f t="shared" si="757"/>
        <v>-</v>
      </c>
      <c r="IV225" s="56" t="str">
        <f t="shared" si="758"/>
        <v>-</v>
      </c>
      <c r="IW225" s="56" t="str">
        <f t="shared" si="759"/>
        <v>-</v>
      </c>
      <c r="IX225" s="56" t="str">
        <f t="shared" si="760"/>
        <v>-</v>
      </c>
      <c r="IY225" s="56" t="str">
        <f t="shared" si="761"/>
        <v>-</v>
      </c>
      <c r="IZ225" s="56" t="str">
        <f t="shared" si="762"/>
        <v>-</v>
      </c>
      <c r="JA225" s="56" t="str">
        <f t="shared" si="763"/>
        <v>-</v>
      </c>
      <c r="JB225" s="56" t="str">
        <f t="shared" si="764"/>
        <v>-</v>
      </c>
      <c r="JC225" s="56" t="str">
        <f t="shared" si="765"/>
        <v>-</v>
      </c>
      <c r="JD225" s="56" t="str">
        <f t="shared" si="766"/>
        <v>-</v>
      </c>
      <c r="JE225" s="56" t="str">
        <f t="shared" si="767"/>
        <v>-</v>
      </c>
      <c r="JF225" s="56" t="str">
        <f t="shared" si="768"/>
        <v>-</v>
      </c>
      <c r="JG225" s="56" t="str">
        <f t="shared" si="769"/>
        <v>-</v>
      </c>
      <c r="JH225" s="56" t="str">
        <f t="shared" si="770"/>
        <v>-</v>
      </c>
      <c r="JI225" s="56" t="str">
        <f t="shared" si="771"/>
        <v>-</v>
      </c>
      <c r="JJ225" s="56" t="str">
        <f t="shared" si="772"/>
        <v>-</v>
      </c>
      <c r="JK225" s="56" t="str">
        <f t="shared" si="773"/>
        <v>-</v>
      </c>
      <c r="JL225" s="56" t="str">
        <f t="shared" si="774"/>
        <v>-</v>
      </c>
      <c r="JM225" s="56" t="str">
        <f t="shared" si="775"/>
        <v>-</v>
      </c>
      <c r="JN225" s="56" t="str">
        <f t="shared" si="776"/>
        <v>-</v>
      </c>
      <c r="JO225" s="56" t="str">
        <f t="shared" si="777"/>
        <v>-</v>
      </c>
      <c r="JP225" s="56" t="str">
        <f t="shared" si="778"/>
        <v>-</v>
      </c>
      <c r="JQ225" s="56">
        <f t="shared" si="779"/>
        <v>53</v>
      </c>
      <c r="JR225" s="56" t="str">
        <f t="shared" si="780"/>
        <v>-</v>
      </c>
      <c r="JS225" s="56" t="str">
        <f t="shared" si="781"/>
        <v>-</v>
      </c>
      <c r="JT225" s="56" t="str">
        <f t="shared" si="782"/>
        <v>-</v>
      </c>
      <c r="JU225" s="56" t="str">
        <f t="shared" si="783"/>
        <v>-</v>
      </c>
      <c r="JV225" s="56" t="str">
        <f t="shared" si="784"/>
        <v>-</v>
      </c>
      <c r="JW225" s="56" t="str">
        <f t="shared" si="785"/>
        <v>-</v>
      </c>
      <c r="JX225" s="56" t="str">
        <f t="shared" si="786"/>
        <v>-</v>
      </c>
      <c r="JY225" s="56" t="str">
        <f t="shared" si="787"/>
        <v>-</v>
      </c>
      <c r="JZ225" s="56" t="str">
        <f t="shared" si="788"/>
        <v>-</v>
      </c>
      <c r="KA225" s="444" t="s">
        <v>1247</v>
      </c>
      <c r="KB225" s="360">
        <f>IF(ISNUMBER(INDEX($EQ$15:$GK$521,$B225,EO$11)),MAX(KB$14:KB224)+1,0)</f>
        <v>0</v>
      </c>
      <c r="KC225" s="360" t="str">
        <f t="shared" si="891"/>
        <v/>
      </c>
      <c r="KD225" s="373" t="s">
        <v>2</v>
      </c>
      <c r="KE225" s="215"/>
      <c r="KF225" s="60"/>
      <c r="KG225" s="60"/>
      <c r="KH225" s="60"/>
      <c r="KI225" s="60"/>
      <c r="KJ225" s="60"/>
      <c r="KK225" s="60"/>
      <c r="KL225" s="60"/>
      <c r="KM225" s="60"/>
      <c r="KN225" s="60"/>
      <c r="KO225" s="60"/>
      <c r="KP225" s="60"/>
      <c r="KQ225" s="239" t="str">
        <f t="shared" si="894"/>
        <v/>
      </c>
      <c r="KR225" s="245" t="str">
        <f t="shared" si="789"/>
        <v/>
      </c>
      <c r="KS225" s="60"/>
      <c r="KT225" s="239" t="str">
        <f t="shared" si="895"/>
        <v/>
      </c>
      <c r="KU225" s="245" t="str">
        <f t="shared" si="790"/>
        <v/>
      </c>
      <c r="KV225" s="60"/>
      <c r="KW225" s="239" t="str">
        <f t="shared" si="896"/>
        <v/>
      </c>
      <c r="KX225" s="245" t="str">
        <f t="shared" si="791"/>
        <v/>
      </c>
      <c r="KY225" s="60"/>
      <c r="KZ225" s="283" t="str">
        <f t="shared" si="792"/>
        <v/>
      </c>
      <c r="LA225" s="26"/>
      <c r="LB225" s="18"/>
      <c r="LC225" s="18"/>
      <c r="LD225" s="18"/>
      <c r="LE225" s="18"/>
      <c r="LF225" s="18"/>
      <c r="LG225" s="18"/>
      <c r="LH225" s="18"/>
      <c r="LI225" s="18"/>
      <c r="LJ225" s="18"/>
      <c r="LK225" s="18"/>
      <c r="LL225" s="18"/>
      <c r="LM225" s="18"/>
      <c r="LN225" s="63"/>
      <c r="LO225" s="251">
        <f t="shared" si="793"/>
        <v>0</v>
      </c>
      <c r="LP225" s="251">
        <f t="shared" si="794"/>
        <v>0</v>
      </c>
      <c r="LQ225" s="251">
        <f t="shared" si="795"/>
        <v>0</v>
      </c>
      <c r="LR225" s="251">
        <f t="shared" si="796"/>
        <v>0</v>
      </c>
      <c r="LS225" s="251">
        <f t="shared" si="797"/>
        <v>0</v>
      </c>
      <c r="LT225" s="251">
        <f t="shared" si="798"/>
        <v>0</v>
      </c>
      <c r="LU225" s="251">
        <f t="shared" si="799"/>
        <v>0</v>
      </c>
      <c r="LV225" s="251">
        <f t="shared" si="800"/>
        <v>0</v>
      </c>
      <c r="LW225" s="251">
        <f t="shared" si="801"/>
        <v>0</v>
      </c>
      <c r="LX225" s="251">
        <f t="shared" si="802"/>
        <v>0</v>
      </c>
      <c r="LY225" s="251">
        <f t="shared" si="803"/>
        <v>0</v>
      </c>
      <c r="LZ225" s="251">
        <f t="shared" si="804"/>
        <v>0</v>
      </c>
      <c r="MA225" s="63">
        <f t="shared" si="805"/>
        <v>6</v>
      </c>
      <c r="MB225" s="63">
        <f t="shared" si="806"/>
        <v>0</v>
      </c>
      <c r="MC225" s="63">
        <f t="shared" si="893"/>
        <v>211</v>
      </c>
      <c r="MD225" s="63">
        <f t="shared" si="892"/>
        <v>48</v>
      </c>
      <c r="ME225" s="63">
        <f t="shared" si="807"/>
        <v>0</v>
      </c>
      <c r="MF225" s="315">
        <f t="shared" si="808"/>
        <v>291</v>
      </c>
      <c r="MG225" s="315">
        <f>IF(ISNUMBER(MATCH(EO225,$ME$15:$ME$520,0)),0,MAX(MG$14:MG224)+1)</f>
        <v>0</v>
      </c>
      <c r="MH225" s="315" t="str">
        <f t="shared" si="809"/>
        <v/>
      </c>
      <c r="MI225" s="369"/>
      <c r="MJ225" s="68"/>
      <c r="MK225" s="18"/>
      <c r="ML225" s="242"/>
      <c r="MM225" s="242"/>
      <c r="MN225" s="59"/>
      <c r="MO225" s="59"/>
      <c r="MP225" s="285"/>
      <c r="MQ225" s="59"/>
      <c r="MR225" s="238"/>
      <c r="MS225" s="285"/>
      <c r="MT225" s="59"/>
      <c r="MU225" s="285"/>
      <c r="MV225" s="238"/>
      <c r="MW225" s="59"/>
      <c r="MX225" s="59"/>
      <c r="MY225" s="59"/>
      <c r="MZ225" s="59"/>
      <c r="NA225" s="59"/>
      <c r="NB225" s="26" t="s">
        <v>2</v>
      </c>
      <c r="NC225" s="59"/>
      <c r="ND225" s="59"/>
      <c r="NE225" s="59"/>
      <c r="NF225" s="59"/>
      <c r="NG225" s="59"/>
      <c r="NH225" s="59"/>
      <c r="NI225" s="59"/>
      <c r="NJ225" s="59"/>
      <c r="NK225" s="26" t="s">
        <v>2</v>
      </c>
      <c r="NL225" s="454"/>
      <c r="NM225" s="454"/>
      <c r="NN225" s="59"/>
      <c r="NO225" s="18"/>
      <c r="NP225" s="18"/>
      <c r="NQ225" s="18"/>
      <c r="NR225" s="18"/>
      <c r="NS225" s="18"/>
      <c r="NT225" s="18"/>
      <c r="NU225" s="18"/>
      <c r="NV225" s="18"/>
      <c r="NW225" s="18"/>
      <c r="NX225" s="18"/>
      <c r="NY225" s="18"/>
      <c r="NZ225" s="18"/>
      <c r="OA225" s="18"/>
      <c r="OB225" s="18"/>
      <c r="OC225" s="18"/>
      <c r="OZ225" s="59"/>
      <c r="PA225" s="251" t="str">
        <f t="shared" si="810"/>
        <v/>
      </c>
      <c r="PB225" s="251" t="str">
        <f t="shared" si="811"/>
        <v/>
      </c>
      <c r="PC225" s="251" t="str">
        <f t="shared" si="812"/>
        <v/>
      </c>
      <c r="PD225" s="251" t="str">
        <f t="shared" si="813"/>
        <v/>
      </c>
      <c r="PE225" s="251" t="str">
        <f t="shared" si="814"/>
        <v/>
      </c>
      <c r="PF225" s="251" t="str">
        <f t="shared" si="815"/>
        <v/>
      </c>
      <c r="PG225" s="251" t="str">
        <f t="shared" si="816"/>
        <v/>
      </c>
      <c r="PH225" s="251" t="str">
        <f t="shared" si="817"/>
        <v/>
      </c>
      <c r="PI225" s="251" t="str">
        <f t="shared" si="818"/>
        <v/>
      </c>
      <c r="PJ225" s="251" t="str">
        <f t="shared" si="819"/>
        <v/>
      </c>
      <c r="PK225" s="251" t="str">
        <f t="shared" si="820"/>
        <v/>
      </c>
      <c r="PL225" s="251" t="str">
        <f t="shared" si="821"/>
        <v/>
      </c>
      <c r="PM225" s="251" t="str">
        <f t="shared" si="822"/>
        <v/>
      </c>
      <c r="PN225" s="251" t="str">
        <f t="shared" si="823"/>
        <v/>
      </c>
      <c r="PO225" s="251" t="str">
        <f t="shared" si="824"/>
        <v/>
      </c>
      <c r="PP225" s="251" t="str">
        <f t="shared" si="825"/>
        <v/>
      </c>
      <c r="PQ225" s="251" t="str">
        <f t="shared" si="826"/>
        <v/>
      </c>
      <c r="PR225" s="251" t="str">
        <f t="shared" si="827"/>
        <v/>
      </c>
      <c r="PS225" s="251" t="str">
        <f t="shared" si="828"/>
        <v/>
      </c>
      <c r="PT225" s="251" t="str">
        <f t="shared" si="829"/>
        <v/>
      </c>
      <c r="PU225" s="251" t="str">
        <f t="shared" si="830"/>
        <v/>
      </c>
      <c r="PV225" s="251" t="str">
        <f t="shared" si="831"/>
        <v/>
      </c>
      <c r="PW225" s="251" t="str">
        <f t="shared" si="832"/>
        <v/>
      </c>
      <c r="PX225" s="251" t="str">
        <f t="shared" si="833"/>
        <v/>
      </c>
      <c r="PY225" s="251" t="str">
        <f t="shared" si="834"/>
        <v/>
      </c>
      <c r="PZ225" s="251" t="str">
        <f t="shared" si="835"/>
        <v/>
      </c>
      <c r="QA225" s="251" t="str">
        <f t="shared" si="836"/>
        <v/>
      </c>
      <c r="QB225" s="251" t="str">
        <f t="shared" si="837"/>
        <v/>
      </c>
      <c r="QC225" s="251" t="str">
        <f t="shared" si="838"/>
        <v/>
      </c>
      <c r="QD225" s="251" t="str">
        <f t="shared" si="839"/>
        <v/>
      </c>
      <c r="QE225" s="251" t="str">
        <f t="shared" si="840"/>
        <v/>
      </c>
      <c r="QF225" s="63">
        <f t="shared" si="841"/>
        <v>0</v>
      </c>
      <c r="QG225" s="26" t="s">
        <v>2</v>
      </c>
      <c r="QH225" s="59"/>
      <c r="QI225" s="59"/>
      <c r="QJ225" s="59"/>
      <c r="QK225" s="59"/>
      <c r="QL225" s="59"/>
      <c r="QM225" s="59"/>
      <c r="QN225" s="59"/>
    </row>
    <row r="226" spans="1:456" ht="6" customHeight="1" x14ac:dyDescent="0.25">
      <c r="A226" s="68"/>
      <c r="B226" s="447">
        <f t="shared" si="698"/>
        <v>212</v>
      </c>
      <c r="C226" s="72" t="s">
        <v>593</v>
      </c>
      <c r="D226" s="339" t="s">
        <v>521</v>
      </c>
      <c r="E226" s="59"/>
      <c r="F226" s="229"/>
      <c r="G226" s="295"/>
      <c r="H226" s="295"/>
      <c r="I226" s="229"/>
      <c r="J226" s="295"/>
      <c r="K226" s="295"/>
      <c r="L226" s="229"/>
      <c r="M226" s="295"/>
      <c r="N226" s="295"/>
      <c r="O226" s="229"/>
      <c r="P226" s="295"/>
      <c r="Q226" s="295"/>
      <c r="R226" s="229"/>
      <c r="S226" s="230"/>
      <c r="T226" s="231"/>
      <c r="U226" s="229"/>
      <c r="V226" s="230"/>
      <c r="W226" s="231"/>
      <c r="X226" s="229"/>
      <c r="Y226" s="230"/>
      <c r="Z226" s="231"/>
      <c r="AA226" s="229"/>
      <c r="AB226" s="295"/>
      <c r="AC226" s="295"/>
      <c r="AD226" s="229"/>
      <c r="AE226" s="295"/>
      <c r="AF226" s="295"/>
      <c r="AG226" s="229"/>
      <c r="AH226" s="295"/>
      <c r="AI226" s="295"/>
      <c r="AJ226" s="229"/>
      <c r="AK226" s="295"/>
      <c r="AL226" s="295"/>
      <c r="AM226" s="229"/>
      <c r="AN226" s="295"/>
      <c r="AO226" s="295"/>
      <c r="AP226" s="243"/>
      <c r="AQ226" s="295"/>
      <c r="AR226" s="290"/>
      <c r="AS226" s="243"/>
      <c r="AT226" s="295"/>
      <c r="AU226" s="290"/>
      <c r="AV226" s="229"/>
      <c r="AW226" s="230"/>
      <c r="AX226" s="231"/>
      <c r="AY226" s="229"/>
      <c r="AZ226" s="230"/>
      <c r="BA226" s="231"/>
      <c r="BB226" s="229"/>
      <c r="BC226" s="230"/>
      <c r="BD226" s="231"/>
      <c r="BE226" s="229"/>
      <c r="BF226" s="230"/>
      <c r="BG226" s="231"/>
      <c r="BH226" s="229"/>
      <c r="BI226" s="230"/>
      <c r="BJ226" s="231"/>
      <c r="BK226" s="243"/>
      <c r="BL226" s="230"/>
      <c r="BM226" s="231"/>
      <c r="BN226" s="243"/>
      <c r="BO226" s="230"/>
      <c r="BP226" s="231"/>
      <c r="BQ226" s="229"/>
      <c r="BR226" s="230"/>
      <c r="BS226" s="231"/>
      <c r="BT226" s="229"/>
      <c r="BU226" s="230"/>
      <c r="BV226" s="231"/>
      <c r="BW226" s="229"/>
      <c r="BX226" s="230"/>
      <c r="BY226" s="231"/>
      <c r="BZ226" s="229"/>
      <c r="CA226" s="230"/>
      <c r="CB226" s="231"/>
      <c r="CC226" s="229"/>
      <c r="CD226" s="230"/>
      <c r="CE226" s="231"/>
      <c r="CF226" s="331"/>
      <c r="CG226" s="332"/>
      <c r="CH226" s="385"/>
      <c r="CI226" s="331"/>
      <c r="CJ226" s="332"/>
      <c r="CK226" s="385"/>
      <c r="CL226" s="243"/>
      <c r="CM226" s="230"/>
      <c r="CN226" s="354"/>
      <c r="CO226" s="243"/>
      <c r="CP226" s="230"/>
      <c r="CQ226" s="231"/>
      <c r="CR226" s="331"/>
      <c r="CS226" s="332"/>
      <c r="CT226" s="333"/>
      <c r="CU226" s="229"/>
      <c r="CV226" s="230"/>
      <c r="CW226" s="231"/>
      <c r="CX226" s="331"/>
      <c r="CY226" s="332"/>
      <c r="CZ226" s="333"/>
      <c r="DA226" s="331"/>
      <c r="DB226" s="332"/>
      <c r="DC226" s="333"/>
      <c r="DD226" s="331"/>
      <c r="DE226" s="332"/>
      <c r="DF226" s="333"/>
      <c r="DG226" s="331"/>
      <c r="DH226" s="332"/>
      <c r="DI226" s="333"/>
      <c r="DJ226" s="229"/>
      <c r="DK226" s="230"/>
      <c r="DL226" s="231"/>
      <c r="DM226" s="229"/>
      <c r="DN226" s="230"/>
      <c r="DO226" s="231"/>
      <c r="DP226" s="331"/>
      <c r="DQ226" s="332"/>
      <c r="DR226" s="333"/>
      <c r="DS226" s="331"/>
      <c r="DT226" s="332"/>
      <c r="DU226" s="333"/>
      <c r="DV226" s="331"/>
      <c r="DW226" s="332"/>
      <c r="DX226" s="333"/>
      <c r="DY226" s="331"/>
      <c r="DZ226" s="332"/>
      <c r="EA226" s="333"/>
      <c r="EB226" s="331"/>
      <c r="EC226" s="332"/>
      <c r="ED226" s="333"/>
      <c r="EE226" s="331"/>
      <c r="EF226" s="332"/>
      <c r="EG226" s="333"/>
      <c r="EH226" s="229"/>
      <c r="EI226" s="230"/>
      <c r="EJ226" s="231"/>
      <c r="EK226" s="229"/>
      <c r="EL226" s="230"/>
      <c r="EM226" s="231"/>
      <c r="EN226" s="244"/>
      <c r="EO226" s="269" t="str">
        <f t="shared" si="699"/>
        <v/>
      </c>
      <c r="EP226" s="444" t="s">
        <v>1247</v>
      </c>
      <c r="EQ226" s="360" t="str">
        <f t="shared" si="842"/>
        <v/>
      </c>
      <c r="ER226" s="360" t="str">
        <f t="shared" si="843"/>
        <v/>
      </c>
      <c r="ES226" s="360" t="str">
        <f t="shared" si="844"/>
        <v/>
      </c>
      <c r="ET226" s="360" t="str">
        <f t="shared" si="845"/>
        <v/>
      </c>
      <c r="EU226" s="360" t="str">
        <f t="shared" si="846"/>
        <v/>
      </c>
      <c r="EV226" s="360" t="str">
        <f t="shared" si="847"/>
        <v/>
      </c>
      <c r="EW226" s="360" t="str">
        <f t="shared" si="848"/>
        <v/>
      </c>
      <c r="EX226" s="360" t="str">
        <f t="shared" si="849"/>
        <v/>
      </c>
      <c r="EY226" s="360" t="str">
        <f t="shared" si="850"/>
        <v/>
      </c>
      <c r="EZ226" s="360" t="str">
        <f t="shared" si="851"/>
        <v/>
      </c>
      <c r="FA226" s="360" t="str">
        <f t="shared" si="852"/>
        <v/>
      </c>
      <c r="FB226" s="360" t="str">
        <f t="shared" si="853"/>
        <v/>
      </c>
      <c r="FC226" s="360">
        <f t="shared" si="854"/>
        <v>39</v>
      </c>
      <c r="FD226" s="360">
        <f t="shared" si="855"/>
        <v>39</v>
      </c>
      <c r="FE226" s="360">
        <f t="shared" si="856"/>
        <v>39</v>
      </c>
      <c r="FF226" s="360" t="str">
        <f t="shared" si="857"/>
        <v/>
      </c>
      <c r="FG226" s="360" t="str">
        <f t="shared" si="858"/>
        <v/>
      </c>
      <c r="FH226" s="360">
        <f t="shared" si="859"/>
        <v>42</v>
      </c>
      <c r="FI226" s="360">
        <f t="shared" si="860"/>
        <v>42</v>
      </c>
      <c r="FJ226" s="360">
        <f t="shared" si="861"/>
        <v>45</v>
      </c>
      <c r="FK226" s="360">
        <f t="shared" si="862"/>
        <v>45</v>
      </c>
      <c r="FL226" s="360" t="str">
        <f t="shared" si="863"/>
        <v/>
      </c>
      <c r="FM226" s="360" t="str">
        <f t="shared" si="864"/>
        <v/>
      </c>
      <c r="FN226" s="360" t="str">
        <f t="shared" si="865"/>
        <v/>
      </c>
      <c r="FO226" s="360" t="str">
        <f t="shared" si="866"/>
        <v/>
      </c>
      <c r="FP226" s="360" t="str">
        <f t="shared" si="867"/>
        <v/>
      </c>
      <c r="FQ226" s="360" t="str">
        <f t="shared" si="868"/>
        <v/>
      </c>
      <c r="FR226" s="360" t="str">
        <f t="shared" si="869"/>
        <v/>
      </c>
      <c r="FS226" s="360">
        <f t="shared" si="870"/>
        <v>40</v>
      </c>
      <c r="FT226" s="360">
        <f t="shared" si="700"/>
        <v>45</v>
      </c>
      <c r="FU226" s="360" t="str">
        <f t="shared" si="871"/>
        <v/>
      </c>
      <c r="FV226" s="360" t="str">
        <f t="shared" si="872"/>
        <v/>
      </c>
      <c r="FW226" s="360" t="str">
        <f t="shared" si="873"/>
        <v/>
      </c>
      <c r="FX226" s="360" t="str">
        <f t="shared" si="874"/>
        <v/>
      </c>
      <c r="FY226" s="360" t="str">
        <f t="shared" si="875"/>
        <v/>
      </c>
      <c r="FZ226" s="360" t="str">
        <f t="shared" si="876"/>
        <v/>
      </c>
      <c r="GA226" s="360">
        <f t="shared" si="877"/>
        <v>17</v>
      </c>
      <c r="GB226" s="360" t="str">
        <f t="shared" si="878"/>
        <v/>
      </c>
      <c r="GC226" s="360">
        <f t="shared" si="879"/>
        <v>30</v>
      </c>
      <c r="GD226" s="360" t="str">
        <f t="shared" si="880"/>
        <v/>
      </c>
      <c r="GE226" s="360" t="str">
        <f t="shared" si="881"/>
        <v/>
      </c>
      <c r="GF226" s="360" t="str">
        <f t="shared" si="882"/>
        <v/>
      </c>
      <c r="GG226" s="360" t="str">
        <f t="shared" si="883"/>
        <v/>
      </c>
      <c r="GH226" s="360" t="str">
        <f t="shared" si="884"/>
        <v/>
      </c>
      <c r="GI226" s="360" t="str">
        <f t="shared" si="885"/>
        <v/>
      </c>
      <c r="GJ226" s="360" t="str">
        <f t="shared" si="886"/>
        <v/>
      </c>
      <c r="GK226" s="444" t="s">
        <v>1247</v>
      </c>
      <c r="GL226" s="361" t="str">
        <f t="shared" si="701"/>
        <v>-</v>
      </c>
      <c r="GM226" s="361" t="str">
        <f t="shared" si="702"/>
        <v>-</v>
      </c>
      <c r="GN226" s="361" t="str">
        <f t="shared" si="703"/>
        <v>-</v>
      </c>
      <c r="GO226" s="361" t="str">
        <f t="shared" si="704"/>
        <v>-</v>
      </c>
      <c r="GP226" s="361" t="str">
        <f t="shared" si="705"/>
        <v>-</v>
      </c>
      <c r="GQ226" s="361" t="str">
        <f t="shared" si="706"/>
        <v>-</v>
      </c>
      <c r="GR226" s="361" t="str">
        <f t="shared" si="707"/>
        <v>-</v>
      </c>
      <c r="GS226" s="361" t="str">
        <f t="shared" si="708"/>
        <v>-</v>
      </c>
      <c r="GT226" s="361" t="str">
        <f t="shared" si="709"/>
        <v>-</v>
      </c>
      <c r="GU226" s="361" t="str">
        <f t="shared" si="710"/>
        <v>-</v>
      </c>
      <c r="GV226" s="361" t="str">
        <f t="shared" si="711"/>
        <v>-</v>
      </c>
      <c r="GW226" s="361" t="str">
        <f t="shared" si="712"/>
        <v>-</v>
      </c>
      <c r="GX226" s="361" t="str">
        <f t="shared" si="713"/>
        <v>CHD</v>
      </c>
      <c r="GY226" s="361" t="str">
        <f t="shared" si="714"/>
        <v>CHD</v>
      </c>
      <c r="GZ226" s="361" t="str">
        <f t="shared" si="715"/>
        <v>CHD</v>
      </c>
      <c r="HA226" s="361" t="str">
        <f t="shared" si="716"/>
        <v>-</v>
      </c>
      <c r="HB226" s="361" t="str">
        <f t="shared" si="717"/>
        <v>-</v>
      </c>
      <c r="HC226" s="361" t="str">
        <f t="shared" si="718"/>
        <v>CHD</v>
      </c>
      <c r="HD226" s="361" t="str">
        <f t="shared" si="719"/>
        <v>CHD</v>
      </c>
      <c r="HE226" s="361" t="str">
        <f t="shared" si="720"/>
        <v>CHD</v>
      </c>
      <c r="HF226" s="361" t="str">
        <f t="shared" si="721"/>
        <v>CHD</v>
      </c>
      <c r="HG226" s="361" t="str">
        <f t="shared" si="722"/>
        <v>-</v>
      </c>
      <c r="HH226" s="361" t="str">
        <f t="shared" si="723"/>
        <v>-</v>
      </c>
      <c r="HI226" s="361" t="str">
        <f t="shared" si="724"/>
        <v>-</v>
      </c>
      <c r="HJ226" s="361" t="str">
        <f t="shared" si="725"/>
        <v>-</v>
      </c>
      <c r="HK226" s="361" t="str">
        <f t="shared" si="726"/>
        <v>-</v>
      </c>
      <c r="HL226" s="361" t="str">
        <f t="shared" si="727"/>
        <v>-</v>
      </c>
      <c r="HM226" s="361" t="str">
        <f t="shared" si="728"/>
        <v>-</v>
      </c>
      <c r="HN226" s="361" t="str">
        <f t="shared" si="729"/>
        <v>CHD</v>
      </c>
      <c r="HO226" s="361" t="str">
        <f t="shared" si="730"/>
        <v>CHD</v>
      </c>
      <c r="HP226" s="361" t="str">
        <f t="shared" si="731"/>
        <v>-</v>
      </c>
      <c r="HQ226" s="361" t="str">
        <f t="shared" si="732"/>
        <v>-</v>
      </c>
      <c r="HR226" s="361" t="str">
        <f t="shared" si="733"/>
        <v>-</v>
      </c>
      <c r="HS226" s="361" t="str">
        <f t="shared" si="734"/>
        <v>-</v>
      </c>
      <c r="HT226" s="361" t="str">
        <f t="shared" si="735"/>
        <v>-</v>
      </c>
      <c r="HU226" s="361" t="str">
        <f t="shared" si="736"/>
        <v>-</v>
      </c>
      <c r="HV226" s="361" t="str">
        <f t="shared" si="737"/>
        <v>CHD</v>
      </c>
      <c r="HW226" s="361" t="str">
        <f t="shared" si="738"/>
        <v>-</v>
      </c>
      <c r="HX226" s="361" t="str">
        <f t="shared" si="739"/>
        <v>CHD</v>
      </c>
      <c r="HY226" s="361" t="str">
        <f t="shared" si="740"/>
        <v>-</v>
      </c>
      <c r="HZ226" s="361" t="str">
        <f t="shared" si="741"/>
        <v>-</v>
      </c>
      <c r="IA226" s="361" t="str">
        <f t="shared" si="742"/>
        <v>-</v>
      </c>
      <c r="IB226" s="361" t="str">
        <f t="shared" si="743"/>
        <v>-</v>
      </c>
      <c r="IC226" s="361" t="str">
        <f t="shared" si="744"/>
        <v>-</v>
      </c>
      <c r="ID226" s="361" t="str">
        <f t="shared" si="745"/>
        <v>-</v>
      </c>
      <c r="IE226" s="361" t="str">
        <f t="shared" si="746"/>
        <v>-</v>
      </c>
      <c r="IF226" s="444" t="s">
        <v>1247</v>
      </c>
      <c r="IG226" s="56" t="str">
        <f t="shared" si="887"/>
        <v>-</v>
      </c>
      <c r="IH226" s="56" t="str">
        <f t="shared" si="888"/>
        <v>-</v>
      </c>
      <c r="II226" s="56" t="str">
        <f t="shared" si="889"/>
        <v>-</v>
      </c>
      <c r="IJ226" s="56" t="str">
        <f t="shared" si="890"/>
        <v>-</v>
      </c>
      <c r="IK226" s="56" t="str">
        <f t="shared" si="747"/>
        <v>-</v>
      </c>
      <c r="IL226" s="56" t="str">
        <f t="shared" si="748"/>
        <v>-</v>
      </c>
      <c r="IM226" s="56" t="str">
        <f t="shared" si="749"/>
        <v>-</v>
      </c>
      <c r="IN226" s="56" t="str">
        <f t="shared" si="750"/>
        <v>-</v>
      </c>
      <c r="IO226" s="56" t="str">
        <f t="shared" si="751"/>
        <v>-</v>
      </c>
      <c r="IP226" s="56" t="str">
        <f t="shared" si="752"/>
        <v>-</v>
      </c>
      <c r="IQ226" s="56" t="str">
        <f t="shared" si="753"/>
        <v>-</v>
      </c>
      <c r="IR226" s="56" t="str">
        <f t="shared" si="754"/>
        <v>-</v>
      </c>
      <c r="IS226" s="56" t="str">
        <f t="shared" si="755"/>
        <v>---------</v>
      </c>
      <c r="IT226" s="56" t="str">
        <f t="shared" si="756"/>
        <v>---------</v>
      </c>
      <c r="IU226" s="56" t="str">
        <f t="shared" si="757"/>
        <v>---------</v>
      </c>
      <c r="IV226" s="56" t="str">
        <f t="shared" si="758"/>
        <v>-</v>
      </c>
      <c r="IW226" s="56" t="str">
        <f t="shared" si="759"/>
        <v>-</v>
      </c>
      <c r="IX226" s="56" t="str">
        <f t="shared" si="760"/>
        <v>---------------</v>
      </c>
      <c r="IY226" s="56" t="str">
        <f t="shared" si="761"/>
        <v>---------------</v>
      </c>
      <c r="IZ226" s="56" t="str">
        <f t="shared" si="762"/>
        <v>---------------</v>
      </c>
      <c r="JA226" s="56" t="str">
        <f t="shared" si="763"/>
        <v>---------------</v>
      </c>
      <c r="JB226" s="56" t="str">
        <f t="shared" si="764"/>
        <v>-</v>
      </c>
      <c r="JC226" s="56" t="str">
        <f t="shared" si="765"/>
        <v>-</v>
      </c>
      <c r="JD226" s="56" t="str">
        <f t="shared" si="766"/>
        <v>-</v>
      </c>
      <c r="JE226" s="56" t="str">
        <f t="shared" si="767"/>
        <v>-</v>
      </c>
      <c r="JF226" s="56" t="str">
        <f t="shared" si="768"/>
        <v>-</v>
      </c>
      <c r="JG226" s="56" t="str">
        <f t="shared" si="769"/>
        <v>-</v>
      </c>
      <c r="JH226" s="56" t="str">
        <f t="shared" si="770"/>
        <v>-</v>
      </c>
      <c r="JI226" s="56" t="str">
        <f t="shared" si="771"/>
        <v>---------------</v>
      </c>
      <c r="JJ226" s="56" t="str">
        <f t="shared" si="772"/>
        <v>---------------</v>
      </c>
      <c r="JK226" s="56" t="str">
        <f t="shared" si="773"/>
        <v>-</v>
      </c>
      <c r="JL226" s="56" t="str">
        <f t="shared" si="774"/>
        <v>-</v>
      </c>
      <c r="JM226" s="56" t="str">
        <f t="shared" si="775"/>
        <v>-</v>
      </c>
      <c r="JN226" s="56" t="str">
        <f t="shared" si="776"/>
        <v>-</v>
      </c>
      <c r="JO226" s="56" t="str">
        <f t="shared" si="777"/>
        <v>-</v>
      </c>
      <c r="JP226" s="56" t="str">
        <f t="shared" si="778"/>
        <v>-</v>
      </c>
      <c r="JQ226" s="56" t="str">
        <f t="shared" si="779"/>
        <v>-</v>
      </c>
      <c r="JR226" s="56" t="str">
        <f t="shared" si="780"/>
        <v>-</v>
      </c>
      <c r="JS226" s="56" t="str">
        <f t="shared" si="781"/>
        <v>---------------</v>
      </c>
      <c r="JT226" s="56" t="str">
        <f t="shared" si="782"/>
        <v>-</v>
      </c>
      <c r="JU226" s="56" t="str">
        <f t="shared" si="783"/>
        <v>-</v>
      </c>
      <c r="JV226" s="56" t="str">
        <f t="shared" si="784"/>
        <v>-</v>
      </c>
      <c r="JW226" s="56" t="str">
        <f t="shared" si="785"/>
        <v>-</v>
      </c>
      <c r="JX226" s="56" t="str">
        <f t="shared" si="786"/>
        <v>-</v>
      </c>
      <c r="JY226" s="56" t="str">
        <f t="shared" si="787"/>
        <v>-</v>
      </c>
      <c r="JZ226" s="56" t="str">
        <f t="shared" si="788"/>
        <v>-</v>
      </c>
      <c r="KA226" s="444" t="s">
        <v>1247</v>
      </c>
      <c r="KB226" s="360">
        <f>IF(ISNUMBER(INDEX($EQ$15:$GK$521,$B226,EO$11)),MAX(KB$14:KB225)+1,0)</f>
        <v>0</v>
      </c>
      <c r="KC226" s="360" t="str">
        <f t="shared" si="891"/>
        <v/>
      </c>
      <c r="KD226" s="373" t="s">
        <v>2</v>
      </c>
      <c r="KE226" s="215"/>
      <c r="KF226" s="60"/>
      <c r="KG226" s="60"/>
      <c r="KH226" s="60"/>
      <c r="KI226" s="60"/>
      <c r="KJ226" s="60"/>
      <c r="KK226" s="60"/>
      <c r="KL226" s="60"/>
      <c r="KM226" s="60"/>
      <c r="KN226" s="60"/>
      <c r="KO226" s="60"/>
      <c r="KP226" s="60"/>
      <c r="KQ226" s="239" t="str">
        <f t="shared" si="894"/>
        <v/>
      </c>
      <c r="KR226" s="245" t="str">
        <f t="shared" si="789"/>
        <v/>
      </c>
      <c r="KS226" s="60"/>
      <c r="KT226" s="239" t="str">
        <f t="shared" si="895"/>
        <v/>
      </c>
      <c r="KU226" s="245" t="str">
        <f t="shared" si="790"/>
        <v/>
      </c>
      <c r="KV226" s="60"/>
      <c r="KW226" s="239" t="str">
        <f t="shared" si="896"/>
        <v/>
      </c>
      <c r="KX226" s="245" t="str">
        <f t="shared" si="791"/>
        <v/>
      </c>
      <c r="KY226" s="60"/>
      <c r="KZ226" s="283" t="str">
        <f t="shared" si="792"/>
        <v/>
      </c>
      <c r="LA226" s="26"/>
      <c r="LB226" s="18"/>
      <c r="LC226" s="18"/>
      <c r="LD226" s="18"/>
      <c r="LE226" s="18"/>
      <c r="LF226" s="18"/>
      <c r="LG226" s="18"/>
      <c r="LH226" s="18"/>
      <c r="LI226" s="18"/>
      <c r="LJ226" s="18"/>
      <c r="LK226" s="18"/>
      <c r="LL226" s="18"/>
      <c r="LM226" s="18"/>
      <c r="LN226" s="63"/>
      <c r="LO226" s="251">
        <f t="shared" si="793"/>
        <v>0</v>
      </c>
      <c r="LP226" s="251">
        <f t="shared" si="794"/>
        <v>0</v>
      </c>
      <c r="LQ226" s="251">
        <f t="shared" si="795"/>
        <v>0</v>
      </c>
      <c r="LR226" s="251">
        <f t="shared" si="796"/>
        <v>0</v>
      </c>
      <c r="LS226" s="251">
        <f t="shared" si="797"/>
        <v>0</v>
      </c>
      <c r="LT226" s="251">
        <f t="shared" si="798"/>
        <v>0</v>
      </c>
      <c r="LU226" s="251">
        <f t="shared" si="799"/>
        <v>0</v>
      </c>
      <c r="LV226" s="251">
        <f t="shared" si="800"/>
        <v>0</v>
      </c>
      <c r="LW226" s="251">
        <f t="shared" si="801"/>
        <v>0</v>
      </c>
      <c r="LX226" s="251">
        <f t="shared" si="802"/>
        <v>0</v>
      </c>
      <c r="LY226" s="251">
        <f t="shared" si="803"/>
        <v>0</v>
      </c>
      <c r="LZ226" s="251">
        <f t="shared" si="804"/>
        <v>0</v>
      </c>
      <c r="MA226" s="63">
        <f t="shared" si="805"/>
        <v>6</v>
      </c>
      <c r="MB226" s="63">
        <f t="shared" si="806"/>
        <v>0</v>
      </c>
      <c r="MC226" s="63">
        <f t="shared" si="893"/>
        <v>212</v>
      </c>
      <c r="MD226" s="63">
        <f t="shared" si="892"/>
        <v>49</v>
      </c>
      <c r="ME226" s="63">
        <f t="shared" si="807"/>
        <v>0</v>
      </c>
      <c r="MF226" s="315">
        <f t="shared" si="808"/>
        <v>291</v>
      </c>
      <c r="MG226" s="315">
        <f>IF(ISNUMBER(MATCH(EO226,$ME$15:$ME$520,0)),0,MAX(MG$14:MG225)+1)</f>
        <v>0</v>
      </c>
      <c r="MH226" s="315" t="str">
        <f t="shared" si="809"/>
        <v/>
      </c>
      <c r="MI226" s="369"/>
      <c r="MJ226" s="68"/>
      <c r="MK226" s="18"/>
      <c r="ML226" s="242"/>
      <c r="MM226" s="242"/>
      <c r="MN226" s="59"/>
      <c r="MO226" s="59"/>
      <c r="MP226" s="285"/>
      <c r="MQ226" s="59"/>
      <c r="MR226" s="238"/>
      <c r="MS226" s="285"/>
      <c r="MT226" s="59"/>
      <c r="MU226" s="285"/>
      <c r="MV226" s="238"/>
      <c r="MW226" s="59"/>
      <c r="MX226" s="59"/>
      <c r="MY226" s="59"/>
      <c r="MZ226" s="59"/>
      <c r="NA226" s="59"/>
      <c r="NB226" s="26" t="s">
        <v>2</v>
      </c>
      <c r="NC226" s="59"/>
      <c r="ND226" s="59"/>
      <c r="NE226" s="59"/>
      <c r="NF226" s="59"/>
      <c r="NG226" s="59"/>
      <c r="NH226" s="59"/>
      <c r="NI226" s="59"/>
      <c r="NJ226" s="59"/>
      <c r="NK226" s="26" t="s">
        <v>2</v>
      </c>
      <c r="NL226" s="454"/>
      <c r="NM226" s="454"/>
      <c r="NN226" s="59"/>
      <c r="NO226" s="18"/>
      <c r="NP226" s="18"/>
      <c r="NQ226" s="18"/>
      <c r="NR226" s="18"/>
      <c r="NS226" s="18"/>
      <c r="NT226" s="18"/>
      <c r="NU226" s="18"/>
      <c r="NV226" s="18"/>
      <c r="NW226" s="18"/>
      <c r="NX226" s="18"/>
      <c r="NY226" s="18"/>
      <c r="NZ226" s="18"/>
      <c r="OA226" s="18"/>
      <c r="OB226" s="18"/>
      <c r="OC226" s="18"/>
      <c r="OZ226" s="59"/>
      <c r="PA226" s="251" t="str">
        <f t="shared" si="810"/>
        <v/>
      </c>
      <c r="PB226" s="251" t="str">
        <f t="shared" si="811"/>
        <v/>
      </c>
      <c r="PC226" s="251" t="str">
        <f t="shared" si="812"/>
        <v/>
      </c>
      <c r="PD226" s="251" t="str">
        <f t="shared" si="813"/>
        <v/>
      </c>
      <c r="PE226" s="251" t="str">
        <f t="shared" si="814"/>
        <v/>
      </c>
      <c r="PF226" s="251" t="str">
        <f t="shared" si="815"/>
        <v/>
      </c>
      <c r="PG226" s="251" t="str">
        <f t="shared" si="816"/>
        <v/>
      </c>
      <c r="PH226" s="251" t="str">
        <f t="shared" si="817"/>
        <v/>
      </c>
      <c r="PI226" s="251" t="str">
        <f t="shared" si="818"/>
        <v/>
      </c>
      <c r="PJ226" s="251" t="str">
        <f t="shared" si="819"/>
        <v/>
      </c>
      <c r="PK226" s="251" t="str">
        <f t="shared" si="820"/>
        <v/>
      </c>
      <c r="PL226" s="251" t="str">
        <f t="shared" si="821"/>
        <v/>
      </c>
      <c r="PM226" s="251" t="str">
        <f t="shared" si="822"/>
        <v/>
      </c>
      <c r="PN226" s="251" t="str">
        <f t="shared" si="823"/>
        <v/>
      </c>
      <c r="PO226" s="251" t="str">
        <f t="shared" si="824"/>
        <v/>
      </c>
      <c r="PP226" s="251" t="str">
        <f t="shared" si="825"/>
        <v/>
      </c>
      <c r="PQ226" s="251" t="str">
        <f t="shared" si="826"/>
        <v/>
      </c>
      <c r="PR226" s="251" t="str">
        <f t="shared" si="827"/>
        <v/>
      </c>
      <c r="PS226" s="251" t="str">
        <f t="shared" si="828"/>
        <v/>
      </c>
      <c r="PT226" s="251" t="str">
        <f t="shared" si="829"/>
        <v/>
      </c>
      <c r="PU226" s="251" t="str">
        <f t="shared" si="830"/>
        <v/>
      </c>
      <c r="PV226" s="251" t="str">
        <f t="shared" si="831"/>
        <v/>
      </c>
      <c r="PW226" s="251" t="str">
        <f t="shared" si="832"/>
        <v/>
      </c>
      <c r="PX226" s="251" t="str">
        <f t="shared" si="833"/>
        <v/>
      </c>
      <c r="PY226" s="251" t="str">
        <f t="shared" si="834"/>
        <v/>
      </c>
      <c r="PZ226" s="251" t="str">
        <f t="shared" si="835"/>
        <v/>
      </c>
      <c r="QA226" s="251" t="str">
        <f t="shared" si="836"/>
        <v/>
      </c>
      <c r="QB226" s="251" t="str">
        <f t="shared" si="837"/>
        <v/>
      </c>
      <c r="QC226" s="251" t="str">
        <f t="shared" si="838"/>
        <v/>
      </c>
      <c r="QD226" s="251" t="str">
        <f t="shared" si="839"/>
        <v/>
      </c>
      <c r="QE226" s="251" t="str">
        <f t="shared" si="840"/>
        <v/>
      </c>
      <c r="QF226" s="63">
        <f t="shared" si="841"/>
        <v>0</v>
      </c>
      <c r="QG226" s="26" t="s">
        <v>2</v>
      </c>
      <c r="QH226" s="59"/>
      <c r="QI226" s="59"/>
      <c r="QJ226" s="59"/>
      <c r="QK226" s="59"/>
      <c r="QL226" s="59"/>
      <c r="QM226" s="59"/>
      <c r="QN226" s="59"/>
    </row>
    <row r="227" spans="1:456" ht="6" customHeight="1" x14ac:dyDescent="0.25">
      <c r="A227" s="68"/>
      <c r="B227" s="447">
        <f t="shared" si="698"/>
        <v>213</v>
      </c>
      <c r="C227" s="72" t="s">
        <v>607</v>
      </c>
      <c r="D227" s="339" t="s">
        <v>522</v>
      </c>
      <c r="E227" s="59"/>
      <c r="F227" s="229"/>
      <c r="G227" s="295"/>
      <c r="H227" s="295"/>
      <c r="I227" s="229"/>
      <c r="J227" s="295"/>
      <c r="K227" s="295"/>
      <c r="L227" s="229"/>
      <c r="M227" s="295"/>
      <c r="N227" s="295"/>
      <c r="O227" s="229"/>
      <c r="P227" s="295"/>
      <c r="Q227" s="295"/>
      <c r="R227" s="229"/>
      <c r="S227" s="230"/>
      <c r="T227" s="231"/>
      <c r="U227" s="229"/>
      <c r="V227" s="230"/>
      <c r="W227" s="231"/>
      <c r="X227" s="229"/>
      <c r="Y227" s="230"/>
      <c r="Z227" s="231"/>
      <c r="AA227" s="229"/>
      <c r="AB227" s="295"/>
      <c r="AC227" s="295"/>
      <c r="AD227" s="229"/>
      <c r="AE227" s="295"/>
      <c r="AF227" s="295"/>
      <c r="AG227" s="229"/>
      <c r="AH227" s="295"/>
      <c r="AI227" s="295"/>
      <c r="AJ227" s="229"/>
      <c r="AK227" s="295"/>
      <c r="AL227" s="295"/>
      <c r="AM227" s="229"/>
      <c r="AN227" s="295"/>
      <c r="AO227" s="295"/>
      <c r="AP227" s="243"/>
      <c r="AQ227" s="295"/>
      <c r="AR227" s="290"/>
      <c r="AS227" s="243"/>
      <c r="AT227" s="295"/>
      <c r="AU227" s="290"/>
      <c r="AV227" s="229"/>
      <c r="AW227" s="230"/>
      <c r="AX227" s="231"/>
      <c r="AY227" s="229"/>
      <c r="AZ227" s="230"/>
      <c r="BA227" s="231"/>
      <c r="BB227" s="229"/>
      <c r="BC227" s="230"/>
      <c r="BD227" s="231"/>
      <c r="BE227" s="229"/>
      <c r="BF227" s="230"/>
      <c r="BG227" s="231"/>
      <c r="BH227" s="229"/>
      <c r="BI227" s="230"/>
      <c r="BJ227" s="231"/>
      <c r="BK227" s="243"/>
      <c r="BL227" s="230"/>
      <c r="BM227" s="231"/>
      <c r="BN227" s="243"/>
      <c r="BO227" s="230"/>
      <c r="BP227" s="231"/>
      <c r="BQ227" s="229"/>
      <c r="BR227" s="230"/>
      <c r="BS227" s="231"/>
      <c r="BT227" s="229"/>
      <c r="BU227" s="230"/>
      <c r="BV227" s="231"/>
      <c r="BW227" s="229"/>
      <c r="BX227" s="230"/>
      <c r="BY227" s="231"/>
      <c r="BZ227" s="229"/>
      <c r="CA227" s="230"/>
      <c r="CB227" s="231"/>
      <c r="CC227" s="229"/>
      <c r="CD227" s="230"/>
      <c r="CE227" s="231"/>
      <c r="CF227" s="331"/>
      <c r="CG227" s="332"/>
      <c r="CH227" s="385"/>
      <c r="CI227" s="331"/>
      <c r="CJ227" s="332"/>
      <c r="CK227" s="385"/>
      <c r="CL227" s="243"/>
      <c r="CM227" s="230"/>
      <c r="CN227" s="354"/>
      <c r="CO227" s="243"/>
      <c r="CP227" s="230"/>
      <c r="CQ227" s="231"/>
      <c r="CR227" s="331"/>
      <c r="CS227" s="332"/>
      <c r="CT227" s="333"/>
      <c r="CU227" s="229"/>
      <c r="CV227" s="230"/>
      <c r="CW227" s="231"/>
      <c r="CX227" s="331"/>
      <c r="CY227" s="332"/>
      <c r="CZ227" s="333"/>
      <c r="DA227" s="331"/>
      <c r="DB227" s="332"/>
      <c r="DC227" s="333"/>
      <c r="DD227" s="331"/>
      <c r="DE227" s="332"/>
      <c r="DF227" s="333"/>
      <c r="DG227" s="331"/>
      <c r="DH227" s="332"/>
      <c r="DI227" s="333"/>
      <c r="DJ227" s="229"/>
      <c r="DK227" s="230"/>
      <c r="DL227" s="231"/>
      <c r="DM227" s="229"/>
      <c r="DN227" s="230"/>
      <c r="DO227" s="231"/>
      <c r="DP227" s="331"/>
      <c r="DQ227" s="332"/>
      <c r="DR227" s="333"/>
      <c r="DS227" s="331"/>
      <c r="DT227" s="332"/>
      <c r="DU227" s="333"/>
      <c r="DV227" s="331"/>
      <c r="DW227" s="332"/>
      <c r="DX227" s="333"/>
      <c r="DY227" s="331"/>
      <c r="DZ227" s="332"/>
      <c r="EA227" s="333"/>
      <c r="EB227" s="331"/>
      <c r="EC227" s="332"/>
      <c r="ED227" s="333"/>
      <c r="EE227" s="331"/>
      <c r="EF227" s="332"/>
      <c r="EG227" s="333"/>
      <c r="EH227" s="229"/>
      <c r="EI227" s="230"/>
      <c r="EJ227" s="231"/>
      <c r="EK227" s="229"/>
      <c r="EL227" s="230"/>
      <c r="EM227" s="231"/>
      <c r="EN227" s="244"/>
      <c r="EO227" s="269" t="str">
        <f t="shared" si="699"/>
        <v/>
      </c>
      <c r="EP227" s="444" t="s">
        <v>1247</v>
      </c>
      <c r="EQ227" s="360" t="str">
        <f t="shared" si="842"/>
        <v/>
      </c>
      <c r="ER227" s="360" t="str">
        <f t="shared" si="843"/>
        <v/>
      </c>
      <c r="ES227" s="360" t="str">
        <f t="shared" si="844"/>
        <v/>
      </c>
      <c r="ET227" s="360" t="str">
        <f t="shared" si="845"/>
        <v/>
      </c>
      <c r="EU227" s="360" t="str">
        <f t="shared" si="846"/>
        <v/>
      </c>
      <c r="EV227" s="360" t="str">
        <f t="shared" si="847"/>
        <v/>
      </c>
      <c r="EW227" s="360" t="str">
        <f t="shared" si="848"/>
        <v/>
      </c>
      <c r="EX227" s="360" t="str">
        <f t="shared" si="849"/>
        <v/>
      </c>
      <c r="EY227" s="360" t="str">
        <f t="shared" si="850"/>
        <v/>
      </c>
      <c r="EZ227" s="360" t="str">
        <f t="shared" si="851"/>
        <v/>
      </c>
      <c r="FA227" s="360" t="str">
        <f t="shared" si="852"/>
        <v/>
      </c>
      <c r="FB227" s="360" t="str">
        <f t="shared" si="853"/>
        <v/>
      </c>
      <c r="FC227" s="360" t="str">
        <f t="shared" si="854"/>
        <v/>
      </c>
      <c r="FD227" s="360" t="str">
        <f t="shared" si="855"/>
        <v/>
      </c>
      <c r="FE227" s="360" t="str">
        <f t="shared" si="856"/>
        <v/>
      </c>
      <c r="FF227" s="360" t="str">
        <f t="shared" si="857"/>
        <v/>
      </c>
      <c r="FG227" s="360" t="str">
        <f t="shared" si="858"/>
        <v/>
      </c>
      <c r="FH227" s="360" t="str">
        <f t="shared" si="859"/>
        <v/>
      </c>
      <c r="FI227" s="360" t="str">
        <f t="shared" si="860"/>
        <v/>
      </c>
      <c r="FJ227" s="360" t="str">
        <f t="shared" si="861"/>
        <v/>
      </c>
      <c r="FK227" s="360" t="str">
        <f t="shared" si="862"/>
        <v/>
      </c>
      <c r="FL227" s="360" t="str">
        <f t="shared" si="863"/>
        <v/>
      </c>
      <c r="FM227" s="360" t="str">
        <f t="shared" si="864"/>
        <v/>
      </c>
      <c r="FN227" s="360" t="str">
        <f t="shared" si="865"/>
        <v/>
      </c>
      <c r="FO227" s="360" t="str">
        <f t="shared" si="866"/>
        <v/>
      </c>
      <c r="FP227" s="360" t="str">
        <f t="shared" si="867"/>
        <v/>
      </c>
      <c r="FQ227" s="360" t="str">
        <f t="shared" si="868"/>
        <v/>
      </c>
      <c r="FR227" s="360" t="str">
        <f t="shared" si="869"/>
        <v/>
      </c>
      <c r="FS227" s="360" t="str">
        <f t="shared" si="870"/>
        <v/>
      </c>
      <c r="FT227" s="360" t="str">
        <f t="shared" si="700"/>
        <v/>
      </c>
      <c r="FU227" s="360" t="str">
        <f t="shared" si="871"/>
        <v/>
      </c>
      <c r="FV227" s="360" t="str">
        <f t="shared" si="872"/>
        <v/>
      </c>
      <c r="FW227" s="360" t="str">
        <f t="shared" si="873"/>
        <v/>
      </c>
      <c r="FX227" s="360" t="str">
        <f t="shared" si="874"/>
        <v/>
      </c>
      <c r="FY227" s="360" t="str">
        <f t="shared" si="875"/>
        <v/>
      </c>
      <c r="FZ227" s="360" t="str">
        <f t="shared" si="876"/>
        <v/>
      </c>
      <c r="GA227" s="360">
        <f t="shared" si="877"/>
        <v>18</v>
      </c>
      <c r="GB227" s="360" t="str">
        <f t="shared" si="878"/>
        <v/>
      </c>
      <c r="GC227" s="360" t="str">
        <f t="shared" si="879"/>
        <v/>
      </c>
      <c r="GD227" s="360" t="str">
        <f t="shared" si="880"/>
        <v/>
      </c>
      <c r="GE227" s="360" t="str">
        <f t="shared" si="881"/>
        <v/>
      </c>
      <c r="GF227" s="360" t="str">
        <f t="shared" si="882"/>
        <v/>
      </c>
      <c r="GG227" s="360" t="str">
        <f t="shared" si="883"/>
        <v/>
      </c>
      <c r="GH227" s="360" t="str">
        <f t="shared" si="884"/>
        <v/>
      </c>
      <c r="GI227" s="360" t="str">
        <f t="shared" si="885"/>
        <v/>
      </c>
      <c r="GJ227" s="360" t="str">
        <f t="shared" si="886"/>
        <v/>
      </c>
      <c r="GK227" s="444" t="s">
        <v>1247</v>
      </c>
      <c r="GL227" s="361" t="str">
        <f t="shared" si="701"/>
        <v>-</v>
      </c>
      <c r="GM227" s="361" t="str">
        <f t="shared" si="702"/>
        <v>-</v>
      </c>
      <c r="GN227" s="361" t="str">
        <f t="shared" si="703"/>
        <v>-</v>
      </c>
      <c r="GO227" s="361" t="str">
        <f t="shared" si="704"/>
        <v>-</v>
      </c>
      <c r="GP227" s="361" t="str">
        <f t="shared" si="705"/>
        <v>-</v>
      </c>
      <c r="GQ227" s="361" t="str">
        <f t="shared" si="706"/>
        <v>-</v>
      </c>
      <c r="GR227" s="361" t="str">
        <f t="shared" si="707"/>
        <v>-</v>
      </c>
      <c r="GS227" s="361" t="str">
        <f t="shared" si="708"/>
        <v>-</v>
      </c>
      <c r="GT227" s="361" t="str">
        <f t="shared" si="709"/>
        <v>-</v>
      </c>
      <c r="GU227" s="361" t="str">
        <f t="shared" si="710"/>
        <v>-</v>
      </c>
      <c r="GV227" s="361" t="str">
        <f t="shared" si="711"/>
        <v>-</v>
      </c>
      <c r="GW227" s="361" t="str">
        <f t="shared" si="712"/>
        <v>-</v>
      </c>
      <c r="GX227" s="361" t="str">
        <f t="shared" si="713"/>
        <v>-</v>
      </c>
      <c r="GY227" s="361" t="str">
        <f t="shared" si="714"/>
        <v>-</v>
      </c>
      <c r="GZ227" s="361" t="str">
        <f t="shared" si="715"/>
        <v>-</v>
      </c>
      <c r="HA227" s="361" t="str">
        <f t="shared" si="716"/>
        <v>-</v>
      </c>
      <c r="HB227" s="361" t="str">
        <f t="shared" si="717"/>
        <v>-</v>
      </c>
      <c r="HC227" s="361" t="str">
        <f t="shared" si="718"/>
        <v>-</v>
      </c>
      <c r="HD227" s="361" t="str">
        <f t="shared" si="719"/>
        <v>-</v>
      </c>
      <c r="HE227" s="361" t="str">
        <f t="shared" si="720"/>
        <v>-</v>
      </c>
      <c r="HF227" s="361" t="str">
        <f t="shared" si="721"/>
        <v>-</v>
      </c>
      <c r="HG227" s="361" t="str">
        <f t="shared" si="722"/>
        <v>-</v>
      </c>
      <c r="HH227" s="361" t="str">
        <f t="shared" si="723"/>
        <v>-</v>
      </c>
      <c r="HI227" s="361" t="str">
        <f t="shared" si="724"/>
        <v>-</v>
      </c>
      <c r="HJ227" s="361" t="str">
        <f t="shared" si="725"/>
        <v>-</v>
      </c>
      <c r="HK227" s="361" t="str">
        <f t="shared" si="726"/>
        <v>-</v>
      </c>
      <c r="HL227" s="361" t="str">
        <f t="shared" si="727"/>
        <v>-</v>
      </c>
      <c r="HM227" s="361" t="str">
        <f t="shared" si="728"/>
        <v>-</v>
      </c>
      <c r="HN227" s="361" t="str">
        <f t="shared" si="729"/>
        <v>-</v>
      </c>
      <c r="HO227" s="361" t="str">
        <f t="shared" si="730"/>
        <v>-</v>
      </c>
      <c r="HP227" s="361" t="str">
        <f t="shared" si="731"/>
        <v>-</v>
      </c>
      <c r="HQ227" s="361" t="str">
        <f t="shared" si="732"/>
        <v>-</v>
      </c>
      <c r="HR227" s="361" t="str">
        <f t="shared" si="733"/>
        <v>-</v>
      </c>
      <c r="HS227" s="361" t="str">
        <f t="shared" si="734"/>
        <v>-</v>
      </c>
      <c r="HT227" s="361" t="str">
        <f t="shared" si="735"/>
        <v>-</v>
      </c>
      <c r="HU227" s="361" t="str">
        <f t="shared" si="736"/>
        <v>-</v>
      </c>
      <c r="HV227" s="361" t="str">
        <f t="shared" si="737"/>
        <v>stresperiod_data</v>
      </c>
      <c r="HW227" s="361" t="str">
        <f t="shared" si="738"/>
        <v>-</v>
      </c>
      <c r="HX227" s="361" t="str">
        <f t="shared" si="739"/>
        <v>-</v>
      </c>
      <c r="HY227" s="361" t="str">
        <f t="shared" si="740"/>
        <v>-</v>
      </c>
      <c r="HZ227" s="361" t="str">
        <f t="shared" si="741"/>
        <v>-</v>
      </c>
      <c r="IA227" s="361" t="str">
        <f t="shared" si="742"/>
        <v>-</v>
      </c>
      <c r="IB227" s="361" t="str">
        <f t="shared" si="743"/>
        <v>-</v>
      </c>
      <c r="IC227" s="361" t="str">
        <f t="shared" si="744"/>
        <v>-</v>
      </c>
      <c r="ID227" s="361" t="str">
        <f t="shared" si="745"/>
        <v>-</v>
      </c>
      <c r="IE227" s="361" t="str">
        <f t="shared" si="746"/>
        <v>-</v>
      </c>
      <c r="IF227" s="444" t="s">
        <v>1247</v>
      </c>
      <c r="IG227" s="56" t="str">
        <f t="shared" si="887"/>
        <v>-</v>
      </c>
      <c r="IH227" s="56" t="str">
        <f t="shared" si="888"/>
        <v>-</v>
      </c>
      <c r="II227" s="56" t="str">
        <f t="shared" si="889"/>
        <v>-</v>
      </c>
      <c r="IJ227" s="56" t="str">
        <f t="shared" si="890"/>
        <v>-</v>
      </c>
      <c r="IK227" s="56" t="str">
        <f t="shared" si="747"/>
        <v>-</v>
      </c>
      <c r="IL227" s="56" t="str">
        <f t="shared" si="748"/>
        <v>-</v>
      </c>
      <c r="IM227" s="56" t="str">
        <f t="shared" si="749"/>
        <v>-</v>
      </c>
      <c r="IN227" s="56" t="str">
        <f t="shared" si="750"/>
        <v>-</v>
      </c>
      <c r="IO227" s="56" t="str">
        <f t="shared" si="751"/>
        <v>-</v>
      </c>
      <c r="IP227" s="56" t="str">
        <f t="shared" si="752"/>
        <v>-</v>
      </c>
      <c r="IQ227" s="56" t="str">
        <f t="shared" si="753"/>
        <v>-</v>
      </c>
      <c r="IR227" s="56" t="str">
        <f t="shared" si="754"/>
        <v>-</v>
      </c>
      <c r="IS227" s="56" t="str">
        <f t="shared" si="755"/>
        <v>-</v>
      </c>
      <c r="IT227" s="56" t="str">
        <f t="shared" si="756"/>
        <v>-</v>
      </c>
      <c r="IU227" s="56" t="str">
        <f t="shared" si="757"/>
        <v>-</v>
      </c>
      <c r="IV227" s="56" t="str">
        <f t="shared" si="758"/>
        <v>-</v>
      </c>
      <c r="IW227" s="56" t="str">
        <f t="shared" si="759"/>
        <v>-</v>
      </c>
      <c r="IX227" s="56" t="str">
        <f t="shared" si="760"/>
        <v>-</v>
      </c>
      <c r="IY227" s="56" t="str">
        <f t="shared" si="761"/>
        <v>-</v>
      </c>
      <c r="IZ227" s="56" t="str">
        <f t="shared" si="762"/>
        <v>-</v>
      </c>
      <c r="JA227" s="56" t="str">
        <f t="shared" si="763"/>
        <v>-</v>
      </c>
      <c r="JB227" s="56" t="str">
        <f t="shared" si="764"/>
        <v>-</v>
      </c>
      <c r="JC227" s="56" t="str">
        <f t="shared" si="765"/>
        <v>-</v>
      </c>
      <c r="JD227" s="56" t="str">
        <f t="shared" si="766"/>
        <v>-</v>
      </c>
      <c r="JE227" s="56" t="str">
        <f t="shared" si="767"/>
        <v>-</v>
      </c>
      <c r="JF227" s="56" t="str">
        <f t="shared" si="768"/>
        <v>-</v>
      </c>
      <c r="JG227" s="56" t="str">
        <f t="shared" si="769"/>
        <v>-</v>
      </c>
      <c r="JH227" s="56" t="str">
        <f t="shared" si="770"/>
        <v>-</v>
      </c>
      <c r="JI227" s="56" t="str">
        <f t="shared" si="771"/>
        <v>-</v>
      </c>
      <c r="JJ227" s="56" t="str">
        <f t="shared" si="772"/>
        <v>-</v>
      </c>
      <c r="JK227" s="56" t="str">
        <f t="shared" si="773"/>
        <v>-</v>
      </c>
      <c r="JL227" s="56" t="str">
        <f t="shared" si="774"/>
        <v>-</v>
      </c>
      <c r="JM227" s="56" t="str">
        <f t="shared" si="775"/>
        <v>-</v>
      </c>
      <c r="JN227" s="56" t="str">
        <f t="shared" si="776"/>
        <v>-</v>
      </c>
      <c r="JO227" s="56" t="str">
        <f t="shared" si="777"/>
        <v>-</v>
      </c>
      <c r="JP227" s="56" t="str">
        <f t="shared" si="778"/>
        <v>-</v>
      </c>
      <c r="JQ227" s="56" t="str">
        <f t="shared" si="779"/>
        <v>chdspd</v>
      </c>
      <c r="JR227" s="56" t="str">
        <f t="shared" si="780"/>
        <v>-</v>
      </c>
      <c r="JS227" s="56" t="str">
        <f t="shared" si="781"/>
        <v>-</v>
      </c>
      <c r="JT227" s="56" t="str">
        <f t="shared" si="782"/>
        <v>-</v>
      </c>
      <c r="JU227" s="56" t="str">
        <f t="shared" si="783"/>
        <v>-</v>
      </c>
      <c r="JV227" s="56" t="str">
        <f t="shared" si="784"/>
        <v>-</v>
      </c>
      <c r="JW227" s="56" t="str">
        <f t="shared" si="785"/>
        <v>-</v>
      </c>
      <c r="JX227" s="56" t="str">
        <f t="shared" si="786"/>
        <v>-</v>
      </c>
      <c r="JY227" s="56" t="str">
        <f t="shared" si="787"/>
        <v>-</v>
      </c>
      <c r="JZ227" s="56" t="str">
        <f t="shared" si="788"/>
        <v>-</v>
      </c>
      <c r="KA227" s="444" t="s">
        <v>1247</v>
      </c>
      <c r="KB227" s="360">
        <f>IF(ISNUMBER(INDEX($EQ$15:$GK$521,$B227,EO$11)),MAX(KB$14:KB226)+1,0)</f>
        <v>0</v>
      </c>
      <c r="KC227" s="360" t="str">
        <f t="shared" si="891"/>
        <v/>
      </c>
      <c r="KD227" s="373" t="s">
        <v>2</v>
      </c>
      <c r="KE227" s="215"/>
      <c r="KF227" s="60"/>
      <c r="KG227" s="60"/>
      <c r="KH227" s="60"/>
      <c r="KI227" s="60"/>
      <c r="KJ227" s="60"/>
      <c r="KK227" s="60"/>
      <c r="KL227" s="60"/>
      <c r="KM227" s="60"/>
      <c r="KN227" s="60"/>
      <c r="KO227" s="60"/>
      <c r="KP227" s="60"/>
      <c r="KQ227" s="239" t="str">
        <f t="shared" si="894"/>
        <v/>
      </c>
      <c r="KR227" s="245" t="str">
        <f t="shared" si="789"/>
        <v/>
      </c>
      <c r="KS227" s="60"/>
      <c r="KT227" s="239" t="str">
        <f t="shared" si="895"/>
        <v/>
      </c>
      <c r="KU227" s="245" t="str">
        <f t="shared" si="790"/>
        <v/>
      </c>
      <c r="KV227" s="60"/>
      <c r="KW227" s="239" t="str">
        <f t="shared" si="896"/>
        <v/>
      </c>
      <c r="KX227" s="245" t="str">
        <f t="shared" si="791"/>
        <v/>
      </c>
      <c r="KY227" s="60"/>
      <c r="KZ227" s="283" t="str">
        <f t="shared" si="792"/>
        <v/>
      </c>
      <c r="LA227" s="26"/>
      <c r="LB227" s="18"/>
      <c r="LC227" s="18"/>
      <c r="LD227" s="18"/>
      <c r="LE227" s="18"/>
      <c r="LF227" s="18"/>
      <c r="LG227" s="18"/>
      <c r="LH227" s="18"/>
      <c r="LI227" s="18"/>
      <c r="LJ227" s="18"/>
      <c r="LK227" s="18"/>
      <c r="LL227" s="18"/>
      <c r="LM227" s="18"/>
      <c r="LN227" s="63"/>
      <c r="LO227" s="251">
        <f t="shared" si="793"/>
        <v>0</v>
      </c>
      <c r="LP227" s="251">
        <f t="shared" si="794"/>
        <v>0</v>
      </c>
      <c r="LQ227" s="251">
        <f t="shared" si="795"/>
        <v>0</v>
      </c>
      <c r="LR227" s="251">
        <f t="shared" si="796"/>
        <v>0</v>
      </c>
      <c r="LS227" s="251">
        <f t="shared" si="797"/>
        <v>0</v>
      </c>
      <c r="LT227" s="251">
        <f t="shared" si="798"/>
        <v>0</v>
      </c>
      <c r="LU227" s="251">
        <f t="shared" si="799"/>
        <v>0</v>
      </c>
      <c r="LV227" s="251">
        <f t="shared" si="800"/>
        <v>0</v>
      </c>
      <c r="LW227" s="251">
        <f t="shared" si="801"/>
        <v>0</v>
      </c>
      <c r="LX227" s="251">
        <f t="shared" si="802"/>
        <v>0</v>
      </c>
      <c r="LY227" s="251">
        <f t="shared" si="803"/>
        <v>0</v>
      </c>
      <c r="LZ227" s="251">
        <f t="shared" si="804"/>
        <v>0</v>
      </c>
      <c r="MA227" s="63">
        <f t="shared" si="805"/>
        <v>6</v>
      </c>
      <c r="MB227" s="63">
        <f t="shared" si="806"/>
        <v>0</v>
      </c>
      <c r="MC227" s="63">
        <f t="shared" si="893"/>
        <v>213</v>
      </c>
      <c r="MD227" s="63">
        <f t="shared" si="892"/>
        <v>50</v>
      </c>
      <c r="ME227" s="63" t="str">
        <f t="shared" si="807"/>
        <v>NPF</v>
      </c>
      <c r="MF227" s="315">
        <f t="shared" si="808"/>
        <v>291</v>
      </c>
      <c r="MG227" s="315">
        <f>IF(ISNUMBER(MATCH(EO227,$ME$15:$ME$520,0)),0,MAX(MG$14:MG226)+1)</f>
        <v>0</v>
      </c>
      <c r="MH227" s="315" t="str">
        <f t="shared" si="809"/>
        <v/>
      </c>
      <c r="MI227" s="369"/>
      <c r="MJ227" s="68"/>
      <c r="MK227" s="18"/>
      <c r="ML227" s="242"/>
      <c r="MM227" s="242"/>
      <c r="MN227" s="59"/>
      <c r="MO227" s="59"/>
      <c r="MP227" s="285"/>
      <c r="MQ227" s="59"/>
      <c r="MR227" s="238"/>
      <c r="MS227" s="285"/>
      <c r="MT227" s="59"/>
      <c r="MU227" s="285"/>
      <c r="MV227" s="238"/>
      <c r="MW227" s="59"/>
      <c r="MX227" s="59"/>
      <c r="MY227" s="59"/>
      <c r="MZ227" s="59"/>
      <c r="NA227" s="59"/>
      <c r="NB227" s="26" t="s">
        <v>2</v>
      </c>
      <c r="NC227" s="59"/>
      <c r="ND227" s="59"/>
      <c r="NE227" s="59"/>
      <c r="NF227" s="59"/>
      <c r="NG227" s="59"/>
      <c r="NH227" s="59"/>
      <c r="NI227" s="59"/>
      <c r="NJ227" s="59"/>
      <c r="NK227" s="26" t="s">
        <v>2</v>
      </c>
      <c r="NL227" s="454"/>
      <c r="NM227" s="454"/>
      <c r="NN227" s="59"/>
      <c r="NO227" s="18"/>
      <c r="NP227" s="18"/>
      <c r="NQ227" s="18"/>
      <c r="NR227" s="18"/>
      <c r="NS227" s="18"/>
      <c r="NT227" s="18"/>
      <c r="NU227" s="18"/>
      <c r="NV227" s="18"/>
      <c r="NW227" s="18"/>
      <c r="NX227" s="18"/>
      <c r="NY227" s="18"/>
      <c r="NZ227" s="18"/>
      <c r="OA227" s="18"/>
      <c r="OB227" s="18"/>
      <c r="OC227" s="18"/>
      <c r="OZ227" s="59"/>
      <c r="PA227" s="251" t="str">
        <f t="shared" si="810"/>
        <v/>
      </c>
      <c r="PB227" s="251" t="str">
        <f t="shared" si="811"/>
        <v/>
      </c>
      <c r="PC227" s="251" t="str">
        <f t="shared" si="812"/>
        <v/>
      </c>
      <c r="PD227" s="251" t="str">
        <f t="shared" si="813"/>
        <v/>
      </c>
      <c r="PE227" s="251" t="str">
        <f t="shared" si="814"/>
        <v/>
      </c>
      <c r="PF227" s="251" t="str">
        <f t="shared" si="815"/>
        <v/>
      </c>
      <c r="PG227" s="251" t="str">
        <f t="shared" si="816"/>
        <v/>
      </c>
      <c r="PH227" s="251" t="str">
        <f t="shared" si="817"/>
        <v/>
      </c>
      <c r="PI227" s="251" t="str">
        <f t="shared" si="818"/>
        <v/>
      </c>
      <c r="PJ227" s="251" t="str">
        <f t="shared" si="819"/>
        <v/>
      </c>
      <c r="PK227" s="251" t="str">
        <f t="shared" si="820"/>
        <v/>
      </c>
      <c r="PL227" s="251" t="str">
        <f t="shared" si="821"/>
        <v/>
      </c>
      <c r="PM227" s="251" t="str">
        <f t="shared" si="822"/>
        <v>NPF</v>
      </c>
      <c r="PN227" s="251" t="str">
        <f t="shared" si="823"/>
        <v>NPF</v>
      </c>
      <c r="PO227" s="251" t="str">
        <f t="shared" si="824"/>
        <v>NPF</v>
      </c>
      <c r="PP227" s="251" t="str">
        <f t="shared" si="825"/>
        <v>NPF</v>
      </c>
      <c r="PQ227" s="251" t="str">
        <f t="shared" si="826"/>
        <v>NPF</v>
      </c>
      <c r="PR227" s="251" t="str">
        <f t="shared" si="827"/>
        <v>NPF</v>
      </c>
      <c r="PS227" s="251" t="str">
        <f t="shared" si="828"/>
        <v>NPF</v>
      </c>
      <c r="PT227" s="251" t="str">
        <f t="shared" si="829"/>
        <v>NPF</v>
      </c>
      <c r="PU227" s="251" t="str">
        <f t="shared" si="830"/>
        <v>NPF</v>
      </c>
      <c r="PV227" s="251" t="str">
        <f t="shared" si="831"/>
        <v>NPF</v>
      </c>
      <c r="PW227" s="251" t="str">
        <f t="shared" si="832"/>
        <v/>
      </c>
      <c r="PX227" s="251" t="str">
        <f t="shared" si="833"/>
        <v>NPF</v>
      </c>
      <c r="PY227" s="251" t="str">
        <f t="shared" si="834"/>
        <v/>
      </c>
      <c r="PZ227" s="251" t="str">
        <f t="shared" si="835"/>
        <v>NPF</v>
      </c>
      <c r="QA227" s="251" t="str">
        <f t="shared" si="836"/>
        <v>NPF</v>
      </c>
      <c r="QB227" s="251" t="str">
        <f t="shared" si="837"/>
        <v>NPF</v>
      </c>
      <c r="QC227" s="251" t="str">
        <f t="shared" si="838"/>
        <v>NPF</v>
      </c>
      <c r="QD227" s="251" t="str">
        <f t="shared" si="839"/>
        <v>NPF</v>
      </c>
      <c r="QE227" s="251" t="str">
        <f t="shared" si="840"/>
        <v/>
      </c>
      <c r="QF227" s="63">
        <f t="shared" si="841"/>
        <v>14</v>
      </c>
      <c r="QG227" s="26" t="s">
        <v>2</v>
      </c>
      <c r="QH227" s="59"/>
      <c r="QI227" s="59"/>
      <c r="QJ227" s="59"/>
      <c r="QK227" s="59"/>
      <c r="QL227" s="59"/>
      <c r="QM227" s="59"/>
      <c r="QN227" s="59"/>
    </row>
    <row r="228" spans="1:456" ht="6" customHeight="1" x14ac:dyDescent="0.25">
      <c r="A228" s="68"/>
      <c r="B228" s="447">
        <f t="shared" si="698"/>
        <v>214</v>
      </c>
      <c r="C228" s="72" t="s">
        <v>501</v>
      </c>
      <c r="D228" s="339" t="s">
        <v>523</v>
      </c>
      <c r="E228" s="59"/>
      <c r="F228" s="229"/>
      <c r="G228" s="295"/>
      <c r="H228" s="295"/>
      <c r="I228" s="229"/>
      <c r="J228" s="295"/>
      <c r="K228" s="295"/>
      <c r="L228" s="229"/>
      <c r="M228" s="295"/>
      <c r="N228" s="295"/>
      <c r="O228" s="229"/>
      <c r="P228" s="295"/>
      <c r="Q228" s="295"/>
      <c r="R228" s="229"/>
      <c r="S228" s="230"/>
      <c r="T228" s="231"/>
      <c r="U228" s="229"/>
      <c r="V228" s="230"/>
      <c r="W228" s="231"/>
      <c r="X228" s="229"/>
      <c r="Y228" s="230"/>
      <c r="Z228" s="231"/>
      <c r="AA228" s="229"/>
      <c r="AB228" s="295"/>
      <c r="AC228" s="295"/>
      <c r="AD228" s="229"/>
      <c r="AE228" s="295"/>
      <c r="AF228" s="295"/>
      <c r="AG228" s="229"/>
      <c r="AH228" s="295"/>
      <c r="AI228" s="295"/>
      <c r="AJ228" s="229"/>
      <c r="AK228" s="295"/>
      <c r="AL228" s="295"/>
      <c r="AM228" s="229"/>
      <c r="AN228" s="295"/>
      <c r="AO228" s="295"/>
      <c r="AP228" s="243"/>
      <c r="AQ228" s="295"/>
      <c r="AR228" s="290"/>
      <c r="AS228" s="243"/>
      <c r="AT228" s="295"/>
      <c r="AU228" s="290"/>
      <c r="AV228" s="229"/>
      <c r="AW228" s="230"/>
      <c r="AX228" s="231"/>
      <c r="AY228" s="229"/>
      <c r="AZ228" s="230"/>
      <c r="BA228" s="231"/>
      <c r="BB228" s="229"/>
      <c r="BC228" s="230"/>
      <c r="BD228" s="231"/>
      <c r="BE228" s="229"/>
      <c r="BF228" s="230"/>
      <c r="BG228" s="231"/>
      <c r="BH228" s="229"/>
      <c r="BI228" s="230"/>
      <c r="BJ228" s="231"/>
      <c r="BK228" s="243"/>
      <c r="BL228" s="230"/>
      <c r="BM228" s="231"/>
      <c r="BN228" s="243"/>
      <c r="BO228" s="230"/>
      <c r="BP228" s="231"/>
      <c r="BQ228" s="229"/>
      <c r="BR228" s="230"/>
      <c r="BS228" s="231"/>
      <c r="BT228" s="229"/>
      <c r="BU228" s="230"/>
      <c r="BV228" s="231"/>
      <c r="BW228" s="229"/>
      <c r="BX228" s="230"/>
      <c r="BY228" s="231"/>
      <c r="BZ228" s="229"/>
      <c r="CA228" s="230"/>
      <c r="CB228" s="231"/>
      <c r="CC228" s="229"/>
      <c r="CD228" s="230"/>
      <c r="CE228" s="231"/>
      <c r="CF228" s="331"/>
      <c r="CG228" s="332"/>
      <c r="CH228" s="385"/>
      <c r="CI228" s="331"/>
      <c r="CJ228" s="332"/>
      <c r="CK228" s="385"/>
      <c r="CL228" s="243"/>
      <c r="CM228" s="230"/>
      <c r="CN228" s="354"/>
      <c r="CO228" s="243"/>
      <c r="CP228" s="230"/>
      <c r="CQ228" s="231"/>
      <c r="CR228" s="331"/>
      <c r="CS228" s="332"/>
      <c r="CT228" s="333"/>
      <c r="CU228" s="229"/>
      <c r="CV228" s="230"/>
      <c r="CW228" s="231"/>
      <c r="CX228" s="331"/>
      <c r="CY228" s="332"/>
      <c r="CZ228" s="333"/>
      <c r="DA228" s="331"/>
      <c r="DB228" s="332"/>
      <c r="DC228" s="333"/>
      <c r="DD228" s="331"/>
      <c r="DE228" s="332"/>
      <c r="DF228" s="333"/>
      <c r="DG228" s="331"/>
      <c r="DH228" s="332"/>
      <c r="DI228" s="333"/>
      <c r="DJ228" s="229"/>
      <c r="DK228" s="230"/>
      <c r="DL228" s="231"/>
      <c r="DM228" s="229"/>
      <c r="DN228" s="230"/>
      <c r="DO228" s="231"/>
      <c r="DP228" s="331"/>
      <c r="DQ228" s="332"/>
      <c r="DR228" s="333"/>
      <c r="DS228" s="331"/>
      <c r="DT228" s="332"/>
      <c r="DU228" s="333"/>
      <c r="DV228" s="331"/>
      <c r="DW228" s="332"/>
      <c r="DX228" s="333"/>
      <c r="DY228" s="331"/>
      <c r="DZ228" s="332"/>
      <c r="EA228" s="333"/>
      <c r="EB228" s="331"/>
      <c r="EC228" s="332"/>
      <c r="ED228" s="333"/>
      <c r="EE228" s="331"/>
      <c r="EF228" s="332"/>
      <c r="EG228" s="333"/>
      <c r="EH228" s="229"/>
      <c r="EI228" s="230"/>
      <c r="EJ228" s="231"/>
      <c r="EK228" s="229"/>
      <c r="EL228" s="230"/>
      <c r="EM228" s="231"/>
      <c r="EN228" s="244"/>
      <c r="EO228" s="269" t="str">
        <f t="shared" si="699"/>
        <v/>
      </c>
      <c r="EP228" s="444" t="s">
        <v>1247</v>
      </c>
      <c r="EQ228" s="360" t="str">
        <f t="shared" si="842"/>
        <v/>
      </c>
      <c r="ER228" s="360" t="str">
        <f t="shared" si="843"/>
        <v/>
      </c>
      <c r="ES228" s="360" t="str">
        <f t="shared" si="844"/>
        <v/>
      </c>
      <c r="ET228" s="360" t="str">
        <f t="shared" si="845"/>
        <v/>
      </c>
      <c r="EU228" s="360" t="str">
        <f t="shared" si="846"/>
        <v/>
      </c>
      <c r="EV228" s="360" t="str">
        <f t="shared" si="847"/>
        <v/>
      </c>
      <c r="EW228" s="360" t="str">
        <f t="shared" si="848"/>
        <v/>
      </c>
      <c r="EX228" s="360" t="str">
        <f t="shared" si="849"/>
        <v/>
      </c>
      <c r="EY228" s="360" t="str">
        <f t="shared" si="850"/>
        <v/>
      </c>
      <c r="EZ228" s="360" t="str">
        <f t="shared" si="851"/>
        <v/>
      </c>
      <c r="FA228" s="360" t="str">
        <f t="shared" si="852"/>
        <v/>
      </c>
      <c r="FB228" s="360" t="str">
        <f t="shared" si="853"/>
        <v/>
      </c>
      <c r="FC228" s="360" t="str">
        <f t="shared" si="854"/>
        <v/>
      </c>
      <c r="FD228" s="360" t="str">
        <f t="shared" si="855"/>
        <v/>
      </c>
      <c r="FE228" s="360" t="str">
        <f t="shared" si="856"/>
        <v/>
      </c>
      <c r="FF228" s="360" t="str">
        <f t="shared" si="857"/>
        <v/>
      </c>
      <c r="FG228" s="360" t="str">
        <f t="shared" si="858"/>
        <v/>
      </c>
      <c r="FH228" s="360" t="str">
        <f t="shared" si="859"/>
        <v/>
      </c>
      <c r="FI228" s="360" t="str">
        <f t="shared" si="860"/>
        <v/>
      </c>
      <c r="FJ228" s="360" t="str">
        <f t="shared" si="861"/>
        <v/>
      </c>
      <c r="FK228" s="360" t="str">
        <f t="shared" si="862"/>
        <v/>
      </c>
      <c r="FL228" s="360" t="str">
        <f t="shared" si="863"/>
        <v/>
      </c>
      <c r="FM228" s="360" t="str">
        <f t="shared" si="864"/>
        <v/>
      </c>
      <c r="FN228" s="360" t="str">
        <f t="shared" si="865"/>
        <v/>
      </c>
      <c r="FO228" s="360" t="str">
        <f t="shared" si="866"/>
        <v/>
      </c>
      <c r="FP228" s="360" t="str">
        <f t="shared" si="867"/>
        <v/>
      </c>
      <c r="FQ228" s="360" t="str">
        <f t="shared" si="868"/>
        <v/>
      </c>
      <c r="FR228" s="360" t="str">
        <f t="shared" si="869"/>
        <v/>
      </c>
      <c r="FS228" s="360" t="str">
        <f t="shared" si="870"/>
        <v/>
      </c>
      <c r="FT228" s="360" t="str">
        <f t="shared" si="700"/>
        <v/>
      </c>
      <c r="FU228" s="360" t="str">
        <f t="shared" si="871"/>
        <v/>
      </c>
      <c r="FV228" s="360" t="str">
        <f t="shared" si="872"/>
        <v/>
      </c>
      <c r="FW228" s="360" t="str">
        <f t="shared" si="873"/>
        <v/>
      </c>
      <c r="FX228" s="360" t="str">
        <f t="shared" si="874"/>
        <v/>
      </c>
      <c r="FY228" s="360" t="str">
        <f t="shared" si="875"/>
        <v/>
      </c>
      <c r="FZ228" s="360" t="str">
        <f t="shared" si="876"/>
        <v/>
      </c>
      <c r="GA228" s="360">
        <f t="shared" si="877"/>
        <v>19</v>
      </c>
      <c r="GB228" s="360" t="str">
        <f t="shared" si="878"/>
        <v/>
      </c>
      <c r="GC228" s="360" t="str">
        <f t="shared" si="879"/>
        <v/>
      </c>
      <c r="GD228" s="360" t="str">
        <f t="shared" si="880"/>
        <v/>
      </c>
      <c r="GE228" s="360" t="str">
        <f t="shared" si="881"/>
        <v/>
      </c>
      <c r="GF228" s="360" t="str">
        <f t="shared" si="882"/>
        <v/>
      </c>
      <c r="GG228" s="360" t="str">
        <f t="shared" si="883"/>
        <v/>
      </c>
      <c r="GH228" s="360" t="str">
        <f t="shared" si="884"/>
        <v/>
      </c>
      <c r="GI228" s="360" t="str">
        <f t="shared" si="885"/>
        <v/>
      </c>
      <c r="GJ228" s="360" t="str">
        <f t="shared" si="886"/>
        <v/>
      </c>
      <c r="GK228" s="444" t="s">
        <v>1247</v>
      </c>
      <c r="GL228" s="361" t="str">
        <f t="shared" si="701"/>
        <v>-</v>
      </c>
      <c r="GM228" s="361" t="str">
        <f t="shared" si="702"/>
        <v>-</v>
      </c>
      <c r="GN228" s="361" t="str">
        <f t="shared" si="703"/>
        <v>-</v>
      </c>
      <c r="GO228" s="361" t="str">
        <f t="shared" si="704"/>
        <v>-</v>
      </c>
      <c r="GP228" s="361" t="str">
        <f t="shared" si="705"/>
        <v>-</v>
      </c>
      <c r="GQ228" s="361" t="str">
        <f t="shared" si="706"/>
        <v>-</v>
      </c>
      <c r="GR228" s="361" t="str">
        <f t="shared" si="707"/>
        <v>-</v>
      </c>
      <c r="GS228" s="361" t="str">
        <f t="shared" si="708"/>
        <v>-</v>
      </c>
      <c r="GT228" s="361" t="str">
        <f t="shared" si="709"/>
        <v>-</v>
      </c>
      <c r="GU228" s="361" t="str">
        <f t="shared" si="710"/>
        <v>-</v>
      </c>
      <c r="GV228" s="361" t="str">
        <f t="shared" si="711"/>
        <v>-</v>
      </c>
      <c r="GW228" s="361" t="str">
        <f t="shared" si="712"/>
        <v>-</v>
      </c>
      <c r="GX228" s="361" t="str">
        <f t="shared" si="713"/>
        <v>-</v>
      </c>
      <c r="GY228" s="361" t="str">
        <f t="shared" si="714"/>
        <v>-</v>
      </c>
      <c r="GZ228" s="361" t="str">
        <f t="shared" si="715"/>
        <v>-</v>
      </c>
      <c r="HA228" s="361" t="str">
        <f t="shared" si="716"/>
        <v>-</v>
      </c>
      <c r="HB228" s="361" t="str">
        <f t="shared" si="717"/>
        <v>-</v>
      </c>
      <c r="HC228" s="361" t="str">
        <f t="shared" si="718"/>
        <v>-</v>
      </c>
      <c r="HD228" s="361" t="str">
        <f t="shared" si="719"/>
        <v>-</v>
      </c>
      <c r="HE228" s="361" t="str">
        <f t="shared" si="720"/>
        <v>-</v>
      </c>
      <c r="HF228" s="361" t="str">
        <f t="shared" si="721"/>
        <v>-</v>
      </c>
      <c r="HG228" s="361" t="str">
        <f t="shared" si="722"/>
        <v>-</v>
      </c>
      <c r="HH228" s="361" t="str">
        <f t="shared" si="723"/>
        <v>-</v>
      </c>
      <c r="HI228" s="361" t="str">
        <f t="shared" si="724"/>
        <v>-</v>
      </c>
      <c r="HJ228" s="361" t="str">
        <f t="shared" si="725"/>
        <v>-</v>
      </c>
      <c r="HK228" s="361" t="str">
        <f t="shared" si="726"/>
        <v>-</v>
      </c>
      <c r="HL228" s="361" t="str">
        <f t="shared" si="727"/>
        <v>-</v>
      </c>
      <c r="HM228" s="361" t="str">
        <f t="shared" si="728"/>
        <v>-</v>
      </c>
      <c r="HN228" s="361" t="str">
        <f t="shared" si="729"/>
        <v>-</v>
      </c>
      <c r="HO228" s="361" t="str">
        <f t="shared" si="730"/>
        <v>-</v>
      </c>
      <c r="HP228" s="361" t="str">
        <f t="shared" si="731"/>
        <v>-</v>
      </c>
      <c r="HQ228" s="361" t="str">
        <f t="shared" si="732"/>
        <v>-</v>
      </c>
      <c r="HR228" s="361" t="str">
        <f t="shared" si="733"/>
        <v>-</v>
      </c>
      <c r="HS228" s="361" t="str">
        <f t="shared" si="734"/>
        <v>-</v>
      </c>
      <c r="HT228" s="361" t="str">
        <f t="shared" si="735"/>
        <v>-</v>
      </c>
      <c r="HU228" s="361" t="str">
        <f t="shared" si="736"/>
        <v>-</v>
      </c>
      <c r="HV228" s="361" t="str">
        <f t="shared" si="737"/>
        <v>Package_Solver_mf2005</v>
      </c>
      <c r="HW228" s="361" t="str">
        <f t="shared" si="738"/>
        <v>-</v>
      </c>
      <c r="HX228" s="361" t="str">
        <f t="shared" si="739"/>
        <v>-</v>
      </c>
      <c r="HY228" s="361" t="str">
        <f t="shared" si="740"/>
        <v>-</v>
      </c>
      <c r="HZ228" s="361" t="str">
        <f t="shared" si="741"/>
        <v>-</v>
      </c>
      <c r="IA228" s="361" t="str">
        <f t="shared" si="742"/>
        <v>-</v>
      </c>
      <c r="IB228" s="361" t="str">
        <f t="shared" si="743"/>
        <v>-</v>
      </c>
      <c r="IC228" s="361" t="str">
        <f t="shared" si="744"/>
        <v>-</v>
      </c>
      <c r="ID228" s="361" t="str">
        <f t="shared" si="745"/>
        <v>-</v>
      </c>
      <c r="IE228" s="361" t="str">
        <f t="shared" si="746"/>
        <v>-</v>
      </c>
      <c r="IF228" s="444" t="s">
        <v>1247</v>
      </c>
      <c r="IG228" s="56" t="str">
        <f t="shared" si="887"/>
        <v>-</v>
      </c>
      <c r="IH228" s="56" t="str">
        <f t="shared" si="888"/>
        <v>-</v>
      </c>
      <c r="II228" s="56" t="str">
        <f t="shared" si="889"/>
        <v>-</v>
      </c>
      <c r="IJ228" s="56" t="str">
        <f t="shared" si="890"/>
        <v>-</v>
      </c>
      <c r="IK228" s="56" t="str">
        <f t="shared" si="747"/>
        <v>-</v>
      </c>
      <c r="IL228" s="56" t="str">
        <f t="shared" si="748"/>
        <v>-</v>
      </c>
      <c r="IM228" s="56" t="str">
        <f t="shared" si="749"/>
        <v>-</v>
      </c>
      <c r="IN228" s="56" t="str">
        <f t="shared" si="750"/>
        <v>-</v>
      </c>
      <c r="IO228" s="56" t="str">
        <f t="shared" si="751"/>
        <v>-</v>
      </c>
      <c r="IP228" s="56" t="str">
        <f t="shared" si="752"/>
        <v>-</v>
      </c>
      <c r="IQ228" s="56" t="str">
        <f t="shared" si="753"/>
        <v>-</v>
      </c>
      <c r="IR228" s="56" t="str">
        <f t="shared" si="754"/>
        <v>-</v>
      </c>
      <c r="IS228" s="56" t="str">
        <f t="shared" si="755"/>
        <v>-</v>
      </c>
      <c r="IT228" s="56" t="str">
        <f t="shared" si="756"/>
        <v>-</v>
      </c>
      <c r="IU228" s="56" t="str">
        <f t="shared" si="757"/>
        <v>-</v>
      </c>
      <c r="IV228" s="56" t="str">
        <f t="shared" si="758"/>
        <v>-</v>
      </c>
      <c r="IW228" s="56" t="str">
        <f t="shared" si="759"/>
        <v>-</v>
      </c>
      <c r="IX228" s="56" t="str">
        <f t="shared" si="760"/>
        <v>-</v>
      </c>
      <c r="IY228" s="56" t="str">
        <f t="shared" si="761"/>
        <v>-</v>
      </c>
      <c r="IZ228" s="56" t="str">
        <f t="shared" si="762"/>
        <v>-</v>
      </c>
      <c r="JA228" s="56" t="str">
        <f t="shared" si="763"/>
        <v>-</v>
      </c>
      <c r="JB228" s="56" t="str">
        <f t="shared" si="764"/>
        <v>-</v>
      </c>
      <c r="JC228" s="56" t="str">
        <f t="shared" si="765"/>
        <v>-</v>
      </c>
      <c r="JD228" s="56" t="str">
        <f t="shared" si="766"/>
        <v>-</v>
      </c>
      <c r="JE228" s="56" t="str">
        <f t="shared" si="767"/>
        <v>-</v>
      </c>
      <c r="JF228" s="56" t="str">
        <f t="shared" si="768"/>
        <v>-</v>
      </c>
      <c r="JG228" s="56" t="str">
        <f t="shared" si="769"/>
        <v>-</v>
      </c>
      <c r="JH228" s="56" t="str">
        <f t="shared" si="770"/>
        <v>-</v>
      </c>
      <c r="JI228" s="56" t="str">
        <f t="shared" si="771"/>
        <v>-</v>
      </c>
      <c r="JJ228" s="56" t="str">
        <f t="shared" si="772"/>
        <v>-</v>
      </c>
      <c r="JK228" s="56" t="str">
        <f t="shared" si="773"/>
        <v>-</v>
      </c>
      <c r="JL228" s="56" t="str">
        <f t="shared" si="774"/>
        <v>-</v>
      </c>
      <c r="JM228" s="56" t="str">
        <f t="shared" si="775"/>
        <v>-</v>
      </c>
      <c r="JN228" s="56" t="str">
        <f t="shared" si="776"/>
        <v>-</v>
      </c>
      <c r="JO228" s="56" t="str">
        <f t="shared" si="777"/>
        <v>-</v>
      </c>
      <c r="JP228" s="56" t="str">
        <f t="shared" si="778"/>
        <v>-</v>
      </c>
      <c r="JQ228" s="56" t="str">
        <f t="shared" si="779"/>
        <v>-</v>
      </c>
      <c r="JR228" s="56" t="str">
        <f t="shared" si="780"/>
        <v>-</v>
      </c>
      <c r="JS228" s="56" t="str">
        <f t="shared" si="781"/>
        <v>-</v>
      </c>
      <c r="JT228" s="56" t="str">
        <f t="shared" si="782"/>
        <v>-</v>
      </c>
      <c r="JU228" s="56" t="str">
        <f t="shared" si="783"/>
        <v>-</v>
      </c>
      <c r="JV228" s="56" t="str">
        <f t="shared" si="784"/>
        <v>-</v>
      </c>
      <c r="JW228" s="56" t="str">
        <f t="shared" si="785"/>
        <v>-</v>
      </c>
      <c r="JX228" s="56" t="str">
        <f t="shared" si="786"/>
        <v>-</v>
      </c>
      <c r="JY228" s="56" t="str">
        <f t="shared" si="787"/>
        <v>-</v>
      </c>
      <c r="JZ228" s="56" t="str">
        <f t="shared" si="788"/>
        <v>-</v>
      </c>
      <c r="KA228" s="444" t="s">
        <v>1247</v>
      </c>
      <c r="KB228" s="360">
        <f>IF(ISNUMBER(INDEX($EQ$15:$GK$521,$B228,EO$11)),MAX(KB$14:KB227)+1,0)</f>
        <v>0</v>
      </c>
      <c r="KC228" s="360" t="str">
        <f t="shared" si="891"/>
        <v/>
      </c>
      <c r="KD228" s="373" t="s">
        <v>2</v>
      </c>
      <c r="KE228" s="215"/>
      <c r="KF228" s="60"/>
      <c r="KG228" s="60"/>
      <c r="KH228" s="60"/>
      <c r="KI228" s="60"/>
      <c r="KJ228" s="60"/>
      <c r="KK228" s="60"/>
      <c r="KL228" s="60"/>
      <c r="KM228" s="60"/>
      <c r="KN228" s="60"/>
      <c r="KO228" s="60"/>
      <c r="KP228" s="60"/>
      <c r="KQ228" s="239" t="str">
        <f t="shared" si="894"/>
        <v/>
      </c>
      <c r="KR228" s="245" t="str">
        <f t="shared" si="789"/>
        <v/>
      </c>
      <c r="KS228" s="60"/>
      <c r="KT228" s="239" t="str">
        <f t="shared" si="895"/>
        <v/>
      </c>
      <c r="KU228" s="245" t="str">
        <f t="shared" si="790"/>
        <v/>
      </c>
      <c r="KV228" s="60"/>
      <c r="KW228" s="239" t="str">
        <f t="shared" si="896"/>
        <v/>
      </c>
      <c r="KX228" s="245" t="str">
        <f t="shared" si="791"/>
        <v/>
      </c>
      <c r="KY228" s="60"/>
      <c r="KZ228" s="283" t="str">
        <f t="shared" si="792"/>
        <v/>
      </c>
      <c r="LA228" s="26"/>
      <c r="LB228" s="18"/>
      <c r="LC228" s="18"/>
      <c r="LD228" s="18"/>
      <c r="LE228" s="18"/>
      <c r="LF228" s="18"/>
      <c r="LG228" s="18"/>
      <c r="LH228" s="18"/>
      <c r="LI228" s="18"/>
      <c r="LJ228" s="18"/>
      <c r="LK228" s="18"/>
      <c r="LL228" s="18"/>
      <c r="LM228" s="18"/>
      <c r="LN228" s="63"/>
      <c r="LO228" s="251">
        <f t="shared" si="793"/>
        <v>0</v>
      </c>
      <c r="LP228" s="251">
        <f t="shared" si="794"/>
        <v>0</v>
      </c>
      <c r="LQ228" s="251">
        <f t="shared" si="795"/>
        <v>0</v>
      </c>
      <c r="LR228" s="251">
        <f t="shared" si="796"/>
        <v>0</v>
      </c>
      <c r="LS228" s="251">
        <f t="shared" si="797"/>
        <v>0</v>
      </c>
      <c r="LT228" s="251">
        <f t="shared" si="798"/>
        <v>0</v>
      </c>
      <c r="LU228" s="251">
        <f t="shared" si="799"/>
        <v>0</v>
      </c>
      <c r="LV228" s="251">
        <f t="shared" si="800"/>
        <v>0</v>
      </c>
      <c r="LW228" s="251">
        <f t="shared" si="801"/>
        <v>0</v>
      </c>
      <c r="LX228" s="251">
        <f t="shared" si="802"/>
        <v>0</v>
      </c>
      <c r="LY228" s="251">
        <f t="shared" si="803"/>
        <v>0</v>
      </c>
      <c r="LZ228" s="251">
        <f t="shared" si="804"/>
        <v>0</v>
      </c>
      <c r="MA228" s="63">
        <f t="shared" si="805"/>
        <v>6</v>
      </c>
      <c r="MB228" s="63">
        <f t="shared" si="806"/>
        <v>0</v>
      </c>
      <c r="MC228" s="63">
        <f t="shared" si="893"/>
        <v>214</v>
      </c>
      <c r="MD228" s="63">
        <f t="shared" si="892"/>
        <v>51</v>
      </c>
      <c r="ME228" s="63" t="str">
        <f t="shared" si="807"/>
        <v>ka11</v>
      </c>
      <c r="MF228" s="315">
        <f t="shared" si="808"/>
        <v>291</v>
      </c>
      <c r="MG228" s="315">
        <f>IF(ISNUMBER(MATCH(EO228,$ME$15:$ME$520,0)),0,MAX(MG$14:MG227)+1)</f>
        <v>0</v>
      </c>
      <c r="MH228" s="315" t="str">
        <f t="shared" si="809"/>
        <v/>
      </c>
      <c r="MI228" s="369"/>
      <c r="MJ228" s="68"/>
      <c r="MK228" s="18"/>
      <c r="ML228" s="242"/>
      <c r="MM228" s="242"/>
      <c r="MN228" s="59"/>
      <c r="MO228" s="59"/>
      <c r="MP228" s="285"/>
      <c r="MQ228" s="59"/>
      <c r="MR228" s="238"/>
      <c r="MS228" s="285"/>
      <c r="MT228" s="59"/>
      <c r="MU228" s="285"/>
      <c r="MV228" s="238"/>
      <c r="MW228" s="59"/>
      <c r="MX228" s="59"/>
      <c r="MY228" s="59"/>
      <c r="MZ228" s="59"/>
      <c r="NA228" s="59"/>
      <c r="NB228" s="26" t="s">
        <v>2</v>
      </c>
      <c r="NC228" s="59"/>
      <c r="ND228" s="59"/>
      <c r="NE228" s="59"/>
      <c r="NF228" s="59"/>
      <c r="NG228" s="59"/>
      <c r="NH228" s="59"/>
      <c r="NI228" s="59"/>
      <c r="NJ228" s="59"/>
      <c r="NK228" s="26" t="s">
        <v>2</v>
      </c>
      <c r="NL228" s="454"/>
      <c r="NM228" s="454"/>
      <c r="NN228" s="59"/>
      <c r="NO228" s="18"/>
      <c r="NP228" s="18"/>
      <c r="NQ228" s="18"/>
      <c r="NR228" s="18"/>
      <c r="NS228" s="18"/>
      <c r="NT228" s="18"/>
      <c r="NU228" s="18"/>
      <c r="NV228" s="18"/>
      <c r="NW228" s="18"/>
      <c r="NX228" s="18"/>
      <c r="NY228" s="18"/>
      <c r="NZ228" s="18"/>
      <c r="OA228" s="18"/>
      <c r="OB228" s="18"/>
      <c r="OC228" s="18"/>
      <c r="OZ228" s="59"/>
      <c r="PA228" s="251" t="str">
        <f t="shared" si="810"/>
        <v/>
      </c>
      <c r="PB228" s="251" t="str">
        <f t="shared" si="811"/>
        <v/>
      </c>
      <c r="PC228" s="251" t="str">
        <f t="shared" si="812"/>
        <v/>
      </c>
      <c r="PD228" s="251" t="str">
        <f t="shared" si="813"/>
        <v/>
      </c>
      <c r="PE228" s="251" t="str">
        <f t="shared" si="814"/>
        <v/>
      </c>
      <c r="PF228" s="251" t="str">
        <f t="shared" si="815"/>
        <v/>
      </c>
      <c r="PG228" s="251" t="str">
        <f t="shared" si="816"/>
        <v/>
      </c>
      <c r="PH228" s="251" t="str">
        <f t="shared" si="817"/>
        <v/>
      </c>
      <c r="PI228" s="251" t="str">
        <f t="shared" si="818"/>
        <v/>
      </c>
      <c r="PJ228" s="251" t="str">
        <f t="shared" si="819"/>
        <v/>
      </c>
      <c r="PK228" s="251" t="str">
        <f t="shared" si="820"/>
        <v/>
      </c>
      <c r="PL228" s="251" t="str">
        <f t="shared" si="821"/>
        <v/>
      </c>
      <c r="PM228" s="251" t="str">
        <f t="shared" si="822"/>
        <v/>
      </c>
      <c r="PN228" s="251" t="str">
        <f t="shared" si="823"/>
        <v/>
      </c>
      <c r="PO228" s="251" t="str">
        <f t="shared" si="824"/>
        <v/>
      </c>
      <c r="PP228" s="251" t="str">
        <f t="shared" si="825"/>
        <v/>
      </c>
      <c r="PQ228" s="251" t="str">
        <f t="shared" si="826"/>
        <v/>
      </c>
      <c r="PR228" s="251" t="str">
        <f t="shared" si="827"/>
        <v/>
      </c>
      <c r="PS228" s="251" t="str">
        <f t="shared" si="828"/>
        <v/>
      </c>
      <c r="PT228" s="251" t="str">
        <f t="shared" si="829"/>
        <v>ka11</v>
      </c>
      <c r="PU228" s="251" t="str">
        <f t="shared" si="830"/>
        <v>ka11</v>
      </c>
      <c r="PV228" s="251" t="str">
        <f t="shared" si="831"/>
        <v/>
      </c>
      <c r="PW228" s="251" t="str">
        <f t="shared" si="832"/>
        <v/>
      </c>
      <c r="PX228" s="251" t="str">
        <f t="shared" si="833"/>
        <v/>
      </c>
      <c r="PY228" s="251" t="str">
        <f t="shared" si="834"/>
        <v>ka11</v>
      </c>
      <c r="PZ228" s="251" t="str">
        <f t="shared" si="835"/>
        <v>ka11</v>
      </c>
      <c r="QA228" s="251" t="str">
        <f t="shared" si="836"/>
        <v>ka11</v>
      </c>
      <c r="QB228" s="251" t="str">
        <f t="shared" si="837"/>
        <v>ka11</v>
      </c>
      <c r="QC228" s="251" t="str">
        <f t="shared" si="838"/>
        <v>ka11</v>
      </c>
      <c r="QD228" s="251" t="str">
        <f t="shared" si="839"/>
        <v>ka11</v>
      </c>
      <c r="QE228" s="251" t="str">
        <f t="shared" si="840"/>
        <v/>
      </c>
      <c r="QF228" s="63">
        <f t="shared" si="841"/>
        <v>6</v>
      </c>
      <c r="QG228" s="26" t="s">
        <v>2</v>
      </c>
      <c r="QH228" s="59"/>
      <c r="QI228" s="59"/>
      <c r="QJ228" s="59"/>
      <c r="QK228" s="59"/>
      <c r="QL228" s="59"/>
      <c r="QM228" s="59"/>
      <c r="QN228" s="59"/>
    </row>
    <row r="229" spans="1:456" ht="6" customHeight="1" x14ac:dyDescent="0.25">
      <c r="A229" s="68"/>
      <c r="B229" s="447">
        <f t="shared" si="698"/>
        <v>215</v>
      </c>
      <c r="C229" s="72" t="s">
        <v>503</v>
      </c>
      <c r="D229" s="339" t="s">
        <v>524</v>
      </c>
      <c r="E229" s="59"/>
      <c r="F229" s="229"/>
      <c r="G229" s="295"/>
      <c r="H229" s="295"/>
      <c r="I229" s="229"/>
      <c r="J229" s="295"/>
      <c r="K229" s="295"/>
      <c r="L229" s="229"/>
      <c r="M229" s="295"/>
      <c r="N229" s="295"/>
      <c r="O229" s="229"/>
      <c r="P229" s="295"/>
      <c r="Q229" s="295"/>
      <c r="R229" s="229"/>
      <c r="S229" s="230"/>
      <c r="T229" s="231"/>
      <c r="U229" s="229"/>
      <c r="V229" s="230"/>
      <c r="W229" s="231"/>
      <c r="X229" s="229"/>
      <c r="Y229" s="230"/>
      <c r="Z229" s="231"/>
      <c r="AA229" s="229"/>
      <c r="AB229" s="295"/>
      <c r="AC229" s="295"/>
      <c r="AD229" s="229"/>
      <c r="AE229" s="295"/>
      <c r="AF229" s="295"/>
      <c r="AG229" s="229"/>
      <c r="AH229" s="295"/>
      <c r="AI229" s="295"/>
      <c r="AJ229" s="229"/>
      <c r="AK229" s="295"/>
      <c r="AL229" s="295"/>
      <c r="AM229" s="229"/>
      <c r="AN229" s="295"/>
      <c r="AO229" s="295"/>
      <c r="AP229" s="243"/>
      <c r="AQ229" s="295"/>
      <c r="AR229" s="290"/>
      <c r="AS229" s="243"/>
      <c r="AT229" s="295"/>
      <c r="AU229" s="290"/>
      <c r="AV229" s="229"/>
      <c r="AW229" s="230"/>
      <c r="AX229" s="231"/>
      <c r="AY229" s="229"/>
      <c r="AZ229" s="230"/>
      <c r="BA229" s="231"/>
      <c r="BB229" s="229"/>
      <c r="BC229" s="230"/>
      <c r="BD229" s="231"/>
      <c r="BE229" s="229"/>
      <c r="BF229" s="230"/>
      <c r="BG229" s="231"/>
      <c r="BH229" s="229"/>
      <c r="BI229" s="230"/>
      <c r="BJ229" s="231"/>
      <c r="BK229" s="243"/>
      <c r="BL229" s="230"/>
      <c r="BM229" s="231"/>
      <c r="BN229" s="243"/>
      <c r="BO229" s="230"/>
      <c r="BP229" s="231"/>
      <c r="BQ229" s="229"/>
      <c r="BR229" s="230"/>
      <c r="BS229" s="231"/>
      <c r="BT229" s="229"/>
      <c r="BU229" s="230"/>
      <c r="BV229" s="231"/>
      <c r="BW229" s="229"/>
      <c r="BX229" s="230"/>
      <c r="BY229" s="231"/>
      <c r="BZ229" s="229"/>
      <c r="CA229" s="230"/>
      <c r="CB229" s="231"/>
      <c r="CC229" s="229"/>
      <c r="CD229" s="230"/>
      <c r="CE229" s="231"/>
      <c r="CF229" s="331"/>
      <c r="CG229" s="332"/>
      <c r="CH229" s="385"/>
      <c r="CI229" s="331"/>
      <c r="CJ229" s="332"/>
      <c r="CK229" s="385"/>
      <c r="CL229" s="243"/>
      <c r="CM229" s="230"/>
      <c r="CN229" s="354"/>
      <c r="CO229" s="243"/>
      <c r="CP229" s="230"/>
      <c r="CQ229" s="231"/>
      <c r="CR229" s="331"/>
      <c r="CS229" s="332"/>
      <c r="CT229" s="333"/>
      <c r="CU229" s="229"/>
      <c r="CV229" s="230"/>
      <c r="CW229" s="231"/>
      <c r="CX229" s="331"/>
      <c r="CY229" s="332"/>
      <c r="CZ229" s="333"/>
      <c r="DA229" s="331"/>
      <c r="DB229" s="332"/>
      <c r="DC229" s="333"/>
      <c r="DD229" s="331"/>
      <c r="DE229" s="332"/>
      <c r="DF229" s="333"/>
      <c r="DG229" s="331"/>
      <c r="DH229" s="332"/>
      <c r="DI229" s="333"/>
      <c r="DJ229" s="229"/>
      <c r="DK229" s="230"/>
      <c r="DL229" s="231"/>
      <c r="DM229" s="229"/>
      <c r="DN229" s="230"/>
      <c r="DO229" s="231"/>
      <c r="DP229" s="331"/>
      <c r="DQ229" s="332"/>
      <c r="DR229" s="333"/>
      <c r="DS229" s="331"/>
      <c r="DT229" s="332"/>
      <c r="DU229" s="333"/>
      <c r="DV229" s="331"/>
      <c r="DW229" s="332"/>
      <c r="DX229" s="333"/>
      <c r="DY229" s="331"/>
      <c r="DZ229" s="332"/>
      <c r="EA229" s="333"/>
      <c r="EB229" s="331"/>
      <c r="EC229" s="332"/>
      <c r="ED229" s="333"/>
      <c r="EE229" s="331"/>
      <c r="EF229" s="332"/>
      <c r="EG229" s="333"/>
      <c r="EH229" s="229"/>
      <c r="EI229" s="230"/>
      <c r="EJ229" s="231"/>
      <c r="EK229" s="229"/>
      <c r="EL229" s="230"/>
      <c r="EM229" s="231"/>
      <c r="EN229" s="244"/>
      <c r="EO229" s="269" t="str">
        <f t="shared" si="699"/>
        <v/>
      </c>
      <c r="EP229" s="444" t="s">
        <v>1247</v>
      </c>
      <c r="EQ229" s="360" t="str">
        <f t="shared" si="842"/>
        <v/>
      </c>
      <c r="ER229" s="360" t="str">
        <f t="shared" si="843"/>
        <v/>
      </c>
      <c r="ES229" s="360" t="str">
        <f t="shared" si="844"/>
        <v/>
      </c>
      <c r="ET229" s="360" t="str">
        <f t="shared" si="845"/>
        <v/>
      </c>
      <c r="EU229" s="360" t="str">
        <f t="shared" si="846"/>
        <v/>
      </c>
      <c r="EV229" s="360" t="str">
        <f t="shared" si="847"/>
        <v/>
      </c>
      <c r="EW229" s="360" t="str">
        <f t="shared" si="848"/>
        <v/>
      </c>
      <c r="EX229" s="360" t="str">
        <f t="shared" si="849"/>
        <v/>
      </c>
      <c r="EY229" s="360" t="str">
        <f t="shared" si="850"/>
        <v/>
      </c>
      <c r="EZ229" s="360" t="str">
        <f t="shared" si="851"/>
        <v/>
      </c>
      <c r="FA229" s="360" t="str">
        <f t="shared" si="852"/>
        <v/>
      </c>
      <c r="FB229" s="360" t="str">
        <f t="shared" si="853"/>
        <v/>
      </c>
      <c r="FC229" s="360" t="str">
        <f t="shared" si="854"/>
        <v/>
      </c>
      <c r="FD229" s="360" t="str">
        <f t="shared" si="855"/>
        <v/>
      </c>
      <c r="FE229" s="360" t="str">
        <f t="shared" si="856"/>
        <v/>
      </c>
      <c r="FF229" s="360" t="str">
        <f t="shared" si="857"/>
        <v/>
      </c>
      <c r="FG229" s="360" t="str">
        <f t="shared" si="858"/>
        <v/>
      </c>
      <c r="FH229" s="360" t="str">
        <f t="shared" si="859"/>
        <v/>
      </c>
      <c r="FI229" s="360" t="str">
        <f t="shared" si="860"/>
        <v/>
      </c>
      <c r="FJ229" s="360" t="str">
        <f t="shared" si="861"/>
        <v/>
      </c>
      <c r="FK229" s="360" t="str">
        <f t="shared" si="862"/>
        <v/>
      </c>
      <c r="FL229" s="360" t="str">
        <f t="shared" si="863"/>
        <v/>
      </c>
      <c r="FM229" s="360" t="str">
        <f t="shared" si="864"/>
        <v/>
      </c>
      <c r="FN229" s="360" t="str">
        <f t="shared" si="865"/>
        <v/>
      </c>
      <c r="FO229" s="360" t="str">
        <f t="shared" si="866"/>
        <v/>
      </c>
      <c r="FP229" s="360" t="str">
        <f t="shared" si="867"/>
        <v/>
      </c>
      <c r="FQ229" s="360" t="str">
        <f t="shared" si="868"/>
        <v/>
      </c>
      <c r="FR229" s="360" t="str">
        <f t="shared" si="869"/>
        <v/>
      </c>
      <c r="FS229" s="360" t="str">
        <f t="shared" si="870"/>
        <v/>
      </c>
      <c r="FT229" s="360" t="str">
        <f t="shared" si="700"/>
        <v/>
      </c>
      <c r="FU229" s="360" t="str">
        <f t="shared" si="871"/>
        <v/>
      </c>
      <c r="FV229" s="360" t="str">
        <f t="shared" si="872"/>
        <v/>
      </c>
      <c r="FW229" s="360" t="str">
        <f t="shared" si="873"/>
        <v/>
      </c>
      <c r="FX229" s="360" t="str">
        <f t="shared" si="874"/>
        <v/>
      </c>
      <c r="FY229" s="360" t="str">
        <f t="shared" si="875"/>
        <v/>
      </c>
      <c r="FZ229" s="360" t="str">
        <f t="shared" si="876"/>
        <v/>
      </c>
      <c r="GA229" s="360">
        <f t="shared" si="877"/>
        <v>22</v>
      </c>
      <c r="GB229" s="360" t="str">
        <f t="shared" si="878"/>
        <v/>
      </c>
      <c r="GC229" s="360" t="str">
        <f t="shared" si="879"/>
        <v/>
      </c>
      <c r="GD229" s="360" t="str">
        <f t="shared" si="880"/>
        <v/>
      </c>
      <c r="GE229" s="360" t="str">
        <f t="shared" si="881"/>
        <v/>
      </c>
      <c r="GF229" s="360" t="str">
        <f t="shared" si="882"/>
        <v/>
      </c>
      <c r="GG229" s="360" t="str">
        <f t="shared" si="883"/>
        <v/>
      </c>
      <c r="GH229" s="360" t="str">
        <f t="shared" si="884"/>
        <v/>
      </c>
      <c r="GI229" s="360" t="str">
        <f t="shared" si="885"/>
        <v/>
      </c>
      <c r="GJ229" s="360" t="str">
        <f t="shared" si="886"/>
        <v/>
      </c>
      <c r="GK229" s="444" t="s">
        <v>1247</v>
      </c>
      <c r="GL229" s="361" t="str">
        <f t="shared" si="701"/>
        <v>-</v>
      </c>
      <c r="GM229" s="361" t="str">
        <f t="shared" si="702"/>
        <v>-</v>
      </c>
      <c r="GN229" s="361" t="str">
        <f t="shared" si="703"/>
        <v>-</v>
      </c>
      <c r="GO229" s="361" t="str">
        <f t="shared" si="704"/>
        <v>-</v>
      </c>
      <c r="GP229" s="361" t="str">
        <f t="shared" si="705"/>
        <v>-</v>
      </c>
      <c r="GQ229" s="361" t="str">
        <f t="shared" si="706"/>
        <v>-</v>
      </c>
      <c r="GR229" s="361" t="str">
        <f t="shared" si="707"/>
        <v>-</v>
      </c>
      <c r="GS229" s="361" t="str">
        <f t="shared" si="708"/>
        <v>-</v>
      </c>
      <c r="GT229" s="361" t="str">
        <f t="shared" si="709"/>
        <v>-</v>
      </c>
      <c r="GU229" s="361" t="str">
        <f t="shared" si="710"/>
        <v>-</v>
      </c>
      <c r="GV229" s="361" t="str">
        <f t="shared" si="711"/>
        <v>-</v>
      </c>
      <c r="GW229" s="361" t="str">
        <f t="shared" si="712"/>
        <v>-</v>
      </c>
      <c r="GX229" s="361" t="str">
        <f t="shared" si="713"/>
        <v>-</v>
      </c>
      <c r="GY229" s="361" t="str">
        <f t="shared" si="714"/>
        <v>-</v>
      </c>
      <c r="GZ229" s="361" t="str">
        <f t="shared" si="715"/>
        <v>-</v>
      </c>
      <c r="HA229" s="361" t="str">
        <f t="shared" si="716"/>
        <v>-</v>
      </c>
      <c r="HB229" s="361" t="str">
        <f t="shared" si="717"/>
        <v>-</v>
      </c>
      <c r="HC229" s="361" t="str">
        <f t="shared" si="718"/>
        <v>-</v>
      </c>
      <c r="HD229" s="361" t="str">
        <f t="shared" si="719"/>
        <v>-</v>
      </c>
      <c r="HE229" s="361" t="str">
        <f t="shared" si="720"/>
        <v>-</v>
      </c>
      <c r="HF229" s="361" t="str">
        <f t="shared" si="721"/>
        <v>-</v>
      </c>
      <c r="HG229" s="361" t="str">
        <f t="shared" si="722"/>
        <v>-</v>
      </c>
      <c r="HH229" s="361" t="str">
        <f t="shared" si="723"/>
        <v>-</v>
      </c>
      <c r="HI229" s="361" t="str">
        <f t="shared" si="724"/>
        <v>-</v>
      </c>
      <c r="HJ229" s="361" t="str">
        <f t="shared" si="725"/>
        <v>-</v>
      </c>
      <c r="HK229" s="361" t="str">
        <f t="shared" si="726"/>
        <v>-</v>
      </c>
      <c r="HL229" s="361" t="str">
        <f t="shared" si="727"/>
        <v>-</v>
      </c>
      <c r="HM229" s="361" t="str">
        <f t="shared" si="728"/>
        <v>-</v>
      </c>
      <c r="HN229" s="361" t="str">
        <f t="shared" si="729"/>
        <v>-</v>
      </c>
      <c r="HO229" s="361" t="str">
        <f t="shared" si="730"/>
        <v>-</v>
      </c>
      <c r="HP229" s="361" t="str">
        <f t="shared" si="731"/>
        <v>-</v>
      </c>
      <c r="HQ229" s="361" t="str">
        <f t="shared" si="732"/>
        <v>-</v>
      </c>
      <c r="HR229" s="361" t="str">
        <f t="shared" si="733"/>
        <v>-</v>
      </c>
      <c r="HS229" s="361" t="str">
        <f t="shared" si="734"/>
        <v>-</v>
      </c>
      <c r="HT229" s="361" t="str">
        <f t="shared" si="735"/>
        <v>-</v>
      </c>
      <c r="HU229" s="361" t="str">
        <f t="shared" si="736"/>
        <v>-</v>
      </c>
      <c r="HV229" s="361" t="str">
        <f t="shared" si="737"/>
        <v>npcond</v>
      </c>
      <c r="HW229" s="361" t="str">
        <f t="shared" si="738"/>
        <v>-</v>
      </c>
      <c r="HX229" s="361" t="str">
        <f t="shared" si="739"/>
        <v>-</v>
      </c>
      <c r="HY229" s="361" t="str">
        <f t="shared" si="740"/>
        <v>-</v>
      </c>
      <c r="HZ229" s="361" t="str">
        <f t="shared" si="741"/>
        <v>-</v>
      </c>
      <c r="IA229" s="361" t="str">
        <f t="shared" si="742"/>
        <v>-</v>
      </c>
      <c r="IB229" s="361" t="str">
        <f t="shared" si="743"/>
        <v>-</v>
      </c>
      <c r="IC229" s="361" t="str">
        <f t="shared" si="744"/>
        <v>-</v>
      </c>
      <c r="ID229" s="361" t="str">
        <f t="shared" si="745"/>
        <v>-</v>
      </c>
      <c r="IE229" s="361" t="str">
        <f t="shared" si="746"/>
        <v>-</v>
      </c>
      <c r="IF229" s="444" t="s">
        <v>1247</v>
      </c>
      <c r="IG229" s="56" t="str">
        <f t="shared" si="887"/>
        <v>-</v>
      </c>
      <c r="IH229" s="56" t="str">
        <f t="shared" si="888"/>
        <v>-</v>
      </c>
      <c r="II229" s="56" t="str">
        <f t="shared" si="889"/>
        <v>-</v>
      </c>
      <c r="IJ229" s="56" t="str">
        <f t="shared" si="890"/>
        <v>-</v>
      </c>
      <c r="IK229" s="56" t="str">
        <f t="shared" si="747"/>
        <v>-</v>
      </c>
      <c r="IL229" s="56" t="str">
        <f t="shared" si="748"/>
        <v>-</v>
      </c>
      <c r="IM229" s="56" t="str">
        <f t="shared" si="749"/>
        <v>-</v>
      </c>
      <c r="IN229" s="56" t="str">
        <f t="shared" si="750"/>
        <v>-</v>
      </c>
      <c r="IO229" s="56" t="str">
        <f t="shared" si="751"/>
        <v>-</v>
      </c>
      <c r="IP229" s="56" t="str">
        <f t="shared" si="752"/>
        <v>-</v>
      </c>
      <c r="IQ229" s="56" t="str">
        <f t="shared" si="753"/>
        <v>-</v>
      </c>
      <c r="IR229" s="56" t="str">
        <f t="shared" si="754"/>
        <v>-</v>
      </c>
      <c r="IS229" s="56" t="str">
        <f t="shared" si="755"/>
        <v>-</v>
      </c>
      <c r="IT229" s="56" t="str">
        <f t="shared" si="756"/>
        <v>-</v>
      </c>
      <c r="IU229" s="56" t="str">
        <f t="shared" si="757"/>
        <v>-</v>
      </c>
      <c r="IV229" s="56" t="str">
        <f t="shared" si="758"/>
        <v>-</v>
      </c>
      <c r="IW229" s="56" t="str">
        <f t="shared" si="759"/>
        <v>-</v>
      </c>
      <c r="IX229" s="56" t="str">
        <f t="shared" si="760"/>
        <v>-</v>
      </c>
      <c r="IY229" s="56" t="str">
        <f t="shared" si="761"/>
        <v>-</v>
      </c>
      <c r="IZ229" s="56" t="str">
        <f t="shared" si="762"/>
        <v>-</v>
      </c>
      <c r="JA229" s="56" t="str">
        <f t="shared" si="763"/>
        <v>-</v>
      </c>
      <c r="JB229" s="56" t="str">
        <f t="shared" si="764"/>
        <v>-</v>
      </c>
      <c r="JC229" s="56" t="str">
        <f t="shared" si="765"/>
        <v>-</v>
      </c>
      <c r="JD229" s="56" t="str">
        <f t="shared" si="766"/>
        <v>-</v>
      </c>
      <c r="JE229" s="56" t="str">
        <f t="shared" si="767"/>
        <v>-</v>
      </c>
      <c r="JF229" s="56" t="str">
        <f t="shared" si="768"/>
        <v>-</v>
      </c>
      <c r="JG229" s="56" t="str">
        <f t="shared" si="769"/>
        <v>-</v>
      </c>
      <c r="JH229" s="56" t="str">
        <f t="shared" si="770"/>
        <v>-</v>
      </c>
      <c r="JI229" s="56" t="str">
        <f t="shared" si="771"/>
        <v>-</v>
      </c>
      <c r="JJ229" s="56" t="str">
        <f t="shared" si="772"/>
        <v>-</v>
      </c>
      <c r="JK229" s="56" t="str">
        <f t="shared" si="773"/>
        <v>-</v>
      </c>
      <c r="JL229" s="56" t="str">
        <f t="shared" si="774"/>
        <v>-</v>
      </c>
      <c r="JM229" s="56" t="str">
        <f t="shared" si="775"/>
        <v>-</v>
      </c>
      <c r="JN229" s="56" t="str">
        <f t="shared" si="776"/>
        <v>-</v>
      </c>
      <c r="JO229" s="56" t="str">
        <f t="shared" si="777"/>
        <v>-</v>
      </c>
      <c r="JP229" s="56" t="str">
        <f t="shared" si="778"/>
        <v>-</v>
      </c>
      <c r="JQ229" s="56">
        <f t="shared" si="779"/>
        <v>1</v>
      </c>
      <c r="JR229" s="56" t="str">
        <f t="shared" si="780"/>
        <v>-</v>
      </c>
      <c r="JS229" s="56" t="str">
        <f t="shared" si="781"/>
        <v>-</v>
      </c>
      <c r="JT229" s="56" t="str">
        <f t="shared" si="782"/>
        <v>-</v>
      </c>
      <c r="JU229" s="56" t="str">
        <f t="shared" si="783"/>
        <v>-</v>
      </c>
      <c r="JV229" s="56" t="str">
        <f t="shared" si="784"/>
        <v>-</v>
      </c>
      <c r="JW229" s="56" t="str">
        <f t="shared" si="785"/>
        <v>-</v>
      </c>
      <c r="JX229" s="56" t="str">
        <f t="shared" si="786"/>
        <v>-</v>
      </c>
      <c r="JY229" s="56" t="str">
        <f t="shared" si="787"/>
        <v>-</v>
      </c>
      <c r="JZ229" s="56" t="str">
        <f t="shared" si="788"/>
        <v>-</v>
      </c>
      <c r="KA229" s="444" t="s">
        <v>1247</v>
      </c>
      <c r="KB229" s="360">
        <f>IF(ISNUMBER(INDEX($EQ$15:$GK$521,$B229,EO$11)),MAX(KB$14:KB228)+1,0)</f>
        <v>0</v>
      </c>
      <c r="KC229" s="360" t="str">
        <f t="shared" si="891"/>
        <v/>
      </c>
      <c r="KD229" s="373" t="s">
        <v>2</v>
      </c>
      <c r="KE229" s="215"/>
      <c r="KF229" s="60"/>
      <c r="KG229" s="60"/>
      <c r="KH229" s="60"/>
      <c r="KI229" s="60"/>
      <c r="KJ229" s="60"/>
      <c r="KK229" s="60"/>
      <c r="KL229" s="60"/>
      <c r="KM229" s="60"/>
      <c r="KN229" s="60"/>
      <c r="KO229" s="60"/>
      <c r="KP229" s="60"/>
      <c r="KQ229" s="239" t="str">
        <f t="shared" si="894"/>
        <v/>
      </c>
      <c r="KR229" s="245" t="str">
        <f t="shared" si="789"/>
        <v/>
      </c>
      <c r="KS229" s="60"/>
      <c r="KT229" s="239" t="str">
        <f t="shared" si="895"/>
        <v/>
      </c>
      <c r="KU229" s="245" t="str">
        <f t="shared" si="790"/>
        <v/>
      </c>
      <c r="KV229" s="60"/>
      <c r="KW229" s="239" t="str">
        <f t="shared" si="896"/>
        <v/>
      </c>
      <c r="KX229" s="245" t="str">
        <f t="shared" si="791"/>
        <v/>
      </c>
      <c r="KY229" s="60"/>
      <c r="KZ229" s="283" t="str">
        <f t="shared" si="792"/>
        <v/>
      </c>
      <c r="LA229" s="26"/>
      <c r="LB229" s="18"/>
      <c r="LC229" s="18"/>
      <c r="LD229" s="18"/>
      <c r="LE229" s="18"/>
      <c r="LF229" s="18"/>
      <c r="LG229" s="18"/>
      <c r="LH229" s="18"/>
      <c r="LI229" s="18"/>
      <c r="LJ229" s="18"/>
      <c r="LK229" s="18"/>
      <c r="LL229" s="18"/>
      <c r="LM229" s="18"/>
      <c r="LN229" s="63"/>
      <c r="LO229" s="251">
        <f t="shared" si="793"/>
        <v>0</v>
      </c>
      <c r="LP229" s="251">
        <f t="shared" si="794"/>
        <v>0</v>
      </c>
      <c r="LQ229" s="251">
        <f t="shared" si="795"/>
        <v>0</v>
      </c>
      <c r="LR229" s="251">
        <f t="shared" si="796"/>
        <v>0</v>
      </c>
      <c r="LS229" s="251">
        <f t="shared" si="797"/>
        <v>0</v>
      </c>
      <c r="LT229" s="251">
        <f t="shared" si="798"/>
        <v>0</v>
      </c>
      <c r="LU229" s="251">
        <f t="shared" si="799"/>
        <v>0</v>
      </c>
      <c r="LV229" s="251">
        <f t="shared" si="800"/>
        <v>0</v>
      </c>
      <c r="LW229" s="251">
        <f t="shared" si="801"/>
        <v>0</v>
      </c>
      <c r="LX229" s="251">
        <f t="shared" si="802"/>
        <v>0</v>
      </c>
      <c r="LY229" s="251">
        <f t="shared" si="803"/>
        <v>0</v>
      </c>
      <c r="LZ229" s="251">
        <f t="shared" si="804"/>
        <v>0</v>
      </c>
      <c r="MA229" s="63">
        <f t="shared" si="805"/>
        <v>6</v>
      </c>
      <c r="MB229" s="63">
        <f t="shared" si="806"/>
        <v>0</v>
      </c>
      <c r="MC229" s="63">
        <f t="shared" si="893"/>
        <v>215</v>
      </c>
      <c r="MD229" s="63">
        <f t="shared" si="892"/>
        <v>52</v>
      </c>
      <c r="ME229" s="63" t="str">
        <f t="shared" si="807"/>
        <v>ka12</v>
      </c>
      <c r="MF229" s="315">
        <f t="shared" si="808"/>
        <v>291</v>
      </c>
      <c r="MG229" s="315">
        <f>IF(ISNUMBER(MATCH(EO229,$ME$15:$ME$520,0)),0,MAX(MG$14:MG228)+1)</f>
        <v>0</v>
      </c>
      <c r="MH229" s="315" t="str">
        <f t="shared" si="809"/>
        <v/>
      </c>
      <c r="MI229" s="369"/>
      <c r="MJ229" s="68"/>
      <c r="MK229" s="18"/>
      <c r="ML229" s="242"/>
      <c r="MM229" s="242"/>
      <c r="MN229" s="59"/>
      <c r="MO229" s="59"/>
      <c r="MP229" s="285"/>
      <c r="MQ229" s="59"/>
      <c r="MR229" s="238"/>
      <c r="MS229" s="285"/>
      <c r="MT229" s="59"/>
      <c r="MU229" s="285"/>
      <c r="MV229" s="238"/>
      <c r="MW229" s="59"/>
      <c r="MX229" s="59"/>
      <c r="MY229" s="59"/>
      <c r="MZ229" s="59"/>
      <c r="NA229" s="59"/>
      <c r="NB229" s="26" t="s">
        <v>2</v>
      </c>
      <c r="NC229" s="59"/>
      <c r="ND229" s="59"/>
      <c r="NE229" s="59"/>
      <c r="NF229" s="59"/>
      <c r="NG229" s="59"/>
      <c r="NH229" s="59"/>
      <c r="NI229" s="59"/>
      <c r="NJ229" s="59"/>
      <c r="NK229" s="26" t="s">
        <v>2</v>
      </c>
      <c r="NL229" s="454"/>
      <c r="NM229" s="454"/>
      <c r="NN229" s="59"/>
      <c r="NO229" s="18"/>
      <c r="NP229" s="18"/>
      <c r="NQ229" s="18"/>
      <c r="NR229" s="18"/>
      <c r="NS229" s="18"/>
      <c r="NT229" s="18"/>
      <c r="NU229" s="18"/>
      <c r="NV229" s="18"/>
      <c r="NW229" s="18"/>
      <c r="NX229" s="18"/>
      <c r="NY229" s="18"/>
      <c r="NZ229" s="18"/>
      <c r="OA229" s="18"/>
      <c r="OB229" s="18"/>
      <c r="OC229" s="18"/>
      <c r="OZ229" s="59"/>
      <c r="PA229" s="251" t="str">
        <f t="shared" si="810"/>
        <v/>
      </c>
      <c r="PB229" s="251" t="str">
        <f t="shared" si="811"/>
        <v/>
      </c>
      <c r="PC229" s="251" t="str">
        <f t="shared" si="812"/>
        <v/>
      </c>
      <c r="PD229" s="251" t="str">
        <f t="shared" si="813"/>
        <v/>
      </c>
      <c r="PE229" s="251" t="str">
        <f t="shared" si="814"/>
        <v/>
      </c>
      <c r="PF229" s="251" t="str">
        <f t="shared" si="815"/>
        <v/>
      </c>
      <c r="PG229" s="251" t="str">
        <f t="shared" si="816"/>
        <v/>
      </c>
      <c r="PH229" s="251" t="str">
        <f t="shared" si="817"/>
        <v/>
      </c>
      <c r="PI229" s="251" t="str">
        <f t="shared" si="818"/>
        <v/>
      </c>
      <c r="PJ229" s="251" t="str">
        <f t="shared" si="819"/>
        <v/>
      </c>
      <c r="PK229" s="251" t="str">
        <f t="shared" si="820"/>
        <v/>
      </c>
      <c r="PL229" s="251" t="str">
        <f t="shared" si="821"/>
        <v/>
      </c>
      <c r="PM229" s="251" t="str">
        <f t="shared" si="822"/>
        <v/>
      </c>
      <c r="PN229" s="251" t="str">
        <f t="shared" si="823"/>
        <v/>
      </c>
      <c r="PO229" s="251" t="str">
        <f t="shared" si="824"/>
        <v/>
      </c>
      <c r="PP229" s="251" t="str">
        <f t="shared" si="825"/>
        <v/>
      </c>
      <c r="PQ229" s="251" t="str">
        <f t="shared" si="826"/>
        <v/>
      </c>
      <c r="PR229" s="251" t="str">
        <f t="shared" si="827"/>
        <v/>
      </c>
      <c r="PS229" s="251" t="str">
        <f t="shared" si="828"/>
        <v/>
      </c>
      <c r="PT229" s="251" t="str">
        <f t="shared" si="829"/>
        <v/>
      </c>
      <c r="PU229" s="251" t="str">
        <f t="shared" si="830"/>
        <v/>
      </c>
      <c r="PV229" s="251" t="str">
        <f t="shared" si="831"/>
        <v/>
      </c>
      <c r="PW229" s="251" t="str">
        <f t="shared" si="832"/>
        <v/>
      </c>
      <c r="PX229" s="251" t="str">
        <f t="shared" si="833"/>
        <v/>
      </c>
      <c r="PY229" s="251" t="str">
        <f t="shared" si="834"/>
        <v/>
      </c>
      <c r="PZ229" s="251" t="str">
        <f t="shared" si="835"/>
        <v/>
      </c>
      <c r="QA229" s="251" t="str">
        <f t="shared" si="836"/>
        <v/>
      </c>
      <c r="QB229" s="251" t="str">
        <f t="shared" si="837"/>
        <v/>
      </c>
      <c r="QC229" s="251" t="str">
        <f t="shared" si="838"/>
        <v/>
      </c>
      <c r="QD229" s="251" t="str">
        <f t="shared" si="839"/>
        <v/>
      </c>
      <c r="QE229" s="251" t="str">
        <f t="shared" si="840"/>
        <v/>
      </c>
      <c r="QF229" s="63">
        <f t="shared" si="841"/>
        <v>0</v>
      </c>
      <c r="QG229" s="26" t="s">
        <v>2</v>
      </c>
      <c r="QH229" s="59"/>
      <c r="QI229" s="59"/>
      <c r="QJ229" s="59"/>
      <c r="QK229" s="59"/>
      <c r="QL229" s="59"/>
      <c r="QM229" s="59"/>
      <c r="QN229" s="59"/>
    </row>
    <row r="230" spans="1:456" ht="6" customHeight="1" x14ac:dyDescent="0.25">
      <c r="A230" s="68"/>
      <c r="B230" s="447">
        <f t="shared" si="698"/>
        <v>216</v>
      </c>
      <c r="C230" s="72" t="s">
        <v>504</v>
      </c>
      <c r="D230" s="339" t="s">
        <v>525</v>
      </c>
      <c r="E230" s="59"/>
      <c r="F230" s="229"/>
      <c r="G230" s="295"/>
      <c r="H230" s="295"/>
      <c r="I230" s="229"/>
      <c r="J230" s="295"/>
      <c r="K230" s="295"/>
      <c r="L230" s="229"/>
      <c r="M230" s="295"/>
      <c r="N230" s="295"/>
      <c r="O230" s="229"/>
      <c r="P230" s="295"/>
      <c r="Q230" s="295"/>
      <c r="R230" s="229"/>
      <c r="S230" s="230"/>
      <c r="T230" s="231"/>
      <c r="U230" s="229"/>
      <c r="V230" s="230"/>
      <c r="W230" s="231"/>
      <c r="X230" s="229"/>
      <c r="Y230" s="230"/>
      <c r="Z230" s="231"/>
      <c r="AA230" s="229"/>
      <c r="AB230" s="295"/>
      <c r="AC230" s="295"/>
      <c r="AD230" s="229"/>
      <c r="AE230" s="295"/>
      <c r="AF230" s="295"/>
      <c r="AG230" s="229"/>
      <c r="AH230" s="295"/>
      <c r="AI230" s="295"/>
      <c r="AJ230" s="229"/>
      <c r="AK230" s="295"/>
      <c r="AL230" s="295"/>
      <c r="AM230" s="229"/>
      <c r="AN230" s="295"/>
      <c r="AO230" s="295"/>
      <c r="AP230" s="243"/>
      <c r="AQ230" s="295"/>
      <c r="AR230" s="290"/>
      <c r="AS230" s="243"/>
      <c r="AT230" s="295"/>
      <c r="AU230" s="290"/>
      <c r="AV230" s="229"/>
      <c r="AW230" s="230"/>
      <c r="AX230" s="231"/>
      <c r="AY230" s="229"/>
      <c r="AZ230" s="230"/>
      <c r="BA230" s="231"/>
      <c r="BB230" s="229"/>
      <c r="BC230" s="230"/>
      <c r="BD230" s="231"/>
      <c r="BE230" s="229"/>
      <c r="BF230" s="230"/>
      <c r="BG230" s="231"/>
      <c r="BH230" s="229"/>
      <c r="BI230" s="230"/>
      <c r="BJ230" s="231"/>
      <c r="BK230" s="243"/>
      <c r="BL230" s="230"/>
      <c r="BM230" s="231"/>
      <c r="BN230" s="243"/>
      <c r="BO230" s="230"/>
      <c r="BP230" s="231"/>
      <c r="BQ230" s="229"/>
      <c r="BR230" s="230"/>
      <c r="BS230" s="231"/>
      <c r="BT230" s="229"/>
      <c r="BU230" s="230"/>
      <c r="BV230" s="231"/>
      <c r="BW230" s="229"/>
      <c r="BX230" s="230"/>
      <c r="BY230" s="231"/>
      <c r="BZ230" s="229"/>
      <c r="CA230" s="230"/>
      <c r="CB230" s="231"/>
      <c r="CC230" s="229"/>
      <c r="CD230" s="230"/>
      <c r="CE230" s="231"/>
      <c r="CF230" s="331"/>
      <c r="CG230" s="332"/>
      <c r="CH230" s="385"/>
      <c r="CI230" s="331"/>
      <c r="CJ230" s="332"/>
      <c r="CK230" s="385"/>
      <c r="CL230" s="243"/>
      <c r="CM230" s="230"/>
      <c r="CN230" s="354"/>
      <c r="CO230" s="243"/>
      <c r="CP230" s="230"/>
      <c r="CQ230" s="231"/>
      <c r="CR230" s="331"/>
      <c r="CS230" s="332"/>
      <c r="CT230" s="333"/>
      <c r="CU230" s="229"/>
      <c r="CV230" s="230"/>
      <c r="CW230" s="231"/>
      <c r="CX230" s="331"/>
      <c r="CY230" s="332"/>
      <c r="CZ230" s="333"/>
      <c r="DA230" s="331"/>
      <c r="DB230" s="332"/>
      <c r="DC230" s="333"/>
      <c r="DD230" s="331"/>
      <c r="DE230" s="332"/>
      <c r="DF230" s="333"/>
      <c r="DG230" s="331"/>
      <c r="DH230" s="332"/>
      <c r="DI230" s="333"/>
      <c r="DJ230" s="229"/>
      <c r="DK230" s="230"/>
      <c r="DL230" s="231"/>
      <c r="DM230" s="229"/>
      <c r="DN230" s="230"/>
      <c r="DO230" s="231"/>
      <c r="DP230" s="331"/>
      <c r="DQ230" s="332"/>
      <c r="DR230" s="333"/>
      <c r="DS230" s="331"/>
      <c r="DT230" s="332"/>
      <c r="DU230" s="333"/>
      <c r="DV230" s="331"/>
      <c r="DW230" s="332"/>
      <c r="DX230" s="333"/>
      <c r="DY230" s="331"/>
      <c r="DZ230" s="332"/>
      <c r="EA230" s="333"/>
      <c r="EB230" s="331"/>
      <c r="EC230" s="332"/>
      <c r="ED230" s="333"/>
      <c r="EE230" s="331"/>
      <c r="EF230" s="332"/>
      <c r="EG230" s="333"/>
      <c r="EH230" s="229"/>
      <c r="EI230" s="230"/>
      <c r="EJ230" s="231"/>
      <c r="EK230" s="229"/>
      <c r="EL230" s="230"/>
      <c r="EM230" s="231"/>
      <c r="EN230" s="244"/>
      <c r="EO230" s="269" t="str">
        <f t="shared" si="699"/>
        <v/>
      </c>
      <c r="EP230" s="444" t="s">
        <v>1247</v>
      </c>
      <c r="EQ230" s="360" t="str">
        <f t="shared" si="842"/>
        <v/>
      </c>
      <c r="ER230" s="360" t="str">
        <f t="shared" si="843"/>
        <v/>
      </c>
      <c r="ES230" s="360" t="str">
        <f t="shared" si="844"/>
        <v/>
      </c>
      <c r="ET230" s="360" t="str">
        <f t="shared" si="845"/>
        <v/>
      </c>
      <c r="EU230" s="360" t="str">
        <f t="shared" si="846"/>
        <v/>
      </c>
      <c r="EV230" s="360" t="str">
        <f t="shared" si="847"/>
        <v/>
      </c>
      <c r="EW230" s="360" t="str">
        <f t="shared" si="848"/>
        <v/>
      </c>
      <c r="EX230" s="360" t="str">
        <f t="shared" si="849"/>
        <v/>
      </c>
      <c r="EY230" s="360" t="str">
        <f t="shared" si="850"/>
        <v/>
      </c>
      <c r="EZ230" s="360" t="str">
        <f t="shared" si="851"/>
        <v/>
      </c>
      <c r="FA230" s="360" t="str">
        <f t="shared" si="852"/>
        <v/>
      </c>
      <c r="FB230" s="360" t="str">
        <f t="shared" si="853"/>
        <v/>
      </c>
      <c r="FC230" s="360" t="str">
        <f t="shared" si="854"/>
        <v/>
      </c>
      <c r="FD230" s="360" t="str">
        <f t="shared" si="855"/>
        <v/>
      </c>
      <c r="FE230" s="360" t="str">
        <f t="shared" si="856"/>
        <v/>
      </c>
      <c r="FF230" s="360" t="str">
        <f t="shared" si="857"/>
        <v/>
      </c>
      <c r="FG230" s="360" t="str">
        <f t="shared" si="858"/>
        <v/>
      </c>
      <c r="FH230" s="360" t="str">
        <f t="shared" si="859"/>
        <v/>
      </c>
      <c r="FI230" s="360" t="str">
        <f t="shared" si="860"/>
        <v/>
      </c>
      <c r="FJ230" s="360" t="str">
        <f t="shared" si="861"/>
        <v/>
      </c>
      <c r="FK230" s="360" t="str">
        <f t="shared" si="862"/>
        <v/>
      </c>
      <c r="FL230" s="360" t="str">
        <f t="shared" si="863"/>
        <v/>
      </c>
      <c r="FM230" s="360" t="str">
        <f t="shared" si="864"/>
        <v/>
      </c>
      <c r="FN230" s="360" t="str">
        <f t="shared" si="865"/>
        <v/>
      </c>
      <c r="FO230" s="360" t="str">
        <f t="shared" si="866"/>
        <v/>
      </c>
      <c r="FP230" s="360" t="str">
        <f t="shared" si="867"/>
        <v/>
      </c>
      <c r="FQ230" s="360" t="str">
        <f t="shared" si="868"/>
        <v/>
      </c>
      <c r="FR230" s="360" t="str">
        <f t="shared" si="869"/>
        <v/>
      </c>
      <c r="FS230" s="360" t="str">
        <f t="shared" si="870"/>
        <v/>
      </c>
      <c r="FT230" s="360" t="str">
        <f t="shared" si="700"/>
        <v/>
      </c>
      <c r="FU230" s="360" t="str">
        <f t="shared" si="871"/>
        <v/>
      </c>
      <c r="FV230" s="360" t="str">
        <f t="shared" si="872"/>
        <v/>
      </c>
      <c r="FW230" s="360" t="str">
        <f t="shared" si="873"/>
        <v/>
      </c>
      <c r="FX230" s="360" t="str">
        <f t="shared" si="874"/>
        <v/>
      </c>
      <c r="FY230" s="360" t="str">
        <f t="shared" si="875"/>
        <v/>
      </c>
      <c r="FZ230" s="360" t="str">
        <f t="shared" si="876"/>
        <v/>
      </c>
      <c r="GA230" s="360">
        <f t="shared" si="877"/>
        <v>23</v>
      </c>
      <c r="GB230" s="360" t="str">
        <f t="shared" si="878"/>
        <v/>
      </c>
      <c r="GC230" s="360" t="str">
        <f t="shared" si="879"/>
        <v/>
      </c>
      <c r="GD230" s="360" t="str">
        <f t="shared" si="880"/>
        <v/>
      </c>
      <c r="GE230" s="360" t="str">
        <f t="shared" si="881"/>
        <v/>
      </c>
      <c r="GF230" s="360" t="str">
        <f t="shared" si="882"/>
        <v/>
      </c>
      <c r="GG230" s="360" t="str">
        <f t="shared" si="883"/>
        <v/>
      </c>
      <c r="GH230" s="360" t="str">
        <f t="shared" si="884"/>
        <v/>
      </c>
      <c r="GI230" s="360" t="str">
        <f t="shared" si="885"/>
        <v/>
      </c>
      <c r="GJ230" s="360" t="str">
        <f t="shared" si="886"/>
        <v/>
      </c>
      <c r="GK230" s="444" t="s">
        <v>1247</v>
      </c>
      <c r="GL230" s="361" t="str">
        <f t="shared" si="701"/>
        <v>-</v>
      </c>
      <c r="GM230" s="361" t="str">
        <f t="shared" si="702"/>
        <v>-</v>
      </c>
      <c r="GN230" s="361" t="str">
        <f t="shared" si="703"/>
        <v>-</v>
      </c>
      <c r="GO230" s="361" t="str">
        <f t="shared" si="704"/>
        <v>-</v>
      </c>
      <c r="GP230" s="361" t="str">
        <f t="shared" si="705"/>
        <v>-</v>
      </c>
      <c r="GQ230" s="361" t="str">
        <f t="shared" si="706"/>
        <v>-</v>
      </c>
      <c r="GR230" s="361" t="str">
        <f t="shared" si="707"/>
        <v>-</v>
      </c>
      <c r="GS230" s="361" t="str">
        <f t="shared" si="708"/>
        <v>-</v>
      </c>
      <c r="GT230" s="361" t="str">
        <f t="shared" si="709"/>
        <v>-</v>
      </c>
      <c r="GU230" s="361" t="str">
        <f t="shared" si="710"/>
        <v>-</v>
      </c>
      <c r="GV230" s="361" t="str">
        <f t="shared" si="711"/>
        <v>-</v>
      </c>
      <c r="GW230" s="361" t="str">
        <f t="shared" si="712"/>
        <v>-</v>
      </c>
      <c r="GX230" s="361" t="str">
        <f t="shared" si="713"/>
        <v>-</v>
      </c>
      <c r="GY230" s="361" t="str">
        <f t="shared" si="714"/>
        <v>-</v>
      </c>
      <c r="GZ230" s="361" t="str">
        <f t="shared" si="715"/>
        <v>-</v>
      </c>
      <c r="HA230" s="361" t="str">
        <f t="shared" si="716"/>
        <v>-</v>
      </c>
      <c r="HB230" s="361" t="str">
        <f t="shared" si="717"/>
        <v>-</v>
      </c>
      <c r="HC230" s="361" t="str">
        <f t="shared" si="718"/>
        <v>-</v>
      </c>
      <c r="HD230" s="361" t="str">
        <f t="shared" si="719"/>
        <v>-</v>
      </c>
      <c r="HE230" s="361" t="str">
        <f t="shared" si="720"/>
        <v>-</v>
      </c>
      <c r="HF230" s="361" t="str">
        <f t="shared" si="721"/>
        <v>-</v>
      </c>
      <c r="HG230" s="361" t="str">
        <f t="shared" si="722"/>
        <v>-</v>
      </c>
      <c r="HH230" s="361" t="str">
        <f t="shared" si="723"/>
        <v>-</v>
      </c>
      <c r="HI230" s="361" t="str">
        <f t="shared" si="724"/>
        <v>-</v>
      </c>
      <c r="HJ230" s="361" t="str">
        <f t="shared" si="725"/>
        <v>-</v>
      </c>
      <c r="HK230" s="361" t="str">
        <f t="shared" si="726"/>
        <v>-</v>
      </c>
      <c r="HL230" s="361" t="str">
        <f t="shared" si="727"/>
        <v>-</v>
      </c>
      <c r="HM230" s="361" t="str">
        <f t="shared" si="728"/>
        <v>-</v>
      </c>
      <c r="HN230" s="361" t="str">
        <f t="shared" si="729"/>
        <v>-</v>
      </c>
      <c r="HO230" s="361" t="str">
        <f t="shared" si="730"/>
        <v>-</v>
      </c>
      <c r="HP230" s="361" t="str">
        <f t="shared" si="731"/>
        <v>-</v>
      </c>
      <c r="HQ230" s="361" t="str">
        <f t="shared" si="732"/>
        <v>-</v>
      </c>
      <c r="HR230" s="361" t="str">
        <f t="shared" si="733"/>
        <v>-</v>
      </c>
      <c r="HS230" s="361" t="str">
        <f t="shared" si="734"/>
        <v>-</v>
      </c>
      <c r="HT230" s="361" t="str">
        <f t="shared" si="735"/>
        <v>-</v>
      </c>
      <c r="HU230" s="361" t="str">
        <f t="shared" si="736"/>
        <v>-</v>
      </c>
      <c r="HV230" s="361" t="str">
        <f t="shared" si="737"/>
        <v>nbpol</v>
      </c>
      <c r="HW230" s="361" t="str">
        <f t="shared" si="738"/>
        <v>-</v>
      </c>
      <c r="HX230" s="361" t="str">
        <f t="shared" si="739"/>
        <v>-</v>
      </c>
      <c r="HY230" s="361" t="str">
        <f t="shared" si="740"/>
        <v>-</v>
      </c>
      <c r="HZ230" s="361" t="str">
        <f t="shared" si="741"/>
        <v>-</v>
      </c>
      <c r="IA230" s="361" t="str">
        <f t="shared" si="742"/>
        <v>-</v>
      </c>
      <c r="IB230" s="361" t="str">
        <f t="shared" si="743"/>
        <v>-</v>
      </c>
      <c r="IC230" s="361" t="str">
        <f t="shared" si="744"/>
        <v>-</v>
      </c>
      <c r="ID230" s="361" t="str">
        <f t="shared" si="745"/>
        <v>-</v>
      </c>
      <c r="IE230" s="361" t="str">
        <f t="shared" si="746"/>
        <v>-</v>
      </c>
      <c r="IF230" s="444" t="s">
        <v>1247</v>
      </c>
      <c r="IG230" s="56" t="str">
        <f t="shared" si="887"/>
        <v>-</v>
      </c>
      <c r="IH230" s="56" t="str">
        <f t="shared" si="888"/>
        <v>-</v>
      </c>
      <c r="II230" s="56" t="str">
        <f t="shared" si="889"/>
        <v>-</v>
      </c>
      <c r="IJ230" s="56" t="str">
        <f t="shared" si="890"/>
        <v>-</v>
      </c>
      <c r="IK230" s="56" t="str">
        <f t="shared" si="747"/>
        <v>-</v>
      </c>
      <c r="IL230" s="56" t="str">
        <f t="shared" si="748"/>
        <v>-</v>
      </c>
      <c r="IM230" s="56" t="str">
        <f t="shared" si="749"/>
        <v>-</v>
      </c>
      <c r="IN230" s="56" t="str">
        <f t="shared" si="750"/>
        <v>-</v>
      </c>
      <c r="IO230" s="56" t="str">
        <f t="shared" si="751"/>
        <v>-</v>
      </c>
      <c r="IP230" s="56" t="str">
        <f t="shared" si="752"/>
        <v>-</v>
      </c>
      <c r="IQ230" s="56" t="str">
        <f t="shared" si="753"/>
        <v>-</v>
      </c>
      <c r="IR230" s="56" t="str">
        <f t="shared" si="754"/>
        <v>-</v>
      </c>
      <c r="IS230" s="56" t="str">
        <f t="shared" si="755"/>
        <v>-</v>
      </c>
      <c r="IT230" s="56" t="str">
        <f t="shared" si="756"/>
        <v>-</v>
      </c>
      <c r="IU230" s="56" t="str">
        <f t="shared" si="757"/>
        <v>-</v>
      </c>
      <c r="IV230" s="56" t="str">
        <f t="shared" si="758"/>
        <v>-</v>
      </c>
      <c r="IW230" s="56" t="str">
        <f t="shared" si="759"/>
        <v>-</v>
      </c>
      <c r="IX230" s="56" t="str">
        <f t="shared" si="760"/>
        <v>-</v>
      </c>
      <c r="IY230" s="56" t="str">
        <f t="shared" si="761"/>
        <v>-</v>
      </c>
      <c r="IZ230" s="56" t="str">
        <f t="shared" si="762"/>
        <v>-</v>
      </c>
      <c r="JA230" s="56" t="str">
        <f t="shared" si="763"/>
        <v>-</v>
      </c>
      <c r="JB230" s="56" t="str">
        <f t="shared" si="764"/>
        <v>-</v>
      </c>
      <c r="JC230" s="56" t="str">
        <f t="shared" si="765"/>
        <v>-</v>
      </c>
      <c r="JD230" s="56" t="str">
        <f t="shared" si="766"/>
        <v>-</v>
      </c>
      <c r="JE230" s="56" t="str">
        <f t="shared" si="767"/>
        <v>-</v>
      </c>
      <c r="JF230" s="56" t="str">
        <f t="shared" si="768"/>
        <v>-</v>
      </c>
      <c r="JG230" s="56" t="str">
        <f t="shared" si="769"/>
        <v>-</v>
      </c>
      <c r="JH230" s="56" t="str">
        <f t="shared" si="770"/>
        <v>-</v>
      </c>
      <c r="JI230" s="56" t="str">
        <f t="shared" si="771"/>
        <v>-</v>
      </c>
      <c r="JJ230" s="56" t="str">
        <f t="shared" si="772"/>
        <v>-</v>
      </c>
      <c r="JK230" s="56" t="str">
        <f t="shared" si="773"/>
        <v>-</v>
      </c>
      <c r="JL230" s="56" t="str">
        <f t="shared" si="774"/>
        <v>-</v>
      </c>
      <c r="JM230" s="56" t="str">
        <f t="shared" si="775"/>
        <v>-</v>
      </c>
      <c r="JN230" s="56" t="str">
        <f t="shared" si="776"/>
        <v>-</v>
      </c>
      <c r="JO230" s="56" t="str">
        <f t="shared" si="777"/>
        <v>-</v>
      </c>
      <c r="JP230" s="56" t="str">
        <f t="shared" si="778"/>
        <v>-</v>
      </c>
      <c r="JQ230" s="56">
        <f t="shared" si="779"/>
        <v>1</v>
      </c>
      <c r="JR230" s="56" t="str">
        <f t="shared" si="780"/>
        <v>-</v>
      </c>
      <c r="JS230" s="56" t="str">
        <f t="shared" si="781"/>
        <v>-</v>
      </c>
      <c r="JT230" s="56" t="str">
        <f t="shared" si="782"/>
        <v>-</v>
      </c>
      <c r="JU230" s="56" t="str">
        <f t="shared" si="783"/>
        <v>-</v>
      </c>
      <c r="JV230" s="56" t="str">
        <f t="shared" si="784"/>
        <v>-</v>
      </c>
      <c r="JW230" s="56" t="str">
        <f t="shared" si="785"/>
        <v>-</v>
      </c>
      <c r="JX230" s="56" t="str">
        <f t="shared" si="786"/>
        <v>-</v>
      </c>
      <c r="JY230" s="56" t="str">
        <f t="shared" si="787"/>
        <v>-</v>
      </c>
      <c r="JZ230" s="56" t="str">
        <f t="shared" si="788"/>
        <v>-</v>
      </c>
      <c r="KA230" s="444" t="s">
        <v>1247</v>
      </c>
      <c r="KB230" s="360">
        <f>IF(ISNUMBER(INDEX($EQ$15:$GK$521,$B230,EO$11)),MAX(KB$14:KB229)+1,0)</f>
        <v>0</v>
      </c>
      <c r="KC230" s="360" t="str">
        <f t="shared" si="891"/>
        <v/>
      </c>
      <c r="KD230" s="373" t="s">
        <v>2</v>
      </c>
      <c r="KE230" s="215"/>
      <c r="KF230" s="60"/>
      <c r="KG230" s="60"/>
      <c r="KH230" s="60"/>
      <c r="KI230" s="60"/>
      <c r="KJ230" s="60"/>
      <c r="KK230" s="60"/>
      <c r="KL230" s="60"/>
      <c r="KM230" s="60"/>
      <c r="KN230" s="60"/>
      <c r="KO230" s="60"/>
      <c r="KP230" s="60"/>
      <c r="KQ230" s="239" t="str">
        <f t="shared" si="894"/>
        <v/>
      </c>
      <c r="KR230" s="245" t="str">
        <f t="shared" si="789"/>
        <v/>
      </c>
      <c r="KS230" s="60"/>
      <c r="KT230" s="239" t="str">
        <f t="shared" si="895"/>
        <v/>
      </c>
      <c r="KU230" s="245" t="str">
        <f t="shared" si="790"/>
        <v/>
      </c>
      <c r="KV230" s="60"/>
      <c r="KW230" s="239" t="str">
        <f t="shared" si="896"/>
        <v/>
      </c>
      <c r="KX230" s="245" t="str">
        <f t="shared" si="791"/>
        <v/>
      </c>
      <c r="KY230" s="60"/>
      <c r="KZ230" s="283" t="str">
        <f t="shared" si="792"/>
        <v/>
      </c>
      <c r="LA230" s="26"/>
      <c r="LB230" s="18"/>
      <c r="LC230" s="18"/>
      <c r="LD230" s="18"/>
      <c r="LE230" s="18"/>
      <c r="LF230" s="18"/>
      <c r="LG230" s="18"/>
      <c r="LH230" s="18"/>
      <c r="LI230" s="18"/>
      <c r="LJ230" s="18"/>
      <c r="LK230" s="18"/>
      <c r="LL230" s="18"/>
      <c r="LM230" s="18"/>
      <c r="LN230" s="63"/>
      <c r="LO230" s="251">
        <f t="shared" si="793"/>
        <v>0</v>
      </c>
      <c r="LP230" s="251">
        <f t="shared" si="794"/>
        <v>0</v>
      </c>
      <c r="LQ230" s="251">
        <f t="shared" si="795"/>
        <v>0</v>
      </c>
      <c r="LR230" s="251">
        <f t="shared" si="796"/>
        <v>0</v>
      </c>
      <c r="LS230" s="251">
        <f t="shared" si="797"/>
        <v>0</v>
      </c>
      <c r="LT230" s="251">
        <f t="shared" si="798"/>
        <v>0</v>
      </c>
      <c r="LU230" s="251">
        <f t="shared" si="799"/>
        <v>0</v>
      </c>
      <c r="LV230" s="251">
        <f t="shared" si="800"/>
        <v>0</v>
      </c>
      <c r="LW230" s="251">
        <f t="shared" si="801"/>
        <v>0</v>
      </c>
      <c r="LX230" s="251">
        <f t="shared" si="802"/>
        <v>0</v>
      </c>
      <c r="LY230" s="251">
        <f t="shared" si="803"/>
        <v>0</v>
      </c>
      <c r="LZ230" s="251">
        <f t="shared" si="804"/>
        <v>0</v>
      </c>
      <c r="MA230" s="63">
        <f t="shared" si="805"/>
        <v>6</v>
      </c>
      <c r="MB230" s="63">
        <f t="shared" si="806"/>
        <v>0</v>
      </c>
      <c r="MC230" s="63">
        <f t="shared" si="893"/>
        <v>216</v>
      </c>
      <c r="MD230" s="63">
        <f t="shared" si="892"/>
        <v>53</v>
      </c>
      <c r="ME230" s="63" t="str">
        <f t="shared" si="807"/>
        <v>ka13</v>
      </c>
      <c r="MF230" s="315">
        <f t="shared" si="808"/>
        <v>291</v>
      </c>
      <c r="MG230" s="315">
        <f>IF(ISNUMBER(MATCH(EO230,$ME$15:$ME$520,0)),0,MAX(MG$14:MG229)+1)</f>
        <v>0</v>
      </c>
      <c r="MH230" s="315" t="str">
        <f t="shared" si="809"/>
        <v/>
      </c>
      <c r="MI230" s="369"/>
      <c r="MJ230" s="68"/>
      <c r="MK230" s="18"/>
      <c r="ML230" s="242"/>
      <c r="MM230" s="242"/>
      <c r="MN230" s="59"/>
      <c r="MO230" s="59"/>
      <c r="MP230" s="285"/>
      <c r="MQ230" s="59"/>
      <c r="MR230" s="238"/>
      <c r="MS230" s="285"/>
      <c r="MT230" s="59"/>
      <c r="MU230" s="285"/>
      <c r="MV230" s="238"/>
      <c r="MW230" s="59"/>
      <c r="MX230" s="59"/>
      <c r="MY230" s="59"/>
      <c r="MZ230" s="59"/>
      <c r="NA230" s="59"/>
      <c r="NB230" s="26" t="s">
        <v>2</v>
      </c>
      <c r="NC230" s="59"/>
      <c r="ND230" s="59"/>
      <c r="NE230" s="59"/>
      <c r="NF230" s="59"/>
      <c r="NG230" s="59"/>
      <c r="NH230" s="59"/>
      <c r="NI230" s="59"/>
      <c r="NJ230" s="59"/>
      <c r="NK230" s="26" t="s">
        <v>2</v>
      </c>
      <c r="NL230" s="454"/>
      <c r="NM230" s="454"/>
      <c r="NN230" s="59"/>
      <c r="NO230" s="18"/>
      <c r="NP230" s="18"/>
      <c r="NQ230" s="18"/>
      <c r="NR230" s="18"/>
      <c r="NS230" s="18"/>
      <c r="NT230" s="18"/>
      <c r="NU230" s="18"/>
      <c r="NV230" s="18"/>
      <c r="NW230" s="18"/>
      <c r="NX230" s="18"/>
      <c r="NY230" s="18"/>
      <c r="NZ230" s="18"/>
      <c r="OA230" s="18"/>
      <c r="OB230" s="18"/>
      <c r="OC230" s="18"/>
      <c r="OZ230" s="59"/>
      <c r="PA230" s="251" t="str">
        <f t="shared" si="810"/>
        <v/>
      </c>
      <c r="PB230" s="251" t="str">
        <f t="shared" si="811"/>
        <v/>
      </c>
      <c r="PC230" s="251" t="str">
        <f t="shared" si="812"/>
        <v/>
      </c>
      <c r="PD230" s="251" t="str">
        <f t="shared" si="813"/>
        <v/>
      </c>
      <c r="PE230" s="251" t="str">
        <f t="shared" si="814"/>
        <v/>
      </c>
      <c r="PF230" s="251" t="str">
        <f t="shared" si="815"/>
        <v/>
      </c>
      <c r="PG230" s="251" t="str">
        <f t="shared" si="816"/>
        <v/>
      </c>
      <c r="PH230" s="251" t="str">
        <f t="shared" si="817"/>
        <v/>
      </c>
      <c r="PI230" s="251" t="str">
        <f t="shared" si="818"/>
        <v/>
      </c>
      <c r="PJ230" s="251" t="str">
        <f t="shared" si="819"/>
        <v/>
      </c>
      <c r="PK230" s="251" t="str">
        <f t="shared" si="820"/>
        <v/>
      </c>
      <c r="PL230" s="251" t="str">
        <f t="shared" si="821"/>
        <v/>
      </c>
      <c r="PM230" s="251" t="str">
        <f t="shared" si="822"/>
        <v/>
      </c>
      <c r="PN230" s="251" t="str">
        <f t="shared" si="823"/>
        <v/>
      </c>
      <c r="PO230" s="251" t="str">
        <f t="shared" si="824"/>
        <v/>
      </c>
      <c r="PP230" s="251" t="str">
        <f t="shared" si="825"/>
        <v/>
      </c>
      <c r="PQ230" s="251" t="str">
        <f t="shared" si="826"/>
        <v/>
      </c>
      <c r="PR230" s="251" t="str">
        <f t="shared" si="827"/>
        <v/>
      </c>
      <c r="PS230" s="251" t="str">
        <f t="shared" si="828"/>
        <v/>
      </c>
      <c r="PT230" s="251" t="str">
        <f t="shared" si="829"/>
        <v/>
      </c>
      <c r="PU230" s="251" t="str">
        <f t="shared" si="830"/>
        <v/>
      </c>
      <c r="PV230" s="251" t="str">
        <f t="shared" si="831"/>
        <v/>
      </c>
      <c r="PW230" s="251" t="str">
        <f t="shared" si="832"/>
        <v/>
      </c>
      <c r="PX230" s="251" t="str">
        <f t="shared" si="833"/>
        <v/>
      </c>
      <c r="PY230" s="251" t="str">
        <f t="shared" si="834"/>
        <v/>
      </c>
      <c r="PZ230" s="251" t="str">
        <f t="shared" si="835"/>
        <v/>
      </c>
      <c r="QA230" s="251" t="str">
        <f t="shared" si="836"/>
        <v/>
      </c>
      <c r="QB230" s="251" t="str">
        <f t="shared" si="837"/>
        <v/>
      </c>
      <c r="QC230" s="251" t="str">
        <f t="shared" si="838"/>
        <v/>
      </c>
      <c r="QD230" s="251" t="str">
        <f t="shared" si="839"/>
        <v/>
      </c>
      <c r="QE230" s="251" t="str">
        <f t="shared" si="840"/>
        <v/>
      </c>
      <c r="QF230" s="63">
        <f t="shared" si="841"/>
        <v>0</v>
      </c>
      <c r="QG230" s="26" t="s">
        <v>2</v>
      </c>
      <c r="QH230" s="59"/>
      <c r="QI230" s="59"/>
      <c r="QJ230" s="59"/>
      <c r="QK230" s="59"/>
      <c r="QL230" s="59"/>
      <c r="QM230" s="59"/>
      <c r="QN230" s="59"/>
    </row>
    <row r="231" spans="1:456" ht="6" customHeight="1" x14ac:dyDescent="0.25">
      <c r="A231" s="68"/>
      <c r="B231" s="447">
        <f t="shared" si="698"/>
        <v>217</v>
      </c>
      <c r="C231" s="72" t="s">
        <v>505</v>
      </c>
      <c r="D231" s="339" t="s">
        <v>526</v>
      </c>
      <c r="E231" s="59"/>
      <c r="F231" s="229"/>
      <c r="G231" s="295"/>
      <c r="H231" s="295"/>
      <c r="I231" s="229"/>
      <c r="J231" s="295"/>
      <c r="K231" s="295"/>
      <c r="L231" s="229"/>
      <c r="M231" s="295"/>
      <c r="N231" s="295"/>
      <c r="O231" s="229"/>
      <c r="P231" s="295"/>
      <c r="Q231" s="295"/>
      <c r="R231" s="229"/>
      <c r="S231" s="230"/>
      <c r="T231" s="231"/>
      <c r="U231" s="229"/>
      <c r="V231" s="230"/>
      <c r="W231" s="231"/>
      <c r="X231" s="229"/>
      <c r="Y231" s="230"/>
      <c r="Z231" s="231"/>
      <c r="AA231" s="229"/>
      <c r="AB231" s="295"/>
      <c r="AC231" s="295"/>
      <c r="AD231" s="229"/>
      <c r="AE231" s="295"/>
      <c r="AF231" s="295"/>
      <c r="AG231" s="229"/>
      <c r="AH231" s="295"/>
      <c r="AI231" s="295"/>
      <c r="AJ231" s="229"/>
      <c r="AK231" s="295"/>
      <c r="AL231" s="295"/>
      <c r="AM231" s="229"/>
      <c r="AN231" s="295"/>
      <c r="AO231" s="295"/>
      <c r="AP231" s="243"/>
      <c r="AQ231" s="295"/>
      <c r="AR231" s="290"/>
      <c r="AS231" s="243"/>
      <c r="AT231" s="295"/>
      <c r="AU231" s="290"/>
      <c r="AV231" s="229"/>
      <c r="AW231" s="230"/>
      <c r="AX231" s="231"/>
      <c r="AY231" s="229"/>
      <c r="AZ231" s="230"/>
      <c r="BA231" s="231"/>
      <c r="BB231" s="229"/>
      <c r="BC231" s="230"/>
      <c r="BD231" s="231"/>
      <c r="BE231" s="229"/>
      <c r="BF231" s="230"/>
      <c r="BG231" s="231"/>
      <c r="BH231" s="229"/>
      <c r="BI231" s="230"/>
      <c r="BJ231" s="231"/>
      <c r="BK231" s="243"/>
      <c r="BL231" s="230"/>
      <c r="BM231" s="231"/>
      <c r="BN231" s="243"/>
      <c r="BO231" s="230"/>
      <c r="BP231" s="231"/>
      <c r="BQ231" s="229"/>
      <c r="BR231" s="230"/>
      <c r="BS231" s="231"/>
      <c r="BT231" s="229"/>
      <c r="BU231" s="230"/>
      <c r="BV231" s="231"/>
      <c r="BW231" s="229"/>
      <c r="BX231" s="230"/>
      <c r="BY231" s="231"/>
      <c r="BZ231" s="229"/>
      <c r="CA231" s="230"/>
      <c r="CB231" s="231"/>
      <c r="CC231" s="229"/>
      <c r="CD231" s="230"/>
      <c r="CE231" s="231"/>
      <c r="CF231" s="331"/>
      <c r="CG231" s="332"/>
      <c r="CH231" s="385"/>
      <c r="CI231" s="331"/>
      <c r="CJ231" s="332"/>
      <c r="CK231" s="385"/>
      <c r="CL231" s="243"/>
      <c r="CM231" s="230"/>
      <c r="CN231" s="354"/>
      <c r="CO231" s="243"/>
      <c r="CP231" s="230"/>
      <c r="CQ231" s="231"/>
      <c r="CR231" s="331"/>
      <c r="CS231" s="332"/>
      <c r="CT231" s="333"/>
      <c r="CU231" s="229"/>
      <c r="CV231" s="230"/>
      <c r="CW231" s="231"/>
      <c r="CX231" s="331"/>
      <c r="CY231" s="332"/>
      <c r="CZ231" s="333"/>
      <c r="DA231" s="331"/>
      <c r="DB231" s="332"/>
      <c r="DC231" s="333"/>
      <c r="DD231" s="331"/>
      <c r="DE231" s="332"/>
      <c r="DF231" s="333"/>
      <c r="DG231" s="331"/>
      <c r="DH231" s="332"/>
      <c r="DI231" s="333"/>
      <c r="DJ231" s="229"/>
      <c r="DK231" s="230"/>
      <c r="DL231" s="231"/>
      <c r="DM231" s="229"/>
      <c r="DN231" s="230"/>
      <c r="DO231" s="231"/>
      <c r="DP231" s="331"/>
      <c r="DQ231" s="332"/>
      <c r="DR231" s="333"/>
      <c r="DS231" s="331"/>
      <c r="DT231" s="332"/>
      <c r="DU231" s="333"/>
      <c r="DV231" s="331"/>
      <c r="DW231" s="332"/>
      <c r="DX231" s="333"/>
      <c r="DY231" s="331"/>
      <c r="DZ231" s="332"/>
      <c r="EA231" s="333"/>
      <c r="EB231" s="331"/>
      <c r="EC231" s="332"/>
      <c r="ED231" s="333"/>
      <c r="EE231" s="331"/>
      <c r="EF231" s="332"/>
      <c r="EG231" s="333"/>
      <c r="EH231" s="229"/>
      <c r="EI231" s="230"/>
      <c r="EJ231" s="231"/>
      <c r="EK231" s="229"/>
      <c r="EL231" s="230"/>
      <c r="EM231" s="231"/>
      <c r="EN231" s="244"/>
      <c r="EO231" s="269" t="str">
        <f t="shared" si="699"/>
        <v/>
      </c>
      <c r="EP231" s="444" t="s">
        <v>1247</v>
      </c>
      <c r="EQ231" s="360" t="str">
        <f t="shared" si="842"/>
        <v/>
      </c>
      <c r="ER231" s="360" t="str">
        <f t="shared" si="843"/>
        <v/>
      </c>
      <c r="ES231" s="360" t="str">
        <f t="shared" si="844"/>
        <v/>
      </c>
      <c r="ET231" s="360" t="str">
        <f t="shared" si="845"/>
        <v/>
      </c>
      <c r="EU231" s="360" t="str">
        <f t="shared" si="846"/>
        <v/>
      </c>
      <c r="EV231" s="360" t="str">
        <f t="shared" si="847"/>
        <v/>
      </c>
      <c r="EW231" s="360" t="str">
        <f t="shared" si="848"/>
        <v/>
      </c>
      <c r="EX231" s="360" t="str">
        <f t="shared" si="849"/>
        <v/>
      </c>
      <c r="EY231" s="360" t="str">
        <f t="shared" si="850"/>
        <v/>
      </c>
      <c r="EZ231" s="360" t="str">
        <f t="shared" si="851"/>
        <v/>
      </c>
      <c r="FA231" s="360" t="str">
        <f t="shared" si="852"/>
        <v/>
      </c>
      <c r="FB231" s="360" t="str">
        <f t="shared" si="853"/>
        <v/>
      </c>
      <c r="FC231" s="360" t="str">
        <f t="shared" si="854"/>
        <v/>
      </c>
      <c r="FD231" s="360" t="str">
        <f t="shared" si="855"/>
        <v/>
      </c>
      <c r="FE231" s="360" t="str">
        <f t="shared" si="856"/>
        <v/>
      </c>
      <c r="FF231" s="360" t="str">
        <f t="shared" si="857"/>
        <v/>
      </c>
      <c r="FG231" s="360" t="str">
        <f t="shared" si="858"/>
        <v/>
      </c>
      <c r="FH231" s="360" t="str">
        <f t="shared" si="859"/>
        <v/>
      </c>
      <c r="FI231" s="360" t="str">
        <f t="shared" si="860"/>
        <v/>
      </c>
      <c r="FJ231" s="360" t="str">
        <f t="shared" si="861"/>
        <v/>
      </c>
      <c r="FK231" s="360" t="str">
        <f t="shared" si="862"/>
        <v/>
      </c>
      <c r="FL231" s="360" t="str">
        <f t="shared" si="863"/>
        <v/>
      </c>
      <c r="FM231" s="360" t="str">
        <f t="shared" si="864"/>
        <v/>
      </c>
      <c r="FN231" s="360" t="str">
        <f t="shared" si="865"/>
        <v/>
      </c>
      <c r="FO231" s="360" t="str">
        <f t="shared" si="866"/>
        <v/>
      </c>
      <c r="FP231" s="360" t="str">
        <f t="shared" si="867"/>
        <v/>
      </c>
      <c r="FQ231" s="360" t="str">
        <f t="shared" si="868"/>
        <v/>
      </c>
      <c r="FR231" s="360" t="str">
        <f t="shared" si="869"/>
        <v/>
      </c>
      <c r="FS231" s="360" t="str">
        <f t="shared" si="870"/>
        <v/>
      </c>
      <c r="FT231" s="360" t="str">
        <f t="shared" si="700"/>
        <v/>
      </c>
      <c r="FU231" s="360" t="str">
        <f t="shared" si="871"/>
        <v/>
      </c>
      <c r="FV231" s="360" t="str">
        <f t="shared" si="872"/>
        <v/>
      </c>
      <c r="FW231" s="360" t="str">
        <f t="shared" si="873"/>
        <v/>
      </c>
      <c r="FX231" s="360" t="str">
        <f t="shared" si="874"/>
        <v/>
      </c>
      <c r="FY231" s="360" t="str">
        <f t="shared" si="875"/>
        <v/>
      </c>
      <c r="FZ231" s="360" t="str">
        <f t="shared" si="876"/>
        <v/>
      </c>
      <c r="GA231" s="360">
        <f t="shared" si="877"/>
        <v>27</v>
      </c>
      <c r="GB231" s="360" t="str">
        <f t="shared" si="878"/>
        <v/>
      </c>
      <c r="GC231" s="360" t="str">
        <f t="shared" si="879"/>
        <v/>
      </c>
      <c r="GD231" s="360" t="str">
        <f t="shared" si="880"/>
        <v/>
      </c>
      <c r="GE231" s="360" t="str">
        <f t="shared" si="881"/>
        <v/>
      </c>
      <c r="GF231" s="360" t="str">
        <f t="shared" si="882"/>
        <v/>
      </c>
      <c r="GG231" s="360" t="str">
        <f t="shared" si="883"/>
        <v/>
      </c>
      <c r="GH231" s="360" t="str">
        <f t="shared" si="884"/>
        <v/>
      </c>
      <c r="GI231" s="360" t="str">
        <f t="shared" si="885"/>
        <v/>
      </c>
      <c r="GJ231" s="360" t="str">
        <f t="shared" si="886"/>
        <v/>
      </c>
      <c r="GK231" s="444" t="s">
        <v>1247</v>
      </c>
      <c r="GL231" s="361" t="str">
        <f t="shared" si="701"/>
        <v>-</v>
      </c>
      <c r="GM231" s="361" t="str">
        <f t="shared" si="702"/>
        <v>-</v>
      </c>
      <c r="GN231" s="361" t="str">
        <f t="shared" si="703"/>
        <v>-</v>
      </c>
      <c r="GO231" s="361" t="str">
        <f t="shared" si="704"/>
        <v>-</v>
      </c>
      <c r="GP231" s="361" t="str">
        <f t="shared" si="705"/>
        <v>-</v>
      </c>
      <c r="GQ231" s="361" t="str">
        <f t="shared" si="706"/>
        <v>-</v>
      </c>
      <c r="GR231" s="361" t="str">
        <f t="shared" si="707"/>
        <v>-</v>
      </c>
      <c r="GS231" s="361" t="str">
        <f t="shared" si="708"/>
        <v>-</v>
      </c>
      <c r="GT231" s="361" t="str">
        <f t="shared" si="709"/>
        <v>-</v>
      </c>
      <c r="GU231" s="361" t="str">
        <f t="shared" si="710"/>
        <v>-</v>
      </c>
      <c r="GV231" s="361" t="str">
        <f t="shared" si="711"/>
        <v>-</v>
      </c>
      <c r="GW231" s="361" t="str">
        <f t="shared" si="712"/>
        <v>-</v>
      </c>
      <c r="GX231" s="361" t="str">
        <f t="shared" si="713"/>
        <v>-</v>
      </c>
      <c r="GY231" s="361" t="str">
        <f t="shared" si="714"/>
        <v>-</v>
      </c>
      <c r="GZ231" s="361" t="str">
        <f t="shared" si="715"/>
        <v>-</v>
      </c>
      <c r="HA231" s="361" t="str">
        <f t="shared" si="716"/>
        <v>-</v>
      </c>
      <c r="HB231" s="361" t="str">
        <f t="shared" si="717"/>
        <v>-</v>
      </c>
      <c r="HC231" s="361" t="str">
        <f t="shared" si="718"/>
        <v>-</v>
      </c>
      <c r="HD231" s="361" t="str">
        <f t="shared" si="719"/>
        <v>-</v>
      </c>
      <c r="HE231" s="361" t="str">
        <f t="shared" si="720"/>
        <v>-</v>
      </c>
      <c r="HF231" s="361" t="str">
        <f t="shared" si="721"/>
        <v>-</v>
      </c>
      <c r="HG231" s="361" t="str">
        <f t="shared" si="722"/>
        <v>-</v>
      </c>
      <c r="HH231" s="361" t="str">
        <f t="shared" si="723"/>
        <v>-</v>
      </c>
      <c r="HI231" s="361" t="str">
        <f t="shared" si="724"/>
        <v>-</v>
      </c>
      <c r="HJ231" s="361" t="str">
        <f t="shared" si="725"/>
        <v>-</v>
      </c>
      <c r="HK231" s="361" t="str">
        <f t="shared" si="726"/>
        <v>-</v>
      </c>
      <c r="HL231" s="361" t="str">
        <f t="shared" si="727"/>
        <v>-</v>
      </c>
      <c r="HM231" s="361" t="str">
        <f t="shared" si="728"/>
        <v>-</v>
      </c>
      <c r="HN231" s="361" t="str">
        <f t="shared" si="729"/>
        <v>-</v>
      </c>
      <c r="HO231" s="361" t="str">
        <f t="shared" si="730"/>
        <v>-</v>
      </c>
      <c r="HP231" s="361" t="str">
        <f t="shared" si="731"/>
        <v>-</v>
      </c>
      <c r="HQ231" s="361" t="str">
        <f t="shared" si="732"/>
        <v>-</v>
      </c>
      <c r="HR231" s="361" t="str">
        <f t="shared" si="733"/>
        <v>-</v>
      </c>
      <c r="HS231" s="361" t="str">
        <f t="shared" si="734"/>
        <v>-</v>
      </c>
      <c r="HT231" s="361" t="str">
        <f t="shared" si="735"/>
        <v>-</v>
      </c>
      <c r="HU231" s="361" t="str">
        <f t="shared" si="736"/>
        <v>-</v>
      </c>
      <c r="HV231" s="361" t="str">
        <f t="shared" si="737"/>
        <v>iprpcg</v>
      </c>
      <c r="HW231" s="361" t="str">
        <f t="shared" si="738"/>
        <v>-</v>
      </c>
      <c r="HX231" s="361" t="str">
        <f t="shared" si="739"/>
        <v>-</v>
      </c>
      <c r="HY231" s="361" t="str">
        <f t="shared" si="740"/>
        <v>-</v>
      </c>
      <c r="HZ231" s="361" t="str">
        <f t="shared" si="741"/>
        <v>-</v>
      </c>
      <c r="IA231" s="361" t="str">
        <f t="shared" si="742"/>
        <v>-</v>
      </c>
      <c r="IB231" s="361" t="str">
        <f t="shared" si="743"/>
        <v>-</v>
      </c>
      <c r="IC231" s="361" t="str">
        <f t="shared" si="744"/>
        <v>-</v>
      </c>
      <c r="ID231" s="361" t="str">
        <f t="shared" si="745"/>
        <v>-</v>
      </c>
      <c r="IE231" s="361" t="str">
        <f t="shared" si="746"/>
        <v>-</v>
      </c>
      <c r="IF231" s="444" t="s">
        <v>1247</v>
      </c>
      <c r="IG231" s="56" t="str">
        <f t="shared" si="887"/>
        <v>-</v>
      </c>
      <c r="IH231" s="56" t="str">
        <f t="shared" si="888"/>
        <v>-</v>
      </c>
      <c r="II231" s="56" t="str">
        <f t="shared" si="889"/>
        <v>-</v>
      </c>
      <c r="IJ231" s="56" t="str">
        <f t="shared" si="890"/>
        <v>-</v>
      </c>
      <c r="IK231" s="56" t="str">
        <f t="shared" si="747"/>
        <v>-</v>
      </c>
      <c r="IL231" s="56" t="str">
        <f t="shared" si="748"/>
        <v>-</v>
      </c>
      <c r="IM231" s="56" t="str">
        <f t="shared" si="749"/>
        <v>-</v>
      </c>
      <c r="IN231" s="56" t="str">
        <f t="shared" si="750"/>
        <v>-</v>
      </c>
      <c r="IO231" s="56" t="str">
        <f t="shared" si="751"/>
        <v>-</v>
      </c>
      <c r="IP231" s="56" t="str">
        <f t="shared" si="752"/>
        <v>-</v>
      </c>
      <c r="IQ231" s="56" t="str">
        <f t="shared" si="753"/>
        <v>-</v>
      </c>
      <c r="IR231" s="56" t="str">
        <f t="shared" si="754"/>
        <v>-</v>
      </c>
      <c r="IS231" s="56" t="str">
        <f t="shared" si="755"/>
        <v>-</v>
      </c>
      <c r="IT231" s="56" t="str">
        <f t="shared" si="756"/>
        <v>-</v>
      </c>
      <c r="IU231" s="56" t="str">
        <f t="shared" si="757"/>
        <v>-</v>
      </c>
      <c r="IV231" s="56" t="str">
        <f t="shared" si="758"/>
        <v>-</v>
      </c>
      <c r="IW231" s="56" t="str">
        <f t="shared" si="759"/>
        <v>-</v>
      </c>
      <c r="IX231" s="56" t="str">
        <f t="shared" si="760"/>
        <v>-</v>
      </c>
      <c r="IY231" s="56" t="str">
        <f t="shared" si="761"/>
        <v>-</v>
      </c>
      <c r="IZ231" s="56" t="str">
        <f t="shared" si="762"/>
        <v>-</v>
      </c>
      <c r="JA231" s="56" t="str">
        <f t="shared" si="763"/>
        <v>-</v>
      </c>
      <c r="JB231" s="56" t="str">
        <f t="shared" si="764"/>
        <v>-</v>
      </c>
      <c r="JC231" s="56" t="str">
        <f t="shared" si="765"/>
        <v>-</v>
      </c>
      <c r="JD231" s="56" t="str">
        <f t="shared" si="766"/>
        <v>-</v>
      </c>
      <c r="JE231" s="56" t="str">
        <f t="shared" si="767"/>
        <v>-</v>
      </c>
      <c r="JF231" s="56" t="str">
        <f t="shared" si="768"/>
        <v>-</v>
      </c>
      <c r="JG231" s="56" t="str">
        <f t="shared" si="769"/>
        <v>-</v>
      </c>
      <c r="JH231" s="56" t="str">
        <f t="shared" si="770"/>
        <v>-</v>
      </c>
      <c r="JI231" s="56" t="str">
        <f t="shared" si="771"/>
        <v>-</v>
      </c>
      <c r="JJ231" s="56" t="str">
        <f t="shared" si="772"/>
        <v>-</v>
      </c>
      <c r="JK231" s="56" t="str">
        <f t="shared" si="773"/>
        <v>-</v>
      </c>
      <c r="JL231" s="56" t="str">
        <f t="shared" si="774"/>
        <v>-</v>
      </c>
      <c r="JM231" s="56" t="str">
        <f t="shared" si="775"/>
        <v>-</v>
      </c>
      <c r="JN231" s="56" t="str">
        <f t="shared" si="776"/>
        <v>-</v>
      </c>
      <c r="JO231" s="56" t="str">
        <f t="shared" si="777"/>
        <v>-</v>
      </c>
      <c r="JP231" s="56" t="str">
        <f t="shared" si="778"/>
        <v>-</v>
      </c>
      <c r="JQ231" s="56">
        <f t="shared" si="779"/>
        <v>0</v>
      </c>
      <c r="JR231" s="56" t="str">
        <f t="shared" si="780"/>
        <v>-</v>
      </c>
      <c r="JS231" s="56" t="str">
        <f t="shared" si="781"/>
        <v>-</v>
      </c>
      <c r="JT231" s="56" t="str">
        <f t="shared" si="782"/>
        <v>-</v>
      </c>
      <c r="JU231" s="56" t="str">
        <f t="shared" si="783"/>
        <v>-</v>
      </c>
      <c r="JV231" s="56" t="str">
        <f t="shared" si="784"/>
        <v>-</v>
      </c>
      <c r="JW231" s="56" t="str">
        <f t="shared" si="785"/>
        <v>-</v>
      </c>
      <c r="JX231" s="56" t="str">
        <f t="shared" si="786"/>
        <v>-</v>
      </c>
      <c r="JY231" s="56" t="str">
        <f t="shared" si="787"/>
        <v>-</v>
      </c>
      <c r="JZ231" s="56" t="str">
        <f t="shared" si="788"/>
        <v>-</v>
      </c>
      <c r="KA231" s="444" t="s">
        <v>1247</v>
      </c>
      <c r="KB231" s="360">
        <f>IF(ISNUMBER(INDEX($EQ$15:$GK$521,$B231,EO$11)),MAX(KB$14:KB230)+1,0)</f>
        <v>0</v>
      </c>
      <c r="KC231" s="360" t="str">
        <f t="shared" si="891"/>
        <v/>
      </c>
      <c r="KD231" s="373" t="s">
        <v>2</v>
      </c>
      <c r="KE231" s="215"/>
      <c r="KF231" s="60"/>
      <c r="KG231" s="60"/>
      <c r="KH231" s="60"/>
      <c r="KI231" s="60"/>
      <c r="KJ231" s="60"/>
      <c r="KK231" s="60"/>
      <c r="KL231" s="60"/>
      <c r="KM231" s="60"/>
      <c r="KN231" s="60"/>
      <c r="KO231" s="60"/>
      <c r="KP231" s="60"/>
      <c r="KQ231" s="239" t="str">
        <f t="shared" si="894"/>
        <v/>
      </c>
      <c r="KR231" s="245" t="str">
        <f t="shared" si="789"/>
        <v/>
      </c>
      <c r="KS231" s="60"/>
      <c r="KT231" s="239" t="str">
        <f t="shared" si="895"/>
        <v/>
      </c>
      <c r="KU231" s="245" t="str">
        <f t="shared" si="790"/>
        <v/>
      </c>
      <c r="KV231" s="60"/>
      <c r="KW231" s="239" t="str">
        <f t="shared" si="896"/>
        <v/>
      </c>
      <c r="KX231" s="245" t="str">
        <f t="shared" si="791"/>
        <v/>
      </c>
      <c r="KY231" s="60"/>
      <c r="KZ231" s="283" t="str">
        <f t="shared" si="792"/>
        <v/>
      </c>
      <c r="LA231" s="26"/>
      <c r="LB231" s="18"/>
      <c r="LC231" s="18"/>
      <c r="LD231" s="18"/>
      <c r="LE231" s="18"/>
      <c r="LF231" s="18"/>
      <c r="LG231" s="18"/>
      <c r="LH231" s="18"/>
      <c r="LI231" s="18"/>
      <c r="LJ231" s="18"/>
      <c r="LK231" s="18"/>
      <c r="LL231" s="18"/>
      <c r="LM231" s="18"/>
      <c r="LN231" s="63"/>
      <c r="LO231" s="251">
        <f t="shared" si="793"/>
        <v>0</v>
      </c>
      <c r="LP231" s="251">
        <f t="shared" si="794"/>
        <v>0</v>
      </c>
      <c r="LQ231" s="251">
        <f t="shared" si="795"/>
        <v>0</v>
      </c>
      <c r="LR231" s="251">
        <f t="shared" si="796"/>
        <v>0</v>
      </c>
      <c r="LS231" s="251">
        <f t="shared" si="797"/>
        <v>0</v>
      </c>
      <c r="LT231" s="251">
        <f t="shared" si="798"/>
        <v>0</v>
      </c>
      <c r="LU231" s="251">
        <f t="shared" si="799"/>
        <v>0</v>
      </c>
      <c r="LV231" s="251">
        <f t="shared" si="800"/>
        <v>0</v>
      </c>
      <c r="LW231" s="251">
        <f t="shared" si="801"/>
        <v>0</v>
      </c>
      <c r="LX231" s="251">
        <f t="shared" si="802"/>
        <v>0</v>
      </c>
      <c r="LY231" s="251">
        <f t="shared" si="803"/>
        <v>0</v>
      </c>
      <c r="LZ231" s="251">
        <f t="shared" si="804"/>
        <v>0</v>
      </c>
      <c r="MA231" s="63">
        <f t="shared" si="805"/>
        <v>6</v>
      </c>
      <c r="MB231" s="63">
        <f t="shared" si="806"/>
        <v>0</v>
      </c>
      <c r="MC231" s="63">
        <f t="shared" si="893"/>
        <v>217</v>
      </c>
      <c r="MD231" s="63">
        <f t="shared" si="892"/>
        <v>54</v>
      </c>
      <c r="ME231" s="63" t="str">
        <f t="shared" si="807"/>
        <v>ka14</v>
      </c>
      <c r="MF231" s="315">
        <f t="shared" si="808"/>
        <v>291</v>
      </c>
      <c r="MG231" s="315">
        <f>IF(ISNUMBER(MATCH(EO231,$ME$15:$ME$520,0)),0,MAX(MG$14:MG230)+1)</f>
        <v>0</v>
      </c>
      <c r="MH231" s="315" t="str">
        <f t="shared" si="809"/>
        <v/>
      </c>
      <c r="MI231" s="369"/>
      <c r="MJ231" s="68"/>
      <c r="MK231" s="18"/>
      <c r="ML231" s="242"/>
      <c r="MM231" s="242"/>
      <c r="MN231" s="59"/>
      <c r="MO231" s="59"/>
      <c r="MP231" s="285"/>
      <c r="MQ231" s="59"/>
      <c r="MR231" s="238"/>
      <c r="MS231" s="285"/>
      <c r="MT231" s="59"/>
      <c r="MU231" s="285"/>
      <c r="MV231" s="238"/>
      <c r="MW231" s="59"/>
      <c r="MX231" s="59"/>
      <c r="MY231" s="59"/>
      <c r="MZ231" s="59"/>
      <c r="NA231" s="59"/>
      <c r="NB231" s="26" t="s">
        <v>2</v>
      </c>
      <c r="NC231" s="59"/>
      <c r="ND231" s="59"/>
      <c r="NE231" s="59"/>
      <c r="NF231" s="59"/>
      <c r="NG231" s="59"/>
      <c r="NH231" s="59"/>
      <c r="NI231" s="59"/>
      <c r="NJ231" s="59"/>
      <c r="NK231" s="26" t="s">
        <v>2</v>
      </c>
      <c r="NL231" s="454"/>
      <c r="NM231" s="454"/>
      <c r="NN231" s="59"/>
      <c r="NO231" s="18"/>
      <c r="NP231" s="18"/>
      <c r="NQ231" s="18"/>
      <c r="NR231" s="18"/>
      <c r="NS231" s="18"/>
      <c r="NT231" s="18"/>
      <c r="NU231" s="18"/>
      <c r="NV231" s="18"/>
      <c r="NW231" s="18"/>
      <c r="NX231" s="18"/>
      <c r="NY231" s="18"/>
      <c r="NZ231" s="18"/>
      <c r="OA231" s="18"/>
      <c r="OB231" s="18"/>
      <c r="OC231" s="18"/>
      <c r="OZ231" s="59"/>
      <c r="PA231" s="251" t="str">
        <f t="shared" si="810"/>
        <v/>
      </c>
      <c r="PB231" s="251" t="str">
        <f t="shared" si="811"/>
        <v/>
      </c>
      <c r="PC231" s="251" t="str">
        <f t="shared" si="812"/>
        <v/>
      </c>
      <c r="PD231" s="251" t="str">
        <f t="shared" si="813"/>
        <v/>
      </c>
      <c r="PE231" s="251" t="str">
        <f t="shared" si="814"/>
        <v/>
      </c>
      <c r="PF231" s="251" t="str">
        <f t="shared" si="815"/>
        <v/>
      </c>
      <c r="PG231" s="251" t="str">
        <f t="shared" si="816"/>
        <v/>
      </c>
      <c r="PH231" s="251" t="str">
        <f t="shared" si="817"/>
        <v/>
      </c>
      <c r="PI231" s="251" t="str">
        <f t="shared" si="818"/>
        <v/>
      </c>
      <c r="PJ231" s="251" t="str">
        <f t="shared" si="819"/>
        <v/>
      </c>
      <c r="PK231" s="251" t="str">
        <f t="shared" si="820"/>
        <v/>
      </c>
      <c r="PL231" s="251" t="str">
        <f t="shared" si="821"/>
        <v/>
      </c>
      <c r="PM231" s="251" t="str">
        <f t="shared" si="822"/>
        <v/>
      </c>
      <c r="PN231" s="251" t="str">
        <f t="shared" si="823"/>
        <v/>
      </c>
      <c r="PO231" s="251" t="str">
        <f t="shared" si="824"/>
        <v/>
      </c>
      <c r="PP231" s="251" t="str">
        <f t="shared" si="825"/>
        <v/>
      </c>
      <c r="PQ231" s="251" t="str">
        <f t="shared" si="826"/>
        <v/>
      </c>
      <c r="PR231" s="251" t="str">
        <f t="shared" si="827"/>
        <v/>
      </c>
      <c r="PS231" s="251" t="str">
        <f t="shared" si="828"/>
        <v/>
      </c>
      <c r="PT231" s="251" t="str">
        <f t="shared" si="829"/>
        <v/>
      </c>
      <c r="PU231" s="251" t="str">
        <f t="shared" si="830"/>
        <v/>
      </c>
      <c r="PV231" s="251" t="str">
        <f t="shared" si="831"/>
        <v/>
      </c>
      <c r="PW231" s="251" t="str">
        <f t="shared" si="832"/>
        <v/>
      </c>
      <c r="PX231" s="251" t="str">
        <f t="shared" si="833"/>
        <v/>
      </c>
      <c r="PY231" s="251" t="str">
        <f t="shared" si="834"/>
        <v/>
      </c>
      <c r="PZ231" s="251" t="str">
        <f t="shared" si="835"/>
        <v/>
      </c>
      <c r="QA231" s="251" t="str">
        <f t="shared" si="836"/>
        <v/>
      </c>
      <c r="QB231" s="251" t="str">
        <f t="shared" si="837"/>
        <v/>
      </c>
      <c r="QC231" s="251" t="str">
        <f t="shared" si="838"/>
        <v/>
      </c>
      <c r="QD231" s="251" t="str">
        <f t="shared" si="839"/>
        <v/>
      </c>
      <c r="QE231" s="251" t="str">
        <f t="shared" si="840"/>
        <v/>
      </c>
      <c r="QF231" s="63">
        <f t="shared" si="841"/>
        <v>0</v>
      </c>
      <c r="QG231" s="26" t="s">
        <v>2</v>
      </c>
      <c r="QH231" s="59"/>
      <c r="QI231" s="59"/>
      <c r="QJ231" s="59"/>
      <c r="QK231" s="59"/>
      <c r="QL231" s="59"/>
      <c r="QM231" s="59"/>
      <c r="QN231" s="59"/>
    </row>
    <row r="232" spans="1:456" ht="6" customHeight="1" x14ac:dyDescent="0.25">
      <c r="A232" s="68"/>
      <c r="B232" s="447">
        <f t="shared" si="698"/>
        <v>218</v>
      </c>
      <c r="C232" s="72" t="s">
        <v>506</v>
      </c>
      <c r="D232" s="339" t="s">
        <v>527</v>
      </c>
      <c r="E232" s="59"/>
      <c r="F232" s="229"/>
      <c r="G232" s="295"/>
      <c r="H232" s="295"/>
      <c r="I232" s="229"/>
      <c r="J232" s="295"/>
      <c r="K232" s="295"/>
      <c r="L232" s="229"/>
      <c r="M232" s="295"/>
      <c r="N232" s="295"/>
      <c r="O232" s="229"/>
      <c r="P232" s="295"/>
      <c r="Q232" s="295"/>
      <c r="R232" s="229"/>
      <c r="S232" s="230"/>
      <c r="T232" s="231"/>
      <c r="U232" s="229"/>
      <c r="V232" s="230"/>
      <c r="W232" s="231"/>
      <c r="X232" s="229"/>
      <c r="Y232" s="230"/>
      <c r="Z232" s="231"/>
      <c r="AA232" s="229"/>
      <c r="AB232" s="295"/>
      <c r="AC232" s="295"/>
      <c r="AD232" s="229"/>
      <c r="AE232" s="295"/>
      <c r="AF232" s="295"/>
      <c r="AG232" s="229"/>
      <c r="AH232" s="295"/>
      <c r="AI232" s="295"/>
      <c r="AJ232" s="229"/>
      <c r="AK232" s="295"/>
      <c r="AL232" s="295"/>
      <c r="AM232" s="229"/>
      <c r="AN232" s="295"/>
      <c r="AO232" s="295"/>
      <c r="AP232" s="243"/>
      <c r="AQ232" s="295"/>
      <c r="AR232" s="290"/>
      <c r="AS232" s="243"/>
      <c r="AT232" s="295"/>
      <c r="AU232" s="290"/>
      <c r="AV232" s="229"/>
      <c r="AW232" s="230"/>
      <c r="AX232" s="231"/>
      <c r="AY232" s="229"/>
      <c r="AZ232" s="230"/>
      <c r="BA232" s="231"/>
      <c r="BB232" s="229"/>
      <c r="BC232" s="230"/>
      <c r="BD232" s="231"/>
      <c r="BE232" s="229"/>
      <c r="BF232" s="230"/>
      <c r="BG232" s="231"/>
      <c r="BH232" s="229"/>
      <c r="BI232" s="230"/>
      <c r="BJ232" s="231"/>
      <c r="BK232" s="243"/>
      <c r="BL232" s="230"/>
      <c r="BM232" s="231"/>
      <c r="BN232" s="243"/>
      <c r="BO232" s="230"/>
      <c r="BP232" s="231"/>
      <c r="BQ232" s="229"/>
      <c r="BR232" s="230"/>
      <c r="BS232" s="231"/>
      <c r="BT232" s="229"/>
      <c r="BU232" s="230"/>
      <c r="BV232" s="231"/>
      <c r="BW232" s="229"/>
      <c r="BX232" s="230"/>
      <c r="BY232" s="231"/>
      <c r="BZ232" s="229"/>
      <c r="CA232" s="230"/>
      <c r="CB232" s="231"/>
      <c r="CC232" s="229"/>
      <c r="CD232" s="230"/>
      <c r="CE232" s="231"/>
      <c r="CF232" s="331"/>
      <c r="CG232" s="332"/>
      <c r="CH232" s="385"/>
      <c r="CI232" s="331"/>
      <c r="CJ232" s="332"/>
      <c r="CK232" s="385"/>
      <c r="CL232" s="243"/>
      <c r="CM232" s="230"/>
      <c r="CN232" s="354"/>
      <c r="CO232" s="243"/>
      <c r="CP232" s="230"/>
      <c r="CQ232" s="231"/>
      <c r="CR232" s="331"/>
      <c r="CS232" s="332"/>
      <c r="CT232" s="333"/>
      <c r="CU232" s="229"/>
      <c r="CV232" s="230"/>
      <c r="CW232" s="231"/>
      <c r="CX232" s="331"/>
      <c r="CY232" s="332"/>
      <c r="CZ232" s="333"/>
      <c r="DA232" s="331"/>
      <c r="DB232" s="332"/>
      <c r="DC232" s="333"/>
      <c r="DD232" s="331"/>
      <c r="DE232" s="332"/>
      <c r="DF232" s="333"/>
      <c r="DG232" s="331"/>
      <c r="DH232" s="332"/>
      <c r="DI232" s="333"/>
      <c r="DJ232" s="229"/>
      <c r="DK232" s="230"/>
      <c r="DL232" s="231"/>
      <c r="DM232" s="229"/>
      <c r="DN232" s="230"/>
      <c r="DO232" s="231"/>
      <c r="DP232" s="331"/>
      <c r="DQ232" s="332"/>
      <c r="DR232" s="333"/>
      <c r="DS232" s="331"/>
      <c r="DT232" s="332"/>
      <c r="DU232" s="333"/>
      <c r="DV232" s="331"/>
      <c r="DW232" s="332"/>
      <c r="DX232" s="333"/>
      <c r="DY232" s="331"/>
      <c r="DZ232" s="332"/>
      <c r="EA232" s="333"/>
      <c r="EB232" s="331"/>
      <c r="EC232" s="332"/>
      <c r="ED232" s="333"/>
      <c r="EE232" s="331"/>
      <c r="EF232" s="332"/>
      <c r="EG232" s="333"/>
      <c r="EH232" s="229"/>
      <c r="EI232" s="230"/>
      <c r="EJ232" s="231"/>
      <c r="EK232" s="229"/>
      <c r="EL232" s="230"/>
      <c r="EM232" s="231"/>
      <c r="EN232" s="244"/>
      <c r="EO232" s="269" t="str">
        <f t="shared" si="699"/>
        <v/>
      </c>
      <c r="EP232" s="444" t="s">
        <v>1247</v>
      </c>
      <c r="EQ232" s="360" t="str">
        <f t="shared" si="842"/>
        <v/>
      </c>
      <c r="ER232" s="360" t="str">
        <f t="shared" si="843"/>
        <v/>
      </c>
      <c r="ES232" s="360" t="str">
        <f t="shared" si="844"/>
        <v/>
      </c>
      <c r="ET232" s="360" t="str">
        <f t="shared" si="845"/>
        <v/>
      </c>
      <c r="EU232" s="360" t="str">
        <f t="shared" si="846"/>
        <v/>
      </c>
      <c r="EV232" s="360" t="str">
        <f t="shared" si="847"/>
        <v/>
      </c>
      <c r="EW232" s="360" t="str">
        <f t="shared" si="848"/>
        <v/>
      </c>
      <c r="EX232" s="360" t="str">
        <f t="shared" si="849"/>
        <v/>
      </c>
      <c r="EY232" s="360" t="str">
        <f t="shared" si="850"/>
        <v/>
      </c>
      <c r="EZ232" s="360" t="str">
        <f t="shared" si="851"/>
        <v/>
      </c>
      <c r="FA232" s="360" t="str">
        <f t="shared" si="852"/>
        <v/>
      </c>
      <c r="FB232" s="360" t="str">
        <f t="shared" si="853"/>
        <v/>
      </c>
      <c r="FC232" s="360" t="str">
        <f t="shared" si="854"/>
        <v/>
      </c>
      <c r="FD232" s="360" t="str">
        <f t="shared" si="855"/>
        <v/>
      </c>
      <c r="FE232" s="360" t="str">
        <f t="shared" si="856"/>
        <v/>
      </c>
      <c r="FF232" s="360" t="str">
        <f t="shared" si="857"/>
        <v/>
      </c>
      <c r="FG232" s="360" t="str">
        <f t="shared" si="858"/>
        <v/>
      </c>
      <c r="FH232" s="360" t="str">
        <f t="shared" si="859"/>
        <v/>
      </c>
      <c r="FI232" s="360" t="str">
        <f t="shared" si="860"/>
        <v/>
      </c>
      <c r="FJ232" s="360" t="str">
        <f t="shared" si="861"/>
        <v/>
      </c>
      <c r="FK232" s="360" t="str">
        <f t="shared" si="862"/>
        <v/>
      </c>
      <c r="FL232" s="360" t="str">
        <f t="shared" si="863"/>
        <v/>
      </c>
      <c r="FM232" s="360" t="str">
        <f t="shared" si="864"/>
        <v/>
      </c>
      <c r="FN232" s="360" t="str">
        <f t="shared" si="865"/>
        <v/>
      </c>
      <c r="FO232" s="360" t="str">
        <f t="shared" si="866"/>
        <v/>
      </c>
      <c r="FP232" s="360" t="str">
        <f t="shared" si="867"/>
        <v/>
      </c>
      <c r="FQ232" s="360" t="str">
        <f t="shared" si="868"/>
        <v/>
      </c>
      <c r="FR232" s="360" t="str">
        <f t="shared" si="869"/>
        <v/>
      </c>
      <c r="FS232" s="360" t="str">
        <f t="shared" si="870"/>
        <v/>
      </c>
      <c r="FT232" s="360" t="str">
        <f t="shared" si="700"/>
        <v/>
      </c>
      <c r="FU232" s="360" t="str">
        <f t="shared" si="871"/>
        <v/>
      </c>
      <c r="FV232" s="360" t="str">
        <f t="shared" si="872"/>
        <v/>
      </c>
      <c r="FW232" s="360" t="str">
        <f t="shared" si="873"/>
        <v/>
      </c>
      <c r="FX232" s="360" t="str">
        <f t="shared" si="874"/>
        <v/>
      </c>
      <c r="FY232" s="360" t="str">
        <f t="shared" si="875"/>
        <v/>
      </c>
      <c r="FZ232" s="360" t="str">
        <f t="shared" si="876"/>
        <v/>
      </c>
      <c r="GA232" s="360">
        <f t="shared" si="877"/>
        <v>28</v>
      </c>
      <c r="GB232" s="360" t="str">
        <f t="shared" si="878"/>
        <v/>
      </c>
      <c r="GC232" s="360" t="str">
        <f t="shared" si="879"/>
        <v/>
      </c>
      <c r="GD232" s="360" t="str">
        <f t="shared" si="880"/>
        <v/>
      </c>
      <c r="GE232" s="360" t="str">
        <f t="shared" si="881"/>
        <v/>
      </c>
      <c r="GF232" s="360" t="str">
        <f t="shared" si="882"/>
        <v/>
      </c>
      <c r="GG232" s="360" t="str">
        <f t="shared" si="883"/>
        <v/>
      </c>
      <c r="GH232" s="360" t="str">
        <f t="shared" si="884"/>
        <v/>
      </c>
      <c r="GI232" s="360" t="str">
        <f t="shared" si="885"/>
        <v/>
      </c>
      <c r="GJ232" s="360" t="str">
        <f t="shared" si="886"/>
        <v/>
      </c>
      <c r="GK232" s="444" t="s">
        <v>1247</v>
      </c>
      <c r="GL232" s="361" t="str">
        <f t="shared" si="701"/>
        <v>-</v>
      </c>
      <c r="GM232" s="361" t="str">
        <f t="shared" si="702"/>
        <v>-</v>
      </c>
      <c r="GN232" s="361" t="str">
        <f t="shared" si="703"/>
        <v>-</v>
      </c>
      <c r="GO232" s="361" t="str">
        <f t="shared" si="704"/>
        <v>-</v>
      </c>
      <c r="GP232" s="361" t="str">
        <f t="shared" si="705"/>
        <v>-</v>
      </c>
      <c r="GQ232" s="361" t="str">
        <f t="shared" si="706"/>
        <v>-</v>
      </c>
      <c r="GR232" s="361" t="str">
        <f t="shared" si="707"/>
        <v>-</v>
      </c>
      <c r="GS232" s="361" t="str">
        <f t="shared" si="708"/>
        <v>-</v>
      </c>
      <c r="GT232" s="361" t="str">
        <f t="shared" si="709"/>
        <v>-</v>
      </c>
      <c r="GU232" s="361" t="str">
        <f t="shared" si="710"/>
        <v>-</v>
      </c>
      <c r="GV232" s="361" t="str">
        <f t="shared" si="711"/>
        <v>-</v>
      </c>
      <c r="GW232" s="361" t="str">
        <f t="shared" si="712"/>
        <v>-</v>
      </c>
      <c r="GX232" s="361" t="str">
        <f t="shared" si="713"/>
        <v>-</v>
      </c>
      <c r="GY232" s="361" t="str">
        <f t="shared" si="714"/>
        <v>-</v>
      </c>
      <c r="GZ232" s="361" t="str">
        <f t="shared" si="715"/>
        <v>-</v>
      </c>
      <c r="HA232" s="361" t="str">
        <f t="shared" si="716"/>
        <v>-</v>
      </c>
      <c r="HB232" s="361" t="str">
        <f t="shared" si="717"/>
        <v>-</v>
      </c>
      <c r="HC232" s="361" t="str">
        <f t="shared" si="718"/>
        <v>-</v>
      </c>
      <c r="HD232" s="361" t="str">
        <f t="shared" si="719"/>
        <v>-</v>
      </c>
      <c r="HE232" s="361" t="str">
        <f t="shared" si="720"/>
        <v>-</v>
      </c>
      <c r="HF232" s="361" t="str">
        <f t="shared" si="721"/>
        <v>-</v>
      </c>
      <c r="HG232" s="361" t="str">
        <f t="shared" si="722"/>
        <v>-</v>
      </c>
      <c r="HH232" s="361" t="str">
        <f t="shared" si="723"/>
        <v>-</v>
      </c>
      <c r="HI232" s="361" t="str">
        <f t="shared" si="724"/>
        <v>-</v>
      </c>
      <c r="HJ232" s="361" t="str">
        <f t="shared" si="725"/>
        <v>-</v>
      </c>
      <c r="HK232" s="361" t="str">
        <f t="shared" si="726"/>
        <v>-</v>
      </c>
      <c r="HL232" s="361" t="str">
        <f t="shared" si="727"/>
        <v>-</v>
      </c>
      <c r="HM232" s="361" t="str">
        <f t="shared" si="728"/>
        <v>-</v>
      </c>
      <c r="HN232" s="361" t="str">
        <f t="shared" si="729"/>
        <v>-</v>
      </c>
      <c r="HO232" s="361" t="str">
        <f t="shared" si="730"/>
        <v>-</v>
      </c>
      <c r="HP232" s="361" t="str">
        <f t="shared" si="731"/>
        <v>-</v>
      </c>
      <c r="HQ232" s="361" t="str">
        <f t="shared" si="732"/>
        <v>-</v>
      </c>
      <c r="HR232" s="361" t="str">
        <f t="shared" si="733"/>
        <v>-</v>
      </c>
      <c r="HS232" s="361" t="str">
        <f t="shared" si="734"/>
        <v>-</v>
      </c>
      <c r="HT232" s="361" t="str">
        <f t="shared" si="735"/>
        <v>-</v>
      </c>
      <c r="HU232" s="361" t="str">
        <f t="shared" si="736"/>
        <v>-</v>
      </c>
      <c r="HV232" s="361" t="str">
        <f t="shared" si="737"/>
        <v>mutpcg</v>
      </c>
      <c r="HW232" s="361" t="str">
        <f t="shared" si="738"/>
        <v>-</v>
      </c>
      <c r="HX232" s="361" t="str">
        <f t="shared" si="739"/>
        <v>-</v>
      </c>
      <c r="HY232" s="361" t="str">
        <f t="shared" si="740"/>
        <v>-</v>
      </c>
      <c r="HZ232" s="361" t="str">
        <f t="shared" si="741"/>
        <v>-</v>
      </c>
      <c r="IA232" s="361" t="str">
        <f t="shared" si="742"/>
        <v>-</v>
      </c>
      <c r="IB232" s="361" t="str">
        <f t="shared" si="743"/>
        <v>-</v>
      </c>
      <c r="IC232" s="361" t="str">
        <f t="shared" si="744"/>
        <v>-</v>
      </c>
      <c r="ID232" s="361" t="str">
        <f t="shared" si="745"/>
        <v>-</v>
      </c>
      <c r="IE232" s="361" t="str">
        <f t="shared" si="746"/>
        <v>-</v>
      </c>
      <c r="IF232" s="444" t="s">
        <v>1247</v>
      </c>
      <c r="IG232" s="56" t="str">
        <f t="shared" si="887"/>
        <v>-</v>
      </c>
      <c r="IH232" s="56" t="str">
        <f t="shared" si="888"/>
        <v>-</v>
      </c>
      <c r="II232" s="56" t="str">
        <f t="shared" si="889"/>
        <v>-</v>
      </c>
      <c r="IJ232" s="56" t="str">
        <f t="shared" si="890"/>
        <v>-</v>
      </c>
      <c r="IK232" s="56" t="str">
        <f t="shared" si="747"/>
        <v>-</v>
      </c>
      <c r="IL232" s="56" t="str">
        <f t="shared" si="748"/>
        <v>-</v>
      </c>
      <c r="IM232" s="56" t="str">
        <f t="shared" si="749"/>
        <v>-</v>
      </c>
      <c r="IN232" s="56" t="str">
        <f t="shared" si="750"/>
        <v>-</v>
      </c>
      <c r="IO232" s="56" t="str">
        <f t="shared" si="751"/>
        <v>-</v>
      </c>
      <c r="IP232" s="56" t="str">
        <f t="shared" si="752"/>
        <v>-</v>
      </c>
      <c r="IQ232" s="56" t="str">
        <f t="shared" si="753"/>
        <v>-</v>
      </c>
      <c r="IR232" s="56" t="str">
        <f t="shared" si="754"/>
        <v>-</v>
      </c>
      <c r="IS232" s="56" t="str">
        <f t="shared" si="755"/>
        <v>-</v>
      </c>
      <c r="IT232" s="56" t="str">
        <f t="shared" si="756"/>
        <v>-</v>
      </c>
      <c r="IU232" s="56" t="str">
        <f t="shared" si="757"/>
        <v>-</v>
      </c>
      <c r="IV232" s="56" t="str">
        <f t="shared" si="758"/>
        <v>-</v>
      </c>
      <c r="IW232" s="56" t="str">
        <f t="shared" si="759"/>
        <v>-</v>
      </c>
      <c r="IX232" s="56" t="str">
        <f t="shared" si="760"/>
        <v>-</v>
      </c>
      <c r="IY232" s="56" t="str">
        <f t="shared" si="761"/>
        <v>-</v>
      </c>
      <c r="IZ232" s="56" t="str">
        <f t="shared" si="762"/>
        <v>-</v>
      </c>
      <c r="JA232" s="56" t="str">
        <f t="shared" si="763"/>
        <v>-</v>
      </c>
      <c r="JB232" s="56" t="str">
        <f t="shared" si="764"/>
        <v>-</v>
      </c>
      <c r="JC232" s="56" t="str">
        <f t="shared" si="765"/>
        <v>-</v>
      </c>
      <c r="JD232" s="56" t="str">
        <f t="shared" si="766"/>
        <v>-</v>
      </c>
      <c r="JE232" s="56" t="str">
        <f t="shared" si="767"/>
        <v>-</v>
      </c>
      <c r="JF232" s="56" t="str">
        <f t="shared" si="768"/>
        <v>-</v>
      </c>
      <c r="JG232" s="56" t="str">
        <f t="shared" si="769"/>
        <v>-</v>
      </c>
      <c r="JH232" s="56" t="str">
        <f t="shared" si="770"/>
        <v>-</v>
      </c>
      <c r="JI232" s="56" t="str">
        <f t="shared" si="771"/>
        <v>-</v>
      </c>
      <c r="JJ232" s="56" t="str">
        <f t="shared" si="772"/>
        <v>-</v>
      </c>
      <c r="JK232" s="56" t="str">
        <f t="shared" si="773"/>
        <v>-</v>
      </c>
      <c r="JL232" s="56" t="str">
        <f t="shared" si="774"/>
        <v>-</v>
      </c>
      <c r="JM232" s="56" t="str">
        <f t="shared" si="775"/>
        <v>-</v>
      </c>
      <c r="JN232" s="56" t="str">
        <f t="shared" si="776"/>
        <v>-</v>
      </c>
      <c r="JO232" s="56" t="str">
        <f t="shared" si="777"/>
        <v>-</v>
      </c>
      <c r="JP232" s="56" t="str">
        <f t="shared" si="778"/>
        <v>-</v>
      </c>
      <c r="JQ232" s="56">
        <f t="shared" si="779"/>
        <v>0</v>
      </c>
      <c r="JR232" s="56" t="str">
        <f t="shared" si="780"/>
        <v>-</v>
      </c>
      <c r="JS232" s="56" t="str">
        <f t="shared" si="781"/>
        <v>-</v>
      </c>
      <c r="JT232" s="56" t="str">
        <f t="shared" si="782"/>
        <v>-</v>
      </c>
      <c r="JU232" s="56" t="str">
        <f t="shared" si="783"/>
        <v>-</v>
      </c>
      <c r="JV232" s="56" t="str">
        <f t="shared" si="784"/>
        <v>-</v>
      </c>
      <c r="JW232" s="56" t="str">
        <f t="shared" si="785"/>
        <v>-</v>
      </c>
      <c r="JX232" s="56" t="str">
        <f t="shared" si="786"/>
        <v>-</v>
      </c>
      <c r="JY232" s="56" t="str">
        <f t="shared" si="787"/>
        <v>-</v>
      </c>
      <c r="JZ232" s="56" t="str">
        <f t="shared" si="788"/>
        <v>-</v>
      </c>
      <c r="KA232" s="444" t="s">
        <v>1247</v>
      </c>
      <c r="KB232" s="360">
        <f>IF(ISNUMBER(INDEX($EQ$15:$GK$521,$B232,EO$11)),MAX(KB$14:KB231)+1,0)</f>
        <v>0</v>
      </c>
      <c r="KC232" s="360" t="str">
        <f t="shared" si="891"/>
        <v/>
      </c>
      <c r="KD232" s="373" t="s">
        <v>2</v>
      </c>
      <c r="KE232" s="215"/>
      <c r="KF232" s="60"/>
      <c r="KG232" s="60"/>
      <c r="KH232" s="60"/>
      <c r="KI232" s="60"/>
      <c r="KJ232" s="60"/>
      <c r="KK232" s="60"/>
      <c r="KL232" s="60"/>
      <c r="KM232" s="60"/>
      <c r="KN232" s="60"/>
      <c r="KO232" s="60"/>
      <c r="KP232" s="60"/>
      <c r="KQ232" s="239" t="str">
        <f t="shared" si="894"/>
        <v/>
      </c>
      <c r="KR232" s="245" t="str">
        <f t="shared" si="789"/>
        <v/>
      </c>
      <c r="KS232" s="60"/>
      <c r="KT232" s="239" t="str">
        <f t="shared" si="895"/>
        <v/>
      </c>
      <c r="KU232" s="245" t="str">
        <f t="shared" si="790"/>
        <v/>
      </c>
      <c r="KV232" s="60"/>
      <c r="KW232" s="239" t="str">
        <f t="shared" si="896"/>
        <v/>
      </c>
      <c r="KX232" s="245" t="str">
        <f t="shared" si="791"/>
        <v/>
      </c>
      <c r="KY232" s="60"/>
      <c r="KZ232" s="283" t="str">
        <f t="shared" si="792"/>
        <v/>
      </c>
      <c r="LA232" s="26"/>
      <c r="LB232" s="18"/>
      <c r="LC232" s="18"/>
      <c r="LD232" s="18"/>
      <c r="LE232" s="18"/>
      <c r="LF232" s="18"/>
      <c r="LG232" s="18"/>
      <c r="LH232" s="18"/>
      <c r="LI232" s="18"/>
      <c r="LJ232" s="18"/>
      <c r="LK232" s="18"/>
      <c r="LL232" s="18"/>
      <c r="LM232" s="18"/>
      <c r="LN232" s="63"/>
      <c r="LO232" s="251">
        <f t="shared" si="793"/>
        <v>0</v>
      </c>
      <c r="LP232" s="251">
        <f t="shared" si="794"/>
        <v>0</v>
      </c>
      <c r="LQ232" s="251">
        <f t="shared" si="795"/>
        <v>0</v>
      </c>
      <c r="LR232" s="251">
        <f t="shared" si="796"/>
        <v>0</v>
      </c>
      <c r="LS232" s="251">
        <f t="shared" si="797"/>
        <v>0</v>
      </c>
      <c r="LT232" s="251">
        <f t="shared" si="798"/>
        <v>0</v>
      </c>
      <c r="LU232" s="251">
        <f t="shared" si="799"/>
        <v>0</v>
      </c>
      <c r="LV232" s="251">
        <f t="shared" si="800"/>
        <v>0</v>
      </c>
      <c r="LW232" s="251">
        <f t="shared" si="801"/>
        <v>0</v>
      </c>
      <c r="LX232" s="251">
        <f t="shared" si="802"/>
        <v>0</v>
      </c>
      <c r="LY232" s="251">
        <f t="shared" si="803"/>
        <v>0</v>
      </c>
      <c r="LZ232" s="251">
        <f t="shared" si="804"/>
        <v>0</v>
      </c>
      <c r="MA232" s="63">
        <f t="shared" si="805"/>
        <v>6</v>
      </c>
      <c r="MB232" s="63">
        <f t="shared" si="806"/>
        <v>0</v>
      </c>
      <c r="MC232" s="63">
        <f t="shared" si="893"/>
        <v>218</v>
      </c>
      <c r="MD232" s="63">
        <f t="shared" si="892"/>
        <v>55</v>
      </c>
      <c r="ME232" s="63" t="str">
        <f t="shared" si="807"/>
        <v>ka15</v>
      </c>
      <c r="MF232" s="315">
        <f t="shared" si="808"/>
        <v>291</v>
      </c>
      <c r="MG232" s="315">
        <f>IF(ISNUMBER(MATCH(EO232,$ME$15:$ME$520,0)),0,MAX(MG$14:MG231)+1)</f>
        <v>0</v>
      </c>
      <c r="MH232" s="315" t="str">
        <f t="shared" si="809"/>
        <v/>
      </c>
      <c r="MI232" s="369"/>
      <c r="MJ232" s="68"/>
      <c r="MK232" s="18"/>
      <c r="ML232" s="242"/>
      <c r="MM232" s="242"/>
      <c r="MN232" s="59"/>
      <c r="MO232" s="59"/>
      <c r="MP232" s="285"/>
      <c r="MQ232" s="59"/>
      <c r="MR232" s="238"/>
      <c r="MS232" s="285"/>
      <c r="MT232" s="59"/>
      <c r="MU232" s="285"/>
      <c r="MV232" s="238"/>
      <c r="MW232" s="59"/>
      <c r="MX232" s="59"/>
      <c r="MY232" s="59"/>
      <c r="MZ232" s="59"/>
      <c r="NA232" s="59"/>
      <c r="NB232" s="26" t="s">
        <v>2</v>
      </c>
      <c r="NC232" s="59"/>
      <c r="ND232" s="59"/>
      <c r="NE232" s="59"/>
      <c r="NF232" s="59"/>
      <c r="NG232" s="59"/>
      <c r="NH232" s="59"/>
      <c r="NI232" s="59"/>
      <c r="NJ232" s="59"/>
      <c r="NK232" s="26" t="s">
        <v>2</v>
      </c>
      <c r="NL232" s="454"/>
      <c r="NM232" s="454"/>
      <c r="NN232" s="59"/>
      <c r="NO232" s="18"/>
      <c r="NP232" s="18"/>
      <c r="NQ232" s="18"/>
      <c r="NR232" s="18"/>
      <c r="NS232" s="18"/>
      <c r="NT232" s="18"/>
      <c r="NU232" s="18"/>
      <c r="NV232" s="18"/>
      <c r="NW232" s="18"/>
      <c r="NX232" s="18"/>
      <c r="NY232" s="18"/>
      <c r="NZ232" s="18"/>
      <c r="OA232" s="18"/>
      <c r="OB232" s="18"/>
      <c r="OC232" s="18"/>
      <c r="OZ232" s="59"/>
      <c r="PA232" s="251" t="str">
        <f t="shared" si="810"/>
        <v/>
      </c>
      <c r="PB232" s="251" t="str">
        <f t="shared" si="811"/>
        <v/>
      </c>
      <c r="PC232" s="251" t="str">
        <f t="shared" si="812"/>
        <v/>
      </c>
      <c r="PD232" s="251" t="str">
        <f t="shared" si="813"/>
        <v/>
      </c>
      <c r="PE232" s="251" t="str">
        <f t="shared" si="814"/>
        <v/>
      </c>
      <c r="PF232" s="251" t="str">
        <f t="shared" si="815"/>
        <v/>
      </c>
      <c r="PG232" s="251" t="str">
        <f t="shared" si="816"/>
        <v/>
      </c>
      <c r="PH232" s="251" t="str">
        <f t="shared" si="817"/>
        <v/>
      </c>
      <c r="PI232" s="251" t="str">
        <f t="shared" si="818"/>
        <v/>
      </c>
      <c r="PJ232" s="251" t="str">
        <f t="shared" si="819"/>
        <v/>
      </c>
      <c r="PK232" s="251" t="str">
        <f t="shared" si="820"/>
        <v/>
      </c>
      <c r="PL232" s="251" t="str">
        <f t="shared" si="821"/>
        <v/>
      </c>
      <c r="PM232" s="251" t="str">
        <f t="shared" si="822"/>
        <v/>
      </c>
      <c r="PN232" s="251" t="str">
        <f t="shared" si="823"/>
        <v/>
      </c>
      <c r="PO232" s="251" t="str">
        <f t="shared" si="824"/>
        <v/>
      </c>
      <c r="PP232" s="251" t="str">
        <f t="shared" si="825"/>
        <v/>
      </c>
      <c r="PQ232" s="251" t="str">
        <f t="shared" si="826"/>
        <v/>
      </c>
      <c r="PR232" s="251" t="str">
        <f t="shared" si="827"/>
        <v/>
      </c>
      <c r="PS232" s="251" t="str">
        <f t="shared" si="828"/>
        <v/>
      </c>
      <c r="PT232" s="251" t="str">
        <f t="shared" si="829"/>
        <v/>
      </c>
      <c r="PU232" s="251" t="str">
        <f t="shared" si="830"/>
        <v/>
      </c>
      <c r="PV232" s="251" t="str">
        <f t="shared" si="831"/>
        <v/>
      </c>
      <c r="PW232" s="251" t="str">
        <f t="shared" si="832"/>
        <v/>
      </c>
      <c r="PX232" s="251" t="str">
        <f t="shared" si="833"/>
        <v/>
      </c>
      <c r="PY232" s="251" t="str">
        <f t="shared" si="834"/>
        <v/>
      </c>
      <c r="PZ232" s="251" t="str">
        <f t="shared" si="835"/>
        <v/>
      </c>
      <c r="QA232" s="251" t="str">
        <f t="shared" si="836"/>
        <v/>
      </c>
      <c r="QB232" s="251" t="str">
        <f t="shared" si="837"/>
        <v/>
      </c>
      <c r="QC232" s="251" t="str">
        <f t="shared" si="838"/>
        <v/>
      </c>
      <c r="QD232" s="251" t="str">
        <f t="shared" si="839"/>
        <v/>
      </c>
      <c r="QE232" s="251" t="str">
        <f t="shared" si="840"/>
        <v/>
      </c>
      <c r="QF232" s="63">
        <f t="shared" si="841"/>
        <v>0</v>
      </c>
      <c r="QG232" s="26" t="s">
        <v>2</v>
      </c>
      <c r="QH232" s="59"/>
      <c r="QI232" s="59"/>
      <c r="QJ232" s="59"/>
      <c r="QK232" s="59"/>
      <c r="QL232" s="59"/>
      <c r="QM232" s="59"/>
      <c r="QN232" s="59"/>
    </row>
    <row r="233" spans="1:456" ht="6" customHeight="1" x14ac:dyDescent="0.25">
      <c r="A233" s="68"/>
      <c r="B233" s="447">
        <f t="shared" si="698"/>
        <v>219</v>
      </c>
      <c r="C233" s="72" t="s">
        <v>507</v>
      </c>
      <c r="D233" s="339" t="s">
        <v>528</v>
      </c>
      <c r="E233" s="59"/>
      <c r="F233" s="229"/>
      <c r="G233" s="295"/>
      <c r="H233" s="295"/>
      <c r="I233" s="229"/>
      <c r="J233" s="295"/>
      <c r="K233" s="295"/>
      <c r="L233" s="229"/>
      <c r="M233" s="295"/>
      <c r="N233" s="295"/>
      <c r="O233" s="229"/>
      <c r="P233" s="295"/>
      <c r="Q233" s="295"/>
      <c r="R233" s="229"/>
      <c r="S233" s="230"/>
      <c r="T233" s="231"/>
      <c r="U233" s="229"/>
      <c r="V233" s="230"/>
      <c r="W233" s="231"/>
      <c r="X233" s="229"/>
      <c r="Y233" s="230"/>
      <c r="Z233" s="231"/>
      <c r="AA233" s="229"/>
      <c r="AB233" s="295"/>
      <c r="AC233" s="295"/>
      <c r="AD233" s="229"/>
      <c r="AE233" s="295"/>
      <c r="AF233" s="295"/>
      <c r="AG233" s="229"/>
      <c r="AH233" s="295"/>
      <c r="AI233" s="295"/>
      <c r="AJ233" s="229"/>
      <c r="AK233" s="295"/>
      <c r="AL233" s="295"/>
      <c r="AM233" s="229"/>
      <c r="AN233" s="295"/>
      <c r="AO233" s="295"/>
      <c r="AP233" s="243"/>
      <c r="AQ233" s="295"/>
      <c r="AR233" s="290"/>
      <c r="AS233" s="243"/>
      <c r="AT233" s="295"/>
      <c r="AU233" s="290"/>
      <c r="AV233" s="229"/>
      <c r="AW233" s="230"/>
      <c r="AX233" s="231"/>
      <c r="AY233" s="229"/>
      <c r="AZ233" s="230"/>
      <c r="BA233" s="231"/>
      <c r="BB233" s="229"/>
      <c r="BC233" s="230"/>
      <c r="BD233" s="231"/>
      <c r="BE233" s="229"/>
      <c r="BF233" s="230"/>
      <c r="BG233" s="231"/>
      <c r="BH233" s="229"/>
      <c r="BI233" s="230"/>
      <c r="BJ233" s="231"/>
      <c r="BK233" s="243"/>
      <c r="BL233" s="230"/>
      <c r="BM233" s="231"/>
      <c r="BN233" s="243"/>
      <c r="BO233" s="230"/>
      <c r="BP233" s="231"/>
      <c r="BQ233" s="229"/>
      <c r="BR233" s="230"/>
      <c r="BS233" s="231"/>
      <c r="BT233" s="229"/>
      <c r="BU233" s="230"/>
      <c r="BV233" s="231"/>
      <c r="BW233" s="229"/>
      <c r="BX233" s="230"/>
      <c r="BY233" s="231"/>
      <c r="BZ233" s="229"/>
      <c r="CA233" s="230"/>
      <c r="CB233" s="231"/>
      <c r="CC233" s="229"/>
      <c r="CD233" s="230"/>
      <c r="CE233" s="231"/>
      <c r="CF233" s="331"/>
      <c r="CG233" s="332"/>
      <c r="CH233" s="385"/>
      <c r="CI233" s="331"/>
      <c r="CJ233" s="332"/>
      <c r="CK233" s="385"/>
      <c r="CL233" s="243"/>
      <c r="CM233" s="230"/>
      <c r="CN233" s="354"/>
      <c r="CO233" s="243"/>
      <c r="CP233" s="230"/>
      <c r="CQ233" s="231"/>
      <c r="CR233" s="331"/>
      <c r="CS233" s="332"/>
      <c r="CT233" s="333"/>
      <c r="CU233" s="229"/>
      <c r="CV233" s="230"/>
      <c r="CW233" s="231"/>
      <c r="CX233" s="331"/>
      <c r="CY233" s="332"/>
      <c r="CZ233" s="333"/>
      <c r="DA233" s="331"/>
      <c r="DB233" s="332"/>
      <c r="DC233" s="333"/>
      <c r="DD233" s="331"/>
      <c r="DE233" s="332"/>
      <c r="DF233" s="333"/>
      <c r="DG233" s="331"/>
      <c r="DH233" s="332"/>
      <c r="DI233" s="333"/>
      <c r="DJ233" s="229"/>
      <c r="DK233" s="230"/>
      <c r="DL233" s="231"/>
      <c r="DM233" s="229"/>
      <c r="DN233" s="230"/>
      <c r="DO233" s="231"/>
      <c r="DP233" s="331"/>
      <c r="DQ233" s="332"/>
      <c r="DR233" s="333"/>
      <c r="DS233" s="331"/>
      <c r="DT233" s="332"/>
      <c r="DU233" s="333"/>
      <c r="DV233" s="331"/>
      <c r="DW233" s="332"/>
      <c r="DX233" s="333"/>
      <c r="DY233" s="331"/>
      <c r="DZ233" s="332"/>
      <c r="EA233" s="333"/>
      <c r="EB233" s="331"/>
      <c r="EC233" s="332"/>
      <c r="ED233" s="333"/>
      <c r="EE233" s="331"/>
      <c r="EF233" s="332"/>
      <c r="EG233" s="333"/>
      <c r="EH233" s="229"/>
      <c r="EI233" s="230"/>
      <c r="EJ233" s="231"/>
      <c r="EK233" s="229"/>
      <c r="EL233" s="230"/>
      <c r="EM233" s="231"/>
      <c r="EN233" s="244"/>
      <c r="EO233" s="269" t="str">
        <f t="shared" si="699"/>
        <v/>
      </c>
      <c r="EP233" s="444" t="s">
        <v>1247</v>
      </c>
      <c r="EQ233" s="360" t="str">
        <f t="shared" si="842"/>
        <v/>
      </c>
      <c r="ER233" s="360" t="str">
        <f t="shared" si="843"/>
        <v/>
      </c>
      <c r="ES233" s="360" t="str">
        <f t="shared" si="844"/>
        <v/>
      </c>
      <c r="ET233" s="360" t="str">
        <f t="shared" si="845"/>
        <v/>
      </c>
      <c r="EU233" s="360" t="str">
        <f t="shared" si="846"/>
        <v/>
      </c>
      <c r="EV233" s="360" t="str">
        <f t="shared" si="847"/>
        <v/>
      </c>
      <c r="EW233" s="360" t="str">
        <f t="shared" si="848"/>
        <v/>
      </c>
      <c r="EX233" s="360" t="str">
        <f t="shared" si="849"/>
        <v/>
      </c>
      <c r="EY233" s="360" t="str">
        <f t="shared" si="850"/>
        <v/>
      </c>
      <c r="EZ233" s="360" t="str">
        <f t="shared" si="851"/>
        <v/>
      </c>
      <c r="FA233" s="360" t="str">
        <f t="shared" si="852"/>
        <v/>
      </c>
      <c r="FB233" s="360" t="str">
        <f t="shared" si="853"/>
        <v/>
      </c>
      <c r="FC233" s="360" t="str">
        <f t="shared" si="854"/>
        <v/>
      </c>
      <c r="FD233" s="360" t="str">
        <f t="shared" si="855"/>
        <v/>
      </c>
      <c r="FE233" s="360" t="str">
        <f t="shared" si="856"/>
        <v/>
      </c>
      <c r="FF233" s="360" t="str">
        <f t="shared" si="857"/>
        <v/>
      </c>
      <c r="FG233" s="360" t="str">
        <f t="shared" si="858"/>
        <v/>
      </c>
      <c r="FH233" s="360" t="str">
        <f t="shared" si="859"/>
        <v/>
      </c>
      <c r="FI233" s="360" t="str">
        <f t="shared" si="860"/>
        <v/>
      </c>
      <c r="FJ233" s="360" t="str">
        <f t="shared" si="861"/>
        <v/>
      </c>
      <c r="FK233" s="360" t="str">
        <f t="shared" si="862"/>
        <v/>
      </c>
      <c r="FL233" s="360" t="str">
        <f t="shared" si="863"/>
        <v/>
      </c>
      <c r="FM233" s="360" t="str">
        <f t="shared" si="864"/>
        <v/>
      </c>
      <c r="FN233" s="360" t="str">
        <f t="shared" si="865"/>
        <v/>
      </c>
      <c r="FO233" s="360" t="str">
        <f t="shared" si="866"/>
        <v/>
      </c>
      <c r="FP233" s="360" t="str">
        <f t="shared" si="867"/>
        <v/>
      </c>
      <c r="FQ233" s="360" t="str">
        <f t="shared" si="868"/>
        <v/>
      </c>
      <c r="FR233" s="360" t="str">
        <f t="shared" si="869"/>
        <v/>
      </c>
      <c r="FS233" s="360" t="str">
        <f t="shared" si="870"/>
        <v/>
      </c>
      <c r="FT233" s="360" t="str">
        <f t="shared" si="700"/>
        <v/>
      </c>
      <c r="FU233" s="360" t="str">
        <f t="shared" si="871"/>
        <v/>
      </c>
      <c r="FV233" s="360" t="str">
        <f t="shared" si="872"/>
        <v/>
      </c>
      <c r="FW233" s="360" t="str">
        <f t="shared" si="873"/>
        <v/>
      </c>
      <c r="FX233" s="360" t="str">
        <f t="shared" si="874"/>
        <v/>
      </c>
      <c r="FY233" s="360" t="str">
        <f t="shared" si="875"/>
        <v/>
      </c>
      <c r="FZ233" s="360" t="str">
        <f t="shared" si="876"/>
        <v/>
      </c>
      <c r="GA233" s="360">
        <f t="shared" si="877"/>
        <v>29</v>
      </c>
      <c r="GB233" s="360" t="str">
        <f t="shared" si="878"/>
        <v/>
      </c>
      <c r="GC233" s="360" t="str">
        <f t="shared" si="879"/>
        <v/>
      </c>
      <c r="GD233" s="360" t="str">
        <f t="shared" si="880"/>
        <v/>
      </c>
      <c r="GE233" s="360" t="str">
        <f t="shared" si="881"/>
        <v/>
      </c>
      <c r="GF233" s="360" t="str">
        <f t="shared" si="882"/>
        <v/>
      </c>
      <c r="GG233" s="360" t="str">
        <f t="shared" si="883"/>
        <v/>
      </c>
      <c r="GH233" s="360" t="str">
        <f t="shared" si="884"/>
        <v/>
      </c>
      <c r="GI233" s="360" t="str">
        <f t="shared" si="885"/>
        <v/>
      </c>
      <c r="GJ233" s="360" t="str">
        <f t="shared" si="886"/>
        <v/>
      </c>
      <c r="GK233" s="444" t="s">
        <v>1247</v>
      </c>
      <c r="GL233" s="361" t="str">
        <f t="shared" si="701"/>
        <v>-</v>
      </c>
      <c r="GM233" s="361" t="str">
        <f t="shared" si="702"/>
        <v>-</v>
      </c>
      <c r="GN233" s="361" t="str">
        <f t="shared" si="703"/>
        <v>-</v>
      </c>
      <c r="GO233" s="361" t="str">
        <f t="shared" si="704"/>
        <v>-</v>
      </c>
      <c r="GP233" s="361" t="str">
        <f t="shared" si="705"/>
        <v>-</v>
      </c>
      <c r="GQ233" s="361" t="str">
        <f t="shared" si="706"/>
        <v>-</v>
      </c>
      <c r="GR233" s="361" t="str">
        <f t="shared" si="707"/>
        <v>-</v>
      </c>
      <c r="GS233" s="361" t="str">
        <f t="shared" si="708"/>
        <v>-</v>
      </c>
      <c r="GT233" s="361" t="str">
        <f t="shared" si="709"/>
        <v>-</v>
      </c>
      <c r="GU233" s="361" t="str">
        <f t="shared" si="710"/>
        <v>-</v>
      </c>
      <c r="GV233" s="361" t="str">
        <f t="shared" si="711"/>
        <v>-</v>
      </c>
      <c r="GW233" s="361" t="str">
        <f t="shared" si="712"/>
        <v>-</v>
      </c>
      <c r="GX233" s="361" t="str">
        <f t="shared" si="713"/>
        <v>-</v>
      </c>
      <c r="GY233" s="361" t="str">
        <f t="shared" si="714"/>
        <v>-</v>
      </c>
      <c r="GZ233" s="361" t="str">
        <f t="shared" si="715"/>
        <v>-</v>
      </c>
      <c r="HA233" s="361" t="str">
        <f t="shared" si="716"/>
        <v>-</v>
      </c>
      <c r="HB233" s="361" t="str">
        <f t="shared" si="717"/>
        <v>-</v>
      </c>
      <c r="HC233" s="361" t="str">
        <f t="shared" si="718"/>
        <v>-</v>
      </c>
      <c r="HD233" s="361" t="str">
        <f t="shared" si="719"/>
        <v>-</v>
      </c>
      <c r="HE233" s="361" t="str">
        <f t="shared" si="720"/>
        <v>-</v>
      </c>
      <c r="HF233" s="361" t="str">
        <f t="shared" si="721"/>
        <v>-</v>
      </c>
      <c r="HG233" s="361" t="str">
        <f t="shared" si="722"/>
        <v>-</v>
      </c>
      <c r="HH233" s="361" t="str">
        <f t="shared" si="723"/>
        <v>-</v>
      </c>
      <c r="HI233" s="361" t="str">
        <f t="shared" si="724"/>
        <v>-</v>
      </c>
      <c r="HJ233" s="361" t="str">
        <f t="shared" si="725"/>
        <v>-</v>
      </c>
      <c r="HK233" s="361" t="str">
        <f t="shared" si="726"/>
        <v>-</v>
      </c>
      <c r="HL233" s="361" t="str">
        <f t="shared" si="727"/>
        <v>-</v>
      </c>
      <c r="HM233" s="361" t="str">
        <f t="shared" si="728"/>
        <v>-</v>
      </c>
      <c r="HN233" s="361" t="str">
        <f t="shared" si="729"/>
        <v>-</v>
      </c>
      <c r="HO233" s="361" t="str">
        <f t="shared" si="730"/>
        <v>-</v>
      </c>
      <c r="HP233" s="361" t="str">
        <f t="shared" si="731"/>
        <v>-</v>
      </c>
      <c r="HQ233" s="361" t="str">
        <f t="shared" si="732"/>
        <v>-</v>
      </c>
      <c r="HR233" s="361" t="str">
        <f t="shared" si="733"/>
        <v>-</v>
      </c>
      <c r="HS233" s="361" t="str">
        <f t="shared" si="734"/>
        <v>-</v>
      </c>
      <c r="HT233" s="361" t="str">
        <f t="shared" si="735"/>
        <v>-</v>
      </c>
      <c r="HU233" s="361" t="str">
        <f t="shared" si="736"/>
        <v>-</v>
      </c>
      <c r="HV233" s="361" t="str">
        <f t="shared" si="737"/>
        <v>ihcofadd</v>
      </c>
      <c r="HW233" s="361" t="str">
        <f t="shared" si="738"/>
        <v>-</v>
      </c>
      <c r="HX233" s="361" t="str">
        <f t="shared" si="739"/>
        <v>-</v>
      </c>
      <c r="HY233" s="361" t="str">
        <f t="shared" si="740"/>
        <v>-</v>
      </c>
      <c r="HZ233" s="361" t="str">
        <f t="shared" si="741"/>
        <v>-</v>
      </c>
      <c r="IA233" s="361" t="str">
        <f t="shared" si="742"/>
        <v>-</v>
      </c>
      <c r="IB233" s="361" t="str">
        <f t="shared" si="743"/>
        <v>-</v>
      </c>
      <c r="IC233" s="361" t="str">
        <f t="shared" si="744"/>
        <v>-</v>
      </c>
      <c r="ID233" s="361" t="str">
        <f t="shared" si="745"/>
        <v>-</v>
      </c>
      <c r="IE233" s="361" t="str">
        <f t="shared" si="746"/>
        <v>-</v>
      </c>
      <c r="IF233" s="444" t="s">
        <v>1247</v>
      </c>
      <c r="IG233" s="56" t="str">
        <f t="shared" si="887"/>
        <v>-</v>
      </c>
      <c r="IH233" s="56" t="str">
        <f t="shared" si="888"/>
        <v>-</v>
      </c>
      <c r="II233" s="56" t="str">
        <f t="shared" si="889"/>
        <v>-</v>
      </c>
      <c r="IJ233" s="56" t="str">
        <f t="shared" si="890"/>
        <v>-</v>
      </c>
      <c r="IK233" s="56" t="str">
        <f t="shared" si="747"/>
        <v>-</v>
      </c>
      <c r="IL233" s="56" t="str">
        <f t="shared" si="748"/>
        <v>-</v>
      </c>
      <c r="IM233" s="56" t="str">
        <f t="shared" si="749"/>
        <v>-</v>
      </c>
      <c r="IN233" s="56" t="str">
        <f t="shared" si="750"/>
        <v>-</v>
      </c>
      <c r="IO233" s="56" t="str">
        <f t="shared" si="751"/>
        <v>-</v>
      </c>
      <c r="IP233" s="56" t="str">
        <f t="shared" si="752"/>
        <v>-</v>
      </c>
      <c r="IQ233" s="56" t="str">
        <f t="shared" si="753"/>
        <v>-</v>
      </c>
      <c r="IR233" s="56" t="str">
        <f t="shared" si="754"/>
        <v>-</v>
      </c>
      <c r="IS233" s="56" t="str">
        <f t="shared" si="755"/>
        <v>-</v>
      </c>
      <c r="IT233" s="56" t="str">
        <f t="shared" si="756"/>
        <v>-</v>
      </c>
      <c r="IU233" s="56" t="str">
        <f t="shared" si="757"/>
        <v>-</v>
      </c>
      <c r="IV233" s="56" t="str">
        <f t="shared" si="758"/>
        <v>-</v>
      </c>
      <c r="IW233" s="56" t="str">
        <f t="shared" si="759"/>
        <v>-</v>
      </c>
      <c r="IX233" s="56" t="str">
        <f t="shared" si="760"/>
        <v>-</v>
      </c>
      <c r="IY233" s="56" t="str">
        <f t="shared" si="761"/>
        <v>-</v>
      </c>
      <c r="IZ233" s="56" t="str">
        <f t="shared" si="762"/>
        <v>-</v>
      </c>
      <c r="JA233" s="56" t="str">
        <f t="shared" si="763"/>
        <v>-</v>
      </c>
      <c r="JB233" s="56" t="str">
        <f t="shared" si="764"/>
        <v>-</v>
      </c>
      <c r="JC233" s="56" t="str">
        <f t="shared" si="765"/>
        <v>-</v>
      </c>
      <c r="JD233" s="56" t="str">
        <f t="shared" si="766"/>
        <v>-</v>
      </c>
      <c r="JE233" s="56" t="str">
        <f t="shared" si="767"/>
        <v>-</v>
      </c>
      <c r="JF233" s="56" t="str">
        <f t="shared" si="768"/>
        <v>-</v>
      </c>
      <c r="JG233" s="56" t="str">
        <f t="shared" si="769"/>
        <v>-</v>
      </c>
      <c r="JH233" s="56" t="str">
        <f t="shared" si="770"/>
        <v>-</v>
      </c>
      <c r="JI233" s="56" t="str">
        <f t="shared" si="771"/>
        <v>-</v>
      </c>
      <c r="JJ233" s="56" t="str">
        <f t="shared" si="772"/>
        <v>-</v>
      </c>
      <c r="JK233" s="56" t="str">
        <f t="shared" si="773"/>
        <v>-</v>
      </c>
      <c r="JL233" s="56" t="str">
        <f t="shared" si="774"/>
        <v>-</v>
      </c>
      <c r="JM233" s="56" t="str">
        <f t="shared" si="775"/>
        <v>-</v>
      </c>
      <c r="JN233" s="56" t="str">
        <f t="shared" si="776"/>
        <v>-</v>
      </c>
      <c r="JO233" s="56" t="str">
        <f t="shared" si="777"/>
        <v>-</v>
      </c>
      <c r="JP233" s="56" t="str">
        <f t="shared" si="778"/>
        <v>-</v>
      </c>
      <c r="JQ233" s="56">
        <f t="shared" si="779"/>
        <v>0</v>
      </c>
      <c r="JR233" s="56" t="str">
        <f t="shared" si="780"/>
        <v>-</v>
      </c>
      <c r="JS233" s="56" t="str">
        <f t="shared" si="781"/>
        <v>-</v>
      </c>
      <c r="JT233" s="56" t="str">
        <f t="shared" si="782"/>
        <v>-</v>
      </c>
      <c r="JU233" s="56" t="str">
        <f t="shared" si="783"/>
        <v>-</v>
      </c>
      <c r="JV233" s="56" t="str">
        <f t="shared" si="784"/>
        <v>-</v>
      </c>
      <c r="JW233" s="56" t="str">
        <f t="shared" si="785"/>
        <v>-</v>
      </c>
      <c r="JX233" s="56" t="str">
        <f t="shared" si="786"/>
        <v>-</v>
      </c>
      <c r="JY233" s="56" t="str">
        <f t="shared" si="787"/>
        <v>-</v>
      </c>
      <c r="JZ233" s="56" t="str">
        <f t="shared" si="788"/>
        <v>-</v>
      </c>
      <c r="KA233" s="444" t="s">
        <v>1247</v>
      </c>
      <c r="KB233" s="360">
        <f>IF(ISNUMBER(INDEX($EQ$15:$GK$521,$B233,EO$11)),MAX(KB$14:KB232)+1,0)</f>
        <v>0</v>
      </c>
      <c r="KC233" s="360" t="str">
        <f t="shared" si="891"/>
        <v/>
      </c>
      <c r="KD233" s="373" t="s">
        <v>2</v>
      </c>
      <c r="KE233" s="215"/>
      <c r="KF233" s="60"/>
      <c r="KG233" s="60"/>
      <c r="KH233" s="60"/>
      <c r="KI233" s="60"/>
      <c r="KJ233" s="60"/>
      <c r="KK233" s="60"/>
      <c r="KL233" s="60"/>
      <c r="KM233" s="60"/>
      <c r="KN233" s="60"/>
      <c r="KO233" s="60"/>
      <c r="KP233" s="60"/>
      <c r="KQ233" s="239" t="str">
        <f t="shared" si="894"/>
        <v/>
      </c>
      <c r="KR233" s="245" t="str">
        <f t="shared" si="789"/>
        <v/>
      </c>
      <c r="KS233" s="60"/>
      <c r="KT233" s="239" t="str">
        <f t="shared" si="895"/>
        <v/>
      </c>
      <c r="KU233" s="245" t="str">
        <f t="shared" si="790"/>
        <v/>
      </c>
      <c r="KV233" s="60"/>
      <c r="KW233" s="239" t="str">
        <f t="shared" si="896"/>
        <v/>
      </c>
      <c r="KX233" s="245" t="str">
        <f t="shared" si="791"/>
        <v/>
      </c>
      <c r="KY233" s="60"/>
      <c r="KZ233" s="283" t="str">
        <f t="shared" si="792"/>
        <v/>
      </c>
      <c r="LA233" s="26"/>
      <c r="LB233" s="18"/>
      <c r="LC233" s="18"/>
      <c r="LD233" s="18"/>
      <c r="LE233" s="18"/>
      <c r="LF233" s="18"/>
      <c r="LG233" s="18"/>
      <c r="LH233" s="18"/>
      <c r="LI233" s="18"/>
      <c r="LJ233" s="18"/>
      <c r="LK233" s="18"/>
      <c r="LL233" s="18"/>
      <c r="LM233" s="18"/>
      <c r="LN233" s="63"/>
      <c r="LO233" s="251">
        <f t="shared" si="793"/>
        <v>0</v>
      </c>
      <c r="LP233" s="251">
        <f t="shared" si="794"/>
        <v>0</v>
      </c>
      <c r="LQ233" s="251">
        <f t="shared" si="795"/>
        <v>0</v>
      </c>
      <c r="LR233" s="251">
        <f t="shared" si="796"/>
        <v>0</v>
      </c>
      <c r="LS233" s="251">
        <f t="shared" si="797"/>
        <v>0</v>
      </c>
      <c r="LT233" s="251">
        <f t="shared" si="798"/>
        <v>0</v>
      </c>
      <c r="LU233" s="251">
        <f t="shared" si="799"/>
        <v>0</v>
      </c>
      <c r="LV233" s="251">
        <f t="shared" si="800"/>
        <v>0</v>
      </c>
      <c r="LW233" s="251">
        <f t="shared" si="801"/>
        <v>0</v>
      </c>
      <c r="LX233" s="251">
        <f t="shared" si="802"/>
        <v>0</v>
      </c>
      <c r="LY233" s="251">
        <f t="shared" si="803"/>
        <v>0</v>
      </c>
      <c r="LZ233" s="251">
        <f t="shared" si="804"/>
        <v>0</v>
      </c>
      <c r="MA233" s="63">
        <f t="shared" si="805"/>
        <v>6</v>
      </c>
      <c r="MB233" s="63">
        <f t="shared" si="806"/>
        <v>0</v>
      </c>
      <c r="MC233" s="63">
        <f t="shared" si="893"/>
        <v>219</v>
      </c>
      <c r="MD233" s="63">
        <f t="shared" si="892"/>
        <v>56</v>
      </c>
      <c r="ME233" s="63" t="str">
        <f t="shared" si="807"/>
        <v>ka21</v>
      </c>
      <c r="MF233" s="315">
        <f t="shared" si="808"/>
        <v>291</v>
      </c>
      <c r="MG233" s="315">
        <f>IF(ISNUMBER(MATCH(EO233,$ME$15:$ME$520,0)),0,MAX(MG$14:MG232)+1)</f>
        <v>0</v>
      </c>
      <c r="MH233" s="315" t="str">
        <f t="shared" si="809"/>
        <v/>
      </c>
      <c r="MI233" s="369"/>
      <c r="MJ233" s="68"/>
      <c r="MK233" s="18"/>
      <c r="ML233" s="242"/>
      <c r="MM233" s="242"/>
      <c r="MN233" s="59"/>
      <c r="MO233" s="59"/>
      <c r="MP233" s="285"/>
      <c r="MQ233" s="59"/>
      <c r="MR233" s="238"/>
      <c r="MS233" s="285"/>
      <c r="MT233" s="59"/>
      <c r="MU233" s="285"/>
      <c r="MV233" s="238"/>
      <c r="MW233" s="59"/>
      <c r="MX233" s="59"/>
      <c r="MY233" s="59"/>
      <c r="MZ233" s="59"/>
      <c r="NA233" s="59"/>
      <c r="NB233" s="26" t="s">
        <v>2</v>
      </c>
      <c r="NC233" s="59"/>
      <c r="ND233" s="59"/>
      <c r="NE233" s="59"/>
      <c r="NF233" s="59"/>
      <c r="NG233" s="59"/>
      <c r="NH233" s="59"/>
      <c r="NI233" s="59"/>
      <c r="NJ233" s="59"/>
      <c r="NK233" s="26" t="s">
        <v>2</v>
      </c>
      <c r="NL233" s="454"/>
      <c r="NM233" s="454"/>
      <c r="NN233" s="59"/>
      <c r="NO233" s="18"/>
      <c r="NP233" s="18"/>
      <c r="NQ233" s="18"/>
      <c r="NR233" s="18"/>
      <c r="NS233" s="18"/>
      <c r="NT233" s="18"/>
      <c r="NU233" s="18"/>
      <c r="NV233" s="18"/>
      <c r="NW233" s="18"/>
      <c r="NX233" s="18"/>
      <c r="NY233" s="18"/>
      <c r="NZ233" s="18"/>
      <c r="OA233" s="18"/>
      <c r="OB233" s="18"/>
      <c r="OC233" s="18"/>
      <c r="OZ233" s="59"/>
      <c r="PA233" s="251" t="str">
        <f t="shared" si="810"/>
        <v/>
      </c>
      <c r="PB233" s="251" t="str">
        <f t="shared" si="811"/>
        <v/>
      </c>
      <c r="PC233" s="251" t="str">
        <f t="shared" si="812"/>
        <v/>
      </c>
      <c r="PD233" s="251" t="str">
        <f t="shared" si="813"/>
        <v/>
      </c>
      <c r="PE233" s="251" t="str">
        <f t="shared" si="814"/>
        <v/>
      </c>
      <c r="PF233" s="251" t="str">
        <f t="shared" si="815"/>
        <v/>
      </c>
      <c r="PG233" s="251" t="str">
        <f t="shared" si="816"/>
        <v/>
      </c>
      <c r="PH233" s="251" t="str">
        <f t="shared" si="817"/>
        <v/>
      </c>
      <c r="PI233" s="251" t="str">
        <f t="shared" si="818"/>
        <v/>
      </c>
      <c r="PJ233" s="251" t="str">
        <f t="shared" si="819"/>
        <v/>
      </c>
      <c r="PK233" s="251" t="str">
        <f t="shared" si="820"/>
        <v/>
      </c>
      <c r="PL233" s="251" t="str">
        <f t="shared" si="821"/>
        <v/>
      </c>
      <c r="PM233" s="251" t="str">
        <f t="shared" si="822"/>
        <v/>
      </c>
      <c r="PN233" s="251" t="str">
        <f t="shared" si="823"/>
        <v/>
      </c>
      <c r="PO233" s="251" t="str">
        <f t="shared" si="824"/>
        <v/>
      </c>
      <c r="PP233" s="251" t="str">
        <f t="shared" si="825"/>
        <v/>
      </c>
      <c r="PQ233" s="251" t="str">
        <f t="shared" si="826"/>
        <v/>
      </c>
      <c r="PR233" s="251" t="str">
        <f t="shared" si="827"/>
        <v/>
      </c>
      <c r="PS233" s="251" t="str">
        <f t="shared" si="828"/>
        <v/>
      </c>
      <c r="PT233" s="251" t="str">
        <f t="shared" si="829"/>
        <v/>
      </c>
      <c r="PU233" s="251" t="str">
        <f t="shared" si="830"/>
        <v/>
      </c>
      <c r="PV233" s="251" t="str">
        <f t="shared" si="831"/>
        <v/>
      </c>
      <c r="PW233" s="251" t="str">
        <f t="shared" si="832"/>
        <v/>
      </c>
      <c r="PX233" s="251" t="str">
        <f t="shared" si="833"/>
        <v/>
      </c>
      <c r="PY233" s="251" t="str">
        <f t="shared" si="834"/>
        <v/>
      </c>
      <c r="PZ233" s="251" t="str">
        <f t="shared" si="835"/>
        <v/>
      </c>
      <c r="QA233" s="251" t="str">
        <f t="shared" si="836"/>
        <v/>
      </c>
      <c r="QB233" s="251" t="str">
        <f t="shared" si="837"/>
        <v/>
      </c>
      <c r="QC233" s="251" t="str">
        <f t="shared" si="838"/>
        <v/>
      </c>
      <c r="QD233" s="251" t="str">
        <f t="shared" si="839"/>
        <v/>
      </c>
      <c r="QE233" s="251" t="str">
        <f t="shared" si="840"/>
        <v/>
      </c>
      <c r="QF233" s="63">
        <f t="shared" si="841"/>
        <v>0</v>
      </c>
      <c r="QG233" s="26" t="s">
        <v>2</v>
      </c>
      <c r="QH233" s="59"/>
      <c r="QI233" s="59"/>
      <c r="QJ233" s="59"/>
      <c r="QK233" s="59"/>
      <c r="QL233" s="59"/>
      <c r="QM233" s="59"/>
      <c r="QN233" s="59"/>
    </row>
    <row r="234" spans="1:456" ht="6" customHeight="1" x14ac:dyDescent="0.25">
      <c r="A234" s="68"/>
      <c r="B234" s="447">
        <f t="shared" si="698"/>
        <v>220</v>
      </c>
      <c r="C234" s="72" t="s">
        <v>594</v>
      </c>
      <c r="D234" s="339" t="s">
        <v>529</v>
      </c>
      <c r="E234" s="59"/>
      <c r="F234" s="229"/>
      <c r="G234" s="295"/>
      <c r="H234" s="295"/>
      <c r="I234" s="229"/>
      <c r="J234" s="295"/>
      <c r="K234" s="295"/>
      <c r="L234" s="229"/>
      <c r="M234" s="295"/>
      <c r="N234" s="295"/>
      <c r="O234" s="229"/>
      <c r="P234" s="295"/>
      <c r="Q234" s="295"/>
      <c r="R234" s="229"/>
      <c r="S234" s="230"/>
      <c r="T234" s="231"/>
      <c r="U234" s="229"/>
      <c r="V234" s="230"/>
      <c r="W234" s="231"/>
      <c r="X234" s="229"/>
      <c r="Y234" s="230"/>
      <c r="Z234" s="231"/>
      <c r="AA234" s="229"/>
      <c r="AB234" s="295"/>
      <c r="AC234" s="295"/>
      <c r="AD234" s="229"/>
      <c r="AE234" s="295"/>
      <c r="AF234" s="295"/>
      <c r="AG234" s="229"/>
      <c r="AH234" s="295"/>
      <c r="AI234" s="295"/>
      <c r="AJ234" s="229"/>
      <c r="AK234" s="295"/>
      <c r="AL234" s="295"/>
      <c r="AM234" s="229"/>
      <c r="AN234" s="295"/>
      <c r="AO234" s="295"/>
      <c r="AP234" s="243"/>
      <c r="AQ234" s="295"/>
      <c r="AR234" s="290"/>
      <c r="AS234" s="243"/>
      <c r="AT234" s="295"/>
      <c r="AU234" s="290"/>
      <c r="AV234" s="229"/>
      <c r="AW234" s="230"/>
      <c r="AX234" s="231"/>
      <c r="AY234" s="229"/>
      <c r="AZ234" s="230"/>
      <c r="BA234" s="231"/>
      <c r="BB234" s="229"/>
      <c r="BC234" s="230"/>
      <c r="BD234" s="231"/>
      <c r="BE234" s="229"/>
      <c r="BF234" s="230"/>
      <c r="BG234" s="231"/>
      <c r="BH234" s="229"/>
      <c r="BI234" s="230"/>
      <c r="BJ234" s="231"/>
      <c r="BK234" s="243"/>
      <c r="BL234" s="230"/>
      <c r="BM234" s="231"/>
      <c r="BN234" s="243"/>
      <c r="BO234" s="230"/>
      <c r="BP234" s="231"/>
      <c r="BQ234" s="229"/>
      <c r="BR234" s="230"/>
      <c r="BS234" s="231"/>
      <c r="BT234" s="229"/>
      <c r="BU234" s="230"/>
      <c r="BV234" s="231"/>
      <c r="BW234" s="229"/>
      <c r="BX234" s="230"/>
      <c r="BY234" s="231"/>
      <c r="BZ234" s="229"/>
      <c r="CA234" s="230"/>
      <c r="CB234" s="231"/>
      <c r="CC234" s="229"/>
      <c r="CD234" s="230"/>
      <c r="CE234" s="231"/>
      <c r="CF234" s="331"/>
      <c r="CG234" s="332"/>
      <c r="CH234" s="385"/>
      <c r="CI234" s="331"/>
      <c r="CJ234" s="332"/>
      <c r="CK234" s="385"/>
      <c r="CL234" s="243"/>
      <c r="CM234" s="230"/>
      <c r="CN234" s="354"/>
      <c r="CO234" s="243"/>
      <c r="CP234" s="230"/>
      <c r="CQ234" s="231"/>
      <c r="CR234" s="331"/>
      <c r="CS234" s="332"/>
      <c r="CT234" s="333"/>
      <c r="CU234" s="229"/>
      <c r="CV234" s="230"/>
      <c r="CW234" s="231"/>
      <c r="CX234" s="331"/>
      <c r="CY234" s="332"/>
      <c r="CZ234" s="333"/>
      <c r="DA234" s="331"/>
      <c r="DB234" s="332"/>
      <c r="DC234" s="333"/>
      <c r="DD234" s="331"/>
      <c r="DE234" s="332"/>
      <c r="DF234" s="333"/>
      <c r="DG234" s="331"/>
      <c r="DH234" s="332"/>
      <c r="DI234" s="333"/>
      <c r="DJ234" s="229"/>
      <c r="DK234" s="230"/>
      <c r="DL234" s="231"/>
      <c r="DM234" s="229"/>
      <c r="DN234" s="230"/>
      <c r="DO234" s="231"/>
      <c r="DP234" s="331"/>
      <c r="DQ234" s="332"/>
      <c r="DR234" s="333"/>
      <c r="DS234" s="331"/>
      <c r="DT234" s="332"/>
      <c r="DU234" s="333"/>
      <c r="DV234" s="331"/>
      <c r="DW234" s="332"/>
      <c r="DX234" s="333"/>
      <c r="DY234" s="331"/>
      <c r="DZ234" s="332"/>
      <c r="EA234" s="333"/>
      <c r="EB234" s="331"/>
      <c r="EC234" s="332"/>
      <c r="ED234" s="333"/>
      <c r="EE234" s="331"/>
      <c r="EF234" s="332"/>
      <c r="EG234" s="333"/>
      <c r="EH234" s="229"/>
      <c r="EI234" s="230"/>
      <c r="EJ234" s="231"/>
      <c r="EK234" s="229"/>
      <c r="EL234" s="230"/>
      <c r="EM234" s="231"/>
      <c r="EN234" s="244"/>
      <c r="EO234" s="269" t="str">
        <f t="shared" si="699"/>
        <v/>
      </c>
      <c r="EP234" s="444" t="s">
        <v>1247</v>
      </c>
      <c r="EQ234" s="360" t="str">
        <f t="shared" si="842"/>
        <v/>
      </c>
      <c r="ER234" s="360" t="str">
        <f t="shared" si="843"/>
        <v/>
      </c>
      <c r="ES234" s="360" t="str">
        <f t="shared" si="844"/>
        <v/>
      </c>
      <c r="ET234" s="360" t="str">
        <f t="shared" si="845"/>
        <v/>
      </c>
      <c r="EU234" s="360" t="str">
        <f t="shared" si="846"/>
        <v/>
      </c>
      <c r="EV234" s="360" t="str">
        <f t="shared" si="847"/>
        <v/>
      </c>
      <c r="EW234" s="360" t="str">
        <f t="shared" si="848"/>
        <v/>
      </c>
      <c r="EX234" s="360" t="str">
        <f t="shared" si="849"/>
        <v/>
      </c>
      <c r="EY234" s="360" t="str">
        <f t="shared" si="850"/>
        <v/>
      </c>
      <c r="EZ234" s="360" t="str">
        <f t="shared" si="851"/>
        <v/>
      </c>
      <c r="FA234" s="360" t="str">
        <f t="shared" si="852"/>
        <v/>
      </c>
      <c r="FB234" s="360" t="str">
        <f t="shared" si="853"/>
        <v/>
      </c>
      <c r="FC234" s="360" t="str">
        <f t="shared" si="854"/>
        <v/>
      </c>
      <c r="FD234" s="360" t="str">
        <f t="shared" si="855"/>
        <v/>
      </c>
      <c r="FE234" s="360" t="str">
        <f t="shared" si="856"/>
        <v/>
      </c>
      <c r="FF234" s="360" t="str">
        <f t="shared" si="857"/>
        <v/>
      </c>
      <c r="FG234" s="360" t="str">
        <f t="shared" si="858"/>
        <v/>
      </c>
      <c r="FH234" s="360" t="str">
        <f t="shared" si="859"/>
        <v/>
      </c>
      <c r="FI234" s="360" t="str">
        <f t="shared" si="860"/>
        <v/>
      </c>
      <c r="FJ234" s="360" t="str">
        <f t="shared" si="861"/>
        <v/>
      </c>
      <c r="FK234" s="360" t="str">
        <f t="shared" si="862"/>
        <v/>
      </c>
      <c r="FL234" s="360" t="str">
        <f t="shared" si="863"/>
        <v/>
      </c>
      <c r="FM234" s="360" t="str">
        <f t="shared" si="864"/>
        <v/>
      </c>
      <c r="FN234" s="360" t="str">
        <f t="shared" si="865"/>
        <v/>
      </c>
      <c r="FO234" s="360" t="str">
        <f t="shared" si="866"/>
        <v/>
      </c>
      <c r="FP234" s="360" t="str">
        <f t="shared" si="867"/>
        <v/>
      </c>
      <c r="FQ234" s="360" t="str">
        <f t="shared" si="868"/>
        <v/>
      </c>
      <c r="FR234" s="360" t="str">
        <f t="shared" si="869"/>
        <v/>
      </c>
      <c r="FS234" s="360" t="str">
        <f t="shared" si="870"/>
        <v/>
      </c>
      <c r="FT234" s="360" t="str">
        <f t="shared" si="700"/>
        <v/>
      </c>
      <c r="FU234" s="360" t="str">
        <f t="shared" si="871"/>
        <v/>
      </c>
      <c r="FV234" s="360" t="str">
        <f t="shared" si="872"/>
        <v/>
      </c>
      <c r="FW234" s="360" t="str">
        <f t="shared" si="873"/>
        <v/>
      </c>
      <c r="FX234" s="360" t="str">
        <f t="shared" si="874"/>
        <v/>
      </c>
      <c r="FY234" s="360" t="str">
        <f t="shared" si="875"/>
        <v/>
      </c>
      <c r="FZ234" s="360" t="str">
        <f t="shared" si="876"/>
        <v/>
      </c>
      <c r="GA234" s="360">
        <f t="shared" si="877"/>
        <v>30</v>
      </c>
      <c r="GB234" s="360" t="str">
        <f t="shared" si="878"/>
        <v/>
      </c>
      <c r="GC234" s="360" t="str">
        <f t="shared" si="879"/>
        <v/>
      </c>
      <c r="GD234" s="360" t="str">
        <f t="shared" si="880"/>
        <v/>
      </c>
      <c r="GE234" s="360" t="str">
        <f t="shared" si="881"/>
        <v/>
      </c>
      <c r="GF234" s="360" t="str">
        <f t="shared" si="882"/>
        <v/>
      </c>
      <c r="GG234" s="360" t="str">
        <f t="shared" si="883"/>
        <v/>
      </c>
      <c r="GH234" s="360" t="str">
        <f t="shared" si="884"/>
        <v/>
      </c>
      <c r="GI234" s="360" t="str">
        <f t="shared" si="885"/>
        <v/>
      </c>
      <c r="GJ234" s="360" t="str">
        <f t="shared" si="886"/>
        <v/>
      </c>
      <c r="GK234" s="444" t="s">
        <v>1247</v>
      </c>
      <c r="GL234" s="361" t="str">
        <f t="shared" si="701"/>
        <v>-</v>
      </c>
      <c r="GM234" s="361" t="str">
        <f t="shared" si="702"/>
        <v>-</v>
      </c>
      <c r="GN234" s="361" t="str">
        <f t="shared" si="703"/>
        <v>-</v>
      </c>
      <c r="GO234" s="361" t="str">
        <f t="shared" si="704"/>
        <v>-</v>
      </c>
      <c r="GP234" s="361" t="str">
        <f t="shared" si="705"/>
        <v>-</v>
      </c>
      <c r="GQ234" s="361" t="str">
        <f t="shared" si="706"/>
        <v>-</v>
      </c>
      <c r="GR234" s="361" t="str">
        <f t="shared" si="707"/>
        <v>-</v>
      </c>
      <c r="GS234" s="361" t="str">
        <f t="shared" si="708"/>
        <v>-</v>
      </c>
      <c r="GT234" s="361" t="str">
        <f t="shared" si="709"/>
        <v>-</v>
      </c>
      <c r="GU234" s="361" t="str">
        <f t="shared" si="710"/>
        <v>-</v>
      </c>
      <c r="GV234" s="361" t="str">
        <f t="shared" si="711"/>
        <v>-</v>
      </c>
      <c r="GW234" s="361" t="str">
        <f t="shared" si="712"/>
        <v>-</v>
      </c>
      <c r="GX234" s="361" t="str">
        <f t="shared" si="713"/>
        <v>-</v>
      </c>
      <c r="GY234" s="361" t="str">
        <f t="shared" si="714"/>
        <v>-</v>
      </c>
      <c r="GZ234" s="361" t="str">
        <f t="shared" si="715"/>
        <v>-</v>
      </c>
      <c r="HA234" s="361" t="str">
        <f t="shared" si="716"/>
        <v>-</v>
      </c>
      <c r="HB234" s="361" t="str">
        <f t="shared" si="717"/>
        <v>-</v>
      </c>
      <c r="HC234" s="361" t="str">
        <f t="shared" si="718"/>
        <v>-</v>
      </c>
      <c r="HD234" s="361" t="str">
        <f t="shared" si="719"/>
        <v>-</v>
      </c>
      <c r="HE234" s="361" t="str">
        <f t="shared" si="720"/>
        <v>-</v>
      </c>
      <c r="HF234" s="361" t="str">
        <f t="shared" si="721"/>
        <v>-</v>
      </c>
      <c r="HG234" s="361" t="str">
        <f t="shared" si="722"/>
        <v>-</v>
      </c>
      <c r="HH234" s="361" t="str">
        <f t="shared" si="723"/>
        <v>-</v>
      </c>
      <c r="HI234" s="361" t="str">
        <f t="shared" si="724"/>
        <v>-</v>
      </c>
      <c r="HJ234" s="361" t="str">
        <f t="shared" si="725"/>
        <v>-</v>
      </c>
      <c r="HK234" s="361" t="str">
        <f t="shared" si="726"/>
        <v>-</v>
      </c>
      <c r="HL234" s="361" t="str">
        <f t="shared" si="727"/>
        <v>-</v>
      </c>
      <c r="HM234" s="361" t="str">
        <f t="shared" si="728"/>
        <v>-</v>
      </c>
      <c r="HN234" s="361" t="str">
        <f t="shared" si="729"/>
        <v>-</v>
      </c>
      <c r="HO234" s="361" t="str">
        <f t="shared" si="730"/>
        <v>-</v>
      </c>
      <c r="HP234" s="361" t="str">
        <f t="shared" si="731"/>
        <v>-</v>
      </c>
      <c r="HQ234" s="361" t="str">
        <f t="shared" si="732"/>
        <v>-</v>
      </c>
      <c r="HR234" s="361" t="str">
        <f t="shared" si="733"/>
        <v>-</v>
      </c>
      <c r="HS234" s="361" t="str">
        <f t="shared" si="734"/>
        <v>-</v>
      </c>
      <c r="HT234" s="361" t="str">
        <f t="shared" si="735"/>
        <v>-</v>
      </c>
      <c r="HU234" s="361" t="str">
        <f t="shared" si="736"/>
        <v>-</v>
      </c>
      <c r="HV234" s="361" t="str">
        <f t="shared" si="737"/>
        <v>BTN</v>
      </c>
      <c r="HW234" s="361" t="str">
        <f t="shared" si="738"/>
        <v>-</v>
      </c>
      <c r="HX234" s="361" t="str">
        <f t="shared" si="739"/>
        <v>-</v>
      </c>
      <c r="HY234" s="361" t="str">
        <f t="shared" si="740"/>
        <v>-</v>
      </c>
      <c r="HZ234" s="361" t="str">
        <f t="shared" si="741"/>
        <v>-</v>
      </c>
      <c r="IA234" s="361" t="str">
        <f t="shared" si="742"/>
        <v>-</v>
      </c>
      <c r="IB234" s="361" t="str">
        <f t="shared" si="743"/>
        <v>-</v>
      </c>
      <c r="IC234" s="361" t="str">
        <f t="shared" si="744"/>
        <v>-</v>
      </c>
      <c r="ID234" s="361" t="str">
        <f t="shared" si="745"/>
        <v>-</v>
      </c>
      <c r="IE234" s="361" t="str">
        <f t="shared" si="746"/>
        <v>-</v>
      </c>
      <c r="IF234" s="444" t="s">
        <v>1247</v>
      </c>
      <c r="IG234" s="56" t="str">
        <f t="shared" si="887"/>
        <v>-</v>
      </c>
      <c r="IH234" s="56" t="str">
        <f t="shared" si="888"/>
        <v>-</v>
      </c>
      <c r="II234" s="56" t="str">
        <f t="shared" si="889"/>
        <v>-</v>
      </c>
      <c r="IJ234" s="56" t="str">
        <f t="shared" si="890"/>
        <v>-</v>
      </c>
      <c r="IK234" s="56" t="str">
        <f t="shared" si="747"/>
        <v>-</v>
      </c>
      <c r="IL234" s="56" t="str">
        <f t="shared" si="748"/>
        <v>-</v>
      </c>
      <c r="IM234" s="56" t="str">
        <f t="shared" si="749"/>
        <v>-</v>
      </c>
      <c r="IN234" s="56" t="str">
        <f t="shared" si="750"/>
        <v>-</v>
      </c>
      <c r="IO234" s="56" t="str">
        <f t="shared" si="751"/>
        <v>-</v>
      </c>
      <c r="IP234" s="56" t="str">
        <f t="shared" si="752"/>
        <v>-</v>
      </c>
      <c r="IQ234" s="56" t="str">
        <f t="shared" si="753"/>
        <v>-</v>
      </c>
      <c r="IR234" s="56" t="str">
        <f t="shared" si="754"/>
        <v>-</v>
      </c>
      <c r="IS234" s="56" t="str">
        <f t="shared" si="755"/>
        <v>-</v>
      </c>
      <c r="IT234" s="56" t="str">
        <f t="shared" si="756"/>
        <v>-</v>
      </c>
      <c r="IU234" s="56" t="str">
        <f t="shared" si="757"/>
        <v>-</v>
      </c>
      <c r="IV234" s="56" t="str">
        <f t="shared" si="758"/>
        <v>-</v>
      </c>
      <c r="IW234" s="56" t="str">
        <f t="shared" si="759"/>
        <v>-</v>
      </c>
      <c r="IX234" s="56" t="str">
        <f t="shared" si="760"/>
        <v>-</v>
      </c>
      <c r="IY234" s="56" t="str">
        <f t="shared" si="761"/>
        <v>-</v>
      </c>
      <c r="IZ234" s="56" t="str">
        <f t="shared" si="762"/>
        <v>-</v>
      </c>
      <c r="JA234" s="56" t="str">
        <f t="shared" si="763"/>
        <v>-</v>
      </c>
      <c r="JB234" s="56" t="str">
        <f t="shared" si="764"/>
        <v>-</v>
      </c>
      <c r="JC234" s="56" t="str">
        <f t="shared" si="765"/>
        <v>-</v>
      </c>
      <c r="JD234" s="56" t="str">
        <f t="shared" si="766"/>
        <v>-</v>
      </c>
      <c r="JE234" s="56" t="str">
        <f t="shared" si="767"/>
        <v>-</v>
      </c>
      <c r="JF234" s="56" t="str">
        <f t="shared" si="768"/>
        <v>-</v>
      </c>
      <c r="JG234" s="56" t="str">
        <f t="shared" si="769"/>
        <v>-</v>
      </c>
      <c r="JH234" s="56" t="str">
        <f t="shared" si="770"/>
        <v>-</v>
      </c>
      <c r="JI234" s="56" t="str">
        <f t="shared" si="771"/>
        <v>-</v>
      </c>
      <c r="JJ234" s="56" t="str">
        <f t="shared" si="772"/>
        <v>-</v>
      </c>
      <c r="JK234" s="56" t="str">
        <f t="shared" si="773"/>
        <v>-</v>
      </c>
      <c r="JL234" s="56" t="str">
        <f t="shared" si="774"/>
        <v>-</v>
      </c>
      <c r="JM234" s="56" t="str">
        <f t="shared" si="775"/>
        <v>-</v>
      </c>
      <c r="JN234" s="56" t="str">
        <f t="shared" si="776"/>
        <v>-</v>
      </c>
      <c r="JO234" s="56" t="str">
        <f t="shared" si="777"/>
        <v>-</v>
      </c>
      <c r="JP234" s="56" t="str">
        <f t="shared" si="778"/>
        <v>-</v>
      </c>
      <c r="JQ234" s="56" t="str">
        <f t="shared" si="779"/>
        <v>-</v>
      </c>
      <c r="JR234" s="56" t="str">
        <f t="shared" si="780"/>
        <v>-</v>
      </c>
      <c r="JS234" s="56" t="str">
        <f t="shared" si="781"/>
        <v>-</v>
      </c>
      <c r="JT234" s="56" t="str">
        <f t="shared" si="782"/>
        <v>-</v>
      </c>
      <c r="JU234" s="56" t="str">
        <f t="shared" si="783"/>
        <v>-</v>
      </c>
      <c r="JV234" s="56" t="str">
        <f t="shared" si="784"/>
        <v>-</v>
      </c>
      <c r="JW234" s="56" t="str">
        <f t="shared" si="785"/>
        <v>-</v>
      </c>
      <c r="JX234" s="56" t="str">
        <f t="shared" si="786"/>
        <v>-</v>
      </c>
      <c r="JY234" s="56" t="str">
        <f t="shared" si="787"/>
        <v>-</v>
      </c>
      <c r="JZ234" s="56" t="str">
        <f t="shared" si="788"/>
        <v>-</v>
      </c>
      <c r="KA234" s="444" t="s">
        <v>1247</v>
      </c>
      <c r="KB234" s="360">
        <f>IF(ISNUMBER(INDEX($EQ$15:$GK$521,$B234,EO$11)),MAX(KB$14:KB233)+1,0)</f>
        <v>0</v>
      </c>
      <c r="KC234" s="360" t="str">
        <f t="shared" si="891"/>
        <v/>
      </c>
      <c r="KD234" s="373" t="s">
        <v>2</v>
      </c>
      <c r="KE234" s="215"/>
      <c r="KF234" s="60"/>
      <c r="KG234" s="60"/>
      <c r="KH234" s="60"/>
      <c r="KI234" s="60"/>
      <c r="KJ234" s="60"/>
      <c r="KK234" s="60"/>
      <c r="KL234" s="60"/>
      <c r="KM234" s="60"/>
      <c r="KN234" s="60"/>
      <c r="KO234" s="60"/>
      <c r="KP234" s="60"/>
      <c r="KQ234" s="239" t="str">
        <f t="shared" si="894"/>
        <v/>
      </c>
      <c r="KR234" s="245" t="str">
        <f t="shared" si="789"/>
        <v/>
      </c>
      <c r="KS234" s="60"/>
      <c r="KT234" s="239" t="str">
        <f t="shared" si="895"/>
        <v/>
      </c>
      <c r="KU234" s="245" t="str">
        <f t="shared" si="790"/>
        <v/>
      </c>
      <c r="KV234" s="60"/>
      <c r="KW234" s="239" t="str">
        <f t="shared" si="896"/>
        <v/>
      </c>
      <c r="KX234" s="245" t="str">
        <f t="shared" si="791"/>
        <v/>
      </c>
      <c r="KY234" s="60"/>
      <c r="KZ234" s="283" t="str">
        <f t="shared" si="792"/>
        <v/>
      </c>
      <c r="LA234" s="26"/>
      <c r="LB234" s="18"/>
      <c r="LC234" s="18"/>
      <c r="LD234" s="18"/>
      <c r="LE234" s="18"/>
      <c r="LF234" s="18"/>
      <c r="LG234" s="18"/>
      <c r="LH234" s="18"/>
      <c r="LI234" s="18"/>
      <c r="LJ234" s="18"/>
      <c r="LK234" s="18"/>
      <c r="LL234" s="18"/>
      <c r="LM234" s="18"/>
      <c r="LN234" s="63"/>
      <c r="LO234" s="251">
        <f t="shared" si="793"/>
        <v>0</v>
      </c>
      <c r="LP234" s="251">
        <f t="shared" si="794"/>
        <v>0</v>
      </c>
      <c r="LQ234" s="251">
        <f t="shared" si="795"/>
        <v>0</v>
      </c>
      <c r="LR234" s="251">
        <f t="shared" si="796"/>
        <v>0</v>
      </c>
      <c r="LS234" s="251">
        <f t="shared" si="797"/>
        <v>0</v>
      </c>
      <c r="LT234" s="251">
        <f t="shared" si="798"/>
        <v>0</v>
      </c>
      <c r="LU234" s="251">
        <f t="shared" si="799"/>
        <v>0</v>
      </c>
      <c r="LV234" s="251">
        <f t="shared" si="800"/>
        <v>0</v>
      </c>
      <c r="LW234" s="251">
        <f t="shared" si="801"/>
        <v>0</v>
      </c>
      <c r="LX234" s="251">
        <f t="shared" si="802"/>
        <v>0</v>
      </c>
      <c r="LY234" s="251">
        <f t="shared" si="803"/>
        <v>0</v>
      </c>
      <c r="LZ234" s="251">
        <f t="shared" si="804"/>
        <v>0</v>
      </c>
      <c r="MA234" s="63">
        <f t="shared" si="805"/>
        <v>6</v>
      </c>
      <c r="MB234" s="63">
        <f t="shared" si="806"/>
        <v>0</v>
      </c>
      <c r="MC234" s="63">
        <f t="shared" si="893"/>
        <v>220</v>
      </c>
      <c r="MD234" s="63">
        <f t="shared" si="892"/>
        <v>57</v>
      </c>
      <c r="ME234" s="63" t="str">
        <f t="shared" si="807"/>
        <v>ka22</v>
      </c>
      <c r="MF234" s="315">
        <f t="shared" si="808"/>
        <v>291</v>
      </c>
      <c r="MG234" s="315">
        <f>IF(ISNUMBER(MATCH(EO234,$ME$15:$ME$520,0)),0,MAX(MG$14:MG233)+1)</f>
        <v>0</v>
      </c>
      <c r="MH234" s="315" t="str">
        <f t="shared" si="809"/>
        <v/>
      </c>
      <c r="MI234" s="369"/>
      <c r="MJ234" s="68"/>
      <c r="MK234" s="18"/>
      <c r="ML234" s="242"/>
      <c r="MM234" s="242"/>
      <c r="MN234" s="59"/>
      <c r="MO234" s="59"/>
      <c r="MP234" s="285"/>
      <c r="MQ234" s="59"/>
      <c r="MR234" s="238"/>
      <c r="MS234" s="285"/>
      <c r="MT234" s="59"/>
      <c r="MU234" s="285"/>
      <c r="MV234" s="238"/>
      <c r="MW234" s="59"/>
      <c r="MX234" s="59"/>
      <c r="MY234" s="59"/>
      <c r="MZ234" s="59"/>
      <c r="NA234" s="59"/>
      <c r="NB234" s="26" t="s">
        <v>2</v>
      </c>
      <c r="NC234" s="59"/>
      <c r="ND234" s="59"/>
      <c r="NE234" s="59"/>
      <c r="NF234" s="59"/>
      <c r="NG234" s="59"/>
      <c r="NH234" s="59"/>
      <c r="NI234" s="59"/>
      <c r="NJ234" s="59"/>
      <c r="NK234" s="26" t="s">
        <v>2</v>
      </c>
      <c r="NL234" s="454"/>
      <c r="NM234" s="454"/>
      <c r="NN234" s="59"/>
      <c r="NO234" s="18"/>
      <c r="NP234" s="18"/>
      <c r="NQ234" s="18"/>
      <c r="NR234" s="18"/>
      <c r="NS234" s="18"/>
      <c r="NT234" s="18"/>
      <c r="NU234" s="18"/>
      <c r="NV234" s="18"/>
      <c r="NW234" s="18"/>
      <c r="NX234" s="18"/>
      <c r="NY234" s="18"/>
      <c r="NZ234" s="18"/>
      <c r="OA234" s="18"/>
      <c r="OB234" s="18"/>
      <c r="OC234" s="18"/>
      <c r="OZ234" s="59"/>
      <c r="PA234" s="251" t="str">
        <f t="shared" si="810"/>
        <v/>
      </c>
      <c r="PB234" s="251" t="str">
        <f t="shared" si="811"/>
        <v/>
      </c>
      <c r="PC234" s="251" t="str">
        <f t="shared" si="812"/>
        <v/>
      </c>
      <c r="PD234" s="251" t="str">
        <f t="shared" si="813"/>
        <v/>
      </c>
      <c r="PE234" s="251" t="str">
        <f t="shared" si="814"/>
        <v/>
      </c>
      <c r="PF234" s="251" t="str">
        <f t="shared" si="815"/>
        <v/>
      </c>
      <c r="PG234" s="251" t="str">
        <f t="shared" si="816"/>
        <v/>
      </c>
      <c r="PH234" s="251" t="str">
        <f t="shared" si="817"/>
        <v/>
      </c>
      <c r="PI234" s="251" t="str">
        <f t="shared" si="818"/>
        <v/>
      </c>
      <c r="PJ234" s="251" t="str">
        <f t="shared" si="819"/>
        <v/>
      </c>
      <c r="PK234" s="251" t="str">
        <f t="shared" si="820"/>
        <v/>
      </c>
      <c r="PL234" s="251" t="str">
        <f t="shared" si="821"/>
        <v/>
      </c>
      <c r="PM234" s="251" t="str">
        <f t="shared" si="822"/>
        <v/>
      </c>
      <c r="PN234" s="251" t="str">
        <f t="shared" si="823"/>
        <v/>
      </c>
      <c r="PO234" s="251" t="str">
        <f t="shared" si="824"/>
        <v/>
      </c>
      <c r="PP234" s="251" t="str">
        <f t="shared" si="825"/>
        <v/>
      </c>
      <c r="PQ234" s="251" t="str">
        <f t="shared" si="826"/>
        <v/>
      </c>
      <c r="PR234" s="251" t="str">
        <f t="shared" si="827"/>
        <v/>
      </c>
      <c r="PS234" s="251" t="str">
        <f t="shared" si="828"/>
        <v/>
      </c>
      <c r="PT234" s="251" t="str">
        <f t="shared" si="829"/>
        <v/>
      </c>
      <c r="PU234" s="251" t="str">
        <f t="shared" si="830"/>
        <v/>
      </c>
      <c r="PV234" s="251" t="str">
        <f t="shared" si="831"/>
        <v/>
      </c>
      <c r="PW234" s="251" t="str">
        <f t="shared" si="832"/>
        <v/>
      </c>
      <c r="PX234" s="251" t="str">
        <f t="shared" si="833"/>
        <v/>
      </c>
      <c r="PY234" s="251" t="str">
        <f t="shared" si="834"/>
        <v/>
      </c>
      <c r="PZ234" s="251" t="str">
        <f t="shared" si="835"/>
        <v/>
      </c>
      <c r="QA234" s="251" t="str">
        <f t="shared" si="836"/>
        <v/>
      </c>
      <c r="QB234" s="251" t="str">
        <f t="shared" si="837"/>
        <v/>
      </c>
      <c r="QC234" s="251" t="str">
        <f t="shared" si="838"/>
        <v/>
      </c>
      <c r="QD234" s="251" t="str">
        <f t="shared" si="839"/>
        <v/>
      </c>
      <c r="QE234" s="251" t="str">
        <f t="shared" si="840"/>
        <v/>
      </c>
      <c r="QF234" s="63">
        <f t="shared" si="841"/>
        <v>0</v>
      </c>
      <c r="QG234" s="26" t="s">
        <v>2</v>
      </c>
      <c r="QH234" s="59"/>
      <c r="QI234" s="59"/>
      <c r="QJ234" s="59"/>
      <c r="QK234" s="59"/>
      <c r="QL234" s="59"/>
      <c r="QM234" s="59"/>
      <c r="QN234" s="59"/>
    </row>
    <row r="235" spans="1:456" ht="6" customHeight="1" x14ac:dyDescent="0.25">
      <c r="A235" s="68"/>
      <c r="B235" s="447">
        <f t="shared" si="698"/>
        <v>221</v>
      </c>
      <c r="C235" s="72" t="s">
        <v>508</v>
      </c>
      <c r="D235" s="339" t="s">
        <v>530</v>
      </c>
      <c r="E235" s="59"/>
      <c r="F235" s="229"/>
      <c r="G235" s="295"/>
      <c r="H235" s="295"/>
      <c r="I235" s="229"/>
      <c r="J235" s="295"/>
      <c r="K235" s="295"/>
      <c r="L235" s="229"/>
      <c r="M235" s="295"/>
      <c r="N235" s="295"/>
      <c r="O235" s="229"/>
      <c r="P235" s="295"/>
      <c r="Q235" s="295"/>
      <c r="R235" s="229"/>
      <c r="S235" s="230"/>
      <c r="T235" s="231"/>
      <c r="U235" s="229"/>
      <c r="V235" s="230"/>
      <c r="W235" s="231"/>
      <c r="X235" s="229"/>
      <c r="Y235" s="230"/>
      <c r="Z235" s="231"/>
      <c r="AA235" s="229"/>
      <c r="AB235" s="295"/>
      <c r="AC235" s="295"/>
      <c r="AD235" s="229"/>
      <c r="AE235" s="295"/>
      <c r="AF235" s="295"/>
      <c r="AG235" s="229"/>
      <c r="AH235" s="295"/>
      <c r="AI235" s="295"/>
      <c r="AJ235" s="229"/>
      <c r="AK235" s="295"/>
      <c r="AL235" s="295"/>
      <c r="AM235" s="229"/>
      <c r="AN235" s="295"/>
      <c r="AO235" s="295"/>
      <c r="AP235" s="243"/>
      <c r="AQ235" s="295"/>
      <c r="AR235" s="290"/>
      <c r="AS235" s="243"/>
      <c r="AT235" s="295"/>
      <c r="AU235" s="290"/>
      <c r="AV235" s="229"/>
      <c r="AW235" s="230"/>
      <c r="AX235" s="231"/>
      <c r="AY235" s="229"/>
      <c r="AZ235" s="230"/>
      <c r="BA235" s="231"/>
      <c r="BB235" s="229"/>
      <c r="BC235" s="230"/>
      <c r="BD235" s="231"/>
      <c r="BE235" s="229"/>
      <c r="BF235" s="230"/>
      <c r="BG235" s="231"/>
      <c r="BH235" s="229"/>
      <c r="BI235" s="230"/>
      <c r="BJ235" s="231"/>
      <c r="BK235" s="243"/>
      <c r="BL235" s="230"/>
      <c r="BM235" s="231"/>
      <c r="BN235" s="243"/>
      <c r="BO235" s="230"/>
      <c r="BP235" s="231"/>
      <c r="BQ235" s="229"/>
      <c r="BR235" s="230"/>
      <c r="BS235" s="231"/>
      <c r="BT235" s="229"/>
      <c r="BU235" s="230"/>
      <c r="BV235" s="231"/>
      <c r="BW235" s="229"/>
      <c r="BX235" s="230"/>
      <c r="BY235" s="231"/>
      <c r="BZ235" s="229"/>
      <c r="CA235" s="230"/>
      <c r="CB235" s="231"/>
      <c r="CC235" s="229"/>
      <c r="CD235" s="230"/>
      <c r="CE235" s="231"/>
      <c r="CF235" s="331"/>
      <c r="CG235" s="332"/>
      <c r="CH235" s="385"/>
      <c r="CI235" s="331"/>
      <c r="CJ235" s="332"/>
      <c r="CK235" s="385"/>
      <c r="CL235" s="243"/>
      <c r="CM235" s="230"/>
      <c r="CN235" s="354"/>
      <c r="CO235" s="243"/>
      <c r="CP235" s="230"/>
      <c r="CQ235" s="231"/>
      <c r="CR235" s="331"/>
      <c r="CS235" s="332"/>
      <c r="CT235" s="333"/>
      <c r="CU235" s="229"/>
      <c r="CV235" s="230"/>
      <c r="CW235" s="231"/>
      <c r="CX235" s="331"/>
      <c r="CY235" s="332"/>
      <c r="CZ235" s="333"/>
      <c r="DA235" s="331"/>
      <c r="DB235" s="332"/>
      <c r="DC235" s="333"/>
      <c r="DD235" s="331"/>
      <c r="DE235" s="332"/>
      <c r="DF235" s="333"/>
      <c r="DG235" s="331"/>
      <c r="DH235" s="332"/>
      <c r="DI235" s="333"/>
      <c r="DJ235" s="229"/>
      <c r="DK235" s="230"/>
      <c r="DL235" s="231"/>
      <c r="DM235" s="229"/>
      <c r="DN235" s="230"/>
      <c r="DO235" s="231"/>
      <c r="DP235" s="331"/>
      <c r="DQ235" s="332"/>
      <c r="DR235" s="333"/>
      <c r="DS235" s="331"/>
      <c r="DT235" s="332"/>
      <c r="DU235" s="333"/>
      <c r="DV235" s="331"/>
      <c r="DW235" s="332"/>
      <c r="DX235" s="333"/>
      <c r="DY235" s="331"/>
      <c r="DZ235" s="332"/>
      <c r="EA235" s="333"/>
      <c r="EB235" s="331"/>
      <c r="EC235" s="332"/>
      <c r="ED235" s="333"/>
      <c r="EE235" s="331"/>
      <c r="EF235" s="332"/>
      <c r="EG235" s="333"/>
      <c r="EH235" s="229"/>
      <c r="EI235" s="230"/>
      <c r="EJ235" s="231"/>
      <c r="EK235" s="229"/>
      <c r="EL235" s="230"/>
      <c r="EM235" s="231"/>
      <c r="EN235" s="244"/>
      <c r="EO235" s="269" t="str">
        <f t="shared" si="699"/>
        <v/>
      </c>
      <c r="EP235" s="444" t="s">
        <v>1247</v>
      </c>
      <c r="EQ235" s="360" t="str">
        <f t="shared" si="842"/>
        <v/>
      </c>
      <c r="ER235" s="360" t="str">
        <f t="shared" si="843"/>
        <v/>
      </c>
      <c r="ES235" s="360" t="str">
        <f t="shared" si="844"/>
        <v/>
      </c>
      <c r="ET235" s="360" t="str">
        <f t="shared" si="845"/>
        <v/>
      </c>
      <c r="EU235" s="360" t="str">
        <f t="shared" si="846"/>
        <v/>
      </c>
      <c r="EV235" s="360" t="str">
        <f t="shared" si="847"/>
        <v/>
      </c>
      <c r="EW235" s="360" t="str">
        <f t="shared" si="848"/>
        <v/>
      </c>
      <c r="EX235" s="360" t="str">
        <f t="shared" si="849"/>
        <v/>
      </c>
      <c r="EY235" s="360" t="str">
        <f t="shared" si="850"/>
        <v/>
      </c>
      <c r="EZ235" s="360" t="str">
        <f t="shared" si="851"/>
        <v/>
      </c>
      <c r="FA235" s="360" t="str">
        <f t="shared" si="852"/>
        <v/>
      </c>
      <c r="FB235" s="360" t="str">
        <f t="shared" si="853"/>
        <v/>
      </c>
      <c r="FC235" s="360" t="str">
        <f t="shared" si="854"/>
        <v/>
      </c>
      <c r="FD235" s="360" t="str">
        <f t="shared" si="855"/>
        <v/>
      </c>
      <c r="FE235" s="360" t="str">
        <f t="shared" si="856"/>
        <v/>
      </c>
      <c r="FF235" s="360" t="str">
        <f t="shared" si="857"/>
        <v/>
      </c>
      <c r="FG235" s="360" t="str">
        <f t="shared" si="858"/>
        <v/>
      </c>
      <c r="FH235" s="360" t="str">
        <f t="shared" si="859"/>
        <v/>
      </c>
      <c r="FI235" s="360" t="str">
        <f t="shared" si="860"/>
        <v/>
      </c>
      <c r="FJ235" s="360" t="str">
        <f t="shared" si="861"/>
        <v/>
      </c>
      <c r="FK235" s="360" t="str">
        <f t="shared" si="862"/>
        <v/>
      </c>
      <c r="FL235" s="360" t="str">
        <f t="shared" si="863"/>
        <v/>
      </c>
      <c r="FM235" s="360" t="str">
        <f t="shared" si="864"/>
        <v/>
      </c>
      <c r="FN235" s="360" t="str">
        <f t="shared" si="865"/>
        <v/>
      </c>
      <c r="FO235" s="360" t="str">
        <f t="shared" si="866"/>
        <v/>
      </c>
      <c r="FP235" s="360" t="str">
        <f t="shared" si="867"/>
        <v/>
      </c>
      <c r="FQ235" s="360" t="str">
        <f t="shared" si="868"/>
        <v/>
      </c>
      <c r="FR235" s="360" t="str">
        <f t="shared" si="869"/>
        <v/>
      </c>
      <c r="FS235" s="360" t="str">
        <f t="shared" si="870"/>
        <v/>
      </c>
      <c r="FT235" s="360" t="str">
        <f t="shared" si="700"/>
        <v/>
      </c>
      <c r="FU235" s="360" t="str">
        <f t="shared" si="871"/>
        <v/>
      </c>
      <c r="FV235" s="360" t="str">
        <f t="shared" si="872"/>
        <v/>
      </c>
      <c r="FW235" s="360" t="str">
        <f t="shared" si="873"/>
        <v/>
      </c>
      <c r="FX235" s="360" t="str">
        <f t="shared" si="874"/>
        <v/>
      </c>
      <c r="FY235" s="360" t="str">
        <f t="shared" si="875"/>
        <v/>
      </c>
      <c r="FZ235" s="360" t="str">
        <f t="shared" si="876"/>
        <v/>
      </c>
      <c r="GA235" s="360">
        <f t="shared" si="877"/>
        <v>33</v>
      </c>
      <c r="GB235" s="360" t="str">
        <f t="shared" si="878"/>
        <v/>
      </c>
      <c r="GC235" s="360" t="str">
        <f t="shared" si="879"/>
        <v/>
      </c>
      <c r="GD235" s="360" t="str">
        <f t="shared" si="880"/>
        <v/>
      </c>
      <c r="GE235" s="360" t="str">
        <f t="shared" si="881"/>
        <v/>
      </c>
      <c r="GF235" s="360" t="str">
        <f t="shared" si="882"/>
        <v/>
      </c>
      <c r="GG235" s="360" t="str">
        <f t="shared" si="883"/>
        <v/>
      </c>
      <c r="GH235" s="360" t="str">
        <f t="shared" si="884"/>
        <v/>
      </c>
      <c r="GI235" s="360" t="str">
        <f t="shared" si="885"/>
        <v/>
      </c>
      <c r="GJ235" s="360" t="str">
        <f t="shared" si="886"/>
        <v/>
      </c>
      <c r="GK235" s="444" t="s">
        <v>1247</v>
      </c>
      <c r="GL235" s="361" t="str">
        <f t="shared" si="701"/>
        <v>-</v>
      </c>
      <c r="GM235" s="361" t="str">
        <f t="shared" si="702"/>
        <v>-</v>
      </c>
      <c r="GN235" s="361" t="str">
        <f t="shared" si="703"/>
        <v>-</v>
      </c>
      <c r="GO235" s="361" t="str">
        <f t="shared" si="704"/>
        <v>-</v>
      </c>
      <c r="GP235" s="361" t="str">
        <f t="shared" si="705"/>
        <v>-</v>
      </c>
      <c r="GQ235" s="361" t="str">
        <f t="shared" si="706"/>
        <v>-</v>
      </c>
      <c r="GR235" s="361" t="str">
        <f t="shared" si="707"/>
        <v>-</v>
      </c>
      <c r="GS235" s="361" t="str">
        <f t="shared" si="708"/>
        <v>-</v>
      </c>
      <c r="GT235" s="361" t="str">
        <f t="shared" si="709"/>
        <v>-</v>
      </c>
      <c r="GU235" s="361" t="str">
        <f t="shared" si="710"/>
        <v>-</v>
      </c>
      <c r="GV235" s="361" t="str">
        <f t="shared" si="711"/>
        <v>-</v>
      </c>
      <c r="GW235" s="361" t="str">
        <f t="shared" si="712"/>
        <v>-</v>
      </c>
      <c r="GX235" s="361" t="str">
        <f t="shared" si="713"/>
        <v>-</v>
      </c>
      <c r="GY235" s="361" t="str">
        <f t="shared" si="714"/>
        <v>-</v>
      </c>
      <c r="GZ235" s="361" t="str">
        <f t="shared" si="715"/>
        <v>-</v>
      </c>
      <c r="HA235" s="361" t="str">
        <f t="shared" si="716"/>
        <v>-</v>
      </c>
      <c r="HB235" s="361" t="str">
        <f t="shared" si="717"/>
        <v>-</v>
      </c>
      <c r="HC235" s="361" t="str">
        <f t="shared" si="718"/>
        <v>-</v>
      </c>
      <c r="HD235" s="361" t="str">
        <f t="shared" si="719"/>
        <v>-</v>
      </c>
      <c r="HE235" s="361" t="str">
        <f t="shared" si="720"/>
        <v>-</v>
      </c>
      <c r="HF235" s="361" t="str">
        <f t="shared" si="721"/>
        <v>-</v>
      </c>
      <c r="HG235" s="361" t="str">
        <f t="shared" si="722"/>
        <v>-</v>
      </c>
      <c r="HH235" s="361" t="str">
        <f t="shared" si="723"/>
        <v>-</v>
      </c>
      <c r="HI235" s="361" t="str">
        <f t="shared" si="724"/>
        <v>-</v>
      </c>
      <c r="HJ235" s="361" t="str">
        <f t="shared" si="725"/>
        <v>-</v>
      </c>
      <c r="HK235" s="361" t="str">
        <f t="shared" si="726"/>
        <v>-</v>
      </c>
      <c r="HL235" s="361" t="str">
        <f t="shared" si="727"/>
        <v>-</v>
      </c>
      <c r="HM235" s="361" t="str">
        <f t="shared" si="728"/>
        <v>-</v>
      </c>
      <c r="HN235" s="361" t="str">
        <f t="shared" si="729"/>
        <v>-</v>
      </c>
      <c r="HO235" s="361" t="str">
        <f t="shared" si="730"/>
        <v>-</v>
      </c>
      <c r="HP235" s="361" t="str">
        <f t="shared" si="731"/>
        <v>-</v>
      </c>
      <c r="HQ235" s="361" t="str">
        <f t="shared" si="732"/>
        <v>-</v>
      </c>
      <c r="HR235" s="361" t="str">
        <f t="shared" si="733"/>
        <v>-</v>
      </c>
      <c r="HS235" s="361" t="str">
        <f t="shared" si="734"/>
        <v>-</v>
      </c>
      <c r="HT235" s="361" t="str">
        <f t="shared" si="735"/>
        <v>-</v>
      </c>
      <c r="HU235" s="361" t="str">
        <f t="shared" si="736"/>
        <v>-</v>
      </c>
      <c r="HV235" s="361" t="str">
        <f t="shared" si="737"/>
        <v>mcomp</v>
      </c>
      <c r="HW235" s="361" t="str">
        <f t="shared" si="738"/>
        <v>-</v>
      </c>
      <c r="HX235" s="361" t="str">
        <f t="shared" si="739"/>
        <v>-</v>
      </c>
      <c r="HY235" s="361" t="str">
        <f t="shared" si="740"/>
        <v>-</v>
      </c>
      <c r="HZ235" s="361" t="str">
        <f t="shared" si="741"/>
        <v>-</v>
      </c>
      <c r="IA235" s="361" t="str">
        <f t="shared" si="742"/>
        <v>-</v>
      </c>
      <c r="IB235" s="361" t="str">
        <f t="shared" si="743"/>
        <v>-</v>
      </c>
      <c r="IC235" s="361" t="str">
        <f t="shared" si="744"/>
        <v>-</v>
      </c>
      <c r="ID235" s="361" t="str">
        <f t="shared" si="745"/>
        <v>-</v>
      </c>
      <c r="IE235" s="361" t="str">
        <f t="shared" si="746"/>
        <v>-</v>
      </c>
      <c r="IF235" s="444" t="s">
        <v>1247</v>
      </c>
      <c r="IG235" s="56" t="str">
        <f t="shared" si="887"/>
        <v>-</v>
      </c>
      <c r="IH235" s="56" t="str">
        <f t="shared" si="888"/>
        <v>-</v>
      </c>
      <c r="II235" s="56" t="str">
        <f t="shared" si="889"/>
        <v>-</v>
      </c>
      <c r="IJ235" s="56" t="str">
        <f t="shared" si="890"/>
        <v>-</v>
      </c>
      <c r="IK235" s="56" t="str">
        <f t="shared" si="747"/>
        <v>-</v>
      </c>
      <c r="IL235" s="56" t="str">
        <f t="shared" si="748"/>
        <v>-</v>
      </c>
      <c r="IM235" s="56" t="str">
        <f t="shared" si="749"/>
        <v>-</v>
      </c>
      <c r="IN235" s="56" t="str">
        <f t="shared" si="750"/>
        <v>-</v>
      </c>
      <c r="IO235" s="56" t="str">
        <f t="shared" si="751"/>
        <v>-</v>
      </c>
      <c r="IP235" s="56" t="str">
        <f t="shared" si="752"/>
        <v>-</v>
      </c>
      <c r="IQ235" s="56" t="str">
        <f t="shared" si="753"/>
        <v>-</v>
      </c>
      <c r="IR235" s="56" t="str">
        <f t="shared" si="754"/>
        <v>-</v>
      </c>
      <c r="IS235" s="56" t="str">
        <f t="shared" si="755"/>
        <v>-</v>
      </c>
      <c r="IT235" s="56" t="str">
        <f t="shared" si="756"/>
        <v>-</v>
      </c>
      <c r="IU235" s="56" t="str">
        <f t="shared" si="757"/>
        <v>-</v>
      </c>
      <c r="IV235" s="56" t="str">
        <f t="shared" si="758"/>
        <v>-</v>
      </c>
      <c r="IW235" s="56" t="str">
        <f t="shared" si="759"/>
        <v>-</v>
      </c>
      <c r="IX235" s="56" t="str">
        <f t="shared" si="760"/>
        <v>-</v>
      </c>
      <c r="IY235" s="56" t="str">
        <f t="shared" si="761"/>
        <v>-</v>
      </c>
      <c r="IZ235" s="56" t="str">
        <f t="shared" si="762"/>
        <v>-</v>
      </c>
      <c r="JA235" s="56" t="str">
        <f t="shared" si="763"/>
        <v>-</v>
      </c>
      <c r="JB235" s="56" t="str">
        <f t="shared" si="764"/>
        <v>-</v>
      </c>
      <c r="JC235" s="56" t="str">
        <f t="shared" si="765"/>
        <v>-</v>
      </c>
      <c r="JD235" s="56" t="str">
        <f t="shared" si="766"/>
        <v>-</v>
      </c>
      <c r="JE235" s="56" t="str">
        <f t="shared" si="767"/>
        <v>-</v>
      </c>
      <c r="JF235" s="56" t="str">
        <f t="shared" si="768"/>
        <v>-</v>
      </c>
      <c r="JG235" s="56" t="str">
        <f t="shared" si="769"/>
        <v>-</v>
      </c>
      <c r="JH235" s="56" t="str">
        <f t="shared" si="770"/>
        <v>-</v>
      </c>
      <c r="JI235" s="56" t="str">
        <f t="shared" si="771"/>
        <v>-</v>
      </c>
      <c r="JJ235" s="56" t="str">
        <f t="shared" si="772"/>
        <v>-</v>
      </c>
      <c r="JK235" s="56" t="str">
        <f t="shared" si="773"/>
        <v>-</v>
      </c>
      <c r="JL235" s="56" t="str">
        <f t="shared" si="774"/>
        <v>-</v>
      </c>
      <c r="JM235" s="56" t="str">
        <f t="shared" si="775"/>
        <v>-</v>
      </c>
      <c r="JN235" s="56" t="str">
        <f t="shared" si="776"/>
        <v>-</v>
      </c>
      <c r="JO235" s="56" t="str">
        <f t="shared" si="777"/>
        <v>-</v>
      </c>
      <c r="JP235" s="56" t="str">
        <f t="shared" si="778"/>
        <v>-</v>
      </c>
      <c r="JQ235" s="56">
        <f t="shared" si="779"/>
        <v>1</v>
      </c>
      <c r="JR235" s="56" t="str">
        <f t="shared" si="780"/>
        <v>-</v>
      </c>
      <c r="JS235" s="56" t="str">
        <f t="shared" si="781"/>
        <v>-</v>
      </c>
      <c r="JT235" s="56" t="str">
        <f t="shared" si="782"/>
        <v>-</v>
      </c>
      <c r="JU235" s="56" t="str">
        <f t="shared" si="783"/>
        <v>-</v>
      </c>
      <c r="JV235" s="56" t="str">
        <f t="shared" si="784"/>
        <v>-</v>
      </c>
      <c r="JW235" s="56" t="str">
        <f t="shared" si="785"/>
        <v>-</v>
      </c>
      <c r="JX235" s="56" t="str">
        <f t="shared" si="786"/>
        <v>-</v>
      </c>
      <c r="JY235" s="56" t="str">
        <f t="shared" si="787"/>
        <v>-</v>
      </c>
      <c r="JZ235" s="56" t="str">
        <f t="shared" si="788"/>
        <v>-</v>
      </c>
      <c r="KA235" s="444" t="s">
        <v>1247</v>
      </c>
      <c r="KB235" s="360">
        <f>IF(ISNUMBER(INDEX($EQ$15:$GK$521,$B235,EO$11)),MAX(KB$14:KB234)+1,0)</f>
        <v>0</v>
      </c>
      <c r="KC235" s="360" t="str">
        <f t="shared" si="891"/>
        <v/>
      </c>
      <c r="KD235" s="373" t="s">
        <v>2</v>
      </c>
      <c r="KE235" s="215"/>
      <c r="KF235" s="60"/>
      <c r="KG235" s="60"/>
      <c r="KH235" s="60"/>
      <c r="KI235" s="60"/>
      <c r="KJ235" s="60"/>
      <c r="KK235" s="60"/>
      <c r="KL235" s="60"/>
      <c r="KM235" s="60"/>
      <c r="KN235" s="60"/>
      <c r="KO235" s="60"/>
      <c r="KP235" s="60"/>
      <c r="KQ235" s="239" t="str">
        <f t="shared" si="894"/>
        <v/>
      </c>
      <c r="KR235" s="245" t="str">
        <f t="shared" si="789"/>
        <v/>
      </c>
      <c r="KS235" s="60"/>
      <c r="KT235" s="239" t="str">
        <f t="shared" si="895"/>
        <v/>
      </c>
      <c r="KU235" s="245" t="str">
        <f t="shared" si="790"/>
        <v/>
      </c>
      <c r="KV235" s="60"/>
      <c r="KW235" s="239" t="str">
        <f t="shared" si="896"/>
        <v/>
      </c>
      <c r="KX235" s="245" t="str">
        <f t="shared" si="791"/>
        <v/>
      </c>
      <c r="KY235" s="60"/>
      <c r="KZ235" s="283" t="str">
        <f t="shared" si="792"/>
        <v/>
      </c>
      <c r="LA235" s="26"/>
      <c r="LB235" s="18"/>
      <c r="LC235" s="18"/>
      <c r="LD235" s="18"/>
      <c r="LE235" s="18"/>
      <c r="LF235" s="18"/>
      <c r="LG235" s="18"/>
      <c r="LH235" s="18"/>
      <c r="LI235" s="18"/>
      <c r="LJ235" s="18"/>
      <c r="LK235" s="18"/>
      <c r="LL235" s="18"/>
      <c r="LM235" s="18"/>
      <c r="LN235" s="63"/>
      <c r="LO235" s="251">
        <f t="shared" si="793"/>
        <v>0</v>
      </c>
      <c r="LP235" s="251">
        <f t="shared" si="794"/>
        <v>0</v>
      </c>
      <c r="LQ235" s="251">
        <f t="shared" si="795"/>
        <v>0</v>
      </c>
      <c r="LR235" s="251">
        <f t="shared" si="796"/>
        <v>0</v>
      </c>
      <c r="LS235" s="251">
        <f t="shared" si="797"/>
        <v>0</v>
      </c>
      <c r="LT235" s="251">
        <f t="shared" si="798"/>
        <v>0</v>
      </c>
      <c r="LU235" s="251">
        <f t="shared" si="799"/>
        <v>0</v>
      </c>
      <c r="LV235" s="251">
        <f t="shared" si="800"/>
        <v>0</v>
      </c>
      <c r="LW235" s="251">
        <f t="shared" si="801"/>
        <v>0</v>
      </c>
      <c r="LX235" s="251">
        <f t="shared" si="802"/>
        <v>0</v>
      </c>
      <c r="LY235" s="251">
        <f t="shared" si="803"/>
        <v>0</v>
      </c>
      <c r="LZ235" s="251">
        <f t="shared" si="804"/>
        <v>0</v>
      </c>
      <c r="MA235" s="63">
        <f t="shared" si="805"/>
        <v>6</v>
      </c>
      <c r="MB235" s="63">
        <f t="shared" si="806"/>
        <v>0</v>
      </c>
      <c r="MC235" s="63">
        <f t="shared" si="893"/>
        <v>221</v>
      </c>
      <c r="MD235" s="63">
        <f t="shared" si="892"/>
        <v>58</v>
      </c>
      <c r="ME235" s="63" t="str">
        <f t="shared" si="807"/>
        <v>ka23</v>
      </c>
      <c r="MF235" s="315">
        <f t="shared" si="808"/>
        <v>291</v>
      </c>
      <c r="MG235" s="315">
        <f>IF(ISNUMBER(MATCH(EO235,$ME$15:$ME$520,0)),0,MAX(MG$14:MG234)+1)</f>
        <v>0</v>
      </c>
      <c r="MH235" s="315" t="str">
        <f t="shared" si="809"/>
        <v/>
      </c>
      <c r="MI235" s="369"/>
      <c r="MJ235" s="68"/>
      <c r="MK235" s="18"/>
      <c r="ML235" s="242"/>
      <c r="MM235" s="242"/>
      <c r="MN235" s="59"/>
      <c r="MO235" s="59"/>
      <c r="MP235" s="285"/>
      <c r="MQ235" s="59"/>
      <c r="MR235" s="238"/>
      <c r="MS235" s="285"/>
      <c r="MT235" s="59"/>
      <c r="MU235" s="285"/>
      <c r="MV235" s="238"/>
      <c r="MW235" s="59"/>
      <c r="MX235" s="59"/>
      <c r="MY235" s="59"/>
      <c r="MZ235" s="59"/>
      <c r="NA235" s="59"/>
      <c r="NB235" s="26" t="s">
        <v>2</v>
      </c>
      <c r="NC235" s="59"/>
      <c r="ND235" s="59"/>
      <c r="NE235" s="59"/>
      <c r="NF235" s="59"/>
      <c r="NG235" s="59"/>
      <c r="NH235" s="59"/>
      <c r="NI235" s="59"/>
      <c r="NJ235" s="59"/>
      <c r="NK235" s="26" t="s">
        <v>2</v>
      </c>
      <c r="NL235" s="454"/>
      <c r="NM235" s="454"/>
      <c r="NN235" s="59"/>
      <c r="NO235" s="18"/>
      <c r="NP235" s="18"/>
      <c r="NQ235" s="18"/>
      <c r="NR235" s="18"/>
      <c r="NS235" s="18"/>
      <c r="NT235" s="18"/>
      <c r="NU235" s="18"/>
      <c r="NV235" s="18"/>
      <c r="NW235" s="18"/>
      <c r="NX235" s="18"/>
      <c r="NY235" s="18"/>
      <c r="NZ235" s="18"/>
      <c r="OA235" s="18"/>
      <c r="OB235" s="18"/>
      <c r="OC235" s="18"/>
      <c r="OZ235" s="59"/>
      <c r="PA235" s="251" t="str">
        <f t="shared" si="810"/>
        <v/>
      </c>
      <c r="PB235" s="251" t="str">
        <f t="shared" si="811"/>
        <v/>
      </c>
      <c r="PC235" s="251" t="str">
        <f t="shared" si="812"/>
        <v/>
      </c>
      <c r="PD235" s="251" t="str">
        <f t="shared" si="813"/>
        <v/>
      </c>
      <c r="PE235" s="251" t="str">
        <f t="shared" si="814"/>
        <v/>
      </c>
      <c r="PF235" s="251" t="str">
        <f t="shared" si="815"/>
        <v/>
      </c>
      <c r="PG235" s="251" t="str">
        <f t="shared" si="816"/>
        <v/>
      </c>
      <c r="PH235" s="251" t="str">
        <f t="shared" si="817"/>
        <v/>
      </c>
      <c r="PI235" s="251" t="str">
        <f t="shared" si="818"/>
        <v/>
      </c>
      <c r="PJ235" s="251" t="str">
        <f t="shared" si="819"/>
        <v/>
      </c>
      <c r="PK235" s="251" t="str">
        <f t="shared" si="820"/>
        <v/>
      </c>
      <c r="PL235" s="251" t="str">
        <f t="shared" si="821"/>
        <v/>
      </c>
      <c r="PM235" s="251" t="str">
        <f t="shared" si="822"/>
        <v/>
      </c>
      <c r="PN235" s="251" t="str">
        <f t="shared" si="823"/>
        <v/>
      </c>
      <c r="PO235" s="251" t="str">
        <f t="shared" si="824"/>
        <v/>
      </c>
      <c r="PP235" s="251" t="str">
        <f t="shared" si="825"/>
        <v/>
      </c>
      <c r="PQ235" s="251" t="str">
        <f t="shared" si="826"/>
        <v/>
      </c>
      <c r="PR235" s="251" t="str">
        <f t="shared" si="827"/>
        <v/>
      </c>
      <c r="PS235" s="251" t="str">
        <f t="shared" si="828"/>
        <v/>
      </c>
      <c r="PT235" s="251" t="str">
        <f t="shared" si="829"/>
        <v/>
      </c>
      <c r="PU235" s="251" t="str">
        <f t="shared" si="830"/>
        <v/>
      </c>
      <c r="PV235" s="251" t="str">
        <f t="shared" si="831"/>
        <v/>
      </c>
      <c r="PW235" s="251" t="str">
        <f t="shared" si="832"/>
        <v/>
      </c>
      <c r="PX235" s="251" t="str">
        <f t="shared" si="833"/>
        <v/>
      </c>
      <c r="PY235" s="251" t="str">
        <f t="shared" si="834"/>
        <v/>
      </c>
      <c r="PZ235" s="251" t="str">
        <f t="shared" si="835"/>
        <v/>
      </c>
      <c r="QA235" s="251" t="str">
        <f t="shared" si="836"/>
        <v/>
      </c>
      <c r="QB235" s="251" t="str">
        <f t="shared" si="837"/>
        <v/>
      </c>
      <c r="QC235" s="251" t="str">
        <f t="shared" si="838"/>
        <v/>
      </c>
      <c r="QD235" s="251" t="str">
        <f t="shared" si="839"/>
        <v/>
      </c>
      <c r="QE235" s="251" t="str">
        <f t="shared" si="840"/>
        <v/>
      </c>
      <c r="QF235" s="63">
        <f t="shared" si="841"/>
        <v>0</v>
      </c>
      <c r="QG235" s="26" t="s">
        <v>2</v>
      </c>
      <c r="QH235" s="59"/>
      <c r="QI235" s="59"/>
      <c r="QJ235" s="59"/>
      <c r="QK235" s="59"/>
      <c r="QL235" s="59"/>
      <c r="QM235" s="59"/>
      <c r="QN235" s="59"/>
    </row>
    <row r="236" spans="1:456" ht="6" customHeight="1" x14ac:dyDescent="0.25">
      <c r="A236" s="68"/>
      <c r="B236" s="447">
        <f t="shared" si="698"/>
        <v>222</v>
      </c>
      <c r="C236" s="72" t="s">
        <v>510</v>
      </c>
      <c r="D236" s="339" t="s">
        <v>531</v>
      </c>
      <c r="E236" s="59"/>
      <c r="F236" s="229"/>
      <c r="G236" s="295"/>
      <c r="H236" s="295"/>
      <c r="I236" s="229"/>
      <c r="J236" s="295"/>
      <c r="K236" s="295"/>
      <c r="L236" s="229"/>
      <c r="M236" s="295"/>
      <c r="N236" s="295"/>
      <c r="O236" s="229"/>
      <c r="P236" s="295"/>
      <c r="Q236" s="295"/>
      <c r="R236" s="229"/>
      <c r="S236" s="230"/>
      <c r="T236" s="231"/>
      <c r="U236" s="229"/>
      <c r="V236" s="230"/>
      <c r="W236" s="231"/>
      <c r="X236" s="229"/>
      <c r="Y236" s="230"/>
      <c r="Z236" s="231"/>
      <c r="AA236" s="229"/>
      <c r="AB236" s="295"/>
      <c r="AC236" s="295"/>
      <c r="AD236" s="229"/>
      <c r="AE236" s="295"/>
      <c r="AF236" s="295"/>
      <c r="AG236" s="229"/>
      <c r="AH236" s="295"/>
      <c r="AI236" s="295"/>
      <c r="AJ236" s="229"/>
      <c r="AK236" s="295"/>
      <c r="AL236" s="295"/>
      <c r="AM236" s="229"/>
      <c r="AN236" s="295"/>
      <c r="AO236" s="295"/>
      <c r="AP236" s="243"/>
      <c r="AQ236" s="295"/>
      <c r="AR236" s="290"/>
      <c r="AS236" s="243"/>
      <c r="AT236" s="295"/>
      <c r="AU236" s="290"/>
      <c r="AV236" s="229"/>
      <c r="AW236" s="230"/>
      <c r="AX236" s="231"/>
      <c r="AY236" s="229"/>
      <c r="AZ236" s="230"/>
      <c r="BA236" s="231"/>
      <c r="BB236" s="229"/>
      <c r="BC236" s="230"/>
      <c r="BD236" s="231"/>
      <c r="BE236" s="229"/>
      <c r="BF236" s="230"/>
      <c r="BG236" s="231"/>
      <c r="BH236" s="229"/>
      <c r="BI236" s="230"/>
      <c r="BJ236" s="231"/>
      <c r="BK236" s="243"/>
      <c r="BL236" s="230"/>
      <c r="BM236" s="231"/>
      <c r="BN236" s="243"/>
      <c r="BO236" s="230"/>
      <c r="BP236" s="231"/>
      <c r="BQ236" s="229"/>
      <c r="BR236" s="230"/>
      <c r="BS236" s="231"/>
      <c r="BT236" s="229"/>
      <c r="BU236" s="230"/>
      <c r="BV236" s="231"/>
      <c r="BW236" s="229"/>
      <c r="BX236" s="230"/>
      <c r="BY236" s="231"/>
      <c r="BZ236" s="229"/>
      <c r="CA236" s="230"/>
      <c r="CB236" s="231"/>
      <c r="CC236" s="229"/>
      <c r="CD236" s="230"/>
      <c r="CE236" s="231"/>
      <c r="CF236" s="331"/>
      <c r="CG236" s="332"/>
      <c r="CH236" s="385"/>
      <c r="CI236" s="331"/>
      <c r="CJ236" s="332"/>
      <c r="CK236" s="385"/>
      <c r="CL236" s="243"/>
      <c r="CM236" s="230"/>
      <c r="CN236" s="354"/>
      <c r="CO236" s="243"/>
      <c r="CP236" s="230"/>
      <c r="CQ236" s="231"/>
      <c r="CR236" s="331"/>
      <c r="CS236" s="332"/>
      <c r="CT236" s="333"/>
      <c r="CU236" s="229"/>
      <c r="CV236" s="230"/>
      <c r="CW236" s="231"/>
      <c r="CX236" s="331"/>
      <c r="CY236" s="332"/>
      <c r="CZ236" s="333"/>
      <c r="DA236" s="331"/>
      <c r="DB236" s="332"/>
      <c r="DC236" s="333"/>
      <c r="DD236" s="331"/>
      <c r="DE236" s="332"/>
      <c r="DF236" s="333"/>
      <c r="DG236" s="331"/>
      <c r="DH236" s="332"/>
      <c r="DI236" s="333"/>
      <c r="DJ236" s="229"/>
      <c r="DK236" s="230"/>
      <c r="DL236" s="231"/>
      <c r="DM236" s="229"/>
      <c r="DN236" s="230"/>
      <c r="DO236" s="231"/>
      <c r="DP236" s="331"/>
      <c r="DQ236" s="332"/>
      <c r="DR236" s="333"/>
      <c r="DS236" s="331"/>
      <c r="DT236" s="332"/>
      <c r="DU236" s="333"/>
      <c r="DV236" s="331"/>
      <c r="DW236" s="332"/>
      <c r="DX236" s="333"/>
      <c r="DY236" s="331"/>
      <c r="DZ236" s="332"/>
      <c r="EA236" s="333"/>
      <c r="EB236" s="331"/>
      <c r="EC236" s="332"/>
      <c r="ED236" s="333"/>
      <c r="EE236" s="331"/>
      <c r="EF236" s="332"/>
      <c r="EG236" s="333"/>
      <c r="EH236" s="229"/>
      <c r="EI236" s="230"/>
      <c r="EJ236" s="231"/>
      <c r="EK236" s="229"/>
      <c r="EL236" s="230"/>
      <c r="EM236" s="231"/>
      <c r="EN236" s="244"/>
      <c r="EO236" s="269" t="str">
        <f t="shared" si="699"/>
        <v/>
      </c>
      <c r="EP236" s="444" t="s">
        <v>1247</v>
      </c>
      <c r="EQ236" s="360" t="str">
        <f t="shared" si="842"/>
        <v/>
      </c>
      <c r="ER236" s="360" t="str">
        <f t="shared" si="843"/>
        <v/>
      </c>
      <c r="ES236" s="360" t="str">
        <f t="shared" si="844"/>
        <v/>
      </c>
      <c r="ET236" s="360" t="str">
        <f t="shared" si="845"/>
        <v/>
      </c>
      <c r="EU236" s="360" t="str">
        <f t="shared" si="846"/>
        <v/>
      </c>
      <c r="EV236" s="360" t="str">
        <f t="shared" si="847"/>
        <v/>
      </c>
      <c r="EW236" s="360" t="str">
        <f t="shared" si="848"/>
        <v/>
      </c>
      <c r="EX236" s="360" t="str">
        <f t="shared" si="849"/>
        <v/>
      </c>
      <c r="EY236" s="360" t="str">
        <f t="shared" si="850"/>
        <v/>
      </c>
      <c r="EZ236" s="360" t="str">
        <f t="shared" si="851"/>
        <v/>
      </c>
      <c r="FA236" s="360" t="str">
        <f t="shared" si="852"/>
        <v/>
      </c>
      <c r="FB236" s="360" t="str">
        <f t="shared" si="853"/>
        <v/>
      </c>
      <c r="FC236" s="360" t="str">
        <f t="shared" si="854"/>
        <v/>
      </c>
      <c r="FD236" s="360" t="str">
        <f t="shared" si="855"/>
        <v/>
      </c>
      <c r="FE236" s="360" t="str">
        <f t="shared" si="856"/>
        <v/>
      </c>
      <c r="FF236" s="360" t="str">
        <f t="shared" si="857"/>
        <v/>
      </c>
      <c r="FG236" s="360" t="str">
        <f t="shared" si="858"/>
        <v/>
      </c>
      <c r="FH236" s="360" t="str">
        <f t="shared" si="859"/>
        <v/>
      </c>
      <c r="FI236" s="360" t="str">
        <f t="shared" si="860"/>
        <v/>
      </c>
      <c r="FJ236" s="360" t="str">
        <f t="shared" si="861"/>
        <v/>
      </c>
      <c r="FK236" s="360" t="str">
        <f t="shared" si="862"/>
        <v/>
      </c>
      <c r="FL236" s="360" t="str">
        <f t="shared" si="863"/>
        <v/>
      </c>
      <c r="FM236" s="360" t="str">
        <f t="shared" si="864"/>
        <v/>
      </c>
      <c r="FN236" s="360" t="str">
        <f t="shared" si="865"/>
        <v/>
      </c>
      <c r="FO236" s="360" t="str">
        <f t="shared" si="866"/>
        <v/>
      </c>
      <c r="FP236" s="360" t="str">
        <f t="shared" si="867"/>
        <v/>
      </c>
      <c r="FQ236" s="360" t="str">
        <f t="shared" si="868"/>
        <v/>
      </c>
      <c r="FR236" s="360" t="str">
        <f t="shared" si="869"/>
        <v/>
      </c>
      <c r="FS236" s="360" t="str">
        <f t="shared" si="870"/>
        <v/>
      </c>
      <c r="FT236" s="360" t="str">
        <f t="shared" si="700"/>
        <v/>
      </c>
      <c r="FU236" s="360" t="str">
        <f t="shared" si="871"/>
        <v/>
      </c>
      <c r="FV236" s="360" t="str">
        <f t="shared" si="872"/>
        <v/>
      </c>
      <c r="FW236" s="360" t="str">
        <f t="shared" si="873"/>
        <v/>
      </c>
      <c r="FX236" s="360" t="str">
        <f t="shared" si="874"/>
        <v/>
      </c>
      <c r="FY236" s="360" t="str">
        <f t="shared" si="875"/>
        <v/>
      </c>
      <c r="FZ236" s="360" t="str">
        <f t="shared" si="876"/>
        <v/>
      </c>
      <c r="GA236" s="360">
        <f t="shared" si="877"/>
        <v>38</v>
      </c>
      <c r="GB236" s="360" t="str">
        <f t="shared" si="878"/>
        <v/>
      </c>
      <c r="GC236" s="360" t="str">
        <f t="shared" si="879"/>
        <v/>
      </c>
      <c r="GD236" s="360" t="str">
        <f t="shared" si="880"/>
        <v/>
      </c>
      <c r="GE236" s="360" t="str">
        <f t="shared" si="881"/>
        <v/>
      </c>
      <c r="GF236" s="360" t="str">
        <f t="shared" si="882"/>
        <v/>
      </c>
      <c r="GG236" s="360" t="str">
        <f t="shared" si="883"/>
        <v/>
      </c>
      <c r="GH236" s="360" t="str">
        <f t="shared" si="884"/>
        <v/>
      </c>
      <c r="GI236" s="360" t="str">
        <f t="shared" si="885"/>
        <v/>
      </c>
      <c r="GJ236" s="360" t="str">
        <f t="shared" si="886"/>
        <v/>
      </c>
      <c r="GK236" s="444" t="s">
        <v>1247</v>
      </c>
      <c r="GL236" s="361" t="str">
        <f t="shared" si="701"/>
        <v>-</v>
      </c>
      <c r="GM236" s="361" t="str">
        <f t="shared" si="702"/>
        <v>-</v>
      </c>
      <c r="GN236" s="361" t="str">
        <f t="shared" si="703"/>
        <v>-</v>
      </c>
      <c r="GO236" s="361" t="str">
        <f t="shared" si="704"/>
        <v>-</v>
      </c>
      <c r="GP236" s="361" t="str">
        <f t="shared" si="705"/>
        <v>-</v>
      </c>
      <c r="GQ236" s="361" t="str">
        <f t="shared" si="706"/>
        <v>-</v>
      </c>
      <c r="GR236" s="361" t="str">
        <f t="shared" si="707"/>
        <v>-</v>
      </c>
      <c r="GS236" s="361" t="str">
        <f t="shared" si="708"/>
        <v>-</v>
      </c>
      <c r="GT236" s="361" t="str">
        <f t="shared" si="709"/>
        <v>-</v>
      </c>
      <c r="GU236" s="361" t="str">
        <f t="shared" si="710"/>
        <v>-</v>
      </c>
      <c r="GV236" s="361" t="str">
        <f t="shared" si="711"/>
        <v>-</v>
      </c>
      <c r="GW236" s="361" t="str">
        <f t="shared" si="712"/>
        <v>-</v>
      </c>
      <c r="GX236" s="361" t="str">
        <f t="shared" si="713"/>
        <v>-</v>
      </c>
      <c r="GY236" s="361" t="str">
        <f t="shared" si="714"/>
        <v>-</v>
      </c>
      <c r="GZ236" s="361" t="str">
        <f t="shared" si="715"/>
        <v>-</v>
      </c>
      <c r="HA236" s="361" t="str">
        <f t="shared" si="716"/>
        <v>-</v>
      </c>
      <c r="HB236" s="361" t="str">
        <f t="shared" si="717"/>
        <v>-</v>
      </c>
      <c r="HC236" s="361" t="str">
        <f t="shared" si="718"/>
        <v>-</v>
      </c>
      <c r="HD236" s="361" t="str">
        <f t="shared" si="719"/>
        <v>-</v>
      </c>
      <c r="HE236" s="361" t="str">
        <f t="shared" si="720"/>
        <v>-</v>
      </c>
      <c r="HF236" s="361" t="str">
        <f t="shared" si="721"/>
        <v>-</v>
      </c>
      <c r="HG236" s="361" t="str">
        <f t="shared" si="722"/>
        <v>-</v>
      </c>
      <c r="HH236" s="361" t="str">
        <f t="shared" si="723"/>
        <v>-</v>
      </c>
      <c r="HI236" s="361" t="str">
        <f t="shared" si="724"/>
        <v>-</v>
      </c>
      <c r="HJ236" s="361" t="str">
        <f t="shared" si="725"/>
        <v>-</v>
      </c>
      <c r="HK236" s="361" t="str">
        <f t="shared" si="726"/>
        <v>-</v>
      </c>
      <c r="HL236" s="361" t="str">
        <f t="shared" si="727"/>
        <v>-</v>
      </c>
      <c r="HM236" s="361" t="str">
        <f t="shared" si="728"/>
        <v>-</v>
      </c>
      <c r="HN236" s="361" t="str">
        <f t="shared" si="729"/>
        <v>-</v>
      </c>
      <c r="HO236" s="361" t="str">
        <f t="shared" si="730"/>
        <v>-</v>
      </c>
      <c r="HP236" s="361" t="str">
        <f t="shared" si="731"/>
        <v>-</v>
      </c>
      <c r="HQ236" s="361" t="str">
        <f t="shared" si="732"/>
        <v>-</v>
      </c>
      <c r="HR236" s="361" t="str">
        <f t="shared" si="733"/>
        <v>-</v>
      </c>
      <c r="HS236" s="361" t="str">
        <f t="shared" si="734"/>
        <v>-</v>
      </c>
      <c r="HT236" s="361" t="str">
        <f t="shared" si="735"/>
        <v>-</v>
      </c>
      <c r="HU236" s="361" t="str">
        <f t="shared" si="736"/>
        <v>-</v>
      </c>
      <c r="HV236" s="361" t="str">
        <f t="shared" si="737"/>
        <v>ifmtcn</v>
      </c>
      <c r="HW236" s="361" t="str">
        <f t="shared" si="738"/>
        <v>-</v>
      </c>
      <c r="HX236" s="361" t="str">
        <f t="shared" si="739"/>
        <v>-</v>
      </c>
      <c r="HY236" s="361" t="str">
        <f t="shared" si="740"/>
        <v>-</v>
      </c>
      <c r="HZ236" s="361" t="str">
        <f t="shared" si="741"/>
        <v>-</v>
      </c>
      <c r="IA236" s="361" t="str">
        <f t="shared" si="742"/>
        <v>-</v>
      </c>
      <c r="IB236" s="361" t="str">
        <f t="shared" si="743"/>
        <v>-</v>
      </c>
      <c r="IC236" s="361" t="str">
        <f t="shared" si="744"/>
        <v>-</v>
      </c>
      <c r="ID236" s="361" t="str">
        <f t="shared" si="745"/>
        <v>-</v>
      </c>
      <c r="IE236" s="361" t="str">
        <f t="shared" si="746"/>
        <v>-</v>
      </c>
      <c r="IF236" s="444" t="s">
        <v>1247</v>
      </c>
      <c r="IG236" s="56" t="str">
        <f t="shared" si="887"/>
        <v>-</v>
      </c>
      <c r="IH236" s="56" t="str">
        <f t="shared" si="888"/>
        <v>-</v>
      </c>
      <c r="II236" s="56" t="str">
        <f t="shared" si="889"/>
        <v>-</v>
      </c>
      <c r="IJ236" s="56" t="str">
        <f t="shared" si="890"/>
        <v>-</v>
      </c>
      <c r="IK236" s="56" t="str">
        <f t="shared" si="747"/>
        <v>-</v>
      </c>
      <c r="IL236" s="56" t="str">
        <f t="shared" si="748"/>
        <v>-</v>
      </c>
      <c r="IM236" s="56" t="str">
        <f t="shared" si="749"/>
        <v>-</v>
      </c>
      <c r="IN236" s="56" t="str">
        <f t="shared" si="750"/>
        <v>-</v>
      </c>
      <c r="IO236" s="56" t="str">
        <f t="shared" si="751"/>
        <v>-</v>
      </c>
      <c r="IP236" s="56" t="str">
        <f t="shared" si="752"/>
        <v>-</v>
      </c>
      <c r="IQ236" s="56" t="str">
        <f t="shared" si="753"/>
        <v>-</v>
      </c>
      <c r="IR236" s="56" t="str">
        <f t="shared" si="754"/>
        <v>-</v>
      </c>
      <c r="IS236" s="56" t="str">
        <f t="shared" si="755"/>
        <v>-</v>
      </c>
      <c r="IT236" s="56" t="str">
        <f t="shared" si="756"/>
        <v>-</v>
      </c>
      <c r="IU236" s="56" t="str">
        <f t="shared" si="757"/>
        <v>-</v>
      </c>
      <c r="IV236" s="56" t="str">
        <f t="shared" si="758"/>
        <v>-</v>
      </c>
      <c r="IW236" s="56" t="str">
        <f t="shared" si="759"/>
        <v>-</v>
      </c>
      <c r="IX236" s="56" t="str">
        <f t="shared" si="760"/>
        <v>-</v>
      </c>
      <c r="IY236" s="56" t="str">
        <f t="shared" si="761"/>
        <v>-</v>
      </c>
      <c r="IZ236" s="56" t="str">
        <f t="shared" si="762"/>
        <v>-</v>
      </c>
      <c r="JA236" s="56" t="str">
        <f t="shared" si="763"/>
        <v>-</v>
      </c>
      <c r="JB236" s="56" t="str">
        <f t="shared" si="764"/>
        <v>-</v>
      </c>
      <c r="JC236" s="56" t="str">
        <f t="shared" si="765"/>
        <v>-</v>
      </c>
      <c r="JD236" s="56" t="str">
        <f t="shared" si="766"/>
        <v>-</v>
      </c>
      <c r="JE236" s="56" t="str">
        <f t="shared" si="767"/>
        <v>-</v>
      </c>
      <c r="JF236" s="56" t="str">
        <f t="shared" si="768"/>
        <v>-</v>
      </c>
      <c r="JG236" s="56" t="str">
        <f t="shared" si="769"/>
        <v>-</v>
      </c>
      <c r="JH236" s="56" t="str">
        <f t="shared" si="770"/>
        <v>-</v>
      </c>
      <c r="JI236" s="56" t="str">
        <f t="shared" si="771"/>
        <v>-</v>
      </c>
      <c r="JJ236" s="56" t="str">
        <f t="shared" si="772"/>
        <v>-</v>
      </c>
      <c r="JK236" s="56" t="str">
        <f t="shared" si="773"/>
        <v>-</v>
      </c>
      <c r="JL236" s="56" t="str">
        <f t="shared" si="774"/>
        <v>-</v>
      </c>
      <c r="JM236" s="56" t="str">
        <f t="shared" si="775"/>
        <v>-</v>
      </c>
      <c r="JN236" s="56" t="str">
        <f t="shared" si="776"/>
        <v>-</v>
      </c>
      <c r="JO236" s="56" t="str">
        <f t="shared" si="777"/>
        <v>-</v>
      </c>
      <c r="JP236" s="56" t="str">
        <f t="shared" si="778"/>
        <v>-</v>
      </c>
      <c r="JQ236" s="56">
        <f t="shared" si="779"/>
        <v>12</v>
      </c>
      <c r="JR236" s="56" t="str">
        <f t="shared" si="780"/>
        <v>-</v>
      </c>
      <c r="JS236" s="56" t="str">
        <f t="shared" si="781"/>
        <v>-</v>
      </c>
      <c r="JT236" s="56" t="str">
        <f t="shared" si="782"/>
        <v>-</v>
      </c>
      <c r="JU236" s="56" t="str">
        <f t="shared" si="783"/>
        <v>-</v>
      </c>
      <c r="JV236" s="56" t="str">
        <f t="shared" si="784"/>
        <v>-</v>
      </c>
      <c r="JW236" s="56" t="str">
        <f t="shared" si="785"/>
        <v>-</v>
      </c>
      <c r="JX236" s="56" t="str">
        <f t="shared" si="786"/>
        <v>-</v>
      </c>
      <c r="JY236" s="56" t="str">
        <f t="shared" si="787"/>
        <v>-</v>
      </c>
      <c r="JZ236" s="56" t="str">
        <f t="shared" si="788"/>
        <v>-</v>
      </c>
      <c r="KA236" s="444" t="s">
        <v>1247</v>
      </c>
      <c r="KB236" s="360">
        <f>IF(ISNUMBER(INDEX($EQ$15:$GK$521,$B236,EO$11)),MAX(KB$14:KB235)+1,0)</f>
        <v>0</v>
      </c>
      <c r="KC236" s="360" t="str">
        <f t="shared" si="891"/>
        <v/>
      </c>
      <c r="KD236" s="373" t="s">
        <v>2</v>
      </c>
      <c r="KE236" s="215"/>
      <c r="KF236" s="60"/>
      <c r="KG236" s="60"/>
      <c r="KH236" s="60"/>
      <c r="KI236" s="60"/>
      <c r="KJ236" s="60"/>
      <c r="KK236" s="60"/>
      <c r="KL236" s="60"/>
      <c r="KM236" s="60"/>
      <c r="KN236" s="60"/>
      <c r="KO236" s="60"/>
      <c r="KP236" s="60"/>
      <c r="KQ236" s="239" t="str">
        <f t="shared" si="894"/>
        <v/>
      </c>
      <c r="KR236" s="245" t="str">
        <f t="shared" si="789"/>
        <v/>
      </c>
      <c r="KS236" s="60"/>
      <c r="KT236" s="239" t="str">
        <f t="shared" si="895"/>
        <v/>
      </c>
      <c r="KU236" s="245" t="str">
        <f t="shared" si="790"/>
        <v/>
      </c>
      <c r="KV236" s="60"/>
      <c r="KW236" s="239" t="str">
        <f t="shared" si="896"/>
        <v/>
      </c>
      <c r="KX236" s="245" t="str">
        <f t="shared" si="791"/>
        <v/>
      </c>
      <c r="KY236" s="60"/>
      <c r="KZ236" s="283" t="str">
        <f t="shared" si="792"/>
        <v/>
      </c>
      <c r="LA236" s="26"/>
      <c r="LB236" s="18"/>
      <c r="LC236" s="18"/>
      <c r="LD236" s="18"/>
      <c r="LE236" s="18"/>
      <c r="LF236" s="18"/>
      <c r="LG236" s="18"/>
      <c r="LH236" s="18"/>
      <c r="LI236" s="18"/>
      <c r="LJ236" s="18"/>
      <c r="LK236" s="18"/>
      <c r="LL236" s="18"/>
      <c r="LM236" s="18"/>
      <c r="LN236" s="63"/>
      <c r="LO236" s="251">
        <f t="shared" si="793"/>
        <v>0</v>
      </c>
      <c r="LP236" s="251">
        <f t="shared" si="794"/>
        <v>0</v>
      </c>
      <c r="LQ236" s="251">
        <f t="shared" si="795"/>
        <v>0</v>
      </c>
      <c r="LR236" s="251">
        <f t="shared" si="796"/>
        <v>0</v>
      </c>
      <c r="LS236" s="251">
        <f t="shared" si="797"/>
        <v>0</v>
      </c>
      <c r="LT236" s="251">
        <f t="shared" si="798"/>
        <v>0</v>
      </c>
      <c r="LU236" s="251">
        <f t="shared" si="799"/>
        <v>0</v>
      </c>
      <c r="LV236" s="251">
        <f t="shared" si="800"/>
        <v>0</v>
      </c>
      <c r="LW236" s="251">
        <f t="shared" si="801"/>
        <v>0</v>
      </c>
      <c r="LX236" s="251">
        <f t="shared" si="802"/>
        <v>0</v>
      </c>
      <c r="LY236" s="251">
        <f t="shared" si="803"/>
        <v>0</v>
      </c>
      <c r="LZ236" s="251">
        <f t="shared" si="804"/>
        <v>0</v>
      </c>
      <c r="MA236" s="63">
        <f t="shared" si="805"/>
        <v>6</v>
      </c>
      <c r="MB236" s="63">
        <f t="shared" si="806"/>
        <v>0</v>
      </c>
      <c r="MC236" s="63">
        <f t="shared" si="893"/>
        <v>222</v>
      </c>
      <c r="MD236" s="63">
        <f t="shared" si="892"/>
        <v>59</v>
      </c>
      <c r="ME236" s="63" t="str">
        <f t="shared" si="807"/>
        <v>ka24</v>
      </c>
      <c r="MF236" s="315">
        <f t="shared" si="808"/>
        <v>291</v>
      </c>
      <c r="MG236" s="315">
        <f>IF(ISNUMBER(MATCH(EO236,$ME$15:$ME$520,0)),0,MAX(MG$14:MG235)+1)</f>
        <v>0</v>
      </c>
      <c r="MH236" s="315" t="str">
        <f t="shared" si="809"/>
        <v/>
      </c>
      <c r="MI236" s="369"/>
      <c r="MJ236" s="68"/>
      <c r="MK236" s="18"/>
      <c r="ML236" s="242"/>
      <c r="MM236" s="242"/>
      <c r="MN236" s="59"/>
      <c r="MO236" s="59"/>
      <c r="MP236" s="285"/>
      <c r="MQ236" s="59"/>
      <c r="MR236" s="238"/>
      <c r="MS236" s="285"/>
      <c r="MT236" s="59"/>
      <c r="MU236" s="285"/>
      <c r="MV236" s="238"/>
      <c r="MW236" s="59"/>
      <c r="MX236" s="59"/>
      <c r="MY236" s="59"/>
      <c r="MZ236" s="59"/>
      <c r="NA236" s="59"/>
      <c r="NB236" s="26" t="s">
        <v>2</v>
      </c>
      <c r="NC236" s="59"/>
      <c r="ND236" s="59"/>
      <c r="NE236" s="59"/>
      <c r="NF236" s="59"/>
      <c r="NG236" s="59"/>
      <c r="NH236" s="59"/>
      <c r="NI236" s="59"/>
      <c r="NJ236" s="59"/>
      <c r="NK236" s="26" t="s">
        <v>2</v>
      </c>
      <c r="NL236" s="454"/>
      <c r="NM236" s="454"/>
      <c r="NN236" s="59"/>
      <c r="NO236" s="18"/>
      <c r="NP236" s="18"/>
      <c r="NQ236" s="18"/>
      <c r="NR236" s="18"/>
      <c r="NS236" s="18"/>
      <c r="NT236" s="18"/>
      <c r="NU236" s="18"/>
      <c r="NV236" s="18"/>
      <c r="NW236" s="18"/>
      <c r="NX236" s="18"/>
      <c r="NY236" s="18"/>
      <c r="NZ236" s="18"/>
      <c r="OA236" s="18"/>
      <c r="OB236" s="18"/>
      <c r="OC236" s="18"/>
      <c r="OZ236" s="59"/>
      <c r="PA236" s="251" t="str">
        <f t="shared" si="810"/>
        <v/>
      </c>
      <c r="PB236" s="251" t="str">
        <f t="shared" si="811"/>
        <v/>
      </c>
      <c r="PC236" s="251" t="str">
        <f t="shared" si="812"/>
        <v/>
      </c>
      <c r="PD236" s="251" t="str">
        <f t="shared" si="813"/>
        <v/>
      </c>
      <c r="PE236" s="251" t="str">
        <f t="shared" si="814"/>
        <v/>
      </c>
      <c r="PF236" s="251" t="str">
        <f t="shared" si="815"/>
        <v/>
      </c>
      <c r="PG236" s="251" t="str">
        <f t="shared" si="816"/>
        <v/>
      </c>
      <c r="PH236" s="251" t="str">
        <f t="shared" si="817"/>
        <v/>
      </c>
      <c r="PI236" s="251" t="str">
        <f t="shared" si="818"/>
        <v/>
      </c>
      <c r="PJ236" s="251" t="str">
        <f t="shared" si="819"/>
        <v/>
      </c>
      <c r="PK236" s="251" t="str">
        <f t="shared" si="820"/>
        <v/>
      </c>
      <c r="PL236" s="251" t="str">
        <f t="shared" si="821"/>
        <v/>
      </c>
      <c r="PM236" s="251" t="str">
        <f t="shared" si="822"/>
        <v/>
      </c>
      <c r="PN236" s="251" t="str">
        <f t="shared" si="823"/>
        <v/>
      </c>
      <c r="PO236" s="251" t="str">
        <f t="shared" si="824"/>
        <v/>
      </c>
      <c r="PP236" s="251" t="str">
        <f t="shared" si="825"/>
        <v/>
      </c>
      <c r="PQ236" s="251" t="str">
        <f t="shared" si="826"/>
        <v/>
      </c>
      <c r="PR236" s="251" t="str">
        <f t="shared" si="827"/>
        <v/>
      </c>
      <c r="PS236" s="251" t="str">
        <f t="shared" si="828"/>
        <v/>
      </c>
      <c r="PT236" s="251" t="str">
        <f t="shared" si="829"/>
        <v/>
      </c>
      <c r="PU236" s="251" t="str">
        <f t="shared" si="830"/>
        <v/>
      </c>
      <c r="PV236" s="251" t="str">
        <f t="shared" si="831"/>
        <v/>
      </c>
      <c r="PW236" s="251" t="str">
        <f t="shared" si="832"/>
        <v/>
      </c>
      <c r="PX236" s="251" t="str">
        <f t="shared" si="833"/>
        <v/>
      </c>
      <c r="PY236" s="251" t="str">
        <f t="shared" si="834"/>
        <v/>
      </c>
      <c r="PZ236" s="251" t="str">
        <f t="shared" si="835"/>
        <v/>
      </c>
      <c r="QA236" s="251" t="str">
        <f t="shared" si="836"/>
        <v/>
      </c>
      <c r="QB236" s="251" t="str">
        <f t="shared" si="837"/>
        <v/>
      </c>
      <c r="QC236" s="251" t="str">
        <f t="shared" si="838"/>
        <v/>
      </c>
      <c r="QD236" s="251" t="str">
        <f t="shared" si="839"/>
        <v/>
      </c>
      <c r="QE236" s="251" t="str">
        <f t="shared" si="840"/>
        <v/>
      </c>
      <c r="QF236" s="63">
        <f t="shared" si="841"/>
        <v>0</v>
      </c>
      <c r="QG236" s="26" t="s">
        <v>2</v>
      </c>
      <c r="QH236" s="59"/>
      <c r="QI236" s="59"/>
      <c r="QJ236" s="59"/>
      <c r="QK236" s="59"/>
      <c r="QL236" s="59"/>
      <c r="QM236" s="59"/>
      <c r="QN236" s="59"/>
    </row>
    <row r="237" spans="1:456" ht="6" customHeight="1" x14ac:dyDescent="0.25">
      <c r="A237" s="68"/>
      <c r="B237" s="447">
        <f t="shared" si="698"/>
        <v>223</v>
      </c>
      <c r="C237" s="72" t="s">
        <v>511</v>
      </c>
      <c r="D237" s="339" t="s">
        <v>532</v>
      </c>
      <c r="E237" s="59"/>
      <c r="F237" s="229"/>
      <c r="G237" s="295"/>
      <c r="H237" s="295"/>
      <c r="I237" s="229"/>
      <c r="J237" s="295"/>
      <c r="K237" s="295"/>
      <c r="L237" s="229"/>
      <c r="M237" s="295"/>
      <c r="N237" s="295"/>
      <c r="O237" s="229"/>
      <c r="P237" s="295"/>
      <c r="Q237" s="295"/>
      <c r="R237" s="229"/>
      <c r="S237" s="230"/>
      <c r="T237" s="231"/>
      <c r="U237" s="229"/>
      <c r="V237" s="230"/>
      <c r="W237" s="231"/>
      <c r="X237" s="229"/>
      <c r="Y237" s="230"/>
      <c r="Z237" s="231"/>
      <c r="AA237" s="229"/>
      <c r="AB237" s="295"/>
      <c r="AC237" s="295"/>
      <c r="AD237" s="229"/>
      <c r="AE237" s="295"/>
      <c r="AF237" s="295"/>
      <c r="AG237" s="229"/>
      <c r="AH237" s="295"/>
      <c r="AI237" s="295"/>
      <c r="AJ237" s="229"/>
      <c r="AK237" s="295"/>
      <c r="AL237" s="295"/>
      <c r="AM237" s="229"/>
      <c r="AN237" s="295"/>
      <c r="AO237" s="295"/>
      <c r="AP237" s="243"/>
      <c r="AQ237" s="295"/>
      <c r="AR237" s="290"/>
      <c r="AS237" s="243"/>
      <c r="AT237" s="295"/>
      <c r="AU237" s="290"/>
      <c r="AV237" s="229"/>
      <c r="AW237" s="230"/>
      <c r="AX237" s="231"/>
      <c r="AY237" s="229"/>
      <c r="AZ237" s="230"/>
      <c r="BA237" s="231"/>
      <c r="BB237" s="229"/>
      <c r="BC237" s="230"/>
      <c r="BD237" s="231"/>
      <c r="BE237" s="229"/>
      <c r="BF237" s="230"/>
      <c r="BG237" s="231"/>
      <c r="BH237" s="229"/>
      <c r="BI237" s="230"/>
      <c r="BJ237" s="231"/>
      <c r="BK237" s="243"/>
      <c r="BL237" s="230"/>
      <c r="BM237" s="231"/>
      <c r="BN237" s="243"/>
      <c r="BO237" s="230"/>
      <c r="BP237" s="231"/>
      <c r="BQ237" s="229"/>
      <c r="BR237" s="230"/>
      <c r="BS237" s="231"/>
      <c r="BT237" s="229"/>
      <c r="BU237" s="230"/>
      <c r="BV237" s="231"/>
      <c r="BW237" s="229"/>
      <c r="BX237" s="230"/>
      <c r="BY237" s="231"/>
      <c r="BZ237" s="229"/>
      <c r="CA237" s="230"/>
      <c r="CB237" s="231"/>
      <c r="CC237" s="229"/>
      <c r="CD237" s="230"/>
      <c r="CE237" s="231"/>
      <c r="CF237" s="331"/>
      <c r="CG237" s="332"/>
      <c r="CH237" s="385"/>
      <c r="CI237" s="331"/>
      <c r="CJ237" s="332"/>
      <c r="CK237" s="385"/>
      <c r="CL237" s="243"/>
      <c r="CM237" s="230"/>
      <c r="CN237" s="354"/>
      <c r="CO237" s="243"/>
      <c r="CP237" s="230"/>
      <c r="CQ237" s="231"/>
      <c r="CR237" s="331"/>
      <c r="CS237" s="332"/>
      <c r="CT237" s="333"/>
      <c r="CU237" s="229"/>
      <c r="CV237" s="230"/>
      <c r="CW237" s="231"/>
      <c r="CX237" s="331"/>
      <c r="CY237" s="332"/>
      <c r="CZ237" s="333"/>
      <c r="DA237" s="331"/>
      <c r="DB237" s="332"/>
      <c r="DC237" s="333"/>
      <c r="DD237" s="331"/>
      <c r="DE237" s="332"/>
      <c r="DF237" s="333"/>
      <c r="DG237" s="331"/>
      <c r="DH237" s="332"/>
      <c r="DI237" s="333"/>
      <c r="DJ237" s="229"/>
      <c r="DK237" s="230"/>
      <c r="DL237" s="231"/>
      <c r="DM237" s="229"/>
      <c r="DN237" s="230"/>
      <c r="DO237" s="231"/>
      <c r="DP237" s="331"/>
      <c r="DQ237" s="332"/>
      <c r="DR237" s="333"/>
      <c r="DS237" s="331"/>
      <c r="DT237" s="332"/>
      <c r="DU237" s="333"/>
      <c r="DV237" s="331"/>
      <c r="DW237" s="332"/>
      <c r="DX237" s="333"/>
      <c r="DY237" s="331"/>
      <c r="DZ237" s="332"/>
      <c r="EA237" s="333"/>
      <c r="EB237" s="331"/>
      <c r="EC237" s="332"/>
      <c r="ED237" s="333"/>
      <c r="EE237" s="331"/>
      <c r="EF237" s="332"/>
      <c r="EG237" s="333"/>
      <c r="EH237" s="229"/>
      <c r="EI237" s="230"/>
      <c r="EJ237" s="231"/>
      <c r="EK237" s="229"/>
      <c r="EL237" s="230"/>
      <c r="EM237" s="231"/>
      <c r="EN237" s="244"/>
      <c r="EO237" s="269" t="str">
        <f t="shared" si="699"/>
        <v/>
      </c>
      <c r="EP237" s="444" t="s">
        <v>1247</v>
      </c>
      <c r="EQ237" s="360" t="str">
        <f t="shared" si="842"/>
        <v/>
      </c>
      <c r="ER237" s="360" t="str">
        <f t="shared" si="843"/>
        <v/>
      </c>
      <c r="ES237" s="360" t="str">
        <f t="shared" si="844"/>
        <v/>
      </c>
      <c r="ET237" s="360" t="str">
        <f t="shared" si="845"/>
        <v/>
      </c>
      <c r="EU237" s="360" t="str">
        <f t="shared" si="846"/>
        <v/>
      </c>
      <c r="EV237" s="360" t="str">
        <f t="shared" si="847"/>
        <v/>
      </c>
      <c r="EW237" s="360" t="str">
        <f t="shared" si="848"/>
        <v/>
      </c>
      <c r="EX237" s="360" t="str">
        <f t="shared" si="849"/>
        <v/>
      </c>
      <c r="EY237" s="360" t="str">
        <f t="shared" si="850"/>
        <v/>
      </c>
      <c r="EZ237" s="360" t="str">
        <f t="shared" si="851"/>
        <v/>
      </c>
      <c r="FA237" s="360" t="str">
        <f t="shared" si="852"/>
        <v/>
      </c>
      <c r="FB237" s="360" t="str">
        <f t="shared" si="853"/>
        <v/>
      </c>
      <c r="FC237" s="360" t="str">
        <f t="shared" si="854"/>
        <v/>
      </c>
      <c r="FD237" s="360" t="str">
        <f t="shared" si="855"/>
        <v/>
      </c>
      <c r="FE237" s="360" t="str">
        <f t="shared" si="856"/>
        <v/>
      </c>
      <c r="FF237" s="360" t="str">
        <f t="shared" si="857"/>
        <v/>
      </c>
      <c r="FG237" s="360" t="str">
        <f t="shared" si="858"/>
        <v/>
      </c>
      <c r="FH237" s="360" t="str">
        <f t="shared" si="859"/>
        <v/>
      </c>
      <c r="FI237" s="360" t="str">
        <f t="shared" si="860"/>
        <v/>
      </c>
      <c r="FJ237" s="360" t="str">
        <f t="shared" si="861"/>
        <v/>
      </c>
      <c r="FK237" s="360" t="str">
        <f t="shared" si="862"/>
        <v/>
      </c>
      <c r="FL237" s="360" t="str">
        <f t="shared" si="863"/>
        <v/>
      </c>
      <c r="FM237" s="360" t="str">
        <f t="shared" si="864"/>
        <v/>
      </c>
      <c r="FN237" s="360" t="str">
        <f t="shared" si="865"/>
        <v/>
      </c>
      <c r="FO237" s="360" t="str">
        <f t="shared" si="866"/>
        <v/>
      </c>
      <c r="FP237" s="360" t="str">
        <f t="shared" si="867"/>
        <v/>
      </c>
      <c r="FQ237" s="360" t="str">
        <f t="shared" si="868"/>
        <v/>
      </c>
      <c r="FR237" s="360" t="str">
        <f t="shared" si="869"/>
        <v/>
      </c>
      <c r="FS237" s="360" t="str">
        <f t="shared" si="870"/>
        <v/>
      </c>
      <c r="FT237" s="360" t="str">
        <f t="shared" si="700"/>
        <v/>
      </c>
      <c r="FU237" s="360" t="str">
        <f t="shared" si="871"/>
        <v/>
      </c>
      <c r="FV237" s="360" t="str">
        <f t="shared" si="872"/>
        <v/>
      </c>
      <c r="FW237" s="360" t="str">
        <f t="shared" si="873"/>
        <v/>
      </c>
      <c r="FX237" s="360" t="str">
        <f t="shared" si="874"/>
        <v/>
      </c>
      <c r="FY237" s="360" t="str">
        <f t="shared" si="875"/>
        <v/>
      </c>
      <c r="FZ237" s="360" t="str">
        <f t="shared" si="876"/>
        <v/>
      </c>
      <c r="GA237" s="360">
        <f t="shared" si="877"/>
        <v>39</v>
      </c>
      <c r="GB237" s="360" t="str">
        <f t="shared" si="878"/>
        <v/>
      </c>
      <c r="GC237" s="360" t="str">
        <f t="shared" si="879"/>
        <v/>
      </c>
      <c r="GD237" s="360" t="str">
        <f t="shared" si="880"/>
        <v/>
      </c>
      <c r="GE237" s="360" t="str">
        <f t="shared" si="881"/>
        <v/>
      </c>
      <c r="GF237" s="360" t="str">
        <f t="shared" si="882"/>
        <v/>
      </c>
      <c r="GG237" s="360" t="str">
        <f t="shared" si="883"/>
        <v/>
      </c>
      <c r="GH237" s="360" t="str">
        <f t="shared" si="884"/>
        <v/>
      </c>
      <c r="GI237" s="360" t="str">
        <f t="shared" si="885"/>
        <v/>
      </c>
      <c r="GJ237" s="360" t="str">
        <f t="shared" si="886"/>
        <v/>
      </c>
      <c r="GK237" s="444" t="s">
        <v>1247</v>
      </c>
      <c r="GL237" s="361" t="str">
        <f t="shared" si="701"/>
        <v>-</v>
      </c>
      <c r="GM237" s="361" t="str">
        <f t="shared" si="702"/>
        <v>-</v>
      </c>
      <c r="GN237" s="361" t="str">
        <f t="shared" si="703"/>
        <v>-</v>
      </c>
      <c r="GO237" s="361" t="str">
        <f t="shared" si="704"/>
        <v>-</v>
      </c>
      <c r="GP237" s="361" t="str">
        <f t="shared" si="705"/>
        <v>-</v>
      </c>
      <c r="GQ237" s="361" t="str">
        <f t="shared" si="706"/>
        <v>-</v>
      </c>
      <c r="GR237" s="361" t="str">
        <f t="shared" si="707"/>
        <v>-</v>
      </c>
      <c r="GS237" s="361" t="str">
        <f t="shared" si="708"/>
        <v>-</v>
      </c>
      <c r="GT237" s="361" t="str">
        <f t="shared" si="709"/>
        <v>-</v>
      </c>
      <c r="GU237" s="361" t="str">
        <f t="shared" si="710"/>
        <v>-</v>
      </c>
      <c r="GV237" s="361" t="str">
        <f t="shared" si="711"/>
        <v>-</v>
      </c>
      <c r="GW237" s="361" t="str">
        <f t="shared" si="712"/>
        <v>-</v>
      </c>
      <c r="GX237" s="361" t="str">
        <f t="shared" si="713"/>
        <v>-</v>
      </c>
      <c r="GY237" s="361" t="str">
        <f t="shared" si="714"/>
        <v>-</v>
      </c>
      <c r="GZ237" s="361" t="str">
        <f t="shared" si="715"/>
        <v>-</v>
      </c>
      <c r="HA237" s="361" t="str">
        <f t="shared" si="716"/>
        <v>-</v>
      </c>
      <c r="HB237" s="361" t="str">
        <f t="shared" si="717"/>
        <v>-</v>
      </c>
      <c r="HC237" s="361" t="str">
        <f t="shared" si="718"/>
        <v>-</v>
      </c>
      <c r="HD237" s="361" t="str">
        <f t="shared" si="719"/>
        <v>-</v>
      </c>
      <c r="HE237" s="361" t="str">
        <f t="shared" si="720"/>
        <v>-</v>
      </c>
      <c r="HF237" s="361" t="str">
        <f t="shared" si="721"/>
        <v>-</v>
      </c>
      <c r="HG237" s="361" t="str">
        <f t="shared" si="722"/>
        <v>-</v>
      </c>
      <c r="HH237" s="361" t="str">
        <f t="shared" si="723"/>
        <v>-</v>
      </c>
      <c r="HI237" s="361" t="str">
        <f t="shared" si="724"/>
        <v>-</v>
      </c>
      <c r="HJ237" s="361" t="str">
        <f t="shared" si="725"/>
        <v>-</v>
      </c>
      <c r="HK237" s="361" t="str">
        <f t="shared" si="726"/>
        <v>-</v>
      </c>
      <c r="HL237" s="361" t="str">
        <f t="shared" si="727"/>
        <v>-</v>
      </c>
      <c r="HM237" s="361" t="str">
        <f t="shared" si="728"/>
        <v>-</v>
      </c>
      <c r="HN237" s="361" t="str">
        <f t="shared" si="729"/>
        <v>-</v>
      </c>
      <c r="HO237" s="361" t="str">
        <f t="shared" si="730"/>
        <v>-</v>
      </c>
      <c r="HP237" s="361" t="str">
        <f t="shared" si="731"/>
        <v>-</v>
      </c>
      <c r="HQ237" s="361" t="str">
        <f t="shared" si="732"/>
        <v>-</v>
      </c>
      <c r="HR237" s="361" t="str">
        <f t="shared" si="733"/>
        <v>-</v>
      </c>
      <c r="HS237" s="361" t="str">
        <f t="shared" si="734"/>
        <v>-</v>
      </c>
      <c r="HT237" s="361" t="str">
        <f t="shared" si="735"/>
        <v>-</v>
      </c>
      <c r="HU237" s="361" t="str">
        <f t="shared" si="736"/>
        <v>-</v>
      </c>
      <c r="HV237" s="361" t="str">
        <f t="shared" si="737"/>
        <v>ifmtnp</v>
      </c>
      <c r="HW237" s="361" t="str">
        <f t="shared" si="738"/>
        <v>-</v>
      </c>
      <c r="HX237" s="361" t="str">
        <f t="shared" si="739"/>
        <v>-</v>
      </c>
      <c r="HY237" s="361" t="str">
        <f t="shared" si="740"/>
        <v>-</v>
      </c>
      <c r="HZ237" s="361" t="str">
        <f t="shared" si="741"/>
        <v>-</v>
      </c>
      <c r="IA237" s="361" t="str">
        <f t="shared" si="742"/>
        <v>-</v>
      </c>
      <c r="IB237" s="361" t="str">
        <f t="shared" si="743"/>
        <v>-</v>
      </c>
      <c r="IC237" s="361" t="str">
        <f t="shared" si="744"/>
        <v>-</v>
      </c>
      <c r="ID237" s="361" t="str">
        <f t="shared" si="745"/>
        <v>-</v>
      </c>
      <c r="IE237" s="361" t="str">
        <f t="shared" si="746"/>
        <v>-</v>
      </c>
      <c r="IF237" s="444" t="s">
        <v>1247</v>
      </c>
      <c r="IG237" s="56" t="str">
        <f t="shared" si="887"/>
        <v>-</v>
      </c>
      <c r="IH237" s="56" t="str">
        <f t="shared" si="888"/>
        <v>-</v>
      </c>
      <c r="II237" s="56" t="str">
        <f t="shared" si="889"/>
        <v>-</v>
      </c>
      <c r="IJ237" s="56" t="str">
        <f t="shared" si="890"/>
        <v>-</v>
      </c>
      <c r="IK237" s="56" t="str">
        <f t="shared" si="747"/>
        <v>-</v>
      </c>
      <c r="IL237" s="56" t="str">
        <f t="shared" si="748"/>
        <v>-</v>
      </c>
      <c r="IM237" s="56" t="str">
        <f t="shared" si="749"/>
        <v>-</v>
      </c>
      <c r="IN237" s="56" t="str">
        <f t="shared" si="750"/>
        <v>-</v>
      </c>
      <c r="IO237" s="56" t="str">
        <f t="shared" si="751"/>
        <v>-</v>
      </c>
      <c r="IP237" s="56" t="str">
        <f t="shared" si="752"/>
        <v>-</v>
      </c>
      <c r="IQ237" s="56" t="str">
        <f t="shared" si="753"/>
        <v>-</v>
      </c>
      <c r="IR237" s="56" t="str">
        <f t="shared" si="754"/>
        <v>-</v>
      </c>
      <c r="IS237" s="56" t="str">
        <f t="shared" si="755"/>
        <v>-</v>
      </c>
      <c r="IT237" s="56" t="str">
        <f t="shared" si="756"/>
        <v>-</v>
      </c>
      <c r="IU237" s="56" t="str">
        <f t="shared" si="757"/>
        <v>-</v>
      </c>
      <c r="IV237" s="56" t="str">
        <f t="shared" si="758"/>
        <v>-</v>
      </c>
      <c r="IW237" s="56" t="str">
        <f t="shared" si="759"/>
        <v>-</v>
      </c>
      <c r="IX237" s="56" t="str">
        <f t="shared" si="760"/>
        <v>-</v>
      </c>
      <c r="IY237" s="56" t="str">
        <f t="shared" si="761"/>
        <v>-</v>
      </c>
      <c r="IZ237" s="56" t="str">
        <f t="shared" si="762"/>
        <v>-</v>
      </c>
      <c r="JA237" s="56" t="str">
        <f t="shared" si="763"/>
        <v>-</v>
      </c>
      <c r="JB237" s="56" t="str">
        <f t="shared" si="764"/>
        <v>-</v>
      </c>
      <c r="JC237" s="56" t="str">
        <f t="shared" si="765"/>
        <v>-</v>
      </c>
      <c r="JD237" s="56" t="str">
        <f t="shared" si="766"/>
        <v>-</v>
      </c>
      <c r="JE237" s="56" t="str">
        <f t="shared" si="767"/>
        <v>-</v>
      </c>
      <c r="JF237" s="56" t="str">
        <f t="shared" si="768"/>
        <v>-</v>
      </c>
      <c r="JG237" s="56" t="str">
        <f t="shared" si="769"/>
        <v>-</v>
      </c>
      <c r="JH237" s="56" t="str">
        <f t="shared" si="770"/>
        <v>-</v>
      </c>
      <c r="JI237" s="56" t="str">
        <f t="shared" si="771"/>
        <v>-</v>
      </c>
      <c r="JJ237" s="56" t="str">
        <f t="shared" si="772"/>
        <v>-</v>
      </c>
      <c r="JK237" s="56" t="str">
        <f t="shared" si="773"/>
        <v>-</v>
      </c>
      <c r="JL237" s="56" t="str">
        <f t="shared" si="774"/>
        <v>-</v>
      </c>
      <c r="JM237" s="56" t="str">
        <f t="shared" si="775"/>
        <v>-</v>
      </c>
      <c r="JN237" s="56" t="str">
        <f t="shared" si="776"/>
        <v>-</v>
      </c>
      <c r="JO237" s="56" t="str">
        <f t="shared" si="777"/>
        <v>-</v>
      </c>
      <c r="JP237" s="56" t="str">
        <f t="shared" si="778"/>
        <v>-</v>
      </c>
      <c r="JQ237" s="56">
        <f t="shared" si="779"/>
        <v>5</v>
      </c>
      <c r="JR237" s="56" t="str">
        <f t="shared" si="780"/>
        <v>-</v>
      </c>
      <c r="JS237" s="56" t="str">
        <f t="shared" si="781"/>
        <v>-</v>
      </c>
      <c r="JT237" s="56" t="str">
        <f t="shared" si="782"/>
        <v>-</v>
      </c>
      <c r="JU237" s="56" t="str">
        <f t="shared" si="783"/>
        <v>-</v>
      </c>
      <c r="JV237" s="56" t="str">
        <f t="shared" si="784"/>
        <v>-</v>
      </c>
      <c r="JW237" s="56" t="str">
        <f t="shared" si="785"/>
        <v>-</v>
      </c>
      <c r="JX237" s="56" t="str">
        <f t="shared" si="786"/>
        <v>-</v>
      </c>
      <c r="JY237" s="56" t="str">
        <f t="shared" si="787"/>
        <v>-</v>
      </c>
      <c r="JZ237" s="56" t="str">
        <f t="shared" si="788"/>
        <v>-</v>
      </c>
      <c r="KA237" s="444" t="s">
        <v>1247</v>
      </c>
      <c r="KB237" s="360">
        <f>IF(ISNUMBER(INDEX($EQ$15:$GK$521,$B237,EO$11)),MAX(KB$14:KB236)+1,0)</f>
        <v>0</v>
      </c>
      <c r="KC237" s="360" t="str">
        <f t="shared" si="891"/>
        <v/>
      </c>
      <c r="KD237" s="373" t="s">
        <v>2</v>
      </c>
      <c r="KE237" s="215"/>
      <c r="KF237" s="60"/>
      <c r="KG237" s="60"/>
      <c r="KH237" s="60"/>
      <c r="KI237" s="60"/>
      <c r="KJ237" s="60"/>
      <c r="KK237" s="60"/>
      <c r="KL237" s="60"/>
      <c r="KM237" s="60"/>
      <c r="KN237" s="60"/>
      <c r="KO237" s="60"/>
      <c r="KP237" s="60"/>
      <c r="KQ237" s="239" t="str">
        <f t="shared" si="894"/>
        <v/>
      </c>
      <c r="KR237" s="245" t="str">
        <f t="shared" si="789"/>
        <v/>
      </c>
      <c r="KS237" s="60"/>
      <c r="KT237" s="239" t="str">
        <f t="shared" si="895"/>
        <v/>
      </c>
      <c r="KU237" s="245" t="str">
        <f t="shared" si="790"/>
        <v/>
      </c>
      <c r="KV237" s="60"/>
      <c r="KW237" s="239" t="str">
        <f t="shared" si="896"/>
        <v/>
      </c>
      <c r="KX237" s="245" t="str">
        <f t="shared" si="791"/>
        <v/>
      </c>
      <c r="KY237" s="60"/>
      <c r="KZ237" s="283" t="str">
        <f t="shared" si="792"/>
        <v/>
      </c>
      <c r="LA237" s="26"/>
      <c r="LB237" s="18"/>
      <c r="LC237" s="18"/>
      <c r="LD237" s="18"/>
      <c r="LE237" s="18"/>
      <c r="LF237" s="18"/>
      <c r="LG237" s="18"/>
      <c r="LH237" s="18"/>
      <c r="LI237" s="18"/>
      <c r="LJ237" s="18"/>
      <c r="LK237" s="18"/>
      <c r="LL237" s="18"/>
      <c r="LM237" s="18"/>
      <c r="LN237" s="63"/>
      <c r="LO237" s="251">
        <f t="shared" si="793"/>
        <v>0</v>
      </c>
      <c r="LP237" s="251">
        <f t="shared" si="794"/>
        <v>0</v>
      </c>
      <c r="LQ237" s="251">
        <f t="shared" si="795"/>
        <v>0</v>
      </c>
      <c r="LR237" s="251">
        <f t="shared" si="796"/>
        <v>0</v>
      </c>
      <c r="LS237" s="251">
        <f t="shared" si="797"/>
        <v>0</v>
      </c>
      <c r="LT237" s="251">
        <f t="shared" si="798"/>
        <v>0</v>
      </c>
      <c r="LU237" s="251">
        <f t="shared" si="799"/>
        <v>0</v>
      </c>
      <c r="LV237" s="251">
        <f t="shared" si="800"/>
        <v>0</v>
      </c>
      <c r="LW237" s="251">
        <f t="shared" si="801"/>
        <v>0</v>
      </c>
      <c r="LX237" s="251">
        <f t="shared" si="802"/>
        <v>0</v>
      </c>
      <c r="LY237" s="251">
        <f t="shared" si="803"/>
        <v>0</v>
      </c>
      <c r="LZ237" s="251">
        <f t="shared" si="804"/>
        <v>0</v>
      </c>
      <c r="MA237" s="63">
        <f t="shared" si="805"/>
        <v>6</v>
      </c>
      <c r="MB237" s="63">
        <f t="shared" si="806"/>
        <v>0</v>
      </c>
      <c r="MC237" s="63">
        <f t="shared" si="893"/>
        <v>223</v>
      </c>
      <c r="MD237" s="63">
        <f t="shared" si="892"/>
        <v>60</v>
      </c>
      <c r="ME237" s="63" t="str">
        <f t="shared" si="807"/>
        <v>ka25</v>
      </c>
      <c r="MF237" s="315">
        <f t="shared" si="808"/>
        <v>291</v>
      </c>
      <c r="MG237" s="315">
        <f>IF(ISNUMBER(MATCH(EO237,$ME$15:$ME$520,0)),0,MAX(MG$14:MG236)+1)</f>
        <v>0</v>
      </c>
      <c r="MH237" s="315" t="str">
        <f t="shared" si="809"/>
        <v/>
      </c>
      <c r="MI237" s="369"/>
      <c r="MJ237" s="68"/>
      <c r="MK237" s="18"/>
      <c r="ML237" s="242"/>
      <c r="MM237" s="242"/>
      <c r="MN237" s="59"/>
      <c r="MO237" s="59"/>
      <c r="MP237" s="285"/>
      <c r="MQ237" s="59"/>
      <c r="MR237" s="238"/>
      <c r="MS237" s="285"/>
      <c r="MT237" s="59"/>
      <c r="MU237" s="285"/>
      <c r="MV237" s="238"/>
      <c r="MW237" s="59"/>
      <c r="MX237" s="59"/>
      <c r="MY237" s="59"/>
      <c r="MZ237" s="59"/>
      <c r="NA237" s="59"/>
      <c r="NB237" s="26" t="s">
        <v>2</v>
      </c>
      <c r="NC237" s="59"/>
      <c r="ND237" s="59"/>
      <c r="NE237" s="59"/>
      <c r="NF237" s="59"/>
      <c r="NG237" s="59"/>
      <c r="NH237" s="59"/>
      <c r="NI237" s="59"/>
      <c r="NJ237" s="59"/>
      <c r="NK237" s="26" t="s">
        <v>2</v>
      </c>
      <c r="NL237" s="454"/>
      <c r="NM237" s="454"/>
      <c r="NN237" s="59"/>
      <c r="NO237" s="18"/>
      <c r="NP237" s="18"/>
      <c r="NQ237" s="18"/>
      <c r="NR237" s="18"/>
      <c r="NS237" s="18"/>
      <c r="NT237" s="18"/>
      <c r="NU237" s="18"/>
      <c r="NV237" s="18"/>
      <c r="NW237" s="18"/>
      <c r="NX237" s="18"/>
      <c r="NY237" s="18"/>
      <c r="NZ237" s="18"/>
      <c r="OA237" s="18"/>
      <c r="OB237" s="18"/>
      <c r="OC237" s="18"/>
      <c r="OZ237" s="59"/>
      <c r="PA237" s="251" t="str">
        <f t="shared" si="810"/>
        <v/>
      </c>
      <c r="PB237" s="251" t="str">
        <f t="shared" si="811"/>
        <v/>
      </c>
      <c r="PC237" s="251" t="str">
        <f t="shared" si="812"/>
        <v/>
      </c>
      <c r="PD237" s="251" t="str">
        <f t="shared" si="813"/>
        <v/>
      </c>
      <c r="PE237" s="251" t="str">
        <f t="shared" si="814"/>
        <v/>
      </c>
      <c r="PF237" s="251" t="str">
        <f t="shared" si="815"/>
        <v/>
      </c>
      <c r="PG237" s="251" t="str">
        <f t="shared" si="816"/>
        <v/>
      </c>
      <c r="PH237" s="251" t="str">
        <f t="shared" si="817"/>
        <v/>
      </c>
      <c r="PI237" s="251" t="str">
        <f t="shared" si="818"/>
        <v/>
      </c>
      <c r="PJ237" s="251" t="str">
        <f t="shared" si="819"/>
        <v/>
      </c>
      <c r="PK237" s="251" t="str">
        <f t="shared" si="820"/>
        <v/>
      </c>
      <c r="PL237" s="251" t="str">
        <f t="shared" si="821"/>
        <v/>
      </c>
      <c r="PM237" s="251" t="str">
        <f t="shared" si="822"/>
        <v/>
      </c>
      <c r="PN237" s="251" t="str">
        <f t="shared" si="823"/>
        <v/>
      </c>
      <c r="PO237" s="251" t="str">
        <f t="shared" si="824"/>
        <v/>
      </c>
      <c r="PP237" s="251" t="str">
        <f t="shared" si="825"/>
        <v/>
      </c>
      <c r="PQ237" s="251" t="str">
        <f t="shared" si="826"/>
        <v/>
      </c>
      <c r="PR237" s="251" t="str">
        <f t="shared" si="827"/>
        <v/>
      </c>
      <c r="PS237" s="251" t="str">
        <f t="shared" si="828"/>
        <v/>
      </c>
      <c r="PT237" s="251" t="str">
        <f t="shared" si="829"/>
        <v/>
      </c>
      <c r="PU237" s="251" t="str">
        <f t="shared" si="830"/>
        <v/>
      </c>
      <c r="PV237" s="251" t="str">
        <f t="shared" si="831"/>
        <v/>
      </c>
      <c r="PW237" s="251" t="str">
        <f t="shared" si="832"/>
        <v/>
      </c>
      <c r="PX237" s="251" t="str">
        <f t="shared" si="833"/>
        <v/>
      </c>
      <c r="PY237" s="251" t="str">
        <f t="shared" si="834"/>
        <v/>
      </c>
      <c r="PZ237" s="251" t="str">
        <f t="shared" si="835"/>
        <v/>
      </c>
      <c r="QA237" s="251" t="str">
        <f t="shared" si="836"/>
        <v/>
      </c>
      <c r="QB237" s="251" t="str">
        <f t="shared" si="837"/>
        <v/>
      </c>
      <c r="QC237" s="251" t="str">
        <f t="shared" si="838"/>
        <v/>
      </c>
      <c r="QD237" s="251" t="str">
        <f t="shared" si="839"/>
        <v/>
      </c>
      <c r="QE237" s="251" t="str">
        <f t="shared" si="840"/>
        <v/>
      </c>
      <c r="QF237" s="63">
        <f t="shared" si="841"/>
        <v>0</v>
      </c>
      <c r="QG237" s="26" t="s">
        <v>2</v>
      </c>
      <c r="QH237" s="59"/>
      <c r="QI237" s="59"/>
      <c r="QJ237" s="59"/>
      <c r="QK237" s="59"/>
      <c r="QL237" s="59"/>
      <c r="QM237" s="59"/>
      <c r="QN237" s="59"/>
    </row>
    <row r="238" spans="1:456" ht="6" customHeight="1" x14ac:dyDescent="0.25">
      <c r="A238" s="68"/>
      <c r="B238" s="447">
        <f t="shared" si="698"/>
        <v>224</v>
      </c>
      <c r="C238" s="72" t="s">
        <v>512</v>
      </c>
      <c r="D238" s="339" t="s">
        <v>533</v>
      </c>
      <c r="E238" s="59"/>
      <c r="F238" s="229"/>
      <c r="G238" s="295"/>
      <c r="H238" s="295"/>
      <c r="I238" s="229"/>
      <c r="J238" s="295"/>
      <c r="K238" s="295"/>
      <c r="L238" s="229"/>
      <c r="M238" s="295"/>
      <c r="N238" s="295"/>
      <c r="O238" s="229"/>
      <c r="P238" s="295"/>
      <c r="Q238" s="295"/>
      <c r="R238" s="229"/>
      <c r="S238" s="230"/>
      <c r="T238" s="231"/>
      <c r="U238" s="229"/>
      <c r="V238" s="230"/>
      <c r="W238" s="231"/>
      <c r="X238" s="229"/>
      <c r="Y238" s="230"/>
      <c r="Z238" s="231"/>
      <c r="AA238" s="229"/>
      <c r="AB238" s="295"/>
      <c r="AC238" s="295"/>
      <c r="AD238" s="229"/>
      <c r="AE238" s="295"/>
      <c r="AF238" s="295"/>
      <c r="AG238" s="229"/>
      <c r="AH238" s="295"/>
      <c r="AI238" s="295"/>
      <c r="AJ238" s="229"/>
      <c r="AK238" s="295"/>
      <c r="AL238" s="295"/>
      <c r="AM238" s="229"/>
      <c r="AN238" s="295"/>
      <c r="AO238" s="295"/>
      <c r="AP238" s="243"/>
      <c r="AQ238" s="295"/>
      <c r="AR238" s="290"/>
      <c r="AS238" s="243"/>
      <c r="AT238" s="295"/>
      <c r="AU238" s="290"/>
      <c r="AV238" s="229"/>
      <c r="AW238" s="230"/>
      <c r="AX238" s="231"/>
      <c r="AY238" s="229"/>
      <c r="AZ238" s="230"/>
      <c r="BA238" s="231"/>
      <c r="BB238" s="229"/>
      <c r="BC238" s="230"/>
      <c r="BD238" s="231"/>
      <c r="BE238" s="229"/>
      <c r="BF238" s="230"/>
      <c r="BG238" s="231"/>
      <c r="BH238" s="229"/>
      <c r="BI238" s="230"/>
      <c r="BJ238" s="231"/>
      <c r="BK238" s="243"/>
      <c r="BL238" s="230"/>
      <c r="BM238" s="231"/>
      <c r="BN238" s="243"/>
      <c r="BO238" s="230"/>
      <c r="BP238" s="231"/>
      <c r="BQ238" s="229"/>
      <c r="BR238" s="230"/>
      <c r="BS238" s="231"/>
      <c r="BT238" s="229"/>
      <c r="BU238" s="230"/>
      <c r="BV238" s="231"/>
      <c r="BW238" s="229"/>
      <c r="BX238" s="230"/>
      <c r="BY238" s="231"/>
      <c r="BZ238" s="229"/>
      <c r="CA238" s="230"/>
      <c r="CB238" s="231"/>
      <c r="CC238" s="229"/>
      <c r="CD238" s="230"/>
      <c r="CE238" s="231"/>
      <c r="CF238" s="331"/>
      <c r="CG238" s="332"/>
      <c r="CH238" s="385"/>
      <c r="CI238" s="331"/>
      <c r="CJ238" s="332"/>
      <c r="CK238" s="385"/>
      <c r="CL238" s="243"/>
      <c r="CM238" s="230"/>
      <c r="CN238" s="354"/>
      <c r="CO238" s="243"/>
      <c r="CP238" s="230"/>
      <c r="CQ238" s="231"/>
      <c r="CR238" s="331"/>
      <c r="CS238" s="332"/>
      <c r="CT238" s="333"/>
      <c r="CU238" s="229"/>
      <c r="CV238" s="230"/>
      <c r="CW238" s="231"/>
      <c r="CX238" s="331"/>
      <c r="CY238" s="332"/>
      <c r="CZ238" s="333"/>
      <c r="DA238" s="331"/>
      <c r="DB238" s="332"/>
      <c r="DC238" s="333"/>
      <c r="DD238" s="331"/>
      <c r="DE238" s="332"/>
      <c r="DF238" s="333"/>
      <c r="DG238" s="331"/>
      <c r="DH238" s="332"/>
      <c r="DI238" s="333"/>
      <c r="DJ238" s="229"/>
      <c r="DK238" s="230"/>
      <c r="DL238" s="231"/>
      <c r="DM238" s="229"/>
      <c r="DN238" s="230"/>
      <c r="DO238" s="231"/>
      <c r="DP238" s="331"/>
      <c r="DQ238" s="332"/>
      <c r="DR238" s="333"/>
      <c r="DS238" s="331"/>
      <c r="DT238" s="332"/>
      <c r="DU238" s="333"/>
      <c r="DV238" s="331"/>
      <c r="DW238" s="332"/>
      <c r="DX238" s="333"/>
      <c r="DY238" s="331"/>
      <c r="DZ238" s="332"/>
      <c r="EA238" s="333"/>
      <c r="EB238" s="331"/>
      <c r="EC238" s="332"/>
      <c r="ED238" s="333"/>
      <c r="EE238" s="331"/>
      <c r="EF238" s="332"/>
      <c r="EG238" s="333"/>
      <c r="EH238" s="229"/>
      <c r="EI238" s="230"/>
      <c r="EJ238" s="231"/>
      <c r="EK238" s="229"/>
      <c r="EL238" s="230"/>
      <c r="EM238" s="231"/>
      <c r="EN238" s="244"/>
      <c r="EO238" s="269" t="str">
        <f t="shared" si="699"/>
        <v/>
      </c>
      <c r="EP238" s="444" t="s">
        <v>1247</v>
      </c>
      <c r="EQ238" s="360" t="str">
        <f t="shared" si="842"/>
        <v/>
      </c>
      <c r="ER238" s="360" t="str">
        <f t="shared" si="843"/>
        <v/>
      </c>
      <c r="ES238" s="360" t="str">
        <f t="shared" si="844"/>
        <v/>
      </c>
      <c r="ET238" s="360" t="str">
        <f t="shared" si="845"/>
        <v/>
      </c>
      <c r="EU238" s="360" t="str">
        <f t="shared" si="846"/>
        <v/>
      </c>
      <c r="EV238" s="360" t="str">
        <f t="shared" si="847"/>
        <v/>
      </c>
      <c r="EW238" s="360" t="str">
        <f t="shared" si="848"/>
        <v/>
      </c>
      <c r="EX238" s="360" t="str">
        <f t="shared" si="849"/>
        <v/>
      </c>
      <c r="EY238" s="360" t="str">
        <f t="shared" si="850"/>
        <v/>
      </c>
      <c r="EZ238" s="360" t="str">
        <f t="shared" si="851"/>
        <v/>
      </c>
      <c r="FA238" s="360" t="str">
        <f t="shared" si="852"/>
        <v/>
      </c>
      <c r="FB238" s="360" t="str">
        <f t="shared" si="853"/>
        <v/>
      </c>
      <c r="FC238" s="360" t="str">
        <f t="shared" si="854"/>
        <v/>
      </c>
      <c r="FD238" s="360" t="str">
        <f t="shared" si="855"/>
        <v/>
      </c>
      <c r="FE238" s="360" t="str">
        <f t="shared" si="856"/>
        <v/>
      </c>
      <c r="FF238" s="360" t="str">
        <f t="shared" si="857"/>
        <v/>
      </c>
      <c r="FG238" s="360" t="str">
        <f t="shared" si="858"/>
        <v/>
      </c>
      <c r="FH238" s="360" t="str">
        <f t="shared" si="859"/>
        <v/>
      </c>
      <c r="FI238" s="360" t="str">
        <f t="shared" si="860"/>
        <v/>
      </c>
      <c r="FJ238" s="360" t="str">
        <f t="shared" si="861"/>
        <v/>
      </c>
      <c r="FK238" s="360" t="str">
        <f t="shared" si="862"/>
        <v/>
      </c>
      <c r="FL238" s="360" t="str">
        <f t="shared" si="863"/>
        <v/>
      </c>
      <c r="FM238" s="360" t="str">
        <f t="shared" si="864"/>
        <v/>
      </c>
      <c r="FN238" s="360" t="str">
        <f t="shared" si="865"/>
        <v/>
      </c>
      <c r="FO238" s="360" t="str">
        <f t="shared" si="866"/>
        <v/>
      </c>
      <c r="FP238" s="360" t="str">
        <f t="shared" si="867"/>
        <v/>
      </c>
      <c r="FQ238" s="360" t="str">
        <f t="shared" si="868"/>
        <v/>
      </c>
      <c r="FR238" s="360" t="str">
        <f t="shared" si="869"/>
        <v/>
      </c>
      <c r="FS238" s="360" t="str">
        <f t="shared" si="870"/>
        <v/>
      </c>
      <c r="FT238" s="360" t="str">
        <f t="shared" si="700"/>
        <v/>
      </c>
      <c r="FU238" s="360" t="str">
        <f t="shared" si="871"/>
        <v/>
      </c>
      <c r="FV238" s="360" t="str">
        <f t="shared" si="872"/>
        <v/>
      </c>
      <c r="FW238" s="360" t="str">
        <f t="shared" si="873"/>
        <v/>
      </c>
      <c r="FX238" s="360" t="str">
        <f t="shared" si="874"/>
        <v/>
      </c>
      <c r="FY238" s="360" t="str">
        <f t="shared" si="875"/>
        <v/>
      </c>
      <c r="FZ238" s="360" t="str">
        <f t="shared" si="876"/>
        <v/>
      </c>
      <c r="GA238" s="360">
        <f t="shared" si="877"/>
        <v>40</v>
      </c>
      <c r="GB238" s="360" t="str">
        <f t="shared" si="878"/>
        <v/>
      </c>
      <c r="GC238" s="360" t="str">
        <f t="shared" si="879"/>
        <v/>
      </c>
      <c r="GD238" s="360" t="str">
        <f t="shared" si="880"/>
        <v/>
      </c>
      <c r="GE238" s="360" t="str">
        <f t="shared" si="881"/>
        <v/>
      </c>
      <c r="GF238" s="360" t="str">
        <f t="shared" si="882"/>
        <v/>
      </c>
      <c r="GG238" s="360" t="str">
        <f t="shared" si="883"/>
        <v/>
      </c>
      <c r="GH238" s="360" t="str">
        <f t="shared" si="884"/>
        <v/>
      </c>
      <c r="GI238" s="360" t="str">
        <f t="shared" si="885"/>
        <v/>
      </c>
      <c r="GJ238" s="360" t="str">
        <f t="shared" si="886"/>
        <v/>
      </c>
      <c r="GK238" s="444" t="s">
        <v>1247</v>
      </c>
      <c r="GL238" s="361" t="str">
        <f t="shared" si="701"/>
        <v>-</v>
      </c>
      <c r="GM238" s="361" t="str">
        <f t="shared" si="702"/>
        <v>-</v>
      </c>
      <c r="GN238" s="361" t="str">
        <f t="shared" si="703"/>
        <v>-</v>
      </c>
      <c r="GO238" s="361" t="str">
        <f t="shared" si="704"/>
        <v>-</v>
      </c>
      <c r="GP238" s="361" t="str">
        <f t="shared" si="705"/>
        <v>-</v>
      </c>
      <c r="GQ238" s="361" t="str">
        <f t="shared" si="706"/>
        <v>-</v>
      </c>
      <c r="GR238" s="361" t="str">
        <f t="shared" si="707"/>
        <v>-</v>
      </c>
      <c r="GS238" s="361" t="str">
        <f t="shared" si="708"/>
        <v>-</v>
      </c>
      <c r="GT238" s="361" t="str">
        <f t="shared" si="709"/>
        <v>-</v>
      </c>
      <c r="GU238" s="361" t="str">
        <f t="shared" si="710"/>
        <v>-</v>
      </c>
      <c r="GV238" s="361" t="str">
        <f t="shared" si="711"/>
        <v>-</v>
      </c>
      <c r="GW238" s="361" t="str">
        <f t="shared" si="712"/>
        <v>-</v>
      </c>
      <c r="GX238" s="361" t="str">
        <f t="shared" si="713"/>
        <v>-</v>
      </c>
      <c r="GY238" s="361" t="str">
        <f t="shared" si="714"/>
        <v>-</v>
      </c>
      <c r="GZ238" s="361" t="str">
        <f t="shared" si="715"/>
        <v>-</v>
      </c>
      <c r="HA238" s="361" t="str">
        <f t="shared" si="716"/>
        <v>-</v>
      </c>
      <c r="HB238" s="361" t="str">
        <f t="shared" si="717"/>
        <v>-</v>
      </c>
      <c r="HC238" s="361" t="str">
        <f t="shared" si="718"/>
        <v>-</v>
      </c>
      <c r="HD238" s="361" t="str">
        <f t="shared" si="719"/>
        <v>-</v>
      </c>
      <c r="HE238" s="361" t="str">
        <f t="shared" si="720"/>
        <v>-</v>
      </c>
      <c r="HF238" s="361" t="str">
        <f t="shared" si="721"/>
        <v>-</v>
      </c>
      <c r="HG238" s="361" t="str">
        <f t="shared" si="722"/>
        <v>-</v>
      </c>
      <c r="HH238" s="361" t="str">
        <f t="shared" si="723"/>
        <v>-</v>
      </c>
      <c r="HI238" s="361" t="str">
        <f t="shared" si="724"/>
        <v>-</v>
      </c>
      <c r="HJ238" s="361" t="str">
        <f t="shared" si="725"/>
        <v>-</v>
      </c>
      <c r="HK238" s="361" t="str">
        <f t="shared" si="726"/>
        <v>-</v>
      </c>
      <c r="HL238" s="361" t="str">
        <f t="shared" si="727"/>
        <v>-</v>
      </c>
      <c r="HM238" s="361" t="str">
        <f t="shared" si="728"/>
        <v>-</v>
      </c>
      <c r="HN238" s="361" t="str">
        <f t="shared" si="729"/>
        <v>-</v>
      </c>
      <c r="HO238" s="361" t="str">
        <f t="shared" si="730"/>
        <v>-</v>
      </c>
      <c r="HP238" s="361" t="str">
        <f t="shared" si="731"/>
        <v>-</v>
      </c>
      <c r="HQ238" s="361" t="str">
        <f t="shared" si="732"/>
        <v>-</v>
      </c>
      <c r="HR238" s="361" t="str">
        <f t="shared" si="733"/>
        <v>-</v>
      </c>
      <c r="HS238" s="361" t="str">
        <f t="shared" si="734"/>
        <v>-</v>
      </c>
      <c r="HT238" s="361" t="str">
        <f t="shared" si="735"/>
        <v>-</v>
      </c>
      <c r="HU238" s="361" t="str">
        <f t="shared" si="736"/>
        <v>-</v>
      </c>
      <c r="HV238" s="361" t="str">
        <f t="shared" si="737"/>
        <v>ifmtrf</v>
      </c>
      <c r="HW238" s="361" t="str">
        <f t="shared" si="738"/>
        <v>-</v>
      </c>
      <c r="HX238" s="361" t="str">
        <f t="shared" si="739"/>
        <v>-</v>
      </c>
      <c r="HY238" s="361" t="str">
        <f t="shared" si="740"/>
        <v>-</v>
      </c>
      <c r="HZ238" s="361" t="str">
        <f t="shared" si="741"/>
        <v>-</v>
      </c>
      <c r="IA238" s="361" t="str">
        <f t="shared" si="742"/>
        <v>-</v>
      </c>
      <c r="IB238" s="361" t="str">
        <f t="shared" si="743"/>
        <v>-</v>
      </c>
      <c r="IC238" s="361" t="str">
        <f t="shared" si="744"/>
        <v>-</v>
      </c>
      <c r="ID238" s="361" t="str">
        <f t="shared" si="745"/>
        <v>-</v>
      </c>
      <c r="IE238" s="361" t="str">
        <f t="shared" si="746"/>
        <v>-</v>
      </c>
      <c r="IF238" s="444" t="s">
        <v>1247</v>
      </c>
      <c r="IG238" s="56" t="str">
        <f t="shared" si="887"/>
        <v>-</v>
      </c>
      <c r="IH238" s="56" t="str">
        <f t="shared" si="888"/>
        <v>-</v>
      </c>
      <c r="II238" s="56" t="str">
        <f t="shared" si="889"/>
        <v>-</v>
      </c>
      <c r="IJ238" s="56" t="str">
        <f t="shared" si="890"/>
        <v>-</v>
      </c>
      <c r="IK238" s="56" t="str">
        <f t="shared" si="747"/>
        <v>-</v>
      </c>
      <c r="IL238" s="56" t="str">
        <f t="shared" si="748"/>
        <v>-</v>
      </c>
      <c r="IM238" s="56" t="str">
        <f t="shared" si="749"/>
        <v>-</v>
      </c>
      <c r="IN238" s="56" t="str">
        <f t="shared" si="750"/>
        <v>-</v>
      </c>
      <c r="IO238" s="56" t="str">
        <f t="shared" si="751"/>
        <v>-</v>
      </c>
      <c r="IP238" s="56" t="str">
        <f t="shared" si="752"/>
        <v>-</v>
      </c>
      <c r="IQ238" s="56" t="str">
        <f t="shared" si="753"/>
        <v>-</v>
      </c>
      <c r="IR238" s="56" t="str">
        <f t="shared" si="754"/>
        <v>-</v>
      </c>
      <c r="IS238" s="56" t="str">
        <f t="shared" si="755"/>
        <v>-</v>
      </c>
      <c r="IT238" s="56" t="str">
        <f t="shared" si="756"/>
        <v>-</v>
      </c>
      <c r="IU238" s="56" t="str">
        <f t="shared" si="757"/>
        <v>-</v>
      </c>
      <c r="IV238" s="56" t="str">
        <f t="shared" si="758"/>
        <v>-</v>
      </c>
      <c r="IW238" s="56" t="str">
        <f t="shared" si="759"/>
        <v>-</v>
      </c>
      <c r="IX238" s="56" t="str">
        <f t="shared" si="760"/>
        <v>-</v>
      </c>
      <c r="IY238" s="56" t="str">
        <f t="shared" si="761"/>
        <v>-</v>
      </c>
      <c r="IZ238" s="56" t="str">
        <f t="shared" si="762"/>
        <v>-</v>
      </c>
      <c r="JA238" s="56" t="str">
        <f t="shared" si="763"/>
        <v>-</v>
      </c>
      <c r="JB238" s="56" t="str">
        <f t="shared" si="764"/>
        <v>-</v>
      </c>
      <c r="JC238" s="56" t="str">
        <f t="shared" si="765"/>
        <v>-</v>
      </c>
      <c r="JD238" s="56" t="str">
        <f t="shared" si="766"/>
        <v>-</v>
      </c>
      <c r="JE238" s="56" t="str">
        <f t="shared" si="767"/>
        <v>-</v>
      </c>
      <c r="JF238" s="56" t="str">
        <f t="shared" si="768"/>
        <v>-</v>
      </c>
      <c r="JG238" s="56" t="str">
        <f t="shared" si="769"/>
        <v>-</v>
      </c>
      <c r="JH238" s="56" t="str">
        <f t="shared" si="770"/>
        <v>-</v>
      </c>
      <c r="JI238" s="56" t="str">
        <f t="shared" si="771"/>
        <v>-</v>
      </c>
      <c r="JJ238" s="56" t="str">
        <f t="shared" si="772"/>
        <v>-</v>
      </c>
      <c r="JK238" s="56" t="str">
        <f t="shared" si="773"/>
        <v>-</v>
      </c>
      <c r="JL238" s="56" t="str">
        <f t="shared" si="774"/>
        <v>-</v>
      </c>
      <c r="JM238" s="56" t="str">
        <f t="shared" si="775"/>
        <v>-</v>
      </c>
      <c r="JN238" s="56" t="str">
        <f t="shared" si="776"/>
        <v>-</v>
      </c>
      <c r="JO238" s="56" t="str">
        <f t="shared" si="777"/>
        <v>-</v>
      </c>
      <c r="JP238" s="56" t="str">
        <f t="shared" si="778"/>
        <v>-</v>
      </c>
      <c r="JQ238" s="56">
        <f t="shared" si="779"/>
        <v>12</v>
      </c>
      <c r="JR238" s="56" t="str">
        <f t="shared" si="780"/>
        <v>-</v>
      </c>
      <c r="JS238" s="56" t="str">
        <f t="shared" si="781"/>
        <v>-</v>
      </c>
      <c r="JT238" s="56" t="str">
        <f t="shared" si="782"/>
        <v>-</v>
      </c>
      <c r="JU238" s="56" t="str">
        <f t="shared" si="783"/>
        <v>-</v>
      </c>
      <c r="JV238" s="56" t="str">
        <f t="shared" si="784"/>
        <v>-</v>
      </c>
      <c r="JW238" s="56" t="str">
        <f t="shared" si="785"/>
        <v>-</v>
      </c>
      <c r="JX238" s="56" t="str">
        <f t="shared" si="786"/>
        <v>-</v>
      </c>
      <c r="JY238" s="56" t="str">
        <f t="shared" si="787"/>
        <v>-</v>
      </c>
      <c r="JZ238" s="56" t="str">
        <f t="shared" si="788"/>
        <v>-</v>
      </c>
      <c r="KA238" s="444" t="s">
        <v>1247</v>
      </c>
      <c r="KB238" s="360">
        <f>IF(ISNUMBER(INDEX($EQ$15:$GK$521,$B238,EO$11)),MAX(KB$14:KB237)+1,0)</f>
        <v>0</v>
      </c>
      <c r="KC238" s="360" t="str">
        <f t="shared" si="891"/>
        <v/>
      </c>
      <c r="KD238" s="373" t="s">
        <v>2</v>
      </c>
      <c r="KE238" s="215"/>
      <c r="KF238" s="60"/>
      <c r="KG238" s="60"/>
      <c r="KH238" s="60"/>
      <c r="KI238" s="60"/>
      <c r="KJ238" s="60"/>
      <c r="KK238" s="60"/>
      <c r="KL238" s="60"/>
      <c r="KM238" s="60"/>
      <c r="KN238" s="60"/>
      <c r="KO238" s="60"/>
      <c r="KP238" s="60"/>
      <c r="KQ238" s="239" t="str">
        <f t="shared" si="894"/>
        <v/>
      </c>
      <c r="KR238" s="245" t="str">
        <f t="shared" si="789"/>
        <v/>
      </c>
      <c r="KS238" s="60"/>
      <c r="KT238" s="239" t="str">
        <f t="shared" si="895"/>
        <v/>
      </c>
      <c r="KU238" s="245" t="str">
        <f t="shared" si="790"/>
        <v/>
      </c>
      <c r="KV238" s="60"/>
      <c r="KW238" s="239" t="str">
        <f t="shared" si="896"/>
        <v/>
      </c>
      <c r="KX238" s="245" t="str">
        <f t="shared" si="791"/>
        <v/>
      </c>
      <c r="KY238" s="60"/>
      <c r="KZ238" s="283" t="str">
        <f t="shared" si="792"/>
        <v/>
      </c>
      <c r="LA238" s="26"/>
      <c r="LB238" s="18"/>
      <c r="LC238" s="18"/>
      <c r="LD238" s="18"/>
      <c r="LE238" s="18"/>
      <c r="LF238" s="18"/>
      <c r="LG238" s="18"/>
      <c r="LH238" s="18"/>
      <c r="LI238" s="18"/>
      <c r="LJ238" s="18"/>
      <c r="LK238" s="18"/>
      <c r="LL238" s="18"/>
      <c r="LM238" s="18"/>
      <c r="LN238" s="63"/>
      <c r="LO238" s="251">
        <f t="shared" si="793"/>
        <v>0</v>
      </c>
      <c r="LP238" s="251">
        <f t="shared" si="794"/>
        <v>0</v>
      </c>
      <c r="LQ238" s="251">
        <f t="shared" si="795"/>
        <v>0</v>
      </c>
      <c r="LR238" s="251">
        <f t="shared" si="796"/>
        <v>0</v>
      </c>
      <c r="LS238" s="251">
        <f t="shared" si="797"/>
        <v>0</v>
      </c>
      <c r="LT238" s="251">
        <f t="shared" si="798"/>
        <v>0</v>
      </c>
      <c r="LU238" s="251">
        <f t="shared" si="799"/>
        <v>0</v>
      </c>
      <c r="LV238" s="251">
        <f t="shared" si="800"/>
        <v>0</v>
      </c>
      <c r="LW238" s="251">
        <f t="shared" si="801"/>
        <v>0</v>
      </c>
      <c r="LX238" s="251">
        <f t="shared" si="802"/>
        <v>0</v>
      </c>
      <c r="LY238" s="251">
        <f t="shared" si="803"/>
        <v>0</v>
      </c>
      <c r="LZ238" s="251">
        <f t="shared" si="804"/>
        <v>0</v>
      </c>
      <c r="MA238" s="63">
        <f t="shared" si="805"/>
        <v>6</v>
      </c>
      <c r="MB238" s="63">
        <f t="shared" si="806"/>
        <v>0</v>
      </c>
      <c r="MC238" s="63">
        <f t="shared" si="893"/>
        <v>224</v>
      </c>
      <c r="MD238" s="63">
        <f t="shared" si="892"/>
        <v>61</v>
      </c>
      <c r="ME238" s="63" t="str">
        <f t="shared" si="807"/>
        <v>ka31</v>
      </c>
      <c r="MF238" s="315">
        <f t="shared" si="808"/>
        <v>291</v>
      </c>
      <c r="MG238" s="315">
        <f>IF(ISNUMBER(MATCH(EO238,$ME$15:$ME$520,0)),0,MAX(MG$14:MG237)+1)</f>
        <v>0</v>
      </c>
      <c r="MH238" s="315" t="str">
        <f t="shared" si="809"/>
        <v/>
      </c>
      <c r="MI238" s="369"/>
      <c r="MJ238" s="68"/>
      <c r="MK238" s="18"/>
      <c r="ML238" s="242"/>
      <c r="MM238" s="242"/>
      <c r="MN238" s="59"/>
      <c r="MO238" s="59"/>
      <c r="MP238" s="285"/>
      <c r="MQ238" s="59"/>
      <c r="MR238" s="238"/>
      <c r="MS238" s="285"/>
      <c r="MT238" s="59"/>
      <c r="MU238" s="285"/>
      <c r="MV238" s="238"/>
      <c r="MW238" s="59"/>
      <c r="MX238" s="59"/>
      <c r="MY238" s="59"/>
      <c r="MZ238" s="59"/>
      <c r="NA238" s="59"/>
      <c r="NB238" s="26" t="s">
        <v>2</v>
      </c>
      <c r="NC238" s="59"/>
      <c r="ND238" s="59"/>
      <c r="NE238" s="59"/>
      <c r="NF238" s="59"/>
      <c r="NG238" s="59"/>
      <c r="NH238" s="59"/>
      <c r="NI238" s="59"/>
      <c r="NJ238" s="59"/>
      <c r="NK238" s="26" t="s">
        <v>2</v>
      </c>
      <c r="NL238" s="454"/>
      <c r="NM238" s="454"/>
      <c r="NN238" s="59"/>
      <c r="NO238" s="18"/>
      <c r="NP238" s="18"/>
      <c r="NQ238" s="18"/>
      <c r="NR238" s="18"/>
      <c r="NS238" s="18"/>
      <c r="NT238" s="18"/>
      <c r="NU238" s="18"/>
      <c r="NV238" s="18"/>
      <c r="NW238" s="18"/>
      <c r="NX238" s="18"/>
      <c r="NY238" s="18"/>
      <c r="NZ238" s="18"/>
      <c r="OA238" s="18"/>
      <c r="OB238" s="18"/>
      <c r="OC238" s="18"/>
      <c r="OZ238" s="59"/>
      <c r="PA238" s="251" t="str">
        <f t="shared" si="810"/>
        <v/>
      </c>
      <c r="PB238" s="251" t="str">
        <f t="shared" si="811"/>
        <v/>
      </c>
      <c r="PC238" s="251" t="str">
        <f t="shared" si="812"/>
        <v/>
      </c>
      <c r="PD238" s="251" t="str">
        <f t="shared" si="813"/>
        <v/>
      </c>
      <c r="PE238" s="251" t="str">
        <f t="shared" si="814"/>
        <v/>
      </c>
      <c r="PF238" s="251" t="str">
        <f t="shared" si="815"/>
        <v/>
      </c>
      <c r="PG238" s="251" t="str">
        <f t="shared" si="816"/>
        <v/>
      </c>
      <c r="PH238" s="251" t="str">
        <f t="shared" si="817"/>
        <v/>
      </c>
      <c r="PI238" s="251" t="str">
        <f t="shared" si="818"/>
        <v/>
      </c>
      <c r="PJ238" s="251" t="str">
        <f t="shared" si="819"/>
        <v/>
      </c>
      <c r="PK238" s="251" t="str">
        <f t="shared" si="820"/>
        <v/>
      </c>
      <c r="PL238" s="251" t="str">
        <f t="shared" si="821"/>
        <v/>
      </c>
      <c r="PM238" s="251" t="str">
        <f t="shared" si="822"/>
        <v/>
      </c>
      <c r="PN238" s="251" t="str">
        <f t="shared" si="823"/>
        <v/>
      </c>
      <c r="PO238" s="251" t="str">
        <f t="shared" si="824"/>
        <v/>
      </c>
      <c r="PP238" s="251" t="str">
        <f t="shared" si="825"/>
        <v/>
      </c>
      <c r="PQ238" s="251" t="str">
        <f t="shared" si="826"/>
        <v/>
      </c>
      <c r="PR238" s="251" t="str">
        <f t="shared" si="827"/>
        <v/>
      </c>
      <c r="PS238" s="251" t="str">
        <f t="shared" si="828"/>
        <v/>
      </c>
      <c r="PT238" s="251" t="str">
        <f t="shared" si="829"/>
        <v>ka31</v>
      </c>
      <c r="PU238" s="251" t="str">
        <f t="shared" si="830"/>
        <v/>
      </c>
      <c r="PV238" s="251" t="str">
        <f t="shared" si="831"/>
        <v/>
      </c>
      <c r="PW238" s="251" t="str">
        <f t="shared" si="832"/>
        <v/>
      </c>
      <c r="PX238" s="251" t="str">
        <f t="shared" si="833"/>
        <v/>
      </c>
      <c r="PY238" s="251" t="str">
        <f t="shared" si="834"/>
        <v>ka31</v>
      </c>
      <c r="PZ238" s="251" t="str">
        <f t="shared" si="835"/>
        <v>ka31</v>
      </c>
      <c r="QA238" s="251" t="str">
        <f t="shared" si="836"/>
        <v>ka31</v>
      </c>
      <c r="QB238" s="251" t="str">
        <f t="shared" si="837"/>
        <v>ka31</v>
      </c>
      <c r="QC238" s="251" t="str">
        <f t="shared" si="838"/>
        <v>ka31</v>
      </c>
      <c r="QD238" s="251" t="str">
        <f t="shared" si="839"/>
        <v/>
      </c>
      <c r="QE238" s="251" t="str">
        <f t="shared" si="840"/>
        <v/>
      </c>
      <c r="QF238" s="63">
        <f t="shared" si="841"/>
        <v>5</v>
      </c>
      <c r="QG238" s="26" t="s">
        <v>2</v>
      </c>
      <c r="QH238" s="59"/>
      <c r="QI238" s="59"/>
      <c r="QJ238" s="59"/>
      <c r="QK238" s="59"/>
      <c r="QL238" s="59"/>
      <c r="QM238" s="59"/>
      <c r="QN238" s="59"/>
    </row>
    <row r="239" spans="1:456" ht="6" customHeight="1" x14ac:dyDescent="0.25">
      <c r="A239" s="68"/>
      <c r="B239" s="447">
        <f t="shared" si="698"/>
        <v>225</v>
      </c>
      <c r="C239" s="72" t="s">
        <v>513</v>
      </c>
      <c r="D239" s="339" t="s">
        <v>534</v>
      </c>
      <c r="E239" s="59"/>
      <c r="F239" s="229"/>
      <c r="G239" s="295"/>
      <c r="H239" s="295"/>
      <c r="I239" s="229"/>
      <c r="J239" s="295"/>
      <c r="K239" s="295"/>
      <c r="L239" s="229"/>
      <c r="M239" s="295"/>
      <c r="N239" s="295"/>
      <c r="O239" s="229"/>
      <c r="P239" s="295"/>
      <c r="Q239" s="295"/>
      <c r="R239" s="229"/>
      <c r="S239" s="230"/>
      <c r="T239" s="231"/>
      <c r="U239" s="229"/>
      <c r="V239" s="230"/>
      <c r="W239" s="231"/>
      <c r="X239" s="229"/>
      <c r="Y239" s="230"/>
      <c r="Z239" s="231"/>
      <c r="AA239" s="229"/>
      <c r="AB239" s="295"/>
      <c r="AC239" s="295"/>
      <c r="AD239" s="229"/>
      <c r="AE239" s="295"/>
      <c r="AF239" s="295"/>
      <c r="AG239" s="229"/>
      <c r="AH239" s="295"/>
      <c r="AI239" s="295"/>
      <c r="AJ239" s="229"/>
      <c r="AK239" s="295"/>
      <c r="AL239" s="295"/>
      <c r="AM239" s="229"/>
      <c r="AN239" s="295"/>
      <c r="AO239" s="295"/>
      <c r="AP239" s="243"/>
      <c r="AQ239" s="295"/>
      <c r="AR239" s="290"/>
      <c r="AS239" s="243"/>
      <c r="AT239" s="295"/>
      <c r="AU239" s="290"/>
      <c r="AV239" s="229"/>
      <c r="AW239" s="230"/>
      <c r="AX239" s="231"/>
      <c r="AY239" s="229"/>
      <c r="AZ239" s="230"/>
      <c r="BA239" s="231"/>
      <c r="BB239" s="229"/>
      <c r="BC239" s="230"/>
      <c r="BD239" s="231"/>
      <c r="BE239" s="229"/>
      <c r="BF239" s="230"/>
      <c r="BG239" s="231"/>
      <c r="BH239" s="229"/>
      <c r="BI239" s="230"/>
      <c r="BJ239" s="231"/>
      <c r="BK239" s="243"/>
      <c r="BL239" s="230"/>
      <c r="BM239" s="231"/>
      <c r="BN239" s="243"/>
      <c r="BO239" s="230"/>
      <c r="BP239" s="231"/>
      <c r="BQ239" s="229"/>
      <c r="BR239" s="230"/>
      <c r="BS239" s="231"/>
      <c r="BT239" s="229"/>
      <c r="BU239" s="230"/>
      <c r="BV239" s="231"/>
      <c r="BW239" s="229"/>
      <c r="BX239" s="230"/>
      <c r="BY239" s="231"/>
      <c r="BZ239" s="229"/>
      <c r="CA239" s="230"/>
      <c r="CB239" s="231"/>
      <c r="CC239" s="229"/>
      <c r="CD239" s="230"/>
      <c r="CE239" s="231"/>
      <c r="CF239" s="331"/>
      <c r="CG239" s="332"/>
      <c r="CH239" s="385"/>
      <c r="CI239" s="331"/>
      <c r="CJ239" s="332"/>
      <c r="CK239" s="385"/>
      <c r="CL239" s="243"/>
      <c r="CM239" s="230"/>
      <c r="CN239" s="354"/>
      <c r="CO239" s="243"/>
      <c r="CP239" s="230"/>
      <c r="CQ239" s="231"/>
      <c r="CR239" s="331"/>
      <c r="CS239" s="332"/>
      <c r="CT239" s="333"/>
      <c r="CU239" s="229"/>
      <c r="CV239" s="230"/>
      <c r="CW239" s="231"/>
      <c r="CX239" s="331"/>
      <c r="CY239" s="332"/>
      <c r="CZ239" s="333"/>
      <c r="DA239" s="331"/>
      <c r="DB239" s="332"/>
      <c r="DC239" s="333"/>
      <c r="DD239" s="331"/>
      <c r="DE239" s="332"/>
      <c r="DF239" s="333"/>
      <c r="DG239" s="331"/>
      <c r="DH239" s="332"/>
      <c r="DI239" s="333"/>
      <c r="DJ239" s="229"/>
      <c r="DK239" s="230"/>
      <c r="DL239" s="231"/>
      <c r="DM239" s="229"/>
      <c r="DN239" s="230"/>
      <c r="DO239" s="231"/>
      <c r="DP239" s="331"/>
      <c r="DQ239" s="332"/>
      <c r="DR239" s="333"/>
      <c r="DS239" s="331"/>
      <c r="DT239" s="332"/>
      <c r="DU239" s="333"/>
      <c r="DV239" s="331"/>
      <c r="DW239" s="332"/>
      <c r="DX239" s="333"/>
      <c r="DY239" s="331"/>
      <c r="DZ239" s="332"/>
      <c r="EA239" s="333"/>
      <c r="EB239" s="331"/>
      <c r="EC239" s="332"/>
      <c r="ED239" s="333"/>
      <c r="EE239" s="331"/>
      <c r="EF239" s="332"/>
      <c r="EG239" s="333"/>
      <c r="EH239" s="229"/>
      <c r="EI239" s="230"/>
      <c r="EJ239" s="231"/>
      <c r="EK239" s="229"/>
      <c r="EL239" s="230"/>
      <c r="EM239" s="231"/>
      <c r="EN239" s="244"/>
      <c r="EO239" s="269" t="str">
        <f t="shared" si="699"/>
        <v/>
      </c>
      <c r="EP239" s="444" t="s">
        <v>1247</v>
      </c>
      <c r="EQ239" s="360" t="str">
        <f t="shared" si="842"/>
        <v/>
      </c>
      <c r="ER239" s="360" t="str">
        <f t="shared" si="843"/>
        <v/>
      </c>
      <c r="ES239" s="360" t="str">
        <f t="shared" si="844"/>
        <v/>
      </c>
      <c r="ET239" s="360" t="str">
        <f t="shared" si="845"/>
        <v/>
      </c>
      <c r="EU239" s="360" t="str">
        <f t="shared" si="846"/>
        <v/>
      </c>
      <c r="EV239" s="360" t="str">
        <f t="shared" si="847"/>
        <v/>
      </c>
      <c r="EW239" s="360" t="str">
        <f t="shared" si="848"/>
        <v/>
      </c>
      <c r="EX239" s="360" t="str">
        <f t="shared" si="849"/>
        <v/>
      </c>
      <c r="EY239" s="360" t="str">
        <f t="shared" si="850"/>
        <v/>
      </c>
      <c r="EZ239" s="360" t="str">
        <f t="shared" si="851"/>
        <v/>
      </c>
      <c r="FA239" s="360" t="str">
        <f t="shared" si="852"/>
        <v/>
      </c>
      <c r="FB239" s="360" t="str">
        <f t="shared" si="853"/>
        <v/>
      </c>
      <c r="FC239" s="360" t="str">
        <f t="shared" si="854"/>
        <v/>
      </c>
      <c r="FD239" s="360" t="str">
        <f t="shared" si="855"/>
        <v/>
      </c>
      <c r="FE239" s="360" t="str">
        <f t="shared" si="856"/>
        <v/>
      </c>
      <c r="FF239" s="360" t="str">
        <f t="shared" si="857"/>
        <v/>
      </c>
      <c r="FG239" s="360" t="str">
        <f t="shared" si="858"/>
        <v/>
      </c>
      <c r="FH239" s="360" t="str">
        <f t="shared" si="859"/>
        <v/>
      </c>
      <c r="FI239" s="360" t="str">
        <f t="shared" si="860"/>
        <v/>
      </c>
      <c r="FJ239" s="360" t="str">
        <f t="shared" si="861"/>
        <v/>
      </c>
      <c r="FK239" s="360" t="str">
        <f t="shared" si="862"/>
        <v/>
      </c>
      <c r="FL239" s="360" t="str">
        <f t="shared" si="863"/>
        <v/>
      </c>
      <c r="FM239" s="360" t="str">
        <f t="shared" si="864"/>
        <v/>
      </c>
      <c r="FN239" s="360" t="str">
        <f t="shared" si="865"/>
        <v/>
      </c>
      <c r="FO239" s="360" t="str">
        <f t="shared" si="866"/>
        <v/>
      </c>
      <c r="FP239" s="360" t="str">
        <f t="shared" si="867"/>
        <v/>
      </c>
      <c r="FQ239" s="360" t="str">
        <f t="shared" si="868"/>
        <v/>
      </c>
      <c r="FR239" s="360" t="str">
        <f t="shared" si="869"/>
        <v/>
      </c>
      <c r="FS239" s="360" t="str">
        <f t="shared" si="870"/>
        <v/>
      </c>
      <c r="FT239" s="360" t="str">
        <f t="shared" si="700"/>
        <v/>
      </c>
      <c r="FU239" s="360" t="str">
        <f t="shared" si="871"/>
        <v/>
      </c>
      <c r="FV239" s="360" t="str">
        <f t="shared" si="872"/>
        <v/>
      </c>
      <c r="FW239" s="360" t="str">
        <f t="shared" si="873"/>
        <v/>
      </c>
      <c r="FX239" s="360" t="str">
        <f t="shared" si="874"/>
        <v/>
      </c>
      <c r="FY239" s="360" t="str">
        <f t="shared" si="875"/>
        <v/>
      </c>
      <c r="FZ239" s="360" t="str">
        <f t="shared" si="876"/>
        <v/>
      </c>
      <c r="GA239" s="360">
        <f t="shared" si="877"/>
        <v>41</v>
      </c>
      <c r="GB239" s="360" t="str">
        <f t="shared" si="878"/>
        <v/>
      </c>
      <c r="GC239" s="360" t="str">
        <f t="shared" si="879"/>
        <v/>
      </c>
      <c r="GD239" s="360" t="str">
        <f t="shared" si="880"/>
        <v/>
      </c>
      <c r="GE239" s="360" t="str">
        <f t="shared" si="881"/>
        <v/>
      </c>
      <c r="GF239" s="360" t="str">
        <f t="shared" si="882"/>
        <v/>
      </c>
      <c r="GG239" s="360" t="str">
        <f t="shared" si="883"/>
        <v/>
      </c>
      <c r="GH239" s="360" t="str">
        <f t="shared" si="884"/>
        <v/>
      </c>
      <c r="GI239" s="360" t="str">
        <f t="shared" si="885"/>
        <v/>
      </c>
      <c r="GJ239" s="360" t="str">
        <f t="shared" si="886"/>
        <v/>
      </c>
      <c r="GK239" s="444" t="s">
        <v>1247</v>
      </c>
      <c r="GL239" s="361" t="str">
        <f t="shared" si="701"/>
        <v>-</v>
      </c>
      <c r="GM239" s="361" t="str">
        <f t="shared" si="702"/>
        <v>-</v>
      </c>
      <c r="GN239" s="361" t="str">
        <f t="shared" si="703"/>
        <v>-</v>
      </c>
      <c r="GO239" s="361" t="str">
        <f t="shared" si="704"/>
        <v>-</v>
      </c>
      <c r="GP239" s="361" t="str">
        <f t="shared" si="705"/>
        <v>-</v>
      </c>
      <c r="GQ239" s="361" t="str">
        <f t="shared" si="706"/>
        <v>-</v>
      </c>
      <c r="GR239" s="361" t="str">
        <f t="shared" si="707"/>
        <v>-</v>
      </c>
      <c r="GS239" s="361" t="str">
        <f t="shared" si="708"/>
        <v>-</v>
      </c>
      <c r="GT239" s="361" t="str">
        <f t="shared" si="709"/>
        <v>-</v>
      </c>
      <c r="GU239" s="361" t="str">
        <f t="shared" si="710"/>
        <v>-</v>
      </c>
      <c r="GV239" s="361" t="str">
        <f t="shared" si="711"/>
        <v>-</v>
      </c>
      <c r="GW239" s="361" t="str">
        <f t="shared" si="712"/>
        <v>-</v>
      </c>
      <c r="GX239" s="361" t="str">
        <f t="shared" si="713"/>
        <v>-</v>
      </c>
      <c r="GY239" s="361" t="str">
        <f t="shared" si="714"/>
        <v>-</v>
      </c>
      <c r="GZ239" s="361" t="str">
        <f t="shared" si="715"/>
        <v>-</v>
      </c>
      <c r="HA239" s="361" t="str">
        <f t="shared" si="716"/>
        <v>-</v>
      </c>
      <c r="HB239" s="361" t="str">
        <f t="shared" si="717"/>
        <v>-</v>
      </c>
      <c r="HC239" s="361" t="str">
        <f t="shared" si="718"/>
        <v>-</v>
      </c>
      <c r="HD239" s="361" t="str">
        <f t="shared" si="719"/>
        <v>-</v>
      </c>
      <c r="HE239" s="361" t="str">
        <f t="shared" si="720"/>
        <v>-</v>
      </c>
      <c r="HF239" s="361" t="str">
        <f t="shared" si="721"/>
        <v>-</v>
      </c>
      <c r="HG239" s="361" t="str">
        <f t="shared" si="722"/>
        <v>-</v>
      </c>
      <c r="HH239" s="361" t="str">
        <f t="shared" si="723"/>
        <v>-</v>
      </c>
      <c r="HI239" s="361" t="str">
        <f t="shared" si="724"/>
        <v>-</v>
      </c>
      <c r="HJ239" s="361" t="str">
        <f t="shared" si="725"/>
        <v>-</v>
      </c>
      <c r="HK239" s="361" t="str">
        <f t="shared" si="726"/>
        <v>-</v>
      </c>
      <c r="HL239" s="361" t="str">
        <f t="shared" si="727"/>
        <v>-</v>
      </c>
      <c r="HM239" s="361" t="str">
        <f t="shared" si="728"/>
        <v>-</v>
      </c>
      <c r="HN239" s="361" t="str">
        <f t="shared" si="729"/>
        <v>-</v>
      </c>
      <c r="HO239" s="361" t="str">
        <f t="shared" si="730"/>
        <v>-</v>
      </c>
      <c r="HP239" s="361" t="str">
        <f t="shared" si="731"/>
        <v>-</v>
      </c>
      <c r="HQ239" s="361" t="str">
        <f t="shared" si="732"/>
        <v>-</v>
      </c>
      <c r="HR239" s="361" t="str">
        <f t="shared" si="733"/>
        <v>-</v>
      </c>
      <c r="HS239" s="361" t="str">
        <f t="shared" si="734"/>
        <v>-</v>
      </c>
      <c r="HT239" s="361" t="str">
        <f t="shared" si="735"/>
        <v>-</v>
      </c>
      <c r="HU239" s="361" t="str">
        <f t="shared" si="736"/>
        <v>-</v>
      </c>
      <c r="HV239" s="361" t="str">
        <f t="shared" si="737"/>
        <v>ifmtdp</v>
      </c>
      <c r="HW239" s="361" t="str">
        <f t="shared" si="738"/>
        <v>-</v>
      </c>
      <c r="HX239" s="361" t="str">
        <f t="shared" si="739"/>
        <v>-</v>
      </c>
      <c r="HY239" s="361" t="str">
        <f t="shared" si="740"/>
        <v>-</v>
      </c>
      <c r="HZ239" s="361" t="str">
        <f t="shared" si="741"/>
        <v>-</v>
      </c>
      <c r="IA239" s="361" t="str">
        <f t="shared" si="742"/>
        <v>-</v>
      </c>
      <c r="IB239" s="361" t="str">
        <f t="shared" si="743"/>
        <v>-</v>
      </c>
      <c r="IC239" s="361" t="str">
        <f t="shared" si="744"/>
        <v>-</v>
      </c>
      <c r="ID239" s="361" t="str">
        <f t="shared" si="745"/>
        <v>-</v>
      </c>
      <c r="IE239" s="361" t="str">
        <f t="shared" si="746"/>
        <v>-</v>
      </c>
      <c r="IF239" s="444" t="s">
        <v>1247</v>
      </c>
      <c r="IG239" s="56" t="str">
        <f t="shared" si="887"/>
        <v>-</v>
      </c>
      <c r="IH239" s="56" t="str">
        <f t="shared" si="888"/>
        <v>-</v>
      </c>
      <c r="II239" s="56" t="str">
        <f t="shared" si="889"/>
        <v>-</v>
      </c>
      <c r="IJ239" s="56" t="str">
        <f t="shared" si="890"/>
        <v>-</v>
      </c>
      <c r="IK239" s="56" t="str">
        <f t="shared" si="747"/>
        <v>-</v>
      </c>
      <c r="IL239" s="56" t="str">
        <f t="shared" si="748"/>
        <v>-</v>
      </c>
      <c r="IM239" s="56" t="str">
        <f t="shared" si="749"/>
        <v>-</v>
      </c>
      <c r="IN239" s="56" t="str">
        <f t="shared" si="750"/>
        <v>-</v>
      </c>
      <c r="IO239" s="56" t="str">
        <f t="shared" si="751"/>
        <v>-</v>
      </c>
      <c r="IP239" s="56" t="str">
        <f t="shared" si="752"/>
        <v>-</v>
      </c>
      <c r="IQ239" s="56" t="str">
        <f t="shared" si="753"/>
        <v>-</v>
      </c>
      <c r="IR239" s="56" t="str">
        <f t="shared" si="754"/>
        <v>-</v>
      </c>
      <c r="IS239" s="56" t="str">
        <f t="shared" si="755"/>
        <v>-</v>
      </c>
      <c r="IT239" s="56" t="str">
        <f t="shared" si="756"/>
        <v>-</v>
      </c>
      <c r="IU239" s="56" t="str">
        <f t="shared" si="757"/>
        <v>-</v>
      </c>
      <c r="IV239" s="56" t="str">
        <f t="shared" si="758"/>
        <v>-</v>
      </c>
      <c r="IW239" s="56" t="str">
        <f t="shared" si="759"/>
        <v>-</v>
      </c>
      <c r="IX239" s="56" t="str">
        <f t="shared" si="760"/>
        <v>-</v>
      </c>
      <c r="IY239" s="56" t="str">
        <f t="shared" si="761"/>
        <v>-</v>
      </c>
      <c r="IZ239" s="56" t="str">
        <f t="shared" si="762"/>
        <v>-</v>
      </c>
      <c r="JA239" s="56" t="str">
        <f t="shared" si="763"/>
        <v>-</v>
      </c>
      <c r="JB239" s="56" t="str">
        <f t="shared" si="764"/>
        <v>-</v>
      </c>
      <c r="JC239" s="56" t="str">
        <f t="shared" si="765"/>
        <v>-</v>
      </c>
      <c r="JD239" s="56" t="str">
        <f t="shared" si="766"/>
        <v>-</v>
      </c>
      <c r="JE239" s="56" t="str">
        <f t="shared" si="767"/>
        <v>-</v>
      </c>
      <c r="JF239" s="56" t="str">
        <f t="shared" si="768"/>
        <v>-</v>
      </c>
      <c r="JG239" s="56" t="str">
        <f t="shared" si="769"/>
        <v>-</v>
      </c>
      <c r="JH239" s="56" t="str">
        <f t="shared" si="770"/>
        <v>-</v>
      </c>
      <c r="JI239" s="56" t="str">
        <f t="shared" si="771"/>
        <v>-</v>
      </c>
      <c r="JJ239" s="56" t="str">
        <f t="shared" si="772"/>
        <v>-</v>
      </c>
      <c r="JK239" s="56" t="str">
        <f t="shared" si="773"/>
        <v>-</v>
      </c>
      <c r="JL239" s="56" t="str">
        <f t="shared" si="774"/>
        <v>-</v>
      </c>
      <c r="JM239" s="56" t="str">
        <f t="shared" si="775"/>
        <v>-</v>
      </c>
      <c r="JN239" s="56" t="str">
        <f t="shared" si="776"/>
        <v>-</v>
      </c>
      <c r="JO239" s="56" t="str">
        <f t="shared" si="777"/>
        <v>-</v>
      </c>
      <c r="JP239" s="56" t="str">
        <f t="shared" si="778"/>
        <v>-</v>
      </c>
      <c r="JQ239" s="56" t="str">
        <f t="shared" si="779"/>
        <v>12,</v>
      </c>
      <c r="JR239" s="56" t="str">
        <f t="shared" si="780"/>
        <v>-</v>
      </c>
      <c r="JS239" s="56" t="str">
        <f t="shared" si="781"/>
        <v>-</v>
      </c>
      <c r="JT239" s="56" t="str">
        <f t="shared" si="782"/>
        <v>-</v>
      </c>
      <c r="JU239" s="56" t="str">
        <f t="shared" si="783"/>
        <v>-</v>
      </c>
      <c r="JV239" s="56" t="str">
        <f t="shared" si="784"/>
        <v>-</v>
      </c>
      <c r="JW239" s="56" t="str">
        <f t="shared" si="785"/>
        <v>-</v>
      </c>
      <c r="JX239" s="56" t="str">
        <f t="shared" si="786"/>
        <v>-</v>
      </c>
      <c r="JY239" s="56" t="str">
        <f t="shared" si="787"/>
        <v>-</v>
      </c>
      <c r="JZ239" s="56" t="str">
        <f t="shared" si="788"/>
        <v>-</v>
      </c>
      <c r="KA239" s="444" t="s">
        <v>1247</v>
      </c>
      <c r="KB239" s="360">
        <f>IF(ISNUMBER(INDEX($EQ$15:$GK$521,$B239,EO$11)),MAX(KB$14:KB238)+1,0)</f>
        <v>0</v>
      </c>
      <c r="KC239" s="360" t="str">
        <f t="shared" si="891"/>
        <v/>
      </c>
      <c r="KD239" s="373" t="s">
        <v>2</v>
      </c>
      <c r="KE239" s="215"/>
      <c r="KF239" s="60"/>
      <c r="KG239" s="60"/>
      <c r="KH239" s="60"/>
      <c r="KI239" s="60"/>
      <c r="KJ239" s="60"/>
      <c r="KK239" s="60"/>
      <c r="KL239" s="60"/>
      <c r="KM239" s="60"/>
      <c r="KN239" s="60"/>
      <c r="KO239" s="60"/>
      <c r="KP239" s="60"/>
      <c r="KQ239" s="239" t="str">
        <f t="shared" si="894"/>
        <v/>
      </c>
      <c r="KR239" s="245" t="str">
        <f t="shared" si="789"/>
        <v/>
      </c>
      <c r="KS239" s="60"/>
      <c r="KT239" s="239" t="str">
        <f t="shared" si="895"/>
        <v/>
      </c>
      <c r="KU239" s="245" t="str">
        <f t="shared" si="790"/>
        <v/>
      </c>
      <c r="KV239" s="60"/>
      <c r="KW239" s="239" t="str">
        <f t="shared" si="896"/>
        <v/>
      </c>
      <c r="KX239" s="245" t="str">
        <f t="shared" si="791"/>
        <v/>
      </c>
      <c r="KY239" s="60"/>
      <c r="KZ239" s="283" t="str">
        <f t="shared" si="792"/>
        <v/>
      </c>
      <c r="LA239" s="26"/>
      <c r="LB239" s="18"/>
      <c r="LC239" s="18"/>
      <c r="LD239" s="18"/>
      <c r="LE239" s="18"/>
      <c r="LF239" s="18"/>
      <c r="LG239" s="18"/>
      <c r="LH239" s="18"/>
      <c r="LI239" s="18"/>
      <c r="LJ239" s="18"/>
      <c r="LK239" s="18"/>
      <c r="LL239" s="18"/>
      <c r="LM239" s="18"/>
      <c r="LN239" s="63"/>
      <c r="LO239" s="251">
        <f t="shared" si="793"/>
        <v>0</v>
      </c>
      <c r="LP239" s="251">
        <f t="shared" si="794"/>
        <v>0</v>
      </c>
      <c r="LQ239" s="251">
        <f t="shared" si="795"/>
        <v>0</v>
      </c>
      <c r="LR239" s="251">
        <f t="shared" si="796"/>
        <v>0</v>
      </c>
      <c r="LS239" s="251">
        <f t="shared" si="797"/>
        <v>0</v>
      </c>
      <c r="LT239" s="251">
        <f t="shared" si="798"/>
        <v>0</v>
      </c>
      <c r="LU239" s="251">
        <f t="shared" si="799"/>
        <v>0</v>
      </c>
      <c r="LV239" s="251">
        <f t="shared" si="800"/>
        <v>0</v>
      </c>
      <c r="LW239" s="251">
        <f t="shared" si="801"/>
        <v>0</v>
      </c>
      <c r="LX239" s="251">
        <f t="shared" si="802"/>
        <v>0</v>
      </c>
      <c r="LY239" s="251">
        <f t="shared" si="803"/>
        <v>0</v>
      </c>
      <c r="LZ239" s="251">
        <f t="shared" si="804"/>
        <v>0</v>
      </c>
      <c r="MA239" s="63">
        <f t="shared" si="805"/>
        <v>6</v>
      </c>
      <c r="MB239" s="63">
        <f t="shared" si="806"/>
        <v>0</v>
      </c>
      <c r="MC239" s="63">
        <f t="shared" si="893"/>
        <v>225</v>
      </c>
      <c r="MD239" s="63">
        <f t="shared" si="892"/>
        <v>62</v>
      </c>
      <c r="ME239" s="63" t="str">
        <f t="shared" si="807"/>
        <v>ka32</v>
      </c>
      <c r="MF239" s="315">
        <f t="shared" si="808"/>
        <v>291</v>
      </c>
      <c r="MG239" s="315">
        <f>IF(ISNUMBER(MATCH(EO239,$ME$15:$ME$520,0)),0,MAX(MG$14:MG238)+1)</f>
        <v>0</v>
      </c>
      <c r="MH239" s="315" t="str">
        <f t="shared" si="809"/>
        <v/>
      </c>
      <c r="MI239" s="369"/>
      <c r="MJ239" s="68"/>
      <c r="MK239" s="18"/>
      <c r="ML239" s="242"/>
      <c r="MM239" s="242"/>
      <c r="MN239" s="59"/>
      <c r="MO239" s="59"/>
      <c r="MP239" s="285"/>
      <c r="MQ239" s="59"/>
      <c r="MR239" s="238"/>
      <c r="MS239" s="285"/>
      <c r="MT239" s="59"/>
      <c r="MU239" s="285"/>
      <c r="MV239" s="238"/>
      <c r="MW239" s="59"/>
      <c r="MX239" s="59"/>
      <c r="MY239" s="59"/>
      <c r="MZ239" s="59"/>
      <c r="NA239" s="59"/>
      <c r="NB239" s="26" t="s">
        <v>2</v>
      </c>
      <c r="NC239" s="59"/>
      <c r="ND239" s="59"/>
      <c r="NE239" s="59"/>
      <c r="NF239" s="59"/>
      <c r="NG239" s="59"/>
      <c r="NH239" s="59"/>
      <c r="NI239" s="59"/>
      <c r="NJ239" s="59"/>
      <c r="NK239" s="26" t="s">
        <v>2</v>
      </c>
      <c r="NL239" s="454"/>
      <c r="NM239" s="454"/>
      <c r="NN239" s="59"/>
      <c r="NO239" s="18"/>
      <c r="NP239" s="18"/>
      <c r="NQ239" s="18"/>
      <c r="NR239" s="18"/>
      <c r="NS239" s="18"/>
      <c r="NT239" s="18"/>
      <c r="NU239" s="18"/>
      <c r="NV239" s="18"/>
      <c r="NW239" s="18"/>
      <c r="NX239" s="18"/>
      <c r="NY239" s="18"/>
      <c r="NZ239" s="18"/>
      <c r="OA239" s="18"/>
      <c r="OB239" s="18"/>
      <c r="OC239" s="18"/>
      <c r="OZ239" s="59"/>
      <c r="PA239" s="251" t="str">
        <f t="shared" si="810"/>
        <v/>
      </c>
      <c r="PB239" s="251" t="str">
        <f t="shared" si="811"/>
        <v/>
      </c>
      <c r="PC239" s="251" t="str">
        <f t="shared" si="812"/>
        <v/>
      </c>
      <c r="PD239" s="251" t="str">
        <f t="shared" si="813"/>
        <v/>
      </c>
      <c r="PE239" s="251" t="str">
        <f t="shared" si="814"/>
        <v/>
      </c>
      <c r="PF239" s="251" t="str">
        <f t="shared" si="815"/>
        <v/>
      </c>
      <c r="PG239" s="251" t="str">
        <f t="shared" si="816"/>
        <v/>
      </c>
      <c r="PH239" s="251" t="str">
        <f t="shared" si="817"/>
        <v/>
      </c>
      <c r="PI239" s="251" t="str">
        <f t="shared" si="818"/>
        <v/>
      </c>
      <c r="PJ239" s="251" t="str">
        <f t="shared" si="819"/>
        <v/>
      </c>
      <c r="PK239" s="251" t="str">
        <f t="shared" si="820"/>
        <v/>
      </c>
      <c r="PL239" s="251" t="str">
        <f t="shared" si="821"/>
        <v/>
      </c>
      <c r="PM239" s="251" t="str">
        <f t="shared" si="822"/>
        <v/>
      </c>
      <c r="PN239" s="251" t="str">
        <f t="shared" si="823"/>
        <v/>
      </c>
      <c r="PO239" s="251" t="str">
        <f t="shared" si="824"/>
        <v/>
      </c>
      <c r="PP239" s="251" t="str">
        <f t="shared" si="825"/>
        <v/>
      </c>
      <c r="PQ239" s="251" t="str">
        <f t="shared" si="826"/>
        <v/>
      </c>
      <c r="PR239" s="251" t="str">
        <f t="shared" si="827"/>
        <v/>
      </c>
      <c r="PS239" s="251" t="str">
        <f t="shared" si="828"/>
        <v/>
      </c>
      <c r="PT239" s="251" t="str">
        <f t="shared" si="829"/>
        <v/>
      </c>
      <c r="PU239" s="251" t="str">
        <f t="shared" si="830"/>
        <v/>
      </c>
      <c r="PV239" s="251" t="str">
        <f t="shared" si="831"/>
        <v/>
      </c>
      <c r="PW239" s="251" t="str">
        <f t="shared" si="832"/>
        <v/>
      </c>
      <c r="PX239" s="251" t="str">
        <f t="shared" si="833"/>
        <v/>
      </c>
      <c r="PY239" s="251" t="str">
        <f t="shared" si="834"/>
        <v/>
      </c>
      <c r="PZ239" s="251" t="str">
        <f t="shared" si="835"/>
        <v/>
      </c>
      <c r="QA239" s="251" t="str">
        <f t="shared" si="836"/>
        <v/>
      </c>
      <c r="QB239" s="251" t="str">
        <f t="shared" si="837"/>
        <v/>
      </c>
      <c r="QC239" s="251" t="str">
        <f t="shared" si="838"/>
        <v/>
      </c>
      <c r="QD239" s="251" t="str">
        <f t="shared" si="839"/>
        <v/>
      </c>
      <c r="QE239" s="251" t="str">
        <f t="shared" si="840"/>
        <v/>
      </c>
      <c r="QF239" s="63">
        <f t="shared" si="841"/>
        <v>0</v>
      </c>
      <c r="QG239" s="26" t="s">
        <v>2</v>
      </c>
      <c r="QH239" s="59"/>
      <c r="QI239" s="59"/>
      <c r="QJ239" s="59"/>
      <c r="QK239" s="59"/>
      <c r="QL239" s="59"/>
      <c r="QM239" s="59"/>
      <c r="QN239" s="59"/>
    </row>
    <row r="240" spans="1:456" ht="6" customHeight="1" x14ac:dyDescent="0.25">
      <c r="A240" s="68"/>
      <c r="B240" s="447">
        <f t="shared" si="698"/>
        <v>226</v>
      </c>
      <c r="C240" s="72" t="s">
        <v>515</v>
      </c>
      <c r="D240" s="339" t="s">
        <v>535</v>
      </c>
      <c r="E240" s="59"/>
      <c r="F240" s="229"/>
      <c r="G240" s="295"/>
      <c r="H240" s="295"/>
      <c r="I240" s="229"/>
      <c r="J240" s="295"/>
      <c r="K240" s="295"/>
      <c r="L240" s="229"/>
      <c r="M240" s="295"/>
      <c r="N240" s="295"/>
      <c r="O240" s="229"/>
      <c r="P240" s="295"/>
      <c r="Q240" s="295"/>
      <c r="R240" s="229"/>
      <c r="S240" s="230"/>
      <c r="T240" s="231"/>
      <c r="U240" s="229"/>
      <c r="V240" s="230"/>
      <c r="W240" s="231"/>
      <c r="X240" s="229"/>
      <c r="Y240" s="230"/>
      <c r="Z240" s="231"/>
      <c r="AA240" s="229"/>
      <c r="AB240" s="295"/>
      <c r="AC240" s="295"/>
      <c r="AD240" s="229"/>
      <c r="AE240" s="295"/>
      <c r="AF240" s="295"/>
      <c r="AG240" s="229"/>
      <c r="AH240" s="295"/>
      <c r="AI240" s="295"/>
      <c r="AJ240" s="229"/>
      <c r="AK240" s="295"/>
      <c r="AL240" s="295"/>
      <c r="AM240" s="229"/>
      <c r="AN240" s="295"/>
      <c r="AO240" s="295"/>
      <c r="AP240" s="243"/>
      <c r="AQ240" s="295"/>
      <c r="AR240" s="290"/>
      <c r="AS240" s="243"/>
      <c r="AT240" s="295"/>
      <c r="AU240" s="290"/>
      <c r="AV240" s="229"/>
      <c r="AW240" s="230"/>
      <c r="AX240" s="231"/>
      <c r="AY240" s="229"/>
      <c r="AZ240" s="230"/>
      <c r="BA240" s="231"/>
      <c r="BB240" s="229"/>
      <c r="BC240" s="230"/>
      <c r="BD240" s="231"/>
      <c r="BE240" s="229"/>
      <c r="BF240" s="230"/>
      <c r="BG240" s="231"/>
      <c r="BH240" s="229"/>
      <c r="BI240" s="230"/>
      <c r="BJ240" s="231"/>
      <c r="BK240" s="243"/>
      <c r="BL240" s="230"/>
      <c r="BM240" s="231"/>
      <c r="BN240" s="243"/>
      <c r="BO240" s="230"/>
      <c r="BP240" s="231"/>
      <c r="BQ240" s="229"/>
      <c r="BR240" s="230"/>
      <c r="BS240" s="231"/>
      <c r="BT240" s="229"/>
      <c r="BU240" s="230"/>
      <c r="BV240" s="231"/>
      <c r="BW240" s="229"/>
      <c r="BX240" s="230"/>
      <c r="BY240" s="231"/>
      <c r="BZ240" s="229"/>
      <c r="CA240" s="230"/>
      <c r="CB240" s="231"/>
      <c r="CC240" s="229"/>
      <c r="CD240" s="230"/>
      <c r="CE240" s="231"/>
      <c r="CF240" s="331"/>
      <c r="CG240" s="332"/>
      <c r="CH240" s="385"/>
      <c r="CI240" s="331"/>
      <c r="CJ240" s="332"/>
      <c r="CK240" s="385"/>
      <c r="CL240" s="243"/>
      <c r="CM240" s="230"/>
      <c r="CN240" s="354"/>
      <c r="CO240" s="243"/>
      <c r="CP240" s="230"/>
      <c r="CQ240" s="231"/>
      <c r="CR240" s="331"/>
      <c r="CS240" s="332"/>
      <c r="CT240" s="333"/>
      <c r="CU240" s="229"/>
      <c r="CV240" s="230"/>
      <c r="CW240" s="231"/>
      <c r="CX240" s="331"/>
      <c r="CY240" s="332"/>
      <c r="CZ240" s="333"/>
      <c r="DA240" s="331"/>
      <c r="DB240" s="332"/>
      <c r="DC240" s="333"/>
      <c r="DD240" s="331"/>
      <c r="DE240" s="332"/>
      <c r="DF240" s="333"/>
      <c r="DG240" s="331"/>
      <c r="DH240" s="332"/>
      <c r="DI240" s="333"/>
      <c r="DJ240" s="229"/>
      <c r="DK240" s="230"/>
      <c r="DL240" s="231"/>
      <c r="DM240" s="229"/>
      <c r="DN240" s="230"/>
      <c r="DO240" s="231"/>
      <c r="DP240" s="331"/>
      <c r="DQ240" s="332"/>
      <c r="DR240" s="333"/>
      <c r="DS240" s="331"/>
      <c r="DT240" s="332"/>
      <c r="DU240" s="333"/>
      <c r="DV240" s="331"/>
      <c r="DW240" s="332"/>
      <c r="DX240" s="333"/>
      <c r="DY240" s="331"/>
      <c r="DZ240" s="332"/>
      <c r="EA240" s="333"/>
      <c r="EB240" s="331"/>
      <c r="EC240" s="332"/>
      <c r="ED240" s="333"/>
      <c r="EE240" s="331"/>
      <c r="EF240" s="332"/>
      <c r="EG240" s="333"/>
      <c r="EH240" s="229"/>
      <c r="EI240" s="230"/>
      <c r="EJ240" s="231"/>
      <c r="EK240" s="229"/>
      <c r="EL240" s="230"/>
      <c r="EM240" s="231"/>
      <c r="EN240" s="244"/>
      <c r="EO240" s="269" t="str">
        <f t="shared" si="699"/>
        <v/>
      </c>
      <c r="EP240" s="444" t="s">
        <v>1247</v>
      </c>
      <c r="EQ240" s="360" t="str">
        <f t="shared" si="842"/>
        <v/>
      </c>
      <c r="ER240" s="360" t="str">
        <f t="shared" si="843"/>
        <v/>
      </c>
      <c r="ES240" s="360" t="str">
        <f t="shared" si="844"/>
        <v/>
      </c>
      <c r="ET240" s="360" t="str">
        <f t="shared" si="845"/>
        <v/>
      </c>
      <c r="EU240" s="360" t="str">
        <f t="shared" si="846"/>
        <v/>
      </c>
      <c r="EV240" s="360" t="str">
        <f t="shared" si="847"/>
        <v/>
      </c>
      <c r="EW240" s="360" t="str">
        <f t="shared" si="848"/>
        <v/>
      </c>
      <c r="EX240" s="360" t="str">
        <f t="shared" si="849"/>
        <v/>
      </c>
      <c r="EY240" s="360" t="str">
        <f t="shared" si="850"/>
        <v/>
      </c>
      <c r="EZ240" s="360" t="str">
        <f t="shared" si="851"/>
        <v/>
      </c>
      <c r="FA240" s="360" t="str">
        <f t="shared" si="852"/>
        <v/>
      </c>
      <c r="FB240" s="360" t="str">
        <f t="shared" si="853"/>
        <v/>
      </c>
      <c r="FC240" s="360" t="str">
        <f t="shared" si="854"/>
        <v/>
      </c>
      <c r="FD240" s="360" t="str">
        <f t="shared" si="855"/>
        <v/>
      </c>
      <c r="FE240" s="360" t="str">
        <f t="shared" si="856"/>
        <v/>
      </c>
      <c r="FF240" s="360" t="str">
        <f t="shared" si="857"/>
        <v/>
      </c>
      <c r="FG240" s="360" t="str">
        <f t="shared" si="858"/>
        <v/>
      </c>
      <c r="FH240" s="360" t="str">
        <f t="shared" si="859"/>
        <v/>
      </c>
      <c r="FI240" s="360" t="str">
        <f t="shared" si="860"/>
        <v/>
      </c>
      <c r="FJ240" s="360" t="str">
        <f t="shared" si="861"/>
        <v/>
      </c>
      <c r="FK240" s="360" t="str">
        <f t="shared" si="862"/>
        <v/>
      </c>
      <c r="FL240" s="360" t="str">
        <f t="shared" si="863"/>
        <v/>
      </c>
      <c r="FM240" s="360" t="str">
        <f t="shared" si="864"/>
        <v/>
      </c>
      <c r="FN240" s="360" t="str">
        <f t="shared" si="865"/>
        <v/>
      </c>
      <c r="FO240" s="360" t="str">
        <f t="shared" si="866"/>
        <v/>
      </c>
      <c r="FP240" s="360" t="str">
        <f t="shared" si="867"/>
        <v/>
      </c>
      <c r="FQ240" s="360" t="str">
        <f t="shared" si="868"/>
        <v/>
      </c>
      <c r="FR240" s="360" t="str">
        <f t="shared" si="869"/>
        <v/>
      </c>
      <c r="FS240" s="360" t="str">
        <f t="shared" si="870"/>
        <v/>
      </c>
      <c r="FT240" s="360" t="str">
        <f t="shared" si="700"/>
        <v/>
      </c>
      <c r="FU240" s="360" t="str">
        <f t="shared" si="871"/>
        <v/>
      </c>
      <c r="FV240" s="360" t="str">
        <f t="shared" si="872"/>
        <v/>
      </c>
      <c r="FW240" s="360" t="str">
        <f t="shared" si="873"/>
        <v/>
      </c>
      <c r="FX240" s="360" t="str">
        <f t="shared" si="874"/>
        <v/>
      </c>
      <c r="FY240" s="360" t="str">
        <f t="shared" si="875"/>
        <v/>
      </c>
      <c r="FZ240" s="360" t="str">
        <f t="shared" si="876"/>
        <v/>
      </c>
      <c r="GA240" s="360">
        <f t="shared" si="877"/>
        <v>43</v>
      </c>
      <c r="GB240" s="360" t="str">
        <f t="shared" si="878"/>
        <v/>
      </c>
      <c r="GC240" s="360" t="str">
        <f t="shared" si="879"/>
        <v/>
      </c>
      <c r="GD240" s="360" t="str">
        <f t="shared" si="880"/>
        <v/>
      </c>
      <c r="GE240" s="360" t="str">
        <f t="shared" si="881"/>
        <v/>
      </c>
      <c r="GF240" s="360" t="str">
        <f t="shared" si="882"/>
        <v/>
      </c>
      <c r="GG240" s="360" t="str">
        <f t="shared" si="883"/>
        <v/>
      </c>
      <c r="GH240" s="360" t="str">
        <f t="shared" si="884"/>
        <v/>
      </c>
      <c r="GI240" s="360" t="str">
        <f t="shared" si="885"/>
        <v/>
      </c>
      <c r="GJ240" s="360" t="str">
        <f t="shared" si="886"/>
        <v/>
      </c>
      <c r="GK240" s="444" t="s">
        <v>1247</v>
      </c>
      <c r="GL240" s="361" t="str">
        <f t="shared" si="701"/>
        <v>-</v>
      </c>
      <c r="GM240" s="361" t="str">
        <f t="shared" si="702"/>
        <v>-</v>
      </c>
      <c r="GN240" s="361" t="str">
        <f t="shared" si="703"/>
        <v>-</v>
      </c>
      <c r="GO240" s="361" t="str">
        <f t="shared" si="704"/>
        <v>-</v>
      </c>
      <c r="GP240" s="361" t="str">
        <f t="shared" si="705"/>
        <v>-</v>
      </c>
      <c r="GQ240" s="361" t="str">
        <f t="shared" si="706"/>
        <v>-</v>
      </c>
      <c r="GR240" s="361" t="str">
        <f t="shared" si="707"/>
        <v>-</v>
      </c>
      <c r="GS240" s="361" t="str">
        <f t="shared" si="708"/>
        <v>-</v>
      </c>
      <c r="GT240" s="361" t="str">
        <f t="shared" si="709"/>
        <v>-</v>
      </c>
      <c r="GU240" s="361" t="str">
        <f t="shared" si="710"/>
        <v>-</v>
      </c>
      <c r="GV240" s="361" t="str">
        <f t="shared" si="711"/>
        <v>-</v>
      </c>
      <c r="GW240" s="361" t="str">
        <f t="shared" si="712"/>
        <v>-</v>
      </c>
      <c r="GX240" s="361" t="str">
        <f t="shared" si="713"/>
        <v>-</v>
      </c>
      <c r="GY240" s="361" t="str">
        <f t="shared" si="714"/>
        <v>-</v>
      </c>
      <c r="GZ240" s="361" t="str">
        <f t="shared" si="715"/>
        <v>-</v>
      </c>
      <c r="HA240" s="361" t="str">
        <f t="shared" si="716"/>
        <v>-</v>
      </c>
      <c r="HB240" s="361" t="str">
        <f t="shared" si="717"/>
        <v>-</v>
      </c>
      <c r="HC240" s="361" t="str">
        <f t="shared" si="718"/>
        <v>-</v>
      </c>
      <c r="HD240" s="361" t="str">
        <f t="shared" si="719"/>
        <v>-</v>
      </c>
      <c r="HE240" s="361" t="str">
        <f t="shared" si="720"/>
        <v>-</v>
      </c>
      <c r="HF240" s="361" t="str">
        <f t="shared" si="721"/>
        <v>-</v>
      </c>
      <c r="HG240" s="361" t="str">
        <f t="shared" si="722"/>
        <v>-</v>
      </c>
      <c r="HH240" s="361" t="str">
        <f t="shared" si="723"/>
        <v>-</v>
      </c>
      <c r="HI240" s="361" t="str">
        <f t="shared" si="724"/>
        <v>-</v>
      </c>
      <c r="HJ240" s="361" t="str">
        <f t="shared" si="725"/>
        <v>-</v>
      </c>
      <c r="HK240" s="361" t="str">
        <f t="shared" si="726"/>
        <v>-</v>
      </c>
      <c r="HL240" s="361" t="str">
        <f t="shared" si="727"/>
        <v>-</v>
      </c>
      <c r="HM240" s="361" t="str">
        <f t="shared" si="728"/>
        <v>-</v>
      </c>
      <c r="HN240" s="361" t="str">
        <f t="shared" si="729"/>
        <v>-</v>
      </c>
      <c r="HO240" s="361" t="str">
        <f t="shared" si="730"/>
        <v>-</v>
      </c>
      <c r="HP240" s="361" t="str">
        <f t="shared" si="731"/>
        <v>-</v>
      </c>
      <c r="HQ240" s="361" t="str">
        <f t="shared" si="732"/>
        <v>-</v>
      </c>
      <c r="HR240" s="361" t="str">
        <f t="shared" si="733"/>
        <v>-</v>
      </c>
      <c r="HS240" s="361" t="str">
        <f t="shared" si="734"/>
        <v>-</v>
      </c>
      <c r="HT240" s="361" t="str">
        <f t="shared" si="735"/>
        <v>-</v>
      </c>
      <c r="HU240" s="361" t="str">
        <f t="shared" si="736"/>
        <v>-</v>
      </c>
      <c r="HV240" s="361" t="str">
        <f t="shared" si="737"/>
        <v>savucn</v>
      </c>
      <c r="HW240" s="361" t="str">
        <f t="shared" si="738"/>
        <v>-</v>
      </c>
      <c r="HX240" s="361" t="str">
        <f t="shared" si="739"/>
        <v>-</v>
      </c>
      <c r="HY240" s="361" t="str">
        <f t="shared" si="740"/>
        <v>-</v>
      </c>
      <c r="HZ240" s="361" t="str">
        <f t="shared" si="741"/>
        <v>-</v>
      </c>
      <c r="IA240" s="361" t="str">
        <f t="shared" si="742"/>
        <v>-</v>
      </c>
      <c r="IB240" s="361" t="str">
        <f t="shared" si="743"/>
        <v>-</v>
      </c>
      <c r="IC240" s="361" t="str">
        <f t="shared" si="744"/>
        <v>-</v>
      </c>
      <c r="ID240" s="361" t="str">
        <f t="shared" si="745"/>
        <v>-</v>
      </c>
      <c r="IE240" s="361" t="str">
        <f t="shared" si="746"/>
        <v>-</v>
      </c>
      <c r="IF240" s="444" t="s">
        <v>1247</v>
      </c>
      <c r="IG240" s="56" t="str">
        <f t="shared" si="887"/>
        <v>-</v>
      </c>
      <c r="IH240" s="56" t="str">
        <f t="shared" si="888"/>
        <v>-</v>
      </c>
      <c r="II240" s="56" t="str">
        <f t="shared" si="889"/>
        <v>-</v>
      </c>
      <c r="IJ240" s="56" t="str">
        <f t="shared" si="890"/>
        <v>-</v>
      </c>
      <c r="IK240" s="56" t="str">
        <f t="shared" si="747"/>
        <v>-</v>
      </c>
      <c r="IL240" s="56" t="str">
        <f t="shared" si="748"/>
        <v>-</v>
      </c>
      <c r="IM240" s="56" t="str">
        <f t="shared" si="749"/>
        <v>-</v>
      </c>
      <c r="IN240" s="56" t="str">
        <f t="shared" si="750"/>
        <v>-</v>
      </c>
      <c r="IO240" s="56" t="str">
        <f t="shared" si="751"/>
        <v>-</v>
      </c>
      <c r="IP240" s="56" t="str">
        <f t="shared" si="752"/>
        <v>-</v>
      </c>
      <c r="IQ240" s="56" t="str">
        <f t="shared" si="753"/>
        <v>-</v>
      </c>
      <c r="IR240" s="56" t="str">
        <f t="shared" si="754"/>
        <v>-</v>
      </c>
      <c r="IS240" s="56" t="str">
        <f t="shared" si="755"/>
        <v>-</v>
      </c>
      <c r="IT240" s="56" t="str">
        <f t="shared" si="756"/>
        <v>-</v>
      </c>
      <c r="IU240" s="56" t="str">
        <f t="shared" si="757"/>
        <v>-</v>
      </c>
      <c r="IV240" s="56" t="str">
        <f t="shared" si="758"/>
        <v>-</v>
      </c>
      <c r="IW240" s="56" t="str">
        <f t="shared" si="759"/>
        <v>-</v>
      </c>
      <c r="IX240" s="56" t="str">
        <f t="shared" si="760"/>
        <v>-</v>
      </c>
      <c r="IY240" s="56" t="str">
        <f t="shared" si="761"/>
        <v>-</v>
      </c>
      <c r="IZ240" s="56" t="str">
        <f t="shared" si="762"/>
        <v>-</v>
      </c>
      <c r="JA240" s="56" t="str">
        <f t="shared" si="763"/>
        <v>-</v>
      </c>
      <c r="JB240" s="56" t="str">
        <f t="shared" si="764"/>
        <v>-</v>
      </c>
      <c r="JC240" s="56" t="str">
        <f t="shared" si="765"/>
        <v>-</v>
      </c>
      <c r="JD240" s="56" t="str">
        <f t="shared" si="766"/>
        <v>-</v>
      </c>
      <c r="JE240" s="56" t="str">
        <f t="shared" si="767"/>
        <v>-</v>
      </c>
      <c r="JF240" s="56" t="str">
        <f t="shared" si="768"/>
        <v>-</v>
      </c>
      <c r="JG240" s="56" t="str">
        <f t="shared" si="769"/>
        <v>-</v>
      </c>
      <c r="JH240" s="56" t="str">
        <f t="shared" si="770"/>
        <v>-</v>
      </c>
      <c r="JI240" s="56" t="str">
        <f t="shared" si="771"/>
        <v>-</v>
      </c>
      <c r="JJ240" s="56" t="str">
        <f t="shared" si="772"/>
        <v>-</v>
      </c>
      <c r="JK240" s="56" t="str">
        <f t="shared" si="773"/>
        <v>-</v>
      </c>
      <c r="JL240" s="56" t="str">
        <f t="shared" si="774"/>
        <v>-</v>
      </c>
      <c r="JM240" s="56" t="str">
        <f t="shared" si="775"/>
        <v>-</v>
      </c>
      <c r="JN240" s="56" t="str">
        <f t="shared" si="776"/>
        <v>-</v>
      </c>
      <c r="JO240" s="56" t="str">
        <f t="shared" si="777"/>
        <v>-</v>
      </c>
      <c r="JP240" s="56" t="str">
        <f t="shared" si="778"/>
        <v>-</v>
      </c>
      <c r="JQ240" s="56" t="str">
        <f t="shared" si="779"/>
        <v>True</v>
      </c>
      <c r="JR240" s="56" t="str">
        <f t="shared" si="780"/>
        <v>-</v>
      </c>
      <c r="JS240" s="56" t="str">
        <f t="shared" si="781"/>
        <v>-</v>
      </c>
      <c r="JT240" s="56" t="str">
        <f t="shared" si="782"/>
        <v>-</v>
      </c>
      <c r="JU240" s="56" t="str">
        <f t="shared" si="783"/>
        <v>-</v>
      </c>
      <c r="JV240" s="56" t="str">
        <f t="shared" si="784"/>
        <v>-</v>
      </c>
      <c r="JW240" s="56" t="str">
        <f t="shared" si="785"/>
        <v>-</v>
      </c>
      <c r="JX240" s="56" t="str">
        <f t="shared" si="786"/>
        <v>-</v>
      </c>
      <c r="JY240" s="56" t="str">
        <f t="shared" si="787"/>
        <v>-</v>
      </c>
      <c r="JZ240" s="56" t="str">
        <f t="shared" si="788"/>
        <v>-</v>
      </c>
      <c r="KA240" s="444" t="s">
        <v>1247</v>
      </c>
      <c r="KB240" s="360">
        <f>IF(ISNUMBER(INDEX($EQ$15:$GK$521,$B240,EO$11)),MAX(KB$14:KB239)+1,0)</f>
        <v>0</v>
      </c>
      <c r="KC240" s="360" t="str">
        <f t="shared" si="891"/>
        <v/>
      </c>
      <c r="KD240" s="373" t="s">
        <v>2</v>
      </c>
      <c r="KE240" s="215"/>
      <c r="KF240" s="60"/>
      <c r="KG240" s="60"/>
      <c r="KH240" s="60"/>
      <c r="KI240" s="60"/>
      <c r="KJ240" s="60"/>
      <c r="KK240" s="60"/>
      <c r="KL240" s="60"/>
      <c r="KM240" s="60"/>
      <c r="KN240" s="60"/>
      <c r="KO240" s="60"/>
      <c r="KP240" s="60"/>
      <c r="KQ240" s="239" t="str">
        <f t="shared" si="894"/>
        <v/>
      </c>
      <c r="KR240" s="245" t="str">
        <f t="shared" si="789"/>
        <v/>
      </c>
      <c r="KS240" s="60"/>
      <c r="KT240" s="239" t="str">
        <f t="shared" si="895"/>
        <v/>
      </c>
      <c r="KU240" s="245" t="str">
        <f t="shared" si="790"/>
        <v/>
      </c>
      <c r="KV240" s="60"/>
      <c r="KW240" s="239" t="str">
        <f t="shared" si="896"/>
        <v/>
      </c>
      <c r="KX240" s="245" t="str">
        <f t="shared" si="791"/>
        <v/>
      </c>
      <c r="KY240" s="60"/>
      <c r="KZ240" s="283" t="str">
        <f t="shared" si="792"/>
        <v/>
      </c>
      <c r="LA240" s="26"/>
      <c r="LB240" s="18"/>
      <c r="LC240" s="18"/>
      <c r="LD240" s="18"/>
      <c r="LE240" s="18"/>
      <c r="LF240" s="18"/>
      <c r="LG240" s="18"/>
      <c r="LH240" s="18"/>
      <c r="LI240" s="18"/>
      <c r="LJ240" s="18"/>
      <c r="LK240" s="18"/>
      <c r="LL240" s="18"/>
      <c r="LM240" s="18"/>
      <c r="LN240" s="63"/>
      <c r="LO240" s="251">
        <f t="shared" si="793"/>
        <v>0</v>
      </c>
      <c r="LP240" s="251">
        <f t="shared" si="794"/>
        <v>0</v>
      </c>
      <c r="LQ240" s="251">
        <f t="shared" si="795"/>
        <v>0</v>
      </c>
      <c r="LR240" s="251">
        <f t="shared" si="796"/>
        <v>0</v>
      </c>
      <c r="LS240" s="251">
        <f t="shared" si="797"/>
        <v>0</v>
      </c>
      <c r="LT240" s="251">
        <f t="shared" si="798"/>
        <v>0</v>
      </c>
      <c r="LU240" s="251">
        <f t="shared" si="799"/>
        <v>0</v>
      </c>
      <c r="LV240" s="251">
        <f t="shared" si="800"/>
        <v>0</v>
      </c>
      <c r="LW240" s="251">
        <f t="shared" si="801"/>
        <v>0</v>
      </c>
      <c r="LX240" s="251">
        <f t="shared" si="802"/>
        <v>0</v>
      </c>
      <c r="LY240" s="251">
        <f t="shared" si="803"/>
        <v>0</v>
      </c>
      <c r="LZ240" s="251">
        <f t="shared" si="804"/>
        <v>0</v>
      </c>
      <c r="MA240" s="63">
        <f t="shared" si="805"/>
        <v>6</v>
      </c>
      <c r="MB240" s="63">
        <f t="shared" si="806"/>
        <v>0</v>
      </c>
      <c r="MC240" s="63">
        <f t="shared" si="893"/>
        <v>226</v>
      </c>
      <c r="MD240" s="63">
        <f t="shared" si="892"/>
        <v>63</v>
      </c>
      <c r="ME240" s="63" t="str">
        <f t="shared" si="807"/>
        <v>ka33</v>
      </c>
      <c r="MF240" s="315">
        <f t="shared" si="808"/>
        <v>291</v>
      </c>
      <c r="MG240" s="315">
        <f>IF(ISNUMBER(MATCH(EO240,$ME$15:$ME$520,0)),0,MAX(MG$14:MG239)+1)</f>
        <v>0</v>
      </c>
      <c r="MH240" s="315" t="str">
        <f t="shared" si="809"/>
        <v/>
      </c>
      <c r="MI240" s="369"/>
      <c r="MJ240" s="68"/>
      <c r="MK240" s="18"/>
      <c r="ML240" s="242"/>
      <c r="MM240" s="242"/>
      <c r="MN240" s="59"/>
      <c r="MO240" s="59"/>
      <c r="MP240" s="285"/>
      <c r="MQ240" s="59"/>
      <c r="MR240" s="238"/>
      <c r="MS240" s="285"/>
      <c r="MT240" s="59"/>
      <c r="MU240" s="285"/>
      <c r="MV240" s="238"/>
      <c r="MW240" s="59"/>
      <c r="MX240" s="59"/>
      <c r="MY240" s="59"/>
      <c r="MZ240" s="59"/>
      <c r="NA240" s="59"/>
      <c r="NB240" s="26" t="s">
        <v>2</v>
      </c>
      <c r="NC240" s="59"/>
      <c r="ND240" s="59"/>
      <c r="NE240" s="59"/>
      <c r="NF240" s="59"/>
      <c r="NG240" s="59"/>
      <c r="NH240" s="59"/>
      <c r="NI240" s="59"/>
      <c r="NJ240" s="59"/>
      <c r="NK240" s="26" t="s">
        <v>2</v>
      </c>
      <c r="NL240" s="454"/>
      <c r="NM240" s="454"/>
      <c r="NN240" s="59"/>
      <c r="NO240" s="18"/>
      <c r="NP240" s="18"/>
      <c r="NQ240" s="18"/>
      <c r="NR240" s="18"/>
      <c r="NS240" s="18"/>
      <c r="NT240" s="18"/>
      <c r="NU240" s="18"/>
      <c r="NV240" s="18"/>
      <c r="NW240" s="18"/>
      <c r="NX240" s="18"/>
      <c r="NY240" s="18"/>
      <c r="NZ240" s="18"/>
      <c r="OA240" s="18"/>
      <c r="OB240" s="18"/>
      <c r="OC240" s="18"/>
      <c r="OZ240" s="59"/>
      <c r="PA240" s="251" t="str">
        <f t="shared" si="810"/>
        <v/>
      </c>
      <c r="PB240" s="251" t="str">
        <f t="shared" si="811"/>
        <v/>
      </c>
      <c r="PC240" s="251" t="str">
        <f t="shared" si="812"/>
        <v/>
      </c>
      <c r="PD240" s="251" t="str">
        <f t="shared" si="813"/>
        <v/>
      </c>
      <c r="PE240" s="251" t="str">
        <f t="shared" si="814"/>
        <v/>
      </c>
      <c r="PF240" s="251" t="str">
        <f t="shared" si="815"/>
        <v/>
      </c>
      <c r="PG240" s="251" t="str">
        <f t="shared" si="816"/>
        <v/>
      </c>
      <c r="PH240" s="251" t="str">
        <f t="shared" si="817"/>
        <v/>
      </c>
      <c r="PI240" s="251" t="str">
        <f t="shared" si="818"/>
        <v/>
      </c>
      <c r="PJ240" s="251" t="str">
        <f t="shared" si="819"/>
        <v/>
      </c>
      <c r="PK240" s="251" t="str">
        <f t="shared" si="820"/>
        <v/>
      </c>
      <c r="PL240" s="251" t="str">
        <f t="shared" si="821"/>
        <v/>
      </c>
      <c r="PM240" s="251" t="str">
        <f t="shared" si="822"/>
        <v/>
      </c>
      <c r="PN240" s="251" t="str">
        <f t="shared" si="823"/>
        <v/>
      </c>
      <c r="PO240" s="251" t="str">
        <f t="shared" si="824"/>
        <v/>
      </c>
      <c r="PP240" s="251" t="str">
        <f t="shared" si="825"/>
        <v/>
      </c>
      <c r="PQ240" s="251" t="str">
        <f t="shared" si="826"/>
        <v/>
      </c>
      <c r="PR240" s="251" t="str">
        <f t="shared" si="827"/>
        <v/>
      </c>
      <c r="PS240" s="251" t="str">
        <f t="shared" si="828"/>
        <v/>
      </c>
      <c r="PT240" s="251" t="str">
        <f t="shared" si="829"/>
        <v/>
      </c>
      <c r="PU240" s="251" t="str">
        <f t="shared" si="830"/>
        <v/>
      </c>
      <c r="PV240" s="251" t="str">
        <f t="shared" si="831"/>
        <v/>
      </c>
      <c r="PW240" s="251" t="str">
        <f t="shared" si="832"/>
        <v/>
      </c>
      <c r="PX240" s="251" t="str">
        <f t="shared" si="833"/>
        <v/>
      </c>
      <c r="PY240" s="251" t="str">
        <f t="shared" si="834"/>
        <v/>
      </c>
      <c r="PZ240" s="251" t="str">
        <f t="shared" si="835"/>
        <v/>
      </c>
      <c r="QA240" s="251" t="str">
        <f t="shared" si="836"/>
        <v/>
      </c>
      <c r="QB240" s="251" t="str">
        <f t="shared" si="837"/>
        <v/>
      </c>
      <c r="QC240" s="251" t="str">
        <f t="shared" si="838"/>
        <v/>
      </c>
      <c r="QD240" s="251" t="str">
        <f t="shared" si="839"/>
        <v/>
      </c>
      <c r="QE240" s="251" t="str">
        <f t="shared" si="840"/>
        <v/>
      </c>
      <c r="QF240" s="63">
        <f t="shared" si="841"/>
        <v>0</v>
      </c>
      <c r="QG240" s="26" t="s">
        <v>2</v>
      </c>
      <c r="QH240" s="59"/>
      <c r="QI240" s="59"/>
      <c r="QJ240" s="59"/>
      <c r="QK240" s="59"/>
      <c r="QL240" s="59"/>
      <c r="QM240" s="59"/>
      <c r="QN240" s="59"/>
    </row>
    <row r="241" spans="1:456" ht="6" customHeight="1" x14ac:dyDescent="0.25">
      <c r="A241" s="68"/>
      <c r="B241" s="447">
        <f t="shared" si="698"/>
        <v>227</v>
      </c>
      <c r="C241" s="72" t="s">
        <v>193</v>
      </c>
      <c r="D241" s="339" t="s">
        <v>536</v>
      </c>
      <c r="E241" s="59"/>
      <c r="F241" s="229"/>
      <c r="G241" s="295"/>
      <c r="H241" s="295"/>
      <c r="I241" s="229"/>
      <c r="J241" s="295"/>
      <c r="K241" s="295"/>
      <c r="L241" s="229"/>
      <c r="M241" s="295"/>
      <c r="N241" s="295"/>
      <c r="O241" s="229"/>
      <c r="P241" s="295"/>
      <c r="Q241" s="295"/>
      <c r="R241" s="229"/>
      <c r="S241" s="230"/>
      <c r="T241" s="231"/>
      <c r="U241" s="229"/>
      <c r="V241" s="230"/>
      <c r="W241" s="231"/>
      <c r="X241" s="229"/>
      <c r="Y241" s="230"/>
      <c r="Z241" s="231"/>
      <c r="AA241" s="229"/>
      <c r="AB241" s="295"/>
      <c r="AC241" s="295"/>
      <c r="AD241" s="229"/>
      <c r="AE241" s="295"/>
      <c r="AF241" s="295"/>
      <c r="AG241" s="229"/>
      <c r="AH241" s="295"/>
      <c r="AI241" s="295"/>
      <c r="AJ241" s="229"/>
      <c r="AK241" s="295"/>
      <c r="AL241" s="295"/>
      <c r="AM241" s="229"/>
      <c r="AN241" s="295"/>
      <c r="AO241" s="295"/>
      <c r="AP241" s="243"/>
      <c r="AQ241" s="295"/>
      <c r="AR241" s="290"/>
      <c r="AS241" s="243"/>
      <c r="AT241" s="295"/>
      <c r="AU241" s="290"/>
      <c r="AV241" s="229"/>
      <c r="AW241" s="230"/>
      <c r="AX241" s="231"/>
      <c r="AY241" s="229"/>
      <c r="AZ241" s="230"/>
      <c r="BA241" s="231"/>
      <c r="BB241" s="229"/>
      <c r="BC241" s="230"/>
      <c r="BD241" s="231"/>
      <c r="BE241" s="229"/>
      <c r="BF241" s="230"/>
      <c r="BG241" s="231"/>
      <c r="BH241" s="229"/>
      <c r="BI241" s="230"/>
      <c r="BJ241" s="231"/>
      <c r="BK241" s="243"/>
      <c r="BL241" s="230"/>
      <c r="BM241" s="231"/>
      <c r="BN241" s="243"/>
      <c r="BO241" s="230"/>
      <c r="BP241" s="231"/>
      <c r="BQ241" s="229"/>
      <c r="BR241" s="230"/>
      <c r="BS241" s="231"/>
      <c r="BT241" s="229"/>
      <c r="BU241" s="230"/>
      <c r="BV241" s="231"/>
      <c r="BW241" s="229"/>
      <c r="BX241" s="230"/>
      <c r="BY241" s="231"/>
      <c r="BZ241" s="229"/>
      <c r="CA241" s="230"/>
      <c r="CB241" s="231"/>
      <c r="CC241" s="229"/>
      <c r="CD241" s="230"/>
      <c r="CE241" s="231"/>
      <c r="CF241" s="331"/>
      <c r="CG241" s="332"/>
      <c r="CH241" s="385"/>
      <c r="CI241" s="331"/>
      <c r="CJ241" s="332"/>
      <c r="CK241" s="385"/>
      <c r="CL241" s="243"/>
      <c r="CM241" s="230"/>
      <c r="CN241" s="354"/>
      <c r="CO241" s="243"/>
      <c r="CP241" s="230"/>
      <c r="CQ241" s="231"/>
      <c r="CR241" s="331"/>
      <c r="CS241" s="332"/>
      <c r="CT241" s="333"/>
      <c r="CU241" s="229"/>
      <c r="CV241" s="230"/>
      <c r="CW241" s="231"/>
      <c r="CX241" s="331"/>
      <c r="CY241" s="332"/>
      <c r="CZ241" s="333"/>
      <c r="DA241" s="331"/>
      <c r="DB241" s="332"/>
      <c r="DC241" s="333"/>
      <c r="DD241" s="331"/>
      <c r="DE241" s="332"/>
      <c r="DF241" s="333"/>
      <c r="DG241" s="331"/>
      <c r="DH241" s="332"/>
      <c r="DI241" s="333"/>
      <c r="DJ241" s="229"/>
      <c r="DK241" s="230"/>
      <c r="DL241" s="231"/>
      <c r="DM241" s="229"/>
      <c r="DN241" s="230"/>
      <c r="DO241" s="231"/>
      <c r="DP241" s="331"/>
      <c r="DQ241" s="332"/>
      <c r="DR241" s="333"/>
      <c r="DS241" s="331"/>
      <c r="DT241" s="332"/>
      <c r="DU241" s="333"/>
      <c r="DV241" s="331"/>
      <c r="DW241" s="332"/>
      <c r="DX241" s="333"/>
      <c r="DY241" s="331"/>
      <c r="DZ241" s="332"/>
      <c r="EA241" s="333"/>
      <c r="EB241" s="331"/>
      <c r="EC241" s="332"/>
      <c r="ED241" s="333"/>
      <c r="EE241" s="331"/>
      <c r="EF241" s="332"/>
      <c r="EG241" s="333"/>
      <c r="EH241" s="229"/>
      <c r="EI241" s="230"/>
      <c r="EJ241" s="231"/>
      <c r="EK241" s="229"/>
      <c r="EL241" s="230"/>
      <c r="EM241" s="231"/>
      <c r="EN241" s="244"/>
      <c r="EO241" s="269" t="str">
        <f t="shared" si="699"/>
        <v/>
      </c>
      <c r="EP241" s="444" t="s">
        <v>1247</v>
      </c>
      <c r="EQ241" s="360" t="str">
        <f t="shared" si="842"/>
        <v/>
      </c>
      <c r="ER241" s="360" t="str">
        <f t="shared" si="843"/>
        <v/>
      </c>
      <c r="ES241" s="360" t="str">
        <f t="shared" si="844"/>
        <v/>
      </c>
      <c r="ET241" s="360" t="str">
        <f t="shared" si="845"/>
        <v/>
      </c>
      <c r="EU241" s="360" t="str">
        <f t="shared" si="846"/>
        <v/>
      </c>
      <c r="EV241" s="360" t="str">
        <f t="shared" si="847"/>
        <v/>
      </c>
      <c r="EW241" s="360" t="str">
        <f t="shared" si="848"/>
        <v/>
      </c>
      <c r="EX241" s="360">
        <f t="shared" si="849"/>
        <v>35</v>
      </c>
      <c r="EY241" s="360" t="str">
        <f t="shared" si="850"/>
        <v/>
      </c>
      <c r="EZ241" s="360" t="str">
        <f t="shared" si="851"/>
        <v/>
      </c>
      <c r="FA241" s="360" t="str">
        <f t="shared" si="852"/>
        <v/>
      </c>
      <c r="FB241" s="360" t="str">
        <f t="shared" si="853"/>
        <v/>
      </c>
      <c r="FC241" s="360" t="str">
        <f t="shared" si="854"/>
        <v/>
      </c>
      <c r="FD241" s="360" t="str">
        <f t="shared" si="855"/>
        <v/>
      </c>
      <c r="FE241" s="360" t="str">
        <f t="shared" si="856"/>
        <v/>
      </c>
      <c r="FF241" s="360" t="str">
        <f t="shared" si="857"/>
        <v/>
      </c>
      <c r="FG241" s="360" t="str">
        <f t="shared" si="858"/>
        <v/>
      </c>
      <c r="FH241" s="360" t="str">
        <f t="shared" si="859"/>
        <v/>
      </c>
      <c r="FI241" s="360" t="str">
        <f t="shared" si="860"/>
        <v/>
      </c>
      <c r="FJ241" s="360" t="str">
        <f t="shared" si="861"/>
        <v/>
      </c>
      <c r="FK241" s="360" t="str">
        <f t="shared" si="862"/>
        <v/>
      </c>
      <c r="FL241" s="360" t="str">
        <f t="shared" si="863"/>
        <v/>
      </c>
      <c r="FM241" s="360" t="str">
        <f t="shared" si="864"/>
        <v/>
      </c>
      <c r="FN241" s="360" t="str">
        <f t="shared" si="865"/>
        <v/>
      </c>
      <c r="FO241" s="360" t="str">
        <f t="shared" si="866"/>
        <v/>
      </c>
      <c r="FP241" s="360" t="str">
        <f t="shared" si="867"/>
        <v/>
      </c>
      <c r="FQ241" s="360" t="str">
        <f t="shared" si="868"/>
        <v/>
      </c>
      <c r="FR241" s="360" t="str">
        <f t="shared" si="869"/>
        <v/>
      </c>
      <c r="FS241" s="360" t="str">
        <f t="shared" si="870"/>
        <v/>
      </c>
      <c r="FT241" s="360" t="str">
        <f t="shared" si="700"/>
        <v/>
      </c>
      <c r="FU241" s="360" t="str">
        <f t="shared" si="871"/>
        <v/>
      </c>
      <c r="FV241" s="360" t="str">
        <f t="shared" si="872"/>
        <v/>
      </c>
      <c r="FW241" s="360" t="str">
        <f t="shared" si="873"/>
        <v/>
      </c>
      <c r="FX241" s="360" t="str">
        <f t="shared" si="874"/>
        <v/>
      </c>
      <c r="FY241" s="360" t="str">
        <f t="shared" si="875"/>
        <v/>
      </c>
      <c r="FZ241" s="360" t="str">
        <f t="shared" si="876"/>
        <v/>
      </c>
      <c r="GA241" s="360">
        <f t="shared" si="877"/>
        <v>50</v>
      </c>
      <c r="GB241" s="360" t="str">
        <f t="shared" si="878"/>
        <v/>
      </c>
      <c r="GC241" s="360" t="str">
        <f t="shared" si="879"/>
        <v/>
      </c>
      <c r="GD241" s="360" t="str">
        <f t="shared" si="880"/>
        <v/>
      </c>
      <c r="GE241" s="360" t="str">
        <f t="shared" si="881"/>
        <v/>
      </c>
      <c r="GF241" s="360" t="str">
        <f t="shared" si="882"/>
        <v/>
      </c>
      <c r="GG241" s="360" t="str">
        <f t="shared" si="883"/>
        <v/>
      </c>
      <c r="GH241" s="360" t="str">
        <f t="shared" si="884"/>
        <v/>
      </c>
      <c r="GI241" s="360" t="str">
        <f t="shared" si="885"/>
        <v/>
      </c>
      <c r="GJ241" s="360" t="str">
        <f t="shared" si="886"/>
        <v/>
      </c>
      <c r="GK241" s="444" t="s">
        <v>1247</v>
      </c>
      <c r="GL241" s="361" t="str">
        <f t="shared" si="701"/>
        <v>-</v>
      </c>
      <c r="GM241" s="361" t="str">
        <f t="shared" si="702"/>
        <v>-</v>
      </c>
      <c r="GN241" s="361" t="str">
        <f t="shared" si="703"/>
        <v>-</v>
      </c>
      <c r="GO241" s="361" t="str">
        <f t="shared" si="704"/>
        <v>-</v>
      </c>
      <c r="GP241" s="361" t="str">
        <f t="shared" si="705"/>
        <v>-</v>
      </c>
      <c r="GQ241" s="361" t="str">
        <f t="shared" si="706"/>
        <v>-</v>
      </c>
      <c r="GR241" s="361" t="str">
        <f t="shared" si="707"/>
        <v>-</v>
      </c>
      <c r="GS241" s="361" t="str">
        <f t="shared" si="708"/>
        <v>icbund</v>
      </c>
      <c r="GT241" s="361" t="str">
        <f t="shared" si="709"/>
        <v>-</v>
      </c>
      <c r="GU241" s="361" t="str">
        <f t="shared" si="710"/>
        <v>-</v>
      </c>
      <c r="GV241" s="361" t="str">
        <f t="shared" si="711"/>
        <v>-</v>
      </c>
      <c r="GW241" s="361" t="str">
        <f t="shared" si="712"/>
        <v>-</v>
      </c>
      <c r="GX241" s="361" t="str">
        <f t="shared" si="713"/>
        <v>-</v>
      </c>
      <c r="GY241" s="361" t="str">
        <f t="shared" si="714"/>
        <v>-</v>
      </c>
      <c r="GZ241" s="361" t="str">
        <f t="shared" si="715"/>
        <v>-</v>
      </c>
      <c r="HA241" s="361" t="str">
        <f t="shared" si="716"/>
        <v>-</v>
      </c>
      <c r="HB241" s="361" t="str">
        <f t="shared" si="717"/>
        <v>-</v>
      </c>
      <c r="HC241" s="361" t="str">
        <f t="shared" si="718"/>
        <v>-</v>
      </c>
      <c r="HD241" s="361" t="str">
        <f t="shared" si="719"/>
        <v>-</v>
      </c>
      <c r="HE241" s="361" t="str">
        <f t="shared" si="720"/>
        <v>-</v>
      </c>
      <c r="HF241" s="361" t="str">
        <f t="shared" si="721"/>
        <v>-</v>
      </c>
      <c r="HG241" s="361" t="str">
        <f t="shared" si="722"/>
        <v>-</v>
      </c>
      <c r="HH241" s="361" t="str">
        <f t="shared" si="723"/>
        <v>-</v>
      </c>
      <c r="HI241" s="361" t="str">
        <f t="shared" si="724"/>
        <v>-</v>
      </c>
      <c r="HJ241" s="361" t="str">
        <f t="shared" si="725"/>
        <v>-</v>
      </c>
      <c r="HK241" s="361" t="str">
        <f t="shared" si="726"/>
        <v>-</v>
      </c>
      <c r="HL241" s="361" t="str">
        <f t="shared" si="727"/>
        <v>-</v>
      </c>
      <c r="HM241" s="361" t="str">
        <f t="shared" si="728"/>
        <v>-</v>
      </c>
      <c r="HN241" s="361" t="str">
        <f t="shared" si="729"/>
        <v>-</v>
      </c>
      <c r="HO241" s="361" t="str">
        <f t="shared" si="730"/>
        <v>-</v>
      </c>
      <c r="HP241" s="361" t="str">
        <f t="shared" si="731"/>
        <v>-</v>
      </c>
      <c r="HQ241" s="361" t="str">
        <f t="shared" si="732"/>
        <v>-</v>
      </c>
      <c r="HR241" s="361" t="str">
        <f t="shared" si="733"/>
        <v>-</v>
      </c>
      <c r="HS241" s="361" t="str">
        <f t="shared" si="734"/>
        <v>-</v>
      </c>
      <c r="HT241" s="361" t="str">
        <f t="shared" si="735"/>
        <v>-</v>
      </c>
      <c r="HU241" s="361" t="str">
        <f t="shared" si="736"/>
        <v>-</v>
      </c>
      <c r="HV241" s="361" t="str">
        <f t="shared" si="737"/>
        <v>icbund</v>
      </c>
      <c r="HW241" s="361" t="str">
        <f t="shared" si="738"/>
        <v>-</v>
      </c>
      <c r="HX241" s="361" t="str">
        <f t="shared" si="739"/>
        <v>-</v>
      </c>
      <c r="HY241" s="361" t="str">
        <f t="shared" si="740"/>
        <v>-</v>
      </c>
      <c r="HZ241" s="361" t="str">
        <f t="shared" si="741"/>
        <v>-</v>
      </c>
      <c r="IA241" s="361" t="str">
        <f t="shared" si="742"/>
        <v>-</v>
      </c>
      <c r="IB241" s="361" t="str">
        <f t="shared" si="743"/>
        <v>-</v>
      </c>
      <c r="IC241" s="361" t="str">
        <f t="shared" si="744"/>
        <v>-</v>
      </c>
      <c r="ID241" s="361" t="str">
        <f t="shared" si="745"/>
        <v>-</v>
      </c>
      <c r="IE241" s="361" t="str">
        <f t="shared" si="746"/>
        <v>-</v>
      </c>
      <c r="IF241" s="444" t="s">
        <v>1247</v>
      </c>
      <c r="IG241" s="56" t="str">
        <f t="shared" si="887"/>
        <v>-</v>
      </c>
      <c r="IH241" s="56" t="str">
        <f t="shared" si="888"/>
        <v>-</v>
      </c>
      <c r="II241" s="56" t="str">
        <f t="shared" si="889"/>
        <v>-</v>
      </c>
      <c r="IJ241" s="56" t="str">
        <f t="shared" si="890"/>
        <v>-</v>
      </c>
      <c r="IK241" s="56" t="str">
        <f t="shared" si="747"/>
        <v>-</v>
      </c>
      <c r="IL241" s="56" t="str">
        <f t="shared" si="748"/>
        <v>-</v>
      </c>
      <c r="IM241" s="56" t="str">
        <f t="shared" si="749"/>
        <v>-</v>
      </c>
      <c r="IN241" s="56">
        <f t="shared" si="750"/>
        <v>1</v>
      </c>
      <c r="IO241" s="56" t="str">
        <f t="shared" si="751"/>
        <v>-</v>
      </c>
      <c r="IP241" s="56" t="str">
        <f t="shared" si="752"/>
        <v>-</v>
      </c>
      <c r="IQ241" s="56" t="str">
        <f t="shared" si="753"/>
        <v>-</v>
      </c>
      <c r="IR241" s="56" t="str">
        <f t="shared" si="754"/>
        <v>-</v>
      </c>
      <c r="IS241" s="56" t="str">
        <f t="shared" si="755"/>
        <v>-</v>
      </c>
      <c r="IT241" s="56" t="str">
        <f t="shared" si="756"/>
        <v>-</v>
      </c>
      <c r="IU241" s="56" t="str">
        <f t="shared" si="757"/>
        <v>-</v>
      </c>
      <c r="IV241" s="56" t="str">
        <f t="shared" si="758"/>
        <v>-</v>
      </c>
      <c r="IW241" s="56" t="str">
        <f t="shared" si="759"/>
        <v>-</v>
      </c>
      <c r="IX241" s="56" t="str">
        <f t="shared" si="760"/>
        <v>-</v>
      </c>
      <c r="IY241" s="56" t="str">
        <f t="shared" si="761"/>
        <v>-</v>
      </c>
      <c r="IZ241" s="56" t="str">
        <f t="shared" si="762"/>
        <v>-</v>
      </c>
      <c r="JA241" s="56" t="str">
        <f t="shared" si="763"/>
        <v>-</v>
      </c>
      <c r="JB241" s="56" t="str">
        <f t="shared" si="764"/>
        <v>-</v>
      </c>
      <c r="JC241" s="56" t="str">
        <f t="shared" si="765"/>
        <v>-</v>
      </c>
      <c r="JD241" s="56" t="str">
        <f t="shared" si="766"/>
        <v>-</v>
      </c>
      <c r="JE241" s="56" t="str">
        <f t="shared" si="767"/>
        <v>-</v>
      </c>
      <c r="JF241" s="56" t="str">
        <f t="shared" si="768"/>
        <v>-</v>
      </c>
      <c r="JG241" s="56" t="str">
        <f t="shared" si="769"/>
        <v>-</v>
      </c>
      <c r="JH241" s="56" t="str">
        <f t="shared" si="770"/>
        <v>-</v>
      </c>
      <c r="JI241" s="56" t="str">
        <f t="shared" si="771"/>
        <v>-</v>
      </c>
      <c r="JJ241" s="56" t="str">
        <f t="shared" si="772"/>
        <v>-</v>
      </c>
      <c r="JK241" s="56" t="str">
        <f t="shared" si="773"/>
        <v>-</v>
      </c>
      <c r="JL241" s="56" t="str">
        <f t="shared" si="774"/>
        <v>-</v>
      </c>
      <c r="JM241" s="56" t="str">
        <f t="shared" si="775"/>
        <v>-</v>
      </c>
      <c r="JN241" s="56" t="str">
        <f t="shared" si="776"/>
        <v>-</v>
      </c>
      <c r="JO241" s="56" t="str">
        <f t="shared" si="777"/>
        <v>-</v>
      </c>
      <c r="JP241" s="56" t="str">
        <f t="shared" si="778"/>
        <v>-</v>
      </c>
      <c r="JQ241" s="56" t="str">
        <f t="shared" si="779"/>
        <v>icbund</v>
      </c>
      <c r="JR241" s="56" t="str">
        <f t="shared" si="780"/>
        <v>-</v>
      </c>
      <c r="JS241" s="56" t="str">
        <f t="shared" si="781"/>
        <v>-</v>
      </c>
      <c r="JT241" s="56" t="str">
        <f t="shared" si="782"/>
        <v>-</v>
      </c>
      <c r="JU241" s="56" t="str">
        <f t="shared" si="783"/>
        <v>-</v>
      </c>
      <c r="JV241" s="56" t="str">
        <f t="shared" si="784"/>
        <v>-</v>
      </c>
      <c r="JW241" s="56" t="str">
        <f t="shared" si="785"/>
        <v>-</v>
      </c>
      <c r="JX241" s="56" t="str">
        <f t="shared" si="786"/>
        <v>-</v>
      </c>
      <c r="JY241" s="56" t="str">
        <f t="shared" si="787"/>
        <v>-</v>
      </c>
      <c r="JZ241" s="56" t="str">
        <f t="shared" si="788"/>
        <v>-</v>
      </c>
      <c r="KA241" s="444" t="s">
        <v>1247</v>
      </c>
      <c r="KB241" s="360">
        <f>IF(ISNUMBER(INDEX($EQ$15:$GK$521,$B241,EO$11)),MAX(KB$14:KB240)+1,0)</f>
        <v>0</v>
      </c>
      <c r="KC241" s="360" t="str">
        <f t="shared" si="891"/>
        <v/>
      </c>
      <c r="KD241" s="373" t="s">
        <v>2</v>
      </c>
      <c r="KE241" s="215"/>
      <c r="KF241" s="60"/>
      <c r="KG241" s="60"/>
      <c r="KH241" s="60"/>
      <c r="KI241" s="60"/>
      <c r="KJ241" s="60"/>
      <c r="KK241" s="60"/>
      <c r="KL241" s="60"/>
      <c r="KM241" s="60"/>
      <c r="KN241" s="60"/>
      <c r="KO241" s="60"/>
      <c r="KP241" s="60"/>
      <c r="KQ241" s="239" t="str">
        <f t="shared" si="894"/>
        <v/>
      </c>
      <c r="KR241" s="245" t="str">
        <f t="shared" si="789"/>
        <v/>
      </c>
      <c r="KS241" s="60"/>
      <c r="KT241" s="239" t="str">
        <f t="shared" si="895"/>
        <v/>
      </c>
      <c r="KU241" s="245" t="str">
        <f t="shared" si="790"/>
        <v/>
      </c>
      <c r="KV241" s="60"/>
      <c r="KW241" s="239" t="str">
        <f t="shared" si="896"/>
        <v/>
      </c>
      <c r="KX241" s="245" t="str">
        <f t="shared" si="791"/>
        <v/>
      </c>
      <c r="KY241" s="60"/>
      <c r="KZ241" s="283" t="str">
        <f t="shared" si="792"/>
        <v/>
      </c>
      <c r="LA241" s="26"/>
      <c r="LB241" s="18"/>
      <c r="LC241" s="18"/>
      <c r="LD241" s="18"/>
      <c r="LE241" s="18"/>
      <c r="LF241" s="18"/>
      <c r="LG241" s="18"/>
      <c r="LH241" s="18"/>
      <c r="LI241" s="18"/>
      <c r="LJ241" s="18"/>
      <c r="LK241" s="18"/>
      <c r="LL241" s="18"/>
      <c r="LM241" s="18"/>
      <c r="LN241" s="63"/>
      <c r="LO241" s="251">
        <f t="shared" si="793"/>
        <v>0</v>
      </c>
      <c r="LP241" s="251">
        <f t="shared" si="794"/>
        <v>0</v>
      </c>
      <c r="LQ241" s="251">
        <f t="shared" si="795"/>
        <v>0</v>
      </c>
      <c r="LR241" s="251">
        <f t="shared" si="796"/>
        <v>0</v>
      </c>
      <c r="LS241" s="251">
        <f t="shared" si="797"/>
        <v>0</v>
      </c>
      <c r="LT241" s="251">
        <f t="shared" si="798"/>
        <v>0</v>
      </c>
      <c r="LU241" s="251">
        <f t="shared" si="799"/>
        <v>0</v>
      </c>
      <c r="LV241" s="251">
        <f t="shared" si="800"/>
        <v>0</v>
      </c>
      <c r="LW241" s="251">
        <f t="shared" si="801"/>
        <v>0</v>
      </c>
      <c r="LX241" s="251">
        <f t="shared" si="802"/>
        <v>0</v>
      </c>
      <c r="LY241" s="251">
        <f t="shared" si="803"/>
        <v>0</v>
      </c>
      <c r="LZ241" s="251">
        <f t="shared" si="804"/>
        <v>0</v>
      </c>
      <c r="MA241" s="63">
        <f t="shared" si="805"/>
        <v>6</v>
      </c>
      <c r="MB241" s="63">
        <f t="shared" si="806"/>
        <v>0</v>
      </c>
      <c r="MC241" s="63">
        <f t="shared" si="893"/>
        <v>227</v>
      </c>
      <c r="MD241" s="63">
        <f t="shared" si="892"/>
        <v>64</v>
      </c>
      <c r="ME241" s="63" t="str">
        <f t="shared" si="807"/>
        <v>ka34</v>
      </c>
      <c r="MF241" s="315">
        <f t="shared" si="808"/>
        <v>291</v>
      </c>
      <c r="MG241" s="315">
        <f>IF(ISNUMBER(MATCH(EO241,$ME$15:$ME$520,0)),0,MAX(MG$14:MG240)+1)</f>
        <v>0</v>
      </c>
      <c r="MH241" s="315" t="str">
        <f t="shared" si="809"/>
        <v/>
      </c>
      <c r="MI241" s="369"/>
      <c r="MJ241" s="68"/>
      <c r="MK241" s="18"/>
      <c r="ML241" s="242"/>
      <c r="MM241" s="242"/>
      <c r="MN241" s="59"/>
      <c r="MO241" s="59"/>
      <c r="MP241" s="285"/>
      <c r="MQ241" s="59"/>
      <c r="MR241" s="238"/>
      <c r="MS241" s="285"/>
      <c r="MT241" s="59"/>
      <c r="MU241" s="285"/>
      <c r="MV241" s="238"/>
      <c r="MW241" s="59"/>
      <c r="MX241" s="59"/>
      <c r="MY241" s="59"/>
      <c r="MZ241" s="59"/>
      <c r="NA241" s="59"/>
      <c r="NB241" s="26" t="s">
        <v>2</v>
      </c>
      <c r="NC241" s="59"/>
      <c r="ND241" s="59"/>
      <c r="NE241" s="59"/>
      <c r="NF241" s="59"/>
      <c r="NG241" s="59"/>
      <c r="NH241" s="59"/>
      <c r="NI241" s="59"/>
      <c r="NJ241" s="59"/>
      <c r="NK241" s="26" t="s">
        <v>2</v>
      </c>
      <c r="NL241" s="454"/>
      <c r="NM241" s="454"/>
      <c r="NN241" s="59"/>
      <c r="NO241" s="18"/>
      <c r="NP241" s="18"/>
      <c r="NQ241" s="18"/>
      <c r="NR241" s="18"/>
      <c r="NS241" s="18"/>
      <c r="NT241" s="18"/>
      <c r="NU241" s="18"/>
      <c r="NV241" s="18"/>
      <c r="NW241" s="18"/>
      <c r="NX241" s="18"/>
      <c r="NY241" s="18"/>
      <c r="NZ241" s="18"/>
      <c r="OA241" s="18"/>
      <c r="OB241" s="18"/>
      <c r="OC241" s="18"/>
      <c r="OZ241" s="59"/>
      <c r="PA241" s="251" t="str">
        <f t="shared" si="810"/>
        <v/>
      </c>
      <c r="PB241" s="251" t="str">
        <f t="shared" si="811"/>
        <v/>
      </c>
      <c r="PC241" s="251" t="str">
        <f t="shared" si="812"/>
        <v/>
      </c>
      <c r="PD241" s="251" t="str">
        <f t="shared" si="813"/>
        <v/>
      </c>
      <c r="PE241" s="251" t="str">
        <f t="shared" si="814"/>
        <v/>
      </c>
      <c r="PF241" s="251" t="str">
        <f t="shared" si="815"/>
        <v/>
      </c>
      <c r="PG241" s="251" t="str">
        <f t="shared" si="816"/>
        <v/>
      </c>
      <c r="PH241" s="251" t="str">
        <f t="shared" si="817"/>
        <v/>
      </c>
      <c r="PI241" s="251" t="str">
        <f t="shared" si="818"/>
        <v/>
      </c>
      <c r="PJ241" s="251" t="str">
        <f t="shared" si="819"/>
        <v/>
      </c>
      <c r="PK241" s="251" t="str">
        <f t="shared" si="820"/>
        <v/>
      </c>
      <c r="PL241" s="251" t="str">
        <f t="shared" si="821"/>
        <v/>
      </c>
      <c r="PM241" s="251" t="str">
        <f t="shared" si="822"/>
        <v/>
      </c>
      <c r="PN241" s="251" t="str">
        <f t="shared" si="823"/>
        <v/>
      </c>
      <c r="PO241" s="251" t="str">
        <f t="shared" si="824"/>
        <v/>
      </c>
      <c r="PP241" s="251" t="str">
        <f t="shared" si="825"/>
        <v/>
      </c>
      <c r="PQ241" s="251" t="str">
        <f t="shared" si="826"/>
        <v/>
      </c>
      <c r="PR241" s="251" t="str">
        <f t="shared" si="827"/>
        <v/>
      </c>
      <c r="PS241" s="251" t="str">
        <f t="shared" si="828"/>
        <v/>
      </c>
      <c r="PT241" s="251" t="str">
        <f t="shared" si="829"/>
        <v/>
      </c>
      <c r="PU241" s="251" t="str">
        <f t="shared" si="830"/>
        <v/>
      </c>
      <c r="PV241" s="251" t="str">
        <f t="shared" si="831"/>
        <v/>
      </c>
      <c r="PW241" s="251" t="str">
        <f t="shared" si="832"/>
        <v/>
      </c>
      <c r="PX241" s="251" t="str">
        <f t="shared" si="833"/>
        <v/>
      </c>
      <c r="PY241" s="251" t="str">
        <f t="shared" si="834"/>
        <v/>
      </c>
      <c r="PZ241" s="251" t="str">
        <f t="shared" si="835"/>
        <v/>
      </c>
      <c r="QA241" s="251" t="str">
        <f t="shared" si="836"/>
        <v/>
      </c>
      <c r="QB241" s="251" t="str">
        <f t="shared" si="837"/>
        <v/>
      </c>
      <c r="QC241" s="251" t="str">
        <f t="shared" si="838"/>
        <v/>
      </c>
      <c r="QD241" s="251" t="str">
        <f t="shared" si="839"/>
        <v/>
      </c>
      <c r="QE241" s="251" t="str">
        <f t="shared" si="840"/>
        <v/>
      </c>
      <c r="QF241" s="63">
        <f t="shared" si="841"/>
        <v>0</v>
      </c>
      <c r="QG241" s="26" t="s">
        <v>2</v>
      </c>
      <c r="QH241" s="59"/>
      <c r="QI241" s="59"/>
      <c r="QJ241" s="59"/>
      <c r="QK241" s="59"/>
      <c r="QL241" s="59"/>
      <c r="QM241" s="59"/>
      <c r="QN241" s="59"/>
    </row>
    <row r="242" spans="1:456" ht="6" customHeight="1" x14ac:dyDescent="0.25">
      <c r="A242" s="68"/>
      <c r="B242" s="447">
        <f t="shared" si="698"/>
        <v>228</v>
      </c>
      <c r="C242" s="72" t="s">
        <v>595</v>
      </c>
      <c r="D242" s="339" t="s">
        <v>537</v>
      </c>
      <c r="E242" s="59"/>
      <c r="F242" s="229"/>
      <c r="G242" s="295"/>
      <c r="H242" s="295"/>
      <c r="I242" s="229"/>
      <c r="J242" s="295"/>
      <c r="K242" s="295"/>
      <c r="L242" s="229"/>
      <c r="M242" s="295"/>
      <c r="N242" s="295"/>
      <c r="O242" s="229"/>
      <c r="P242" s="295"/>
      <c r="Q242" s="295"/>
      <c r="R242" s="229"/>
      <c r="S242" s="230"/>
      <c r="T242" s="231"/>
      <c r="U242" s="229"/>
      <c r="V242" s="230"/>
      <c r="W242" s="231"/>
      <c r="X242" s="229"/>
      <c r="Y242" s="230"/>
      <c r="Z242" s="231"/>
      <c r="AA242" s="229"/>
      <c r="AB242" s="295"/>
      <c r="AC242" s="295"/>
      <c r="AD242" s="229"/>
      <c r="AE242" s="295"/>
      <c r="AF242" s="295"/>
      <c r="AG242" s="229"/>
      <c r="AH242" s="295"/>
      <c r="AI242" s="295"/>
      <c r="AJ242" s="229"/>
      <c r="AK242" s="295"/>
      <c r="AL242" s="295"/>
      <c r="AM242" s="229"/>
      <c r="AN242" s="295"/>
      <c r="AO242" s="295"/>
      <c r="AP242" s="243"/>
      <c r="AQ242" s="295"/>
      <c r="AR242" s="290"/>
      <c r="AS242" s="243"/>
      <c r="AT242" s="295"/>
      <c r="AU242" s="290"/>
      <c r="AV242" s="229"/>
      <c r="AW242" s="230"/>
      <c r="AX242" s="231"/>
      <c r="AY242" s="229"/>
      <c r="AZ242" s="230"/>
      <c r="BA242" s="231"/>
      <c r="BB242" s="229"/>
      <c r="BC242" s="230"/>
      <c r="BD242" s="231"/>
      <c r="BE242" s="229"/>
      <c r="BF242" s="230"/>
      <c r="BG242" s="231"/>
      <c r="BH242" s="229"/>
      <c r="BI242" s="230"/>
      <c r="BJ242" s="231"/>
      <c r="BK242" s="243"/>
      <c r="BL242" s="230"/>
      <c r="BM242" s="231"/>
      <c r="BN242" s="243"/>
      <c r="BO242" s="230"/>
      <c r="BP242" s="231"/>
      <c r="BQ242" s="229"/>
      <c r="BR242" s="230"/>
      <c r="BS242" s="231"/>
      <c r="BT242" s="229"/>
      <c r="BU242" s="230"/>
      <c r="BV242" s="231"/>
      <c r="BW242" s="229"/>
      <c r="BX242" s="230"/>
      <c r="BY242" s="231"/>
      <c r="BZ242" s="229"/>
      <c r="CA242" s="230"/>
      <c r="CB242" s="231"/>
      <c r="CC242" s="229"/>
      <c r="CD242" s="230"/>
      <c r="CE242" s="231"/>
      <c r="CF242" s="331"/>
      <c r="CG242" s="332"/>
      <c r="CH242" s="385"/>
      <c r="CI242" s="331"/>
      <c r="CJ242" s="332"/>
      <c r="CK242" s="385"/>
      <c r="CL242" s="243"/>
      <c r="CM242" s="230"/>
      <c r="CN242" s="354"/>
      <c r="CO242" s="243"/>
      <c r="CP242" s="230"/>
      <c r="CQ242" s="231"/>
      <c r="CR242" s="331"/>
      <c r="CS242" s="332"/>
      <c r="CT242" s="333"/>
      <c r="CU242" s="229"/>
      <c r="CV242" s="230"/>
      <c r="CW242" s="231"/>
      <c r="CX242" s="331"/>
      <c r="CY242" s="332"/>
      <c r="CZ242" s="333"/>
      <c r="DA242" s="331"/>
      <c r="DB242" s="332"/>
      <c r="DC242" s="333"/>
      <c r="DD242" s="331"/>
      <c r="DE242" s="332"/>
      <c r="DF242" s="333"/>
      <c r="DG242" s="331"/>
      <c r="DH242" s="332"/>
      <c r="DI242" s="333"/>
      <c r="DJ242" s="229"/>
      <c r="DK242" s="230"/>
      <c r="DL242" s="231"/>
      <c r="DM242" s="229"/>
      <c r="DN242" s="230"/>
      <c r="DO242" s="231"/>
      <c r="DP242" s="331"/>
      <c r="DQ242" s="332"/>
      <c r="DR242" s="333"/>
      <c r="DS242" s="331"/>
      <c r="DT242" s="332"/>
      <c r="DU242" s="333"/>
      <c r="DV242" s="331"/>
      <c r="DW242" s="332"/>
      <c r="DX242" s="333"/>
      <c r="DY242" s="331"/>
      <c r="DZ242" s="332"/>
      <c r="EA242" s="333"/>
      <c r="EB242" s="331"/>
      <c r="EC242" s="332"/>
      <c r="ED242" s="333"/>
      <c r="EE242" s="331"/>
      <c r="EF242" s="332"/>
      <c r="EG242" s="333"/>
      <c r="EH242" s="229"/>
      <c r="EI242" s="230"/>
      <c r="EJ242" s="231"/>
      <c r="EK242" s="229"/>
      <c r="EL242" s="230"/>
      <c r="EM242" s="231"/>
      <c r="EN242" s="244"/>
      <c r="EO242" s="269" t="str">
        <f t="shared" si="699"/>
        <v/>
      </c>
      <c r="EP242" s="444" t="s">
        <v>1247</v>
      </c>
      <c r="EQ242" s="360" t="str">
        <f t="shared" si="842"/>
        <v/>
      </c>
      <c r="ER242" s="360" t="str">
        <f t="shared" si="843"/>
        <v/>
      </c>
      <c r="ES242" s="360" t="str">
        <f t="shared" si="844"/>
        <v/>
      </c>
      <c r="ET242" s="360" t="str">
        <f t="shared" si="845"/>
        <v/>
      </c>
      <c r="EU242" s="360" t="str">
        <f t="shared" si="846"/>
        <v/>
      </c>
      <c r="EV242" s="360" t="str">
        <f t="shared" si="847"/>
        <v/>
      </c>
      <c r="EW242" s="360" t="str">
        <f t="shared" si="848"/>
        <v/>
      </c>
      <c r="EX242" s="360" t="str">
        <f t="shared" si="849"/>
        <v/>
      </c>
      <c r="EY242" s="360" t="str">
        <f t="shared" si="850"/>
        <v/>
      </c>
      <c r="EZ242" s="360" t="str">
        <f t="shared" si="851"/>
        <v/>
      </c>
      <c r="FA242" s="360" t="str">
        <f t="shared" si="852"/>
        <v/>
      </c>
      <c r="FB242" s="360" t="str">
        <f t="shared" si="853"/>
        <v/>
      </c>
      <c r="FC242" s="360" t="str">
        <f t="shared" si="854"/>
        <v/>
      </c>
      <c r="FD242" s="360" t="str">
        <f t="shared" si="855"/>
        <v/>
      </c>
      <c r="FE242" s="360" t="str">
        <f t="shared" si="856"/>
        <v/>
      </c>
      <c r="FF242" s="360" t="str">
        <f t="shared" si="857"/>
        <v/>
      </c>
      <c r="FG242" s="360" t="str">
        <f t="shared" si="858"/>
        <v/>
      </c>
      <c r="FH242" s="360" t="str">
        <f t="shared" si="859"/>
        <v/>
      </c>
      <c r="FI242" s="360" t="str">
        <f t="shared" si="860"/>
        <v/>
      </c>
      <c r="FJ242" s="360" t="str">
        <f t="shared" si="861"/>
        <v/>
      </c>
      <c r="FK242" s="360" t="str">
        <f t="shared" si="862"/>
        <v/>
      </c>
      <c r="FL242" s="360" t="str">
        <f t="shared" si="863"/>
        <v/>
      </c>
      <c r="FM242" s="360" t="str">
        <f t="shared" si="864"/>
        <v/>
      </c>
      <c r="FN242" s="360" t="str">
        <f t="shared" si="865"/>
        <v/>
      </c>
      <c r="FO242" s="360" t="str">
        <f t="shared" si="866"/>
        <v/>
      </c>
      <c r="FP242" s="360" t="str">
        <f t="shared" si="867"/>
        <v/>
      </c>
      <c r="FQ242" s="360" t="str">
        <f t="shared" si="868"/>
        <v/>
      </c>
      <c r="FR242" s="360" t="str">
        <f t="shared" si="869"/>
        <v/>
      </c>
      <c r="FS242" s="360" t="str">
        <f t="shared" si="870"/>
        <v/>
      </c>
      <c r="FT242" s="360" t="str">
        <f t="shared" si="700"/>
        <v/>
      </c>
      <c r="FU242" s="360" t="str">
        <f t="shared" si="871"/>
        <v/>
      </c>
      <c r="FV242" s="360" t="str">
        <f t="shared" si="872"/>
        <v/>
      </c>
      <c r="FW242" s="360" t="str">
        <f t="shared" si="873"/>
        <v/>
      </c>
      <c r="FX242" s="360" t="str">
        <f t="shared" si="874"/>
        <v/>
      </c>
      <c r="FY242" s="360" t="str">
        <f t="shared" si="875"/>
        <v/>
      </c>
      <c r="FZ242" s="360" t="str">
        <f t="shared" si="876"/>
        <v/>
      </c>
      <c r="GA242" s="360">
        <f t="shared" si="877"/>
        <v>51</v>
      </c>
      <c r="GB242" s="360" t="str">
        <f t="shared" si="878"/>
        <v/>
      </c>
      <c r="GC242" s="360" t="str">
        <f t="shared" si="879"/>
        <v/>
      </c>
      <c r="GD242" s="360" t="str">
        <f t="shared" si="880"/>
        <v/>
      </c>
      <c r="GE242" s="360" t="str">
        <f t="shared" si="881"/>
        <v/>
      </c>
      <c r="GF242" s="360" t="str">
        <f t="shared" si="882"/>
        <v/>
      </c>
      <c r="GG242" s="360" t="str">
        <f t="shared" si="883"/>
        <v/>
      </c>
      <c r="GH242" s="360" t="str">
        <f t="shared" si="884"/>
        <v/>
      </c>
      <c r="GI242" s="360" t="str">
        <f t="shared" si="885"/>
        <v/>
      </c>
      <c r="GJ242" s="360" t="str">
        <f t="shared" si="886"/>
        <v/>
      </c>
      <c r="GK242" s="444" t="s">
        <v>1247</v>
      </c>
      <c r="GL242" s="361" t="str">
        <f t="shared" si="701"/>
        <v>-</v>
      </c>
      <c r="GM242" s="361" t="str">
        <f t="shared" si="702"/>
        <v>-</v>
      </c>
      <c r="GN242" s="361" t="str">
        <f t="shared" si="703"/>
        <v>-</v>
      </c>
      <c r="GO242" s="361" t="str">
        <f t="shared" si="704"/>
        <v>-</v>
      </c>
      <c r="GP242" s="361" t="str">
        <f t="shared" si="705"/>
        <v>-</v>
      </c>
      <c r="GQ242" s="361" t="str">
        <f t="shared" si="706"/>
        <v>-</v>
      </c>
      <c r="GR242" s="361" t="str">
        <f t="shared" si="707"/>
        <v>-</v>
      </c>
      <c r="GS242" s="361" t="str">
        <f t="shared" si="708"/>
        <v>-</v>
      </c>
      <c r="GT242" s="361" t="str">
        <f t="shared" si="709"/>
        <v>-</v>
      </c>
      <c r="GU242" s="361" t="str">
        <f t="shared" si="710"/>
        <v>-</v>
      </c>
      <c r="GV242" s="361" t="str">
        <f t="shared" si="711"/>
        <v>-</v>
      </c>
      <c r="GW242" s="361" t="str">
        <f t="shared" si="712"/>
        <v>-</v>
      </c>
      <c r="GX242" s="361" t="str">
        <f t="shared" si="713"/>
        <v>-</v>
      </c>
      <c r="GY242" s="361" t="str">
        <f t="shared" si="714"/>
        <v>-</v>
      </c>
      <c r="GZ242" s="361" t="str">
        <f t="shared" si="715"/>
        <v>-</v>
      </c>
      <c r="HA242" s="361" t="str">
        <f t="shared" si="716"/>
        <v>-</v>
      </c>
      <c r="HB242" s="361" t="str">
        <f t="shared" si="717"/>
        <v>-</v>
      </c>
      <c r="HC242" s="361" t="str">
        <f t="shared" si="718"/>
        <v>-</v>
      </c>
      <c r="HD242" s="361" t="str">
        <f t="shared" si="719"/>
        <v>-</v>
      </c>
      <c r="HE242" s="361" t="str">
        <f t="shared" si="720"/>
        <v>-</v>
      </c>
      <c r="HF242" s="361" t="str">
        <f t="shared" si="721"/>
        <v>-</v>
      </c>
      <c r="HG242" s="361" t="str">
        <f t="shared" si="722"/>
        <v>-</v>
      </c>
      <c r="HH242" s="361" t="str">
        <f t="shared" si="723"/>
        <v>-</v>
      </c>
      <c r="HI242" s="361" t="str">
        <f t="shared" si="724"/>
        <v>-</v>
      </c>
      <c r="HJ242" s="361" t="str">
        <f t="shared" si="725"/>
        <v>-</v>
      </c>
      <c r="HK242" s="361" t="str">
        <f t="shared" si="726"/>
        <v>-</v>
      </c>
      <c r="HL242" s="361" t="str">
        <f t="shared" si="727"/>
        <v>-</v>
      </c>
      <c r="HM242" s="361" t="str">
        <f t="shared" si="728"/>
        <v>-</v>
      </c>
      <c r="HN242" s="361" t="str">
        <f t="shared" si="729"/>
        <v>-</v>
      </c>
      <c r="HO242" s="361" t="str">
        <f t="shared" si="730"/>
        <v>-</v>
      </c>
      <c r="HP242" s="361" t="str">
        <f t="shared" si="731"/>
        <v>-</v>
      </c>
      <c r="HQ242" s="361" t="str">
        <f t="shared" si="732"/>
        <v>-</v>
      </c>
      <c r="HR242" s="361" t="str">
        <f t="shared" si="733"/>
        <v>-</v>
      </c>
      <c r="HS242" s="361" t="str">
        <f t="shared" si="734"/>
        <v>-</v>
      </c>
      <c r="HT242" s="361" t="str">
        <f t="shared" si="735"/>
        <v>-</v>
      </c>
      <c r="HU242" s="361" t="str">
        <f t="shared" si="736"/>
        <v>-</v>
      </c>
      <c r="HV242" s="361" t="str">
        <f t="shared" si="737"/>
        <v>ADV</v>
      </c>
      <c r="HW242" s="361" t="str">
        <f t="shared" si="738"/>
        <v>-</v>
      </c>
      <c r="HX242" s="361" t="str">
        <f t="shared" si="739"/>
        <v>-</v>
      </c>
      <c r="HY242" s="361" t="str">
        <f t="shared" si="740"/>
        <v>-</v>
      </c>
      <c r="HZ242" s="361" t="str">
        <f t="shared" si="741"/>
        <v>-</v>
      </c>
      <c r="IA242" s="361" t="str">
        <f t="shared" si="742"/>
        <v>-</v>
      </c>
      <c r="IB242" s="361" t="str">
        <f t="shared" si="743"/>
        <v>-</v>
      </c>
      <c r="IC242" s="361" t="str">
        <f t="shared" si="744"/>
        <v>-</v>
      </c>
      <c r="ID242" s="361" t="str">
        <f t="shared" si="745"/>
        <v>-</v>
      </c>
      <c r="IE242" s="361" t="str">
        <f t="shared" si="746"/>
        <v>-</v>
      </c>
      <c r="IF242" s="444" t="s">
        <v>1247</v>
      </c>
      <c r="IG242" s="56" t="str">
        <f t="shared" si="887"/>
        <v>-</v>
      </c>
      <c r="IH242" s="56" t="str">
        <f t="shared" si="888"/>
        <v>-</v>
      </c>
      <c r="II242" s="56" t="str">
        <f t="shared" si="889"/>
        <v>-</v>
      </c>
      <c r="IJ242" s="56" t="str">
        <f t="shared" si="890"/>
        <v>-</v>
      </c>
      <c r="IK242" s="56" t="str">
        <f t="shared" si="747"/>
        <v>-</v>
      </c>
      <c r="IL242" s="56" t="str">
        <f t="shared" si="748"/>
        <v>-</v>
      </c>
      <c r="IM242" s="56" t="str">
        <f t="shared" si="749"/>
        <v>-</v>
      </c>
      <c r="IN242" s="56" t="str">
        <f t="shared" si="750"/>
        <v>-</v>
      </c>
      <c r="IO242" s="56" t="str">
        <f t="shared" si="751"/>
        <v>-</v>
      </c>
      <c r="IP242" s="56" t="str">
        <f t="shared" si="752"/>
        <v>-</v>
      </c>
      <c r="IQ242" s="56" t="str">
        <f t="shared" si="753"/>
        <v>-</v>
      </c>
      <c r="IR242" s="56" t="str">
        <f t="shared" si="754"/>
        <v>-</v>
      </c>
      <c r="IS242" s="56" t="str">
        <f t="shared" si="755"/>
        <v>-</v>
      </c>
      <c r="IT242" s="56" t="str">
        <f t="shared" si="756"/>
        <v>-</v>
      </c>
      <c r="IU242" s="56" t="str">
        <f t="shared" si="757"/>
        <v>-</v>
      </c>
      <c r="IV242" s="56" t="str">
        <f t="shared" si="758"/>
        <v>-</v>
      </c>
      <c r="IW242" s="56" t="str">
        <f t="shared" si="759"/>
        <v>-</v>
      </c>
      <c r="IX242" s="56" t="str">
        <f t="shared" si="760"/>
        <v>-</v>
      </c>
      <c r="IY242" s="56" t="str">
        <f t="shared" si="761"/>
        <v>-</v>
      </c>
      <c r="IZ242" s="56" t="str">
        <f t="shared" si="762"/>
        <v>-</v>
      </c>
      <c r="JA242" s="56" t="str">
        <f t="shared" si="763"/>
        <v>-</v>
      </c>
      <c r="JB242" s="56" t="str">
        <f t="shared" si="764"/>
        <v>-</v>
      </c>
      <c r="JC242" s="56" t="str">
        <f t="shared" si="765"/>
        <v>-</v>
      </c>
      <c r="JD242" s="56" t="str">
        <f t="shared" si="766"/>
        <v>-</v>
      </c>
      <c r="JE242" s="56" t="str">
        <f t="shared" si="767"/>
        <v>-</v>
      </c>
      <c r="JF242" s="56" t="str">
        <f t="shared" si="768"/>
        <v>-</v>
      </c>
      <c r="JG242" s="56" t="str">
        <f t="shared" si="769"/>
        <v>-</v>
      </c>
      <c r="JH242" s="56" t="str">
        <f t="shared" si="770"/>
        <v>-</v>
      </c>
      <c r="JI242" s="56" t="str">
        <f t="shared" si="771"/>
        <v>-</v>
      </c>
      <c r="JJ242" s="56" t="str">
        <f t="shared" si="772"/>
        <v>-</v>
      </c>
      <c r="JK242" s="56" t="str">
        <f t="shared" si="773"/>
        <v>-</v>
      </c>
      <c r="JL242" s="56" t="str">
        <f t="shared" si="774"/>
        <v>-</v>
      </c>
      <c r="JM242" s="56" t="str">
        <f t="shared" si="775"/>
        <v>-</v>
      </c>
      <c r="JN242" s="56" t="str">
        <f t="shared" si="776"/>
        <v>-</v>
      </c>
      <c r="JO242" s="56" t="str">
        <f t="shared" si="777"/>
        <v>-</v>
      </c>
      <c r="JP242" s="56" t="str">
        <f t="shared" si="778"/>
        <v>-</v>
      </c>
      <c r="JQ242" s="56" t="str">
        <f t="shared" si="779"/>
        <v>-</v>
      </c>
      <c r="JR242" s="56" t="str">
        <f t="shared" si="780"/>
        <v>-</v>
      </c>
      <c r="JS242" s="56" t="str">
        <f t="shared" si="781"/>
        <v>-</v>
      </c>
      <c r="JT242" s="56" t="str">
        <f t="shared" si="782"/>
        <v>-</v>
      </c>
      <c r="JU242" s="56" t="str">
        <f t="shared" si="783"/>
        <v>-</v>
      </c>
      <c r="JV242" s="56" t="str">
        <f t="shared" si="784"/>
        <v>-</v>
      </c>
      <c r="JW242" s="56" t="str">
        <f t="shared" si="785"/>
        <v>-</v>
      </c>
      <c r="JX242" s="56" t="str">
        <f t="shared" si="786"/>
        <v>-</v>
      </c>
      <c r="JY242" s="56" t="str">
        <f t="shared" si="787"/>
        <v>-</v>
      </c>
      <c r="JZ242" s="56" t="str">
        <f t="shared" si="788"/>
        <v>-</v>
      </c>
      <c r="KA242" s="444" t="s">
        <v>1247</v>
      </c>
      <c r="KB242" s="360">
        <f>IF(ISNUMBER(INDEX($EQ$15:$GK$521,$B242,EO$11)),MAX(KB$14:KB241)+1,0)</f>
        <v>0</v>
      </c>
      <c r="KC242" s="360" t="str">
        <f t="shared" si="891"/>
        <v/>
      </c>
      <c r="KD242" s="373" t="s">
        <v>2</v>
      </c>
      <c r="KE242" s="215"/>
      <c r="KF242" s="60"/>
      <c r="KG242" s="60"/>
      <c r="KH242" s="60"/>
      <c r="KI242" s="60"/>
      <c r="KJ242" s="60"/>
      <c r="KK242" s="60"/>
      <c r="KL242" s="60"/>
      <c r="KM242" s="60"/>
      <c r="KN242" s="60"/>
      <c r="KO242" s="60"/>
      <c r="KP242" s="60"/>
      <c r="KQ242" s="239" t="str">
        <f t="shared" si="894"/>
        <v/>
      </c>
      <c r="KR242" s="245" t="str">
        <f t="shared" si="789"/>
        <v/>
      </c>
      <c r="KS242" s="60"/>
      <c r="KT242" s="239" t="str">
        <f t="shared" si="895"/>
        <v/>
      </c>
      <c r="KU242" s="245" t="str">
        <f t="shared" si="790"/>
        <v/>
      </c>
      <c r="KV242" s="60"/>
      <c r="KW242" s="239" t="str">
        <f t="shared" si="896"/>
        <v/>
      </c>
      <c r="KX242" s="245" t="str">
        <f t="shared" si="791"/>
        <v/>
      </c>
      <c r="KY242" s="60"/>
      <c r="KZ242" s="283" t="str">
        <f t="shared" si="792"/>
        <v/>
      </c>
      <c r="LA242" s="26"/>
      <c r="LB242" s="18"/>
      <c r="LC242" s="18"/>
      <c r="LD242" s="18"/>
      <c r="LE242" s="18"/>
      <c r="LF242" s="18"/>
      <c r="LG242" s="18"/>
      <c r="LH242" s="18"/>
      <c r="LI242" s="18"/>
      <c r="LJ242" s="18"/>
      <c r="LK242" s="18"/>
      <c r="LL242" s="18"/>
      <c r="LM242" s="18"/>
      <c r="LN242" s="63"/>
      <c r="LO242" s="251">
        <f t="shared" si="793"/>
        <v>0</v>
      </c>
      <c r="LP242" s="251">
        <f t="shared" si="794"/>
        <v>0</v>
      </c>
      <c r="LQ242" s="251">
        <f t="shared" si="795"/>
        <v>0</v>
      </c>
      <c r="LR242" s="251">
        <f t="shared" si="796"/>
        <v>0</v>
      </c>
      <c r="LS242" s="251">
        <f t="shared" si="797"/>
        <v>0</v>
      </c>
      <c r="LT242" s="251">
        <f t="shared" si="798"/>
        <v>0</v>
      </c>
      <c r="LU242" s="251">
        <f t="shared" si="799"/>
        <v>0</v>
      </c>
      <c r="LV242" s="251">
        <f t="shared" si="800"/>
        <v>0</v>
      </c>
      <c r="LW242" s="251">
        <f t="shared" si="801"/>
        <v>0</v>
      </c>
      <c r="LX242" s="251">
        <f t="shared" si="802"/>
        <v>0</v>
      </c>
      <c r="LY242" s="251">
        <f t="shared" si="803"/>
        <v>0</v>
      </c>
      <c r="LZ242" s="251">
        <f t="shared" si="804"/>
        <v>0</v>
      </c>
      <c r="MA242" s="63">
        <f t="shared" si="805"/>
        <v>6</v>
      </c>
      <c r="MB242" s="63">
        <f t="shared" si="806"/>
        <v>0</v>
      </c>
      <c r="MC242" s="63">
        <f t="shared" si="893"/>
        <v>228</v>
      </c>
      <c r="MD242" s="63">
        <f t="shared" si="892"/>
        <v>65</v>
      </c>
      <c r="ME242" s="63" t="str">
        <f t="shared" si="807"/>
        <v>ka35</v>
      </c>
      <c r="MF242" s="315">
        <f t="shared" si="808"/>
        <v>291</v>
      </c>
      <c r="MG242" s="315">
        <f>IF(ISNUMBER(MATCH(EO242,$ME$15:$ME$520,0)),0,MAX(MG$14:MG241)+1)</f>
        <v>0</v>
      </c>
      <c r="MH242" s="315" t="str">
        <f t="shared" si="809"/>
        <v/>
      </c>
      <c r="MI242" s="369"/>
      <c r="MJ242" s="68"/>
      <c r="MK242" s="18"/>
      <c r="ML242" s="242"/>
      <c r="MM242" s="242"/>
      <c r="MN242" s="59"/>
      <c r="MO242" s="59"/>
      <c r="MP242" s="285"/>
      <c r="MQ242" s="59"/>
      <c r="MR242" s="238"/>
      <c r="MS242" s="285"/>
      <c r="MT242" s="59"/>
      <c r="MU242" s="285"/>
      <c r="MV242" s="238"/>
      <c r="MW242" s="59"/>
      <c r="MX242" s="59"/>
      <c r="MY242" s="59"/>
      <c r="MZ242" s="59"/>
      <c r="NA242" s="59"/>
      <c r="NB242" s="26" t="s">
        <v>2</v>
      </c>
      <c r="NC242" s="59"/>
      <c r="ND242" s="59"/>
      <c r="NE242" s="59"/>
      <c r="NF242" s="59"/>
      <c r="NG242" s="59"/>
      <c r="NH242" s="59"/>
      <c r="NI242" s="59"/>
      <c r="NJ242" s="59"/>
      <c r="NK242" s="26" t="s">
        <v>2</v>
      </c>
      <c r="NL242" s="454"/>
      <c r="NM242" s="454"/>
      <c r="NN242" s="59"/>
      <c r="NO242" s="18"/>
      <c r="NP242" s="18"/>
      <c r="NQ242" s="18"/>
      <c r="NR242" s="18"/>
      <c r="NS242" s="18"/>
      <c r="NT242" s="18"/>
      <c r="NU242" s="18"/>
      <c r="NV242" s="18"/>
      <c r="NW242" s="18"/>
      <c r="NX242" s="18"/>
      <c r="NY242" s="18"/>
      <c r="NZ242" s="18"/>
      <c r="OA242" s="18"/>
      <c r="OB242" s="18"/>
      <c r="OC242" s="18"/>
      <c r="OZ242" s="59"/>
      <c r="PA242" s="251" t="str">
        <f t="shared" si="810"/>
        <v/>
      </c>
      <c r="PB242" s="251" t="str">
        <f t="shared" si="811"/>
        <v/>
      </c>
      <c r="PC242" s="251" t="str">
        <f t="shared" si="812"/>
        <v/>
      </c>
      <c r="PD242" s="251" t="str">
        <f t="shared" si="813"/>
        <v/>
      </c>
      <c r="PE242" s="251" t="str">
        <f t="shared" si="814"/>
        <v/>
      </c>
      <c r="PF242" s="251" t="str">
        <f t="shared" si="815"/>
        <v/>
      </c>
      <c r="PG242" s="251" t="str">
        <f t="shared" si="816"/>
        <v/>
      </c>
      <c r="PH242" s="251" t="str">
        <f t="shared" si="817"/>
        <v/>
      </c>
      <c r="PI242" s="251" t="str">
        <f t="shared" si="818"/>
        <v/>
      </c>
      <c r="PJ242" s="251" t="str">
        <f t="shared" si="819"/>
        <v/>
      </c>
      <c r="PK242" s="251" t="str">
        <f t="shared" si="820"/>
        <v/>
      </c>
      <c r="PL242" s="251" t="str">
        <f t="shared" si="821"/>
        <v/>
      </c>
      <c r="PM242" s="251" t="str">
        <f t="shared" si="822"/>
        <v/>
      </c>
      <c r="PN242" s="251" t="str">
        <f t="shared" si="823"/>
        <v/>
      </c>
      <c r="PO242" s="251" t="str">
        <f t="shared" si="824"/>
        <v/>
      </c>
      <c r="PP242" s="251" t="str">
        <f t="shared" si="825"/>
        <v/>
      </c>
      <c r="PQ242" s="251" t="str">
        <f t="shared" si="826"/>
        <v/>
      </c>
      <c r="PR242" s="251" t="str">
        <f t="shared" si="827"/>
        <v/>
      </c>
      <c r="PS242" s="251" t="str">
        <f t="shared" si="828"/>
        <v/>
      </c>
      <c r="PT242" s="251" t="str">
        <f t="shared" si="829"/>
        <v/>
      </c>
      <c r="PU242" s="251" t="str">
        <f t="shared" si="830"/>
        <v/>
      </c>
      <c r="PV242" s="251" t="str">
        <f t="shared" si="831"/>
        <v/>
      </c>
      <c r="PW242" s="251" t="str">
        <f t="shared" si="832"/>
        <v/>
      </c>
      <c r="PX242" s="251" t="str">
        <f t="shared" si="833"/>
        <v/>
      </c>
      <c r="PY242" s="251" t="str">
        <f t="shared" si="834"/>
        <v/>
      </c>
      <c r="PZ242" s="251" t="str">
        <f t="shared" si="835"/>
        <v/>
      </c>
      <c r="QA242" s="251" t="str">
        <f t="shared" si="836"/>
        <v/>
      </c>
      <c r="QB242" s="251" t="str">
        <f t="shared" si="837"/>
        <v/>
      </c>
      <c r="QC242" s="251" t="str">
        <f t="shared" si="838"/>
        <v/>
      </c>
      <c r="QD242" s="251" t="str">
        <f t="shared" si="839"/>
        <v/>
      </c>
      <c r="QE242" s="251" t="str">
        <f t="shared" si="840"/>
        <v/>
      </c>
      <c r="QF242" s="63">
        <f t="shared" si="841"/>
        <v>0</v>
      </c>
      <c r="QG242" s="26" t="s">
        <v>2</v>
      </c>
      <c r="QH242" s="59"/>
      <c r="QI242" s="59"/>
      <c r="QJ242" s="59"/>
      <c r="QK242" s="59"/>
      <c r="QL242" s="59"/>
      <c r="QM242" s="59"/>
      <c r="QN242" s="59"/>
    </row>
    <row r="243" spans="1:456" ht="6" customHeight="1" x14ac:dyDescent="0.25">
      <c r="A243" s="68"/>
      <c r="B243" s="447">
        <f t="shared" si="698"/>
        <v>229</v>
      </c>
      <c r="C243" s="72" t="s">
        <v>606</v>
      </c>
      <c r="D243" s="339" t="s">
        <v>538</v>
      </c>
      <c r="E243" s="59"/>
      <c r="F243" s="229"/>
      <c r="G243" s="295"/>
      <c r="H243" s="295"/>
      <c r="I243" s="229"/>
      <c r="J243" s="295"/>
      <c r="K243" s="295"/>
      <c r="L243" s="229"/>
      <c r="M243" s="295"/>
      <c r="N243" s="295"/>
      <c r="O243" s="229"/>
      <c r="P243" s="295"/>
      <c r="Q243" s="295"/>
      <c r="R243" s="229"/>
      <c r="S243" s="230"/>
      <c r="T243" s="231"/>
      <c r="U243" s="229"/>
      <c r="V243" s="230"/>
      <c r="W243" s="231"/>
      <c r="X243" s="229"/>
      <c r="Y243" s="230"/>
      <c r="Z243" s="231"/>
      <c r="AA243" s="229"/>
      <c r="AB243" s="295"/>
      <c r="AC243" s="295"/>
      <c r="AD243" s="229"/>
      <c r="AE243" s="295"/>
      <c r="AF243" s="295"/>
      <c r="AG243" s="229"/>
      <c r="AH243" s="295"/>
      <c r="AI243" s="295"/>
      <c r="AJ243" s="229"/>
      <c r="AK243" s="295"/>
      <c r="AL243" s="295"/>
      <c r="AM243" s="229"/>
      <c r="AN243" s="295"/>
      <c r="AO243" s="295"/>
      <c r="AP243" s="243"/>
      <c r="AQ243" s="295"/>
      <c r="AR243" s="290"/>
      <c r="AS243" s="243"/>
      <c r="AT243" s="295"/>
      <c r="AU243" s="290"/>
      <c r="AV243" s="229"/>
      <c r="AW243" s="230"/>
      <c r="AX243" s="231"/>
      <c r="AY243" s="229"/>
      <c r="AZ243" s="230"/>
      <c r="BA243" s="231"/>
      <c r="BB243" s="229"/>
      <c r="BC243" s="230"/>
      <c r="BD243" s="231"/>
      <c r="BE243" s="229"/>
      <c r="BF243" s="230"/>
      <c r="BG243" s="231"/>
      <c r="BH243" s="229"/>
      <c r="BI243" s="230"/>
      <c r="BJ243" s="231"/>
      <c r="BK243" s="243"/>
      <c r="BL243" s="230"/>
      <c r="BM243" s="231"/>
      <c r="BN243" s="243"/>
      <c r="BO243" s="230"/>
      <c r="BP243" s="231"/>
      <c r="BQ243" s="229"/>
      <c r="BR243" s="230"/>
      <c r="BS243" s="231"/>
      <c r="BT243" s="229"/>
      <c r="BU243" s="230"/>
      <c r="BV243" s="231"/>
      <c r="BW243" s="229"/>
      <c r="BX243" s="230"/>
      <c r="BY243" s="231"/>
      <c r="BZ243" s="229"/>
      <c r="CA243" s="230"/>
      <c r="CB243" s="231"/>
      <c r="CC243" s="229"/>
      <c r="CD243" s="230"/>
      <c r="CE243" s="231"/>
      <c r="CF243" s="331"/>
      <c r="CG243" s="332"/>
      <c r="CH243" s="385"/>
      <c r="CI243" s="331"/>
      <c r="CJ243" s="332"/>
      <c r="CK243" s="385"/>
      <c r="CL243" s="243"/>
      <c r="CM243" s="230"/>
      <c r="CN243" s="354"/>
      <c r="CO243" s="243"/>
      <c r="CP243" s="230"/>
      <c r="CQ243" s="231"/>
      <c r="CR243" s="331"/>
      <c r="CS243" s="332"/>
      <c r="CT243" s="333"/>
      <c r="CU243" s="229"/>
      <c r="CV243" s="230"/>
      <c r="CW243" s="231"/>
      <c r="CX243" s="331"/>
      <c r="CY243" s="332"/>
      <c r="CZ243" s="333"/>
      <c r="DA243" s="331"/>
      <c r="DB243" s="332"/>
      <c r="DC243" s="333"/>
      <c r="DD243" s="331"/>
      <c r="DE243" s="332"/>
      <c r="DF243" s="333"/>
      <c r="DG243" s="331"/>
      <c r="DH243" s="332"/>
      <c r="DI243" s="333"/>
      <c r="DJ243" s="229"/>
      <c r="DK243" s="230"/>
      <c r="DL243" s="231"/>
      <c r="DM243" s="229"/>
      <c r="DN243" s="230"/>
      <c r="DO243" s="231"/>
      <c r="DP243" s="331"/>
      <c r="DQ243" s="332"/>
      <c r="DR243" s="333"/>
      <c r="DS243" s="331"/>
      <c r="DT243" s="332"/>
      <c r="DU243" s="333"/>
      <c r="DV243" s="331"/>
      <c r="DW243" s="332"/>
      <c r="DX243" s="333"/>
      <c r="DY243" s="331"/>
      <c r="DZ243" s="332"/>
      <c r="EA243" s="333"/>
      <c r="EB243" s="331"/>
      <c r="EC243" s="332"/>
      <c r="ED243" s="333"/>
      <c r="EE243" s="331"/>
      <c r="EF243" s="332"/>
      <c r="EG243" s="333"/>
      <c r="EH243" s="229"/>
      <c r="EI243" s="230"/>
      <c r="EJ243" s="231"/>
      <c r="EK243" s="229"/>
      <c r="EL243" s="230"/>
      <c r="EM243" s="231"/>
      <c r="EN243" s="244"/>
      <c r="EO243" s="269" t="str">
        <f t="shared" si="699"/>
        <v/>
      </c>
      <c r="EP243" s="444" t="s">
        <v>1247</v>
      </c>
      <c r="EQ243" s="360" t="str">
        <f t="shared" si="842"/>
        <v/>
      </c>
      <c r="ER243" s="360" t="str">
        <f t="shared" si="843"/>
        <v/>
      </c>
      <c r="ES243" s="360" t="str">
        <f t="shared" si="844"/>
        <v/>
      </c>
      <c r="ET243" s="360" t="str">
        <f t="shared" si="845"/>
        <v/>
      </c>
      <c r="EU243" s="360" t="str">
        <f t="shared" si="846"/>
        <v/>
      </c>
      <c r="EV243" s="360" t="str">
        <f t="shared" si="847"/>
        <v/>
      </c>
      <c r="EW243" s="360" t="str">
        <f t="shared" si="848"/>
        <v/>
      </c>
      <c r="EX243" s="360" t="str">
        <f t="shared" si="849"/>
        <v/>
      </c>
      <c r="EY243" s="360" t="str">
        <f t="shared" si="850"/>
        <v/>
      </c>
      <c r="EZ243" s="360" t="str">
        <f t="shared" si="851"/>
        <v/>
      </c>
      <c r="FA243" s="360" t="str">
        <f t="shared" si="852"/>
        <v/>
      </c>
      <c r="FB243" s="360" t="str">
        <f t="shared" si="853"/>
        <v/>
      </c>
      <c r="FC243" s="360" t="str">
        <f t="shared" si="854"/>
        <v/>
      </c>
      <c r="FD243" s="360" t="str">
        <f t="shared" si="855"/>
        <v/>
      </c>
      <c r="FE243" s="360" t="str">
        <f t="shared" si="856"/>
        <v/>
      </c>
      <c r="FF243" s="360" t="str">
        <f t="shared" si="857"/>
        <v/>
      </c>
      <c r="FG243" s="360" t="str">
        <f t="shared" si="858"/>
        <v/>
      </c>
      <c r="FH243" s="360" t="str">
        <f t="shared" si="859"/>
        <v/>
      </c>
      <c r="FI243" s="360" t="str">
        <f t="shared" si="860"/>
        <v/>
      </c>
      <c r="FJ243" s="360" t="str">
        <f t="shared" si="861"/>
        <v/>
      </c>
      <c r="FK243" s="360" t="str">
        <f t="shared" si="862"/>
        <v/>
      </c>
      <c r="FL243" s="360" t="str">
        <f t="shared" si="863"/>
        <v/>
      </c>
      <c r="FM243" s="360" t="str">
        <f t="shared" si="864"/>
        <v/>
      </c>
      <c r="FN243" s="360" t="str">
        <f t="shared" si="865"/>
        <v/>
      </c>
      <c r="FO243" s="360" t="str">
        <f t="shared" si="866"/>
        <v/>
      </c>
      <c r="FP243" s="360" t="str">
        <f t="shared" si="867"/>
        <v/>
      </c>
      <c r="FQ243" s="360" t="str">
        <f t="shared" si="868"/>
        <v/>
      </c>
      <c r="FR243" s="360" t="str">
        <f t="shared" si="869"/>
        <v/>
      </c>
      <c r="FS243" s="360" t="str">
        <f t="shared" si="870"/>
        <v/>
      </c>
      <c r="FT243" s="360" t="str">
        <f t="shared" si="700"/>
        <v/>
      </c>
      <c r="FU243" s="360" t="str">
        <f t="shared" si="871"/>
        <v/>
      </c>
      <c r="FV243" s="360" t="str">
        <f t="shared" si="872"/>
        <v/>
      </c>
      <c r="FW243" s="360" t="str">
        <f t="shared" si="873"/>
        <v/>
      </c>
      <c r="FX243" s="360" t="str">
        <f t="shared" si="874"/>
        <v/>
      </c>
      <c r="FY243" s="360" t="str">
        <f t="shared" si="875"/>
        <v/>
      </c>
      <c r="FZ243" s="360" t="str">
        <f t="shared" si="876"/>
        <v/>
      </c>
      <c r="GA243" s="360">
        <f t="shared" si="877"/>
        <v>66</v>
      </c>
      <c r="GB243" s="360" t="str">
        <f t="shared" si="878"/>
        <v/>
      </c>
      <c r="GC243" s="360" t="str">
        <f t="shared" si="879"/>
        <v/>
      </c>
      <c r="GD243" s="360" t="str">
        <f t="shared" si="880"/>
        <v/>
      </c>
      <c r="GE243" s="360" t="str">
        <f t="shared" si="881"/>
        <v/>
      </c>
      <c r="GF243" s="360" t="str">
        <f t="shared" si="882"/>
        <v/>
      </c>
      <c r="GG243" s="360" t="str">
        <f t="shared" si="883"/>
        <v/>
      </c>
      <c r="GH243" s="360" t="str">
        <f t="shared" si="884"/>
        <v/>
      </c>
      <c r="GI243" s="360" t="str">
        <f t="shared" si="885"/>
        <v/>
      </c>
      <c r="GJ243" s="360" t="str">
        <f t="shared" si="886"/>
        <v/>
      </c>
      <c r="GK243" s="444" t="s">
        <v>1247</v>
      </c>
      <c r="GL243" s="361" t="str">
        <f t="shared" si="701"/>
        <v>-</v>
      </c>
      <c r="GM243" s="361" t="str">
        <f t="shared" si="702"/>
        <v>-</v>
      </c>
      <c r="GN243" s="361" t="str">
        <f t="shared" si="703"/>
        <v>-</v>
      </c>
      <c r="GO243" s="361" t="str">
        <f t="shared" si="704"/>
        <v>-</v>
      </c>
      <c r="GP243" s="361" t="str">
        <f t="shared" si="705"/>
        <v>-</v>
      </c>
      <c r="GQ243" s="361" t="str">
        <f t="shared" si="706"/>
        <v>-</v>
      </c>
      <c r="GR243" s="361" t="str">
        <f t="shared" si="707"/>
        <v>-</v>
      </c>
      <c r="GS243" s="361" t="str">
        <f t="shared" si="708"/>
        <v>-</v>
      </c>
      <c r="GT243" s="361" t="str">
        <f t="shared" si="709"/>
        <v>-</v>
      </c>
      <c r="GU243" s="361" t="str">
        <f t="shared" si="710"/>
        <v>-</v>
      </c>
      <c r="GV243" s="361" t="str">
        <f t="shared" si="711"/>
        <v>-</v>
      </c>
      <c r="GW243" s="361" t="str">
        <f t="shared" si="712"/>
        <v>-</v>
      </c>
      <c r="GX243" s="361" t="str">
        <f t="shared" si="713"/>
        <v>-</v>
      </c>
      <c r="GY243" s="361" t="str">
        <f t="shared" si="714"/>
        <v>-</v>
      </c>
      <c r="GZ243" s="361" t="str">
        <f t="shared" si="715"/>
        <v>-</v>
      </c>
      <c r="HA243" s="361" t="str">
        <f t="shared" si="716"/>
        <v>-</v>
      </c>
      <c r="HB243" s="361" t="str">
        <f t="shared" si="717"/>
        <v>-</v>
      </c>
      <c r="HC243" s="361" t="str">
        <f t="shared" si="718"/>
        <v>-</v>
      </c>
      <c r="HD243" s="361" t="str">
        <f t="shared" si="719"/>
        <v>-</v>
      </c>
      <c r="HE243" s="361" t="str">
        <f t="shared" si="720"/>
        <v>-</v>
      </c>
      <c r="HF243" s="361" t="str">
        <f t="shared" si="721"/>
        <v>-</v>
      </c>
      <c r="HG243" s="361" t="str">
        <f t="shared" si="722"/>
        <v>-</v>
      </c>
      <c r="HH243" s="361" t="str">
        <f t="shared" si="723"/>
        <v>-</v>
      </c>
      <c r="HI243" s="361" t="str">
        <f t="shared" si="724"/>
        <v>-</v>
      </c>
      <c r="HJ243" s="361" t="str">
        <f t="shared" si="725"/>
        <v>-</v>
      </c>
      <c r="HK243" s="361" t="str">
        <f t="shared" si="726"/>
        <v>-</v>
      </c>
      <c r="HL243" s="361" t="str">
        <f t="shared" si="727"/>
        <v>-</v>
      </c>
      <c r="HM243" s="361" t="str">
        <f t="shared" si="728"/>
        <v>-</v>
      </c>
      <c r="HN243" s="361" t="str">
        <f t="shared" si="729"/>
        <v>-</v>
      </c>
      <c r="HO243" s="361" t="str">
        <f t="shared" si="730"/>
        <v>-</v>
      </c>
      <c r="HP243" s="361" t="str">
        <f t="shared" si="731"/>
        <v>-</v>
      </c>
      <c r="HQ243" s="361" t="str">
        <f t="shared" si="732"/>
        <v>-</v>
      </c>
      <c r="HR243" s="361" t="str">
        <f t="shared" si="733"/>
        <v>-</v>
      </c>
      <c r="HS243" s="361" t="str">
        <f t="shared" si="734"/>
        <v>-</v>
      </c>
      <c r="HT243" s="361" t="str">
        <f t="shared" si="735"/>
        <v>-</v>
      </c>
      <c r="HU243" s="361" t="str">
        <f t="shared" si="736"/>
        <v>-</v>
      </c>
      <c r="HV243" s="361" t="str">
        <f t="shared" si="737"/>
        <v>GCG</v>
      </c>
      <c r="HW243" s="361" t="str">
        <f t="shared" si="738"/>
        <v>-</v>
      </c>
      <c r="HX243" s="361" t="str">
        <f t="shared" si="739"/>
        <v>-</v>
      </c>
      <c r="HY243" s="361" t="str">
        <f t="shared" si="740"/>
        <v>-</v>
      </c>
      <c r="HZ243" s="361" t="str">
        <f t="shared" si="741"/>
        <v>-</v>
      </c>
      <c r="IA243" s="361" t="str">
        <f t="shared" si="742"/>
        <v>-</v>
      </c>
      <c r="IB243" s="361" t="str">
        <f t="shared" si="743"/>
        <v>-</v>
      </c>
      <c r="IC243" s="361" t="str">
        <f t="shared" si="744"/>
        <v>-</v>
      </c>
      <c r="ID243" s="361" t="str">
        <f t="shared" si="745"/>
        <v>-</v>
      </c>
      <c r="IE243" s="361" t="str">
        <f t="shared" si="746"/>
        <v>-</v>
      </c>
      <c r="IF243" s="444" t="s">
        <v>1247</v>
      </c>
      <c r="IG243" s="56" t="str">
        <f t="shared" si="887"/>
        <v>-</v>
      </c>
      <c r="IH243" s="56" t="str">
        <f t="shared" si="888"/>
        <v>-</v>
      </c>
      <c r="II243" s="56" t="str">
        <f t="shared" si="889"/>
        <v>-</v>
      </c>
      <c r="IJ243" s="56" t="str">
        <f t="shared" si="890"/>
        <v>-</v>
      </c>
      <c r="IK243" s="56" t="str">
        <f t="shared" si="747"/>
        <v>-</v>
      </c>
      <c r="IL243" s="56" t="str">
        <f t="shared" si="748"/>
        <v>-</v>
      </c>
      <c r="IM243" s="56" t="str">
        <f t="shared" si="749"/>
        <v>-</v>
      </c>
      <c r="IN243" s="56" t="str">
        <f t="shared" si="750"/>
        <v>-</v>
      </c>
      <c r="IO243" s="56" t="str">
        <f t="shared" si="751"/>
        <v>-</v>
      </c>
      <c r="IP243" s="56" t="str">
        <f t="shared" si="752"/>
        <v>-</v>
      </c>
      <c r="IQ243" s="56" t="str">
        <f t="shared" si="753"/>
        <v>-</v>
      </c>
      <c r="IR243" s="56" t="str">
        <f t="shared" si="754"/>
        <v>-</v>
      </c>
      <c r="IS243" s="56" t="str">
        <f t="shared" si="755"/>
        <v>-</v>
      </c>
      <c r="IT243" s="56" t="str">
        <f t="shared" si="756"/>
        <v>-</v>
      </c>
      <c r="IU243" s="56" t="str">
        <f t="shared" si="757"/>
        <v>-</v>
      </c>
      <c r="IV243" s="56" t="str">
        <f t="shared" si="758"/>
        <v>-</v>
      </c>
      <c r="IW243" s="56" t="str">
        <f t="shared" si="759"/>
        <v>-</v>
      </c>
      <c r="IX243" s="56" t="str">
        <f t="shared" si="760"/>
        <v>-</v>
      </c>
      <c r="IY243" s="56" t="str">
        <f t="shared" si="761"/>
        <v>-</v>
      </c>
      <c r="IZ243" s="56" t="str">
        <f t="shared" si="762"/>
        <v>-</v>
      </c>
      <c r="JA243" s="56" t="str">
        <f t="shared" si="763"/>
        <v>-</v>
      </c>
      <c r="JB243" s="56" t="str">
        <f t="shared" si="764"/>
        <v>-</v>
      </c>
      <c r="JC243" s="56" t="str">
        <f t="shared" si="765"/>
        <v>-</v>
      </c>
      <c r="JD243" s="56" t="str">
        <f t="shared" si="766"/>
        <v>-</v>
      </c>
      <c r="JE243" s="56" t="str">
        <f t="shared" si="767"/>
        <v>-</v>
      </c>
      <c r="JF243" s="56" t="str">
        <f t="shared" si="768"/>
        <v>-</v>
      </c>
      <c r="JG243" s="56" t="str">
        <f t="shared" si="769"/>
        <v>-</v>
      </c>
      <c r="JH243" s="56" t="str">
        <f t="shared" si="770"/>
        <v>-</v>
      </c>
      <c r="JI243" s="56" t="str">
        <f t="shared" si="771"/>
        <v>-</v>
      </c>
      <c r="JJ243" s="56" t="str">
        <f t="shared" si="772"/>
        <v>-</v>
      </c>
      <c r="JK243" s="56" t="str">
        <f t="shared" si="773"/>
        <v>-</v>
      </c>
      <c r="JL243" s="56" t="str">
        <f t="shared" si="774"/>
        <v>-</v>
      </c>
      <c r="JM243" s="56" t="str">
        <f t="shared" si="775"/>
        <v>-</v>
      </c>
      <c r="JN243" s="56" t="str">
        <f t="shared" si="776"/>
        <v>-</v>
      </c>
      <c r="JO243" s="56" t="str">
        <f t="shared" si="777"/>
        <v>-</v>
      </c>
      <c r="JP243" s="56" t="str">
        <f t="shared" si="778"/>
        <v>-</v>
      </c>
      <c r="JQ243" s="56" t="str">
        <f t="shared" si="779"/>
        <v>-</v>
      </c>
      <c r="JR243" s="56" t="str">
        <f t="shared" si="780"/>
        <v>-</v>
      </c>
      <c r="JS243" s="56" t="str">
        <f t="shared" si="781"/>
        <v>-</v>
      </c>
      <c r="JT243" s="56" t="str">
        <f t="shared" si="782"/>
        <v>-</v>
      </c>
      <c r="JU243" s="56" t="str">
        <f t="shared" si="783"/>
        <v>-</v>
      </c>
      <c r="JV243" s="56" t="str">
        <f t="shared" si="784"/>
        <v>-</v>
      </c>
      <c r="JW243" s="56" t="str">
        <f t="shared" si="785"/>
        <v>-</v>
      </c>
      <c r="JX243" s="56" t="str">
        <f t="shared" si="786"/>
        <v>-</v>
      </c>
      <c r="JY243" s="56" t="str">
        <f t="shared" si="787"/>
        <v>-</v>
      </c>
      <c r="JZ243" s="56" t="str">
        <f t="shared" si="788"/>
        <v>-</v>
      </c>
      <c r="KA243" s="444" t="s">
        <v>1247</v>
      </c>
      <c r="KB243" s="360">
        <f>IF(ISNUMBER(INDEX($EQ$15:$GK$521,$B243,EO$11)),MAX(KB$14:KB242)+1,0)</f>
        <v>0</v>
      </c>
      <c r="KC243" s="360" t="str">
        <f t="shared" si="891"/>
        <v/>
      </c>
      <c r="KD243" s="373" t="s">
        <v>2</v>
      </c>
      <c r="KE243" s="215"/>
      <c r="KF243" s="60"/>
      <c r="KG243" s="60"/>
      <c r="KH243" s="60"/>
      <c r="KI243" s="60"/>
      <c r="KJ243" s="60"/>
      <c r="KK243" s="60"/>
      <c r="KL243" s="60"/>
      <c r="KM243" s="60"/>
      <c r="KN243" s="60"/>
      <c r="KO243" s="60"/>
      <c r="KP243" s="60"/>
      <c r="KQ243" s="239" t="str">
        <f t="shared" si="894"/>
        <v/>
      </c>
      <c r="KR243" s="245" t="str">
        <f t="shared" si="789"/>
        <v/>
      </c>
      <c r="KS243" s="60"/>
      <c r="KT243" s="239" t="str">
        <f t="shared" si="895"/>
        <v/>
      </c>
      <c r="KU243" s="245" t="str">
        <f t="shared" si="790"/>
        <v/>
      </c>
      <c r="KV243" s="60"/>
      <c r="KW243" s="239" t="str">
        <f t="shared" si="896"/>
        <v/>
      </c>
      <c r="KX243" s="245" t="str">
        <f t="shared" si="791"/>
        <v/>
      </c>
      <c r="KY243" s="60"/>
      <c r="KZ243" s="283" t="str">
        <f t="shared" si="792"/>
        <v/>
      </c>
      <c r="LA243" s="26"/>
      <c r="LB243" s="18"/>
      <c r="LC243" s="18"/>
      <c r="LD243" s="18"/>
      <c r="LE243" s="18"/>
      <c r="LF243" s="18"/>
      <c r="LG243" s="18"/>
      <c r="LH243" s="18"/>
      <c r="LI243" s="18"/>
      <c r="LJ243" s="18"/>
      <c r="LK243" s="18"/>
      <c r="LL243" s="18"/>
      <c r="LM243" s="18"/>
      <c r="LN243" s="63"/>
      <c r="LO243" s="251">
        <f t="shared" si="793"/>
        <v>0</v>
      </c>
      <c r="LP243" s="251">
        <f t="shared" si="794"/>
        <v>0</v>
      </c>
      <c r="LQ243" s="251">
        <f t="shared" si="795"/>
        <v>0</v>
      </c>
      <c r="LR243" s="251">
        <f t="shared" si="796"/>
        <v>0</v>
      </c>
      <c r="LS243" s="251">
        <f t="shared" si="797"/>
        <v>0</v>
      </c>
      <c r="LT243" s="251">
        <f t="shared" si="798"/>
        <v>0</v>
      </c>
      <c r="LU243" s="251">
        <f t="shared" si="799"/>
        <v>0</v>
      </c>
      <c r="LV243" s="251">
        <f t="shared" si="800"/>
        <v>0</v>
      </c>
      <c r="LW243" s="251">
        <f t="shared" si="801"/>
        <v>0</v>
      </c>
      <c r="LX243" s="251">
        <f t="shared" si="802"/>
        <v>0</v>
      </c>
      <c r="LY243" s="251">
        <f t="shared" si="803"/>
        <v>0</v>
      </c>
      <c r="LZ243" s="251">
        <f t="shared" si="804"/>
        <v>0</v>
      </c>
      <c r="MA243" s="63">
        <f t="shared" si="805"/>
        <v>6</v>
      </c>
      <c r="MB243" s="63">
        <f t="shared" si="806"/>
        <v>0</v>
      </c>
      <c r="MC243" s="63">
        <f t="shared" si="893"/>
        <v>229</v>
      </c>
      <c r="MD243" s="63">
        <f t="shared" si="892"/>
        <v>66</v>
      </c>
      <c r="ME243" s="63">
        <f t="shared" si="807"/>
        <v>0</v>
      </c>
      <c r="MF243" s="315">
        <f t="shared" si="808"/>
        <v>291</v>
      </c>
      <c r="MG243" s="315">
        <f>IF(ISNUMBER(MATCH(EO243,$ME$15:$ME$520,0)),0,MAX(MG$14:MG242)+1)</f>
        <v>0</v>
      </c>
      <c r="MH243" s="315" t="str">
        <f t="shared" si="809"/>
        <v/>
      </c>
      <c r="MI243" s="369"/>
      <c r="MJ243" s="68"/>
      <c r="MK243" s="18"/>
      <c r="ML243" s="242"/>
      <c r="MM243" s="242"/>
      <c r="MN243" s="59"/>
      <c r="MO243" s="59"/>
      <c r="MP243" s="285"/>
      <c r="MQ243" s="59"/>
      <c r="MR243" s="238"/>
      <c r="MS243" s="285"/>
      <c r="MT243" s="59"/>
      <c r="MU243" s="285"/>
      <c r="MV243" s="238"/>
      <c r="MW243" s="59"/>
      <c r="MX243" s="59"/>
      <c r="MY243" s="59"/>
      <c r="MZ243" s="59"/>
      <c r="NA243" s="59"/>
      <c r="NB243" s="26" t="s">
        <v>2</v>
      </c>
      <c r="NC243" s="59"/>
      <c r="ND243" s="59"/>
      <c r="NE243" s="59"/>
      <c r="NF243" s="59"/>
      <c r="NG243" s="59"/>
      <c r="NH243" s="59"/>
      <c r="NI243" s="59"/>
      <c r="NJ243" s="59"/>
      <c r="NK243" s="26" t="s">
        <v>2</v>
      </c>
      <c r="NL243" s="454"/>
      <c r="NM243" s="454"/>
      <c r="NN243" s="59"/>
      <c r="NO243" s="18"/>
      <c r="NP243" s="18"/>
      <c r="NQ243" s="18"/>
      <c r="NR243" s="18"/>
      <c r="NS243" s="18"/>
      <c r="NT243" s="18"/>
      <c r="NU243" s="18"/>
      <c r="NV243" s="18"/>
      <c r="NW243" s="18"/>
      <c r="NX243" s="18"/>
      <c r="NY243" s="18"/>
      <c r="NZ243" s="18"/>
      <c r="OA243" s="18"/>
      <c r="OB243" s="18"/>
      <c r="OC243" s="18"/>
      <c r="OZ243" s="59"/>
      <c r="PA243" s="251" t="str">
        <f t="shared" si="810"/>
        <v/>
      </c>
      <c r="PB243" s="251" t="str">
        <f t="shared" si="811"/>
        <v/>
      </c>
      <c r="PC243" s="251" t="str">
        <f t="shared" si="812"/>
        <v/>
      </c>
      <c r="PD243" s="251" t="str">
        <f t="shared" si="813"/>
        <v/>
      </c>
      <c r="PE243" s="251" t="str">
        <f t="shared" si="814"/>
        <v/>
      </c>
      <c r="PF243" s="251" t="str">
        <f t="shared" si="815"/>
        <v/>
      </c>
      <c r="PG243" s="251" t="str">
        <f t="shared" si="816"/>
        <v/>
      </c>
      <c r="PH243" s="251" t="str">
        <f t="shared" si="817"/>
        <v/>
      </c>
      <c r="PI243" s="251" t="str">
        <f t="shared" si="818"/>
        <v/>
      </c>
      <c r="PJ243" s="251" t="str">
        <f t="shared" si="819"/>
        <v/>
      </c>
      <c r="PK243" s="251" t="str">
        <f t="shared" si="820"/>
        <v/>
      </c>
      <c r="PL243" s="251" t="str">
        <f t="shared" si="821"/>
        <v/>
      </c>
      <c r="PM243" s="251" t="str">
        <f t="shared" si="822"/>
        <v/>
      </c>
      <c r="PN243" s="251" t="str">
        <f t="shared" si="823"/>
        <v/>
      </c>
      <c r="PO243" s="251" t="str">
        <f t="shared" si="824"/>
        <v/>
      </c>
      <c r="PP243" s="251" t="str">
        <f t="shared" si="825"/>
        <v/>
      </c>
      <c r="PQ243" s="251" t="str">
        <f t="shared" si="826"/>
        <v/>
      </c>
      <c r="PR243" s="251" t="str">
        <f t="shared" si="827"/>
        <v/>
      </c>
      <c r="PS243" s="251" t="str">
        <f t="shared" si="828"/>
        <v/>
      </c>
      <c r="PT243" s="251" t="str">
        <f t="shared" si="829"/>
        <v/>
      </c>
      <c r="PU243" s="251" t="str">
        <f t="shared" si="830"/>
        <v/>
      </c>
      <c r="PV243" s="251" t="str">
        <f t="shared" si="831"/>
        <v/>
      </c>
      <c r="PW243" s="251" t="str">
        <f t="shared" si="832"/>
        <v/>
      </c>
      <c r="PX243" s="251" t="str">
        <f t="shared" si="833"/>
        <v/>
      </c>
      <c r="PY243" s="251" t="str">
        <f t="shared" si="834"/>
        <v/>
      </c>
      <c r="PZ243" s="251" t="str">
        <f t="shared" si="835"/>
        <v/>
      </c>
      <c r="QA243" s="251" t="str">
        <f t="shared" si="836"/>
        <v/>
      </c>
      <c r="QB243" s="251" t="str">
        <f t="shared" si="837"/>
        <v/>
      </c>
      <c r="QC243" s="251" t="str">
        <f t="shared" si="838"/>
        <v/>
      </c>
      <c r="QD243" s="251" t="str">
        <f t="shared" si="839"/>
        <v/>
      </c>
      <c r="QE243" s="251" t="str">
        <f t="shared" si="840"/>
        <v/>
      </c>
      <c r="QF243" s="63">
        <f t="shared" si="841"/>
        <v>0</v>
      </c>
      <c r="QG243" s="26" t="s">
        <v>2</v>
      </c>
      <c r="QH243" s="59"/>
      <c r="QI243" s="59"/>
      <c r="QJ243" s="59"/>
      <c r="QK243" s="59"/>
      <c r="QL243" s="59"/>
      <c r="QM243" s="59"/>
      <c r="QN243" s="59"/>
    </row>
    <row r="244" spans="1:456" ht="6" customHeight="1" x14ac:dyDescent="0.25">
      <c r="A244" s="68"/>
      <c r="B244" s="447">
        <f t="shared" si="698"/>
        <v>230</v>
      </c>
      <c r="C244" s="72" t="s">
        <v>596</v>
      </c>
      <c r="D244" s="261" t="s">
        <v>539</v>
      </c>
      <c r="E244" s="59"/>
      <c r="F244" s="229"/>
      <c r="G244" s="295"/>
      <c r="H244" s="295"/>
      <c r="I244" s="229"/>
      <c r="J244" s="295"/>
      <c r="K244" s="295"/>
      <c r="L244" s="229"/>
      <c r="M244" s="295"/>
      <c r="N244" s="295"/>
      <c r="O244" s="229"/>
      <c r="P244" s="295"/>
      <c r="Q244" s="295"/>
      <c r="R244" s="229"/>
      <c r="S244" s="230"/>
      <c r="T244" s="231"/>
      <c r="U244" s="229"/>
      <c r="V244" s="230"/>
      <c r="W244" s="231"/>
      <c r="X244" s="229"/>
      <c r="Y244" s="230"/>
      <c r="Z244" s="231"/>
      <c r="AA244" s="229"/>
      <c r="AB244" s="295"/>
      <c r="AC244" s="295"/>
      <c r="AD244" s="229"/>
      <c r="AE244" s="295"/>
      <c r="AF244" s="295"/>
      <c r="AG244" s="229"/>
      <c r="AH244" s="295"/>
      <c r="AI244" s="295"/>
      <c r="AJ244" s="229"/>
      <c r="AK244" s="295"/>
      <c r="AL244" s="295"/>
      <c r="AM244" s="229"/>
      <c r="AN244" s="295"/>
      <c r="AO244" s="295"/>
      <c r="AP244" s="243"/>
      <c r="AQ244" s="295"/>
      <c r="AR244" s="290"/>
      <c r="AS244" s="243"/>
      <c r="AT244" s="295"/>
      <c r="AU244" s="290"/>
      <c r="AV244" s="229"/>
      <c r="AW244" s="230"/>
      <c r="AX244" s="231"/>
      <c r="AY244" s="229"/>
      <c r="AZ244" s="230"/>
      <c r="BA244" s="231"/>
      <c r="BB244" s="229"/>
      <c r="BC244" s="230"/>
      <c r="BD244" s="231"/>
      <c r="BE244" s="229"/>
      <c r="BF244" s="230"/>
      <c r="BG244" s="231"/>
      <c r="BH244" s="229"/>
      <c r="BI244" s="230"/>
      <c r="BJ244" s="231"/>
      <c r="BK244" s="243"/>
      <c r="BL244" s="230"/>
      <c r="BM244" s="231"/>
      <c r="BN244" s="243"/>
      <c r="BO244" s="230"/>
      <c r="BP244" s="231"/>
      <c r="BQ244" s="229"/>
      <c r="BR244" s="230"/>
      <c r="BS244" s="231"/>
      <c r="BT244" s="229"/>
      <c r="BU244" s="230"/>
      <c r="BV244" s="231"/>
      <c r="BW244" s="229"/>
      <c r="BX244" s="230"/>
      <c r="BY244" s="231"/>
      <c r="BZ244" s="229"/>
      <c r="CA244" s="230"/>
      <c r="CB244" s="231"/>
      <c r="CC244" s="229"/>
      <c r="CD244" s="230"/>
      <c r="CE244" s="231"/>
      <c r="CF244" s="331"/>
      <c r="CG244" s="332"/>
      <c r="CH244" s="385"/>
      <c r="CI244" s="331"/>
      <c r="CJ244" s="332"/>
      <c r="CK244" s="385"/>
      <c r="CL244" s="243"/>
      <c r="CM244" s="230"/>
      <c r="CN244" s="354"/>
      <c r="CO244" s="243"/>
      <c r="CP244" s="230"/>
      <c r="CQ244" s="231"/>
      <c r="CR244" s="331"/>
      <c r="CS244" s="332"/>
      <c r="CT244" s="333"/>
      <c r="CU244" s="229"/>
      <c r="CV244" s="230"/>
      <c r="CW244" s="231"/>
      <c r="CX244" s="331"/>
      <c r="CY244" s="332"/>
      <c r="CZ244" s="333"/>
      <c r="DA244" s="331"/>
      <c r="DB244" s="332"/>
      <c r="DC244" s="333"/>
      <c r="DD244" s="331"/>
      <c r="DE244" s="332"/>
      <c r="DF244" s="333"/>
      <c r="DG244" s="331"/>
      <c r="DH244" s="332"/>
      <c r="DI244" s="333"/>
      <c r="DJ244" s="229"/>
      <c r="DK244" s="230"/>
      <c r="DL244" s="231"/>
      <c r="DM244" s="229"/>
      <c r="DN244" s="230"/>
      <c r="DO244" s="231"/>
      <c r="DP244" s="331"/>
      <c r="DQ244" s="332"/>
      <c r="DR244" s="333"/>
      <c r="DS244" s="331"/>
      <c r="DT244" s="332"/>
      <c r="DU244" s="333"/>
      <c r="DV244" s="331"/>
      <c r="DW244" s="332"/>
      <c r="DX244" s="333"/>
      <c r="DY244" s="331"/>
      <c r="DZ244" s="332"/>
      <c r="EA244" s="333"/>
      <c r="EB244" s="331"/>
      <c r="EC244" s="332"/>
      <c r="ED244" s="333"/>
      <c r="EE244" s="331"/>
      <c r="EF244" s="332"/>
      <c r="EG244" s="333"/>
      <c r="EH244" s="229"/>
      <c r="EI244" s="230"/>
      <c r="EJ244" s="231"/>
      <c r="EK244" s="229"/>
      <c r="EL244" s="230"/>
      <c r="EM244" s="231"/>
      <c r="EN244" s="244"/>
      <c r="EO244" s="269" t="str">
        <f t="shared" si="699"/>
        <v/>
      </c>
      <c r="EP244" s="444" t="s">
        <v>1247</v>
      </c>
      <c r="EQ244" s="360" t="str">
        <f t="shared" si="842"/>
        <v/>
      </c>
      <c r="ER244" s="360" t="str">
        <f t="shared" si="843"/>
        <v/>
      </c>
      <c r="ES244" s="360" t="str">
        <f t="shared" si="844"/>
        <v/>
      </c>
      <c r="ET244" s="360" t="str">
        <f t="shared" si="845"/>
        <v/>
      </c>
      <c r="EU244" s="360" t="str">
        <f t="shared" si="846"/>
        <v/>
      </c>
      <c r="EV244" s="360" t="str">
        <f t="shared" si="847"/>
        <v/>
      </c>
      <c r="EW244" s="360" t="str">
        <f t="shared" si="848"/>
        <v/>
      </c>
      <c r="EX244" s="360" t="str">
        <f t="shared" si="849"/>
        <v/>
      </c>
      <c r="EY244" s="360" t="str">
        <f t="shared" si="850"/>
        <v/>
      </c>
      <c r="EZ244" s="360" t="str">
        <f t="shared" si="851"/>
        <v/>
      </c>
      <c r="FA244" s="360" t="str">
        <f t="shared" si="852"/>
        <v/>
      </c>
      <c r="FB244" s="360" t="str">
        <f t="shared" si="853"/>
        <v/>
      </c>
      <c r="FC244" s="360" t="str">
        <f t="shared" si="854"/>
        <v/>
      </c>
      <c r="FD244" s="360" t="str">
        <f t="shared" si="855"/>
        <v/>
      </c>
      <c r="FE244" s="360" t="str">
        <f t="shared" si="856"/>
        <v/>
      </c>
      <c r="FF244" s="360" t="str">
        <f t="shared" si="857"/>
        <v/>
      </c>
      <c r="FG244" s="360" t="str">
        <f t="shared" si="858"/>
        <v/>
      </c>
      <c r="FH244" s="360" t="str">
        <f t="shared" si="859"/>
        <v/>
      </c>
      <c r="FI244" s="360" t="str">
        <f t="shared" si="860"/>
        <v/>
      </c>
      <c r="FJ244" s="360" t="str">
        <f t="shared" si="861"/>
        <v/>
      </c>
      <c r="FK244" s="360" t="str">
        <f t="shared" si="862"/>
        <v/>
      </c>
      <c r="FL244" s="360" t="str">
        <f t="shared" si="863"/>
        <v/>
      </c>
      <c r="FM244" s="360" t="str">
        <f t="shared" si="864"/>
        <v/>
      </c>
      <c r="FN244" s="360" t="str">
        <f t="shared" si="865"/>
        <v/>
      </c>
      <c r="FO244" s="360" t="str">
        <f t="shared" si="866"/>
        <v/>
      </c>
      <c r="FP244" s="360" t="str">
        <f t="shared" si="867"/>
        <v/>
      </c>
      <c r="FQ244" s="360" t="str">
        <f t="shared" si="868"/>
        <v/>
      </c>
      <c r="FR244" s="360" t="str">
        <f t="shared" si="869"/>
        <v/>
      </c>
      <c r="FS244" s="360" t="str">
        <f t="shared" si="870"/>
        <v/>
      </c>
      <c r="FT244" s="360" t="str">
        <f t="shared" si="700"/>
        <v/>
      </c>
      <c r="FU244" s="360" t="str">
        <f t="shared" si="871"/>
        <v/>
      </c>
      <c r="FV244" s="360" t="str">
        <f t="shared" si="872"/>
        <v/>
      </c>
      <c r="FW244" s="360" t="str">
        <f t="shared" si="873"/>
        <v/>
      </c>
      <c r="FX244" s="360" t="str">
        <f t="shared" si="874"/>
        <v/>
      </c>
      <c r="FY244" s="360" t="str">
        <f t="shared" si="875"/>
        <v/>
      </c>
      <c r="FZ244" s="360" t="str">
        <f t="shared" si="876"/>
        <v/>
      </c>
      <c r="GA244" s="360">
        <f t="shared" si="877"/>
        <v>81</v>
      </c>
      <c r="GB244" s="360" t="str">
        <f t="shared" si="878"/>
        <v/>
      </c>
      <c r="GC244" s="360" t="str">
        <f t="shared" si="879"/>
        <v/>
      </c>
      <c r="GD244" s="360" t="str">
        <f t="shared" si="880"/>
        <v/>
      </c>
      <c r="GE244" s="360" t="str">
        <f t="shared" si="881"/>
        <v/>
      </c>
      <c r="GF244" s="360" t="str">
        <f t="shared" si="882"/>
        <v/>
      </c>
      <c r="GG244" s="360" t="str">
        <f t="shared" si="883"/>
        <v/>
      </c>
      <c r="GH244" s="360" t="str">
        <f t="shared" si="884"/>
        <v/>
      </c>
      <c r="GI244" s="360" t="str">
        <f t="shared" si="885"/>
        <v/>
      </c>
      <c r="GJ244" s="360" t="str">
        <f t="shared" si="886"/>
        <v/>
      </c>
      <c r="GK244" s="444" t="s">
        <v>1247</v>
      </c>
      <c r="GL244" s="361" t="str">
        <f t="shared" si="701"/>
        <v>-</v>
      </c>
      <c r="GM244" s="361" t="str">
        <f t="shared" si="702"/>
        <v>-</v>
      </c>
      <c r="GN244" s="361" t="str">
        <f t="shared" si="703"/>
        <v>-</v>
      </c>
      <c r="GO244" s="361" t="str">
        <f t="shared" si="704"/>
        <v>-</v>
      </c>
      <c r="GP244" s="361" t="str">
        <f t="shared" si="705"/>
        <v>-</v>
      </c>
      <c r="GQ244" s="361" t="str">
        <f t="shared" si="706"/>
        <v>-</v>
      </c>
      <c r="GR244" s="361" t="str">
        <f t="shared" si="707"/>
        <v>-</v>
      </c>
      <c r="GS244" s="361" t="str">
        <f t="shared" si="708"/>
        <v>-</v>
      </c>
      <c r="GT244" s="361" t="str">
        <f t="shared" si="709"/>
        <v>-</v>
      </c>
      <c r="GU244" s="361" t="str">
        <f t="shared" si="710"/>
        <v>-</v>
      </c>
      <c r="GV244" s="361" t="str">
        <f t="shared" si="711"/>
        <v>-</v>
      </c>
      <c r="GW244" s="361" t="str">
        <f t="shared" si="712"/>
        <v>-</v>
      </c>
      <c r="GX244" s="361" t="str">
        <f t="shared" si="713"/>
        <v>-</v>
      </c>
      <c r="GY244" s="361" t="str">
        <f t="shared" si="714"/>
        <v>-</v>
      </c>
      <c r="GZ244" s="361" t="str">
        <f t="shared" si="715"/>
        <v>-</v>
      </c>
      <c r="HA244" s="361" t="str">
        <f t="shared" si="716"/>
        <v>-</v>
      </c>
      <c r="HB244" s="361" t="str">
        <f t="shared" si="717"/>
        <v>-</v>
      </c>
      <c r="HC244" s="361" t="str">
        <f t="shared" si="718"/>
        <v>-</v>
      </c>
      <c r="HD244" s="361" t="str">
        <f t="shared" si="719"/>
        <v>-</v>
      </c>
      <c r="HE244" s="361" t="str">
        <f t="shared" si="720"/>
        <v>-</v>
      </c>
      <c r="HF244" s="361" t="str">
        <f t="shared" si="721"/>
        <v>-</v>
      </c>
      <c r="HG244" s="361" t="str">
        <f t="shared" si="722"/>
        <v>-</v>
      </c>
      <c r="HH244" s="361" t="str">
        <f t="shared" si="723"/>
        <v>-</v>
      </c>
      <c r="HI244" s="361" t="str">
        <f t="shared" si="724"/>
        <v>-</v>
      </c>
      <c r="HJ244" s="361" t="str">
        <f t="shared" si="725"/>
        <v>-</v>
      </c>
      <c r="HK244" s="361" t="str">
        <f t="shared" si="726"/>
        <v>-</v>
      </c>
      <c r="HL244" s="361" t="str">
        <f t="shared" si="727"/>
        <v>-</v>
      </c>
      <c r="HM244" s="361" t="str">
        <f t="shared" si="728"/>
        <v>-</v>
      </c>
      <c r="HN244" s="361" t="str">
        <f t="shared" si="729"/>
        <v>-</v>
      </c>
      <c r="HO244" s="361" t="str">
        <f t="shared" si="730"/>
        <v>-</v>
      </c>
      <c r="HP244" s="361" t="str">
        <f t="shared" si="731"/>
        <v>-</v>
      </c>
      <c r="HQ244" s="361" t="str">
        <f t="shared" si="732"/>
        <v>-</v>
      </c>
      <c r="HR244" s="361" t="str">
        <f t="shared" si="733"/>
        <v>-</v>
      </c>
      <c r="HS244" s="361" t="str">
        <f t="shared" si="734"/>
        <v>-</v>
      </c>
      <c r="HT244" s="361" t="str">
        <f t="shared" si="735"/>
        <v>-</v>
      </c>
      <c r="HU244" s="361" t="str">
        <f t="shared" si="736"/>
        <v>-</v>
      </c>
      <c r="HV244" s="361" t="str">
        <f t="shared" si="737"/>
        <v>DSP</v>
      </c>
      <c r="HW244" s="361" t="str">
        <f t="shared" si="738"/>
        <v>-</v>
      </c>
      <c r="HX244" s="361" t="str">
        <f t="shared" si="739"/>
        <v>-</v>
      </c>
      <c r="HY244" s="361" t="str">
        <f t="shared" si="740"/>
        <v>-</v>
      </c>
      <c r="HZ244" s="361" t="str">
        <f t="shared" si="741"/>
        <v>-</v>
      </c>
      <c r="IA244" s="361" t="str">
        <f t="shared" si="742"/>
        <v>-</v>
      </c>
      <c r="IB244" s="361" t="str">
        <f t="shared" si="743"/>
        <v>-</v>
      </c>
      <c r="IC244" s="361" t="str">
        <f t="shared" si="744"/>
        <v>-</v>
      </c>
      <c r="ID244" s="361" t="str">
        <f t="shared" si="745"/>
        <v>-</v>
      </c>
      <c r="IE244" s="361" t="str">
        <f t="shared" si="746"/>
        <v>-</v>
      </c>
      <c r="IF244" s="444" t="s">
        <v>1247</v>
      </c>
      <c r="IG244" s="56" t="str">
        <f t="shared" si="887"/>
        <v>-</v>
      </c>
      <c r="IH244" s="56" t="str">
        <f t="shared" si="888"/>
        <v>-</v>
      </c>
      <c r="II244" s="56" t="str">
        <f t="shared" si="889"/>
        <v>-</v>
      </c>
      <c r="IJ244" s="56" t="str">
        <f t="shared" si="890"/>
        <v>-</v>
      </c>
      <c r="IK244" s="56" t="str">
        <f t="shared" si="747"/>
        <v>-</v>
      </c>
      <c r="IL244" s="56" t="str">
        <f t="shared" si="748"/>
        <v>-</v>
      </c>
      <c r="IM244" s="56" t="str">
        <f t="shared" si="749"/>
        <v>-</v>
      </c>
      <c r="IN244" s="56" t="str">
        <f t="shared" si="750"/>
        <v>-</v>
      </c>
      <c r="IO244" s="56" t="str">
        <f t="shared" si="751"/>
        <v>-</v>
      </c>
      <c r="IP244" s="56" t="str">
        <f t="shared" si="752"/>
        <v>-</v>
      </c>
      <c r="IQ244" s="56" t="str">
        <f t="shared" si="753"/>
        <v>-</v>
      </c>
      <c r="IR244" s="56" t="str">
        <f t="shared" si="754"/>
        <v>-</v>
      </c>
      <c r="IS244" s="56" t="str">
        <f t="shared" si="755"/>
        <v>-</v>
      </c>
      <c r="IT244" s="56" t="str">
        <f t="shared" si="756"/>
        <v>-</v>
      </c>
      <c r="IU244" s="56" t="str">
        <f t="shared" si="757"/>
        <v>-</v>
      </c>
      <c r="IV244" s="56" t="str">
        <f t="shared" si="758"/>
        <v>-</v>
      </c>
      <c r="IW244" s="56" t="str">
        <f t="shared" si="759"/>
        <v>-</v>
      </c>
      <c r="IX244" s="56" t="str">
        <f t="shared" si="760"/>
        <v>-</v>
      </c>
      <c r="IY244" s="56" t="str">
        <f t="shared" si="761"/>
        <v>-</v>
      </c>
      <c r="IZ244" s="56" t="str">
        <f t="shared" si="762"/>
        <v>-</v>
      </c>
      <c r="JA244" s="56" t="str">
        <f t="shared" si="763"/>
        <v>-</v>
      </c>
      <c r="JB244" s="56" t="str">
        <f t="shared" si="764"/>
        <v>-</v>
      </c>
      <c r="JC244" s="56" t="str">
        <f t="shared" si="765"/>
        <v>-</v>
      </c>
      <c r="JD244" s="56" t="str">
        <f t="shared" si="766"/>
        <v>-</v>
      </c>
      <c r="JE244" s="56" t="str">
        <f t="shared" si="767"/>
        <v>-</v>
      </c>
      <c r="JF244" s="56" t="str">
        <f t="shared" si="768"/>
        <v>-</v>
      </c>
      <c r="JG244" s="56" t="str">
        <f t="shared" si="769"/>
        <v>-</v>
      </c>
      <c r="JH244" s="56" t="str">
        <f t="shared" si="770"/>
        <v>-</v>
      </c>
      <c r="JI244" s="56" t="str">
        <f t="shared" si="771"/>
        <v>-</v>
      </c>
      <c r="JJ244" s="56" t="str">
        <f t="shared" si="772"/>
        <v>-</v>
      </c>
      <c r="JK244" s="56" t="str">
        <f t="shared" si="773"/>
        <v>-</v>
      </c>
      <c r="JL244" s="56" t="str">
        <f t="shared" si="774"/>
        <v>-</v>
      </c>
      <c r="JM244" s="56" t="str">
        <f t="shared" si="775"/>
        <v>-</v>
      </c>
      <c r="JN244" s="56" t="str">
        <f t="shared" si="776"/>
        <v>-</v>
      </c>
      <c r="JO244" s="56" t="str">
        <f t="shared" si="777"/>
        <v>-</v>
      </c>
      <c r="JP244" s="56" t="str">
        <f t="shared" si="778"/>
        <v>-</v>
      </c>
      <c r="JQ244" s="56" t="str">
        <f t="shared" si="779"/>
        <v>-</v>
      </c>
      <c r="JR244" s="56" t="str">
        <f t="shared" si="780"/>
        <v>-</v>
      </c>
      <c r="JS244" s="56" t="str">
        <f t="shared" si="781"/>
        <v>-</v>
      </c>
      <c r="JT244" s="56" t="str">
        <f t="shared" si="782"/>
        <v>-</v>
      </c>
      <c r="JU244" s="56" t="str">
        <f t="shared" si="783"/>
        <v>-</v>
      </c>
      <c r="JV244" s="56" t="str">
        <f t="shared" si="784"/>
        <v>-</v>
      </c>
      <c r="JW244" s="56" t="str">
        <f t="shared" si="785"/>
        <v>-</v>
      </c>
      <c r="JX244" s="56" t="str">
        <f t="shared" si="786"/>
        <v>-</v>
      </c>
      <c r="JY244" s="56" t="str">
        <f t="shared" si="787"/>
        <v>-</v>
      </c>
      <c r="JZ244" s="56" t="str">
        <f t="shared" si="788"/>
        <v>-</v>
      </c>
      <c r="KA244" s="444" t="s">
        <v>1247</v>
      </c>
      <c r="KB244" s="360">
        <f>IF(ISNUMBER(INDEX($EQ$15:$GK$521,$B244,EO$11)),MAX(KB$14:KB243)+1,0)</f>
        <v>0</v>
      </c>
      <c r="KC244" s="360" t="str">
        <f t="shared" si="891"/>
        <v/>
      </c>
      <c r="KD244" s="373" t="s">
        <v>2</v>
      </c>
      <c r="KE244" s="215"/>
      <c r="KF244" s="60"/>
      <c r="KG244" s="60"/>
      <c r="KH244" s="60"/>
      <c r="KI244" s="60"/>
      <c r="KJ244" s="60"/>
      <c r="KK244" s="60"/>
      <c r="KL244" s="60"/>
      <c r="KM244" s="60"/>
      <c r="KN244" s="60"/>
      <c r="KO244" s="60"/>
      <c r="KP244" s="60"/>
      <c r="KQ244" s="239" t="str">
        <f t="shared" ref="KQ244:KQ250" si="897">IF(IF(ISNUMBER(MATCH(INDEX($LB244:$QE244,1,KQ$14),$EO$15:$EO$520,0)),1,"")=1,INDEX($LB244:$QE244,1,KQ$14),"")</f>
        <v/>
      </c>
      <c r="KR244" s="245" t="str">
        <f t="shared" si="789"/>
        <v/>
      </c>
      <c r="KS244" s="60"/>
      <c r="KT244" s="239" t="str">
        <f t="shared" ref="KT244:KT250" si="898">IF(IF(ISNUMBER(MATCH(INDEX($LB244:$QE244,1,KT$14),$EO$15:$EO$520,0)),1,"")=1,INDEX($LB244:$QE244,1,KT$14),"")</f>
        <v/>
      </c>
      <c r="KU244" s="245" t="str">
        <f t="shared" si="790"/>
        <v/>
      </c>
      <c r="KV244" s="60"/>
      <c r="KW244" s="239" t="str">
        <f t="shared" ref="KW244:KW250" si="899">IF(IF(ISNUMBER(MATCH(INDEX($LB244:$QE244,1,KW$14),$EO$15:$EO$520,0)),1,"")=1,INDEX($LB244:$QE244,1,KW$14),"")</f>
        <v/>
      </c>
      <c r="KX244" s="245" t="str">
        <f t="shared" si="791"/>
        <v/>
      </c>
      <c r="KY244" s="60"/>
      <c r="KZ244" s="283" t="str">
        <f t="shared" si="792"/>
        <v/>
      </c>
      <c r="LA244" s="26"/>
      <c r="LB244" s="18"/>
      <c r="LC244" s="18"/>
      <c r="LD244" s="18"/>
      <c r="LE244" s="18"/>
      <c r="LF244" s="18"/>
      <c r="LG244" s="18"/>
      <c r="LH244" s="18"/>
      <c r="LI244" s="18"/>
      <c r="LJ244" s="18"/>
      <c r="LK244" s="18"/>
      <c r="LL244" s="18"/>
      <c r="LM244" s="18"/>
      <c r="LN244" s="63"/>
      <c r="LO244" s="251">
        <f t="shared" si="793"/>
        <v>0</v>
      </c>
      <c r="LP244" s="251">
        <f t="shared" si="794"/>
        <v>0</v>
      </c>
      <c r="LQ244" s="251">
        <f t="shared" si="795"/>
        <v>0</v>
      </c>
      <c r="LR244" s="251">
        <f t="shared" si="796"/>
        <v>0</v>
      </c>
      <c r="LS244" s="251">
        <f t="shared" si="797"/>
        <v>0</v>
      </c>
      <c r="LT244" s="251">
        <f t="shared" si="798"/>
        <v>0</v>
      </c>
      <c r="LU244" s="251">
        <f t="shared" si="799"/>
        <v>0</v>
      </c>
      <c r="LV244" s="251">
        <f t="shared" si="800"/>
        <v>0</v>
      </c>
      <c r="LW244" s="251">
        <f t="shared" si="801"/>
        <v>0</v>
      </c>
      <c r="LX244" s="251">
        <f t="shared" si="802"/>
        <v>0</v>
      </c>
      <c r="LY244" s="251">
        <f t="shared" si="803"/>
        <v>0</v>
      </c>
      <c r="LZ244" s="251">
        <f t="shared" si="804"/>
        <v>0</v>
      </c>
      <c r="MA244" s="63">
        <f t="shared" si="805"/>
        <v>7</v>
      </c>
      <c r="MB244" s="63">
        <f t="shared" si="806"/>
        <v>1</v>
      </c>
      <c r="MC244" s="63">
        <f t="shared" si="893"/>
        <v>230</v>
      </c>
      <c r="MD244" s="63">
        <f t="shared" si="892"/>
        <v>1</v>
      </c>
      <c r="ME244" s="63" t="str">
        <f t="shared" si="807"/>
        <v>IMS</v>
      </c>
      <c r="MF244" s="315">
        <f t="shared" si="808"/>
        <v>291</v>
      </c>
      <c r="MG244" s="315">
        <f>IF(ISNUMBER(MATCH(EO244,$ME$15:$ME$520,0)),0,MAX(MG$14:MG243)+1)</f>
        <v>0</v>
      </c>
      <c r="MH244" s="315" t="str">
        <f t="shared" si="809"/>
        <v/>
      </c>
      <c r="MI244" s="369"/>
      <c r="MJ244" s="68"/>
      <c r="MK244" s="18"/>
      <c r="ML244" s="242"/>
      <c r="MM244" s="242"/>
      <c r="MN244" s="59"/>
      <c r="MO244" s="59"/>
      <c r="MP244" s="285"/>
      <c r="MQ244" s="59"/>
      <c r="MR244" s="238"/>
      <c r="MS244" s="285"/>
      <c r="MT244" s="59"/>
      <c r="MU244" s="285"/>
      <c r="MV244" s="238"/>
      <c r="MW244" s="59"/>
      <c r="MX244" s="59"/>
      <c r="MY244" s="59"/>
      <c r="MZ244" s="59"/>
      <c r="NA244" s="59"/>
      <c r="NB244" s="26" t="s">
        <v>2</v>
      </c>
      <c r="NC244" s="59"/>
      <c r="ND244" s="59"/>
      <c r="NE244" s="59"/>
      <c r="NF244" s="59"/>
      <c r="NG244" s="59"/>
      <c r="NH244" s="59"/>
      <c r="NI244" s="59"/>
      <c r="NJ244" s="59"/>
      <c r="NK244" s="26" t="s">
        <v>2</v>
      </c>
      <c r="NL244" s="454"/>
      <c r="NM244" s="454"/>
      <c r="NN244" s="59"/>
      <c r="NO244" s="18"/>
      <c r="NP244" s="18"/>
      <c r="NQ244" s="18"/>
      <c r="NR244" s="18"/>
      <c r="NS244" s="18"/>
      <c r="NT244" s="18"/>
      <c r="NU244" s="18"/>
      <c r="NV244" s="18"/>
      <c r="NW244" s="18"/>
      <c r="NX244" s="18"/>
      <c r="NY244" s="18"/>
      <c r="NZ244" s="18"/>
      <c r="OA244" s="18"/>
      <c r="OB244" s="18"/>
      <c r="OC244" s="18"/>
      <c r="OZ244" s="59"/>
      <c r="PA244" s="251" t="str">
        <f t="shared" si="810"/>
        <v/>
      </c>
      <c r="PB244" s="251" t="str">
        <f t="shared" si="811"/>
        <v/>
      </c>
      <c r="PC244" s="251" t="str">
        <f t="shared" si="812"/>
        <v/>
      </c>
      <c r="PD244" s="251" t="str">
        <f t="shared" si="813"/>
        <v/>
      </c>
      <c r="PE244" s="251" t="str">
        <f t="shared" si="814"/>
        <v/>
      </c>
      <c r="PF244" s="251" t="str">
        <f t="shared" si="815"/>
        <v/>
      </c>
      <c r="PG244" s="251" t="str">
        <f t="shared" si="816"/>
        <v/>
      </c>
      <c r="PH244" s="251" t="str">
        <f t="shared" si="817"/>
        <v/>
      </c>
      <c r="PI244" s="251" t="str">
        <f t="shared" si="818"/>
        <v/>
      </c>
      <c r="PJ244" s="251" t="str">
        <f t="shared" si="819"/>
        <v/>
      </c>
      <c r="PK244" s="251" t="str">
        <f t="shared" si="820"/>
        <v/>
      </c>
      <c r="PL244" s="251" t="str">
        <f t="shared" si="821"/>
        <v/>
      </c>
      <c r="PM244" s="251" t="str">
        <f t="shared" si="822"/>
        <v>IMS</v>
      </c>
      <c r="PN244" s="251" t="str">
        <f t="shared" si="823"/>
        <v>IMS</v>
      </c>
      <c r="PO244" s="251" t="str">
        <f t="shared" si="824"/>
        <v>IMS</v>
      </c>
      <c r="PP244" s="251" t="str">
        <f t="shared" si="825"/>
        <v>IMS</v>
      </c>
      <c r="PQ244" s="251" t="str">
        <f t="shared" si="826"/>
        <v>IMS</v>
      </c>
      <c r="PR244" s="251" t="str">
        <f t="shared" si="827"/>
        <v>IMS</v>
      </c>
      <c r="PS244" s="251" t="str">
        <f t="shared" si="828"/>
        <v>IMS</v>
      </c>
      <c r="PT244" s="251" t="str">
        <f t="shared" si="829"/>
        <v>IMS</v>
      </c>
      <c r="PU244" s="251" t="str">
        <f t="shared" si="830"/>
        <v>IMS</v>
      </c>
      <c r="PV244" s="251" t="str">
        <f t="shared" si="831"/>
        <v>IMS</v>
      </c>
      <c r="PW244" s="251" t="str">
        <f t="shared" si="832"/>
        <v/>
      </c>
      <c r="PX244" s="251" t="str">
        <f t="shared" si="833"/>
        <v/>
      </c>
      <c r="PY244" s="251" t="str">
        <f t="shared" si="834"/>
        <v/>
      </c>
      <c r="PZ244" s="251" t="str">
        <f t="shared" si="835"/>
        <v/>
      </c>
      <c r="QA244" s="251" t="str">
        <f t="shared" si="836"/>
        <v>IMS</v>
      </c>
      <c r="QB244" s="251" t="str">
        <f t="shared" si="837"/>
        <v>IMS</v>
      </c>
      <c r="QC244" s="251" t="str">
        <f t="shared" si="838"/>
        <v>IMS</v>
      </c>
      <c r="QD244" s="251" t="str">
        <f t="shared" si="839"/>
        <v>IMS</v>
      </c>
      <c r="QE244" s="251" t="str">
        <f t="shared" si="840"/>
        <v/>
      </c>
      <c r="QF244" s="63">
        <f t="shared" si="841"/>
        <v>12</v>
      </c>
      <c r="QG244" s="26" t="s">
        <v>2</v>
      </c>
      <c r="QH244" s="59"/>
      <c r="QI244" s="59"/>
      <c r="QJ244" s="59"/>
      <c r="QK244" s="59"/>
      <c r="QL244" s="59"/>
      <c r="QM244" s="59"/>
      <c r="QN244" s="59"/>
    </row>
    <row r="245" spans="1:456" ht="6" customHeight="1" x14ac:dyDescent="0.25">
      <c r="A245" s="68"/>
      <c r="B245" s="447">
        <f t="shared" si="698"/>
        <v>231</v>
      </c>
      <c r="C245" s="72" t="s">
        <v>39</v>
      </c>
      <c r="D245" s="261" t="s">
        <v>402</v>
      </c>
      <c r="E245" s="59"/>
      <c r="F245" s="229"/>
      <c r="G245" s="295"/>
      <c r="H245" s="295"/>
      <c r="I245" s="229"/>
      <c r="J245" s="295"/>
      <c r="K245" s="295"/>
      <c r="L245" s="229"/>
      <c r="M245" s="295"/>
      <c r="N245" s="295"/>
      <c r="O245" s="229"/>
      <c r="P245" s="295"/>
      <c r="Q245" s="295"/>
      <c r="R245" s="229"/>
      <c r="S245" s="230"/>
      <c r="T245" s="231"/>
      <c r="U245" s="229"/>
      <c r="V245" s="230"/>
      <c r="W245" s="231"/>
      <c r="X245" s="229"/>
      <c r="Y245" s="230"/>
      <c r="Z245" s="231"/>
      <c r="AA245" s="229"/>
      <c r="AB245" s="295"/>
      <c r="AC245" s="295"/>
      <c r="AD245" s="229"/>
      <c r="AE245" s="295"/>
      <c r="AF245" s="295"/>
      <c r="AG245" s="229"/>
      <c r="AH245" s="295"/>
      <c r="AI245" s="295"/>
      <c r="AJ245" s="229"/>
      <c r="AK245" s="295"/>
      <c r="AL245" s="295"/>
      <c r="AM245" s="229"/>
      <c r="AN245" s="295"/>
      <c r="AO245" s="295"/>
      <c r="AP245" s="243"/>
      <c r="AQ245" s="295"/>
      <c r="AR245" s="290"/>
      <c r="AS245" s="243"/>
      <c r="AT245" s="295"/>
      <c r="AU245" s="290"/>
      <c r="AV245" s="229"/>
      <c r="AW245" s="230"/>
      <c r="AX245" s="231"/>
      <c r="AY245" s="229"/>
      <c r="AZ245" s="230"/>
      <c r="BA245" s="231"/>
      <c r="BB245" s="229"/>
      <c r="BC245" s="230"/>
      <c r="BD245" s="231"/>
      <c r="BE245" s="229"/>
      <c r="BF245" s="230"/>
      <c r="BG245" s="231"/>
      <c r="BH245" s="229"/>
      <c r="BI245" s="230"/>
      <c r="BJ245" s="231"/>
      <c r="BK245" s="243"/>
      <c r="BL245" s="230"/>
      <c r="BM245" s="231"/>
      <c r="BN245" s="243"/>
      <c r="BO245" s="230"/>
      <c r="BP245" s="231"/>
      <c r="BQ245" s="229"/>
      <c r="BR245" s="230"/>
      <c r="BS245" s="231"/>
      <c r="BT245" s="229"/>
      <c r="BU245" s="230"/>
      <c r="BV245" s="231"/>
      <c r="BW245" s="229"/>
      <c r="BX245" s="230"/>
      <c r="BY245" s="231"/>
      <c r="BZ245" s="229"/>
      <c r="CA245" s="230"/>
      <c r="CB245" s="231"/>
      <c r="CC245" s="229"/>
      <c r="CD245" s="230"/>
      <c r="CE245" s="231"/>
      <c r="CF245" s="331"/>
      <c r="CG245" s="332"/>
      <c r="CH245" s="385"/>
      <c r="CI245" s="331"/>
      <c r="CJ245" s="332"/>
      <c r="CK245" s="385"/>
      <c r="CL245" s="243"/>
      <c r="CM245" s="230"/>
      <c r="CN245" s="354"/>
      <c r="CO245" s="243"/>
      <c r="CP245" s="230"/>
      <c r="CQ245" s="231"/>
      <c r="CR245" s="331"/>
      <c r="CS245" s="332"/>
      <c r="CT245" s="333"/>
      <c r="CU245" s="229"/>
      <c r="CV245" s="230"/>
      <c r="CW245" s="231"/>
      <c r="CX245" s="331"/>
      <c r="CY245" s="332"/>
      <c r="CZ245" s="333"/>
      <c r="DA245" s="331"/>
      <c r="DB245" s="332"/>
      <c r="DC245" s="333"/>
      <c r="DD245" s="331"/>
      <c r="DE245" s="332"/>
      <c r="DF245" s="333"/>
      <c r="DG245" s="331"/>
      <c r="DH245" s="332"/>
      <c r="DI245" s="333"/>
      <c r="DJ245" s="229"/>
      <c r="DK245" s="230"/>
      <c r="DL245" s="231"/>
      <c r="DM245" s="229"/>
      <c r="DN245" s="230"/>
      <c r="DO245" s="231"/>
      <c r="DP245" s="331"/>
      <c r="DQ245" s="332"/>
      <c r="DR245" s="333"/>
      <c r="DS245" s="331"/>
      <c r="DT245" s="332"/>
      <c r="DU245" s="333"/>
      <c r="DV245" s="331"/>
      <c r="DW245" s="332"/>
      <c r="DX245" s="333"/>
      <c r="DY245" s="331"/>
      <c r="DZ245" s="332"/>
      <c r="EA245" s="333"/>
      <c r="EB245" s="331"/>
      <c r="EC245" s="332"/>
      <c r="ED245" s="333"/>
      <c r="EE245" s="331"/>
      <c r="EF245" s="332"/>
      <c r="EG245" s="333"/>
      <c r="EH245" s="229"/>
      <c r="EI245" s="230"/>
      <c r="EJ245" s="231"/>
      <c r="EK245" s="229"/>
      <c r="EL245" s="230"/>
      <c r="EM245" s="231"/>
      <c r="EN245" s="244"/>
      <c r="EO245" s="269" t="str">
        <f t="shared" si="699"/>
        <v/>
      </c>
      <c r="EP245" s="444" t="s">
        <v>1247</v>
      </c>
      <c r="EQ245" s="360">
        <f t="shared" si="842"/>
        <v>39</v>
      </c>
      <c r="ER245" s="360">
        <f t="shared" si="843"/>
        <v>23</v>
      </c>
      <c r="ES245" s="360">
        <f t="shared" si="844"/>
        <v>27</v>
      </c>
      <c r="ET245" s="360">
        <f t="shared" si="845"/>
        <v>31</v>
      </c>
      <c r="EU245" s="360" t="str">
        <f t="shared" si="846"/>
        <v/>
      </c>
      <c r="EV245" s="360" t="str">
        <f t="shared" si="847"/>
        <v/>
      </c>
      <c r="EW245" s="360" t="str">
        <f t="shared" si="848"/>
        <v/>
      </c>
      <c r="EX245" s="360">
        <f t="shared" si="849"/>
        <v>28</v>
      </c>
      <c r="EY245" s="360" t="str">
        <f t="shared" si="850"/>
        <v/>
      </c>
      <c r="EZ245" s="360">
        <f t="shared" si="851"/>
        <v>34</v>
      </c>
      <c r="FA245" s="360" t="str">
        <f t="shared" si="852"/>
        <v/>
      </c>
      <c r="FB245" s="360" t="str">
        <f t="shared" si="853"/>
        <v/>
      </c>
      <c r="FC245" s="360" t="str">
        <f t="shared" si="854"/>
        <v/>
      </c>
      <c r="FD245" s="360">
        <f t="shared" si="855"/>
        <v>27</v>
      </c>
      <c r="FE245" s="360" t="str">
        <f t="shared" si="856"/>
        <v/>
      </c>
      <c r="FF245" s="360">
        <f t="shared" si="857"/>
        <v>12</v>
      </c>
      <c r="FG245" s="360">
        <f t="shared" si="858"/>
        <v>12</v>
      </c>
      <c r="FH245" s="360">
        <f t="shared" si="859"/>
        <v>8</v>
      </c>
      <c r="FI245" s="360">
        <f t="shared" si="860"/>
        <v>8</v>
      </c>
      <c r="FJ245" s="360" t="str">
        <f t="shared" si="861"/>
        <v/>
      </c>
      <c r="FK245" s="360" t="str">
        <f t="shared" si="862"/>
        <v/>
      </c>
      <c r="FL245" s="360" t="str">
        <f t="shared" si="863"/>
        <v/>
      </c>
      <c r="FM245" s="360" t="str">
        <f t="shared" si="864"/>
        <v/>
      </c>
      <c r="FN245" s="360" t="str">
        <f t="shared" si="865"/>
        <v/>
      </c>
      <c r="FO245" s="360" t="str">
        <f t="shared" si="866"/>
        <v/>
      </c>
      <c r="FP245" s="360" t="str">
        <f t="shared" si="867"/>
        <v/>
      </c>
      <c r="FQ245" s="360" t="str">
        <f t="shared" si="868"/>
        <v/>
      </c>
      <c r="FR245" s="360" t="str">
        <f t="shared" si="869"/>
        <v/>
      </c>
      <c r="FS245" s="360" t="str">
        <f t="shared" si="870"/>
        <v/>
      </c>
      <c r="FT245" s="360" t="str">
        <f t="shared" si="700"/>
        <v/>
      </c>
      <c r="FU245" s="360">
        <f t="shared" si="871"/>
        <v>8</v>
      </c>
      <c r="FV245" s="360">
        <f t="shared" si="872"/>
        <v>12</v>
      </c>
      <c r="FW245" s="360">
        <f t="shared" si="873"/>
        <v>11</v>
      </c>
      <c r="FX245" s="360" t="str">
        <f t="shared" si="874"/>
        <v/>
      </c>
      <c r="FY245" s="360" t="str">
        <f t="shared" si="875"/>
        <v/>
      </c>
      <c r="FZ245" s="360" t="str">
        <f t="shared" si="876"/>
        <v/>
      </c>
      <c r="GA245" s="360" t="str">
        <f t="shared" si="877"/>
        <v/>
      </c>
      <c r="GB245" s="360" t="str">
        <f t="shared" si="878"/>
        <v/>
      </c>
      <c r="GC245" s="360" t="str">
        <f t="shared" si="879"/>
        <v/>
      </c>
      <c r="GD245" s="360">
        <f t="shared" si="880"/>
        <v>21</v>
      </c>
      <c r="GE245" s="360">
        <f t="shared" si="881"/>
        <v>12</v>
      </c>
      <c r="GF245" s="360" t="str">
        <f t="shared" si="882"/>
        <v/>
      </c>
      <c r="GG245" s="360" t="str">
        <f t="shared" si="883"/>
        <v/>
      </c>
      <c r="GH245" s="360" t="str">
        <f t="shared" si="884"/>
        <v/>
      </c>
      <c r="GI245" s="360" t="str">
        <f t="shared" si="885"/>
        <v/>
      </c>
      <c r="GJ245" s="360" t="str">
        <f t="shared" si="886"/>
        <v/>
      </c>
      <c r="GK245" s="444" t="s">
        <v>1247</v>
      </c>
      <c r="GL245" s="361" t="str">
        <f t="shared" si="701"/>
        <v>icelltype</v>
      </c>
      <c r="GM245" s="361" t="str">
        <f t="shared" si="702"/>
        <v>icelltype</v>
      </c>
      <c r="GN245" s="361" t="str">
        <f t="shared" si="703"/>
        <v>icelltype</v>
      </c>
      <c r="GO245" s="361" t="str">
        <f t="shared" si="704"/>
        <v>icelltype</v>
      </c>
      <c r="GP245" s="361" t="str">
        <f t="shared" si="705"/>
        <v>-</v>
      </c>
      <c r="GQ245" s="361" t="str">
        <f t="shared" si="706"/>
        <v>-</v>
      </c>
      <c r="GR245" s="361" t="str">
        <f t="shared" si="707"/>
        <v>-</v>
      </c>
      <c r="GS245" s="361" t="str">
        <f t="shared" si="708"/>
        <v>icelltype</v>
      </c>
      <c r="GT245" s="361" t="str">
        <f t="shared" si="709"/>
        <v>-</v>
      </c>
      <c r="GU245" s="361" t="str">
        <f t="shared" si="710"/>
        <v>icelltype</v>
      </c>
      <c r="GV245" s="361" t="str">
        <f t="shared" si="711"/>
        <v>-</v>
      </c>
      <c r="GW245" s="361" t="str">
        <f t="shared" si="712"/>
        <v>-</v>
      </c>
      <c r="GX245" s="361" t="str">
        <f t="shared" si="713"/>
        <v>-</v>
      </c>
      <c r="GY245" s="361" t="str">
        <f t="shared" si="714"/>
        <v>icelltype</v>
      </c>
      <c r="GZ245" s="361" t="str">
        <f t="shared" si="715"/>
        <v>-</v>
      </c>
      <c r="HA245" s="361" t="str">
        <f t="shared" si="716"/>
        <v>icelltype</v>
      </c>
      <c r="HB245" s="361" t="str">
        <f t="shared" si="717"/>
        <v>icelltype</v>
      </c>
      <c r="HC245" s="361" t="str">
        <f t="shared" si="718"/>
        <v>icelltype</v>
      </c>
      <c r="HD245" s="361" t="str">
        <f t="shared" si="719"/>
        <v>icelltype</v>
      </c>
      <c r="HE245" s="361" t="str">
        <f t="shared" si="720"/>
        <v>-</v>
      </c>
      <c r="HF245" s="361" t="str">
        <f t="shared" si="721"/>
        <v>-</v>
      </c>
      <c r="HG245" s="361" t="str">
        <f t="shared" si="722"/>
        <v>-</v>
      </c>
      <c r="HH245" s="361" t="str">
        <f t="shared" si="723"/>
        <v>-</v>
      </c>
      <c r="HI245" s="361" t="str">
        <f t="shared" si="724"/>
        <v>-</v>
      </c>
      <c r="HJ245" s="361" t="str">
        <f t="shared" si="725"/>
        <v>-</v>
      </c>
      <c r="HK245" s="361" t="str">
        <f t="shared" si="726"/>
        <v>-</v>
      </c>
      <c r="HL245" s="361" t="str">
        <f t="shared" si="727"/>
        <v>-</v>
      </c>
      <c r="HM245" s="361" t="str">
        <f t="shared" si="728"/>
        <v>-</v>
      </c>
      <c r="HN245" s="361" t="str">
        <f t="shared" si="729"/>
        <v>-</v>
      </c>
      <c r="HO245" s="361" t="str">
        <f t="shared" si="730"/>
        <v>-</v>
      </c>
      <c r="HP245" s="361" t="str">
        <f t="shared" si="731"/>
        <v>icelltype</v>
      </c>
      <c r="HQ245" s="361" t="str">
        <f t="shared" si="732"/>
        <v>icelltype</v>
      </c>
      <c r="HR245" s="361" t="str">
        <f t="shared" si="733"/>
        <v>icelltype</v>
      </c>
      <c r="HS245" s="361" t="str">
        <f t="shared" si="734"/>
        <v>-</v>
      </c>
      <c r="HT245" s="361" t="str">
        <f t="shared" si="735"/>
        <v>-</v>
      </c>
      <c r="HU245" s="361" t="str">
        <f t="shared" si="736"/>
        <v>-</v>
      </c>
      <c r="HV245" s="361" t="str">
        <f t="shared" si="737"/>
        <v>-</v>
      </c>
      <c r="HW245" s="361" t="str">
        <f t="shared" si="738"/>
        <v>-</v>
      </c>
      <c r="HX245" s="361" t="str">
        <f t="shared" si="739"/>
        <v>-</v>
      </c>
      <c r="HY245" s="361" t="str">
        <f t="shared" si="740"/>
        <v>icelltype</v>
      </c>
      <c r="HZ245" s="361" t="str">
        <f t="shared" si="741"/>
        <v>icelltype</v>
      </c>
      <c r="IA245" s="361" t="str">
        <f t="shared" si="742"/>
        <v>-</v>
      </c>
      <c r="IB245" s="361" t="str">
        <f t="shared" si="743"/>
        <v>-</v>
      </c>
      <c r="IC245" s="361" t="str">
        <f t="shared" si="744"/>
        <v>-</v>
      </c>
      <c r="ID245" s="361" t="str">
        <f t="shared" si="745"/>
        <v>-</v>
      </c>
      <c r="IE245" s="361" t="str">
        <f t="shared" si="746"/>
        <v>-</v>
      </c>
      <c r="IF245" s="444" t="s">
        <v>1247</v>
      </c>
      <c r="IG245" s="56">
        <f t="shared" si="887"/>
        <v>1</v>
      </c>
      <c r="IH245" s="56">
        <f t="shared" si="888"/>
        <v>1</v>
      </c>
      <c r="II245" s="56">
        <f t="shared" si="889"/>
        <v>0</v>
      </c>
      <c r="IJ245" s="56">
        <f t="shared" si="890"/>
        <v>0</v>
      </c>
      <c r="IK245" s="56" t="str">
        <f t="shared" si="747"/>
        <v>-</v>
      </c>
      <c r="IL245" s="56" t="str">
        <f t="shared" si="748"/>
        <v>-</v>
      </c>
      <c r="IM245" s="56" t="str">
        <f t="shared" si="749"/>
        <v>-</v>
      </c>
      <c r="IN245" s="56">
        <f t="shared" si="750"/>
        <v>0</v>
      </c>
      <c r="IO245" s="56" t="str">
        <f t="shared" si="751"/>
        <v>-</v>
      </c>
      <c r="IP245" s="56" t="str">
        <f t="shared" si="752"/>
        <v>6*[1]+21*[0]</v>
      </c>
      <c r="IQ245" s="56" t="str">
        <f t="shared" si="753"/>
        <v>-</v>
      </c>
      <c r="IR245" s="56" t="str">
        <f t="shared" si="754"/>
        <v>-</v>
      </c>
      <c r="IS245" s="56" t="str">
        <f t="shared" si="755"/>
        <v>-</v>
      </c>
      <c r="IT245" s="56" t="str">
        <f t="shared" si="756"/>
        <v>1|0</v>
      </c>
      <c r="IU245" s="56" t="str">
        <f t="shared" si="757"/>
        <v>-</v>
      </c>
      <c r="IV245" s="56" t="str">
        <f t="shared" si="758"/>
        <v>1|0|0</v>
      </c>
      <c r="IW245" s="56" t="str">
        <f t="shared" si="759"/>
        <v>"0"</v>
      </c>
      <c r="IX245" s="56">
        <f t="shared" si="760"/>
        <v>0</v>
      </c>
      <c r="IY245" s="56">
        <f t="shared" si="761"/>
        <v>0</v>
      </c>
      <c r="IZ245" s="56" t="str">
        <f t="shared" si="762"/>
        <v>-</v>
      </c>
      <c r="JA245" s="56" t="str">
        <f t="shared" si="763"/>
        <v>-</v>
      </c>
      <c r="JB245" s="56" t="str">
        <f t="shared" si="764"/>
        <v>-</v>
      </c>
      <c r="JC245" s="56" t="str">
        <f t="shared" si="765"/>
        <v>-</v>
      </c>
      <c r="JD245" s="56" t="str">
        <f t="shared" si="766"/>
        <v>-</v>
      </c>
      <c r="JE245" s="56" t="str">
        <f t="shared" si="767"/>
        <v>-</v>
      </c>
      <c r="JF245" s="56" t="str">
        <f t="shared" si="768"/>
        <v>-</v>
      </c>
      <c r="JG245" s="56" t="str">
        <f t="shared" si="769"/>
        <v>-</v>
      </c>
      <c r="JH245" s="56" t="str">
        <f t="shared" si="770"/>
        <v>-</v>
      </c>
      <c r="JI245" s="56" t="str">
        <f t="shared" si="771"/>
        <v>-</v>
      </c>
      <c r="JJ245" s="56" t="str">
        <f t="shared" si="772"/>
        <v>-</v>
      </c>
      <c r="JK245" s="56">
        <f t="shared" si="773"/>
        <v>0</v>
      </c>
      <c r="JL245" s="56">
        <f t="shared" si="774"/>
        <v>0</v>
      </c>
      <c r="JM245" s="56">
        <f t="shared" si="775"/>
        <v>0</v>
      </c>
      <c r="JN245" s="56" t="str">
        <f t="shared" si="776"/>
        <v>-</v>
      </c>
      <c r="JO245" s="56" t="str">
        <f t="shared" si="777"/>
        <v>-</v>
      </c>
      <c r="JP245" s="56" t="str">
        <f t="shared" si="778"/>
        <v>-</v>
      </c>
      <c r="JQ245" s="56" t="str">
        <f t="shared" si="779"/>
        <v>-</v>
      </c>
      <c r="JR245" s="56" t="str">
        <f t="shared" si="780"/>
        <v>-</v>
      </c>
      <c r="JS245" s="56" t="str">
        <f t="shared" si="781"/>
        <v>-</v>
      </c>
      <c r="JT245" s="56">
        <f t="shared" si="782"/>
        <v>0</v>
      </c>
      <c r="JU245" s="56">
        <f t="shared" si="783"/>
        <v>0</v>
      </c>
      <c r="JV245" s="56" t="str">
        <f t="shared" si="784"/>
        <v>-</v>
      </c>
      <c r="JW245" s="56" t="str">
        <f t="shared" si="785"/>
        <v>-</v>
      </c>
      <c r="JX245" s="56" t="str">
        <f t="shared" si="786"/>
        <v>-</v>
      </c>
      <c r="JY245" s="56" t="str">
        <f t="shared" si="787"/>
        <v>-</v>
      </c>
      <c r="JZ245" s="56" t="str">
        <f t="shared" si="788"/>
        <v>-</v>
      </c>
      <c r="KA245" s="444" t="s">
        <v>1247</v>
      </c>
      <c r="KB245" s="360">
        <f>IF(ISNUMBER(INDEX($EQ$15:$GK$521,$B245,EO$11)),MAX(KB$14:KB244)+1,0)</f>
        <v>0</v>
      </c>
      <c r="KC245" s="360" t="str">
        <f t="shared" si="891"/>
        <v/>
      </c>
      <c r="KD245" s="373" t="s">
        <v>2</v>
      </c>
      <c r="KE245" s="215"/>
      <c r="KF245" s="60"/>
      <c r="KG245" s="60"/>
      <c r="KH245" s="60"/>
      <c r="KI245" s="60"/>
      <c r="KJ245" s="60"/>
      <c r="KK245" s="60"/>
      <c r="KL245" s="60"/>
      <c r="KM245" s="60"/>
      <c r="KN245" s="60"/>
      <c r="KO245" s="60"/>
      <c r="KP245" s="60"/>
      <c r="KQ245" s="239" t="str">
        <f t="shared" si="897"/>
        <v/>
      </c>
      <c r="KR245" s="245" t="str">
        <f t="shared" si="789"/>
        <v/>
      </c>
      <c r="KS245" s="60"/>
      <c r="KT245" s="239" t="str">
        <f t="shared" si="898"/>
        <v/>
      </c>
      <c r="KU245" s="245" t="str">
        <f t="shared" si="790"/>
        <v/>
      </c>
      <c r="KV245" s="60"/>
      <c r="KW245" s="239" t="str">
        <f t="shared" si="899"/>
        <v/>
      </c>
      <c r="KX245" s="245" t="str">
        <f t="shared" si="791"/>
        <v/>
      </c>
      <c r="KY245" s="60"/>
      <c r="KZ245" s="283" t="str">
        <f t="shared" si="792"/>
        <v/>
      </c>
      <c r="LA245" s="26"/>
      <c r="LB245" s="18"/>
      <c r="LC245" s="18"/>
      <c r="LD245" s="18"/>
      <c r="LE245" s="18"/>
      <c r="LF245" s="18"/>
      <c r="LG245" s="18"/>
      <c r="LH245" s="18"/>
      <c r="LI245" s="18"/>
      <c r="LJ245" s="18"/>
      <c r="LK245" s="18"/>
      <c r="LL245" s="18"/>
      <c r="LM245" s="18"/>
      <c r="LN245" s="63"/>
      <c r="LO245" s="251">
        <f t="shared" si="793"/>
        <v>0</v>
      </c>
      <c r="LP245" s="251">
        <f t="shared" si="794"/>
        <v>0</v>
      </c>
      <c r="LQ245" s="251">
        <f t="shared" si="795"/>
        <v>0</v>
      </c>
      <c r="LR245" s="251">
        <f t="shared" si="796"/>
        <v>0</v>
      </c>
      <c r="LS245" s="251">
        <f t="shared" si="797"/>
        <v>0</v>
      </c>
      <c r="LT245" s="251">
        <f t="shared" si="798"/>
        <v>0</v>
      </c>
      <c r="LU245" s="251">
        <f t="shared" si="799"/>
        <v>0</v>
      </c>
      <c r="LV245" s="251">
        <f t="shared" si="800"/>
        <v>0</v>
      </c>
      <c r="LW245" s="251">
        <f t="shared" si="801"/>
        <v>0</v>
      </c>
      <c r="LX245" s="251">
        <f t="shared" si="802"/>
        <v>0</v>
      </c>
      <c r="LY245" s="251">
        <f t="shared" si="803"/>
        <v>0</v>
      </c>
      <c r="LZ245" s="251">
        <f t="shared" si="804"/>
        <v>0</v>
      </c>
      <c r="MA245" s="63">
        <f t="shared" si="805"/>
        <v>7</v>
      </c>
      <c r="MB245" s="63">
        <f t="shared" si="806"/>
        <v>0</v>
      </c>
      <c r="MC245" s="63">
        <f t="shared" si="893"/>
        <v>231</v>
      </c>
      <c r="MD245" s="63">
        <f t="shared" si="892"/>
        <v>2</v>
      </c>
      <c r="ME245" s="63" t="str">
        <f t="shared" si="807"/>
        <v>nouter</v>
      </c>
      <c r="MF245" s="315">
        <f t="shared" si="808"/>
        <v>291</v>
      </c>
      <c r="MG245" s="315">
        <f>IF(ISNUMBER(MATCH(EO245,$ME$15:$ME$520,0)),0,MAX(MG$14:MG244)+1)</f>
        <v>0</v>
      </c>
      <c r="MH245" s="315" t="str">
        <f t="shared" si="809"/>
        <v/>
      </c>
      <c r="MI245" s="369"/>
      <c r="MJ245" s="68"/>
      <c r="MK245" s="18"/>
      <c r="ML245" s="242"/>
      <c r="MM245" s="242"/>
      <c r="MN245" s="59"/>
      <c r="MO245" s="59"/>
      <c r="MP245" s="285"/>
      <c r="MQ245" s="59"/>
      <c r="MR245" s="238"/>
      <c r="MS245" s="285"/>
      <c r="MT245" s="59"/>
      <c r="MU245" s="285"/>
      <c r="MV245" s="238"/>
      <c r="MW245" s="59"/>
      <c r="MX245" s="59"/>
      <c r="MY245" s="59"/>
      <c r="MZ245" s="59"/>
      <c r="NA245" s="59"/>
      <c r="NB245" s="26" t="s">
        <v>2</v>
      </c>
      <c r="NC245" s="59"/>
      <c r="ND245" s="59"/>
      <c r="NE245" s="59"/>
      <c r="NF245" s="59"/>
      <c r="NG245" s="59"/>
      <c r="NH245" s="59"/>
      <c r="NI245" s="59"/>
      <c r="NJ245" s="59"/>
      <c r="NK245" s="26" t="s">
        <v>2</v>
      </c>
      <c r="NL245" s="454"/>
      <c r="NM245" s="454"/>
      <c r="NN245" s="59"/>
      <c r="NO245" s="18"/>
      <c r="NP245" s="18"/>
      <c r="NQ245" s="18"/>
      <c r="NR245" s="18"/>
      <c r="NS245" s="18"/>
      <c r="NT245" s="18"/>
      <c r="NU245" s="18"/>
      <c r="NV245" s="18"/>
      <c r="NW245" s="18"/>
      <c r="NX245" s="18"/>
      <c r="NY245" s="18"/>
      <c r="NZ245" s="18"/>
      <c r="OA245" s="18"/>
      <c r="OB245" s="18"/>
      <c r="OC245" s="18"/>
      <c r="OZ245" s="59"/>
      <c r="PA245" s="251" t="str">
        <f t="shared" si="810"/>
        <v>nouter</v>
      </c>
      <c r="PB245" s="251" t="str">
        <f t="shared" si="811"/>
        <v/>
      </c>
      <c r="PC245" s="251" t="str">
        <f t="shared" si="812"/>
        <v>nouter</v>
      </c>
      <c r="PD245" s="251" t="str">
        <f t="shared" si="813"/>
        <v>nouter</v>
      </c>
      <c r="PE245" s="251" t="str">
        <f t="shared" si="814"/>
        <v/>
      </c>
      <c r="PF245" s="251" t="str">
        <f t="shared" si="815"/>
        <v/>
      </c>
      <c r="PG245" s="251" t="str">
        <f t="shared" si="816"/>
        <v/>
      </c>
      <c r="PH245" s="251" t="str">
        <f t="shared" si="817"/>
        <v>nouter</v>
      </c>
      <c r="PI245" s="251" t="str">
        <f t="shared" si="818"/>
        <v/>
      </c>
      <c r="PJ245" s="251" t="str">
        <f t="shared" si="819"/>
        <v>nouter</v>
      </c>
      <c r="PK245" s="251" t="str">
        <f t="shared" si="820"/>
        <v/>
      </c>
      <c r="PL245" s="251" t="str">
        <f t="shared" si="821"/>
        <v>nouter</v>
      </c>
      <c r="PM245" s="251" t="str">
        <f t="shared" si="822"/>
        <v>nouter</v>
      </c>
      <c r="PN245" s="251" t="str">
        <f t="shared" si="823"/>
        <v>nouter</v>
      </c>
      <c r="PO245" s="251" t="str">
        <f t="shared" si="824"/>
        <v/>
      </c>
      <c r="PP245" s="251" t="str">
        <f t="shared" si="825"/>
        <v>nouter</v>
      </c>
      <c r="PQ245" s="251" t="str">
        <f t="shared" si="826"/>
        <v>nouter</v>
      </c>
      <c r="PR245" s="251" t="str">
        <f t="shared" si="827"/>
        <v>nouter</v>
      </c>
      <c r="PS245" s="251" t="str">
        <f t="shared" si="828"/>
        <v>nouter</v>
      </c>
      <c r="PT245" s="251" t="str">
        <f t="shared" si="829"/>
        <v>nouter</v>
      </c>
      <c r="PU245" s="251" t="str">
        <f t="shared" si="830"/>
        <v>nouter</v>
      </c>
      <c r="PV245" s="251" t="str">
        <f t="shared" si="831"/>
        <v>nouter</v>
      </c>
      <c r="PW245" s="251" t="str">
        <f t="shared" si="832"/>
        <v/>
      </c>
      <c r="PX245" s="251" t="str">
        <f t="shared" si="833"/>
        <v>nouter</v>
      </c>
      <c r="PY245" s="251" t="str">
        <f t="shared" si="834"/>
        <v>nouter</v>
      </c>
      <c r="PZ245" s="251" t="str">
        <f t="shared" si="835"/>
        <v>nouter</v>
      </c>
      <c r="QA245" s="251" t="str">
        <f t="shared" si="836"/>
        <v>nouter</v>
      </c>
      <c r="QB245" s="251" t="str">
        <f t="shared" si="837"/>
        <v>nouter</v>
      </c>
      <c r="QC245" s="251" t="str">
        <f t="shared" si="838"/>
        <v>nouter</v>
      </c>
      <c r="QD245" s="251" t="str">
        <f t="shared" si="839"/>
        <v>nouter</v>
      </c>
      <c r="QE245" s="251" t="str">
        <f t="shared" si="840"/>
        <v>nouter</v>
      </c>
      <c r="QF245" s="63">
        <f t="shared" si="841"/>
        <v>20</v>
      </c>
      <c r="QG245" s="26" t="s">
        <v>2</v>
      </c>
      <c r="QH245" s="59"/>
      <c r="QI245" s="59"/>
      <c r="QJ245" s="59"/>
      <c r="QK245" s="59"/>
      <c r="QL245" s="59"/>
      <c r="QM245" s="59"/>
      <c r="QN245" s="59"/>
    </row>
    <row r="246" spans="1:456" ht="6" customHeight="1" x14ac:dyDescent="0.25">
      <c r="A246" s="68"/>
      <c r="B246" s="447">
        <f t="shared" si="698"/>
        <v>232</v>
      </c>
      <c r="C246" s="72" t="s">
        <v>622</v>
      </c>
      <c r="D246" s="261" t="s">
        <v>776</v>
      </c>
      <c r="E246" s="59"/>
      <c r="F246" s="229"/>
      <c r="G246" s="295"/>
      <c r="H246" s="295"/>
      <c r="I246" s="229"/>
      <c r="J246" s="295"/>
      <c r="K246" s="295"/>
      <c r="L246" s="229"/>
      <c r="M246" s="295"/>
      <c r="N246" s="295"/>
      <c r="O246" s="229"/>
      <c r="P246" s="295"/>
      <c r="Q246" s="295"/>
      <c r="R246" s="229"/>
      <c r="S246" s="230"/>
      <c r="T246" s="231"/>
      <c r="U246" s="229"/>
      <c r="V246" s="230"/>
      <c r="W246" s="231"/>
      <c r="X246" s="229"/>
      <c r="Y246" s="230"/>
      <c r="Z246" s="231"/>
      <c r="AA246" s="229"/>
      <c r="AB246" s="295"/>
      <c r="AC246" s="295"/>
      <c r="AD246" s="229"/>
      <c r="AE246" s="295"/>
      <c r="AF246" s="295"/>
      <c r="AG246" s="229"/>
      <c r="AH246" s="295"/>
      <c r="AI246" s="295"/>
      <c r="AJ246" s="229"/>
      <c r="AK246" s="295"/>
      <c r="AL246" s="295"/>
      <c r="AM246" s="229"/>
      <c r="AN246" s="295"/>
      <c r="AO246" s="295"/>
      <c r="AP246" s="243"/>
      <c r="AQ246" s="295"/>
      <c r="AR246" s="290"/>
      <c r="AS246" s="243"/>
      <c r="AT246" s="295"/>
      <c r="AU246" s="290"/>
      <c r="AV246" s="229"/>
      <c r="AW246" s="230"/>
      <c r="AX246" s="231"/>
      <c r="AY246" s="229"/>
      <c r="AZ246" s="230"/>
      <c r="BA246" s="231"/>
      <c r="BB246" s="229"/>
      <c r="BC246" s="230"/>
      <c r="BD246" s="231"/>
      <c r="BE246" s="229"/>
      <c r="BF246" s="230"/>
      <c r="BG246" s="231"/>
      <c r="BH246" s="229"/>
      <c r="BI246" s="230"/>
      <c r="BJ246" s="231"/>
      <c r="BK246" s="243"/>
      <c r="BL246" s="230"/>
      <c r="BM246" s="231"/>
      <c r="BN246" s="243"/>
      <c r="BO246" s="230"/>
      <c r="BP246" s="231"/>
      <c r="BQ246" s="229"/>
      <c r="BR246" s="230"/>
      <c r="BS246" s="231"/>
      <c r="BT246" s="229"/>
      <c r="BU246" s="230"/>
      <c r="BV246" s="231"/>
      <c r="BW246" s="229"/>
      <c r="BX246" s="230"/>
      <c r="BY246" s="231"/>
      <c r="BZ246" s="229"/>
      <c r="CA246" s="230"/>
      <c r="CB246" s="231"/>
      <c r="CC246" s="229"/>
      <c r="CD246" s="230"/>
      <c r="CE246" s="231"/>
      <c r="CF246" s="331"/>
      <c r="CG246" s="332"/>
      <c r="CH246" s="385"/>
      <c r="CI246" s="331"/>
      <c r="CJ246" s="332"/>
      <c r="CK246" s="385"/>
      <c r="CL246" s="243"/>
      <c r="CM246" s="230"/>
      <c r="CN246" s="354"/>
      <c r="CO246" s="243"/>
      <c r="CP246" s="230"/>
      <c r="CQ246" s="231"/>
      <c r="CR246" s="331"/>
      <c r="CS246" s="332"/>
      <c r="CT246" s="333"/>
      <c r="CU246" s="229"/>
      <c r="CV246" s="230"/>
      <c r="CW246" s="231"/>
      <c r="CX246" s="331"/>
      <c r="CY246" s="332"/>
      <c r="CZ246" s="333"/>
      <c r="DA246" s="331"/>
      <c r="DB246" s="332"/>
      <c r="DC246" s="333"/>
      <c r="DD246" s="331"/>
      <c r="DE246" s="332"/>
      <c r="DF246" s="333"/>
      <c r="DG246" s="331"/>
      <c r="DH246" s="332"/>
      <c r="DI246" s="333"/>
      <c r="DJ246" s="229"/>
      <c r="DK246" s="230"/>
      <c r="DL246" s="231"/>
      <c r="DM246" s="229"/>
      <c r="DN246" s="230"/>
      <c r="DO246" s="231"/>
      <c r="DP246" s="331"/>
      <c r="DQ246" s="332"/>
      <c r="DR246" s="333"/>
      <c r="DS246" s="331"/>
      <c r="DT246" s="332"/>
      <c r="DU246" s="333"/>
      <c r="DV246" s="331"/>
      <c r="DW246" s="332"/>
      <c r="DX246" s="333"/>
      <c r="DY246" s="331"/>
      <c r="DZ246" s="332"/>
      <c r="EA246" s="333"/>
      <c r="EB246" s="331"/>
      <c r="EC246" s="332"/>
      <c r="ED246" s="333"/>
      <c r="EE246" s="331"/>
      <c r="EF246" s="332"/>
      <c r="EG246" s="333"/>
      <c r="EH246" s="229"/>
      <c r="EI246" s="230"/>
      <c r="EJ246" s="231"/>
      <c r="EK246" s="229"/>
      <c r="EL246" s="230"/>
      <c r="EM246" s="231"/>
      <c r="EN246" s="244"/>
      <c r="EO246" s="269" t="str">
        <f t="shared" si="699"/>
        <v/>
      </c>
      <c r="EP246" s="444" t="s">
        <v>1247</v>
      </c>
      <c r="EQ246" s="360" t="str">
        <f t="shared" si="842"/>
        <v/>
      </c>
      <c r="ER246" s="360" t="str">
        <f t="shared" si="843"/>
        <v/>
      </c>
      <c r="ES246" s="360" t="str">
        <f t="shared" si="844"/>
        <v/>
      </c>
      <c r="ET246" s="360" t="str">
        <f t="shared" si="845"/>
        <v/>
      </c>
      <c r="EU246" s="360" t="str">
        <f t="shared" si="846"/>
        <v/>
      </c>
      <c r="EV246" s="360" t="str">
        <f t="shared" si="847"/>
        <v/>
      </c>
      <c r="EW246" s="360" t="str">
        <f t="shared" si="848"/>
        <v/>
      </c>
      <c r="EX246" s="360" t="str">
        <f t="shared" si="849"/>
        <v/>
      </c>
      <c r="EY246" s="360" t="str">
        <f t="shared" si="850"/>
        <v/>
      </c>
      <c r="EZ246" s="360" t="str">
        <f t="shared" si="851"/>
        <v/>
      </c>
      <c r="FA246" s="360" t="str">
        <f t="shared" si="852"/>
        <v/>
      </c>
      <c r="FB246" s="360" t="str">
        <f t="shared" si="853"/>
        <v/>
      </c>
      <c r="FC246" s="360">
        <f t="shared" si="854"/>
        <v>38</v>
      </c>
      <c r="FD246" s="360">
        <f t="shared" si="855"/>
        <v>38</v>
      </c>
      <c r="FE246" s="360">
        <f t="shared" si="856"/>
        <v>38</v>
      </c>
      <c r="FF246" s="360">
        <f t="shared" si="857"/>
        <v>38</v>
      </c>
      <c r="FG246" s="360">
        <f t="shared" si="858"/>
        <v>38</v>
      </c>
      <c r="FH246" s="360">
        <f t="shared" si="859"/>
        <v>40</v>
      </c>
      <c r="FI246" s="360">
        <f t="shared" si="860"/>
        <v>47</v>
      </c>
      <c r="FJ246" s="360" t="str">
        <f t="shared" si="861"/>
        <v/>
      </c>
      <c r="FK246" s="360" t="str">
        <f t="shared" si="862"/>
        <v/>
      </c>
      <c r="FL246" s="360">
        <f t="shared" si="863"/>
        <v>40</v>
      </c>
      <c r="FM246" s="360" t="str">
        <f t="shared" si="864"/>
        <v/>
      </c>
      <c r="FN246" s="360" t="str">
        <f t="shared" si="865"/>
        <v/>
      </c>
      <c r="FO246" s="360">
        <f t="shared" si="866"/>
        <v>50</v>
      </c>
      <c r="FP246" s="360">
        <f t="shared" si="867"/>
        <v>52</v>
      </c>
      <c r="FQ246" s="360">
        <f t="shared" si="868"/>
        <v>46</v>
      </c>
      <c r="FR246" s="360">
        <f t="shared" si="869"/>
        <v>46</v>
      </c>
      <c r="FS246" s="360">
        <f t="shared" si="870"/>
        <v>46</v>
      </c>
      <c r="FT246" s="360" t="str">
        <f t="shared" si="700"/>
        <v/>
      </c>
      <c r="FU246" s="360" t="str">
        <f t="shared" si="871"/>
        <v/>
      </c>
      <c r="FV246" s="360">
        <f t="shared" si="872"/>
        <v>34</v>
      </c>
      <c r="FW246" s="360">
        <f t="shared" si="873"/>
        <v>29</v>
      </c>
      <c r="FX246" s="360" t="str">
        <f t="shared" si="874"/>
        <v/>
      </c>
      <c r="FY246" s="360" t="str">
        <f t="shared" si="875"/>
        <v/>
      </c>
      <c r="FZ246" s="360" t="str">
        <f t="shared" si="876"/>
        <v/>
      </c>
      <c r="GA246" s="360" t="str">
        <f t="shared" si="877"/>
        <v/>
      </c>
      <c r="GB246" s="360" t="str">
        <f t="shared" si="878"/>
        <v/>
      </c>
      <c r="GC246" s="360" t="str">
        <f t="shared" si="879"/>
        <v/>
      </c>
      <c r="GD246" s="360" t="str">
        <f t="shared" si="880"/>
        <v/>
      </c>
      <c r="GE246" s="360">
        <f t="shared" si="881"/>
        <v>23</v>
      </c>
      <c r="GF246" s="360">
        <f t="shared" si="882"/>
        <v>31</v>
      </c>
      <c r="GG246" s="360" t="str">
        <f t="shared" si="883"/>
        <v/>
      </c>
      <c r="GH246" s="360" t="str">
        <f t="shared" si="884"/>
        <v/>
      </c>
      <c r="GI246" s="360" t="str">
        <f t="shared" si="885"/>
        <v/>
      </c>
      <c r="GJ246" s="360" t="str">
        <f t="shared" si="886"/>
        <v/>
      </c>
      <c r="GK246" s="444" t="s">
        <v>1247</v>
      </c>
      <c r="GL246" s="361" t="str">
        <f t="shared" si="701"/>
        <v>-</v>
      </c>
      <c r="GM246" s="361" t="str">
        <f t="shared" si="702"/>
        <v>-</v>
      </c>
      <c r="GN246" s="361" t="str">
        <f t="shared" si="703"/>
        <v>-</v>
      </c>
      <c r="GO246" s="361" t="str">
        <f t="shared" si="704"/>
        <v>-</v>
      </c>
      <c r="GP246" s="361" t="str">
        <f t="shared" si="705"/>
        <v>-</v>
      </c>
      <c r="GQ246" s="361" t="str">
        <f t="shared" si="706"/>
        <v>-</v>
      </c>
      <c r="GR246" s="361" t="str">
        <f t="shared" si="707"/>
        <v>-</v>
      </c>
      <c r="GS246" s="361" t="str">
        <f t="shared" si="708"/>
        <v>-</v>
      </c>
      <c r="GT246" s="361" t="str">
        <f t="shared" si="709"/>
        <v>-</v>
      </c>
      <c r="GU246" s="361" t="str">
        <f t="shared" si="710"/>
        <v>-</v>
      </c>
      <c r="GV246" s="361" t="str">
        <f t="shared" si="711"/>
        <v>-</v>
      </c>
      <c r="GW246" s="361" t="str">
        <f t="shared" si="712"/>
        <v>-</v>
      </c>
      <c r="GX246" s="361" t="str">
        <f t="shared" si="713"/>
        <v>IC</v>
      </c>
      <c r="GY246" s="361" t="str">
        <f t="shared" si="714"/>
        <v>IC</v>
      </c>
      <c r="GZ246" s="361" t="str">
        <f t="shared" si="715"/>
        <v>IC</v>
      </c>
      <c r="HA246" s="361" t="str">
        <f t="shared" si="716"/>
        <v>IC</v>
      </c>
      <c r="HB246" s="361" t="str">
        <f t="shared" si="717"/>
        <v>IC</v>
      </c>
      <c r="HC246" s="361" t="str">
        <f t="shared" si="718"/>
        <v>IC</v>
      </c>
      <c r="HD246" s="361" t="str">
        <f t="shared" si="719"/>
        <v>IC</v>
      </c>
      <c r="HE246" s="361" t="str">
        <f t="shared" si="720"/>
        <v>-</v>
      </c>
      <c r="HF246" s="361" t="str">
        <f t="shared" si="721"/>
        <v>-</v>
      </c>
      <c r="HG246" s="361" t="str">
        <f t="shared" si="722"/>
        <v>IC</v>
      </c>
      <c r="HH246" s="361" t="str">
        <f t="shared" si="723"/>
        <v>-</v>
      </c>
      <c r="HI246" s="361" t="str">
        <f t="shared" si="724"/>
        <v>-</v>
      </c>
      <c r="HJ246" s="361" t="str">
        <f t="shared" si="725"/>
        <v>IC</v>
      </c>
      <c r="HK246" s="361" t="str">
        <f t="shared" si="726"/>
        <v>IC</v>
      </c>
      <c r="HL246" s="361" t="str">
        <f t="shared" si="727"/>
        <v>IC</v>
      </c>
      <c r="HM246" s="361" t="str">
        <f t="shared" si="728"/>
        <v>IC</v>
      </c>
      <c r="HN246" s="361" t="str">
        <f t="shared" si="729"/>
        <v>IC</v>
      </c>
      <c r="HO246" s="361" t="str">
        <f t="shared" si="730"/>
        <v>-</v>
      </c>
      <c r="HP246" s="361" t="str">
        <f t="shared" si="731"/>
        <v>-</v>
      </c>
      <c r="HQ246" s="361" t="str">
        <f t="shared" si="732"/>
        <v>IC</v>
      </c>
      <c r="HR246" s="361" t="str">
        <f t="shared" si="733"/>
        <v>IC</v>
      </c>
      <c r="HS246" s="361" t="str">
        <f t="shared" si="734"/>
        <v>-</v>
      </c>
      <c r="HT246" s="361" t="str">
        <f t="shared" si="735"/>
        <v>-</v>
      </c>
      <c r="HU246" s="361" t="str">
        <f t="shared" si="736"/>
        <v>-</v>
      </c>
      <c r="HV246" s="361" t="str">
        <f t="shared" si="737"/>
        <v>-</v>
      </c>
      <c r="HW246" s="361" t="str">
        <f t="shared" si="738"/>
        <v>-</v>
      </c>
      <c r="HX246" s="361" t="str">
        <f t="shared" si="739"/>
        <v>-</v>
      </c>
      <c r="HY246" s="361" t="str">
        <f t="shared" si="740"/>
        <v>-</v>
      </c>
      <c r="HZ246" s="361" t="str">
        <f t="shared" si="741"/>
        <v>IC</v>
      </c>
      <c r="IA246" s="361" t="str">
        <f t="shared" si="742"/>
        <v>IC</v>
      </c>
      <c r="IB246" s="361" t="str">
        <f t="shared" si="743"/>
        <v>-</v>
      </c>
      <c r="IC246" s="361" t="str">
        <f t="shared" si="744"/>
        <v>-</v>
      </c>
      <c r="ID246" s="361" t="str">
        <f t="shared" si="745"/>
        <v>-</v>
      </c>
      <c r="IE246" s="361" t="str">
        <f t="shared" si="746"/>
        <v>-</v>
      </c>
      <c r="IF246" s="444" t="s">
        <v>1247</v>
      </c>
      <c r="IG246" s="56" t="str">
        <f t="shared" si="887"/>
        <v>-</v>
      </c>
      <c r="IH246" s="56" t="str">
        <f t="shared" si="888"/>
        <v>-</v>
      </c>
      <c r="II246" s="56" t="str">
        <f t="shared" si="889"/>
        <v>-</v>
      </c>
      <c r="IJ246" s="56" t="str">
        <f t="shared" si="890"/>
        <v>-</v>
      </c>
      <c r="IK246" s="56" t="str">
        <f t="shared" si="747"/>
        <v>-</v>
      </c>
      <c r="IL246" s="56" t="str">
        <f t="shared" si="748"/>
        <v>-</v>
      </c>
      <c r="IM246" s="56" t="str">
        <f t="shared" si="749"/>
        <v>-</v>
      </c>
      <c r="IN246" s="56" t="str">
        <f t="shared" si="750"/>
        <v>-</v>
      </c>
      <c r="IO246" s="56" t="str">
        <f t="shared" si="751"/>
        <v>-</v>
      </c>
      <c r="IP246" s="56" t="str">
        <f t="shared" si="752"/>
        <v>-</v>
      </c>
      <c r="IQ246" s="56" t="str">
        <f t="shared" si="753"/>
        <v>-</v>
      </c>
      <c r="IR246" s="56" t="str">
        <f t="shared" si="754"/>
        <v>-</v>
      </c>
      <c r="IS246" s="56" t="str">
        <f t="shared" si="755"/>
        <v>---------</v>
      </c>
      <c r="IT246" s="56" t="str">
        <f t="shared" si="756"/>
        <v>---------</v>
      </c>
      <c r="IU246" s="56" t="str">
        <f t="shared" si="757"/>
        <v>---------</v>
      </c>
      <c r="IV246" s="56" t="str">
        <f t="shared" si="758"/>
        <v>---------</v>
      </c>
      <c r="IW246" s="56" t="str">
        <f t="shared" si="759"/>
        <v>---------------</v>
      </c>
      <c r="IX246" s="56" t="str">
        <f t="shared" si="760"/>
        <v>---------------</v>
      </c>
      <c r="IY246" s="56" t="str">
        <f t="shared" si="761"/>
        <v>---------------</v>
      </c>
      <c r="IZ246" s="56" t="str">
        <f t="shared" si="762"/>
        <v>-</v>
      </c>
      <c r="JA246" s="56" t="str">
        <f t="shared" si="763"/>
        <v>-</v>
      </c>
      <c r="JB246" s="56" t="str">
        <f t="shared" si="764"/>
        <v>---------------</v>
      </c>
      <c r="JC246" s="56" t="str">
        <f t="shared" si="765"/>
        <v>-</v>
      </c>
      <c r="JD246" s="56" t="str">
        <f t="shared" si="766"/>
        <v>-</v>
      </c>
      <c r="JE246" s="56" t="str">
        <f t="shared" si="767"/>
        <v>---------------</v>
      </c>
      <c r="JF246" s="56" t="str">
        <f t="shared" si="768"/>
        <v>---------------</v>
      </c>
      <c r="JG246" s="56" t="str">
        <f t="shared" si="769"/>
        <v>---------------</v>
      </c>
      <c r="JH246" s="56" t="str">
        <f t="shared" si="770"/>
        <v>---------------</v>
      </c>
      <c r="JI246" s="56" t="str">
        <f t="shared" si="771"/>
        <v>---------------</v>
      </c>
      <c r="JJ246" s="56" t="str">
        <f t="shared" si="772"/>
        <v>-</v>
      </c>
      <c r="JK246" s="56" t="str">
        <f t="shared" si="773"/>
        <v>-</v>
      </c>
      <c r="JL246" s="56" t="str">
        <f t="shared" si="774"/>
        <v>---------------</v>
      </c>
      <c r="JM246" s="56" t="str">
        <f t="shared" si="775"/>
        <v>---------------</v>
      </c>
      <c r="JN246" s="56" t="str">
        <f t="shared" si="776"/>
        <v>-</v>
      </c>
      <c r="JO246" s="56" t="str">
        <f t="shared" si="777"/>
        <v>-</v>
      </c>
      <c r="JP246" s="56" t="str">
        <f t="shared" si="778"/>
        <v>-</v>
      </c>
      <c r="JQ246" s="56" t="str">
        <f t="shared" si="779"/>
        <v>-</v>
      </c>
      <c r="JR246" s="56" t="str">
        <f t="shared" si="780"/>
        <v>-</v>
      </c>
      <c r="JS246" s="56" t="str">
        <f t="shared" si="781"/>
        <v>-</v>
      </c>
      <c r="JT246" s="56" t="str">
        <f t="shared" si="782"/>
        <v>-</v>
      </c>
      <c r="JU246" s="56" t="str">
        <f t="shared" si="783"/>
        <v>---------------</v>
      </c>
      <c r="JV246" s="56" t="str">
        <f t="shared" si="784"/>
        <v>---------------</v>
      </c>
      <c r="JW246" s="56" t="str">
        <f t="shared" si="785"/>
        <v>-</v>
      </c>
      <c r="JX246" s="56" t="str">
        <f t="shared" si="786"/>
        <v>-</v>
      </c>
      <c r="JY246" s="56" t="str">
        <f t="shared" si="787"/>
        <v>-</v>
      </c>
      <c r="JZ246" s="56" t="str">
        <f t="shared" si="788"/>
        <v>-</v>
      </c>
      <c r="KA246" s="444" t="s">
        <v>1247</v>
      </c>
      <c r="KB246" s="360">
        <f>IF(ISNUMBER(INDEX($EQ$15:$GK$521,$B246,EO$11)),MAX(KB$14:KB245)+1,0)</f>
        <v>21</v>
      </c>
      <c r="KC246" s="360" t="str">
        <f t="shared" si="891"/>
        <v/>
      </c>
      <c r="KD246" s="373" t="s">
        <v>2</v>
      </c>
      <c r="KE246" s="215"/>
      <c r="KF246" s="60"/>
      <c r="KG246" s="60"/>
      <c r="KH246" s="60"/>
      <c r="KI246" s="60"/>
      <c r="KJ246" s="60"/>
      <c r="KK246" s="60"/>
      <c r="KL246" s="60"/>
      <c r="KM246" s="60"/>
      <c r="KN246" s="60"/>
      <c r="KO246" s="60"/>
      <c r="KP246" s="60"/>
      <c r="KQ246" s="239" t="str">
        <f t="shared" si="897"/>
        <v/>
      </c>
      <c r="KR246" s="245" t="str">
        <f t="shared" si="789"/>
        <v/>
      </c>
      <c r="KS246" s="60"/>
      <c r="KT246" s="239" t="str">
        <f t="shared" si="898"/>
        <v/>
      </c>
      <c r="KU246" s="245" t="str">
        <f t="shared" si="790"/>
        <v/>
      </c>
      <c r="KV246" s="60"/>
      <c r="KW246" s="239" t="str">
        <f t="shared" si="899"/>
        <v/>
      </c>
      <c r="KX246" s="245" t="str">
        <f t="shared" si="791"/>
        <v/>
      </c>
      <c r="KY246" s="60"/>
      <c r="KZ246" s="283" t="str">
        <f t="shared" si="792"/>
        <v/>
      </c>
      <c r="LA246" s="26"/>
      <c r="LB246" s="18"/>
      <c r="LC246" s="18"/>
      <c r="LD246" s="18"/>
      <c r="LE246" s="18"/>
      <c r="LF246" s="18"/>
      <c r="LG246" s="18"/>
      <c r="LH246" s="18"/>
      <c r="LI246" s="18"/>
      <c r="LJ246" s="18"/>
      <c r="LK246" s="18"/>
      <c r="LL246" s="18"/>
      <c r="LM246" s="18"/>
      <c r="LN246" s="63"/>
      <c r="LO246" s="251">
        <f t="shared" si="793"/>
        <v>0</v>
      </c>
      <c r="LP246" s="251">
        <f t="shared" si="794"/>
        <v>0</v>
      </c>
      <c r="LQ246" s="251">
        <f t="shared" si="795"/>
        <v>0</v>
      </c>
      <c r="LR246" s="251">
        <f t="shared" si="796"/>
        <v>0</v>
      </c>
      <c r="LS246" s="251">
        <f t="shared" si="797"/>
        <v>0</v>
      </c>
      <c r="LT246" s="251">
        <f t="shared" si="798"/>
        <v>0</v>
      </c>
      <c r="LU246" s="251">
        <f t="shared" si="799"/>
        <v>0</v>
      </c>
      <c r="LV246" s="251">
        <f t="shared" si="800"/>
        <v>0</v>
      </c>
      <c r="LW246" s="251">
        <f t="shared" si="801"/>
        <v>0</v>
      </c>
      <c r="LX246" s="251">
        <f t="shared" si="802"/>
        <v>0</v>
      </c>
      <c r="LY246" s="251">
        <f t="shared" si="803"/>
        <v>0</v>
      </c>
      <c r="LZ246" s="251">
        <f t="shared" si="804"/>
        <v>0</v>
      </c>
      <c r="MA246" s="63">
        <f t="shared" si="805"/>
        <v>7</v>
      </c>
      <c r="MB246" s="63">
        <f t="shared" si="806"/>
        <v>0</v>
      </c>
      <c r="MC246" s="63">
        <f t="shared" si="893"/>
        <v>232</v>
      </c>
      <c r="MD246" s="63">
        <f t="shared" si="892"/>
        <v>3</v>
      </c>
      <c r="ME246" s="63" t="str">
        <f t="shared" si="807"/>
        <v>ninner</v>
      </c>
      <c r="MF246" s="315">
        <f t="shared" si="808"/>
        <v>291</v>
      </c>
      <c r="MG246" s="315">
        <f>IF(ISNUMBER(MATCH(EO246,$ME$15:$ME$520,0)),0,MAX(MG$14:MG245)+1)</f>
        <v>0</v>
      </c>
      <c r="MH246" s="315" t="str">
        <f t="shared" si="809"/>
        <v/>
      </c>
      <c r="MI246" s="369"/>
      <c r="MJ246" s="68"/>
      <c r="MK246" s="18"/>
      <c r="ML246" s="242"/>
      <c r="MM246" s="242"/>
      <c r="MN246" s="59"/>
      <c r="MO246" s="59"/>
      <c r="MP246" s="285"/>
      <c r="MQ246" s="59"/>
      <c r="MR246" s="238"/>
      <c r="MS246" s="285"/>
      <c r="MT246" s="59"/>
      <c r="MU246" s="285"/>
      <c r="MV246" s="238"/>
      <c r="MW246" s="59"/>
      <c r="MX246" s="59"/>
      <c r="MY246" s="59"/>
      <c r="MZ246" s="59"/>
      <c r="NA246" s="59"/>
      <c r="NB246" s="26" t="s">
        <v>2</v>
      </c>
      <c r="NC246" s="59"/>
      <c r="ND246" s="59"/>
      <c r="NE246" s="59"/>
      <c r="NF246" s="59"/>
      <c r="NG246" s="59"/>
      <c r="NH246" s="59"/>
      <c r="NI246" s="59"/>
      <c r="NJ246" s="59"/>
      <c r="NK246" s="26" t="s">
        <v>2</v>
      </c>
      <c r="NL246" s="454"/>
      <c r="NM246" s="454"/>
      <c r="NN246" s="59"/>
      <c r="NO246" s="18"/>
      <c r="NP246" s="18"/>
      <c r="NQ246" s="18"/>
      <c r="NR246" s="18"/>
      <c r="NS246" s="18"/>
      <c r="NT246" s="18"/>
      <c r="NU246" s="18"/>
      <c r="NV246" s="18"/>
      <c r="NW246" s="18"/>
      <c r="NX246" s="18"/>
      <c r="NY246" s="18"/>
      <c r="NZ246" s="18"/>
      <c r="OA246" s="18"/>
      <c r="OB246" s="18"/>
      <c r="OC246" s="18"/>
      <c r="OZ246" s="59"/>
      <c r="PA246" s="251" t="str">
        <f t="shared" si="810"/>
        <v>ninner</v>
      </c>
      <c r="PB246" s="251" t="str">
        <f t="shared" si="811"/>
        <v/>
      </c>
      <c r="PC246" s="251" t="str">
        <f t="shared" si="812"/>
        <v>ninner</v>
      </c>
      <c r="PD246" s="251" t="str">
        <f t="shared" si="813"/>
        <v>ninner</v>
      </c>
      <c r="PE246" s="251" t="str">
        <f t="shared" si="814"/>
        <v/>
      </c>
      <c r="PF246" s="251" t="str">
        <f t="shared" si="815"/>
        <v/>
      </c>
      <c r="PG246" s="251" t="str">
        <f t="shared" si="816"/>
        <v/>
      </c>
      <c r="PH246" s="251" t="str">
        <f t="shared" si="817"/>
        <v>ninner</v>
      </c>
      <c r="PI246" s="251" t="str">
        <f t="shared" si="818"/>
        <v/>
      </c>
      <c r="PJ246" s="251" t="str">
        <f t="shared" si="819"/>
        <v>ninner</v>
      </c>
      <c r="PK246" s="251" t="str">
        <f t="shared" si="820"/>
        <v/>
      </c>
      <c r="PL246" s="251" t="str">
        <f t="shared" si="821"/>
        <v>ninner</v>
      </c>
      <c r="PM246" s="251" t="str">
        <f t="shared" si="822"/>
        <v>ninner</v>
      </c>
      <c r="PN246" s="251" t="str">
        <f t="shared" si="823"/>
        <v>ninner</v>
      </c>
      <c r="PO246" s="251" t="str">
        <f t="shared" si="824"/>
        <v>ninner</v>
      </c>
      <c r="PP246" s="251" t="str">
        <f t="shared" si="825"/>
        <v>ninner</v>
      </c>
      <c r="PQ246" s="251" t="str">
        <f t="shared" si="826"/>
        <v>ninner</v>
      </c>
      <c r="PR246" s="251" t="str">
        <f t="shared" si="827"/>
        <v>ninner</v>
      </c>
      <c r="PS246" s="251" t="str">
        <f t="shared" si="828"/>
        <v>ninner</v>
      </c>
      <c r="PT246" s="251" t="str">
        <f t="shared" si="829"/>
        <v>ninner</v>
      </c>
      <c r="PU246" s="251" t="str">
        <f t="shared" si="830"/>
        <v>ninner</v>
      </c>
      <c r="PV246" s="251" t="str">
        <f t="shared" si="831"/>
        <v>ninner</v>
      </c>
      <c r="PW246" s="251" t="str">
        <f t="shared" si="832"/>
        <v/>
      </c>
      <c r="PX246" s="251" t="str">
        <f t="shared" si="833"/>
        <v>ninner</v>
      </c>
      <c r="PY246" s="251" t="str">
        <f t="shared" si="834"/>
        <v>ninner</v>
      </c>
      <c r="PZ246" s="251" t="str">
        <f t="shared" si="835"/>
        <v>ninner</v>
      </c>
      <c r="QA246" s="251" t="str">
        <f t="shared" si="836"/>
        <v>ninner</v>
      </c>
      <c r="QB246" s="251" t="str">
        <f t="shared" si="837"/>
        <v>ninner</v>
      </c>
      <c r="QC246" s="251" t="str">
        <f t="shared" si="838"/>
        <v>ninner</v>
      </c>
      <c r="QD246" s="251" t="str">
        <f t="shared" si="839"/>
        <v>ninner</v>
      </c>
      <c r="QE246" s="251" t="str">
        <f t="shared" si="840"/>
        <v>ninner</v>
      </c>
      <c r="QF246" s="63">
        <f t="shared" si="841"/>
        <v>21</v>
      </c>
      <c r="QG246" s="26" t="s">
        <v>2</v>
      </c>
      <c r="QH246" s="59"/>
      <c r="QI246" s="59"/>
      <c r="QJ246" s="59"/>
      <c r="QK246" s="59"/>
      <c r="QL246" s="59"/>
      <c r="QM246" s="59"/>
      <c r="QN246" s="59"/>
    </row>
    <row r="247" spans="1:456" ht="6" customHeight="1" x14ac:dyDescent="0.25">
      <c r="A247" s="68"/>
      <c r="B247" s="447">
        <f t="shared" si="698"/>
        <v>233</v>
      </c>
      <c r="C247" s="72" t="s">
        <v>210</v>
      </c>
      <c r="D247" s="261" t="s">
        <v>647</v>
      </c>
      <c r="E247" s="59"/>
      <c r="F247" s="229"/>
      <c r="G247" s="295"/>
      <c r="H247" s="295"/>
      <c r="I247" s="229"/>
      <c r="J247" s="295"/>
      <c r="K247" s="295"/>
      <c r="L247" s="229"/>
      <c r="M247" s="295"/>
      <c r="N247" s="295"/>
      <c r="O247" s="229"/>
      <c r="P247" s="295"/>
      <c r="Q247" s="295"/>
      <c r="R247" s="229"/>
      <c r="S247" s="230"/>
      <c r="T247" s="231"/>
      <c r="U247" s="229"/>
      <c r="V247" s="230"/>
      <c r="W247" s="231"/>
      <c r="X247" s="229"/>
      <c r="Y247" s="230"/>
      <c r="Z247" s="231"/>
      <c r="AA247" s="229"/>
      <c r="AB247" s="295"/>
      <c r="AC247" s="295"/>
      <c r="AD247" s="229"/>
      <c r="AE247" s="295"/>
      <c r="AF247" s="295"/>
      <c r="AG247" s="229"/>
      <c r="AH247" s="295"/>
      <c r="AI247" s="295"/>
      <c r="AJ247" s="229"/>
      <c r="AK247" s="295"/>
      <c r="AL247" s="295"/>
      <c r="AM247" s="229"/>
      <c r="AN247" s="295"/>
      <c r="AO247" s="295"/>
      <c r="AP247" s="243"/>
      <c r="AQ247" s="295"/>
      <c r="AR247" s="290"/>
      <c r="AS247" s="243"/>
      <c r="AT247" s="295"/>
      <c r="AU247" s="290"/>
      <c r="AV247" s="229"/>
      <c r="AW247" s="230"/>
      <c r="AX247" s="231"/>
      <c r="AY247" s="229"/>
      <c r="AZ247" s="230"/>
      <c r="BA247" s="231"/>
      <c r="BB247" s="229"/>
      <c r="BC247" s="230"/>
      <c r="BD247" s="231"/>
      <c r="BE247" s="229"/>
      <c r="BF247" s="230"/>
      <c r="BG247" s="231"/>
      <c r="BH247" s="229"/>
      <c r="BI247" s="230"/>
      <c r="BJ247" s="231"/>
      <c r="BK247" s="243"/>
      <c r="BL247" s="230"/>
      <c r="BM247" s="231"/>
      <c r="BN247" s="243"/>
      <c r="BO247" s="230"/>
      <c r="BP247" s="231"/>
      <c r="BQ247" s="229"/>
      <c r="BR247" s="230"/>
      <c r="BS247" s="231"/>
      <c r="BT247" s="229"/>
      <c r="BU247" s="230"/>
      <c r="BV247" s="231"/>
      <c r="BW247" s="229"/>
      <c r="BX247" s="230"/>
      <c r="BY247" s="231"/>
      <c r="BZ247" s="229"/>
      <c r="CA247" s="230"/>
      <c r="CB247" s="231"/>
      <c r="CC247" s="229"/>
      <c r="CD247" s="230"/>
      <c r="CE247" s="231"/>
      <c r="CF247" s="331"/>
      <c r="CG247" s="332"/>
      <c r="CH247" s="385"/>
      <c r="CI247" s="331"/>
      <c r="CJ247" s="332"/>
      <c r="CK247" s="385"/>
      <c r="CL247" s="243"/>
      <c r="CM247" s="230"/>
      <c r="CN247" s="354"/>
      <c r="CO247" s="243"/>
      <c r="CP247" s="230"/>
      <c r="CQ247" s="231"/>
      <c r="CR247" s="331"/>
      <c r="CS247" s="332"/>
      <c r="CT247" s="333"/>
      <c r="CU247" s="229"/>
      <c r="CV247" s="230"/>
      <c r="CW247" s="231"/>
      <c r="CX247" s="331"/>
      <c r="CY247" s="332"/>
      <c r="CZ247" s="333"/>
      <c r="DA247" s="331"/>
      <c r="DB247" s="332"/>
      <c r="DC247" s="333"/>
      <c r="DD247" s="331"/>
      <c r="DE247" s="332"/>
      <c r="DF247" s="333"/>
      <c r="DG247" s="331"/>
      <c r="DH247" s="332"/>
      <c r="DI247" s="333"/>
      <c r="DJ247" s="229"/>
      <c r="DK247" s="230"/>
      <c r="DL247" s="231"/>
      <c r="DM247" s="229"/>
      <c r="DN247" s="230"/>
      <c r="DO247" s="231"/>
      <c r="DP247" s="331"/>
      <c r="DQ247" s="332"/>
      <c r="DR247" s="333"/>
      <c r="DS247" s="331"/>
      <c r="DT247" s="332"/>
      <c r="DU247" s="333"/>
      <c r="DV247" s="331"/>
      <c r="DW247" s="332"/>
      <c r="DX247" s="333"/>
      <c r="DY247" s="331"/>
      <c r="DZ247" s="332"/>
      <c r="EA247" s="333"/>
      <c r="EB247" s="331"/>
      <c r="EC247" s="332"/>
      <c r="ED247" s="333"/>
      <c r="EE247" s="331"/>
      <c r="EF247" s="332"/>
      <c r="EG247" s="333"/>
      <c r="EH247" s="229"/>
      <c r="EI247" s="230"/>
      <c r="EJ247" s="231"/>
      <c r="EK247" s="229"/>
      <c r="EL247" s="230"/>
      <c r="EM247" s="231"/>
      <c r="EN247" s="244"/>
      <c r="EO247" s="269" t="str">
        <f t="shared" si="699"/>
        <v/>
      </c>
      <c r="EP247" s="444" t="s">
        <v>1247</v>
      </c>
      <c r="EQ247" s="360" t="str">
        <f t="shared" si="842"/>
        <v/>
      </c>
      <c r="ER247" s="360" t="str">
        <f t="shared" si="843"/>
        <v/>
      </c>
      <c r="ES247" s="360" t="str">
        <f t="shared" si="844"/>
        <v/>
      </c>
      <c r="ET247" s="360" t="str">
        <f t="shared" si="845"/>
        <v/>
      </c>
      <c r="EU247" s="360" t="str">
        <f t="shared" si="846"/>
        <v/>
      </c>
      <c r="EV247" s="360" t="str">
        <f t="shared" si="847"/>
        <v/>
      </c>
      <c r="EW247" s="360" t="str">
        <f t="shared" si="848"/>
        <v/>
      </c>
      <c r="EX247" s="360" t="str">
        <f t="shared" si="849"/>
        <v/>
      </c>
      <c r="EY247" s="360" t="str">
        <f t="shared" si="850"/>
        <v/>
      </c>
      <c r="EZ247" s="360" t="str">
        <f t="shared" si="851"/>
        <v/>
      </c>
      <c r="FA247" s="360" t="str">
        <f t="shared" si="852"/>
        <v/>
      </c>
      <c r="FB247" s="360" t="str">
        <f t="shared" si="853"/>
        <v/>
      </c>
      <c r="FC247" s="360">
        <f t="shared" si="854"/>
        <v>44</v>
      </c>
      <c r="FD247" s="360">
        <f t="shared" si="855"/>
        <v>44</v>
      </c>
      <c r="FE247" s="360">
        <f t="shared" si="856"/>
        <v>44</v>
      </c>
      <c r="FF247" s="360">
        <f t="shared" si="857"/>
        <v>44</v>
      </c>
      <c r="FG247" s="360" t="str">
        <f t="shared" si="858"/>
        <v/>
      </c>
      <c r="FH247" s="360" t="str">
        <f t="shared" si="859"/>
        <v/>
      </c>
      <c r="FI247" s="360" t="str">
        <f t="shared" si="860"/>
        <v/>
      </c>
      <c r="FJ247" s="360">
        <f t="shared" si="861"/>
        <v>42</v>
      </c>
      <c r="FK247" s="360">
        <f t="shared" si="862"/>
        <v>42</v>
      </c>
      <c r="FL247" s="360" t="str">
        <f t="shared" si="863"/>
        <v/>
      </c>
      <c r="FM247" s="360" t="str">
        <f t="shared" si="864"/>
        <v/>
      </c>
      <c r="FN247" s="360" t="str">
        <f t="shared" si="865"/>
        <v/>
      </c>
      <c r="FO247" s="360" t="str">
        <f t="shared" si="866"/>
        <v/>
      </c>
      <c r="FP247" s="360">
        <f t="shared" si="867"/>
        <v>50</v>
      </c>
      <c r="FQ247" s="360" t="str">
        <f t="shared" si="868"/>
        <v/>
      </c>
      <c r="FR247" s="360" t="str">
        <f t="shared" si="869"/>
        <v/>
      </c>
      <c r="FS247" s="360">
        <f t="shared" si="870"/>
        <v>41</v>
      </c>
      <c r="FT247" s="360" t="str">
        <f t="shared" si="700"/>
        <v/>
      </c>
      <c r="FU247" s="360" t="str">
        <f t="shared" si="871"/>
        <v/>
      </c>
      <c r="FV247" s="360" t="str">
        <f t="shared" si="872"/>
        <v/>
      </c>
      <c r="FW247" s="360" t="str">
        <f t="shared" si="873"/>
        <v/>
      </c>
      <c r="FX247" s="360">
        <f t="shared" si="874"/>
        <v>12</v>
      </c>
      <c r="FY247" s="360" t="str">
        <f t="shared" si="875"/>
        <v/>
      </c>
      <c r="FZ247" s="360" t="str">
        <f t="shared" si="876"/>
        <v/>
      </c>
      <c r="GA247" s="360" t="str">
        <f t="shared" si="877"/>
        <v/>
      </c>
      <c r="GB247" s="360" t="str">
        <f t="shared" si="878"/>
        <v/>
      </c>
      <c r="GC247" s="360" t="str">
        <f t="shared" si="879"/>
        <v/>
      </c>
      <c r="GD247" s="360">
        <f t="shared" si="880"/>
        <v>51</v>
      </c>
      <c r="GE247" s="360" t="str">
        <f t="shared" si="881"/>
        <v/>
      </c>
      <c r="GF247" s="360" t="str">
        <f t="shared" si="882"/>
        <v/>
      </c>
      <c r="GG247" s="360" t="str">
        <f t="shared" si="883"/>
        <v/>
      </c>
      <c r="GH247" s="360" t="str">
        <f t="shared" si="884"/>
        <v/>
      </c>
      <c r="GI247" s="360" t="str">
        <f t="shared" si="885"/>
        <v/>
      </c>
      <c r="GJ247" s="360" t="str">
        <f t="shared" si="886"/>
        <v/>
      </c>
      <c r="GK247" s="444" t="s">
        <v>1247</v>
      </c>
      <c r="GL247" s="361" t="str">
        <f t="shared" si="701"/>
        <v>-</v>
      </c>
      <c r="GM247" s="361" t="str">
        <f t="shared" si="702"/>
        <v>-</v>
      </c>
      <c r="GN247" s="361" t="str">
        <f t="shared" si="703"/>
        <v>-</v>
      </c>
      <c r="GO247" s="361" t="str">
        <f t="shared" si="704"/>
        <v>-</v>
      </c>
      <c r="GP247" s="361" t="str">
        <f t="shared" si="705"/>
        <v>-</v>
      </c>
      <c r="GQ247" s="361" t="str">
        <f t="shared" si="706"/>
        <v>-</v>
      </c>
      <c r="GR247" s="361" t="str">
        <f t="shared" si="707"/>
        <v>-</v>
      </c>
      <c r="GS247" s="361" t="str">
        <f t="shared" si="708"/>
        <v>-</v>
      </c>
      <c r="GT247" s="361" t="str">
        <f t="shared" si="709"/>
        <v>-</v>
      </c>
      <c r="GU247" s="361" t="str">
        <f t="shared" si="710"/>
        <v>-</v>
      </c>
      <c r="GV247" s="361" t="str">
        <f t="shared" si="711"/>
        <v>-</v>
      </c>
      <c r="GW247" s="361" t="str">
        <f t="shared" si="712"/>
        <v>-</v>
      </c>
      <c r="GX247" s="361" t="str">
        <f t="shared" si="713"/>
        <v>RCH</v>
      </c>
      <c r="GY247" s="361" t="str">
        <f t="shared" si="714"/>
        <v>RCH</v>
      </c>
      <c r="GZ247" s="361" t="str">
        <f t="shared" si="715"/>
        <v>RCH</v>
      </c>
      <c r="HA247" s="361" t="str">
        <f t="shared" si="716"/>
        <v>RCH</v>
      </c>
      <c r="HB247" s="361" t="str">
        <f t="shared" si="717"/>
        <v>-</v>
      </c>
      <c r="HC247" s="361" t="str">
        <f t="shared" si="718"/>
        <v>-</v>
      </c>
      <c r="HD247" s="361" t="str">
        <f t="shared" si="719"/>
        <v>-</v>
      </c>
      <c r="HE247" s="361" t="str">
        <f t="shared" si="720"/>
        <v>RCH</v>
      </c>
      <c r="HF247" s="361" t="str">
        <f t="shared" si="721"/>
        <v>RCH</v>
      </c>
      <c r="HG247" s="361" t="str">
        <f t="shared" si="722"/>
        <v>-</v>
      </c>
      <c r="HH247" s="361" t="str">
        <f t="shared" si="723"/>
        <v>-</v>
      </c>
      <c r="HI247" s="361" t="str">
        <f t="shared" si="724"/>
        <v>-</v>
      </c>
      <c r="HJ247" s="361" t="str">
        <f t="shared" si="725"/>
        <v>-</v>
      </c>
      <c r="HK247" s="361" t="str">
        <f t="shared" si="726"/>
        <v>RCH</v>
      </c>
      <c r="HL247" s="361" t="str">
        <f t="shared" si="727"/>
        <v>-</v>
      </c>
      <c r="HM247" s="361" t="str">
        <f t="shared" si="728"/>
        <v>-</v>
      </c>
      <c r="HN247" s="361" t="str">
        <f t="shared" si="729"/>
        <v>RCH</v>
      </c>
      <c r="HO247" s="361" t="str">
        <f t="shared" si="730"/>
        <v>-</v>
      </c>
      <c r="HP247" s="361" t="str">
        <f t="shared" si="731"/>
        <v>-</v>
      </c>
      <c r="HQ247" s="361" t="str">
        <f t="shared" si="732"/>
        <v>-</v>
      </c>
      <c r="HR247" s="361" t="str">
        <f t="shared" si="733"/>
        <v>-</v>
      </c>
      <c r="HS247" s="361" t="str">
        <f t="shared" si="734"/>
        <v>rch</v>
      </c>
      <c r="HT247" s="361" t="str">
        <f t="shared" si="735"/>
        <v>-</v>
      </c>
      <c r="HU247" s="361" t="str">
        <f t="shared" si="736"/>
        <v>-</v>
      </c>
      <c r="HV247" s="361" t="str">
        <f t="shared" si="737"/>
        <v>-</v>
      </c>
      <c r="HW247" s="361" t="str">
        <f t="shared" si="738"/>
        <v>-</v>
      </c>
      <c r="HX247" s="361" t="str">
        <f t="shared" si="739"/>
        <v>-</v>
      </c>
      <c r="HY247" s="361" t="str">
        <f t="shared" si="740"/>
        <v>RCH</v>
      </c>
      <c r="HZ247" s="361" t="str">
        <f t="shared" si="741"/>
        <v>-</v>
      </c>
      <c r="IA247" s="361" t="str">
        <f t="shared" si="742"/>
        <v>-</v>
      </c>
      <c r="IB247" s="361" t="str">
        <f t="shared" si="743"/>
        <v>-</v>
      </c>
      <c r="IC247" s="361" t="str">
        <f t="shared" si="744"/>
        <v>-</v>
      </c>
      <c r="ID247" s="361" t="str">
        <f t="shared" si="745"/>
        <v>-</v>
      </c>
      <c r="IE247" s="361" t="str">
        <f t="shared" si="746"/>
        <v>-</v>
      </c>
      <c r="IF247" s="444" t="s">
        <v>1247</v>
      </c>
      <c r="IG247" s="56" t="str">
        <f t="shared" si="887"/>
        <v>-</v>
      </c>
      <c r="IH247" s="56" t="str">
        <f t="shared" si="888"/>
        <v>-</v>
      </c>
      <c r="II247" s="56" t="str">
        <f t="shared" si="889"/>
        <v>-</v>
      </c>
      <c r="IJ247" s="56" t="str">
        <f t="shared" si="890"/>
        <v>-</v>
      </c>
      <c r="IK247" s="56" t="str">
        <f t="shared" si="747"/>
        <v>-</v>
      </c>
      <c r="IL247" s="56" t="str">
        <f t="shared" si="748"/>
        <v>-</v>
      </c>
      <c r="IM247" s="56" t="str">
        <f t="shared" si="749"/>
        <v>-</v>
      </c>
      <c r="IN247" s="56" t="str">
        <f t="shared" si="750"/>
        <v>-</v>
      </c>
      <c r="IO247" s="56" t="str">
        <f t="shared" si="751"/>
        <v>-</v>
      </c>
      <c r="IP247" s="56" t="str">
        <f t="shared" si="752"/>
        <v>-</v>
      </c>
      <c r="IQ247" s="56" t="str">
        <f t="shared" si="753"/>
        <v>-</v>
      </c>
      <c r="IR247" s="56" t="str">
        <f t="shared" si="754"/>
        <v>-</v>
      </c>
      <c r="IS247" s="56" t="str">
        <f t="shared" si="755"/>
        <v>---------</v>
      </c>
      <c r="IT247" s="56" t="str">
        <f t="shared" si="756"/>
        <v>---------</v>
      </c>
      <c r="IU247" s="56" t="str">
        <f t="shared" si="757"/>
        <v>---------</v>
      </c>
      <c r="IV247" s="56" t="str">
        <f t="shared" si="758"/>
        <v>---------</v>
      </c>
      <c r="IW247" s="56" t="str">
        <f t="shared" si="759"/>
        <v>-</v>
      </c>
      <c r="IX247" s="56" t="str">
        <f t="shared" si="760"/>
        <v>-</v>
      </c>
      <c r="IY247" s="56" t="str">
        <f t="shared" si="761"/>
        <v>-</v>
      </c>
      <c r="IZ247" s="56" t="str">
        <f t="shared" si="762"/>
        <v>---------------</v>
      </c>
      <c r="JA247" s="56" t="str">
        <f t="shared" si="763"/>
        <v>---------------</v>
      </c>
      <c r="JB247" s="56" t="str">
        <f t="shared" si="764"/>
        <v>-</v>
      </c>
      <c r="JC247" s="56" t="str">
        <f t="shared" si="765"/>
        <v>-</v>
      </c>
      <c r="JD247" s="56" t="str">
        <f t="shared" si="766"/>
        <v>-</v>
      </c>
      <c r="JE247" s="56" t="str">
        <f t="shared" si="767"/>
        <v>-</v>
      </c>
      <c r="JF247" s="56" t="str">
        <f t="shared" si="768"/>
        <v>---------------</v>
      </c>
      <c r="JG247" s="56" t="str">
        <f t="shared" si="769"/>
        <v>-</v>
      </c>
      <c r="JH247" s="56" t="str">
        <f t="shared" si="770"/>
        <v>-</v>
      </c>
      <c r="JI247" s="56" t="str">
        <f t="shared" si="771"/>
        <v>---------------</v>
      </c>
      <c r="JJ247" s="56" t="str">
        <f t="shared" si="772"/>
        <v>-</v>
      </c>
      <c r="JK247" s="56" t="str">
        <f t="shared" si="773"/>
        <v>-</v>
      </c>
      <c r="JL247" s="56" t="str">
        <f t="shared" si="774"/>
        <v>-</v>
      </c>
      <c r="JM247" s="56" t="str">
        <f t="shared" si="775"/>
        <v>-</v>
      </c>
      <c r="JN247" s="56">
        <f t="shared" si="776"/>
        <v>5.0000000000000001E-3</v>
      </c>
      <c r="JO247" s="56" t="str">
        <f t="shared" si="777"/>
        <v>-</v>
      </c>
      <c r="JP247" s="56" t="str">
        <f t="shared" si="778"/>
        <v>-</v>
      </c>
      <c r="JQ247" s="56" t="str">
        <f t="shared" si="779"/>
        <v>-</v>
      </c>
      <c r="JR247" s="56" t="str">
        <f t="shared" si="780"/>
        <v>-</v>
      </c>
      <c r="JS247" s="56" t="str">
        <f t="shared" si="781"/>
        <v>-</v>
      </c>
      <c r="JT247" s="56" t="str">
        <f t="shared" si="782"/>
        <v>---------------</v>
      </c>
      <c r="JU247" s="56" t="str">
        <f t="shared" si="783"/>
        <v>-</v>
      </c>
      <c r="JV247" s="56" t="str">
        <f t="shared" si="784"/>
        <v>-</v>
      </c>
      <c r="JW247" s="56" t="str">
        <f t="shared" si="785"/>
        <v>-</v>
      </c>
      <c r="JX247" s="56" t="str">
        <f t="shared" si="786"/>
        <v>-</v>
      </c>
      <c r="JY247" s="56" t="str">
        <f t="shared" si="787"/>
        <v>-</v>
      </c>
      <c r="JZ247" s="56" t="str">
        <f t="shared" si="788"/>
        <v>-</v>
      </c>
      <c r="KA247" s="444" t="s">
        <v>1247</v>
      </c>
      <c r="KB247" s="360">
        <f>IF(ISNUMBER(INDEX($EQ$15:$GK$521,$B247,EO$11)),MAX(KB$14:KB246)+1,0)</f>
        <v>0</v>
      </c>
      <c r="KC247" s="360" t="str">
        <f t="shared" si="891"/>
        <v/>
      </c>
      <c r="KD247" s="373" t="s">
        <v>2</v>
      </c>
      <c r="KE247" s="215"/>
      <c r="KF247" s="60"/>
      <c r="KG247" s="60"/>
      <c r="KH247" s="60"/>
      <c r="KI247" s="60"/>
      <c r="KJ247" s="60"/>
      <c r="KK247" s="60"/>
      <c r="KL247" s="60"/>
      <c r="KM247" s="60"/>
      <c r="KN247" s="60"/>
      <c r="KO247" s="60"/>
      <c r="KP247" s="60"/>
      <c r="KQ247" s="239" t="str">
        <f t="shared" si="897"/>
        <v/>
      </c>
      <c r="KR247" s="245" t="str">
        <f t="shared" si="789"/>
        <v/>
      </c>
      <c r="KS247" s="60"/>
      <c r="KT247" s="239" t="str">
        <f t="shared" si="898"/>
        <v/>
      </c>
      <c r="KU247" s="245" t="str">
        <f t="shared" si="790"/>
        <v/>
      </c>
      <c r="KV247" s="60"/>
      <c r="KW247" s="239" t="str">
        <f t="shared" si="899"/>
        <v/>
      </c>
      <c r="KX247" s="245" t="str">
        <f t="shared" si="791"/>
        <v/>
      </c>
      <c r="KY247" s="60"/>
      <c r="KZ247" s="283" t="str">
        <f t="shared" si="792"/>
        <v/>
      </c>
      <c r="LA247" s="26"/>
      <c r="LB247" s="18"/>
      <c r="LC247" s="18"/>
      <c r="LD247" s="18"/>
      <c r="LE247" s="18"/>
      <c r="LF247" s="18"/>
      <c r="LG247" s="18"/>
      <c r="LH247" s="18"/>
      <c r="LI247" s="18"/>
      <c r="LJ247" s="18"/>
      <c r="LK247" s="18"/>
      <c r="LL247" s="18"/>
      <c r="LM247" s="18"/>
      <c r="LN247" s="63"/>
      <c r="LO247" s="251">
        <f t="shared" si="793"/>
        <v>0</v>
      </c>
      <c r="LP247" s="251">
        <f t="shared" si="794"/>
        <v>0</v>
      </c>
      <c r="LQ247" s="251">
        <f t="shared" si="795"/>
        <v>0</v>
      </c>
      <c r="LR247" s="251">
        <f t="shared" si="796"/>
        <v>0</v>
      </c>
      <c r="LS247" s="251">
        <f t="shared" si="797"/>
        <v>0</v>
      </c>
      <c r="LT247" s="251">
        <f t="shared" si="798"/>
        <v>0</v>
      </c>
      <c r="LU247" s="251">
        <f t="shared" si="799"/>
        <v>0</v>
      </c>
      <c r="LV247" s="251">
        <f t="shared" si="800"/>
        <v>0</v>
      </c>
      <c r="LW247" s="251">
        <f t="shared" si="801"/>
        <v>0</v>
      </c>
      <c r="LX247" s="251">
        <f t="shared" si="802"/>
        <v>0</v>
      </c>
      <c r="LY247" s="251">
        <f t="shared" si="803"/>
        <v>0</v>
      </c>
      <c r="LZ247" s="251">
        <f t="shared" si="804"/>
        <v>0</v>
      </c>
      <c r="MA247" s="63">
        <f t="shared" si="805"/>
        <v>7</v>
      </c>
      <c r="MB247" s="63">
        <f t="shared" si="806"/>
        <v>0</v>
      </c>
      <c r="MC247" s="63">
        <f t="shared" si="893"/>
        <v>233</v>
      </c>
      <c r="MD247" s="63">
        <f t="shared" si="892"/>
        <v>4</v>
      </c>
      <c r="ME247" s="63" t="str">
        <f t="shared" si="807"/>
        <v>hclose</v>
      </c>
      <c r="MF247" s="315">
        <f t="shared" si="808"/>
        <v>291</v>
      </c>
      <c r="MG247" s="315">
        <f>IF(ISNUMBER(MATCH(EO247,$ME$15:$ME$520,0)),0,MAX(MG$14:MG246)+1)</f>
        <v>0</v>
      </c>
      <c r="MH247" s="315" t="str">
        <f t="shared" si="809"/>
        <v/>
      </c>
      <c r="MI247" s="369"/>
      <c r="MJ247" s="68"/>
      <c r="MK247" s="18"/>
      <c r="ML247" s="242"/>
      <c r="MM247" s="242"/>
      <c r="MN247" s="59"/>
      <c r="MO247" s="59"/>
      <c r="MP247" s="285"/>
      <c r="MQ247" s="59"/>
      <c r="MR247" s="238"/>
      <c r="MS247" s="285"/>
      <c r="MT247" s="59"/>
      <c r="MU247" s="285"/>
      <c r="MV247" s="238"/>
      <c r="MW247" s="59"/>
      <c r="MX247" s="59"/>
      <c r="MY247" s="59"/>
      <c r="MZ247" s="59"/>
      <c r="NA247" s="59"/>
      <c r="NB247" s="26" t="s">
        <v>2</v>
      </c>
      <c r="NC247" s="59"/>
      <c r="ND247" s="59"/>
      <c r="NE247" s="59"/>
      <c r="NF247" s="59"/>
      <c r="NG247" s="59"/>
      <c r="NH247" s="59"/>
      <c r="NI247" s="59"/>
      <c r="NJ247" s="59"/>
      <c r="NK247" s="26" t="s">
        <v>2</v>
      </c>
      <c r="NL247" s="454"/>
      <c r="NM247" s="454"/>
      <c r="NN247" s="59"/>
      <c r="NO247" s="18"/>
      <c r="NP247" s="18"/>
      <c r="NQ247" s="18"/>
      <c r="NR247" s="18"/>
      <c r="NS247" s="18"/>
      <c r="NT247" s="18"/>
      <c r="NU247" s="18"/>
      <c r="NV247" s="18"/>
      <c r="NW247" s="18"/>
      <c r="NX247" s="18"/>
      <c r="NY247" s="18"/>
      <c r="NZ247" s="18"/>
      <c r="OA247" s="18"/>
      <c r="OB247" s="18"/>
      <c r="OC247" s="18"/>
      <c r="OZ247" s="59"/>
      <c r="PA247" s="251" t="str">
        <f t="shared" si="810"/>
        <v>hclose</v>
      </c>
      <c r="PB247" s="251" t="str">
        <f t="shared" si="811"/>
        <v/>
      </c>
      <c r="PC247" s="251" t="str">
        <f t="shared" si="812"/>
        <v>hclose</v>
      </c>
      <c r="PD247" s="251" t="str">
        <f t="shared" si="813"/>
        <v>hclose</v>
      </c>
      <c r="PE247" s="251" t="str">
        <f t="shared" si="814"/>
        <v/>
      </c>
      <c r="PF247" s="251" t="str">
        <f t="shared" si="815"/>
        <v/>
      </c>
      <c r="PG247" s="251" t="str">
        <f t="shared" si="816"/>
        <v/>
      </c>
      <c r="PH247" s="251" t="str">
        <f t="shared" si="817"/>
        <v>hclose</v>
      </c>
      <c r="PI247" s="251" t="str">
        <f t="shared" si="818"/>
        <v/>
      </c>
      <c r="PJ247" s="251" t="str">
        <f t="shared" si="819"/>
        <v>hclose</v>
      </c>
      <c r="PK247" s="251" t="str">
        <f t="shared" si="820"/>
        <v/>
      </c>
      <c r="PL247" s="251" t="str">
        <f t="shared" si="821"/>
        <v>hclose</v>
      </c>
      <c r="PM247" s="251" t="str">
        <f t="shared" si="822"/>
        <v>hclose</v>
      </c>
      <c r="PN247" s="251" t="str">
        <f t="shared" si="823"/>
        <v>hclose</v>
      </c>
      <c r="PO247" s="251" t="str">
        <f t="shared" si="824"/>
        <v/>
      </c>
      <c r="PP247" s="251" t="str">
        <f t="shared" si="825"/>
        <v>hclose</v>
      </c>
      <c r="PQ247" s="251" t="str">
        <f t="shared" si="826"/>
        <v>hclose</v>
      </c>
      <c r="PR247" s="251" t="str">
        <f t="shared" si="827"/>
        <v>hclose</v>
      </c>
      <c r="PS247" s="251" t="str">
        <f t="shared" si="828"/>
        <v>hclose</v>
      </c>
      <c r="PT247" s="251" t="str">
        <f t="shared" si="829"/>
        <v>hclose</v>
      </c>
      <c r="PU247" s="251" t="str">
        <f t="shared" si="830"/>
        <v>hclose</v>
      </c>
      <c r="PV247" s="251" t="str">
        <f t="shared" si="831"/>
        <v>hclose</v>
      </c>
      <c r="PW247" s="251" t="str">
        <f t="shared" si="832"/>
        <v/>
      </c>
      <c r="PX247" s="251" t="str">
        <f t="shared" si="833"/>
        <v>hclose</v>
      </c>
      <c r="PY247" s="251" t="str">
        <f t="shared" si="834"/>
        <v>hclose</v>
      </c>
      <c r="PZ247" s="251" t="str">
        <f t="shared" si="835"/>
        <v>hclose</v>
      </c>
      <c r="QA247" s="251" t="str">
        <f t="shared" si="836"/>
        <v>hclose</v>
      </c>
      <c r="QB247" s="251" t="str">
        <f t="shared" si="837"/>
        <v>hclose</v>
      </c>
      <c r="QC247" s="251" t="str">
        <f t="shared" si="838"/>
        <v>hclose</v>
      </c>
      <c r="QD247" s="251" t="str">
        <f t="shared" si="839"/>
        <v>hclose</v>
      </c>
      <c r="QE247" s="251" t="str">
        <f t="shared" si="840"/>
        <v>hclose</v>
      </c>
      <c r="QF247" s="63">
        <f t="shared" si="841"/>
        <v>20</v>
      </c>
      <c r="QG247" s="26" t="s">
        <v>2</v>
      </c>
      <c r="QH247" s="59"/>
      <c r="QI247" s="59"/>
      <c r="QJ247" s="59"/>
      <c r="QK247" s="59"/>
      <c r="QL247" s="59"/>
      <c r="QM247" s="59"/>
      <c r="QN247" s="59"/>
    </row>
    <row r="248" spans="1:456" ht="6" customHeight="1" x14ac:dyDescent="0.25">
      <c r="A248" s="68"/>
      <c r="B248" s="447">
        <f t="shared" si="698"/>
        <v>234</v>
      </c>
      <c r="C248" s="72" t="s">
        <v>646</v>
      </c>
      <c r="D248" s="261" t="s">
        <v>851</v>
      </c>
      <c r="E248" s="59"/>
      <c r="F248" s="229"/>
      <c r="G248" s="295"/>
      <c r="H248" s="295"/>
      <c r="I248" s="229"/>
      <c r="J248" s="295"/>
      <c r="K248" s="295"/>
      <c r="L248" s="229"/>
      <c r="M248" s="295"/>
      <c r="N248" s="295"/>
      <c r="O248" s="229"/>
      <c r="P248" s="295"/>
      <c r="Q248" s="295"/>
      <c r="R248" s="229"/>
      <c r="S248" s="230"/>
      <c r="T248" s="231"/>
      <c r="U248" s="229"/>
      <c r="V248" s="230"/>
      <c r="W248" s="231"/>
      <c r="X248" s="229"/>
      <c r="Y248" s="230"/>
      <c r="Z248" s="231"/>
      <c r="AA248" s="229"/>
      <c r="AB248" s="295"/>
      <c r="AC248" s="295"/>
      <c r="AD248" s="229"/>
      <c r="AE248" s="295"/>
      <c r="AF248" s="295"/>
      <c r="AG248" s="229"/>
      <c r="AH248" s="295"/>
      <c r="AI248" s="295"/>
      <c r="AJ248" s="229"/>
      <c r="AK248" s="295"/>
      <c r="AL248" s="295"/>
      <c r="AM248" s="229"/>
      <c r="AN248" s="295"/>
      <c r="AO248" s="295"/>
      <c r="AP248" s="243"/>
      <c r="AQ248" s="295"/>
      <c r="AR248" s="290"/>
      <c r="AS248" s="243"/>
      <c r="AT248" s="295"/>
      <c r="AU248" s="290"/>
      <c r="AV248" s="229"/>
      <c r="AW248" s="230"/>
      <c r="AX248" s="231"/>
      <c r="AY248" s="229"/>
      <c r="AZ248" s="230"/>
      <c r="BA248" s="231"/>
      <c r="BB248" s="229"/>
      <c r="BC248" s="230"/>
      <c r="BD248" s="231"/>
      <c r="BE248" s="229"/>
      <c r="BF248" s="230"/>
      <c r="BG248" s="231"/>
      <c r="BH248" s="229"/>
      <c r="BI248" s="230"/>
      <c r="BJ248" s="231"/>
      <c r="BK248" s="243"/>
      <c r="BL248" s="230"/>
      <c r="BM248" s="231"/>
      <c r="BN248" s="243"/>
      <c r="BO248" s="230"/>
      <c r="BP248" s="231"/>
      <c r="BQ248" s="229"/>
      <c r="BR248" s="230"/>
      <c r="BS248" s="231"/>
      <c r="BT248" s="229"/>
      <c r="BU248" s="230"/>
      <c r="BV248" s="231"/>
      <c r="BW248" s="229"/>
      <c r="BX248" s="230"/>
      <c r="BY248" s="231"/>
      <c r="BZ248" s="229"/>
      <c r="CA248" s="230"/>
      <c r="CB248" s="231"/>
      <c r="CC248" s="229"/>
      <c r="CD248" s="230"/>
      <c r="CE248" s="231"/>
      <c r="CF248" s="331"/>
      <c r="CG248" s="332"/>
      <c r="CH248" s="385"/>
      <c r="CI248" s="331"/>
      <c r="CJ248" s="332"/>
      <c r="CK248" s="385"/>
      <c r="CL248" s="243"/>
      <c r="CM248" s="230"/>
      <c r="CN248" s="354"/>
      <c r="CO248" s="243"/>
      <c r="CP248" s="230"/>
      <c r="CQ248" s="231"/>
      <c r="CR248" s="331"/>
      <c r="CS248" s="332"/>
      <c r="CT248" s="333"/>
      <c r="CU248" s="229"/>
      <c r="CV248" s="230"/>
      <c r="CW248" s="231"/>
      <c r="CX248" s="331"/>
      <c r="CY248" s="332"/>
      <c r="CZ248" s="333"/>
      <c r="DA248" s="331"/>
      <c r="DB248" s="332"/>
      <c r="DC248" s="333"/>
      <c r="DD248" s="331"/>
      <c r="DE248" s="332"/>
      <c r="DF248" s="333"/>
      <c r="DG248" s="331"/>
      <c r="DH248" s="332"/>
      <c r="DI248" s="333"/>
      <c r="DJ248" s="229"/>
      <c r="DK248" s="230"/>
      <c r="DL248" s="231"/>
      <c r="DM248" s="229"/>
      <c r="DN248" s="230"/>
      <c r="DO248" s="231"/>
      <c r="DP248" s="331"/>
      <c r="DQ248" s="332"/>
      <c r="DR248" s="333"/>
      <c r="DS248" s="331"/>
      <c r="DT248" s="332"/>
      <c r="DU248" s="333"/>
      <c r="DV248" s="331"/>
      <c r="DW248" s="332"/>
      <c r="DX248" s="333"/>
      <c r="DY248" s="331"/>
      <c r="DZ248" s="332"/>
      <c r="EA248" s="333"/>
      <c r="EB248" s="331"/>
      <c r="EC248" s="332"/>
      <c r="ED248" s="333"/>
      <c r="EE248" s="331"/>
      <c r="EF248" s="332"/>
      <c r="EG248" s="333"/>
      <c r="EH248" s="229"/>
      <c r="EI248" s="230"/>
      <c r="EJ248" s="231"/>
      <c r="EK248" s="229"/>
      <c r="EL248" s="230"/>
      <c r="EM248" s="231"/>
      <c r="EN248" s="244"/>
      <c r="EO248" s="269" t="str">
        <f t="shared" si="699"/>
        <v/>
      </c>
      <c r="EP248" s="444" t="s">
        <v>1247</v>
      </c>
      <c r="EQ248" s="360" t="str">
        <f t="shared" si="842"/>
        <v/>
      </c>
      <c r="ER248" s="360" t="str">
        <f t="shared" si="843"/>
        <v/>
      </c>
      <c r="ES248" s="360" t="str">
        <f t="shared" si="844"/>
        <v/>
      </c>
      <c r="ET248" s="360" t="str">
        <f t="shared" si="845"/>
        <v/>
      </c>
      <c r="EU248" s="360" t="str">
        <f t="shared" si="846"/>
        <v/>
      </c>
      <c r="EV248" s="360" t="str">
        <f t="shared" si="847"/>
        <v/>
      </c>
      <c r="EW248" s="360" t="str">
        <f t="shared" si="848"/>
        <v/>
      </c>
      <c r="EX248" s="360" t="str">
        <f t="shared" si="849"/>
        <v/>
      </c>
      <c r="EY248" s="360" t="str">
        <f t="shared" si="850"/>
        <v/>
      </c>
      <c r="EZ248" s="360" t="str">
        <f t="shared" si="851"/>
        <v/>
      </c>
      <c r="FA248" s="360" t="str">
        <f t="shared" si="852"/>
        <v/>
      </c>
      <c r="FB248" s="360" t="str">
        <f t="shared" si="853"/>
        <v/>
      </c>
      <c r="FC248" s="360">
        <f t="shared" si="854"/>
        <v>20</v>
      </c>
      <c r="FD248" s="360">
        <f t="shared" si="855"/>
        <v>28</v>
      </c>
      <c r="FE248" s="360" t="str">
        <f t="shared" si="856"/>
        <v/>
      </c>
      <c r="FF248" s="360">
        <f t="shared" si="857"/>
        <v>22</v>
      </c>
      <c r="FG248" s="360" t="str">
        <f t="shared" si="858"/>
        <v/>
      </c>
      <c r="FH248" s="360" t="str">
        <f t="shared" si="859"/>
        <v/>
      </c>
      <c r="FI248" s="360" t="str">
        <f t="shared" si="860"/>
        <v/>
      </c>
      <c r="FJ248" s="360" t="str">
        <f t="shared" si="861"/>
        <v/>
      </c>
      <c r="FK248" s="360" t="str">
        <f t="shared" si="862"/>
        <v/>
      </c>
      <c r="FL248" s="360" t="str">
        <f t="shared" si="863"/>
        <v/>
      </c>
      <c r="FM248" s="360" t="str">
        <f t="shared" si="864"/>
        <v/>
      </c>
      <c r="FN248" s="360" t="str">
        <f t="shared" si="865"/>
        <v/>
      </c>
      <c r="FO248" s="360" t="str">
        <f t="shared" si="866"/>
        <v/>
      </c>
      <c r="FP248" s="360" t="str">
        <f t="shared" si="867"/>
        <v/>
      </c>
      <c r="FQ248" s="360" t="str">
        <f t="shared" si="868"/>
        <v/>
      </c>
      <c r="FR248" s="360" t="str">
        <f t="shared" si="869"/>
        <v/>
      </c>
      <c r="FS248" s="360" t="str">
        <f t="shared" si="870"/>
        <v/>
      </c>
      <c r="FT248" s="360" t="str">
        <f t="shared" si="700"/>
        <v/>
      </c>
      <c r="FU248" s="360" t="str">
        <f t="shared" si="871"/>
        <v/>
      </c>
      <c r="FV248" s="360" t="str">
        <f t="shared" si="872"/>
        <v/>
      </c>
      <c r="FW248" s="360" t="str">
        <f t="shared" si="873"/>
        <v/>
      </c>
      <c r="FX248" s="360" t="str">
        <f t="shared" si="874"/>
        <v/>
      </c>
      <c r="FY248" s="360" t="str">
        <f t="shared" si="875"/>
        <v/>
      </c>
      <c r="FZ248" s="360" t="str">
        <f t="shared" si="876"/>
        <v/>
      </c>
      <c r="GA248" s="360" t="str">
        <f t="shared" si="877"/>
        <v/>
      </c>
      <c r="GB248" s="360" t="str">
        <f t="shared" si="878"/>
        <v/>
      </c>
      <c r="GC248" s="360" t="str">
        <f t="shared" si="879"/>
        <v/>
      </c>
      <c r="GD248" s="360" t="str">
        <f t="shared" si="880"/>
        <v/>
      </c>
      <c r="GE248" s="360" t="str">
        <f t="shared" si="881"/>
        <v/>
      </c>
      <c r="GF248" s="360" t="str">
        <f t="shared" si="882"/>
        <v/>
      </c>
      <c r="GG248" s="360" t="str">
        <f t="shared" si="883"/>
        <v/>
      </c>
      <c r="GH248" s="360" t="str">
        <f t="shared" si="884"/>
        <v/>
      </c>
      <c r="GI248" s="360" t="str">
        <f t="shared" si="885"/>
        <v/>
      </c>
      <c r="GJ248" s="360" t="str">
        <f t="shared" si="886"/>
        <v/>
      </c>
      <c r="GK248" s="444" t="s">
        <v>1247</v>
      </c>
      <c r="GL248" s="361" t="str">
        <f t="shared" si="701"/>
        <v>-</v>
      </c>
      <c r="GM248" s="361" t="str">
        <f t="shared" si="702"/>
        <v>-</v>
      </c>
      <c r="GN248" s="361" t="str">
        <f t="shared" si="703"/>
        <v>-</v>
      </c>
      <c r="GO248" s="361" t="str">
        <f t="shared" si="704"/>
        <v>-</v>
      </c>
      <c r="GP248" s="361" t="str">
        <f t="shared" si="705"/>
        <v>-</v>
      </c>
      <c r="GQ248" s="361" t="str">
        <f t="shared" si="706"/>
        <v>-</v>
      </c>
      <c r="GR248" s="361" t="str">
        <f t="shared" si="707"/>
        <v>-</v>
      </c>
      <c r="GS248" s="361" t="str">
        <f t="shared" si="708"/>
        <v>-</v>
      </c>
      <c r="GT248" s="361" t="str">
        <f t="shared" si="709"/>
        <v>-</v>
      </c>
      <c r="GU248" s="361" t="str">
        <f t="shared" si="710"/>
        <v>-</v>
      </c>
      <c r="GV248" s="361" t="str">
        <f t="shared" si="711"/>
        <v>-</v>
      </c>
      <c r="GW248" s="361" t="str">
        <f t="shared" si="712"/>
        <v>-</v>
      </c>
      <c r="GX248" s="361" t="str">
        <f t="shared" si="713"/>
        <v>perched</v>
      </c>
      <c r="GY248" s="361" t="str">
        <f t="shared" si="714"/>
        <v>perched</v>
      </c>
      <c r="GZ248" s="361" t="str">
        <f t="shared" si="715"/>
        <v>-</v>
      </c>
      <c r="HA248" s="361" t="str">
        <f t="shared" si="716"/>
        <v>perched</v>
      </c>
      <c r="HB248" s="361" t="str">
        <f t="shared" si="717"/>
        <v>-</v>
      </c>
      <c r="HC248" s="361" t="str">
        <f t="shared" si="718"/>
        <v>-</v>
      </c>
      <c r="HD248" s="361" t="str">
        <f t="shared" si="719"/>
        <v>-</v>
      </c>
      <c r="HE248" s="361" t="str">
        <f t="shared" si="720"/>
        <v>-</v>
      </c>
      <c r="HF248" s="361" t="str">
        <f t="shared" si="721"/>
        <v>-</v>
      </c>
      <c r="HG248" s="361" t="str">
        <f t="shared" si="722"/>
        <v>-</v>
      </c>
      <c r="HH248" s="361" t="str">
        <f t="shared" si="723"/>
        <v>-</v>
      </c>
      <c r="HI248" s="361" t="str">
        <f t="shared" si="724"/>
        <v>-</v>
      </c>
      <c r="HJ248" s="361" t="str">
        <f t="shared" si="725"/>
        <v>-</v>
      </c>
      <c r="HK248" s="361" t="str">
        <f t="shared" si="726"/>
        <v>-</v>
      </c>
      <c r="HL248" s="361" t="str">
        <f t="shared" si="727"/>
        <v>-</v>
      </c>
      <c r="HM248" s="361" t="str">
        <f t="shared" si="728"/>
        <v>-</v>
      </c>
      <c r="HN248" s="361" t="str">
        <f t="shared" si="729"/>
        <v>-</v>
      </c>
      <c r="HO248" s="361" t="str">
        <f t="shared" si="730"/>
        <v>-</v>
      </c>
      <c r="HP248" s="361" t="str">
        <f t="shared" si="731"/>
        <v>-</v>
      </c>
      <c r="HQ248" s="361" t="str">
        <f t="shared" si="732"/>
        <v>-</v>
      </c>
      <c r="HR248" s="361" t="str">
        <f t="shared" si="733"/>
        <v>-</v>
      </c>
      <c r="HS248" s="361" t="str">
        <f t="shared" si="734"/>
        <v>-</v>
      </c>
      <c r="HT248" s="361" t="str">
        <f t="shared" si="735"/>
        <v>-</v>
      </c>
      <c r="HU248" s="361" t="str">
        <f t="shared" si="736"/>
        <v>-</v>
      </c>
      <c r="HV248" s="361" t="str">
        <f t="shared" si="737"/>
        <v>-</v>
      </c>
      <c r="HW248" s="361" t="str">
        <f t="shared" si="738"/>
        <v>-</v>
      </c>
      <c r="HX248" s="361" t="str">
        <f t="shared" si="739"/>
        <v>-</v>
      </c>
      <c r="HY248" s="361" t="str">
        <f t="shared" si="740"/>
        <v>-</v>
      </c>
      <c r="HZ248" s="361" t="str">
        <f t="shared" si="741"/>
        <v>-</v>
      </c>
      <c r="IA248" s="361" t="str">
        <f t="shared" si="742"/>
        <v>-</v>
      </c>
      <c r="IB248" s="361" t="str">
        <f t="shared" si="743"/>
        <v>-</v>
      </c>
      <c r="IC248" s="361" t="str">
        <f t="shared" si="744"/>
        <v>-</v>
      </c>
      <c r="ID248" s="361" t="str">
        <f t="shared" si="745"/>
        <v>-</v>
      </c>
      <c r="IE248" s="361" t="str">
        <f t="shared" si="746"/>
        <v>-</v>
      </c>
      <c r="IF248" s="444" t="s">
        <v>1247</v>
      </c>
      <c r="IG248" s="56" t="str">
        <f t="shared" si="887"/>
        <v>-</v>
      </c>
      <c r="IH248" s="56" t="str">
        <f t="shared" si="888"/>
        <v>-</v>
      </c>
      <c r="II248" s="56" t="str">
        <f t="shared" si="889"/>
        <v>-</v>
      </c>
      <c r="IJ248" s="56" t="str">
        <f t="shared" si="890"/>
        <v>-</v>
      </c>
      <c r="IK248" s="56" t="str">
        <f t="shared" si="747"/>
        <v>-</v>
      </c>
      <c r="IL248" s="56" t="str">
        <f t="shared" si="748"/>
        <v>-</v>
      </c>
      <c r="IM248" s="56" t="str">
        <f t="shared" si="749"/>
        <v>-</v>
      </c>
      <c r="IN248" s="56" t="str">
        <f t="shared" si="750"/>
        <v>-</v>
      </c>
      <c r="IO248" s="56" t="str">
        <f t="shared" si="751"/>
        <v>-</v>
      </c>
      <c r="IP248" s="56" t="str">
        <f t="shared" si="752"/>
        <v>-</v>
      </c>
      <c r="IQ248" s="56" t="str">
        <f t="shared" si="753"/>
        <v>-</v>
      </c>
      <c r="IR248" s="56" t="str">
        <f t="shared" si="754"/>
        <v>-</v>
      </c>
      <c r="IS248" s="56" t="str">
        <f t="shared" si="755"/>
        <v>Yes</v>
      </c>
      <c r="IT248" s="56" t="str">
        <f t="shared" si="756"/>
        <v>no</v>
      </c>
      <c r="IU248" s="56" t="str">
        <f t="shared" si="757"/>
        <v>-</v>
      </c>
      <c r="IV248" s="56" t="str">
        <f t="shared" si="758"/>
        <v>Yes</v>
      </c>
      <c r="IW248" s="56" t="str">
        <f t="shared" si="759"/>
        <v>-</v>
      </c>
      <c r="IX248" s="56" t="str">
        <f t="shared" si="760"/>
        <v>-</v>
      </c>
      <c r="IY248" s="56" t="str">
        <f t="shared" si="761"/>
        <v>-</v>
      </c>
      <c r="IZ248" s="56" t="str">
        <f t="shared" si="762"/>
        <v>-</v>
      </c>
      <c r="JA248" s="56" t="str">
        <f t="shared" si="763"/>
        <v>-</v>
      </c>
      <c r="JB248" s="56" t="str">
        <f t="shared" si="764"/>
        <v>-</v>
      </c>
      <c r="JC248" s="56" t="str">
        <f t="shared" si="765"/>
        <v>-</v>
      </c>
      <c r="JD248" s="56" t="str">
        <f t="shared" si="766"/>
        <v>-</v>
      </c>
      <c r="JE248" s="56" t="str">
        <f t="shared" si="767"/>
        <v>-</v>
      </c>
      <c r="JF248" s="56" t="str">
        <f t="shared" si="768"/>
        <v>-</v>
      </c>
      <c r="JG248" s="56" t="str">
        <f t="shared" si="769"/>
        <v>-</v>
      </c>
      <c r="JH248" s="56" t="str">
        <f t="shared" si="770"/>
        <v>-</v>
      </c>
      <c r="JI248" s="56" t="str">
        <f t="shared" si="771"/>
        <v>-</v>
      </c>
      <c r="JJ248" s="56" t="str">
        <f t="shared" si="772"/>
        <v>-</v>
      </c>
      <c r="JK248" s="56" t="str">
        <f t="shared" si="773"/>
        <v>-</v>
      </c>
      <c r="JL248" s="56" t="str">
        <f t="shared" si="774"/>
        <v>-</v>
      </c>
      <c r="JM248" s="56" t="str">
        <f t="shared" si="775"/>
        <v>-</v>
      </c>
      <c r="JN248" s="56" t="str">
        <f t="shared" si="776"/>
        <v>-</v>
      </c>
      <c r="JO248" s="56" t="str">
        <f t="shared" si="777"/>
        <v>-</v>
      </c>
      <c r="JP248" s="56" t="str">
        <f t="shared" si="778"/>
        <v>-</v>
      </c>
      <c r="JQ248" s="56" t="str">
        <f t="shared" si="779"/>
        <v>-</v>
      </c>
      <c r="JR248" s="56" t="str">
        <f t="shared" si="780"/>
        <v>-</v>
      </c>
      <c r="JS248" s="56" t="str">
        <f t="shared" si="781"/>
        <v>-</v>
      </c>
      <c r="JT248" s="56" t="str">
        <f t="shared" si="782"/>
        <v>-</v>
      </c>
      <c r="JU248" s="56" t="str">
        <f t="shared" si="783"/>
        <v>-</v>
      </c>
      <c r="JV248" s="56" t="str">
        <f t="shared" si="784"/>
        <v>-</v>
      </c>
      <c r="JW248" s="56" t="str">
        <f t="shared" si="785"/>
        <v>-</v>
      </c>
      <c r="JX248" s="56" t="str">
        <f t="shared" si="786"/>
        <v>-</v>
      </c>
      <c r="JY248" s="56" t="str">
        <f t="shared" si="787"/>
        <v>-</v>
      </c>
      <c r="JZ248" s="56" t="str">
        <f t="shared" si="788"/>
        <v>-</v>
      </c>
      <c r="KA248" s="444" t="s">
        <v>1247</v>
      </c>
      <c r="KB248" s="360">
        <f>IF(ISNUMBER(INDEX($EQ$15:$GK$521,$B248,EO$11)),MAX(KB$14:KB247)+1,0)</f>
        <v>0</v>
      </c>
      <c r="KC248" s="360" t="str">
        <f t="shared" si="891"/>
        <v/>
      </c>
      <c r="KD248" s="373" t="s">
        <v>2</v>
      </c>
      <c r="KE248" s="215"/>
      <c r="KF248" s="60"/>
      <c r="KG248" s="60"/>
      <c r="KH248" s="60"/>
      <c r="KI248" s="60"/>
      <c r="KJ248" s="60"/>
      <c r="KK248" s="60"/>
      <c r="KL248" s="60"/>
      <c r="KM248" s="60"/>
      <c r="KN248" s="60"/>
      <c r="KO248" s="60"/>
      <c r="KP248" s="60"/>
      <c r="KQ248" s="239" t="str">
        <f t="shared" si="897"/>
        <v/>
      </c>
      <c r="KR248" s="245" t="str">
        <f t="shared" si="789"/>
        <v/>
      </c>
      <c r="KS248" s="60"/>
      <c r="KT248" s="239" t="str">
        <f t="shared" si="898"/>
        <v/>
      </c>
      <c r="KU248" s="245" t="str">
        <f t="shared" si="790"/>
        <v/>
      </c>
      <c r="KV248" s="60"/>
      <c r="KW248" s="239" t="str">
        <f t="shared" si="899"/>
        <v/>
      </c>
      <c r="KX248" s="245" t="str">
        <f t="shared" si="791"/>
        <v/>
      </c>
      <c r="KY248" s="60"/>
      <c r="KZ248" s="283" t="str">
        <f t="shared" si="792"/>
        <v/>
      </c>
      <c r="LA248" s="26"/>
      <c r="LB248" s="18"/>
      <c r="LC248" s="18"/>
      <c r="LD248" s="18"/>
      <c r="LE248" s="18"/>
      <c r="LF248" s="18"/>
      <c r="LG248" s="18"/>
      <c r="LH248" s="18"/>
      <c r="LI248" s="18"/>
      <c r="LJ248" s="18"/>
      <c r="LK248" s="18"/>
      <c r="LL248" s="18"/>
      <c r="LM248" s="18"/>
      <c r="LN248" s="63"/>
      <c r="LO248" s="251">
        <f t="shared" si="793"/>
        <v>0</v>
      </c>
      <c r="LP248" s="251">
        <f t="shared" si="794"/>
        <v>0</v>
      </c>
      <c r="LQ248" s="251">
        <f t="shared" si="795"/>
        <v>0</v>
      </c>
      <c r="LR248" s="251">
        <f t="shared" si="796"/>
        <v>0</v>
      </c>
      <c r="LS248" s="251">
        <f t="shared" si="797"/>
        <v>0</v>
      </c>
      <c r="LT248" s="251">
        <f t="shared" si="798"/>
        <v>0</v>
      </c>
      <c r="LU248" s="251">
        <f t="shared" si="799"/>
        <v>0</v>
      </c>
      <c r="LV248" s="251">
        <f t="shared" si="800"/>
        <v>0</v>
      </c>
      <c r="LW248" s="251">
        <f t="shared" si="801"/>
        <v>0</v>
      </c>
      <c r="LX248" s="251">
        <f t="shared" si="802"/>
        <v>0</v>
      </c>
      <c r="LY248" s="251">
        <f t="shared" si="803"/>
        <v>0</v>
      </c>
      <c r="LZ248" s="251">
        <f t="shared" si="804"/>
        <v>0</v>
      </c>
      <c r="MA248" s="63">
        <f t="shared" si="805"/>
        <v>7</v>
      </c>
      <c r="MB248" s="63">
        <f t="shared" si="806"/>
        <v>0</v>
      </c>
      <c r="MC248" s="63">
        <f t="shared" si="893"/>
        <v>234</v>
      </c>
      <c r="MD248" s="63">
        <f t="shared" si="892"/>
        <v>5</v>
      </c>
      <c r="ME248" s="63" t="str">
        <f t="shared" si="807"/>
        <v>rclose</v>
      </c>
      <c r="MF248" s="315">
        <f t="shared" si="808"/>
        <v>291</v>
      </c>
      <c r="MG248" s="315">
        <f>IF(ISNUMBER(MATCH(EO248,$ME$15:$ME$520,0)),0,MAX(MG$14:MG247)+1)</f>
        <v>0</v>
      </c>
      <c r="MH248" s="315" t="str">
        <f t="shared" si="809"/>
        <v/>
      </c>
      <c r="MI248" s="369"/>
      <c r="MJ248" s="68"/>
      <c r="MK248" s="18"/>
      <c r="ML248" s="242"/>
      <c r="MM248" s="242"/>
      <c r="MN248" s="59"/>
      <c r="MO248" s="59"/>
      <c r="MP248" s="285"/>
      <c r="MQ248" s="59"/>
      <c r="MR248" s="238"/>
      <c r="MS248" s="285"/>
      <c r="MT248" s="59"/>
      <c r="MU248" s="285"/>
      <c r="MV248" s="238"/>
      <c r="MW248" s="59"/>
      <c r="MX248" s="59"/>
      <c r="MY248" s="59"/>
      <c r="MZ248" s="59"/>
      <c r="NA248" s="59"/>
      <c r="NB248" s="26" t="s">
        <v>2</v>
      </c>
      <c r="NC248" s="59"/>
      <c r="ND248" s="59"/>
      <c r="NE248" s="59"/>
      <c r="NF248" s="59"/>
      <c r="NG248" s="59"/>
      <c r="NH248" s="59"/>
      <c r="NI248" s="59"/>
      <c r="NJ248" s="59"/>
      <c r="NK248" s="26" t="s">
        <v>2</v>
      </c>
      <c r="NL248" s="454"/>
      <c r="NM248" s="454"/>
      <c r="NN248" s="59"/>
      <c r="NO248" s="18"/>
      <c r="NP248" s="18"/>
      <c r="NQ248" s="18"/>
      <c r="NR248" s="18"/>
      <c r="NS248" s="18"/>
      <c r="NT248" s="18"/>
      <c r="NU248" s="18"/>
      <c r="NV248" s="18"/>
      <c r="NW248" s="18"/>
      <c r="NX248" s="18"/>
      <c r="NY248" s="18"/>
      <c r="NZ248" s="18"/>
      <c r="OA248" s="18"/>
      <c r="OB248" s="18"/>
      <c r="OC248" s="18"/>
      <c r="OZ248" s="59"/>
      <c r="PA248" s="251" t="str">
        <f t="shared" si="810"/>
        <v>rclose</v>
      </c>
      <c r="PB248" s="251" t="str">
        <f t="shared" si="811"/>
        <v/>
      </c>
      <c r="PC248" s="251" t="str">
        <f t="shared" si="812"/>
        <v>rclose</v>
      </c>
      <c r="PD248" s="251" t="str">
        <f t="shared" si="813"/>
        <v>rclose</v>
      </c>
      <c r="PE248" s="251" t="str">
        <f t="shared" si="814"/>
        <v/>
      </c>
      <c r="PF248" s="251" t="str">
        <f t="shared" si="815"/>
        <v/>
      </c>
      <c r="PG248" s="251" t="str">
        <f t="shared" si="816"/>
        <v/>
      </c>
      <c r="PH248" s="251" t="str">
        <f t="shared" si="817"/>
        <v>rclose</v>
      </c>
      <c r="PI248" s="251" t="str">
        <f t="shared" si="818"/>
        <v/>
      </c>
      <c r="PJ248" s="251" t="str">
        <f t="shared" si="819"/>
        <v>rclose</v>
      </c>
      <c r="PK248" s="251" t="str">
        <f t="shared" si="820"/>
        <v/>
      </c>
      <c r="PL248" s="251" t="str">
        <f t="shared" si="821"/>
        <v>rclose</v>
      </c>
      <c r="PM248" s="251" t="str">
        <f t="shared" si="822"/>
        <v>rclose</v>
      </c>
      <c r="PN248" s="251" t="str">
        <f t="shared" si="823"/>
        <v>rclose</v>
      </c>
      <c r="PO248" s="251" t="str">
        <f t="shared" si="824"/>
        <v/>
      </c>
      <c r="PP248" s="251" t="str">
        <f t="shared" si="825"/>
        <v>rclose</v>
      </c>
      <c r="PQ248" s="251" t="str">
        <f t="shared" si="826"/>
        <v>rclose</v>
      </c>
      <c r="PR248" s="251" t="str">
        <f t="shared" si="827"/>
        <v>rclose</v>
      </c>
      <c r="PS248" s="251" t="str">
        <f t="shared" si="828"/>
        <v>rclose</v>
      </c>
      <c r="PT248" s="251" t="str">
        <f t="shared" si="829"/>
        <v>rclose</v>
      </c>
      <c r="PU248" s="251" t="str">
        <f t="shared" si="830"/>
        <v>rclose</v>
      </c>
      <c r="PV248" s="251" t="str">
        <f t="shared" si="831"/>
        <v>rclose</v>
      </c>
      <c r="PW248" s="251" t="str">
        <f t="shared" si="832"/>
        <v/>
      </c>
      <c r="PX248" s="251" t="str">
        <f t="shared" si="833"/>
        <v>rclose</v>
      </c>
      <c r="PY248" s="251" t="str">
        <f t="shared" si="834"/>
        <v>rclose</v>
      </c>
      <c r="PZ248" s="251" t="str">
        <f t="shared" si="835"/>
        <v>rclose</v>
      </c>
      <c r="QA248" s="251" t="str">
        <f t="shared" si="836"/>
        <v>rclose</v>
      </c>
      <c r="QB248" s="251" t="str">
        <f t="shared" si="837"/>
        <v>rclose</v>
      </c>
      <c r="QC248" s="251" t="str">
        <f t="shared" si="838"/>
        <v>rclose</v>
      </c>
      <c r="QD248" s="251" t="str">
        <f t="shared" si="839"/>
        <v>rclose</v>
      </c>
      <c r="QE248" s="251" t="str">
        <f t="shared" si="840"/>
        <v>rclose</v>
      </c>
      <c r="QF248" s="63">
        <f t="shared" si="841"/>
        <v>20</v>
      </c>
      <c r="QG248" s="26" t="s">
        <v>2</v>
      </c>
      <c r="QH248" s="59"/>
      <c r="QI248" s="59"/>
      <c r="QJ248" s="59"/>
      <c r="QK248" s="59"/>
      <c r="QL248" s="59"/>
      <c r="QM248" s="59"/>
      <c r="QN248" s="59"/>
    </row>
    <row r="249" spans="1:456" ht="6" customHeight="1" x14ac:dyDescent="0.25">
      <c r="A249" s="68"/>
      <c r="B249" s="447">
        <f t="shared" si="698"/>
        <v>235</v>
      </c>
      <c r="C249" s="72" t="s">
        <v>619</v>
      </c>
      <c r="D249" s="261" t="s">
        <v>852</v>
      </c>
      <c r="E249" s="59"/>
      <c r="F249" s="229"/>
      <c r="G249" s="295"/>
      <c r="H249" s="295"/>
      <c r="I249" s="229"/>
      <c r="J249" s="295"/>
      <c r="K249" s="295"/>
      <c r="L249" s="229"/>
      <c r="M249" s="295"/>
      <c r="N249" s="295"/>
      <c r="O249" s="229"/>
      <c r="P249" s="295"/>
      <c r="Q249" s="295"/>
      <c r="R249" s="229"/>
      <c r="S249" s="230"/>
      <c r="T249" s="231"/>
      <c r="U249" s="229"/>
      <c r="V249" s="230"/>
      <c r="W249" s="231"/>
      <c r="X249" s="229"/>
      <c r="Y249" s="230"/>
      <c r="Z249" s="231"/>
      <c r="AA249" s="229"/>
      <c r="AB249" s="295"/>
      <c r="AC249" s="295"/>
      <c r="AD249" s="229"/>
      <c r="AE249" s="295"/>
      <c r="AF249" s="295"/>
      <c r="AG249" s="229"/>
      <c r="AH249" s="295"/>
      <c r="AI249" s="295"/>
      <c r="AJ249" s="229"/>
      <c r="AK249" s="295"/>
      <c r="AL249" s="295"/>
      <c r="AM249" s="229"/>
      <c r="AN249" s="295"/>
      <c r="AO249" s="295"/>
      <c r="AP249" s="243"/>
      <c r="AQ249" s="295"/>
      <c r="AR249" s="290"/>
      <c r="AS249" s="243"/>
      <c r="AT249" s="295"/>
      <c r="AU249" s="290"/>
      <c r="AV249" s="229"/>
      <c r="AW249" s="230"/>
      <c r="AX249" s="231"/>
      <c r="AY249" s="229"/>
      <c r="AZ249" s="230"/>
      <c r="BA249" s="231"/>
      <c r="BB249" s="229"/>
      <c r="BC249" s="230"/>
      <c r="BD249" s="231"/>
      <c r="BE249" s="229"/>
      <c r="BF249" s="230"/>
      <c r="BG249" s="231"/>
      <c r="BH249" s="229"/>
      <c r="BI249" s="230"/>
      <c r="BJ249" s="231"/>
      <c r="BK249" s="243"/>
      <c r="BL249" s="230"/>
      <c r="BM249" s="231"/>
      <c r="BN249" s="243"/>
      <c r="BO249" s="230"/>
      <c r="BP249" s="231"/>
      <c r="BQ249" s="229"/>
      <c r="BR249" s="230"/>
      <c r="BS249" s="231"/>
      <c r="BT249" s="229"/>
      <c r="BU249" s="230"/>
      <c r="BV249" s="231"/>
      <c r="BW249" s="229"/>
      <c r="BX249" s="230"/>
      <c r="BY249" s="231"/>
      <c r="BZ249" s="229"/>
      <c r="CA249" s="230"/>
      <c r="CB249" s="231"/>
      <c r="CC249" s="229"/>
      <c r="CD249" s="230"/>
      <c r="CE249" s="231"/>
      <c r="CF249" s="331"/>
      <c r="CG249" s="332"/>
      <c r="CH249" s="385"/>
      <c r="CI249" s="331"/>
      <c r="CJ249" s="332"/>
      <c r="CK249" s="385"/>
      <c r="CL249" s="243"/>
      <c r="CM249" s="230"/>
      <c r="CN249" s="354"/>
      <c r="CO249" s="243"/>
      <c r="CP249" s="230"/>
      <c r="CQ249" s="231"/>
      <c r="CR249" s="331"/>
      <c r="CS249" s="332"/>
      <c r="CT249" s="333"/>
      <c r="CU249" s="229"/>
      <c r="CV249" s="230"/>
      <c r="CW249" s="231"/>
      <c r="CX249" s="331"/>
      <c r="CY249" s="332"/>
      <c r="CZ249" s="333"/>
      <c r="DA249" s="331"/>
      <c r="DB249" s="332"/>
      <c r="DC249" s="333"/>
      <c r="DD249" s="331"/>
      <c r="DE249" s="332"/>
      <c r="DF249" s="333"/>
      <c r="DG249" s="331"/>
      <c r="DH249" s="332"/>
      <c r="DI249" s="333"/>
      <c r="DJ249" s="229"/>
      <c r="DK249" s="230"/>
      <c r="DL249" s="231"/>
      <c r="DM249" s="229"/>
      <c r="DN249" s="230"/>
      <c r="DO249" s="231"/>
      <c r="DP249" s="331"/>
      <c r="DQ249" s="332"/>
      <c r="DR249" s="333"/>
      <c r="DS249" s="331"/>
      <c r="DT249" s="332"/>
      <c r="DU249" s="333"/>
      <c r="DV249" s="331"/>
      <c r="DW249" s="332"/>
      <c r="DX249" s="333"/>
      <c r="DY249" s="331"/>
      <c r="DZ249" s="332"/>
      <c r="EA249" s="333"/>
      <c r="EB249" s="331"/>
      <c r="EC249" s="332"/>
      <c r="ED249" s="333"/>
      <c r="EE249" s="331"/>
      <c r="EF249" s="332"/>
      <c r="EG249" s="333"/>
      <c r="EH249" s="229"/>
      <c r="EI249" s="230"/>
      <c r="EJ249" s="231"/>
      <c r="EK249" s="229"/>
      <c r="EL249" s="230"/>
      <c r="EM249" s="231"/>
      <c r="EN249" s="244"/>
      <c r="EO249" s="269" t="str">
        <f t="shared" si="699"/>
        <v/>
      </c>
      <c r="EP249" s="444" t="s">
        <v>1247</v>
      </c>
      <c r="EQ249" s="360" t="str">
        <f t="shared" si="842"/>
        <v/>
      </c>
      <c r="ER249" s="360" t="str">
        <f t="shared" si="843"/>
        <v/>
      </c>
      <c r="ES249" s="360" t="str">
        <f t="shared" si="844"/>
        <v/>
      </c>
      <c r="ET249" s="360" t="str">
        <f t="shared" si="845"/>
        <v/>
      </c>
      <c r="EU249" s="360" t="str">
        <f t="shared" si="846"/>
        <v/>
      </c>
      <c r="EV249" s="360" t="str">
        <f t="shared" si="847"/>
        <v/>
      </c>
      <c r="EW249" s="360" t="str">
        <f t="shared" si="848"/>
        <v/>
      </c>
      <c r="EX249" s="360" t="str">
        <f t="shared" si="849"/>
        <v/>
      </c>
      <c r="EY249" s="360" t="str">
        <f t="shared" si="850"/>
        <v/>
      </c>
      <c r="EZ249" s="360" t="str">
        <f t="shared" si="851"/>
        <v/>
      </c>
      <c r="FA249" s="360" t="str">
        <f t="shared" si="852"/>
        <v/>
      </c>
      <c r="FB249" s="360" t="str">
        <f t="shared" si="853"/>
        <v/>
      </c>
      <c r="FC249" s="360">
        <f t="shared" si="854"/>
        <v>36</v>
      </c>
      <c r="FD249" s="360">
        <f t="shared" si="855"/>
        <v>36</v>
      </c>
      <c r="FE249" s="360">
        <f t="shared" si="856"/>
        <v>36</v>
      </c>
      <c r="FF249" s="360">
        <f t="shared" si="857"/>
        <v>36</v>
      </c>
      <c r="FG249" s="360">
        <f t="shared" si="858"/>
        <v>36</v>
      </c>
      <c r="FH249" s="360" t="str">
        <f t="shared" si="859"/>
        <v/>
      </c>
      <c r="FI249" s="360">
        <f t="shared" si="860"/>
        <v>45</v>
      </c>
      <c r="FJ249" s="360">
        <f t="shared" si="861"/>
        <v>41</v>
      </c>
      <c r="FK249" s="360">
        <f t="shared" si="862"/>
        <v>41</v>
      </c>
      <c r="FL249" s="360">
        <f t="shared" si="863"/>
        <v>28</v>
      </c>
      <c r="FM249" s="360">
        <f t="shared" si="864"/>
        <v>28</v>
      </c>
      <c r="FN249" s="360" t="str">
        <f t="shared" si="865"/>
        <v/>
      </c>
      <c r="FO249" s="360" t="str">
        <f t="shared" si="866"/>
        <v/>
      </c>
      <c r="FP249" s="360" t="str">
        <f t="shared" si="867"/>
        <v/>
      </c>
      <c r="FQ249" s="360">
        <f t="shared" si="868"/>
        <v>42</v>
      </c>
      <c r="FR249" s="360">
        <f t="shared" si="869"/>
        <v>42</v>
      </c>
      <c r="FS249" s="360">
        <f t="shared" si="870"/>
        <v>42</v>
      </c>
      <c r="FT249" s="360">
        <f t="shared" si="700"/>
        <v>42</v>
      </c>
      <c r="FU249" s="360">
        <f t="shared" si="871"/>
        <v>31</v>
      </c>
      <c r="FV249" s="360">
        <f t="shared" si="872"/>
        <v>32</v>
      </c>
      <c r="FW249" s="360">
        <f t="shared" si="873"/>
        <v>27</v>
      </c>
      <c r="FX249" s="360" t="str">
        <f t="shared" si="874"/>
        <v/>
      </c>
      <c r="FY249" s="360" t="str">
        <f t="shared" si="875"/>
        <v/>
      </c>
      <c r="FZ249" s="360">
        <f t="shared" si="876"/>
        <v>25</v>
      </c>
      <c r="GA249" s="360" t="str">
        <f t="shared" si="877"/>
        <v/>
      </c>
      <c r="GB249" s="360" t="str">
        <f t="shared" si="878"/>
        <v/>
      </c>
      <c r="GC249" s="360">
        <f t="shared" si="879"/>
        <v>27</v>
      </c>
      <c r="GD249" s="360">
        <f t="shared" si="880"/>
        <v>50</v>
      </c>
      <c r="GE249" s="360">
        <f t="shared" si="881"/>
        <v>24</v>
      </c>
      <c r="GF249" s="360">
        <f t="shared" si="882"/>
        <v>29</v>
      </c>
      <c r="GG249" s="360" t="str">
        <f t="shared" si="883"/>
        <v/>
      </c>
      <c r="GH249" s="360" t="str">
        <f t="shared" si="884"/>
        <v/>
      </c>
      <c r="GI249" s="360" t="str">
        <f t="shared" si="885"/>
        <v/>
      </c>
      <c r="GJ249" s="360" t="str">
        <f t="shared" si="886"/>
        <v/>
      </c>
      <c r="GK249" s="444" t="s">
        <v>1247</v>
      </c>
      <c r="GL249" s="361" t="str">
        <f t="shared" si="701"/>
        <v>-</v>
      </c>
      <c r="GM249" s="361" t="str">
        <f t="shared" si="702"/>
        <v>-</v>
      </c>
      <c r="GN249" s="361" t="str">
        <f t="shared" si="703"/>
        <v>-</v>
      </c>
      <c r="GO249" s="361" t="str">
        <f t="shared" si="704"/>
        <v>-</v>
      </c>
      <c r="GP249" s="361" t="str">
        <f t="shared" si="705"/>
        <v>-</v>
      </c>
      <c r="GQ249" s="361" t="str">
        <f t="shared" si="706"/>
        <v>-</v>
      </c>
      <c r="GR249" s="361" t="str">
        <f t="shared" si="707"/>
        <v>-</v>
      </c>
      <c r="GS249" s="361" t="str">
        <f t="shared" si="708"/>
        <v>-</v>
      </c>
      <c r="GT249" s="361" t="str">
        <f t="shared" si="709"/>
        <v>-</v>
      </c>
      <c r="GU249" s="361" t="str">
        <f t="shared" si="710"/>
        <v>-</v>
      </c>
      <c r="GV249" s="361" t="str">
        <f t="shared" si="711"/>
        <v>-</v>
      </c>
      <c r="GW249" s="361" t="str">
        <f t="shared" si="712"/>
        <v>-</v>
      </c>
      <c r="GX249" s="361" t="str">
        <f t="shared" si="713"/>
        <v>DIS</v>
      </c>
      <c r="GY249" s="361" t="str">
        <f t="shared" si="714"/>
        <v>DIS</v>
      </c>
      <c r="GZ249" s="361" t="str">
        <f t="shared" si="715"/>
        <v>DIS</v>
      </c>
      <c r="HA249" s="361" t="str">
        <f t="shared" si="716"/>
        <v>DIS</v>
      </c>
      <c r="HB249" s="361" t="str">
        <f t="shared" si="717"/>
        <v>DIS</v>
      </c>
      <c r="HC249" s="361" t="str">
        <f t="shared" si="718"/>
        <v>-</v>
      </c>
      <c r="HD249" s="361" t="str">
        <f t="shared" si="719"/>
        <v>DIS</v>
      </c>
      <c r="HE249" s="361" t="str">
        <f t="shared" si="720"/>
        <v>DIS</v>
      </c>
      <c r="HF249" s="361" t="str">
        <f t="shared" si="721"/>
        <v>DIS</v>
      </c>
      <c r="HG249" s="361" t="str">
        <f t="shared" si="722"/>
        <v>DIS</v>
      </c>
      <c r="HH249" s="361" t="str">
        <f t="shared" si="723"/>
        <v>DIS</v>
      </c>
      <c r="HI249" s="361" t="str">
        <f t="shared" si="724"/>
        <v>-</v>
      </c>
      <c r="HJ249" s="361" t="str">
        <f t="shared" si="725"/>
        <v>-</v>
      </c>
      <c r="HK249" s="361" t="str">
        <f t="shared" si="726"/>
        <v>-</v>
      </c>
      <c r="HL249" s="361" t="str">
        <f t="shared" si="727"/>
        <v>DIS</v>
      </c>
      <c r="HM249" s="361" t="str">
        <f t="shared" si="728"/>
        <v>DIS</v>
      </c>
      <c r="HN249" s="361" t="str">
        <f t="shared" si="729"/>
        <v>DIS</v>
      </c>
      <c r="HO249" s="361" t="str">
        <f t="shared" si="730"/>
        <v>DIS</v>
      </c>
      <c r="HP249" s="361" t="str">
        <f t="shared" si="731"/>
        <v>DIS</v>
      </c>
      <c r="HQ249" s="361" t="str">
        <f t="shared" si="732"/>
        <v>DIS</v>
      </c>
      <c r="HR249" s="361" t="str">
        <f t="shared" si="733"/>
        <v>DIS</v>
      </c>
      <c r="HS249" s="361" t="str">
        <f t="shared" si="734"/>
        <v>-</v>
      </c>
      <c r="HT249" s="361" t="str">
        <f t="shared" si="735"/>
        <v>-</v>
      </c>
      <c r="HU249" s="361" t="str">
        <f t="shared" si="736"/>
        <v>DIS</v>
      </c>
      <c r="HV249" s="361" t="str">
        <f t="shared" si="737"/>
        <v>-</v>
      </c>
      <c r="HW249" s="361" t="str">
        <f t="shared" si="738"/>
        <v>-</v>
      </c>
      <c r="HX249" s="361" t="str">
        <f t="shared" si="739"/>
        <v>DIS</v>
      </c>
      <c r="HY249" s="361" t="str">
        <f t="shared" si="740"/>
        <v>DIS</v>
      </c>
      <c r="HZ249" s="361" t="str">
        <f t="shared" si="741"/>
        <v>DIS</v>
      </c>
      <c r="IA249" s="361" t="str">
        <f t="shared" si="742"/>
        <v>DIS</v>
      </c>
      <c r="IB249" s="361" t="str">
        <f t="shared" si="743"/>
        <v>-</v>
      </c>
      <c r="IC249" s="361" t="str">
        <f t="shared" si="744"/>
        <v>-</v>
      </c>
      <c r="ID249" s="361" t="str">
        <f t="shared" si="745"/>
        <v>-</v>
      </c>
      <c r="IE249" s="361" t="str">
        <f t="shared" si="746"/>
        <v>-</v>
      </c>
      <c r="IF249" s="444" t="s">
        <v>1247</v>
      </c>
      <c r="IG249" s="56" t="str">
        <f t="shared" si="887"/>
        <v>-</v>
      </c>
      <c r="IH249" s="56" t="str">
        <f t="shared" si="888"/>
        <v>-</v>
      </c>
      <c r="II249" s="56" t="str">
        <f t="shared" si="889"/>
        <v>-</v>
      </c>
      <c r="IJ249" s="56" t="str">
        <f t="shared" si="890"/>
        <v>-</v>
      </c>
      <c r="IK249" s="56" t="str">
        <f t="shared" si="747"/>
        <v>-</v>
      </c>
      <c r="IL249" s="56" t="str">
        <f t="shared" si="748"/>
        <v>-</v>
      </c>
      <c r="IM249" s="56" t="str">
        <f t="shared" si="749"/>
        <v>-</v>
      </c>
      <c r="IN249" s="56" t="str">
        <f t="shared" si="750"/>
        <v>-</v>
      </c>
      <c r="IO249" s="56" t="str">
        <f t="shared" si="751"/>
        <v>-</v>
      </c>
      <c r="IP249" s="56" t="str">
        <f t="shared" si="752"/>
        <v>-</v>
      </c>
      <c r="IQ249" s="56" t="str">
        <f t="shared" si="753"/>
        <v>-</v>
      </c>
      <c r="IR249" s="56" t="str">
        <f t="shared" si="754"/>
        <v>-</v>
      </c>
      <c r="IS249" s="56" t="str">
        <f t="shared" si="755"/>
        <v>---------</v>
      </c>
      <c r="IT249" s="56" t="str">
        <f t="shared" si="756"/>
        <v>---------</v>
      </c>
      <c r="IU249" s="56" t="str">
        <f t="shared" si="757"/>
        <v>---------</v>
      </c>
      <c r="IV249" s="56" t="str">
        <f t="shared" si="758"/>
        <v>---------</v>
      </c>
      <c r="IW249" s="56" t="str">
        <f t="shared" si="759"/>
        <v>---------------</v>
      </c>
      <c r="IX249" s="56" t="str">
        <f t="shared" si="760"/>
        <v>-</v>
      </c>
      <c r="IY249" s="56" t="str">
        <f t="shared" si="761"/>
        <v>---------------</v>
      </c>
      <c r="IZ249" s="56" t="str">
        <f t="shared" si="762"/>
        <v>---------------</v>
      </c>
      <c r="JA249" s="56" t="str">
        <f t="shared" si="763"/>
        <v>---------------</v>
      </c>
      <c r="JB249" s="56" t="str">
        <f t="shared" si="764"/>
        <v>---------------</v>
      </c>
      <c r="JC249" s="56" t="str">
        <f t="shared" si="765"/>
        <v>---------------</v>
      </c>
      <c r="JD249" s="56" t="str">
        <f t="shared" si="766"/>
        <v>-</v>
      </c>
      <c r="JE249" s="56" t="str">
        <f t="shared" si="767"/>
        <v>-</v>
      </c>
      <c r="JF249" s="56" t="str">
        <f t="shared" si="768"/>
        <v>-</v>
      </c>
      <c r="JG249" s="56" t="str">
        <f t="shared" si="769"/>
        <v>---------------</v>
      </c>
      <c r="JH249" s="56" t="str">
        <f t="shared" si="770"/>
        <v>---------------</v>
      </c>
      <c r="JI249" s="56" t="str">
        <f t="shared" si="771"/>
        <v>---------------</v>
      </c>
      <c r="JJ249" s="56" t="str">
        <f t="shared" si="772"/>
        <v>---------------</v>
      </c>
      <c r="JK249" s="56" t="str">
        <f t="shared" si="773"/>
        <v>DISV</v>
      </c>
      <c r="JL249" s="56" t="str">
        <f t="shared" si="774"/>
        <v>---------------</v>
      </c>
      <c r="JM249" s="56" t="str">
        <f t="shared" si="775"/>
        <v>---------------</v>
      </c>
      <c r="JN249" s="56" t="str">
        <f t="shared" si="776"/>
        <v>-</v>
      </c>
      <c r="JO249" s="56" t="str">
        <f t="shared" si="777"/>
        <v>-</v>
      </c>
      <c r="JP249" s="56" t="str">
        <f t="shared" si="778"/>
        <v>---------------</v>
      </c>
      <c r="JQ249" s="56" t="str">
        <f t="shared" si="779"/>
        <v>-</v>
      </c>
      <c r="JR249" s="56" t="str">
        <f t="shared" si="780"/>
        <v>-</v>
      </c>
      <c r="JS249" s="56" t="str">
        <f t="shared" si="781"/>
        <v>---------------</v>
      </c>
      <c r="JT249" s="56" t="str">
        <f t="shared" si="782"/>
        <v>---------------</v>
      </c>
      <c r="JU249" s="56" t="str">
        <f t="shared" si="783"/>
        <v>---------------</v>
      </c>
      <c r="JV249" s="56" t="str">
        <f t="shared" si="784"/>
        <v>---------------</v>
      </c>
      <c r="JW249" s="56" t="str">
        <f t="shared" si="785"/>
        <v>-</v>
      </c>
      <c r="JX249" s="56" t="str">
        <f t="shared" si="786"/>
        <v>-</v>
      </c>
      <c r="JY249" s="56" t="str">
        <f t="shared" si="787"/>
        <v>-</v>
      </c>
      <c r="JZ249" s="56" t="str">
        <f t="shared" si="788"/>
        <v>-</v>
      </c>
      <c r="KA249" s="444" t="s">
        <v>1247</v>
      </c>
      <c r="KB249" s="360">
        <f>IF(ISNUMBER(INDEX($EQ$15:$GK$521,$B249,EO$11)),MAX(KB$14:KB248)+1,0)</f>
        <v>22</v>
      </c>
      <c r="KC249" s="360" t="str">
        <f t="shared" si="891"/>
        <v/>
      </c>
      <c r="KD249" s="373" t="s">
        <v>2</v>
      </c>
      <c r="KE249" s="215"/>
      <c r="KF249" s="60"/>
      <c r="KG249" s="60"/>
      <c r="KH249" s="60"/>
      <c r="KI249" s="60"/>
      <c r="KJ249" s="60"/>
      <c r="KK249" s="60"/>
      <c r="KL249" s="60"/>
      <c r="KM249" s="60"/>
      <c r="KN249" s="60"/>
      <c r="KO249" s="60"/>
      <c r="KP249" s="60"/>
      <c r="KQ249" s="239" t="str">
        <f t="shared" si="897"/>
        <v/>
      </c>
      <c r="KR249" s="245" t="str">
        <f t="shared" si="789"/>
        <v/>
      </c>
      <c r="KS249" s="60"/>
      <c r="KT249" s="239" t="str">
        <f t="shared" si="898"/>
        <v/>
      </c>
      <c r="KU249" s="245" t="str">
        <f t="shared" si="790"/>
        <v/>
      </c>
      <c r="KV249" s="60"/>
      <c r="KW249" s="239" t="str">
        <f t="shared" si="899"/>
        <v/>
      </c>
      <c r="KX249" s="245" t="str">
        <f t="shared" si="791"/>
        <v/>
      </c>
      <c r="KY249" s="60"/>
      <c r="KZ249" s="283" t="str">
        <f t="shared" si="792"/>
        <v/>
      </c>
      <c r="LA249" s="26"/>
      <c r="LB249" s="18"/>
      <c r="LC249" s="18"/>
      <c r="LD249" s="18"/>
      <c r="LE249" s="18"/>
      <c r="LF249" s="18"/>
      <c r="LG249" s="18"/>
      <c r="LH249" s="18"/>
      <c r="LI249" s="18"/>
      <c r="LJ249" s="18"/>
      <c r="LK249" s="18"/>
      <c r="LL249" s="18"/>
      <c r="LM249" s="18"/>
      <c r="LN249" s="63"/>
      <c r="LO249" s="251">
        <f t="shared" si="793"/>
        <v>0</v>
      </c>
      <c r="LP249" s="251">
        <f t="shared" si="794"/>
        <v>0</v>
      </c>
      <c r="LQ249" s="251">
        <f t="shared" si="795"/>
        <v>0</v>
      </c>
      <c r="LR249" s="251">
        <f t="shared" si="796"/>
        <v>0</v>
      </c>
      <c r="LS249" s="251">
        <f t="shared" si="797"/>
        <v>0</v>
      </c>
      <c r="LT249" s="251">
        <f t="shared" si="798"/>
        <v>0</v>
      </c>
      <c r="LU249" s="251">
        <f t="shared" si="799"/>
        <v>0</v>
      </c>
      <c r="LV249" s="251">
        <f t="shared" si="800"/>
        <v>0</v>
      </c>
      <c r="LW249" s="251">
        <f t="shared" si="801"/>
        <v>0</v>
      </c>
      <c r="LX249" s="251">
        <f t="shared" si="802"/>
        <v>0</v>
      </c>
      <c r="LY249" s="251">
        <f t="shared" si="803"/>
        <v>0</v>
      </c>
      <c r="LZ249" s="251">
        <f t="shared" si="804"/>
        <v>0</v>
      </c>
      <c r="MA249" s="63">
        <f t="shared" si="805"/>
        <v>7</v>
      </c>
      <c r="MB249" s="63">
        <f t="shared" si="806"/>
        <v>0</v>
      </c>
      <c r="MC249" s="63">
        <f t="shared" si="893"/>
        <v>235</v>
      </c>
      <c r="MD249" s="63">
        <f t="shared" si="892"/>
        <v>6</v>
      </c>
      <c r="ME249" s="63" t="str">
        <f t="shared" si="807"/>
        <v>relax</v>
      </c>
      <c r="MF249" s="315">
        <f t="shared" si="808"/>
        <v>291</v>
      </c>
      <c r="MG249" s="315">
        <f>IF(ISNUMBER(MATCH(EO249,$ME$15:$ME$520,0)),0,MAX(MG$14:MG248)+1)</f>
        <v>0</v>
      </c>
      <c r="MH249" s="315" t="str">
        <f t="shared" si="809"/>
        <v/>
      </c>
      <c r="MI249" s="369"/>
      <c r="MJ249" s="68"/>
      <c r="MK249" s="18"/>
      <c r="ML249" s="242"/>
      <c r="MM249" s="242"/>
      <c r="MN249" s="59"/>
      <c r="MO249" s="59"/>
      <c r="MP249" s="285"/>
      <c r="MQ249" s="59"/>
      <c r="MR249" s="238"/>
      <c r="MS249" s="285"/>
      <c r="MT249" s="59"/>
      <c r="MU249" s="285"/>
      <c r="MV249" s="238"/>
      <c r="MW249" s="59"/>
      <c r="MX249" s="59"/>
      <c r="MY249" s="59"/>
      <c r="MZ249" s="59"/>
      <c r="NA249" s="59"/>
      <c r="NB249" s="26" t="s">
        <v>2</v>
      </c>
      <c r="NC249" s="59"/>
      <c r="ND249" s="59"/>
      <c r="NE249" s="59"/>
      <c r="NF249" s="59"/>
      <c r="NG249" s="59"/>
      <c r="NH249" s="59"/>
      <c r="NI249" s="59"/>
      <c r="NJ249" s="59"/>
      <c r="NK249" s="26" t="s">
        <v>2</v>
      </c>
      <c r="NL249" s="454"/>
      <c r="NM249" s="454"/>
      <c r="NN249" s="59"/>
      <c r="NO249" s="18"/>
      <c r="NP249" s="18"/>
      <c r="NQ249" s="18"/>
      <c r="NR249" s="18"/>
      <c r="NS249" s="18"/>
      <c r="NT249" s="18"/>
      <c r="NU249" s="18"/>
      <c r="NV249" s="18"/>
      <c r="NW249" s="18"/>
      <c r="NX249" s="18"/>
      <c r="NY249" s="18"/>
      <c r="NZ249" s="18"/>
      <c r="OA249" s="18"/>
      <c r="OB249" s="18"/>
      <c r="OC249" s="18"/>
      <c r="OZ249" s="59"/>
      <c r="PA249" s="251" t="str">
        <f t="shared" si="810"/>
        <v>relax</v>
      </c>
      <c r="PB249" s="251" t="str">
        <f t="shared" si="811"/>
        <v/>
      </c>
      <c r="PC249" s="251" t="str">
        <f t="shared" si="812"/>
        <v>relax</v>
      </c>
      <c r="PD249" s="251" t="str">
        <f t="shared" si="813"/>
        <v>relax</v>
      </c>
      <c r="PE249" s="251" t="str">
        <f t="shared" si="814"/>
        <v/>
      </c>
      <c r="PF249" s="251" t="str">
        <f t="shared" si="815"/>
        <v/>
      </c>
      <c r="PG249" s="251" t="str">
        <f t="shared" si="816"/>
        <v/>
      </c>
      <c r="PH249" s="251" t="str">
        <f t="shared" si="817"/>
        <v>relax</v>
      </c>
      <c r="PI249" s="251" t="str">
        <f t="shared" si="818"/>
        <v/>
      </c>
      <c r="PJ249" s="251" t="str">
        <f t="shared" si="819"/>
        <v>relax</v>
      </c>
      <c r="PK249" s="251" t="str">
        <f t="shared" si="820"/>
        <v/>
      </c>
      <c r="PL249" s="251" t="str">
        <f t="shared" si="821"/>
        <v>relax</v>
      </c>
      <c r="PM249" s="251" t="str">
        <f t="shared" si="822"/>
        <v/>
      </c>
      <c r="PN249" s="251" t="str">
        <f t="shared" si="823"/>
        <v>relax</v>
      </c>
      <c r="PO249" s="251" t="str">
        <f t="shared" si="824"/>
        <v/>
      </c>
      <c r="PP249" s="251" t="str">
        <f t="shared" si="825"/>
        <v/>
      </c>
      <c r="PQ249" s="251" t="str">
        <f t="shared" si="826"/>
        <v/>
      </c>
      <c r="PR249" s="251" t="str">
        <f t="shared" si="827"/>
        <v/>
      </c>
      <c r="PS249" s="251" t="str">
        <f t="shared" si="828"/>
        <v/>
      </c>
      <c r="PT249" s="251" t="str">
        <f t="shared" si="829"/>
        <v/>
      </c>
      <c r="PU249" s="251" t="str">
        <f t="shared" si="830"/>
        <v/>
      </c>
      <c r="PV249" s="251" t="str">
        <f t="shared" si="831"/>
        <v/>
      </c>
      <c r="PW249" s="251" t="str">
        <f t="shared" si="832"/>
        <v/>
      </c>
      <c r="PX249" s="251" t="str">
        <f t="shared" si="833"/>
        <v/>
      </c>
      <c r="PY249" s="251" t="str">
        <f t="shared" si="834"/>
        <v/>
      </c>
      <c r="PZ249" s="251" t="str">
        <f t="shared" si="835"/>
        <v/>
      </c>
      <c r="QA249" s="251" t="str">
        <f t="shared" si="836"/>
        <v/>
      </c>
      <c r="QB249" s="251" t="str">
        <f t="shared" si="837"/>
        <v/>
      </c>
      <c r="QC249" s="251" t="str">
        <f t="shared" si="838"/>
        <v/>
      </c>
      <c r="QD249" s="251" t="str">
        <f t="shared" si="839"/>
        <v/>
      </c>
      <c r="QE249" s="251" t="str">
        <f t="shared" si="840"/>
        <v/>
      </c>
      <c r="QF249" s="63">
        <f t="shared" si="841"/>
        <v>7</v>
      </c>
      <c r="QG249" s="26" t="s">
        <v>2</v>
      </c>
      <c r="QH249" s="59"/>
      <c r="QI249" s="59"/>
      <c r="QJ249" s="59"/>
      <c r="QK249" s="59"/>
      <c r="QL249" s="59"/>
      <c r="QM249" s="59"/>
      <c r="QN249" s="59"/>
    </row>
    <row r="250" spans="1:456" ht="6" customHeight="1" x14ac:dyDescent="0.25">
      <c r="A250" s="68"/>
      <c r="B250" s="447">
        <f t="shared" si="698"/>
        <v>236</v>
      </c>
      <c r="C250" s="72" t="s">
        <v>649</v>
      </c>
      <c r="D250" s="261" t="s">
        <v>924</v>
      </c>
      <c r="E250" s="59"/>
      <c r="F250" s="229"/>
      <c r="G250" s="295"/>
      <c r="H250" s="295"/>
      <c r="I250" s="229"/>
      <c r="J250" s="295"/>
      <c r="K250" s="295"/>
      <c r="L250" s="229"/>
      <c r="M250" s="295"/>
      <c r="N250" s="295"/>
      <c r="O250" s="229"/>
      <c r="P250" s="295"/>
      <c r="Q250" s="295"/>
      <c r="R250" s="229"/>
      <c r="S250" s="230"/>
      <c r="T250" s="231"/>
      <c r="U250" s="229"/>
      <c r="V250" s="230"/>
      <c r="W250" s="231"/>
      <c r="X250" s="229"/>
      <c r="Y250" s="230"/>
      <c r="Z250" s="231"/>
      <c r="AA250" s="229"/>
      <c r="AB250" s="295"/>
      <c r="AC250" s="295"/>
      <c r="AD250" s="229"/>
      <c r="AE250" s="295"/>
      <c r="AF250" s="295"/>
      <c r="AG250" s="229"/>
      <c r="AH250" s="295"/>
      <c r="AI250" s="295"/>
      <c r="AJ250" s="229"/>
      <c r="AK250" s="295"/>
      <c r="AL250" s="295"/>
      <c r="AM250" s="229"/>
      <c r="AN250" s="295"/>
      <c r="AO250" s="295"/>
      <c r="AP250" s="243"/>
      <c r="AQ250" s="295"/>
      <c r="AR250" s="290"/>
      <c r="AS250" s="243"/>
      <c r="AT250" s="295"/>
      <c r="AU250" s="290"/>
      <c r="AV250" s="229"/>
      <c r="AW250" s="230"/>
      <c r="AX250" s="231"/>
      <c r="AY250" s="229"/>
      <c r="AZ250" s="230"/>
      <c r="BA250" s="231"/>
      <c r="BB250" s="229"/>
      <c r="BC250" s="230"/>
      <c r="BD250" s="231"/>
      <c r="BE250" s="229"/>
      <c r="BF250" s="230"/>
      <c r="BG250" s="231"/>
      <c r="BH250" s="229"/>
      <c r="BI250" s="230"/>
      <c r="BJ250" s="231"/>
      <c r="BK250" s="243"/>
      <c r="BL250" s="230"/>
      <c r="BM250" s="231"/>
      <c r="BN250" s="243"/>
      <c r="BO250" s="230"/>
      <c r="BP250" s="231"/>
      <c r="BQ250" s="229"/>
      <c r="BR250" s="230"/>
      <c r="BS250" s="231"/>
      <c r="BT250" s="229"/>
      <c r="BU250" s="230"/>
      <c r="BV250" s="231"/>
      <c r="BW250" s="229"/>
      <c r="BX250" s="230"/>
      <c r="BY250" s="231"/>
      <c r="BZ250" s="229"/>
      <c r="CA250" s="230"/>
      <c r="CB250" s="231"/>
      <c r="CC250" s="229"/>
      <c r="CD250" s="230"/>
      <c r="CE250" s="231"/>
      <c r="CF250" s="331"/>
      <c r="CG250" s="332"/>
      <c r="CH250" s="385"/>
      <c r="CI250" s="331"/>
      <c r="CJ250" s="332"/>
      <c r="CK250" s="385"/>
      <c r="CL250" s="243"/>
      <c r="CM250" s="230"/>
      <c r="CN250" s="354"/>
      <c r="CO250" s="243"/>
      <c r="CP250" s="230"/>
      <c r="CQ250" s="231"/>
      <c r="CR250" s="331"/>
      <c r="CS250" s="332"/>
      <c r="CT250" s="333"/>
      <c r="CU250" s="229"/>
      <c r="CV250" s="230"/>
      <c r="CW250" s="231"/>
      <c r="CX250" s="331"/>
      <c r="CY250" s="332"/>
      <c r="CZ250" s="333"/>
      <c r="DA250" s="331"/>
      <c r="DB250" s="332"/>
      <c r="DC250" s="333"/>
      <c r="DD250" s="331"/>
      <c r="DE250" s="332"/>
      <c r="DF250" s="333"/>
      <c r="DG250" s="331"/>
      <c r="DH250" s="332"/>
      <c r="DI250" s="333"/>
      <c r="DJ250" s="229"/>
      <c r="DK250" s="230"/>
      <c r="DL250" s="231"/>
      <c r="DM250" s="229"/>
      <c r="DN250" s="230"/>
      <c r="DO250" s="231"/>
      <c r="DP250" s="331"/>
      <c r="DQ250" s="332"/>
      <c r="DR250" s="333"/>
      <c r="DS250" s="331"/>
      <c r="DT250" s="332"/>
      <c r="DU250" s="333"/>
      <c r="DV250" s="331"/>
      <c r="DW250" s="332"/>
      <c r="DX250" s="333"/>
      <c r="DY250" s="331"/>
      <c r="DZ250" s="332"/>
      <c r="EA250" s="333"/>
      <c r="EB250" s="331"/>
      <c r="EC250" s="332"/>
      <c r="ED250" s="333"/>
      <c r="EE250" s="331"/>
      <c r="EF250" s="332"/>
      <c r="EG250" s="333"/>
      <c r="EH250" s="229"/>
      <c r="EI250" s="230"/>
      <c r="EJ250" s="231"/>
      <c r="EK250" s="229"/>
      <c r="EL250" s="230"/>
      <c r="EM250" s="231"/>
      <c r="EN250" s="244"/>
      <c r="EO250" s="269" t="str">
        <f t="shared" si="699"/>
        <v/>
      </c>
      <c r="EP250" s="444" t="s">
        <v>1247</v>
      </c>
      <c r="EQ250" s="360" t="str">
        <f t="shared" si="842"/>
        <v/>
      </c>
      <c r="ER250" s="360" t="str">
        <f t="shared" si="843"/>
        <v/>
      </c>
      <c r="ES250" s="360" t="str">
        <f t="shared" si="844"/>
        <v/>
      </c>
      <c r="ET250" s="360" t="str">
        <f t="shared" si="845"/>
        <v/>
      </c>
      <c r="EU250" s="360" t="str">
        <f t="shared" si="846"/>
        <v/>
      </c>
      <c r="EV250" s="360" t="str">
        <f t="shared" si="847"/>
        <v/>
      </c>
      <c r="EW250" s="360" t="str">
        <f t="shared" si="848"/>
        <v/>
      </c>
      <c r="EX250" s="360" t="str">
        <f t="shared" si="849"/>
        <v/>
      </c>
      <c r="EY250" s="360" t="str">
        <f t="shared" si="850"/>
        <v/>
      </c>
      <c r="EZ250" s="360" t="str">
        <f t="shared" si="851"/>
        <v/>
      </c>
      <c r="FA250" s="360" t="str">
        <f t="shared" si="852"/>
        <v/>
      </c>
      <c r="FB250" s="360" t="str">
        <f t="shared" si="853"/>
        <v/>
      </c>
      <c r="FC250" s="360">
        <f t="shared" si="854"/>
        <v>45</v>
      </c>
      <c r="FD250" s="360">
        <f t="shared" si="855"/>
        <v>45</v>
      </c>
      <c r="FE250" s="360">
        <f t="shared" si="856"/>
        <v>45</v>
      </c>
      <c r="FF250" s="360">
        <f t="shared" si="857"/>
        <v>45</v>
      </c>
      <c r="FG250" s="360" t="str">
        <f t="shared" si="858"/>
        <v/>
      </c>
      <c r="FH250" s="360" t="str">
        <f t="shared" si="859"/>
        <v/>
      </c>
      <c r="FI250" s="360" t="str">
        <f t="shared" si="860"/>
        <v/>
      </c>
      <c r="FJ250" s="360" t="str">
        <f t="shared" si="861"/>
        <v/>
      </c>
      <c r="FK250" s="360" t="str">
        <f t="shared" si="862"/>
        <v/>
      </c>
      <c r="FL250" s="360" t="str">
        <f t="shared" si="863"/>
        <v/>
      </c>
      <c r="FM250" s="360" t="str">
        <f t="shared" si="864"/>
        <v/>
      </c>
      <c r="FN250" s="360" t="str">
        <f t="shared" si="865"/>
        <v/>
      </c>
      <c r="FO250" s="360" t="str">
        <f t="shared" si="866"/>
        <v/>
      </c>
      <c r="FP250" s="360" t="str">
        <f t="shared" si="867"/>
        <v/>
      </c>
      <c r="FQ250" s="360" t="str">
        <f t="shared" si="868"/>
        <v/>
      </c>
      <c r="FR250" s="360" t="str">
        <f t="shared" si="869"/>
        <v/>
      </c>
      <c r="FS250" s="360" t="str">
        <f t="shared" si="870"/>
        <v/>
      </c>
      <c r="FT250" s="360" t="str">
        <f t="shared" si="700"/>
        <v/>
      </c>
      <c r="FU250" s="360" t="str">
        <f t="shared" si="871"/>
        <v/>
      </c>
      <c r="FV250" s="360" t="str">
        <f t="shared" si="872"/>
        <v/>
      </c>
      <c r="FW250" s="360" t="str">
        <f t="shared" si="873"/>
        <v/>
      </c>
      <c r="FX250" s="360" t="str">
        <f t="shared" si="874"/>
        <v/>
      </c>
      <c r="FY250" s="360" t="str">
        <f t="shared" si="875"/>
        <v/>
      </c>
      <c r="FZ250" s="360" t="str">
        <f t="shared" si="876"/>
        <v/>
      </c>
      <c r="GA250" s="360" t="str">
        <f t="shared" si="877"/>
        <v/>
      </c>
      <c r="GB250" s="360" t="str">
        <f t="shared" si="878"/>
        <v/>
      </c>
      <c r="GC250" s="360" t="str">
        <f t="shared" si="879"/>
        <v/>
      </c>
      <c r="GD250" s="360" t="str">
        <f t="shared" si="880"/>
        <v/>
      </c>
      <c r="GE250" s="360" t="str">
        <f t="shared" si="881"/>
        <v/>
      </c>
      <c r="GF250" s="360" t="str">
        <f t="shared" si="882"/>
        <v/>
      </c>
      <c r="GG250" s="360" t="str">
        <f t="shared" si="883"/>
        <v/>
      </c>
      <c r="GH250" s="360" t="str">
        <f t="shared" si="884"/>
        <v/>
      </c>
      <c r="GI250" s="360" t="str">
        <f t="shared" si="885"/>
        <v/>
      </c>
      <c r="GJ250" s="360" t="str">
        <f t="shared" si="886"/>
        <v/>
      </c>
      <c r="GK250" s="444" t="s">
        <v>1247</v>
      </c>
      <c r="GL250" s="361" t="str">
        <f t="shared" si="701"/>
        <v>-</v>
      </c>
      <c r="GM250" s="361" t="str">
        <f t="shared" si="702"/>
        <v>-</v>
      </c>
      <c r="GN250" s="361" t="str">
        <f t="shared" si="703"/>
        <v>-</v>
      </c>
      <c r="GO250" s="361" t="str">
        <f t="shared" si="704"/>
        <v>-</v>
      </c>
      <c r="GP250" s="361" t="str">
        <f t="shared" si="705"/>
        <v>-</v>
      </c>
      <c r="GQ250" s="361" t="str">
        <f t="shared" si="706"/>
        <v>-</v>
      </c>
      <c r="GR250" s="361" t="str">
        <f t="shared" si="707"/>
        <v>-</v>
      </c>
      <c r="GS250" s="361" t="str">
        <f t="shared" si="708"/>
        <v>-</v>
      </c>
      <c r="GT250" s="361" t="str">
        <f t="shared" si="709"/>
        <v>-</v>
      </c>
      <c r="GU250" s="361" t="str">
        <f t="shared" si="710"/>
        <v>-</v>
      </c>
      <c r="GV250" s="361" t="str">
        <f t="shared" si="711"/>
        <v>-</v>
      </c>
      <c r="GW250" s="361" t="str">
        <f t="shared" si="712"/>
        <v>-</v>
      </c>
      <c r="GX250" s="361" t="str">
        <f t="shared" si="713"/>
        <v>Sel.</v>
      </c>
      <c r="GY250" s="361" t="str">
        <f t="shared" si="714"/>
        <v>Sel.</v>
      </c>
      <c r="GZ250" s="361" t="str">
        <f t="shared" si="715"/>
        <v>Sel.</v>
      </c>
      <c r="HA250" s="361" t="str">
        <f t="shared" si="716"/>
        <v>Sel.</v>
      </c>
      <c r="HB250" s="361" t="str">
        <f t="shared" si="717"/>
        <v>-</v>
      </c>
      <c r="HC250" s="361" t="str">
        <f t="shared" si="718"/>
        <v>-</v>
      </c>
      <c r="HD250" s="361" t="str">
        <f t="shared" si="719"/>
        <v>-</v>
      </c>
      <c r="HE250" s="361" t="str">
        <f t="shared" si="720"/>
        <v>-</v>
      </c>
      <c r="HF250" s="361" t="str">
        <f t="shared" si="721"/>
        <v>-</v>
      </c>
      <c r="HG250" s="361" t="str">
        <f t="shared" si="722"/>
        <v>-</v>
      </c>
      <c r="HH250" s="361" t="str">
        <f t="shared" si="723"/>
        <v>-</v>
      </c>
      <c r="HI250" s="361" t="str">
        <f t="shared" si="724"/>
        <v>-</v>
      </c>
      <c r="HJ250" s="361" t="str">
        <f t="shared" si="725"/>
        <v>-</v>
      </c>
      <c r="HK250" s="361" t="str">
        <f t="shared" si="726"/>
        <v>-</v>
      </c>
      <c r="HL250" s="361" t="str">
        <f t="shared" si="727"/>
        <v>-</v>
      </c>
      <c r="HM250" s="361" t="str">
        <f t="shared" si="728"/>
        <v>-</v>
      </c>
      <c r="HN250" s="361" t="str">
        <f t="shared" si="729"/>
        <v>-</v>
      </c>
      <c r="HO250" s="361" t="str">
        <f t="shared" si="730"/>
        <v>-</v>
      </c>
      <c r="HP250" s="361" t="str">
        <f t="shared" si="731"/>
        <v>-</v>
      </c>
      <c r="HQ250" s="361" t="str">
        <f t="shared" si="732"/>
        <v>-</v>
      </c>
      <c r="HR250" s="361" t="str">
        <f t="shared" si="733"/>
        <v>-</v>
      </c>
      <c r="HS250" s="361" t="str">
        <f t="shared" si="734"/>
        <v>-</v>
      </c>
      <c r="HT250" s="361" t="str">
        <f t="shared" si="735"/>
        <v>-</v>
      </c>
      <c r="HU250" s="361" t="str">
        <f t="shared" si="736"/>
        <v>-</v>
      </c>
      <c r="HV250" s="361" t="str">
        <f t="shared" si="737"/>
        <v>-</v>
      </c>
      <c r="HW250" s="361" t="str">
        <f t="shared" si="738"/>
        <v>-</v>
      </c>
      <c r="HX250" s="361" t="str">
        <f t="shared" si="739"/>
        <v>-</v>
      </c>
      <c r="HY250" s="361" t="str">
        <f t="shared" si="740"/>
        <v>-</v>
      </c>
      <c r="HZ250" s="361" t="str">
        <f t="shared" si="741"/>
        <v>-</v>
      </c>
      <c r="IA250" s="361" t="str">
        <f t="shared" si="742"/>
        <v>-</v>
      </c>
      <c r="IB250" s="361" t="str">
        <f t="shared" si="743"/>
        <v>-</v>
      </c>
      <c r="IC250" s="361" t="str">
        <f t="shared" si="744"/>
        <v>-</v>
      </c>
      <c r="ID250" s="361" t="str">
        <f t="shared" si="745"/>
        <v>-</v>
      </c>
      <c r="IE250" s="361" t="str">
        <f t="shared" si="746"/>
        <v>-</v>
      </c>
      <c r="IF250" s="444" t="s">
        <v>1247</v>
      </c>
      <c r="IG250" s="56" t="str">
        <f t="shared" si="887"/>
        <v>-</v>
      </c>
      <c r="IH250" s="56" t="str">
        <f t="shared" si="888"/>
        <v>-</v>
      </c>
      <c r="II250" s="56" t="str">
        <f t="shared" si="889"/>
        <v>-</v>
      </c>
      <c r="IJ250" s="56" t="str">
        <f t="shared" si="890"/>
        <v>-</v>
      </c>
      <c r="IK250" s="56" t="str">
        <f t="shared" si="747"/>
        <v>-</v>
      </c>
      <c r="IL250" s="56" t="str">
        <f t="shared" si="748"/>
        <v>-</v>
      </c>
      <c r="IM250" s="56" t="str">
        <f t="shared" si="749"/>
        <v>-</v>
      </c>
      <c r="IN250" s="56" t="str">
        <f t="shared" si="750"/>
        <v>-</v>
      </c>
      <c r="IO250" s="56" t="str">
        <f t="shared" si="751"/>
        <v>-</v>
      </c>
      <c r="IP250" s="56" t="str">
        <f t="shared" si="752"/>
        <v>-</v>
      </c>
      <c r="IQ250" s="56" t="str">
        <f t="shared" si="753"/>
        <v>-</v>
      </c>
      <c r="IR250" s="56" t="str">
        <f t="shared" si="754"/>
        <v>-</v>
      </c>
      <c r="IS250" s="56" t="str">
        <f t="shared" si="755"/>
        <v>---------</v>
      </c>
      <c r="IT250" s="56" t="str">
        <f t="shared" si="756"/>
        <v>---------</v>
      </c>
      <c r="IU250" s="56" t="str">
        <f t="shared" si="757"/>
        <v>---------</v>
      </c>
      <c r="IV250" s="56" t="str">
        <f t="shared" si="758"/>
        <v>---------</v>
      </c>
      <c r="IW250" s="56" t="str">
        <f t="shared" si="759"/>
        <v>-</v>
      </c>
      <c r="IX250" s="56" t="str">
        <f t="shared" si="760"/>
        <v>-</v>
      </c>
      <c r="IY250" s="56" t="str">
        <f t="shared" si="761"/>
        <v>-</v>
      </c>
      <c r="IZ250" s="56" t="str">
        <f t="shared" si="762"/>
        <v>-</v>
      </c>
      <c r="JA250" s="56" t="str">
        <f t="shared" si="763"/>
        <v>-</v>
      </c>
      <c r="JB250" s="56" t="str">
        <f t="shared" si="764"/>
        <v>-</v>
      </c>
      <c r="JC250" s="56" t="str">
        <f t="shared" si="765"/>
        <v>-</v>
      </c>
      <c r="JD250" s="56" t="str">
        <f t="shared" si="766"/>
        <v>-</v>
      </c>
      <c r="JE250" s="56" t="str">
        <f t="shared" si="767"/>
        <v>-</v>
      </c>
      <c r="JF250" s="56" t="str">
        <f t="shared" si="768"/>
        <v>-</v>
      </c>
      <c r="JG250" s="56" t="str">
        <f t="shared" si="769"/>
        <v>-</v>
      </c>
      <c r="JH250" s="56" t="str">
        <f t="shared" si="770"/>
        <v>-</v>
      </c>
      <c r="JI250" s="56" t="str">
        <f t="shared" si="771"/>
        <v>-</v>
      </c>
      <c r="JJ250" s="56" t="str">
        <f t="shared" si="772"/>
        <v>-</v>
      </c>
      <c r="JK250" s="56" t="str">
        <f t="shared" si="773"/>
        <v>-</v>
      </c>
      <c r="JL250" s="56" t="str">
        <f t="shared" si="774"/>
        <v>-</v>
      </c>
      <c r="JM250" s="56" t="str">
        <f t="shared" si="775"/>
        <v>-</v>
      </c>
      <c r="JN250" s="56" t="str">
        <f t="shared" si="776"/>
        <v>-</v>
      </c>
      <c r="JO250" s="56" t="str">
        <f t="shared" si="777"/>
        <v>-</v>
      </c>
      <c r="JP250" s="56" t="str">
        <f t="shared" si="778"/>
        <v>-</v>
      </c>
      <c r="JQ250" s="56" t="str">
        <f t="shared" si="779"/>
        <v>-</v>
      </c>
      <c r="JR250" s="56" t="str">
        <f t="shared" si="780"/>
        <v>-</v>
      </c>
      <c r="JS250" s="56" t="str">
        <f t="shared" si="781"/>
        <v>-</v>
      </c>
      <c r="JT250" s="56" t="str">
        <f t="shared" si="782"/>
        <v>-</v>
      </c>
      <c r="JU250" s="56" t="str">
        <f t="shared" si="783"/>
        <v>-</v>
      </c>
      <c r="JV250" s="56" t="str">
        <f t="shared" si="784"/>
        <v>-</v>
      </c>
      <c r="JW250" s="56" t="str">
        <f t="shared" si="785"/>
        <v>-</v>
      </c>
      <c r="JX250" s="56" t="str">
        <f t="shared" si="786"/>
        <v>-</v>
      </c>
      <c r="JY250" s="56" t="str">
        <f t="shared" si="787"/>
        <v>-</v>
      </c>
      <c r="JZ250" s="56" t="str">
        <f t="shared" si="788"/>
        <v>-</v>
      </c>
      <c r="KA250" s="444" t="s">
        <v>1247</v>
      </c>
      <c r="KB250" s="360">
        <f>IF(ISNUMBER(INDEX($EQ$15:$GK$521,$B250,EO$11)),MAX(KB$14:KB249)+1,0)</f>
        <v>0</v>
      </c>
      <c r="KC250" s="360" t="str">
        <f t="shared" si="891"/>
        <v/>
      </c>
      <c r="KD250" s="373" t="s">
        <v>2</v>
      </c>
      <c r="KE250" s="215"/>
      <c r="KF250" s="60"/>
      <c r="KG250" s="60"/>
      <c r="KH250" s="60"/>
      <c r="KI250" s="60"/>
      <c r="KJ250" s="60"/>
      <c r="KK250" s="60"/>
      <c r="KL250" s="60"/>
      <c r="KM250" s="60"/>
      <c r="KN250" s="60"/>
      <c r="KO250" s="60"/>
      <c r="KP250" s="60"/>
      <c r="KQ250" s="239" t="str">
        <f t="shared" si="897"/>
        <v/>
      </c>
      <c r="KR250" s="245" t="str">
        <f t="shared" si="789"/>
        <v/>
      </c>
      <c r="KS250" s="60"/>
      <c r="KT250" s="239" t="str">
        <f t="shared" si="898"/>
        <v/>
      </c>
      <c r="KU250" s="245" t="str">
        <f t="shared" si="790"/>
        <v/>
      </c>
      <c r="KV250" s="60"/>
      <c r="KW250" s="239" t="str">
        <f t="shared" si="899"/>
        <v/>
      </c>
      <c r="KX250" s="245" t="str">
        <f t="shared" si="791"/>
        <v/>
      </c>
      <c r="KY250" s="60"/>
      <c r="KZ250" s="283" t="str">
        <f t="shared" si="792"/>
        <v/>
      </c>
      <c r="LA250" s="26"/>
      <c r="LB250" s="18"/>
      <c r="LC250" s="18"/>
      <c r="LD250" s="18"/>
      <c r="LE250" s="18"/>
      <c r="LF250" s="18"/>
      <c r="LG250" s="18"/>
      <c r="LH250" s="18"/>
      <c r="LI250" s="18"/>
      <c r="LJ250" s="18"/>
      <c r="LK250" s="18"/>
      <c r="LL250" s="18"/>
      <c r="LM250" s="18"/>
      <c r="LN250" s="63"/>
      <c r="LO250" s="251">
        <f t="shared" si="793"/>
        <v>0</v>
      </c>
      <c r="LP250" s="251">
        <f t="shared" si="794"/>
        <v>0</v>
      </c>
      <c r="LQ250" s="251">
        <f t="shared" si="795"/>
        <v>0</v>
      </c>
      <c r="LR250" s="251">
        <f t="shared" si="796"/>
        <v>0</v>
      </c>
      <c r="LS250" s="251">
        <f t="shared" si="797"/>
        <v>0</v>
      </c>
      <c r="LT250" s="251">
        <f t="shared" si="798"/>
        <v>0</v>
      </c>
      <c r="LU250" s="251">
        <f t="shared" si="799"/>
        <v>0</v>
      </c>
      <c r="LV250" s="251">
        <f t="shared" si="800"/>
        <v>0</v>
      </c>
      <c r="LW250" s="251">
        <f t="shared" si="801"/>
        <v>0</v>
      </c>
      <c r="LX250" s="251">
        <f t="shared" si="802"/>
        <v>0</v>
      </c>
      <c r="LY250" s="251">
        <f t="shared" si="803"/>
        <v>0</v>
      </c>
      <c r="LZ250" s="251">
        <f t="shared" si="804"/>
        <v>0</v>
      </c>
      <c r="MA250" s="63">
        <f t="shared" si="805"/>
        <v>7</v>
      </c>
      <c r="MB250" s="63">
        <f t="shared" si="806"/>
        <v>0</v>
      </c>
      <c r="MC250" s="63">
        <f t="shared" si="893"/>
        <v>236</v>
      </c>
      <c r="MD250" s="63">
        <f t="shared" si="892"/>
        <v>7</v>
      </c>
      <c r="ME250" s="63" t="str">
        <f t="shared" si="807"/>
        <v>complexity</v>
      </c>
      <c r="MF250" s="315">
        <f t="shared" si="808"/>
        <v>291</v>
      </c>
      <c r="MG250" s="315">
        <f>IF(ISNUMBER(MATCH(EO250,$ME$15:$ME$520,0)),0,MAX(MG$14:MG249)+1)</f>
        <v>0</v>
      </c>
      <c r="MH250" s="315" t="str">
        <f t="shared" si="809"/>
        <v/>
      </c>
      <c r="MI250" s="369"/>
      <c r="MJ250" s="68"/>
      <c r="MK250" s="18"/>
      <c r="ML250" s="242"/>
      <c r="MM250" s="242"/>
      <c r="MN250" s="59"/>
      <c r="MO250" s="59"/>
      <c r="MP250" s="285"/>
      <c r="MQ250" s="59"/>
      <c r="MR250" s="238"/>
      <c r="MS250" s="285"/>
      <c r="MT250" s="59"/>
      <c r="MU250" s="285"/>
      <c r="MV250" s="238"/>
      <c r="MW250" s="59"/>
      <c r="MX250" s="59"/>
      <c r="MY250" s="59"/>
      <c r="MZ250" s="59"/>
      <c r="NA250" s="59"/>
      <c r="NB250" s="26" t="s">
        <v>2</v>
      </c>
      <c r="NC250" s="59"/>
      <c r="ND250" s="59"/>
      <c r="NE250" s="59"/>
      <c r="NF250" s="59"/>
      <c r="NG250" s="59"/>
      <c r="NH250" s="59"/>
      <c r="NI250" s="59"/>
      <c r="NJ250" s="59"/>
      <c r="NK250" s="26" t="s">
        <v>2</v>
      </c>
      <c r="NL250" s="454"/>
      <c r="NM250" s="454"/>
      <c r="NN250" s="59"/>
      <c r="NO250" s="18"/>
      <c r="NP250" s="18"/>
      <c r="NQ250" s="18"/>
      <c r="NR250" s="18"/>
      <c r="NS250" s="18"/>
      <c r="NT250" s="18"/>
      <c r="NU250" s="18"/>
      <c r="NV250" s="18"/>
      <c r="NW250" s="18"/>
      <c r="NX250" s="18"/>
      <c r="NY250" s="18"/>
      <c r="NZ250" s="18"/>
      <c r="OA250" s="18"/>
      <c r="OB250" s="18"/>
      <c r="OC250" s="18"/>
      <c r="OZ250" s="59"/>
      <c r="PA250" s="251" t="str">
        <f t="shared" si="810"/>
        <v/>
      </c>
      <c r="PB250" s="251" t="str">
        <f t="shared" si="811"/>
        <v/>
      </c>
      <c r="PC250" s="251" t="str">
        <f t="shared" si="812"/>
        <v/>
      </c>
      <c r="PD250" s="251" t="str">
        <f t="shared" si="813"/>
        <v/>
      </c>
      <c r="PE250" s="251" t="str">
        <f t="shared" si="814"/>
        <v/>
      </c>
      <c r="PF250" s="251" t="str">
        <f t="shared" si="815"/>
        <v/>
      </c>
      <c r="PG250" s="251" t="str">
        <f t="shared" si="816"/>
        <v/>
      </c>
      <c r="PH250" s="251" t="str">
        <f t="shared" si="817"/>
        <v/>
      </c>
      <c r="PI250" s="251" t="str">
        <f t="shared" si="818"/>
        <v/>
      </c>
      <c r="PJ250" s="251" t="str">
        <f t="shared" si="819"/>
        <v/>
      </c>
      <c r="PK250" s="251" t="str">
        <f t="shared" si="820"/>
        <v/>
      </c>
      <c r="PL250" s="251" t="str">
        <f t="shared" si="821"/>
        <v/>
      </c>
      <c r="PM250" s="251" t="str">
        <f t="shared" si="822"/>
        <v/>
      </c>
      <c r="PN250" s="251" t="str">
        <f t="shared" si="823"/>
        <v/>
      </c>
      <c r="PO250" s="251" t="str">
        <f t="shared" si="824"/>
        <v/>
      </c>
      <c r="PP250" s="251" t="str">
        <f t="shared" si="825"/>
        <v/>
      </c>
      <c r="PQ250" s="251" t="str">
        <f t="shared" si="826"/>
        <v/>
      </c>
      <c r="PR250" s="251" t="str">
        <f t="shared" si="827"/>
        <v/>
      </c>
      <c r="PS250" s="251" t="str">
        <f t="shared" si="828"/>
        <v/>
      </c>
      <c r="PT250" s="251" t="str">
        <f t="shared" si="829"/>
        <v>complexity</v>
      </c>
      <c r="PU250" s="251" t="str">
        <f t="shared" si="830"/>
        <v>complexity</v>
      </c>
      <c r="PV250" s="251" t="str">
        <f t="shared" si="831"/>
        <v/>
      </c>
      <c r="PW250" s="251" t="str">
        <f t="shared" si="832"/>
        <v/>
      </c>
      <c r="PX250" s="251" t="str">
        <f t="shared" si="833"/>
        <v/>
      </c>
      <c r="PY250" s="251" t="str">
        <f t="shared" si="834"/>
        <v/>
      </c>
      <c r="PZ250" s="251" t="str">
        <f t="shared" si="835"/>
        <v/>
      </c>
      <c r="QA250" s="251" t="str">
        <f t="shared" si="836"/>
        <v/>
      </c>
      <c r="QB250" s="251" t="str">
        <f t="shared" si="837"/>
        <v/>
      </c>
      <c r="QC250" s="251" t="str">
        <f t="shared" si="838"/>
        <v/>
      </c>
      <c r="QD250" s="251" t="str">
        <f t="shared" si="839"/>
        <v>complexity</v>
      </c>
      <c r="QE250" s="251" t="str">
        <f t="shared" si="840"/>
        <v/>
      </c>
      <c r="QF250" s="63">
        <f t="shared" si="841"/>
        <v>2</v>
      </c>
      <c r="QG250" s="26" t="s">
        <v>2</v>
      </c>
      <c r="QH250" s="59"/>
      <c r="QI250" s="59"/>
      <c r="QJ250" s="59"/>
      <c r="QK250" s="59"/>
      <c r="QL250" s="59"/>
      <c r="QM250" s="59"/>
      <c r="QN250" s="59"/>
    </row>
    <row r="251" spans="1:456" ht="6" customHeight="1" x14ac:dyDescent="0.25">
      <c r="A251" s="68"/>
      <c r="B251" s="447">
        <f t="shared" si="698"/>
        <v>237</v>
      </c>
      <c r="C251" s="72" t="s">
        <v>651</v>
      </c>
      <c r="D251" s="261" t="s">
        <v>853</v>
      </c>
      <c r="E251" s="59"/>
      <c r="F251" s="229"/>
      <c r="G251" s="295"/>
      <c r="H251" s="295"/>
      <c r="I251" s="229"/>
      <c r="J251" s="295"/>
      <c r="K251" s="295"/>
      <c r="L251" s="229"/>
      <c r="M251" s="295"/>
      <c r="N251" s="295"/>
      <c r="O251" s="229"/>
      <c r="P251" s="295"/>
      <c r="Q251" s="295"/>
      <c r="R251" s="229"/>
      <c r="S251" s="230"/>
      <c r="T251" s="231"/>
      <c r="U251" s="229"/>
      <c r="V251" s="230"/>
      <c r="W251" s="231"/>
      <c r="X251" s="229"/>
      <c r="Y251" s="230"/>
      <c r="Z251" s="231"/>
      <c r="AA251" s="229"/>
      <c r="AB251" s="295"/>
      <c r="AC251" s="295"/>
      <c r="AD251" s="229"/>
      <c r="AE251" s="295"/>
      <c r="AF251" s="295"/>
      <c r="AG251" s="229"/>
      <c r="AH251" s="295"/>
      <c r="AI251" s="295"/>
      <c r="AJ251" s="229"/>
      <c r="AK251" s="295"/>
      <c r="AL251" s="295"/>
      <c r="AM251" s="229"/>
      <c r="AN251" s="295"/>
      <c r="AO251" s="295"/>
      <c r="AP251" s="243"/>
      <c r="AQ251" s="295"/>
      <c r="AR251" s="290"/>
      <c r="AS251" s="243"/>
      <c r="AT251" s="295"/>
      <c r="AU251" s="290"/>
      <c r="AV251" s="229"/>
      <c r="AW251" s="230"/>
      <c r="AX251" s="231"/>
      <c r="AY251" s="229"/>
      <c r="AZ251" s="230"/>
      <c r="BA251" s="231"/>
      <c r="BB251" s="229"/>
      <c r="BC251" s="230"/>
      <c r="BD251" s="231"/>
      <c r="BE251" s="229"/>
      <c r="BF251" s="230"/>
      <c r="BG251" s="231"/>
      <c r="BH251" s="229"/>
      <c r="BI251" s="230"/>
      <c r="BJ251" s="231"/>
      <c r="BK251" s="243"/>
      <c r="BL251" s="230"/>
      <c r="BM251" s="231"/>
      <c r="BN251" s="243"/>
      <c r="BO251" s="230"/>
      <c r="BP251" s="231"/>
      <c r="BQ251" s="229"/>
      <c r="BR251" s="230"/>
      <c r="BS251" s="231"/>
      <c r="BT251" s="229"/>
      <c r="BU251" s="230"/>
      <c r="BV251" s="231"/>
      <c r="BW251" s="229"/>
      <c r="BX251" s="230"/>
      <c r="BY251" s="231"/>
      <c r="BZ251" s="229"/>
      <c r="CA251" s="230"/>
      <c r="CB251" s="231"/>
      <c r="CC251" s="229"/>
      <c r="CD251" s="230"/>
      <c r="CE251" s="231"/>
      <c r="CF251" s="331"/>
      <c r="CG251" s="332"/>
      <c r="CH251" s="385"/>
      <c r="CI251" s="331"/>
      <c r="CJ251" s="332"/>
      <c r="CK251" s="385"/>
      <c r="CL251" s="243"/>
      <c r="CM251" s="230"/>
      <c r="CN251" s="354"/>
      <c r="CO251" s="243"/>
      <c r="CP251" s="230"/>
      <c r="CQ251" s="231"/>
      <c r="CR251" s="331"/>
      <c r="CS251" s="332"/>
      <c r="CT251" s="333"/>
      <c r="CU251" s="229"/>
      <c r="CV251" s="230"/>
      <c r="CW251" s="231"/>
      <c r="CX251" s="331"/>
      <c r="CY251" s="332"/>
      <c r="CZ251" s="333"/>
      <c r="DA251" s="331"/>
      <c r="DB251" s="332"/>
      <c r="DC251" s="333"/>
      <c r="DD251" s="331"/>
      <c r="DE251" s="332"/>
      <c r="DF251" s="333"/>
      <c r="DG251" s="331"/>
      <c r="DH251" s="332"/>
      <c r="DI251" s="333"/>
      <c r="DJ251" s="229"/>
      <c r="DK251" s="230"/>
      <c r="DL251" s="231"/>
      <c r="DM251" s="229"/>
      <c r="DN251" s="230"/>
      <c r="DO251" s="231"/>
      <c r="DP251" s="331"/>
      <c r="DQ251" s="332"/>
      <c r="DR251" s="333"/>
      <c r="DS251" s="331"/>
      <c r="DT251" s="332"/>
      <c r="DU251" s="333"/>
      <c r="DV251" s="331"/>
      <c r="DW251" s="332"/>
      <c r="DX251" s="333"/>
      <c r="DY251" s="331"/>
      <c r="DZ251" s="332"/>
      <c r="EA251" s="333"/>
      <c r="EB251" s="331"/>
      <c r="EC251" s="332"/>
      <c r="ED251" s="333"/>
      <c r="EE251" s="331"/>
      <c r="EF251" s="332"/>
      <c r="EG251" s="333"/>
      <c r="EH251" s="229"/>
      <c r="EI251" s="230"/>
      <c r="EJ251" s="231"/>
      <c r="EK251" s="229"/>
      <c r="EL251" s="230"/>
      <c r="EM251" s="231"/>
      <c r="EN251" s="244"/>
      <c r="EO251" s="269" t="str">
        <f t="shared" si="699"/>
        <v/>
      </c>
      <c r="EP251" s="444" t="s">
        <v>1247</v>
      </c>
      <c r="EQ251" s="360" t="str">
        <f t="shared" si="842"/>
        <v/>
      </c>
      <c r="ER251" s="360" t="str">
        <f t="shared" si="843"/>
        <v/>
      </c>
      <c r="ES251" s="360" t="str">
        <f t="shared" si="844"/>
        <v/>
      </c>
      <c r="ET251" s="360" t="str">
        <f t="shared" si="845"/>
        <v/>
      </c>
      <c r="EU251" s="360" t="str">
        <f t="shared" si="846"/>
        <v/>
      </c>
      <c r="EV251" s="360" t="str">
        <f t="shared" si="847"/>
        <v/>
      </c>
      <c r="EW251" s="360" t="str">
        <f t="shared" si="848"/>
        <v/>
      </c>
      <c r="EX251" s="360" t="str">
        <f t="shared" si="849"/>
        <v/>
      </c>
      <c r="EY251" s="360" t="str">
        <f t="shared" si="850"/>
        <v/>
      </c>
      <c r="EZ251" s="360" t="str">
        <f t="shared" si="851"/>
        <v/>
      </c>
      <c r="FA251" s="360" t="str">
        <f t="shared" si="852"/>
        <v/>
      </c>
      <c r="FB251" s="360" t="str">
        <f t="shared" si="853"/>
        <v/>
      </c>
      <c r="FC251" s="360">
        <f t="shared" si="854"/>
        <v>23</v>
      </c>
      <c r="FD251" s="360" t="str">
        <f t="shared" si="855"/>
        <v/>
      </c>
      <c r="FE251" s="360" t="str">
        <f t="shared" si="856"/>
        <v/>
      </c>
      <c r="FF251" s="360" t="str">
        <f t="shared" si="857"/>
        <v/>
      </c>
      <c r="FG251" s="360" t="str">
        <f t="shared" si="858"/>
        <v/>
      </c>
      <c r="FH251" s="360" t="str">
        <f t="shared" si="859"/>
        <v/>
      </c>
      <c r="FI251" s="360">
        <f t="shared" si="860"/>
        <v>37</v>
      </c>
      <c r="FJ251" s="360" t="str">
        <f t="shared" si="861"/>
        <v/>
      </c>
      <c r="FK251" s="360" t="str">
        <f t="shared" si="862"/>
        <v/>
      </c>
      <c r="FL251" s="360" t="str">
        <f t="shared" si="863"/>
        <v/>
      </c>
      <c r="FM251" s="360" t="str">
        <f t="shared" si="864"/>
        <v/>
      </c>
      <c r="FN251" s="360" t="str">
        <f t="shared" si="865"/>
        <v/>
      </c>
      <c r="FO251" s="360" t="str">
        <f t="shared" si="866"/>
        <v/>
      </c>
      <c r="FP251" s="360" t="str">
        <f t="shared" si="867"/>
        <v/>
      </c>
      <c r="FQ251" s="360" t="str">
        <f t="shared" si="868"/>
        <v/>
      </c>
      <c r="FR251" s="360" t="str">
        <f t="shared" si="869"/>
        <v/>
      </c>
      <c r="FS251" s="360" t="str">
        <f t="shared" si="870"/>
        <v/>
      </c>
      <c r="FT251" s="360" t="str">
        <f t="shared" si="700"/>
        <v/>
      </c>
      <c r="FU251" s="360" t="str">
        <f t="shared" si="871"/>
        <v/>
      </c>
      <c r="FV251" s="360" t="str">
        <f t="shared" si="872"/>
        <v/>
      </c>
      <c r="FW251" s="360" t="str">
        <f t="shared" si="873"/>
        <v/>
      </c>
      <c r="FX251" s="360" t="str">
        <f t="shared" si="874"/>
        <v/>
      </c>
      <c r="FY251" s="360" t="str">
        <f t="shared" si="875"/>
        <v/>
      </c>
      <c r="FZ251" s="360" t="str">
        <f t="shared" si="876"/>
        <v/>
      </c>
      <c r="GA251" s="360" t="str">
        <f t="shared" si="877"/>
        <v/>
      </c>
      <c r="GB251" s="360" t="str">
        <f t="shared" si="878"/>
        <v/>
      </c>
      <c r="GC251" s="360">
        <f t="shared" si="879"/>
        <v>31</v>
      </c>
      <c r="GD251" s="360" t="str">
        <f t="shared" si="880"/>
        <v/>
      </c>
      <c r="GE251" s="360" t="str">
        <f t="shared" si="881"/>
        <v/>
      </c>
      <c r="GF251" s="360" t="str">
        <f t="shared" si="882"/>
        <v/>
      </c>
      <c r="GG251" s="360" t="str">
        <f t="shared" si="883"/>
        <v/>
      </c>
      <c r="GH251" s="360" t="str">
        <f t="shared" si="884"/>
        <v/>
      </c>
      <c r="GI251" s="360" t="str">
        <f t="shared" si="885"/>
        <v/>
      </c>
      <c r="GJ251" s="360" t="str">
        <f t="shared" si="886"/>
        <v/>
      </c>
      <c r="GK251" s="444" t="s">
        <v>1247</v>
      </c>
      <c r="GL251" s="361" t="str">
        <f t="shared" si="701"/>
        <v>-</v>
      </c>
      <c r="GM251" s="361" t="str">
        <f t="shared" si="702"/>
        <v>-</v>
      </c>
      <c r="GN251" s="361" t="str">
        <f t="shared" si="703"/>
        <v>-</v>
      </c>
      <c r="GO251" s="361" t="str">
        <f t="shared" si="704"/>
        <v>-</v>
      </c>
      <c r="GP251" s="361" t="str">
        <f t="shared" si="705"/>
        <v>-</v>
      </c>
      <c r="GQ251" s="361" t="str">
        <f t="shared" si="706"/>
        <v>-</v>
      </c>
      <c r="GR251" s="361" t="str">
        <f t="shared" si="707"/>
        <v>-</v>
      </c>
      <c r="GS251" s="361" t="str">
        <f t="shared" si="708"/>
        <v>-</v>
      </c>
      <c r="GT251" s="361" t="str">
        <f t="shared" si="709"/>
        <v>-</v>
      </c>
      <c r="GU251" s="361" t="str">
        <f t="shared" si="710"/>
        <v>-</v>
      </c>
      <c r="GV251" s="361" t="str">
        <f t="shared" si="711"/>
        <v>-</v>
      </c>
      <c r="GW251" s="361" t="str">
        <f t="shared" si="712"/>
        <v>-</v>
      </c>
      <c r="GX251" s="361" t="str">
        <f t="shared" si="713"/>
        <v>chd_spd</v>
      </c>
      <c r="GY251" s="361" t="str">
        <f t="shared" si="714"/>
        <v>-</v>
      </c>
      <c r="GZ251" s="361" t="str">
        <f t="shared" si="715"/>
        <v>-</v>
      </c>
      <c r="HA251" s="361" t="str">
        <f t="shared" si="716"/>
        <v>-</v>
      </c>
      <c r="HB251" s="361" t="str">
        <f t="shared" si="717"/>
        <v>-</v>
      </c>
      <c r="HC251" s="361" t="str">
        <f t="shared" si="718"/>
        <v>-</v>
      </c>
      <c r="HD251" s="361" t="str">
        <f t="shared" si="719"/>
        <v>chd_spd</v>
      </c>
      <c r="HE251" s="361" t="str">
        <f t="shared" si="720"/>
        <v>-</v>
      </c>
      <c r="HF251" s="361" t="str">
        <f t="shared" si="721"/>
        <v>-</v>
      </c>
      <c r="HG251" s="361" t="str">
        <f t="shared" si="722"/>
        <v>-</v>
      </c>
      <c r="HH251" s="361" t="str">
        <f t="shared" si="723"/>
        <v>-</v>
      </c>
      <c r="HI251" s="361" t="str">
        <f t="shared" si="724"/>
        <v>-</v>
      </c>
      <c r="HJ251" s="361" t="str">
        <f t="shared" si="725"/>
        <v>-</v>
      </c>
      <c r="HK251" s="361" t="str">
        <f t="shared" si="726"/>
        <v>-</v>
      </c>
      <c r="HL251" s="361" t="str">
        <f t="shared" si="727"/>
        <v>-</v>
      </c>
      <c r="HM251" s="361" t="str">
        <f t="shared" si="728"/>
        <v>-</v>
      </c>
      <c r="HN251" s="361" t="str">
        <f t="shared" si="729"/>
        <v>-</v>
      </c>
      <c r="HO251" s="361" t="str">
        <f t="shared" si="730"/>
        <v>-</v>
      </c>
      <c r="HP251" s="361" t="str">
        <f t="shared" si="731"/>
        <v>-</v>
      </c>
      <c r="HQ251" s="361" t="str">
        <f t="shared" si="732"/>
        <v>-</v>
      </c>
      <c r="HR251" s="361" t="str">
        <f t="shared" si="733"/>
        <v>-</v>
      </c>
      <c r="HS251" s="361" t="str">
        <f t="shared" si="734"/>
        <v>-</v>
      </c>
      <c r="HT251" s="361" t="str">
        <f t="shared" si="735"/>
        <v>-</v>
      </c>
      <c r="HU251" s="361" t="str">
        <f t="shared" si="736"/>
        <v>-</v>
      </c>
      <c r="HV251" s="361" t="str">
        <f t="shared" si="737"/>
        <v>-</v>
      </c>
      <c r="HW251" s="361" t="str">
        <f t="shared" si="738"/>
        <v>-</v>
      </c>
      <c r="HX251" s="361" t="str">
        <f t="shared" si="739"/>
        <v>chd_spd</v>
      </c>
      <c r="HY251" s="361" t="str">
        <f t="shared" si="740"/>
        <v>-</v>
      </c>
      <c r="HZ251" s="361" t="str">
        <f t="shared" si="741"/>
        <v>-</v>
      </c>
      <c r="IA251" s="361" t="str">
        <f t="shared" si="742"/>
        <v>-</v>
      </c>
      <c r="IB251" s="361" t="str">
        <f t="shared" si="743"/>
        <v>-</v>
      </c>
      <c r="IC251" s="361" t="str">
        <f t="shared" si="744"/>
        <v>-</v>
      </c>
      <c r="ID251" s="361" t="str">
        <f t="shared" si="745"/>
        <v>-</v>
      </c>
      <c r="IE251" s="361" t="str">
        <f t="shared" si="746"/>
        <v>-</v>
      </c>
      <c r="IF251" s="444" t="s">
        <v>1247</v>
      </c>
      <c r="IG251" s="56" t="str">
        <f t="shared" si="887"/>
        <v>-</v>
      </c>
      <c r="IH251" s="56" t="str">
        <f t="shared" si="888"/>
        <v>-</v>
      </c>
      <c r="II251" s="56" t="str">
        <f t="shared" si="889"/>
        <v>-</v>
      </c>
      <c r="IJ251" s="56" t="str">
        <f t="shared" si="890"/>
        <v>-</v>
      </c>
      <c r="IK251" s="56" t="str">
        <f t="shared" si="747"/>
        <v>-</v>
      </c>
      <c r="IL251" s="56" t="str">
        <f t="shared" si="748"/>
        <v>-</v>
      </c>
      <c r="IM251" s="56" t="str">
        <f t="shared" si="749"/>
        <v>-</v>
      </c>
      <c r="IN251" s="56" t="str">
        <f t="shared" si="750"/>
        <v>-</v>
      </c>
      <c r="IO251" s="56" t="str">
        <f t="shared" si="751"/>
        <v>-</v>
      </c>
      <c r="IP251" s="56" t="str">
        <f t="shared" si="752"/>
        <v>-</v>
      </c>
      <c r="IQ251" s="56" t="str">
        <f t="shared" si="753"/>
        <v>-</v>
      </c>
      <c r="IR251" s="56" t="str">
        <f t="shared" si="754"/>
        <v>-</v>
      </c>
      <c r="IS251" s="56" t="str">
        <f t="shared" si="755"/>
        <v>_spd</v>
      </c>
      <c r="IT251" s="56" t="str">
        <f t="shared" si="756"/>
        <v>-</v>
      </c>
      <c r="IU251" s="56" t="str">
        <f t="shared" si="757"/>
        <v>-</v>
      </c>
      <c r="IV251" s="56" t="str">
        <f t="shared" si="758"/>
        <v>-</v>
      </c>
      <c r="IW251" s="56" t="str">
        <f t="shared" si="759"/>
        <v>-</v>
      </c>
      <c r="IX251" s="56" t="str">
        <f t="shared" si="760"/>
        <v>-</v>
      </c>
      <c r="IY251" s="56" t="str">
        <f t="shared" si="761"/>
        <v>no</v>
      </c>
      <c r="IZ251" s="56" t="str">
        <f t="shared" si="762"/>
        <v>-</v>
      </c>
      <c r="JA251" s="56" t="str">
        <f t="shared" si="763"/>
        <v>-</v>
      </c>
      <c r="JB251" s="56" t="str">
        <f t="shared" si="764"/>
        <v>-</v>
      </c>
      <c r="JC251" s="56" t="str">
        <f t="shared" si="765"/>
        <v>-</v>
      </c>
      <c r="JD251" s="56" t="str">
        <f t="shared" si="766"/>
        <v>-</v>
      </c>
      <c r="JE251" s="56" t="str">
        <f t="shared" si="767"/>
        <v>-</v>
      </c>
      <c r="JF251" s="56" t="str">
        <f t="shared" si="768"/>
        <v>-</v>
      </c>
      <c r="JG251" s="56" t="str">
        <f t="shared" si="769"/>
        <v>-</v>
      </c>
      <c r="JH251" s="56" t="str">
        <f t="shared" si="770"/>
        <v>-</v>
      </c>
      <c r="JI251" s="56" t="str">
        <f t="shared" si="771"/>
        <v>-</v>
      </c>
      <c r="JJ251" s="56" t="str">
        <f t="shared" si="772"/>
        <v>-</v>
      </c>
      <c r="JK251" s="56" t="str">
        <f t="shared" si="773"/>
        <v>-</v>
      </c>
      <c r="JL251" s="56" t="str">
        <f t="shared" si="774"/>
        <v>-</v>
      </c>
      <c r="JM251" s="56" t="str">
        <f t="shared" si="775"/>
        <v>-</v>
      </c>
      <c r="JN251" s="56" t="str">
        <f t="shared" si="776"/>
        <v>-</v>
      </c>
      <c r="JO251" s="56" t="str">
        <f t="shared" si="777"/>
        <v>-</v>
      </c>
      <c r="JP251" s="56" t="str">
        <f t="shared" si="778"/>
        <v>-</v>
      </c>
      <c r="JQ251" s="56" t="str">
        <f t="shared" si="779"/>
        <v>-</v>
      </c>
      <c r="JR251" s="56" t="str">
        <f t="shared" si="780"/>
        <v>-</v>
      </c>
      <c r="JS251" s="56" t="str">
        <f t="shared" si="781"/>
        <v>1 | 2</v>
      </c>
      <c r="JT251" s="56" t="str">
        <f t="shared" si="782"/>
        <v>-</v>
      </c>
      <c r="JU251" s="56" t="str">
        <f t="shared" si="783"/>
        <v>-</v>
      </c>
      <c r="JV251" s="56" t="str">
        <f t="shared" si="784"/>
        <v>-</v>
      </c>
      <c r="JW251" s="56" t="str">
        <f t="shared" si="785"/>
        <v>-</v>
      </c>
      <c r="JX251" s="56" t="str">
        <f t="shared" si="786"/>
        <v>-</v>
      </c>
      <c r="JY251" s="56" t="str">
        <f t="shared" si="787"/>
        <v>-</v>
      </c>
      <c r="JZ251" s="56" t="str">
        <f t="shared" si="788"/>
        <v>-</v>
      </c>
      <c r="KA251" s="444" t="s">
        <v>1247</v>
      </c>
      <c r="KB251" s="360">
        <f>IF(ISNUMBER(INDEX($EQ$15:$GK$521,$B251,EO$11)),MAX(KB$14:KB250)+1,0)</f>
        <v>0</v>
      </c>
      <c r="KC251" s="360" t="str">
        <f t="shared" si="891"/>
        <v/>
      </c>
      <c r="KD251" s="373" t="s">
        <v>2</v>
      </c>
      <c r="KE251" s="215"/>
      <c r="KF251" s="60"/>
      <c r="KG251" s="60"/>
      <c r="KH251" s="60"/>
      <c r="KI251" s="60"/>
      <c r="KJ251" s="60"/>
      <c r="KK251" s="60"/>
      <c r="KL251" s="60"/>
      <c r="KM251" s="60"/>
      <c r="KN251" s="60"/>
      <c r="KO251" s="60"/>
      <c r="KP251" s="60"/>
      <c r="KQ251" s="60"/>
      <c r="KR251" s="60"/>
      <c r="KS251" s="60"/>
      <c r="KT251" s="60"/>
      <c r="KU251" s="60"/>
      <c r="KV251" s="60"/>
      <c r="KW251" s="60"/>
      <c r="KX251" s="60"/>
      <c r="KY251" s="60"/>
      <c r="KZ251" s="283" t="str">
        <f t="shared" si="792"/>
        <v/>
      </c>
      <c r="LA251" s="26"/>
      <c r="LB251" s="18"/>
      <c r="LC251" s="18"/>
      <c r="LD251" s="18"/>
      <c r="LE251" s="18"/>
      <c r="LF251" s="18"/>
      <c r="LG251" s="18"/>
      <c r="LH251" s="18"/>
      <c r="LI251" s="18"/>
      <c r="LJ251" s="18"/>
      <c r="LK251" s="18"/>
      <c r="LL251" s="18"/>
      <c r="LM251" s="18"/>
      <c r="LN251" s="63"/>
      <c r="LO251" s="251">
        <f t="shared" si="793"/>
        <v>0</v>
      </c>
      <c r="LP251" s="251">
        <f t="shared" si="794"/>
        <v>0</v>
      </c>
      <c r="LQ251" s="251">
        <f t="shared" si="795"/>
        <v>0</v>
      </c>
      <c r="LR251" s="251">
        <f t="shared" si="796"/>
        <v>0</v>
      </c>
      <c r="LS251" s="251">
        <f t="shared" si="797"/>
        <v>0</v>
      </c>
      <c r="LT251" s="251">
        <f t="shared" si="798"/>
        <v>0</v>
      </c>
      <c r="LU251" s="251">
        <f t="shared" si="799"/>
        <v>0</v>
      </c>
      <c r="LV251" s="251">
        <f t="shared" si="800"/>
        <v>0</v>
      </c>
      <c r="LW251" s="251">
        <f t="shared" si="801"/>
        <v>0</v>
      </c>
      <c r="LX251" s="251">
        <f t="shared" si="802"/>
        <v>0</v>
      </c>
      <c r="LY251" s="251">
        <f t="shared" si="803"/>
        <v>0</v>
      </c>
      <c r="LZ251" s="251">
        <f t="shared" si="804"/>
        <v>0</v>
      </c>
      <c r="MA251" s="63">
        <f t="shared" si="805"/>
        <v>7</v>
      </c>
      <c r="MB251" s="63">
        <f t="shared" si="806"/>
        <v>0</v>
      </c>
      <c r="MC251" s="63">
        <f t="shared" si="893"/>
        <v>237</v>
      </c>
      <c r="MD251" s="63">
        <f t="shared" si="892"/>
        <v>8</v>
      </c>
      <c r="ME251" s="63" t="str">
        <f t="shared" si="807"/>
        <v>linear_acceleration</v>
      </c>
      <c r="MF251" s="315">
        <f t="shared" si="808"/>
        <v>291</v>
      </c>
      <c r="MG251" s="315">
        <f>IF(ISNUMBER(MATCH(EO251,$ME$15:$ME$520,0)),0,MAX(MG$14:MG250)+1)</f>
        <v>0</v>
      </c>
      <c r="MH251" s="315" t="str">
        <f t="shared" si="809"/>
        <v/>
      </c>
      <c r="MI251" s="369"/>
      <c r="MJ251" s="68"/>
      <c r="MK251" s="18"/>
      <c r="ML251" s="242"/>
      <c r="MM251" s="242"/>
      <c r="MN251" s="59"/>
      <c r="MO251" s="59"/>
      <c r="MP251" s="285"/>
      <c r="MQ251" s="59"/>
      <c r="MR251" s="238"/>
      <c r="MS251" s="285"/>
      <c r="MT251" s="59"/>
      <c r="MU251" s="285"/>
      <c r="MV251" s="238"/>
      <c r="MW251" s="59"/>
      <c r="MX251" s="59"/>
      <c r="MY251" s="59"/>
      <c r="MZ251" s="59"/>
      <c r="NA251" s="59"/>
      <c r="NB251" s="26" t="s">
        <v>2</v>
      </c>
      <c r="NC251" s="59"/>
      <c r="ND251" s="59"/>
      <c r="NE251" s="59"/>
      <c r="NF251" s="59"/>
      <c r="NG251" s="59"/>
      <c r="NH251" s="59"/>
      <c r="NI251" s="59"/>
      <c r="NJ251" s="59"/>
      <c r="NK251" s="26" t="s">
        <v>2</v>
      </c>
      <c r="NL251" s="454"/>
      <c r="NM251" s="454"/>
      <c r="NN251" s="59"/>
      <c r="NO251" s="18"/>
      <c r="NP251" s="18"/>
      <c r="NQ251" s="18"/>
      <c r="NR251" s="18"/>
      <c r="NS251" s="18"/>
      <c r="NT251" s="18"/>
      <c r="NU251" s="18"/>
      <c r="NV251" s="18"/>
      <c r="NW251" s="18"/>
      <c r="NX251" s="18"/>
      <c r="NY251" s="18"/>
      <c r="NZ251" s="18"/>
      <c r="OA251" s="18"/>
      <c r="OB251" s="18"/>
      <c r="OC251" s="18"/>
      <c r="OZ251" s="59"/>
      <c r="PA251" s="251" t="str">
        <f t="shared" si="810"/>
        <v/>
      </c>
      <c r="PB251" s="251" t="str">
        <f t="shared" si="811"/>
        <v/>
      </c>
      <c r="PC251" s="251" t="str">
        <f t="shared" si="812"/>
        <v/>
      </c>
      <c r="PD251" s="251" t="str">
        <f t="shared" si="813"/>
        <v/>
      </c>
      <c r="PE251" s="251" t="str">
        <f t="shared" si="814"/>
        <v/>
      </c>
      <c r="PF251" s="251" t="str">
        <f t="shared" si="815"/>
        <v/>
      </c>
      <c r="PG251" s="251" t="str">
        <f t="shared" si="816"/>
        <v/>
      </c>
      <c r="PH251" s="251" t="str">
        <f t="shared" si="817"/>
        <v/>
      </c>
      <c r="PI251" s="251" t="str">
        <f t="shared" si="818"/>
        <v/>
      </c>
      <c r="PJ251" s="251" t="str">
        <f t="shared" si="819"/>
        <v/>
      </c>
      <c r="PK251" s="251" t="str">
        <f t="shared" si="820"/>
        <v/>
      </c>
      <c r="PL251" s="251" t="str">
        <f t="shared" si="821"/>
        <v/>
      </c>
      <c r="PM251" s="251" t="str">
        <f t="shared" si="822"/>
        <v/>
      </c>
      <c r="PN251" s="251" t="str">
        <f t="shared" si="823"/>
        <v>linear_acceleration</v>
      </c>
      <c r="PO251" s="251" t="str">
        <f t="shared" si="824"/>
        <v/>
      </c>
      <c r="PP251" s="251" t="str">
        <f t="shared" si="825"/>
        <v/>
      </c>
      <c r="PQ251" s="251" t="str">
        <f t="shared" si="826"/>
        <v/>
      </c>
      <c r="PR251" s="251" t="str">
        <f t="shared" si="827"/>
        <v/>
      </c>
      <c r="PS251" s="251" t="str">
        <f t="shared" si="828"/>
        <v/>
      </c>
      <c r="PT251" s="251" t="str">
        <f t="shared" si="829"/>
        <v>linear_acceleration</v>
      </c>
      <c r="PU251" s="251" t="str">
        <f t="shared" si="830"/>
        <v>linear_acceleration</v>
      </c>
      <c r="PV251" s="251" t="str">
        <f t="shared" si="831"/>
        <v/>
      </c>
      <c r="PW251" s="251" t="str">
        <f t="shared" si="832"/>
        <v/>
      </c>
      <c r="PX251" s="251" t="str">
        <f t="shared" si="833"/>
        <v>linear_acceleration</v>
      </c>
      <c r="PY251" s="251" t="str">
        <f t="shared" si="834"/>
        <v>linear_acceleration</v>
      </c>
      <c r="PZ251" s="251" t="str">
        <f t="shared" si="835"/>
        <v/>
      </c>
      <c r="QA251" s="251" t="str">
        <f t="shared" si="836"/>
        <v/>
      </c>
      <c r="QB251" s="251" t="str">
        <f t="shared" si="837"/>
        <v/>
      </c>
      <c r="QC251" s="251" t="str">
        <f t="shared" si="838"/>
        <v/>
      </c>
      <c r="QD251" s="251" t="str">
        <f t="shared" si="839"/>
        <v>linear_acceleration</v>
      </c>
      <c r="QE251" s="251" t="str">
        <f t="shared" si="840"/>
        <v/>
      </c>
      <c r="QF251" s="63">
        <f t="shared" si="841"/>
        <v>5</v>
      </c>
      <c r="QG251" s="26" t="s">
        <v>2</v>
      </c>
      <c r="QH251" s="59"/>
      <c r="QI251" s="59"/>
      <c r="QJ251" s="59"/>
      <c r="QK251" s="59"/>
      <c r="QL251" s="59"/>
      <c r="QM251" s="59"/>
      <c r="QN251" s="59"/>
    </row>
    <row r="252" spans="1:456" ht="6" customHeight="1" x14ac:dyDescent="0.25">
      <c r="A252" s="68"/>
      <c r="B252" s="447">
        <f t="shared" si="698"/>
        <v>238</v>
      </c>
      <c r="C252" s="72" t="s">
        <v>662</v>
      </c>
      <c r="D252" s="261" t="s">
        <v>854</v>
      </c>
      <c r="E252" s="59"/>
      <c r="F252" s="229"/>
      <c r="G252" s="295"/>
      <c r="H252" s="295"/>
      <c r="I252" s="229"/>
      <c r="J252" s="295"/>
      <c r="K252" s="295"/>
      <c r="L252" s="229"/>
      <c r="M252" s="295"/>
      <c r="N252" s="295"/>
      <c r="O252" s="229"/>
      <c r="P252" s="295"/>
      <c r="Q252" s="295"/>
      <c r="R252" s="229"/>
      <c r="S252" s="230"/>
      <c r="T252" s="231"/>
      <c r="U252" s="229"/>
      <c r="V252" s="230"/>
      <c r="W252" s="231"/>
      <c r="X252" s="229"/>
      <c r="Y252" s="230"/>
      <c r="Z252" s="231"/>
      <c r="AA252" s="229"/>
      <c r="AB252" s="295"/>
      <c r="AC252" s="295"/>
      <c r="AD252" s="229"/>
      <c r="AE252" s="295"/>
      <c r="AF252" s="295"/>
      <c r="AG252" s="229"/>
      <c r="AH252" s="295"/>
      <c r="AI252" s="295"/>
      <c r="AJ252" s="229"/>
      <c r="AK252" s="295"/>
      <c r="AL252" s="295"/>
      <c r="AM252" s="229"/>
      <c r="AN252" s="295"/>
      <c r="AO252" s="295"/>
      <c r="AP252" s="243"/>
      <c r="AQ252" s="295"/>
      <c r="AR252" s="290"/>
      <c r="AS252" s="243"/>
      <c r="AT252" s="295"/>
      <c r="AU252" s="290"/>
      <c r="AV252" s="229"/>
      <c r="AW252" s="230"/>
      <c r="AX252" s="231"/>
      <c r="AY252" s="229"/>
      <c r="AZ252" s="230"/>
      <c r="BA252" s="231"/>
      <c r="BB252" s="229"/>
      <c r="BC252" s="230"/>
      <c r="BD252" s="231"/>
      <c r="BE252" s="229"/>
      <c r="BF252" s="230"/>
      <c r="BG252" s="231"/>
      <c r="BH252" s="229"/>
      <c r="BI252" s="230"/>
      <c r="BJ252" s="231"/>
      <c r="BK252" s="243"/>
      <c r="BL252" s="230"/>
      <c r="BM252" s="231"/>
      <c r="BN252" s="243"/>
      <c r="BO252" s="230"/>
      <c r="BP252" s="231"/>
      <c r="BQ252" s="229"/>
      <c r="BR252" s="230"/>
      <c r="BS252" s="231"/>
      <c r="BT252" s="229"/>
      <c r="BU252" s="230"/>
      <c r="BV252" s="231"/>
      <c r="BW252" s="229"/>
      <c r="BX252" s="230"/>
      <c r="BY252" s="231"/>
      <c r="BZ252" s="229"/>
      <c r="CA252" s="230"/>
      <c r="CB252" s="231"/>
      <c r="CC252" s="229"/>
      <c r="CD252" s="230"/>
      <c r="CE252" s="231"/>
      <c r="CF252" s="331"/>
      <c r="CG252" s="332"/>
      <c r="CH252" s="385"/>
      <c r="CI252" s="331"/>
      <c r="CJ252" s="332"/>
      <c r="CK252" s="385"/>
      <c r="CL252" s="243"/>
      <c r="CM252" s="230"/>
      <c r="CN252" s="354"/>
      <c r="CO252" s="243"/>
      <c r="CP252" s="230"/>
      <c r="CQ252" s="231"/>
      <c r="CR252" s="331"/>
      <c r="CS252" s="332"/>
      <c r="CT252" s="333"/>
      <c r="CU252" s="229"/>
      <c r="CV252" s="230"/>
      <c r="CW252" s="231"/>
      <c r="CX252" s="331"/>
      <c r="CY252" s="332"/>
      <c r="CZ252" s="333"/>
      <c r="DA252" s="331"/>
      <c r="DB252" s="332"/>
      <c r="DC252" s="333"/>
      <c r="DD252" s="331"/>
      <c r="DE252" s="332"/>
      <c r="DF252" s="333"/>
      <c r="DG252" s="331"/>
      <c r="DH252" s="332"/>
      <c r="DI252" s="333"/>
      <c r="DJ252" s="229"/>
      <c r="DK252" s="230"/>
      <c r="DL252" s="231"/>
      <c r="DM252" s="229"/>
      <c r="DN252" s="230"/>
      <c r="DO252" s="231"/>
      <c r="DP252" s="331"/>
      <c r="DQ252" s="332"/>
      <c r="DR252" s="333"/>
      <c r="DS252" s="331"/>
      <c r="DT252" s="332"/>
      <c r="DU252" s="333"/>
      <c r="DV252" s="331"/>
      <c r="DW252" s="332"/>
      <c r="DX252" s="333"/>
      <c r="DY252" s="331"/>
      <c r="DZ252" s="332"/>
      <c r="EA252" s="333"/>
      <c r="EB252" s="331"/>
      <c r="EC252" s="332"/>
      <c r="ED252" s="333"/>
      <c r="EE252" s="331"/>
      <c r="EF252" s="332"/>
      <c r="EG252" s="333"/>
      <c r="EH252" s="229"/>
      <c r="EI252" s="230"/>
      <c r="EJ252" s="231"/>
      <c r="EK252" s="229"/>
      <c r="EL252" s="230"/>
      <c r="EM252" s="231"/>
      <c r="EN252" s="244"/>
      <c r="EO252" s="269" t="str">
        <f t="shared" si="699"/>
        <v/>
      </c>
      <c r="EP252" s="444" t="s">
        <v>1247</v>
      </c>
      <c r="EQ252" s="360" t="str">
        <f t="shared" si="842"/>
        <v/>
      </c>
      <c r="ER252" s="360" t="str">
        <f t="shared" si="843"/>
        <v/>
      </c>
      <c r="ES252" s="360" t="str">
        <f t="shared" si="844"/>
        <v/>
      </c>
      <c r="ET252" s="360" t="str">
        <f t="shared" si="845"/>
        <v/>
      </c>
      <c r="EU252" s="360" t="str">
        <f t="shared" si="846"/>
        <v/>
      </c>
      <c r="EV252" s="360" t="str">
        <f t="shared" si="847"/>
        <v/>
      </c>
      <c r="EW252" s="360" t="str">
        <f t="shared" si="848"/>
        <v/>
      </c>
      <c r="EX252" s="360" t="str">
        <f t="shared" si="849"/>
        <v/>
      </c>
      <c r="EY252" s="360" t="str">
        <f t="shared" si="850"/>
        <v/>
      </c>
      <c r="EZ252" s="360" t="str">
        <f t="shared" si="851"/>
        <v/>
      </c>
      <c r="FA252" s="360" t="str">
        <f t="shared" si="852"/>
        <v/>
      </c>
      <c r="FB252" s="360" t="str">
        <f t="shared" si="853"/>
        <v/>
      </c>
      <c r="FC252" s="360">
        <f t="shared" si="854"/>
        <v>40</v>
      </c>
      <c r="FD252" s="360" t="str">
        <f t="shared" si="855"/>
        <v/>
      </c>
      <c r="FE252" s="360">
        <f t="shared" si="856"/>
        <v>40</v>
      </c>
      <c r="FF252" s="360" t="str">
        <f t="shared" si="857"/>
        <v/>
      </c>
      <c r="FG252" s="360" t="str">
        <f t="shared" si="858"/>
        <v/>
      </c>
      <c r="FH252" s="360" t="str">
        <f t="shared" si="859"/>
        <v/>
      </c>
      <c r="FI252" s="360" t="str">
        <f t="shared" si="860"/>
        <v/>
      </c>
      <c r="FJ252" s="360" t="str">
        <f t="shared" si="861"/>
        <v/>
      </c>
      <c r="FK252" s="360" t="str">
        <f t="shared" si="862"/>
        <v/>
      </c>
      <c r="FL252" s="360" t="str">
        <f t="shared" si="863"/>
        <v/>
      </c>
      <c r="FM252" s="360" t="str">
        <f t="shared" si="864"/>
        <v/>
      </c>
      <c r="FN252" s="360" t="str">
        <f t="shared" si="865"/>
        <v/>
      </c>
      <c r="FO252" s="360" t="str">
        <f t="shared" si="866"/>
        <v/>
      </c>
      <c r="FP252" s="360" t="str">
        <f t="shared" si="867"/>
        <v/>
      </c>
      <c r="FQ252" s="360" t="str">
        <f t="shared" si="868"/>
        <v/>
      </c>
      <c r="FR252" s="360" t="str">
        <f t="shared" si="869"/>
        <v/>
      </c>
      <c r="FS252" s="360" t="str">
        <f t="shared" si="870"/>
        <v/>
      </c>
      <c r="FT252" s="360" t="str">
        <f t="shared" si="700"/>
        <v/>
      </c>
      <c r="FU252" s="360" t="str">
        <f t="shared" si="871"/>
        <v/>
      </c>
      <c r="FV252" s="360" t="str">
        <f t="shared" si="872"/>
        <v/>
      </c>
      <c r="FW252" s="360" t="str">
        <f t="shared" si="873"/>
        <v/>
      </c>
      <c r="FX252" s="360" t="str">
        <f t="shared" si="874"/>
        <v/>
      </c>
      <c r="FY252" s="360" t="str">
        <f t="shared" si="875"/>
        <v/>
      </c>
      <c r="FZ252" s="360" t="str">
        <f t="shared" si="876"/>
        <v/>
      </c>
      <c r="GA252" s="360" t="str">
        <f t="shared" si="877"/>
        <v/>
      </c>
      <c r="GB252" s="360" t="str">
        <f t="shared" si="878"/>
        <v/>
      </c>
      <c r="GC252" s="360" t="str">
        <f t="shared" si="879"/>
        <v/>
      </c>
      <c r="GD252" s="360" t="str">
        <f t="shared" si="880"/>
        <v/>
      </c>
      <c r="GE252" s="360" t="str">
        <f t="shared" si="881"/>
        <v/>
      </c>
      <c r="GF252" s="360" t="str">
        <f t="shared" si="882"/>
        <v/>
      </c>
      <c r="GG252" s="360" t="str">
        <f t="shared" si="883"/>
        <v/>
      </c>
      <c r="GH252" s="360" t="str">
        <f t="shared" si="884"/>
        <v/>
      </c>
      <c r="GI252" s="360" t="str">
        <f t="shared" si="885"/>
        <v/>
      </c>
      <c r="GJ252" s="360" t="str">
        <f t="shared" si="886"/>
        <v/>
      </c>
      <c r="GK252" s="444" t="s">
        <v>1247</v>
      </c>
      <c r="GL252" s="361" t="str">
        <f t="shared" si="701"/>
        <v>-</v>
      </c>
      <c r="GM252" s="361" t="str">
        <f t="shared" si="702"/>
        <v>-</v>
      </c>
      <c r="GN252" s="361" t="str">
        <f t="shared" si="703"/>
        <v>-</v>
      </c>
      <c r="GO252" s="361" t="str">
        <f t="shared" si="704"/>
        <v>-</v>
      </c>
      <c r="GP252" s="361" t="str">
        <f t="shared" si="705"/>
        <v>-</v>
      </c>
      <c r="GQ252" s="361" t="str">
        <f t="shared" si="706"/>
        <v>-</v>
      </c>
      <c r="GR252" s="361" t="str">
        <f t="shared" si="707"/>
        <v>-</v>
      </c>
      <c r="GS252" s="361" t="str">
        <f t="shared" si="708"/>
        <v>-</v>
      </c>
      <c r="GT252" s="361" t="str">
        <f t="shared" si="709"/>
        <v>-</v>
      </c>
      <c r="GU252" s="361" t="str">
        <f t="shared" si="710"/>
        <v>-</v>
      </c>
      <c r="GV252" s="361" t="str">
        <f t="shared" si="711"/>
        <v>-</v>
      </c>
      <c r="GW252" s="361" t="str">
        <f t="shared" si="712"/>
        <v>-</v>
      </c>
      <c r="GX252" s="361" t="str">
        <f t="shared" si="713"/>
        <v>DRN</v>
      </c>
      <c r="GY252" s="361" t="str">
        <f t="shared" si="714"/>
        <v>-</v>
      </c>
      <c r="GZ252" s="361" t="str">
        <f t="shared" si="715"/>
        <v>DRN</v>
      </c>
      <c r="HA252" s="361" t="str">
        <f t="shared" si="716"/>
        <v>-</v>
      </c>
      <c r="HB252" s="361" t="str">
        <f t="shared" si="717"/>
        <v>-</v>
      </c>
      <c r="HC252" s="361" t="str">
        <f t="shared" si="718"/>
        <v>-</v>
      </c>
      <c r="HD252" s="361" t="str">
        <f t="shared" si="719"/>
        <v>-</v>
      </c>
      <c r="HE252" s="361" t="str">
        <f t="shared" si="720"/>
        <v>-</v>
      </c>
      <c r="HF252" s="361" t="str">
        <f t="shared" si="721"/>
        <v>-</v>
      </c>
      <c r="HG252" s="361" t="str">
        <f t="shared" si="722"/>
        <v>-</v>
      </c>
      <c r="HH252" s="361" t="str">
        <f t="shared" si="723"/>
        <v>-</v>
      </c>
      <c r="HI252" s="361" t="str">
        <f t="shared" si="724"/>
        <v>-</v>
      </c>
      <c r="HJ252" s="361" t="str">
        <f t="shared" si="725"/>
        <v>-</v>
      </c>
      <c r="HK252" s="361" t="str">
        <f t="shared" si="726"/>
        <v>-</v>
      </c>
      <c r="HL252" s="361" t="str">
        <f t="shared" si="727"/>
        <v>-</v>
      </c>
      <c r="HM252" s="361" t="str">
        <f t="shared" si="728"/>
        <v>-</v>
      </c>
      <c r="HN252" s="361" t="str">
        <f t="shared" si="729"/>
        <v>-</v>
      </c>
      <c r="HO252" s="361" t="str">
        <f t="shared" si="730"/>
        <v>-</v>
      </c>
      <c r="HP252" s="361" t="str">
        <f t="shared" si="731"/>
        <v>-</v>
      </c>
      <c r="HQ252" s="361" t="str">
        <f t="shared" si="732"/>
        <v>-</v>
      </c>
      <c r="HR252" s="361" t="str">
        <f t="shared" si="733"/>
        <v>-</v>
      </c>
      <c r="HS252" s="361" t="str">
        <f t="shared" si="734"/>
        <v>-</v>
      </c>
      <c r="HT252" s="361" t="str">
        <f t="shared" si="735"/>
        <v>-</v>
      </c>
      <c r="HU252" s="361" t="str">
        <f t="shared" si="736"/>
        <v>-</v>
      </c>
      <c r="HV252" s="361" t="str">
        <f t="shared" si="737"/>
        <v>-</v>
      </c>
      <c r="HW252" s="361" t="str">
        <f t="shared" si="738"/>
        <v>-</v>
      </c>
      <c r="HX252" s="361" t="str">
        <f t="shared" si="739"/>
        <v>-</v>
      </c>
      <c r="HY252" s="361" t="str">
        <f t="shared" si="740"/>
        <v>-</v>
      </c>
      <c r="HZ252" s="361" t="str">
        <f t="shared" si="741"/>
        <v>-</v>
      </c>
      <c r="IA252" s="361" t="str">
        <f t="shared" si="742"/>
        <v>-</v>
      </c>
      <c r="IB252" s="361" t="str">
        <f t="shared" si="743"/>
        <v>-</v>
      </c>
      <c r="IC252" s="361" t="str">
        <f t="shared" si="744"/>
        <v>-</v>
      </c>
      <c r="ID252" s="361" t="str">
        <f t="shared" si="745"/>
        <v>-</v>
      </c>
      <c r="IE252" s="361" t="str">
        <f t="shared" si="746"/>
        <v>-</v>
      </c>
      <c r="IF252" s="444" t="s">
        <v>1247</v>
      </c>
      <c r="IG252" s="56" t="str">
        <f t="shared" si="887"/>
        <v>-</v>
      </c>
      <c r="IH252" s="56" t="str">
        <f t="shared" si="888"/>
        <v>-</v>
      </c>
      <c r="II252" s="56" t="str">
        <f t="shared" si="889"/>
        <v>-</v>
      </c>
      <c r="IJ252" s="56" t="str">
        <f t="shared" si="890"/>
        <v>-</v>
      </c>
      <c r="IK252" s="56" t="str">
        <f t="shared" si="747"/>
        <v>-</v>
      </c>
      <c r="IL252" s="56" t="str">
        <f t="shared" si="748"/>
        <v>-</v>
      </c>
      <c r="IM252" s="56" t="str">
        <f t="shared" si="749"/>
        <v>-</v>
      </c>
      <c r="IN252" s="56" t="str">
        <f t="shared" si="750"/>
        <v>-</v>
      </c>
      <c r="IO252" s="56" t="str">
        <f t="shared" si="751"/>
        <v>-</v>
      </c>
      <c r="IP252" s="56" t="str">
        <f t="shared" si="752"/>
        <v>-</v>
      </c>
      <c r="IQ252" s="56" t="str">
        <f t="shared" si="753"/>
        <v>-</v>
      </c>
      <c r="IR252" s="56" t="str">
        <f t="shared" si="754"/>
        <v>-</v>
      </c>
      <c r="IS252" s="56" t="str">
        <f t="shared" si="755"/>
        <v>---------</v>
      </c>
      <c r="IT252" s="56" t="str">
        <f t="shared" si="756"/>
        <v>-</v>
      </c>
      <c r="IU252" s="56" t="str">
        <f t="shared" si="757"/>
        <v>---------</v>
      </c>
      <c r="IV252" s="56" t="str">
        <f t="shared" si="758"/>
        <v>-</v>
      </c>
      <c r="IW252" s="56" t="str">
        <f t="shared" si="759"/>
        <v>-</v>
      </c>
      <c r="IX252" s="56" t="str">
        <f t="shared" si="760"/>
        <v>-</v>
      </c>
      <c r="IY252" s="56" t="str">
        <f t="shared" si="761"/>
        <v>-</v>
      </c>
      <c r="IZ252" s="56" t="str">
        <f t="shared" si="762"/>
        <v>-</v>
      </c>
      <c r="JA252" s="56" t="str">
        <f t="shared" si="763"/>
        <v>-</v>
      </c>
      <c r="JB252" s="56" t="str">
        <f t="shared" si="764"/>
        <v>-</v>
      </c>
      <c r="JC252" s="56" t="str">
        <f t="shared" si="765"/>
        <v>-</v>
      </c>
      <c r="JD252" s="56" t="str">
        <f t="shared" si="766"/>
        <v>-</v>
      </c>
      <c r="JE252" s="56" t="str">
        <f t="shared" si="767"/>
        <v>-</v>
      </c>
      <c r="JF252" s="56" t="str">
        <f t="shared" si="768"/>
        <v>-</v>
      </c>
      <c r="JG252" s="56" t="str">
        <f t="shared" si="769"/>
        <v>-</v>
      </c>
      <c r="JH252" s="56" t="str">
        <f t="shared" si="770"/>
        <v>-</v>
      </c>
      <c r="JI252" s="56" t="str">
        <f t="shared" si="771"/>
        <v>-</v>
      </c>
      <c r="JJ252" s="56" t="str">
        <f t="shared" si="772"/>
        <v>-</v>
      </c>
      <c r="JK252" s="56" t="str">
        <f t="shared" si="773"/>
        <v>-</v>
      </c>
      <c r="JL252" s="56" t="str">
        <f t="shared" si="774"/>
        <v>-</v>
      </c>
      <c r="JM252" s="56" t="str">
        <f t="shared" si="775"/>
        <v>-</v>
      </c>
      <c r="JN252" s="56" t="str">
        <f t="shared" si="776"/>
        <v>-</v>
      </c>
      <c r="JO252" s="56" t="str">
        <f t="shared" si="777"/>
        <v>-</v>
      </c>
      <c r="JP252" s="56" t="str">
        <f t="shared" si="778"/>
        <v>-</v>
      </c>
      <c r="JQ252" s="56" t="str">
        <f t="shared" si="779"/>
        <v>-</v>
      </c>
      <c r="JR252" s="56" t="str">
        <f t="shared" si="780"/>
        <v>-</v>
      </c>
      <c r="JS252" s="56" t="str">
        <f t="shared" si="781"/>
        <v>-</v>
      </c>
      <c r="JT252" s="56" t="str">
        <f t="shared" si="782"/>
        <v>-</v>
      </c>
      <c r="JU252" s="56" t="str">
        <f t="shared" si="783"/>
        <v>-</v>
      </c>
      <c r="JV252" s="56" t="str">
        <f t="shared" si="784"/>
        <v>-</v>
      </c>
      <c r="JW252" s="56" t="str">
        <f t="shared" si="785"/>
        <v>-</v>
      </c>
      <c r="JX252" s="56" t="str">
        <f t="shared" si="786"/>
        <v>-</v>
      </c>
      <c r="JY252" s="56" t="str">
        <f t="shared" si="787"/>
        <v>-</v>
      </c>
      <c r="JZ252" s="56" t="str">
        <f t="shared" si="788"/>
        <v>-</v>
      </c>
      <c r="KA252" s="444" t="s">
        <v>1247</v>
      </c>
      <c r="KB252" s="360">
        <f>IF(ISNUMBER(INDEX($EQ$15:$GK$521,$B252,EO$11)),MAX(KB$14:KB251)+1,0)</f>
        <v>0</v>
      </c>
      <c r="KC252" s="360" t="str">
        <f t="shared" si="891"/>
        <v/>
      </c>
      <c r="KD252" s="373" t="s">
        <v>2</v>
      </c>
      <c r="KE252" s="215"/>
      <c r="KF252" s="60"/>
      <c r="KG252" s="60"/>
      <c r="KH252" s="60"/>
      <c r="KI252" s="60"/>
      <c r="KJ252" s="60"/>
      <c r="KK252" s="60"/>
      <c r="KL252" s="60"/>
      <c r="KM252" s="60"/>
      <c r="KN252" s="60"/>
      <c r="KO252" s="60"/>
      <c r="KP252" s="60"/>
      <c r="KQ252" s="60"/>
      <c r="KR252" s="60"/>
      <c r="KS252" s="60"/>
      <c r="KT252" s="60"/>
      <c r="KU252" s="60"/>
      <c r="KV252" s="60"/>
      <c r="KW252" s="60"/>
      <c r="KX252" s="60"/>
      <c r="KY252" s="60"/>
      <c r="KZ252" s="283" t="str">
        <f t="shared" si="792"/>
        <v/>
      </c>
      <c r="LA252" s="26"/>
      <c r="LB252" s="18"/>
      <c r="LC252" s="18"/>
      <c r="LD252" s="18"/>
      <c r="LE252" s="18"/>
      <c r="LF252" s="18"/>
      <c r="LG252" s="18"/>
      <c r="LH252" s="18"/>
      <c r="LI252" s="18"/>
      <c r="LJ252" s="18"/>
      <c r="LK252" s="18"/>
      <c r="LL252" s="18"/>
      <c r="LM252" s="18"/>
      <c r="LN252" s="63"/>
      <c r="LO252" s="251">
        <f t="shared" si="793"/>
        <v>0</v>
      </c>
      <c r="LP252" s="251">
        <f t="shared" si="794"/>
        <v>0</v>
      </c>
      <c r="LQ252" s="251">
        <f t="shared" si="795"/>
        <v>0</v>
      </c>
      <c r="LR252" s="251">
        <f t="shared" si="796"/>
        <v>0</v>
      </c>
      <c r="LS252" s="251">
        <f t="shared" si="797"/>
        <v>0</v>
      </c>
      <c r="LT252" s="251">
        <f t="shared" si="798"/>
        <v>0</v>
      </c>
      <c r="LU252" s="251">
        <f t="shared" si="799"/>
        <v>0</v>
      </c>
      <c r="LV252" s="251">
        <f t="shared" si="800"/>
        <v>0</v>
      </c>
      <c r="LW252" s="251">
        <f t="shared" si="801"/>
        <v>0</v>
      </c>
      <c r="LX252" s="251">
        <f t="shared" si="802"/>
        <v>0</v>
      </c>
      <c r="LY252" s="251">
        <f t="shared" si="803"/>
        <v>0</v>
      </c>
      <c r="LZ252" s="251">
        <f t="shared" si="804"/>
        <v>0</v>
      </c>
      <c r="MA252" s="63">
        <f t="shared" si="805"/>
        <v>7</v>
      </c>
      <c r="MB252" s="63">
        <f t="shared" si="806"/>
        <v>0</v>
      </c>
      <c r="MC252" s="63">
        <f t="shared" si="893"/>
        <v>238</v>
      </c>
      <c r="MD252" s="63">
        <f t="shared" si="892"/>
        <v>9</v>
      </c>
      <c r="ME252" s="63">
        <f t="shared" si="807"/>
        <v>0</v>
      </c>
      <c r="MF252" s="315">
        <f t="shared" si="808"/>
        <v>291</v>
      </c>
      <c r="MG252" s="315">
        <f>IF(ISNUMBER(MATCH(EO252,$ME$15:$ME$520,0)),0,MAX(MG$14:MG251)+1)</f>
        <v>0</v>
      </c>
      <c r="MH252" s="315" t="str">
        <f t="shared" si="809"/>
        <v/>
      </c>
      <c r="MI252" s="369"/>
      <c r="MJ252" s="68"/>
      <c r="MK252" s="18"/>
      <c r="ML252" s="242"/>
      <c r="MM252" s="242"/>
      <c r="MN252" s="59"/>
      <c r="MO252" s="59"/>
      <c r="MP252" s="285"/>
      <c r="MQ252" s="59"/>
      <c r="MR252" s="238"/>
      <c r="MS252" s="285"/>
      <c r="MT252" s="59"/>
      <c r="MU252" s="285"/>
      <c r="MV252" s="238"/>
      <c r="MW252" s="59"/>
      <c r="MX252" s="59"/>
      <c r="MY252" s="59"/>
      <c r="MZ252" s="59"/>
      <c r="NA252" s="59"/>
      <c r="NB252" s="26" t="s">
        <v>2</v>
      </c>
      <c r="NC252" s="59"/>
      <c r="ND252" s="59"/>
      <c r="NE252" s="59"/>
      <c r="NF252" s="59"/>
      <c r="NG252" s="59"/>
      <c r="NH252" s="59"/>
      <c r="NI252" s="59"/>
      <c r="NJ252" s="59"/>
      <c r="NK252" s="26" t="s">
        <v>2</v>
      </c>
      <c r="NL252" s="454"/>
      <c r="NM252" s="454"/>
      <c r="NN252" s="59"/>
      <c r="NO252" s="18"/>
      <c r="NP252" s="18"/>
      <c r="NQ252" s="18"/>
      <c r="NR252" s="18"/>
      <c r="NS252" s="18"/>
      <c r="NT252" s="18"/>
      <c r="NU252" s="18"/>
      <c r="NV252" s="18"/>
      <c r="NW252" s="18"/>
      <c r="NX252" s="18"/>
      <c r="NY252" s="18"/>
      <c r="NZ252" s="18"/>
      <c r="OA252" s="18"/>
      <c r="OB252" s="18"/>
      <c r="OC252" s="18"/>
      <c r="OZ252" s="59"/>
      <c r="PA252" s="251" t="str">
        <f t="shared" si="810"/>
        <v/>
      </c>
      <c r="PB252" s="251" t="str">
        <f t="shared" si="811"/>
        <v/>
      </c>
      <c r="PC252" s="251" t="str">
        <f t="shared" si="812"/>
        <v/>
      </c>
      <c r="PD252" s="251" t="str">
        <f t="shared" si="813"/>
        <v/>
      </c>
      <c r="PE252" s="251" t="str">
        <f t="shared" si="814"/>
        <v/>
      </c>
      <c r="PF252" s="251" t="str">
        <f t="shared" si="815"/>
        <v/>
      </c>
      <c r="PG252" s="251" t="str">
        <f t="shared" si="816"/>
        <v/>
      </c>
      <c r="PH252" s="251" t="str">
        <f t="shared" si="817"/>
        <v/>
      </c>
      <c r="PI252" s="251" t="str">
        <f t="shared" si="818"/>
        <v/>
      </c>
      <c r="PJ252" s="251" t="str">
        <f t="shared" si="819"/>
        <v/>
      </c>
      <c r="PK252" s="251" t="str">
        <f t="shared" si="820"/>
        <v/>
      </c>
      <c r="PL252" s="251" t="str">
        <f t="shared" si="821"/>
        <v/>
      </c>
      <c r="PM252" s="251" t="str">
        <f t="shared" si="822"/>
        <v/>
      </c>
      <c r="PN252" s="251" t="str">
        <f t="shared" si="823"/>
        <v/>
      </c>
      <c r="PO252" s="251" t="str">
        <f t="shared" si="824"/>
        <v/>
      </c>
      <c r="PP252" s="251" t="str">
        <f t="shared" si="825"/>
        <v/>
      </c>
      <c r="PQ252" s="251" t="str">
        <f t="shared" si="826"/>
        <v/>
      </c>
      <c r="PR252" s="251" t="str">
        <f t="shared" si="827"/>
        <v/>
      </c>
      <c r="PS252" s="251" t="str">
        <f t="shared" si="828"/>
        <v/>
      </c>
      <c r="PT252" s="251" t="str">
        <f t="shared" si="829"/>
        <v/>
      </c>
      <c r="PU252" s="251" t="str">
        <f t="shared" si="830"/>
        <v/>
      </c>
      <c r="PV252" s="251" t="str">
        <f t="shared" si="831"/>
        <v/>
      </c>
      <c r="PW252" s="251" t="str">
        <f t="shared" si="832"/>
        <v/>
      </c>
      <c r="PX252" s="251" t="str">
        <f t="shared" si="833"/>
        <v/>
      </c>
      <c r="PY252" s="251" t="str">
        <f t="shared" si="834"/>
        <v/>
      </c>
      <c r="PZ252" s="251" t="str">
        <f t="shared" si="835"/>
        <v/>
      </c>
      <c r="QA252" s="251" t="str">
        <f t="shared" si="836"/>
        <v/>
      </c>
      <c r="QB252" s="251" t="str">
        <f t="shared" si="837"/>
        <v/>
      </c>
      <c r="QC252" s="251" t="str">
        <f t="shared" si="838"/>
        <v/>
      </c>
      <c r="QD252" s="251" t="str">
        <f t="shared" si="839"/>
        <v/>
      </c>
      <c r="QE252" s="251" t="str">
        <f t="shared" si="840"/>
        <v/>
      </c>
      <c r="QF252" s="63">
        <f t="shared" si="841"/>
        <v>0</v>
      </c>
      <c r="QG252" s="26" t="s">
        <v>2</v>
      </c>
      <c r="QH252" s="59"/>
      <c r="QI252" s="59"/>
      <c r="QJ252" s="59"/>
      <c r="QK252" s="59"/>
      <c r="QL252" s="59"/>
      <c r="QM252" s="59"/>
      <c r="QN252" s="59"/>
    </row>
    <row r="253" spans="1:456" ht="6" customHeight="1" x14ac:dyDescent="0.25">
      <c r="A253" s="68"/>
      <c r="B253" s="447">
        <f t="shared" si="698"/>
        <v>239</v>
      </c>
      <c r="C253" s="72" t="s">
        <v>664</v>
      </c>
      <c r="D253" s="261" t="s">
        <v>853</v>
      </c>
      <c r="E253" s="59"/>
      <c r="F253" s="229"/>
      <c r="G253" s="295"/>
      <c r="H253" s="295"/>
      <c r="I253" s="229"/>
      <c r="J253" s="295"/>
      <c r="K253" s="295"/>
      <c r="L253" s="229"/>
      <c r="M253" s="295"/>
      <c r="N253" s="295"/>
      <c r="O253" s="229"/>
      <c r="P253" s="295"/>
      <c r="Q253" s="295"/>
      <c r="R253" s="229"/>
      <c r="S253" s="230"/>
      <c r="T253" s="231"/>
      <c r="U253" s="229"/>
      <c r="V253" s="230"/>
      <c r="W253" s="231"/>
      <c r="X253" s="229"/>
      <c r="Y253" s="230"/>
      <c r="Z253" s="231"/>
      <c r="AA253" s="229"/>
      <c r="AB253" s="295"/>
      <c r="AC253" s="295"/>
      <c r="AD253" s="229"/>
      <c r="AE253" s="295"/>
      <c r="AF253" s="295"/>
      <c r="AG253" s="229"/>
      <c r="AH253" s="295"/>
      <c r="AI253" s="295"/>
      <c r="AJ253" s="229"/>
      <c r="AK253" s="295"/>
      <c r="AL253" s="295"/>
      <c r="AM253" s="229"/>
      <c r="AN253" s="295"/>
      <c r="AO253" s="295"/>
      <c r="AP253" s="243"/>
      <c r="AQ253" s="295"/>
      <c r="AR253" s="290"/>
      <c r="AS253" s="243"/>
      <c r="AT253" s="295"/>
      <c r="AU253" s="290"/>
      <c r="AV253" s="229"/>
      <c r="AW253" s="230"/>
      <c r="AX253" s="231"/>
      <c r="AY253" s="229"/>
      <c r="AZ253" s="230"/>
      <c r="BA253" s="231"/>
      <c r="BB253" s="229"/>
      <c r="BC253" s="230"/>
      <c r="BD253" s="231"/>
      <c r="BE253" s="229"/>
      <c r="BF253" s="230"/>
      <c r="BG253" s="231"/>
      <c r="BH253" s="229"/>
      <c r="BI253" s="230"/>
      <c r="BJ253" s="231"/>
      <c r="BK253" s="243"/>
      <c r="BL253" s="230"/>
      <c r="BM253" s="231"/>
      <c r="BN253" s="243"/>
      <c r="BO253" s="230"/>
      <c r="BP253" s="231"/>
      <c r="BQ253" s="229"/>
      <c r="BR253" s="230"/>
      <c r="BS253" s="231"/>
      <c r="BT253" s="229"/>
      <c r="BU253" s="230"/>
      <c r="BV253" s="231"/>
      <c r="BW253" s="229"/>
      <c r="BX253" s="230"/>
      <c r="BY253" s="231"/>
      <c r="BZ253" s="229"/>
      <c r="CA253" s="230"/>
      <c r="CB253" s="231"/>
      <c r="CC253" s="229"/>
      <c r="CD253" s="230"/>
      <c r="CE253" s="231"/>
      <c r="CF253" s="331"/>
      <c r="CG253" s="332"/>
      <c r="CH253" s="385"/>
      <c r="CI253" s="331"/>
      <c r="CJ253" s="332"/>
      <c r="CK253" s="385"/>
      <c r="CL253" s="243"/>
      <c r="CM253" s="230"/>
      <c r="CN253" s="354"/>
      <c r="CO253" s="243"/>
      <c r="CP253" s="230"/>
      <c r="CQ253" s="231"/>
      <c r="CR253" s="331"/>
      <c r="CS253" s="332"/>
      <c r="CT253" s="333"/>
      <c r="CU253" s="229"/>
      <c r="CV253" s="230"/>
      <c r="CW253" s="231"/>
      <c r="CX253" s="331"/>
      <c r="CY253" s="332"/>
      <c r="CZ253" s="333"/>
      <c r="DA253" s="331"/>
      <c r="DB253" s="332"/>
      <c r="DC253" s="333"/>
      <c r="DD253" s="331"/>
      <c r="DE253" s="332"/>
      <c r="DF253" s="333"/>
      <c r="DG253" s="331"/>
      <c r="DH253" s="332"/>
      <c r="DI253" s="333"/>
      <c r="DJ253" s="229"/>
      <c r="DK253" s="230"/>
      <c r="DL253" s="231"/>
      <c r="DM253" s="229"/>
      <c r="DN253" s="230"/>
      <c r="DO253" s="231"/>
      <c r="DP253" s="331"/>
      <c r="DQ253" s="332"/>
      <c r="DR253" s="333"/>
      <c r="DS253" s="331"/>
      <c r="DT253" s="332"/>
      <c r="DU253" s="333"/>
      <c r="DV253" s="331"/>
      <c r="DW253" s="332"/>
      <c r="DX253" s="333"/>
      <c r="DY253" s="331"/>
      <c r="DZ253" s="332"/>
      <c r="EA253" s="333"/>
      <c r="EB253" s="331"/>
      <c r="EC253" s="332"/>
      <c r="ED253" s="333"/>
      <c r="EE253" s="331"/>
      <c r="EF253" s="332"/>
      <c r="EG253" s="333"/>
      <c r="EH253" s="229"/>
      <c r="EI253" s="230"/>
      <c r="EJ253" s="231"/>
      <c r="EK253" s="229"/>
      <c r="EL253" s="230"/>
      <c r="EM253" s="231"/>
      <c r="EN253" s="244"/>
      <c r="EO253" s="269" t="str">
        <f t="shared" si="699"/>
        <v/>
      </c>
      <c r="EP253" s="444" t="s">
        <v>1247</v>
      </c>
      <c r="EQ253" s="360" t="str">
        <f t="shared" si="842"/>
        <v/>
      </c>
      <c r="ER253" s="360" t="str">
        <f t="shared" si="843"/>
        <v/>
      </c>
      <c r="ES253" s="360" t="str">
        <f t="shared" si="844"/>
        <v/>
      </c>
      <c r="ET253" s="360" t="str">
        <f t="shared" si="845"/>
        <v/>
      </c>
      <c r="EU253" s="360" t="str">
        <f t="shared" si="846"/>
        <v/>
      </c>
      <c r="EV253" s="360" t="str">
        <f t="shared" si="847"/>
        <v/>
      </c>
      <c r="EW253" s="360" t="str">
        <f t="shared" si="848"/>
        <v/>
      </c>
      <c r="EX253" s="360" t="str">
        <f t="shared" si="849"/>
        <v/>
      </c>
      <c r="EY253" s="360" t="str">
        <f t="shared" si="850"/>
        <v/>
      </c>
      <c r="EZ253" s="360" t="str">
        <f t="shared" si="851"/>
        <v/>
      </c>
      <c r="FA253" s="360" t="str">
        <f t="shared" si="852"/>
        <v/>
      </c>
      <c r="FB253" s="360" t="str">
        <f t="shared" si="853"/>
        <v/>
      </c>
      <c r="FC253" s="360">
        <f t="shared" si="854"/>
        <v>25</v>
      </c>
      <c r="FD253" s="360" t="str">
        <f t="shared" si="855"/>
        <v/>
      </c>
      <c r="FE253" s="360" t="str">
        <f t="shared" si="856"/>
        <v/>
      </c>
      <c r="FF253" s="360" t="str">
        <f t="shared" si="857"/>
        <v/>
      </c>
      <c r="FG253" s="360" t="str">
        <f t="shared" si="858"/>
        <v/>
      </c>
      <c r="FH253" s="360" t="str">
        <f t="shared" si="859"/>
        <v/>
      </c>
      <c r="FI253" s="360" t="str">
        <f t="shared" si="860"/>
        <v/>
      </c>
      <c r="FJ253" s="360" t="str">
        <f t="shared" si="861"/>
        <v/>
      </c>
      <c r="FK253" s="360" t="str">
        <f t="shared" si="862"/>
        <v/>
      </c>
      <c r="FL253" s="360" t="str">
        <f t="shared" si="863"/>
        <v/>
      </c>
      <c r="FM253" s="360" t="str">
        <f t="shared" si="864"/>
        <v/>
      </c>
      <c r="FN253" s="360" t="str">
        <f t="shared" si="865"/>
        <v/>
      </c>
      <c r="FO253" s="360" t="str">
        <f t="shared" si="866"/>
        <v/>
      </c>
      <c r="FP253" s="360" t="str">
        <f t="shared" si="867"/>
        <v/>
      </c>
      <c r="FQ253" s="360" t="str">
        <f t="shared" si="868"/>
        <v/>
      </c>
      <c r="FR253" s="360" t="str">
        <f t="shared" si="869"/>
        <v/>
      </c>
      <c r="FS253" s="360" t="str">
        <f t="shared" si="870"/>
        <v/>
      </c>
      <c r="FT253" s="360" t="str">
        <f t="shared" si="700"/>
        <v/>
      </c>
      <c r="FU253" s="360" t="str">
        <f t="shared" si="871"/>
        <v/>
      </c>
      <c r="FV253" s="360" t="str">
        <f t="shared" si="872"/>
        <v/>
      </c>
      <c r="FW253" s="360" t="str">
        <f t="shared" si="873"/>
        <v/>
      </c>
      <c r="FX253" s="360" t="str">
        <f t="shared" si="874"/>
        <v/>
      </c>
      <c r="FY253" s="360" t="str">
        <f t="shared" si="875"/>
        <v/>
      </c>
      <c r="FZ253" s="360" t="str">
        <f t="shared" si="876"/>
        <v/>
      </c>
      <c r="GA253" s="360" t="str">
        <f t="shared" si="877"/>
        <v/>
      </c>
      <c r="GB253" s="360" t="str">
        <f t="shared" si="878"/>
        <v/>
      </c>
      <c r="GC253" s="360" t="str">
        <f t="shared" si="879"/>
        <v/>
      </c>
      <c r="GD253" s="360" t="str">
        <f t="shared" si="880"/>
        <v/>
      </c>
      <c r="GE253" s="360" t="str">
        <f t="shared" si="881"/>
        <v/>
      </c>
      <c r="GF253" s="360" t="str">
        <f t="shared" si="882"/>
        <v/>
      </c>
      <c r="GG253" s="360" t="str">
        <f t="shared" si="883"/>
        <v/>
      </c>
      <c r="GH253" s="360" t="str">
        <f t="shared" si="884"/>
        <v/>
      </c>
      <c r="GI253" s="360" t="str">
        <f t="shared" si="885"/>
        <v/>
      </c>
      <c r="GJ253" s="360" t="str">
        <f t="shared" si="886"/>
        <v/>
      </c>
      <c r="GK253" s="444" t="s">
        <v>1247</v>
      </c>
      <c r="GL253" s="361" t="str">
        <f t="shared" si="701"/>
        <v>-</v>
      </c>
      <c r="GM253" s="361" t="str">
        <f t="shared" si="702"/>
        <v>-</v>
      </c>
      <c r="GN253" s="361" t="str">
        <f t="shared" si="703"/>
        <v>-</v>
      </c>
      <c r="GO253" s="361" t="str">
        <f t="shared" si="704"/>
        <v>-</v>
      </c>
      <c r="GP253" s="361" t="str">
        <f t="shared" si="705"/>
        <v>-</v>
      </c>
      <c r="GQ253" s="361" t="str">
        <f t="shared" si="706"/>
        <v>-</v>
      </c>
      <c r="GR253" s="361" t="str">
        <f t="shared" si="707"/>
        <v>-</v>
      </c>
      <c r="GS253" s="361" t="str">
        <f t="shared" si="708"/>
        <v>-</v>
      </c>
      <c r="GT253" s="361" t="str">
        <f t="shared" si="709"/>
        <v>-</v>
      </c>
      <c r="GU253" s="361" t="str">
        <f t="shared" si="710"/>
        <v>-</v>
      </c>
      <c r="GV253" s="361" t="str">
        <f t="shared" si="711"/>
        <v>-</v>
      </c>
      <c r="GW253" s="361" t="str">
        <f t="shared" si="712"/>
        <v>-</v>
      </c>
      <c r="GX253" s="361" t="str">
        <f t="shared" si="713"/>
        <v>drn_spd</v>
      </c>
      <c r="GY253" s="361" t="str">
        <f t="shared" si="714"/>
        <v>-</v>
      </c>
      <c r="GZ253" s="361" t="str">
        <f t="shared" si="715"/>
        <v>-</v>
      </c>
      <c r="HA253" s="361" t="str">
        <f t="shared" si="716"/>
        <v>-</v>
      </c>
      <c r="HB253" s="361" t="str">
        <f t="shared" si="717"/>
        <v>-</v>
      </c>
      <c r="HC253" s="361" t="str">
        <f t="shared" si="718"/>
        <v>-</v>
      </c>
      <c r="HD253" s="361" t="str">
        <f t="shared" si="719"/>
        <v>-</v>
      </c>
      <c r="HE253" s="361" t="str">
        <f t="shared" si="720"/>
        <v>-</v>
      </c>
      <c r="HF253" s="361" t="str">
        <f t="shared" si="721"/>
        <v>-</v>
      </c>
      <c r="HG253" s="361" t="str">
        <f t="shared" si="722"/>
        <v>-</v>
      </c>
      <c r="HH253" s="361" t="str">
        <f t="shared" si="723"/>
        <v>-</v>
      </c>
      <c r="HI253" s="361" t="str">
        <f t="shared" si="724"/>
        <v>-</v>
      </c>
      <c r="HJ253" s="361" t="str">
        <f t="shared" si="725"/>
        <v>-</v>
      </c>
      <c r="HK253" s="361" t="str">
        <f t="shared" si="726"/>
        <v>-</v>
      </c>
      <c r="HL253" s="361" t="str">
        <f t="shared" si="727"/>
        <v>-</v>
      </c>
      <c r="HM253" s="361" t="str">
        <f t="shared" si="728"/>
        <v>-</v>
      </c>
      <c r="HN253" s="361" t="str">
        <f t="shared" si="729"/>
        <v>-</v>
      </c>
      <c r="HO253" s="361" t="str">
        <f t="shared" si="730"/>
        <v>-</v>
      </c>
      <c r="HP253" s="361" t="str">
        <f t="shared" si="731"/>
        <v>-</v>
      </c>
      <c r="HQ253" s="361" t="str">
        <f t="shared" si="732"/>
        <v>-</v>
      </c>
      <c r="HR253" s="361" t="str">
        <f t="shared" si="733"/>
        <v>-</v>
      </c>
      <c r="HS253" s="361" t="str">
        <f t="shared" si="734"/>
        <v>-</v>
      </c>
      <c r="HT253" s="361" t="str">
        <f t="shared" si="735"/>
        <v>-</v>
      </c>
      <c r="HU253" s="361" t="str">
        <f t="shared" si="736"/>
        <v>-</v>
      </c>
      <c r="HV253" s="361" t="str">
        <f t="shared" si="737"/>
        <v>-</v>
      </c>
      <c r="HW253" s="361" t="str">
        <f t="shared" si="738"/>
        <v>-</v>
      </c>
      <c r="HX253" s="361" t="str">
        <f t="shared" si="739"/>
        <v>-</v>
      </c>
      <c r="HY253" s="361" t="str">
        <f t="shared" si="740"/>
        <v>-</v>
      </c>
      <c r="HZ253" s="361" t="str">
        <f t="shared" si="741"/>
        <v>-</v>
      </c>
      <c r="IA253" s="361" t="str">
        <f t="shared" si="742"/>
        <v>-</v>
      </c>
      <c r="IB253" s="361" t="str">
        <f t="shared" si="743"/>
        <v>-</v>
      </c>
      <c r="IC253" s="361" t="str">
        <f t="shared" si="744"/>
        <v>-</v>
      </c>
      <c r="ID253" s="361" t="str">
        <f t="shared" si="745"/>
        <v>-</v>
      </c>
      <c r="IE253" s="361" t="str">
        <f t="shared" si="746"/>
        <v>-</v>
      </c>
      <c r="IF253" s="444" t="s">
        <v>1247</v>
      </c>
      <c r="IG253" s="56" t="str">
        <f t="shared" si="887"/>
        <v>-</v>
      </c>
      <c r="IH253" s="56" t="str">
        <f t="shared" si="888"/>
        <v>-</v>
      </c>
      <c r="II253" s="56" t="str">
        <f t="shared" si="889"/>
        <v>-</v>
      </c>
      <c r="IJ253" s="56" t="str">
        <f t="shared" si="890"/>
        <v>-</v>
      </c>
      <c r="IK253" s="56" t="str">
        <f t="shared" si="747"/>
        <v>-</v>
      </c>
      <c r="IL253" s="56" t="str">
        <f t="shared" si="748"/>
        <v>-</v>
      </c>
      <c r="IM253" s="56" t="str">
        <f t="shared" si="749"/>
        <v>-</v>
      </c>
      <c r="IN253" s="56" t="str">
        <f t="shared" si="750"/>
        <v>-</v>
      </c>
      <c r="IO253" s="56" t="str">
        <f t="shared" si="751"/>
        <v>-</v>
      </c>
      <c r="IP253" s="56" t="str">
        <f t="shared" si="752"/>
        <v>-</v>
      </c>
      <c r="IQ253" s="56" t="str">
        <f t="shared" si="753"/>
        <v>-</v>
      </c>
      <c r="IR253" s="56" t="str">
        <f t="shared" si="754"/>
        <v>-</v>
      </c>
      <c r="IS253" s="56" t="str">
        <f t="shared" si="755"/>
        <v>_spd</v>
      </c>
      <c r="IT253" s="56" t="str">
        <f t="shared" si="756"/>
        <v>-</v>
      </c>
      <c r="IU253" s="56" t="str">
        <f t="shared" si="757"/>
        <v>-</v>
      </c>
      <c r="IV253" s="56" t="str">
        <f t="shared" si="758"/>
        <v>-</v>
      </c>
      <c r="IW253" s="56" t="str">
        <f t="shared" si="759"/>
        <v>-</v>
      </c>
      <c r="IX253" s="56" t="str">
        <f t="shared" si="760"/>
        <v>-</v>
      </c>
      <c r="IY253" s="56" t="str">
        <f t="shared" si="761"/>
        <v>-</v>
      </c>
      <c r="IZ253" s="56" t="str">
        <f t="shared" si="762"/>
        <v>-</v>
      </c>
      <c r="JA253" s="56" t="str">
        <f t="shared" si="763"/>
        <v>-</v>
      </c>
      <c r="JB253" s="56" t="str">
        <f t="shared" si="764"/>
        <v>-</v>
      </c>
      <c r="JC253" s="56" t="str">
        <f t="shared" si="765"/>
        <v>-</v>
      </c>
      <c r="JD253" s="56" t="str">
        <f t="shared" si="766"/>
        <v>-</v>
      </c>
      <c r="JE253" s="56" t="str">
        <f t="shared" si="767"/>
        <v>-</v>
      </c>
      <c r="JF253" s="56" t="str">
        <f t="shared" si="768"/>
        <v>-</v>
      </c>
      <c r="JG253" s="56" t="str">
        <f t="shared" si="769"/>
        <v>-</v>
      </c>
      <c r="JH253" s="56" t="str">
        <f t="shared" si="770"/>
        <v>-</v>
      </c>
      <c r="JI253" s="56" t="str">
        <f t="shared" si="771"/>
        <v>-</v>
      </c>
      <c r="JJ253" s="56" t="str">
        <f t="shared" si="772"/>
        <v>-</v>
      </c>
      <c r="JK253" s="56" t="str">
        <f t="shared" si="773"/>
        <v>-</v>
      </c>
      <c r="JL253" s="56" t="str">
        <f t="shared" si="774"/>
        <v>-</v>
      </c>
      <c r="JM253" s="56" t="str">
        <f t="shared" si="775"/>
        <v>-</v>
      </c>
      <c r="JN253" s="56" t="str">
        <f t="shared" si="776"/>
        <v>-</v>
      </c>
      <c r="JO253" s="56" t="str">
        <f t="shared" si="777"/>
        <v>-</v>
      </c>
      <c r="JP253" s="56" t="str">
        <f t="shared" si="778"/>
        <v>-</v>
      </c>
      <c r="JQ253" s="56" t="str">
        <f t="shared" si="779"/>
        <v>-</v>
      </c>
      <c r="JR253" s="56" t="str">
        <f t="shared" si="780"/>
        <v>-</v>
      </c>
      <c r="JS253" s="56" t="str">
        <f t="shared" si="781"/>
        <v>-</v>
      </c>
      <c r="JT253" s="56" t="str">
        <f t="shared" si="782"/>
        <v>-</v>
      </c>
      <c r="JU253" s="56" t="str">
        <f t="shared" si="783"/>
        <v>-</v>
      </c>
      <c r="JV253" s="56" t="str">
        <f t="shared" si="784"/>
        <v>-</v>
      </c>
      <c r="JW253" s="56" t="str">
        <f t="shared" si="785"/>
        <v>-</v>
      </c>
      <c r="JX253" s="56" t="str">
        <f t="shared" si="786"/>
        <v>-</v>
      </c>
      <c r="JY253" s="56" t="str">
        <f t="shared" si="787"/>
        <v>-</v>
      </c>
      <c r="JZ253" s="56" t="str">
        <f t="shared" si="788"/>
        <v>-</v>
      </c>
      <c r="KA253" s="444" t="s">
        <v>1247</v>
      </c>
      <c r="KB253" s="360">
        <f>IF(ISNUMBER(INDEX($EQ$15:$GK$521,$B253,EO$11)),MAX(KB$14:KB252)+1,0)</f>
        <v>0</v>
      </c>
      <c r="KC253" s="360" t="str">
        <f t="shared" si="891"/>
        <v/>
      </c>
      <c r="KD253" s="373" t="s">
        <v>2</v>
      </c>
      <c r="KE253" s="215"/>
      <c r="KF253" s="60"/>
      <c r="KG253" s="60"/>
      <c r="KH253" s="60"/>
      <c r="KI253" s="60"/>
      <c r="KJ253" s="60"/>
      <c r="KK253" s="60"/>
      <c r="KL253" s="60"/>
      <c r="KM253" s="60"/>
      <c r="KN253" s="60"/>
      <c r="KO253" s="60"/>
      <c r="KP253" s="60"/>
      <c r="KQ253" s="60"/>
      <c r="KR253" s="60"/>
      <c r="KS253" s="60"/>
      <c r="KT253" s="60"/>
      <c r="KU253" s="60"/>
      <c r="KV253" s="60"/>
      <c r="KW253" s="60"/>
      <c r="KX253" s="60"/>
      <c r="KY253" s="60"/>
      <c r="KZ253" s="283" t="str">
        <f t="shared" si="792"/>
        <v/>
      </c>
      <c r="LA253" s="26"/>
      <c r="LB253" s="18"/>
      <c r="LC253" s="18"/>
      <c r="LD253" s="18"/>
      <c r="LE253" s="18"/>
      <c r="LF253" s="18"/>
      <c r="LG253" s="18"/>
      <c r="LH253" s="18"/>
      <c r="LI253" s="18"/>
      <c r="LJ253" s="18"/>
      <c r="LK253" s="18"/>
      <c r="LL253" s="18"/>
      <c r="LM253" s="18"/>
      <c r="LN253" s="63"/>
      <c r="LO253" s="251">
        <f t="shared" si="793"/>
        <v>0</v>
      </c>
      <c r="LP253" s="251">
        <f t="shared" si="794"/>
        <v>0</v>
      </c>
      <c r="LQ253" s="251">
        <f t="shared" si="795"/>
        <v>0</v>
      </c>
      <c r="LR253" s="251">
        <f t="shared" si="796"/>
        <v>0</v>
      </c>
      <c r="LS253" s="251">
        <f t="shared" si="797"/>
        <v>0</v>
      </c>
      <c r="LT253" s="251">
        <f t="shared" si="798"/>
        <v>0</v>
      </c>
      <c r="LU253" s="251">
        <f t="shared" si="799"/>
        <v>0</v>
      </c>
      <c r="LV253" s="251">
        <f t="shared" si="800"/>
        <v>0</v>
      </c>
      <c r="LW253" s="251">
        <f t="shared" si="801"/>
        <v>0</v>
      </c>
      <c r="LX253" s="251">
        <f t="shared" si="802"/>
        <v>0</v>
      </c>
      <c r="LY253" s="251">
        <f t="shared" si="803"/>
        <v>0</v>
      </c>
      <c r="LZ253" s="251">
        <f t="shared" si="804"/>
        <v>0</v>
      </c>
      <c r="MA253" s="63">
        <f t="shared" si="805"/>
        <v>7</v>
      </c>
      <c r="MB253" s="63">
        <f t="shared" si="806"/>
        <v>0</v>
      </c>
      <c r="MC253" s="63">
        <f t="shared" si="893"/>
        <v>239</v>
      </c>
      <c r="MD253" s="63">
        <f t="shared" si="892"/>
        <v>10</v>
      </c>
      <c r="ME253" s="63">
        <f t="shared" si="807"/>
        <v>0</v>
      </c>
      <c r="MF253" s="315">
        <f t="shared" si="808"/>
        <v>291</v>
      </c>
      <c r="MG253" s="315">
        <f>IF(ISNUMBER(MATCH(EO253,$ME$15:$ME$520,0)),0,MAX(MG$14:MG252)+1)</f>
        <v>0</v>
      </c>
      <c r="MH253" s="315" t="str">
        <f t="shared" si="809"/>
        <v/>
      </c>
      <c r="MI253" s="369"/>
      <c r="MJ253" s="68"/>
      <c r="MK253" s="18"/>
      <c r="ML253" s="242"/>
      <c r="MM253" s="242"/>
      <c r="MN253" s="59"/>
      <c r="MO253" s="59"/>
      <c r="MP253" s="285"/>
      <c r="MQ253" s="59"/>
      <c r="MR253" s="238"/>
      <c r="MS253" s="285"/>
      <c r="MT253" s="59"/>
      <c r="MU253" s="285"/>
      <c r="MV253" s="238"/>
      <c r="MW253" s="59"/>
      <c r="MX253" s="59"/>
      <c r="MY253" s="59"/>
      <c r="MZ253" s="59"/>
      <c r="NA253" s="59"/>
      <c r="NB253" s="26" t="s">
        <v>2</v>
      </c>
      <c r="NC253" s="59"/>
      <c r="ND253" s="59"/>
      <c r="NE253" s="59"/>
      <c r="NF253" s="59"/>
      <c r="NG253" s="59"/>
      <c r="NH253" s="59"/>
      <c r="NI253" s="59"/>
      <c r="NJ253" s="59"/>
      <c r="NK253" s="26" t="s">
        <v>2</v>
      </c>
      <c r="NL253" s="454"/>
      <c r="NM253" s="454"/>
      <c r="NN253" s="59"/>
      <c r="NO253" s="18"/>
      <c r="NP253" s="18"/>
      <c r="NQ253" s="18"/>
      <c r="NR253" s="18"/>
      <c r="NS253" s="18"/>
      <c r="NT253" s="18"/>
      <c r="NU253" s="18"/>
      <c r="NV253" s="18"/>
      <c r="NW253" s="18"/>
      <c r="NX253" s="18"/>
      <c r="NY253" s="18"/>
      <c r="NZ253" s="18"/>
      <c r="OA253" s="18"/>
      <c r="OB253" s="18"/>
      <c r="OC253" s="18"/>
      <c r="OZ253" s="59"/>
      <c r="PA253" s="251" t="str">
        <f t="shared" si="810"/>
        <v/>
      </c>
      <c r="PB253" s="251" t="str">
        <f t="shared" si="811"/>
        <v/>
      </c>
      <c r="PC253" s="251" t="str">
        <f t="shared" si="812"/>
        <v/>
      </c>
      <c r="PD253" s="251" t="str">
        <f t="shared" si="813"/>
        <v/>
      </c>
      <c r="PE253" s="251" t="str">
        <f t="shared" si="814"/>
        <v/>
      </c>
      <c r="PF253" s="251" t="str">
        <f t="shared" si="815"/>
        <v/>
      </c>
      <c r="PG253" s="251" t="str">
        <f t="shared" si="816"/>
        <v/>
      </c>
      <c r="PH253" s="251" t="str">
        <f t="shared" si="817"/>
        <v/>
      </c>
      <c r="PI253" s="251" t="str">
        <f t="shared" si="818"/>
        <v/>
      </c>
      <c r="PJ253" s="251" t="str">
        <f t="shared" si="819"/>
        <v/>
      </c>
      <c r="PK253" s="251" t="str">
        <f t="shared" si="820"/>
        <v/>
      </c>
      <c r="PL253" s="251" t="str">
        <f t="shared" si="821"/>
        <v/>
      </c>
      <c r="PM253" s="251" t="str">
        <f t="shared" si="822"/>
        <v/>
      </c>
      <c r="PN253" s="251" t="str">
        <f t="shared" si="823"/>
        <v/>
      </c>
      <c r="PO253" s="251" t="str">
        <f t="shared" si="824"/>
        <v/>
      </c>
      <c r="PP253" s="251" t="str">
        <f t="shared" si="825"/>
        <v/>
      </c>
      <c r="PQ253" s="251" t="str">
        <f t="shared" si="826"/>
        <v/>
      </c>
      <c r="PR253" s="251" t="str">
        <f t="shared" si="827"/>
        <v/>
      </c>
      <c r="PS253" s="251" t="str">
        <f t="shared" si="828"/>
        <v/>
      </c>
      <c r="PT253" s="251" t="str">
        <f t="shared" si="829"/>
        <v/>
      </c>
      <c r="PU253" s="251" t="str">
        <f t="shared" si="830"/>
        <v/>
      </c>
      <c r="PV253" s="251" t="str">
        <f t="shared" si="831"/>
        <v/>
      </c>
      <c r="PW253" s="251" t="str">
        <f t="shared" si="832"/>
        <v/>
      </c>
      <c r="PX253" s="251" t="str">
        <f t="shared" si="833"/>
        <v/>
      </c>
      <c r="PY253" s="251" t="str">
        <f t="shared" si="834"/>
        <v/>
      </c>
      <c r="PZ253" s="251" t="str">
        <f t="shared" si="835"/>
        <v/>
      </c>
      <c r="QA253" s="251" t="str">
        <f t="shared" si="836"/>
        <v/>
      </c>
      <c r="QB253" s="251" t="str">
        <f t="shared" si="837"/>
        <v/>
      </c>
      <c r="QC253" s="251" t="str">
        <f t="shared" si="838"/>
        <v/>
      </c>
      <c r="QD253" s="251" t="str">
        <f t="shared" si="839"/>
        <v/>
      </c>
      <c r="QE253" s="251" t="str">
        <f t="shared" si="840"/>
        <v/>
      </c>
      <c r="QF253" s="63">
        <f t="shared" si="841"/>
        <v>0</v>
      </c>
      <c r="QG253" s="26" t="s">
        <v>2</v>
      </c>
      <c r="QH253" s="59"/>
      <c r="QI253" s="59"/>
      <c r="QJ253" s="59"/>
      <c r="QK253" s="59"/>
      <c r="QL253" s="59"/>
      <c r="QM253" s="59"/>
      <c r="QN253" s="59"/>
    </row>
    <row r="254" spans="1:456" ht="6" customHeight="1" x14ac:dyDescent="0.25">
      <c r="A254" s="68"/>
      <c r="B254" s="447">
        <f t="shared" si="698"/>
        <v>240</v>
      </c>
      <c r="C254" s="72" t="s">
        <v>669</v>
      </c>
      <c r="D254" s="261" t="s">
        <v>855</v>
      </c>
      <c r="E254" s="59"/>
      <c r="F254" s="229"/>
      <c r="G254" s="295"/>
      <c r="H254" s="295"/>
      <c r="I254" s="229"/>
      <c r="J254" s="295"/>
      <c r="K254" s="295"/>
      <c r="L254" s="229"/>
      <c r="M254" s="295"/>
      <c r="N254" s="295"/>
      <c r="O254" s="229"/>
      <c r="P254" s="295"/>
      <c r="Q254" s="295"/>
      <c r="R254" s="229"/>
      <c r="S254" s="230"/>
      <c r="T254" s="231"/>
      <c r="U254" s="229"/>
      <c r="V254" s="230"/>
      <c r="W254" s="231"/>
      <c r="X254" s="229"/>
      <c r="Y254" s="230"/>
      <c r="Z254" s="231"/>
      <c r="AA254" s="229"/>
      <c r="AB254" s="295"/>
      <c r="AC254" s="295"/>
      <c r="AD254" s="229"/>
      <c r="AE254" s="295"/>
      <c r="AF254" s="295"/>
      <c r="AG254" s="229"/>
      <c r="AH254" s="295"/>
      <c r="AI254" s="295"/>
      <c r="AJ254" s="229"/>
      <c r="AK254" s="295"/>
      <c r="AL254" s="295"/>
      <c r="AM254" s="229"/>
      <c r="AN254" s="295"/>
      <c r="AO254" s="295"/>
      <c r="AP254" s="243"/>
      <c r="AQ254" s="295"/>
      <c r="AR254" s="290"/>
      <c r="AS254" s="243"/>
      <c r="AT254" s="295"/>
      <c r="AU254" s="290"/>
      <c r="AV254" s="229"/>
      <c r="AW254" s="230"/>
      <c r="AX254" s="231"/>
      <c r="AY254" s="229"/>
      <c r="AZ254" s="230"/>
      <c r="BA254" s="231"/>
      <c r="BB254" s="229"/>
      <c r="BC254" s="230"/>
      <c r="BD254" s="231"/>
      <c r="BE254" s="229"/>
      <c r="BF254" s="230"/>
      <c r="BG254" s="231"/>
      <c r="BH254" s="229"/>
      <c r="BI254" s="230"/>
      <c r="BJ254" s="231"/>
      <c r="BK254" s="243"/>
      <c r="BL254" s="230"/>
      <c r="BM254" s="231"/>
      <c r="BN254" s="243"/>
      <c r="BO254" s="230"/>
      <c r="BP254" s="231"/>
      <c r="BQ254" s="229"/>
      <c r="BR254" s="230"/>
      <c r="BS254" s="231"/>
      <c r="BT254" s="229"/>
      <c r="BU254" s="230"/>
      <c r="BV254" s="231"/>
      <c r="BW254" s="229"/>
      <c r="BX254" s="230"/>
      <c r="BY254" s="231"/>
      <c r="BZ254" s="229"/>
      <c r="CA254" s="230"/>
      <c r="CB254" s="231"/>
      <c r="CC254" s="229"/>
      <c r="CD254" s="230"/>
      <c r="CE254" s="231"/>
      <c r="CF254" s="331"/>
      <c r="CG254" s="332"/>
      <c r="CH254" s="385"/>
      <c r="CI254" s="331"/>
      <c r="CJ254" s="332"/>
      <c r="CK254" s="385"/>
      <c r="CL254" s="243"/>
      <c r="CM254" s="230"/>
      <c r="CN254" s="354"/>
      <c r="CO254" s="243"/>
      <c r="CP254" s="230"/>
      <c r="CQ254" s="231"/>
      <c r="CR254" s="331"/>
      <c r="CS254" s="332"/>
      <c r="CT254" s="333"/>
      <c r="CU254" s="229"/>
      <c r="CV254" s="230"/>
      <c r="CW254" s="231"/>
      <c r="CX254" s="331"/>
      <c r="CY254" s="332"/>
      <c r="CZ254" s="333"/>
      <c r="DA254" s="331"/>
      <c r="DB254" s="332"/>
      <c r="DC254" s="333"/>
      <c r="DD254" s="331"/>
      <c r="DE254" s="332"/>
      <c r="DF254" s="333"/>
      <c r="DG254" s="331"/>
      <c r="DH254" s="332"/>
      <c r="DI254" s="333"/>
      <c r="DJ254" s="229"/>
      <c r="DK254" s="230"/>
      <c r="DL254" s="231"/>
      <c r="DM254" s="229"/>
      <c r="DN254" s="230"/>
      <c r="DO254" s="231"/>
      <c r="DP254" s="331"/>
      <c r="DQ254" s="332"/>
      <c r="DR254" s="333"/>
      <c r="DS254" s="331"/>
      <c r="DT254" s="332"/>
      <c r="DU254" s="333"/>
      <c r="DV254" s="331"/>
      <c r="DW254" s="332"/>
      <c r="DX254" s="333"/>
      <c r="DY254" s="331"/>
      <c r="DZ254" s="332"/>
      <c r="EA254" s="333"/>
      <c r="EB254" s="331"/>
      <c r="EC254" s="332"/>
      <c r="ED254" s="333"/>
      <c r="EE254" s="331"/>
      <c r="EF254" s="332"/>
      <c r="EG254" s="333"/>
      <c r="EH254" s="229"/>
      <c r="EI254" s="230"/>
      <c r="EJ254" s="231"/>
      <c r="EK254" s="229"/>
      <c r="EL254" s="230"/>
      <c r="EM254" s="231"/>
      <c r="EN254" s="244"/>
      <c r="EO254" s="269" t="str">
        <f t="shared" si="699"/>
        <v/>
      </c>
      <c r="EP254" s="444" t="s">
        <v>1247</v>
      </c>
      <c r="EQ254" s="360" t="str">
        <f t="shared" si="842"/>
        <v/>
      </c>
      <c r="ER254" s="360" t="str">
        <f t="shared" si="843"/>
        <v/>
      </c>
      <c r="ES254" s="360" t="str">
        <f t="shared" si="844"/>
        <v/>
      </c>
      <c r="ET254" s="360" t="str">
        <f t="shared" si="845"/>
        <v/>
      </c>
      <c r="EU254" s="360" t="str">
        <f t="shared" si="846"/>
        <v/>
      </c>
      <c r="EV254" s="360" t="str">
        <f t="shared" si="847"/>
        <v/>
      </c>
      <c r="EW254" s="360" t="str">
        <f t="shared" si="848"/>
        <v/>
      </c>
      <c r="EX254" s="360" t="str">
        <f t="shared" si="849"/>
        <v/>
      </c>
      <c r="EY254" s="360" t="str">
        <f t="shared" si="850"/>
        <v/>
      </c>
      <c r="EZ254" s="360" t="str">
        <f t="shared" si="851"/>
        <v/>
      </c>
      <c r="FA254" s="360" t="str">
        <f t="shared" si="852"/>
        <v/>
      </c>
      <c r="FB254" s="360" t="str">
        <f t="shared" si="853"/>
        <v/>
      </c>
      <c r="FC254" s="360" t="str">
        <f t="shared" si="854"/>
        <v/>
      </c>
      <c r="FD254" s="360">
        <f t="shared" si="855"/>
        <v>41</v>
      </c>
      <c r="FE254" s="360">
        <f t="shared" si="856"/>
        <v>41</v>
      </c>
      <c r="FF254" s="360">
        <f t="shared" si="857"/>
        <v>41</v>
      </c>
      <c r="FG254" s="360" t="str">
        <f t="shared" si="858"/>
        <v/>
      </c>
      <c r="FH254" s="360" t="str">
        <f t="shared" si="859"/>
        <v/>
      </c>
      <c r="FI254" s="360" t="str">
        <f t="shared" si="860"/>
        <v/>
      </c>
      <c r="FJ254" s="360" t="str">
        <f t="shared" si="861"/>
        <v/>
      </c>
      <c r="FK254" s="360" t="str">
        <f t="shared" si="862"/>
        <v/>
      </c>
      <c r="FL254" s="360" t="str">
        <f t="shared" si="863"/>
        <v/>
      </c>
      <c r="FM254" s="360" t="str">
        <f t="shared" si="864"/>
        <v/>
      </c>
      <c r="FN254" s="360" t="str">
        <f t="shared" si="865"/>
        <v/>
      </c>
      <c r="FO254" s="360" t="str">
        <f t="shared" si="866"/>
        <v/>
      </c>
      <c r="FP254" s="360" t="str">
        <f t="shared" si="867"/>
        <v/>
      </c>
      <c r="FQ254" s="360" t="str">
        <f t="shared" si="868"/>
        <v/>
      </c>
      <c r="FR254" s="360" t="str">
        <f t="shared" si="869"/>
        <v/>
      </c>
      <c r="FS254" s="360" t="str">
        <f t="shared" si="870"/>
        <v/>
      </c>
      <c r="FT254" s="360" t="str">
        <f t="shared" si="700"/>
        <v/>
      </c>
      <c r="FU254" s="360" t="str">
        <f t="shared" si="871"/>
        <v/>
      </c>
      <c r="FV254" s="360" t="str">
        <f t="shared" si="872"/>
        <v/>
      </c>
      <c r="FW254" s="360" t="str">
        <f t="shared" si="873"/>
        <v/>
      </c>
      <c r="FX254" s="360" t="str">
        <f t="shared" si="874"/>
        <v/>
      </c>
      <c r="FY254" s="360" t="str">
        <f t="shared" si="875"/>
        <v/>
      </c>
      <c r="FZ254" s="360" t="str">
        <f t="shared" si="876"/>
        <v/>
      </c>
      <c r="GA254" s="360" t="str">
        <f t="shared" si="877"/>
        <v/>
      </c>
      <c r="GB254" s="360" t="str">
        <f t="shared" si="878"/>
        <v/>
      </c>
      <c r="GC254" s="360" t="str">
        <f t="shared" si="879"/>
        <v/>
      </c>
      <c r="GD254" s="360">
        <f t="shared" si="880"/>
        <v>29</v>
      </c>
      <c r="GE254" s="360" t="str">
        <f t="shared" si="881"/>
        <v/>
      </c>
      <c r="GF254" s="360" t="str">
        <f t="shared" si="882"/>
        <v/>
      </c>
      <c r="GG254" s="360" t="str">
        <f t="shared" si="883"/>
        <v/>
      </c>
      <c r="GH254" s="360" t="str">
        <f t="shared" si="884"/>
        <v/>
      </c>
      <c r="GI254" s="360" t="str">
        <f t="shared" si="885"/>
        <v/>
      </c>
      <c r="GJ254" s="360" t="str">
        <f t="shared" si="886"/>
        <v/>
      </c>
      <c r="GK254" s="444" t="s">
        <v>1247</v>
      </c>
      <c r="GL254" s="361" t="str">
        <f t="shared" si="701"/>
        <v>-</v>
      </c>
      <c r="GM254" s="361" t="str">
        <f t="shared" si="702"/>
        <v>-</v>
      </c>
      <c r="GN254" s="361" t="str">
        <f t="shared" si="703"/>
        <v>-</v>
      </c>
      <c r="GO254" s="361" t="str">
        <f t="shared" si="704"/>
        <v>-</v>
      </c>
      <c r="GP254" s="361" t="str">
        <f t="shared" si="705"/>
        <v>-</v>
      </c>
      <c r="GQ254" s="361" t="str">
        <f t="shared" si="706"/>
        <v>-</v>
      </c>
      <c r="GR254" s="361" t="str">
        <f t="shared" si="707"/>
        <v>-</v>
      </c>
      <c r="GS254" s="361" t="str">
        <f t="shared" si="708"/>
        <v>-</v>
      </c>
      <c r="GT254" s="361" t="str">
        <f t="shared" si="709"/>
        <v>-</v>
      </c>
      <c r="GU254" s="361" t="str">
        <f t="shared" si="710"/>
        <v>-</v>
      </c>
      <c r="GV254" s="361" t="str">
        <f t="shared" si="711"/>
        <v>-</v>
      </c>
      <c r="GW254" s="361" t="str">
        <f t="shared" si="712"/>
        <v>-</v>
      </c>
      <c r="GX254" s="361" t="str">
        <f t="shared" si="713"/>
        <v>-</v>
      </c>
      <c r="GY254" s="361" t="str">
        <f t="shared" si="714"/>
        <v>RIV</v>
      </c>
      <c r="GZ254" s="361" t="str">
        <f t="shared" si="715"/>
        <v>RIV</v>
      </c>
      <c r="HA254" s="361" t="str">
        <f t="shared" si="716"/>
        <v>RIV</v>
      </c>
      <c r="HB254" s="361" t="str">
        <f t="shared" si="717"/>
        <v>-</v>
      </c>
      <c r="HC254" s="361" t="str">
        <f t="shared" si="718"/>
        <v>-</v>
      </c>
      <c r="HD254" s="361" t="str">
        <f t="shared" si="719"/>
        <v>-</v>
      </c>
      <c r="HE254" s="361" t="str">
        <f t="shared" si="720"/>
        <v>-</v>
      </c>
      <c r="HF254" s="361" t="str">
        <f t="shared" si="721"/>
        <v>-</v>
      </c>
      <c r="HG254" s="361" t="str">
        <f t="shared" si="722"/>
        <v>-</v>
      </c>
      <c r="HH254" s="361" t="str">
        <f t="shared" si="723"/>
        <v>-</v>
      </c>
      <c r="HI254" s="361" t="str">
        <f t="shared" si="724"/>
        <v>-</v>
      </c>
      <c r="HJ254" s="361" t="str">
        <f t="shared" si="725"/>
        <v>-</v>
      </c>
      <c r="HK254" s="361" t="str">
        <f t="shared" si="726"/>
        <v>-</v>
      </c>
      <c r="HL254" s="361" t="str">
        <f t="shared" si="727"/>
        <v>-</v>
      </c>
      <c r="HM254" s="361" t="str">
        <f t="shared" si="728"/>
        <v>-</v>
      </c>
      <c r="HN254" s="361" t="str">
        <f t="shared" si="729"/>
        <v>-</v>
      </c>
      <c r="HO254" s="361" t="str">
        <f t="shared" si="730"/>
        <v>-</v>
      </c>
      <c r="HP254" s="361" t="str">
        <f t="shared" si="731"/>
        <v>-</v>
      </c>
      <c r="HQ254" s="361" t="str">
        <f t="shared" si="732"/>
        <v>-</v>
      </c>
      <c r="HR254" s="361" t="str">
        <f t="shared" si="733"/>
        <v>-</v>
      </c>
      <c r="HS254" s="361" t="str">
        <f t="shared" si="734"/>
        <v>-</v>
      </c>
      <c r="HT254" s="361" t="str">
        <f t="shared" si="735"/>
        <v>-</v>
      </c>
      <c r="HU254" s="361" t="str">
        <f t="shared" si="736"/>
        <v>-</v>
      </c>
      <c r="HV254" s="361" t="str">
        <f t="shared" si="737"/>
        <v>-</v>
      </c>
      <c r="HW254" s="361" t="str">
        <f t="shared" si="738"/>
        <v>-</v>
      </c>
      <c r="HX254" s="361" t="str">
        <f t="shared" si="739"/>
        <v>-</v>
      </c>
      <c r="HY254" s="361" t="str">
        <f t="shared" si="740"/>
        <v>RIV</v>
      </c>
      <c r="HZ254" s="361" t="str">
        <f t="shared" si="741"/>
        <v>-</v>
      </c>
      <c r="IA254" s="361" t="str">
        <f t="shared" si="742"/>
        <v>-</v>
      </c>
      <c r="IB254" s="361" t="str">
        <f t="shared" si="743"/>
        <v>-</v>
      </c>
      <c r="IC254" s="361" t="str">
        <f t="shared" si="744"/>
        <v>-</v>
      </c>
      <c r="ID254" s="361" t="str">
        <f t="shared" si="745"/>
        <v>-</v>
      </c>
      <c r="IE254" s="361" t="str">
        <f t="shared" si="746"/>
        <v>-</v>
      </c>
      <c r="IF254" s="444" t="s">
        <v>1247</v>
      </c>
      <c r="IG254" s="56" t="str">
        <f t="shared" si="887"/>
        <v>-</v>
      </c>
      <c r="IH254" s="56" t="str">
        <f t="shared" si="888"/>
        <v>-</v>
      </c>
      <c r="II254" s="56" t="str">
        <f t="shared" si="889"/>
        <v>-</v>
      </c>
      <c r="IJ254" s="56" t="str">
        <f t="shared" si="890"/>
        <v>-</v>
      </c>
      <c r="IK254" s="56" t="str">
        <f t="shared" si="747"/>
        <v>-</v>
      </c>
      <c r="IL254" s="56" t="str">
        <f t="shared" si="748"/>
        <v>-</v>
      </c>
      <c r="IM254" s="56" t="str">
        <f t="shared" si="749"/>
        <v>-</v>
      </c>
      <c r="IN254" s="56" t="str">
        <f t="shared" si="750"/>
        <v>-</v>
      </c>
      <c r="IO254" s="56" t="str">
        <f t="shared" si="751"/>
        <v>-</v>
      </c>
      <c r="IP254" s="56" t="str">
        <f t="shared" si="752"/>
        <v>-</v>
      </c>
      <c r="IQ254" s="56" t="str">
        <f t="shared" si="753"/>
        <v>-</v>
      </c>
      <c r="IR254" s="56" t="str">
        <f t="shared" si="754"/>
        <v>-</v>
      </c>
      <c r="IS254" s="56" t="str">
        <f t="shared" si="755"/>
        <v>-</v>
      </c>
      <c r="IT254" s="56" t="str">
        <f t="shared" si="756"/>
        <v>---------</v>
      </c>
      <c r="IU254" s="56" t="str">
        <f t="shared" si="757"/>
        <v>---------</v>
      </c>
      <c r="IV254" s="56" t="str">
        <f t="shared" si="758"/>
        <v>---------</v>
      </c>
      <c r="IW254" s="56" t="str">
        <f t="shared" si="759"/>
        <v>-</v>
      </c>
      <c r="IX254" s="56" t="str">
        <f t="shared" si="760"/>
        <v>-</v>
      </c>
      <c r="IY254" s="56" t="str">
        <f t="shared" si="761"/>
        <v>-</v>
      </c>
      <c r="IZ254" s="56" t="str">
        <f t="shared" si="762"/>
        <v>-</v>
      </c>
      <c r="JA254" s="56" t="str">
        <f t="shared" si="763"/>
        <v>-</v>
      </c>
      <c r="JB254" s="56" t="str">
        <f t="shared" si="764"/>
        <v>-</v>
      </c>
      <c r="JC254" s="56" t="str">
        <f t="shared" si="765"/>
        <v>-</v>
      </c>
      <c r="JD254" s="56" t="str">
        <f t="shared" si="766"/>
        <v>-</v>
      </c>
      <c r="JE254" s="56" t="str">
        <f t="shared" si="767"/>
        <v>-</v>
      </c>
      <c r="JF254" s="56" t="str">
        <f t="shared" si="768"/>
        <v>-</v>
      </c>
      <c r="JG254" s="56" t="str">
        <f t="shared" si="769"/>
        <v>-</v>
      </c>
      <c r="JH254" s="56" t="str">
        <f t="shared" si="770"/>
        <v>-</v>
      </c>
      <c r="JI254" s="56" t="str">
        <f t="shared" si="771"/>
        <v>-</v>
      </c>
      <c r="JJ254" s="56" t="str">
        <f t="shared" si="772"/>
        <v>-</v>
      </c>
      <c r="JK254" s="56" t="str">
        <f t="shared" si="773"/>
        <v>-</v>
      </c>
      <c r="JL254" s="56" t="str">
        <f t="shared" si="774"/>
        <v>-</v>
      </c>
      <c r="JM254" s="56" t="str">
        <f t="shared" si="775"/>
        <v>-</v>
      </c>
      <c r="JN254" s="56" t="str">
        <f t="shared" si="776"/>
        <v>-</v>
      </c>
      <c r="JO254" s="56" t="str">
        <f t="shared" si="777"/>
        <v>-</v>
      </c>
      <c r="JP254" s="56" t="str">
        <f t="shared" si="778"/>
        <v>-</v>
      </c>
      <c r="JQ254" s="56" t="str">
        <f t="shared" si="779"/>
        <v>-</v>
      </c>
      <c r="JR254" s="56" t="str">
        <f t="shared" si="780"/>
        <v>-</v>
      </c>
      <c r="JS254" s="56" t="str">
        <f t="shared" si="781"/>
        <v>-</v>
      </c>
      <c r="JT254" s="56" t="str">
        <f t="shared" si="782"/>
        <v>---------------</v>
      </c>
      <c r="JU254" s="56" t="str">
        <f t="shared" si="783"/>
        <v>-</v>
      </c>
      <c r="JV254" s="56" t="str">
        <f t="shared" si="784"/>
        <v>-</v>
      </c>
      <c r="JW254" s="56" t="str">
        <f t="shared" si="785"/>
        <v>-</v>
      </c>
      <c r="JX254" s="56" t="str">
        <f t="shared" si="786"/>
        <v>-</v>
      </c>
      <c r="JY254" s="56" t="str">
        <f t="shared" si="787"/>
        <v>-</v>
      </c>
      <c r="JZ254" s="56" t="str">
        <f t="shared" si="788"/>
        <v>-</v>
      </c>
      <c r="KA254" s="444" t="s">
        <v>1247</v>
      </c>
      <c r="KB254" s="360">
        <f>IF(ISNUMBER(INDEX($EQ$15:$GK$521,$B254,EO$11)),MAX(KB$14:KB253)+1,0)</f>
        <v>0</v>
      </c>
      <c r="KC254" s="360" t="str">
        <f t="shared" si="891"/>
        <v/>
      </c>
      <c r="KD254" s="373" t="s">
        <v>2</v>
      </c>
      <c r="KE254" s="215"/>
      <c r="KF254" s="60"/>
      <c r="KG254" s="60"/>
      <c r="KH254" s="60"/>
      <c r="KI254" s="60"/>
      <c r="KJ254" s="60"/>
      <c r="KK254" s="60"/>
      <c r="KL254" s="60"/>
      <c r="KM254" s="60"/>
      <c r="KN254" s="60"/>
      <c r="KO254" s="60"/>
      <c r="KP254" s="60"/>
      <c r="KQ254" s="60"/>
      <c r="KR254" s="60"/>
      <c r="KS254" s="60"/>
      <c r="KT254" s="60"/>
      <c r="KU254" s="60"/>
      <c r="KV254" s="60"/>
      <c r="KW254" s="60"/>
      <c r="KX254" s="60"/>
      <c r="KY254" s="60"/>
      <c r="KZ254" s="283" t="str">
        <f t="shared" si="792"/>
        <v/>
      </c>
      <c r="LA254" s="26"/>
      <c r="LB254" s="18"/>
      <c r="LC254" s="18"/>
      <c r="LD254" s="18"/>
      <c r="LE254" s="18"/>
      <c r="LF254" s="18"/>
      <c r="LG254" s="18"/>
      <c r="LH254" s="18"/>
      <c r="LI254" s="18"/>
      <c r="LJ254" s="18"/>
      <c r="LK254" s="18"/>
      <c r="LL254" s="18"/>
      <c r="LM254" s="18"/>
      <c r="LN254" s="63"/>
      <c r="LO254" s="251">
        <f t="shared" si="793"/>
        <v>0</v>
      </c>
      <c r="LP254" s="251">
        <f t="shared" si="794"/>
        <v>0</v>
      </c>
      <c r="LQ254" s="251">
        <f t="shared" si="795"/>
        <v>0</v>
      </c>
      <c r="LR254" s="251">
        <f t="shared" si="796"/>
        <v>0</v>
      </c>
      <c r="LS254" s="251">
        <f t="shared" si="797"/>
        <v>0</v>
      </c>
      <c r="LT254" s="251">
        <f t="shared" si="798"/>
        <v>0</v>
      </c>
      <c r="LU254" s="251">
        <f t="shared" si="799"/>
        <v>0</v>
      </c>
      <c r="LV254" s="251">
        <f t="shared" si="800"/>
        <v>0</v>
      </c>
      <c r="LW254" s="251">
        <f t="shared" si="801"/>
        <v>0</v>
      </c>
      <c r="LX254" s="251">
        <f t="shared" si="802"/>
        <v>0</v>
      </c>
      <c r="LY254" s="251">
        <f t="shared" si="803"/>
        <v>0</v>
      </c>
      <c r="LZ254" s="251">
        <f t="shared" si="804"/>
        <v>0</v>
      </c>
      <c r="MA254" s="63">
        <f t="shared" si="805"/>
        <v>7</v>
      </c>
      <c r="MB254" s="63">
        <f t="shared" si="806"/>
        <v>0</v>
      </c>
      <c r="MC254" s="63">
        <f t="shared" si="893"/>
        <v>240</v>
      </c>
      <c r="MD254" s="63">
        <f t="shared" si="892"/>
        <v>11</v>
      </c>
      <c r="ME254" s="63" t="str">
        <f t="shared" si="807"/>
        <v>A_TCAL</v>
      </c>
      <c r="MF254" s="315">
        <f t="shared" si="808"/>
        <v>291</v>
      </c>
      <c r="MG254" s="315">
        <f>IF(ISNUMBER(MATCH(EO254,$ME$15:$ME$520,0)),0,MAX(MG$14:MG253)+1)</f>
        <v>0</v>
      </c>
      <c r="MH254" s="315" t="str">
        <f t="shared" si="809"/>
        <v/>
      </c>
      <c r="MI254" s="369"/>
      <c r="MJ254" s="68"/>
      <c r="MK254" s="18"/>
      <c r="ML254" s="242"/>
      <c r="MM254" s="242"/>
      <c r="MN254" s="59"/>
      <c r="MO254" s="59"/>
      <c r="MP254" s="285"/>
      <c r="MQ254" s="59"/>
      <c r="MR254" s="238"/>
      <c r="MS254" s="285"/>
      <c r="MT254" s="59"/>
      <c r="MU254" s="285"/>
      <c r="MV254" s="238"/>
      <c r="MW254" s="59"/>
      <c r="MX254" s="59"/>
      <c r="MY254" s="59"/>
      <c r="MZ254" s="59"/>
      <c r="NA254" s="59"/>
      <c r="NB254" s="26" t="s">
        <v>2</v>
      </c>
      <c r="NC254" s="59"/>
      <c r="ND254" s="59"/>
      <c r="NE254" s="59"/>
      <c r="NF254" s="59"/>
      <c r="NG254" s="59"/>
      <c r="NH254" s="59"/>
      <c r="NI254" s="59"/>
      <c r="NJ254" s="59"/>
      <c r="NK254" s="26" t="s">
        <v>2</v>
      </c>
      <c r="NL254" s="454"/>
      <c r="NM254" s="454"/>
      <c r="NN254" s="59"/>
      <c r="NO254" s="18"/>
      <c r="NP254" s="18"/>
      <c r="NQ254" s="18"/>
      <c r="NR254" s="18"/>
      <c r="NS254" s="18"/>
      <c r="NT254" s="18"/>
      <c r="NU254" s="18"/>
      <c r="NV254" s="18"/>
      <c r="NW254" s="18"/>
      <c r="NX254" s="18"/>
      <c r="NY254" s="18"/>
      <c r="NZ254" s="18"/>
      <c r="OA254" s="18"/>
      <c r="OB254" s="18"/>
      <c r="OC254" s="18"/>
      <c r="OZ254" s="59"/>
      <c r="PA254" s="251" t="str">
        <f t="shared" si="810"/>
        <v/>
      </c>
      <c r="PB254" s="251" t="str">
        <f t="shared" si="811"/>
        <v/>
      </c>
      <c r="PC254" s="251" t="str">
        <f t="shared" si="812"/>
        <v/>
      </c>
      <c r="PD254" s="251" t="str">
        <f t="shared" si="813"/>
        <v/>
      </c>
      <c r="PE254" s="251" t="str">
        <f t="shared" si="814"/>
        <v/>
      </c>
      <c r="PF254" s="251" t="str">
        <f t="shared" si="815"/>
        <v/>
      </c>
      <c r="PG254" s="251" t="str">
        <f t="shared" si="816"/>
        <v/>
      </c>
      <c r="PH254" s="251" t="str">
        <f t="shared" si="817"/>
        <v/>
      </c>
      <c r="PI254" s="251" t="str">
        <f t="shared" si="818"/>
        <v/>
      </c>
      <c r="PJ254" s="251" t="str">
        <f t="shared" si="819"/>
        <v/>
      </c>
      <c r="PK254" s="251" t="str">
        <f t="shared" si="820"/>
        <v/>
      </c>
      <c r="PL254" s="251" t="str">
        <f t="shared" si="821"/>
        <v/>
      </c>
      <c r="PM254" s="251" t="str">
        <f t="shared" si="822"/>
        <v/>
      </c>
      <c r="PN254" s="251" t="str">
        <f t="shared" si="823"/>
        <v/>
      </c>
      <c r="PO254" s="251" t="str">
        <f t="shared" si="824"/>
        <v/>
      </c>
      <c r="PP254" s="251" t="str">
        <f t="shared" si="825"/>
        <v/>
      </c>
      <c r="PQ254" s="251" t="str">
        <f t="shared" si="826"/>
        <v/>
      </c>
      <c r="PR254" s="251" t="str">
        <f t="shared" si="827"/>
        <v/>
      </c>
      <c r="PS254" s="251" t="str">
        <f t="shared" si="828"/>
        <v/>
      </c>
      <c r="PT254" s="251" t="str">
        <f t="shared" si="829"/>
        <v/>
      </c>
      <c r="PU254" s="251" t="str">
        <f t="shared" si="830"/>
        <v/>
      </c>
      <c r="PV254" s="251" t="str">
        <f t="shared" si="831"/>
        <v/>
      </c>
      <c r="PW254" s="251" t="str">
        <f t="shared" si="832"/>
        <v/>
      </c>
      <c r="PX254" s="251" t="str">
        <f t="shared" si="833"/>
        <v/>
      </c>
      <c r="PY254" s="251" t="str">
        <f t="shared" si="834"/>
        <v/>
      </c>
      <c r="PZ254" s="251" t="str">
        <f t="shared" si="835"/>
        <v/>
      </c>
      <c r="QA254" s="251" t="str">
        <f t="shared" si="836"/>
        <v/>
      </c>
      <c r="QB254" s="251" t="str">
        <f t="shared" si="837"/>
        <v/>
      </c>
      <c r="QC254" s="251" t="str">
        <f t="shared" si="838"/>
        <v/>
      </c>
      <c r="QD254" s="251" t="str">
        <f t="shared" si="839"/>
        <v/>
      </c>
      <c r="QE254" s="251" t="str">
        <f t="shared" si="840"/>
        <v/>
      </c>
      <c r="QF254" s="63">
        <f t="shared" si="841"/>
        <v>0</v>
      </c>
      <c r="QG254" s="26" t="s">
        <v>2</v>
      </c>
      <c r="QH254" s="59"/>
      <c r="QI254" s="59"/>
      <c r="QJ254" s="59"/>
      <c r="QK254" s="59"/>
      <c r="QL254" s="59"/>
      <c r="QM254" s="59"/>
      <c r="QN254" s="59"/>
    </row>
    <row r="255" spans="1:456" ht="6" customHeight="1" x14ac:dyDescent="0.25">
      <c r="A255" s="68"/>
      <c r="B255" s="447">
        <f t="shared" si="698"/>
        <v>241</v>
      </c>
      <c r="C255" s="72" t="s">
        <v>668</v>
      </c>
      <c r="D255" s="261" t="s">
        <v>853</v>
      </c>
      <c r="E255" s="59"/>
      <c r="F255" s="229"/>
      <c r="G255" s="295"/>
      <c r="H255" s="295"/>
      <c r="I255" s="229"/>
      <c r="J255" s="295"/>
      <c r="K255" s="295"/>
      <c r="L255" s="229"/>
      <c r="M255" s="295"/>
      <c r="N255" s="295"/>
      <c r="O255" s="229"/>
      <c r="P255" s="295"/>
      <c r="Q255" s="295"/>
      <c r="R255" s="229"/>
      <c r="S255" s="230"/>
      <c r="T255" s="231"/>
      <c r="U255" s="229"/>
      <c r="V255" s="230"/>
      <c r="W255" s="231"/>
      <c r="X255" s="229"/>
      <c r="Y255" s="230"/>
      <c r="Z255" s="231"/>
      <c r="AA255" s="229"/>
      <c r="AB255" s="295"/>
      <c r="AC255" s="295"/>
      <c r="AD255" s="229"/>
      <c r="AE255" s="295"/>
      <c r="AF255" s="295"/>
      <c r="AG255" s="229"/>
      <c r="AH255" s="295"/>
      <c r="AI255" s="295"/>
      <c r="AJ255" s="229"/>
      <c r="AK255" s="295"/>
      <c r="AL255" s="295"/>
      <c r="AM255" s="229"/>
      <c r="AN255" s="295"/>
      <c r="AO255" s="295"/>
      <c r="AP255" s="243"/>
      <c r="AQ255" s="295"/>
      <c r="AR255" s="290"/>
      <c r="AS255" s="243"/>
      <c r="AT255" s="295"/>
      <c r="AU255" s="290"/>
      <c r="AV255" s="229"/>
      <c r="AW255" s="230"/>
      <c r="AX255" s="231"/>
      <c r="AY255" s="229"/>
      <c r="AZ255" s="230"/>
      <c r="BA255" s="231"/>
      <c r="BB255" s="229"/>
      <c r="BC255" s="230"/>
      <c r="BD255" s="231"/>
      <c r="BE255" s="229"/>
      <c r="BF255" s="230"/>
      <c r="BG255" s="231"/>
      <c r="BH255" s="229"/>
      <c r="BI255" s="230"/>
      <c r="BJ255" s="231"/>
      <c r="BK255" s="243"/>
      <c r="BL255" s="230"/>
      <c r="BM255" s="231"/>
      <c r="BN255" s="243"/>
      <c r="BO255" s="230"/>
      <c r="BP255" s="231"/>
      <c r="BQ255" s="229"/>
      <c r="BR255" s="230"/>
      <c r="BS255" s="231"/>
      <c r="BT255" s="229"/>
      <c r="BU255" s="230"/>
      <c r="BV255" s="231"/>
      <c r="BW255" s="229"/>
      <c r="BX255" s="230"/>
      <c r="BY255" s="231"/>
      <c r="BZ255" s="229"/>
      <c r="CA255" s="230"/>
      <c r="CB255" s="231"/>
      <c r="CC255" s="229"/>
      <c r="CD255" s="230"/>
      <c r="CE255" s="231"/>
      <c r="CF255" s="331"/>
      <c r="CG255" s="332"/>
      <c r="CH255" s="385"/>
      <c r="CI255" s="331"/>
      <c r="CJ255" s="332"/>
      <c r="CK255" s="385"/>
      <c r="CL255" s="243"/>
      <c r="CM255" s="230"/>
      <c r="CN255" s="354"/>
      <c r="CO255" s="243"/>
      <c r="CP255" s="230"/>
      <c r="CQ255" s="231"/>
      <c r="CR255" s="331"/>
      <c r="CS255" s="332"/>
      <c r="CT255" s="333"/>
      <c r="CU255" s="229"/>
      <c r="CV255" s="230"/>
      <c r="CW255" s="231"/>
      <c r="CX255" s="331"/>
      <c r="CY255" s="332"/>
      <c r="CZ255" s="333"/>
      <c r="DA255" s="331"/>
      <c r="DB255" s="332"/>
      <c r="DC255" s="333"/>
      <c r="DD255" s="331"/>
      <c r="DE255" s="332"/>
      <c r="DF255" s="333"/>
      <c r="DG255" s="331"/>
      <c r="DH255" s="332"/>
      <c r="DI255" s="333"/>
      <c r="DJ255" s="229"/>
      <c r="DK255" s="230"/>
      <c r="DL255" s="231"/>
      <c r="DM255" s="229"/>
      <c r="DN255" s="230"/>
      <c r="DO255" s="231"/>
      <c r="DP255" s="331"/>
      <c r="DQ255" s="332"/>
      <c r="DR255" s="333"/>
      <c r="DS255" s="331"/>
      <c r="DT255" s="332"/>
      <c r="DU255" s="333"/>
      <c r="DV255" s="331"/>
      <c r="DW255" s="332"/>
      <c r="DX255" s="333"/>
      <c r="DY255" s="331"/>
      <c r="DZ255" s="332"/>
      <c r="EA255" s="333"/>
      <c r="EB255" s="331"/>
      <c r="EC255" s="332"/>
      <c r="ED255" s="333"/>
      <c r="EE255" s="331"/>
      <c r="EF255" s="332"/>
      <c r="EG255" s="333"/>
      <c r="EH255" s="229"/>
      <c r="EI255" s="230"/>
      <c r="EJ255" s="231"/>
      <c r="EK255" s="229"/>
      <c r="EL255" s="230"/>
      <c r="EM255" s="231"/>
      <c r="EN255" s="244"/>
      <c r="EO255" s="269" t="str">
        <f t="shared" si="699"/>
        <v/>
      </c>
      <c r="EP255" s="444" t="s">
        <v>1247</v>
      </c>
      <c r="EQ255" s="360" t="str">
        <f t="shared" si="842"/>
        <v/>
      </c>
      <c r="ER255" s="360" t="str">
        <f t="shared" si="843"/>
        <v/>
      </c>
      <c r="ES255" s="360" t="str">
        <f t="shared" si="844"/>
        <v/>
      </c>
      <c r="ET255" s="360" t="str">
        <f t="shared" si="845"/>
        <v/>
      </c>
      <c r="EU255" s="360" t="str">
        <f t="shared" si="846"/>
        <v/>
      </c>
      <c r="EV255" s="360" t="str">
        <f t="shared" si="847"/>
        <v/>
      </c>
      <c r="EW255" s="360" t="str">
        <f t="shared" si="848"/>
        <v/>
      </c>
      <c r="EX255" s="360" t="str">
        <f t="shared" si="849"/>
        <v/>
      </c>
      <c r="EY255" s="360" t="str">
        <f t="shared" si="850"/>
        <v/>
      </c>
      <c r="EZ255" s="360" t="str">
        <f t="shared" si="851"/>
        <v/>
      </c>
      <c r="FA255" s="360" t="str">
        <f t="shared" si="852"/>
        <v/>
      </c>
      <c r="FB255" s="360" t="str">
        <f t="shared" si="853"/>
        <v/>
      </c>
      <c r="FC255" s="360" t="str">
        <f t="shared" si="854"/>
        <v/>
      </c>
      <c r="FD255" s="360">
        <f t="shared" si="855"/>
        <v>31</v>
      </c>
      <c r="FE255" s="360" t="str">
        <f t="shared" si="856"/>
        <v/>
      </c>
      <c r="FF255" s="360">
        <f t="shared" si="857"/>
        <v>52</v>
      </c>
      <c r="FG255" s="360" t="str">
        <f t="shared" si="858"/>
        <v/>
      </c>
      <c r="FH255" s="360" t="str">
        <f t="shared" si="859"/>
        <v/>
      </c>
      <c r="FI255" s="360" t="str">
        <f t="shared" si="860"/>
        <v/>
      </c>
      <c r="FJ255" s="360" t="str">
        <f t="shared" si="861"/>
        <v/>
      </c>
      <c r="FK255" s="360" t="str">
        <f t="shared" si="862"/>
        <v/>
      </c>
      <c r="FL255" s="360" t="str">
        <f t="shared" si="863"/>
        <v/>
      </c>
      <c r="FM255" s="360" t="str">
        <f t="shared" si="864"/>
        <v/>
      </c>
      <c r="FN255" s="360" t="str">
        <f t="shared" si="865"/>
        <v/>
      </c>
      <c r="FO255" s="360" t="str">
        <f t="shared" si="866"/>
        <v/>
      </c>
      <c r="FP255" s="360" t="str">
        <f t="shared" si="867"/>
        <v/>
      </c>
      <c r="FQ255" s="360" t="str">
        <f t="shared" si="868"/>
        <v/>
      </c>
      <c r="FR255" s="360" t="str">
        <f t="shared" si="869"/>
        <v/>
      </c>
      <c r="FS255" s="360" t="str">
        <f t="shared" si="870"/>
        <v/>
      </c>
      <c r="FT255" s="360" t="str">
        <f t="shared" si="700"/>
        <v/>
      </c>
      <c r="FU255" s="360" t="str">
        <f t="shared" si="871"/>
        <v/>
      </c>
      <c r="FV255" s="360" t="str">
        <f t="shared" si="872"/>
        <v/>
      </c>
      <c r="FW255" s="360" t="str">
        <f t="shared" si="873"/>
        <v/>
      </c>
      <c r="FX255" s="360" t="str">
        <f t="shared" si="874"/>
        <v/>
      </c>
      <c r="FY255" s="360" t="str">
        <f t="shared" si="875"/>
        <v/>
      </c>
      <c r="FZ255" s="360" t="str">
        <f t="shared" si="876"/>
        <v/>
      </c>
      <c r="GA255" s="360" t="str">
        <f t="shared" si="877"/>
        <v/>
      </c>
      <c r="GB255" s="360" t="str">
        <f t="shared" si="878"/>
        <v/>
      </c>
      <c r="GC255" s="360" t="str">
        <f t="shared" si="879"/>
        <v/>
      </c>
      <c r="GD255" s="360">
        <f t="shared" si="880"/>
        <v>30</v>
      </c>
      <c r="GE255" s="360" t="str">
        <f t="shared" si="881"/>
        <v/>
      </c>
      <c r="GF255" s="360" t="str">
        <f t="shared" si="882"/>
        <v/>
      </c>
      <c r="GG255" s="360" t="str">
        <f t="shared" si="883"/>
        <v/>
      </c>
      <c r="GH255" s="360" t="str">
        <f t="shared" si="884"/>
        <v/>
      </c>
      <c r="GI255" s="360" t="str">
        <f t="shared" si="885"/>
        <v/>
      </c>
      <c r="GJ255" s="360" t="str">
        <f t="shared" si="886"/>
        <v/>
      </c>
      <c r="GK255" s="444" t="s">
        <v>1247</v>
      </c>
      <c r="GL255" s="361" t="str">
        <f t="shared" si="701"/>
        <v>-</v>
      </c>
      <c r="GM255" s="361" t="str">
        <f t="shared" si="702"/>
        <v>-</v>
      </c>
      <c r="GN255" s="361" t="str">
        <f t="shared" si="703"/>
        <v>-</v>
      </c>
      <c r="GO255" s="361" t="str">
        <f t="shared" si="704"/>
        <v>-</v>
      </c>
      <c r="GP255" s="361" t="str">
        <f t="shared" si="705"/>
        <v>-</v>
      </c>
      <c r="GQ255" s="361" t="str">
        <f t="shared" si="706"/>
        <v>-</v>
      </c>
      <c r="GR255" s="361" t="str">
        <f t="shared" si="707"/>
        <v>-</v>
      </c>
      <c r="GS255" s="361" t="str">
        <f t="shared" si="708"/>
        <v>-</v>
      </c>
      <c r="GT255" s="361" t="str">
        <f t="shared" si="709"/>
        <v>-</v>
      </c>
      <c r="GU255" s="361" t="str">
        <f t="shared" si="710"/>
        <v>-</v>
      </c>
      <c r="GV255" s="361" t="str">
        <f t="shared" si="711"/>
        <v>-</v>
      </c>
      <c r="GW255" s="361" t="str">
        <f t="shared" si="712"/>
        <v>-</v>
      </c>
      <c r="GX255" s="361" t="str">
        <f t="shared" si="713"/>
        <v>-</v>
      </c>
      <c r="GY255" s="361" t="str">
        <f t="shared" si="714"/>
        <v>riv_spd</v>
      </c>
      <c r="GZ255" s="361" t="str">
        <f t="shared" si="715"/>
        <v>-</v>
      </c>
      <c r="HA255" s="361" t="str">
        <f t="shared" si="716"/>
        <v>riv_spd</v>
      </c>
      <c r="HB255" s="361" t="str">
        <f t="shared" si="717"/>
        <v>-</v>
      </c>
      <c r="HC255" s="361" t="str">
        <f t="shared" si="718"/>
        <v>-</v>
      </c>
      <c r="HD255" s="361" t="str">
        <f t="shared" si="719"/>
        <v>-</v>
      </c>
      <c r="HE255" s="361" t="str">
        <f t="shared" si="720"/>
        <v>-</v>
      </c>
      <c r="HF255" s="361" t="str">
        <f t="shared" si="721"/>
        <v>-</v>
      </c>
      <c r="HG255" s="361" t="str">
        <f t="shared" si="722"/>
        <v>-</v>
      </c>
      <c r="HH255" s="361" t="str">
        <f t="shared" si="723"/>
        <v>-</v>
      </c>
      <c r="HI255" s="361" t="str">
        <f t="shared" si="724"/>
        <v>-</v>
      </c>
      <c r="HJ255" s="361" t="str">
        <f t="shared" si="725"/>
        <v>-</v>
      </c>
      <c r="HK255" s="361" t="str">
        <f t="shared" si="726"/>
        <v>-</v>
      </c>
      <c r="HL255" s="361" t="str">
        <f t="shared" si="727"/>
        <v>-</v>
      </c>
      <c r="HM255" s="361" t="str">
        <f t="shared" si="728"/>
        <v>-</v>
      </c>
      <c r="HN255" s="361" t="str">
        <f t="shared" si="729"/>
        <v>-</v>
      </c>
      <c r="HO255" s="361" t="str">
        <f t="shared" si="730"/>
        <v>-</v>
      </c>
      <c r="HP255" s="361" t="str">
        <f t="shared" si="731"/>
        <v>-</v>
      </c>
      <c r="HQ255" s="361" t="str">
        <f t="shared" si="732"/>
        <v>-</v>
      </c>
      <c r="HR255" s="361" t="str">
        <f t="shared" si="733"/>
        <v>-</v>
      </c>
      <c r="HS255" s="361" t="str">
        <f t="shared" si="734"/>
        <v>-</v>
      </c>
      <c r="HT255" s="361" t="str">
        <f t="shared" si="735"/>
        <v>-</v>
      </c>
      <c r="HU255" s="361" t="str">
        <f t="shared" si="736"/>
        <v>-</v>
      </c>
      <c r="HV255" s="361" t="str">
        <f t="shared" si="737"/>
        <v>-</v>
      </c>
      <c r="HW255" s="361" t="str">
        <f t="shared" si="738"/>
        <v>-</v>
      </c>
      <c r="HX255" s="361" t="str">
        <f t="shared" si="739"/>
        <v>-</v>
      </c>
      <c r="HY255" s="361" t="str">
        <f t="shared" si="740"/>
        <v>riv_spd</v>
      </c>
      <c r="HZ255" s="361" t="str">
        <f t="shared" si="741"/>
        <v>-</v>
      </c>
      <c r="IA255" s="361" t="str">
        <f t="shared" si="742"/>
        <v>-</v>
      </c>
      <c r="IB255" s="361" t="str">
        <f t="shared" si="743"/>
        <v>-</v>
      </c>
      <c r="IC255" s="361" t="str">
        <f t="shared" si="744"/>
        <v>-</v>
      </c>
      <c r="ID255" s="361" t="str">
        <f t="shared" si="745"/>
        <v>-</v>
      </c>
      <c r="IE255" s="361" t="str">
        <f t="shared" si="746"/>
        <v>-</v>
      </c>
      <c r="IF255" s="444" t="s">
        <v>1247</v>
      </c>
      <c r="IG255" s="56" t="str">
        <f t="shared" si="887"/>
        <v>-</v>
      </c>
      <c r="IH255" s="56" t="str">
        <f t="shared" si="888"/>
        <v>-</v>
      </c>
      <c r="II255" s="56" t="str">
        <f t="shared" si="889"/>
        <v>-</v>
      </c>
      <c r="IJ255" s="56" t="str">
        <f t="shared" si="890"/>
        <v>-</v>
      </c>
      <c r="IK255" s="56" t="str">
        <f t="shared" si="747"/>
        <v>-</v>
      </c>
      <c r="IL255" s="56" t="str">
        <f t="shared" si="748"/>
        <v>-</v>
      </c>
      <c r="IM255" s="56" t="str">
        <f t="shared" si="749"/>
        <v>-</v>
      </c>
      <c r="IN255" s="56" t="str">
        <f t="shared" si="750"/>
        <v>-</v>
      </c>
      <c r="IO255" s="56" t="str">
        <f t="shared" si="751"/>
        <v>-</v>
      </c>
      <c r="IP255" s="56" t="str">
        <f t="shared" si="752"/>
        <v>-</v>
      </c>
      <c r="IQ255" s="56" t="str">
        <f t="shared" si="753"/>
        <v>-</v>
      </c>
      <c r="IR255" s="56" t="str">
        <f t="shared" si="754"/>
        <v>-</v>
      </c>
      <c r="IS255" s="56" t="str">
        <f t="shared" si="755"/>
        <v>-</v>
      </c>
      <c r="IT255" s="56">
        <f t="shared" si="756"/>
        <v>-5</v>
      </c>
      <c r="IU255" s="56" t="str">
        <f t="shared" si="757"/>
        <v>-</v>
      </c>
      <c r="IV255" s="56" t="str">
        <f t="shared" si="758"/>
        <v>07.csv</v>
      </c>
      <c r="IW255" s="56" t="str">
        <f t="shared" si="759"/>
        <v>-</v>
      </c>
      <c r="IX255" s="56" t="str">
        <f t="shared" si="760"/>
        <v>-</v>
      </c>
      <c r="IY255" s="56" t="str">
        <f t="shared" si="761"/>
        <v>-</v>
      </c>
      <c r="IZ255" s="56" t="str">
        <f t="shared" si="762"/>
        <v>-</v>
      </c>
      <c r="JA255" s="56" t="str">
        <f t="shared" si="763"/>
        <v>-</v>
      </c>
      <c r="JB255" s="56" t="str">
        <f t="shared" si="764"/>
        <v>-</v>
      </c>
      <c r="JC255" s="56" t="str">
        <f t="shared" si="765"/>
        <v>-</v>
      </c>
      <c r="JD255" s="56" t="str">
        <f t="shared" si="766"/>
        <v>-</v>
      </c>
      <c r="JE255" s="56" t="str">
        <f t="shared" si="767"/>
        <v>-</v>
      </c>
      <c r="JF255" s="56" t="str">
        <f t="shared" si="768"/>
        <v>-</v>
      </c>
      <c r="JG255" s="56" t="str">
        <f t="shared" si="769"/>
        <v>-</v>
      </c>
      <c r="JH255" s="56" t="str">
        <f t="shared" si="770"/>
        <v>-</v>
      </c>
      <c r="JI255" s="56" t="str">
        <f t="shared" si="771"/>
        <v>-</v>
      </c>
      <c r="JJ255" s="56" t="str">
        <f t="shared" si="772"/>
        <v>-</v>
      </c>
      <c r="JK255" s="56" t="str">
        <f t="shared" si="773"/>
        <v>-</v>
      </c>
      <c r="JL255" s="56" t="str">
        <f t="shared" si="774"/>
        <v>-</v>
      </c>
      <c r="JM255" s="56" t="str">
        <f t="shared" si="775"/>
        <v>-</v>
      </c>
      <c r="JN255" s="56" t="str">
        <f t="shared" si="776"/>
        <v>-</v>
      </c>
      <c r="JO255" s="56" t="str">
        <f t="shared" si="777"/>
        <v>-</v>
      </c>
      <c r="JP255" s="56" t="str">
        <f t="shared" si="778"/>
        <v>-</v>
      </c>
      <c r="JQ255" s="56" t="str">
        <f t="shared" si="779"/>
        <v>-</v>
      </c>
      <c r="JR255" s="56" t="str">
        <f t="shared" si="780"/>
        <v>-</v>
      </c>
      <c r="JS255" s="56" t="str">
        <f t="shared" si="781"/>
        <v>-</v>
      </c>
      <c r="JT255" s="56" t="str">
        <f t="shared" si="782"/>
        <v>*.dat</v>
      </c>
      <c r="JU255" s="56" t="str">
        <f t="shared" si="783"/>
        <v>-</v>
      </c>
      <c r="JV255" s="56" t="str">
        <f t="shared" si="784"/>
        <v>-</v>
      </c>
      <c r="JW255" s="56" t="str">
        <f t="shared" si="785"/>
        <v>-</v>
      </c>
      <c r="JX255" s="56" t="str">
        <f t="shared" si="786"/>
        <v>-</v>
      </c>
      <c r="JY255" s="56" t="str">
        <f t="shared" si="787"/>
        <v>-</v>
      </c>
      <c r="JZ255" s="56" t="str">
        <f t="shared" si="788"/>
        <v>-</v>
      </c>
      <c r="KA255" s="444" t="s">
        <v>1247</v>
      </c>
      <c r="KB255" s="360">
        <f>IF(ISNUMBER(INDEX($EQ$15:$GK$521,$B255,EO$11)),MAX(KB$14:KB254)+1,0)</f>
        <v>0</v>
      </c>
      <c r="KC255" s="360" t="str">
        <f t="shared" si="891"/>
        <v/>
      </c>
      <c r="KD255" s="373" t="s">
        <v>2</v>
      </c>
      <c r="KE255" s="215"/>
      <c r="KF255" s="60"/>
      <c r="KG255" s="60"/>
      <c r="KH255" s="60"/>
      <c r="KI255" s="60"/>
      <c r="KJ255" s="60"/>
      <c r="KK255" s="60"/>
      <c r="KL255" s="60"/>
      <c r="KM255" s="60"/>
      <c r="KN255" s="60"/>
      <c r="KO255" s="60"/>
      <c r="KP255" s="60"/>
      <c r="KQ255" s="60"/>
      <c r="KR255" s="60"/>
      <c r="KS255" s="60"/>
      <c r="KT255" s="60"/>
      <c r="KU255" s="60"/>
      <c r="KV255" s="60"/>
      <c r="KW255" s="60"/>
      <c r="KX255" s="60"/>
      <c r="KY255" s="60"/>
      <c r="KZ255" s="283" t="str">
        <f t="shared" si="792"/>
        <v/>
      </c>
      <c r="LA255" s="26"/>
      <c r="LB255" s="18"/>
      <c r="LC255" s="18"/>
      <c r="LD255" s="18"/>
      <c r="LE255" s="18"/>
      <c r="LF255" s="18"/>
      <c r="LG255" s="18"/>
      <c r="LH255" s="18"/>
      <c r="LI255" s="18"/>
      <c r="LJ255" s="18"/>
      <c r="LK255" s="18"/>
      <c r="LL255" s="18"/>
      <c r="LM255" s="18"/>
      <c r="LN255" s="63"/>
      <c r="LO255" s="251">
        <f t="shared" si="793"/>
        <v>0</v>
      </c>
      <c r="LP255" s="251">
        <f t="shared" si="794"/>
        <v>0</v>
      </c>
      <c r="LQ255" s="251">
        <f t="shared" si="795"/>
        <v>0</v>
      </c>
      <c r="LR255" s="251">
        <f t="shared" si="796"/>
        <v>0</v>
      </c>
      <c r="LS255" s="251">
        <f t="shared" si="797"/>
        <v>0</v>
      </c>
      <c r="LT255" s="251">
        <f t="shared" si="798"/>
        <v>0</v>
      </c>
      <c r="LU255" s="251">
        <f t="shared" si="799"/>
        <v>0</v>
      </c>
      <c r="LV255" s="251">
        <f t="shared" si="800"/>
        <v>0</v>
      </c>
      <c r="LW255" s="251">
        <f t="shared" si="801"/>
        <v>0</v>
      </c>
      <c r="LX255" s="251">
        <f t="shared" si="802"/>
        <v>0</v>
      </c>
      <c r="LY255" s="251">
        <f t="shared" si="803"/>
        <v>0</v>
      </c>
      <c r="LZ255" s="251">
        <f t="shared" si="804"/>
        <v>0</v>
      </c>
      <c r="MA255" s="63">
        <f t="shared" si="805"/>
        <v>7</v>
      </c>
      <c r="MB255" s="63">
        <f t="shared" si="806"/>
        <v>0</v>
      </c>
      <c r="MC255" s="63">
        <f t="shared" si="893"/>
        <v>241</v>
      </c>
      <c r="MD255" s="63">
        <f t="shared" si="892"/>
        <v>12</v>
      </c>
      <c r="ME255" s="63" t="str">
        <f t="shared" si="807"/>
        <v>roughness</v>
      </c>
      <c r="MF255" s="315">
        <f t="shared" si="808"/>
        <v>291</v>
      </c>
      <c r="MG255" s="315">
        <f>IF(ISNUMBER(MATCH(EO255,$ME$15:$ME$520,0)),0,MAX(MG$14:MG254)+1)</f>
        <v>0</v>
      </c>
      <c r="MH255" s="315" t="str">
        <f t="shared" si="809"/>
        <v/>
      </c>
      <c r="MI255" s="369"/>
      <c r="MJ255" s="68"/>
      <c r="MK255" s="18"/>
      <c r="ML255" s="242"/>
      <c r="MM255" s="242"/>
      <c r="MN255" s="59"/>
      <c r="MO255" s="59"/>
      <c r="MP255" s="285"/>
      <c r="MQ255" s="59"/>
      <c r="MR255" s="238"/>
      <c r="MS255" s="285"/>
      <c r="MT255" s="59"/>
      <c r="MU255" s="285"/>
      <c r="MV255" s="238"/>
      <c r="MW255" s="59"/>
      <c r="MX255" s="59"/>
      <c r="MY255" s="59"/>
      <c r="MZ255" s="59"/>
      <c r="NA255" s="59"/>
      <c r="NB255" s="26" t="s">
        <v>2</v>
      </c>
      <c r="NC255" s="59"/>
      <c r="ND255" s="59"/>
      <c r="NE255" s="59"/>
      <c r="NF255" s="59"/>
      <c r="NG255" s="59"/>
      <c r="NH255" s="59"/>
      <c r="NI255" s="59"/>
      <c r="NJ255" s="59"/>
      <c r="NK255" s="26" t="s">
        <v>2</v>
      </c>
      <c r="NL255" s="454"/>
      <c r="NM255" s="454"/>
      <c r="NN255" s="59"/>
      <c r="NO255" s="18"/>
      <c r="NP255" s="18"/>
      <c r="NQ255" s="18"/>
      <c r="NR255" s="18"/>
      <c r="NS255" s="18"/>
      <c r="NT255" s="18"/>
      <c r="NU255" s="18"/>
      <c r="NV255" s="18"/>
      <c r="NW255" s="18"/>
      <c r="NX255" s="18"/>
      <c r="NY255" s="18"/>
      <c r="NZ255" s="18"/>
      <c r="OA255" s="18"/>
      <c r="OB255" s="18"/>
      <c r="OC255" s="18"/>
      <c r="OZ255" s="59"/>
      <c r="PA255" s="251" t="str">
        <f t="shared" si="810"/>
        <v/>
      </c>
      <c r="PB255" s="251" t="str">
        <f t="shared" si="811"/>
        <v/>
      </c>
      <c r="PC255" s="251" t="str">
        <f t="shared" si="812"/>
        <v/>
      </c>
      <c r="PD255" s="251" t="str">
        <f t="shared" si="813"/>
        <v/>
      </c>
      <c r="PE255" s="251" t="str">
        <f t="shared" si="814"/>
        <v/>
      </c>
      <c r="PF255" s="251" t="str">
        <f t="shared" si="815"/>
        <v/>
      </c>
      <c r="PG255" s="251" t="str">
        <f t="shared" si="816"/>
        <v/>
      </c>
      <c r="PH255" s="251" t="str">
        <f t="shared" si="817"/>
        <v/>
      </c>
      <c r="PI255" s="251" t="str">
        <f t="shared" si="818"/>
        <v/>
      </c>
      <c r="PJ255" s="251" t="str">
        <f t="shared" si="819"/>
        <v/>
      </c>
      <c r="PK255" s="251" t="str">
        <f t="shared" si="820"/>
        <v/>
      </c>
      <c r="PL255" s="251" t="str">
        <f t="shared" si="821"/>
        <v/>
      </c>
      <c r="PM255" s="251" t="str">
        <f t="shared" si="822"/>
        <v/>
      </c>
      <c r="PN255" s="251" t="str">
        <f t="shared" si="823"/>
        <v/>
      </c>
      <c r="PO255" s="251" t="str">
        <f t="shared" si="824"/>
        <v/>
      </c>
      <c r="PP255" s="251" t="str">
        <f t="shared" si="825"/>
        <v/>
      </c>
      <c r="PQ255" s="251" t="str">
        <f t="shared" si="826"/>
        <v/>
      </c>
      <c r="PR255" s="251" t="str">
        <f t="shared" si="827"/>
        <v/>
      </c>
      <c r="PS255" s="251" t="str">
        <f t="shared" si="828"/>
        <v/>
      </c>
      <c r="PT255" s="251" t="str">
        <f t="shared" si="829"/>
        <v/>
      </c>
      <c r="PU255" s="251" t="str">
        <f t="shared" si="830"/>
        <v/>
      </c>
      <c r="PV255" s="251" t="str">
        <f t="shared" si="831"/>
        <v/>
      </c>
      <c r="PW255" s="251" t="str">
        <f t="shared" si="832"/>
        <v>roughness</v>
      </c>
      <c r="PX255" s="251" t="str">
        <f t="shared" si="833"/>
        <v/>
      </c>
      <c r="PY255" s="251" t="str">
        <f t="shared" si="834"/>
        <v/>
      </c>
      <c r="PZ255" s="251" t="str">
        <f t="shared" si="835"/>
        <v/>
      </c>
      <c r="QA255" s="251" t="str">
        <f t="shared" si="836"/>
        <v/>
      </c>
      <c r="QB255" s="251" t="str">
        <f t="shared" si="837"/>
        <v/>
      </c>
      <c r="QC255" s="251" t="str">
        <f t="shared" si="838"/>
        <v/>
      </c>
      <c r="QD255" s="251" t="str">
        <f t="shared" si="839"/>
        <v/>
      </c>
      <c r="QE255" s="251" t="str">
        <f t="shared" si="840"/>
        <v/>
      </c>
      <c r="QF255" s="63">
        <f t="shared" si="841"/>
        <v>1</v>
      </c>
      <c r="QG255" s="26" t="s">
        <v>2</v>
      </c>
      <c r="QH255" s="59"/>
      <c r="QI255" s="59"/>
      <c r="QJ255" s="59"/>
      <c r="QK255" s="59"/>
      <c r="QL255" s="59"/>
      <c r="QM255" s="59"/>
      <c r="QN255" s="59"/>
    </row>
    <row r="256" spans="1:456" ht="6" customHeight="1" x14ac:dyDescent="0.25">
      <c r="A256" s="68"/>
      <c r="B256" s="447">
        <f t="shared" si="698"/>
        <v>242</v>
      </c>
      <c r="C256" s="72" t="s">
        <v>671</v>
      </c>
      <c r="D256" s="261" t="s">
        <v>856</v>
      </c>
      <c r="E256" s="59"/>
      <c r="F256" s="229"/>
      <c r="G256" s="295"/>
      <c r="H256" s="295"/>
      <c r="I256" s="229"/>
      <c r="J256" s="295"/>
      <c r="K256" s="295"/>
      <c r="L256" s="229"/>
      <c r="M256" s="295"/>
      <c r="N256" s="295"/>
      <c r="O256" s="229"/>
      <c r="P256" s="295"/>
      <c r="Q256" s="295"/>
      <c r="R256" s="229"/>
      <c r="S256" s="230"/>
      <c r="T256" s="231"/>
      <c r="U256" s="229"/>
      <c r="V256" s="230"/>
      <c r="W256" s="231"/>
      <c r="X256" s="229"/>
      <c r="Y256" s="230"/>
      <c r="Z256" s="231"/>
      <c r="AA256" s="229"/>
      <c r="AB256" s="295"/>
      <c r="AC256" s="295"/>
      <c r="AD256" s="229"/>
      <c r="AE256" s="295"/>
      <c r="AF256" s="295"/>
      <c r="AG256" s="229"/>
      <c r="AH256" s="295"/>
      <c r="AI256" s="295"/>
      <c r="AJ256" s="229"/>
      <c r="AK256" s="295"/>
      <c r="AL256" s="295"/>
      <c r="AM256" s="229"/>
      <c r="AN256" s="295"/>
      <c r="AO256" s="295"/>
      <c r="AP256" s="243"/>
      <c r="AQ256" s="295"/>
      <c r="AR256" s="290"/>
      <c r="AS256" s="243"/>
      <c r="AT256" s="295"/>
      <c r="AU256" s="290"/>
      <c r="AV256" s="229"/>
      <c r="AW256" s="230"/>
      <c r="AX256" s="231"/>
      <c r="AY256" s="229"/>
      <c r="AZ256" s="230"/>
      <c r="BA256" s="231"/>
      <c r="BB256" s="229"/>
      <c r="BC256" s="230"/>
      <c r="BD256" s="231"/>
      <c r="BE256" s="229"/>
      <c r="BF256" s="230"/>
      <c r="BG256" s="231"/>
      <c r="BH256" s="229"/>
      <c r="BI256" s="230"/>
      <c r="BJ256" s="231"/>
      <c r="BK256" s="243"/>
      <c r="BL256" s="230"/>
      <c r="BM256" s="231"/>
      <c r="BN256" s="243"/>
      <c r="BO256" s="230"/>
      <c r="BP256" s="231"/>
      <c r="BQ256" s="229"/>
      <c r="BR256" s="230"/>
      <c r="BS256" s="231"/>
      <c r="BT256" s="229"/>
      <c r="BU256" s="230"/>
      <c r="BV256" s="231"/>
      <c r="BW256" s="229"/>
      <c r="BX256" s="230"/>
      <c r="BY256" s="231"/>
      <c r="BZ256" s="229"/>
      <c r="CA256" s="230"/>
      <c r="CB256" s="231"/>
      <c r="CC256" s="229"/>
      <c r="CD256" s="230"/>
      <c r="CE256" s="231"/>
      <c r="CF256" s="331"/>
      <c r="CG256" s="332"/>
      <c r="CH256" s="385"/>
      <c r="CI256" s="331"/>
      <c r="CJ256" s="332"/>
      <c r="CK256" s="385"/>
      <c r="CL256" s="243"/>
      <c r="CM256" s="230"/>
      <c r="CN256" s="354"/>
      <c r="CO256" s="243"/>
      <c r="CP256" s="230"/>
      <c r="CQ256" s="231"/>
      <c r="CR256" s="331"/>
      <c r="CS256" s="332"/>
      <c r="CT256" s="333"/>
      <c r="CU256" s="229"/>
      <c r="CV256" s="230"/>
      <c r="CW256" s="231"/>
      <c r="CX256" s="331"/>
      <c r="CY256" s="332"/>
      <c r="CZ256" s="333"/>
      <c r="DA256" s="331"/>
      <c r="DB256" s="332"/>
      <c r="DC256" s="333"/>
      <c r="DD256" s="331"/>
      <c r="DE256" s="332"/>
      <c r="DF256" s="333"/>
      <c r="DG256" s="331"/>
      <c r="DH256" s="332"/>
      <c r="DI256" s="333"/>
      <c r="DJ256" s="229"/>
      <c r="DK256" s="230"/>
      <c r="DL256" s="231"/>
      <c r="DM256" s="229"/>
      <c r="DN256" s="230"/>
      <c r="DO256" s="231"/>
      <c r="DP256" s="331"/>
      <c r="DQ256" s="332"/>
      <c r="DR256" s="333"/>
      <c r="DS256" s="331"/>
      <c r="DT256" s="332"/>
      <c r="DU256" s="333"/>
      <c r="DV256" s="331"/>
      <c r="DW256" s="332"/>
      <c r="DX256" s="333"/>
      <c r="DY256" s="331"/>
      <c r="DZ256" s="332"/>
      <c r="EA256" s="333"/>
      <c r="EB256" s="331"/>
      <c r="EC256" s="332"/>
      <c r="ED256" s="333"/>
      <c r="EE256" s="331"/>
      <c r="EF256" s="332"/>
      <c r="EG256" s="333"/>
      <c r="EH256" s="229"/>
      <c r="EI256" s="230"/>
      <c r="EJ256" s="231"/>
      <c r="EK256" s="229"/>
      <c r="EL256" s="230"/>
      <c r="EM256" s="231"/>
      <c r="EN256" s="244"/>
      <c r="EO256" s="269" t="str">
        <f t="shared" si="699"/>
        <v/>
      </c>
      <c r="EP256" s="444" t="s">
        <v>1247</v>
      </c>
      <c r="EQ256" s="360" t="str">
        <f t="shared" si="842"/>
        <v/>
      </c>
      <c r="ER256" s="360" t="str">
        <f t="shared" si="843"/>
        <v/>
      </c>
      <c r="ES256" s="360" t="str">
        <f t="shared" si="844"/>
        <v/>
      </c>
      <c r="ET256" s="360" t="str">
        <f t="shared" si="845"/>
        <v/>
      </c>
      <c r="EU256" s="360" t="str">
        <f t="shared" si="846"/>
        <v/>
      </c>
      <c r="EV256" s="360" t="str">
        <f t="shared" si="847"/>
        <v/>
      </c>
      <c r="EW256" s="360" t="str">
        <f t="shared" si="848"/>
        <v/>
      </c>
      <c r="EX256" s="360" t="str">
        <f t="shared" si="849"/>
        <v/>
      </c>
      <c r="EY256" s="360" t="str">
        <f t="shared" si="850"/>
        <v/>
      </c>
      <c r="EZ256" s="360" t="str">
        <f t="shared" si="851"/>
        <v/>
      </c>
      <c r="FA256" s="360" t="str">
        <f t="shared" si="852"/>
        <v/>
      </c>
      <c r="FB256" s="360" t="str">
        <f t="shared" si="853"/>
        <v/>
      </c>
      <c r="FC256" s="360">
        <f t="shared" si="854"/>
        <v>42</v>
      </c>
      <c r="FD256" s="360">
        <f t="shared" si="855"/>
        <v>42</v>
      </c>
      <c r="FE256" s="360">
        <f t="shared" si="856"/>
        <v>42</v>
      </c>
      <c r="FF256" s="360">
        <f t="shared" si="857"/>
        <v>42</v>
      </c>
      <c r="FG256" s="360">
        <f t="shared" si="858"/>
        <v>42</v>
      </c>
      <c r="FH256" s="360">
        <f t="shared" si="859"/>
        <v>44</v>
      </c>
      <c r="FI256" s="360" t="str">
        <f t="shared" si="860"/>
        <v/>
      </c>
      <c r="FJ256" s="360" t="str">
        <f t="shared" si="861"/>
        <v/>
      </c>
      <c r="FK256" s="360" t="str">
        <f t="shared" si="862"/>
        <v/>
      </c>
      <c r="FL256" s="360">
        <f t="shared" si="863"/>
        <v>41</v>
      </c>
      <c r="FM256" s="360" t="str">
        <f t="shared" si="864"/>
        <v/>
      </c>
      <c r="FN256" s="360" t="str">
        <f t="shared" si="865"/>
        <v/>
      </c>
      <c r="FO256" s="360">
        <f t="shared" si="866"/>
        <v>51</v>
      </c>
      <c r="FP256" s="360" t="str">
        <f t="shared" si="867"/>
        <v/>
      </c>
      <c r="FQ256" s="360" t="str">
        <f t="shared" si="868"/>
        <v/>
      </c>
      <c r="FR256" s="360" t="str">
        <f t="shared" si="869"/>
        <v/>
      </c>
      <c r="FS256" s="360" t="str">
        <f t="shared" si="870"/>
        <v/>
      </c>
      <c r="FT256" s="360" t="str">
        <f t="shared" si="700"/>
        <v/>
      </c>
      <c r="FU256" s="360" t="str">
        <f t="shared" si="871"/>
        <v/>
      </c>
      <c r="FV256" s="360" t="str">
        <f t="shared" si="872"/>
        <v/>
      </c>
      <c r="FW256" s="360" t="str">
        <f t="shared" si="873"/>
        <v/>
      </c>
      <c r="FX256" s="360" t="str">
        <f t="shared" si="874"/>
        <v/>
      </c>
      <c r="FY256" s="360" t="str">
        <f t="shared" si="875"/>
        <v/>
      </c>
      <c r="FZ256" s="360" t="str">
        <f t="shared" si="876"/>
        <v/>
      </c>
      <c r="GA256" s="360" t="str">
        <f t="shared" si="877"/>
        <v/>
      </c>
      <c r="GB256" s="360" t="str">
        <f t="shared" si="878"/>
        <v/>
      </c>
      <c r="GC256" s="360" t="str">
        <f t="shared" si="879"/>
        <v/>
      </c>
      <c r="GD256" s="360" t="str">
        <f t="shared" si="880"/>
        <v/>
      </c>
      <c r="GE256" s="360" t="str">
        <f t="shared" si="881"/>
        <v/>
      </c>
      <c r="GF256" s="360" t="str">
        <f t="shared" si="882"/>
        <v/>
      </c>
      <c r="GG256" s="360" t="str">
        <f t="shared" si="883"/>
        <v/>
      </c>
      <c r="GH256" s="360" t="str">
        <f t="shared" si="884"/>
        <v/>
      </c>
      <c r="GI256" s="360" t="str">
        <f t="shared" si="885"/>
        <v/>
      </c>
      <c r="GJ256" s="360" t="str">
        <f t="shared" si="886"/>
        <v/>
      </c>
      <c r="GK256" s="444" t="s">
        <v>1247</v>
      </c>
      <c r="GL256" s="361" t="str">
        <f t="shared" si="701"/>
        <v>-</v>
      </c>
      <c r="GM256" s="361" t="str">
        <f t="shared" si="702"/>
        <v>-</v>
      </c>
      <c r="GN256" s="361" t="str">
        <f t="shared" si="703"/>
        <v>-</v>
      </c>
      <c r="GO256" s="361" t="str">
        <f t="shared" si="704"/>
        <v>-</v>
      </c>
      <c r="GP256" s="361" t="str">
        <f t="shared" si="705"/>
        <v>-</v>
      </c>
      <c r="GQ256" s="361" t="str">
        <f t="shared" si="706"/>
        <v>-</v>
      </c>
      <c r="GR256" s="361" t="str">
        <f t="shared" si="707"/>
        <v>-</v>
      </c>
      <c r="GS256" s="361" t="str">
        <f t="shared" si="708"/>
        <v>-</v>
      </c>
      <c r="GT256" s="361" t="str">
        <f t="shared" si="709"/>
        <v>-</v>
      </c>
      <c r="GU256" s="361" t="str">
        <f t="shared" si="710"/>
        <v>-</v>
      </c>
      <c r="GV256" s="361" t="str">
        <f t="shared" si="711"/>
        <v>-</v>
      </c>
      <c r="GW256" s="361" t="str">
        <f t="shared" si="712"/>
        <v>-</v>
      </c>
      <c r="GX256" s="361" t="str">
        <f t="shared" si="713"/>
        <v>OC</v>
      </c>
      <c r="GY256" s="361" t="str">
        <f t="shared" si="714"/>
        <v>OC</v>
      </c>
      <c r="GZ256" s="361" t="str">
        <f t="shared" si="715"/>
        <v>OC</v>
      </c>
      <c r="HA256" s="361" t="str">
        <f t="shared" si="716"/>
        <v>OC</v>
      </c>
      <c r="HB256" s="361" t="str">
        <f t="shared" si="717"/>
        <v>OC</v>
      </c>
      <c r="HC256" s="361" t="str">
        <f t="shared" si="718"/>
        <v>OC</v>
      </c>
      <c r="HD256" s="361" t="str">
        <f t="shared" si="719"/>
        <v>-</v>
      </c>
      <c r="HE256" s="361" t="str">
        <f t="shared" si="720"/>
        <v>-</v>
      </c>
      <c r="HF256" s="361" t="str">
        <f t="shared" si="721"/>
        <v>-</v>
      </c>
      <c r="HG256" s="361" t="str">
        <f t="shared" si="722"/>
        <v>OC</v>
      </c>
      <c r="HH256" s="361" t="str">
        <f t="shared" si="723"/>
        <v>-</v>
      </c>
      <c r="HI256" s="361" t="str">
        <f t="shared" si="724"/>
        <v>-</v>
      </c>
      <c r="HJ256" s="361" t="str">
        <f t="shared" si="725"/>
        <v>OC</v>
      </c>
      <c r="HK256" s="361" t="str">
        <f t="shared" si="726"/>
        <v>-</v>
      </c>
      <c r="HL256" s="361" t="str">
        <f t="shared" si="727"/>
        <v>-</v>
      </c>
      <c r="HM256" s="361" t="str">
        <f t="shared" si="728"/>
        <v>-</v>
      </c>
      <c r="HN256" s="361" t="str">
        <f t="shared" si="729"/>
        <v>-</v>
      </c>
      <c r="HO256" s="361" t="str">
        <f t="shared" si="730"/>
        <v>-</v>
      </c>
      <c r="HP256" s="361" t="str">
        <f t="shared" si="731"/>
        <v>-</v>
      </c>
      <c r="HQ256" s="361" t="str">
        <f t="shared" si="732"/>
        <v>-</v>
      </c>
      <c r="HR256" s="361" t="str">
        <f t="shared" si="733"/>
        <v>-</v>
      </c>
      <c r="HS256" s="361" t="str">
        <f t="shared" si="734"/>
        <v>-</v>
      </c>
      <c r="HT256" s="361" t="str">
        <f t="shared" si="735"/>
        <v>-</v>
      </c>
      <c r="HU256" s="361" t="str">
        <f t="shared" si="736"/>
        <v>-</v>
      </c>
      <c r="HV256" s="361" t="str">
        <f t="shared" si="737"/>
        <v>-</v>
      </c>
      <c r="HW256" s="361" t="str">
        <f t="shared" si="738"/>
        <v>-</v>
      </c>
      <c r="HX256" s="361" t="str">
        <f t="shared" si="739"/>
        <v>-</v>
      </c>
      <c r="HY256" s="361" t="str">
        <f t="shared" si="740"/>
        <v>-</v>
      </c>
      <c r="HZ256" s="361" t="str">
        <f t="shared" si="741"/>
        <v>-</v>
      </c>
      <c r="IA256" s="361" t="str">
        <f t="shared" si="742"/>
        <v>-</v>
      </c>
      <c r="IB256" s="361" t="str">
        <f t="shared" si="743"/>
        <v>-</v>
      </c>
      <c r="IC256" s="361" t="str">
        <f t="shared" si="744"/>
        <v>-</v>
      </c>
      <c r="ID256" s="361" t="str">
        <f t="shared" si="745"/>
        <v>-</v>
      </c>
      <c r="IE256" s="361" t="str">
        <f t="shared" si="746"/>
        <v>-</v>
      </c>
      <c r="IF256" s="444" t="s">
        <v>1247</v>
      </c>
      <c r="IG256" s="56" t="str">
        <f t="shared" si="887"/>
        <v>-</v>
      </c>
      <c r="IH256" s="56" t="str">
        <f t="shared" si="888"/>
        <v>-</v>
      </c>
      <c r="II256" s="56" t="str">
        <f t="shared" si="889"/>
        <v>-</v>
      </c>
      <c r="IJ256" s="56" t="str">
        <f t="shared" si="890"/>
        <v>-</v>
      </c>
      <c r="IK256" s="56" t="str">
        <f t="shared" si="747"/>
        <v>-</v>
      </c>
      <c r="IL256" s="56" t="str">
        <f t="shared" si="748"/>
        <v>-</v>
      </c>
      <c r="IM256" s="56" t="str">
        <f t="shared" si="749"/>
        <v>-</v>
      </c>
      <c r="IN256" s="56" t="str">
        <f t="shared" si="750"/>
        <v>-</v>
      </c>
      <c r="IO256" s="56" t="str">
        <f t="shared" si="751"/>
        <v>-</v>
      </c>
      <c r="IP256" s="56" t="str">
        <f t="shared" si="752"/>
        <v>-</v>
      </c>
      <c r="IQ256" s="56" t="str">
        <f t="shared" si="753"/>
        <v>-</v>
      </c>
      <c r="IR256" s="56" t="str">
        <f t="shared" si="754"/>
        <v>-</v>
      </c>
      <c r="IS256" s="56" t="str">
        <f t="shared" si="755"/>
        <v>---------</v>
      </c>
      <c r="IT256" s="56" t="str">
        <f t="shared" si="756"/>
        <v>---------</v>
      </c>
      <c r="IU256" s="56" t="str">
        <f t="shared" si="757"/>
        <v>---------</v>
      </c>
      <c r="IV256" s="56" t="str">
        <f t="shared" si="758"/>
        <v>---------</v>
      </c>
      <c r="IW256" s="56">
        <f t="shared" si="759"/>
        <v>0</v>
      </c>
      <c r="IX256" s="56" t="str">
        <f t="shared" si="760"/>
        <v>---------------</v>
      </c>
      <c r="IY256" s="56" t="str">
        <f t="shared" si="761"/>
        <v>-</v>
      </c>
      <c r="IZ256" s="56" t="str">
        <f t="shared" si="762"/>
        <v>-</v>
      </c>
      <c r="JA256" s="56" t="str">
        <f t="shared" si="763"/>
        <v>-</v>
      </c>
      <c r="JB256" s="56" t="str">
        <f t="shared" si="764"/>
        <v>---------------</v>
      </c>
      <c r="JC256" s="56" t="str">
        <f t="shared" si="765"/>
        <v>-</v>
      </c>
      <c r="JD256" s="56" t="str">
        <f t="shared" si="766"/>
        <v>-</v>
      </c>
      <c r="JE256" s="56" t="str">
        <f t="shared" si="767"/>
        <v>---------------</v>
      </c>
      <c r="JF256" s="56" t="str">
        <f t="shared" si="768"/>
        <v>-</v>
      </c>
      <c r="JG256" s="56" t="str">
        <f t="shared" si="769"/>
        <v>-</v>
      </c>
      <c r="JH256" s="56" t="str">
        <f t="shared" si="770"/>
        <v>-</v>
      </c>
      <c r="JI256" s="56" t="str">
        <f t="shared" si="771"/>
        <v>-</v>
      </c>
      <c r="JJ256" s="56" t="str">
        <f t="shared" si="772"/>
        <v>-</v>
      </c>
      <c r="JK256" s="56" t="str">
        <f t="shared" si="773"/>
        <v>-</v>
      </c>
      <c r="JL256" s="56" t="str">
        <f t="shared" si="774"/>
        <v>-</v>
      </c>
      <c r="JM256" s="56" t="str">
        <f t="shared" si="775"/>
        <v>-</v>
      </c>
      <c r="JN256" s="56" t="str">
        <f t="shared" si="776"/>
        <v>-</v>
      </c>
      <c r="JO256" s="56" t="str">
        <f t="shared" si="777"/>
        <v>-</v>
      </c>
      <c r="JP256" s="56" t="str">
        <f t="shared" si="778"/>
        <v>-</v>
      </c>
      <c r="JQ256" s="56" t="str">
        <f t="shared" si="779"/>
        <v>-</v>
      </c>
      <c r="JR256" s="56" t="str">
        <f t="shared" si="780"/>
        <v>-</v>
      </c>
      <c r="JS256" s="56" t="str">
        <f t="shared" si="781"/>
        <v>-</v>
      </c>
      <c r="JT256" s="56" t="str">
        <f t="shared" si="782"/>
        <v>-</v>
      </c>
      <c r="JU256" s="56" t="str">
        <f t="shared" si="783"/>
        <v>-</v>
      </c>
      <c r="JV256" s="56" t="str">
        <f t="shared" si="784"/>
        <v>-</v>
      </c>
      <c r="JW256" s="56" t="str">
        <f t="shared" si="785"/>
        <v>-</v>
      </c>
      <c r="JX256" s="56" t="str">
        <f t="shared" si="786"/>
        <v>-</v>
      </c>
      <c r="JY256" s="56" t="str">
        <f t="shared" si="787"/>
        <v>-</v>
      </c>
      <c r="JZ256" s="56" t="str">
        <f t="shared" si="788"/>
        <v>-</v>
      </c>
      <c r="KA256" s="444" t="s">
        <v>1247</v>
      </c>
      <c r="KB256" s="360">
        <f>IF(ISNUMBER(INDEX($EQ$15:$GK$521,$B256,EO$11)),MAX(KB$14:KB255)+1,0)</f>
        <v>0</v>
      </c>
      <c r="KC256" s="360" t="str">
        <f t="shared" si="891"/>
        <v/>
      </c>
      <c r="KD256" s="373" t="s">
        <v>2</v>
      </c>
      <c r="KE256" s="215"/>
      <c r="KF256" s="60"/>
      <c r="KG256" s="60"/>
      <c r="KH256" s="60"/>
      <c r="KI256" s="60"/>
      <c r="KJ256" s="60"/>
      <c r="KK256" s="60"/>
      <c r="KL256" s="60"/>
      <c r="KM256" s="60"/>
      <c r="KN256" s="60"/>
      <c r="KO256" s="60"/>
      <c r="KP256" s="60"/>
      <c r="KQ256" s="60"/>
      <c r="KR256" s="60"/>
      <c r="KS256" s="60"/>
      <c r="KT256" s="60"/>
      <c r="KU256" s="60"/>
      <c r="KV256" s="60"/>
      <c r="KW256" s="60"/>
      <c r="KX256" s="60"/>
      <c r="KY256" s="60"/>
      <c r="KZ256" s="283" t="str">
        <f t="shared" si="792"/>
        <v/>
      </c>
      <c r="LA256" s="26"/>
      <c r="LB256" s="18"/>
      <c r="LC256" s="18"/>
      <c r="LD256" s="18"/>
      <c r="LE256" s="18"/>
      <c r="LF256" s="18"/>
      <c r="LG256" s="18"/>
      <c r="LH256" s="18"/>
      <c r="LI256" s="18"/>
      <c r="LJ256" s="18"/>
      <c r="LK256" s="18"/>
      <c r="LL256" s="18"/>
      <c r="LM256" s="18"/>
      <c r="LN256" s="63"/>
      <c r="LO256" s="251">
        <f t="shared" si="793"/>
        <v>0</v>
      </c>
      <c r="LP256" s="251">
        <f t="shared" si="794"/>
        <v>0</v>
      </c>
      <c r="LQ256" s="251">
        <f t="shared" si="795"/>
        <v>0</v>
      </c>
      <c r="LR256" s="251">
        <f t="shared" si="796"/>
        <v>0</v>
      </c>
      <c r="LS256" s="251">
        <f t="shared" si="797"/>
        <v>0</v>
      </c>
      <c r="LT256" s="251">
        <f t="shared" si="798"/>
        <v>0</v>
      </c>
      <c r="LU256" s="251">
        <f t="shared" si="799"/>
        <v>0</v>
      </c>
      <c r="LV256" s="251">
        <f t="shared" si="800"/>
        <v>0</v>
      </c>
      <c r="LW256" s="251">
        <f t="shared" si="801"/>
        <v>0</v>
      </c>
      <c r="LX256" s="251">
        <f t="shared" si="802"/>
        <v>0</v>
      </c>
      <c r="LY256" s="251">
        <f t="shared" si="803"/>
        <v>0</v>
      </c>
      <c r="LZ256" s="251">
        <f t="shared" si="804"/>
        <v>0</v>
      </c>
      <c r="MA256" s="63">
        <f t="shared" si="805"/>
        <v>7</v>
      </c>
      <c r="MB256" s="63">
        <f t="shared" si="806"/>
        <v>0</v>
      </c>
      <c r="MC256" s="63">
        <f t="shared" si="893"/>
        <v>242</v>
      </c>
      <c r="MD256" s="63">
        <f t="shared" si="892"/>
        <v>13</v>
      </c>
      <c r="ME256" s="63" t="str">
        <f t="shared" si="807"/>
        <v>slope</v>
      </c>
      <c r="MF256" s="315">
        <f t="shared" si="808"/>
        <v>291</v>
      </c>
      <c r="MG256" s="315">
        <f>IF(ISNUMBER(MATCH(EO256,$ME$15:$ME$520,0)),0,MAX(MG$14:MG255)+1)</f>
        <v>0</v>
      </c>
      <c r="MH256" s="315" t="str">
        <f t="shared" si="809"/>
        <v/>
      </c>
      <c r="MI256" s="369"/>
      <c r="MJ256" s="68"/>
      <c r="MK256" s="18"/>
      <c r="ML256" s="242"/>
      <c r="MM256" s="242"/>
      <c r="MN256" s="59"/>
      <c r="MO256" s="59"/>
      <c r="MP256" s="285"/>
      <c r="MQ256" s="59"/>
      <c r="MR256" s="238"/>
      <c r="MS256" s="285"/>
      <c r="MT256" s="59"/>
      <c r="MU256" s="285"/>
      <c r="MV256" s="238"/>
      <c r="MW256" s="59"/>
      <c r="MX256" s="59"/>
      <c r="MY256" s="59"/>
      <c r="MZ256" s="59"/>
      <c r="NA256" s="59"/>
      <c r="NB256" s="26" t="s">
        <v>2</v>
      </c>
      <c r="NC256" s="59"/>
      <c r="ND256" s="59"/>
      <c r="NE256" s="59"/>
      <c r="NF256" s="59"/>
      <c r="NG256" s="59"/>
      <c r="NH256" s="59"/>
      <c r="NI256" s="59"/>
      <c r="NJ256" s="59"/>
      <c r="NK256" s="26" t="s">
        <v>2</v>
      </c>
      <c r="NL256" s="454"/>
      <c r="NM256" s="454"/>
      <c r="NN256" s="59"/>
      <c r="NO256" s="18"/>
      <c r="NP256" s="18"/>
      <c r="NQ256" s="18"/>
      <c r="NR256" s="18"/>
      <c r="NS256" s="18"/>
      <c r="NT256" s="18"/>
      <c r="NU256" s="18"/>
      <c r="NV256" s="18"/>
      <c r="NW256" s="18"/>
      <c r="NX256" s="18"/>
      <c r="NY256" s="18"/>
      <c r="NZ256" s="18"/>
      <c r="OA256" s="18"/>
      <c r="OB256" s="18"/>
      <c r="OC256" s="18"/>
      <c r="OZ256" s="59"/>
      <c r="PA256" s="251" t="str">
        <f t="shared" si="810"/>
        <v/>
      </c>
      <c r="PB256" s="251" t="str">
        <f t="shared" si="811"/>
        <v/>
      </c>
      <c r="PC256" s="251" t="str">
        <f t="shared" si="812"/>
        <v/>
      </c>
      <c r="PD256" s="251" t="str">
        <f t="shared" si="813"/>
        <v/>
      </c>
      <c r="PE256" s="251" t="str">
        <f t="shared" si="814"/>
        <v/>
      </c>
      <c r="PF256" s="251" t="str">
        <f t="shared" si="815"/>
        <v/>
      </c>
      <c r="PG256" s="251" t="str">
        <f t="shared" si="816"/>
        <v/>
      </c>
      <c r="PH256" s="251" t="str">
        <f t="shared" si="817"/>
        <v/>
      </c>
      <c r="PI256" s="251" t="str">
        <f t="shared" si="818"/>
        <v/>
      </c>
      <c r="PJ256" s="251" t="str">
        <f t="shared" si="819"/>
        <v/>
      </c>
      <c r="PK256" s="251" t="str">
        <f t="shared" si="820"/>
        <v/>
      </c>
      <c r="PL256" s="251" t="str">
        <f t="shared" si="821"/>
        <v/>
      </c>
      <c r="PM256" s="251" t="str">
        <f t="shared" si="822"/>
        <v/>
      </c>
      <c r="PN256" s="251" t="str">
        <f t="shared" si="823"/>
        <v/>
      </c>
      <c r="PO256" s="251" t="str">
        <f t="shared" si="824"/>
        <v/>
      </c>
      <c r="PP256" s="251" t="str">
        <f t="shared" si="825"/>
        <v/>
      </c>
      <c r="PQ256" s="251" t="str">
        <f t="shared" si="826"/>
        <v/>
      </c>
      <c r="PR256" s="251" t="str">
        <f t="shared" si="827"/>
        <v/>
      </c>
      <c r="PS256" s="251" t="str">
        <f t="shared" si="828"/>
        <v/>
      </c>
      <c r="PT256" s="251" t="str">
        <f t="shared" si="829"/>
        <v/>
      </c>
      <c r="PU256" s="251" t="str">
        <f t="shared" si="830"/>
        <v/>
      </c>
      <c r="PV256" s="251" t="str">
        <f t="shared" si="831"/>
        <v/>
      </c>
      <c r="PW256" s="251" t="str">
        <f t="shared" si="832"/>
        <v>slope</v>
      </c>
      <c r="PX256" s="251" t="str">
        <f t="shared" si="833"/>
        <v/>
      </c>
      <c r="PY256" s="251" t="str">
        <f t="shared" si="834"/>
        <v/>
      </c>
      <c r="PZ256" s="251" t="str">
        <f t="shared" si="835"/>
        <v/>
      </c>
      <c r="QA256" s="251" t="str">
        <f t="shared" si="836"/>
        <v/>
      </c>
      <c r="QB256" s="251" t="str">
        <f t="shared" si="837"/>
        <v/>
      </c>
      <c r="QC256" s="251" t="str">
        <f t="shared" si="838"/>
        <v/>
      </c>
      <c r="QD256" s="251" t="str">
        <f t="shared" si="839"/>
        <v/>
      </c>
      <c r="QE256" s="251" t="str">
        <f t="shared" si="840"/>
        <v/>
      </c>
      <c r="QF256" s="63">
        <f t="shared" si="841"/>
        <v>1</v>
      </c>
      <c r="QG256" s="26" t="s">
        <v>2</v>
      </c>
      <c r="QH256" s="59"/>
      <c r="QI256" s="59"/>
      <c r="QJ256" s="59"/>
      <c r="QK256" s="59"/>
      <c r="QL256" s="59"/>
      <c r="QM256" s="59"/>
      <c r="QN256" s="59"/>
    </row>
    <row r="257" spans="1:456" ht="6" customHeight="1" x14ac:dyDescent="0.25">
      <c r="A257" s="68"/>
      <c r="B257" s="447">
        <f t="shared" si="698"/>
        <v>243</v>
      </c>
      <c r="C257" s="72" t="s">
        <v>686</v>
      </c>
      <c r="D257" s="261" t="s">
        <v>857</v>
      </c>
      <c r="E257" s="59"/>
      <c r="F257" s="229"/>
      <c r="G257" s="295"/>
      <c r="H257" s="295"/>
      <c r="I257" s="229"/>
      <c r="J257" s="295"/>
      <c r="K257" s="295"/>
      <c r="L257" s="229"/>
      <c r="M257" s="295"/>
      <c r="N257" s="295"/>
      <c r="O257" s="229"/>
      <c r="P257" s="295"/>
      <c r="Q257" s="295"/>
      <c r="R257" s="229"/>
      <c r="S257" s="230"/>
      <c r="T257" s="231"/>
      <c r="U257" s="229"/>
      <c r="V257" s="230"/>
      <c r="W257" s="231"/>
      <c r="X257" s="229"/>
      <c r="Y257" s="230"/>
      <c r="Z257" s="231"/>
      <c r="AA257" s="229"/>
      <c r="AB257" s="295"/>
      <c r="AC257" s="295"/>
      <c r="AD257" s="229"/>
      <c r="AE257" s="295"/>
      <c r="AF257" s="295"/>
      <c r="AG257" s="229"/>
      <c r="AH257" s="295"/>
      <c r="AI257" s="295"/>
      <c r="AJ257" s="229"/>
      <c r="AK257" s="295"/>
      <c r="AL257" s="295"/>
      <c r="AM257" s="229"/>
      <c r="AN257" s="295"/>
      <c r="AO257" s="295"/>
      <c r="AP257" s="243"/>
      <c r="AQ257" s="295"/>
      <c r="AR257" s="290"/>
      <c r="AS257" s="243"/>
      <c r="AT257" s="295"/>
      <c r="AU257" s="290"/>
      <c r="AV257" s="229"/>
      <c r="AW257" s="230"/>
      <c r="AX257" s="231"/>
      <c r="AY257" s="229"/>
      <c r="AZ257" s="230"/>
      <c r="BA257" s="231"/>
      <c r="BB257" s="229"/>
      <c r="BC257" s="230"/>
      <c r="BD257" s="231"/>
      <c r="BE257" s="229"/>
      <c r="BF257" s="230"/>
      <c r="BG257" s="231"/>
      <c r="BH257" s="229"/>
      <c r="BI257" s="230"/>
      <c r="BJ257" s="231"/>
      <c r="BK257" s="243"/>
      <c r="BL257" s="230"/>
      <c r="BM257" s="231"/>
      <c r="BN257" s="243"/>
      <c r="BO257" s="230"/>
      <c r="BP257" s="231"/>
      <c r="BQ257" s="229"/>
      <c r="BR257" s="230"/>
      <c r="BS257" s="231"/>
      <c r="BT257" s="229"/>
      <c r="BU257" s="230"/>
      <c r="BV257" s="231"/>
      <c r="BW257" s="229"/>
      <c r="BX257" s="230"/>
      <c r="BY257" s="231"/>
      <c r="BZ257" s="229"/>
      <c r="CA257" s="230"/>
      <c r="CB257" s="231"/>
      <c r="CC257" s="229"/>
      <c r="CD257" s="230"/>
      <c r="CE257" s="231"/>
      <c r="CF257" s="331"/>
      <c r="CG257" s="332"/>
      <c r="CH257" s="385"/>
      <c r="CI257" s="331"/>
      <c r="CJ257" s="332"/>
      <c r="CK257" s="385"/>
      <c r="CL257" s="243"/>
      <c r="CM257" s="230"/>
      <c r="CN257" s="354"/>
      <c r="CO257" s="243"/>
      <c r="CP257" s="230"/>
      <c r="CQ257" s="231"/>
      <c r="CR257" s="331"/>
      <c r="CS257" s="332"/>
      <c r="CT257" s="333"/>
      <c r="CU257" s="229"/>
      <c r="CV257" s="230"/>
      <c r="CW257" s="231"/>
      <c r="CX257" s="331"/>
      <c r="CY257" s="332"/>
      <c r="CZ257" s="333"/>
      <c r="DA257" s="331"/>
      <c r="DB257" s="332"/>
      <c r="DC257" s="333"/>
      <c r="DD257" s="331"/>
      <c r="DE257" s="332"/>
      <c r="DF257" s="333"/>
      <c r="DG257" s="331"/>
      <c r="DH257" s="332"/>
      <c r="DI257" s="333"/>
      <c r="DJ257" s="229"/>
      <c r="DK257" s="230"/>
      <c r="DL257" s="231"/>
      <c r="DM257" s="229"/>
      <c r="DN257" s="230"/>
      <c r="DO257" s="231"/>
      <c r="DP257" s="331"/>
      <c r="DQ257" s="332"/>
      <c r="DR257" s="333"/>
      <c r="DS257" s="331"/>
      <c r="DT257" s="332"/>
      <c r="DU257" s="333"/>
      <c r="DV257" s="331"/>
      <c r="DW257" s="332"/>
      <c r="DX257" s="333"/>
      <c r="DY257" s="331"/>
      <c r="DZ257" s="332"/>
      <c r="EA257" s="333"/>
      <c r="EB257" s="331"/>
      <c r="EC257" s="332"/>
      <c r="ED257" s="333"/>
      <c r="EE257" s="331"/>
      <c r="EF257" s="332"/>
      <c r="EG257" s="333"/>
      <c r="EH257" s="229"/>
      <c r="EI257" s="230"/>
      <c r="EJ257" s="231"/>
      <c r="EK257" s="229"/>
      <c r="EL257" s="230"/>
      <c r="EM257" s="231"/>
      <c r="EN257" s="244"/>
      <c r="EO257" s="269" t="str">
        <f t="shared" si="699"/>
        <v/>
      </c>
      <c r="EP257" s="444" t="s">
        <v>1247</v>
      </c>
      <c r="EQ257" s="360" t="str">
        <f t="shared" si="842"/>
        <v/>
      </c>
      <c r="ER257" s="360" t="str">
        <f t="shared" si="843"/>
        <v/>
      </c>
      <c r="ES257" s="360" t="str">
        <f t="shared" si="844"/>
        <v/>
      </c>
      <c r="ET257" s="360" t="str">
        <f t="shared" si="845"/>
        <v/>
      </c>
      <c r="EU257" s="360" t="str">
        <f t="shared" si="846"/>
        <v/>
      </c>
      <c r="EV257" s="360" t="str">
        <f t="shared" si="847"/>
        <v/>
      </c>
      <c r="EW257" s="360" t="str">
        <f t="shared" si="848"/>
        <v/>
      </c>
      <c r="EX257" s="360" t="str">
        <f t="shared" si="849"/>
        <v/>
      </c>
      <c r="EY257" s="360" t="str">
        <f t="shared" si="850"/>
        <v/>
      </c>
      <c r="EZ257" s="360" t="str">
        <f t="shared" si="851"/>
        <v/>
      </c>
      <c r="FA257" s="360" t="str">
        <f t="shared" si="852"/>
        <v/>
      </c>
      <c r="FB257" s="360" t="str">
        <f t="shared" si="853"/>
        <v/>
      </c>
      <c r="FC257" s="360" t="str">
        <f t="shared" si="854"/>
        <v/>
      </c>
      <c r="FD257" s="360" t="str">
        <f t="shared" si="855"/>
        <v/>
      </c>
      <c r="FE257" s="360" t="str">
        <f t="shared" si="856"/>
        <v/>
      </c>
      <c r="FF257" s="360">
        <f t="shared" si="857"/>
        <v>46</v>
      </c>
      <c r="FG257" s="360">
        <f t="shared" si="858"/>
        <v>46</v>
      </c>
      <c r="FH257" s="360" t="str">
        <f t="shared" si="859"/>
        <v/>
      </c>
      <c r="FI257" s="360" t="str">
        <f t="shared" si="860"/>
        <v/>
      </c>
      <c r="FJ257" s="360" t="str">
        <f t="shared" si="861"/>
        <v/>
      </c>
      <c r="FK257" s="360" t="str">
        <f t="shared" si="862"/>
        <v/>
      </c>
      <c r="FL257" s="360">
        <f t="shared" si="863"/>
        <v>30</v>
      </c>
      <c r="FM257" s="360">
        <f t="shared" si="864"/>
        <v>30</v>
      </c>
      <c r="FN257" s="360" t="str">
        <f t="shared" si="865"/>
        <v/>
      </c>
      <c r="FO257" s="360" t="str">
        <f t="shared" si="866"/>
        <v/>
      </c>
      <c r="FP257" s="360" t="str">
        <f t="shared" si="867"/>
        <v/>
      </c>
      <c r="FQ257" s="360">
        <f t="shared" si="868"/>
        <v>47</v>
      </c>
      <c r="FR257" s="360">
        <f t="shared" si="869"/>
        <v>47</v>
      </c>
      <c r="FS257" s="360" t="str">
        <f t="shared" si="870"/>
        <v/>
      </c>
      <c r="FT257" s="360" t="str">
        <f t="shared" si="700"/>
        <v/>
      </c>
      <c r="FU257" s="360" t="str">
        <f t="shared" si="871"/>
        <v/>
      </c>
      <c r="FV257" s="360" t="str">
        <f t="shared" si="872"/>
        <v/>
      </c>
      <c r="FW257" s="360" t="str">
        <f t="shared" si="873"/>
        <v/>
      </c>
      <c r="FX257" s="360" t="str">
        <f t="shared" si="874"/>
        <v/>
      </c>
      <c r="FY257" s="360" t="str">
        <f t="shared" si="875"/>
        <v/>
      </c>
      <c r="FZ257" s="360" t="str">
        <f t="shared" si="876"/>
        <v/>
      </c>
      <c r="GA257" s="360" t="str">
        <f t="shared" si="877"/>
        <v/>
      </c>
      <c r="GB257" s="360" t="str">
        <f t="shared" si="878"/>
        <v/>
      </c>
      <c r="GC257" s="360" t="str">
        <f t="shared" si="879"/>
        <v/>
      </c>
      <c r="GD257" s="360" t="str">
        <f t="shared" si="880"/>
        <v/>
      </c>
      <c r="GE257" s="360" t="str">
        <f t="shared" si="881"/>
        <v/>
      </c>
      <c r="GF257" s="360" t="str">
        <f t="shared" si="882"/>
        <v/>
      </c>
      <c r="GG257" s="360" t="str">
        <f t="shared" si="883"/>
        <v/>
      </c>
      <c r="GH257" s="360" t="str">
        <f t="shared" si="884"/>
        <v/>
      </c>
      <c r="GI257" s="360" t="str">
        <f t="shared" si="885"/>
        <v/>
      </c>
      <c r="GJ257" s="360" t="str">
        <f t="shared" si="886"/>
        <v/>
      </c>
      <c r="GK257" s="444" t="s">
        <v>1247</v>
      </c>
      <c r="GL257" s="361" t="str">
        <f t="shared" si="701"/>
        <v>-</v>
      </c>
      <c r="GM257" s="361" t="str">
        <f t="shared" si="702"/>
        <v>-</v>
      </c>
      <c r="GN257" s="361" t="str">
        <f t="shared" si="703"/>
        <v>-</v>
      </c>
      <c r="GO257" s="361" t="str">
        <f t="shared" si="704"/>
        <v>-</v>
      </c>
      <c r="GP257" s="361" t="str">
        <f t="shared" si="705"/>
        <v>-</v>
      </c>
      <c r="GQ257" s="361" t="str">
        <f t="shared" si="706"/>
        <v>-</v>
      </c>
      <c r="GR257" s="361" t="str">
        <f t="shared" si="707"/>
        <v>-</v>
      </c>
      <c r="GS257" s="361" t="str">
        <f t="shared" si="708"/>
        <v>-</v>
      </c>
      <c r="GT257" s="361" t="str">
        <f t="shared" si="709"/>
        <v>-</v>
      </c>
      <c r="GU257" s="361" t="str">
        <f t="shared" si="710"/>
        <v>-</v>
      </c>
      <c r="GV257" s="361" t="str">
        <f t="shared" si="711"/>
        <v>-</v>
      </c>
      <c r="GW257" s="361" t="str">
        <f t="shared" si="712"/>
        <v>-</v>
      </c>
      <c r="GX257" s="361" t="str">
        <f t="shared" si="713"/>
        <v>-</v>
      </c>
      <c r="GY257" s="361" t="str">
        <f t="shared" si="714"/>
        <v>-</v>
      </c>
      <c r="GZ257" s="361" t="str">
        <f t="shared" si="715"/>
        <v>-</v>
      </c>
      <c r="HA257" s="361" t="str">
        <f t="shared" si="716"/>
        <v>STO</v>
      </c>
      <c r="HB257" s="361" t="str">
        <f t="shared" si="717"/>
        <v>STO</v>
      </c>
      <c r="HC257" s="361" t="str">
        <f t="shared" si="718"/>
        <v>-</v>
      </c>
      <c r="HD257" s="361" t="str">
        <f t="shared" si="719"/>
        <v>-</v>
      </c>
      <c r="HE257" s="361" t="str">
        <f t="shared" si="720"/>
        <v>-</v>
      </c>
      <c r="HF257" s="361" t="str">
        <f t="shared" si="721"/>
        <v>-</v>
      </c>
      <c r="HG257" s="361" t="str">
        <f t="shared" si="722"/>
        <v>STO</v>
      </c>
      <c r="HH257" s="361" t="str">
        <f t="shared" si="723"/>
        <v>STO</v>
      </c>
      <c r="HI257" s="361" t="str">
        <f t="shared" si="724"/>
        <v>-</v>
      </c>
      <c r="HJ257" s="361" t="str">
        <f t="shared" si="725"/>
        <v>-</v>
      </c>
      <c r="HK257" s="361" t="str">
        <f t="shared" si="726"/>
        <v>-</v>
      </c>
      <c r="HL257" s="361" t="str">
        <f t="shared" si="727"/>
        <v>STO</v>
      </c>
      <c r="HM257" s="361" t="str">
        <f t="shared" si="728"/>
        <v>STO</v>
      </c>
      <c r="HN257" s="361" t="str">
        <f t="shared" si="729"/>
        <v>-</v>
      </c>
      <c r="HO257" s="361" t="str">
        <f t="shared" si="730"/>
        <v>-</v>
      </c>
      <c r="HP257" s="361" t="str">
        <f t="shared" si="731"/>
        <v>-</v>
      </c>
      <c r="HQ257" s="361" t="str">
        <f t="shared" si="732"/>
        <v>-</v>
      </c>
      <c r="HR257" s="361" t="str">
        <f t="shared" si="733"/>
        <v>-</v>
      </c>
      <c r="HS257" s="361" t="str">
        <f t="shared" si="734"/>
        <v>-</v>
      </c>
      <c r="HT257" s="361" t="str">
        <f t="shared" si="735"/>
        <v>-</v>
      </c>
      <c r="HU257" s="361" t="str">
        <f t="shared" si="736"/>
        <v>-</v>
      </c>
      <c r="HV257" s="361" t="str">
        <f t="shared" si="737"/>
        <v>-</v>
      </c>
      <c r="HW257" s="361" t="str">
        <f t="shared" si="738"/>
        <v>-</v>
      </c>
      <c r="HX257" s="361" t="str">
        <f t="shared" si="739"/>
        <v>-</v>
      </c>
      <c r="HY257" s="361" t="str">
        <f t="shared" si="740"/>
        <v>-</v>
      </c>
      <c r="HZ257" s="361" t="str">
        <f t="shared" si="741"/>
        <v>-</v>
      </c>
      <c r="IA257" s="361" t="str">
        <f t="shared" si="742"/>
        <v>-</v>
      </c>
      <c r="IB257" s="361" t="str">
        <f t="shared" si="743"/>
        <v>-</v>
      </c>
      <c r="IC257" s="361" t="str">
        <f t="shared" si="744"/>
        <v>-</v>
      </c>
      <c r="ID257" s="361" t="str">
        <f t="shared" si="745"/>
        <v>-</v>
      </c>
      <c r="IE257" s="361" t="str">
        <f t="shared" si="746"/>
        <v>-</v>
      </c>
      <c r="IF257" s="444" t="s">
        <v>1247</v>
      </c>
      <c r="IG257" s="56" t="str">
        <f t="shared" si="887"/>
        <v>-</v>
      </c>
      <c r="IH257" s="56" t="str">
        <f t="shared" si="888"/>
        <v>-</v>
      </c>
      <c r="II257" s="56" t="str">
        <f t="shared" si="889"/>
        <v>-</v>
      </c>
      <c r="IJ257" s="56" t="str">
        <f t="shared" si="890"/>
        <v>-</v>
      </c>
      <c r="IK257" s="56" t="str">
        <f t="shared" si="747"/>
        <v>-</v>
      </c>
      <c r="IL257" s="56" t="str">
        <f t="shared" si="748"/>
        <v>-</v>
      </c>
      <c r="IM257" s="56" t="str">
        <f t="shared" si="749"/>
        <v>-</v>
      </c>
      <c r="IN257" s="56" t="str">
        <f t="shared" si="750"/>
        <v>-</v>
      </c>
      <c r="IO257" s="56" t="str">
        <f t="shared" si="751"/>
        <v>-</v>
      </c>
      <c r="IP257" s="56" t="str">
        <f t="shared" si="752"/>
        <v>-</v>
      </c>
      <c r="IQ257" s="56" t="str">
        <f t="shared" si="753"/>
        <v>-</v>
      </c>
      <c r="IR257" s="56" t="str">
        <f t="shared" si="754"/>
        <v>-</v>
      </c>
      <c r="IS257" s="56" t="str">
        <f t="shared" si="755"/>
        <v>-</v>
      </c>
      <c r="IT257" s="56" t="str">
        <f t="shared" si="756"/>
        <v>-</v>
      </c>
      <c r="IU257" s="56" t="str">
        <f t="shared" si="757"/>
        <v>-</v>
      </c>
      <c r="IV257" s="56" t="str">
        <f t="shared" si="758"/>
        <v>---------</v>
      </c>
      <c r="IW257" s="56" t="str">
        <f t="shared" si="759"/>
        <v>---------------</v>
      </c>
      <c r="IX257" s="56" t="str">
        <f t="shared" si="760"/>
        <v>-</v>
      </c>
      <c r="IY257" s="56" t="str">
        <f t="shared" si="761"/>
        <v>-</v>
      </c>
      <c r="IZ257" s="56" t="str">
        <f t="shared" si="762"/>
        <v>-</v>
      </c>
      <c r="JA257" s="56" t="str">
        <f t="shared" si="763"/>
        <v>-</v>
      </c>
      <c r="JB257" s="56" t="str">
        <f t="shared" si="764"/>
        <v>---------------</v>
      </c>
      <c r="JC257" s="56" t="str">
        <f t="shared" si="765"/>
        <v>---------------</v>
      </c>
      <c r="JD257" s="56" t="str">
        <f t="shared" si="766"/>
        <v>-</v>
      </c>
      <c r="JE257" s="56" t="str">
        <f t="shared" si="767"/>
        <v>-</v>
      </c>
      <c r="JF257" s="56" t="str">
        <f t="shared" si="768"/>
        <v>-</v>
      </c>
      <c r="JG257" s="56" t="str">
        <f t="shared" si="769"/>
        <v>---------------</v>
      </c>
      <c r="JH257" s="56" t="str">
        <f t="shared" si="770"/>
        <v>---------------</v>
      </c>
      <c r="JI257" s="56" t="str">
        <f t="shared" si="771"/>
        <v>-</v>
      </c>
      <c r="JJ257" s="56" t="str">
        <f t="shared" si="772"/>
        <v>-</v>
      </c>
      <c r="JK257" s="56" t="str">
        <f t="shared" si="773"/>
        <v>-</v>
      </c>
      <c r="JL257" s="56" t="str">
        <f t="shared" si="774"/>
        <v>-</v>
      </c>
      <c r="JM257" s="56" t="str">
        <f t="shared" si="775"/>
        <v>-</v>
      </c>
      <c r="JN257" s="56" t="str">
        <f t="shared" si="776"/>
        <v>-</v>
      </c>
      <c r="JO257" s="56" t="str">
        <f t="shared" si="777"/>
        <v>-</v>
      </c>
      <c r="JP257" s="56" t="str">
        <f t="shared" si="778"/>
        <v>-</v>
      </c>
      <c r="JQ257" s="56" t="str">
        <f t="shared" si="779"/>
        <v>-</v>
      </c>
      <c r="JR257" s="56" t="str">
        <f t="shared" si="780"/>
        <v>-</v>
      </c>
      <c r="JS257" s="56" t="str">
        <f t="shared" si="781"/>
        <v>-</v>
      </c>
      <c r="JT257" s="56" t="str">
        <f t="shared" si="782"/>
        <v>-</v>
      </c>
      <c r="JU257" s="56" t="str">
        <f t="shared" si="783"/>
        <v>-</v>
      </c>
      <c r="JV257" s="56" t="str">
        <f t="shared" si="784"/>
        <v>-</v>
      </c>
      <c r="JW257" s="56" t="str">
        <f t="shared" si="785"/>
        <v>-</v>
      </c>
      <c r="JX257" s="56" t="str">
        <f t="shared" si="786"/>
        <v>-</v>
      </c>
      <c r="JY257" s="56" t="str">
        <f t="shared" si="787"/>
        <v>-</v>
      </c>
      <c r="JZ257" s="56" t="str">
        <f t="shared" si="788"/>
        <v>-</v>
      </c>
      <c r="KA257" s="444" t="s">
        <v>1247</v>
      </c>
      <c r="KB257" s="360">
        <f>IF(ISNUMBER(INDEX($EQ$15:$GK$521,$B257,EO$11)),MAX(KB$14:KB256)+1,0)</f>
        <v>0</v>
      </c>
      <c r="KC257" s="360" t="str">
        <f t="shared" si="891"/>
        <v/>
      </c>
      <c r="KD257" s="373" t="s">
        <v>2</v>
      </c>
      <c r="KE257" s="215"/>
      <c r="KF257" s="60"/>
      <c r="KG257" s="60"/>
      <c r="KH257" s="60"/>
      <c r="KI257" s="60"/>
      <c r="KJ257" s="60"/>
      <c r="KK257" s="60"/>
      <c r="KL257" s="60"/>
      <c r="KM257" s="60"/>
      <c r="KN257" s="60"/>
      <c r="KO257" s="60"/>
      <c r="KP257" s="60"/>
      <c r="KQ257" s="60"/>
      <c r="KR257" s="60"/>
      <c r="KS257" s="60"/>
      <c r="KT257" s="60"/>
      <c r="KU257" s="60"/>
      <c r="KV257" s="60"/>
      <c r="KW257" s="60"/>
      <c r="KX257" s="60"/>
      <c r="KY257" s="60"/>
      <c r="KZ257" s="283" t="str">
        <f t="shared" si="792"/>
        <v/>
      </c>
      <c r="LA257" s="26"/>
      <c r="LB257" s="18"/>
      <c r="LC257" s="18"/>
      <c r="LD257" s="18"/>
      <c r="LE257" s="18"/>
      <c r="LF257" s="18"/>
      <c r="LG257" s="18"/>
      <c r="LH257" s="18"/>
      <c r="LI257" s="18"/>
      <c r="LJ257" s="18"/>
      <c r="LK257" s="18"/>
      <c r="LL257" s="18"/>
      <c r="LM257" s="18"/>
      <c r="LN257" s="63"/>
      <c r="LO257" s="251">
        <f t="shared" si="793"/>
        <v>0</v>
      </c>
      <c r="LP257" s="251">
        <f t="shared" si="794"/>
        <v>0</v>
      </c>
      <c r="LQ257" s="251">
        <f t="shared" si="795"/>
        <v>0</v>
      </c>
      <c r="LR257" s="251">
        <f t="shared" si="796"/>
        <v>0</v>
      </c>
      <c r="LS257" s="251">
        <f t="shared" si="797"/>
        <v>0</v>
      </c>
      <c r="LT257" s="251">
        <f t="shared" si="798"/>
        <v>0</v>
      </c>
      <c r="LU257" s="251">
        <f t="shared" si="799"/>
        <v>0</v>
      </c>
      <c r="LV257" s="251">
        <f t="shared" si="800"/>
        <v>0</v>
      </c>
      <c r="LW257" s="251">
        <f t="shared" si="801"/>
        <v>0</v>
      </c>
      <c r="LX257" s="251">
        <f t="shared" si="802"/>
        <v>0</v>
      </c>
      <c r="LY257" s="251">
        <f t="shared" si="803"/>
        <v>0</v>
      </c>
      <c r="LZ257" s="251">
        <f t="shared" si="804"/>
        <v>0</v>
      </c>
      <c r="MA257" s="63">
        <f t="shared" si="805"/>
        <v>7</v>
      </c>
      <c r="MB257" s="63">
        <f t="shared" si="806"/>
        <v>0</v>
      </c>
      <c r="MC257" s="63">
        <f t="shared" si="893"/>
        <v>243</v>
      </c>
      <c r="MD257" s="63">
        <f t="shared" si="892"/>
        <v>14</v>
      </c>
      <c r="ME257" s="63" t="str">
        <f t="shared" si="807"/>
        <v>lambda1</v>
      </c>
      <c r="MF257" s="315">
        <f t="shared" si="808"/>
        <v>291</v>
      </c>
      <c r="MG257" s="315">
        <f>IF(ISNUMBER(MATCH(EO257,$ME$15:$ME$520,0)),0,MAX(MG$14:MG256)+1)</f>
        <v>0</v>
      </c>
      <c r="MH257" s="315" t="str">
        <f t="shared" si="809"/>
        <v/>
      </c>
      <c r="MI257" s="369"/>
      <c r="MJ257" s="68"/>
      <c r="MK257" s="18"/>
      <c r="ML257" s="242"/>
      <c r="MM257" s="242"/>
      <c r="MN257" s="59"/>
      <c r="MO257" s="59"/>
      <c r="MP257" s="285"/>
      <c r="MQ257" s="59"/>
      <c r="MR257" s="238"/>
      <c r="MS257" s="285"/>
      <c r="MT257" s="59"/>
      <c r="MU257" s="285"/>
      <c r="MV257" s="238"/>
      <c r="MW257" s="59"/>
      <c r="MX257" s="59"/>
      <c r="MY257" s="59"/>
      <c r="MZ257" s="59"/>
      <c r="NA257" s="59"/>
      <c r="NB257" s="26" t="s">
        <v>2</v>
      </c>
      <c r="NC257" s="59"/>
      <c r="ND257" s="59"/>
      <c r="NE257" s="59"/>
      <c r="NF257" s="59"/>
      <c r="NG257" s="59"/>
      <c r="NH257" s="59"/>
      <c r="NI257" s="59"/>
      <c r="NJ257" s="59"/>
      <c r="NK257" s="26" t="s">
        <v>2</v>
      </c>
      <c r="NL257" s="454"/>
      <c r="NM257" s="454"/>
      <c r="NN257" s="59"/>
      <c r="NO257" s="18"/>
      <c r="NP257" s="18"/>
      <c r="NQ257" s="18"/>
      <c r="NR257" s="18"/>
      <c r="NS257" s="18"/>
      <c r="NT257" s="18"/>
      <c r="NU257" s="18"/>
      <c r="NV257" s="18"/>
      <c r="NW257" s="18"/>
      <c r="NX257" s="18"/>
      <c r="NY257" s="18"/>
      <c r="NZ257" s="18"/>
      <c r="OA257" s="18"/>
      <c r="OB257" s="18"/>
      <c r="OC257" s="18"/>
      <c r="OZ257" s="59"/>
      <c r="PA257" s="251" t="str">
        <f t="shared" si="810"/>
        <v/>
      </c>
      <c r="PB257" s="251" t="str">
        <f t="shared" si="811"/>
        <v/>
      </c>
      <c r="PC257" s="251" t="str">
        <f t="shared" si="812"/>
        <v/>
      </c>
      <c r="PD257" s="251" t="str">
        <f t="shared" si="813"/>
        <v/>
      </c>
      <c r="PE257" s="251" t="str">
        <f t="shared" si="814"/>
        <v/>
      </c>
      <c r="PF257" s="251" t="str">
        <f t="shared" si="815"/>
        <v/>
      </c>
      <c r="PG257" s="251" t="str">
        <f t="shared" si="816"/>
        <v/>
      </c>
      <c r="PH257" s="251" t="str">
        <f t="shared" si="817"/>
        <v/>
      </c>
      <c r="PI257" s="251" t="str">
        <f t="shared" si="818"/>
        <v/>
      </c>
      <c r="PJ257" s="251" t="str">
        <f t="shared" si="819"/>
        <v/>
      </c>
      <c r="PK257" s="251" t="str">
        <f t="shared" si="820"/>
        <v/>
      </c>
      <c r="PL257" s="251" t="str">
        <f t="shared" si="821"/>
        <v/>
      </c>
      <c r="PM257" s="251" t="str">
        <f t="shared" si="822"/>
        <v/>
      </c>
      <c r="PN257" s="251" t="str">
        <f t="shared" si="823"/>
        <v/>
      </c>
      <c r="PO257" s="251" t="str">
        <f t="shared" si="824"/>
        <v/>
      </c>
      <c r="PP257" s="251" t="str">
        <f t="shared" si="825"/>
        <v/>
      </c>
      <c r="PQ257" s="251" t="str">
        <f t="shared" si="826"/>
        <v/>
      </c>
      <c r="PR257" s="251" t="str">
        <f t="shared" si="827"/>
        <v/>
      </c>
      <c r="PS257" s="251" t="str">
        <f t="shared" si="828"/>
        <v/>
      </c>
      <c r="PT257" s="251" t="str">
        <f t="shared" si="829"/>
        <v/>
      </c>
      <c r="PU257" s="251" t="str">
        <f t="shared" si="830"/>
        <v/>
      </c>
      <c r="PV257" s="251" t="str">
        <f t="shared" si="831"/>
        <v/>
      </c>
      <c r="PW257" s="251" t="str">
        <f t="shared" si="832"/>
        <v>lambda1</v>
      </c>
      <c r="PX257" s="251" t="str">
        <f t="shared" si="833"/>
        <v/>
      </c>
      <c r="PY257" s="251" t="str">
        <f t="shared" si="834"/>
        <v/>
      </c>
      <c r="PZ257" s="251" t="str">
        <f t="shared" si="835"/>
        <v/>
      </c>
      <c r="QA257" s="251" t="str">
        <f t="shared" si="836"/>
        <v/>
      </c>
      <c r="QB257" s="251" t="str">
        <f t="shared" si="837"/>
        <v/>
      </c>
      <c r="QC257" s="251" t="str">
        <f t="shared" si="838"/>
        <v/>
      </c>
      <c r="QD257" s="251" t="str">
        <f t="shared" si="839"/>
        <v/>
      </c>
      <c r="QE257" s="251" t="str">
        <f t="shared" si="840"/>
        <v/>
      </c>
      <c r="QF257" s="63">
        <f t="shared" si="841"/>
        <v>1</v>
      </c>
      <c r="QG257" s="26" t="s">
        <v>2</v>
      </c>
      <c r="QH257" s="59"/>
      <c r="QI257" s="59"/>
      <c r="QJ257" s="59"/>
      <c r="QK257" s="59"/>
      <c r="QL257" s="59"/>
      <c r="QM257" s="59"/>
      <c r="QN257" s="59"/>
    </row>
    <row r="258" spans="1:456" ht="6" customHeight="1" x14ac:dyDescent="0.25">
      <c r="A258" s="68"/>
      <c r="B258" s="447">
        <f t="shared" si="698"/>
        <v>244</v>
      </c>
      <c r="C258" s="72" t="s">
        <v>687</v>
      </c>
      <c r="D258" s="261" t="s">
        <v>858</v>
      </c>
      <c r="E258" s="59"/>
      <c r="F258" s="229"/>
      <c r="G258" s="295"/>
      <c r="H258" s="295"/>
      <c r="I258" s="229"/>
      <c r="J258" s="295"/>
      <c r="K258" s="295"/>
      <c r="L258" s="229"/>
      <c r="M258" s="295"/>
      <c r="N258" s="295"/>
      <c r="O258" s="229"/>
      <c r="P258" s="295"/>
      <c r="Q258" s="295"/>
      <c r="R258" s="229"/>
      <c r="S258" s="230"/>
      <c r="T258" s="231"/>
      <c r="U258" s="229"/>
      <c r="V258" s="230"/>
      <c r="W258" s="231"/>
      <c r="X258" s="229"/>
      <c r="Y258" s="230"/>
      <c r="Z258" s="231"/>
      <c r="AA258" s="229"/>
      <c r="AB258" s="295"/>
      <c r="AC258" s="295"/>
      <c r="AD258" s="229"/>
      <c r="AE258" s="295"/>
      <c r="AF258" s="295"/>
      <c r="AG258" s="229"/>
      <c r="AH258" s="295"/>
      <c r="AI258" s="295"/>
      <c r="AJ258" s="229"/>
      <c r="AK258" s="295"/>
      <c r="AL258" s="295"/>
      <c r="AM258" s="229"/>
      <c r="AN258" s="295"/>
      <c r="AO258" s="295"/>
      <c r="AP258" s="243"/>
      <c r="AQ258" s="295"/>
      <c r="AR258" s="290"/>
      <c r="AS258" s="243"/>
      <c r="AT258" s="295"/>
      <c r="AU258" s="290"/>
      <c r="AV258" s="229"/>
      <c r="AW258" s="230"/>
      <c r="AX258" s="231"/>
      <c r="AY258" s="229"/>
      <c r="AZ258" s="230"/>
      <c r="BA258" s="231"/>
      <c r="BB258" s="229"/>
      <c r="BC258" s="230"/>
      <c r="BD258" s="231"/>
      <c r="BE258" s="229"/>
      <c r="BF258" s="230"/>
      <c r="BG258" s="231"/>
      <c r="BH258" s="229"/>
      <c r="BI258" s="230"/>
      <c r="BJ258" s="231"/>
      <c r="BK258" s="243"/>
      <c r="BL258" s="230"/>
      <c r="BM258" s="231"/>
      <c r="BN258" s="243"/>
      <c r="BO258" s="230"/>
      <c r="BP258" s="231"/>
      <c r="BQ258" s="229"/>
      <c r="BR258" s="230"/>
      <c r="BS258" s="231"/>
      <c r="BT258" s="229"/>
      <c r="BU258" s="230"/>
      <c r="BV258" s="231"/>
      <c r="BW258" s="229"/>
      <c r="BX258" s="230"/>
      <c r="BY258" s="231"/>
      <c r="BZ258" s="229"/>
      <c r="CA258" s="230"/>
      <c r="CB258" s="231"/>
      <c r="CC258" s="229"/>
      <c r="CD258" s="230"/>
      <c r="CE258" s="231"/>
      <c r="CF258" s="331"/>
      <c r="CG258" s="332"/>
      <c r="CH258" s="385"/>
      <c r="CI258" s="331"/>
      <c r="CJ258" s="332"/>
      <c r="CK258" s="385"/>
      <c r="CL258" s="243"/>
      <c r="CM258" s="230"/>
      <c r="CN258" s="354"/>
      <c r="CO258" s="243"/>
      <c r="CP258" s="230"/>
      <c r="CQ258" s="231"/>
      <c r="CR258" s="331"/>
      <c r="CS258" s="332"/>
      <c r="CT258" s="333"/>
      <c r="CU258" s="229"/>
      <c r="CV258" s="230"/>
      <c r="CW258" s="231"/>
      <c r="CX258" s="331"/>
      <c r="CY258" s="332"/>
      <c r="CZ258" s="333"/>
      <c r="DA258" s="331"/>
      <c r="DB258" s="332"/>
      <c r="DC258" s="333"/>
      <c r="DD258" s="331"/>
      <c r="DE258" s="332"/>
      <c r="DF258" s="333"/>
      <c r="DG258" s="331"/>
      <c r="DH258" s="332"/>
      <c r="DI258" s="333"/>
      <c r="DJ258" s="229"/>
      <c r="DK258" s="230"/>
      <c r="DL258" s="231"/>
      <c r="DM258" s="229"/>
      <c r="DN258" s="230"/>
      <c r="DO258" s="231"/>
      <c r="DP258" s="331"/>
      <c r="DQ258" s="332"/>
      <c r="DR258" s="333"/>
      <c r="DS258" s="331"/>
      <c r="DT258" s="332"/>
      <c r="DU258" s="333"/>
      <c r="DV258" s="331"/>
      <c r="DW258" s="332"/>
      <c r="DX258" s="333"/>
      <c r="DY258" s="331"/>
      <c r="DZ258" s="332"/>
      <c r="EA258" s="333"/>
      <c r="EB258" s="331"/>
      <c r="EC258" s="332"/>
      <c r="ED258" s="333"/>
      <c r="EE258" s="331"/>
      <c r="EF258" s="332"/>
      <c r="EG258" s="333"/>
      <c r="EH258" s="229"/>
      <c r="EI258" s="230"/>
      <c r="EJ258" s="231"/>
      <c r="EK258" s="229"/>
      <c r="EL258" s="230"/>
      <c r="EM258" s="231"/>
      <c r="EN258" s="244"/>
      <c r="EO258" s="269" t="str">
        <f t="shared" si="699"/>
        <v/>
      </c>
      <c r="EP258" s="444" t="s">
        <v>1247</v>
      </c>
      <c r="EQ258" s="360" t="str">
        <f t="shared" si="842"/>
        <v/>
      </c>
      <c r="ER258" s="360" t="str">
        <f t="shared" si="843"/>
        <v/>
      </c>
      <c r="ES258" s="360" t="str">
        <f t="shared" si="844"/>
        <v/>
      </c>
      <c r="ET258" s="360" t="str">
        <f t="shared" si="845"/>
        <v/>
      </c>
      <c r="EU258" s="360" t="str">
        <f t="shared" si="846"/>
        <v/>
      </c>
      <c r="EV258" s="360" t="str">
        <f t="shared" si="847"/>
        <v/>
      </c>
      <c r="EW258" s="360" t="str">
        <f t="shared" si="848"/>
        <v/>
      </c>
      <c r="EX258" s="360" t="str">
        <f t="shared" si="849"/>
        <v/>
      </c>
      <c r="EY258" s="360" t="str">
        <f t="shared" si="850"/>
        <v/>
      </c>
      <c r="EZ258" s="360" t="str">
        <f t="shared" si="851"/>
        <v/>
      </c>
      <c r="FA258" s="360" t="str">
        <f t="shared" si="852"/>
        <v/>
      </c>
      <c r="FB258" s="360" t="str">
        <f t="shared" si="853"/>
        <v/>
      </c>
      <c r="FC258" s="360" t="str">
        <f t="shared" si="854"/>
        <v/>
      </c>
      <c r="FD258" s="360" t="str">
        <f t="shared" si="855"/>
        <v/>
      </c>
      <c r="FE258" s="360" t="str">
        <f t="shared" si="856"/>
        <v/>
      </c>
      <c r="FF258" s="360">
        <f t="shared" si="857"/>
        <v>47</v>
      </c>
      <c r="FG258" s="360" t="str">
        <f t="shared" si="858"/>
        <v/>
      </c>
      <c r="FH258" s="360" t="str">
        <f t="shared" si="859"/>
        <v/>
      </c>
      <c r="FI258" s="360" t="str">
        <f t="shared" si="860"/>
        <v/>
      </c>
      <c r="FJ258" s="360" t="str">
        <f t="shared" si="861"/>
        <v/>
      </c>
      <c r="FK258" s="360" t="str">
        <f t="shared" si="862"/>
        <v/>
      </c>
      <c r="FL258" s="360" t="str">
        <f t="shared" si="863"/>
        <v/>
      </c>
      <c r="FM258" s="360" t="str">
        <f t="shared" si="864"/>
        <v/>
      </c>
      <c r="FN258" s="360" t="str">
        <f t="shared" si="865"/>
        <v/>
      </c>
      <c r="FO258" s="360" t="str">
        <f t="shared" si="866"/>
        <v/>
      </c>
      <c r="FP258" s="360" t="str">
        <f t="shared" si="867"/>
        <v/>
      </c>
      <c r="FQ258" s="360" t="str">
        <f t="shared" si="868"/>
        <v/>
      </c>
      <c r="FR258" s="360" t="str">
        <f t="shared" si="869"/>
        <v/>
      </c>
      <c r="FS258" s="360" t="str">
        <f t="shared" si="870"/>
        <v/>
      </c>
      <c r="FT258" s="360" t="str">
        <f t="shared" si="700"/>
        <v/>
      </c>
      <c r="FU258" s="360" t="str">
        <f t="shared" si="871"/>
        <v/>
      </c>
      <c r="FV258" s="360" t="str">
        <f t="shared" si="872"/>
        <v/>
      </c>
      <c r="FW258" s="360" t="str">
        <f t="shared" si="873"/>
        <v/>
      </c>
      <c r="FX258" s="360" t="str">
        <f t="shared" si="874"/>
        <v/>
      </c>
      <c r="FY258" s="360" t="str">
        <f t="shared" si="875"/>
        <v/>
      </c>
      <c r="FZ258" s="360" t="str">
        <f t="shared" si="876"/>
        <v/>
      </c>
      <c r="GA258" s="360" t="str">
        <f t="shared" si="877"/>
        <v/>
      </c>
      <c r="GB258" s="360" t="str">
        <f t="shared" si="878"/>
        <v/>
      </c>
      <c r="GC258" s="360" t="str">
        <f t="shared" si="879"/>
        <v/>
      </c>
      <c r="GD258" s="360" t="str">
        <f t="shared" si="880"/>
        <v/>
      </c>
      <c r="GE258" s="360" t="str">
        <f t="shared" si="881"/>
        <v/>
      </c>
      <c r="GF258" s="360" t="str">
        <f t="shared" si="882"/>
        <v/>
      </c>
      <c r="GG258" s="360" t="str">
        <f t="shared" si="883"/>
        <v/>
      </c>
      <c r="GH258" s="360" t="str">
        <f t="shared" si="884"/>
        <v/>
      </c>
      <c r="GI258" s="360" t="str">
        <f t="shared" si="885"/>
        <v/>
      </c>
      <c r="GJ258" s="360" t="str">
        <f t="shared" si="886"/>
        <v/>
      </c>
      <c r="GK258" s="444" t="s">
        <v>1247</v>
      </c>
      <c r="GL258" s="361" t="str">
        <f t="shared" si="701"/>
        <v>-</v>
      </c>
      <c r="GM258" s="361" t="str">
        <f t="shared" si="702"/>
        <v>-</v>
      </c>
      <c r="GN258" s="361" t="str">
        <f t="shared" si="703"/>
        <v>-</v>
      </c>
      <c r="GO258" s="361" t="str">
        <f t="shared" si="704"/>
        <v>-</v>
      </c>
      <c r="GP258" s="361" t="str">
        <f t="shared" si="705"/>
        <v>-</v>
      </c>
      <c r="GQ258" s="361" t="str">
        <f t="shared" si="706"/>
        <v>-</v>
      </c>
      <c r="GR258" s="361" t="str">
        <f t="shared" si="707"/>
        <v>-</v>
      </c>
      <c r="GS258" s="361" t="str">
        <f t="shared" si="708"/>
        <v>-</v>
      </c>
      <c r="GT258" s="361" t="str">
        <f t="shared" si="709"/>
        <v>-</v>
      </c>
      <c r="GU258" s="361" t="str">
        <f t="shared" si="710"/>
        <v>-</v>
      </c>
      <c r="GV258" s="361" t="str">
        <f t="shared" si="711"/>
        <v>-</v>
      </c>
      <c r="GW258" s="361" t="str">
        <f t="shared" si="712"/>
        <v>-</v>
      </c>
      <c r="GX258" s="361" t="str">
        <f t="shared" si="713"/>
        <v>-</v>
      </c>
      <c r="GY258" s="361" t="str">
        <f t="shared" si="714"/>
        <v>-</v>
      </c>
      <c r="GZ258" s="361" t="str">
        <f t="shared" si="715"/>
        <v>-</v>
      </c>
      <c r="HA258" s="361" t="str">
        <f t="shared" si="716"/>
        <v>GHB</v>
      </c>
      <c r="HB258" s="361" t="str">
        <f t="shared" si="717"/>
        <v>-</v>
      </c>
      <c r="HC258" s="361" t="str">
        <f t="shared" si="718"/>
        <v>-</v>
      </c>
      <c r="HD258" s="361" t="str">
        <f t="shared" si="719"/>
        <v>-</v>
      </c>
      <c r="HE258" s="361" t="str">
        <f t="shared" si="720"/>
        <v>-</v>
      </c>
      <c r="HF258" s="361" t="str">
        <f t="shared" si="721"/>
        <v>-</v>
      </c>
      <c r="HG258" s="361" t="str">
        <f t="shared" si="722"/>
        <v>-</v>
      </c>
      <c r="HH258" s="361" t="str">
        <f t="shared" si="723"/>
        <v>-</v>
      </c>
      <c r="HI258" s="361" t="str">
        <f t="shared" si="724"/>
        <v>-</v>
      </c>
      <c r="HJ258" s="361" t="str">
        <f t="shared" si="725"/>
        <v>-</v>
      </c>
      <c r="HK258" s="361" t="str">
        <f t="shared" si="726"/>
        <v>-</v>
      </c>
      <c r="HL258" s="361" t="str">
        <f t="shared" si="727"/>
        <v>-</v>
      </c>
      <c r="HM258" s="361" t="str">
        <f t="shared" si="728"/>
        <v>-</v>
      </c>
      <c r="HN258" s="361" t="str">
        <f t="shared" si="729"/>
        <v>-</v>
      </c>
      <c r="HO258" s="361" t="str">
        <f t="shared" si="730"/>
        <v>-</v>
      </c>
      <c r="HP258" s="361" t="str">
        <f t="shared" si="731"/>
        <v>-</v>
      </c>
      <c r="HQ258" s="361" t="str">
        <f t="shared" si="732"/>
        <v>-</v>
      </c>
      <c r="HR258" s="361" t="str">
        <f t="shared" si="733"/>
        <v>-</v>
      </c>
      <c r="HS258" s="361" t="str">
        <f t="shared" si="734"/>
        <v>-</v>
      </c>
      <c r="HT258" s="361" t="str">
        <f t="shared" si="735"/>
        <v>-</v>
      </c>
      <c r="HU258" s="361" t="str">
        <f t="shared" si="736"/>
        <v>-</v>
      </c>
      <c r="HV258" s="361" t="str">
        <f t="shared" si="737"/>
        <v>-</v>
      </c>
      <c r="HW258" s="361" t="str">
        <f t="shared" si="738"/>
        <v>-</v>
      </c>
      <c r="HX258" s="361" t="str">
        <f t="shared" si="739"/>
        <v>-</v>
      </c>
      <c r="HY258" s="361" t="str">
        <f t="shared" si="740"/>
        <v>-</v>
      </c>
      <c r="HZ258" s="361" t="str">
        <f t="shared" si="741"/>
        <v>-</v>
      </c>
      <c r="IA258" s="361" t="str">
        <f t="shared" si="742"/>
        <v>-</v>
      </c>
      <c r="IB258" s="361" t="str">
        <f t="shared" si="743"/>
        <v>-</v>
      </c>
      <c r="IC258" s="361" t="str">
        <f t="shared" si="744"/>
        <v>-</v>
      </c>
      <c r="ID258" s="361" t="str">
        <f t="shared" si="745"/>
        <v>-</v>
      </c>
      <c r="IE258" s="361" t="str">
        <f t="shared" si="746"/>
        <v>-</v>
      </c>
      <c r="IF258" s="444" t="s">
        <v>1247</v>
      </c>
      <c r="IG258" s="56" t="str">
        <f t="shared" si="887"/>
        <v>-</v>
      </c>
      <c r="IH258" s="56" t="str">
        <f t="shared" si="888"/>
        <v>-</v>
      </c>
      <c r="II258" s="56" t="str">
        <f t="shared" si="889"/>
        <v>-</v>
      </c>
      <c r="IJ258" s="56" t="str">
        <f t="shared" si="890"/>
        <v>-</v>
      </c>
      <c r="IK258" s="56" t="str">
        <f t="shared" si="747"/>
        <v>-</v>
      </c>
      <c r="IL258" s="56" t="str">
        <f t="shared" si="748"/>
        <v>-</v>
      </c>
      <c r="IM258" s="56" t="str">
        <f t="shared" si="749"/>
        <v>-</v>
      </c>
      <c r="IN258" s="56" t="str">
        <f t="shared" si="750"/>
        <v>-</v>
      </c>
      <c r="IO258" s="56" t="str">
        <f t="shared" si="751"/>
        <v>-</v>
      </c>
      <c r="IP258" s="56" t="str">
        <f t="shared" si="752"/>
        <v>-</v>
      </c>
      <c r="IQ258" s="56" t="str">
        <f t="shared" si="753"/>
        <v>-</v>
      </c>
      <c r="IR258" s="56" t="str">
        <f t="shared" si="754"/>
        <v>-</v>
      </c>
      <c r="IS258" s="56" t="str">
        <f t="shared" si="755"/>
        <v>-</v>
      </c>
      <c r="IT258" s="56" t="str">
        <f t="shared" si="756"/>
        <v>-</v>
      </c>
      <c r="IU258" s="56" t="str">
        <f t="shared" si="757"/>
        <v>-</v>
      </c>
      <c r="IV258" s="56" t="str">
        <f t="shared" si="758"/>
        <v>---------</v>
      </c>
      <c r="IW258" s="56" t="str">
        <f t="shared" si="759"/>
        <v>-</v>
      </c>
      <c r="IX258" s="56" t="str">
        <f t="shared" si="760"/>
        <v>-</v>
      </c>
      <c r="IY258" s="56" t="str">
        <f t="shared" si="761"/>
        <v>-</v>
      </c>
      <c r="IZ258" s="56" t="str">
        <f t="shared" si="762"/>
        <v>-</v>
      </c>
      <c r="JA258" s="56" t="str">
        <f t="shared" si="763"/>
        <v>-</v>
      </c>
      <c r="JB258" s="56" t="str">
        <f t="shared" si="764"/>
        <v>-</v>
      </c>
      <c r="JC258" s="56" t="str">
        <f t="shared" si="765"/>
        <v>-</v>
      </c>
      <c r="JD258" s="56" t="str">
        <f t="shared" si="766"/>
        <v>-</v>
      </c>
      <c r="JE258" s="56" t="str">
        <f t="shared" si="767"/>
        <v>-</v>
      </c>
      <c r="JF258" s="56" t="str">
        <f t="shared" si="768"/>
        <v>-</v>
      </c>
      <c r="JG258" s="56" t="str">
        <f t="shared" si="769"/>
        <v>-</v>
      </c>
      <c r="JH258" s="56" t="str">
        <f t="shared" si="770"/>
        <v>-</v>
      </c>
      <c r="JI258" s="56" t="str">
        <f t="shared" si="771"/>
        <v>-</v>
      </c>
      <c r="JJ258" s="56" t="str">
        <f t="shared" si="772"/>
        <v>-</v>
      </c>
      <c r="JK258" s="56" t="str">
        <f t="shared" si="773"/>
        <v>-</v>
      </c>
      <c r="JL258" s="56" t="str">
        <f t="shared" si="774"/>
        <v>-</v>
      </c>
      <c r="JM258" s="56" t="str">
        <f t="shared" si="775"/>
        <v>-</v>
      </c>
      <c r="JN258" s="56" t="str">
        <f t="shared" si="776"/>
        <v>-</v>
      </c>
      <c r="JO258" s="56" t="str">
        <f t="shared" si="777"/>
        <v>-</v>
      </c>
      <c r="JP258" s="56" t="str">
        <f t="shared" si="778"/>
        <v>-</v>
      </c>
      <c r="JQ258" s="56" t="str">
        <f t="shared" si="779"/>
        <v>-</v>
      </c>
      <c r="JR258" s="56" t="str">
        <f t="shared" si="780"/>
        <v>-</v>
      </c>
      <c r="JS258" s="56" t="str">
        <f t="shared" si="781"/>
        <v>-</v>
      </c>
      <c r="JT258" s="56" t="str">
        <f t="shared" si="782"/>
        <v>-</v>
      </c>
      <c r="JU258" s="56" t="str">
        <f t="shared" si="783"/>
        <v>-</v>
      </c>
      <c r="JV258" s="56" t="str">
        <f t="shared" si="784"/>
        <v>-</v>
      </c>
      <c r="JW258" s="56" t="str">
        <f t="shared" si="785"/>
        <v>-</v>
      </c>
      <c r="JX258" s="56" t="str">
        <f t="shared" si="786"/>
        <v>-</v>
      </c>
      <c r="JY258" s="56" t="str">
        <f t="shared" si="787"/>
        <v>-</v>
      </c>
      <c r="JZ258" s="56" t="str">
        <f t="shared" si="788"/>
        <v>-</v>
      </c>
      <c r="KA258" s="444" t="s">
        <v>1247</v>
      </c>
      <c r="KB258" s="360">
        <f>IF(ISNUMBER(INDEX($EQ$15:$GK$521,$B258,EO$11)),MAX(KB$14:KB257)+1,0)</f>
        <v>0</v>
      </c>
      <c r="KC258" s="360" t="str">
        <f t="shared" si="891"/>
        <v/>
      </c>
      <c r="KD258" s="373" t="s">
        <v>2</v>
      </c>
      <c r="KE258" s="215"/>
      <c r="KF258" s="60"/>
      <c r="KG258" s="60"/>
      <c r="KH258" s="60"/>
      <c r="KI258" s="60"/>
      <c r="KJ258" s="60"/>
      <c r="KK258" s="60"/>
      <c r="KL258" s="60"/>
      <c r="KM258" s="60"/>
      <c r="KN258" s="60"/>
      <c r="KO258" s="60"/>
      <c r="KP258" s="60"/>
      <c r="KQ258" s="60"/>
      <c r="KR258" s="60"/>
      <c r="KS258" s="60"/>
      <c r="KT258" s="60"/>
      <c r="KU258" s="60"/>
      <c r="KV258" s="60"/>
      <c r="KW258" s="60"/>
      <c r="KX258" s="60"/>
      <c r="KY258" s="60"/>
      <c r="KZ258" s="283" t="str">
        <f t="shared" si="792"/>
        <v/>
      </c>
      <c r="LA258" s="26"/>
      <c r="LB258" s="18"/>
      <c r="LC258" s="18"/>
      <c r="LD258" s="18"/>
      <c r="LE258" s="18"/>
      <c r="LF258" s="18"/>
      <c r="LG258" s="18"/>
      <c r="LH258" s="18"/>
      <c r="LI258" s="18"/>
      <c r="LJ258" s="18"/>
      <c r="LK258" s="18"/>
      <c r="LL258" s="18"/>
      <c r="LM258" s="18"/>
      <c r="LN258" s="63"/>
      <c r="LO258" s="251">
        <f t="shared" si="793"/>
        <v>0</v>
      </c>
      <c r="LP258" s="251">
        <f t="shared" si="794"/>
        <v>0</v>
      </c>
      <c r="LQ258" s="251">
        <f t="shared" si="795"/>
        <v>0</v>
      </c>
      <c r="LR258" s="251">
        <f t="shared" si="796"/>
        <v>0</v>
      </c>
      <c r="LS258" s="251">
        <f t="shared" si="797"/>
        <v>0</v>
      </c>
      <c r="LT258" s="251">
        <f t="shared" si="798"/>
        <v>0</v>
      </c>
      <c r="LU258" s="251">
        <f t="shared" si="799"/>
        <v>0</v>
      </c>
      <c r="LV258" s="251">
        <f t="shared" si="800"/>
        <v>0</v>
      </c>
      <c r="LW258" s="251">
        <f t="shared" si="801"/>
        <v>0</v>
      </c>
      <c r="LX258" s="251">
        <f t="shared" si="802"/>
        <v>0</v>
      </c>
      <c r="LY258" s="251">
        <f t="shared" si="803"/>
        <v>0</v>
      </c>
      <c r="LZ258" s="251">
        <f t="shared" si="804"/>
        <v>0</v>
      </c>
      <c r="MA258" s="63">
        <f t="shared" si="805"/>
        <v>7</v>
      </c>
      <c r="MB258" s="63">
        <f t="shared" si="806"/>
        <v>0</v>
      </c>
      <c r="MC258" s="63">
        <f t="shared" si="893"/>
        <v>244</v>
      </c>
      <c r="MD258" s="63">
        <f t="shared" si="892"/>
        <v>15</v>
      </c>
      <c r="ME258" s="63" t="str">
        <f t="shared" si="807"/>
        <v>lambda2</v>
      </c>
      <c r="MF258" s="315">
        <f t="shared" si="808"/>
        <v>291</v>
      </c>
      <c r="MG258" s="315">
        <f>IF(ISNUMBER(MATCH(EO258,$ME$15:$ME$520,0)),0,MAX(MG$14:MG257)+1)</f>
        <v>0</v>
      </c>
      <c r="MH258" s="315" t="str">
        <f t="shared" si="809"/>
        <v/>
      </c>
      <c r="MI258" s="369"/>
      <c r="MJ258" s="68"/>
      <c r="MK258" s="18"/>
      <c r="ML258" s="242"/>
      <c r="MM258" s="242"/>
      <c r="MN258" s="59"/>
      <c r="MO258" s="59"/>
      <c r="MP258" s="285"/>
      <c r="MQ258" s="59"/>
      <c r="MR258" s="238"/>
      <c r="MS258" s="285"/>
      <c r="MT258" s="59"/>
      <c r="MU258" s="285"/>
      <c r="MV258" s="238"/>
      <c r="MW258" s="59"/>
      <c r="MX258" s="59"/>
      <c r="MY258" s="59"/>
      <c r="MZ258" s="59"/>
      <c r="NA258" s="59"/>
      <c r="NB258" s="26" t="s">
        <v>2</v>
      </c>
      <c r="NC258" s="59"/>
      <c r="ND258" s="59"/>
      <c r="NE258" s="59"/>
      <c r="NF258" s="59"/>
      <c r="NG258" s="59"/>
      <c r="NH258" s="59"/>
      <c r="NI258" s="59"/>
      <c r="NJ258" s="59"/>
      <c r="NK258" s="26" t="s">
        <v>2</v>
      </c>
      <c r="NL258" s="454"/>
      <c r="NM258" s="454"/>
      <c r="NN258" s="59"/>
      <c r="NO258" s="18"/>
      <c r="NP258" s="18"/>
      <c r="NQ258" s="18"/>
      <c r="NR258" s="18"/>
      <c r="NS258" s="18"/>
      <c r="NT258" s="18"/>
      <c r="NU258" s="18"/>
      <c r="NV258" s="18"/>
      <c r="NW258" s="18"/>
      <c r="NX258" s="18"/>
      <c r="NY258" s="18"/>
      <c r="NZ258" s="18"/>
      <c r="OA258" s="18"/>
      <c r="OB258" s="18"/>
      <c r="OC258" s="18"/>
      <c r="OZ258" s="59"/>
      <c r="PA258" s="251" t="str">
        <f t="shared" si="810"/>
        <v/>
      </c>
      <c r="PB258" s="251" t="str">
        <f t="shared" si="811"/>
        <v/>
      </c>
      <c r="PC258" s="251" t="str">
        <f t="shared" si="812"/>
        <v/>
      </c>
      <c r="PD258" s="251" t="str">
        <f t="shared" si="813"/>
        <v/>
      </c>
      <c r="PE258" s="251" t="str">
        <f t="shared" si="814"/>
        <v/>
      </c>
      <c r="PF258" s="251" t="str">
        <f t="shared" si="815"/>
        <v/>
      </c>
      <c r="PG258" s="251" t="str">
        <f t="shared" si="816"/>
        <v/>
      </c>
      <c r="PH258" s="251" t="str">
        <f t="shared" si="817"/>
        <v/>
      </c>
      <c r="PI258" s="251" t="str">
        <f t="shared" si="818"/>
        <v/>
      </c>
      <c r="PJ258" s="251" t="str">
        <f t="shared" si="819"/>
        <v/>
      </c>
      <c r="PK258" s="251" t="str">
        <f t="shared" si="820"/>
        <v/>
      </c>
      <c r="PL258" s="251" t="str">
        <f t="shared" si="821"/>
        <v/>
      </c>
      <c r="PM258" s="251" t="str">
        <f t="shared" si="822"/>
        <v/>
      </c>
      <c r="PN258" s="251" t="str">
        <f t="shared" si="823"/>
        <v/>
      </c>
      <c r="PO258" s="251" t="str">
        <f t="shared" si="824"/>
        <v/>
      </c>
      <c r="PP258" s="251" t="str">
        <f t="shared" si="825"/>
        <v/>
      </c>
      <c r="PQ258" s="251" t="str">
        <f t="shared" si="826"/>
        <v/>
      </c>
      <c r="PR258" s="251" t="str">
        <f t="shared" si="827"/>
        <v/>
      </c>
      <c r="PS258" s="251" t="str">
        <f t="shared" si="828"/>
        <v/>
      </c>
      <c r="PT258" s="251" t="str">
        <f t="shared" si="829"/>
        <v/>
      </c>
      <c r="PU258" s="251" t="str">
        <f t="shared" si="830"/>
        <v/>
      </c>
      <c r="PV258" s="251" t="str">
        <f t="shared" si="831"/>
        <v/>
      </c>
      <c r="PW258" s="251" t="str">
        <f t="shared" si="832"/>
        <v>lambda2</v>
      </c>
      <c r="PX258" s="251" t="str">
        <f t="shared" si="833"/>
        <v/>
      </c>
      <c r="PY258" s="251" t="str">
        <f t="shared" si="834"/>
        <v/>
      </c>
      <c r="PZ258" s="251" t="str">
        <f t="shared" si="835"/>
        <v/>
      </c>
      <c r="QA258" s="251" t="str">
        <f t="shared" si="836"/>
        <v/>
      </c>
      <c r="QB258" s="251" t="str">
        <f t="shared" si="837"/>
        <v/>
      </c>
      <c r="QC258" s="251" t="str">
        <f t="shared" si="838"/>
        <v/>
      </c>
      <c r="QD258" s="251" t="str">
        <f t="shared" si="839"/>
        <v/>
      </c>
      <c r="QE258" s="251" t="str">
        <f t="shared" si="840"/>
        <v/>
      </c>
      <c r="QF258" s="63">
        <f t="shared" si="841"/>
        <v>1</v>
      </c>
      <c r="QG258" s="26" t="s">
        <v>2</v>
      </c>
      <c r="QH258" s="59"/>
      <c r="QI258" s="59"/>
      <c r="QJ258" s="59"/>
      <c r="QK258" s="59"/>
      <c r="QL258" s="59"/>
      <c r="QM258" s="59"/>
      <c r="QN258" s="59"/>
    </row>
    <row r="259" spans="1:456" ht="6" customHeight="1" x14ac:dyDescent="0.25">
      <c r="A259" s="68"/>
      <c r="B259" s="447">
        <f t="shared" si="698"/>
        <v>245</v>
      </c>
      <c r="C259" s="72" t="s">
        <v>688</v>
      </c>
      <c r="D259" s="261" t="s">
        <v>853</v>
      </c>
      <c r="E259" s="59"/>
      <c r="F259" s="229"/>
      <c r="G259" s="295"/>
      <c r="H259" s="295"/>
      <c r="I259" s="229"/>
      <c r="J259" s="295"/>
      <c r="K259" s="295"/>
      <c r="L259" s="229"/>
      <c r="M259" s="295"/>
      <c r="N259" s="295"/>
      <c r="O259" s="229"/>
      <c r="P259" s="295"/>
      <c r="Q259" s="295"/>
      <c r="R259" s="229"/>
      <c r="S259" s="230"/>
      <c r="T259" s="231"/>
      <c r="U259" s="229"/>
      <c r="V259" s="230"/>
      <c r="W259" s="231"/>
      <c r="X259" s="229"/>
      <c r="Y259" s="230"/>
      <c r="Z259" s="231"/>
      <c r="AA259" s="229"/>
      <c r="AB259" s="295"/>
      <c r="AC259" s="295"/>
      <c r="AD259" s="229"/>
      <c r="AE259" s="295"/>
      <c r="AF259" s="295"/>
      <c r="AG259" s="229"/>
      <c r="AH259" s="295"/>
      <c r="AI259" s="295"/>
      <c r="AJ259" s="229"/>
      <c r="AK259" s="295"/>
      <c r="AL259" s="295"/>
      <c r="AM259" s="229"/>
      <c r="AN259" s="295"/>
      <c r="AO259" s="295"/>
      <c r="AP259" s="243"/>
      <c r="AQ259" s="295"/>
      <c r="AR259" s="290"/>
      <c r="AS259" s="243"/>
      <c r="AT259" s="295"/>
      <c r="AU259" s="290"/>
      <c r="AV259" s="229"/>
      <c r="AW259" s="230"/>
      <c r="AX259" s="231"/>
      <c r="AY259" s="229"/>
      <c r="AZ259" s="230"/>
      <c r="BA259" s="231"/>
      <c r="BB259" s="229"/>
      <c r="BC259" s="230"/>
      <c r="BD259" s="231"/>
      <c r="BE259" s="229"/>
      <c r="BF259" s="230"/>
      <c r="BG259" s="231"/>
      <c r="BH259" s="229"/>
      <c r="BI259" s="230"/>
      <c r="BJ259" s="231"/>
      <c r="BK259" s="243"/>
      <c r="BL259" s="230"/>
      <c r="BM259" s="231"/>
      <c r="BN259" s="243"/>
      <c r="BO259" s="230"/>
      <c r="BP259" s="231"/>
      <c r="BQ259" s="229"/>
      <c r="BR259" s="230"/>
      <c r="BS259" s="231"/>
      <c r="BT259" s="229"/>
      <c r="BU259" s="230"/>
      <c r="BV259" s="231"/>
      <c r="BW259" s="229"/>
      <c r="BX259" s="230"/>
      <c r="BY259" s="231"/>
      <c r="BZ259" s="229"/>
      <c r="CA259" s="230"/>
      <c r="CB259" s="231"/>
      <c r="CC259" s="229"/>
      <c r="CD259" s="230"/>
      <c r="CE259" s="231"/>
      <c r="CF259" s="331"/>
      <c r="CG259" s="332"/>
      <c r="CH259" s="385"/>
      <c r="CI259" s="331"/>
      <c r="CJ259" s="332"/>
      <c r="CK259" s="385"/>
      <c r="CL259" s="243"/>
      <c r="CM259" s="230"/>
      <c r="CN259" s="354"/>
      <c r="CO259" s="243"/>
      <c r="CP259" s="230"/>
      <c r="CQ259" s="231"/>
      <c r="CR259" s="331"/>
      <c r="CS259" s="332"/>
      <c r="CT259" s="333"/>
      <c r="CU259" s="229"/>
      <c r="CV259" s="230"/>
      <c r="CW259" s="231"/>
      <c r="CX259" s="331"/>
      <c r="CY259" s="332"/>
      <c r="CZ259" s="333"/>
      <c r="DA259" s="331"/>
      <c r="DB259" s="332"/>
      <c r="DC259" s="333"/>
      <c r="DD259" s="331"/>
      <c r="DE259" s="332"/>
      <c r="DF259" s="333"/>
      <c r="DG259" s="331"/>
      <c r="DH259" s="332"/>
      <c r="DI259" s="333"/>
      <c r="DJ259" s="229"/>
      <c r="DK259" s="230"/>
      <c r="DL259" s="231"/>
      <c r="DM259" s="229"/>
      <c r="DN259" s="230"/>
      <c r="DO259" s="231"/>
      <c r="DP259" s="331"/>
      <c r="DQ259" s="332"/>
      <c r="DR259" s="333"/>
      <c r="DS259" s="331"/>
      <c r="DT259" s="332"/>
      <c r="DU259" s="333"/>
      <c r="DV259" s="331"/>
      <c r="DW259" s="332"/>
      <c r="DX259" s="333"/>
      <c r="DY259" s="331"/>
      <c r="DZ259" s="332"/>
      <c r="EA259" s="333"/>
      <c r="EB259" s="331"/>
      <c r="EC259" s="332"/>
      <c r="ED259" s="333"/>
      <c r="EE259" s="331"/>
      <c r="EF259" s="332"/>
      <c r="EG259" s="333"/>
      <c r="EH259" s="229"/>
      <c r="EI259" s="230"/>
      <c r="EJ259" s="231"/>
      <c r="EK259" s="229"/>
      <c r="EL259" s="230"/>
      <c r="EM259" s="231"/>
      <c r="EN259" s="244"/>
      <c r="EO259" s="269" t="str">
        <f t="shared" si="699"/>
        <v/>
      </c>
      <c r="EP259" s="444" t="s">
        <v>1247</v>
      </c>
      <c r="EQ259" s="360" t="str">
        <f t="shared" si="842"/>
        <v/>
      </c>
      <c r="ER259" s="360" t="str">
        <f t="shared" si="843"/>
        <v/>
      </c>
      <c r="ES259" s="360" t="str">
        <f t="shared" si="844"/>
        <v/>
      </c>
      <c r="ET259" s="360" t="str">
        <f t="shared" si="845"/>
        <v/>
      </c>
      <c r="EU259" s="360" t="str">
        <f t="shared" si="846"/>
        <v/>
      </c>
      <c r="EV259" s="360" t="str">
        <f t="shared" si="847"/>
        <v/>
      </c>
      <c r="EW259" s="360" t="str">
        <f t="shared" si="848"/>
        <v/>
      </c>
      <c r="EX259" s="360" t="str">
        <f t="shared" si="849"/>
        <v/>
      </c>
      <c r="EY259" s="360" t="str">
        <f t="shared" si="850"/>
        <v/>
      </c>
      <c r="EZ259" s="360" t="str">
        <f t="shared" si="851"/>
        <v/>
      </c>
      <c r="FA259" s="360" t="str">
        <f t="shared" si="852"/>
        <v/>
      </c>
      <c r="FB259" s="360" t="str">
        <f t="shared" si="853"/>
        <v/>
      </c>
      <c r="FC259" s="360" t="str">
        <f t="shared" si="854"/>
        <v/>
      </c>
      <c r="FD259" s="360" t="str">
        <f t="shared" si="855"/>
        <v/>
      </c>
      <c r="FE259" s="360" t="str">
        <f t="shared" si="856"/>
        <v/>
      </c>
      <c r="FF259" s="360">
        <f t="shared" si="857"/>
        <v>55</v>
      </c>
      <c r="FG259" s="360" t="str">
        <f t="shared" si="858"/>
        <v/>
      </c>
      <c r="FH259" s="360" t="str">
        <f t="shared" si="859"/>
        <v/>
      </c>
      <c r="FI259" s="360" t="str">
        <f t="shared" si="860"/>
        <v/>
      </c>
      <c r="FJ259" s="360" t="str">
        <f t="shared" si="861"/>
        <v/>
      </c>
      <c r="FK259" s="360" t="str">
        <f t="shared" si="862"/>
        <v/>
      </c>
      <c r="FL259" s="360" t="str">
        <f t="shared" si="863"/>
        <v/>
      </c>
      <c r="FM259" s="360" t="str">
        <f t="shared" si="864"/>
        <v/>
      </c>
      <c r="FN259" s="360" t="str">
        <f t="shared" si="865"/>
        <v/>
      </c>
      <c r="FO259" s="360" t="str">
        <f t="shared" si="866"/>
        <v/>
      </c>
      <c r="FP259" s="360" t="str">
        <f t="shared" si="867"/>
        <v/>
      </c>
      <c r="FQ259" s="360" t="str">
        <f t="shared" si="868"/>
        <v/>
      </c>
      <c r="FR259" s="360" t="str">
        <f t="shared" si="869"/>
        <v/>
      </c>
      <c r="FS259" s="360" t="str">
        <f t="shared" si="870"/>
        <v/>
      </c>
      <c r="FT259" s="360" t="str">
        <f t="shared" si="700"/>
        <v/>
      </c>
      <c r="FU259" s="360" t="str">
        <f t="shared" si="871"/>
        <v/>
      </c>
      <c r="FV259" s="360" t="str">
        <f t="shared" si="872"/>
        <v/>
      </c>
      <c r="FW259" s="360" t="str">
        <f t="shared" si="873"/>
        <v/>
      </c>
      <c r="FX259" s="360" t="str">
        <f t="shared" si="874"/>
        <v/>
      </c>
      <c r="FY259" s="360" t="str">
        <f t="shared" si="875"/>
        <v/>
      </c>
      <c r="FZ259" s="360" t="str">
        <f t="shared" si="876"/>
        <v/>
      </c>
      <c r="GA259" s="360" t="str">
        <f t="shared" si="877"/>
        <v/>
      </c>
      <c r="GB259" s="360" t="str">
        <f t="shared" si="878"/>
        <v/>
      </c>
      <c r="GC259" s="360" t="str">
        <f t="shared" si="879"/>
        <v/>
      </c>
      <c r="GD259" s="360" t="str">
        <f t="shared" si="880"/>
        <v/>
      </c>
      <c r="GE259" s="360" t="str">
        <f t="shared" si="881"/>
        <v/>
      </c>
      <c r="GF259" s="360" t="str">
        <f t="shared" si="882"/>
        <v/>
      </c>
      <c r="GG259" s="360" t="str">
        <f t="shared" si="883"/>
        <v/>
      </c>
      <c r="GH259" s="360" t="str">
        <f t="shared" si="884"/>
        <v/>
      </c>
      <c r="GI259" s="360" t="str">
        <f t="shared" si="885"/>
        <v/>
      </c>
      <c r="GJ259" s="360" t="str">
        <f t="shared" si="886"/>
        <v/>
      </c>
      <c r="GK259" s="444" t="s">
        <v>1247</v>
      </c>
      <c r="GL259" s="361" t="str">
        <f t="shared" si="701"/>
        <v>-</v>
      </c>
      <c r="GM259" s="361" t="str">
        <f t="shared" si="702"/>
        <v>-</v>
      </c>
      <c r="GN259" s="361" t="str">
        <f t="shared" si="703"/>
        <v>-</v>
      </c>
      <c r="GO259" s="361" t="str">
        <f t="shared" si="704"/>
        <v>-</v>
      </c>
      <c r="GP259" s="361" t="str">
        <f t="shared" si="705"/>
        <v>-</v>
      </c>
      <c r="GQ259" s="361" t="str">
        <f t="shared" si="706"/>
        <v>-</v>
      </c>
      <c r="GR259" s="361" t="str">
        <f t="shared" si="707"/>
        <v>-</v>
      </c>
      <c r="GS259" s="361" t="str">
        <f t="shared" si="708"/>
        <v>-</v>
      </c>
      <c r="GT259" s="361" t="str">
        <f t="shared" si="709"/>
        <v>-</v>
      </c>
      <c r="GU259" s="361" t="str">
        <f t="shared" si="710"/>
        <v>-</v>
      </c>
      <c r="GV259" s="361" t="str">
        <f t="shared" si="711"/>
        <v>-</v>
      </c>
      <c r="GW259" s="361" t="str">
        <f t="shared" si="712"/>
        <v>-</v>
      </c>
      <c r="GX259" s="361" t="str">
        <f t="shared" si="713"/>
        <v>-</v>
      </c>
      <c r="GY259" s="361" t="str">
        <f t="shared" si="714"/>
        <v>-</v>
      </c>
      <c r="GZ259" s="361" t="str">
        <f t="shared" si="715"/>
        <v>-</v>
      </c>
      <c r="HA259" s="361" t="str">
        <f t="shared" si="716"/>
        <v>ghb_spd</v>
      </c>
      <c r="HB259" s="361" t="str">
        <f t="shared" si="717"/>
        <v>-</v>
      </c>
      <c r="HC259" s="361" t="str">
        <f t="shared" si="718"/>
        <v>-</v>
      </c>
      <c r="HD259" s="361" t="str">
        <f t="shared" si="719"/>
        <v>-</v>
      </c>
      <c r="HE259" s="361" t="str">
        <f t="shared" si="720"/>
        <v>-</v>
      </c>
      <c r="HF259" s="361" t="str">
        <f t="shared" si="721"/>
        <v>-</v>
      </c>
      <c r="HG259" s="361" t="str">
        <f t="shared" si="722"/>
        <v>-</v>
      </c>
      <c r="HH259" s="361" t="str">
        <f t="shared" si="723"/>
        <v>-</v>
      </c>
      <c r="HI259" s="361" t="str">
        <f t="shared" si="724"/>
        <v>-</v>
      </c>
      <c r="HJ259" s="361" t="str">
        <f t="shared" si="725"/>
        <v>-</v>
      </c>
      <c r="HK259" s="361" t="str">
        <f t="shared" si="726"/>
        <v>-</v>
      </c>
      <c r="HL259" s="361" t="str">
        <f t="shared" si="727"/>
        <v>-</v>
      </c>
      <c r="HM259" s="361" t="str">
        <f t="shared" si="728"/>
        <v>-</v>
      </c>
      <c r="HN259" s="361" t="str">
        <f t="shared" si="729"/>
        <v>-</v>
      </c>
      <c r="HO259" s="361" t="str">
        <f t="shared" si="730"/>
        <v>-</v>
      </c>
      <c r="HP259" s="361" t="str">
        <f t="shared" si="731"/>
        <v>-</v>
      </c>
      <c r="HQ259" s="361" t="str">
        <f t="shared" si="732"/>
        <v>-</v>
      </c>
      <c r="HR259" s="361" t="str">
        <f t="shared" si="733"/>
        <v>-</v>
      </c>
      <c r="HS259" s="361" t="str">
        <f t="shared" si="734"/>
        <v>-</v>
      </c>
      <c r="HT259" s="361" t="str">
        <f t="shared" si="735"/>
        <v>-</v>
      </c>
      <c r="HU259" s="361" t="str">
        <f t="shared" si="736"/>
        <v>-</v>
      </c>
      <c r="HV259" s="361" t="str">
        <f t="shared" si="737"/>
        <v>-</v>
      </c>
      <c r="HW259" s="361" t="str">
        <f t="shared" si="738"/>
        <v>-</v>
      </c>
      <c r="HX259" s="361" t="str">
        <f t="shared" si="739"/>
        <v>-</v>
      </c>
      <c r="HY259" s="361" t="str">
        <f t="shared" si="740"/>
        <v>-</v>
      </c>
      <c r="HZ259" s="361" t="str">
        <f t="shared" si="741"/>
        <v>-</v>
      </c>
      <c r="IA259" s="361" t="str">
        <f t="shared" si="742"/>
        <v>-</v>
      </c>
      <c r="IB259" s="361" t="str">
        <f t="shared" si="743"/>
        <v>-</v>
      </c>
      <c r="IC259" s="361" t="str">
        <f t="shared" si="744"/>
        <v>-</v>
      </c>
      <c r="ID259" s="361" t="str">
        <f t="shared" si="745"/>
        <v>-</v>
      </c>
      <c r="IE259" s="361" t="str">
        <f t="shared" si="746"/>
        <v>-</v>
      </c>
      <c r="IF259" s="444" t="s">
        <v>1247</v>
      </c>
      <c r="IG259" s="56" t="str">
        <f t="shared" si="887"/>
        <v>-</v>
      </c>
      <c r="IH259" s="56" t="str">
        <f t="shared" si="888"/>
        <v>-</v>
      </c>
      <c r="II259" s="56" t="str">
        <f t="shared" si="889"/>
        <v>-</v>
      </c>
      <c r="IJ259" s="56" t="str">
        <f t="shared" si="890"/>
        <v>-</v>
      </c>
      <c r="IK259" s="56" t="str">
        <f t="shared" si="747"/>
        <v>-</v>
      </c>
      <c r="IL259" s="56" t="str">
        <f t="shared" si="748"/>
        <v>-</v>
      </c>
      <c r="IM259" s="56" t="str">
        <f t="shared" si="749"/>
        <v>-</v>
      </c>
      <c r="IN259" s="56" t="str">
        <f t="shared" si="750"/>
        <v>-</v>
      </c>
      <c r="IO259" s="56" t="str">
        <f t="shared" si="751"/>
        <v>-</v>
      </c>
      <c r="IP259" s="56" t="str">
        <f t="shared" si="752"/>
        <v>-</v>
      </c>
      <c r="IQ259" s="56" t="str">
        <f t="shared" si="753"/>
        <v>-</v>
      </c>
      <c r="IR259" s="56" t="str">
        <f t="shared" si="754"/>
        <v>-</v>
      </c>
      <c r="IS259" s="56" t="str">
        <f t="shared" si="755"/>
        <v>-</v>
      </c>
      <c r="IT259" s="56" t="str">
        <f t="shared" si="756"/>
        <v>-</v>
      </c>
      <c r="IU259" s="56" t="str">
        <f t="shared" si="757"/>
        <v>-</v>
      </c>
      <c r="IV259" s="56" t="str">
        <f t="shared" si="758"/>
        <v>03.csv</v>
      </c>
      <c r="IW259" s="56" t="str">
        <f t="shared" si="759"/>
        <v>-</v>
      </c>
      <c r="IX259" s="56" t="str">
        <f t="shared" si="760"/>
        <v>-</v>
      </c>
      <c r="IY259" s="56" t="str">
        <f t="shared" si="761"/>
        <v>-</v>
      </c>
      <c r="IZ259" s="56" t="str">
        <f t="shared" si="762"/>
        <v>-</v>
      </c>
      <c r="JA259" s="56" t="str">
        <f t="shared" si="763"/>
        <v>-</v>
      </c>
      <c r="JB259" s="56" t="str">
        <f t="shared" si="764"/>
        <v>-</v>
      </c>
      <c r="JC259" s="56" t="str">
        <f t="shared" si="765"/>
        <v>-</v>
      </c>
      <c r="JD259" s="56" t="str">
        <f t="shared" si="766"/>
        <v>-</v>
      </c>
      <c r="JE259" s="56" t="str">
        <f t="shared" si="767"/>
        <v>-</v>
      </c>
      <c r="JF259" s="56" t="str">
        <f t="shared" si="768"/>
        <v>-</v>
      </c>
      <c r="JG259" s="56" t="str">
        <f t="shared" si="769"/>
        <v>-</v>
      </c>
      <c r="JH259" s="56" t="str">
        <f t="shared" si="770"/>
        <v>-</v>
      </c>
      <c r="JI259" s="56" t="str">
        <f t="shared" si="771"/>
        <v>-</v>
      </c>
      <c r="JJ259" s="56" t="str">
        <f t="shared" si="772"/>
        <v>-</v>
      </c>
      <c r="JK259" s="56" t="str">
        <f t="shared" si="773"/>
        <v>-</v>
      </c>
      <c r="JL259" s="56" t="str">
        <f t="shared" si="774"/>
        <v>-</v>
      </c>
      <c r="JM259" s="56" t="str">
        <f t="shared" si="775"/>
        <v>-</v>
      </c>
      <c r="JN259" s="56" t="str">
        <f t="shared" si="776"/>
        <v>-</v>
      </c>
      <c r="JO259" s="56" t="str">
        <f t="shared" si="777"/>
        <v>-</v>
      </c>
      <c r="JP259" s="56" t="str">
        <f t="shared" si="778"/>
        <v>-</v>
      </c>
      <c r="JQ259" s="56" t="str">
        <f t="shared" si="779"/>
        <v>-</v>
      </c>
      <c r="JR259" s="56" t="str">
        <f t="shared" si="780"/>
        <v>-</v>
      </c>
      <c r="JS259" s="56" t="str">
        <f t="shared" si="781"/>
        <v>-</v>
      </c>
      <c r="JT259" s="56" t="str">
        <f t="shared" si="782"/>
        <v>-</v>
      </c>
      <c r="JU259" s="56" t="str">
        <f t="shared" si="783"/>
        <v>-</v>
      </c>
      <c r="JV259" s="56" t="str">
        <f t="shared" si="784"/>
        <v>-</v>
      </c>
      <c r="JW259" s="56" t="str">
        <f t="shared" si="785"/>
        <v>-</v>
      </c>
      <c r="JX259" s="56" t="str">
        <f t="shared" si="786"/>
        <v>-</v>
      </c>
      <c r="JY259" s="56" t="str">
        <f t="shared" si="787"/>
        <v>-</v>
      </c>
      <c r="JZ259" s="56" t="str">
        <f t="shared" si="788"/>
        <v>-</v>
      </c>
      <c r="KA259" s="444" t="s">
        <v>1247</v>
      </c>
      <c r="KB259" s="360">
        <f>IF(ISNUMBER(INDEX($EQ$15:$GK$521,$B259,EO$11)),MAX(KB$14:KB258)+1,0)</f>
        <v>0</v>
      </c>
      <c r="KC259" s="360" t="str">
        <f t="shared" si="891"/>
        <v/>
      </c>
      <c r="KD259" s="373" t="s">
        <v>2</v>
      </c>
      <c r="KE259" s="215"/>
      <c r="KF259" s="60"/>
      <c r="KG259" s="60"/>
      <c r="KH259" s="60"/>
      <c r="KI259" s="60"/>
      <c r="KJ259" s="60"/>
      <c r="KK259" s="60"/>
      <c r="KL259" s="60"/>
      <c r="KM259" s="60"/>
      <c r="KN259" s="60"/>
      <c r="KO259" s="60"/>
      <c r="KP259" s="60"/>
      <c r="KQ259" s="60"/>
      <c r="KR259" s="60"/>
      <c r="KS259" s="60"/>
      <c r="KT259" s="60"/>
      <c r="KU259" s="60"/>
      <c r="KV259" s="60"/>
      <c r="KW259" s="60"/>
      <c r="KX259" s="60"/>
      <c r="KY259" s="60"/>
      <c r="KZ259" s="283" t="str">
        <f t="shared" si="792"/>
        <v/>
      </c>
      <c r="LA259" s="26"/>
      <c r="LB259" s="18"/>
      <c r="LC259" s="18"/>
      <c r="LD259" s="18"/>
      <c r="LE259" s="18"/>
      <c r="LF259" s="18"/>
      <c r="LG259" s="18"/>
      <c r="LH259" s="18"/>
      <c r="LI259" s="18"/>
      <c r="LJ259" s="18"/>
      <c r="LK259" s="18"/>
      <c r="LL259" s="18"/>
      <c r="LM259" s="18"/>
      <c r="LN259" s="63"/>
      <c r="LO259" s="251">
        <f t="shared" si="793"/>
        <v>0</v>
      </c>
      <c r="LP259" s="251">
        <f t="shared" si="794"/>
        <v>0</v>
      </c>
      <c r="LQ259" s="251">
        <f t="shared" si="795"/>
        <v>0</v>
      </c>
      <c r="LR259" s="251">
        <f t="shared" si="796"/>
        <v>0</v>
      </c>
      <c r="LS259" s="251">
        <f t="shared" si="797"/>
        <v>0</v>
      </c>
      <c r="LT259" s="251">
        <f t="shared" si="798"/>
        <v>0</v>
      </c>
      <c r="LU259" s="251">
        <f t="shared" si="799"/>
        <v>0</v>
      </c>
      <c r="LV259" s="251">
        <f t="shared" si="800"/>
        <v>0</v>
      </c>
      <c r="LW259" s="251">
        <f t="shared" si="801"/>
        <v>0</v>
      </c>
      <c r="LX259" s="251">
        <f t="shared" si="802"/>
        <v>0</v>
      </c>
      <c r="LY259" s="251">
        <f t="shared" si="803"/>
        <v>0</v>
      </c>
      <c r="LZ259" s="251">
        <f t="shared" si="804"/>
        <v>0</v>
      </c>
      <c r="MA259" s="63">
        <f t="shared" si="805"/>
        <v>7</v>
      </c>
      <c r="MB259" s="63">
        <f t="shared" si="806"/>
        <v>0</v>
      </c>
      <c r="MC259" s="63">
        <f t="shared" si="893"/>
        <v>245</v>
      </c>
      <c r="MD259" s="63">
        <f t="shared" si="892"/>
        <v>16</v>
      </c>
      <c r="ME259" s="63" t="str">
        <f t="shared" si="807"/>
        <v>q_base</v>
      </c>
      <c r="MF259" s="315">
        <f t="shared" si="808"/>
        <v>291</v>
      </c>
      <c r="MG259" s="315">
        <f>IF(ISNUMBER(MATCH(EO259,$ME$15:$ME$520,0)),0,MAX(MG$14:MG258)+1)</f>
        <v>0</v>
      </c>
      <c r="MH259" s="315" t="str">
        <f t="shared" si="809"/>
        <v/>
      </c>
      <c r="MI259" s="369"/>
      <c r="MJ259" s="68"/>
      <c r="MK259" s="18"/>
      <c r="ML259" s="242"/>
      <c r="MM259" s="242"/>
      <c r="MN259" s="59"/>
      <c r="MO259" s="59"/>
      <c r="MP259" s="285"/>
      <c r="MQ259" s="59"/>
      <c r="MR259" s="238"/>
      <c r="MS259" s="285"/>
      <c r="MT259" s="59"/>
      <c r="MU259" s="285"/>
      <c r="MV259" s="238"/>
      <c r="MW259" s="59"/>
      <c r="MX259" s="59"/>
      <c r="MY259" s="59"/>
      <c r="MZ259" s="59"/>
      <c r="NA259" s="59"/>
      <c r="NB259" s="26" t="s">
        <v>2</v>
      </c>
      <c r="NC259" s="59"/>
      <c r="ND259" s="59"/>
      <c r="NE259" s="59"/>
      <c r="NF259" s="59"/>
      <c r="NG259" s="59"/>
      <c r="NH259" s="59"/>
      <c r="NI259" s="59"/>
      <c r="NJ259" s="59"/>
      <c r="NK259" s="26" t="s">
        <v>2</v>
      </c>
      <c r="NL259" s="454"/>
      <c r="NM259" s="454"/>
      <c r="NN259" s="59"/>
      <c r="NO259" s="18"/>
      <c r="NP259" s="18"/>
      <c r="NQ259" s="18"/>
      <c r="NR259" s="18"/>
      <c r="NS259" s="18"/>
      <c r="NT259" s="18"/>
      <c r="NU259" s="18"/>
      <c r="NV259" s="18"/>
      <c r="NW259" s="18"/>
      <c r="NX259" s="18"/>
      <c r="NY259" s="18"/>
      <c r="NZ259" s="18"/>
      <c r="OA259" s="18"/>
      <c r="OB259" s="18"/>
      <c r="OC259" s="18"/>
      <c r="OZ259" s="59"/>
      <c r="PA259" s="251" t="str">
        <f t="shared" si="810"/>
        <v/>
      </c>
      <c r="PB259" s="251" t="str">
        <f t="shared" si="811"/>
        <v/>
      </c>
      <c r="PC259" s="251" t="str">
        <f t="shared" si="812"/>
        <v/>
      </c>
      <c r="PD259" s="251" t="str">
        <f t="shared" si="813"/>
        <v/>
      </c>
      <c r="PE259" s="251" t="str">
        <f t="shared" si="814"/>
        <v/>
      </c>
      <c r="PF259" s="251" t="str">
        <f t="shared" si="815"/>
        <v/>
      </c>
      <c r="PG259" s="251" t="str">
        <f t="shared" si="816"/>
        <v/>
      </c>
      <c r="PH259" s="251" t="str">
        <f t="shared" si="817"/>
        <v/>
      </c>
      <c r="PI259" s="251" t="str">
        <f t="shared" si="818"/>
        <v/>
      </c>
      <c r="PJ259" s="251" t="str">
        <f t="shared" si="819"/>
        <v/>
      </c>
      <c r="PK259" s="251" t="str">
        <f t="shared" si="820"/>
        <v/>
      </c>
      <c r="PL259" s="251" t="str">
        <f t="shared" si="821"/>
        <v/>
      </c>
      <c r="PM259" s="251" t="str">
        <f t="shared" si="822"/>
        <v/>
      </c>
      <c r="PN259" s="251" t="str">
        <f t="shared" si="823"/>
        <v/>
      </c>
      <c r="PO259" s="251" t="str">
        <f t="shared" si="824"/>
        <v/>
      </c>
      <c r="PP259" s="251" t="str">
        <f t="shared" si="825"/>
        <v/>
      </c>
      <c r="PQ259" s="251" t="str">
        <f t="shared" si="826"/>
        <v/>
      </c>
      <c r="PR259" s="251" t="str">
        <f t="shared" si="827"/>
        <v/>
      </c>
      <c r="PS259" s="251" t="str">
        <f t="shared" si="828"/>
        <v/>
      </c>
      <c r="PT259" s="251" t="str">
        <f t="shared" si="829"/>
        <v/>
      </c>
      <c r="PU259" s="251" t="str">
        <f t="shared" si="830"/>
        <v/>
      </c>
      <c r="PV259" s="251" t="str">
        <f t="shared" si="831"/>
        <v/>
      </c>
      <c r="PW259" s="251" t="str">
        <f t="shared" si="832"/>
        <v>q_base</v>
      </c>
      <c r="PX259" s="251" t="str">
        <f t="shared" si="833"/>
        <v/>
      </c>
      <c r="PY259" s="251" t="str">
        <f t="shared" si="834"/>
        <v/>
      </c>
      <c r="PZ259" s="251" t="str">
        <f t="shared" si="835"/>
        <v/>
      </c>
      <c r="QA259" s="251" t="str">
        <f t="shared" si="836"/>
        <v/>
      </c>
      <c r="QB259" s="251" t="str">
        <f t="shared" si="837"/>
        <v/>
      </c>
      <c r="QC259" s="251" t="str">
        <f t="shared" si="838"/>
        <v/>
      </c>
      <c r="QD259" s="251" t="str">
        <f t="shared" si="839"/>
        <v/>
      </c>
      <c r="QE259" s="251" t="str">
        <f t="shared" si="840"/>
        <v/>
      </c>
      <c r="QF259" s="63">
        <f t="shared" si="841"/>
        <v>1</v>
      </c>
      <c r="QG259" s="26" t="s">
        <v>2</v>
      </c>
      <c r="QH259" s="59"/>
      <c r="QI259" s="59"/>
      <c r="QJ259" s="59"/>
      <c r="QK259" s="59"/>
      <c r="QL259" s="59"/>
      <c r="QM259" s="59"/>
      <c r="QN259" s="59"/>
    </row>
    <row r="260" spans="1:456" ht="6" customHeight="1" x14ac:dyDescent="0.25">
      <c r="A260" s="68"/>
      <c r="B260" s="447">
        <f t="shared" si="698"/>
        <v>246</v>
      </c>
      <c r="C260" s="72" t="s">
        <v>689</v>
      </c>
      <c r="D260" s="261" t="s">
        <v>689</v>
      </c>
      <c r="E260" s="59"/>
      <c r="F260" s="229"/>
      <c r="G260" s="295"/>
      <c r="H260" s="295"/>
      <c r="I260" s="229"/>
      <c r="J260" s="295"/>
      <c r="K260" s="295"/>
      <c r="L260" s="229"/>
      <c r="M260" s="295"/>
      <c r="N260" s="295"/>
      <c r="O260" s="229"/>
      <c r="P260" s="295"/>
      <c r="Q260" s="295"/>
      <c r="R260" s="229"/>
      <c r="S260" s="230"/>
      <c r="T260" s="231"/>
      <c r="U260" s="229"/>
      <c r="V260" s="230"/>
      <c r="W260" s="231"/>
      <c r="X260" s="229"/>
      <c r="Y260" s="230"/>
      <c r="Z260" s="231"/>
      <c r="AA260" s="229"/>
      <c r="AB260" s="295"/>
      <c r="AC260" s="295"/>
      <c r="AD260" s="229"/>
      <c r="AE260" s="295"/>
      <c r="AF260" s="295"/>
      <c r="AG260" s="229"/>
      <c r="AH260" s="295"/>
      <c r="AI260" s="295"/>
      <c r="AJ260" s="229"/>
      <c r="AK260" s="295"/>
      <c r="AL260" s="295"/>
      <c r="AM260" s="229"/>
      <c r="AN260" s="295"/>
      <c r="AO260" s="295"/>
      <c r="AP260" s="243"/>
      <c r="AQ260" s="295"/>
      <c r="AR260" s="290"/>
      <c r="AS260" s="243"/>
      <c r="AT260" s="295"/>
      <c r="AU260" s="290"/>
      <c r="AV260" s="229"/>
      <c r="AW260" s="230"/>
      <c r="AX260" s="231"/>
      <c r="AY260" s="229"/>
      <c r="AZ260" s="230"/>
      <c r="BA260" s="231"/>
      <c r="BB260" s="229"/>
      <c r="BC260" s="230"/>
      <c r="BD260" s="231"/>
      <c r="BE260" s="229"/>
      <c r="BF260" s="230"/>
      <c r="BG260" s="231"/>
      <c r="BH260" s="229"/>
      <c r="BI260" s="230"/>
      <c r="BJ260" s="231"/>
      <c r="BK260" s="243"/>
      <c r="BL260" s="230"/>
      <c r="BM260" s="231"/>
      <c r="BN260" s="243"/>
      <c r="BO260" s="230"/>
      <c r="BP260" s="231"/>
      <c r="BQ260" s="229"/>
      <c r="BR260" s="230"/>
      <c r="BS260" s="231"/>
      <c r="BT260" s="229"/>
      <c r="BU260" s="230"/>
      <c r="BV260" s="231"/>
      <c r="BW260" s="229"/>
      <c r="BX260" s="230"/>
      <c r="BY260" s="231"/>
      <c r="BZ260" s="229"/>
      <c r="CA260" s="230"/>
      <c r="CB260" s="231"/>
      <c r="CC260" s="229"/>
      <c r="CD260" s="230"/>
      <c r="CE260" s="231"/>
      <c r="CF260" s="331"/>
      <c r="CG260" s="332"/>
      <c r="CH260" s="385"/>
      <c r="CI260" s="331"/>
      <c r="CJ260" s="332"/>
      <c r="CK260" s="385"/>
      <c r="CL260" s="243"/>
      <c r="CM260" s="230"/>
      <c r="CN260" s="354"/>
      <c r="CO260" s="243"/>
      <c r="CP260" s="230"/>
      <c r="CQ260" s="231"/>
      <c r="CR260" s="331"/>
      <c r="CS260" s="332"/>
      <c r="CT260" s="333"/>
      <c r="CU260" s="229"/>
      <c r="CV260" s="230"/>
      <c r="CW260" s="231"/>
      <c r="CX260" s="331"/>
      <c r="CY260" s="332"/>
      <c r="CZ260" s="333"/>
      <c r="DA260" s="331"/>
      <c r="DB260" s="332"/>
      <c r="DC260" s="333"/>
      <c r="DD260" s="331"/>
      <c r="DE260" s="332"/>
      <c r="DF260" s="333"/>
      <c r="DG260" s="331"/>
      <c r="DH260" s="332"/>
      <c r="DI260" s="333"/>
      <c r="DJ260" s="229"/>
      <c r="DK260" s="230"/>
      <c r="DL260" s="231"/>
      <c r="DM260" s="229"/>
      <c r="DN260" s="230"/>
      <c r="DO260" s="231"/>
      <c r="DP260" s="331"/>
      <c r="DQ260" s="332"/>
      <c r="DR260" s="333"/>
      <c r="DS260" s="331"/>
      <c r="DT260" s="332"/>
      <c r="DU260" s="333"/>
      <c r="DV260" s="331"/>
      <c r="DW260" s="332"/>
      <c r="DX260" s="333"/>
      <c r="DY260" s="331"/>
      <c r="DZ260" s="332"/>
      <c r="EA260" s="333"/>
      <c r="EB260" s="331"/>
      <c r="EC260" s="332"/>
      <c r="ED260" s="333"/>
      <c r="EE260" s="331"/>
      <c r="EF260" s="332"/>
      <c r="EG260" s="333"/>
      <c r="EH260" s="229"/>
      <c r="EI260" s="230"/>
      <c r="EJ260" s="231"/>
      <c r="EK260" s="229"/>
      <c r="EL260" s="230"/>
      <c r="EM260" s="231"/>
      <c r="EN260" s="244"/>
      <c r="EO260" s="269" t="str">
        <f t="shared" si="699"/>
        <v/>
      </c>
      <c r="EP260" s="444" t="s">
        <v>1247</v>
      </c>
      <c r="EQ260" s="360" t="str">
        <f t="shared" si="842"/>
        <v/>
      </c>
      <c r="ER260" s="360" t="str">
        <f t="shared" si="843"/>
        <v/>
      </c>
      <c r="ES260" s="360" t="str">
        <f t="shared" si="844"/>
        <v/>
      </c>
      <c r="ET260" s="360" t="str">
        <f t="shared" si="845"/>
        <v/>
      </c>
      <c r="EU260" s="360" t="str">
        <f t="shared" si="846"/>
        <v/>
      </c>
      <c r="EV260" s="360" t="str">
        <f t="shared" si="847"/>
        <v/>
      </c>
      <c r="EW260" s="360" t="str">
        <f t="shared" si="848"/>
        <v/>
      </c>
      <c r="EX260" s="360" t="str">
        <f t="shared" si="849"/>
        <v/>
      </c>
      <c r="EY260" s="360" t="str">
        <f t="shared" si="850"/>
        <v/>
      </c>
      <c r="EZ260" s="360" t="str">
        <f t="shared" si="851"/>
        <v/>
      </c>
      <c r="FA260" s="360" t="str">
        <f t="shared" si="852"/>
        <v/>
      </c>
      <c r="FB260" s="360" t="str">
        <f t="shared" si="853"/>
        <v/>
      </c>
      <c r="FC260" s="360" t="str">
        <f t="shared" si="854"/>
        <v/>
      </c>
      <c r="FD260" s="360" t="str">
        <f t="shared" si="855"/>
        <v/>
      </c>
      <c r="FE260" s="360" t="str">
        <f t="shared" si="856"/>
        <v/>
      </c>
      <c r="FF260" s="360" t="str">
        <f t="shared" si="857"/>
        <v/>
      </c>
      <c r="FG260" s="360" t="str">
        <f t="shared" si="858"/>
        <v/>
      </c>
      <c r="FH260" s="360" t="str">
        <f t="shared" si="859"/>
        <v/>
      </c>
      <c r="FI260" s="360" t="str">
        <f t="shared" si="860"/>
        <v/>
      </c>
      <c r="FJ260" s="360" t="str">
        <f t="shared" si="861"/>
        <v/>
      </c>
      <c r="FK260" s="360" t="str">
        <f t="shared" si="862"/>
        <v/>
      </c>
      <c r="FL260" s="360" t="str">
        <f t="shared" si="863"/>
        <v/>
      </c>
      <c r="FM260" s="360" t="str">
        <f t="shared" si="864"/>
        <v/>
      </c>
      <c r="FN260" s="360" t="str">
        <f t="shared" si="865"/>
        <v/>
      </c>
      <c r="FO260" s="360" t="str">
        <f t="shared" si="866"/>
        <v/>
      </c>
      <c r="FP260" s="360" t="str">
        <f t="shared" si="867"/>
        <v/>
      </c>
      <c r="FQ260" s="360" t="str">
        <f t="shared" si="868"/>
        <v/>
      </c>
      <c r="FR260" s="360" t="str">
        <f t="shared" si="869"/>
        <v/>
      </c>
      <c r="FS260" s="360" t="str">
        <f t="shared" si="870"/>
        <v/>
      </c>
      <c r="FT260" s="360" t="str">
        <f t="shared" si="700"/>
        <v/>
      </c>
      <c r="FU260" s="360" t="str">
        <f t="shared" si="871"/>
        <v/>
      </c>
      <c r="FV260" s="360" t="str">
        <f t="shared" si="872"/>
        <v/>
      </c>
      <c r="FW260" s="360" t="str">
        <f t="shared" si="873"/>
        <v/>
      </c>
      <c r="FX260" s="360" t="str">
        <f t="shared" si="874"/>
        <v/>
      </c>
      <c r="FY260" s="360" t="str">
        <f t="shared" si="875"/>
        <v/>
      </c>
      <c r="FZ260" s="360" t="str">
        <f t="shared" si="876"/>
        <v/>
      </c>
      <c r="GA260" s="360" t="str">
        <f t="shared" si="877"/>
        <v/>
      </c>
      <c r="GB260" s="360" t="str">
        <f t="shared" si="878"/>
        <v/>
      </c>
      <c r="GC260" s="360" t="str">
        <f t="shared" si="879"/>
        <v/>
      </c>
      <c r="GD260" s="360" t="str">
        <f t="shared" si="880"/>
        <v/>
      </c>
      <c r="GE260" s="360" t="str">
        <f t="shared" si="881"/>
        <v/>
      </c>
      <c r="GF260" s="360" t="str">
        <f t="shared" si="882"/>
        <v/>
      </c>
      <c r="GG260" s="360" t="str">
        <f t="shared" si="883"/>
        <v/>
      </c>
      <c r="GH260" s="360" t="str">
        <f t="shared" si="884"/>
        <v/>
      </c>
      <c r="GI260" s="360" t="str">
        <f t="shared" si="885"/>
        <v/>
      </c>
      <c r="GJ260" s="360" t="str">
        <f t="shared" si="886"/>
        <v/>
      </c>
      <c r="GK260" s="444" t="s">
        <v>1247</v>
      </c>
      <c r="GL260" s="361" t="str">
        <f t="shared" si="701"/>
        <v>-</v>
      </c>
      <c r="GM260" s="361" t="str">
        <f t="shared" si="702"/>
        <v>-</v>
      </c>
      <c r="GN260" s="361" t="str">
        <f t="shared" si="703"/>
        <v>-</v>
      </c>
      <c r="GO260" s="361" t="str">
        <f t="shared" si="704"/>
        <v>-</v>
      </c>
      <c r="GP260" s="361" t="str">
        <f t="shared" si="705"/>
        <v>-</v>
      </c>
      <c r="GQ260" s="361" t="str">
        <f t="shared" si="706"/>
        <v>-</v>
      </c>
      <c r="GR260" s="361" t="str">
        <f t="shared" si="707"/>
        <v>-</v>
      </c>
      <c r="GS260" s="361" t="str">
        <f t="shared" si="708"/>
        <v>-</v>
      </c>
      <c r="GT260" s="361" t="str">
        <f t="shared" si="709"/>
        <v>-</v>
      </c>
      <c r="GU260" s="361" t="str">
        <f t="shared" si="710"/>
        <v>-</v>
      </c>
      <c r="GV260" s="361" t="str">
        <f t="shared" si="711"/>
        <v>-</v>
      </c>
      <c r="GW260" s="361" t="str">
        <f t="shared" si="712"/>
        <v>-</v>
      </c>
      <c r="GX260" s="361" t="str">
        <f t="shared" si="713"/>
        <v>-</v>
      </c>
      <c r="GY260" s="361" t="str">
        <f t="shared" si="714"/>
        <v>-</v>
      </c>
      <c r="GZ260" s="361" t="str">
        <f t="shared" si="715"/>
        <v>-</v>
      </c>
      <c r="HA260" s="361" t="str">
        <f t="shared" si="716"/>
        <v>-</v>
      </c>
      <c r="HB260" s="361" t="str">
        <f t="shared" si="717"/>
        <v>-</v>
      </c>
      <c r="HC260" s="361" t="str">
        <f t="shared" si="718"/>
        <v>-</v>
      </c>
      <c r="HD260" s="361" t="str">
        <f t="shared" si="719"/>
        <v>-</v>
      </c>
      <c r="HE260" s="361" t="str">
        <f t="shared" si="720"/>
        <v>-</v>
      </c>
      <c r="HF260" s="361" t="str">
        <f t="shared" si="721"/>
        <v>-</v>
      </c>
      <c r="HG260" s="361" t="str">
        <f t="shared" si="722"/>
        <v>-</v>
      </c>
      <c r="HH260" s="361" t="str">
        <f t="shared" si="723"/>
        <v>-</v>
      </c>
      <c r="HI260" s="361" t="str">
        <f t="shared" si="724"/>
        <v>-</v>
      </c>
      <c r="HJ260" s="361" t="str">
        <f t="shared" si="725"/>
        <v>-</v>
      </c>
      <c r="HK260" s="361" t="str">
        <f t="shared" si="726"/>
        <v>-</v>
      </c>
      <c r="HL260" s="361" t="str">
        <f t="shared" si="727"/>
        <v>-</v>
      </c>
      <c r="HM260" s="361" t="str">
        <f t="shared" si="728"/>
        <v>-</v>
      </c>
      <c r="HN260" s="361" t="str">
        <f t="shared" si="729"/>
        <v>-</v>
      </c>
      <c r="HO260" s="361" t="str">
        <f t="shared" si="730"/>
        <v>-</v>
      </c>
      <c r="HP260" s="361" t="str">
        <f t="shared" si="731"/>
        <v>-</v>
      </c>
      <c r="HQ260" s="361" t="str">
        <f t="shared" si="732"/>
        <v>-</v>
      </c>
      <c r="HR260" s="361" t="str">
        <f t="shared" si="733"/>
        <v>-</v>
      </c>
      <c r="HS260" s="361" t="str">
        <f t="shared" si="734"/>
        <v>-</v>
      </c>
      <c r="HT260" s="361" t="str">
        <f t="shared" si="735"/>
        <v>-</v>
      </c>
      <c r="HU260" s="361" t="str">
        <f t="shared" si="736"/>
        <v>-</v>
      </c>
      <c r="HV260" s="361" t="str">
        <f t="shared" si="737"/>
        <v>-</v>
      </c>
      <c r="HW260" s="361" t="str">
        <f t="shared" si="738"/>
        <v>-</v>
      </c>
      <c r="HX260" s="361" t="str">
        <f t="shared" si="739"/>
        <v>-</v>
      </c>
      <c r="HY260" s="361" t="str">
        <f t="shared" si="740"/>
        <v>-</v>
      </c>
      <c r="HZ260" s="361" t="str">
        <f t="shared" si="741"/>
        <v>-</v>
      </c>
      <c r="IA260" s="361" t="str">
        <f t="shared" si="742"/>
        <v>-</v>
      </c>
      <c r="IB260" s="361" t="str">
        <f t="shared" si="743"/>
        <v>-</v>
      </c>
      <c r="IC260" s="361" t="str">
        <f t="shared" si="744"/>
        <v>-</v>
      </c>
      <c r="ID260" s="361" t="str">
        <f t="shared" si="745"/>
        <v>-</v>
      </c>
      <c r="IE260" s="361" t="str">
        <f t="shared" si="746"/>
        <v>-</v>
      </c>
      <c r="IF260" s="444" t="s">
        <v>1247</v>
      </c>
      <c r="IG260" s="56" t="str">
        <f t="shared" si="887"/>
        <v>-</v>
      </c>
      <c r="IH260" s="56" t="str">
        <f t="shared" si="888"/>
        <v>-</v>
      </c>
      <c r="II260" s="56" t="str">
        <f t="shared" si="889"/>
        <v>-</v>
      </c>
      <c r="IJ260" s="56" t="str">
        <f t="shared" si="890"/>
        <v>-</v>
      </c>
      <c r="IK260" s="56" t="str">
        <f t="shared" si="747"/>
        <v>-</v>
      </c>
      <c r="IL260" s="56" t="str">
        <f t="shared" si="748"/>
        <v>-</v>
      </c>
      <c r="IM260" s="56" t="str">
        <f t="shared" si="749"/>
        <v>-</v>
      </c>
      <c r="IN260" s="56" t="str">
        <f t="shared" si="750"/>
        <v>-</v>
      </c>
      <c r="IO260" s="56" t="str">
        <f t="shared" si="751"/>
        <v>-</v>
      </c>
      <c r="IP260" s="56" t="str">
        <f t="shared" si="752"/>
        <v>-</v>
      </c>
      <c r="IQ260" s="56" t="str">
        <f t="shared" si="753"/>
        <v>-</v>
      </c>
      <c r="IR260" s="56" t="str">
        <f t="shared" si="754"/>
        <v>-</v>
      </c>
      <c r="IS260" s="56" t="str">
        <f t="shared" si="755"/>
        <v>-</v>
      </c>
      <c r="IT260" s="56" t="str">
        <f t="shared" si="756"/>
        <v>-</v>
      </c>
      <c r="IU260" s="56" t="str">
        <f t="shared" si="757"/>
        <v>-</v>
      </c>
      <c r="IV260" s="56" t="str">
        <f t="shared" si="758"/>
        <v>-</v>
      </c>
      <c r="IW260" s="56" t="str">
        <f t="shared" si="759"/>
        <v>-</v>
      </c>
      <c r="IX260" s="56" t="str">
        <f t="shared" si="760"/>
        <v>-</v>
      </c>
      <c r="IY260" s="56" t="str">
        <f t="shared" si="761"/>
        <v>-</v>
      </c>
      <c r="IZ260" s="56" t="str">
        <f t="shared" si="762"/>
        <v>-</v>
      </c>
      <c r="JA260" s="56" t="str">
        <f t="shared" si="763"/>
        <v>-</v>
      </c>
      <c r="JB260" s="56" t="str">
        <f t="shared" si="764"/>
        <v>-</v>
      </c>
      <c r="JC260" s="56" t="str">
        <f t="shared" si="765"/>
        <v>-</v>
      </c>
      <c r="JD260" s="56" t="str">
        <f t="shared" si="766"/>
        <v>-</v>
      </c>
      <c r="JE260" s="56" t="str">
        <f t="shared" si="767"/>
        <v>-</v>
      </c>
      <c r="JF260" s="56" t="str">
        <f t="shared" si="768"/>
        <v>-</v>
      </c>
      <c r="JG260" s="56" t="str">
        <f t="shared" si="769"/>
        <v>-</v>
      </c>
      <c r="JH260" s="56" t="str">
        <f t="shared" si="770"/>
        <v>-</v>
      </c>
      <c r="JI260" s="56" t="str">
        <f t="shared" si="771"/>
        <v>-</v>
      </c>
      <c r="JJ260" s="56" t="str">
        <f t="shared" si="772"/>
        <v>-</v>
      </c>
      <c r="JK260" s="56" t="str">
        <f t="shared" si="773"/>
        <v>-</v>
      </c>
      <c r="JL260" s="56" t="str">
        <f t="shared" si="774"/>
        <v>-</v>
      </c>
      <c r="JM260" s="56" t="str">
        <f t="shared" si="775"/>
        <v>-</v>
      </c>
      <c r="JN260" s="56" t="str">
        <f t="shared" si="776"/>
        <v>-</v>
      </c>
      <c r="JO260" s="56" t="str">
        <f t="shared" si="777"/>
        <v>-</v>
      </c>
      <c r="JP260" s="56" t="str">
        <f t="shared" si="778"/>
        <v>-</v>
      </c>
      <c r="JQ260" s="56" t="str">
        <f t="shared" si="779"/>
        <v>-</v>
      </c>
      <c r="JR260" s="56" t="str">
        <f t="shared" si="780"/>
        <v>-</v>
      </c>
      <c r="JS260" s="56" t="str">
        <f t="shared" si="781"/>
        <v>-</v>
      </c>
      <c r="JT260" s="56" t="str">
        <f t="shared" si="782"/>
        <v>-</v>
      </c>
      <c r="JU260" s="56" t="str">
        <f t="shared" si="783"/>
        <v>-</v>
      </c>
      <c r="JV260" s="56" t="str">
        <f t="shared" si="784"/>
        <v>-</v>
      </c>
      <c r="JW260" s="56" t="str">
        <f t="shared" si="785"/>
        <v>-</v>
      </c>
      <c r="JX260" s="56" t="str">
        <f t="shared" si="786"/>
        <v>-</v>
      </c>
      <c r="JY260" s="56" t="str">
        <f t="shared" si="787"/>
        <v>-</v>
      </c>
      <c r="JZ260" s="56" t="str">
        <f t="shared" si="788"/>
        <v>-</v>
      </c>
      <c r="KA260" s="444" t="s">
        <v>1247</v>
      </c>
      <c r="KB260" s="360">
        <f>IF(ISNUMBER(INDEX($EQ$15:$GK$521,$B260,EO$11)),MAX(KB$14:KB259)+1,0)</f>
        <v>0</v>
      </c>
      <c r="KC260" s="360" t="str">
        <f t="shared" si="891"/>
        <v/>
      </c>
      <c r="KD260" s="373" t="s">
        <v>2</v>
      </c>
      <c r="KE260" s="215"/>
      <c r="KF260" s="60"/>
      <c r="KG260" s="60"/>
      <c r="KH260" s="60"/>
      <c r="KI260" s="60"/>
      <c r="KJ260" s="60"/>
      <c r="KK260" s="60"/>
      <c r="KL260" s="60"/>
      <c r="KM260" s="60"/>
      <c r="KN260" s="60"/>
      <c r="KO260" s="60"/>
      <c r="KP260" s="60"/>
      <c r="KQ260" s="60"/>
      <c r="KR260" s="60"/>
      <c r="KS260" s="60"/>
      <c r="KT260" s="60"/>
      <c r="KU260" s="60"/>
      <c r="KV260" s="60"/>
      <c r="KW260" s="60"/>
      <c r="KX260" s="60"/>
      <c r="KY260" s="60"/>
      <c r="KZ260" s="283" t="str">
        <f t="shared" si="792"/>
        <v/>
      </c>
      <c r="LA260" s="26"/>
      <c r="LB260" s="18"/>
      <c r="LC260" s="18"/>
      <c r="LD260" s="18"/>
      <c r="LE260" s="18"/>
      <c r="LF260" s="18"/>
      <c r="LG260" s="18"/>
      <c r="LH260" s="18"/>
      <c r="LI260" s="18"/>
      <c r="LJ260" s="18"/>
      <c r="LK260" s="18"/>
      <c r="LL260" s="18"/>
      <c r="LM260" s="18"/>
      <c r="LN260" s="63"/>
      <c r="LO260" s="251">
        <f t="shared" si="793"/>
        <v>0</v>
      </c>
      <c r="LP260" s="251">
        <f t="shared" si="794"/>
        <v>0</v>
      </c>
      <c r="LQ260" s="251">
        <f t="shared" si="795"/>
        <v>0</v>
      </c>
      <c r="LR260" s="251">
        <f t="shared" si="796"/>
        <v>0</v>
      </c>
      <c r="LS260" s="251">
        <f t="shared" si="797"/>
        <v>0</v>
      </c>
      <c r="LT260" s="251">
        <f t="shared" si="798"/>
        <v>0</v>
      </c>
      <c r="LU260" s="251">
        <f t="shared" si="799"/>
        <v>0</v>
      </c>
      <c r="LV260" s="251">
        <f t="shared" si="800"/>
        <v>0</v>
      </c>
      <c r="LW260" s="251">
        <f t="shared" si="801"/>
        <v>0</v>
      </c>
      <c r="LX260" s="251">
        <f t="shared" si="802"/>
        <v>0</v>
      </c>
      <c r="LY260" s="251">
        <f t="shared" si="803"/>
        <v>0</v>
      </c>
      <c r="LZ260" s="251">
        <f t="shared" si="804"/>
        <v>0</v>
      </c>
      <c r="MA260" s="63">
        <f t="shared" si="805"/>
        <v>7</v>
      </c>
      <c r="MB260" s="63">
        <f t="shared" si="806"/>
        <v>0</v>
      </c>
      <c r="MC260" s="63">
        <f t="shared" si="893"/>
        <v>246</v>
      </c>
      <c r="MD260" s="63">
        <f t="shared" si="892"/>
        <v>17</v>
      </c>
      <c r="ME260" s="63" t="str">
        <f t="shared" si="807"/>
        <v>q_amplitude</v>
      </c>
      <c r="MF260" s="315">
        <f t="shared" si="808"/>
        <v>291</v>
      </c>
      <c r="MG260" s="315">
        <f>IF(ISNUMBER(MATCH(EO260,$ME$15:$ME$520,0)),0,MAX(MG$14:MG259)+1)</f>
        <v>0</v>
      </c>
      <c r="MH260" s="315" t="str">
        <f t="shared" si="809"/>
        <v/>
      </c>
      <c r="MI260" s="369"/>
      <c r="MJ260" s="68"/>
      <c r="MK260" s="18"/>
      <c r="ML260" s="242"/>
      <c r="MM260" s="242"/>
      <c r="MN260" s="59"/>
      <c r="MO260" s="59"/>
      <c r="MP260" s="285"/>
      <c r="MQ260" s="59"/>
      <c r="MR260" s="238"/>
      <c r="MS260" s="285"/>
      <c r="MT260" s="59"/>
      <c r="MU260" s="285"/>
      <c r="MV260" s="238"/>
      <c r="MW260" s="59"/>
      <c r="MX260" s="59"/>
      <c r="MY260" s="59"/>
      <c r="MZ260" s="59"/>
      <c r="NA260" s="59"/>
      <c r="NB260" s="26" t="s">
        <v>2</v>
      </c>
      <c r="NC260" s="59"/>
      <c r="ND260" s="59"/>
      <c r="NE260" s="59"/>
      <c r="NF260" s="59"/>
      <c r="NG260" s="59"/>
      <c r="NH260" s="59"/>
      <c r="NI260" s="59"/>
      <c r="NJ260" s="59"/>
      <c r="NK260" s="26" t="s">
        <v>2</v>
      </c>
      <c r="NL260" s="454"/>
      <c r="NM260" s="454"/>
      <c r="NN260" s="59"/>
      <c r="NO260" s="18"/>
      <c r="NP260" s="18"/>
      <c r="NQ260" s="18"/>
      <c r="NR260" s="18"/>
      <c r="NS260" s="18"/>
      <c r="NT260" s="18"/>
      <c r="NU260" s="18"/>
      <c r="NV260" s="18"/>
      <c r="NW260" s="18"/>
      <c r="NX260" s="18"/>
      <c r="NY260" s="18"/>
      <c r="NZ260" s="18"/>
      <c r="OA260" s="18"/>
      <c r="OB260" s="18"/>
      <c r="OC260" s="18"/>
      <c r="OZ260" s="59"/>
      <c r="PA260" s="251" t="str">
        <f t="shared" si="810"/>
        <v/>
      </c>
      <c r="PB260" s="251" t="str">
        <f t="shared" si="811"/>
        <v/>
      </c>
      <c r="PC260" s="251" t="str">
        <f t="shared" si="812"/>
        <v/>
      </c>
      <c r="PD260" s="251" t="str">
        <f t="shared" si="813"/>
        <v/>
      </c>
      <c r="PE260" s="251" t="str">
        <f t="shared" si="814"/>
        <v/>
      </c>
      <c r="PF260" s="251" t="str">
        <f t="shared" si="815"/>
        <v/>
      </c>
      <c r="PG260" s="251" t="str">
        <f t="shared" si="816"/>
        <v/>
      </c>
      <c r="PH260" s="251" t="str">
        <f t="shared" si="817"/>
        <v/>
      </c>
      <c r="PI260" s="251" t="str">
        <f t="shared" si="818"/>
        <v/>
      </c>
      <c r="PJ260" s="251" t="str">
        <f t="shared" si="819"/>
        <v/>
      </c>
      <c r="PK260" s="251" t="str">
        <f t="shared" si="820"/>
        <v/>
      </c>
      <c r="PL260" s="251" t="str">
        <f t="shared" si="821"/>
        <v/>
      </c>
      <c r="PM260" s="251" t="str">
        <f t="shared" si="822"/>
        <v/>
      </c>
      <c r="PN260" s="251" t="str">
        <f t="shared" si="823"/>
        <v/>
      </c>
      <c r="PO260" s="251" t="str">
        <f t="shared" si="824"/>
        <v/>
      </c>
      <c r="PP260" s="251" t="str">
        <f t="shared" si="825"/>
        <v/>
      </c>
      <c r="PQ260" s="251" t="str">
        <f t="shared" si="826"/>
        <v/>
      </c>
      <c r="PR260" s="251" t="str">
        <f t="shared" si="827"/>
        <v/>
      </c>
      <c r="PS260" s="251" t="str">
        <f t="shared" si="828"/>
        <v/>
      </c>
      <c r="PT260" s="251" t="str">
        <f t="shared" si="829"/>
        <v/>
      </c>
      <c r="PU260" s="251" t="str">
        <f t="shared" si="830"/>
        <v/>
      </c>
      <c r="PV260" s="251" t="str">
        <f t="shared" si="831"/>
        <v/>
      </c>
      <c r="PW260" s="251" t="str">
        <f t="shared" si="832"/>
        <v>q_amplitude</v>
      </c>
      <c r="PX260" s="251" t="str">
        <f t="shared" si="833"/>
        <v/>
      </c>
      <c r="PY260" s="251" t="str">
        <f t="shared" si="834"/>
        <v/>
      </c>
      <c r="PZ260" s="251" t="str">
        <f t="shared" si="835"/>
        <v/>
      </c>
      <c r="QA260" s="251" t="str">
        <f t="shared" si="836"/>
        <v/>
      </c>
      <c r="QB260" s="251" t="str">
        <f t="shared" si="837"/>
        <v/>
      </c>
      <c r="QC260" s="251" t="str">
        <f t="shared" si="838"/>
        <v/>
      </c>
      <c r="QD260" s="251" t="str">
        <f t="shared" si="839"/>
        <v/>
      </c>
      <c r="QE260" s="251" t="str">
        <f t="shared" si="840"/>
        <v/>
      </c>
      <c r="QF260" s="63">
        <f t="shared" si="841"/>
        <v>1</v>
      </c>
      <c r="QG260" s="26" t="s">
        <v>2</v>
      </c>
      <c r="QH260" s="59"/>
      <c r="QI260" s="59"/>
      <c r="QJ260" s="59"/>
      <c r="QK260" s="59"/>
      <c r="QL260" s="59"/>
      <c r="QM260" s="59"/>
      <c r="QN260" s="59"/>
    </row>
    <row r="261" spans="1:456" ht="6" customHeight="1" x14ac:dyDescent="0.25">
      <c r="A261" s="68"/>
      <c r="B261" s="447">
        <f t="shared" si="698"/>
        <v>247</v>
      </c>
      <c r="C261" s="72" t="s">
        <v>690</v>
      </c>
      <c r="D261" s="261" t="s">
        <v>859</v>
      </c>
      <c r="E261" s="59"/>
      <c r="F261" s="229"/>
      <c r="G261" s="295"/>
      <c r="H261" s="295"/>
      <c r="I261" s="229"/>
      <c r="J261" s="295"/>
      <c r="K261" s="295"/>
      <c r="L261" s="229"/>
      <c r="M261" s="295"/>
      <c r="N261" s="295"/>
      <c r="O261" s="229"/>
      <c r="P261" s="295"/>
      <c r="Q261" s="295"/>
      <c r="R261" s="229"/>
      <c r="S261" s="230"/>
      <c r="T261" s="231"/>
      <c r="U261" s="229"/>
      <c r="V261" s="230"/>
      <c r="W261" s="231"/>
      <c r="X261" s="229"/>
      <c r="Y261" s="230"/>
      <c r="Z261" s="231"/>
      <c r="AA261" s="229"/>
      <c r="AB261" s="295"/>
      <c r="AC261" s="295"/>
      <c r="AD261" s="229"/>
      <c r="AE261" s="295"/>
      <c r="AF261" s="295"/>
      <c r="AG261" s="229"/>
      <c r="AH261" s="295"/>
      <c r="AI261" s="295"/>
      <c r="AJ261" s="229"/>
      <c r="AK261" s="295"/>
      <c r="AL261" s="295"/>
      <c r="AM261" s="229"/>
      <c r="AN261" s="295"/>
      <c r="AO261" s="295"/>
      <c r="AP261" s="243"/>
      <c r="AQ261" s="295"/>
      <c r="AR261" s="290"/>
      <c r="AS261" s="243"/>
      <c r="AT261" s="295"/>
      <c r="AU261" s="290"/>
      <c r="AV261" s="229"/>
      <c r="AW261" s="230"/>
      <c r="AX261" s="231"/>
      <c r="AY261" s="229"/>
      <c r="AZ261" s="230"/>
      <c r="BA261" s="231"/>
      <c r="BB261" s="229"/>
      <c r="BC261" s="230"/>
      <c r="BD261" s="231"/>
      <c r="BE261" s="229"/>
      <c r="BF261" s="230"/>
      <c r="BG261" s="231"/>
      <c r="BH261" s="229"/>
      <c r="BI261" s="230"/>
      <c r="BJ261" s="231"/>
      <c r="BK261" s="243"/>
      <c r="BL261" s="230"/>
      <c r="BM261" s="231"/>
      <c r="BN261" s="243"/>
      <c r="BO261" s="230"/>
      <c r="BP261" s="231"/>
      <c r="BQ261" s="229"/>
      <c r="BR261" s="230"/>
      <c r="BS261" s="231"/>
      <c r="BT261" s="229"/>
      <c r="BU261" s="230"/>
      <c r="BV261" s="231"/>
      <c r="BW261" s="229"/>
      <c r="BX261" s="230"/>
      <c r="BY261" s="231"/>
      <c r="BZ261" s="229"/>
      <c r="CA261" s="230"/>
      <c r="CB261" s="231"/>
      <c r="CC261" s="229"/>
      <c r="CD261" s="230"/>
      <c r="CE261" s="231"/>
      <c r="CF261" s="331"/>
      <c r="CG261" s="332"/>
      <c r="CH261" s="385"/>
      <c r="CI261" s="331"/>
      <c r="CJ261" s="332"/>
      <c r="CK261" s="385"/>
      <c r="CL261" s="243"/>
      <c r="CM261" s="230"/>
      <c r="CN261" s="354"/>
      <c r="CO261" s="243"/>
      <c r="CP261" s="230"/>
      <c r="CQ261" s="231"/>
      <c r="CR261" s="331"/>
      <c r="CS261" s="332"/>
      <c r="CT261" s="333"/>
      <c r="CU261" s="229"/>
      <c r="CV261" s="230"/>
      <c r="CW261" s="231"/>
      <c r="CX261" s="331"/>
      <c r="CY261" s="332"/>
      <c r="CZ261" s="333"/>
      <c r="DA261" s="331"/>
      <c r="DB261" s="332"/>
      <c r="DC261" s="333"/>
      <c r="DD261" s="331"/>
      <c r="DE261" s="332"/>
      <c r="DF261" s="333"/>
      <c r="DG261" s="331"/>
      <c r="DH261" s="332"/>
      <c r="DI261" s="333"/>
      <c r="DJ261" s="229"/>
      <c r="DK261" s="230"/>
      <c r="DL261" s="231"/>
      <c r="DM261" s="229"/>
      <c r="DN261" s="230"/>
      <c r="DO261" s="231"/>
      <c r="DP261" s="331"/>
      <c r="DQ261" s="332"/>
      <c r="DR261" s="333"/>
      <c r="DS261" s="331"/>
      <c r="DT261" s="332"/>
      <c r="DU261" s="333"/>
      <c r="DV261" s="331"/>
      <c r="DW261" s="332"/>
      <c r="DX261" s="333"/>
      <c r="DY261" s="331"/>
      <c r="DZ261" s="332"/>
      <c r="EA261" s="333"/>
      <c r="EB261" s="331"/>
      <c r="EC261" s="332"/>
      <c r="ED261" s="333"/>
      <c r="EE261" s="331"/>
      <c r="EF261" s="332"/>
      <c r="EG261" s="333"/>
      <c r="EH261" s="229"/>
      <c r="EI261" s="230"/>
      <c r="EJ261" s="231"/>
      <c r="EK261" s="229"/>
      <c r="EL261" s="230"/>
      <c r="EM261" s="231"/>
      <c r="EN261" s="244"/>
      <c r="EO261" s="269" t="str">
        <f t="shared" si="699"/>
        <v/>
      </c>
      <c r="EP261" s="444" t="s">
        <v>1247</v>
      </c>
      <c r="EQ261" s="360" t="str">
        <f t="shared" si="842"/>
        <v/>
      </c>
      <c r="ER261" s="360" t="str">
        <f t="shared" si="843"/>
        <v/>
      </c>
      <c r="ES261" s="360" t="str">
        <f t="shared" si="844"/>
        <v/>
      </c>
      <c r="ET261" s="360" t="str">
        <f t="shared" si="845"/>
        <v/>
      </c>
      <c r="EU261" s="360" t="str">
        <f t="shared" si="846"/>
        <v/>
      </c>
      <c r="EV261" s="360" t="str">
        <f t="shared" si="847"/>
        <v/>
      </c>
      <c r="EW261" s="360" t="str">
        <f t="shared" si="848"/>
        <v/>
      </c>
      <c r="EX261" s="360" t="str">
        <f t="shared" si="849"/>
        <v/>
      </c>
      <c r="EY261" s="360" t="str">
        <f t="shared" si="850"/>
        <v/>
      </c>
      <c r="EZ261" s="360" t="str">
        <f t="shared" si="851"/>
        <v/>
      </c>
      <c r="FA261" s="360" t="str">
        <f t="shared" si="852"/>
        <v/>
      </c>
      <c r="FB261" s="360" t="str">
        <f t="shared" si="853"/>
        <v/>
      </c>
      <c r="FC261" s="360" t="str">
        <f t="shared" si="854"/>
        <v/>
      </c>
      <c r="FD261" s="360" t="str">
        <f t="shared" si="855"/>
        <v/>
      </c>
      <c r="FE261" s="360" t="str">
        <f t="shared" si="856"/>
        <v/>
      </c>
      <c r="FF261" s="360">
        <f t="shared" si="857"/>
        <v>51</v>
      </c>
      <c r="FG261" s="360" t="str">
        <f t="shared" si="858"/>
        <v/>
      </c>
      <c r="FH261" s="360" t="str">
        <f t="shared" si="859"/>
        <v/>
      </c>
      <c r="FI261" s="360" t="str">
        <f t="shared" si="860"/>
        <v/>
      </c>
      <c r="FJ261" s="360" t="str">
        <f t="shared" si="861"/>
        <v/>
      </c>
      <c r="FK261" s="360" t="str">
        <f t="shared" si="862"/>
        <v/>
      </c>
      <c r="FL261" s="360" t="str">
        <f t="shared" si="863"/>
        <v/>
      </c>
      <c r="FM261" s="360" t="str">
        <f t="shared" si="864"/>
        <v/>
      </c>
      <c r="FN261" s="360" t="str">
        <f t="shared" si="865"/>
        <v/>
      </c>
      <c r="FO261" s="360" t="str">
        <f t="shared" si="866"/>
        <v/>
      </c>
      <c r="FP261" s="360" t="str">
        <f t="shared" si="867"/>
        <v/>
      </c>
      <c r="FQ261" s="360" t="str">
        <f t="shared" si="868"/>
        <v/>
      </c>
      <c r="FR261" s="360" t="str">
        <f t="shared" si="869"/>
        <v/>
      </c>
      <c r="FS261" s="360" t="str">
        <f t="shared" si="870"/>
        <v/>
      </c>
      <c r="FT261" s="360" t="str">
        <f t="shared" si="700"/>
        <v/>
      </c>
      <c r="FU261" s="360" t="str">
        <f t="shared" si="871"/>
        <v/>
      </c>
      <c r="FV261" s="360" t="str">
        <f t="shared" si="872"/>
        <v/>
      </c>
      <c r="FW261" s="360" t="str">
        <f t="shared" si="873"/>
        <v/>
      </c>
      <c r="FX261" s="360" t="str">
        <f t="shared" si="874"/>
        <v/>
      </c>
      <c r="FY261" s="360" t="str">
        <f t="shared" si="875"/>
        <v/>
      </c>
      <c r="FZ261" s="360" t="str">
        <f t="shared" si="876"/>
        <v/>
      </c>
      <c r="GA261" s="360" t="str">
        <f t="shared" si="877"/>
        <v/>
      </c>
      <c r="GB261" s="360" t="str">
        <f t="shared" si="878"/>
        <v/>
      </c>
      <c r="GC261" s="360" t="str">
        <f t="shared" si="879"/>
        <v/>
      </c>
      <c r="GD261" s="360" t="str">
        <f t="shared" si="880"/>
        <v/>
      </c>
      <c r="GE261" s="360" t="str">
        <f t="shared" si="881"/>
        <v/>
      </c>
      <c r="GF261" s="360" t="str">
        <f t="shared" si="882"/>
        <v/>
      </c>
      <c r="GG261" s="360" t="str">
        <f t="shared" si="883"/>
        <v/>
      </c>
      <c r="GH261" s="360" t="str">
        <f t="shared" si="884"/>
        <v/>
      </c>
      <c r="GI261" s="360" t="str">
        <f t="shared" si="885"/>
        <v/>
      </c>
      <c r="GJ261" s="360" t="str">
        <f t="shared" si="886"/>
        <v/>
      </c>
      <c r="GK261" s="444" t="s">
        <v>1247</v>
      </c>
      <c r="GL261" s="361" t="str">
        <f t="shared" si="701"/>
        <v>-</v>
      </c>
      <c r="GM261" s="361" t="str">
        <f t="shared" si="702"/>
        <v>-</v>
      </c>
      <c r="GN261" s="361" t="str">
        <f t="shared" si="703"/>
        <v>-</v>
      </c>
      <c r="GO261" s="361" t="str">
        <f t="shared" si="704"/>
        <v>-</v>
      </c>
      <c r="GP261" s="361" t="str">
        <f t="shared" si="705"/>
        <v>-</v>
      </c>
      <c r="GQ261" s="361" t="str">
        <f t="shared" si="706"/>
        <v>-</v>
      </c>
      <c r="GR261" s="361" t="str">
        <f t="shared" si="707"/>
        <v>-</v>
      </c>
      <c r="GS261" s="361" t="str">
        <f t="shared" si="708"/>
        <v>-</v>
      </c>
      <c r="GT261" s="361" t="str">
        <f t="shared" si="709"/>
        <v>-</v>
      </c>
      <c r="GU261" s="361" t="str">
        <f t="shared" si="710"/>
        <v>-</v>
      </c>
      <c r="GV261" s="361" t="str">
        <f t="shared" si="711"/>
        <v>-</v>
      </c>
      <c r="GW261" s="361" t="str">
        <f t="shared" si="712"/>
        <v>-</v>
      </c>
      <c r="GX261" s="361" t="str">
        <f t="shared" si="713"/>
        <v>-</v>
      </c>
      <c r="GY261" s="361" t="str">
        <f t="shared" si="714"/>
        <v>-</v>
      </c>
      <c r="GZ261" s="361" t="str">
        <f t="shared" si="715"/>
        <v>-</v>
      </c>
      <c r="HA261" s="361" t="str">
        <f t="shared" si="716"/>
        <v>riv_ts</v>
      </c>
      <c r="HB261" s="361" t="str">
        <f t="shared" si="717"/>
        <v>-</v>
      </c>
      <c r="HC261" s="361" t="str">
        <f t="shared" si="718"/>
        <v>-</v>
      </c>
      <c r="HD261" s="361" t="str">
        <f t="shared" si="719"/>
        <v>-</v>
      </c>
      <c r="HE261" s="361" t="str">
        <f t="shared" si="720"/>
        <v>-</v>
      </c>
      <c r="HF261" s="361" t="str">
        <f t="shared" si="721"/>
        <v>-</v>
      </c>
      <c r="HG261" s="361" t="str">
        <f t="shared" si="722"/>
        <v>-</v>
      </c>
      <c r="HH261" s="361" t="str">
        <f t="shared" si="723"/>
        <v>-</v>
      </c>
      <c r="HI261" s="361" t="str">
        <f t="shared" si="724"/>
        <v>-</v>
      </c>
      <c r="HJ261" s="361" t="str">
        <f t="shared" si="725"/>
        <v>-</v>
      </c>
      <c r="HK261" s="361" t="str">
        <f t="shared" si="726"/>
        <v>-</v>
      </c>
      <c r="HL261" s="361" t="str">
        <f t="shared" si="727"/>
        <v>-</v>
      </c>
      <c r="HM261" s="361" t="str">
        <f t="shared" si="728"/>
        <v>-</v>
      </c>
      <c r="HN261" s="361" t="str">
        <f t="shared" si="729"/>
        <v>-</v>
      </c>
      <c r="HO261" s="361" t="str">
        <f t="shared" si="730"/>
        <v>-</v>
      </c>
      <c r="HP261" s="361" t="str">
        <f t="shared" si="731"/>
        <v>-</v>
      </c>
      <c r="HQ261" s="361" t="str">
        <f t="shared" si="732"/>
        <v>-</v>
      </c>
      <c r="HR261" s="361" t="str">
        <f t="shared" si="733"/>
        <v>-</v>
      </c>
      <c r="HS261" s="361" t="str">
        <f t="shared" si="734"/>
        <v>-</v>
      </c>
      <c r="HT261" s="361" t="str">
        <f t="shared" si="735"/>
        <v>-</v>
      </c>
      <c r="HU261" s="361" t="str">
        <f t="shared" si="736"/>
        <v>-</v>
      </c>
      <c r="HV261" s="361" t="str">
        <f t="shared" si="737"/>
        <v>-</v>
      </c>
      <c r="HW261" s="361" t="str">
        <f t="shared" si="738"/>
        <v>-</v>
      </c>
      <c r="HX261" s="361" t="str">
        <f t="shared" si="739"/>
        <v>-</v>
      </c>
      <c r="HY261" s="361" t="str">
        <f t="shared" si="740"/>
        <v>-</v>
      </c>
      <c r="HZ261" s="361" t="str">
        <f t="shared" si="741"/>
        <v>-</v>
      </c>
      <c r="IA261" s="361" t="str">
        <f t="shared" si="742"/>
        <v>-</v>
      </c>
      <c r="IB261" s="361" t="str">
        <f t="shared" si="743"/>
        <v>-</v>
      </c>
      <c r="IC261" s="361" t="str">
        <f t="shared" si="744"/>
        <v>-</v>
      </c>
      <c r="ID261" s="361" t="str">
        <f t="shared" si="745"/>
        <v>-</v>
      </c>
      <c r="IE261" s="361" t="str">
        <f t="shared" si="746"/>
        <v>-</v>
      </c>
      <c r="IF261" s="444" t="s">
        <v>1247</v>
      </c>
      <c r="IG261" s="56" t="str">
        <f t="shared" si="887"/>
        <v>-</v>
      </c>
      <c r="IH261" s="56" t="str">
        <f t="shared" si="888"/>
        <v>-</v>
      </c>
      <c r="II261" s="56" t="str">
        <f t="shared" si="889"/>
        <v>-</v>
      </c>
      <c r="IJ261" s="56" t="str">
        <f t="shared" si="890"/>
        <v>-</v>
      </c>
      <c r="IK261" s="56" t="str">
        <f t="shared" si="747"/>
        <v>-</v>
      </c>
      <c r="IL261" s="56" t="str">
        <f t="shared" si="748"/>
        <v>-</v>
      </c>
      <c r="IM261" s="56" t="str">
        <f t="shared" si="749"/>
        <v>-</v>
      </c>
      <c r="IN261" s="56" t="str">
        <f t="shared" si="750"/>
        <v>-</v>
      </c>
      <c r="IO261" s="56" t="str">
        <f t="shared" si="751"/>
        <v>-</v>
      </c>
      <c r="IP261" s="56" t="str">
        <f t="shared" si="752"/>
        <v>-</v>
      </c>
      <c r="IQ261" s="56" t="str">
        <f t="shared" si="753"/>
        <v>-</v>
      </c>
      <c r="IR261" s="56" t="str">
        <f t="shared" si="754"/>
        <v>-</v>
      </c>
      <c r="IS261" s="56" t="str">
        <f t="shared" si="755"/>
        <v>-</v>
      </c>
      <c r="IT261" s="56" t="str">
        <f t="shared" si="756"/>
        <v>-</v>
      </c>
      <c r="IU261" s="56" t="str">
        <f t="shared" si="757"/>
        <v>-</v>
      </c>
      <c r="IV261" s="56" t="str">
        <f t="shared" si="758"/>
        <v>b</v>
      </c>
      <c r="IW261" s="56" t="str">
        <f t="shared" si="759"/>
        <v>-</v>
      </c>
      <c r="IX261" s="56" t="str">
        <f t="shared" si="760"/>
        <v>-</v>
      </c>
      <c r="IY261" s="56" t="str">
        <f t="shared" si="761"/>
        <v>-</v>
      </c>
      <c r="IZ261" s="56" t="str">
        <f t="shared" si="762"/>
        <v>-</v>
      </c>
      <c r="JA261" s="56" t="str">
        <f t="shared" si="763"/>
        <v>-</v>
      </c>
      <c r="JB261" s="56" t="str">
        <f t="shared" si="764"/>
        <v>-</v>
      </c>
      <c r="JC261" s="56" t="str">
        <f t="shared" si="765"/>
        <v>-</v>
      </c>
      <c r="JD261" s="56" t="str">
        <f t="shared" si="766"/>
        <v>-</v>
      </c>
      <c r="JE261" s="56" t="str">
        <f t="shared" si="767"/>
        <v>-</v>
      </c>
      <c r="JF261" s="56" t="str">
        <f t="shared" si="768"/>
        <v>-</v>
      </c>
      <c r="JG261" s="56" t="str">
        <f t="shared" si="769"/>
        <v>-</v>
      </c>
      <c r="JH261" s="56" t="str">
        <f t="shared" si="770"/>
        <v>-</v>
      </c>
      <c r="JI261" s="56" t="str">
        <f t="shared" si="771"/>
        <v>-</v>
      </c>
      <c r="JJ261" s="56" t="str">
        <f t="shared" si="772"/>
        <v>-</v>
      </c>
      <c r="JK261" s="56" t="str">
        <f t="shared" si="773"/>
        <v>-</v>
      </c>
      <c r="JL261" s="56" t="str">
        <f t="shared" si="774"/>
        <v>-</v>
      </c>
      <c r="JM261" s="56" t="str">
        <f t="shared" si="775"/>
        <v>-</v>
      </c>
      <c r="JN261" s="56" t="str">
        <f t="shared" si="776"/>
        <v>-</v>
      </c>
      <c r="JO261" s="56" t="str">
        <f t="shared" si="777"/>
        <v>-</v>
      </c>
      <c r="JP261" s="56" t="str">
        <f t="shared" si="778"/>
        <v>-</v>
      </c>
      <c r="JQ261" s="56" t="str">
        <f t="shared" si="779"/>
        <v>-</v>
      </c>
      <c r="JR261" s="56" t="str">
        <f t="shared" si="780"/>
        <v>-</v>
      </c>
      <c r="JS261" s="56" t="str">
        <f t="shared" si="781"/>
        <v>-</v>
      </c>
      <c r="JT261" s="56" t="str">
        <f t="shared" si="782"/>
        <v>-</v>
      </c>
      <c r="JU261" s="56" t="str">
        <f t="shared" si="783"/>
        <v>-</v>
      </c>
      <c r="JV261" s="56" t="str">
        <f t="shared" si="784"/>
        <v>-</v>
      </c>
      <c r="JW261" s="56" t="str">
        <f t="shared" si="785"/>
        <v>-</v>
      </c>
      <c r="JX261" s="56" t="str">
        <f t="shared" si="786"/>
        <v>-</v>
      </c>
      <c r="JY261" s="56" t="str">
        <f t="shared" si="787"/>
        <v>-</v>
      </c>
      <c r="JZ261" s="56" t="str">
        <f t="shared" si="788"/>
        <v>-</v>
      </c>
      <c r="KA261" s="444" t="s">
        <v>1247</v>
      </c>
      <c r="KB261" s="360">
        <f>IF(ISNUMBER(INDEX($EQ$15:$GK$521,$B261,EO$11)),MAX(KB$14:KB260)+1,0)</f>
        <v>0</v>
      </c>
      <c r="KC261" s="360" t="str">
        <f t="shared" si="891"/>
        <v/>
      </c>
      <c r="KD261" s="373" t="s">
        <v>2</v>
      </c>
      <c r="KE261" s="215"/>
      <c r="KF261" s="60"/>
      <c r="KG261" s="60"/>
      <c r="KH261" s="60"/>
      <c r="KI261" s="60"/>
      <c r="KJ261" s="60"/>
      <c r="KK261" s="60"/>
      <c r="KL261" s="60"/>
      <c r="KM261" s="60"/>
      <c r="KN261" s="60"/>
      <c r="KO261" s="60"/>
      <c r="KP261" s="60"/>
      <c r="KQ261" s="60"/>
      <c r="KR261" s="60"/>
      <c r="KS261" s="60"/>
      <c r="KT261" s="60"/>
      <c r="KU261" s="60"/>
      <c r="KV261" s="60"/>
      <c r="KW261" s="60"/>
      <c r="KX261" s="60"/>
      <c r="KY261" s="60"/>
      <c r="KZ261" s="283" t="str">
        <f t="shared" si="792"/>
        <v/>
      </c>
      <c r="LA261" s="26"/>
      <c r="LB261" s="18"/>
      <c r="LC261" s="18"/>
      <c r="LD261" s="18"/>
      <c r="LE261" s="18"/>
      <c r="LF261" s="18"/>
      <c r="LG261" s="18"/>
      <c r="LH261" s="18"/>
      <c r="LI261" s="18"/>
      <c r="LJ261" s="18"/>
      <c r="LK261" s="18"/>
      <c r="LL261" s="18"/>
      <c r="LM261" s="18"/>
      <c r="LN261" s="63"/>
      <c r="LO261" s="251">
        <f t="shared" si="793"/>
        <v>0</v>
      </c>
      <c r="LP261" s="251">
        <f t="shared" si="794"/>
        <v>0</v>
      </c>
      <c r="LQ261" s="251">
        <f t="shared" si="795"/>
        <v>0</v>
      </c>
      <c r="LR261" s="251">
        <f t="shared" si="796"/>
        <v>0</v>
      </c>
      <c r="LS261" s="251">
        <f t="shared" si="797"/>
        <v>0</v>
      </c>
      <c r="LT261" s="251">
        <f t="shared" si="798"/>
        <v>0</v>
      </c>
      <c r="LU261" s="251">
        <f t="shared" si="799"/>
        <v>0</v>
      </c>
      <c r="LV261" s="251">
        <f t="shared" si="800"/>
        <v>0</v>
      </c>
      <c r="LW261" s="251">
        <f t="shared" si="801"/>
        <v>0</v>
      </c>
      <c r="LX261" s="251">
        <f t="shared" si="802"/>
        <v>0</v>
      </c>
      <c r="LY261" s="251">
        <f t="shared" si="803"/>
        <v>0</v>
      </c>
      <c r="LZ261" s="251">
        <f t="shared" si="804"/>
        <v>0</v>
      </c>
      <c r="MA261" s="63">
        <f t="shared" si="805"/>
        <v>7</v>
      </c>
      <c r="MB261" s="63">
        <f t="shared" si="806"/>
        <v>0</v>
      </c>
      <c r="MC261" s="63">
        <f t="shared" si="893"/>
        <v>247</v>
      </c>
      <c r="MD261" s="63">
        <f t="shared" si="892"/>
        <v>18</v>
      </c>
      <c r="ME261" s="63" t="str">
        <f t="shared" si="807"/>
        <v>Gamma</v>
      </c>
      <c r="MF261" s="315">
        <f t="shared" si="808"/>
        <v>291</v>
      </c>
      <c r="MG261" s="315">
        <f>IF(ISNUMBER(MATCH(EO261,$ME$15:$ME$520,0)),0,MAX(MG$14:MG260)+1)</f>
        <v>0</v>
      </c>
      <c r="MH261" s="315" t="str">
        <f t="shared" si="809"/>
        <v/>
      </c>
      <c r="MI261" s="369"/>
      <c r="MJ261" s="68"/>
      <c r="MK261" s="18"/>
      <c r="ML261" s="242"/>
      <c r="MM261" s="242"/>
      <c r="MN261" s="59"/>
      <c r="MO261" s="59"/>
      <c r="MP261" s="285"/>
      <c r="MQ261" s="59"/>
      <c r="MR261" s="238"/>
      <c r="MS261" s="285"/>
      <c r="MT261" s="59"/>
      <c r="MU261" s="285"/>
      <c r="MV261" s="238"/>
      <c r="MW261" s="59"/>
      <c r="MX261" s="59"/>
      <c r="MY261" s="59"/>
      <c r="MZ261" s="59"/>
      <c r="NA261" s="59"/>
      <c r="NB261" s="26" t="s">
        <v>2</v>
      </c>
      <c r="NC261" s="59"/>
      <c r="ND261" s="59"/>
      <c r="NE261" s="59"/>
      <c r="NF261" s="59"/>
      <c r="NG261" s="59"/>
      <c r="NH261" s="59"/>
      <c r="NI261" s="59"/>
      <c r="NJ261" s="59"/>
      <c r="NK261" s="26" t="s">
        <v>2</v>
      </c>
      <c r="NL261" s="454"/>
      <c r="NM261" s="454"/>
      <c r="NN261" s="59"/>
      <c r="NO261" s="18"/>
      <c r="NP261" s="18"/>
      <c r="NQ261" s="18"/>
      <c r="NR261" s="18"/>
      <c r="NS261" s="18"/>
      <c r="NT261" s="18"/>
      <c r="NU261" s="18"/>
      <c r="NV261" s="18"/>
      <c r="NW261" s="18"/>
      <c r="NX261" s="18"/>
      <c r="NY261" s="18"/>
      <c r="NZ261" s="18"/>
      <c r="OA261" s="18"/>
      <c r="OB261" s="18"/>
      <c r="OC261" s="18"/>
      <c r="OZ261" s="59"/>
      <c r="PA261" s="251" t="str">
        <f t="shared" si="810"/>
        <v/>
      </c>
      <c r="PB261" s="251" t="str">
        <f t="shared" si="811"/>
        <v/>
      </c>
      <c r="PC261" s="251" t="str">
        <f t="shared" si="812"/>
        <v/>
      </c>
      <c r="PD261" s="251" t="str">
        <f t="shared" si="813"/>
        <v/>
      </c>
      <c r="PE261" s="251" t="str">
        <f t="shared" si="814"/>
        <v/>
      </c>
      <c r="PF261" s="251" t="str">
        <f t="shared" si="815"/>
        <v/>
      </c>
      <c r="PG261" s="251" t="str">
        <f t="shared" si="816"/>
        <v/>
      </c>
      <c r="PH261" s="251" t="str">
        <f t="shared" si="817"/>
        <v/>
      </c>
      <c r="PI261" s="251" t="str">
        <f t="shared" si="818"/>
        <v/>
      </c>
      <c r="PJ261" s="251" t="str">
        <f t="shared" si="819"/>
        <v/>
      </c>
      <c r="PK261" s="251" t="str">
        <f t="shared" si="820"/>
        <v/>
      </c>
      <c r="PL261" s="251" t="str">
        <f t="shared" si="821"/>
        <v/>
      </c>
      <c r="PM261" s="251" t="str">
        <f t="shared" si="822"/>
        <v/>
      </c>
      <c r="PN261" s="251" t="str">
        <f t="shared" si="823"/>
        <v/>
      </c>
      <c r="PO261" s="251" t="str">
        <f t="shared" si="824"/>
        <v/>
      </c>
      <c r="PP261" s="251" t="str">
        <f t="shared" si="825"/>
        <v/>
      </c>
      <c r="PQ261" s="251" t="str">
        <f t="shared" si="826"/>
        <v/>
      </c>
      <c r="PR261" s="251" t="str">
        <f t="shared" si="827"/>
        <v/>
      </c>
      <c r="PS261" s="251" t="str">
        <f t="shared" si="828"/>
        <v/>
      </c>
      <c r="PT261" s="251" t="str">
        <f t="shared" si="829"/>
        <v/>
      </c>
      <c r="PU261" s="251" t="str">
        <f t="shared" si="830"/>
        <v/>
      </c>
      <c r="PV261" s="251" t="str">
        <f t="shared" si="831"/>
        <v/>
      </c>
      <c r="PW261" s="251" t="str">
        <f t="shared" si="832"/>
        <v>Gamma</v>
      </c>
      <c r="PX261" s="251" t="str">
        <f t="shared" si="833"/>
        <v/>
      </c>
      <c r="PY261" s="251" t="str">
        <f t="shared" si="834"/>
        <v/>
      </c>
      <c r="PZ261" s="251" t="str">
        <f t="shared" si="835"/>
        <v/>
      </c>
      <c r="QA261" s="251" t="str">
        <f t="shared" si="836"/>
        <v/>
      </c>
      <c r="QB261" s="251" t="str">
        <f t="shared" si="837"/>
        <v/>
      </c>
      <c r="QC261" s="251" t="str">
        <f t="shared" si="838"/>
        <v/>
      </c>
      <c r="QD261" s="251" t="str">
        <f t="shared" si="839"/>
        <v/>
      </c>
      <c r="QE261" s="251" t="str">
        <f t="shared" si="840"/>
        <v/>
      </c>
      <c r="QF261" s="63">
        <f t="shared" si="841"/>
        <v>1</v>
      </c>
      <c r="QG261" s="26" t="s">
        <v>2</v>
      </c>
      <c r="QH261" s="59"/>
      <c r="QI261" s="59"/>
      <c r="QJ261" s="59"/>
      <c r="QK261" s="59"/>
      <c r="QL261" s="59"/>
      <c r="QM261" s="59"/>
      <c r="QN261" s="59"/>
    </row>
    <row r="262" spans="1:456" ht="6" customHeight="1" x14ac:dyDescent="0.25">
      <c r="A262" s="68"/>
      <c r="B262" s="447">
        <f t="shared" si="698"/>
        <v>248</v>
      </c>
      <c r="C262" s="72" t="s">
        <v>691</v>
      </c>
      <c r="D262" s="261" t="s">
        <v>860</v>
      </c>
      <c r="E262" s="59"/>
      <c r="F262" s="229"/>
      <c r="G262" s="295"/>
      <c r="H262" s="295"/>
      <c r="I262" s="229"/>
      <c r="J262" s="295"/>
      <c r="K262" s="295"/>
      <c r="L262" s="229"/>
      <c r="M262" s="295"/>
      <c r="N262" s="295"/>
      <c r="O262" s="229"/>
      <c r="P262" s="295"/>
      <c r="Q262" s="295"/>
      <c r="R262" s="229"/>
      <c r="S262" s="230"/>
      <c r="T262" s="231"/>
      <c r="U262" s="229"/>
      <c r="V262" s="230"/>
      <c r="W262" s="231"/>
      <c r="X262" s="229"/>
      <c r="Y262" s="230"/>
      <c r="Z262" s="231"/>
      <c r="AA262" s="229"/>
      <c r="AB262" s="295"/>
      <c r="AC262" s="295"/>
      <c r="AD262" s="229"/>
      <c r="AE262" s="295"/>
      <c r="AF262" s="295"/>
      <c r="AG262" s="229"/>
      <c r="AH262" s="295"/>
      <c r="AI262" s="295"/>
      <c r="AJ262" s="229"/>
      <c r="AK262" s="295"/>
      <c r="AL262" s="295"/>
      <c r="AM262" s="229"/>
      <c r="AN262" s="295"/>
      <c r="AO262" s="295"/>
      <c r="AP262" s="243"/>
      <c r="AQ262" s="295"/>
      <c r="AR262" s="290"/>
      <c r="AS262" s="243"/>
      <c r="AT262" s="295"/>
      <c r="AU262" s="290"/>
      <c r="AV262" s="229"/>
      <c r="AW262" s="230"/>
      <c r="AX262" s="231"/>
      <c r="AY262" s="229"/>
      <c r="AZ262" s="230"/>
      <c r="BA262" s="231"/>
      <c r="BB262" s="229"/>
      <c r="BC262" s="230"/>
      <c r="BD262" s="231"/>
      <c r="BE262" s="229"/>
      <c r="BF262" s="230"/>
      <c r="BG262" s="231"/>
      <c r="BH262" s="229"/>
      <c r="BI262" s="230"/>
      <c r="BJ262" s="231"/>
      <c r="BK262" s="243"/>
      <c r="BL262" s="230"/>
      <c r="BM262" s="231"/>
      <c r="BN262" s="243"/>
      <c r="BO262" s="230"/>
      <c r="BP262" s="231"/>
      <c r="BQ262" s="229"/>
      <c r="BR262" s="230"/>
      <c r="BS262" s="231"/>
      <c r="BT262" s="229"/>
      <c r="BU262" s="230"/>
      <c r="BV262" s="231"/>
      <c r="BW262" s="229"/>
      <c r="BX262" s="230"/>
      <c r="BY262" s="231"/>
      <c r="BZ262" s="229"/>
      <c r="CA262" s="230"/>
      <c r="CB262" s="231"/>
      <c r="CC262" s="229"/>
      <c r="CD262" s="230"/>
      <c r="CE262" s="231"/>
      <c r="CF262" s="331"/>
      <c r="CG262" s="332"/>
      <c r="CH262" s="385"/>
      <c r="CI262" s="331"/>
      <c r="CJ262" s="332"/>
      <c r="CK262" s="385"/>
      <c r="CL262" s="243"/>
      <c r="CM262" s="230"/>
      <c r="CN262" s="354"/>
      <c r="CO262" s="243"/>
      <c r="CP262" s="230"/>
      <c r="CQ262" s="231"/>
      <c r="CR262" s="331"/>
      <c r="CS262" s="332"/>
      <c r="CT262" s="333"/>
      <c r="CU262" s="229"/>
      <c r="CV262" s="230"/>
      <c r="CW262" s="231"/>
      <c r="CX262" s="331"/>
      <c r="CY262" s="332"/>
      <c r="CZ262" s="333"/>
      <c r="DA262" s="331"/>
      <c r="DB262" s="332"/>
      <c r="DC262" s="333"/>
      <c r="DD262" s="331"/>
      <c r="DE262" s="332"/>
      <c r="DF262" s="333"/>
      <c r="DG262" s="331"/>
      <c r="DH262" s="332"/>
      <c r="DI262" s="333"/>
      <c r="DJ262" s="229"/>
      <c r="DK262" s="230"/>
      <c r="DL262" s="231"/>
      <c r="DM262" s="229"/>
      <c r="DN262" s="230"/>
      <c r="DO262" s="231"/>
      <c r="DP262" s="331"/>
      <c r="DQ262" s="332"/>
      <c r="DR262" s="333"/>
      <c r="DS262" s="331"/>
      <c r="DT262" s="332"/>
      <c r="DU262" s="333"/>
      <c r="DV262" s="331"/>
      <c r="DW262" s="332"/>
      <c r="DX262" s="333"/>
      <c r="DY262" s="331"/>
      <c r="DZ262" s="332"/>
      <c r="EA262" s="333"/>
      <c r="EB262" s="331"/>
      <c r="EC262" s="332"/>
      <c r="ED262" s="333"/>
      <c r="EE262" s="331"/>
      <c r="EF262" s="332"/>
      <c r="EG262" s="333"/>
      <c r="EH262" s="229"/>
      <c r="EI262" s="230"/>
      <c r="EJ262" s="231"/>
      <c r="EK262" s="229"/>
      <c r="EL262" s="230"/>
      <c r="EM262" s="231"/>
      <c r="EN262" s="244"/>
      <c r="EO262" s="269" t="str">
        <f t="shared" si="699"/>
        <v/>
      </c>
      <c r="EP262" s="444" t="s">
        <v>1247</v>
      </c>
      <c r="EQ262" s="360" t="str">
        <f t="shared" si="842"/>
        <v/>
      </c>
      <c r="ER262" s="360" t="str">
        <f t="shared" si="843"/>
        <v/>
      </c>
      <c r="ES262" s="360" t="str">
        <f t="shared" si="844"/>
        <v/>
      </c>
      <c r="ET262" s="360" t="str">
        <f t="shared" si="845"/>
        <v/>
      </c>
      <c r="EU262" s="360" t="str">
        <f t="shared" si="846"/>
        <v/>
      </c>
      <c r="EV262" s="360" t="str">
        <f t="shared" si="847"/>
        <v/>
      </c>
      <c r="EW262" s="360" t="str">
        <f t="shared" si="848"/>
        <v/>
      </c>
      <c r="EX262" s="360" t="str">
        <f t="shared" si="849"/>
        <v/>
      </c>
      <c r="EY262" s="360" t="str">
        <f t="shared" si="850"/>
        <v/>
      </c>
      <c r="EZ262" s="360" t="str">
        <f t="shared" si="851"/>
        <v/>
      </c>
      <c r="FA262" s="360" t="str">
        <f t="shared" si="852"/>
        <v/>
      </c>
      <c r="FB262" s="360" t="str">
        <f t="shared" si="853"/>
        <v/>
      </c>
      <c r="FC262" s="360" t="str">
        <f t="shared" si="854"/>
        <v/>
      </c>
      <c r="FD262" s="360" t="str">
        <f t="shared" si="855"/>
        <v/>
      </c>
      <c r="FE262" s="360" t="str">
        <f t="shared" si="856"/>
        <v/>
      </c>
      <c r="FF262" s="360">
        <f t="shared" si="857"/>
        <v>53</v>
      </c>
      <c r="FG262" s="360" t="str">
        <f t="shared" si="858"/>
        <v/>
      </c>
      <c r="FH262" s="360" t="str">
        <f t="shared" si="859"/>
        <v/>
      </c>
      <c r="FI262" s="360" t="str">
        <f t="shared" si="860"/>
        <v/>
      </c>
      <c r="FJ262" s="360" t="str">
        <f t="shared" si="861"/>
        <v/>
      </c>
      <c r="FK262" s="360" t="str">
        <f t="shared" si="862"/>
        <v/>
      </c>
      <c r="FL262" s="360" t="str">
        <f t="shared" si="863"/>
        <v/>
      </c>
      <c r="FM262" s="360" t="str">
        <f t="shared" si="864"/>
        <v/>
      </c>
      <c r="FN262" s="360" t="str">
        <f t="shared" si="865"/>
        <v/>
      </c>
      <c r="FO262" s="360" t="str">
        <f t="shared" si="866"/>
        <v/>
      </c>
      <c r="FP262" s="360" t="str">
        <f t="shared" si="867"/>
        <v/>
      </c>
      <c r="FQ262" s="360" t="str">
        <f t="shared" si="868"/>
        <v/>
      </c>
      <c r="FR262" s="360" t="str">
        <f t="shared" si="869"/>
        <v/>
      </c>
      <c r="FS262" s="360" t="str">
        <f t="shared" si="870"/>
        <v/>
      </c>
      <c r="FT262" s="360" t="str">
        <f t="shared" si="700"/>
        <v/>
      </c>
      <c r="FU262" s="360" t="str">
        <f t="shared" si="871"/>
        <v/>
      </c>
      <c r="FV262" s="360" t="str">
        <f t="shared" si="872"/>
        <v/>
      </c>
      <c r="FW262" s="360" t="str">
        <f t="shared" si="873"/>
        <v/>
      </c>
      <c r="FX262" s="360" t="str">
        <f t="shared" si="874"/>
        <v/>
      </c>
      <c r="FY262" s="360" t="str">
        <f t="shared" si="875"/>
        <v/>
      </c>
      <c r="FZ262" s="360" t="str">
        <f t="shared" si="876"/>
        <v/>
      </c>
      <c r="GA262" s="360" t="str">
        <f t="shared" si="877"/>
        <v/>
      </c>
      <c r="GB262" s="360" t="str">
        <f t="shared" si="878"/>
        <v/>
      </c>
      <c r="GC262" s="360" t="str">
        <f t="shared" si="879"/>
        <v/>
      </c>
      <c r="GD262" s="360" t="str">
        <f t="shared" si="880"/>
        <v/>
      </c>
      <c r="GE262" s="360" t="str">
        <f t="shared" si="881"/>
        <v/>
      </c>
      <c r="GF262" s="360" t="str">
        <f t="shared" si="882"/>
        <v/>
      </c>
      <c r="GG262" s="360" t="str">
        <f t="shared" si="883"/>
        <v/>
      </c>
      <c r="GH262" s="360" t="str">
        <f t="shared" si="884"/>
        <v/>
      </c>
      <c r="GI262" s="360" t="str">
        <f t="shared" si="885"/>
        <v/>
      </c>
      <c r="GJ262" s="360" t="str">
        <f t="shared" si="886"/>
        <v/>
      </c>
      <c r="GK262" s="444" t="s">
        <v>1247</v>
      </c>
      <c r="GL262" s="361" t="str">
        <f t="shared" si="701"/>
        <v>-</v>
      </c>
      <c r="GM262" s="361" t="str">
        <f t="shared" si="702"/>
        <v>-</v>
      </c>
      <c r="GN262" s="361" t="str">
        <f t="shared" si="703"/>
        <v>-</v>
      </c>
      <c r="GO262" s="361" t="str">
        <f t="shared" si="704"/>
        <v>-</v>
      </c>
      <c r="GP262" s="361" t="str">
        <f t="shared" si="705"/>
        <v>-</v>
      </c>
      <c r="GQ262" s="361" t="str">
        <f t="shared" si="706"/>
        <v>-</v>
      </c>
      <c r="GR262" s="361" t="str">
        <f t="shared" si="707"/>
        <v>-</v>
      </c>
      <c r="GS262" s="361" t="str">
        <f t="shared" si="708"/>
        <v>-</v>
      </c>
      <c r="GT262" s="361" t="str">
        <f t="shared" si="709"/>
        <v>-</v>
      </c>
      <c r="GU262" s="361" t="str">
        <f t="shared" si="710"/>
        <v>-</v>
      </c>
      <c r="GV262" s="361" t="str">
        <f t="shared" si="711"/>
        <v>-</v>
      </c>
      <c r="GW262" s="361" t="str">
        <f t="shared" si="712"/>
        <v>-</v>
      </c>
      <c r="GX262" s="361" t="str">
        <f t="shared" si="713"/>
        <v>-</v>
      </c>
      <c r="GY262" s="361" t="str">
        <f t="shared" si="714"/>
        <v>-</v>
      </c>
      <c r="GZ262" s="361" t="str">
        <f t="shared" si="715"/>
        <v>-</v>
      </c>
      <c r="HA262" s="361" t="str">
        <f t="shared" si="716"/>
        <v>rch_ts</v>
      </c>
      <c r="HB262" s="361" t="str">
        <f t="shared" si="717"/>
        <v>-</v>
      </c>
      <c r="HC262" s="361" t="str">
        <f t="shared" si="718"/>
        <v>-</v>
      </c>
      <c r="HD262" s="361" t="str">
        <f t="shared" si="719"/>
        <v>-</v>
      </c>
      <c r="HE262" s="361" t="str">
        <f t="shared" si="720"/>
        <v>-</v>
      </c>
      <c r="HF262" s="361" t="str">
        <f t="shared" si="721"/>
        <v>-</v>
      </c>
      <c r="HG262" s="361" t="str">
        <f t="shared" si="722"/>
        <v>-</v>
      </c>
      <c r="HH262" s="361" t="str">
        <f t="shared" si="723"/>
        <v>-</v>
      </c>
      <c r="HI262" s="361" t="str">
        <f t="shared" si="724"/>
        <v>-</v>
      </c>
      <c r="HJ262" s="361" t="str">
        <f t="shared" si="725"/>
        <v>-</v>
      </c>
      <c r="HK262" s="361" t="str">
        <f t="shared" si="726"/>
        <v>-</v>
      </c>
      <c r="HL262" s="361" t="str">
        <f t="shared" si="727"/>
        <v>-</v>
      </c>
      <c r="HM262" s="361" t="str">
        <f t="shared" si="728"/>
        <v>-</v>
      </c>
      <c r="HN262" s="361" t="str">
        <f t="shared" si="729"/>
        <v>-</v>
      </c>
      <c r="HO262" s="361" t="str">
        <f t="shared" si="730"/>
        <v>-</v>
      </c>
      <c r="HP262" s="361" t="str">
        <f t="shared" si="731"/>
        <v>-</v>
      </c>
      <c r="HQ262" s="361" t="str">
        <f t="shared" si="732"/>
        <v>-</v>
      </c>
      <c r="HR262" s="361" t="str">
        <f t="shared" si="733"/>
        <v>-</v>
      </c>
      <c r="HS262" s="361" t="str">
        <f t="shared" si="734"/>
        <v>-</v>
      </c>
      <c r="HT262" s="361" t="str">
        <f t="shared" si="735"/>
        <v>-</v>
      </c>
      <c r="HU262" s="361" t="str">
        <f t="shared" si="736"/>
        <v>-</v>
      </c>
      <c r="HV262" s="361" t="str">
        <f t="shared" si="737"/>
        <v>-</v>
      </c>
      <c r="HW262" s="361" t="str">
        <f t="shared" si="738"/>
        <v>-</v>
      </c>
      <c r="HX262" s="361" t="str">
        <f t="shared" si="739"/>
        <v>-</v>
      </c>
      <c r="HY262" s="361" t="str">
        <f t="shared" si="740"/>
        <v>-</v>
      </c>
      <c r="HZ262" s="361" t="str">
        <f t="shared" si="741"/>
        <v>-</v>
      </c>
      <c r="IA262" s="361" t="str">
        <f t="shared" si="742"/>
        <v>-</v>
      </c>
      <c r="IB262" s="361" t="str">
        <f t="shared" si="743"/>
        <v>-</v>
      </c>
      <c r="IC262" s="361" t="str">
        <f t="shared" si="744"/>
        <v>-</v>
      </c>
      <c r="ID262" s="361" t="str">
        <f t="shared" si="745"/>
        <v>-</v>
      </c>
      <c r="IE262" s="361" t="str">
        <f t="shared" si="746"/>
        <v>-</v>
      </c>
      <c r="IF262" s="444" t="s">
        <v>1247</v>
      </c>
      <c r="IG262" s="56" t="str">
        <f t="shared" si="887"/>
        <v>-</v>
      </c>
      <c r="IH262" s="56" t="str">
        <f t="shared" si="888"/>
        <v>-</v>
      </c>
      <c r="II262" s="56" t="str">
        <f t="shared" si="889"/>
        <v>-</v>
      </c>
      <c r="IJ262" s="56" t="str">
        <f t="shared" si="890"/>
        <v>-</v>
      </c>
      <c r="IK262" s="56" t="str">
        <f t="shared" si="747"/>
        <v>-</v>
      </c>
      <c r="IL262" s="56" t="str">
        <f t="shared" si="748"/>
        <v>-</v>
      </c>
      <c r="IM262" s="56" t="str">
        <f t="shared" si="749"/>
        <v>-</v>
      </c>
      <c r="IN262" s="56" t="str">
        <f t="shared" si="750"/>
        <v>-</v>
      </c>
      <c r="IO262" s="56" t="str">
        <f t="shared" si="751"/>
        <v>-</v>
      </c>
      <c r="IP262" s="56" t="str">
        <f t="shared" si="752"/>
        <v>-</v>
      </c>
      <c r="IQ262" s="56" t="str">
        <f t="shared" si="753"/>
        <v>-</v>
      </c>
      <c r="IR262" s="56" t="str">
        <f t="shared" si="754"/>
        <v>-</v>
      </c>
      <c r="IS262" s="56" t="str">
        <f t="shared" si="755"/>
        <v>-</v>
      </c>
      <c r="IT262" s="56" t="str">
        <f t="shared" si="756"/>
        <v>-</v>
      </c>
      <c r="IU262" s="56" t="str">
        <f t="shared" si="757"/>
        <v>-</v>
      </c>
      <c r="IV262" s="56" t="str">
        <f t="shared" si="758"/>
        <v>c</v>
      </c>
      <c r="IW262" s="56" t="str">
        <f t="shared" si="759"/>
        <v>-</v>
      </c>
      <c r="IX262" s="56" t="str">
        <f t="shared" si="760"/>
        <v>-</v>
      </c>
      <c r="IY262" s="56" t="str">
        <f t="shared" si="761"/>
        <v>-</v>
      </c>
      <c r="IZ262" s="56" t="str">
        <f t="shared" si="762"/>
        <v>-</v>
      </c>
      <c r="JA262" s="56" t="str">
        <f t="shared" si="763"/>
        <v>-</v>
      </c>
      <c r="JB262" s="56" t="str">
        <f t="shared" si="764"/>
        <v>-</v>
      </c>
      <c r="JC262" s="56" t="str">
        <f t="shared" si="765"/>
        <v>-</v>
      </c>
      <c r="JD262" s="56" t="str">
        <f t="shared" si="766"/>
        <v>-</v>
      </c>
      <c r="JE262" s="56" t="str">
        <f t="shared" si="767"/>
        <v>-</v>
      </c>
      <c r="JF262" s="56" t="str">
        <f t="shared" si="768"/>
        <v>-</v>
      </c>
      <c r="JG262" s="56" t="str">
        <f t="shared" si="769"/>
        <v>-</v>
      </c>
      <c r="JH262" s="56" t="str">
        <f t="shared" si="770"/>
        <v>-</v>
      </c>
      <c r="JI262" s="56" t="str">
        <f t="shared" si="771"/>
        <v>-</v>
      </c>
      <c r="JJ262" s="56" t="str">
        <f t="shared" si="772"/>
        <v>-</v>
      </c>
      <c r="JK262" s="56" t="str">
        <f t="shared" si="773"/>
        <v>-</v>
      </c>
      <c r="JL262" s="56" t="str">
        <f t="shared" si="774"/>
        <v>-</v>
      </c>
      <c r="JM262" s="56" t="str">
        <f t="shared" si="775"/>
        <v>-</v>
      </c>
      <c r="JN262" s="56" t="str">
        <f t="shared" si="776"/>
        <v>-</v>
      </c>
      <c r="JO262" s="56" t="str">
        <f t="shared" si="777"/>
        <v>-</v>
      </c>
      <c r="JP262" s="56" t="str">
        <f t="shared" si="778"/>
        <v>-</v>
      </c>
      <c r="JQ262" s="56" t="str">
        <f t="shared" si="779"/>
        <v>-</v>
      </c>
      <c r="JR262" s="56" t="str">
        <f t="shared" si="780"/>
        <v>-</v>
      </c>
      <c r="JS262" s="56" t="str">
        <f t="shared" si="781"/>
        <v>-</v>
      </c>
      <c r="JT262" s="56" t="str">
        <f t="shared" si="782"/>
        <v>-</v>
      </c>
      <c r="JU262" s="56" t="str">
        <f t="shared" si="783"/>
        <v>-</v>
      </c>
      <c r="JV262" s="56" t="str">
        <f t="shared" si="784"/>
        <v>-</v>
      </c>
      <c r="JW262" s="56" t="str">
        <f t="shared" si="785"/>
        <v>-</v>
      </c>
      <c r="JX262" s="56" t="str">
        <f t="shared" si="786"/>
        <v>-</v>
      </c>
      <c r="JY262" s="56" t="str">
        <f t="shared" si="787"/>
        <v>-</v>
      </c>
      <c r="JZ262" s="56" t="str">
        <f t="shared" si="788"/>
        <v>-</v>
      </c>
      <c r="KA262" s="444" t="s">
        <v>1247</v>
      </c>
      <c r="KB262" s="360">
        <f>IF(ISNUMBER(INDEX($EQ$15:$GK$521,$B262,EO$11)),MAX(KB$14:KB261)+1,0)</f>
        <v>0</v>
      </c>
      <c r="KC262" s="360" t="str">
        <f t="shared" si="891"/>
        <v/>
      </c>
      <c r="KD262" s="373" t="s">
        <v>2</v>
      </c>
      <c r="KE262" s="215"/>
      <c r="KF262" s="60"/>
      <c r="KG262" s="60"/>
      <c r="KH262" s="60"/>
      <c r="KI262" s="60"/>
      <c r="KJ262" s="60"/>
      <c r="KK262" s="60"/>
      <c r="KL262" s="60"/>
      <c r="KM262" s="60"/>
      <c r="KN262" s="60"/>
      <c r="KO262" s="60"/>
      <c r="KP262" s="60"/>
      <c r="KQ262" s="60"/>
      <c r="KR262" s="60"/>
      <c r="KS262" s="60"/>
      <c r="KT262" s="60"/>
      <c r="KU262" s="60"/>
      <c r="KV262" s="60"/>
      <c r="KW262" s="60"/>
      <c r="KX262" s="60"/>
      <c r="KY262" s="60"/>
      <c r="KZ262" s="283" t="str">
        <f t="shared" si="792"/>
        <v/>
      </c>
      <c r="LA262" s="26"/>
      <c r="LB262" s="18"/>
      <c r="LC262" s="18"/>
      <c r="LD262" s="18"/>
      <c r="LE262" s="18"/>
      <c r="LF262" s="18"/>
      <c r="LG262" s="18"/>
      <c r="LH262" s="18"/>
      <c r="LI262" s="18"/>
      <c r="LJ262" s="18"/>
      <c r="LK262" s="18"/>
      <c r="LL262" s="18"/>
      <c r="LM262" s="18"/>
      <c r="LN262" s="63"/>
      <c r="LO262" s="251">
        <f t="shared" si="793"/>
        <v>0</v>
      </c>
      <c r="LP262" s="251">
        <f t="shared" si="794"/>
        <v>0</v>
      </c>
      <c r="LQ262" s="251">
        <f t="shared" si="795"/>
        <v>0</v>
      </c>
      <c r="LR262" s="251">
        <f t="shared" si="796"/>
        <v>0</v>
      </c>
      <c r="LS262" s="251">
        <f t="shared" si="797"/>
        <v>0</v>
      </c>
      <c r="LT262" s="251">
        <f t="shared" si="798"/>
        <v>0</v>
      </c>
      <c r="LU262" s="251">
        <f t="shared" si="799"/>
        <v>0</v>
      </c>
      <c r="LV262" s="251">
        <f t="shared" si="800"/>
        <v>0</v>
      </c>
      <c r="LW262" s="251">
        <f t="shared" si="801"/>
        <v>0</v>
      </c>
      <c r="LX262" s="251">
        <f t="shared" si="802"/>
        <v>0</v>
      </c>
      <c r="LY262" s="251">
        <f t="shared" si="803"/>
        <v>0</v>
      </c>
      <c r="LZ262" s="251">
        <f t="shared" si="804"/>
        <v>0</v>
      </c>
      <c r="MA262" s="63">
        <f t="shared" si="805"/>
        <v>7</v>
      </c>
      <c r="MB262" s="63">
        <f t="shared" si="806"/>
        <v>0</v>
      </c>
      <c r="MC262" s="63">
        <f t="shared" si="893"/>
        <v>248</v>
      </c>
      <c r="MD262" s="63">
        <f t="shared" si="892"/>
        <v>19</v>
      </c>
      <c r="ME262" s="63" t="str">
        <f t="shared" si="807"/>
        <v>fr</v>
      </c>
      <c r="MF262" s="315">
        <f t="shared" si="808"/>
        <v>291</v>
      </c>
      <c r="MG262" s="315">
        <f>IF(ISNUMBER(MATCH(EO262,$ME$15:$ME$520,0)),0,MAX(MG$14:MG261)+1)</f>
        <v>0</v>
      </c>
      <c r="MH262" s="315" t="str">
        <f t="shared" si="809"/>
        <v/>
      </c>
      <c r="MI262" s="369"/>
      <c r="MJ262" s="68"/>
      <c r="MK262" s="18"/>
      <c r="ML262" s="242"/>
      <c r="MM262" s="242"/>
      <c r="MN262" s="59"/>
      <c r="MO262" s="59"/>
      <c r="MP262" s="285"/>
      <c r="MQ262" s="59"/>
      <c r="MR262" s="238"/>
      <c r="MS262" s="285"/>
      <c r="MT262" s="59"/>
      <c r="MU262" s="285"/>
      <c r="MV262" s="238"/>
      <c r="MW262" s="59"/>
      <c r="MX262" s="59"/>
      <c r="MY262" s="59"/>
      <c r="MZ262" s="59"/>
      <c r="NA262" s="59"/>
      <c r="NB262" s="26" t="s">
        <v>2</v>
      </c>
      <c r="NC262" s="59"/>
      <c r="ND262" s="59"/>
      <c r="NE262" s="59"/>
      <c r="NF262" s="59"/>
      <c r="NG262" s="59"/>
      <c r="NH262" s="59"/>
      <c r="NI262" s="59"/>
      <c r="NJ262" s="59"/>
      <c r="NK262" s="26" t="s">
        <v>2</v>
      </c>
      <c r="NL262" s="454"/>
      <c r="NM262" s="454"/>
      <c r="NN262" s="59"/>
      <c r="NO262" s="18"/>
      <c r="NP262" s="18"/>
      <c r="NQ262" s="18"/>
      <c r="NR262" s="18"/>
      <c r="NS262" s="18"/>
      <c r="NT262" s="18"/>
      <c r="NU262" s="18"/>
      <c r="NV262" s="18"/>
      <c r="NW262" s="18"/>
      <c r="NX262" s="18"/>
      <c r="NY262" s="18"/>
      <c r="NZ262" s="18"/>
      <c r="OA262" s="18"/>
      <c r="OB262" s="18"/>
      <c r="OC262" s="18"/>
      <c r="OZ262" s="59"/>
      <c r="PA262" s="251" t="str">
        <f t="shared" si="810"/>
        <v/>
      </c>
      <c r="PB262" s="251" t="str">
        <f t="shared" si="811"/>
        <v/>
      </c>
      <c r="PC262" s="251" t="str">
        <f t="shared" si="812"/>
        <v/>
      </c>
      <c r="PD262" s="251" t="str">
        <f t="shared" si="813"/>
        <v/>
      </c>
      <c r="PE262" s="251" t="str">
        <f t="shared" si="814"/>
        <v/>
      </c>
      <c r="PF262" s="251" t="str">
        <f t="shared" si="815"/>
        <v/>
      </c>
      <c r="PG262" s="251" t="str">
        <f t="shared" si="816"/>
        <v/>
      </c>
      <c r="PH262" s="251" t="str">
        <f t="shared" si="817"/>
        <v/>
      </c>
      <c r="PI262" s="251" t="str">
        <f t="shared" si="818"/>
        <v/>
      </c>
      <c r="PJ262" s="251" t="str">
        <f t="shared" si="819"/>
        <v/>
      </c>
      <c r="PK262" s="251" t="str">
        <f t="shared" si="820"/>
        <v/>
      </c>
      <c r="PL262" s="251" t="str">
        <f t="shared" si="821"/>
        <v/>
      </c>
      <c r="PM262" s="251" t="str">
        <f t="shared" si="822"/>
        <v/>
      </c>
      <c r="PN262" s="251" t="str">
        <f t="shared" si="823"/>
        <v/>
      </c>
      <c r="PO262" s="251" t="str">
        <f t="shared" si="824"/>
        <v/>
      </c>
      <c r="PP262" s="251" t="str">
        <f t="shared" si="825"/>
        <v/>
      </c>
      <c r="PQ262" s="251" t="str">
        <f t="shared" si="826"/>
        <v/>
      </c>
      <c r="PR262" s="251" t="str">
        <f t="shared" si="827"/>
        <v/>
      </c>
      <c r="PS262" s="251" t="str">
        <f t="shared" si="828"/>
        <v/>
      </c>
      <c r="PT262" s="251" t="str">
        <f t="shared" si="829"/>
        <v/>
      </c>
      <c r="PU262" s="251" t="str">
        <f t="shared" si="830"/>
        <v/>
      </c>
      <c r="PV262" s="251" t="str">
        <f t="shared" si="831"/>
        <v/>
      </c>
      <c r="PW262" s="251" t="str">
        <f t="shared" si="832"/>
        <v>fr</v>
      </c>
      <c r="PX262" s="251" t="str">
        <f t="shared" si="833"/>
        <v/>
      </c>
      <c r="PY262" s="251" t="str">
        <f t="shared" si="834"/>
        <v/>
      </c>
      <c r="PZ262" s="251" t="str">
        <f t="shared" si="835"/>
        <v/>
      </c>
      <c r="QA262" s="251" t="str">
        <f t="shared" si="836"/>
        <v/>
      </c>
      <c r="QB262" s="251" t="str">
        <f t="shared" si="837"/>
        <v/>
      </c>
      <c r="QC262" s="251" t="str">
        <f t="shared" si="838"/>
        <v/>
      </c>
      <c r="QD262" s="251" t="str">
        <f t="shared" si="839"/>
        <v/>
      </c>
      <c r="QE262" s="251" t="str">
        <f t="shared" si="840"/>
        <v/>
      </c>
      <c r="QF262" s="63">
        <f t="shared" si="841"/>
        <v>1</v>
      </c>
      <c r="QG262" s="26" t="s">
        <v>2</v>
      </c>
      <c r="QH262" s="59"/>
      <c r="QI262" s="59"/>
      <c r="QJ262" s="59"/>
      <c r="QK262" s="59"/>
      <c r="QL262" s="59"/>
      <c r="QM262" s="59"/>
      <c r="QN262" s="59"/>
    </row>
    <row r="263" spans="1:456" ht="6" customHeight="1" x14ac:dyDescent="0.25">
      <c r="A263" s="68"/>
      <c r="B263" s="447">
        <f t="shared" si="698"/>
        <v>249</v>
      </c>
      <c r="C263" s="72" t="s">
        <v>692</v>
      </c>
      <c r="D263" s="261" t="s">
        <v>861</v>
      </c>
      <c r="E263" s="59"/>
      <c r="F263" s="229"/>
      <c r="G263" s="295"/>
      <c r="H263" s="295"/>
      <c r="I263" s="229"/>
      <c r="J263" s="295"/>
      <c r="K263" s="295"/>
      <c r="L263" s="229"/>
      <c r="M263" s="295"/>
      <c r="N263" s="295"/>
      <c r="O263" s="229"/>
      <c r="P263" s="295"/>
      <c r="Q263" s="295"/>
      <c r="R263" s="229"/>
      <c r="S263" s="230"/>
      <c r="T263" s="231"/>
      <c r="U263" s="229"/>
      <c r="V263" s="230"/>
      <c r="W263" s="231"/>
      <c r="X263" s="229"/>
      <c r="Y263" s="230"/>
      <c r="Z263" s="231"/>
      <c r="AA263" s="229"/>
      <c r="AB263" s="295"/>
      <c r="AC263" s="295"/>
      <c r="AD263" s="229"/>
      <c r="AE263" s="295"/>
      <c r="AF263" s="295"/>
      <c r="AG263" s="229"/>
      <c r="AH263" s="295"/>
      <c r="AI263" s="295"/>
      <c r="AJ263" s="229"/>
      <c r="AK263" s="295"/>
      <c r="AL263" s="295"/>
      <c r="AM263" s="229"/>
      <c r="AN263" s="295"/>
      <c r="AO263" s="295"/>
      <c r="AP263" s="243"/>
      <c r="AQ263" s="295"/>
      <c r="AR263" s="290"/>
      <c r="AS263" s="243"/>
      <c r="AT263" s="295"/>
      <c r="AU263" s="290"/>
      <c r="AV263" s="229"/>
      <c r="AW263" s="230"/>
      <c r="AX263" s="231"/>
      <c r="AY263" s="229"/>
      <c r="AZ263" s="230"/>
      <c r="BA263" s="231"/>
      <c r="BB263" s="229"/>
      <c r="BC263" s="230"/>
      <c r="BD263" s="231"/>
      <c r="BE263" s="229"/>
      <c r="BF263" s="230"/>
      <c r="BG263" s="231"/>
      <c r="BH263" s="229"/>
      <c r="BI263" s="230"/>
      <c r="BJ263" s="231"/>
      <c r="BK263" s="243"/>
      <c r="BL263" s="230"/>
      <c r="BM263" s="231"/>
      <c r="BN263" s="243"/>
      <c r="BO263" s="230"/>
      <c r="BP263" s="231"/>
      <c r="BQ263" s="229"/>
      <c r="BR263" s="230"/>
      <c r="BS263" s="231"/>
      <c r="BT263" s="229"/>
      <c r="BU263" s="230"/>
      <c r="BV263" s="231"/>
      <c r="BW263" s="229"/>
      <c r="BX263" s="230"/>
      <c r="BY263" s="231"/>
      <c r="BZ263" s="229"/>
      <c r="CA263" s="230"/>
      <c r="CB263" s="231"/>
      <c r="CC263" s="229"/>
      <c r="CD263" s="230"/>
      <c r="CE263" s="231"/>
      <c r="CF263" s="331"/>
      <c r="CG263" s="332"/>
      <c r="CH263" s="385"/>
      <c r="CI263" s="331"/>
      <c r="CJ263" s="332"/>
      <c r="CK263" s="385"/>
      <c r="CL263" s="243"/>
      <c r="CM263" s="230"/>
      <c r="CN263" s="354"/>
      <c r="CO263" s="243"/>
      <c r="CP263" s="230"/>
      <c r="CQ263" s="231"/>
      <c r="CR263" s="331"/>
      <c r="CS263" s="332"/>
      <c r="CT263" s="333"/>
      <c r="CU263" s="229"/>
      <c r="CV263" s="230"/>
      <c r="CW263" s="231"/>
      <c r="CX263" s="331"/>
      <c r="CY263" s="332"/>
      <c r="CZ263" s="333"/>
      <c r="DA263" s="331"/>
      <c r="DB263" s="332"/>
      <c r="DC263" s="333"/>
      <c r="DD263" s="331"/>
      <c r="DE263" s="332"/>
      <c r="DF263" s="333"/>
      <c r="DG263" s="331"/>
      <c r="DH263" s="332"/>
      <c r="DI263" s="333"/>
      <c r="DJ263" s="229"/>
      <c r="DK263" s="230"/>
      <c r="DL263" s="231"/>
      <c r="DM263" s="229"/>
      <c r="DN263" s="230"/>
      <c r="DO263" s="231"/>
      <c r="DP263" s="331"/>
      <c r="DQ263" s="332"/>
      <c r="DR263" s="333"/>
      <c r="DS263" s="331"/>
      <c r="DT263" s="332"/>
      <c r="DU263" s="333"/>
      <c r="DV263" s="331"/>
      <c r="DW263" s="332"/>
      <c r="DX263" s="333"/>
      <c r="DY263" s="331"/>
      <c r="DZ263" s="332"/>
      <c r="EA263" s="333"/>
      <c r="EB263" s="331"/>
      <c r="EC263" s="332"/>
      <c r="ED263" s="333"/>
      <c r="EE263" s="331"/>
      <c r="EF263" s="332"/>
      <c r="EG263" s="333"/>
      <c r="EH263" s="229"/>
      <c r="EI263" s="230"/>
      <c r="EJ263" s="231"/>
      <c r="EK263" s="229"/>
      <c r="EL263" s="230"/>
      <c r="EM263" s="231"/>
      <c r="EN263" s="244"/>
      <c r="EO263" s="269" t="str">
        <f t="shared" si="699"/>
        <v/>
      </c>
      <c r="EP263" s="444" t="s">
        <v>1247</v>
      </c>
      <c r="EQ263" s="360" t="str">
        <f t="shared" si="842"/>
        <v/>
      </c>
      <c r="ER263" s="360" t="str">
        <f t="shared" si="843"/>
        <v/>
      </c>
      <c r="ES263" s="360" t="str">
        <f t="shared" si="844"/>
        <v/>
      </c>
      <c r="ET263" s="360" t="str">
        <f t="shared" si="845"/>
        <v/>
      </c>
      <c r="EU263" s="360" t="str">
        <f t="shared" si="846"/>
        <v/>
      </c>
      <c r="EV263" s="360" t="str">
        <f t="shared" si="847"/>
        <v/>
      </c>
      <c r="EW263" s="360" t="str">
        <f t="shared" si="848"/>
        <v/>
      </c>
      <c r="EX263" s="360" t="str">
        <f t="shared" si="849"/>
        <v/>
      </c>
      <c r="EY263" s="360" t="str">
        <f t="shared" si="850"/>
        <v/>
      </c>
      <c r="EZ263" s="360" t="str">
        <f t="shared" si="851"/>
        <v/>
      </c>
      <c r="FA263" s="360" t="str">
        <f t="shared" si="852"/>
        <v/>
      </c>
      <c r="FB263" s="360" t="str">
        <f t="shared" si="853"/>
        <v/>
      </c>
      <c r="FC263" s="360" t="str">
        <f t="shared" si="854"/>
        <v/>
      </c>
      <c r="FD263" s="360" t="str">
        <f t="shared" si="855"/>
        <v/>
      </c>
      <c r="FE263" s="360" t="str">
        <f t="shared" si="856"/>
        <v/>
      </c>
      <c r="FF263" s="360">
        <f t="shared" si="857"/>
        <v>54</v>
      </c>
      <c r="FG263" s="360" t="str">
        <f t="shared" si="858"/>
        <v/>
      </c>
      <c r="FH263" s="360" t="str">
        <f t="shared" si="859"/>
        <v/>
      </c>
      <c r="FI263" s="360" t="str">
        <f t="shared" si="860"/>
        <v/>
      </c>
      <c r="FJ263" s="360" t="str">
        <f t="shared" si="861"/>
        <v/>
      </c>
      <c r="FK263" s="360" t="str">
        <f t="shared" si="862"/>
        <v/>
      </c>
      <c r="FL263" s="360" t="str">
        <f t="shared" si="863"/>
        <v/>
      </c>
      <c r="FM263" s="360" t="str">
        <f t="shared" si="864"/>
        <v/>
      </c>
      <c r="FN263" s="360" t="str">
        <f t="shared" si="865"/>
        <v/>
      </c>
      <c r="FO263" s="360" t="str">
        <f t="shared" si="866"/>
        <v/>
      </c>
      <c r="FP263" s="360" t="str">
        <f t="shared" si="867"/>
        <v/>
      </c>
      <c r="FQ263" s="360" t="str">
        <f t="shared" si="868"/>
        <v/>
      </c>
      <c r="FR263" s="360" t="str">
        <f t="shared" si="869"/>
        <v/>
      </c>
      <c r="FS263" s="360" t="str">
        <f t="shared" si="870"/>
        <v/>
      </c>
      <c r="FT263" s="360" t="str">
        <f t="shared" si="700"/>
        <v/>
      </c>
      <c r="FU263" s="360" t="str">
        <f t="shared" si="871"/>
        <v/>
      </c>
      <c r="FV263" s="360" t="str">
        <f t="shared" si="872"/>
        <v/>
      </c>
      <c r="FW263" s="360" t="str">
        <f t="shared" si="873"/>
        <v/>
      </c>
      <c r="FX263" s="360" t="str">
        <f t="shared" si="874"/>
        <v/>
      </c>
      <c r="FY263" s="360" t="str">
        <f t="shared" si="875"/>
        <v/>
      </c>
      <c r="FZ263" s="360" t="str">
        <f t="shared" si="876"/>
        <v/>
      </c>
      <c r="GA263" s="360" t="str">
        <f t="shared" si="877"/>
        <v/>
      </c>
      <c r="GB263" s="360" t="str">
        <f t="shared" si="878"/>
        <v/>
      </c>
      <c r="GC263" s="360" t="str">
        <f t="shared" si="879"/>
        <v/>
      </c>
      <c r="GD263" s="360" t="str">
        <f t="shared" si="880"/>
        <v/>
      </c>
      <c r="GE263" s="360" t="str">
        <f t="shared" si="881"/>
        <v/>
      </c>
      <c r="GF263" s="360" t="str">
        <f t="shared" si="882"/>
        <v/>
      </c>
      <c r="GG263" s="360" t="str">
        <f t="shared" si="883"/>
        <v/>
      </c>
      <c r="GH263" s="360" t="str">
        <f t="shared" si="884"/>
        <v/>
      </c>
      <c r="GI263" s="360" t="str">
        <f t="shared" si="885"/>
        <v/>
      </c>
      <c r="GJ263" s="360" t="str">
        <f t="shared" si="886"/>
        <v/>
      </c>
      <c r="GK263" s="444" t="s">
        <v>1247</v>
      </c>
      <c r="GL263" s="361" t="str">
        <f t="shared" si="701"/>
        <v>-</v>
      </c>
      <c r="GM263" s="361" t="str">
        <f t="shared" si="702"/>
        <v>-</v>
      </c>
      <c r="GN263" s="361" t="str">
        <f t="shared" si="703"/>
        <v>-</v>
      </c>
      <c r="GO263" s="361" t="str">
        <f t="shared" si="704"/>
        <v>-</v>
      </c>
      <c r="GP263" s="361" t="str">
        <f t="shared" si="705"/>
        <v>-</v>
      </c>
      <c r="GQ263" s="361" t="str">
        <f t="shared" si="706"/>
        <v>-</v>
      </c>
      <c r="GR263" s="361" t="str">
        <f t="shared" si="707"/>
        <v>-</v>
      </c>
      <c r="GS263" s="361" t="str">
        <f t="shared" si="708"/>
        <v>-</v>
      </c>
      <c r="GT263" s="361" t="str">
        <f t="shared" si="709"/>
        <v>-</v>
      </c>
      <c r="GU263" s="361" t="str">
        <f t="shared" si="710"/>
        <v>-</v>
      </c>
      <c r="GV263" s="361" t="str">
        <f t="shared" si="711"/>
        <v>-</v>
      </c>
      <c r="GW263" s="361" t="str">
        <f t="shared" si="712"/>
        <v>-</v>
      </c>
      <c r="GX263" s="361" t="str">
        <f t="shared" si="713"/>
        <v>-</v>
      </c>
      <c r="GY263" s="361" t="str">
        <f t="shared" si="714"/>
        <v>-</v>
      </c>
      <c r="GZ263" s="361" t="str">
        <f t="shared" si="715"/>
        <v>-</v>
      </c>
      <c r="HA263" s="361" t="str">
        <f t="shared" si="716"/>
        <v>ghb_ts</v>
      </c>
      <c r="HB263" s="361" t="str">
        <f t="shared" si="717"/>
        <v>-</v>
      </c>
      <c r="HC263" s="361" t="str">
        <f t="shared" si="718"/>
        <v>-</v>
      </c>
      <c r="HD263" s="361" t="str">
        <f t="shared" si="719"/>
        <v>-</v>
      </c>
      <c r="HE263" s="361" t="str">
        <f t="shared" si="720"/>
        <v>-</v>
      </c>
      <c r="HF263" s="361" t="str">
        <f t="shared" si="721"/>
        <v>-</v>
      </c>
      <c r="HG263" s="361" t="str">
        <f t="shared" si="722"/>
        <v>-</v>
      </c>
      <c r="HH263" s="361" t="str">
        <f t="shared" si="723"/>
        <v>-</v>
      </c>
      <c r="HI263" s="361" t="str">
        <f t="shared" si="724"/>
        <v>-</v>
      </c>
      <c r="HJ263" s="361" t="str">
        <f t="shared" si="725"/>
        <v>-</v>
      </c>
      <c r="HK263" s="361" t="str">
        <f t="shared" si="726"/>
        <v>-</v>
      </c>
      <c r="HL263" s="361" t="str">
        <f t="shared" si="727"/>
        <v>-</v>
      </c>
      <c r="HM263" s="361" t="str">
        <f t="shared" si="728"/>
        <v>-</v>
      </c>
      <c r="HN263" s="361" t="str">
        <f t="shared" si="729"/>
        <v>-</v>
      </c>
      <c r="HO263" s="361" t="str">
        <f t="shared" si="730"/>
        <v>-</v>
      </c>
      <c r="HP263" s="361" t="str">
        <f t="shared" si="731"/>
        <v>-</v>
      </c>
      <c r="HQ263" s="361" t="str">
        <f t="shared" si="732"/>
        <v>-</v>
      </c>
      <c r="HR263" s="361" t="str">
        <f t="shared" si="733"/>
        <v>-</v>
      </c>
      <c r="HS263" s="361" t="str">
        <f t="shared" si="734"/>
        <v>-</v>
      </c>
      <c r="HT263" s="361" t="str">
        <f t="shared" si="735"/>
        <v>-</v>
      </c>
      <c r="HU263" s="361" t="str">
        <f t="shared" si="736"/>
        <v>-</v>
      </c>
      <c r="HV263" s="361" t="str">
        <f t="shared" si="737"/>
        <v>-</v>
      </c>
      <c r="HW263" s="361" t="str">
        <f t="shared" si="738"/>
        <v>-</v>
      </c>
      <c r="HX263" s="361" t="str">
        <f t="shared" si="739"/>
        <v>-</v>
      </c>
      <c r="HY263" s="361" t="str">
        <f t="shared" si="740"/>
        <v>-</v>
      </c>
      <c r="HZ263" s="361" t="str">
        <f t="shared" si="741"/>
        <v>-</v>
      </c>
      <c r="IA263" s="361" t="str">
        <f t="shared" si="742"/>
        <v>-</v>
      </c>
      <c r="IB263" s="361" t="str">
        <f t="shared" si="743"/>
        <v>-</v>
      </c>
      <c r="IC263" s="361" t="str">
        <f t="shared" si="744"/>
        <v>-</v>
      </c>
      <c r="ID263" s="361" t="str">
        <f t="shared" si="745"/>
        <v>-</v>
      </c>
      <c r="IE263" s="361" t="str">
        <f t="shared" si="746"/>
        <v>-</v>
      </c>
      <c r="IF263" s="444" t="s">
        <v>1247</v>
      </c>
      <c r="IG263" s="56" t="str">
        <f t="shared" si="887"/>
        <v>-</v>
      </c>
      <c r="IH263" s="56" t="str">
        <f t="shared" si="888"/>
        <v>-</v>
      </c>
      <c r="II263" s="56" t="str">
        <f t="shared" si="889"/>
        <v>-</v>
      </c>
      <c r="IJ263" s="56" t="str">
        <f t="shared" si="890"/>
        <v>-</v>
      </c>
      <c r="IK263" s="56" t="str">
        <f t="shared" si="747"/>
        <v>-</v>
      </c>
      <c r="IL263" s="56" t="str">
        <f t="shared" si="748"/>
        <v>-</v>
      </c>
      <c r="IM263" s="56" t="str">
        <f t="shared" si="749"/>
        <v>-</v>
      </c>
      <c r="IN263" s="56" t="str">
        <f t="shared" si="750"/>
        <v>-</v>
      </c>
      <c r="IO263" s="56" t="str">
        <f t="shared" si="751"/>
        <v>-</v>
      </c>
      <c r="IP263" s="56" t="str">
        <f t="shared" si="752"/>
        <v>-</v>
      </c>
      <c r="IQ263" s="56" t="str">
        <f t="shared" si="753"/>
        <v>-</v>
      </c>
      <c r="IR263" s="56" t="str">
        <f t="shared" si="754"/>
        <v>-</v>
      </c>
      <c r="IS263" s="56" t="str">
        <f t="shared" si="755"/>
        <v>-</v>
      </c>
      <c r="IT263" s="56" t="str">
        <f t="shared" si="756"/>
        <v>-</v>
      </c>
      <c r="IU263" s="56" t="str">
        <f t="shared" si="757"/>
        <v>-</v>
      </c>
      <c r="IV263" s="56" t="str">
        <f t="shared" si="758"/>
        <v>d</v>
      </c>
      <c r="IW263" s="56" t="str">
        <f t="shared" si="759"/>
        <v>-</v>
      </c>
      <c r="IX263" s="56" t="str">
        <f t="shared" si="760"/>
        <v>-</v>
      </c>
      <c r="IY263" s="56" t="str">
        <f t="shared" si="761"/>
        <v>-</v>
      </c>
      <c r="IZ263" s="56" t="str">
        <f t="shared" si="762"/>
        <v>-</v>
      </c>
      <c r="JA263" s="56" t="str">
        <f t="shared" si="763"/>
        <v>-</v>
      </c>
      <c r="JB263" s="56" t="str">
        <f t="shared" si="764"/>
        <v>-</v>
      </c>
      <c r="JC263" s="56" t="str">
        <f t="shared" si="765"/>
        <v>-</v>
      </c>
      <c r="JD263" s="56" t="str">
        <f t="shared" si="766"/>
        <v>-</v>
      </c>
      <c r="JE263" s="56" t="str">
        <f t="shared" si="767"/>
        <v>-</v>
      </c>
      <c r="JF263" s="56" t="str">
        <f t="shared" si="768"/>
        <v>-</v>
      </c>
      <c r="JG263" s="56" t="str">
        <f t="shared" si="769"/>
        <v>-</v>
      </c>
      <c r="JH263" s="56" t="str">
        <f t="shared" si="770"/>
        <v>-</v>
      </c>
      <c r="JI263" s="56" t="str">
        <f t="shared" si="771"/>
        <v>-</v>
      </c>
      <c r="JJ263" s="56" t="str">
        <f t="shared" si="772"/>
        <v>-</v>
      </c>
      <c r="JK263" s="56" t="str">
        <f t="shared" si="773"/>
        <v>-</v>
      </c>
      <c r="JL263" s="56" t="str">
        <f t="shared" si="774"/>
        <v>-</v>
      </c>
      <c r="JM263" s="56" t="str">
        <f t="shared" si="775"/>
        <v>-</v>
      </c>
      <c r="JN263" s="56" t="str">
        <f t="shared" si="776"/>
        <v>-</v>
      </c>
      <c r="JO263" s="56" t="str">
        <f t="shared" si="777"/>
        <v>-</v>
      </c>
      <c r="JP263" s="56" t="str">
        <f t="shared" si="778"/>
        <v>-</v>
      </c>
      <c r="JQ263" s="56" t="str">
        <f t="shared" si="779"/>
        <v>-</v>
      </c>
      <c r="JR263" s="56" t="str">
        <f t="shared" si="780"/>
        <v>-</v>
      </c>
      <c r="JS263" s="56" t="str">
        <f t="shared" si="781"/>
        <v>-</v>
      </c>
      <c r="JT263" s="56" t="str">
        <f t="shared" si="782"/>
        <v>-</v>
      </c>
      <c r="JU263" s="56" t="str">
        <f t="shared" si="783"/>
        <v>-</v>
      </c>
      <c r="JV263" s="56" t="str">
        <f t="shared" si="784"/>
        <v>-</v>
      </c>
      <c r="JW263" s="56" t="str">
        <f t="shared" si="785"/>
        <v>-</v>
      </c>
      <c r="JX263" s="56" t="str">
        <f t="shared" si="786"/>
        <v>-</v>
      </c>
      <c r="JY263" s="56" t="str">
        <f t="shared" si="787"/>
        <v>-</v>
      </c>
      <c r="JZ263" s="56" t="str">
        <f t="shared" si="788"/>
        <v>-</v>
      </c>
      <c r="KA263" s="444" t="s">
        <v>1247</v>
      </c>
      <c r="KB263" s="360">
        <f>IF(ISNUMBER(INDEX($EQ$15:$GK$521,$B263,EO$11)),MAX(KB$14:KB262)+1,0)</f>
        <v>0</v>
      </c>
      <c r="KC263" s="360" t="str">
        <f t="shared" si="891"/>
        <v/>
      </c>
      <c r="KD263" s="373" t="s">
        <v>2</v>
      </c>
      <c r="KE263" s="215"/>
      <c r="KF263" s="60"/>
      <c r="KG263" s="60"/>
      <c r="KH263" s="60"/>
      <c r="KI263" s="60"/>
      <c r="KJ263" s="60"/>
      <c r="KK263" s="60"/>
      <c r="KL263" s="60"/>
      <c r="KM263" s="60"/>
      <c r="KN263" s="60"/>
      <c r="KO263" s="60"/>
      <c r="KP263" s="60"/>
      <c r="KQ263" s="60"/>
      <c r="KR263" s="60"/>
      <c r="KS263" s="60"/>
      <c r="KT263" s="60"/>
      <c r="KU263" s="60"/>
      <c r="KV263" s="60"/>
      <c r="KW263" s="60"/>
      <c r="KX263" s="60"/>
      <c r="KY263" s="60"/>
      <c r="KZ263" s="283" t="str">
        <f t="shared" si="792"/>
        <v/>
      </c>
      <c r="LA263" s="26"/>
      <c r="LB263" s="18"/>
      <c r="LC263" s="18"/>
      <c r="LD263" s="18"/>
      <c r="LE263" s="18"/>
      <c r="LF263" s="18"/>
      <c r="LG263" s="18"/>
      <c r="LH263" s="18"/>
      <c r="LI263" s="18"/>
      <c r="LJ263" s="18"/>
      <c r="LK263" s="18"/>
      <c r="LL263" s="18"/>
      <c r="LM263" s="18"/>
      <c r="LN263" s="63"/>
      <c r="LO263" s="251">
        <f t="shared" si="793"/>
        <v>0</v>
      </c>
      <c r="LP263" s="251">
        <f t="shared" si="794"/>
        <v>0</v>
      </c>
      <c r="LQ263" s="251">
        <f t="shared" si="795"/>
        <v>0</v>
      </c>
      <c r="LR263" s="251">
        <f t="shared" si="796"/>
        <v>0</v>
      </c>
      <c r="LS263" s="251">
        <f t="shared" si="797"/>
        <v>0</v>
      </c>
      <c r="LT263" s="251">
        <f t="shared" si="798"/>
        <v>0</v>
      </c>
      <c r="LU263" s="251">
        <f t="shared" si="799"/>
        <v>0</v>
      </c>
      <c r="LV263" s="251">
        <f t="shared" si="800"/>
        <v>0</v>
      </c>
      <c r="LW263" s="251">
        <f t="shared" si="801"/>
        <v>0</v>
      </c>
      <c r="LX263" s="251">
        <f t="shared" si="802"/>
        <v>0</v>
      </c>
      <c r="LY263" s="251">
        <f t="shared" si="803"/>
        <v>0</v>
      </c>
      <c r="LZ263" s="251">
        <f t="shared" si="804"/>
        <v>0</v>
      </c>
      <c r="MA263" s="63">
        <f t="shared" si="805"/>
        <v>7</v>
      </c>
      <c r="MB263" s="63">
        <f t="shared" si="806"/>
        <v>0</v>
      </c>
      <c r="MC263" s="63">
        <f t="shared" si="893"/>
        <v>249</v>
      </c>
      <c r="MD263" s="63">
        <f t="shared" si="892"/>
        <v>20</v>
      </c>
      <c r="ME263" s="63" t="str">
        <f t="shared" si="807"/>
        <v>r</v>
      </c>
      <c r="MF263" s="315">
        <f t="shared" si="808"/>
        <v>291</v>
      </c>
      <c r="MG263" s="315">
        <f>IF(ISNUMBER(MATCH(EO263,$ME$15:$ME$520,0)),0,MAX(MG$14:MG262)+1)</f>
        <v>0</v>
      </c>
      <c r="MH263" s="315" t="str">
        <f t="shared" si="809"/>
        <v/>
      </c>
      <c r="MI263" s="369"/>
      <c r="MJ263" s="68"/>
      <c r="MK263" s="18"/>
      <c r="ML263" s="242"/>
      <c r="MM263" s="242"/>
      <c r="MN263" s="59"/>
      <c r="MO263" s="59"/>
      <c r="MP263" s="285"/>
      <c r="MQ263" s="59"/>
      <c r="MR263" s="238"/>
      <c r="MS263" s="285"/>
      <c r="MT263" s="59"/>
      <c r="MU263" s="285"/>
      <c r="MV263" s="238"/>
      <c r="MW263" s="59"/>
      <c r="MX263" s="59"/>
      <c r="MY263" s="59"/>
      <c r="MZ263" s="59"/>
      <c r="NA263" s="59"/>
      <c r="NB263" s="59"/>
      <c r="NC263" s="59"/>
      <c r="ND263" s="59"/>
      <c r="NE263" s="59"/>
      <c r="NF263" s="59"/>
      <c r="NG263" s="59"/>
      <c r="NH263" s="59"/>
      <c r="NI263" s="59"/>
      <c r="NJ263" s="59"/>
      <c r="NK263" s="59"/>
      <c r="NL263" s="454"/>
      <c r="NM263" s="454"/>
      <c r="NN263" s="59"/>
      <c r="NO263" s="18"/>
      <c r="NP263" s="18"/>
      <c r="NQ263" s="18"/>
      <c r="NR263" s="18"/>
      <c r="NS263" s="18"/>
      <c r="NT263" s="18"/>
      <c r="NU263" s="18"/>
      <c r="NV263" s="18"/>
      <c r="NW263" s="18"/>
      <c r="NX263" s="18"/>
      <c r="NY263" s="18"/>
      <c r="NZ263" s="18"/>
      <c r="OA263" s="18"/>
      <c r="OB263" s="18"/>
      <c r="OC263" s="18"/>
      <c r="OZ263" s="59"/>
      <c r="PA263" s="251" t="str">
        <f t="shared" si="810"/>
        <v/>
      </c>
      <c r="PB263" s="251" t="str">
        <f t="shared" si="811"/>
        <v/>
      </c>
      <c r="PC263" s="251" t="str">
        <f t="shared" si="812"/>
        <v/>
      </c>
      <c r="PD263" s="251" t="str">
        <f t="shared" si="813"/>
        <v/>
      </c>
      <c r="PE263" s="251" t="str">
        <f t="shared" si="814"/>
        <v/>
      </c>
      <c r="PF263" s="251" t="str">
        <f t="shared" si="815"/>
        <v/>
      </c>
      <c r="PG263" s="251" t="str">
        <f t="shared" si="816"/>
        <v/>
      </c>
      <c r="PH263" s="251" t="str">
        <f t="shared" si="817"/>
        <v/>
      </c>
      <c r="PI263" s="251" t="str">
        <f t="shared" si="818"/>
        <v/>
      </c>
      <c r="PJ263" s="251" t="str">
        <f t="shared" si="819"/>
        <v/>
      </c>
      <c r="PK263" s="251" t="str">
        <f t="shared" si="820"/>
        <v/>
      </c>
      <c r="PL263" s="251" t="str">
        <f t="shared" si="821"/>
        <v/>
      </c>
      <c r="PM263" s="251" t="str">
        <f t="shared" si="822"/>
        <v/>
      </c>
      <c r="PN263" s="251" t="str">
        <f t="shared" si="823"/>
        <v/>
      </c>
      <c r="PO263" s="251" t="str">
        <f t="shared" si="824"/>
        <v/>
      </c>
      <c r="PP263" s="251" t="str">
        <f t="shared" si="825"/>
        <v/>
      </c>
      <c r="PQ263" s="251" t="str">
        <f t="shared" si="826"/>
        <v/>
      </c>
      <c r="PR263" s="251" t="str">
        <f t="shared" si="827"/>
        <v/>
      </c>
      <c r="PS263" s="251" t="str">
        <f t="shared" si="828"/>
        <v/>
      </c>
      <c r="PT263" s="251" t="str">
        <f t="shared" si="829"/>
        <v/>
      </c>
      <c r="PU263" s="251" t="str">
        <f t="shared" si="830"/>
        <v/>
      </c>
      <c r="PV263" s="251" t="str">
        <f t="shared" si="831"/>
        <v/>
      </c>
      <c r="PW263" s="251" t="str">
        <f t="shared" si="832"/>
        <v/>
      </c>
      <c r="PX263" s="251" t="str">
        <f t="shared" si="833"/>
        <v/>
      </c>
      <c r="PY263" s="251" t="str">
        <f t="shared" si="834"/>
        <v/>
      </c>
      <c r="PZ263" s="251" t="str">
        <f t="shared" si="835"/>
        <v/>
      </c>
      <c r="QA263" s="251" t="str">
        <f t="shared" si="836"/>
        <v>r</v>
      </c>
      <c r="QB263" s="251" t="str">
        <f t="shared" si="837"/>
        <v>r</v>
      </c>
      <c r="QC263" s="251" t="str">
        <f t="shared" si="838"/>
        <v/>
      </c>
      <c r="QD263" s="251" t="str">
        <f t="shared" si="839"/>
        <v/>
      </c>
      <c r="QE263" s="251" t="str">
        <f t="shared" si="840"/>
        <v/>
      </c>
      <c r="QF263" s="63">
        <f t="shared" si="841"/>
        <v>2</v>
      </c>
      <c r="QG263" s="59"/>
      <c r="QH263" s="59"/>
      <c r="QI263" s="59"/>
      <c r="QJ263" s="59"/>
      <c r="QK263" s="59"/>
      <c r="QL263" s="59"/>
      <c r="QM263" s="59"/>
      <c r="QN263" s="59"/>
    </row>
    <row r="264" spans="1:456" ht="6" customHeight="1" x14ac:dyDescent="0.25">
      <c r="A264" s="68"/>
      <c r="B264" s="447">
        <f t="shared" si="698"/>
        <v>250</v>
      </c>
      <c r="C264" s="72" t="s">
        <v>704</v>
      </c>
      <c r="D264" s="261" t="s">
        <v>853</v>
      </c>
      <c r="E264" s="59"/>
      <c r="F264" s="229"/>
      <c r="G264" s="295"/>
      <c r="H264" s="295"/>
      <c r="I264" s="229"/>
      <c r="J264" s="295"/>
      <c r="K264" s="295"/>
      <c r="L264" s="229"/>
      <c r="M264" s="295"/>
      <c r="N264" s="295"/>
      <c r="O264" s="229"/>
      <c r="P264" s="295"/>
      <c r="Q264" s="295"/>
      <c r="R264" s="229"/>
      <c r="S264" s="230"/>
      <c r="T264" s="231"/>
      <c r="U264" s="229"/>
      <c r="V264" s="230"/>
      <c r="W264" s="231"/>
      <c r="X264" s="229"/>
      <c r="Y264" s="230"/>
      <c r="Z264" s="231"/>
      <c r="AA264" s="229"/>
      <c r="AB264" s="295"/>
      <c r="AC264" s="295"/>
      <c r="AD264" s="229"/>
      <c r="AE264" s="295"/>
      <c r="AF264" s="295"/>
      <c r="AG264" s="229"/>
      <c r="AH264" s="295"/>
      <c r="AI264" s="295"/>
      <c r="AJ264" s="229"/>
      <c r="AK264" s="295"/>
      <c r="AL264" s="295"/>
      <c r="AM264" s="229"/>
      <c r="AN264" s="295"/>
      <c r="AO264" s="295"/>
      <c r="AP264" s="243"/>
      <c r="AQ264" s="295"/>
      <c r="AR264" s="290"/>
      <c r="AS264" s="243"/>
      <c r="AT264" s="295"/>
      <c r="AU264" s="290"/>
      <c r="AV264" s="229"/>
      <c r="AW264" s="230"/>
      <c r="AX264" s="231"/>
      <c r="AY264" s="229"/>
      <c r="AZ264" s="230"/>
      <c r="BA264" s="231"/>
      <c r="BB264" s="229"/>
      <c r="BC264" s="230"/>
      <c r="BD264" s="231"/>
      <c r="BE264" s="229"/>
      <c r="BF264" s="230"/>
      <c r="BG264" s="231"/>
      <c r="BH264" s="229"/>
      <c r="BI264" s="230"/>
      <c r="BJ264" s="231"/>
      <c r="BK264" s="243"/>
      <c r="BL264" s="230"/>
      <c r="BM264" s="231"/>
      <c r="BN264" s="243"/>
      <c r="BO264" s="230"/>
      <c r="BP264" s="231"/>
      <c r="BQ264" s="229"/>
      <c r="BR264" s="230"/>
      <c r="BS264" s="231"/>
      <c r="BT264" s="229"/>
      <c r="BU264" s="230"/>
      <c r="BV264" s="231"/>
      <c r="BW264" s="229"/>
      <c r="BX264" s="230"/>
      <c r="BY264" s="231"/>
      <c r="BZ264" s="229"/>
      <c r="CA264" s="230"/>
      <c r="CB264" s="231"/>
      <c r="CC264" s="229"/>
      <c r="CD264" s="230"/>
      <c r="CE264" s="231"/>
      <c r="CF264" s="331"/>
      <c r="CG264" s="332"/>
      <c r="CH264" s="385"/>
      <c r="CI264" s="331"/>
      <c r="CJ264" s="332"/>
      <c r="CK264" s="385"/>
      <c r="CL264" s="243"/>
      <c r="CM264" s="230"/>
      <c r="CN264" s="354"/>
      <c r="CO264" s="243"/>
      <c r="CP264" s="230"/>
      <c r="CQ264" s="231"/>
      <c r="CR264" s="331"/>
      <c r="CS264" s="332"/>
      <c r="CT264" s="333"/>
      <c r="CU264" s="229"/>
      <c r="CV264" s="230"/>
      <c r="CW264" s="231"/>
      <c r="CX264" s="331"/>
      <c r="CY264" s="332"/>
      <c r="CZ264" s="333"/>
      <c r="DA264" s="331"/>
      <c r="DB264" s="332"/>
      <c r="DC264" s="333"/>
      <c r="DD264" s="331"/>
      <c r="DE264" s="332"/>
      <c r="DF264" s="333"/>
      <c r="DG264" s="331"/>
      <c r="DH264" s="332"/>
      <c r="DI264" s="333"/>
      <c r="DJ264" s="229"/>
      <c r="DK264" s="230"/>
      <c r="DL264" s="231"/>
      <c r="DM264" s="229"/>
      <c r="DN264" s="230"/>
      <c r="DO264" s="231"/>
      <c r="DP264" s="331"/>
      <c r="DQ264" s="332"/>
      <c r="DR264" s="333"/>
      <c r="DS264" s="331"/>
      <c r="DT264" s="332"/>
      <c r="DU264" s="333"/>
      <c r="DV264" s="331"/>
      <c r="DW264" s="332"/>
      <c r="DX264" s="333"/>
      <c r="DY264" s="331"/>
      <c r="DZ264" s="332"/>
      <c r="EA264" s="333"/>
      <c r="EB264" s="331"/>
      <c r="EC264" s="332"/>
      <c r="ED264" s="333"/>
      <c r="EE264" s="331"/>
      <c r="EF264" s="332"/>
      <c r="EG264" s="333"/>
      <c r="EH264" s="229"/>
      <c r="EI264" s="230"/>
      <c r="EJ264" s="231"/>
      <c r="EK264" s="229"/>
      <c r="EL264" s="230"/>
      <c r="EM264" s="231"/>
      <c r="EN264" s="244"/>
      <c r="EO264" s="269" t="str">
        <f t="shared" si="699"/>
        <v/>
      </c>
      <c r="EP264" s="444" t="s">
        <v>1247</v>
      </c>
      <c r="EQ264" s="360" t="str">
        <f t="shared" si="842"/>
        <v/>
      </c>
      <c r="ER264" s="360" t="str">
        <f t="shared" si="843"/>
        <v/>
      </c>
      <c r="ES264" s="360" t="str">
        <f t="shared" si="844"/>
        <v/>
      </c>
      <c r="ET264" s="360" t="str">
        <f t="shared" si="845"/>
        <v/>
      </c>
      <c r="EU264" s="360" t="str">
        <f t="shared" si="846"/>
        <v/>
      </c>
      <c r="EV264" s="360" t="str">
        <f t="shared" si="847"/>
        <v/>
      </c>
      <c r="EW264" s="360" t="str">
        <f t="shared" si="848"/>
        <v/>
      </c>
      <c r="EX264" s="360" t="str">
        <f t="shared" si="849"/>
        <v/>
      </c>
      <c r="EY264" s="360" t="str">
        <f t="shared" si="850"/>
        <v/>
      </c>
      <c r="EZ264" s="360" t="str">
        <f t="shared" si="851"/>
        <v/>
      </c>
      <c r="FA264" s="360" t="str">
        <f t="shared" si="852"/>
        <v/>
      </c>
      <c r="FB264" s="360" t="str">
        <f t="shared" si="853"/>
        <v/>
      </c>
      <c r="FC264" s="360" t="str">
        <f t="shared" si="854"/>
        <v/>
      </c>
      <c r="FD264" s="360" t="str">
        <f t="shared" si="855"/>
        <v/>
      </c>
      <c r="FE264" s="360" t="str">
        <f t="shared" si="856"/>
        <v/>
      </c>
      <c r="FF264" s="360">
        <f t="shared" si="857"/>
        <v>23</v>
      </c>
      <c r="FG264" s="360" t="str">
        <f t="shared" si="858"/>
        <v/>
      </c>
      <c r="FH264" s="360" t="str">
        <f t="shared" si="859"/>
        <v/>
      </c>
      <c r="FI264" s="360" t="str">
        <f t="shared" si="860"/>
        <v/>
      </c>
      <c r="FJ264" s="360" t="str">
        <f t="shared" si="861"/>
        <v/>
      </c>
      <c r="FK264" s="360" t="str">
        <f t="shared" si="862"/>
        <v/>
      </c>
      <c r="FL264" s="360" t="str">
        <f t="shared" si="863"/>
        <v/>
      </c>
      <c r="FM264" s="360" t="str">
        <f t="shared" si="864"/>
        <v/>
      </c>
      <c r="FN264" s="360" t="str">
        <f t="shared" si="865"/>
        <v/>
      </c>
      <c r="FO264" s="360" t="str">
        <f t="shared" si="866"/>
        <v/>
      </c>
      <c r="FP264" s="360" t="str">
        <f t="shared" si="867"/>
        <v/>
      </c>
      <c r="FQ264" s="360" t="str">
        <f t="shared" si="868"/>
        <v/>
      </c>
      <c r="FR264" s="360" t="str">
        <f t="shared" si="869"/>
        <v/>
      </c>
      <c r="FS264" s="360" t="str">
        <f t="shared" si="870"/>
        <v/>
      </c>
      <c r="FT264" s="360" t="str">
        <f t="shared" si="700"/>
        <v/>
      </c>
      <c r="FU264" s="360" t="str">
        <f t="shared" si="871"/>
        <v/>
      </c>
      <c r="FV264" s="360" t="str">
        <f t="shared" si="872"/>
        <v/>
      </c>
      <c r="FW264" s="360" t="str">
        <f t="shared" si="873"/>
        <v/>
      </c>
      <c r="FX264" s="360" t="str">
        <f t="shared" si="874"/>
        <v/>
      </c>
      <c r="FY264" s="360" t="str">
        <f t="shared" si="875"/>
        <v/>
      </c>
      <c r="FZ264" s="360" t="str">
        <f t="shared" si="876"/>
        <v/>
      </c>
      <c r="GA264" s="360" t="str">
        <f t="shared" si="877"/>
        <v/>
      </c>
      <c r="GB264" s="360" t="str">
        <f t="shared" si="878"/>
        <v/>
      </c>
      <c r="GC264" s="360" t="str">
        <f t="shared" si="879"/>
        <v/>
      </c>
      <c r="GD264" s="360" t="str">
        <f t="shared" si="880"/>
        <v/>
      </c>
      <c r="GE264" s="360" t="str">
        <f t="shared" si="881"/>
        <v/>
      </c>
      <c r="GF264" s="360" t="str">
        <f t="shared" si="882"/>
        <v/>
      </c>
      <c r="GG264" s="360" t="str">
        <f t="shared" si="883"/>
        <v/>
      </c>
      <c r="GH264" s="360" t="str">
        <f t="shared" si="884"/>
        <v/>
      </c>
      <c r="GI264" s="360" t="str">
        <f t="shared" si="885"/>
        <v/>
      </c>
      <c r="GJ264" s="360" t="str">
        <f t="shared" si="886"/>
        <v/>
      </c>
      <c r="GK264" s="444" t="s">
        <v>1247</v>
      </c>
      <c r="GL264" s="361" t="str">
        <f t="shared" si="701"/>
        <v>-</v>
      </c>
      <c r="GM264" s="361" t="str">
        <f t="shared" si="702"/>
        <v>-</v>
      </c>
      <c r="GN264" s="361" t="str">
        <f t="shared" si="703"/>
        <v>-</v>
      </c>
      <c r="GO264" s="361" t="str">
        <f t="shared" si="704"/>
        <v>-</v>
      </c>
      <c r="GP264" s="361" t="str">
        <f t="shared" si="705"/>
        <v>-</v>
      </c>
      <c r="GQ264" s="361" t="str">
        <f t="shared" si="706"/>
        <v>-</v>
      </c>
      <c r="GR264" s="361" t="str">
        <f t="shared" si="707"/>
        <v>-</v>
      </c>
      <c r="GS264" s="361" t="str">
        <f t="shared" si="708"/>
        <v>-</v>
      </c>
      <c r="GT264" s="361" t="str">
        <f t="shared" si="709"/>
        <v>-</v>
      </c>
      <c r="GU264" s="361" t="str">
        <f t="shared" si="710"/>
        <v>-</v>
      </c>
      <c r="GV264" s="361" t="str">
        <f t="shared" si="711"/>
        <v>-</v>
      </c>
      <c r="GW264" s="361" t="str">
        <f t="shared" si="712"/>
        <v>-</v>
      </c>
      <c r="GX264" s="361" t="str">
        <f t="shared" si="713"/>
        <v>-</v>
      </c>
      <c r="GY264" s="361" t="str">
        <f t="shared" si="714"/>
        <v>-</v>
      </c>
      <c r="GZ264" s="361" t="str">
        <f t="shared" si="715"/>
        <v>-</v>
      </c>
      <c r="HA264" s="361" t="str">
        <f t="shared" si="716"/>
        <v>evt_spd</v>
      </c>
      <c r="HB264" s="361" t="str">
        <f t="shared" si="717"/>
        <v>-</v>
      </c>
      <c r="HC264" s="361" t="str">
        <f t="shared" si="718"/>
        <v>-</v>
      </c>
      <c r="HD264" s="361" t="str">
        <f t="shared" si="719"/>
        <v>-</v>
      </c>
      <c r="HE264" s="361" t="str">
        <f t="shared" si="720"/>
        <v>-</v>
      </c>
      <c r="HF264" s="361" t="str">
        <f t="shared" si="721"/>
        <v>-</v>
      </c>
      <c r="HG264" s="361" t="str">
        <f t="shared" si="722"/>
        <v>-</v>
      </c>
      <c r="HH264" s="361" t="str">
        <f t="shared" si="723"/>
        <v>-</v>
      </c>
      <c r="HI264" s="361" t="str">
        <f t="shared" si="724"/>
        <v>-</v>
      </c>
      <c r="HJ264" s="361" t="str">
        <f t="shared" si="725"/>
        <v>-</v>
      </c>
      <c r="HK264" s="361" t="str">
        <f t="shared" si="726"/>
        <v>-</v>
      </c>
      <c r="HL264" s="361" t="str">
        <f t="shared" si="727"/>
        <v>-</v>
      </c>
      <c r="HM264" s="361" t="str">
        <f t="shared" si="728"/>
        <v>-</v>
      </c>
      <c r="HN264" s="361" t="str">
        <f t="shared" si="729"/>
        <v>-</v>
      </c>
      <c r="HO264" s="361" t="str">
        <f t="shared" si="730"/>
        <v>-</v>
      </c>
      <c r="HP264" s="361" t="str">
        <f t="shared" si="731"/>
        <v>-</v>
      </c>
      <c r="HQ264" s="361" t="str">
        <f t="shared" si="732"/>
        <v>-</v>
      </c>
      <c r="HR264" s="361" t="str">
        <f t="shared" si="733"/>
        <v>-</v>
      </c>
      <c r="HS264" s="361" t="str">
        <f t="shared" si="734"/>
        <v>-</v>
      </c>
      <c r="HT264" s="361" t="str">
        <f t="shared" si="735"/>
        <v>-</v>
      </c>
      <c r="HU264" s="361" t="str">
        <f t="shared" si="736"/>
        <v>-</v>
      </c>
      <c r="HV264" s="361" t="str">
        <f t="shared" si="737"/>
        <v>-</v>
      </c>
      <c r="HW264" s="361" t="str">
        <f t="shared" si="738"/>
        <v>-</v>
      </c>
      <c r="HX264" s="361" t="str">
        <f t="shared" si="739"/>
        <v>-</v>
      </c>
      <c r="HY264" s="361" t="str">
        <f t="shared" si="740"/>
        <v>-</v>
      </c>
      <c r="HZ264" s="361" t="str">
        <f t="shared" si="741"/>
        <v>-</v>
      </c>
      <c r="IA264" s="361" t="str">
        <f t="shared" si="742"/>
        <v>-</v>
      </c>
      <c r="IB264" s="361" t="str">
        <f t="shared" si="743"/>
        <v>-</v>
      </c>
      <c r="IC264" s="361" t="str">
        <f t="shared" si="744"/>
        <v>-</v>
      </c>
      <c r="ID264" s="361" t="str">
        <f t="shared" si="745"/>
        <v>-</v>
      </c>
      <c r="IE264" s="361" t="str">
        <f t="shared" si="746"/>
        <v>-</v>
      </c>
      <c r="IF264" s="444" t="s">
        <v>1247</v>
      </c>
      <c r="IG264" s="56" t="str">
        <f t="shared" si="887"/>
        <v>-</v>
      </c>
      <c r="IH264" s="56" t="str">
        <f t="shared" si="888"/>
        <v>-</v>
      </c>
      <c r="II264" s="56" t="str">
        <f t="shared" si="889"/>
        <v>-</v>
      </c>
      <c r="IJ264" s="56" t="str">
        <f t="shared" si="890"/>
        <v>-</v>
      </c>
      <c r="IK264" s="56" t="str">
        <f t="shared" si="747"/>
        <v>-</v>
      </c>
      <c r="IL264" s="56" t="str">
        <f t="shared" si="748"/>
        <v>-</v>
      </c>
      <c r="IM264" s="56" t="str">
        <f t="shared" si="749"/>
        <v>-</v>
      </c>
      <c r="IN264" s="56" t="str">
        <f t="shared" si="750"/>
        <v>-</v>
      </c>
      <c r="IO264" s="56" t="str">
        <f t="shared" si="751"/>
        <v>-</v>
      </c>
      <c r="IP264" s="56" t="str">
        <f t="shared" si="752"/>
        <v>-</v>
      </c>
      <c r="IQ264" s="56" t="str">
        <f t="shared" si="753"/>
        <v>-</v>
      </c>
      <c r="IR264" s="56" t="str">
        <f t="shared" si="754"/>
        <v>-</v>
      </c>
      <c r="IS264" s="56" t="str">
        <f t="shared" si="755"/>
        <v>-</v>
      </c>
      <c r="IT264" s="56" t="str">
        <f t="shared" si="756"/>
        <v>-</v>
      </c>
      <c r="IU264" s="56" t="str">
        <f t="shared" si="757"/>
        <v>-</v>
      </c>
      <c r="IV264" s="56" t="str">
        <f t="shared" si="758"/>
        <v>---------</v>
      </c>
      <c r="IW264" s="56" t="str">
        <f t="shared" si="759"/>
        <v>-</v>
      </c>
      <c r="IX264" s="56" t="str">
        <f t="shared" si="760"/>
        <v>-</v>
      </c>
      <c r="IY264" s="56" t="str">
        <f t="shared" si="761"/>
        <v>-</v>
      </c>
      <c r="IZ264" s="56" t="str">
        <f t="shared" si="762"/>
        <v>-</v>
      </c>
      <c r="JA264" s="56" t="str">
        <f t="shared" si="763"/>
        <v>-</v>
      </c>
      <c r="JB264" s="56" t="str">
        <f t="shared" si="764"/>
        <v>-</v>
      </c>
      <c r="JC264" s="56" t="str">
        <f t="shared" si="765"/>
        <v>-</v>
      </c>
      <c r="JD264" s="56" t="str">
        <f t="shared" si="766"/>
        <v>-</v>
      </c>
      <c r="JE264" s="56" t="str">
        <f t="shared" si="767"/>
        <v>-</v>
      </c>
      <c r="JF264" s="56" t="str">
        <f t="shared" si="768"/>
        <v>-</v>
      </c>
      <c r="JG264" s="56" t="str">
        <f t="shared" si="769"/>
        <v>-</v>
      </c>
      <c r="JH264" s="56" t="str">
        <f t="shared" si="770"/>
        <v>-</v>
      </c>
      <c r="JI264" s="56" t="str">
        <f t="shared" si="771"/>
        <v>-</v>
      </c>
      <c r="JJ264" s="56" t="str">
        <f t="shared" si="772"/>
        <v>-</v>
      </c>
      <c r="JK264" s="56" t="str">
        <f t="shared" si="773"/>
        <v>-</v>
      </c>
      <c r="JL264" s="56" t="str">
        <f t="shared" si="774"/>
        <v>-</v>
      </c>
      <c r="JM264" s="56" t="str">
        <f t="shared" si="775"/>
        <v>-</v>
      </c>
      <c r="JN264" s="56" t="str">
        <f t="shared" si="776"/>
        <v>-</v>
      </c>
      <c r="JO264" s="56" t="str">
        <f t="shared" si="777"/>
        <v>-</v>
      </c>
      <c r="JP264" s="56" t="str">
        <f t="shared" si="778"/>
        <v>-</v>
      </c>
      <c r="JQ264" s="56" t="str">
        <f t="shared" si="779"/>
        <v>-</v>
      </c>
      <c r="JR264" s="56" t="str">
        <f t="shared" si="780"/>
        <v>-</v>
      </c>
      <c r="JS264" s="56" t="str">
        <f t="shared" si="781"/>
        <v>-</v>
      </c>
      <c r="JT264" s="56" t="str">
        <f t="shared" si="782"/>
        <v>-</v>
      </c>
      <c r="JU264" s="56" t="str">
        <f t="shared" si="783"/>
        <v>-</v>
      </c>
      <c r="JV264" s="56" t="str">
        <f t="shared" si="784"/>
        <v>-</v>
      </c>
      <c r="JW264" s="56" t="str">
        <f t="shared" si="785"/>
        <v>-</v>
      </c>
      <c r="JX264" s="56" t="str">
        <f t="shared" si="786"/>
        <v>-</v>
      </c>
      <c r="JY264" s="56" t="str">
        <f t="shared" si="787"/>
        <v>-</v>
      </c>
      <c r="JZ264" s="56" t="str">
        <f t="shared" si="788"/>
        <v>-</v>
      </c>
      <c r="KA264" s="444" t="s">
        <v>1247</v>
      </c>
      <c r="KB264" s="360">
        <f>IF(ISNUMBER(INDEX($EQ$15:$GK$521,$B264,EO$11)),MAX(KB$14:KB263)+1,0)</f>
        <v>0</v>
      </c>
      <c r="KC264" s="360" t="str">
        <f t="shared" si="891"/>
        <v/>
      </c>
      <c r="KD264" s="373" t="s">
        <v>2</v>
      </c>
      <c r="KE264" s="215"/>
      <c r="KF264" s="60"/>
      <c r="KG264" s="60"/>
      <c r="KH264" s="60"/>
      <c r="KI264" s="60"/>
      <c r="KJ264" s="60"/>
      <c r="KK264" s="60"/>
      <c r="KL264" s="60"/>
      <c r="KM264" s="60"/>
      <c r="KN264" s="60"/>
      <c r="KO264" s="60"/>
      <c r="KP264" s="60"/>
      <c r="KQ264" s="60"/>
      <c r="KR264" s="60"/>
      <c r="KS264" s="60"/>
      <c r="KT264" s="60"/>
      <c r="KU264" s="60"/>
      <c r="KV264" s="60"/>
      <c r="KW264" s="60"/>
      <c r="KX264" s="60"/>
      <c r="KY264" s="60"/>
      <c r="KZ264" s="283" t="str">
        <f t="shared" si="792"/>
        <v/>
      </c>
      <c r="LA264" s="26"/>
      <c r="LB264" s="18"/>
      <c r="LC264" s="18"/>
      <c r="LD264" s="18"/>
      <c r="LE264" s="18"/>
      <c r="LF264" s="18"/>
      <c r="LG264" s="18"/>
      <c r="LH264" s="18"/>
      <c r="LI264" s="18"/>
      <c r="LJ264" s="18"/>
      <c r="LK264" s="18"/>
      <c r="LL264" s="18"/>
      <c r="LM264" s="18"/>
      <c r="LN264" s="63"/>
      <c r="LO264" s="251">
        <f t="shared" si="793"/>
        <v>0</v>
      </c>
      <c r="LP264" s="251">
        <f t="shared" si="794"/>
        <v>0</v>
      </c>
      <c r="LQ264" s="251">
        <f t="shared" si="795"/>
        <v>0</v>
      </c>
      <c r="LR264" s="251">
        <f t="shared" si="796"/>
        <v>0</v>
      </c>
      <c r="LS264" s="251">
        <f t="shared" si="797"/>
        <v>0</v>
      </c>
      <c r="LT264" s="251">
        <f t="shared" si="798"/>
        <v>0</v>
      </c>
      <c r="LU264" s="251">
        <f t="shared" si="799"/>
        <v>0</v>
      </c>
      <c r="LV264" s="251">
        <f t="shared" si="800"/>
        <v>0</v>
      </c>
      <c r="LW264" s="251">
        <f t="shared" si="801"/>
        <v>0</v>
      </c>
      <c r="LX264" s="251">
        <f t="shared" si="802"/>
        <v>0</v>
      </c>
      <c r="LY264" s="251">
        <f t="shared" si="803"/>
        <v>0</v>
      </c>
      <c r="LZ264" s="251">
        <f t="shared" si="804"/>
        <v>0</v>
      </c>
      <c r="MA264" s="63">
        <f t="shared" si="805"/>
        <v>7</v>
      </c>
      <c r="MB264" s="63">
        <f t="shared" si="806"/>
        <v>0</v>
      </c>
      <c r="MC264" s="63">
        <f t="shared" si="893"/>
        <v>250</v>
      </c>
      <c r="MD264" s="63">
        <f t="shared" si="892"/>
        <v>21</v>
      </c>
      <c r="ME264" s="63">
        <f t="shared" si="807"/>
        <v>0</v>
      </c>
      <c r="MF264" s="315">
        <f t="shared" si="808"/>
        <v>291</v>
      </c>
      <c r="MG264" s="315">
        <f>IF(ISNUMBER(MATCH(EO264,$ME$15:$ME$520,0)),0,MAX(MG$14:MG263)+1)</f>
        <v>0</v>
      </c>
      <c r="MH264" s="315" t="str">
        <f t="shared" si="809"/>
        <v/>
      </c>
      <c r="MI264" s="369"/>
      <c r="MJ264" s="68"/>
      <c r="MK264" s="18"/>
      <c r="ML264" s="242"/>
      <c r="MM264" s="242"/>
      <c r="MN264" s="59"/>
      <c r="MO264" s="59"/>
      <c r="MP264" s="285"/>
      <c r="MQ264" s="59"/>
      <c r="MR264" s="238"/>
      <c r="MS264" s="285"/>
      <c r="MT264" s="59"/>
      <c r="MU264" s="285"/>
      <c r="MV264" s="238"/>
      <c r="MW264" s="59"/>
      <c r="MX264" s="59"/>
      <c r="MY264" s="59"/>
      <c r="MZ264" s="59"/>
      <c r="NA264" s="59"/>
      <c r="NB264" s="59"/>
      <c r="NC264" s="59"/>
      <c r="ND264" s="59"/>
      <c r="NE264" s="59"/>
      <c r="NF264" s="59"/>
      <c r="NG264" s="59"/>
      <c r="NH264" s="59"/>
      <c r="NI264" s="59"/>
      <c r="NJ264" s="59"/>
      <c r="NK264" s="59"/>
      <c r="NL264" s="454"/>
      <c r="NM264" s="454"/>
      <c r="NN264" s="59"/>
      <c r="NO264" s="18"/>
      <c r="NP264" s="18"/>
      <c r="NQ264" s="18"/>
      <c r="NR264" s="18"/>
      <c r="NS264" s="18"/>
      <c r="NT264" s="18"/>
      <c r="NU264" s="18"/>
      <c r="NV264" s="18"/>
      <c r="NW264" s="18"/>
      <c r="NX264" s="18"/>
      <c r="NY264" s="18"/>
      <c r="NZ264" s="18"/>
      <c r="OA264" s="18"/>
      <c r="OB264" s="18"/>
      <c r="OC264" s="18"/>
      <c r="OZ264" s="59"/>
      <c r="PA264" s="251" t="str">
        <f t="shared" si="810"/>
        <v/>
      </c>
      <c r="PB264" s="251" t="str">
        <f t="shared" si="811"/>
        <v/>
      </c>
      <c r="PC264" s="251" t="str">
        <f t="shared" si="812"/>
        <v/>
      </c>
      <c r="PD264" s="251" t="str">
        <f t="shared" si="813"/>
        <v/>
      </c>
      <c r="PE264" s="251" t="str">
        <f t="shared" si="814"/>
        <v/>
      </c>
      <c r="PF264" s="251" t="str">
        <f t="shared" si="815"/>
        <v/>
      </c>
      <c r="PG264" s="251" t="str">
        <f t="shared" si="816"/>
        <v/>
      </c>
      <c r="PH264" s="251" t="str">
        <f t="shared" si="817"/>
        <v/>
      </c>
      <c r="PI264" s="251" t="str">
        <f t="shared" si="818"/>
        <v/>
      </c>
      <c r="PJ264" s="251" t="str">
        <f t="shared" si="819"/>
        <v/>
      </c>
      <c r="PK264" s="251" t="str">
        <f t="shared" si="820"/>
        <v/>
      </c>
      <c r="PL264" s="251" t="str">
        <f t="shared" si="821"/>
        <v/>
      </c>
      <c r="PM264" s="251" t="str">
        <f t="shared" si="822"/>
        <v/>
      </c>
      <c r="PN264" s="251" t="str">
        <f t="shared" si="823"/>
        <v/>
      </c>
      <c r="PO264" s="251" t="str">
        <f t="shared" si="824"/>
        <v/>
      </c>
      <c r="PP264" s="251" t="str">
        <f t="shared" si="825"/>
        <v/>
      </c>
      <c r="PQ264" s="251" t="str">
        <f t="shared" si="826"/>
        <v/>
      </c>
      <c r="PR264" s="251" t="str">
        <f t="shared" si="827"/>
        <v/>
      </c>
      <c r="PS264" s="251" t="str">
        <f t="shared" si="828"/>
        <v/>
      </c>
      <c r="PT264" s="251" t="str">
        <f t="shared" si="829"/>
        <v/>
      </c>
      <c r="PU264" s="251" t="str">
        <f t="shared" si="830"/>
        <v/>
      </c>
      <c r="PV264" s="251" t="str">
        <f t="shared" si="831"/>
        <v/>
      </c>
      <c r="PW264" s="251" t="str">
        <f t="shared" si="832"/>
        <v/>
      </c>
      <c r="PX264" s="251" t="str">
        <f t="shared" si="833"/>
        <v/>
      </c>
      <c r="PY264" s="251" t="str">
        <f t="shared" si="834"/>
        <v/>
      </c>
      <c r="PZ264" s="251" t="str">
        <f t="shared" si="835"/>
        <v/>
      </c>
      <c r="QA264" s="251" t="str">
        <f t="shared" si="836"/>
        <v/>
      </c>
      <c r="QB264" s="251" t="str">
        <f t="shared" si="837"/>
        <v/>
      </c>
      <c r="QC264" s="251" t="str">
        <f t="shared" si="838"/>
        <v/>
      </c>
      <c r="QD264" s="251" t="str">
        <f t="shared" si="839"/>
        <v/>
      </c>
      <c r="QE264" s="251" t="str">
        <f t="shared" si="840"/>
        <v/>
      </c>
      <c r="QF264" s="63">
        <f t="shared" si="841"/>
        <v>0</v>
      </c>
      <c r="QG264" s="59"/>
      <c r="QH264" s="59"/>
      <c r="QI264" s="59"/>
      <c r="QJ264" s="59"/>
      <c r="QK264" s="59"/>
      <c r="QL264" s="59"/>
      <c r="QM264" s="59"/>
      <c r="QN264" s="59"/>
    </row>
    <row r="265" spans="1:456" ht="6" customHeight="1" x14ac:dyDescent="0.25">
      <c r="A265" s="68"/>
      <c r="B265" s="447">
        <f t="shared" si="698"/>
        <v>251</v>
      </c>
      <c r="C265" s="72" t="s">
        <v>694</v>
      </c>
      <c r="D265" s="261" t="s">
        <v>695</v>
      </c>
      <c r="E265" s="59"/>
      <c r="F265" s="229"/>
      <c r="G265" s="295"/>
      <c r="H265" s="295"/>
      <c r="I265" s="229"/>
      <c r="J265" s="295"/>
      <c r="K265" s="295"/>
      <c r="L265" s="229"/>
      <c r="M265" s="295"/>
      <c r="N265" s="295"/>
      <c r="O265" s="229"/>
      <c r="P265" s="295"/>
      <c r="Q265" s="295"/>
      <c r="R265" s="229"/>
      <c r="S265" s="230"/>
      <c r="T265" s="231"/>
      <c r="U265" s="229"/>
      <c r="V265" s="230"/>
      <c r="W265" s="231"/>
      <c r="X265" s="229"/>
      <c r="Y265" s="230"/>
      <c r="Z265" s="231"/>
      <c r="AA265" s="229"/>
      <c r="AB265" s="295"/>
      <c r="AC265" s="295"/>
      <c r="AD265" s="229"/>
      <c r="AE265" s="295"/>
      <c r="AF265" s="295"/>
      <c r="AG265" s="229"/>
      <c r="AH265" s="295"/>
      <c r="AI265" s="295"/>
      <c r="AJ265" s="229"/>
      <c r="AK265" s="295"/>
      <c r="AL265" s="295"/>
      <c r="AM265" s="229"/>
      <c r="AN265" s="295"/>
      <c r="AO265" s="295"/>
      <c r="AP265" s="243"/>
      <c r="AQ265" s="295"/>
      <c r="AR265" s="290"/>
      <c r="AS265" s="243"/>
      <c r="AT265" s="295"/>
      <c r="AU265" s="290"/>
      <c r="AV265" s="229"/>
      <c r="AW265" s="230"/>
      <c r="AX265" s="231"/>
      <c r="AY265" s="229"/>
      <c r="AZ265" s="230"/>
      <c r="BA265" s="231"/>
      <c r="BB265" s="229"/>
      <c r="BC265" s="230"/>
      <c r="BD265" s="231"/>
      <c r="BE265" s="229"/>
      <c r="BF265" s="230"/>
      <c r="BG265" s="231"/>
      <c r="BH265" s="229"/>
      <c r="BI265" s="230"/>
      <c r="BJ265" s="231"/>
      <c r="BK265" s="243"/>
      <c r="BL265" s="230"/>
      <c r="BM265" s="231"/>
      <c r="BN265" s="243"/>
      <c r="BO265" s="230"/>
      <c r="BP265" s="231"/>
      <c r="BQ265" s="229"/>
      <c r="BR265" s="230"/>
      <c r="BS265" s="231"/>
      <c r="BT265" s="229"/>
      <c r="BU265" s="230"/>
      <c r="BV265" s="231"/>
      <c r="BW265" s="229"/>
      <c r="BX265" s="230"/>
      <c r="BY265" s="231"/>
      <c r="BZ265" s="229"/>
      <c r="CA265" s="230"/>
      <c r="CB265" s="231"/>
      <c r="CC265" s="229"/>
      <c r="CD265" s="230"/>
      <c r="CE265" s="231"/>
      <c r="CF265" s="331"/>
      <c r="CG265" s="332"/>
      <c r="CH265" s="385"/>
      <c r="CI265" s="331"/>
      <c r="CJ265" s="332"/>
      <c r="CK265" s="385"/>
      <c r="CL265" s="243"/>
      <c r="CM265" s="230"/>
      <c r="CN265" s="354"/>
      <c r="CO265" s="243"/>
      <c r="CP265" s="230"/>
      <c r="CQ265" s="231"/>
      <c r="CR265" s="331"/>
      <c r="CS265" s="332"/>
      <c r="CT265" s="333"/>
      <c r="CU265" s="229"/>
      <c r="CV265" s="230"/>
      <c r="CW265" s="231"/>
      <c r="CX265" s="331"/>
      <c r="CY265" s="332"/>
      <c r="CZ265" s="333"/>
      <c r="DA265" s="331"/>
      <c r="DB265" s="332"/>
      <c r="DC265" s="333"/>
      <c r="DD265" s="331"/>
      <c r="DE265" s="332"/>
      <c r="DF265" s="333"/>
      <c r="DG265" s="331"/>
      <c r="DH265" s="332"/>
      <c r="DI265" s="333"/>
      <c r="DJ265" s="229"/>
      <c r="DK265" s="230"/>
      <c r="DL265" s="231"/>
      <c r="DM265" s="229"/>
      <c r="DN265" s="230"/>
      <c r="DO265" s="231"/>
      <c r="DP265" s="331"/>
      <c r="DQ265" s="332"/>
      <c r="DR265" s="333"/>
      <c r="DS265" s="331"/>
      <c r="DT265" s="332"/>
      <c r="DU265" s="333"/>
      <c r="DV265" s="331"/>
      <c r="DW265" s="332"/>
      <c r="DX265" s="333"/>
      <c r="DY265" s="331"/>
      <c r="DZ265" s="332"/>
      <c r="EA265" s="333"/>
      <c r="EB265" s="331"/>
      <c r="EC265" s="332"/>
      <c r="ED265" s="333"/>
      <c r="EE265" s="331"/>
      <c r="EF265" s="332"/>
      <c r="EG265" s="333"/>
      <c r="EH265" s="229"/>
      <c r="EI265" s="230"/>
      <c r="EJ265" s="231"/>
      <c r="EK265" s="229"/>
      <c r="EL265" s="230"/>
      <c r="EM265" s="231"/>
      <c r="EN265" s="244"/>
      <c r="EO265" s="269" t="str">
        <f t="shared" si="699"/>
        <v/>
      </c>
      <c r="EP265" s="444" t="s">
        <v>1247</v>
      </c>
      <c r="EQ265" s="360" t="str">
        <f t="shared" si="842"/>
        <v/>
      </c>
      <c r="ER265" s="360" t="str">
        <f t="shared" si="843"/>
        <v/>
      </c>
      <c r="ES265" s="360" t="str">
        <f t="shared" si="844"/>
        <v/>
      </c>
      <c r="ET265" s="360" t="str">
        <f t="shared" si="845"/>
        <v/>
      </c>
      <c r="EU265" s="360" t="str">
        <f t="shared" si="846"/>
        <v/>
      </c>
      <c r="EV265" s="360" t="str">
        <f t="shared" si="847"/>
        <v/>
      </c>
      <c r="EW265" s="360" t="str">
        <f t="shared" si="848"/>
        <v/>
      </c>
      <c r="EX265" s="360" t="str">
        <f t="shared" si="849"/>
        <v/>
      </c>
      <c r="EY265" s="360" t="str">
        <f t="shared" si="850"/>
        <v/>
      </c>
      <c r="EZ265" s="360" t="str">
        <f t="shared" si="851"/>
        <v/>
      </c>
      <c r="FA265" s="360" t="str">
        <f t="shared" si="852"/>
        <v/>
      </c>
      <c r="FB265" s="360" t="str">
        <f t="shared" si="853"/>
        <v/>
      </c>
      <c r="FC265" s="360" t="str">
        <f t="shared" si="854"/>
        <v/>
      </c>
      <c r="FD265" s="360" t="str">
        <f t="shared" si="855"/>
        <v/>
      </c>
      <c r="FE265" s="360" t="str">
        <f t="shared" si="856"/>
        <v/>
      </c>
      <c r="FF265" s="360">
        <f t="shared" si="857"/>
        <v>48</v>
      </c>
      <c r="FG265" s="360" t="str">
        <f t="shared" si="858"/>
        <v/>
      </c>
      <c r="FH265" s="360" t="str">
        <f t="shared" si="859"/>
        <v/>
      </c>
      <c r="FI265" s="360" t="str">
        <f t="shared" si="860"/>
        <v/>
      </c>
      <c r="FJ265" s="360" t="str">
        <f t="shared" si="861"/>
        <v/>
      </c>
      <c r="FK265" s="360" t="str">
        <f t="shared" si="862"/>
        <v/>
      </c>
      <c r="FL265" s="360">
        <f t="shared" si="863"/>
        <v>42</v>
      </c>
      <c r="FM265" s="360" t="str">
        <f t="shared" si="864"/>
        <v/>
      </c>
      <c r="FN265" s="360" t="str">
        <f t="shared" si="865"/>
        <v/>
      </c>
      <c r="FO265" s="360">
        <f t="shared" si="866"/>
        <v>49</v>
      </c>
      <c r="FP265" s="360">
        <f t="shared" si="867"/>
        <v>51</v>
      </c>
      <c r="FQ265" s="360" t="str">
        <f t="shared" si="868"/>
        <v/>
      </c>
      <c r="FR265" s="360" t="str">
        <f t="shared" si="869"/>
        <v/>
      </c>
      <c r="FS265" s="360" t="str">
        <f t="shared" si="870"/>
        <v/>
      </c>
      <c r="FT265" s="360" t="str">
        <f t="shared" si="700"/>
        <v/>
      </c>
      <c r="FU265" s="360" t="str">
        <f t="shared" si="871"/>
        <v/>
      </c>
      <c r="FV265" s="360" t="str">
        <f t="shared" si="872"/>
        <v/>
      </c>
      <c r="FW265" s="360" t="str">
        <f t="shared" si="873"/>
        <v/>
      </c>
      <c r="FX265" s="360" t="str">
        <f t="shared" si="874"/>
        <v/>
      </c>
      <c r="FY265" s="360" t="str">
        <f t="shared" si="875"/>
        <v/>
      </c>
      <c r="FZ265" s="360" t="str">
        <f t="shared" si="876"/>
        <v/>
      </c>
      <c r="GA265" s="360" t="str">
        <f t="shared" si="877"/>
        <v/>
      </c>
      <c r="GB265" s="360" t="str">
        <f t="shared" si="878"/>
        <v/>
      </c>
      <c r="GC265" s="360" t="str">
        <f t="shared" si="879"/>
        <v/>
      </c>
      <c r="GD265" s="360" t="str">
        <f t="shared" si="880"/>
        <v/>
      </c>
      <c r="GE265" s="360" t="str">
        <f t="shared" si="881"/>
        <v/>
      </c>
      <c r="GF265" s="360" t="str">
        <f t="shared" si="882"/>
        <v/>
      </c>
      <c r="GG265" s="360" t="str">
        <f t="shared" si="883"/>
        <v/>
      </c>
      <c r="GH265" s="360" t="str">
        <f t="shared" si="884"/>
        <v/>
      </c>
      <c r="GI265" s="360" t="str">
        <f t="shared" si="885"/>
        <v/>
      </c>
      <c r="GJ265" s="360" t="str">
        <f t="shared" si="886"/>
        <v/>
      </c>
      <c r="GK265" s="444" t="s">
        <v>1247</v>
      </c>
      <c r="GL265" s="361" t="str">
        <f t="shared" si="701"/>
        <v>-</v>
      </c>
      <c r="GM265" s="361" t="str">
        <f t="shared" si="702"/>
        <v>-</v>
      </c>
      <c r="GN265" s="361" t="str">
        <f t="shared" si="703"/>
        <v>-</v>
      </c>
      <c r="GO265" s="361" t="str">
        <f t="shared" si="704"/>
        <v>-</v>
      </c>
      <c r="GP265" s="361" t="str">
        <f t="shared" si="705"/>
        <v>-</v>
      </c>
      <c r="GQ265" s="361" t="str">
        <f t="shared" si="706"/>
        <v>-</v>
      </c>
      <c r="GR265" s="361" t="str">
        <f t="shared" si="707"/>
        <v>-</v>
      </c>
      <c r="GS265" s="361" t="str">
        <f t="shared" si="708"/>
        <v>-</v>
      </c>
      <c r="GT265" s="361" t="str">
        <f t="shared" si="709"/>
        <v>-</v>
      </c>
      <c r="GU265" s="361" t="str">
        <f t="shared" si="710"/>
        <v>-</v>
      </c>
      <c r="GV265" s="361" t="str">
        <f t="shared" si="711"/>
        <v>-</v>
      </c>
      <c r="GW265" s="361" t="str">
        <f t="shared" si="712"/>
        <v>-</v>
      </c>
      <c r="GX265" s="361" t="str">
        <f t="shared" si="713"/>
        <v>-</v>
      </c>
      <c r="GY265" s="361" t="str">
        <f t="shared" si="714"/>
        <v>-</v>
      </c>
      <c r="GZ265" s="361" t="str">
        <f t="shared" si="715"/>
        <v>-</v>
      </c>
      <c r="HA265" s="361" t="str">
        <f t="shared" si="716"/>
        <v>EVT</v>
      </c>
      <c r="HB265" s="361" t="str">
        <f t="shared" si="717"/>
        <v>-</v>
      </c>
      <c r="HC265" s="361" t="str">
        <f t="shared" si="718"/>
        <v>-</v>
      </c>
      <c r="HD265" s="361" t="str">
        <f t="shared" si="719"/>
        <v>-</v>
      </c>
      <c r="HE265" s="361" t="str">
        <f t="shared" si="720"/>
        <v>-</v>
      </c>
      <c r="HF265" s="361" t="str">
        <f t="shared" si="721"/>
        <v>-</v>
      </c>
      <c r="HG265" s="361" t="str">
        <f t="shared" si="722"/>
        <v>EVT</v>
      </c>
      <c r="HH265" s="361" t="str">
        <f t="shared" si="723"/>
        <v>-</v>
      </c>
      <c r="HI265" s="361" t="str">
        <f t="shared" si="724"/>
        <v>-</v>
      </c>
      <c r="HJ265" s="361" t="str">
        <f t="shared" si="725"/>
        <v>EVT</v>
      </c>
      <c r="HK265" s="361" t="str">
        <f t="shared" si="726"/>
        <v>EVT</v>
      </c>
      <c r="HL265" s="361" t="str">
        <f t="shared" si="727"/>
        <v>-</v>
      </c>
      <c r="HM265" s="361" t="str">
        <f t="shared" si="728"/>
        <v>-</v>
      </c>
      <c r="HN265" s="361" t="str">
        <f t="shared" si="729"/>
        <v>-</v>
      </c>
      <c r="HO265" s="361" t="str">
        <f t="shared" si="730"/>
        <v>-</v>
      </c>
      <c r="HP265" s="361" t="str">
        <f t="shared" si="731"/>
        <v>-</v>
      </c>
      <c r="HQ265" s="361" t="str">
        <f t="shared" si="732"/>
        <v>-</v>
      </c>
      <c r="HR265" s="361" t="str">
        <f t="shared" si="733"/>
        <v>-</v>
      </c>
      <c r="HS265" s="361" t="str">
        <f t="shared" si="734"/>
        <v>-</v>
      </c>
      <c r="HT265" s="361" t="str">
        <f t="shared" si="735"/>
        <v>-</v>
      </c>
      <c r="HU265" s="361" t="str">
        <f t="shared" si="736"/>
        <v>-</v>
      </c>
      <c r="HV265" s="361" t="str">
        <f t="shared" si="737"/>
        <v>-</v>
      </c>
      <c r="HW265" s="361" t="str">
        <f t="shared" si="738"/>
        <v>-</v>
      </c>
      <c r="HX265" s="361" t="str">
        <f t="shared" si="739"/>
        <v>-</v>
      </c>
      <c r="HY265" s="361" t="str">
        <f t="shared" si="740"/>
        <v>-</v>
      </c>
      <c r="HZ265" s="361" t="str">
        <f t="shared" si="741"/>
        <v>-</v>
      </c>
      <c r="IA265" s="361" t="str">
        <f t="shared" si="742"/>
        <v>-</v>
      </c>
      <c r="IB265" s="361" t="str">
        <f t="shared" si="743"/>
        <v>-</v>
      </c>
      <c r="IC265" s="361" t="str">
        <f t="shared" si="744"/>
        <v>-</v>
      </c>
      <c r="ID265" s="361" t="str">
        <f t="shared" si="745"/>
        <v>-</v>
      </c>
      <c r="IE265" s="361" t="str">
        <f t="shared" si="746"/>
        <v>-</v>
      </c>
      <c r="IF265" s="444" t="s">
        <v>1247</v>
      </c>
      <c r="IG265" s="56" t="str">
        <f t="shared" si="887"/>
        <v>-</v>
      </c>
      <c r="IH265" s="56" t="str">
        <f t="shared" si="888"/>
        <v>-</v>
      </c>
      <c r="II265" s="56" t="str">
        <f t="shared" si="889"/>
        <v>-</v>
      </c>
      <c r="IJ265" s="56" t="str">
        <f t="shared" si="890"/>
        <v>-</v>
      </c>
      <c r="IK265" s="56" t="str">
        <f t="shared" si="747"/>
        <v>-</v>
      </c>
      <c r="IL265" s="56" t="str">
        <f t="shared" si="748"/>
        <v>-</v>
      </c>
      <c r="IM265" s="56" t="str">
        <f t="shared" si="749"/>
        <v>-</v>
      </c>
      <c r="IN265" s="56" t="str">
        <f t="shared" si="750"/>
        <v>-</v>
      </c>
      <c r="IO265" s="56" t="str">
        <f t="shared" si="751"/>
        <v>-</v>
      </c>
      <c r="IP265" s="56" t="str">
        <f t="shared" si="752"/>
        <v>-</v>
      </c>
      <c r="IQ265" s="56" t="str">
        <f t="shared" si="753"/>
        <v>-</v>
      </c>
      <c r="IR265" s="56" t="str">
        <f t="shared" si="754"/>
        <v>-</v>
      </c>
      <c r="IS265" s="56" t="str">
        <f t="shared" si="755"/>
        <v>-</v>
      </c>
      <c r="IT265" s="56" t="str">
        <f t="shared" si="756"/>
        <v>-</v>
      </c>
      <c r="IU265" s="56" t="str">
        <f t="shared" si="757"/>
        <v>-</v>
      </c>
      <c r="IV265" s="56" t="str">
        <f t="shared" si="758"/>
        <v>---------</v>
      </c>
      <c r="IW265" s="56" t="str">
        <f t="shared" si="759"/>
        <v>-</v>
      </c>
      <c r="IX265" s="56" t="str">
        <f t="shared" si="760"/>
        <v>-</v>
      </c>
      <c r="IY265" s="56" t="str">
        <f t="shared" si="761"/>
        <v>-</v>
      </c>
      <c r="IZ265" s="56" t="str">
        <f t="shared" si="762"/>
        <v>-</v>
      </c>
      <c r="JA265" s="56" t="str">
        <f t="shared" si="763"/>
        <v>-</v>
      </c>
      <c r="JB265" s="56" t="str">
        <f t="shared" si="764"/>
        <v>---------------</v>
      </c>
      <c r="JC265" s="56" t="str">
        <f t="shared" si="765"/>
        <v>-</v>
      </c>
      <c r="JD265" s="56" t="str">
        <f t="shared" si="766"/>
        <v>-</v>
      </c>
      <c r="JE265" s="56" t="str">
        <f t="shared" si="767"/>
        <v>---------------</v>
      </c>
      <c r="JF265" s="56" t="str">
        <f t="shared" si="768"/>
        <v>---------------</v>
      </c>
      <c r="JG265" s="56" t="str">
        <f t="shared" si="769"/>
        <v>-</v>
      </c>
      <c r="JH265" s="56" t="str">
        <f t="shared" si="770"/>
        <v>-</v>
      </c>
      <c r="JI265" s="56" t="str">
        <f t="shared" si="771"/>
        <v>-</v>
      </c>
      <c r="JJ265" s="56" t="str">
        <f t="shared" si="772"/>
        <v>-</v>
      </c>
      <c r="JK265" s="56" t="str">
        <f t="shared" si="773"/>
        <v>-</v>
      </c>
      <c r="JL265" s="56" t="str">
        <f t="shared" si="774"/>
        <v>-</v>
      </c>
      <c r="JM265" s="56" t="str">
        <f t="shared" si="775"/>
        <v>-</v>
      </c>
      <c r="JN265" s="56" t="str">
        <f t="shared" si="776"/>
        <v>-</v>
      </c>
      <c r="JO265" s="56" t="str">
        <f t="shared" si="777"/>
        <v>-</v>
      </c>
      <c r="JP265" s="56" t="str">
        <f t="shared" si="778"/>
        <v>-</v>
      </c>
      <c r="JQ265" s="56" t="str">
        <f t="shared" si="779"/>
        <v>-</v>
      </c>
      <c r="JR265" s="56" t="str">
        <f t="shared" si="780"/>
        <v>-</v>
      </c>
      <c r="JS265" s="56" t="str">
        <f t="shared" si="781"/>
        <v>-</v>
      </c>
      <c r="JT265" s="56" t="str">
        <f t="shared" si="782"/>
        <v>-</v>
      </c>
      <c r="JU265" s="56" t="str">
        <f t="shared" si="783"/>
        <v>-</v>
      </c>
      <c r="JV265" s="56" t="str">
        <f t="shared" si="784"/>
        <v>-</v>
      </c>
      <c r="JW265" s="56" t="str">
        <f t="shared" si="785"/>
        <v>-</v>
      </c>
      <c r="JX265" s="56" t="str">
        <f t="shared" si="786"/>
        <v>-</v>
      </c>
      <c r="JY265" s="56" t="str">
        <f t="shared" si="787"/>
        <v>-</v>
      </c>
      <c r="JZ265" s="56" t="str">
        <f t="shared" si="788"/>
        <v>-</v>
      </c>
      <c r="KA265" s="444" t="s">
        <v>1247</v>
      </c>
      <c r="KB265" s="360">
        <f>IF(ISNUMBER(INDEX($EQ$15:$GK$521,$B265,EO$11)),MAX(KB$14:KB264)+1,0)</f>
        <v>0</v>
      </c>
      <c r="KC265" s="360" t="str">
        <f t="shared" si="891"/>
        <v/>
      </c>
      <c r="KD265" s="373" t="s">
        <v>2</v>
      </c>
      <c r="KE265" s="215"/>
      <c r="KF265" s="60"/>
      <c r="KG265" s="60"/>
      <c r="KH265" s="60"/>
      <c r="KI265" s="60"/>
      <c r="KJ265" s="60"/>
      <c r="KK265" s="60"/>
      <c r="KL265" s="60"/>
      <c r="KM265" s="60"/>
      <c r="KN265" s="60"/>
      <c r="KO265" s="60"/>
      <c r="KP265" s="60"/>
      <c r="KQ265" s="60"/>
      <c r="KR265" s="60"/>
      <c r="KS265" s="60"/>
      <c r="KT265" s="60"/>
      <c r="KU265" s="60"/>
      <c r="KV265" s="60"/>
      <c r="KW265" s="60"/>
      <c r="KX265" s="60"/>
      <c r="KY265" s="60"/>
      <c r="KZ265" s="283" t="str">
        <f t="shared" si="792"/>
        <v/>
      </c>
      <c r="LA265" s="26"/>
      <c r="LB265" s="18"/>
      <c r="LC265" s="18"/>
      <c r="LD265" s="18"/>
      <c r="LE265" s="18"/>
      <c r="LF265" s="18"/>
      <c r="LG265" s="18"/>
      <c r="LH265" s="18"/>
      <c r="LI265" s="18"/>
      <c r="LJ265" s="18"/>
      <c r="LK265" s="18"/>
      <c r="LL265" s="18"/>
      <c r="LM265" s="18"/>
      <c r="LN265" s="63"/>
      <c r="LO265" s="251">
        <f t="shared" si="793"/>
        <v>0</v>
      </c>
      <c r="LP265" s="251">
        <f t="shared" si="794"/>
        <v>0</v>
      </c>
      <c r="LQ265" s="251">
        <f t="shared" si="795"/>
        <v>0</v>
      </c>
      <c r="LR265" s="251">
        <f t="shared" si="796"/>
        <v>0</v>
      </c>
      <c r="LS265" s="251">
        <f t="shared" si="797"/>
        <v>0</v>
      </c>
      <c r="LT265" s="251">
        <f t="shared" si="798"/>
        <v>0</v>
      </c>
      <c r="LU265" s="251">
        <f t="shared" si="799"/>
        <v>0</v>
      </c>
      <c r="LV265" s="251">
        <f t="shared" si="800"/>
        <v>0</v>
      </c>
      <c r="LW265" s="251">
        <f t="shared" si="801"/>
        <v>0</v>
      </c>
      <c r="LX265" s="251">
        <f t="shared" si="802"/>
        <v>0</v>
      </c>
      <c r="LY265" s="251">
        <f t="shared" si="803"/>
        <v>0</v>
      </c>
      <c r="LZ265" s="251">
        <f t="shared" si="804"/>
        <v>0</v>
      </c>
      <c r="MA265" s="63">
        <f t="shared" si="805"/>
        <v>7</v>
      </c>
      <c r="MB265" s="63">
        <f t="shared" si="806"/>
        <v>0</v>
      </c>
      <c r="MC265" s="63">
        <f t="shared" si="893"/>
        <v>251</v>
      </c>
      <c r="MD265" s="63">
        <f t="shared" si="892"/>
        <v>22</v>
      </c>
      <c r="ME265" s="63">
        <f t="shared" si="807"/>
        <v>0</v>
      </c>
      <c r="MF265" s="315">
        <f t="shared" si="808"/>
        <v>291</v>
      </c>
      <c r="MG265" s="315">
        <f>IF(ISNUMBER(MATCH(EO265,$ME$15:$ME$520,0)),0,MAX(MG$14:MG264)+1)</f>
        <v>0</v>
      </c>
      <c r="MH265" s="315" t="str">
        <f t="shared" si="809"/>
        <v/>
      </c>
      <c r="MI265" s="369"/>
      <c r="MJ265" s="68"/>
      <c r="MK265" s="18"/>
      <c r="ML265" s="242"/>
      <c r="MM265" s="242"/>
      <c r="MN265" s="59"/>
      <c r="MO265" s="59"/>
      <c r="MP265" s="285"/>
      <c r="MQ265" s="59"/>
      <c r="MR265" s="238"/>
      <c r="MS265" s="285"/>
      <c r="MT265" s="59"/>
      <c r="MU265" s="285"/>
      <c r="MV265" s="238"/>
      <c r="MW265" s="59"/>
      <c r="MX265" s="59"/>
      <c r="MY265" s="59"/>
      <c r="MZ265" s="59"/>
      <c r="NA265" s="59"/>
      <c r="NB265" s="59"/>
      <c r="NC265" s="59"/>
      <c r="ND265" s="59"/>
      <c r="NE265" s="59"/>
      <c r="NF265" s="59"/>
      <c r="NG265" s="59"/>
      <c r="NH265" s="59"/>
      <c r="NI265" s="59"/>
      <c r="NJ265" s="59"/>
      <c r="NK265" s="59"/>
      <c r="NL265" s="454"/>
      <c r="NM265" s="454"/>
      <c r="NN265" s="59"/>
      <c r="NO265" s="18"/>
      <c r="NP265" s="18"/>
      <c r="NQ265" s="18"/>
      <c r="NR265" s="18"/>
      <c r="NS265" s="18"/>
      <c r="NT265" s="18"/>
      <c r="NU265" s="18"/>
      <c r="NV265" s="18"/>
      <c r="NW265" s="18"/>
      <c r="NX265" s="18"/>
      <c r="NY265" s="18"/>
      <c r="NZ265" s="18"/>
      <c r="OA265" s="18"/>
      <c r="OB265" s="18"/>
      <c r="OC265" s="18"/>
      <c r="OZ265" s="59"/>
      <c r="PA265" s="251" t="str">
        <f t="shared" si="810"/>
        <v/>
      </c>
      <c r="PB265" s="251" t="str">
        <f t="shared" si="811"/>
        <v/>
      </c>
      <c r="PC265" s="251" t="str">
        <f t="shared" si="812"/>
        <v/>
      </c>
      <c r="PD265" s="251" t="str">
        <f t="shared" si="813"/>
        <v/>
      </c>
      <c r="PE265" s="251" t="str">
        <f t="shared" si="814"/>
        <v/>
      </c>
      <c r="PF265" s="251" t="str">
        <f t="shared" si="815"/>
        <v/>
      </c>
      <c r="PG265" s="251" t="str">
        <f t="shared" si="816"/>
        <v/>
      </c>
      <c r="PH265" s="251" t="str">
        <f t="shared" si="817"/>
        <v/>
      </c>
      <c r="PI265" s="251" t="str">
        <f t="shared" si="818"/>
        <v/>
      </c>
      <c r="PJ265" s="251" t="str">
        <f t="shared" si="819"/>
        <v/>
      </c>
      <c r="PK265" s="251" t="str">
        <f t="shared" si="820"/>
        <v/>
      </c>
      <c r="PL265" s="251" t="str">
        <f t="shared" si="821"/>
        <v/>
      </c>
      <c r="PM265" s="251" t="str">
        <f t="shared" si="822"/>
        <v/>
      </c>
      <c r="PN265" s="251" t="str">
        <f t="shared" si="823"/>
        <v/>
      </c>
      <c r="PO265" s="251" t="str">
        <f t="shared" si="824"/>
        <v/>
      </c>
      <c r="PP265" s="251" t="str">
        <f t="shared" si="825"/>
        <v/>
      </c>
      <c r="PQ265" s="251" t="str">
        <f t="shared" si="826"/>
        <v/>
      </c>
      <c r="PR265" s="251" t="str">
        <f t="shared" si="827"/>
        <v/>
      </c>
      <c r="PS265" s="251" t="str">
        <f t="shared" si="828"/>
        <v/>
      </c>
      <c r="PT265" s="251" t="str">
        <f t="shared" si="829"/>
        <v/>
      </c>
      <c r="PU265" s="251" t="str">
        <f t="shared" si="830"/>
        <v/>
      </c>
      <c r="PV265" s="251" t="str">
        <f t="shared" si="831"/>
        <v/>
      </c>
      <c r="PW265" s="251" t="str">
        <f t="shared" si="832"/>
        <v/>
      </c>
      <c r="PX265" s="251" t="str">
        <f t="shared" si="833"/>
        <v/>
      </c>
      <c r="PY265" s="251" t="str">
        <f t="shared" si="834"/>
        <v/>
      </c>
      <c r="PZ265" s="251" t="str">
        <f t="shared" si="835"/>
        <v/>
      </c>
      <c r="QA265" s="251" t="str">
        <f t="shared" si="836"/>
        <v/>
      </c>
      <c r="QB265" s="251" t="str">
        <f t="shared" si="837"/>
        <v/>
      </c>
      <c r="QC265" s="251" t="str">
        <f t="shared" si="838"/>
        <v/>
      </c>
      <c r="QD265" s="251" t="str">
        <f t="shared" si="839"/>
        <v/>
      </c>
      <c r="QE265" s="251" t="str">
        <f t="shared" si="840"/>
        <v/>
      </c>
      <c r="QF265" s="63">
        <f t="shared" si="841"/>
        <v>0</v>
      </c>
      <c r="QG265" s="59"/>
      <c r="QH265" s="59"/>
      <c r="QI265" s="59"/>
      <c r="QJ265" s="59"/>
      <c r="QK265" s="59"/>
      <c r="QL265" s="59"/>
      <c r="QM265" s="59"/>
      <c r="QN265" s="59"/>
    </row>
    <row r="266" spans="1:456" ht="6" customHeight="1" x14ac:dyDescent="0.25">
      <c r="A266" s="68"/>
      <c r="B266" s="447">
        <f t="shared" si="698"/>
        <v>252</v>
      </c>
      <c r="C266" s="72" t="s">
        <v>807</v>
      </c>
      <c r="D266" s="261" t="s">
        <v>696</v>
      </c>
      <c r="E266" s="59"/>
      <c r="F266" s="229"/>
      <c r="G266" s="295"/>
      <c r="H266" s="295"/>
      <c r="I266" s="229"/>
      <c r="J266" s="295"/>
      <c r="K266" s="295"/>
      <c r="L266" s="229"/>
      <c r="M266" s="295"/>
      <c r="N266" s="295"/>
      <c r="O266" s="229"/>
      <c r="P266" s="295"/>
      <c r="Q266" s="295"/>
      <c r="R266" s="229"/>
      <c r="S266" s="230"/>
      <c r="T266" s="231"/>
      <c r="U266" s="229"/>
      <c r="V266" s="230"/>
      <c r="W266" s="231"/>
      <c r="X266" s="229"/>
      <c r="Y266" s="230"/>
      <c r="Z266" s="231"/>
      <c r="AA266" s="229"/>
      <c r="AB266" s="295"/>
      <c r="AC266" s="295"/>
      <c r="AD266" s="229"/>
      <c r="AE266" s="295"/>
      <c r="AF266" s="295"/>
      <c r="AG266" s="229"/>
      <c r="AH266" s="295"/>
      <c r="AI266" s="295"/>
      <c r="AJ266" s="229"/>
      <c r="AK266" s="295"/>
      <c r="AL266" s="295"/>
      <c r="AM266" s="229"/>
      <c r="AN266" s="295"/>
      <c r="AO266" s="295"/>
      <c r="AP266" s="243"/>
      <c r="AQ266" s="295"/>
      <c r="AR266" s="290"/>
      <c r="AS266" s="243"/>
      <c r="AT266" s="295"/>
      <c r="AU266" s="290"/>
      <c r="AV266" s="229"/>
      <c r="AW266" s="230"/>
      <c r="AX266" s="231"/>
      <c r="AY266" s="229"/>
      <c r="AZ266" s="230"/>
      <c r="BA266" s="231"/>
      <c r="BB266" s="229"/>
      <c r="BC266" s="230"/>
      <c r="BD266" s="231"/>
      <c r="BE266" s="229"/>
      <c r="BF266" s="230"/>
      <c r="BG266" s="231"/>
      <c r="BH266" s="229"/>
      <c r="BI266" s="230"/>
      <c r="BJ266" s="231"/>
      <c r="BK266" s="243"/>
      <c r="BL266" s="230"/>
      <c r="BM266" s="231"/>
      <c r="BN266" s="243"/>
      <c r="BO266" s="230"/>
      <c r="BP266" s="231"/>
      <c r="BQ266" s="229"/>
      <c r="BR266" s="230"/>
      <c r="BS266" s="231"/>
      <c r="BT266" s="229"/>
      <c r="BU266" s="230"/>
      <c r="BV266" s="231"/>
      <c r="BW266" s="229"/>
      <c r="BX266" s="230"/>
      <c r="BY266" s="231"/>
      <c r="BZ266" s="229"/>
      <c r="CA266" s="230"/>
      <c r="CB266" s="231"/>
      <c r="CC266" s="229"/>
      <c r="CD266" s="230"/>
      <c r="CE266" s="231"/>
      <c r="CF266" s="331"/>
      <c r="CG266" s="332"/>
      <c r="CH266" s="385"/>
      <c r="CI266" s="331"/>
      <c r="CJ266" s="332"/>
      <c r="CK266" s="385"/>
      <c r="CL266" s="243"/>
      <c r="CM266" s="230"/>
      <c r="CN266" s="354"/>
      <c r="CO266" s="243"/>
      <c r="CP266" s="230"/>
      <c r="CQ266" s="231"/>
      <c r="CR266" s="331"/>
      <c r="CS266" s="332"/>
      <c r="CT266" s="333"/>
      <c r="CU266" s="229"/>
      <c r="CV266" s="230"/>
      <c r="CW266" s="231"/>
      <c r="CX266" s="331"/>
      <c r="CY266" s="332"/>
      <c r="CZ266" s="333"/>
      <c r="DA266" s="331"/>
      <c r="DB266" s="332"/>
      <c r="DC266" s="333"/>
      <c r="DD266" s="331"/>
      <c r="DE266" s="332"/>
      <c r="DF266" s="333"/>
      <c r="DG266" s="331"/>
      <c r="DH266" s="332"/>
      <c r="DI266" s="333"/>
      <c r="DJ266" s="229"/>
      <c r="DK266" s="230"/>
      <c r="DL266" s="231"/>
      <c r="DM266" s="229"/>
      <c r="DN266" s="230"/>
      <c r="DO266" s="231"/>
      <c r="DP266" s="331"/>
      <c r="DQ266" s="332"/>
      <c r="DR266" s="333"/>
      <c r="DS266" s="331"/>
      <c r="DT266" s="332"/>
      <c r="DU266" s="333"/>
      <c r="DV266" s="331"/>
      <c r="DW266" s="332"/>
      <c r="DX266" s="333"/>
      <c r="DY266" s="331"/>
      <c r="DZ266" s="332"/>
      <c r="EA266" s="333"/>
      <c r="EB266" s="331"/>
      <c r="EC266" s="332"/>
      <c r="ED266" s="333"/>
      <c r="EE266" s="331"/>
      <c r="EF266" s="332"/>
      <c r="EG266" s="333"/>
      <c r="EH266" s="229"/>
      <c r="EI266" s="230"/>
      <c r="EJ266" s="231"/>
      <c r="EK266" s="229"/>
      <c r="EL266" s="230"/>
      <c r="EM266" s="231"/>
      <c r="EN266" s="244"/>
      <c r="EO266" s="269" t="str">
        <f t="shared" si="699"/>
        <v/>
      </c>
      <c r="EP266" s="444" t="s">
        <v>1247</v>
      </c>
      <c r="EQ266" s="360" t="str">
        <f t="shared" si="842"/>
        <v/>
      </c>
      <c r="ER266" s="360" t="str">
        <f t="shared" si="843"/>
        <v/>
      </c>
      <c r="ES266" s="360" t="str">
        <f t="shared" si="844"/>
        <v/>
      </c>
      <c r="ET266" s="360" t="str">
        <f t="shared" si="845"/>
        <v/>
      </c>
      <c r="EU266" s="360" t="str">
        <f t="shared" si="846"/>
        <v/>
      </c>
      <c r="EV266" s="360" t="str">
        <f t="shared" si="847"/>
        <v/>
      </c>
      <c r="EW266" s="360" t="str">
        <f t="shared" si="848"/>
        <v/>
      </c>
      <c r="EX266" s="360" t="str">
        <f t="shared" si="849"/>
        <v/>
      </c>
      <c r="EY266" s="360" t="str">
        <f t="shared" si="850"/>
        <v/>
      </c>
      <c r="EZ266" s="360" t="str">
        <f t="shared" si="851"/>
        <v/>
      </c>
      <c r="FA266" s="360" t="str">
        <f t="shared" si="852"/>
        <v/>
      </c>
      <c r="FB266" s="360" t="str">
        <f t="shared" si="853"/>
        <v/>
      </c>
      <c r="FC266" s="360" t="str">
        <f t="shared" si="854"/>
        <v/>
      </c>
      <c r="FD266" s="360" t="str">
        <f t="shared" si="855"/>
        <v/>
      </c>
      <c r="FE266" s="360" t="str">
        <f t="shared" si="856"/>
        <v/>
      </c>
      <c r="FF266" s="360">
        <f t="shared" si="857"/>
        <v>24</v>
      </c>
      <c r="FG266" s="360" t="str">
        <f t="shared" si="858"/>
        <v/>
      </c>
      <c r="FH266" s="360" t="str">
        <f t="shared" si="859"/>
        <v/>
      </c>
      <c r="FI266" s="360" t="str">
        <f t="shared" si="860"/>
        <v/>
      </c>
      <c r="FJ266" s="360" t="str">
        <f t="shared" si="861"/>
        <v/>
      </c>
      <c r="FK266" s="360" t="str">
        <f t="shared" si="862"/>
        <v/>
      </c>
      <c r="FL266" s="360" t="str">
        <f t="shared" si="863"/>
        <v/>
      </c>
      <c r="FM266" s="360" t="str">
        <f t="shared" si="864"/>
        <v/>
      </c>
      <c r="FN266" s="360" t="str">
        <f t="shared" si="865"/>
        <v/>
      </c>
      <c r="FO266" s="360" t="str">
        <f t="shared" si="866"/>
        <v/>
      </c>
      <c r="FP266" s="360" t="str">
        <f t="shared" si="867"/>
        <v/>
      </c>
      <c r="FQ266" s="360" t="str">
        <f t="shared" si="868"/>
        <v/>
      </c>
      <c r="FR266" s="360" t="str">
        <f t="shared" si="869"/>
        <v/>
      </c>
      <c r="FS266" s="360" t="str">
        <f t="shared" si="870"/>
        <v/>
      </c>
      <c r="FT266" s="360" t="str">
        <f t="shared" si="700"/>
        <v/>
      </c>
      <c r="FU266" s="360" t="str">
        <f t="shared" si="871"/>
        <v/>
      </c>
      <c r="FV266" s="360" t="str">
        <f t="shared" si="872"/>
        <v/>
      </c>
      <c r="FW266" s="360" t="str">
        <f t="shared" si="873"/>
        <v/>
      </c>
      <c r="FX266" s="360" t="str">
        <f t="shared" si="874"/>
        <v/>
      </c>
      <c r="FY266" s="360" t="str">
        <f t="shared" si="875"/>
        <v/>
      </c>
      <c r="FZ266" s="360" t="str">
        <f t="shared" si="876"/>
        <v/>
      </c>
      <c r="GA266" s="360" t="str">
        <f t="shared" si="877"/>
        <v/>
      </c>
      <c r="GB266" s="360" t="str">
        <f t="shared" si="878"/>
        <v/>
      </c>
      <c r="GC266" s="360" t="str">
        <f t="shared" si="879"/>
        <v/>
      </c>
      <c r="GD266" s="360" t="str">
        <f t="shared" si="880"/>
        <v/>
      </c>
      <c r="GE266" s="360" t="str">
        <f t="shared" si="881"/>
        <v/>
      </c>
      <c r="GF266" s="360" t="str">
        <f t="shared" si="882"/>
        <v/>
      </c>
      <c r="GG266" s="360" t="str">
        <f t="shared" si="883"/>
        <v/>
      </c>
      <c r="GH266" s="360" t="str">
        <f t="shared" si="884"/>
        <v/>
      </c>
      <c r="GI266" s="360" t="str">
        <f t="shared" si="885"/>
        <v/>
      </c>
      <c r="GJ266" s="360" t="str">
        <f t="shared" si="886"/>
        <v/>
      </c>
      <c r="GK266" s="444" t="s">
        <v>1247</v>
      </c>
      <c r="GL266" s="361" t="str">
        <f t="shared" si="701"/>
        <v>-</v>
      </c>
      <c r="GM266" s="361" t="str">
        <f t="shared" si="702"/>
        <v>-</v>
      </c>
      <c r="GN266" s="361" t="str">
        <f t="shared" si="703"/>
        <v>-</v>
      </c>
      <c r="GO266" s="361" t="str">
        <f t="shared" si="704"/>
        <v>-</v>
      </c>
      <c r="GP266" s="361" t="str">
        <f t="shared" si="705"/>
        <v>-</v>
      </c>
      <c r="GQ266" s="361" t="str">
        <f t="shared" si="706"/>
        <v>-</v>
      </c>
      <c r="GR266" s="361" t="str">
        <f t="shared" si="707"/>
        <v>-</v>
      </c>
      <c r="GS266" s="361" t="str">
        <f t="shared" si="708"/>
        <v>-</v>
      </c>
      <c r="GT266" s="361" t="str">
        <f t="shared" si="709"/>
        <v>-</v>
      </c>
      <c r="GU266" s="361" t="str">
        <f t="shared" si="710"/>
        <v>-</v>
      </c>
      <c r="GV266" s="361" t="str">
        <f t="shared" si="711"/>
        <v>-</v>
      </c>
      <c r="GW266" s="361" t="str">
        <f t="shared" si="712"/>
        <v>-</v>
      </c>
      <c r="GX266" s="361" t="str">
        <f t="shared" si="713"/>
        <v>-</v>
      </c>
      <c r="GY266" s="361" t="str">
        <f t="shared" si="714"/>
        <v>-</v>
      </c>
      <c r="GZ266" s="361" t="str">
        <f t="shared" si="715"/>
        <v>-</v>
      </c>
      <c r="HA266" s="361" t="str">
        <f t="shared" si="716"/>
        <v>evt_nseg</v>
      </c>
      <c r="HB266" s="361" t="str">
        <f t="shared" si="717"/>
        <v>-</v>
      </c>
      <c r="HC266" s="361" t="str">
        <f t="shared" si="718"/>
        <v>-</v>
      </c>
      <c r="HD266" s="361" t="str">
        <f t="shared" si="719"/>
        <v>-</v>
      </c>
      <c r="HE266" s="361" t="str">
        <f t="shared" si="720"/>
        <v>-</v>
      </c>
      <c r="HF266" s="361" t="str">
        <f t="shared" si="721"/>
        <v>-</v>
      </c>
      <c r="HG266" s="361" t="str">
        <f t="shared" si="722"/>
        <v>-</v>
      </c>
      <c r="HH266" s="361" t="str">
        <f t="shared" si="723"/>
        <v>-</v>
      </c>
      <c r="HI266" s="361" t="str">
        <f t="shared" si="724"/>
        <v>-</v>
      </c>
      <c r="HJ266" s="361" t="str">
        <f t="shared" si="725"/>
        <v>-</v>
      </c>
      <c r="HK266" s="361" t="str">
        <f t="shared" si="726"/>
        <v>-</v>
      </c>
      <c r="HL266" s="361" t="str">
        <f t="shared" si="727"/>
        <v>-</v>
      </c>
      <c r="HM266" s="361" t="str">
        <f t="shared" si="728"/>
        <v>-</v>
      </c>
      <c r="HN266" s="361" t="str">
        <f t="shared" si="729"/>
        <v>-</v>
      </c>
      <c r="HO266" s="361" t="str">
        <f t="shared" si="730"/>
        <v>-</v>
      </c>
      <c r="HP266" s="361" t="str">
        <f t="shared" si="731"/>
        <v>-</v>
      </c>
      <c r="HQ266" s="361" t="str">
        <f t="shared" si="732"/>
        <v>-</v>
      </c>
      <c r="HR266" s="361" t="str">
        <f t="shared" si="733"/>
        <v>-</v>
      </c>
      <c r="HS266" s="361" t="str">
        <f t="shared" si="734"/>
        <v>-</v>
      </c>
      <c r="HT266" s="361" t="str">
        <f t="shared" si="735"/>
        <v>-</v>
      </c>
      <c r="HU266" s="361" t="str">
        <f t="shared" si="736"/>
        <v>-</v>
      </c>
      <c r="HV266" s="361" t="str">
        <f t="shared" si="737"/>
        <v>-</v>
      </c>
      <c r="HW266" s="361" t="str">
        <f t="shared" si="738"/>
        <v>-</v>
      </c>
      <c r="HX266" s="361" t="str">
        <f t="shared" si="739"/>
        <v>-</v>
      </c>
      <c r="HY266" s="361" t="str">
        <f t="shared" si="740"/>
        <v>-</v>
      </c>
      <c r="HZ266" s="361" t="str">
        <f t="shared" si="741"/>
        <v>-</v>
      </c>
      <c r="IA266" s="361" t="str">
        <f t="shared" si="742"/>
        <v>-</v>
      </c>
      <c r="IB266" s="361" t="str">
        <f t="shared" si="743"/>
        <v>-</v>
      </c>
      <c r="IC266" s="361" t="str">
        <f t="shared" si="744"/>
        <v>-</v>
      </c>
      <c r="ID266" s="361" t="str">
        <f t="shared" si="745"/>
        <v>-</v>
      </c>
      <c r="IE266" s="361" t="str">
        <f t="shared" si="746"/>
        <v>-</v>
      </c>
      <c r="IF266" s="444" t="s">
        <v>1247</v>
      </c>
      <c r="IG266" s="56" t="str">
        <f t="shared" si="887"/>
        <v>-</v>
      </c>
      <c r="IH266" s="56" t="str">
        <f t="shared" si="888"/>
        <v>-</v>
      </c>
      <c r="II266" s="56" t="str">
        <f t="shared" si="889"/>
        <v>-</v>
      </c>
      <c r="IJ266" s="56" t="str">
        <f t="shared" si="890"/>
        <v>-</v>
      </c>
      <c r="IK266" s="56" t="str">
        <f t="shared" si="747"/>
        <v>-</v>
      </c>
      <c r="IL266" s="56" t="str">
        <f t="shared" si="748"/>
        <v>-</v>
      </c>
      <c r="IM266" s="56" t="str">
        <f t="shared" si="749"/>
        <v>-</v>
      </c>
      <c r="IN266" s="56" t="str">
        <f t="shared" si="750"/>
        <v>-</v>
      </c>
      <c r="IO266" s="56" t="str">
        <f t="shared" si="751"/>
        <v>-</v>
      </c>
      <c r="IP266" s="56" t="str">
        <f t="shared" si="752"/>
        <v>-</v>
      </c>
      <c r="IQ266" s="56" t="str">
        <f t="shared" si="753"/>
        <v>-</v>
      </c>
      <c r="IR266" s="56" t="str">
        <f t="shared" si="754"/>
        <v>-</v>
      </c>
      <c r="IS266" s="56" t="str">
        <f t="shared" si="755"/>
        <v>-</v>
      </c>
      <c r="IT266" s="56" t="str">
        <f t="shared" si="756"/>
        <v>-</v>
      </c>
      <c r="IU266" s="56" t="str">
        <f t="shared" si="757"/>
        <v>-</v>
      </c>
      <c r="IV266" s="56">
        <f t="shared" si="758"/>
        <v>3</v>
      </c>
      <c r="IW266" s="56" t="str">
        <f t="shared" si="759"/>
        <v>-</v>
      </c>
      <c r="IX266" s="56" t="str">
        <f t="shared" si="760"/>
        <v>-</v>
      </c>
      <c r="IY266" s="56" t="str">
        <f t="shared" si="761"/>
        <v>-</v>
      </c>
      <c r="IZ266" s="56" t="str">
        <f t="shared" si="762"/>
        <v>-</v>
      </c>
      <c r="JA266" s="56" t="str">
        <f t="shared" si="763"/>
        <v>-</v>
      </c>
      <c r="JB266" s="56" t="str">
        <f t="shared" si="764"/>
        <v>-</v>
      </c>
      <c r="JC266" s="56" t="str">
        <f t="shared" si="765"/>
        <v>-</v>
      </c>
      <c r="JD266" s="56" t="str">
        <f t="shared" si="766"/>
        <v>-</v>
      </c>
      <c r="JE266" s="56" t="str">
        <f t="shared" si="767"/>
        <v>-</v>
      </c>
      <c r="JF266" s="56" t="str">
        <f t="shared" si="768"/>
        <v>-</v>
      </c>
      <c r="JG266" s="56" t="str">
        <f t="shared" si="769"/>
        <v>-</v>
      </c>
      <c r="JH266" s="56" t="str">
        <f t="shared" si="770"/>
        <v>-</v>
      </c>
      <c r="JI266" s="56" t="str">
        <f t="shared" si="771"/>
        <v>-</v>
      </c>
      <c r="JJ266" s="56" t="str">
        <f t="shared" si="772"/>
        <v>-</v>
      </c>
      <c r="JK266" s="56" t="str">
        <f t="shared" si="773"/>
        <v>-</v>
      </c>
      <c r="JL266" s="56" t="str">
        <f t="shared" si="774"/>
        <v>-</v>
      </c>
      <c r="JM266" s="56" t="str">
        <f t="shared" si="775"/>
        <v>-</v>
      </c>
      <c r="JN266" s="56" t="str">
        <f t="shared" si="776"/>
        <v>-</v>
      </c>
      <c r="JO266" s="56" t="str">
        <f t="shared" si="777"/>
        <v>-</v>
      </c>
      <c r="JP266" s="56" t="str">
        <f t="shared" si="778"/>
        <v>-</v>
      </c>
      <c r="JQ266" s="56" t="str">
        <f t="shared" si="779"/>
        <v>-</v>
      </c>
      <c r="JR266" s="56" t="str">
        <f t="shared" si="780"/>
        <v>-</v>
      </c>
      <c r="JS266" s="56" t="str">
        <f t="shared" si="781"/>
        <v>-</v>
      </c>
      <c r="JT266" s="56" t="str">
        <f t="shared" si="782"/>
        <v>-</v>
      </c>
      <c r="JU266" s="56" t="str">
        <f t="shared" si="783"/>
        <v>-</v>
      </c>
      <c r="JV266" s="56" t="str">
        <f t="shared" si="784"/>
        <v>-</v>
      </c>
      <c r="JW266" s="56" t="str">
        <f t="shared" si="785"/>
        <v>-</v>
      </c>
      <c r="JX266" s="56" t="str">
        <f t="shared" si="786"/>
        <v>-</v>
      </c>
      <c r="JY266" s="56" t="str">
        <f t="shared" si="787"/>
        <v>-</v>
      </c>
      <c r="JZ266" s="56" t="str">
        <f t="shared" si="788"/>
        <v>-</v>
      </c>
      <c r="KA266" s="444" t="s">
        <v>1247</v>
      </c>
      <c r="KB266" s="360">
        <f>IF(ISNUMBER(INDEX($EQ$15:$GK$521,$B266,EO$11)),MAX(KB$14:KB265)+1,0)</f>
        <v>0</v>
      </c>
      <c r="KC266" s="360" t="str">
        <f t="shared" si="891"/>
        <v/>
      </c>
      <c r="KD266" s="373" t="s">
        <v>2</v>
      </c>
      <c r="KE266" s="215"/>
      <c r="KF266" s="60"/>
      <c r="KG266" s="60"/>
      <c r="KH266" s="60"/>
      <c r="KI266" s="60"/>
      <c r="KJ266" s="60"/>
      <c r="KK266" s="60"/>
      <c r="KL266" s="60"/>
      <c r="KM266" s="60"/>
      <c r="KN266" s="60"/>
      <c r="KO266" s="60"/>
      <c r="KP266" s="60"/>
      <c r="KQ266" s="60"/>
      <c r="KR266" s="60"/>
      <c r="KS266" s="60"/>
      <c r="KT266" s="60"/>
      <c r="KU266" s="60"/>
      <c r="KV266" s="60"/>
      <c r="KW266" s="60"/>
      <c r="KX266" s="60"/>
      <c r="KY266" s="60"/>
      <c r="KZ266" s="283" t="str">
        <f t="shared" si="792"/>
        <v/>
      </c>
      <c r="LA266" s="26"/>
      <c r="LB266" s="18"/>
      <c r="LC266" s="18"/>
      <c r="LD266" s="18"/>
      <c r="LE266" s="18"/>
      <c r="LF266" s="18"/>
      <c r="LG266" s="18"/>
      <c r="LH266" s="18"/>
      <c r="LI266" s="18"/>
      <c r="LJ266" s="18"/>
      <c r="LK266" s="18"/>
      <c r="LL266" s="18"/>
      <c r="LM266" s="18"/>
      <c r="LN266" s="63"/>
      <c r="LO266" s="251">
        <f t="shared" si="793"/>
        <v>0</v>
      </c>
      <c r="LP266" s="251">
        <f t="shared" si="794"/>
        <v>0</v>
      </c>
      <c r="LQ266" s="251">
        <f t="shared" si="795"/>
        <v>0</v>
      </c>
      <c r="LR266" s="251">
        <f t="shared" si="796"/>
        <v>0</v>
      </c>
      <c r="LS266" s="251">
        <f t="shared" si="797"/>
        <v>0</v>
      </c>
      <c r="LT266" s="251">
        <f t="shared" si="798"/>
        <v>0</v>
      </c>
      <c r="LU266" s="251">
        <f t="shared" si="799"/>
        <v>0</v>
      </c>
      <c r="LV266" s="251">
        <f t="shared" si="800"/>
        <v>0</v>
      </c>
      <c r="LW266" s="251">
        <f t="shared" si="801"/>
        <v>0</v>
      </c>
      <c r="LX266" s="251">
        <f t="shared" si="802"/>
        <v>0</v>
      </c>
      <c r="LY266" s="251">
        <f t="shared" si="803"/>
        <v>0</v>
      </c>
      <c r="LZ266" s="251">
        <f t="shared" si="804"/>
        <v>0</v>
      </c>
      <c r="MA266" s="63">
        <f t="shared" si="805"/>
        <v>7</v>
      </c>
      <c r="MB266" s="63">
        <f t="shared" si="806"/>
        <v>0</v>
      </c>
      <c r="MC266" s="63">
        <f t="shared" si="893"/>
        <v>252</v>
      </c>
      <c r="MD266" s="63">
        <f t="shared" si="892"/>
        <v>23</v>
      </c>
      <c r="ME266" s="63">
        <f t="shared" si="807"/>
        <v>0</v>
      </c>
      <c r="MF266" s="315">
        <f t="shared" si="808"/>
        <v>291</v>
      </c>
      <c r="MG266" s="315">
        <f>IF(ISNUMBER(MATCH(EO266,$ME$15:$ME$520,0)),0,MAX(MG$14:MG265)+1)</f>
        <v>0</v>
      </c>
      <c r="MH266" s="315" t="str">
        <f t="shared" si="809"/>
        <v/>
      </c>
      <c r="MI266" s="369"/>
      <c r="MJ266" s="68"/>
      <c r="MK266" s="18"/>
      <c r="ML266" s="242"/>
      <c r="MM266" s="242"/>
      <c r="MN266" s="59"/>
      <c r="MO266" s="59"/>
      <c r="MP266" s="285"/>
      <c r="MQ266" s="59"/>
      <c r="MR266" s="238"/>
      <c r="MS266" s="285"/>
      <c r="MT266" s="59"/>
      <c r="MU266" s="285"/>
      <c r="MV266" s="238"/>
      <c r="MW266" s="59"/>
      <c r="MX266" s="59"/>
      <c r="MY266" s="59"/>
      <c r="MZ266" s="59"/>
      <c r="NA266" s="59"/>
      <c r="NB266" s="59"/>
      <c r="NC266" s="59"/>
      <c r="ND266" s="59"/>
      <c r="NE266" s="59"/>
      <c r="NF266" s="59"/>
      <c r="NG266" s="59"/>
      <c r="NH266" s="59"/>
      <c r="NI266" s="59"/>
      <c r="NJ266" s="59"/>
      <c r="NK266" s="59"/>
      <c r="NL266" s="454"/>
      <c r="NM266" s="454"/>
      <c r="NN266" s="59"/>
      <c r="NO266" s="18"/>
      <c r="NP266" s="18"/>
      <c r="NQ266" s="18"/>
      <c r="NR266" s="18"/>
      <c r="NS266" s="18"/>
      <c r="NT266" s="18"/>
      <c r="NU266" s="18"/>
      <c r="NV266" s="18"/>
      <c r="NW266" s="18"/>
      <c r="NX266" s="18"/>
      <c r="NY266" s="18"/>
      <c r="NZ266" s="18"/>
      <c r="OA266" s="18"/>
      <c r="OB266" s="18"/>
      <c r="OC266" s="18"/>
      <c r="OZ266" s="59"/>
      <c r="PA266" s="251" t="str">
        <f t="shared" si="810"/>
        <v/>
      </c>
      <c r="PB266" s="251" t="str">
        <f t="shared" si="811"/>
        <v/>
      </c>
      <c r="PC266" s="251" t="str">
        <f t="shared" si="812"/>
        <v/>
      </c>
      <c r="PD266" s="251" t="str">
        <f t="shared" si="813"/>
        <v/>
      </c>
      <c r="PE266" s="251" t="str">
        <f t="shared" si="814"/>
        <v/>
      </c>
      <c r="PF266" s="251" t="str">
        <f t="shared" si="815"/>
        <v/>
      </c>
      <c r="PG266" s="251" t="str">
        <f t="shared" si="816"/>
        <v/>
      </c>
      <c r="PH266" s="251" t="str">
        <f t="shared" si="817"/>
        <v/>
      </c>
      <c r="PI266" s="251" t="str">
        <f t="shared" si="818"/>
        <v/>
      </c>
      <c r="PJ266" s="251" t="str">
        <f t="shared" si="819"/>
        <v/>
      </c>
      <c r="PK266" s="251" t="str">
        <f t="shared" si="820"/>
        <v/>
      </c>
      <c r="PL266" s="251" t="str">
        <f t="shared" si="821"/>
        <v/>
      </c>
      <c r="PM266" s="251" t="str">
        <f t="shared" si="822"/>
        <v/>
      </c>
      <c r="PN266" s="251" t="str">
        <f t="shared" si="823"/>
        <v/>
      </c>
      <c r="PO266" s="251" t="str">
        <f t="shared" si="824"/>
        <v/>
      </c>
      <c r="PP266" s="251" t="str">
        <f t="shared" si="825"/>
        <v/>
      </c>
      <c r="PQ266" s="251" t="str">
        <f t="shared" si="826"/>
        <v/>
      </c>
      <c r="PR266" s="251" t="str">
        <f t="shared" si="827"/>
        <v/>
      </c>
      <c r="PS266" s="251" t="str">
        <f t="shared" si="828"/>
        <v/>
      </c>
      <c r="PT266" s="251" t="str">
        <f t="shared" si="829"/>
        <v/>
      </c>
      <c r="PU266" s="251" t="str">
        <f t="shared" si="830"/>
        <v/>
      </c>
      <c r="PV266" s="251" t="str">
        <f t="shared" si="831"/>
        <v/>
      </c>
      <c r="PW266" s="251" t="str">
        <f t="shared" si="832"/>
        <v/>
      </c>
      <c r="PX266" s="251" t="str">
        <f t="shared" si="833"/>
        <v/>
      </c>
      <c r="PY266" s="251" t="str">
        <f t="shared" si="834"/>
        <v/>
      </c>
      <c r="PZ266" s="251" t="str">
        <f t="shared" si="835"/>
        <v/>
      </c>
      <c r="QA266" s="251" t="str">
        <f t="shared" si="836"/>
        <v/>
      </c>
      <c r="QB266" s="251" t="str">
        <f t="shared" si="837"/>
        <v/>
      </c>
      <c r="QC266" s="251" t="str">
        <f t="shared" si="838"/>
        <v/>
      </c>
      <c r="QD266" s="251" t="str">
        <f t="shared" si="839"/>
        <v/>
      </c>
      <c r="QE266" s="251" t="str">
        <f t="shared" si="840"/>
        <v/>
      </c>
      <c r="QF266" s="63">
        <f t="shared" si="841"/>
        <v>0</v>
      </c>
      <c r="QG266" s="59"/>
      <c r="QH266" s="59"/>
      <c r="QI266" s="59"/>
      <c r="QJ266" s="59"/>
      <c r="QK266" s="59"/>
      <c r="QL266" s="59"/>
      <c r="QM266" s="59"/>
      <c r="QN266" s="59"/>
    </row>
    <row r="267" spans="1:456" ht="6" customHeight="1" x14ac:dyDescent="0.25">
      <c r="A267" s="68"/>
      <c r="B267" s="447">
        <f t="shared" si="698"/>
        <v>253</v>
      </c>
      <c r="C267" s="72" t="s">
        <v>808</v>
      </c>
      <c r="D267" s="261" t="s">
        <v>697</v>
      </c>
      <c r="E267" s="59"/>
      <c r="F267" s="229"/>
      <c r="G267" s="295"/>
      <c r="H267" s="295"/>
      <c r="I267" s="229"/>
      <c r="J267" s="295"/>
      <c r="K267" s="295"/>
      <c r="L267" s="229"/>
      <c r="M267" s="295"/>
      <c r="N267" s="295"/>
      <c r="O267" s="229"/>
      <c r="P267" s="295"/>
      <c r="Q267" s="295"/>
      <c r="R267" s="229"/>
      <c r="S267" s="230"/>
      <c r="T267" s="231"/>
      <c r="U267" s="229"/>
      <c r="V267" s="230"/>
      <c r="W267" s="231"/>
      <c r="X267" s="229"/>
      <c r="Y267" s="230"/>
      <c r="Z267" s="231"/>
      <c r="AA267" s="229"/>
      <c r="AB267" s="295"/>
      <c r="AC267" s="295"/>
      <c r="AD267" s="229"/>
      <c r="AE267" s="295"/>
      <c r="AF267" s="295"/>
      <c r="AG267" s="229"/>
      <c r="AH267" s="295"/>
      <c r="AI267" s="295"/>
      <c r="AJ267" s="229"/>
      <c r="AK267" s="295"/>
      <c r="AL267" s="295"/>
      <c r="AM267" s="229"/>
      <c r="AN267" s="295"/>
      <c r="AO267" s="295"/>
      <c r="AP267" s="243"/>
      <c r="AQ267" s="295"/>
      <c r="AR267" s="290"/>
      <c r="AS267" s="243"/>
      <c r="AT267" s="295"/>
      <c r="AU267" s="290"/>
      <c r="AV267" s="229"/>
      <c r="AW267" s="230"/>
      <c r="AX267" s="231"/>
      <c r="AY267" s="229"/>
      <c r="AZ267" s="230"/>
      <c r="BA267" s="231"/>
      <c r="BB267" s="229"/>
      <c r="BC267" s="230"/>
      <c r="BD267" s="231"/>
      <c r="BE267" s="229"/>
      <c r="BF267" s="230"/>
      <c r="BG267" s="231"/>
      <c r="BH267" s="229"/>
      <c r="BI267" s="230"/>
      <c r="BJ267" s="231"/>
      <c r="BK267" s="243"/>
      <c r="BL267" s="230"/>
      <c r="BM267" s="231"/>
      <c r="BN267" s="243"/>
      <c r="BO267" s="230"/>
      <c r="BP267" s="231"/>
      <c r="BQ267" s="229"/>
      <c r="BR267" s="230"/>
      <c r="BS267" s="231"/>
      <c r="BT267" s="229"/>
      <c r="BU267" s="230"/>
      <c r="BV267" s="231"/>
      <c r="BW267" s="229"/>
      <c r="BX267" s="230"/>
      <c r="BY267" s="231"/>
      <c r="BZ267" s="229"/>
      <c r="CA267" s="230"/>
      <c r="CB267" s="231"/>
      <c r="CC267" s="229"/>
      <c r="CD267" s="230"/>
      <c r="CE267" s="231"/>
      <c r="CF267" s="331"/>
      <c r="CG267" s="332"/>
      <c r="CH267" s="385"/>
      <c r="CI267" s="331"/>
      <c r="CJ267" s="332"/>
      <c r="CK267" s="385"/>
      <c r="CL267" s="243"/>
      <c r="CM267" s="230"/>
      <c r="CN267" s="354"/>
      <c r="CO267" s="243"/>
      <c r="CP267" s="230"/>
      <c r="CQ267" s="231"/>
      <c r="CR267" s="331"/>
      <c r="CS267" s="332"/>
      <c r="CT267" s="333"/>
      <c r="CU267" s="229"/>
      <c r="CV267" s="230"/>
      <c r="CW267" s="231"/>
      <c r="CX267" s="331"/>
      <c r="CY267" s="332"/>
      <c r="CZ267" s="333"/>
      <c r="DA267" s="331"/>
      <c r="DB267" s="332"/>
      <c r="DC267" s="333"/>
      <c r="DD267" s="331"/>
      <c r="DE267" s="332"/>
      <c r="DF267" s="333"/>
      <c r="DG267" s="331"/>
      <c r="DH267" s="332"/>
      <c r="DI267" s="333"/>
      <c r="DJ267" s="229"/>
      <c r="DK267" s="230"/>
      <c r="DL267" s="231"/>
      <c r="DM267" s="229"/>
      <c r="DN267" s="230"/>
      <c r="DO267" s="231"/>
      <c r="DP267" s="331"/>
      <c r="DQ267" s="332"/>
      <c r="DR267" s="333"/>
      <c r="DS267" s="331"/>
      <c r="DT267" s="332"/>
      <c r="DU267" s="333"/>
      <c r="DV267" s="331"/>
      <c r="DW267" s="332"/>
      <c r="DX267" s="333"/>
      <c r="DY267" s="331"/>
      <c r="DZ267" s="332"/>
      <c r="EA267" s="333"/>
      <c r="EB267" s="331"/>
      <c r="EC267" s="332"/>
      <c r="ED267" s="333"/>
      <c r="EE267" s="331"/>
      <c r="EF267" s="332"/>
      <c r="EG267" s="333"/>
      <c r="EH267" s="229"/>
      <c r="EI267" s="230"/>
      <c r="EJ267" s="231"/>
      <c r="EK267" s="229"/>
      <c r="EL267" s="230"/>
      <c r="EM267" s="231"/>
      <c r="EN267" s="244"/>
      <c r="EO267" s="269" t="str">
        <f t="shared" si="699"/>
        <v/>
      </c>
      <c r="EP267" s="444" t="s">
        <v>1247</v>
      </c>
      <c r="EQ267" s="360" t="str">
        <f t="shared" si="842"/>
        <v/>
      </c>
      <c r="ER267" s="360" t="str">
        <f t="shared" si="843"/>
        <v/>
      </c>
      <c r="ES267" s="360" t="str">
        <f t="shared" si="844"/>
        <v/>
      </c>
      <c r="ET267" s="360" t="str">
        <f t="shared" si="845"/>
        <v/>
      </c>
      <c r="EU267" s="360" t="str">
        <f t="shared" si="846"/>
        <v/>
      </c>
      <c r="EV267" s="360" t="str">
        <f t="shared" si="847"/>
        <v/>
      </c>
      <c r="EW267" s="360" t="str">
        <f t="shared" si="848"/>
        <v/>
      </c>
      <c r="EX267" s="360" t="str">
        <f t="shared" si="849"/>
        <v/>
      </c>
      <c r="EY267" s="360" t="str">
        <f t="shared" si="850"/>
        <v/>
      </c>
      <c r="EZ267" s="360" t="str">
        <f t="shared" si="851"/>
        <v/>
      </c>
      <c r="FA267" s="360" t="str">
        <f t="shared" si="852"/>
        <v/>
      </c>
      <c r="FB267" s="360" t="str">
        <f t="shared" si="853"/>
        <v/>
      </c>
      <c r="FC267" s="360" t="str">
        <f t="shared" si="854"/>
        <v/>
      </c>
      <c r="FD267" s="360" t="str">
        <f t="shared" si="855"/>
        <v/>
      </c>
      <c r="FE267" s="360" t="str">
        <f t="shared" si="856"/>
        <v/>
      </c>
      <c r="FF267" s="360" t="str">
        <f t="shared" si="857"/>
        <v/>
      </c>
      <c r="FG267" s="360" t="str">
        <f t="shared" si="858"/>
        <v/>
      </c>
      <c r="FH267" s="360" t="str">
        <f t="shared" si="859"/>
        <v/>
      </c>
      <c r="FI267" s="360" t="str">
        <f t="shared" si="860"/>
        <v/>
      </c>
      <c r="FJ267" s="360" t="str">
        <f t="shared" si="861"/>
        <v/>
      </c>
      <c r="FK267" s="360" t="str">
        <f t="shared" si="862"/>
        <v/>
      </c>
      <c r="FL267" s="360" t="str">
        <f t="shared" si="863"/>
        <v/>
      </c>
      <c r="FM267" s="360" t="str">
        <f t="shared" si="864"/>
        <v/>
      </c>
      <c r="FN267" s="360" t="str">
        <f t="shared" si="865"/>
        <v/>
      </c>
      <c r="FO267" s="360" t="str">
        <f t="shared" si="866"/>
        <v/>
      </c>
      <c r="FP267" s="360" t="str">
        <f t="shared" si="867"/>
        <v/>
      </c>
      <c r="FQ267" s="360" t="str">
        <f t="shared" si="868"/>
        <v/>
      </c>
      <c r="FR267" s="360" t="str">
        <f t="shared" si="869"/>
        <v/>
      </c>
      <c r="FS267" s="360" t="str">
        <f t="shared" si="870"/>
        <v/>
      </c>
      <c r="FT267" s="360" t="str">
        <f t="shared" si="700"/>
        <v/>
      </c>
      <c r="FU267" s="360" t="str">
        <f t="shared" si="871"/>
        <v/>
      </c>
      <c r="FV267" s="360" t="str">
        <f t="shared" si="872"/>
        <v/>
      </c>
      <c r="FW267" s="360" t="str">
        <f t="shared" si="873"/>
        <v/>
      </c>
      <c r="FX267" s="360" t="str">
        <f t="shared" si="874"/>
        <v/>
      </c>
      <c r="FY267" s="360" t="str">
        <f t="shared" si="875"/>
        <v/>
      </c>
      <c r="FZ267" s="360" t="str">
        <f t="shared" si="876"/>
        <v/>
      </c>
      <c r="GA267" s="360" t="str">
        <f t="shared" si="877"/>
        <v/>
      </c>
      <c r="GB267" s="360" t="str">
        <f t="shared" si="878"/>
        <v/>
      </c>
      <c r="GC267" s="360" t="str">
        <f t="shared" si="879"/>
        <v/>
      </c>
      <c r="GD267" s="360" t="str">
        <f t="shared" si="880"/>
        <v/>
      </c>
      <c r="GE267" s="360" t="str">
        <f t="shared" si="881"/>
        <v/>
      </c>
      <c r="GF267" s="360" t="str">
        <f t="shared" si="882"/>
        <v/>
      </c>
      <c r="GG267" s="360" t="str">
        <f t="shared" si="883"/>
        <v/>
      </c>
      <c r="GH267" s="360" t="str">
        <f t="shared" si="884"/>
        <v/>
      </c>
      <c r="GI267" s="360" t="str">
        <f t="shared" si="885"/>
        <v/>
      </c>
      <c r="GJ267" s="360" t="str">
        <f t="shared" si="886"/>
        <v/>
      </c>
      <c r="GK267" s="444" t="s">
        <v>1247</v>
      </c>
      <c r="GL267" s="361" t="str">
        <f t="shared" si="701"/>
        <v>-</v>
      </c>
      <c r="GM267" s="361" t="str">
        <f t="shared" si="702"/>
        <v>-</v>
      </c>
      <c r="GN267" s="361" t="str">
        <f t="shared" si="703"/>
        <v>-</v>
      </c>
      <c r="GO267" s="361" t="str">
        <f t="shared" si="704"/>
        <v>-</v>
      </c>
      <c r="GP267" s="361" t="str">
        <f t="shared" si="705"/>
        <v>-</v>
      </c>
      <c r="GQ267" s="361" t="str">
        <f t="shared" si="706"/>
        <v>-</v>
      </c>
      <c r="GR267" s="361" t="str">
        <f t="shared" si="707"/>
        <v>-</v>
      </c>
      <c r="GS267" s="361" t="str">
        <f t="shared" si="708"/>
        <v>-</v>
      </c>
      <c r="GT267" s="361" t="str">
        <f t="shared" si="709"/>
        <v>-</v>
      </c>
      <c r="GU267" s="361" t="str">
        <f t="shared" si="710"/>
        <v>-</v>
      </c>
      <c r="GV267" s="361" t="str">
        <f t="shared" si="711"/>
        <v>-</v>
      </c>
      <c r="GW267" s="361" t="str">
        <f t="shared" si="712"/>
        <v>-</v>
      </c>
      <c r="GX267" s="361" t="str">
        <f t="shared" si="713"/>
        <v>-</v>
      </c>
      <c r="GY267" s="361" t="str">
        <f t="shared" si="714"/>
        <v>-</v>
      </c>
      <c r="GZ267" s="361" t="str">
        <f t="shared" si="715"/>
        <v>-</v>
      </c>
      <c r="HA267" s="361" t="str">
        <f t="shared" si="716"/>
        <v>-</v>
      </c>
      <c r="HB267" s="361" t="str">
        <f t="shared" si="717"/>
        <v>-</v>
      </c>
      <c r="HC267" s="361" t="str">
        <f t="shared" si="718"/>
        <v>-</v>
      </c>
      <c r="HD267" s="361" t="str">
        <f t="shared" si="719"/>
        <v>-</v>
      </c>
      <c r="HE267" s="361" t="str">
        <f t="shared" si="720"/>
        <v>-</v>
      </c>
      <c r="HF267" s="361" t="str">
        <f t="shared" si="721"/>
        <v>-</v>
      </c>
      <c r="HG267" s="361" t="str">
        <f t="shared" si="722"/>
        <v>-</v>
      </c>
      <c r="HH267" s="361" t="str">
        <f t="shared" si="723"/>
        <v>-</v>
      </c>
      <c r="HI267" s="361" t="str">
        <f t="shared" si="724"/>
        <v>-</v>
      </c>
      <c r="HJ267" s="361" t="str">
        <f t="shared" si="725"/>
        <v>-</v>
      </c>
      <c r="HK267" s="361" t="str">
        <f t="shared" si="726"/>
        <v>-</v>
      </c>
      <c r="HL267" s="361" t="str">
        <f t="shared" si="727"/>
        <v>-</v>
      </c>
      <c r="HM267" s="361" t="str">
        <f t="shared" si="728"/>
        <v>-</v>
      </c>
      <c r="HN267" s="361" t="str">
        <f t="shared" si="729"/>
        <v>-</v>
      </c>
      <c r="HO267" s="361" t="str">
        <f t="shared" si="730"/>
        <v>-</v>
      </c>
      <c r="HP267" s="361" t="str">
        <f t="shared" si="731"/>
        <v>-</v>
      </c>
      <c r="HQ267" s="361" t="str">
        <f t="shared" si="732"/>
        <v>-</v>
      </c>
      <c r="HR267" s="361" t="str">
        <f t="shared" si="733"/>
        <v>-</v>
      </c>
      <c r="HS267" s="361" t="str">
        <f t="shared" si="734"/>
        <v>-</v>
      </c>
      <c r="HT267" s="361" t="str">
        <f t="shared" si="735"/>
        <v>-</v>
      </c>
      <c r="HU267" s="361" t="str">
        <f t="shared" si="736"/>
        <v>-</v>
      </c>
      <c r="HV267" s="361" t="str">
        <f t="shared" si="737"/>
        <v>-</v>
      </c>
      <c r="HW267" s="361" t="str">
        <f t="shared" si="738"/>
        <v>-</v>
      </c>
      <c r="HX267" s="361" t="str">
        <f t="shared" si="739"/>
        <v>-</v>
      </c>
      <c r="HY267" s="361" t="str">
        <f t="shared" si="740"/>
        <v>-</v>
      </c>
      <c r="HZ267" s="361" t="str">
        <f t="shared" si="741"/>
        <v>-</v>
      </c>
      <c r="IA267" s="361" t="str">
        <f t="shared" si="742"/>
        <v>-</v>
      </c>
      <c r="IB267" s="361" t="str">
        <f t="shared" si="743"/>
        <v>-</v>
      </c>
      <c r="IC267" s="361" t="str">
        <f t="shared" si="744"/>
        <v>-</v>
      </c>
      <c r="ID267" s="361" t="str">
        <f t="shared" si="745"/>
        <v>-</v>
      </c>
      <c r="IE267" s="361" t="str">
        <f t="shared" si="746"/>
        <v>-</v>
      </c>
      <c r="IF267" s="444" t="s">
        <v>1247</v>
      </c>
      <c r="IG267" s="56" t="str">
        <f t="shared" si="887"/>
        <v>-</v>
      </c>
      <c r="IH267" s="56" t="str">
        <f t="shared" si="888"/>
        <v>-</v>
      </c>
      <c r="II267" s="56" t="str">
        <f t="shared" si="889"/>
        <v>-</v>
      </c>
      <c r="IJ267" s="56" t="str">
        <f t="shared" si="890"/>
        <v>-</v>
      </c>
      <c r="IK267" s="56" t="str">
        <f t="shared" si="747"/>
        <v>-</v>
      </c>
      <c r="IL267" s="56" t="str">
        <f t="shared" si="748"/>
        <v>-</v>
      </c>
      <c r="IM267" s="56" t="str">
        <f t="shared" si="749"/>
        <v>-</v>
      </c>
      <c r="IN267" s="56" t="str">
        <f t="shared" si="750"/>
        <v>-</v>
      </c>
      <c r="IO267" s="56" t="str">
        <f t="shared" si="751"/>
        <v>-</v>
      </c>
      <c r="IP267" s="56" t="str">
        <f t="shared" si="752"/>
        <v>-</v>
      </c>
      <c r="IQ267" s="56" t="str">
        <f t="shared" si="753"/>
        <v>-</v>
      </c>
      <c r="IR267" s="56" t="str">
        <f t="shared" si="754"/>
        <v>-</v>
      </c>
      <c r="IS267" s="56" t="str">
        <f t="shared" si="755"/>
        <v>-</v>
      </c>
      <c r="IT267" s="56" t="str">
        <f t="shared" si="756"/>
        <v>-</v>
      </c>
      <c r="IU267" s="56" t="str">
        <f t="shared" si="757"/>
        <v>-</v>
      </c>
      <c r="IV267" s="56" t="str">
        <f t="shared" si="758"/>
        <v>-</v>
      </c>
      <c r="IW267" s="56" t="str">
        <f t="shared" si="759"/>
        <v>-</v>
      </c>
      <c r="IX267" s="56" t="str">
        <f t="shared" si="760"/>
        <v>-</v>
      </c>
      <c r="IY267" s="56" t="str">
        <f t="shared" si="761"/>
        <v>-</v>
      </c>
      <c r="IZ267" s="56" t="str">
        <f t="shared" si="762"/>
        <v>-</v>
      </c>
      <c r="JA267" s="56" t="str">
        <f t="shared" si="763"/>
        <v>-</v>
      </c>
      <c r="JB267" s="56" t="str">
        <f t="shared" si="764"/>
        <v>-</v>
      </c>
      <c r="JC267" s="56" t="str">
        <f t="shared" si="765"/>
        <v>-</v>
      </c>
      <c r="JD267" s="56" t="str">
        <f t="shared" si="766"/>
        <v>-</v>
      </c>
      <c r="JE267" s="56" t="str">
        <f t="shared" si="767"/>
        <v>-</v>
      </c>
      <c r="JF267" s="56" t="str">
        <f t="shared" si="768"/>
        <v>-</v>
      </c>
      <c r="JG267" s="56" t="str">
        <f t="shared" si="769"/>
        <v>-</v>
      </c>
      <c r="JH267" s="56" t="str">
        <f t="shared" si="770"/>
        <v>-</v>
      </c>
      <c r="JI267" s="56" t="str">
        <f t="shared" si="771"/>
        <v>-</v>
      </c>
      <c r="JJ267" s="56" t="str">
        <f t="shared" si="772"/>
        <v>-</v>
      </c>
      <c r="JK267" s="56" t="str">
        <f t="shared" si="773"/>
        <v>-</v>
      </c>
      <c r="JL267" s="56" t="str">
        <f t="shared" si="774"/>
        <v>-</v>
      </c>
      <c r="JM267" s="56" t="str">
        <f t="shared" si="775"/>
        <v>-</v>
      </c>
      <c r="JN267" s="56" t="str">
        <f t="shared" si="776"/>
        <v>-</v>
      </c>
      <c r="JO267" s="56" t="str">
        <f t="shared" si="777"/>
        <v>-</v>
      </c>
      <c r="JP267" s="56" t="str">
        <f t="shared" si="778"/>
        <v>-</v>
      </c>
      <c r="JQ267" s="56" t="str">
        <f t="shared" si="779"/>
        <v>-</v>
      </c>
      <c r="JR267" s="56" t="str">
        <f t="shared" si="780"/>
        <v>-</v>
      </c>
      <c r="JS267" s="56" t="str">
        <f t="shared" si="781"/>
        <v>-</v>
      </c>
      <c r="JT267" s="56" t="str">
        <f t="shared" si="782"/>
        <v>-</v>
      </c>
      <c r="JU267" s="56" t="str">
        <f t="shared" si="783"/>
        <v>-</v>
      </c>
      <c r="JV267" s="56" t="str">
        <f t="shared" si="784"/>
        <v>-</v>
      </c>
      <c r="JW267" s="56" t="str">
        <f t="shared" si="785"/>
        <v>-</v>
      </c>
      <c r="JX267" s="56" t="str">
        <f t="shared" si="786"/>
        <v>-</v>
      </c>
      <c r="JY267" s="56" t="str">
        <f t="shared" si="787"/>
        <v>-</v>
      </c>
      <c r="JZ267" s="56" t="str">
        <f t="shared" si="788"/>
        <v>-</v>
      </c>
      <c r="KA267" s="444" t="s">
        <v>1247</v>
      </c>
      <c r="KB267" s="360">
        <f>IF(ISNUMBER(INDEX($EQ$15:$GK$521,$B267,EO$11)),MAX(KB$14:KB266)+1,0)</f>
        <v>0</v>
      </c>
      <c r="KC267" s="360" t="str">
        <f t="shared" si="891"/>
        <v/>
      </c>
      <c r="KD267" s="373" t="s">
        <v>2</v>
      </c>
      <c r="KE267" s="215"/>
      <c r="KF267" s="60"/>
      <c r="KG267" s="60"/>
      <c r="KH267" s="60"/>
      <c r="KI267" s="60"/>
      <c r="KJ267" s="60"/>
      <c r="KK267" s="60"/>
      <c r="KL267" s="60"/>
      <c r="KM267" s="60"/>
      <c r="KN267" s="60"/>
      <c r="KO267" s="60"/>
      <c r="KP267" s="60"/>
      <c r="KQ267" s="60"/>
      <c r="KR267" s="60"/>
      <c r="KS267" s="60"/>
      <c r="KT267" s="60"/>
      <c r="KU267" s="60"/>
      <c r="KV267" s="60"/>
      <c r="KW267" s="60"/>
      <c r="KX267" s="60"/>
      <c r="KY267" s="60"/>
      <c r="KZ267" s="283" t="str">
        <f t="shared" si="792"/>
        <v/>
      </c>
      <c r="LA267" s="26"/>
      <c r="LB267" s="18"/>
      <c r="LC267" s="18"/>
      <c r="LD267" s="18"/>
      <c r="LE267" s="18"/>
      <c r="LF267" s="18"/>
      <c r="LG267" s="18"/>
      <c r="LH267" s="18"/>
      <c r="LI267" s="18"/>
      <c r="LJ267" s="18"/>
      <c r="LK267" s="18"/>
      <c r="LL267" s="18"/>
      <c r="LM267" s="18"/>
      <c r="LN267" s="63"/>
      <c r="LO267" s="251">
        <f t="shared" si="793"/>
        <v>0</v>
      </c>
      <c r="LP267" s="251">
        <f t="shared" si="794"/>
        <v>0</v>
      </c>
      <c r="LQ267" s="251">
        <f t="shared" si="795"/>
        <v>0</v>
      </c>
      <c r="LR267" s="251">
        <f t="shared" si="796"/>
        <v>0</v>
      </c>
      <c r="LS267" s="251">
        <f t="shared" si="797"/>
        <v>0</v>
      </c>
      <c r="LT267" s="251">
        <f t="shared" si="798"/>
        <v>0</v>
      </c>
      <c r="LU267" s="251">
        <f t="shared" si="799"/>
        <v>0</v>
      </c>
      <c r="LV267" s="251">
        <f t="shared" si="800"/>
        <v>0</v>
      </c>
      <c r="LW267" s="251">
        <f t="shared" si="801"/>
        <v>0</v>
      </c>
      <c r="LX267" s="251">
        <f t="shared" si="802"/>
        <v>0</v>
      </c>
      <c r="LY267" s="251">
        <f t="shared" si="803"/>
        <v>0</v>
      </c>
      <c r="LZ267" s="251">
        <f t="shared" si="804"/>
        <v>0</v>
      </c>
      <c r="MA267" s="63">
        <f t="shared" si="805"/>
        <v>7</v>
      </c>
      <c r="MB267" s="63">
        <f t="shared" si="806"/>
        <v>0</v>
      </c>
      <c r="MC267" s="63">
        <f t="shared" si="893"/>
        <v>253</v>
      </c>
      <c r="MD267" s="63">
        <f t="shared" si="892"/>
        <v>24</v>
      </c>
      <c r="ME267" s="63">
        <f t="shared" si="807"/>
        <v>0</v>
      </c>
      <c r="MF267" s="315">
        <f t="shared" si="808"/>
        <v>291</v>
      </c>
      <c r="MG267" s="315">
        <f>IF(ISNUMBER(MATCH(EO267,$ME$15:$ME$520,0)),0,MAX(MG$14:MG266)+1)</f>
        <v>0</v>
      </c>
      <c r="MH267" s="315" t="str">
        <f t="shared" si="809"/>
        <v/>
      </c>
      <c r="MI267" s="369"/>
      <c r="MJ267" s="68"/>
      <c r="MK267" s="18"/>
      <c r="ML267" s="242"/>
      <c r="MM267" s="242"/>
      <c r="MN267" s="59"/>
      <c r="MO267" s="59"/>
      <c r="MP267" s="285"/>
      <c r="MQ267" s="59"/>
      <c r="MR267" s="238"/>
      <c r="MS267" s="285"/>
      <c r="MT267" s="59"/>
      <c r="MU267" s="285"/>
      <c r="MV267" s="238"/>
      <c r="MW267" s="59"/>
      <c r="MX267" s="59"/>
      <c r="MY267" s="59"/>
      <c r="MZ267" s="59"/>
      <c r="NA267" s="59"/>
      <c r="NB267" s="59"/>
      <c r="NC267" s="59"/>
      <c r="ND267" s="59"/>
      <c r="NE267" s="59"/>
      <c r="NF267" s="59"/>
      <c r="NG267" s="59"/>
      <c r="NH267" s="59"/>
      <c r="NI267" s="59"/>
      <c r="NJ267" s="59"/>
      <c r="NK267" s="59"/>
      <c r="NL267" s="454"/>
      <c r="NM267" s="454"/>
      <c r="NN267" s="59"/>
      <c r="NO267" s="18"/>
      <c r="NP267" s="18"/>
      <c r="NQ267" s="18"/>
      <c r="NR267" s="18"/>
      <c r="NS267" s="18"/>
      <c r="NT267" s="18"/>
      <c r="NU267" s="18"/>
      <c r="NV267" s="18"/>
      <c r="NW267" s="18"/>
      <c r="NX267" s="18"/>
      <c r="NY267" s="18"/>
      <c r="NZ267" s="18"/>
      <c r="OA267" s="18"/>
      <c r="OB267" s="18"/>
      <c r="OC267" s="18"/>
      <c r="OZ267" s="59"/>
      <c r="PA267" s="251" t="str">
        <f t="shared" si="810"/>
        <v/>
      </c>
      <c r="PB267" s="251" t="str">
        <f t="shared" si="811"/>
        <v/>
      </c>
      <c r="PC267" s="251" t="str">
        <f t="shared" si="812"/>
        <v/>
      </c>
      <c r="PD267" s="251" t="str">
        <f t="shared" si="813"/>
        <v/>
      </c>
      <c r="PE267" s="251" t="str">
        <f t="shared" si="814"/>
        <v/>
      </c>
      <c r="PF267" s="251" t="str">
        <f t="shared" si="815"/>
        <v/>
      </c>
      <c r="PG267" s="251" t="str">
        <f t="shared" si="816"/>
        <v/>
      </c>
      <c r="PH267" s="251" t="str">
        <f t="shared" si="817"/>
        <v/>
      </c>
      <c r="PI267" s="251" t="str">
        <f t="shared" si="818"/>
        <v/>
      </c>
      <c r="PJ267" s="251" t="str">
        <f t="shared" si="819"/>
        <v/>
      </c>
      <c r="PK267" s="251" t="str">
        <f t="shared" si="820"/>
        <v/>
      </c>
      <c r="PL267" s="251" t="str">
        <f t="shared" si="821"/>
        <v/>
      </c>
      <c r="PM267" s="251" t="str">
        <f t="shared" si="822"/>
        <v/>
      </c>
      <c r="PN267" s="251" t="str">
        <f t="shared" si="823"/>
        <v/>
      </c>
      <c r="PO267" s="251" t="str">
        <f t="shared" si="824"/>
        <v/>
      </c>
      <c r="PP267" s="251" t="str">
        <f t="shared" si="825"/>
        <v/>
      </c>
      <c r="PQ267" s="251" t="str">
        <f t="shared" si="826"/>
        <v/>
      </c>
      <c r="PR267" s="251" t="str">
        <f t="shared" si="827"/>
        <v/>
      </c>
      <c r="PS267" s="251" t="str">
        <f t="shared" si="828"/>
        <v/>
      </c>
      <c r="PT267" s="251" t="str">
        <f t="shared" si="829"/>
        <v/>
      </c>
      <c r="PU267" s="251" t="str">
        <f t="shared" si="830"/>
        <v/>
      </c>
      <c r="PV267" s="251" t="str">
        <f t="shared" si="831"/>
        <v/>
      </c>
      <c r="PW267" s="251" t="str">
        <f t="shared" si="832"/>
        <v/>
      </c>
      <c r="PX267" s="251" t="str">
        <f t="shared" si="833"/>
        <v/>
      </c>
      <c r="PY267" s="251" t="str">
        <f t="shared" si="834"/>
        <v/>
      </c>
      <c r="PZ267" s="251" t="str">
        <f t="shared" si="835"/>
        <v/>
      </c>
      <c r="QA267" s="251" t="str">
        <f t="shared" si="836"/>
        <v/>
      </c>
      <c r="QB267" s="251" t="str">
        <f t="shared" si="837"/>
        <v/>
      </c>
      <c r="QC267" s="251" t="str">
        <f t="shared" si="838"/>
        <v/>
      </c>
      <c r="QD267" s="251" t="str">
        <f t="shared" si="839"/>
        <v/>
      </c>
      <c r="QE267" s="251" t="str">
        <f t="shared" si="840"/>
        <v/>
      </c>
      <c r="QF267" s="63">
        <f t="shared" si="841"/>
        <v>0</v>
      </c>
      <c r="QG267" s="59"/>
      <c r="QH267" s="59"/>
      <c r="QI267" s="59"/>
      <c r="QJ267" s="59"/>
      <c r="QK267" s="59"/>
      <c r="QL267" s="59"/>
      <c r="QM267" s="59"/>
      <c r="QN267" s="59"/>
    </row>
    <row r="268" spans="1:456" ht="6" customHeight="1" x14ac:dyDescent="0.25">
      <c r="A268" s="68"/>
      <c r="B268" s="447">
        <f t="shared" si="698"/>
        <v>254</v>
      </c>
      <c r="C268" s="72" t="s">
        <v>809</v>
      </c>
      <c r="D268" s="261" t="s">
        <v>698</v>
      </c>
      <c r="E268" s="59"/>
      <c r="F268" s="229"/>
      <c r="G268" s="295"/>
      <c r="H268" s="295"/>
      <c r="I268" s="229"/>
      <c r="J268" s="295"/>
      <c r="K268" s="295"/>
      <c r="L268" s="229"/>
      <c r="M268" s="295"/>
      <c r="N268" s="295"/>
      <c r="O268" s="229"/>
      <c r="P268" s="295"/>
      <c r="Q268" s="295"/>
      <c r="R268" s="229"/>
      <c r="S268" s="230"/>
      <c r="T268" s="231"/>
      <c r="U268" s="229"/>
      <c r="V268" s="230"/>
      <c r="W268" s="231"/>
      <c r="X268" s="229"/>
      <c r="Y268" s="230"/>
      <c r="Z268" s="231"/>
      <c r="AA268" s="229"/>
      <c r="AB268" s="295"/>
      <c r="AC268" s="295"/>
      <c r="AD268" s="229"/>
      <c r="AE268" s="295"/>
      <c r="AF268" s="295"/>
      <c r="AG268" s="229"/>
      <c r="AH268" s="295"/>
      <c r="AI268" s="295"/>
      <c r="AJ268" s="229"/>
      <c r="AK268" s="295"/>
      <c r="AL268" s="295"/>
      <c r="AM268" s="229"/>
      <c r="AN268" s="295"/>
      <c r="AO268" s="295"/>
      <c r="AP268" s="243"/>
      <c r="AQ268" s="295"/>
      <c r="AR268" s="290"/>
      <c r="AS268" s="243"/>
      <c r="AT268" s="295"/>
      <c r="AU268" s="290"/>
      <c r="AV268" s="229"/>
      <c r="AW268" s="230"/>
      <c r="AX268" s="231"/>
      <c r="AY268" s="229"/>
      <c r="AZ268" s="230"/>
      <c r="BA268" s="231"/>
      <c r="BB268" s="229"/>
      <c r="BC268" s="230"/>
      <c r="BD268" s="231"/>
      <c r="BE268" s="229"/>
      <c r="BF268" s="230"/>
      <c r="BG268" s="231"/>
      <c r="BH268" s="229"/>
      <c r="BI268" s="230"/>
      <c r="BJ268" s="231"/>
      <c r="BK268" s="243"/>
      <c r="BL268" s="230"/>
      <c r="BM268" s="231"/>
      <c r="BN268" s="243"/>
      <c r="BO268" s="230"/>
      <c r="BP268" s="231"/>
      <c r="BQ268" s="229"/>
      <c r="BR268" s="230"/>
      <c r="BS268" s="231"/>
      <c r="BT268" s="229"/>
      <c r="BU268" s="230"/>
      <c r="BV268" s="231"/>
      <c r="BW268" s="229"/>
      <c r="BX268" s="230"/>
      <c r="BY268" s="231"/>
      <c r="BZ268" s="229"/>
      <c r="CA268" s="230"/>
      <c r="CB268" s="231"/>
      <c r="CC268" s="229"/>
      <c r="CD268" s="230"/>
      <c r="CE268" s="231"/>
      <c r="CF268" s="331"/>
      <c r="CG268" s="332"/>
      <c r="CH268" s="385"/>
      <c r="CI268" s="331"/>
      <c r="CJ268" s="332"/>
      <c r="CK268" s="385"/>
      <c r="CL268" s="243"/>
      <c r="CM268" s="230"/>
      <c r="CN268" s="354"/>
      <c r="CO268" s="243"/>
      <c r="CP268" s="230"/>
      <c r="CQ268" s="231"/>
      <c r="CR268" s="331"/>
      <c r="CS268" s="332"/>
      <c r="CT268" s="333"/>
      <c r="CU268" s="229"/>
      <c r="CV268" s="230"/>
      <c r="CW268" s="231"/>
      <c r="CX268" s="331"/>
      <c r="CY268" s="332"/>
      <c r="CZ268" s="333"/>
      <c r="DA268" s="331"/>
      <c r="DB268" s="332"/>
      <c r="DC268" s="333"/>
      <c r="DD268" s="331"/>
      <c r="DE268" s="332"/>
      <c r="DF268" s="333"/>
      <c r="DG268" s="331"/>
      <c r="DH268" s="332"/>
      <c r="DI268" s="333"/>
      <c r="DJ268" s="229"/>
      <c r="DK268" s="230"/>
      <c r="DL268" s="231"/>
      <c r="DM268" s="229"/>
      <c r="DN268" s="230"/>
      <c r="DO268" s="231"/>
      <c r="DP268" s="331"/>
      <c r="DQ268" s="332"/>
      <c r="DR268" s="333"/>
      <c r="DS268" s="331"/>
      <c r="DT268" s="332"/>
      <c r="DU268" s="333"/>
      <c r="DV268" s="331"/>
      <c r="DW268" s="332"/>
      <c r="DX268" s="333"/>
      <c r="DY268" s="331"/>
      <c r="DZ268" s="332"/>
      <c r="EA268" s="333"/>
      <c r="EB268" s="331"/>
      <c r="EC268" s="332"/>
      <c r="ED268" s="333"/>
      <c r="EE268" s="331"/>
      <c r="EF268" s="332"/>
      <c r="EG268" s="333"/>
      <c r="EH268" s="229"/>
      <c r="EI268" s="230"/>
      <c r="EJ268" s="231"/>
      <c r="EK268" s="229"/>
      <c r="EL268" s="230"/>
      <c r="EM268" s="231"/>
      <c r="EN268" s="244"/>
      <c r="EO268" s="269" t="str">
        <f t="shared" si="699"/>
        <v/>
      </c>
      <c r="EP268" s="444" t="s">
        <v>1247</v>
      </c>
      <c r="EQ268" s="360" t="str">
        <f t="shared" si="842"/>
        <v/>
      </c>
      <c r="ER268" s="360" t="str">
        <f t="shared" si="843"/>
        <v/>
      </c>
      <c r="ES268" s="360" t="str">
        <f t="shared" si="844"/>
        <v/>
      </c>
      <c r="ET268" s="360" t="str">
        <f t="shared" si="845"/>
        <v/>
      </c>
      <c r="EU268" s="360" t="str">
        <f t="shared" si="846"/>
        <v/>
      </c>
      <c r="EV268" s="360" t="str">
        <f t="shared" si="847"/>
        <v/>
      </c>
      <c r="EW268" s="360" t="str">
        <f t="shared" si="848"/>
        <v/>
      </c>
      <c r="EX268" s="360" t="str">
        <f t="shared" si="849"/>
        <v/>
      </c>
      <c r="EY268" s="360" t="str">
        <f t="shared" si="850"/>
        <v/>
      </c>
      <c r="EZ268" s="360" t="str">
        <f t="shared" si="851"/>
        <v/>
      </c>
      <c r="FA268" s="360" t="str">
        <f t="shared" si="852"/>
        <v/>
      </c>
      <c r="FB268" s="360" t="str">
        <f t="shared" si="853"/>
        <v/>
      </c>
      <c r="FC268" s="360" t="str">
        <f t="shared" si="854"/>
        <v/>
      </c>
      <c r="FD268" s="360" t="str">
        <f t="shared" si="855"/>
        <v/>
      </c>
      <c r="FE268" s="360" t="str">
        <f t="shared" si="856"/>
        <v/>
      </c>
      <c r="FF268" s="360" t="str">
        <f t="shared" si="857"/>
        <v/>
      </c>
      <c r="FG268" s="360" t="str">
        <f t="shared" si="858"/>
        <v/>
      </c>
      <c r="FH268" s="360" t="str">
        <f t="shared" si="859"/>
        <v/>
      </c>
      <c r="FI268" s="360" t="str">
        <f t="shared" si="860"/>
        <v/>
      </c>
      <c r="FJ268" s="360" t="str">
        <f t="shared" si="861"/>
        <v/>
      </c>
      <c r="FK268" s="360" t="str">
        <f t="shared" si="862"/>
        <v/>
      </c>
      <c r="FL268" s="360" t="str">
        <f t="shared" si="863"/>
        <v/>
      </c>
      <c r="FM268" s="360" t="str">
        <f t="shared" si="864"/>
        <v/>
      </c>
      <c r="FN268" s="360" t="str">
        <f t="shared" si="865"/>
        <v/>
      </c>
      <c r="FO268" s="360">
        <f t="shared" si="866"/>
        <v>56</v>
      </c>
      <c r="FP268" s="360">
        <f t="shared" si="867"/>
        <v>19</v>
      </c>
      <c r="FQ268" s="360" t="str">
        <f t="shared" si="868"/>
        <v/>
      </c>
      <c r="FR268" s="360" t="str">
        <f t="shared" si="869"/>
        <v/>
      </c>
      <c r="FS268" s="360" t="str">
        <f t="shared" si="870"/>
        <v/>
      </c>
      <c r="FT268" s="360" t="str">
        <f t="shared" si="700"/>
        <v/>
      </c>
      <c r="FU268" s="360" t="str">
        <f t="shared" si="871"/>
        <v/>
      </c>
      <c r="FV268" s="360" t="str">
        <f t="shared" si="872"/>
        <v/>
      </c>
      <c r="FW268" s="360" t="str">
        <f t="shared" si="873"/>
        <v/>
      </c>
      <c r="FX268" s="360" t="str">
        <f t="shared" si="874"/>
        <v/>
      </c>
      <c r="FY268" s="360" t="str">
        <f t="shared" si="875"/>
        <v/>
      </c>
      <c r="FZ268" s="360" t="str">
        <f t="shared" si="876"/>
        <v/>
      </c>
      <c r="GA268" s="360" t="str">
        <f t="shared" si="877"/>
        <v/>
      </c>
      <c r="GB268" s="360" t="str">
        <f t="shared" si="878"/>
        <v/>
      </c>
      <c r="GC268" s="360" t="str">
        <f t="shared" si="879"/>
        <v/>
      </c>
      <c r="GD268" s="360" t="str">
        <f t="shared" si="880"/>
        <v/>
      </c>
      <c r="GE268" s="360" t="str">
        <f t="shared" si="881"/>
        <v/>
      </c>
      <c r="GF268" s="360" t="str">
        <f t="shared" si="882"/>
        <v/>
      </c>
      <c r="GG268" s="360" t="str">
        <f t="shared" si="883"/>
        <v/>
      </c>
      <c r="GH268" s="360" t="str">
        <f t="shared" si="884"/>
        <v/>
      </c>
      <c r="GI268" s="360" t="str">
        <f t="shared" si="885"/>
        <v/>
      </c>
      <c r="GJ268" s="360" t="str">
        <f t="shared" si="886"/>
        <v/>
      </c>
      <c r="GK268" s="444" t="s">
        <v>1247</v>
      </c>
      <c r="GL268" s="361" t="str">
        <f t="shared" si="701"/>
        <v>-</v>
      </c>
      <c r="GM268" s="361" t="str">
        <f t="shared" si="702"/>
        <v>-</v>
      </c>
      <c r="GN268" s="361" t="str">
        <f t="shared" si="703"/>
        <v>-</v>
      </c>
      <c r="GO268" s="361" t="str">
        <f t="shared" si="704"/>
        <v>-</v>
      </c>
      <c r="GP268" s="361" t="str">
        <f t="shared" si="705"/>
        <v>-</v>
      </c>
      <c r="GQ268" s="361" t="str">
        <f t="shared" si="706"/>
        <v>-</v>
      </c>
      <c r="GR268" s="361" t="str">
        <f t="shared" si="707"/>
        <v>-</v>
      </c>
      <c r="GS268" s="361" t="str">
        <f t="shared" si="708"/>
        <v>-</v>
      </c>
      <c r="GT268" s="361" t="str">
        <f t="shared" si="709"/>
        <v>-</v>
      </c>
      <c r="GU268" s="361" t="str">
        <f t="shared" si="710"/>
        <v>-</v>
      </c>
      <c r="GV268" s="361" t="str">
        <f t="shared" si="711"/>
        <v>-</v>
      </c>
      <c r="GW268" s="361" t="str">
        <f t="shared" si="712"/>
        <v>-</v>
      </c>
      <c r="GX268" s="361" t="str">
        <f t="shared" si="713"/>
        <v>-</v>
      </c>
      <c r="GY268" s="361" t="str">
        <f t="shared" si="714"/>
        <v>-</v>
      </c>
      <c r="GZ268" s="361" t="str">
        <f t="shared" si="715"/>
        <v>-</v>
      </c>
      <c r="HA268" s="361" t="str">
        <f t="shared" si="716"/>
        <v>-</v>
      </c>
      <c r="HB268" s="361" t="str">
        <f t="shared" si="717"/>
        <v>-</v>
      </c>
      <c r="HC268" s="361" t="str">
        <f t="shared" si="718"/>
        <v>-</v>
      </c>
      <c r="HD268" s="361" t="str">
        <f t="shared" si="719"/>
        <v>-</v>
      </c>
      <c r="HE268" s="361" t="str">
        <f t="shared" si="720"/>
        <v>-</v>
      </c>
      <c r="HF268" s="361" t="str">
        <f t="shared" si="721"/>
        <v>-</v>
      </c>
      <c r="HG268" s="361" t="str">
        <f t="shared" si="722"/>
        <v>-</v>
      </c>
      <c r="HH268" s="361" t="str">
        <f t="shared" si="723"/>
        <v>-</v>
      </c>
      <c r="HI268" s="361" t="str">
        <f t="shared" si="724"/>
        <v>-</v>
      </c>
      <c r="HJ268" s="361" t="str">
        <f t="shared" si="725"/>
        <v>L_spd</v>
      </c>
      <c r="HK268" s="361" t="str">
        <f t="shared" si="726"/>
        <v>evt_rate</v>
      </c>
      <c r="HL268" s="361" t="str">
        <f t="shared" si="727"/>
        <v>-</v>
      </c>
      <c r="HM268" s="361" t="str">
        <f t="shared" si="728"/>
        <v>-</v>
      </c>
      <c r="HN268" s="361" t="str">
        <f t="shared" si="729"/>
        <v>-</v>
      </c>
      <c r="HO268" s="361" t="str">
        <f t="shared" si="730"/>
        <v>-</v>
      </c>
      <c r="HP268" s="361" t="str">
        <f t="shared" si="731"/>
        <v>-</v>
      </c>
      <c r="HQ268" s="361" t="str">
        <f t="shared" si="732"/>
        <v>-</v>
      </c>
      <c r="HR268" s="361" t="str">
        <f t="shared" si="733"/>
        <v>-</v>
      </c>
      <c r="HS268" s="361" t="str">
        <f t="shared" si="734"/>
        <v>-</v>
      </c>
      <c r="HT268" s="361" t="str">
        <f t="shared" si="735"/>
        <v>-</v>
      </c>
      <c r="HU268" s="361" t="str">
        <f t="shared" si="736"/>
        <v>-</v>
      </c>
      <c r="HV268" s="361" t="str">
        <f t="shared" si="737"/>
        <v>-</v>
      </c>
      <c r="HW268" s="361" t="str">
        <f t="shared" si="738"/>
        <v>-</v>
      </c>
      <c r="HX268" s="361" t="str">
        <f t="shared" si="739"/>
        <v>-</v>
      </c>
      <c r="HY268" s="361" t="str">
        <f t="shared" si="740"/>
        <v>-</v>
      </c>
      <c r="HZ268" s="361" t="str">
        <f t="shared" si="741"/>
        <v>-</v>
      </c>
      <c r="IA268" s="361" t="str">
        <f t="shared" si="742"/>
        <v>-</v>
      </c>
      <c r="IB268" s="361" t="str">
        <f t="shared" si="743"/>
        <v>-</v>
      </c>
      <c r="IC268" s="361" t="str">
        <f t="shared" si="744"/>
        <v>-</v>
      </c>
      <c r="ID268" s="361" t="str">
        <f t="shared" si="745"/>
        <v>-</v>
      </c>
      <c r="IE268" s="361" t="str">
        <f t="shared" si="746"/>
        <v>-</v>
      </c>
      <c r="IF268" s="444" t="s">
        <v>1247</v>
      </c>
      <c r="IG268" s="56" t="str">
        <f t="shared" si="887"/>
        <v>-</v>
      </c>
      <c r="IH268" s="56" t="str">
        <f t="shared" si="888"/>
        <v>-</v>
      </c>
      <c r="II268" s="56" t="str">
        <f t="shared" si="889"/>
        <v>-</v>
      </c>
      <c r="IJ268" s="56" t="str">
        <f t="shared" si="890"/>
        <v>-</v>
      </c>
      <c r="IK268" s="56" t="str">
        <f t="shared" si="747"/>
        <v>-</v>
      </c>
      <c r="IL268" s="56" t="str">
        <f t="shared" si="748"/>
        <v>-</v>
      </c>
      <c r="IM268" s="56" t="str">
        <f t="shared" si="749"/>
        <v>-</v>
      </c>
      <c r="IN268" s="56" t="str">
        <f t="shared" si="750"/>
        <v>-</v>
      </c>
      <c r="IO268" s="56" t="str">
        <f t="shared" si="751"/>
        <v>-</v>
      </c>
      <c r="IP268" s="56" t="str">
        <f t="shared" si="752"/>
        <v>-</v>
      </c>
      <c r="IQ268" s="56" t="str">
        <f t="shared" si="753"/>
        <v>-</v>
      </c>
      <c r="IR268" s="56" t="str">
        <f t="shared" si="754"/>
        <v>-</v>
      </c>
      <c r="IS268" s="56" t="str">
        <f t="shared" si="755"/>
        <v>-</v>
      </c>
      <c r="IT268" s="56" t="str">
        <f t="shared" si="756"/>
        <v>-</v>
      </c>
      <c r="IU268" s="56" t="str">
        <f t="shared" si="757"/>
        <v>-</v>
      </c>
      <c r="IV268" s="56" t="str">
        <f t="shared" si="758"/>
        <v>-</v>
      </c>
      <c r="IW268" s="56" t="str">
        <f t="shared" si="759"/>
        <v>-</v>
      </c>
      <c r="IX268" s="56" t="str">
        <f t="shared" si="760"/>
        <v>-</v>
      </c>
      <c r="IY268" s="56" t="str">
        <f t="shared" si="761"/>
        <v>-</v>
      </c>
      <c r="IZ268" s="56" t="str">
        <f t="shared" si="762"/>
        <v>-</v>
      </c>
      <c r="JA268" s="56" t="str">
        <f t="shared" si="763"/>
        <v>-</v>
      </c>
      <c r="JB268" s="56" t="str">
        <f t="shared" si="764"/>
        <v>-</v>
      </c>
      <c r="JC268" s="56" t="str">
        <f t="shared" si="765"/>
        <v>-</v>
      </c>
      <c r="JD268" s="56" t="str">
        <f t="shared" si="766"/>
        <v>-</v>
      </c>
      <c r="JE268" s="56">
        <f t="shared" si="767"/>
        <v>1.41E-2</v>
      </c>
      <c r="JF268" s="56">
        <f t="shared" si="768"/>
        <v>1.41E-2</v>
      </c>
      <c r="JG268" s="56" t="str">
        <f t="shared" si="769"/>
        <v>-</v>
      </c>
      <c r="JH268" s="56" t="str">
        <f t="shared" si="770"/>
        <v>-</v>
      </c>
      <c r="JI268" s="56" t="str">
        <f t="shared" si="771"/>
        <v>-</v>
      </c>
      <c r="JJ268" s="56" t="str">
        <f t="shared" si="772"/>
        <v>-</v>
      </c>
      <c r="JK268" s="56" t="str">
        <f t="shared" si="773"/>
        <v>-</v>
      </c>
      <c r="JL268" s="56" t="str">
        <f t="shared" si="774"/>
        <v>-</v>
      </c>
      <c r="JM268" s="56" t="str">
        <f t="shared" si="775"/>
        <v>-</v>
      </c>
      <c r="JN268" s="56" t="str">
        <f t="shared" si="776"/>
        <v>-</v>
      </c>
      <c r="JO268" s="56" t="str">
        <f t="shared" si="777"/>
        <v>-</v>
      </c>
      <c r="JP268" s="56" t="str">
        <f t="shared" si="778"/>
        <v>-</v>
      </c>
      <c r="JQ268" s="56" t="str">
        <f t="shared" si="779"/>
        <v>-</v>
      </c>
      <c r="JR268" s="56" t="str">
        <f t="shared" si="780"/>
        <v>-</v>
      </c>
      <c r="JS268" s="56" t="str">
        <f t="shared" si="781"/>
        <v>-</v>
      </c>
      <c r="JT268" s="56" t="str">
        <f t="shared" si="782"/>
        <v>-</v>
      </c>
      <c r="JU268" s="56" t="str">
        <f t="shared" si="783"/>
        <v>-</v>
      </c>
      <c r="JV268" s="56" t="str">
        <f t="shared" si="784"/>
        <v>-</v>
      </c>
      <c r="JW268" s="56" t="str">
        <f t="shared" si="785"/>
        <v>-</v>
      </c>
      <c r="JX268" s="56" t="str">
        <f t="shared" si="786"/>
        <v>-</v>
      </c>
      <c r="JY268" s="56" t="str">
        <f t="shared" si="787"/>
        <v>-</v>
      </c>
      <c r="JZ268" s="56" t="str">
        <f t="shared" si="788"/>
        <v>-</v>
      </c>
      <c r="KA268" s="444" t="s">
        <v>1247</v>
      </c>
      <c r="KB268" s="360">
        <f>IF(ISNUMBER(INDEX($EQ$15:$GK$521,$B268,EO$11)),MAX(KB$14:KB267)+1,0)</f>
        <v>0</v>
      </c>
      <c r="KC268" s="360" t="str">
        <f t="shared" si="891"/>
        <v/>
      </c>
      <c r="KD268" s="373" t="s">
        <v>2</v>
      </c>
      <c r="KE268" s="215"/>
      <c r="KF268" s="60"/>
      <c r="KG268" s="60"/>
      <c r="KH268" s="60"/>
      <c r="KI268" s="60"/>
      <c r="KJ268" s="60"/>
      <c r="KK268" s="60"/>
      <c r="KL268" s="60"/>
      <c r="KM268" s="60"/>
      <c r="KN268" s="60"/>
      <c r="KO268" s="60"/>
      <c r="KP268" s="60"/>
      <c r="KQ268" s="60"/>
      <c r="KR268" s="60"/>
      <c r="KS268" s="60"/>
      <c r="KT268" s="60"/>
      <c r="KU268" s="60"/>
      <c r="KV268" s="60"/>
      <c r="KW268" s="60"/>
      <c r="KX268" s="60"/>
      <c r="KY268" s="60"/>
      <c r="KZ268" s="283" t="str">
        <f t="shared" si="792"/>
        <v/>
      </c>
      <c r="LA268" s="26"/>
      <c r="LB268" s="18"/>
      <c r="LC268" s="18"/>
      <c r="LD268" s="18"/>
      <c r="LE268" s="18"/>
      <c r="LF268" s="18"/>
      <c r="LG268" s="18"/>
      <c r="LH268" s="18"/>
      <c r="LI268" s="18"/>
      <c r="LJ268" s="18"/>
      <c r="LK268" s="18"/>
      <c r="LL268" s="18"/>
      <c r="LM268" s="18"/>
      <c r="LN268" s="63"/>
      <c r="LO268" s="251">
        <f t="shared" si="793"/>
        <v>0</v>
      </c>
      <c r="LP268" s="251">
        <f t="shared" si="794"/>
        <v>0</v>
      </c>
      <c r="LQ268" s="251">
        <f t="shared" si="795"/>
        <v>0</v>
      </c>
      <c r="LR268" s="251">
        <f t="shared" si="796"/>
        <v>0</v>
      </c>
      <c r="LS268" s="251">
        <f t="shared" si="797"/>
        <v>0</v>
      </c>
      <c r="LT268" s="251">
        <f t="shared" si="798"/>
        <v>0</v>
      </c>
      <c r="LU268" s="251">
        <f t="shared" si="799"/>
        <v>0</v>
      </c>
      <c r="LV268" s="251">
        <f t="shared" si="800"/>
        <v>0</v>
      </c>
      <c r="LW268" s="251">
        <f t="shared" si="801"/>
        <v>0</v>
      </c>
      <c r="LX268" s="251">
        <f t="shared" si="802"/>
        <v>0</v>
      </c>
      <c r="LY268" s="251">
        <f t="shared" si="803"/>
        <v>0</v>
      </c>
      <c r="LZ268" s="251">
        <f t="shared" si="804"/>
        <v>0</v>
      </c>
      <c r="MA268" s="63">
        <f t="shared" si="805"/>
        <v>7</v>
      </c>
      <c r="MB268" s="63">
        <f t="shared" si="806"/>
        <v>0</v>
      </c>
      <c r="MC268" s="63">
        <f t="shared" si="893"/>
        <v>254</v>
      </c>
      <c r="MD268" s="63">
        <f t="shared" si="892"/>
        <v>25</v>
      </c>
      <c r="ME268" s="63">
        <f t="shared" si="807"/>
        <v>0</v>
      </c>
      <c r="MF268" s="315">
        <f t="shared" si="808"/>
        <v>291</v>
      </c>
      <c r="MG268" s="315">
        <f>IF(ISNUMBER(MATCH(EO268,$ME$15:$ME$520,0)),0,MAX(MG$14:MG267)+1)</f>
        <v>0</v>
      </c>
      <c r="MH268" s="315" t="str">
        <f t="shared" si="809"/>
        <v/>
      </c>
      <c r="MI268" s="369"/>
      <c r="MJ268" s="68"/>
      <c r="MK268" s="18"/>
      <c r="ML268" s="242"/>
      <c r="MM268" s="242"/>
      <c r="MN268" s="59"/>
      <c r="MO268" s="59"/>
      <c r="MP268" s="285"/>
      <c r="MQ268" s="59"/>
      <c r="MR268" s="238"/>
      <c r="MS268" s="285"/>
      <c r="MT268" s="59"/>
      <c r="MU268" s="285"/>
      <c r="MV268" s="238"/>
      <c r="MW268" s="59"/>
      <c r="MX268" s="59"/>
      <c r="MY268" s="59"/>
      <c r="MZ268" s="59"/>
      <c r="NA268" s="59"/>
      <c r="NB268" s="59"/>
      <c r="NC268" s="59"/>
      <c r="ND268" s="59"/>
      <c r="NE268" s="59"/>
      <c r="NF268" s="59"/>
      <c r="NG268" s="59"/>
      <c r="NH268" s="59"/>
      <c r="NI268" s="59"/>
      <c r="NJ268" s="59"/>
      <c r="NK268" s="59"/>
      <c r="NL268" s="454"/>
      <c r="NM268" s="454"/>
      <c r="NN268" s="59"/>
      <c r="NO268" s="18"/>
      <c r="NP268" s="18"/>
      <c r="NQ268" s="18"/>
      <c r="NR268" s="18"/>
      <c r="NS268" s="18"/>
      <c r="NT268" s="18"/>
      <c r="NU268" s="18"/>
      <c r="NV268" s="18"/>
      <c r="NW268" s="18"/>
      <c r="NX268" s="18"/>
      <c r="NY268" s="18"/>
      <c r="NZ268" s="18"/>
      <c r="OA268" s="18"/>
      <c r="OB268" s="18"/>
      <c r="OC268" s="18"/>
      <c r="OZ268" s="59"/>
      <c r="PA268" s="251" t="str">
        <f t="shared" si="810"/>
        <v/>
      </c>
      <c r="PB268" s="251" t="str">
        <f t="shared" si="811"/>
        <v/>
      </c>
      <c r="PC268" s="251" t="str">
        <f t="shared" si="812"/>
        <v/>
      </c>
      <c r="PD268" s="251" t="str">
        <f t="shared" si="813"/>
        <v/>
      </c>
      <c r="PE268" s="251" t="str">
        <f t="shared" si="814"/>
        <v/>
      </c>
      <c r="PF268" s="251" t="str">
        <f t="shared" si="815"/>
        <v/>
      </c>
      <c r="PG268" s="251" t="str">
        <f t="shared" si="816"/>
        <v/>
      </c>
      <c r="PH268" s="251" t="str">
        <f t="shared" si="817"/>
        <v/>
      </c>
      <c r="PI268" s="251" t="str">
        <f t="shared" si="818"/>
        <v/>
      </c>
      <c r="PJ268" s="251" t="str">
        <f t="shared" si="819"/>
        <v/>
      </c>
      <c r="PK268" s="251" t="str">
        <f t="shared" si="820"/>
        <v/>
      </c>
      <c r="PL268" s="251" t="str">
        <f t="shared" si="821"/>
        <v/>
      </c>
      <c r="PM268" s="251" t="str">
        <f t="shared" si="822"/>
        <v/>
      </c>
      <c r="PN268" s="251" t="str">
        <f t="shared" si="823"/>
        <v/>
      </c>
      <c r="PO268" s="251" t="str">
        <f t="shared" si="824"/>
        <v/>
      </c>
      <c r="PP268" s="251" t="str">
        <f t="shared" si="825"/>
        <v/>
      </c>
      <c r="PQ268" s="251" t="str">
        <f t="shared" si="826"/>
        <v/>
      </c>
      <c r="PR268" s="251" t="str">
        <f t="shared" si="827"/>
        <v/>
      </c>
      <c r="PS268" s="251" t="str">
        <f t="shared" si="828"/>
        <v/>
      </c>
      <c r="PT268" s="251" t="str">
        <f t="shared" si="829"/>
        <v/>
      </c>
      <c r="PU268" s="251" t="str">
        <f t="shared" si="830"/>
        <v/>
      </c>
      <c r="PV268" s="251" t="str">
        <f t="shared" si="831"/>
        <v/>
      </c>
      <c r="PW268" s="251" t="str">
        <f t="shared" si="832"/>
        <v/>
      </c>
      <c r="PX268" s="251" t="str">
        <f t="shared" si="833"/>
        <v/>
      </c>
      <c r="PY268" s="251" t="str">
        <f t="shared" si="834"/>
        <v/>
      </c>
      <c r="PZ268" s="251" t="str">
        <f t="shared" si="835"/>
        <v/>
      </c>
      <c r="QA268" s="251" t="str">
        <f t="shared" si="836"/>
        <v/>
      </c>
      <c r="QB268" s="251" t="str">
        <f t="shared" si="837"/>
        <v/>
      </c>
      <c r="QC268" s="251" t="str">
        <f t="shared" si="838"/>
        <v/>
      </c>
      <c r="QD268" s="251" t="str">
        <f t="shared" si="839"/>
        <v/>
      </c>
      <c r="QE268" s="251" t="str">
        <f t="shared" si="840"/>
        <v/>
      </c>
      <c r="QF268" s="63">
        <f t="shared" si="841"/>
        <v>0</v>
      </c>
      <c r="QG268" s="59"/>
      <c r="QH268" s="59"/>
      <c r="QI268" s="59"/>
      <c r="QJ268" s="59"/>
      <c r="QK268" s="59"/>
      <c r="QL268" s="59"/>
      <c r="QM268" s="59"/>
      <c r="QN268" s="59"/>
    </row>
    <row r="269" spans="1:456" ht="6" customHeight="1" x14ac:dyDescent="0.25">
      <c r="A269" s="68"/>
      <c r="B269" s="447">
        <f t="shared" si="698"/>
        <v>255</v>
      </c>
      <c r="C269" s="72" t="s">
        <v>810</v>
      </c>
      <c r="D269" s="261" t="s">
        <v>699</v>
      </c>
      <c r="E269" s="59"/>
      <c r="F269" s="229"/>
      <c r="G269" s="295"/>
      <c r="H269" s="295"/>
      <c r="I269" s="229"/>
      <c r="J269" s="295"/>
      <c r="K269" s="295"/>
      <c r="L269" s="229"/>
      <c r="M269" s="295"/>
      <c r="N269" s="295"/>
      <c r="O269" s="229"/>
      <c r="P269" s="295"/>
      <c r="Q269" s="295"/>
      <c r="R269" s="229"/>
      <c r="S269" s="230"/>
      <c r="T269" s="231"/>
      <c r="U269" s="229"/>
      <c r="V269" s="230"/>
      <c r="W269" s="231"/>
      <c r="X269" s="229"/>
      <c r="Y269" s="230"/>
      <c r="Z269" s="231"/>
      <c r="AA269" s="229"/>
      <c r="AB269" s="295"/>
      <c r="AC269" s="295"/>
      <c r="AD269" s="229"/>
      <c r="AE269" s="295"/>
      <c r="AF269" s="295"/>
      <c r="AG269" s="229"/>
      <c r="AH269" s="295"/>
      <c r="AI269" s="295"/>
      <c r="AJ269" s="229"/>
      <c r="AK269" s="295"/>
      <c r="AL269" s="295"/>
      <c r="AM269" s="229"/>
      <c r="AN269" s="295"/>
      <c r="AO269" s="295"/>
      <c r="AP269" s="243"/>
      <c r="AQ269" s="295"/>
      <c r="AR269" s="290"/>
      <c r="AS269" s="243"/>
      <c r="AT269" s="295"/>
      <c r="AU269" s="290"/>
      <c r="AV269" s="229"/>
      <c r="AW269" s="230"/>
      <c r="AX269" s="231"/>
      <c r="AY269" s="229"/>
      <c r="AZ269" s="230"/>
      <c r="BA269" s="231"/>
      <c r="BB269" s="229"/>
      <c r="BC269" s="230"/>
      <c r="BD269" s="231"/>
      <c r="BE269" s="229"/>
      <c r="BF269" s="230"/>
      <c r="BG269" s="231"/>
      <c r="BH269" s="229"/>
      <c r="BI269" s="230"/>
      <c r="BJ269" s="231"/>
      <c r="BK269" s="243"/>
      <c r="BL269" s="230"/>
      <c r="BM269" s="231"/>
      <c r="BN269" s="243"/>
      <c r="BO269" s="230"/>
      <c r="BP269" s="231"/>
      <c r="BQ269" s="229"/>
      <c r="BR269" s="230"/>
      <c r="BS269" s="231"/>
      <c r="BT269" s="229"/>
      <c r="BU269" s="230"/>
      <c r="BV269" s="231"/>
      <c r="BW269" s="229"/>
      <c r="BX269" s="230"/>
      <c r="BY269" s="231"/>
      <c r="BZ269" s="229"/>
      <c r="CA269" s="230"/>
      <c r="CB269" s="231"/>
      <c r="CC269" s="229"/>
      <c r="CD269" s="230"/>
      <c r="CE269" s="231"/>
      <c r="CF269" s="331"/>
      <c r="CG269" s="332"/>
      <c r="CH269" s="385"/>
      <c r="CI269" s="331"/>
      <c r="CJ269" s="332"/>
      <c r="CK269" s="385"/>
      <c r="CL269" s="243"/>
      <c r="CM269" s="230"/>
      <c r="CN269" s="354"/>
      <c r="CO269" s="243"/>
      <c r="CP269" s="230"/>
      <c r="CQ269" s="231"/>
      <c r="CR269" s="331"/>
      <c r="CS269" s="332"/>
      <c r="CT269" s="333"/>
      <c r="CU269" s="229"/>
      <c r="CV269" s="230"/>
      <c r="CW269" s="231"/>
      <c r="CX269" s="331"/>
      <c r="CY269" s="332"/>
      <c r="CZ269" s="333"/>
      <c r="DA269" s="331"/>
      <c r="DB269" s="332"/>
      <c r="DC269" s="333"/>
      <c r="DD269" s="331"/>
      <c r="DE269" s="332"/>
      <c r="DF269" s="333"/>
      <c r="DG269" s="331"/>
      <c r="DH269" s="332"/>
      <c r="DI269" s="333"/>
      <c r="DJ269" s="229"/>
      <c r="DK269" s="230"/>
      <c r="DL269" s="231"/>
      <c r="DM269" s="229"/>
      <c r="DN269" s="230"/>
      <c r="DO269" s="231"/>
      <c r="DP269" s="331"/>
      <c r="DQ269" s="332"/>
      <c r="DR269" s="333"/>
      <c r="DS269" s="331"/>
      <c r="DT269" s="332"/>
      <c r="DU269" s="333"/>
      <c r="DV269" s="331"/>
      <c r="DW269" s="332"/>
      <c r="DX269" s="333"/>
      <c r="DY269" s="331"/>
      <c r="DZ269" s="332"/>
      <c r="EA269" s="333"/>
      <c r="EB269" s="331"/>
      <c r="EC269" s="332"/>
      <c r="ED269" s="333"/>
      <c r="EE269" s="331"/>
      <c r="EF269" s="332"/>
      <c r="EG269" s="333"/>
      <c r="EH269" s="229"/>
      <c r="EI269" s="230"/>
      <c r="EJ269" s="231"/>
      <c r="EK269" s="229"/>
      <c r="EL269" s="230"/>
      <c r="EM269" s="231"/>
      <c r="EN269" s="244"/>
      <c r="EO269" s="269" t="str">
        <f t="shared" si="699"/>
        <v/>
      </c>
      <c r="EP269" s="444" t="s">
        <v>1247</v>
      </c>
      <c r="EQ269" s="360" t="str">
        <f t="shared" si="842"/>
        <v/>
      </c>
      <c r="ER269" s="360" t="str">
        <f t="shared" si="843"/>
        <v/>
      </c>
      <c r="ES269" s="360" t="str">
        <f t="shared" si="844"/>
        <v/>
      </c>
      <c r="ET269" s="360" t="str">
        <f t="shared" si="845"/>
        <v/>
      </c>
      <c r="EU269" s="360" t="str">
        <f t="shared" si="846"/>
        <v/>
      </c>
      <c r="EV269" s="360" t="str">
        <f t="shared" si="847"/>
        <v/>
      </c>
      <c r="EW269" s="360" t="str">
        <f t="shared" si="848"/>
        <v/>
      </c>
      <c r="EX269" s="360" t="str">
        <f t="shared" si="849"/>
        <v/>
      </c>
      <c r="EY269" s="360" t="str">
        <f t="shared" si="850"/>
        <v/>
      </c>
      <c r="EZ269" s="360" t="str">
        <f t="shared" si="851"/>
        <v/>
      </c>
      <c r="FA269" s="360" t="str">
        <f t="shared" si="852"/>
        <v/>
      </c>
      <c r="FB269" s="360" t="str">
        <f t="shared" si="853"/>
        <v/>
      </c>
      <c r="FC269" s="360" t="str">
        <f t="shared" si="854"/>
        <v/>
      </c>
      <c r="FD269" s="360" t="str">
        <f t="shared" si="855"/>
        <v/>
      </c>
      <c r="FE269" s="360" t="str">
        <f t="shared" si="856"/>
        <v/>
      </c>
      <c r="FF269" s="360" t="str">
        <f t="shared" si="857"/>
        <v/>
      </c>
      <c r="FG269" s="360" t="str">
        <f t="shared" si="858"/>
        <v/>
      </c>
      <c r="FH269" s="360" t="str">
        <f t="shared" si="859"/>
        <v/>
      </c>
      <c r="FI269" s="360" t="str">
        <f t="shared" si="860"/>
        <v/>
      </c>
      <c r="FJ269" s="360" t="str">
        <f t="shared" si="861"/>
        <v/>
      </c>
      <c r="FK269" s="360" t="str">
        <f t="shared" si="862"/>
        <v/>
      </c>
      <c r="FL269" s="360" t="str">
        <f t="shared" si="863"/>
        <v/>
      </c>
      <c r="FM269" s="360" t="str">
        <f t="shared" si="864"/>
        <v/>
      </c>
      <c r="FN269" s="360" t="str">
        <f t="shared" si="865"/>
        <v/>
      </c>
      <c r="FO269" s="360">
        <f t="shared" si="866"/>
        <v>57</v>
      </c>
      <c r="FP269" s="360">
        <f t="shared" si="867"/>
        <v>20</v>
      </c>
      <c r="FQ269" s="360" t="str">
        <f t="shared" si="868"/>
        <v/>
      </c>
      <c r="FR269" s="360" t="str">
        <f t="shared" si="869"/>
        <v/>
      </c>
      <c r="FS269" s="360" t="str">
        <f t="shared" si="870"/>
        <v/>
      </c>
      <c r="FT269" s="360" t="str">
        <f t="shared" si="700"/>
        <v/>
      </c>
      <c r="FU269" s="360" t="str">
        <f t="shared" si="871"/>
        <v/>
      </c>
      <c r="FV269" s="360" t="str">
        <f t="shared" si="872"/>
        <v/>
      </c>
      <c r="FW269" s="360" t="str">
        <f t="shared" si="873"/>
        <v/>
      </c>
      <c r="FX269" s="360" t="str">
        <f t="shared" si="874"/>
        <v/>
      </c>
      <c r="FY269" s="360" t="str">
        <f t="shared" si="875"/>
        <v/>
      </c>
      <c r="FZ269" s="360" t="str">
        <f t="shared" si="876"/>
        <v/>
      </c>
      <c r="GA269" s="360" t="str">
        <f t="shared" si="877"/>
        <v/>
      </c>
      <c r="GB269" s="360" t="str">
        <f t="shared" si="878"/>
        <v/>
      </c>
      <c r="GC269" s="360" t="str">
        <f t="shared" si="879"/>
        <v/>
      </c>
      <c r="GD269" s="360" t="str">
        <f t="shared" si="880"/>
        <v/>
      </c>
      <c r="GE269" s="360" t="str">
        <f t="shared" si="881"/>
        <v/>
      </c>
      <c r="GF269" s="360" t="str">
        <f t="shared" si="882"/>
        <v/>
      </c>
      <c r="GG269" s="360" t="str">
        <f t="shared" si="883"/>
        <v/>
      </c>
      <c r="GH269" s="360" t="str">
        <f t="shared" si="884"/>
        <v/>
      </c>
      <c r="GI269" s="360" t="str">
        <f t="shared" si="885"/>
        <v/>
      </c>
      <c r="GJ269" s="360" t="str">
        <f t="shared" si="886"/>
        <v/>
      </c>
      <c r="GK269" s="444" t="s">
        <v>1247</v>
      </c>
      <c r="GL269" s="361" t="str">
        <f t="shared" si="701"/>
        <v>-</v>
      </c>
      <c r="GM269" s="361" t="str">
        <f t="shared" si="702"/>
        <v>-</v>
      </c>
      <c r="GN269" s="361" t="str">
        <f t="shared" si="703"/>
        <v>-</v>
      </c>
      <c r="GO269" s="361" t="str">
        <f t="shared" si="704"/>
        <v>-</v>
      </c>
      <c r="GP269" s="361" t="str">
        <f t="shared" si="705"/>
        <v>-</v>
      </c>
      <c r="GQ269" s="361" t="str">
        <f t="shared" si="706"/>
        <v>-</v>
      </c>
      <c r="GR269" s="361" t="str">
        <f t="shared" si="707"/>
        <v>-</v>
      </c>
      <c r="GS269" s="361" t="str">
        <f t="shared" si="708"/>
        <v>-</v>
      </c>
      <c r="GT269" s="361" t="str">
        <f t="shared" si="709"/>
        <v>-</v>
      </c>
      <c r="GU269" s="361" t="str">
        <f t="shared" si="710"/>
        <v>-</v>
      </c>
      <c r="GV269" s="361" t="str">
        <f t="shared" si="711"/>
        <v>-</v>
      </c>
      <c r="GW269" s="361" t="str">
        <f t="shared" si="712"/>
        <v>-</v>
      </c>
      <c r="GX269" s="361" t="str">
        <f t="shared" si="713"/>
        <v>-</v>
      </c>
      <c r="GY269" s="361" t="str">
        <f t="shared" si="714"/>
        <v>-</v>
      </c>
      <c r="GZ269" s="361" t="str">
        <f t="shared" si="715"/>
        <v>-</v>
      </c>
      <c r="HA269" s="361" t="str">
        <f t="shared" si="716"/>
        <v>-</v>
      </c>
      <c r="HB269" s="361" t="str">
        <f t="shared" si="717"/>
        <v>-</v>
      </c>
      <c r="HC269" s="361" t="str">
        <f t="shared" si="718"/>
        <v>-</v>
      </c>
      <c r="HD269" s="361" t="str">
        <f t="shared" si="719"/>
        <v>-</v>
      </c>
      <c r="HE269" s="361" t="str">
        <f t="shared" si="720"/>
        <v>-</v>
      </c>
      <c r="HF269" s="361" t="str">
        <f t="shared" si="721"/>
        <v>-</v>
      </c>
      <c r="HG269" s="361" t="str">
        <f t="shared" si="722"/>
        <v>-</v>
      </c>
      <c r="HH269" s="361" t="str">
        <f t="shared" si="723"/>
        <v>-</v>
      </c>
      <c r="HI269" s="361" t="str">
        <f t="shared" si="724"/>
        <v>-</v>
      </c>
      <c r="HJ269" s="361" t="str">
        <f t="shared" si="725"/>
        <v>evt_depth</v>
      </c>
      <c r="HK269" s="361" t="str">
        <f t="shared" si="726"/>
        <v>evt_depth</v>
      </c>
      <c r="HL269" s="361" t="str">
        <f t="shared" si="727"/>
        <v>-</v>
      </c>
      <c r="HM269" s="361" t="str">
        <f t="shared" si="728"/>
        <v>-</v>
      </c>
      <c r="HN269" s="361" t="str">
        <f t="shared" si="729"/>
        <v>-</v>
      </c>
      <c r="HO269" s="361" t="str">
        <f t="shared" si="730"/>
        <v>-</v>
      </c>
      <c r="HP269" s="361" t="str">
        <f t="shared" si="731"/>
        <v>-</v>
      </c>
      <c r="HQ269" s="361" t="str">
        <f t="shared" si="732"/>
        <v>-</v>
      </c>
      <c r="HR269" s="361" t="str">
        <f t="shared" si="733"/>
        <v>-</v>
      </c>
      <c r="HS269" s="361" t="str">
        <f t="shared" si="734"/>
        <v>-</v>
      </c>
      <c r="HT269" s="361" t="str">
        <f t="shared" si="735"/>
        <v>-</v>
      </c>
      <c r="HU269" s="361" t="str">
        <f t="shared" si="736"/>
        <v>-</v>
      </c>
      <c r="HV269" s="361" t="str">
        <f t="shared" si="737"/>
        <v>-</v>
      </c>
      <c r="HW269" s="361" t="str">
        <f t="shared" si="738"/>
        <v>-</v>
      </c>
      <c r="HX269" s="361" t="str">
        <f t="shared" si="739"/>
        <v>-</v>
      </c>
      <c r="HY269" s="361" t="str">
        <f t="shared" si="740"/>
        <v>-</v>
      </c>
      <c r="HZ269" s="361" t="str">
        <f t="shared" si="741"/>
        <v>-</v>
      </c>
      <c r="IA269" s="361" t="str">
        <f t="shared" si="742"/>
        <v>-</v>
      </c>
      <c r="IB269" s="361" t="str">
        <f t="shared" si="743"/>
        <v>-</v>
      </c>
      <c r="IC269" s="361" t="str">
        <f t="shared" si="744"/>
        <v>-</v>
      </c>
      <c r="ID269" s="361" t="str">
        <f t="shared" si="745"/>
        <v>-</v>
      </c>
      <c r="IE269" s="361" t="str">
        <f t="shared" si="746"/>
        <v>-</v>
      </c>
      <c r="IF269" s="444" t="s">
        <v>1247</v>
      </c>
      <c r="IG269" s="56" t="str">
        <f t="shared" si="887"/>
        <v>-</v>
      </c>
      <c r="IH269" s="56" t="str">
        <f t="shared" si="888"/>
        <v>-</v>
      </c>
      <c r="II269" s="56" t="str">
        <f t="shared" si="889"/>
        <v>-</v>
      </c>
      <c r="IJ269" s="56" t="str">
        <f t="shared" si="890"/>
        <v>-</v>
      </c>
      <c r="IK269" s="56" t="str">
        <f t="shared" si="747"/>
        <v>-</v>
      </c>
      <c r="IL269" s="56" t="str">
        <f t="shared" si="748"/>
        <v>-</v>
      </c>
      <c r="IM269" s="56" t="str">
        <f t="shared" si="749"/>
        <v>-</v>
      </c>
      <c r="IN269" s="56" t="str">
        <f t="shared" si="750"/>
        <v>-</v>
      </c>
      <c r="IO269" s="56" t="str">
        <f t="shared" si="751"/>
        <v>-</v>
      </c>
      <c r="IP269" s="56" t="str">
        <f t="shared" si="752"/>
        <v>-</v>
      </c>
      <c r="IQ269" s="56" t="str">
        <f t="shared" si="753"/>
        <v>-</v>
      </c>
      <c r="IR269" s="56" t="str">
        <f t="shared" si="754"/>
        <v>-</v>
      </c>
      <c r="IS269" s="56" t="str">
        <f t="shared" si="755"/>
        <v>-</v>
      </c>
      <c r="IT269" s="56" t="str">
        <f t="shared" si="756"/>
        <v>-</v>
      </c>
      <c r="IU269" s="56" t="str">
        <f t="shared" si="757"/>
        <v>-</v>
      </c>
      <c r="IV269" s="56" t="str">
        <f t="shared" si="758"/>
        <v>-</v>
      </c>
      <c r="IW269" s="56" t="str">
        <f t="shared" si="759"/>
        <v>-</v>
      </c>
      <c r="IX269" s="56" t="str">
        <f t="shared" si="760"/>
        <v>-</v>
      </c>
      <c r="IY269" s="56" t="str">
        <f t="shared" si="761"/>
        <v>-</v>
      </c>
      <c r="IZ269" s="56" t="str">
        <f t="shared" si="762"/>
        <v>-</v>
      </c>
      <c r="JA269" s="56" t="str">
        <f t="shared" si="763"/>
        <v>-</v>
      </c>
      <c r="JB269" s="56" t="str">
        <f t="shared" si="764"/>
        <v>-</v>
      </c>
      <c r="JC269" s="56" t="str">
        <f t="shared" si="765"/>
        <v>-</v>
      </c>
      <c r="JD269" s="56" t="str">
        <f t="shared" si="766"/>
        <v>-</v>
      </c>
      <c r="JE269" s="56">
        <f t="shared" si="767"/>
        <v>15</v>
      </c>
      <c r="JF269" s="56">
        <f t="shared" si="768"/>
        <v>15</v>
      </c>
      <c r="JG269" s="56" t="str">
        <f t="shared" si="769"/>
        <v>-</v>
      </c>
      <c r="JH269" s="56" t="str">
        <f t="shared" si="770"/>
        <v>-</v>
      </c>
      <c r="JI269" s="56" t="str">
        <f t="shared" si="771"/>
        <v>-</v>
      </c>
      <c r="JJ269" s="56" t="str">
        <f t="shared" si="772"/>
        <v>-</v>
      </c>
      <c r="JK269" s="56" t="str">
        <f t="shared" si="773"/>
        <v>-</v>
      </c>
      <c r="JL269" s="56" t="str">
        <f t="shared" si="774"/>
        <v>-</v>
      </c>
      <c r="JM269" s="56" t="str">
        <f t="shared" si="775"/>
        <v>-</v>
      </c>
      <c r="JN269" s="56" t="str">
        <f t="shared" si="776"/>
        <v>-</v>
      </c>
      <c r="JO269" s="56" t="str">
        <f t="shared" si="777"/>
        <v>-</v>
      </c>
      <c r="JP269" s="56" t="str">
        <f t="shared" si="778"/>
        <v>-</v>
      </c>
      <c r="JQ269" s="56" t="str">
        <f t="shared" si="779"/>
        <v>-</v>
      </c>
      <c r="JR269" s="56" t="str">
        <f t="shared" si="780"/>
        <v>-</v>
      </c>
      <c r="JS269" s="56" t="str">
        <f t="shared" si="781"/>
        <v>-</v>
      </c>
      <c r="JT269" s="56" t="str">
        <f t="shared" si="782"/>
        <v>-</v>
      </c>
      <c r="JU269" s="56" t="str">
        <f t="shared" si="783"/>
        <v>-</v>
      </c>
      <c r="JV269" s="56" t="str">
        <f t="shared" si="784"/>
        <v>-</v>
      </c>
      <c r="JW269" s="56" t="str">
        <f t="shared" si="785"/>
        <v>-</v>
      </c>
      <c r="JX269" s="56" t="str">
        <f t="shared" si="786"/>
        <v>-</v>
      </c>
      <c r="JY269" s="56" t="str">
        <f t="shared" si="787"/>
        <v>-</v>
      </c>
      <c r="JZ269" s="56" t="str">
        <f t="shared" si="788"/>
        <v>-</v>
      </c>
      <c r="KA269" s="444" t="s">
        <v>1247</v>
      </c>
      <c r="KB269" s="360">
        <f>IF(ISNUMBER(INDEX($EQ$15:$GK$521,$B269,EO$11)),MAX(KB$14:KB268)+1,0)</f>
        <v>0</v>
      </c>
      <c r="KC269" s="360" t="str">
        <f t="shared" si="891"/>
        <v/>
      </c>
      <c r="KD269" s="373" t="s">
        <v>2</v>
      </c>
      <c r="KE269" s="215"/>
      <c r="KF269" s="60"/>
      <c r="KG269" s="60"/>
      <c r="KH269" s="60"/>
      <c r="KI269" s="60"/>
      <c r="KJ269" s="60"/>
      <c r="KK269" s="60"/>
      <c r="KL269" s="60"/>
      <c r="KM269" s="60"/>
      <c r="KN269" s="60"/>
      <c r="KO269" s="60"/>
      <c r="KP269" s="60"/>
      <c r="KQ269" s="60"/>
      <c r="KR269" s="60"/>
      <c r="KS269" s="60"/>
      <c r="KT269" s="60"/>
      <c r="KU269" s="60"/>
      <c r="KV269" s="60"/>
      <c r="KW269" s="60"/>
      <c r="KX269" s="60"/>
      <c r="KY269" s="60"/>
      <c r="KZ269" s="283" t="str">
        <f t="shared" si="792"/>
        <v/>
      </c>
      <c r="LA269" s="26"/>
      <c r="LB269" s="18"/>
      <c r="LC269" s="18"/>
      <c r="LD269" s="18"/>
      <c r="LE269" s="18"/>
      <c r="LF269" s="18"/>
      <c r="LG269" s="18"/>
      <c r="LH269" s="18"/>
      <c r="LI269" s="18"/>
      <c r="LJ269" s="18"/>
      <c r="LK269" s="18"/>
      <c r="LL269" s="18"/>
      <c r="LM269" s="18"/>
      <c r="LN269" s="63"/>
      <c r="LO269" s="251">
        <f t="shared" si="793"/>
        <v>0</v>
      </c>
      <c r="LP269" s="251">
        <f t="shared" si="794"/>
        <v>0</v>
      </c>
      <c r="LQ269" s="251">
        <f t="shared" si="795"/>
        <v>0</v>
      </c>
      <c r="LR269" s="251">
        <f t="shared" si="796"/>
        <v>0</v>
      </c>
      <c r="LS269" s="251">
        <f t="shared" si="797"/>
        <v>0</v>
      </c>
      <c r="LT269" s="251">
        <f t="shared" si="798"/>
        <v>0</v>
      </c>
      <c r="LU269" s="251">
        <f t="shared" si="799"/>
        <v>0</v>
      </c>
      <c r="LV269" s="251">
        <f t="shared" si="800"/>
        <v>0</v>
      </c>
      <c r="LW269" s="251">
        <f t="shared" si="801"/>
        <v>0</v>
      </c>
      <c r="LX269" s="251">
        <f t="shared" si="802"/>
        <v>0</v>
      </c>
      <c r="LY269" s="251">
        <f t="shared" si="803"/>
        <v>0</v>
      </c>
      <c r="LZ269" s="251">
        <f t="shared" si="804"/>
        <v>0</v>
      </c>
      <c r="MA269" s="63">
        <f t="shared" si="805"/>
        <v>7</v>
      </c>
      <c r="MB269" s="63">
        <f t="shared" si="806"/>
        <v>0</v>
      </c>
      <c r="MC269" s="63">
        <f t="shared" si="893"/>
        <v>255</v>
      </c>
      <c r="MD269" s="63">
        <f t="shared" si="892"/>
        <v>26</v>
      </c>
      <c r="ME269" s="63">
        <f t="shared" si="807"/>
        <v>0</v>
      </c>
      <c r="MF269" s="315">
        <f t="shared" si="808"/>
        <v>291</v>
      </c>
      <c r="MG269" s="315">
        <f>IF(ISNUMBER(MATCH(EO269,$ME$15:$ME$520,0)),0,MAX(MG$14:MG268)+1)</f>
        <v>0</v>
      </c>
      <c r="MH269" s="315" t="str">
        <f t="shared" si="809"/>
        <v/>
      </c>
      <c r="MI269" s="369"/>
      <c r="MJ269" s="68"/>
      <c r="MK269" s="18"/>
      <c r="ML269" s="242"/>
      <c r="MM269" s="242"/>
      <c r="MN269" s="59"/>
      <c r="MO269" s="59"/>
      <c r="MP269" s="285"/>
      <c r="MQ269" s="59"/>
      <c r="MR269" s="238"/>
      <c r="MS269" s="285"/>
      <c r="MT269" s="59"/>
      <c r="MU269" s="285"/>
      <c r="MV269" s="238"/>
      <c r="MW269" s="59"/>
      <c r="MX269" s="59"/>
      <c r="MY269" s="59"/>
      <c r="MZ269" s="59"/>
      <c r="NA269" s="59"/>
      <c r="NB269" s="59"/>
      <c r="NC269" s="59"/>
      <c r="ND269" s="59"/>
      <c r="NE269" s="59"/>
      <c r="NF269" s="59"/>
      <c r="NG269" s="59"/>
      <c r="NH269" s="59"/>
      <c r="NI269" s="59"/>
      <c r="NJ269" s="59"/>
      <c r="NK269" s="59"/>
      <c r="NL269" s="454"/>
      <c r="NM269" s="454"/>
      <c r="NN269" s="59"/>
      <c r="NO269" s="18"/>
      <c r="NP269" s="18"/>
      <c r="NQ269" s="18"/>
      <c r="NR269" s="18"/>
      <c r="NS269" s="18"/>
      <c r="NT269" s="18"/>
      <c r="NU269" s="18"/>
      <c r="NV269" s="18"/>
      <c r="NW269" s="18"/>
      <c r="NX269" s="18"/>
      <c r="NY269" s="18"/>
      <c r="NZ269" s="18"/>
      <c r="OA269" s="18"/>
      <c r="OB269" s="18"/>
      <c r="OC269" s="18"/>
      <c r="OZ269" s="59"/>
      <c r="PA269" s="251" t="str">
        <f t="shared" si="810"/>
        <v/>
      </c>
      <c r="PB269" s="251" t="str">
        <f t="shared" si="811"/>
        <v/>
      </c>
      <c r="PC269" s="251" t="str">
        <f t="shared" si="812"/>
        <v/>
      </c>
      <c r="PD269" s="251" t="str">
        <f t="shared" si="813"/>
        <v/>
      </c>
      <c r="PE269" s="251" t="str">
        <f t="shared" si="814"/>
        <v/>
      </c>
      <c r="PF269" s="251" t="str">
        <f t="shared" si="815"/>
        <v/>
      </c>
      <c r="PG269" s="251" t="str">
        <f t="shared" si="816"/>
        <v/>
      </c>
      <c r="PH269" s="251" t="str">
        <f t="shared" si="817"/>
        <v/>
      </c>
      <c r="PI269" s="251" t="str">
        <f t="shared" si="818"/>
        <v/>
      </c>
      <c r="PJ269" s="251" t="str">
        <f t="shared" si="819"/>
        <v/>
      </c>
      <c r="PK269" s="251" t="str">
        <f t="shared" si="820"/>
        <v/>
      </c>
      <c r="PL269" s="251" t="str">
        <f t="shared" si="821"/>
        <v/>
      </c>
      <c r="PM269" s="251" t="str">
        <f t="shared" si="822"/>
        <v/>
      </c>
      <c r="PN269" s="251" t="str">
        <f t="shared" si="823"/>
        <v/>
      </c>
      <c r="PO269" s="251" t="str">
        <f t="shared" si="824"/>
        <v/>
      </c>
      <c r="PP269" s="251" t="str">
        <f t="shared" si="825"/>
        <v/>
      </c>
      <c r="PQ269" s="251" t="str">
        <f t="shared" si="826"/>
        <v/>
      </c>
      <c r="PR269" s="251" t="str">
        <f t="shared" si="827"/>
        <v/>
      </c>
      <c r="PS269" s="251" t="str">
        <f t="shared" si="828"/>
        <v/>
      </c>
      <c r="PT269" s="251" t="str">
        <f t="shared" si="829"/>
        <v/>
      </c>
      <c r="PU269" s="251" t="str">
        <f t="shared" si="830"/>
        <v/>
      </c>
      <c r="PV269" s="251" t="str">
        <f t="shared" si="831"/>
        <v/>
      </c>
      <c r="PW269" s="251" t="str">
        <f t="shared" si="832"/>
        <v/>
      </c>
      <c r="PX269" s="251" t="str">
        <f t="shared" si="833"/>
        <v/>
      </c>
      <c r="PY269" s="251" t="str">
        <f t="shared" si="834"/>
        <v/>
      </c>
      <c r="PZ269" s="251" t="str">
        <f t="shared" si="835"/>
        <v/>
      </c>
      <c r="QA269" s="251" t="str">
        <f t="shared" si="836"/>
        <v/>
      </c>
      <c r="QB269" s="251" t="str">
        <f t="shared" si="837"/>
        <v/>
      </c>
      <c r="QC269" s="251" t="str">
        <f t="shared" si="838"/>
        <v/>
      </c>
      <c r="QD269" s="251" t="str">
        <f t="shared" si="839"/>
        <v/>
      </c>
      <c r="QE269" s="251" t="str">
        <f t="shared" si="840"/>
        <v/>
      </c>
      <c r="QF269" s="63">
        <f t="shared" si="841"/>
        <v>0</v>
      </c>
      <c r="QG269" s="59"/>
      <c r="QH269" s="59"/>
      <c r="QI269" s="59"/>
      <c r="QJ269" s="59"/>
      <c r="QK269" s="59"/>
      <c r="QL269" s="59"/>
      <c r="QM269" s="59"/>
      <c r="QN269" s="59"/>
    </row>
    <row r="270" spans="1:456" ht="6" customHeight="1" x14ac:dyDescent="0.25">
      <c r="A270" s="68"/>
      <c r="B270" s="447">
        <f t="shared" si="698"/>
        <v>256</v>
      </c>
      <c r="C270" s="72" t="s">
        <v>811</v>
      </c>
      <c r="D270" s="261" t="s">
        <v>700</v>
      </c>
      <c r="E270" s="59"/>
      <c r="F270" s="229"/>
      <c r="G270" s="295"/>
      <c r="H270" s="295"/>
      <c r="I270" s="229"/>
      <c r="J270" s="295"/>
      <c r="K270" s="295"/>
      <c r="L270" s="229"/>
      <c r="M270" s="295"/>
      <c r="N270" s="295"/>
      <c r="O270" s="229"/>
      <c r="P270" s="295"/>
      <c r="Q270" s="295"/>
      <c r="R270" s="229"/>
      <c r="S270" s="230"/>
      <c r="T270" s="231"/>
      <c r="U270" s="229"/>
      <c r="V270" s="230"/>
      <c r="W270" s="231"/>
      <c r="X270" s="229"/>
      <c r="Y270" s="230"/>
      <c r="Z270" s="231"/>
      <c r="AA270" s="229"/>
      <c r="AB270" s="295"/>
      <c r="AC270" s="295"/>
      <c r="AD270" s="229"/>
      <c r="AE270" s="295"/>
      <c r="AF270" s="295"/>
      <c r="AG270" s="229"/>
      <c r="AH270" s="295"/>
      <c r="AI270" s="295"/>
      <c r="AJ270" s="229"/>
      <c r="AK270" s="295"/>
      <c r="AL270" s="295"/>
      <c r="AM270" s="229"/>
      <c r="AN270" s="295"/>
      <c r="AO270" s="295"/>
      <c r="AP270" s="243"/>
      <c r="AQ270" s="295"/>
      <c r="AR270" s="290"/>
      <c r="AS270" s="243"/>
      <c r="AT270" s="295"/>
      <c r="AU270" s="290"/>
      <c r="AV270" s="229"/>
      <c r="AW270" s="230"/>
      <c r="AX270" s="231"/>
      <c r="AY270" s="229"/>
      <c r="AZ270" s="230"/>
      <c r="BA270" s="231"/>
      <c r="BB270" s="229"/>
      <c r="BC270" s="230"/>
      <c r="BD270" s="231"/>
      <c r="BE270" s="229"/>
      <c r="BF270" s="230"/>
      <c r="BG270" s="231"/>
      <c r="BH270" s="229"/>
      <c r="BI270" s="230"/>
      <c r="BJ270" s="231"/>
      <c r="BK270" s="243"/>
      <c r="BL270" s="230"/>
      <c r="BM270" s="231"/>
      <c r="BN270" s="243"/>
      <c r="BO270" s="230"/>
      <c r="BP270" s="231"/>
      <c r="BQ270" s="229"/>
      <c r="BR270" s="230"/>
      <c r="BS270" s="231"/>
      <c r="BT270" s="229"/>
      <c r="BU270" s="230"/>
      <c r="BV270" s="231"/>
      <c r="BW270" s="229"/>
      <c r="BX270" s="230"/>
      <c r="BY270" s="231"/>
      <c r="BZ270" s="229"/>
      <c r="CA270" s="230"/>
      <c r="CB270" s="231"/>
      <c r="CC270" s="229"/>
      <c r="CD270" s="230"/>
      <c r="CE270" s="231"/>
      <c r="CF270" s="331"/>
      <c r="CG270" s="332"/>
      <c r="CH270" s="385"/>
      <c r="CI270" s="331"/>
      <c r="CJ270" s="332"/>
      <c r="CK270" s="385"/>
      <c r="CL270" s="243"/>
      <c r="CM270" s="230"/>
      <c r="CN270" s="354"/>
      <c r="CO270" s="243"/>
      <c r="CP270" s="230"/>
      <c r="CQ270" s="231"/>
      <c r="CR270" s="331"/>
      <c r="CS270" s="332"/>
      <c r="CT270" s="333"/>
      <c r="CU270" s="229"/>
      <c r="CV270" s="230"/>
      <c r="CW270" s="231"/>
      <c r="CX270" s="331"/>
      <c r="CY270" s="332"/>
      <c r="CZ270" s="333"/>
      <c r="DA270" s="331"/>
      <c r="DB270" s="332"/>
      <c r="DC270" s="333"/>
      <c r="DD270" s="331"/>
      <c r="DE270" s="332"/>
      <c r="DF270" s="333"/>
      <c r="DG270" s="331"/>
      <c r="DH270" s="332"/>
      <c r="DI270" s="333"/>
      <c r="DJ270" s="229"/>
      <c r="DK270" s="230"/>
      <c r="DL270" s="231"/>
      <c r="DM270" s="229"/>
      <c r="DN270" s="230"/>
      <c r="DO270" s="231"/>
      <c r="DP270" s="331"/>
      <c r="DQ270" s="332"/>
      <c r="DR270" s="333"/>
      <c r="DS270" s="331"/>
      <c r="DT270" s="332"/>
      <c r="DU270" s="333"/>
      <c r="DV270" s="331"/>
      <c r="DW270" s="332"/>
      <c r="DX270" s="333"/>
      <c r="DY270" s="331"/>
      <c r="DZ270" s="332"/>
      <c r="EA270" s="333"/>
      <c r="EB270" s="331"/>
      <c r="EC270" s="332"/>
      <c r="ED270" s="333"/>
      <c r="EE270" s="331"/>
      <c r="EF270" s="332"/>
      <c r="EG270" s="333"/>
      <c r="EH270" s="229"/>
      <c r="EI270" s="230"/>
      <c r="EJ270" s="231"/>
      <c r="EK270" s="229"/>
      <c r="EL270" s="230"/>
      <c r="EM270" s="231"/>
      <c r="EN270" s="244"/>
      <c r="EO270" s="269" t="str">
        <f t="shared" si="699"/>
        <v/>
      </c>
      <c r="EP270" s="444" t="s">
        <v>1247</v>
      </c>
      <c r="EQ270" s="360" t="str">
        <f t="shared" si="842"/>
        <v/>
      </c>
      <c r="ER270" s="360" t="str">
        <f t="shared" si="843"/>
        <v/>
      </c>
      <c r="ES270" s="360" t="str">
        <f t="shared" si="844"/>
        <v/>
      </c>
      <c r="ET270" s="360" t="str">
        <f t="shared" si="845"/>
        <v/>
      </c>
      <c r="EU270" s="360" t="str">
        <f t="shared" si="846"/>
        <v/>
      </c>
      <c r="EV270" s="360" t="str">
        <f t="shared" si="847"/>
        <v/>
      </c>
      <c r="EW270" s="360" t="str">
        <f t="shared" si="848"/>
        <v/>
      </c>
      <c r="EX270" s="360" t="str">
        <f t="shared" si="849"/>
        <v/>
      </c>
      <c r="EY270" s="360" t="str">
        <f t="shared" si="850"/>
        <v/>
      </c>
      <c r="EZ270" s="360" t="str">
        <f t="shared" si="851"/>
        <v/>
      </c>
      <c r="FA270" s="360" t="str">
        <f t="shared" si="852"/>
        <v/>
      </c>
      <c r="FB270" s="360" t="str">
        <f t="shared" si="853"/>
        <v/>
      </c>
      <c r="FC270" s="360" t="str">
        <f t="shared" si="854"/>
        <v/>
      </c>
      <c r="FD270" s="360" t="str">
        <f t="shared" si="855"/>
        <v/>
      </c>
      <c r="FE270" s="360" t="str">
        <f t="shared" si="856"/>
        <v/>
      </c>
      <c r="FF270" s="360" t="str">
        <f t="shared" si="857"/>
        <v/>
      </c>
      <c r="FG270" s="360" t="str">
        <f t="shared" si="858"/>
        <v/>
      </c>
      <c r="FH270" s="360" t="str">
        <f t="shared" si="859"/>
        <v/>
      </c>
      <c r="FI270" s="360" t="str">
        <f t="shared" si="860"/>
        <v/>
      </c>
      <c r="FJ270" s="360" t="str">
        <f t="shared" si="861"/>
        <v/>
      </c>
      <c r="FK270" s="360" t="str">
        <f t="shared" si="862"/>
        <v/>
      </c>
      <c r="FL270" s="360" t="str">
        <f t="shared" si="863"/>
        <v/>
      </c>
      <c r="FM270" s="360" t="str">
        <f t="shared" si="864"/>
        <v/>
      </c>
      <c r="FN270" s="360" t="str">
        <f t="shared" si="865"/>
        <v/>
      </c>
      <c r="FO270" s="360" t="str">
        <f t="shared" si="866"/>
        <v/>
      </c>
      <c r="FP270" s="360" t="str">
        <f t="shared" si="867"/>
        <v/>
      </c>
      <c r="FQ270" s="360" t="str">
        <f t="shared" si="868"/>
        <v/>
      </c>
      <c r="FR270" s="360" t="str">
        <f t="shared" si="869"/>
        <v/>
      </c>
      <c r="FS270" s="360" t="str">
        <f t="shared" si="870"/>
        <v/>
      </c>
      <c r="FT270" s="360" t="str">
        <f t="shared" si="700"/>
        <v/>
      </c>
      <c r="FU270" s="360" t="str">
        <f t="shared" si="871"/>
        <v/>
      </c>
      <c r="FV270" s="360" t="str">
        <f t="shared" si="872"/>
        <v/>
      </c>
      <c r="FW270" s="360" t="str">
        <f t="shared" si="873"/>
        <v/>
      </c>
      <c r="FX270" s="360" t="str">
        <f t="shared" si="874"/>
        <v/>
      </c>
      <c r="FY270" s="360" t="str">
        <f t="shared" si="875"/>
        <v/>
      </c>
      <c r="FZ270" s="360" t="str">
        <f t="shared" si="876"/>
        <v/>
      </c>
      <c r="GA270" s="360" t="str">
        <f t="shared" si="877"/>
        <v/>
      </c>
      <c r="GB270" s="360" t="str">
        <f t="shared" si="878"/>
        <v/>
      </c>
      <c r="GC270" s="360" t="str">
        <f t="shared" si="879"/>
        <v/>
      </c>
      <c r="GD270" s="360" t="str">
        <f t="shared" si="880"/>
        <v/>
      </c>
      <c r="GE270" s="360" t="str">
        <f t="shared" si="881"/>
        <v/>
      </c>
      <c r="GF270" s="360" t="str">
        <f t="shared" si="882"/>
        <v/>
      </c>
      <c r="GG270" s="360" t="str">
        <f t="shared" si="883"/>
        <v/>
      </c>
      <c r="GH270" s="360" t="str">
        <f t="shared" si="884"/>
        <v/>
      </c>
      <c r="GI270" s="360" t="str">
        <f t="shared" si="885"/>
        <v/>
      </c>
      <c r="GJ270" s="360" t="str">
        <f t="shared" si="886"/>
        <v/>
      </c>
      <c r="GK270" s="444" t="s">
        <v>1247</v>
      </c>
      <c r="GL270" s="361" t="str">
        <f t="shared" si="701"/>
        <v>-</v>
      </c>
      <c r="GM270" s="361" t="str">
        <f t="shared" si="702"/>
        <v>-</v>
      </c>
      <c r="GN270" s="361" t="str">
        <f t="shared" si="703"/>
        <v>-</v>
      </c>
      <c r="GO270" s="361" t="str">
        <f t="shared" si="704"/>
        <v>-</v>
      </c>
      <c r="GP270" s="361" t="str">
        <f t="shared" si="705"/>
        <v>-</v>
      </c>
      <c r="GQ270" s="361" t="str">
        <f t="shared" si="706"/>
        <v>-</v>
      </c>
      <c r="GR270" s="361" t="str">
        <f t="shared" si="707"/>
        <v>-</v>
      </c>
      <c r="GS270" s="361" t="str">
        <f t="shared" si="708"/>
        <v>-</v>
      </c>
      <c r="GT270" s="361" t="str">
        <f t="shared" si="709"/>
        <v>-</v>
      </c>
      <c r="GU270" s="361" t="str">
        <f t="shared" si="710"/>
        <v>-</v>
      </c>
      <c r="GV270" s="361" t="str">
        <f t="shared" si="711"/>
        <v>-</v>
      </c>
      <c r="GW270" s="361" t="str">
        <f t="shared" si="712"/>
        <v>-</v>
      </c>
      <c r="GX270" s="361" t="str">
        <f t="shared" si="713"/>
        <v>-</v>
      </c>
      <c r="GY270" s="361" t="str">
        <f t="shared" si="714"/>
        <v>-</v>
      </c>
      <c r="GZ270" s="361" t="str">
        <f t="shared" si="715"/>
        <v>-</v>
      </c>
      <c r="HA270" s="361" t="str">
        <f t="shared" si="716"/>
        <v>-</v>
      </c>
      <c r="HB270" s="361" t="str">
        <f t="shared" si="717"/>
        <v>-</v>
      </c>
      <c r="HC270" s="361" t="str">
        <f t="shared" si="718"/>
        <v>-</v>
      </c>
      <c r="HD270" s="361" t="str">
        <f t="shared" si="719"/>
        <v>-</v>
      </c>
      <c r="HE270" s="361" t="str">
        <f t="shared" si="720"/>
        <v>-</v>
      </c>
      <c r="HF270" s="361" t="str">
        <f t="shared" si="721"/>
        <v>-</v>
      </c>
      <c r="HG270" s="361" t="str">
        <f t="shared" si="722"/>
        <v>-</v>
      </c>
      <c r="HH270" s="361" t="str">
        <f t="shared" si="723"/>
        <v>-</v>
      </c>
      <c r="HI270" s="361" t="str">
        <f t="shared" si="724"/>
        <v>-</v>
      </c>
      <c r="HJ270" s="361" t="str">
        <f t="shared" si="725"/>
        <v>-</v>
      </c>
      <c r="HK270" s="361" t="str">
        <f t="shared" si="726"/>
        <v>-</v>
      </c>
      <c r="HL270" s="361" t="str">
        <f t="shared" si="727"/>
        <v>-</v>
      </c>
      <c r="HM270" s="361" t="str">
        <f t="shared" si="728"/>
        <v>-</v>
      </c>
      <c r="HN270" s="361" t="str">
        <f t="shared" si="729"/>
        <v>-</v>
      </c>
      <c r="HO270" s="361" t="str">
        <f t="shared" si="730"/>
        <v>-</v>
      </c>
      <c r="HP270" s="361" t="str">
        <f t="shared" si="731"/>
        <v>-</v>
      </c>
      <c r="HQ270" s="361" t="str">
        <f t="shared" si="732"/>
        <v>-</v>
      </c>
      <c r="HR270" s="361" t="str">
        <f t="shared" si="733"/>
        <v>-</v>
      </c>
      <c r="HS270" s="361" t="str">
        <f t="shared" si="734"/>
        <v>-</v>
      </c>
      <c r="HT270" s="361" t="str">
        <f t="shared" si="735"/>
        <v>-</v>
      </c>
      <c r="HU270" s="361" t="str">
        <f t="shared" si="736"/>
        <v>-</v>
      </c>
      <c r="HV270" s="361" t="str">
        <f t="shared" si="737"/>
        <v>-</v>
      </c>
      <c r="HW270" s="361" t="str">
        <f t="shared" si="738"/>
        <v>-</v>
      </c>
      <c r="HX270" s="361" t="str">
        <f t="shared" si="739"/>
        <v>-</v>
      </c>
      <c r="HY270" s="361" t="str">
        <f t="shared" si="740"/>
        <v>-</v>
      </c>
      <c r="HZ270" s="361" t="str">
        <f t="shared" si="741"/>
        <v>-</v>
      </c>
      <c r="IA270" s="361" t="str">
        <f t="shared" si="742"/>
        <v>-</v>
      </c>
      <c r="IB270" s="361" t="str">
        <f t="shared" si="743"/>
        <v>-</v>
      </c>
      <c r="IC270" s="361" t="str">
        <f t="shared" si="744"/>
        <v>-</v>
      </c>
      <c r="ID270" s="361" t="str">
        <f t="shared" si="745"/>
        <v>-</v>
      </c>
      <c r="IE270" s="361" t="str">
        <f t="shared" si="746"/>
        <v>-</v>
      </c>
      <c r="IF270" s="444" t="s">
        <v>1247</v>
      </c>
      <c r="IG270" s="56" t="str">
        <f t="shared" si="887"/>
        <v>-</v>
      </c>
      <c r="IH270" s="56" t="str">
        <f t="shared" si="888"/>
        <v>-</v>
      </c>
      <c r="II270" s="56" t="str">
        <f t="shared" si="889"/>
        <v>-</v>
      </c>
      <c r="IJ270" s="56" t="str">
        <f t="shared" si="890"/>
        <v>-</v>
      </c>
      <c r="IK270" s="56" t="str">
        <f t="shared" si="747"/>
        <v>-</v>
      </c>
      <c r="IL270" s="56" t="str">
        <f t="shared" si="748"/>
        <v>-</v>
      </c>
      <c r="IM270" s="56" t="str">
        <f t="shared" si="749"/>
        <v>-</v>
      </c>
      <c r="IN270" s="56" t="str">
        <f t="shared" si="750"/>
        <v>-</v>
      </c>
      <c r="IO270" s="56" t="str">
        <f t="shared" si="751"/>
        <v>-</v>
      </c>
      <c r="IP270" s="56" t="str">
        <f t="shared" si="752"/>
        <v>-</v>
      </c>
      <c r="IQ270" s="56" t="str">
        <f t="shared" si="753"/>
        <v>-</v>
      </c>
      <c r="IR270" s="56" t="str">
        <f t="shared" si="754"/>
        <v>-</v>
      </c>
      <c r="IS270" s="56" t="str">
        <f t="shared" si="755"/>
        <v>-</v>
      </c>
      <c r="IT270" s="56" t="str">
        <f t="shared" si="756"/>
        <v>-</v>
      </c>
      <c r="IU270" s="56" t="str">
        <f t="shared" si="757"/>
        <v>-</v>
      </c>
      <c r="IV270" s="56" t="str">
        <f t="shared" si="758"/>
        <v>-</v>
      </c>
      <c r="IW270" s="56" t="str">
        <f t="shared" si="759"/>
        <v>-</v>
      </c>
      <c r="IX270" s="56" t="str">
        <f t="shared" si="760"/>
        <v>-</v>
      </c>
      <c r="IY270" s="56" t="str">
        <f t="shared" si="761"/>
        <v>-</v>
      </c>
      <c r="IZ270" s="56" t="str">
        <f t="shared" si="762"/>
        <v>-</v>
      </c>
      <c r="JA270" s="56" t="str">
        <f t="shared" si="763"/>
        <v>-</v>
      </c>
      <c r="JB270" s="56" t="str">
        <f t="shared" si="764"/>
        <v>-</v>
      </c>
      <c r="JC270" s="56" t="str">
        <f t="shared" si="765"/>
        <v>-</v>
      </c>
      <c r="JD270" s="56" t="str">
        <f t="shared" si="766"/>
        <v>-</v>
      </c>
      <c r="JE270" s="56" t="str">
        <f t="shared" si="767"/>
        <v>-</v>
      </c>
      <c r="JF270" s="56" t="str">
        <f t="shared" si="768"/>
        <v>-</v>
      </c>
      <c r="JG270" s="56" t="str">
        <f t="shared" si="769"/>
        <v>-</v>
      </c>
      <c r="JH270" s="56" t="str">
        <f t="shared" si="770"/>
        <v>-</v>
      </c>
      <c r="JI270" s="56" t="str">
        <f t="shared" si="771"/>
        <v>-</v>
      </c>
      <c r="JJ270" s="56" t="str">
        <f t="shared" si="772"/>
        <v>-</v>
      </c>
      <c r="JK270" s="56" t="str">
        <f t="shared" si="773"/>
        <v>-</v>
      </c>
      <c r="JL270" s="56" t="str">
        <f t="shared" si="774"/>
        <v>-</v>
      </c>
      <c r="JM270" s="56" t="str">
        <f t="shared" si="775"/>
        <v>-</v>
      </c>
      <c r="JN270" s="56" t="str">
        <f t="shared" si="776"/>
        <v>-</v>
      </c>
      <c r="JO270" s="56" t="str">
        <f t="shared" si="777"/>
        <v>-</v>
      </c>
      <c r="JP270" s="56" t="str">
        <f t="shared" si="778"/>
        <v>-</v>
      </c>
      <c r="JQ270" s="56" t="str">
        <f t="shared" si="779"/>
        <v>-</v>
      </c>
      <c r="JR270" s="56" t="str">
        <f t="shared" si="780"/>
        <v>-</v>
      </c>
      <c r="JS270" s="56" t="str">
        <f t="shared" si="781"/>
        <v>-</v>
      </c>
      <c r="JT270" s="56" t="str">
        <f t="shared" si="782"/>
        <v>-</v>
      </c>
      <c r="JU270" s="56" t="str">
        <f t="shared" si="783"/>
        <v>-</v>
      </c>
      <c r="JV270" s="56" t="str">
        <f t="shared" si="784"/>
        <v>-</v>
      </c>
      <c r="JW270" s="56" t="str">
        <f t="shared" si="785"/>
        <v>-</v>
      </c>
      <c r="JX270" s="56" t="str">
        <f t="shared" si="786"/>
        <v>-</v>
      </c>
      <c r="JY270" s="56" t="str">
        <f t="shared" si="787"/>
        <v>-</v>
      </c>
      <c r="JZ270" s="56" t="str">
        <f t="shared" si="788"/>
        <v>-</v>
      </c>
      <c r="KA270" s="444" t="s">
        <v>1247</v>
      </c>
      <c r="KB270" s="360">
        <f>IF(ISNUMBER(INDEX($EQ$15:$GK$521,$B270,EO$11)),MAX(KB$14:KB269)+1,0)</f>
        <v>0</v>
      </c>
      <c r="KC270" s="360" t="str">
        <f t="shared" si="891"/>
        <v/>
      </c>
      <c r="KD270" s="373" t="s">
        <v>2</v>
      </c>
      <c r="KE270" s="215"/>
      <c r="KF270" s="60"/>
      <c r="KG270" s="60"/>
      <c r="KH270" s="60"/>
      <c r="KI270" s="60"/>
      <c r="KJ270" s="60"/>
      <c r="KK270" s="60"/>
      <c r="KL270" s="60"/>
      <c r="KM270" s="60"/>
      <c r="KN270" s="60"/>
      <c r="KO270" s="60"/>
      <c r="KP270" s="60"/>
      <c r="KQ270" s="60"/>
      <c r="KR270" s="60"/>
      <c r="KS270" s="60"/>
      <c r="KT270" s="60"/>
      <c r="KU270" s="60"/>
      <c r="KV270" s="60"/>
      <c r="KW270" s="60"/>
      <c r="KX270" s="60"/>
      <c r="KY270" s="60"/>
      <c r="KZ270" s="283" t="str">
        <f t="shared" si="792"/>
        <v/>
      </c>
      <c r="LA270" s="26"/>
      <c r="LB270" s="18"/>
      <c r="LC270" s="18"/>
      <c r="LD270" s="18"/>
      <c r="LE270" s="18"/>
      <c r="LF270" s="18"/>
      <c r="LG270" s="18"/>
      <c r="LH270" s="18"/>
      <c r="LI270" s="18"/>
      <c r="LJ270" s="18"/>
      <c r="LK270" s="18"/>
      <c r="LL270" s="18"/>
      <c r="LM270" s="18"/>
      <c r="LN270" s="63"/>
      <c r="LO270" s="251">
        <f t="shared" si="793"/>
        <v>0</v>
      </c>
      <c r="LP270" s="251">
        <f t="shared" si="794"/>
        <v>0</v>
      </c>
      <c r="LQ270" s="251">
        <f t="shared" si="795"/>
        <v>0</v>
      </c>
      <c r="LR270" s="251">
        <f t="shared" si="796"/>
        <v>0</v>
      </c>
      <c r="LS270" s="251">
        <f t="shared" si="797"/>
        <v>0</v>
      </c>
      <c r="LT270" s="251">
        <f t="shared" si="798"/>
        <v>0</v>
      </c>
      <c r="LU270" s="251">
        <f t="shared" si="799"/>
        <v>0</v>
      </c>
      <c r="LV270" s="251">
        <f t="shared" si="800"/>
        <v>0</v>
      </c>
      <c r="LW270" s="251">
        <f t="shared" si="801"/>
        <v>0</v>
      </c>
      <c r="LX270" s="251">
        <f t="shared" si="802"/>
        <v>0</v>
      </c>
      <c r="LY270" s="251">
        <f t="shared" si="803"/>
        <v>0</v>
      </c>
      <c r="LZ270" s="251">
        <f t="shared" si="804"/>
        <v>0</v>
      </c>
      <c r="MA270" s="63">
        <f t="shared" si="805"/>
        <v>7</v>
      </c>
      <c r="MB270" s="63">
        <f t="shared" si="806"/>
        <v>0</v>
      </c>
      <c r="MC270" s="63">
        <f t="shared" si="893"/>
        <v>256</v>
      </c>
      <c r="MD270" s="63">
        <f t="shared" si="892"/>
        <v>27</v>
      </c>
      <c r="ME270" s="63">
        <f t="shared" si="807"/>
        <v>0</v>
      </c>
      <c r="MF270" s="315">
        <f t="shared" si="808"/>
        <v>291</v>
      </c>
      <c r="MG270" s="315">
        <f>IF(ISNUMBER(MATCH(EO270,$ME$15:$ME$520,0)),0,MAX(MG$14:MG269)+1)</f>
        <v>0</v>
      </c>
      <c r="MH270" s="315" t="str">
        <f t="shared" si="809"/>
        <v/>
      </c>
      <c r="MI270" s="369"/>
      <c r="MJ270" s="68"/>
      <c r="MK270" s="18"/>
      <c r="ML270" s="242"/>
      <c r="MM270" s="242"/>
      <c r="MN270" s="59"/>
      <c r="MO270" s="59"/>
      <c r="MP270" s="285"/>
      <c r="MQ270" s="59"/>
      <c r="MR270" s="238"/>
      <c r="MS270" s="285"/>
      <c r="MT270" s="59"/>
      <c r="MU270" s="285"/>
      <c r="MV270" s="238"/>
      <c r="MW270" s="59"/>
      <c r="MX270" s="59"/>
      <c r="MY270" s="59"/>
      <c r="MZ270" s="59"/>
      <c r="NA270" s="59"/>
      <c r="NB270" s="59"/>
      <c r="NC270" s="59"/>
      <c r="ND270" s="59"/>
      <c r="NE270" s="59"/>
      <c r="NF270" s="59"/>
      <c r="NG270" s="59"/>
      <c r="NH270" s="59"/>
      <c r="NI270" s="59"/>
      <c r="NJ270" s="59"/>
      <c r="NK270" s="59"/>
      <c r="NL270" s="454"/>
      <c r="NM270" s="454"/>
      <c r="NN270" s="59"/>
      <c r="NO270" s="18"/>
      <c r="NP270" s="18"/>
      <c r="NQ270" s="18"/>
      <c r="NR270" s="18"/>
      <c r="NS270" s="18"/>
      <c r="NT270" s="18"/>
      <c r="NU270" s="18"/>
      <c r="NV270" s="18"/>
      <c r="NW270" s="18"/>
      <c r="NX270" s="18"/>
      <c r="NY270" s="18"/>
      <c r="NZ270" s="18"/>
      <c r="OA270" s="18"/>
      <c r="OB270" s="18"/>
      <c r="OC270" s="18"/>
      <c r="OZ270" s="59"/>
      <c r="PA270" s="251" t="str">
        <f t="shared" si="810"/>
        <v/>
      </c>
      <c r="PB270" s="251" t="str">
        <f t="shared" si="811"/>
        <v/>
      </c>
      <c r="PC270" s="251" t="str">
        <f t="shared" si="812"/>
        <v/>
      </c>
      <c r="PD270" s="251" t="str">
        <f t="shared" si="813"/>
        <v/>
      </c>
      <c r="PE270" s="251" t="str">
        <f t="shared" si="814"/>
        <v/>
      </c>
      <c r="PF270" s="251" t="str">
        <f t="shared" si="815"/>
        <v/>
      </c>
      <c r="PG270" s="251" t="str">
        <f t="shared" si="816"/>
        <v/>
      </c>
      <c r="PH270" s="251" t="str">
        <f t="shared" si="817"/>
        <v/>
      </c>
      <c r="PI270" s="251" t="str">
        <f t="shared" si="818"/>
        <v/>
      </c>
      <c r="PJ270" s="251" t="str">
        <f t="shared" si="819"/>
        <v/>
      </c>
      <c r="PK270" s="251" t="str">
        <f t="shared" si="820"/>
        <v/>
      </c>
      <c r="PL270" s="251" t="str">
        <f t="shared" si="821"/>
        <v/>
      </c>
      <c r="PM270" s="251" t="str">
        <f t="shared" si="822"/>
        <v/>
      </c>
      <c r="PN270" s="251" t="str">
        <f t="shared" si="823"/>
        <v/>
      </c>
      <c r="PO270" s="251" t="str">
        <f t="shared" si="824"/>
        <v/>
      </c>
      <c r="PP270" s="251" t="str">
        <f t="shared" si="825"/>
        <v/>
      </c>
      <c r="PQ270" s="251" t="str">
        <f t="shared" si="826"/>
        <v/>
      </c>
      <c r="PR270" s="251" t="str">
        <f t="shared" si="827"/>
        <v/>
      </c>
      <c r="PS270" s="251" t="str">
        <f t="shared" si="828"/>
        <v/>
      </c>
      <c r="PT270" s="251" t="str">
        <f t="shared" si="829"/>
        <v/>
      </c>
      <c r="PU270" s="251" t="str">
        <f t="shared" si="830"/>
        <v/>
      </c>
      <c r="PV270" s="251" t="str">
        <f t="shared" si="831"/>
        <v/>
      </c>
      <c r="PW270" s="251" t="str">
        <f t="shared" si="832"/>
        <v/>
      </c>
      <c r="PX270" s="251" t="str">
        <f t="shared" si="833"/>
        <v/>
      </c>
      <c r="PY270" s="251" t="str">
        <f t="shared" si="834"/>
        <v/>
      </c>
      <c r="PZ270" s="251" t="str">
        <f t="shared" si="835"/>
        <v/>
      </c>
      <c r="QA270" s="251" t="str">
        <f t="shared" si="836"/>
        <v/>
      </c>
      <c r="QB270" s="251" t="str">
        <f t="shared" si="837"/>
        <v/>
      </c>
      <c r="QC270" s="251" t="str">
        <f t="shared" si="838"/>
        <v/>
      </c>
      <c r="QD270" s="251" t="str">
        <f t="shared" si="839"/>
        <v/>
      </c>
      <c r="QE270" s="251" t="str">
        <f t="shared" si="840"/>
        <v/>
      </c>
      <c r="QF270" s="63">
        <f t="shared" si="841"/>
        <v>0</v>
      </c>
      <c r="QG270" s="59"/>
      <c r="QH270" s="59"/>
      <c r="QI270" s="59"/>
      <c r="QJ270" s="59"/>
      <c r="QK270" s="59"/>
      <c r="QL270" s="59"/>
      <c r="QM270" s="59"/>
      <c r="QN270" s="59"/>
    </row>
    <row r="271" spans="1:456" ht="6" customHeight="1" x14ac:dyDescent="0.25">
      <c r="A271" s="68"/>
      <c r="B271" s="447">
        <f t="shared" ref="B271:B334" si="900">IF(C271="","",ROW()-$C$14)</f>
        <v>257</v>
      </c>
      <c r="C271" s="72" t="s">
        <v>812</v>
      </c>
      <c r="D271" s="261" t="s">
        <v>701</v>
      </c>
      <c r="E271" s="59"/>
      <c r="F271" s="229"/>
      <c r="G271" s="295"/>
      <c r="H271" s="295"/>
      <c r="I271" s="229"/>
      <c r="J271" s="295"/>
      <c r="K271" s="295"/>
      <c r="L271" s="229"/>
      <c r="M271" s="295"/>
      <c r="N271" s="295"/>
      <c r="O271" s="229"/>
      <c r="P271" s="295"/>
      <c r="Q271" s="295"/>
      <c r="R271" s="229"/>
      <c r="S271" s="230"/>
      <c r="T271" s="231"/>
      <c r="U271" s="229"/>
      <c r="V271" s="230"/>
      <c r="W271" s="231"/>
      <c r="X271" s="229"/>
      <c r="Y271" s="230"/>
      <c r="Z271" s="231"/>
      <c r="AA271" s="229"/>
      <c r="AB271" s="295"/>
      <c r="AC271" s="295"/>
      <c r="AD271" s="229"/>
      <c r="AE271" s="295"/>
      <c r="AF271" s="295"/>
      <c r="AG271" s="229"/>
      <c r="AH271" s="295"/>
      <c r="AI271" s="295"/>
      <c r="AJ271" s="229"/>
      <c r="AK271" s="295"/>
      <c r="AL271" s="295"/>
      <c r="AM271" s="229"/>
      <c r="AN271" s="295"/>
      <c r="AO271" s="295"/>
      <c r="AP271" s="243"/>
      <c r="AQ271" s="295"/>
      <c r="AR271" s="290"/>
      <c r="AS271" s="243"/>
      <c r="AT271" s="295"/>
      <c r="AU271" s="290"/>
      <c r="AV271" s="229"/>
      <c r="AW271" s="230"/>
      <c r="AX271" s="231"/>
      <c r="AY271" s="229"/>
      <c r="AZ271" s="230"/>
      <c r="BA271" s="231"/>
      <c r="BB271" s="229"/>
      <c r="BC271" s="230"/>
      <c r="BD271" s="231"/>
      <c r="BE271" s="229"/>
      <c r="BF271" s="230"/>
      <c r="BG271" s="231"/>
      <c r="BH271" s="229"/>
      <c r="BI271" s="230"/>
      <c r="BJ271" s="231"/>
      <c r="BK271" s="243"/>
      <c r="BL271" s="230"/>
      <c r="BM271" s="231"/>
      <c r="BN271" s="243"/>
      <c r="BO271" s="230"/>
      <c r="BP271" s="231"/>
      <c r="BQ271" s="229"/>
      <c r="BR271" s="230"/>
      <c r="BS271" s="231"/>
      <c r="BT271" s="229"/>
      <c r="BU271" s="230"/>
      <c r="BV271" s="231"/>
      <c r="BW271" s="229"/>
      <c r="BX271" s="230"/>
      <c r="BY271" s="231"/>
      <c r="BZ271" s="229"/>
      <c r="CA271" s="230"/>
      <c r="CB271" s="231"/>
      <c r="CC271" s="229"/>
      <c r="CD271" s="230"/>
      <c r="CE271" s="231"/>
      <c r="CF271" s="331"/>
      <c r="CG271" s="332"/>
      <c r="CH271" s="385"/>
      <c r="CI271" s="331"/>
      <c r="CJ271" s="332"/>
      <c r="CK271" s="385"/>
      <c r="CL271" s="243"/>
      <c r="CM271" s="230"/>
      <c r="CN271" s="354"/>
      <c r="CO271" s="243"/>
      <c r="CP271" s="230"/>
      <c r="CQ271" s="231"/>
      <c r="CR271" s="331"/>
      <c r="CS271" s="332"/>
      <c r="CT271" s="333"/>
      <c r="CU271" s="229"/>
      <c r="CV271" s="230"/>
      <c r="CW271" s="231"/>
      <c r="CX271" s="331"/>
      <c r="CY271" s="332"/>
      <c r="CZ271" s="333"/>
      <c r="DA271" s="331"/>
      <c r="DB271" s="332"/>
      <c r="DC271" s="333"/>
      <c r="DD271" s="331"/>
      <c r="DE271" s="332"/>
      <c r="DF271" s="333"/>
      <c r="DG271" s="331"/>
      <c r="DH271" s="332"/>
      <c r="DI271" s="333"/>
      <c r="DJ271" s="229"/>
      <c r="DK271" s="230"/>
      <c r="DL271" s="231"/>
      <c r="DM271" s="229"/>
      <c r="DN271" s="230"/>
      <c r="DO271" s="231"/>
      <c r="DP271" s="331"/>
      <c r="DQ271" s="332"/>
      <c r="DR271" s="333"/>
      <c r="DS271" s="331"/>
      <c r="DT271" s="332"/>
      <c r="DU271" s="333"/>
      <c r="DV271" s="331"/>
      <c r="DW271" s="332"/>
      <c r="DX271" s="333"/>
      <c r="DY271" s="331"/>
      <c r="DZ271" s="332"/>
      <c r="EA271" s="333"/>
      <c r="EB271" s="331"/>
      <c r="EC271" s="332"/>
      <c r="ED271" s="333"/>
      <c r="EE271" s="331"/>
      <c r="EF271" s="332"/>
      <c r="EG271" s="333"/>
      <c r="EH271" s="229"/>
      <c r="EI271" s="230"/>
      <c r="EJ271" s="231"/>
      <c r="EK271" s="229"/>
      <c r="EL271" s="230"/>
      <c r="EM271" s="231"/>
      <c r="EN271" s="244"/>
      <c r="EO271" s="269" t="str">
        <f t="shared" ref="EO271:EO334" si="901">IF($B271&lt;=MAX($KB$14:$KB$523),INDEX($GL$15:$IF$521,$KC271,EO$11),"")</f>
        <v/>
      </c>
      <c r="EP271" s="444" t="s">
        <v>1247</v>
      </c>
      <c r="EQ271" s="360" t="str">
        <f t="shared" si="842"/>
        <v/>
      </c>
      <c r="ER271" s="360" t="str">
        <f t="shared" si="843"/>
        <v/>
      </c>
      <c r="ES271" s="360" t="str">
        <f t="shared" si="844"/>
        <v/>
      </c>
      <c r="ET271" s="360" t="str">
        <f t="shared" si="845"/>
        <v/>
      </c>
      <c r="EU271" s="360" t="str">
        <f t="shared" si="846"/>
        <v/>
      </c>
      <c r="EV271" s="360" t="str">
        <f t="shared" si="847"/>
        <v/>
      </c>
      <c r="EW271" s="360" t="str">
        <f t="shared" si="848"/>
        <v/>
      </c>
      <c r="EX271" s="360" t="str">
        <f t="shared" si="849"/>
        <v/>
      </c>
      <c r="EY271" s="360" t="str">
        <f t="shared" si="850"/>
        <v/>
      </c>
      <c r="EZ271" s="360" t="str">
        <f t="shared" si="851"/>
        <v/>
      </c>
      <c r="FA271" s="360" t="str">
        <f t="shared" si="852"/>
        <v/>
      </c>
      <c r="FB271" s="360" t="str">
        <f t="shared" si="853"/>
        <v/>
      </c>
      <c r="FC271" s="360" t="str">
        <f t="shared" si="854"/>
        <v/>
      </c>
      <c r="FD271" s="360" t="str">
        <f t="shared" si="855"/>
        <v/>
      </c>
      <c r="FE271" s="360" t="str">
        <f t="shared" si="856"/>
        <v/>
      </c>
      <c r="FF271" s="360" t="str">
        <f t="shared" si="857"/>
        <v/>
      </c>
      <c r="FG271" s="360" t="str">
        <f t="shared" si="858"/>
        <v/>
      </c>
      <c r="FH271" s="360" t="str">
        <f t="shared" si="859"/>
        <v/>
      </c>
      <c r="FI271" s="360" t="str">
        <f t="shared" si="860"/>
        <v/>
      </c>
      <c r="FJ271" s="360" t="str">
        <f t="shared" si="861"/>
        <v/>
      </c>
      <c r="FK271" s="360" t="str">
        <f t="shared" si="862"/>
        <v/>
      </c>
      <c r="FL271" s="360" t="str">
        <f t="shared" si="863"/>
        <v/>
      </c>
      <c r="FM271" s="360" t="str">
        <f t="shared" si="864"/>
        <v/>
      </c>
      <c r="FN271" s="360" t="str">
        <f t="shared" si="865"/>
        <v/>
      </c>
      <c r="FO271" s="360" t="str">
        <f t="shared" si="866"/>
        <v/>
      </c>
      <c r="FP271" s="360" t="str">
        <f t="shared" si="867"/>
        <v/>
      </c>
      <c r="FQ271" s="360" t="str">
        <f t="shared" si="868"/>
        <v/>
      </c>
      <c r="FR271" s="360" t="str">
        <f t="shared" si="869"/>
        <v/>
      </c>
      <c r="FS271" s="360" t="str">
        <f t="shared" si="870"/>
        <v/>
      </c>
      <c r="FT271" s="360" t="str">
        <f t="shared" ref="FT271:FT334" si="902">IF(ISNUMBER(MATCH($C271,$CP$15:$CP$521,0)),MATCH($C271,$CP$15:$CP$521,0),(((IF(ISNUMBER(MATCH($C271,$CO$15:$CO$521,0)),MATCH($C271,$CO$15:$CO$521,0),"")))))</f>
        <v/>
      </c>
      <c r="FU271" s="360" t="str">
        <f t="shared" si="871"/>
        <v/>
      </c>
      <c r="FV271" s="360" t="str">
        <f t="shared" si="872"/>
        <v/>
      </c>
      <c r="FW271" s="360" t="str">
        <f t="shared" si="873"/>
        <v/>
      </c>
      <c r="FX271" s="360" t="str">
        <f t="shared" si="874"/>
        <v/>
      </c>
      <c r="FY271" s="360" t="str">
        <f t="shared" si="875"/>
        <v/>
      </c>
      <c r="FZ271" s="360" t="str">
        <f t="shared" si="876"/>
        <v/>
      </c>
      <c r="GA271" s="360" t="str">
        <f t="shared" si="877"/>
        <v/>
      </c>
      <c r="GB271" s="360" t="str">
        <f t="shared" si="878"/>
        <v/>
      </c>
      <c r="GC271" s="360" t="str">
        <f t="shared" si="879"/>
        <v/>
      </c>
      <c r="GD271" s="360" t="str">
        <f t="shared" si="880"/>
        <v/>
      </c>
      <c r="GE271" s="360" t="str">
        <f t="shared" si="881"/>
        <v/>
      </c>
      <c r="GF271" s="360" t="str">
        <f t="shared" si="882"/>
        <v/>
      </c>
      <c r="GG271" s="360" t="str">
        <f t="shared" si="883"/>
        <v/>
      </c>
      <c r="GH271" s="360" t="str">
        <f t="shared" si="884"/>
        <v/>
      </c>
      <c r="GI271" s="360" t="str">
        <f t="shared" si="885"/>
        <v/>
      </c>
      <c r="GJ271" s="360" t="str">
        <f t="shared" si="886"/>
        <v/>
      </c>
      <c r="GK271" s="444" t="s">
        <v>1247</v>
      </c>
      <c r="GL271" s="361" t="str">
        <f t="shared" ref="GL271:GL334" si="903">IF(ISTEXT(INDEX($F$15:$H$521,EQ271,1)),INDEX($F$15:$H$521,EQ271,1),IF(ISNUMBER(EQ271),INDEX($F$15:$H$521,EQ271,2),"-"))</f>
        <v>-</v>
      </c>
      <c r="GM271" s="361" t="str">
        <f t="shared" ref="GM271:GM334" si="904">IF(ISTEXT(INDEX($I$15:$K$521,ER271,1)),INDEX($I$15:$K$521,ER271,1),IF(ISNUMBER(ER271),INDEX($I$15:$K$521,ER271,2),"-"))</f>
        <v>-</v>
      </c>
      <c r="GN271" s="361" t="str">
        <f t="shared" ref="GN271:GN334" si="905">IF(ISTEXT(INDEX($L$15:$N$521,ES271,1)),INDEX($L$15:$N$521,ES271,1),IF(ISNUMBER(ES271),INDEX($L$15:$N$521,ES271,2),"-"))</f>
        <v>-</v>
      </c>
      <c r="GO271" s="361" t="str">
        <f t="shared" ref="GO271:GO334" si="906">IF(ISTEXT(INDEX($O$15:$Q$521,ET271,1)),INDEX($O$15:$Q$521,ET271,1),IF(ISNUMBER(ET271),INDEX($O$15:$Q$521,ET271,2),"-"))</f>
        <v>-</v>
      </c>
      <c r="GP271" s="361" t="str">
        <f t="shared" ref="GP271:GP334" si="907">IF(ISTEXT(INDEX($R$15:$T$521,EU271,1)),INDEX($R$15:$T$521,EU271,1),IF(ISNUMBER(EU271),INDEX($R$15:$T$521,EU271,2),"-"))</f>
        <v>-</v>
      </c>
      <c r="GQ271" s="361" t="str">
        <f t="shared" ref="GQ271:GQ334" si="908">IF(ISTEXT(INDEX($U$15:$W$521,EV271,1)),INDEX($U$15:$W$521,EV271,1),IF(ISNUMBER(EV271),INDEX($U$15:$W$521,EV271,2),"-"))</f>
        <v>-</v>
      </c>
      <c r="GR271" s="361" t="str">
        <f t="shared" ref="GR271:GR334" si="909">IF(ISTEXT(INDEX($X$15:$Z$521,EW271,1)),INDEX($X$15:$Z$521,EW271,1),IF(ISNUMBER(EW271),INDEX($X$15:$Z$521,EW271,2),"-"))</f>
        <v>-</v>
      </c>
      <c r="GS271" s="361" t="str">
        <f t="shared" ref="GS271:GS334" si="910">IF(ISTEXT(INDEX($AA$15:$AC$521,EX271,1)),INDEX($AA$15:$AC$521,EX271,1),IF(ISNUMBER(EX271),INDEX($AA$15:$AC$521,EX271,2),"-"))</f>
        <v>-</v>
      </c>
      <c r="GT271" s="361" t="str">
        <f t="shared" ref="GT271:GT334" si="911">IF(ISTEXT(INDEX($AD$15:$AF$521,EY271,1)),INDEX($AD$15:$AF$521,EY271,1),IF(ISNUMBER(EY271),INDEX($AD$15:$AF$521,EY271,2),"-"))</f>
        <v>-</v>
      </c>
      <c r="GU271" s="361" t="str">
        <f t="shared" ref="GU271:GU334" si="912">IF(ISTEXT(INDEX($AG$15:$AI$521,EZ271,1)),INDEX($AG$15:$AI$521,EZ271,1),IF(ISNUMBER(EZ271),INDEX($AG$15:$AI$521,EZ271,2),"-"))</f>
        <v>-</v>
      </c>
      <c r="GV271" s="361" t="str">
        <f t="shared" ref="GV271:GV334" si="913">IF(ISTEXT(INDEX($AJ$15:$AL$521,FA271,1)),INDEX($AJ$15:$AL$521,FA271,1),IF(ISNUMBER(FA271),INDEX($AJ$15:$AL$521,FA271,2),"-"))</f>
        <v>-</v>
      </c>
      <c r="GW271" s="361" t="str">
        <f t="shared" ref="GW271:GW334" si="914">IF(ISTEXT(INDEX($AM$15:$AO$521,FB271,1)),INDEX($AM$15:$AO$521,FB271,1),IF(ISNUMBER(FB271),INDEX($AM$15:$AO$521,FB271,2),"-"))</f>
        <v>-</v>
      </c>
      <c r="GX271" s="361" t="str">
        <f t="shared" ref="GX271:GX334" si="915">IF(ISTEXT(INDEX($AP$15:$AR$521,FC271,1)),INDEX($AP$15:$AR$521,FC271,1),IF(ISNUMBER(FC271),INDEX($AP$15:$AR$521,FC271,2),"-"))</f>
        <v>-</v>
      </c>
      <c r="GY271" s="361" t="str">
        <f t="shared" ref="GY271:GY334" si="916">IF(ISTEXT(INDEX($AS$15:$AU$521,FD271,1)),INDEX($AS$15:$AU$521,FD271,1),IF(ISNUMBER(FD271),INDEX($AS$15:$AU$521,FD271,2),"-"))</f>
        <v>-</v>
      </c>
      <c r="GZ271" s="361" t="str">
        <f t="shared" ref="GZ271:GZ334" si="917">IF(ISTEXT(INDEX($AV$15:$AX$521,FE271,1)),INDEX($AV$15:$AX$521,FE271,1),IF(ISNUMBER(FE271),INDEX($AV$15:$AX$521,FE271,2),"-"))</f>
        <v>-</v>
      </c>
      <c r="HA271" s="361" t="str">
        <f t="shared" ref="HA271:HA334" si="918">IF(ISTEXT(INDEX($AY$15:$BA$521,FF271,1)),INDEX($AY$15:$BA$521,FF271,1),IF(ISNUMBER(FF271),INDEX($AY$15:$BA$521,FF271,2),"-"))</f>
        <v>-</v>
      </c>
      <c r="HB271" s="361" t="str">
        <f t="shared" ref="HB271:HB334" si="919">IF(ISTEXT(INDEX($BB$15:$BD$521,FG271,1)),INDEX($BB$15:$BD$521,FG271,1),IF(ISNUMBER(FG271),INDEX($BB$15:$BD$521,FG271,2),"-"))</f>
        <v>-</v>
      </c>
      <c r="HC271" s="361" t="str">
        <f t="shared" ref="HC271:HC334" si="920">IF(ISTEXT(INDEX($BE$15:$BG$521,FH271,1)),INDEX($BE$15:$BG$521,FH271,1),IF(ISNUMBER(FH271),INDEX($BE$15:$BG$521,FH271,2),"-"))</f>
        <v>-</v>
      </c>
      <c r="HD271" s="361" t="str">
        <f t="shared" ref="HD271:HD334" si="921">IF(ISTEXT(INDEX($BH$15:$BJ$521,FI271,1)),INDEX($BH$15:$BJ$521,FI271,1),IF(ISNUMBER(FI271),INDEX($BH$15:$BJ$521,FI271,2),"-"))</f>
        <v>-</v>
      </c>
      <c r="HE271" s="361" t="str">
        <f t="shared" ref="HE271:HE334" si="922">IF(ISTEXT(INDEX($BK$15:$BM$521,FJ271,1)),INDEX($BK$15:$BM$521,FJ271,1),IF(ISNUMBER(FJ271),INDEX($BK$15:$BM$521,FJ271,2),"-"))</f>
        <v>-</v>
      </c>
      <c r="HF271" s="361" t="str">
        <f t="shared" ref="HF271:HF334" si="923">IF(ISTEXT(INDEX($BN$15:$BP$521,FK271,1)),INDEX($BN$15:$BP$521,FK271,1),IF(ISNUMBER(FK271),INDEX($BN$15:$BP$521,FK271,2),"-"))</f>
        <v>-</v>
      </c>
      <c r="HG271" s="361" t="str">
        <f t="shared" ref="HG271:HG334" si="924">IF(ISTEXT(INDEX($BQ$15:$BS$521,FL271,1)),INDEX($BQ$15:$BS$521,FL271,1),IF(ISNUMBER(FL271),INDEX($BQ$15:$BS$521,FL271,2),"-"))</f>
        <v>-</v>
      </c>
      <c r="HH271" s="361" t="str">
        <f t="shared" ref="HH271:HH334" si="925">IF(ISTEXT(INDEX($BT$15:$BV$521,FM271,1)),INDEX($BT$15:$BV$521,FM271,1),IF(ISNUMBER(FM271),INDEX($BT$15:$BV$521,FM271,2),"-"))</f>
        <v>-</v>
      </c>
      <c r="HI271" s="361" t="str">
        <f t="shared" ref="HI271:HI334" si="926">IF(ISTEXT(INDEX($BW$15:$BY$521,FN271,1)),INDEX($BW$15:$BY$521,FN271,1),IF(ISNUMBER(FN271),INDEX($BW$15:$BY$521,FN271,2),"-"))</f>
        <v>-</v>
      </c>
      <c r="HJ271" s="361" t="str">
        <f t="shared" ref="HJ271:HJ334" si="927">IF(ISTEXT(INDEX($BZ$15:$CB$521,FO271,1)),INDEX($BZ$15:$CB$521,FO271,1),IF(ISNUMBER(FO271),INDEX($BZ$15:$CB$521,FO271,2),"-"))</f>
        <v>-</v>
      </c>
      <c r="HK271" s="361" t="str">
        <f t="shared" ref="HK271:HK334" si="928">IF(ISTEXT(INDEX($CC$15:$CE$521,FP271,1)),INDEX($CC$15:$CE$521,FP271,1),IF(ISNUMBER(FP271),INDEX($CC$15:$CE$521,FP271,2),"-"))</f>
        <v>-</v>
      </c>
      <c r="HL271" s="361" t="str">
        <f t="shared" ref="HL271:HL334" si="929">IF(ISTEXT(INDEX($CF$15:$CH$521,FQ271,1)),INDEX($CF$15:$CH$521,FQ271,1),IF(ISNUMBER(FQ271),INDEX($CF$15:$CH$521,FQ271,2),"-"))</f>
        <v>-</v>
      </c>
      <c r="HM271" s="361" t="str">
        <f t="shared" ref="HM271:HM334" si="930">IF(ISTEXT(INDEX($CI$15:$CK$521,FR271,1)),INDEX($CI$15:$CK$521,FR271,1),IF(ISNUMBER(FR271),INDEX($CI$15:$CK$521,FR271,2),"-"))</f>
        <v>-</v>
      </c>
      <c r="HN271" s="361" t="str">
        <f t="shared" ref="HN271:HN334" si="931">IF(ISTEXT(INDEX($CL$15:$CN$521,FS271,1)),INDEX($CL$15:$CN$521,FS271,1),IF(ISNUMBER(FS271),INDEX($CL$15:$CN$521,FS271,2),"-"))</f>
        <v>-</v>
      </c>
      <c r="HO271" s="361" t="str">
        <f t="shared" ref="HO271:HO334" si="932">IF(ISTEXT(INDEX($CO$15:$CQ$521,FT271,1)),INDEX($CO$15:$CQ$521,FT271,1),IF(ISNUMBER(FT271),INDEX($CO$15:$CQ$521,FT271,2),"-"))</f>
        <v>-</v>
      </c>
      <c r="HP271" s="361" t="str">
        <f t="shared" ref="HP271:HP334" si="933">IF(ISTEXT(INDEX($CR$15:$CT$521,FU271,1)),INDEX($CR$15:$CT$521,FU271,1),IF(ISNUMBER(FU271),INDEX($CR$15:$CT$521,FU271,2),"-"))</f>
        <v>-</v>
      </c>
      <c r="HQ271" s="361" t="str">
        <f t="shared" ref="HQ271:HQ334" si="934">IF(ISTEXT(INDEX($CU$15:$CW$521,FV271,1)),INDEX($CU$15:$CW$521,FV271,1),IF(ISNUMBER(FV271),INDEX($CU$15:$CW$521,FV271,2),"-"))</f>
        <v>-</v>
      </c>
      <c r="HR271" s="361" t="str">
        <f t="shared" ref="HR271:HR334" si="935">IF(ISTEXT(INDEX($CX$15:$CZ$521,FW271,1)),INDEX($CX$15:$CZ$521,FW271,1),IF(ISNUMBER(FW271),INDEX($CX$15:$CZ$521,FW271,2),"-"))</f>
        <v>-</v>
      </c>
      <c r="HS271" s="361" t="str">
        <f t="shared" ref="HS271:HS334" si="936">IF(ISTEXT(INDEX($DA$15:$DC$521,FX271,1)),INDEX($DA$15:$DC$521,FX271,1),IF(ISNUMBER(FX271),INDEX($DA$15:$DC$521,FX271,2),"-"))</f>
        <v>-</v>
      </c>
      <c r="HT271" s="361" t="str">
        <f t="shared" ref="HT271:HT334" si="937">IF(ISTEXT(INDEX($DD$15:$DF$521,FY271,1)),INDEX($DD$15:$DF$521,FY271,1),IF(ISNUMBER(FY271),INDEX($DD$15:$DF$521,FY271,2),"-"))</f>
        <v>-</v>
      </c>
      <c r="HU271" s="361" t="str">
        <f t="shared" ref="HU271:HU334" si="938">IF(ISTEXT(INDEX($DG$15:$DI$521,FZ271,1)),INDEX($DG$15:$DI$521,FZ271,1),IF(ISNUMBER(FZ271),INDEX($DG$15:$DI$521,FZ271,2),"-"))</f>
        <v>-</v>
      </c>
      <c r="HV271" s="361" t="str">
        <f t="shared" ref="HV271:HV334" si="939">IF(ISTEXT(INDEX($DJ$15:$DL$521,GA271,1)),INDEX($DJ$15:$DL$521,GA271,1),IF(ISNUMBER(GA271),INDEX($DJ$15:$DL$521,GA271,2),"-"))</f>
        <v>-</v>
      </c>
      <c r="HW271" s="361" t="str">
        <f t="shared" ref="HW271:HW334" si="940">IF(ISTEXT(INDEX($DM$15:$DO$521,GB271,1)),INDEX($DM$15:$DO$521,GB271,1),IF(ISNUMBER(GB271),INDEX($DM$15:$DO$521,GB271,2),"-"))</f>
        <v>-</v>
      </c>
      <c r="HX271" s="361" t="str">
        <f t="shared" ref="HX271:HX334" si="941">IF(ISTEXT(INDEX($DP$15:$DR$521,GC271,1)),INDEX($DP$15:$DR$521,GC271,1),IF(ISNUMBER(GC271),INDEX($DP$15:$DR$521,GC271,2),"-"))</f>
        <v>-</v>
      </c>
      <c r="HY271" s="361" t="str">
        <f t="shared" ref="HY271:HY334" si="942">IF(ISTEXT(INDEX($DS$15:$DU$521,GD271,1)),INDEX($DS$15:$DU$521,GD271,1),IF(ISNUMBER(GD271),INDEX($DS$15:$DU$521,GD271,2),"-"))</f>
        <v>-</v>
      </c>
      <c r="HZ271" s="361" t="str">
        <f t="shared" ref="HZ271:HZ334" si="943">IF(ISTEXT(INDEX($DV$15:$DX$521,GE271,1)),INDEX($DV$15:$DX$521,GE271,1),IF(ISNUMBER(GE271),INDEX($DV$15:$DX$521,GE271,2),"-"))</f>
        <v>-</v>
      </c>
      <c r="IA271" s="361" t="str">
        <f t="shared" ref="IA271:IA334" si="944">IF(ISTEXT(INDEX($DY$15:$EA$521,GF271,1)),INDEX($DY$15:$EA$521,GF271,1),IF(ISNUMBER(GF271),INDEX($DY$15:$EA$521,GF271,2),"-"))</f>
        <v>-</v>
      </c>
      <c r="IB271" s="361" t="str">
        <f t="shared" ref="IB271:IB334" si="945">IF(ISTEXT(INDEX($EB$15:$ED$521,GG271,1)),INDEX($EB$15:$ED$521,GG271,1),IF(ISNUMBER(GG271),INDEX($EB$15:$ED$521,GG271,2),"-"))</f>
        <v>-</v>
      </c>
      <c r="IC271" s="361" t="str">
        <f t="shared" ref="IC271:IC334" si="946">IF(ISTEXT(INDEX($EE$15:$EG$521,GH271,1)),INDEX($EE$15:$EG$521,GH271,1),IF(ISNUMBER(GH271),INDEX($EE$15:$EG$521,GH271,2),"-"))</f>
        <v>-</v>
      </c>
      <c r="ID271" s="361" t="str">
        <f t="shared" ref="ID271:ID334" si="947">IF(ISTEXT(INDEX($EH$15:$EJ$521,GI271,1)),INDEX($EH$15:$EJ$521,GI271,1),IF(ISNUMBER(GI271),INDEX($EH$15:$EJ$521,GI271,2),"-"))</f>
        <v>-</v>
      </c>
      <c r="IE271" s="361" t="str">
        <f t="shared" ref="IE271:IE334" si="948">IF(ISTEXT(INDEX($EK$15:$EM$521,GJ271,1)),INDEX($EK$15:$EM$521,GJ271,1),IF(ISNUMBER(GJ271),INDEX($EK$15:$EM$521,GJ271,2),"-"))</f>
        <v>-</v>
      </c>
      <c r="IF271" s="444" t="s">
        <v>1247</v>
      </c>
      <c r="IG271" s="56" t="str">
        <f t="shared" si="887"/>
        <v>-</v>
      </c>
      <c r="IH271" s="56" t="str">
        <f t="shared" si="888"/>
        <v>-</v>
      </c>
      <c r="II271" s="56" t="str">
        <f t="shared" si="889"/>
        <v>-</v>
      </c>
      <c r="IJ271" s="56" t="str">
        <f t="shared" si="890"/>
        <v>-</v>
      </c>
      <c r="IK271" s="56" t="str">
        <f t="shared" ref="IK271:IK334" si="949">IF(ISNUMBER(EU271),INDEX($S$15:$T$521,EU271,2),"-")</f>
        <v>-</v>
      </c>
      <c r="IL271" s="56" t="str">
        <f t="shared" ref="IL271:IL334" si="950">IF(ISNUMBER(EV271),INDEX($V$15:$W$521,EV271,2),"-")</f>
        <v>-</v>
      </c>
      <c r="IM271" s="56" t="str">
        <f t="shared" ref="IM271:IM334" si="951">IF(ISNUMBER(EW271),INDEX($Y$15:$Z$521,EW271,2),"-")</f>
        <v>-</v>
      </c>
      <c r="IN271" s="56" t="str">
        <f t="shared" ref="IN271:IN334" si="952">IF(ISNUMBER(EX271),INDEX($AB$15:$AC$521,EX271,2),"-")</f>
        <v>-</v>
      </c>
      <c r="IO271" s="56" t="str">
        <f t="shared" ref="IO271:IO334" si="953">IF(ISNUMBER(EY271),INDEX($AE$15:$AF$521,EY271,2),"-")</f>
        <v>-</v>
      </c>
      <c r="IP271" s="56" t="str">
        <f t="shared" ref="IP271:IP334" si="954">IF(ISNUMBER(EZ271),INDEX($AH$15:$AI$521,EZ271,2),"-")</f>
        <v>-</v>
      </c>
      <c r="IQ271" s="56" t="str">
        <f t="shared" ref="IQ271:IQ334" si="955">IF(ISNUMBER(FA271),INDEX($AK$15:$AL$521,FA271,2),"-")</f>
        <v>-</v>
      </c>
      <c r="IR271" s="56" t="str">
        <f t="shared" ref="IR271:IR334" si="956">IF(ISNUMBER(FB271),INDEX($AN$15:$AO$521,FB271,2),"-")</f>
        <v>-</v>
      </c>
      <c r="IS271" s="56" t="str">
        <f t="shared" ref="IS271:IS334" si="957">IF(ISNUMBER(FC271),INDEX($AQ$15:$AR$521,FC271,2),"-")</f>
        <v>-</v>
      </c>
      <c r="IT271" s="56" t="str">
        <f t="shared" ref="IT271:IT334" si="958">IF(ISNUMBER(FD271),INDEX($AT$15:$AU$521,FD271,2),"-")</f>
        <v>-</v>
      </c>
      <c r="IU271" s="56" t="str">
        <f t="shared" ref="IU271:IU334" si="959">IF(ISNUMBER(FE271),INDEX($AW$15:$AX$521,FE271,2),"-")</f>
        <v>-</v>
      </c>
      <c r="IV271" s="56" t="str">
        <f t="shared" ref="IV271:IV334" si="960">IF(ISNUMBER(FF271),INDEX($AZ$15:$BA$521,FF271,2),"-")</f>
        <v>-</v>
      </c>
      <c r="IW271" s="56" t="str">
        <f t="shared" ref="IW271:IW334" si="961">IF(ISNUMBER(FG271),INDEX($BC$15:$BD$521,FG271,2),"-")</f>
        <v>-</v>
      </c>
      <c r="IX271" s="56" t="str">
        <f t="shared" ref="IX271:IX334" si="962">IF(ISNUMBER(FH271),INDEX($BF$15:$BG$521,FH271,2),"-")</f>
        <v>-</v>
      </c>
      <c r="IY271" s="56" t="str">
        <f t="shared" ref="IY271:IY334" si="963">IF(ISNUMBER(FI271),INDEX($BI$15:$BJ$521,FI271,2),"-")</f>
        <v>-</v>
      </c>
      <c r="IZ271" s="56" t="str">
        <f t="shared" ref="IZ271:IZ334" si="964">IF(ISNUMBER(FJ271),INDEX($BL$15:$BM$521,FJ271,2),"-")</f>
        <v>-</v>
      </c>
      <c r="JA271" s="56" t="str">
        <f t="shared" ref="JA271:JA334" si="965">IF(ISNUMBER(FK271),INDEX($BO$15:$BP$521,FK271,2),"-")</f>
        <v>-</v>
      </c>
      <c r="JB271" s="56" t="str">
        <f t="shared" ref="JB271:JB334" si="966">IF(ISNUMBER(FL271),INDEX($BR$15:$BS$521,FL271,2),"-")</f>
        <v>-</v>
      </c>
      <c r="JC271" s="56" t="str">
        <f t="shared" ref="JC271:JC334" si="967">IF(ISNUMBER(FM271),INDEX($BU$15:$BV$521,FM271,2),"-")</f>
        <v>-</v>
      </c>
      <c r="JD271" s="56" t="str">
        <f t="shared" ref="JD271:JD334" si="968">IF(ISNUMBER(FN271),INDEX($BX$15:$BY$521,FN271,2),"-")</f>
        <v>-</v>
      </c>
      <c r="JE271" s="56" t="str">
        <f t="shared" ref="JE271:JE334" si="969">IF(ISNUMBER(FO271),INDEX($CA$15:$CB$521,FO271,2),"-")</f>
        <v>-</v>
      </c>
      <c r="JF271" s="56" t="str">
        <f t="shared" ref="JF271:JF334" si="970">IF(ISNUMBER(FP271),INDEX($CD$15:$CE$521,FP271,2),"-")</f>
        <v>-</v>
      </c>
      <c r="JG271" s="56" t="str">
        <f t="shared" ref="JG271:JG334" si="971">IF(ISNUMBER(FQ271),INDEX($CG$15:$CH$521,FQ271,2),"-")</f>
        <v>-</v>
      </c>
      <c r="JH271" s="56" t="str">
        <f t="shared" ref="JH271:JH334" si="972">IF(ISNUMBER(FR271),INDEX($CJ$15:$CK$521,FR271,2),"-")</f>
        <v>-</v>
      </c>
      <c r="JI271" s="56" t="str">
        <f t="shared" ref="JI271:JI334" si="973">IF(ISNUMBER(FS271),INDEX($CM$15:$CN$521,FS271,2),"-")</f>
        <v>-</v>
      </c>
      <c r="JJ271" s="56" t="str">
        <f t="shared" ref="JJ271:JJ334" si="974">IF(ISNUMBER(FT271),INDEX($CP$15:$CQ$521,FT271,2),"-")</f>
        <v>-</v>
      </c>
      <c r="JK271" s="56" t="str">
        <f t="shared" ref="JK271:JK334" si="975">IF(ISNUMBER(FU271),INDEX($CS$15:$CT$521,FU271,2),"-")</f>
        <v>-</v>
      </c>
      <c r="JL271" s="56" t="str">
        <f t="shared" ref="JL271:JL334" si="976">IF(ISNUMBER(FV271),INDEX($CV$15:$CW$521,FV271,2),"-")</f>
        <v>-</v>
      </c>
      <c r="JM271" s="56" t="str">
        <f t="shared" ref="JM271:JM334" si="977">IF(ISNUMBER(FW271),INDEX($CY$15:$CZ$521,FW271,2),"-")</f>
        <v>-</v>
      </c>
      <c r="JN271" s="56" t="str">
        <f t="shared" ref="JN271:JN334" si="978">IF(ISNUMBER(FX271),INDEX($DB$15:$DC$521,FX271,2),"-")</f>
        <v>-</v>
      </c>
      <c r="JO271" s="56" t="str">
        <f t="shared" ref="JO271:JO334" si="979">IF(ISNUMBER(FY271),INDEX($DE$15:$DF$521,FY271,2),"-")</f>
        <v>-</v>
      </c>
      <c r="JP271" s="56" t="str">
        <f t="shared" ref="JP271:JP334" si="980">IF(ISNUMBER(FZ271),INDEX($DH$15:$DI$521,FZ271,2),"-")</f>
        <v>-</v>
      </c>
      <c r="JQ271" s="56" t="str">
        <f t="shared" ref="JQ271:JQ334" si="981">IF(ISNUMBER(GA271),INDEX($DK$15:$DL$521,GA271,2),"-")</f>
        <v>-</v>
      </c>
      <c r="JR271" s="56" t="str">
        <f t="shared" ref="JR271:JR334" si="982">IF(ISNUMBER(GB271),INDEX($DN$15:$DO$521,GB271,2),"-")</f>
        <v>-</v>
      </c>
      <c r="JS271" s="56" t="str">
        <f t="shared" ref="JS271:JS334" si="983">IF(ISNUMBER(GC271),INDEX($DQ$15:$DR$521,GC271,2),"-")</f>
        <v>-</v>
      </c>
      <c r="JT271" s="56" t="str">
        <f t="shared" ref="JT271:JT334" si="984">IF(ISNUMBER(GD271),INDEX($DT$15:$DU$521,GD271,2),"-")</f>
        <v>-</v>
      </c>
      <c r="JU271" s="56" t="str">
        <f t="shared" ref="JU271:JU334" si="985">IF(ISNUMBER(GE271),INDEX($DW$15:$DX$521,GE271,2),"-")</f>
        <v>-</v>
      </c>
      <c r="JV271" s="56" t="str">
        <f t="shared" ref="JV271:JV334" si="986">IF(ISNUMBER(GF271),INDEX($DZ$15:$EA$521,GF271,2),"-")</f>
        <v>-</v>
      </c>
      <c r="JW271" s="56" t="str">
        <f t="shared" ref="JW271:JW334" si="987">IF(ISNUMBER(GG271),INDEX($EC$15:$ED$521,GG271,2),"-")</f>
        <v>-</v>
      </c>
      <c r="JX271" s="56" t="str">
        <f t="shared" ref="JX271:JX334" si="988">IF(ISNUMBER(GH271),INDEX($EF$15:$EG$521,GH271,2),"-")</f>
        <v>-</v>
      </c>
      <c r="JY271" s="56" t="str">
        <f t="shared" ref="JY271:JY334" si="989">IF(ISNUMBER(GI271),INDEX($EI$15:$EJ$521,GI271,2),"-")</f>
        <v>-</v>
      </c>
      <c r="JZ271" s="56" t="str">
        <f t="shared" ref="JZ271:JZ334" si="990">IF(ISNUMBER(GJ271),INDEX($EL$15:$EM$521,GJ271,2),"-")</f>
        <v>-</v>
      </c>
      <c r="KA271" s="444" t="s">
        <v>1247</v>
      </c>
      <c r="KB271" s="360">
        <f>IF(ISNUMBER(INDEX($EQ$15:$GK$521,$B271,EO$11)),MAX(KB$14:KB270)+1,0)</f>
        <v>0</v>
      </c>
      <c r="KC271" s="360" t="str">
        <f t="shared" si="891"/>
        <v/>
      </c>
      <c r="KD271" s="373" t="s">
        <v>2</v>
      </c>
      <c r="KE271" s="215"/>
      <c r="KF271" s="60"/>
      <c r="KG271" s="60"/>
      <c r="KH271" s="60"/>
      <c r="KI271" s="60"/>
      <c r="KJ271" s="60"/>
      <c r="KK271" s="60"/>
      <c r="KL271" s="60"/>
      <c r="KM271" s="60"/>
      <c r="KN271" s="60"/>
      <c r="KO271" s="60"/>
      <c r="KP271" s="60"/>
      <c r="KQ271" s="60"/>
      <c r="KR271" s="60"/>
      <c r="KS271" s="60"/>
      <c r="KT271" s="60"/>
      <c r="KU271" s="60"/>
      <c r="KV271" s="60"/>
      <c r="KW271" s="60"/>
      <c r="KX271" s="60"/>
      <c r="KY271" s="60"/>
      <c r="KZ271" s="283" t="str">
        <f t="shared" ref="KZ271:KZ334" si="991">IF(ISNUMBER(MH271),INDEX($EO$15:$EO$520,MATCH(MH271,$MG$15:$MG$520,0),1),"")</f>
        <v/>
      </c>
      <c r="LA271" s="26"/>
      <c r="LB271" s="18"/>
      <c r="LC271" s="18"/>
      <c r="LD271" s="18"/>
      <c r="LE271" s="18"/>
      <c r="LF271" s="18"/>
      <c r="LG271" s="18"/>
      <c r="LH271" s="18"/>
      <c r="LI271" s="18"/>
      <c r="LJ271" s="18"/>
      <c r="LK271" s="18"/>
      <c r="LL271" s="18"/>
      <c r="LM271" s="18"/>
      <c r="LN271" s="63"/>
      <c r="LO271" s="251">
        <f t="shared" ref="LO271:LO334" si="992">IF(LB271&lt;&gt;"",ROW()-$C$14,0)</f>
        <v>0</v>
      </c>
      <c r="LP271" s="251">
        <f t="shared" ref="LP271:LP334" si="993">IF(LC271&lt;&gt;"",ROW()-$C$14,0)</f>
        <v>0</v>
      </c>
      <c r="LQ271" s="251">
        <f t="shared" ref="LQ271:LQ334" si="994">IF(LD271&lt;&gt;"",ROW()-$C$14,0)</f>
        <v>0</v>
      </c>
      <c r="LR271" s="251">
        <f t="shared" ref="LR271:LR334" si="995">IF(LE271&lt;&gt;"",ROW()-$C$14,0)</f>
        <v>0</v>
      </c>
      <c r="LS271" s="251">
        <f t="shared" ref="LS271:LS334" si="996">IF(LF271&lt;&gt;"",ROW()-$C$14,0)</f>
        <v>0</v>
      </c>
      <c r="LT271" s="251">
        <f t="shared" ref="LT271:LT334" si="997">IF(LG271&lt;&gt;"",ROW()-$C$14,0)</f>
        <v>0</v>
      </c>
      <c r="LU271" s="251">
        <f t="shared" ref="LU271:LU334" si="998">IF(LH271&lt;&gt;"",ROW()-$C$14,0)</f>
        <v>0</v>
      </c>
      <c r="LV271" s="251">
        <f t="shared" ref="LV271:LV334" si="999">IF(LI271&lt;&gt;"",ROW()-$C$14,0)</f>
        <v>0</v>
      </c>
      <c r="LW271" s="251">
        <f t="shared" ref="LW271:LW334" si="1000">IF(LJ271&lt;&gt;"",ROW()-$C$14,0)</f>
        <v>0</v>
      </c>
      <c r="LX271" s="251">
        <f t="shared" ref="LX271:LX334" si="1001">IF(LK271&lt;&gt;"",ROW()-$C$14,0)</f>
        <v>0</v>
      </c>
      <c r="LY271" s="251">
        <f t="shared" ref="LY271:LY334" si="1002">IF(LL271&lt;&gt;"",ROW()-$C$14,0)</f>
        <v>0</v>
      </c>
      <c r="LZ271" s="251">
        <f t="shared" ref="LZ271:LZ334" si="1003">IF(LM271&lt;&gt;"",ROW()-$C$14,0)</f>
        <v>0</v>
      </c>
      <c r="MA271" s="63">
        <f t="shared" ref="MA271:MA334" si="1004">IF(B271&gt;$MA$12,"",_xlfn.IFS(B271&lt;=LO$12,$LO$13,B271&lt;=LP$12,$LP$13,B271&lt;=LQ$12,$LQ$13,B271&lt;=LR$12,$LR$13,B271&lt;=LS$12,$LS$13,B271&lt;=LT$12,$LT$13,B271&lt;=LU$12,$LU$13,B271&lt;=LV$12,$LV$13,B271&lt;=LW$12,$LW$13,B271&lt;=LX$12,$LX$13,B271&lt;=LY$12,$LY$13,B271&lt;=LZ$12,$LZ$13))</f>
        <v>7</v>
      </c>
      <c r="MB271" s="63">
        <f t="shared" ref="MB271:MB312" si="1005">IF(MA271="","",IF(MA270=MA271,0,1))</f>
        <v>0</v>
      </c>
      <c r="MC271" s="63">
        <f t="shared" si="893"/>
        <v>257</v>
      </c>
      <c r="MD271" s="63">
        <f t="shared" si="892"/>
        <v>28</v>
      </c>
      <c r="ME271" s="63">
        <f t="shared" ref="ME271:ME312" si="1006">IF(ISNUMBER(MA271),INDEX($LB$15:$LH$101,MD271,MA271),"")</f>
        <v>0</v>
      </c>
      <c r="MF271" s="315">
        <f t="shared" ref="MF271:MF334" si="1007">IF(ISNUMBER(MD271),MATCH(EO271,$ME$15:$ME$520,0),"")</f>
        <v>291</v>
      </c>
      <c r="MG271" s="315">
        <f>IF(ISNUMBER(MATCH(EO271,$ME$15:$ME$520,0)),0,MAX(MG$14:MG270)+1)</f>
        <v>0</v>
      </c>
      <c r="MH271" s="315" t="str">
        <f t="shared" ref="MH271:MH334" si="1008">IF(B271&lt;=$MH$14,B271,"")</f>
        <v/>
      </c>
      <c r="MI271" s="369"/>
      <c r="MJ271" s="68"/>
      <c r="MK271" s="18"/>
      <c r="ML271" s="242"/>
      <c r="MM271" s="242"/>
      <c r="MN271" s="59"/>
      <c r="MO271" s="59"/>
      <c r="MP271" s="285"/>
      <c r="MQ271" s="59"/>
      <c r="MR271" s="238"/>
      <c r="MS271" s="285"/>
      <c r="MT271" s="59"/>
      <c r="MU271" s="285"/>
      <c r="MV271" s="238"/>
      <c r="MW271" s="59"/>
      <c r="MX271" s="59"/>
      <c r="MY271" s="59"/>
      <c r="MZ271" s="59"/>
      <c r="NA271" s="59"/>
      <c r="NB271" s="59"/>
      <c r="NC271" s="59"/>
      <c r="ND271" s="59"/>
      <c r="NE271" s="59"/>
      <c r="NF271" s="59"/>
      <c r="NG271" s="59"/>
      <c r="NH271" s="59"/>
      <c r="NI271" s="59"/>
      <c r="NJ271" s="59"/>
      <c r="NK271" s="59"/>
      <c r="NL271" s="454"/>
      <c r="NM271" s="454"/>
      <c r="NN271" s="59"/>
      <c r="NO271" s="18"/>
      <c r="NP271" s="18"/>
      <c r="NQ271" s="18"/>
      <c r="NR271" s="18"/>
      <c r="NS271" s="18"/>
      <c r="NT271" s="18"/>
      <c r="NU271" s="18"/>
      <c r="NV271" s="18"/>
      <c r="NW271" s="18"/>
      <c r="NX271" s="18"/>
      <c r="NY271" s="18"/>
      <c r="NZ271" s="18"/>
      <c r="OA271" s="18"/>
      <c r="OB271" s="18"/>
      <c r="OC271" s="18"/>
      <c r="OZ271" s="59"/>
      <c r="PA271" s="251" t="str">
        <f t="shared" ref="PA271:PA334" si="1009">IF(AND(ISNUMBER(PA$14),ISNUMBER(MATCH($ME271,GL$15:GL$520,0))),$ME271,"")</f>
        <v/>
      </c>
      <c r="PB271" s="251" t="str">
        <f t="shared" ref="PB271:PB334" si="1010">IF(AND(ISNUMBER(PB$14),ISNUMBER(MATCH($ME271,GM$15:GM$520,0))),$ME271,"")</f>
        <v/>
      </c>
      <c r="PC271" s="251" t="str">
        <f t="shared" ref="PC271:PC334" si="1011">IF(AND(ISNUMBER(PC$14),ISNUMBER(MATCH($ME271,GN$15:GN$520,0))),$ME271,"")</f>
        <v/>
      </c>
      <c r="PD271" s="251" t="str">
        <f t="shared" ref="PD271:PD334" si="1012">IF(AND(ISNUMBER(PD$14),ISNUMBER(MATCH($ME271,GO$15:GO$520,0))),$ME271,"")</f>
        <v/>
      </c>
      <c r="PE271" s="251" t="str">
        <f t="shared" ref="PE271:PE334" si="1013">IF(AND(ISNUMBER(PE$14),ISNUMBER(MATCH($ME271,GP$15:GP$520,0))),$ME271,"")</f>
        <v/>
      </c>
      <c r="PF271" s="251" t="str">
        <f t="shared" ref="PF271:PF334" si="1014">IF(AND(ISNUMBER(PF$14),ISNUMBER(MATCH($ME271,GQ$15:GQ$520,0))),$ME271,"")</f>
        <v/>
      </c>
      <c r="PG271" s="251" t="str">
        <f t="shared" ref="PG271:PG334" si="1015">IF(AND(ISNUMBER(PG$14),ISNUMBER(MATCH($ME271,GR$15:GR$520,0))),$ME271,"")</f>
        <v/>
      </c>
      <c r="PH271" s="251" t="str">
        <f t="shared" ref="PH271:PH334" si="1016">IF(AND(ISNUMBER(PH$14),ISNUMBER(MATCH($ME271,GS$15:GS$520,0))),$ME271,"")</f>
        <v/>
      </c>
      <c r="PI271" s="251" t="str">
        <f t="shared" ref="PI271:PI334" si="1017">IF(AND(ISNUMBER(PI$14),ISNUMBER(MATCH($ME271,GT$15:GT$520,0))),$ME271,"")</f>
        <v/>
      </c>
      <c r="PJ271" s="251" t="str">
        <f t="shared" ref="PJ271:PJ334" si="1018">IF(AND(ISNUMBER(PJ$14),ISNUMBER(MATCH($ME271,GU$15:GU$520,0))),$ME271,"")</f>
        <v/>
      </c>
      <c r="PK271" s="251" t="str">
        <f t="shared" ref="PK271:PK334" si="1019">IF(AND(ISNUMBER(PK$14),ISNUMBER(MATCH($ME271,GV$15:GV$520,0))),$ME271,"")</f>
        <v/>
      </c>
      <c r="PL271" s="251" t="str">
        <f t="shared" ref="PL271:PL334" si="1020">IF(AND(ISNUMBER(PL$14),ISNUMBER(MATCH($ME271,GW$15:GW$520,0))),$ME271,"")</f>
        <v/>
      </c>
      <c r="PM271" s="251" t="str">
        <f t="shared" ref="PM271:PM334" si="1021">IF(AND(ISNUMBER(PM$14),ISNUMBER(MATCH($ME271,GX$15:GX$520,0))),$ME271,"")</f>
        <v/>
      </c>
      <c r="PN271" s="251" t="str">
        <f t="shared" ref="PN271:PN334" si="1022">IF(AND(ISNUMBER(PN$14),ISNUMBER(MATCH($ME271,GY$15:GY$520,0))),$ME271,"")</f>
        <v/>
      </c>
      <c r="PO271" s="251" t="str">
        <f t="shared" ref="PO271:PO334" si="1023">IF(AND(ISNUMBER(PO$14),ISNUMBER(MATCH($ME271,GZ$15:GZ$520,0))),$ME271,"")</f>
        <v/>
      </c>
      <c r="PP271" s="251" t="str">
        <f t="shared" ref="PP271:PP334" si="1024">IF(AND(ISNUMBER(PP$14),ISNUMBER(MATCH($ME271,HA$15:HA$520,0))),$ME271,"")</f>
        <v/>
      </c>
      <c r="PQ271" s="251" t="str">
        <f t="shared" ref="PQ271:PQ334" si="1025">IF(AND(ISNUMBER(PQ$14),ISNUMBER(MATCH($ME271,HB$15:HB$520,0))),$ME271,"")</f>
        <v/>
      </c>
      <c r="PR271" s="251" t="str">
        <f t="shared" ref="PR271:PR334" si="1026">IF(AND(ISNUMBER(PR$14),ISNUMBER(MATCH($ME271,HC$15:HC$520,0))),$ME271,"")</f>
        <v/>
      </c>
      <c r="PS271" s="251" t="str">
        <f t="shared" ref="PS271:PS334" si="1027">IF(AND(ISNUMBER(PS$14),ISNUMBER(MATCH($ME271,HD$15:HD$520,0))),$ME271,"")</f>
        <v/>
      </c>
      <c r="PT271" s="251" t="str">
        <f t="shared" ref="PT271:PT334" si="1028">IF(AND(ISNUMBER(PT$14),ISNUMBER(MATCH($ME271,HE$15:HE$520,0))),$ME271,"")</f>
        <v/>
      </c>
      <c r="PU271" s="251" t="str">
        <f t="shared" ref="PU271:PU334" si="1029">IF(AND(ISNUMBER(PU$14),ISNUMBER(MATCH($ME271,HF$15:HF$520,0))),$ME271,"")</f>
        <v/>
      </c>
      <c r="PV271" s="251" t="str">
        <f t="shared" ref="PV271:PV334" si="1030">IF(AND(ISNUMBER(PV$14),ISNUMBER(MATCH($ME271,HG$15:HG$520,0))),$ME271,"")</f>
        <v/>
      </c>
      <c r="PW271" s="251" t="str">
        <f t="shared" ref="PW271:PW334" si="1031">IF(AND(ISNUMBER(PW$14),ISNUMBER(MATCH($ME271,HH$15:HH$520,0))),$ME271,"")</f>
        <v/>
      </c>
      <c r="PX271" s="251" t="str">
        <f t="shared" ref="PX271:PX334" si="1032">IF(AND(ISNUMBER(PX$14),ISNUMBER(MATCH($ME271,HI$15:HI$520,0))),$ME271,"")</f>
        <v/>
      </c>
      <c r="PY271" s="251" t="str">
        <f t="shared" ref="PY271:PY334" si="1033">IF(AND(ISNUMBER(PY$14),ISNUMBER(MATCH($ME271,HJ$15:HJ$520,0))),$ME271,"")</f>
        <v/>
      </c>
      <c r="PZ271" s="251" t="str">
        <f t="shared" ref="PZ271:PZ334" si="1034">IF(AND(ISNUMBER(PZ$14),ISNUMBER(MATCH($ME271,HK$15:HK$520,0))),$ME271,"")</f>
        <v/>
      </c>
      <c r="QA271" s="251" t="str">
        <f t="shared" ref="QA271:QA334" si="1035">IF(AND(ISNUMBER(QA$14),ISNUMBER(MATCH($ME271,HL$15:HL$520,0))),$ME271,"")</f>
        <v/>
      </c>
      <c r="QB271" s="251" t="str">
        <f t="shared" ref="QB271:QB334" si="1036">IF(AND(ISNUMBER(QB$14),ISNUMBER(MATCH($ME271,HM$15:HM$520,0))),$ME271,"")</f>
        <v/>
      </c>
      <c r="QC271" s="251" t="str">
        <f t="shared" ref="QC271:QC334" si="1037">IF(AND(ISNUMBER(QC$14),ISNUMBER(MATCH($ME271,HN$15:HN$520,0))),$ME271,"")</f>
        <v/>
      </c>
      <c r="QD271" s="251" t="str">
        <f t="shared" ref="QD271:QD334" si="1038">IF(AND(ISNUMBER(QD$14),ISNUMBER(MATCH($ME271,HO$15:HO$520,0))),$ME271,"")</f>
        <v/>
      </c>
      <c r="QE271" s="251" t="str">
        <f t="shared" ref="QE271:QE334" si="1039">IF(AND(ISNUMBER(QE$14),ISNUMBER(MATCH($ME271,HP$15:HP$520,0))),$ME271,"")</f>
        <v/>
      </c>
      <c r="QF271" s="63">
        <f t="shared" ref="QF271:QF334" si="1040">COUNTIF(PA271:QB271,"="&amp;ME271)</f>
        <v>0</v>
      </c>
      <c r="QG271" s="59"/>
      <c r="QH271" s="59"/>
      <c r="QI271" s="59"/>
      <c r="QJ271" s="59"/>
      <c r="QK271" s="59"/>
      <c r="QL271" s="59"/>
      <c r="QM271" s="59"/>
      <c r="QN271" s="59"/>
    </row>
    <row r="272" spans="1:456" ht="6" customHeight="1" x14ac:dyDescent="0.25">
      <c r="A272" s="68"/>
      <c r="B272" s="447">
        <f t="shared" si="900"/>
        <v>258</v>
      </c>
      <c r="C272" s="72" t="s">
        <v>813</v>
      </c>
      <c r="D272" s="261" t="s">
        <v>703</v>
      </c>
      <c r="E272" s="59"/>
      <c r="F272" s="229"/>
      <c r="G272" s="295"/>
      <c r="H272" s="295"/>
      <c r="I272" s="229"/>
      <c r="J272" s="295"/>
      <c r="K272" s="295"/>
      <c r="L272" s="229"/>
      <c r="M272" s="295"/>
      <c r="N272" s="295"/>
      <c r="O272" s="229"/>
      <c r="P272" s="295"/>
      <c r="Q272" s="295"/>
      <c r="R272" s="229"/>
      <c r="S272" s="230"/>
      <c r="T272" s="231"/>
      <c r="U272" s="229"/>
      <c r="V272" s="230"/>
      <c r="W272" s="231"/>
      <c r="X272" s="229"/>
      <c r="Y272" s="230"/>
      <c r="Z272" s="231"/>
      <c r="AA272" s="229"/>
      <c r="AB272" s="295"/>
      <c r="AC272" s="295"/>
      <c r="AD272" s="229"/>
      <c r="AE272" s="295"/>
      <c r="AF272" s="295"/>
      <c r="AG272" s="229"/>
      <c r="AH272" s="295"/>
      <c r="AI272" s="295"/>
      <c r="AJ272" s="229"/>
      <c r="AK272" s="295"/>
      <c r="AL272" s="295"/>
      <c r="AM272" s="229"/>
      <c r="AN272" s="295"/>
      <c r="AO272" s="295"/>
      <c r="AP272" s="243"/>
      <c r="AQ272" s="295"/>
      <c r="AR272" s="290"/>
      <c r="AS272" s="243"/>
      <c r="AT272" s="295"/>
      <c r="AU272" s="290"/>
      <c r="AV272" s="229"/>
      <c r="AW272" s="230"/>
      <c r="AX272" s="231"/>
      <c r="AY272" s="229"/>
      <c r="AZ272" s="230"/>
      <c r="BA272" s="231"/>
      <c r="BB272" s="229"/>
      <c r="BC272" s="230"/>
      <c r="BD272" s="231"/>
      <c r="BE272" s="229"/>
      <c r="BF272" s="230"/>
      <c r="BG272" s="231"/>
      <c r="BH272" s="229"/>
      <c r="BI272" s="230"/>
      <c r="BJ272" s="231"/>
      <c r="BK272" s="243"/>
      <c r="BL272" s="230"/>
      <c r="BM272" s="231"/>
      <c r="BN272" s="243"/>
      <c r="BO272" s="230"/>
      <c r="BP272" s="231"/>
      <c r="BQ272" s="229"/>
      <c r="BR272" s="230"/>
      <c r="BS272" s="231"/>
      <c r="BT272" s="229"/>
      <c r="BU272" s="230"/>
      <c r="BV272" s="231"/>
      <c r="BW272" s="229"/>
      <c r="BX272" s="230"/>
      <c r="BY272" s="231"/>
      <c r="BZ272" s="229"/>
      <c r="CA272" s="230"/>
      <c r="CB272" s="231"/>
      <c r="CC272" s="229"/>
      <c r="CD272" s="230"/>
      <c r="CE272" s="231"/>
      <c r="CF272" s="331"/>
      <c r="CG272" s="332"/>
      <c r="CH272" s="385"/>
      <c r="CI272" s="331"/>
      <c r="CJ272" s="332"/>
      <c r="CK272" s="385"/>
      <c r="CL272" s="243"/>
      <c r="CM272" s="230"/>
      <c r="CN272" s="354"/>
      <c r="CO272" s="243"/>
      <c r="CP272" s="230"/>
      <c r="CQ272" s="231"/>
      <c r="CR272" s="331"/>
      <c r="CS272" s="332"/>
      <c r="CT272" s="333"/>
      <c r="CU272" s="229"/>
      <c r="CV272" s="230"/>
      <c r="CW272" s="231"/>
      <c r="CX272" s="331"/>
      <c r="CY272" s="332"/>
      <c r="CZ272" s="333"/>
      <c r="DA272" s="331"/>
      <c r="DB272" s="332"/>
      <c r="DC272" s="333"/>
      <c r="DD272" s="331"/>
      <c r="DE272" s="332"/>
      <c r="DF272" s="333"/>
      <c r="DG272" s="331"/>
      <c r="DH272" s="332"/>
      <c r="DI272" s="333"/>
      <c r="DJ272" s="229"/>
      <c r="DK272" s="230"/>
      <c r="DL272" s="231"/>
      <c r="DM272" s="229"/>
      <c r="DN272" s="230"/>
      <c r="DO272" s="231"/>
      <c r="DP272" s="331"/>
      <c r="DQ272" s="332"/>
      <c r="DR272" s="333"/>
      <c r="DS272" s="331"/>
      <c r="DT272" s="332"/>
      <c r="DU272" s="333"/>
      <c r="DV272" s="331"/>
      <c r="DW272" s="332"/>
      <c r="DX272" s="333"/>
      <c r="DY272" s="331"/>
      <c r="DZ272" s="332"/>
      <c r="EA272" s="333"/>
      <c r="EB272" s="331"/>
      <c r="EC272" s="332"/>
      <c r="ED272" s="333"/>
      <c r="EE272" s="331"/>
      <c r="EF272" s="332"/>
      <c r="EG272" s="333"/>
      <c r="EH272" s="229"/>
      <c r="EI272" s="230"/>
      <c r="EJ272" s="231"/>
      <c r="EK272" s="229"/>
      <c r="EL272" s="230"/>
      <c r="EM272" s="231"/>
      <c r="EN272" s="244"/>
      <c r="EO272" s="269" t="str">
        <f t="shared" si="901"/>
        <v/>
      </c>
      <c r="EP272" s="444" t="s">
        <v>1247</v>
      </c>
      <c r="EQ272" s="360" t="str">
        <f t="shared" ref="EQ272:EQ335" si="1041">IF(ISNUMBER(MATCH($C272,$G$15:$G$521,0)),MATCH($C272,$G$15:$G$521,0),(((IF(ISNUMBER(MATCH($C272,$F$15:$F$521,0)),MATCH($C272,$F$15:$F$521,0),"")))))</f>
        <v/>
      </c>
      <c r="ER272" s="360" t="str">
        <f t="shared" ref="ER272:ER335" si="1042">IF(ISNUMBER(MATCH($C272,$J$15:$J$521,0)),MATCH($C272,$J$15:$J$521,0),(((IF(ISNUMBER(MATCH($C272,$I$15:$I$521,0)),MATCH($C272,$I$15:$I$521,0),"")))))</f>
        <v/>
      </c>
      <c r="ES272" s="360" t="str">
        <f t="shared" ref="ES272:ES335" si="1043">IF(ISNUMBER(MATCH($C272,$M$15:$M$521,0)),MATCH($C272,$M$15:$M$521,0),(((IF(ISNUMBER(MATCH($C272,$L$15:$L$521,0)),MATCH($C272,$L$15:$L$521,0),"")))))</f>
        <v/>
      </c>
      <c r="ET272" s="360" t="str">
        <f t="shared" ref="ET272:ET335" si="1044">IF(ISNUMBER(MATCH($C272,$P$15:$P$521,0)),MATCH($C272,$P$15:$P$521,0),(((IF(ISNUMBER(MATCH($C272,$O$15:$O$521,0)),MATCH($C272,$O$15:$O$521,0),"")))))</f>
        <v/>
      </c>
      <c r="EU272" s="360" t="str">
        <f t="shared" ref="EU272:EU335" si="1045">IF(ISNUMBER(MATCH($C272,$S$15:$S$521,0)),MATCH($C272,$S$15:$S$521,0),(((IF(ISNUMBER(MATCH($C272,$R$15:$R$521,0)),MATCH($C272,$R$15:$R$521,0),"")))))</f>
        <v/>
      </c>
      <c r="EV272" s="360" t="str">
        <f t="shared" ref="EV272:EV335" si="1046">IF(ISNUMBER(MATCH($C272,$V$15:$V$521,0)),MATCH($C272,$V$15:$V$521,0),(((IF(ISNUMBER(MATCH($C272,$U$15:$U$521,0)),MATCH($C272,$U$15:$U$521,0),"")))))</f>
        <v/>
      </c>
      <c r="EW272" s="360" t="str">
        <f t="shared" ref="EW272:EW335" si="1047">IF(ISNUMBER(MATCH($C272,$Y$15:$Y$521,0)),MATCH($C272,$Y$15:$Y$521,0),(((IF(ISNUMBER(MATCH($C272,$X$15:$X$521,0)),MATCH($C272,$X$15:$X$521,0),"")))))</f>
        <v/>
      </c>
      <c r="EX272" s="360" t="str">
        <f t="shared" ref="EX272:EX335" si="1048">IF(ISNUMBER(MATCH($C272,$AB$15:$AB$521,0)),MATCH($C272,$AB$15:$AB$521,0),(((IF(ISNUMBER(MATCH($C272,$AA$15:$AA$521,0)),MATCH($C272,$AA$15:$AA$521,0),"")))))</f>
        <v/>
      </c>
      <c r="EY272" s="360" t="str">
        <f t="shared" ref="EY272:EY335" si="1049">IF(ISNUMBER(MATCH($C272,$AE$15:$AE$521,0)),MATCH($C272,$AE$15:$AE$521,0),(((IF(ISNUMBER(MATCH($C272,$AD$15:$AD$521,0)),MATCH($C272,$AD$15:$AD$521,0),"")))))</f>
        <v/>
      </c>
      <c r="EZ272" s="360" t="str">
        <f t="shared" ref="EZ272:EZ335" si="1050">IF(ISNUMBER(MATCH($C272,$AH$15:$AH$521,0)),MATCH($C272,$AH$15:$AH$521,0),(((IF(ISNUMBER(MATCH($C272,$AG$15:$AG$521,0)),MATCH($C272,$AG$15:$AG$521,0),"")))))</f>
        <v/>
      </c>
      <c r="FA272" s="360" t="str">
        <f t="shared" ref="FA272:FA335" si="1051">IF(ISNUMBER(MATCH($C272,$AK$15:$AK$521,0)),MATCH($C272,$AK$15:$AK$521,0),(((IF(ISNUMBER(MATCH($C272,$AJ$15:$AJ$521,0)),MATCH($C272,$AJ$15:$AJ$521,0),"")))))</f>
        <v/>
      </c>
      <c r="FB272" s="360" t="str">
        <f t="shared" ref="FB272:FB335" si="1052">IF(ISNUMBER(MATCH($C272,$AN$15:$AN$521,0)),MATCH($C272,$AN$15:$AN$521,0),(((IF(ISNUMBER(MATCH($C272,$AM$15:$AM$521,0)),MATCH($C272,$AM$15:$AM$521,0),"")))))</f>
        <v/>
      </c>
      <c r="FC272" s="360" t="str">
        <f t="shared" ref="FC272:FC335" si="1053">IF(ISNUMBER(MATCH($C272,$AQ$15:$AQ$521,0)),MATCH($C272,$AQ$15:$AQ$521,0),(((IF(ISNUMBER(MATCH($C272,$AP$15:$AP$521,0)),MATCH($C272,$AP$15:$AP$521,0),"")))))</f>
        <v/>
      </c>
      <c r="FD272" s="360" t="str">
        <f t="shared" ref="FD272:FD335" si="1054">IF(ISNUMBER(MATCH($C272,$AT$15:$AT$521,0)),MATCH($C272,$AT$15:$AT$521,0),(((IF(ISNUMBER(MATCH($C272,$AS$15:$AS$521,0)),MATCH($C272,$AS$15:$AS$521,0),"")))))</f>
        <v/>
      </c>
      <c r="FE272" s="360" t="str">
        <f t="shared" ref="FE272:FE335" si="1055">IF(ISNUMBER(MATCH($C272,$AW$15:$AW$521,0)),MATCH($C272,$AW$15:$AW$521,0),(((IF(ISNUMBER(MATCH($C272,$AV$15:$AV$521,0)),MATCH($C272,$AV$15:$AV$521,0),"")))))</f>
        <v/>
      </c>
      <c r="FF272" s="360" t="str">
        <f t="shared" ref="FF272:FF335" si="1056">IF(ISNUMBER(MATCH($C272,$AZ$15:$AZ$521,0)),MATCH($C272,$AZ$15:$AZ$521,0),(((IF(ISNUMBER(MATCH($C272,$AY$15:$AY$521,0)),MATCH($C272,$AY$15:$AY$521,0),"")))))</f>
        <v/>
      </c>
      <c r="FG272" s="360" t="str">
        <f t="shared" ref="FG272:FG335" si="1057">IF(ISNUMBER(MATCH($C272,$BC$15:$BC$521,0)),MATCH($C272,$BC$15:$BC$521,0),(((IF(ISNUMBER(MATCH($C272,$BB$15:$BB$521,0)),MATCH($C272,$BB$15:$BB$521,0),"")))))</f>
        <v/>
      </c>
      <c r="FH272" s="360" t="str">
        <f t="shared" ref="FH272:FH335" si="1058">IF(ISNUMBER(MATCH($C272,$BF$15:$BF$521,0)),MATCH($C272,$BF$15:$BF$521,0),(((IF(ISNUMBER(MATCH($C272,$BE$15:$BE$521,0)),MATCH($C272,$BE$15:$BE$521,0),"")))))</f>
        <v/>
      </c>
      <c r="FI272" s="360" t="str">
        <f t="shared" ref="FI272:FI335" si="1059">IF(ISNUMBER(MATCH($C272,$BI$15:$BI$521,0)),MATCH($C272,$BI$15:$BI$521,0),(((IF(ISNUMBER(MATCH($C272,$BH$15:$BH$521,0)),MATCH($C272,$BH$15:$BH$521,0),"")))))</f>
        <v/>
      </c>
      <c r="FJ272" s="360" t="str">
        <f t="shared" ref="FJ272:FJ335" si="1060">IF(ISNUMBER(MATCH($C272,$BL$15:$BL$521,0)),MATCH($C272,$BL$15:$BL$521,0),(((IF(ISNUMBER(MATCH($C272,$BK$15:$BK$521,0)),MATCH($C272,$BK$15:$BK$521,0),"")))))</f>
        <v/>
      </c>
      <c r="FK272" s="360" t="str">
        <f t="shared" ref="FK272:FK335" si="1061">IF(ISNUMBER(MATCH($C272,$BO$15:$BO$521,0)),MATCH($C272,$BO$15:$BO$521,0),(((IF(ISNUMBER(MATCH($C272,$BN$15:$BN$521,0)),MATCH($C272,$BN$15:$BN$521,0),"")))))</f>
        <v/>
      </c>
      <c r="FL272" s="360" t="str">
        <f t="shared" ref="FL272:FL335" si="1062">IF(ISNUMBER(MATCH($C272,$BR$15:$BR$521,0)),MATCH($C272,$BR$15:$BR$521,0),(((IF(ISNUMBER(MATCH($C272,$BQ$15:$BQ$521,0)),MATCH($C272,$BQ$15:$BQ$521,0),"")))))</f>
        <v/>
      </c>
      <c r="FM272" s="360" t="str">
        <f t="shared" ref="FM272:FM335" si="1063">IF(ISNUMBER(MATCH($C272,$BU$15:$BU$521,0)),MATCH($C272,$BU$15:$BU$521,0),(((IF(ISNUMBER(MATCH($C272,$BT$15:$BT$521,0)),MATCH($C272,$BT$15:$BT$521,0),"")))))</f>
        <v/>
      </c>
      <c r="FN272" s="360" t="str">
        <f t="shared" ref="FN272:FN335" si="1064">IF(ISNUMBER(MATCH($C272,$BX$15:$BX$521,0)),MATCH($C272,$BX$15:$BX$521,0),(((IF(ISNUMBER(MATCH($C272,$BW$15:$BW$521,0)),MATCH($C272,$BW$15:$BW$521,0),"")))))</f>
        <v/>
      </c>
      <c r="FO272" s="360" t="str">
        <f t="shared" ref="FO272:FO335" si="1065">IF(ISNUMBER(MATCH($C272,$CA$15:$CA$521,0)),MATCH($C272,$CA$15:$CA$521,0),(((IF(ISNUMBER(MATCH($C272,$BZ$15:$BZ$521,0)),MATCH($C272,$BZ$15:$BZ$521,0),"")))))</f>
        <v/>
      </c>
      <c r="FP272" s="360" t="str">
        <f t="shared" ref="FP272:FP335" si="1066">IF(ISNUMBER(MATCH($C272,$CD$15:$CD$521,0)),MATCH($C272,$CD$15:$CD$521,0),(((IF(ISNUMBER(MATCH($C272,$CC$15:$CC$521,0)),MATCH($C272,$CC$15:$CC$521,0),"")))))</f>
        <v/>
      </c>
      <c r="FQ272" s="360" t="str">
        <f t="shared" ref="FQ272:FQ335" si="1067">IF(ISNUMBER(MATCH($C272,$CG$15:$CG$521,0)),MATCH($C272,$CG$15:$CG$521,0),(((IF(ISNUMBER(MATCH($C272,$CF$15:$CF$521,0)),MATCH($C272,$CF$15:$CF$521,0),"")))))</f>
        <v/>
      </c>
      <c r="FR272" s="360" t="str">
        <f t="shared" ref="FR272:FR335" si="1068">IF(ISNUMBER(MATCH($C272,$CJ$15:$CJ$521,0)),MATCH($C272,$CJ$15:$CJ$521,0),(((IF(ISNUMBER(MATCH($C272,$CI$15:$CI$521,0)),MATCH($C272,$CI$15:$CI$521,0),"")))))</f>
        <v/>
      </c>
      <c r="FS272" s="360" t="str">
        <f t="shared" ref="FS272:FS335" si="1069">IF(ISNUMBER(MATCH($C272,$CM$15:$CM$521,0)),MATCH($C272,$CM$15:$CM$521,0),(((IF(ISNUMBER(MATCH($C272,$CL$15:$CL$521,0)),MATCH($C272,$CL$15:$CL$521,0),"")))))</f>
        <v/>
      </c>
      <c r="FT272" s="360" t="str">
        <f t="shared" si="902"/>
        <v/>
      </c>
      <c r="FU272" s="360" t="str">
        <f t="shared" ref="FU272:FU335" si="1070">IF(ISNUMBER(MATCH($C272,$CS$15:$CS$521,0)),MATCH($C272,$CS$15:$CS$521,0),(((IF(ISNUMBER(MATCH($C272,$CR$15:$CR$521,0)),MATCH($C272,$CR$15:$CR$521,0),"")))))</f>
        <v/>
      </c>
      <c r="FV272" s="360" t="str">
        <f t="shared" ref="FV272:FV335" si="1071">IF(ISNUMBER(MATCH($C272,$CV$15:$CV$521,0)),MATCH($C272,$CV$15:$CV$521,0),(((IF(ISNUMBER(MATCH($C272,$CU$15:$CU$521,0)),MATCH($C272,$CU$15:$CU$521,0),"")))))</f>
        <v/>
      </c>
      <c r="FW272" s="360" t="str">
        <f t="shared" ref="FW272:FW335" si="1072">IF(ISNUMBER(MATCH($C272,$CY$15:$CY$521,0)),MATCH($C272,$CY$15:$CY$521,0),(((IF(ISNUMBER(MATCH($C272,$CX$15:$CX$521,0)),MATCH($C272,$CX$15:$CX$521,0),"")))))</f>
        <v/>
      </c>
      <c r="FX272" s="360" t="str">
        <f t="shared" ref="FX272:FX335" si="1073">IF(ISNUMBER(MATCH($C272,$DB$15:$DB$521,0)),MATCH($C272,$DB$15:$DB$521,0),(((IF(ISNUMBER(MATCH($C272,$DA$15:$DA$521,0)),MATCH($C272,$DA$15:$DA$521,0),"")))))</f>
        <v/>
      </c>
      <c r="FY272" s="360" t="str">
        <f t="shared" ref="FY272:FY335" si="1074">IF(ISNUMBER(MATCH($C272,$DE$15:$DE$521,0)),MATCH($C272,$DE$15:$DE$521,0),(((IF(ISNUMBER(MATCH($C272,$DD$15:$DD$521,0)),MATCH($C272,$DD$15:$DD$521,0),"")))))</f>
        <v/>
      </c>
      <c r="FZ272" s="360" t="str">
        <f t="shared" ref="FZ272:FZ335" si="1075">IF(ISNUMBER(MATCH($C272,$DH$15:$DH$521,0)),MATCH($C272,$DH$15:$DH$521,0),(((IF(ISNUMBER(MATCH($C272,$DG$15:$DG$521,0)),MATCH($C272,$DG$15:$DG$521,0),"")))))</f>
        <v/>
      </c>
      <c r="GA272" s="360" t="str">
        <f t="shared" ref="GA272:GA335" si="1076">IF(ISNUMBER(MATCH($C272,$DK$15:$DK$521,0)),MATCH($C272,$DK$15:$DK$521,0),(((IF(ISNUMBER(MATCH($C272,$DJ$15:$DJ$521,0)),MATCH($C272,$DJ$15:$DJ$521,0),"")))))</f>
        <v/>
      </c>
      <c r="GB272" s="360" t="str">
        <f t="shared" ref="GB272:GB335" si="1077">IF(ISNUMBER(MATCH($C272,$DN$15:$DN$521,0)),MATCH($C272,$DN$15:$DN$521,0),(((IF(ISNUMBER(MATCH($C272,$DM$15:$DM$521,0)),MATCH($C272,$DM$15:$DM$521,0),"")))))</f>
        <v/>
      </c>
      <c r="GC272" s="360" t="str">
        <f t="shared" ref="GC272:GC335" si="1078">IF(ISNUMBER(MATCH($C272,$DQ$15:$DQ$521,0)),MATCH($C272,$DQ$15:$DQ$521,0),(((IF(ISNUMBER(MATCH($C272,$DP$15:$DP$521,0)),MATCH($C272,$DP$15:$DP$521,0),"")))))</f>
        <v/>
      </c>
      <c r="GD272" s="360" t="str">
        <f t="shared" ref="GD272:GD335" si="1079">IF(ISNUMBER(MATCH($C272,$DT$15:$DT$521,0)),MATCH($C272,$DT$15:$DT$521,0),(((IF(ISNUMBER(MATCH($C272,$DS$15:$DS$521,0)),MATCH($C272,$DS$15:$DS$521,0),"")))))</f>
        <v/>
      </c>
      <c r="GE272" s="360" t="str">
        <f t="shared" ref="GE272:GE335" si="1080">IF(ISNUMBER(MATCH($C272,$DW$15:$DW$521,0)),MATCH($C272,$DW$15:$DW$521,0),(((IF(ISNUMBER(MATCH($C272,$DV$15:$DV$521,0)),MATCH($C272,$DV$15:$DV$521,0),"")))))</f>
        <v/>
      </c>
      <c r="GF272" s="360" t="str">
        <f t="shared" ref="GF272:GF335" si="1081">IF(ISNUMBER(MATCH($C272,$DZ$15:$DZ$521,0)),MATCH($C272,$DZ$15:$DZ$521,0),(((IF(ISNUMBER(MATCH($C272,$DY$15:$DY$521,0)),MATCH($C272,$DY$15:$DY$521,0),"")))))</f>
        <v/>
      </c>
      <c r="GG272" s="360" t="str">
        <f t="shared" ref="GG272:GG335" si="1082">IF(ISNUMBER(MATCH($C272,$EC$15:$EC$521,0)),MATCH($C272,$EC$15:$EC$521,0),(((IF(ISNUMBER(MATCH($C272,$EB$15:$EB$521,0)),MATCH($C272,$EB$15:$EB$521,0),"")))))</f>
        <v/>
      </c>
      <c r="GH272" s="360" t="str">
        <f t="shared" ref="GH272:GH335" si="1083">IF(ISNUMBER(MATCH($C272,$EF$15:$EF$521,0)),MATCH($C272,$EF$15:$EF$521,0),(((IF(ISNUMBER(MATCH($C272,$EE$15:$EE$521,0)),MATCH($C272,$EE$15:$EE$521,0),"")))))</f>
        <v/>
      </c>
      <c r="GI272" s="360" t="str">
        <f t="shared" ref="GI272:GI335" si="1084">IF(ISNUMBER(MATCH($C272,$EI$15:$EI$521,0)),MATCH($C272,$EI$15:$EI$521,0),(((IF(ISNUMBER(MATCH($C272,$EH$15:$EH$521,0)),MATCH($C272,$EH$15:$EH$521,0),"")))))</f>
        <v/>
      </c>
      <c r="GJ272" s="360" t="str">
        <f t="shared" ref="GJ272:GJ335" si="1085">IF(ISNUMBER(MATCH($C272,$EL$15:$EL$521,0)),MATCH($C272,$EL$15:$EL$521,0),(((IF(ISNUMBER(MATCH($C272,$EK$15:$EK$521,0)),MATCH($C272,$EK$15:$EK$521,0),"")))))</f>
        <v/>
      </c>
      <c r="GK272" s="444" t="s">
        <v>1247</v>
      </c>
      <c r="GL272" s="361" t="str">
        <f t="shared" si="903"/>
        <v>-</v>
      </c>
      <c r="GM272" s="361" t="str">
        <f t="shared" si="904"/>
        <v>-</v>
      </c>
      <c r="GN272" s="361" t="str">
        <f t="shared" si="905"/>
        <v>-</v>
      </c>
      <c r="GO272" s="361" t="str">
        <f t="shared" si="906"/>
        <v>-</v>
      </c>
      <c r="GP272" s="361" t="str">
        <f t="shared" si="907"/>
        <v>-</v>
      </c>
      <c r="GQ272" s="361" t="str">
        <f t="shared" si="908"/>
        <v>-</v>
      </c>
      <c r="GR272" s="361" t="str">
        <f t="shared" si="909"/>
        <v>-</v>
      </c>
      <c r="GS272" s="361" t="str">
        <f t="shared" si="910"/>
        <v>-</v>
      </c>
      <c r="GT272" s="361" t="str">
        <f t="shared" si="911"/>
        <v>-</v>
      </c>
      <c r="GU272" s="361" t="str">
        <f t="shared" si="912"/>
        <v>-</v>
      </c>
      <c r="GV272" s="361" t="str">
        <f t="shared" si="913"/>
        <v>-</v>
      </c>
      <c r="GW272" s="361" t="str">
        <f t="shared" si="914"/>
        <v>-</v>
      </c>
      <c r="GX272" s="361" t="str">
        <f t="shared" si="915"/>
        <v>-</v>
      </c>
      <c r="GY272" s="361" t="str">
        <f t="shared" si="916"/>
        <v>-</v>
      </c>
      <c r="GZ272" s="361" t="str">
        <f t="shared" si="917"/>
        <v>-</v>
      </c>
      <c r="HA272" s="361" t="str">
        <f t="shared" si="918"/>
        <v>-</v>
      </c>
      <c r="HB272" s="361" t="str">
        <f t="shared" si="919"/>
        <v>-</v>
      </c>
      <c r="HC272" s="361" t="str">
        <f t="shared" si="920"/>
        <v>-</v>
      </c>
      <c r="HD272" s="361" t="str">
        <f t="shared" si="921"/>
        <v>-</v>
      </c>
      <c r="HE272" s="361" t="str">
        <f t="shared" si="922"/>
        <v>-</v>
      </c>
      <c r="HF272" s="361" t="str">
        <f t="shared" si="923"/>
        <v>-</v>
      </c>
      <c r="HG272" s="361" t="str">
        <f t="shared" si="924"/>
        <v>-</v>
      </c>
      <c r="HH272" s="361" t="str">
        <f t="shared" si="925"/>
        <v>-</v>
      </c>
      <c r="HI272" s="361" t="str">
        <f t="shared" si="926"/>
        <v>-</v>
      </c>
      <c r="HJ272" s="361" t="str">
        <f t="shared" si="927"/>
        <v>-</v>
      </c>
      <c r="HK272" s="361" t="str">
        <f t="shared" si="928"/>
        <v>-</v>
      </c>
      <c r="HL272" s="361" t="str">
        <f t="shared" si="929"/>
        <v>-</v>
      </c>
      <c r="HM272" s="361" t="str">
        <f t="shared" si="930"/>
        <v>-</v>
      </c>
      <c r="HN272" s="361" t="str">
        <f t="shared" si="931"/>
        <v>-</v>
      </c>
      <c r="HO272" s="361" t="str">
        <f t="shared" si="932"/>
        <v>-</v>
      </c>
      <c r="HP272" s="361" t="str">
        <f t="shared" si="933"/>
        <v>-</v>
      </c>
      <c r="HQ272" s="361" t="str">
        <f t="shared" si="934"/>
        <v>-</v>
      </c>
      <c r="HR272" s="361" t="str">
        <f t="shared" si="935"/>
        <v>-</v>
      </c>
      <c r="HS272" s="361" t="str">
        <f t="shared" si="936"/>
        <v>-</v>
      </c>
      <c r="HT272" s="361" t="str">
        <f t="shared" si="937"/>
        <v>-</v>
      </c>
      <c r="HU272" s="361" t="str">
        <f t="shared" si="938"/>
        <v>-</v>
      </c>
      <c r="HV272" s="361" t="str">
        <f t="shared" si="939"/>
        <v>-</v>
      </c>
      <c r="HW272" s="361" t="str">
        <f t="shared" si="940"/>
        <v>-</v>
      </c>
      <c r="HX272" s="361" t="str">
        <f t="shared" si="941"/>
        <v>-</v>
      </c>
      <c r="HY272" s="361" t="str">
        <f t="shared" si="942"/>
        <v>-</v>
      </c>
      <c r="HZ272" s="361" t="str">
        <f t="shared" si="943"/>
        <v>-</v>
      </c>
      <c r="IA272" s="361" t="str">
        <f t="shared" si="944"/>
        <v>-</v>
      </c>
      <c r="IB272" s="361" t="str">
        <f t="shared" si="945"/>
        <v>-</v>
      </c>
      <c r="IC272" s="361" t="str">
        <f t="shared" si="946"/>
        <v>-</v>
      </c>
      <c r="ID272" s="361" t="str">
        <f t="shared" si="947"/>
        <v>-</v>
      </c>
      <c r="IE272" s="361" t="str">
        <f t="shared" si="948"/>
        <v>-</v>
      </c>
      <c r="IF272" s="444" t="s">
        <v>1247</v>
      </c>
      <c r="IG272" s="56" t="str">
        <f t="shared" ref="IG272:IG335" si="1086">IF(ISNUMBER($EQ272),INDEX($G$15:$H$521,$EQ272,2),"-")</f>
        <v>-</v>
      </c>
      <c r="IH272" s="56" t="str">
        <f t="shared" ref="IH272:IH335" si="1087">IF(ISNUMBER($ER272),INDEX($J$15:$K$521,$ER272,2),"-")</f>
        <v>-</v>
      </c>
      <c r="II272" s="56" t="str">
        <f t="shared" ref="II272:II335" si="1088">IF(ISNUMBER($ES272),INDEX($M$15:$N$521,$ES272,2),"-")</f>
        <v>-</v>
      </c>
      <c r="IJ272" s="56" t="str">
        <f t="shared" ref="IJ272:IJ335" si="1089">IF(ISNUMBER($ET272),INDEX($P$15:$Q$521,$ET272,2),"-")</f>
        <v>-</v>
      </c>
      <c r="IK272" s="56" t="str">
        <f t="shared" si="949"/>
        <v>-</v>
      </c>
      <c r="IL272" s="56" t="str">
        <f t="shared" si="950"/>
        <v>-</v>
      </c>
      <c r="IM272" s="56" t="str">
        <f t="shared" si="951"/>
        <v>-</v>
      </c>
      <c r="IN272" s="56" t="str">
        <f t="shared" si="952"/>
        <v>-</v>
      </c>
      <c r="IO272" s="56" t="str">
        <f t="shared" si="953"/>
        <v>-</v>
      </c>
      <c r="IP272" s="56" t="str">
        <f t="shared" si="954"/>
        <v>-</v>
      </c>
      <c r="IQ272" s="56" t="str">
        <f t="shared" si="955"/>
        <v>-</v>
      </c>
      <c r="IR272" s="56" t="str">
        <f t="shared" si="956"/>
        <v>-</v>
      </c>
      <c r="IS272" s="56" t="str">
        <f t="shared" si="957"/>
        <v>-</v>
      </c>
      <c r="IT272" s="56" t="str">
        <f t="shared" si="958"/>
        <v>-</v>
      </c>
      <c r="IU272" s="56" t="str">
        <f t="shared" si="959"/>
        <v>-</v>
      </c>
      <c r="IV272" s="56" t="str">
        <f t="shared" si="960"/>
        <v>-</v>
      </c>
      <c r="IW272" s="56" t="str">
        <f t="shared" si="961"/>
        <v>-</v>
      </c>
      <c r="IX272" s="56" t="str">
        <f t="shared" si="962"/>
        <v>-</v>
      </c>
      <c r="IY272" s="56" t="str">
        <f t="shared" si="963"/>
        <v>-</v>
      </c>
      <c r="IZ272" s="56" t="str">
        <f t="shared" si="964"/>
        <v>-</v>
      </c>
      <c r="JA272" s="56" t="str">
        <f t="shared" si="965"/>
        <v>-</v>
      </c>
      <c r="JB272" s="56" t="str">
        <f t="shared" si="966"/>
        <v>-</v>
      </c>
      <c r="JC272" s="56" t="str">
        <f t="shared" si="967"/>
        <v>-</v>
      </c>
      <c r="JD272" s="56" t="str">
        <f t="shared" si="968"/>
        <v>-</v>
      </c>
      <c r="JE272" s="56" t="str">
        <f t="shared" si="969"/>
        <v>-</v>
      </c>
      <c r="JF272" s="56" t="str">
        <f t="shared" si="970"/>
        <v>-</v>
      </c>
      <c r="JG272" s="56" t="str">
        <f t="shared" si="971"/>
        <v>-</v>
      </c>
      <c r="JH272" s="56" t="str">
        <f t="shared" si="972"/>
        <v>-</v>
      </c>
      <c r="JI272" s="56" t="str">
        <f t="shared" si="973"/>
        <v>-</v>
      </c>
      <c r="JJ272" s="56" t="str">
        <f t="shared" si="974"/>
        <v>-</v>
      </c>
      <c r="JK272" s="56" t="str">
        <f t="shared" si="975"/>
        <v>-</v>
      </c>
      <c r="JL272" s="56" t="str">
        <f t="shared" si="976"/>
        <v>-</v>
      </c>
      <c r="JM272" s="56" t="str">
        <f t="shared" si="977"/>
        <v>-</v>
      </c>
      <c r="JN272" s="56" t="str">
        <f t="shared" si="978"/>
        <v>-</v>
      </c>
      <c r="JO272" s="56" t="str">
        <f t="shared" si="979"/>
        <v>-</v>
      </c>
      <c r="JP272" s="56" t="str">
        <f t="shared" si="980"/>
        <v>-</v>
      </c>
      <c r="JQ272" s="56" t="str">
        <f t="shared" si="981"/>
        <v>-</v>
      </c>
      <c r="JR272" s="56" t="str">
        <f t="shared" si="982"/>
        <v>-</v>
      </c>
      <c r="JS272" s="56" t="str">
        <f t="shared" si="983"/>
        <v>-</v>
      </c>
      <c r="JT272" s="56" t="str">
        <f t="shared" si="984"/>
        <v>-</v>
      </c>
      <c r="JU272" s="56" t="str">
        <f t="shared" si="985"/>
        <v>-</v>
      </c>
      <c r="JV272" s="56" t="str">
        <f t="shared" si="986"/>
        <v>-</v>
      </c>
      <c r="JW272" s="56" t="str">
        <f t="shared" si="987"/>
        <v>-</v>
      </c>
      <c r="JX272" s="56" t="str">
        <f t="shared" si="988"/>
        <v>-</v>
      </c>
      <c r="JY272" s="56" t="str">
        <f t="shared" si="989"/>
        <v>-</v>
      </c>
      <c r="JZ272" s="56" t="str">
        <f t="shared" si="990"/>
        <v>-</v>
      </c>
      <c r="KA272" s="444" t="s">
        <v>1247</v>
      </c>
      <c r="KB272" s="360">
        <f>IF(ISNUMBER(INDEX($EQ$15:$GK$521,$B272,EO$11)),MAX(KB$14:KB271)+1,0)</f>
        <v>0</v>
      </c>
      <c r="KC272" s="360" t="str">
        <f t="shared" ref="KC272:KC335" si="1090">IF($B272&lt;=MAX($KB$14:$KB$523),MATCH(B272,$KB$15:$KB$523,0),"")</f>
        <v/>
      </c>
      <c r="KD272" s="373" t="s">
        <v>2</v>
      </c>
      <c r="KE272" s="215"/>
      <c r="KF272" s="60"/>
      <c r="KG272" s="60"/>
      <c r="KH272" s="60"/>
      <c r="KI272" s="60"/>
      <c r="KJ272" s="60"/>
      <c r="KK272" s="60"/>
      <c r="KL272" s="60"/>
      <c r="KM272" s="60"/>
      <c r="KN272" s="60"/>
      <c r="KO272" s="60"/>
      <c r="KP272" s="60"/>
      <c r="KQ272" s="60"/>
      <c r="KR272" s="60"/>
      <c r="KS272" s="60"/>
      <c r="KT272" s="60"/>
      <c r="KU272" s="60"/>
      <c r="KV272" s="60"/>
      <c r="KW272" s="60"/>
      <c r="KX272" s="60"/>
      <c r="KY272" s="60"/>
      <c r="KZ272" s="283" t="str">
        <f t="shared" si="991"/>
        <v/>
      </c>
      <c r="LA272" s="26"/>
      <c r="LB272" s="18"/>
      <c r="LC272" s="18"/>
      <c r="LD272" s="18"/>
      <c r="LE272" s="18"/>
      <c r="LF272" s="18"/>
      <c r="LG272" s="18"/>
      <c r="LH272" s="18"/>
      <c r="LI272" s="18"/>
      <c r="LJ272" s="18"/>
      <c r="LK272" s="18"/>
      <c r="LL272" s="18"/>
      <c r="LM272" s="18"/>
      <c r="LN272" s="63"/>
      <c r="LO272" s="251">
        <f t="shared" si="992"/>
        <v>0</v>
      </c>
      <c r="LP272" s="251">
        <f t="shared" si="993"/>
        <v>0</v>
      </c>
      <c r="LQ272" s="251">
        <f t="shared" si="994"/>
        <v>0</v>
      </c>
      <c r="LR272" s="251">
        <f t="shared" si="995"/>
        <v>0</v>
      </c>
      <c r="LS272" s="251">
        <f t="shared" si="996"/>
        <v>0</v>
      </c>
      <c r="LT272" s="251">
        <f t="shared" si="997"/>
        <v>0</v>
      </c>
      <c r="LU272" s="251">
        <f t="shared" si="998"/>
        <v>0</v>
      </c>
      <c r="LV272" s="251">
        <f t="shared" si="999"/>
        <v>0</v>
      </c>
      <c r="LW272" s="251">
        <f t="shared" si="1000"/>
        <v>0</v>
      </c>
      <c r="LX272" s="251">
        <f t="shared" si="1001"/>
        <v>0</v>
      </c>
      <c r="LY272" s="251">
        <f t="shared" si="1002"/>
        <v>0</v>
      </c>
      <c r="LZ272" s="251">
        <f t="shared" si="1003"/>
        <v>0</v>
      </c>
      <c r="MA272" s="63">
        <f t="shared" si="1004"/>
        <v>7</v>
      </c>
      <c r="MB272" s="63">
        <f t="shared" si="1005"/>
        <v>0</v>
      </c>
      <c r="MC272" s="63">
        <f t="shared" si="893"/>
        <v>258</v>
      </c>
      <c r="MD272" s="63">
        <f t="shared" ref="MD272:MD312" si="1091">IF(MA272="","",IF(MB272=1,1,MD271+1))</f>
        <v>29</v>
      </c>
      <c r="ME272" s="63">
        <f t="shared" si="1006"/>
        <v>0</v>
      </c>
      <c r="MF272" s="315">
        <f t="shared" si="1007"/>
        <v>291</v>
      </c>
      <c r="MG272" s="315">
        <f>IF(ISNUMBER(MATCH(EO272,$ME$15:$ME$520,0)),0,MAX(MG$14:MG271)+1)</f>
        <v>0</v>
      </c>
      <c r="MH272" s="315" t="str">
        <f t="shared" si="1008"/>
        <v/>
      </c>
      <c r="MI272" s="369"/>
      <c r="MJ272" s="68"/>
      <c r="MK272" s="18"/>
      <c r="ML272" s="242"/>
      <c r="MM272" s="242"/>
      <c r="MN272" s="59"/>
      <c r="MO272" s="59"/>
      <c r="MP272" s="285"/>
      <c r="MQ272" s="59"/>
      <c r="MR272" s="238"/>
      <c r="MS272" s="285"/>
      <c r="MT272" s="59"/>
      <c r="MU272" s="285"/>
      <c r="MV272" s="238"/>
      <c r="MW272" s="59"/>
      <c r="MX272" s="59"/>
      <c r="MY272" s="59"/>
      <c r="MZ272" s="59"/>
      <c r="NA272" s="59"/>
      <c r="NB272" s="59"/>
      <c r="NC272" s="59"/>
      <c r="ND272" s="59"/>
      <c r="NE272" s="59"/>
      <c r="NF272" s="59"/>
      <c r="NG272" s="59"/>
      <c r="NH272" s="59"/>
      <c r="NI272" s="59"/>
      <c r="NJ272" s="59"/>
      <c r="NK272" s="59"/>
      <c r="NL272" s="454"/>
      <c r="NM272" s="454"/>
      <c r="NN272" s="59"/>
      <c r="NO272" s="18"/>
      <c r="NP272" s="18"/>
      <c r="NQ272" s="18"/>
      <c r="NR272" s="18"/>
      <c r="NS272" s="18"/>
      <c r="NT272" s="18"/>
      <c r="NU272" s="18"/>
      <c r="NV272" s="18"/>
      <c r="NW272" s="18"/>
      <c r="NX272" s="18"/>
      <c r="NY272" s="18"/>
      <c r="NZ272" s="18"/>
      <c r="OA272" s="18"/>
      <c r="OB272" s="18"/>
      <c r="OC272" s="18"/>
      <c r="OZ272" s="59"/>
      <c r="PA272" s="251" t="str">
        <f t="shared" si="1009"/>
        <v/>
      </c>
      <c r="PB272" s="251" t="str">
        <f t="shared" si="1010"/>
        <v/>
      </c>
      <c r="PC272" s="251" t="str">
        <f t="shared" si="1011"/>
        <v/>
      </c>
      <c r="PD272" s="251" t="str">
        <f t="shared" si="1012"/>
        <v/>
      </c>
      <c r="PE272" s="251" t="str">
        <f t="shared" si="1013"/>
        <v/>
      </c>
      <c r="PF272" s="251" t="str">
        <f t="shared" si="1014"/>
        <v/>
      </c>
      <c r="PG272" s="251" t="str">
        <f t="shared" si="1015"/>
        <v/>
      </c>
      <c r="PH272" s="251" t="str">
        <f t="shared" si="1016"/>
        <v/>
      </c>
      <c r="PI272" s="251" t="str">
        <f t="shared" si="1017"/>
        <v/>
      </c>
      <c r="PJ272" s="251" t="str">
        <f t="shared" si="1018"/>
        <v/>
      </c>
      <c r="PK272" s="251" t="str">
        <f t="shared" si="1019"/>
        <v/>
      </c>
      <c r="PL272" s="251" t="str">
        <f t="shared" si="1020"/>
        <v/>
      </c>
      <c r="PM272" s="251" t="str">
        <f t="shared" si="1021"/>
        <v/>
      </c>
      <c r="PN272" s="251" t="str">
        <f t="shared" si="1022"/>
        <v/>
      </c>
      <c r="PO272" s="251" t="str">
        <f t="shared" si="1023"/>
        <v/>
      </c>
      <c r="PP272" s="251" t="str">
        <f t="shared" si="1024"/>
        <v/>
      </c>
      <c r="PQ272" s="251" t="str">
        <f t="shared" si="1025"/>
        <v/>
      </c>
      <c r="PR272" s="251" t="str">
        <f t="shared" si="1026"/>
        <v/>
      </c>
      <c r="PS272" s="251" t="str">
        <f t="shared" si="1027"/>
        <v/>
      </c>
      <c r="PT272" s="251" t="str">
        <f t="shared" si="1028"/>
        <v/>
      </c>
      <c r="PU272" s="251" t="str">
        <f t="shared" si="1029"/>
        <v/>
      </c>
      <c r="PV272" s="251" t="str">
        <f t="shared" si="1030"/>
        <v/>
      </c>
      <c r="PW272" s="251" t="str">
        <f t="shared" si="1031"/>
        <v/>
      </c>
      <c r="PX272" s="251" t="str">
        <f t="shared" si="1032"/>
        <v/>
      </c>
      <c r="PY272" s="251" t="str">
        <f t="shared" si="1033"/>
        <v/>
      </c>
      <c r="PZ272" s="251" t="str">
        <f t="shared" si="1034"/>
        <v/>
      </c>
      <c r="QA272" s="251" t="str">
        <f t="shared" si="1035"/>
        <v/>
      </c>
      <c r="QB272" s="251" t="str">
        <f t="shared" si="1036"/>
        <v/>
      </c>
      <c r="QC272" s="251" t="str">
        <f t="shared" si="1037"/>
        <v/>
      </c>
      <c r="QD272" s="251" t="str">
        <f t="shared" si="1038"/>
        <v/>
      </c>
      <c r="QE272" s="251" t="str">
        <f t="shared" si="1039"/>
        <v/>
      </c>
      <c r="QF272" s="63">
        <f t="shared" si="1040"/>
        <v>0</v>
      </c>
      <c r="QG272" s="59"/>
      <c r="QH272" s="59"/>
      <c r="QI272" s="59"/>
      <c r="QJ272" s="59"/>
      <c r="QK272" s="59"/>
      <c r="QL272" s="59"/>
      <c r="QM272" s="59"/>
      <c r="QN272" s="59"/>
    </row>
    <row r="273" spans="1:456" ht="6.75" customHeight="1" x14ac:dyDescent="0.25">
      <c r="A273" s="68"/>
      <c r="B273" s="447">
        <f t="shared" si="900"/>
        <v>259</v>
      </c>
      <c r="C273" s="72" t="s">
        <v>710</v>
      </c>
      <c r="D273" s="261" t="s">
        <v>857</v>
      </c>
      <c r="E273" s="59"/>
      <c r="F273" s="229"/>
      <c r="G273" s="295"/>
      <c r="H273" s="295"/>
      <c r="I273" s="229"/>
      <c r="J273" s="295"/>
      <c r="K273" s="295"/>
      <c r="L273" s="229"/>
      <c r="M273" s="295"/>
      <c r="N273" s="295"/>
      <c r="O273" s="229"/>
      <c r="P273" s="295"/>
      <c r="Q273" s="295"/>
      <c r="R273" s="229"/>
      <c r="S273" s="230"/>
      <c r="T273" s="231"/>
      <c r="U273" s="229"/>
      <c r="V273" s="230"/>
      <c r="W273" s="231"/>
      <c r="X273" s="229"/>
      <c r="Y273" s="230"/>
      <c r="Z273" s="231"/>
      <c r="AA273" s="229"/>
      <c r="AB273" s="295"/>
      <c r="AC273" s="295"/>
      <c r="AD273" s="229"/>
      <c r="AE273" s="295"/>
      <c r="AF273" s="295"/>
      <c r="AG273" s="229"/>
      <c r="AH273" s="295"/>
      <c r="AI273" s="295"/>
      <c r="AJ273" s="229"/>
      <c r="AK273" s="295"/>
      <c r="AL273" s="295"/>
      <c r="AM273" s="229"/>
      <c r="AN273" s="295"/>
      <c r="AO273" s="295"/>
      <c r="AP273" s="243"/>
      <c r="AQ273" s="295"/>
      <c r="AR273" s="290"/>
      <c r="AS273" s="243"/>
      <c r="AT273" s="295"/>
      <c r="AU273" s="290"/>
      <c r="AV273" s="229"/>
      <c r="AW273" s="230"/>
      <c r="AX273" s="231"/>
      <c r="AY273" s="229"/>
      <c r="AZ273" s="230"/>
      <c r="BA273" s="231"/>
      <c r="BB273" s="229"/>
      <c r="BC273" s="230"/>
      <c r="BD273" s="231"/>
      <c r="BE273" s="229"/>
      <c r="BF273" s="230"/>
      <c r="BG273" s="231"/>
      <c r="BH273" s="229"/>
      <c r="BI273" s="230"/>
      <c r="BJ273" s="231"/>
      <c r="BK273" s="243"/>
      <c r="BL273" s="230"/>
      <c r="BM273" s="231"/>
      <c r="BN273" s="243"/>
      <c r="BO273" s="230"/>
      <c r="BP273" s="231"/>
      <c r="BQ273" s="229"/>
      <c r="BR273" s="230"/>
      <c r="BS273" s="231"/>
      <c r="BT273" s="229"/>
      <c r="BU273" s="230"/>
      <c r="BV273" s="231"/>
      <c r="BW273" s="229"/>
      <c r="BX273" s="230"/>
      <c r="BY273" s="231"/>
      <c r="BZ273" s="229"/>
      <c r="CA273" s="230"/>
      <c r="CB273" s="231"/>
      <c r="CC273" s="229"/>
      <c r="CD273" s="230"/>
      <c r="CE273" s="231"/>
      <c r="CF273" s="331"/>
      <c r="CG273" s="332"/>
      <c r="CH273" s="385"/>
      <c r="CI273" s="331"/>
      <c r="CJ273" s="332"/>
      <c r="CK273" s="385"/>
      <c r="CL273" s="243"/>
      <c r="CM273" s="230"/>
      <c r="CN273" s="354"/>
      <c r="CO273" s="243"/>
      <c r="CP273" s="230"/>
      <c r="CQ273" s="231"/>
      <c r="CR273" s="331"/>
      <c r="CS273" s="332"/>
      <c r="CT273" s="333"/>
      <c r="CU273" s="229"/>
      <c r="CV273" s="230"/>
      <c r="CW273" s="231"/>
      <c r="CX273" s="331"/>
      <c r="CY273" s="332"/>
      <c r="CZ273" s="333"/>
      <c r="DA273" s="331"/>
      <c r="DB273" s="332"/>
      <c r="DC273" s="333"/>
      <c r="DD273" s="331"/>
      <c r="DE273" s="332"/>
      <c r="DF273" s="333"/>
      <c r="DG273" s="331"/>
      <c r="DH273" s="332"/>
      <c r="DI273" s="333"/>
      <c r="DJ273" s="229"/>
      <c r="DK273" s="230"/>
      <c r="DL273" s="231"/>
      <c r="DM273" s="229"/>
      <c r="DN273" s="230"/>
      <c r="DO273" s="231"/>
      <c r="DP273" s="331"/>
      <c r="DQ273" s="332"/>
      <c r="DR273" s="333"/>
      <c r="DS273" s="331"/>
      <c r="DT273" s="332"/>
      <c r="DU273" s="333"/>
      <c r="DV273" s="331"/>
      <c r="DW273" s="332"/>
      <c r="DX273" s="333"/>
      <c r="DY273" s="331"/>
      <c r="DZ273" s="332"/>
      <c r="EA273" s="333"/>
      <c r="EB273" s="331"/>
      <c r="EC273" s="332"/>
      <c r="ED273" s="333"/>
      <c r="EE273" s="331"/>
      <c r="EF273" s="332"/>
      <c r="EG273" s="333"/>
      <c r="EH273" s="229"/>
      <c r="EI273" s="230"/>
      <c r="EJ273" s="231"/>
      <c r="EK273" s="229"/>
      <c r="EL273" s="230"/>
      <c r="EM273" s="231"/>
      <c r="EN273" s="244"/>
      <c r="EO273" s="269" t="str">
        <f t="shared" si="901"/>
        <v/>
      </c>
      <c r="EP273" s="444" t="s">
        <v>1247</v>
      </c>
      <c r="EQ273" s="360" t="str">
        <f t="shared" si="1041"/>
        <v/>
      </c>
      <c r="ER273" s="360" t="str">
        <f t="shared" si="1042"/>
        <v/>
      </c>
      <c r="ES273" s="360" t="str">
        <f t="shared" si="1043"/>
        <v/>
      </c>
      <c r="ET273" s="360" t="str">
        <f t="shared" si="1044"/>
        <v/>
      </c>
      <c r="EU273" s="360" t="str">
        <f t="shared" si="1045"/>
        <v/>
      </c>
      <c r="EV273" s="360" t="str">
        <f t="shared" si="1046"/>
        <v/>
      </c>
      <c r="EW273" s="360" t="str">
        <f t="shared" si="1047"/>
        <v/>
      </c>
      <c r="EX273" s="360" t="str">
        <f t="shared" si="1048"/>
        <v/>
      </c>
      <c r="EY273" s="360" t="str">
        <f t="shared" si="1049"/>
        <v/>
      </c>
      <c r="EZ273" s="360" t="str">
        <f t="shared" si="1050"/>
        <v/>
      </c>
      <c r="FA273" s="360" t="str">
        <f t="shared" si="1051"/>
        <v/>
      </c>
      <c r="FB273" s="360" t="str">
        <f t="shared" si="1052"/>
        <v/>
      </c>
      <c r="FC273" s="360" t="str">
        <f t="shared" si="1053"/>
        <v/>
      </c>
      <c r="FD273" s="360" t="str">
        <f t="shared" si="1054"/>
        <v/>
      </c>
      <c r="FE273" s="360" t="str">
        <f t="shared" si="1055"/>
        <v/>
      </c>
      <c r="FF273" s="360" t="str">
        <f t="shared" si="1056"/>
        <v/>
      </c>
      <c r="FG273" s="360">
        <f t="shared" si="1057"/>
        <v>16</v>
      </c>
      <c r="FH273" s="360" t="str">
        <f t="shared" si="1058"/>
        <v/>
      </c>
      <c r="FI273" s="360" t="str">
        <f t="shared" si="1059"/>
        <v/>
      </c>
      <c r="FJ273" s="360" t="str">
        <f t="shared" si="1060"/>
        <v/>
      </c>
      <c r="FK273" s="360" t="str">
        <f t="shared" si="1061"/>
        <v/>
      </c>
      <c r="FL273" s="360" t="str">
        <f t="shared" si="1062"/>
        <v/>
      </c>
      <c r="FM273" s="360" t="str">
        <f t="shared" si="1063"/>
        <v/>
      </c>
      <c r="FN273" s="360" t="str">
        <f t="shared" si="1064"/>
        <v/>
      </c>
      <c r="FO273" s="360" t="str">
        <f t="shared" si="1065"/>
        <v/>
      </c>
      <c r="FP273" s="360" t="str">
        <f t="shared" si="1066"/>
        <v/>
      </c>
      <c r="FQ273" s="360">
        <f t="shared" si="1067"/>
        <v>25</v>
      </c>
      <c r="FR273" s="360" t="str">
        <f t="shared" si="1068"/>
        <v/>
      </c>
      <c r="FS273" s="360" t="str">
        <f t="shared" si="1069"/>
        <v/>
      </c>
      <c r="FT273" s="360" t="str">
        <f t="shared" si="902"/>
        <v/>
      </c>
      <c r="FU273" s="360" t="str">
        <f t="shared" si="1070"/>
        <v/>
      </c>
      <c r="FV273" s="360" t="str">
        <f t="shared" si="1071"/>
        <v/>
      </c>
      <c r="FW273" s="360" t="str">
        <f t="shared" si="1072"/>
        <v/>
      </c>
      <c r="FX273" s="360" t="str">
        <f t="shared" si="1073"/>
        <v/>
      </c>
      <c r="FY273" s="360" t="str">
        <f t="shared" si="1074"/>
        <v/>
      </c>
      <c r="FZ273" s="360" t="str">
        <f t="shared" si="1075"/>
        <v/>
      </c>
      <c r="GA273" s="360" t="str">
        <f t="shared" si="1076"/>
        <v/>
      </c>
      <c r="GB273" s="360" t="str">
        <f t="shared" si="1077"/>
        <v/>
      </c>
      <c r="GC273" s="360" t="str">
        <f t="shared" si="1078"/>
        <v/>
      </c>
      <c r="GD273" s="360" t="str">
        <f t="shared" si="1079"/>
        <v/>
      </c>
      <c r="GE273" s="360" t="str">
        <f t="shared" si="1080"/>
        <v/>
      </c>
      <c r="GF273" s="360" t="str">
        <f t="shared" si="1081"/>
        <v/>
      </c>
      <c r="GG273" s="360" t="str">
        <f t="shared" si="1082"/>
        <v/>
      </c>
      <c r="GH273" s="360" t="str">
        <f t="shared" si="1083"/>
        <v/>
      </c>
      <c r="GI273" s="360" t="str">
        <f t="shared" si="1084"/>
        <v/>
      </c>
      <c r="GJ273" s="360" t="str">
        <f t="shared" si="1085"/>
        <v/>
      </c>
      <c r="GK273" s="444" t="s">
        <v>1247</v>
      </c>
      <c r="GL273" s="361" t="str">
        <f t="shared" si="903"/>
        <v>-</v>
      </c>
      <c r="GM273" s="361" t="str">
        <f t="shared" si="904"/>
        <v>-</v>
      </c>
      <c r="GN273" s="361" t="str">
        <f t="shared" si="905"/>
        <v>-</v>
      </c>
      <c r="GO273" s="361" t="str">
        <f t="shared" si="906"/>
        <v>-</v>
      </c>
      <c r="GP273" s="361" t="str">
        <f t="shared" si="907"/>
        <v>-</v>
      </c>
      <c r="GQ273" s="361" t="str">
        <f t="shared" si="908"/>
        <v>-</v>
      </c>
      <c r="GR273" s="361" t="str">
        <f t="shared" si="909"/>
        <v>-</v>
      </c>
      <c r="GS273" s="361" t="str">
        <f t="shared" si="910"/>
        <v>-</v>
      </c>
      <c r="GT273" s="361" t="str">
        <f t="shared" si="911"/>
        <v>-</v>
      </c>
      <c r="GU273" s="361" t="str">
        <f t="shared" si="912"/>
        <v>-</v>
      </c>
      <c r="GV273" s="361" t="str">
        <f t="shared" si="913"/>
        <v>-</v>
      </c>
      <c r="GW273" s="361" t="str">
        <f t="shared" si="914"/>
        <v>-</v>
      </c>
      <c r="GX273" s="361" t="str">
        <f t="shared" si="915"/>
        <v>-</v>
      </c>
      <c r="GY273" s="361" t="str">
        <f t="shared" si="916"/>
        <v>-</v>
      </c>
      <c r="GZ273" s="361" t="str">
        <f t="shared" si="917"/>
        <v>-</v>
      </c>
      <c r="HA273" s="361" t="str">
        <f t="shared" si="918"/>
        <v>-</v>
      </c>
      <c r="HB273" s="361" t="str">
        <f t="shared" si="919"/>
        <v>iconvert</v>
      </c>
      <c r="HC273" s="361" t="str">
        <f t="shared" si="920"/>
        <v>-</v>
      </c>
      <c r="HD273" s="361" t="str">
        <f t="shared" si="921"/>
        <v>-</v>
      </c>
      <c r="HE273" s="361" t="str">
        <f t="shared" si="922"/>
        <v>-</v>
      </c>
      <c r="HF273" s="361" t="str">
        <f t="shared" si="923"/>
        <v>-</v>
      </c>
      <c r="HG273" s="361" t="str">
        <f t="shared" si="924"/>
        <v>-</v>
      </c>
      <c r="HH273" s="361" t="str">
        <f t="shared" si="925"/>
        <v>-</v>
      </c>
      <c r="HI273" s="361" t="str">
        <f t="shared" si="926"/>
        <v>-</v>
      </c>
      <c r="HJ273" s="361" t="str">
        <f t="shared" si="927"/>
        <v>-</v>
      </c>
      <c r="HK273" s="361" t="str">
        <f t="shared" si="928"/>
        <v>-</v>
      </c>
      <c r="HL273" s="361" t="str">
        <f t="shared" si="929"/>
        <v>iconvert</v>
      </c>
      <c r="HM273" s="361" t="str">
        <f t="shared" si="930"/>
        <v>-</v>
      </c>
      <c r="HN273" s="361" t="str">
        <f t="shared" si="931"/>
        <v>-</v>
      </c>
      <c r="HO273" s="361" t="str">
        <f t="shared" si="932"/>
        <v>-</v>
      </c>
      <c r="HP273" s="361" t="str">
        <f t="shared" si="933"/>
        <v>-</v>
      </c>
      <c r="HQ273" s="361" t="str">
        <f t="shared" si="934"/>
        <v>-</v>
      </c>
      <c r="HR273" s="361" t="str">
        <f t="shared" si="935"/>
        <v>-</v>
      </c>
      <c r="HS273" s="361" t="str">
        <f t="shared" si="936"/>
        <v>-</v>
      </c>
      <c r="HT273" s="361" t="str">
        <f t="shared" si="937"/>
        <v>-</v>
      </c>
      <c r="HU273" s="361" t="str">
        <f t="shared" si="938"/>
        <v>-</v>
      </c>
      <c r="HV273" s="361" t="str">
        <f t="shared" si="939"/>
        <v>-</v>
      </c>
      <c r="HW273" s="361" t="str">
        <f t="shared" si="940"/>
        <v>-</v>
      </c>
      <c r="HX273" s="361" t="str">
        <f t="shared" si="941"/>
        <v>-</v>
      </c>
      <c r="HY273" s="361" t="str">
        <f t="shared" si="942"/>
        <v>-</v>
      </c>
      <c r="HZ273" s="361" t="str">
        <f t="shared" si="943"/>
        <v>-</v>
      </c>
      <c r="IA273" s="361" t="str">
        <f t="shared" si="944"/>
        <v>-</v>
      </c>
      <c r="IB273" s="361" t="str">
        <f t="shared" si="945"/>
        <v>-</v>
      </c>
      <c r="IC273" s="361" t="str">
        <f t="shared" si="946"/>
        <v>-</v>
      </c>
      <c r="ID273" s="361" t="str">
        <f t="shared" si="947"/>
        <v>-</v>
      </c>
      <c r="IE273" s="361" t="str">
        <f t="shared" si="948"/>
        <v>-</v>
      </c>
      <c r="IF273" s="444" t="s">
        <v>1247</v>
      </c>
      <c r="IG273" s="56" t="str">
        <f t="shared" si="1086"/>
        <v>-</v>
      </c>
      <c r="IH273" s="56" t="str">
        <f t="shared" si="1087"/>
        <v>-</v>
      </c>
      <c r="II273" s="56" t="str">
        <f t="shared" si="1088"/>
        <v>-</v>
      </c>
      <c r="IJ273" s="56" t="str">
        <f t="shared" si="1089"/>
        <v>-</v>
      </c>
      <c r="IK273" s="56" t="str">
        <f t="shared" si="949"/>
        <v>-</v>
      </c>
      <c r="IL273" s="56" t="str">
        <f t="shared" si="950"/>
        <v>-</v>
      </c>
      <c r="IM273" s="56" t="str">
        <f t="shared" si="951"/>
        <v>-</v>
      </c>
      <c r="IN273" s="56" t="str">
        <f t="shared" si="952"/>
        <v>-</v>
      </c>
      <c r="IO273" s="56" t="str">
        <f t="shared" si="953"/>
        <v>-</v>
      </c>
      <c r="IP273" s="56" t="str">
        <f t="shared" si="954"/>
        <v>-</v>
      </c>
      <c r="IQ273" s="56" t="str">
        <f t="shared" si="955"/>
        <v>-</v>
      </c>
      <c r="IR273" s="56" t="str">
        <f t="shared" si="956"/>
        <v>-</v>
      </c>
      <c r="IS273" s="56" t="str">
        <f t="shared" si="957"/>
        <v>-</v>
      </c>
      <c r="IT273" s="56" t="str">
        <f t="shared" si="958"/>
        <v>-</v>
      </c>
      <c r="IU273" s="56" t="str">
        <f t="shared" si="959"/>
        <v>-</v>
      </c>
      <c r="IV273" s="56" t="str">
        <f t="shared" si="960"/>
        <v>-</v>
      </c>
      <c r="IW273" s="56">
        <f t="shared" si="961"/>
        <v>0</v>
      </c>
      <c r="IX273" s="56" t="str">
        <f t="shared" si="962"/>
        <v>-</v>
      </c>
      <c r="IY273" s="56" t="str">
        <f t="shared" si="963"/>
        <v>-</v>
      </c>
      <c r="IZ273" s="56" t="str">
        <f t="shared" si="964"/>
        <v>-</v>
      </c>
      <c r="JA273" s="56" t="str">
        <f t="shared" si="965"/>
        <v>-</v>
      </c>
      <c r="JB273" s="56" t="str">
        <f t="shared" si="966"/>
        <v>-</v>
      </c>
      <c r="JC273" s="56" t="str">
        <f t="shared" si="967"/>
        <v>-</v>
      </c>
      <c r="JD273" s="56" t="str">
        <f t="shared" si="968"/>
        <v>-</v>
      </c>
      <c r="JE273" s="56" t="str">
        <f t="shared" si="969"/>
        <v>-</v>
      </c>
      <c r="JF273" s="56" t="str">
        <f t="shared" si="970"/>
        <v>-</v>
      </c>
      <c r="JG273" s="56">
        <f t="shared" si="971"/>
        <v>0</v>
      </c>
      <c r="JH273" s="56" t="str">
        <f t="shared" si="972"/>
        <v>-</v>
      </c>
      <c r="JI273" s="56" t="str">
        <f t="shared" si="973"/>
        <v>-</v>
      </c>
      <c r="JJ273" s="56" t="str">
        <f t="shared" si="974"/>
        <v>-</v>
      </c>
      <c r="JK273" s="56" t="str">
        <f t="shared" si="975"/>
        <v>-</v>
      </c>
      <c r="JL273" s="56" t="str">
        <f t="shared" si="976"/>
        <v>-</v>
      </c>
      <c r="JM273" s="56" t="str">
        <f t="shared" si="977"/>
        <v>-</v>
      </c>
      <c r="JN273" s="56" t="str">
        <f t="shared" si="978"/>
        <v>-</v>
      </c>
      <c r="JO273" s="56" t="str">
        <f t="shared" si="979"/>
        <v>-</v>
      </c>
      <c r="JP273" s="56" t="str">
        <f t="shared" si="980"/>
        <v>-</v>
      </c>
      <c r="JQ273" s="56" t="str">
        <f t="shared" si="981"/>
        <v>-</v>
      </c>
      <c r="JR273" s="56" t="str">
        <f t="shared" si="982"/>
        <v>-</v>
      </c>
      <c r="JS273" s="56" t="str">
        <f t="shared" si="983"/>
        <v>-</v>
      </c>
      <c r="JT273" s="56" t="str">
        <f t="shared" si="984"/>
        <v>-</v>
      </c>
      <c r="JU273" s="56" t="str">
        <f t="shared" si="985"/>
        <v>-</v>
      </c>
      <c r="JV273" s="56" t="str">
        <f t="shared" si="986"/>
        <v>-</v>
      </c>
      <c r="JW273" s="56" t="str">
        <f t="shared" si="987"/>
        <v>-</v>
      </c>
      <c r="JX273" s="56" t="str">
        <f t="shared" si="988"/>
        <v>-</v>
      </c>
      <c r="JY273" s="56" t="str">
        <f t="shared" si="989"/>
        <v>-</v>
      </c>
      <c r="JZ273" s="56" t="str">
        <f t="shared" si="990"/>
        <v>-</v>
      </c>
      <c r="KA273" s="444" t="s">
        <v>1247</v>
      </c>
      <c r="KB273" s="360">
        <f>IF(ISNUMBER(INDEX($EQ$15:$GK$521,$B273,EO$11)),MAX(KB$14:KB272)+1,0)</f>
        <v>0</v>
      </c>
      <c r="KC273" s="360" t="str">
        <f t="shared" si="1090"/>
        <v/>
      </c>
      <c r="KD273" s="373" t="s">
        <v>2</v>
      </c>
      <c r="KE273" s="215"/>
      <c r="KF273" s="60"/>
      <c r="KG273" s="60"/>
      <c r="KH273" s="60"/>
      <c r="KI273" s="60"/>
      <c r="KJ273" s="60"/>
      <c r="KK273" s="60"/>
      <c r="KL273" s="60"/>
      <c r="KM273" s="60"/>
      <c r="KN273" s="60"/>
      <c r="KO273" s="60"/>
      <c r="KP273" s="60"/>
      <c r="KQ273" s="60"/>
      <c r="KR273" s="60"/>
      <c r="KS273" s="60"/>
      <c r="KT273" s="60"/>
      <c r="KU273" s="60"/>
      <c r="KV273" s="60"/>
      <c r="KW273" s="60"/>
      <c r="KX273" s="60"/>
      <c r="KY273" s="60"/>
      <c r="KZ273" s="283" t="str">
        <f t="shared" si="991"/>
        <v/>
      </c>
      <c r="LA273" s="26"/>
      <c r="LB273" s="18"/>
      <c r="LC273" s="18"/>
      <c r="LD273" s="18"/>
      <c r="LE273" s="18"/>
      <c r="LF273" s="18"/>
      <c r="LG273" s="18"/>
      <c r="LH273" s="18"/>
      <c r="LI273" s="18"/>
      <c r="LJ273" s="18"/>
      <c r="LK273" s="18"/>
      <c r="LL273" s="18"/>
      <c r="LM273" s="18"/>
      <c r="LN273" s="63"/>
      <c r="LO273" s="251">
        <f t="shared" si="992"/>
        <v>0</v>
      </c>
      <c r="LP273" s="251">
        <f t="shared" si="993"/>
        <v>0</v>
      </c>
      <c r="LQ273" s="251">
        <f t="shared" si="994"/>
        <v>0</v>
      </c>
      <c r="LR273" s="251">
        <f t="shared" si="995"/>
        <v>0</v>
      </c>
      <c r="LS273" s="251">
        <f t="shared" si="996"/>
        <v>0</v>
      </c>
      <c r="LT273" s="251">
        <f t="shared" si="997"/>
        <v>0</v>
      </c>
      <c r="LU273" s="251">
        <f t="shared" si="998"/>
        <v>0</v>
      </c>
      <c r="LV273" s="251">
        <f t="shared" si="999"/>
        <v>0</v>
      </c>
      <c r="LW273" s="251">
        <f t="shared" si="1000"/>
        <v>0</v>
      </c>
      <c r="LX273" s="251">
        <f t="shared" si="1001"/>
        <v>0</v>
      </c>
      <c r="LY273" s="251">
        <f t="shared" si="1002"/>
        <v>0</v>
      </c>
      <c r="LZ273" s="251">
        <f t="shared" si="1003"/>
        <v>0</v>
      </c>
      <c r="MA273" s="63">
        <f t="shared" si="1004"/>
        <v>7</v>
      </c>
      <c r="MB273" s="63">
        <f t="shared" si="1005"/>
        <v>0</v>
      </c>
      <c r="MC273" s="63">
        <f t="shared" ref="MC273:MC306" si="1092">MC272+1</f>
        <v>259</v>
      </c>
      <c r="MD273" s="63">
        <f t="shared" si="1091"/>
        <v>30</v>
      </c>
      <c r="ME273" s="63">
        <f t="shared" si="1006"/>
        <v>0</v>
      </c>
      <c r="MF273" s="315">
        <f t="shared" si="1007"/>
        <v>291</v>
      </c>
      <c r="MG273" s="315">
        <f>IF(ISNUMBER(MATCH(EO273,$ME$15:$ME$520,0)),0,MAX(MG$14:MG272)+1)</f>
        <v>0</v>
      </c>
      <c r="MH273" s="315" t="str">
        <f t="shared" si="1008"/>
        <v/>
      </c>
      <c r="MI273" s="369"/>
      <c r="MJ273" s="68"/>
      <c r="MK273" s="18"/>
      <c r="ML273" s="242"/>
      <c r="MM273" s="242"/>
      <c r="MN273" s="59"/>
      <c r="MO273" s="59"/>
      <c r="MP273" s="285"/>
      <c r="MQ273" s="59"/>
      <c r="MR273" s="238"/>
      <c r="MS273" s="285"/>
      <c r="MT273" s="59"/>
      <c r="MU273" s="285"/>
      <c r="MV273" s="238"/>
      <c r="MW273" s="59"/>
      <c r="MX273" s="59"/>
      <c r="MY273" s="59"/>
      <c r="MZ273" s="59"/>
      <c r="NA273" s="59"/>
      <c r="NB273" s="59"/>
      <c r="NC273" s="59"/>
      <c r="ND273" s="59"/>
      <c r="NE273" s="59"/>
      <c r="NF273" s="59"/>
      <c r="NG273" s="59"/>
      <c r="NH273" s="59"/>
      <c r="NI273" s="59"/>
      <c r="NJ273" s="59"/>
      <c r="NK273" s="59"/>
      <c r="NL273" s="454"/>
      <c r="NM273" s="454"/>
      <c r="NN273" s="59"/>
      <c r="NO273" s="18"/>
      <c r="NP273" s="18"/>
      <c r="NQ273" s="18"/>
      <c r="NR273" s="18"/>
      <c r="NS273" s="18"/>
      <c r="NT273" s="18"/>
      <c r="NU273" s="18"/>
      <c r="NV273" s="18"/>
      <c r="NW273" s="18"/>
      <c r="NX273" s="18"/>
      <c r="NY273" s="18"/>
      <c r="NZ273" s="18"/>
      <c r="OA273" s="18"/>
      <c r="OB273" s="18"/>
      <c r="OC273" s="18"/>
      <c r="OZ273" s="59"/>
      <c r="PA273" s="251" t="str">
        <f t="shared" si="1009"/>
        <v/>
      </c>
      <c r="PB273" s="251" t="str">
        <f t="shared" si="1010"/>
        <v/>
      </c>
      <c r="PC273" s="251" t="str">
        <f t="shared" si="1011"/>
        <v/>
      </c>
      <c r="PD273" s="251" t="str">
        <f t="shared" si="1012"/>
        <v/>
      </c>
      <c r="PE273" s="251" t="str">
        <f t="shared" si="1013"/>
        <v/>
      </c>
      <c r="PF273" s="251" t="str">
        <f t="shared" si="1014"/>
        <v/>
      </c>
      <c r="PG273" s="251" t="str">
        <f t="shared" si="1015"/>
        <v/>
      </c>
      <c r="PH273" s="251" t="str">
        <f t="shared" si="1016"/>
        <v/>
      </c>
      <c r="PI273" s="251" t="str">
        <f t="shared" si="1017"/>
        <v/>
      </c>
      <c r="PJ273" s="251" t="str">
        <f t="shared" si="1018"/>
        <v/>
      </c>
      <c r="PK273" s="251" t="str">
        <f t="shared" si="1019"/>
        <v/>
      </c>
      <c r="PL273" s="251" t="str">
        <f t="shared" si="1020"/>
        <v/>
      </c>
      <c r="PM273" s="251" t="str">
        <f t="shared" si="1021"/>
        <v/>
      </c>
      <c r="PN273" s="251" t="str">
        <f t="shared" si="1022"/>
        <v/>
      </c>
      <c r="PO273" s="251" t="str">
        <f t="shared" si="1023"/>
        <v/>
      </c>
      <c r="PP273" s="251" t="str">
        <f t="shared" si="1024"/>
        <v/>
      </c>
      <c r="PQ273" s="251" t="str">
        <f t="shared" si="1025"/>
        <v/>
      </c>
      <c r="PR273" s="251" t="str">
        <f t="shared" si="1026"/>
        <v/>
      </c>
      <c r="PS273" s="251" t="str">
        <f t="shared" si="1027"/>
        <v/>
      </c>
      <c r="PT273" s="251" t="str">
        <f t="shared" si="1028"/>
        <v/>
      </c>
      <c r="PU273" s="251" t="str">
        <f t="shared" si="1029"/>
        <v/>
      </c>
      <c r="PV273" s="251" t="str">
        <f t="shared" si="1030"/>
        <v/>
      </c>
      <c r="PW273" s="251" t="str">
        <f t="shared" si="1031"/>
        <v/>
      </c>
      <c r="PX273" s="251" t="str">
        <f t="shared" si="1032"/>
        <v/>
      </c>
      <c r="PY273" s="251" t="str">
        <f t="shared" si="1033"/>
        <v/>
      </c>
      <c r="PZ273" s="251" t="str">
        <f t="shared" si="1034"/>
        <v/>
      </c>
      <c r="QA273" s="251" t="str">
        <f t="shared" si="1035"/>
        <v/>
      </c>
      <c r="QB273" s="251" t="str">
        <f t="shared" si="1036"/>
        <v/>
      </c>
      <c r="QC273" s="251" t="str">
        <f t="shared" si="1037"/>
        <v/>
      </c>
      <c r="QD273" s="251" t="str">
        <f t="shared" si="1038"/>
        <v/>
      </c>
      <c r="QE273" s="251" t="str">
        <f t="shared" si="1039"/>
        <v/>
      </c>
      <c r="QF273" s="63">
        <f t="shared" si="1040"/>
        <v>0</v>
      </c>
      <c r="QG273" s="59"/>
      <c r="QH273" s="59"/>
      <c r="QI273" s="59"/>
      <c r="QJ273" s="59"/>
      <c r="QK273" s="59"/>
      <c r="QL273" s="59"/>
      <c r="QM273" s="59"/>
      <c r="QN273" s="59"/>
    </row>
    <row r="274" spans="1:456" ht="6.75" customHeight="1" x14ac:dyDescent="0.25">
      <c r="A274" s="68"/>
      <c r="B274" s="447">
        <f t="shared" si="900"/>
        <v>260</v>
      </c>
      <c r="C274" s="72" t="s">
        <v>711</v>
      </c>
      <c r="D274" s="261" t="s">
        <v>857</v>
      </c>
      <c r="E274" s="59"/>
      <c r="F274" s="229"/>
      <c r="G274" s="295"/>
      <c r="H274" s="295"/>
      <c r="I274" s="229"/>
      <c r="J274" s="295"/>
      <c r="K274" s="295"/>
      <c r="L274" s="229"/>
      <c r="M274" s="295"/>
      <c r="N274" s="295"/>
      <c r="O274" s="229"/>
      <c r="P274" s="295"/>
      <c r="Q274" s="295"/>
      <c r="R274" s="229"/>
      <c r="S274" s="230"/>
      <c r="T274" s="231"/>
      <c r="U274" s="229"/>
      <c r="V274" s="230"/>
      <c r="W274" s="231"/>
      <c r="X274" s="229"/>
      <c r="Y274" s="230"/>
      <c r="Z274" s="231"/>
      <c r="AA274" s="229"/>
      <c r="AB274" s="295"/>
      <c r="AC274" s="295"/>
      <c r="AD274" s="229"/>
      <c r="AE274" s="295"/>
      <c r="AF274" s="295"/>
      <c r="AG274" s="229"/>
      <c r="AH274" s="295"/>
      <c r="AI274" s="295"/>
      <c r="AJ274" s="229"/>
      <c r="AK274" s="295"/>
      <c r="AL274" s="295"/>
      <c r="AM274" s="229"/>
      <c r="AN274" s="295"/>
      <c r="AO274" s="295"/>
      <c r="AP274" s="243"/>
      <c r="AQ274" s="295"/>
      <c r="AR274" s="290"/>
      <c r="AS274" s="243"/>
      <c r="AT274" s="295"/>
      <c r="AU274" s="290"/>
      <c r="AV274" s="229"/>
      <c r="AW274" s="230"/>
      <c r="AX274" s="231"/>
      <c r="AY274" s="229"/>
      <c r="AZ274" s="230"/>
      <c r="BA274" s="231"/>
      <c r="BB274" s="229"/>
      <c r="BC274" s="230"/>
      <c r="BD274" s="231"/>
      <c r="BE274" s="229"/>
      <c r="BF274" s="230"/>
      <c r="BG274" s="231"/>
      <c r="BH274" s="229"/>
      <c r="BI274" s="230"/>
      <c r="BJ274" s="231"/>
      <c r="BK274" s="243"/>
      <c r="BL274" s="230"/>
      <c r="BM274" s="231"/>
      <c r="BN274" s="243"/>
      <c r="BO274" s="230"/>
      <c r="BP274" s="231"/>
      <c r="BQ274" s="229"/>
      <c r="BR274" s="230"/>
      <c r="BS274" s="231"/>
      <c r="BT274" s="229"/>
      <c r="BU274" s="230"/>
      <c r="BV274" s="231"/>
      <c r="BW274" s="229"/>
      <c r="BX274" s="230"/>
      <c r="BY274" s="231"/>
      <c r="BZ274" s="229"/>
      <c r="CA274" s="230"/>
      <c r="CB274" s="231"/>
      <c r="CC274" s="229"/>
      <c r="CD274" s="230"/>
      <c r="CE274" s="231"/>
      <c r="CF274" s="331"/>
      <c r="CG274" s="332"/>
      <c r="CH274" s="385"/>
      <c r="CI274" s="331"/>
      <c r="CJ274" s="332"/>
      <c r="CK274" s="385"/>
      <c r="CL274" s="243"/>
      <c r="CM274" s="230"/>
      <c r="CN274" s="354"/>
      <c r="CO274" s="243"/>
      <c r="CP274" s="230"/>
      <c r="CQ274" s="231"/>
      <c r="CR274" s="331"/>
      <c r="CS274" s="332"/>
      <c r="CT274" s="333"/>
      <c r="CU274" s="229"/>
      <c r="CV274" s="230"/>
      <c r="CW274" s="231"/>
      <c r="CX274" s="331"/>
      <c r="CY274" s="332"/>
      <c r="CZ274" s="333"/>
      <c r="DA274" s="331"/>
      <c r="DB274" s="332"/>
      <c r="DC274" s="333"/>
      <c r="DD274" s="331"/>
      <c r="DE274" s="332"/>
      <c r="DF274" s="333"/>
      <c r="DG274" s="331"/>
      <c r="DH274" s="332"/>
      <c r="DI274" s="333"/>
      <c r="DJ274" s="229"/>
      <c r="DK274" s="230"/>
      <c r="DL274" s="231"/>
      <c r="DM274" s="229"/>
      <c r="DN274" s="230"/>
      <c r="DO274" s="231"/>
      <c r="DP274" s="331"/>
      <c r="DQ274" s="332"/>
      <c r="DR274" s="333"/>
      <c r="DS274" s="331"/>
      <c r="DT274" s="332"/>
      <c r="DU274" s="333"/>
      <c r="DV274" s="331"/>
      <c r="DW274" s="332"/>
      <c r="DX274" s="333"/>
      <c r="DY274" s="331"/>
      <c r="DZ274" s="332"/>
      <c r="EA274" s="333"/>
      <c r="EB274" s="331"/>
      <c r="EC274" s="332"/>
      <c r="ED274" s="333"/>
      <c r="EE274" s="331"/>
      <c r="EF274" s="332"/>
      <c r="EG274" s="333"/>
      <c r="EH274" s="229"/>
      <c r="EI274" s="230"/>
      <c r="EJ274" s="231"/>
      <c r="EK274" s="229"/>
      <c r="EL274" s="230"/>
      <c r="EM274" s="231"/>
      <c r="EN274" s="244"/>
      <c r="EO274" s="269" t="str">
        <f t="shared" si="901"/>
        <v/>
      </c>
      <c r="EP274" s="444" t="s">
        <v>1247</v>
      </c>
      <c r="EQ274" s="360" t="str">
        <f t="shared" si="1041"/>
        <v/>
      </c>
      <c r="ER274" s="360" t="str">
        <f t="shared" si="1042"/>
        <v/>
      </c>
      <c r="ES274" s="360" t="str">
        <f t="shared" si="1043"/>
        <v/>
      </c>
      <c r="ET274" s="360" t="str">
        <f t="shared" si="1044"/>
        <v/>
      </c>
      <c r="EU274" s="360" t="str">
        <f t="shared" si="1045"/>
        <v/>
      </c>
      <c r="EV274" s="360" t="str">
        <f t="shared" si="1046"/>
        <v/>
      </c>
      <c r="EW274" s="360" t="str">
        <f t="shared" si="1047"/>
        <v/>
      </c>
      <c r="EX274" s="360" t="str">
        <f t="shared" si="1048"/>
        <v/>
      </c>
      <c r="EY274" s="360" t="str">
        <f t="shared" si="1049"/>
        <v/>
      </c>
      <c r="EZ274" s="360" t="str">
        <f t="shared" si="1050"/>
        <v/>
      </c>
      <c r="FA274" s="360" t="str">
        <f t="shared" si="1051"/>
        <v/>
      </c>
      <c r="FB274" s="360" t="str">
        <f t="shared" si="1052"/>
        <v/>
      </c>
      <c r="FC274" s="360" t="str">
        <f t="shared" si="1053"/>
        <v/>
      </c>
      <c r="FD274" s="360" t="str">
        <f t="shared" si="1054"/>
        <v/>
      </c>
      <c r="FE274" s="360" t="str">
        <f t="shared" si="1055"/>
        <v/>
      </c>
      <c r="FF274" s="360" t="str">
        <f t="shared" si="1056"/>
        <v/>
      </c>
      <c r="FG274" s="360">
        <f t="shared" si="1057"/>
        <v>17</v>
      </c>
      <c r="FH274" s="360" t="str">
        <f t="shared" si="1058"/>
        <v/>
      </c>
      <c r="FI274" s="360" t="str">
        <f t="shared" si="1059"/>
        <v/>
      </c>
      <c r="FJ274" s="360" t="str">
        <f t="shared" si="1060"/>
        <v/>
      </c>
      <c r="FK274" s="360" t="str">
        <f t="shared" si="1061"/>
        <v/>
      </c>
      <c r="FL274" s="360" t="str">
        <f t="shared" si="1062"/>
        <v/>
      </c>
      <c r="FM274" s="360" t="str">
        <f t="shared" si="1063"/>
        <v/>
      </c>
      <c r="FN274" s="360" t="str">
        <f t="shared" si="1064"/>
        <v/>
      </c>
      <c r="FO274" s="360" t="str">
        <f t="shared" si="1065"/>
        <v/>
      </c>
      <c r="FP274" s="360" t="str">
        <f t="shared" si="1066"/>
        <v/>
      </c>
      <c r="FQ274" s="360" t="str">
        <f t="shared" si="1067"/>
        <v/>
      </c>
      <c r="FR274" s="360" t="str">
        <f t="shared" si="1068"/>
        <v/>
      </c>
      <c r="FS274" s="360" t="str">
        <f t="shared" si="1069"/>
        <v/>
      </c>
      <c r="FT274" s="360" t="str">
        <f t="shared" si="902"/>
        <v/>
      </c>
      <c r="FU274" s="360" t="str">
        <f t="shared" si="1070"/>
        <v/>
      </c>
      <c r="FV274" s="360" t="str">
        <f t="shared" si="1071"/>
        <v/>
      </c>
      <c r="FW274" s="360" t="str">
        <f t="shared" si="1072"/>
        <v/>
      </c>
      <c r="FX274" s="360" t="str">
        <f t="shared" si="1073"/>
        <v/>
      </c>
      <c r="FY274" s="360" t="str">
        <f t="shared" si="1074"/>
        <v/>
      </c>
      <c r="FZ274" s="360" t="str">
        <f t="shared" si="1075"/>
        <v/>
      </c>
      <c r="GA274" s="360" t="str">
        <f t="shared" si="1076"/>
        <v/>
      </c>
      <c r="GB274" s="360" t="str">
        <f t="shared" si="1077"/>
        <v/>
      </c>
      <c r="GC274" s="360" t="str">
        <f t="shared" si="1078"/>
        <v/>
      </c>
      <c r="GD274" s="360" t="str">
        <f t="shared" si="1079"/>
        <v/>
      </c>
      <c r="GE274" s="360" t="str">
        <f t="shared" si="1080"/>
        <v/>
      </c>
      <c r="GF274" s="360" t="str">
        <f t="shared" si="1081"/>
        <v/>
      </c>
      <c r="GG274" s="360" t="str">
        <f t="shared" si="1082"/>
        <v/>
      </c>
      <c r="GH274" s="360" t="str">
        <f t="shared" si="1083"/>
        <v/>
      </c>
      <c r="GI274" s="360" t="str">
        <f t="shared" si="1084"/>
        <v/>
      </c>
      <c r="GJ274" s="360" t="str">
        <f t="shared" si="1085"/>
        <v/>
      </c>
      <c r="GK274" s="444" t="s">
        <v>1247</v>
      </c>
      <c r="GL274" s="361" t="str">
        <f t="shared" si="903"/>
        <v>-</v>
      </c>
      <c r="GM274" s="361" t="str">
        <f t="shared" si="904"/>
        <v>-</v>
      </c>
      <c r="GN274" s="361" t="str">
        <f t="shared" si="905"/>
        <v>-</v>
      </c>
      <c r="GO274" s="361" t="str">
        <f t="shared" si="906"/>
        <v>-</v>
      </c>
      <c r="GP274" s="361" t="str">
        <f t="shared" si="907"/>
        <v>-</v>
      </c>
      <c r="GQ274" s="361" t="str">
        <f t="shared" si="908"/>
        <v>-</v>
      </c>
      <c r="GR274" s="361" t="str">
        <f t="shared" si="909"/>
        <v>-</v>
      </c>
      <c r="GS274" s="361" t="str">
        <f t="shared" si="910"/>
        <v>-</v>
      </c>
      <c r="GT274" s="361" t="str">
        <f t="shared" si="911"/>
        <v>-</v>
      </c>
      <c r="GU274" s="361" t="str">
        <f t="shared" si="912"/>
        <v>-</v>
      </c>
      <c r="GV274" s="361" t="str">
        <f t="shared" si="913"/>
        <v>-</v>
      </c>
      <c r="GW274" s="361" t="str">
        <f t="shared" si="914"/>
        <v>-</v>
      </c>
      <c r="GX274" s="361" t="str">
        <f t="shared" si="915"/>
        <v>-</v>
      </c>
      <c r="GY274" s="361" t="str">
        <f t="shared" si="916"/>
        <v>-</v>
      </c>
      <c r="GZ274" s="361" t="str">
        <f t="shared" si="917"/>
        <v>-</v>
      </c>
      <c r="HA274" s="361" t="str">
        <f t="shared" si="918"/>
        <v>-</v>
      </c>
      <c r="HB274" s="361" t="str">
        <f t="shared" si="919"/>
        <v>transient</v>
      </c>
      <c r="HC274" s="361" t="str">
        <f t="shared" si="920"/>
        <v>-</v>
      </c>
      <c r="HD274" s="361" t="str">
        <f t="shared" si="921"/>
        <v>-</v>
      </c>
      <c r="HE274" s="361" t="str">
        <f t="shared" si="922"/>
        <v>-</v>
      </c>
      <c r="HF274" s="361" t="str">
        <f t="shared" si="923"/>
        <v>-</v>
      </c>
      <c r="HG274" s="361" t="str">
        <f t="shared" si="924"/>
        <v>-</v>
      </c>
      <c r="HH274" s="361" t="str">
        <f t="shared" si="925"/>
        <v>-</v>
      </c>
      <c r="HI274" s="361" t="str">
        <f t="shared" si="926"/>
        <v>-</v>
      </c>
      <c r="HJ274" s="361" t="str">
        <f t="shared" si="927"/>
        <v>-</v>
      </c>
      <c r="HK274" s="361" t="str">
        <f t="shared" si="928"/>
        <v>-</v>
      </c>
      <c r="HL274" s="361" t="str">
        <f t="shared" si="929"/>
        <v>-</v>
      </c>
      <c r="HM274" s="361" t="str">
        <f t="shared" si="930"/>
        <v>-</v>
      </c>
      <c r="HN274" s="361" t="str">
        <f t="shared" si="931"/>
        <v>-</v>
      </c>
      <c r="HO274" s="361" t="str">
        <f t="shared" si="932"/>
        <v>-</v>
      </c>
      <c r="HP274" s="361" t="str">
        <f t="shared" si="933"/>
        <v>-</v>
      </c>
      <c r="HQ274" s="361" t="str">
        <f t="shared" si="934"/>
        <v>-</v>
      </c>
      <c r="HR274" s="361" t="str">
        <f t="shared" si="935"/>
        <v>-</v>
      </c>
      <c r="HS274" s="361" t="str">
        <f t="shared" si="936"/>
        <v>-</v>
      </c>
      <c r="HT274" s="361" t="str">
        <f t="shared" si="937"/>
        <v>-</v>
      </c>
      <c r="HU274" s="361" t="str">
        <f t="shared" si="938"/>
        <v>-</v>
      </c>
      <c r="HV274" s="361" t="str">
        <f t="shared" si="939"/>
        <v>-</v>
      </c>
      <c r="HW274" s="361" t="str">
        <f t="shared" si="940"/>
        <v>-</v>
      </c>
      <c r="HX274" s="361" t="str">
        <f t="shared" si="941"/>
        <v>-</v>
      </c>
      <c r="HY274" s="361" t="str">
        <f t="shared" si="942"/>
        <v>-</v>
      </c>
      <c r="HZ274" s="361" t="str">
        <f t="shared" si="943"/>
        <v>-</v>
      </c>
      <c r="IA274" s="361" t="str">
        <f t="shared" si="944"/>
        <v>-</v>
      </c>
      <c r="IB274" s="361" t="str">
        <f t="shared" si="945"/>
        <v>-</v>
      </c>
      <c r="IC274" s="361" t="str">
        <f t="shared" si="946"/>
        <v>-</v>
      </c>
      <c r="ID274" s="361" t="str">
        <f t="shared" si="947"/>
        <v>-</v>
      </c>
      <c r="IE274" s="361" t="str">
        <f t="shared" si="948"/>
        <v>-</v>
      </c>
      <c r="IF274" s="444" t="s">
        <v>1247</v>
      </c>
      <c r="IG274" s="56" t="str">
        <f t="shared" si="1086"/>
        <v>-</v>
      </c>
      <c r="IH274" s="56" t="str">
        <f t="shared" si="1087"/>
        <v>-</v>
      </c>
      <c r="II274" s="56" t="str">
        <f t="shared" si="1088"/>
        <v>-</v>
      </c>
      <c r="IJ274" s="56" t="str">
        <f t="shared" si="1089"/>
        <v>-</v>
      </c>
      <c r="IK274" s="56" t="str">
        <f t="shared" si="949"/>
        <v>-</v>
      </c>
      <c r="IL274" s="56" t="str">
        <f t="shared" si="950"/>
        <v>-</v>
      </c>
      <c r="IM274" s="56" t="str">
        <f t="shared" si="951"/>
        <v>-</v>
      </c>
      <c r="IN274" s="56" t="str">
        <f t="shared" si="952"/>
        <v>-</v>
      </c>
      <c r="IO274" s="56" t="str">
        <f t="shared" si="953"/>
        <v>-</v>
      </c>
      <c r="IP274" s="56" t="str">
        <f t="shared" si="954"/>
        <v>-</v>
      </c>
      <c r="IQ274" s="56" t="str">
        <f t="shared" si="955"/>
        <v>-</v>
      </c>
      <c r="IR274" s="56" t="str">
        <f t="shared" si="956"/>
        <v>-</v>
      </c>
      <c r="IS274" s="56" t="str">
        <f t="shared" si="957"/>
        <v>-</v>
      </c>
      <c r="IT274" s="56" t="str">
        <f t="shared" si="958"/>
        <v>-</v>
      </c>
      <c r="IU274" s="56" t="str">
        <f t="shared" si="959"/>
        <v>-</v>
      </c>
      <c r="IV274" s="56" t="str">
        <f t="shared" si="960"/>
        <v>-</v>
      </c>
      <c r="IW274" s="56" t="str">
        <f t="shared" si="961"/>
        <v>0|T</v>
      </c>
      <c r="IX274" s="56" t="str">
        <f t="shared" si="962"/>
        <v>-</v>
      </c>
      <c r="IY274" s="56" t="str">
        <f t="shared" si="963"/>
        <v>-</v>
      </c>
      <c r="IZ274" s="56" t="str">
        <f t="shared" si="964"/>
        <v>-</v>
      </c>
      <c r="JA274" s="56" t="str">
        <f t="shared" si="965"/>
        <v>-</v>
      </c>
      <c r="JB274" s="56" t="str">
        <f t="shared" si="966"/>
        <v>-</v>
      </c>
      <c r="JC274" s="56" t="str">
        <f t="shared" si="967"/>
        <v>-</v>
      </c>
      <c r="JD274" s="56" t="str">
        <f t="shared" si="968"/>
        <v>-</v>
      </c>
      <c r="JE274" s="56" t="str">
        <f t="shared" si="969"/>
        <v>-</v>
      </c>
      <c r="JF274" s="56" t="str">
        <f t="shared" si="970"/>
        <v>-</v>
      </c>
      <c r="JG274" s="56" t="str">
        <f t="shared" si="971"/>
        <v>-</v>
      </c>
      <c r="JH274" s="56" t="str">
        <f t="shared" si="972"/>
        <v>-</v>
      </c>
      <c r="JI274" s="56" t="str">
        <f t="shared" si="973"/>
        <v>-</v>
      </c>
      <c r="JJ274" s="56" t="str">
        <f t="shared" si="974"/>
        <v>-</v>
      </c>
      <c r="JK274" s="56" t="str">
        <f t="shared" si="975"/>
        <v>-</v>
      </c>
      <c r="JL274" s="56" t="str">
        <f t="shared" si="976"/>
        <v>-</v>
      </c>
      <c r="JM274" s="56" t="str">
        <f t="shared" si="977"/>
        <v>-</v>
      </c>
      <c r="JN274" s="56" t="str">
        <f t="shared" si="978"/>
        <v>-</v>
      </c>
      <c r="JO274" s="56" t="str">
        <f t="shared" si="979"/>
        <v>-</v>
      </c>
      <c r="JP274" s="56" t="str">
        <f t="shared" si="980"/>
        <v>-</v>
      </c>
      <c r="JQ274" s="56" t="str">
        <f t="shared" si="981"/>
        <v>-</v>
      </c>
      <c r="JR274" s="56" t="str">
        <f t="shared" si="982"/>
        <v>-</v>
      </c>
      <c r="JS274" s="56" t="str">
        <f t="shared" si="983"/>
        <v>-</v>
      </c>
      <c r="JT274" s="56" t="str">
        <f t="shared" si="984"/>
        <v>-</v>
      </c>
      <c r="JU274" s="56" t="str">
        <f t="shared" si="985"/>
        <v>-</v>
      </c>
      <c r="JV274" s="56" t="str">
        <f t="shared" si="986"/>
        <v>-</v>
      </c>
      <c r="JW274" s="56" t="str">
        <f t="shared" si="987"/>
        <v>-</v>
      </c>
      <c r="JX274" s="56" t="str">
        <f t="shared" si="988"/>
        <v>-</v>
      </c>
      <c r="JY274" s="56" t="str">
        <f t="shared" si="989"/>
        <v>-</v>
      </c>
      <c r="JZ274" s="56" t="str">
        <f t="shared" si="990"/>
        <v>-</v>
      </c>
      <c r="KA274" s="444" t="s">
        <v>1247</v>
      </c>
      <c r="KB274" s="360">
        <f>IF(ISNUMBER(INDEX($EQ$15:$GK$521,$B274,EO$11)),MAX(KB$14:KB273)+1,0)</f>
        <v>0</v>
      </c>
      <c r="KC274" s="360" t="str">
        <f t="shared" si="1090"/>
        <v/>
      </c>
      <c r="KD274" s="373" t="s">
        <v>2</v>
      </c>
      <c r="KE274" s="215"/>
      <c r="KF274" s="60"/>
      <c r="KG274" s="60"/>
      <c r="KH274" s="60"/>
      <c r="KI274" s="60"/>
      <c r="KJ274" s="60"/>
      <c r="KK274" s="60"/>
      <c r="KL274" s="60"/>
      <c r="KM274" s="60"/>
      <c r="KN274" s="60"/>
      <c r="KO274" s="60"/>
      <c r="KP274" s="60"/>
      <c r="KQ274" s="60"/>
      <c r="KR274" s="60"/>
      <c r="KS274" s="60"/>
      <c r="KT274" s="60"/>
      <c r="KU274" s="60"/>
      <c r="KV274" s="60"/>
      <c r="KW274" s="60"/>
      <c r="KX274" s="60"/>
      <c r="KY274" s="60"/>
      <c r="KZ274" s="283" t="str">
        <f t="shared" si="991"/>
        <v/>
      </c>
      <c r="LA274" s="26"/>
      <c r="LB274" s="18"/>
      <c r="LC274" s="18"/>
      <c r="LD274" s="18"/>
      <c r="LE274" s="18"/>
      <c r="LF274" s="18"/>
      <c r="LG274" s="18"/>
      <c r="LH274" s="18"/>
      <c r="LI274" s="18"/>
      <c r="LJ274" s="18"/>
      <c r="LK274" s="18"/>
      <c r="LL274" s="18"/>
      <c r="LM274" s="18"/>
      <c r="LN274" s="63"/>
      <c r="LO274" s="251">
        <f t="shared" si="992"/>
        <v>0</v>
      </c>
      <c r="LP274" s="251">
        <f t="shared" si="993"/>
        <v>0</v>
      </c>
      <c r="LQ274" s="251">
        <f t="shared" si="994"/>
        <v>0</v>
      </c>
      <c r="LR274" s="251">
        <f t="shared" si="995"/>
        <v>0</v>
      </c>
      <c r="LS274" s="251">
        <f t="shared" si="996"/>
        <v>0</v>
      </c>
      <c r="LT274" s="251">
        <f t="shared" si="997"/>
        <v>0</v>
      </c>
      <c r="LU274" s="251">
        <f t="shared" si="998"/>
        <v>0</v>
      </c>
      <c r="LV274" s="251">
        <f t="shared" si="999"/>
        <v>0</v>
      </c>
      <c r="LW274" s="251">
        <f t="shared" si="1000"/>
        <v>0</v>
      </c>
      <c r="LX274" s="251">
        <f t="shared" si="1001"/>
        <v>0</v>
      </c>
      <c r="LY274" s="251">
        <f t="shared" si="1002"/>
        <v>0</v>
      </c>
      <c r="LZ274" s="251">
        <f t="shared" si="1003"/>
        <v>0</v>
      </c>
      <c r="MA274" s="63">
        <f t="shared" si="1004"/>
        <v>7</v>
      </c>
      <c r="MB274" s="63">
        <f t="shared" si="1005"/>
        <v>0</v>
      </c>
      <c r="MC274" s="63">
        <f t="shared" si="1092"/>
        <v>260</v>
      </c>
      <c r="MD274" s="63">
        <f t="shared" si="1091"/>
        <v>31</v>
      </c>
      <c r="ME274" s="63">
        <f t="shared" si="1006"/>
        <v>0</v>
      </c>
      <c r="MF274" s="315">
        <f t="shared" si="1007"/>
        <v>291</v>
      </c>
      <c r="MG274" s="315">
        <f>IF(ISNUMBER(MATCH(EO274,$ME$15:$ME$520,0)),0,MAX(MG$14:MG273)+1)</f>
        <v>0</v>
      </c>
      <c r="MH274" s="315" t="str">
        <f t="shared" si="1008"/>
        <v/>
      </c>
      <c r="MI274" s="369"/>
      <c r="MJ274" s="68"/>
      <c r="MK274" s="18"/>
      <c r="ML274" s="242"/>
      <c r="MM274" s="242"/>
      <c r="MN274" s="59"/>
      <c r="MO274" s="59"/>
      <c r="MP274" s="285"/>
      <c r="MQ274" s="59"/>
      <c r="MR274" s="238"/>
      <c r="MS274" s="285"/>
      <c r="MT274" s="59"/>
      <c r="MU274" s="285"/>
      <c r="MV274" s="238"/>
      <c r="MW274" s="59"/>
      <c r="MX274" s="59"/>
      <c r="MY274" s="59"/>
      <c r="MZ274" s="59"/>
      <c r="NA274" s="59"/>
      <c r="NB274" s="59"/>
      <c r="NC274" s="59"/>
      <c r="ND274" s="59"/>
      <c r="NE274" s="59"/>
      <c r="NF274" s="59"/>
      <c r="NG274" s="59"/>
      <c r="NH274" s="59"/>
      <c r="NI274" s="59"/>
      <c r="NJ274" s="59"/>
      <c r="NK274" s="59"/>
      <c r="NL274" s="454"/>
      <c r="NM274" s="454"/>
      <c r="NN274" s="59"/>
      <c r="NO274" s="18"/>
      <c r="NP274" s="18"/>
      <c r="NQ274" s="18"/>
      <c r="NR274" s="18"/>
      <c r="NS274" s="18"/>
      <c r="NT274" s="18"/>
      <c r="NU274" s="18"/>
      <c r="NV274" s="18"/>
      <c r="NW274" s="18"/>
      <c r="NX274" s="18"/>
      <c r="NY274" s="18"/>
      <c r="NZ274" s="18"/>
      <c r="OA274" s="18"/>
      <c r="OB274" s="18"/>
      <c r="OC274" s="18"/>
      <c r="OZ274" s="59"/>
      <c r="PA274" s="251" t="str">
        <f t="shared" si="1009"/>
        <v/>
      </c>
      <c r="PB274" s="251" t="str">
        <f t="shared" si="1010"/>
        <v/>
      </c>
      <c r="PC274" s="251" t="str">
        <f t="shared" si="1011"/>
        <v/>
      </c>
      <c r="PD274" s="251" t="str">
        <f t="shared" si="1012"/>
        <v/>
      </c>
      <c r="PE274" s="251" t="str">
        <f t="shared" si="1013"/>
        <v/>
      </c>
      <c r="PF274" s="251" t="str">
        <f t="shared" si="1014"/>
        <v/>
      </c>
      <c r="PG274" s="251" t="str">
        <f t="shared" si="1015"/>
        <v/>
      </c>
      <c r="PH274" s="251" t="str">
        <f t="shared" si="1016"/>
        <v/>
      </c>
      <c r="PI274" s="251" t="str">
        <f t="shared" si="1017"/>
        <v/>
      </c>
      <c r="PJ274" s="251" t="str">
        <f t="shared" si="1018"/>
        <v/>
      </c>
      <c r="PK274" s="251" t="str">
        <f t="shared" si="1019"/>
        <v/>
      </c>
      <c r="PL274" s="251" t="str">
        <f t="shared" si="1020"/>
        <v/>
      </c>
      <c r="PM274" s="251" t="str">
        <f t="shared" si="1021"/>
        <v/>
      </c>
      <c r="PN274" s="251" t="str">
        <f t="shared" si="1022"/>
        <v/>
      </c>
      <c r="PO274" s="251" t="str">
        <f t="shared" si="1023"/>
        <v/>
      </c>
      <c r="PP274" s="251" t="str">
        <f t="shared" si="1024"/>
        <v/>
      </c>
      <c r="PQ274" s="251" t="str">
        <f t="shared" si="1025"/>
        <v/>
      </c>
      <c r="PR274" s="251" t="str">
        <f t="shared" si="1026"/>
        <v/>
      </c>
      <c r="PS274" s="251" t="str">
        <f t="shared" si="1027"/>
        <v/>
      </c>
      <c r="PT274" s="251" t="str">
        <f t="shared" si="1028"/>
        <v/>
      </c>
      <c r="PU274" s="251" t="str">
        <f t="shared" si="1029"/>
        <v/>
      </c>
      <c r="PV274" s="251" t="str">
        <f t="shared" si="1030"/>
        <v/>
      </c>
      <c r="PW274" s="251" t="str">
        <f t="shared" si="1031"/>
        <v/>
      </c>
      <c r="PX274" s="251" t="str">
        <f t="shared" si="1032"/>
        <v/>
      </c>
      <c r="PY274" s="251" t="str">
        <f t="shared" si="1033"/>
        <v/>
      </c>
      <c r="PZ274" s="251" t="str">
        <f t="shared" si="1034"/>
        <v/>
      </c>
      <c r="QA274" s="251" t="str">
        <f t="shared" si="1035"/>
        <v/>
      </c>
      <c r="QB274" s="251" t="str">
        <f t="shared" si="1036"/>
        <v/>
      </c>
      <c r="QC274" s="251" t="str">
        <f t="shared" si="1037"/>
        <v/>
      </c>
      <c r="QD274" s="251" t="str">
        <f t="shared" si="1038"/>
        <v/>
      </c>
      <c r="QE274" s="251" t="str">
        <f t="shared" si="1039"/>
        <v/>
      </c>
      <c r="QF274" s="63">
        <f t="shared" si="1040"/>
        <v>0</v>
      </c>
      <c r="QG274" s="59"/>
      <c r="QH274" s="59"/>
      <c r="QI274" s="59"/>
      <c r="QJ274" s="59"/>
      <c r="QK274" s="59"/>
      <c r="QL274" s="59"/>
      <c r="QM274" s="59"/>
      <c r="QN274" s="59"/>
    </row>
    <row r="275" spans="1:456" ht="6.75" customHeight="1" x14ac:dyDescent="0.25">
      <c r="A275" s="68"/>
      <c r="B275" s="447">
        <f t="shared" si="900"/>
        <v>261</v>
      </c>
      <c r="C275" s="72" t="s">
        <v>655</v>
      </c>
      <c r="D275" s="261" t="s">
        <v>862</v>
      </c>
      <c r="E275" s="59"/>
      <c r="F275" s="229"/>
      <c r="G275" s="295"/>
      <c r="H275" s="295"/>
      <c r="I275" s="229"/>
      <c r="J275" s="295"/>
      <c r="K275" s="295"/>
      <c r="L275" s="229"/>
      <c r="M275" s="295"/>
      <c r="N275" s="295"/>
      <c r="O275" s="229"/>
      <c r="P275" s="295"/>
      <c r="Q275" s="295"/>
      <c r="R275" s="229"/>
      <c r="S275" s="230"/>
      <c r="T275" s="231"/>
      <c r="U275" s="229"/>
      <c r="V275" s="230"/>
      <c r="W275" s="231"/>
      <c r="X275" s="229"/>
      <c r="Y275" s="230"/>
      <c r="Z275" s="231"/>
      <c r="AA275" s="229"/>
      <c r="AB275" s="295"/>
      <c r="AC275" s="295"/>
      <c r="AD275" s="229"/>
      <c r="AE275" s="295"/>
      <c r="AF275" s="295"/>
      <c r="AG275" s="229"/>
      <c r="AH275" s="295"/>
      <c r="AI275" s="295"/>
      <c r="AJ275" s="229"/>
      <c r="AK275" s="295"/>
      <c r="AL275" s="295"/>
      <c r="AM275" s="229"/>
      <c r="AN275" s="295"/>
      <c r="AO275" s="295"/>
      <c r="AP275" s="243"/>
      <c r="AQ275" s="295"/>
      <c r="AR275" s="290"/>
      <c r="AS275" s="243"/>
      <c r="AT275" s="295"/>
      <c r="AU275" s="290"/>
      <c r="AV275" s="229"/>
      <c r="AW275" s="230"/>
      <c r="AX275" s="231"/>
      <c r="AY275" s="229"/>
      <c r="AZ275" s="230"/>
      <c r="BA275" s="231"/>
      <c r="BB275" s="229"/>
      <c r="BC275" s="230"/>
      <c r="BD275" s="231"/>
      <c r="BE275" s="229"/>
      <c r="BF275" s="230"/>
      <c r="BG275" s="231"/>
      <c r="BH275" s="229"/>
      <c r="BI275" s="230"/>
      <c r="BJ275" s="231"/>
      <c r="BK275" s="243"/>
      <c r="BL275" s="230"/>
      <c r="BM275" s="231"/>
      <c r="BN275" s="243"/>
      <c r="BO275" s="230"/>
      <c r="BP275" s="231"/>
      <c r="BQ275" s="229"/>
      <c r="BR275" s="230"/>
      <c r="BS275" s="231"/>
      <c r="BT275" s="229"/>
      <c r="BU275" s="230"/>
      <c r="BV275" s="231"/>
      <c r="BW275" s="229"/>
      <c r="BX275" s="230"/>
      <c r="BY275" s="231"/>
      <c r="BZ275" s="229"/>
      <c r="CA275" s="230"/>
      <c r="CB275" s="231"/>
      <c r="CC275" s="229"/>
      <c r="CD275" s="230"/>
      <c r="CE275" s="231"/>
      <c r="CF275" s="331"/>
      <c r="CG275" s="332"/>
      <c r="CH275" s="385"/>
      <c r="CI275" s="331"/>
      <c r="CJ275" s="332"/>
      <c r="CK275" s="385"/>
      <c r="CL275" s="243"/>
      <c r="CM275" s="230"/>
      <c r="CN275" s="354"/>
      <c r="CO275" s="243"/>
      <c r="CP275" s="230"/>
      <c r="CQ275" s="231"/>
      <c r="CR275" s="331"/>
      <c r="CS275" s="332"/>
      <c r="CT275" s="333"/>
      <c r="CU275" s="229"/>
      <c r="CV275" s="230"/>
      <c r="CW275" s="231"/>
      <c r="CX275" s="331"/>
      <c r="CY275" s="332"/>
      <c r="CZ275" s="333"/>
      <c r="DA275" s="331"/>
      <c r="DB275" s="332"/>
      <c r="DC275" s="333"/>
      <c r="DD275" s="331"/>
      <c r="DE275" s="332"/>
      <c r="DF275" s="333"/>
      <c r="DG275" s="331"/>
      <c r="DH275" s="332"/>
      <c r="DI275" s="333"/>
      <c r="DJ275" s="229"/>
      <c r="DK275" s="230"/>
      <c r="DL275" s="231"/>
      <c r="DM275" s="229"/>
      <c r="DN275" s="230"/>
      <c r="DO275" s="231"/>
      <c r="DP275" s="331"/>
      <c r="DQ275" s="332"/>
      <c r="DR275" s="333"/>
      <c r="DS275" s="331"/>
      <c r="DT275" s="332"/>
      <c r="DU275" s="333"/>
      <c r="DV275" s="331"/>
      <c r="DW275" s="332"/>
      <c r="DX275" s="333"/>
      <c r="DY275" s="331"/>
      <c r="DZ275" s="332"/>
      <c r="EA275" s="333"/>
      <c r="EB275" s="331"/>
      <c r="EC275" s="332"/>
      <c r="ED275" s="333"/>
      <c r="EE275" s="331"/>
      <c r="EF275" s="332"/>
      <c r="EG275" s="333"/>
      <c r="EH275" s="229"/>
      <c r="EI275" s="230"/>
      <c r="EJ275" s="231"/>
      <c r="EK275" s="229"/>
      <c r="EL275" s="230"/>
      <c r="EM275" s="231"/>
      <c r="EN275" s="244"/>
      <c r="EO275" s="269" t="str">
        <f t="shared" si="901"/>
        <v/>
      </c>
      <c r="EP275" s="444" t="s">
        <v>1247</v>
      </c>
      <c r="EQ275" s="360" t="str">
        <f t="shared" si="1041"/>
        <v/>
      </c>
      <c r="ER275" s="360" t="str">
        <f t="shared" si="1042"/>
        <v/>
      </c>
      <c r="ES275" s="360" t="str">
        <f t="shared" si="1043"/>
        <v/>
      </c>
      <c r="ET275" s="360" t="str">
        <f t="shared" si="1044"/>
        <v/>
      </c>
      <c r="EU275" s="360" t="str">
        <f t="shared" si="1045"/>
        <v/>
      </c>
      <c r="EV275" s="360" t="str">
        <f t="shared" si="1046"/>
        <v/>
      </c>
      <c r="EW275" s="360" t="str">
        <f t="shared" si="1047"/>
        <v/>
      </c>
      <c r="EX275" s="360" t="str">
        <f t="shared" si="1048"/>
        <v/>
      </c>
      <c r="EY275" s="360" t="str">
        <f t="shared" si="1049"/>
        <v/>
      </c>
      <c r="EZ275" s="360" t="str">
        <f t="shared" si="1050"/>
        <v/>
      </c>
      <c r="FA275" s="360" t="str">
        <f t="shared" si="1051"/>
        <v/>
      </c>
      <c r="FB275" s="360" t="str">
        <f t="shared" si="1052"/>
        <v/>
      </c>
      <c r="FC275" s="360" t="str">
        <f t="shared" si="1053"/>
        <v/>
      </c>
      <c r="FD275" s="360" t="str">
        <f t="shared" si="1054"/>
        <v/>
      </c>
      <c r="FE275" s="360" t="str">
        <f t="shared" si="1055"/>
        <v/>
      </c>
      <c r="FF275" s="360" t="str">
        <f t="shared" si="1056"/>
        <v/>
      </c>
      <c r="FG275" s="360" t="str">
        <f t="shared" si="1057"/>
        <v/>
      </c>
      <c r="FH275" s="360">
        <f t="shared" si="1058"/>
        <v>41</v>
      </c>
      <c r="FI275" s="360" t="str">
        <f t="shared" si="1059"/>
        <v/>
      </c>
      <c r="FJ275" s="360" t="str">
        <f t="shared" si="1060"/>
        <v/>
      </c>
      <c r="FK275" s="360" t="str">
        <f t="shared" si="1061"/>
        <v/>
      </c>
      <c r="FL275" s="360" t="str">
        <f t="shared" si="1062"/>
        <v/>
      </c>
      <c r="FM275" s="360" t="str">
        <f t="shared" si="1063"/>
        <v/>
      </c>
      <c r="FN275" s="360" t="str">
        <f t="shared" si="1064"/>
        <v/>
      </c>
      <c r="FO275" s="360" t="str">
        <f t="shared" si="1065"/>
        <v/>
      </c>
      <c r="FP275" s="360" t="str">
        <f t="shared" si="1066"/>
        <v/>
      </c>
      <c r="FQ275" s="360" t="str">
        <f t="shared" si="1067"/>
        <v/>
      </c>
      <c r="FR275" s="360" t="str">
        <f t="shared" si="1068"/>
        <v/>
      </c>
      <c r="FS275" s="360" t="str">
        <f t="shared" si="1069"/>
        <v/>
      </c>
      <c r="FT275" s="360" t="str">
        <f t="shared" si="902"/>
        <v/>
      </c>
      <c r="FU275" s="360">
        <f t="shared" si="1070"/>
        <v>32</v>
      </c>
      <c r="FV275" s="360" t="str">
        <f t="shared" si="1071"/>
        <v/>
      </c>
      <c r="FW275" s="360" t="str">
        <f t="shared" si="1072"/>
        <v/>
      </c>
      <c r="FX275" s="360" t="str">
        <f t="shared" si="1073"/>
        <v/>
      </c>
      <c r="FY275" s="360" t="str">
        <f t="shared" si="1074"/>
        <v/>
      </c>
      <c r="FZ275" s="360" t="str">
        <f t="shared" si="1075"/>
        <v/>
      </c>
      <c r="GA275" s="360" t="str">
        <f t="shared" si="1076"/>
        <v/>
      </c>
      <c r="GB275" s="360" t="str">
        <f t="shared" si="1077"/>
        <v/>
      </c>
      <c r="GC275" s="360" t="str">
        <f t="shared" si="1078"/>
        <v/>
      </c>
      <c r="GD275" s="360" t="str">
        <f t="shared" si="1079"/>
        <v/>
      </c>
      <c r="GE275" s="360" t="str">
        <f t="shared" si="1080"/>
        <v/>
      </c>
      <c r="GF275" s="360" t="str">
        <f t="shared" si="1081"/>
        <v/>
      </c>
      <c r="GG275" s="360" t="str">
        <f t="shared" si="1082"/>
        <v/>
      </c>
      <c r="GH275" s="360" t="str">
        <f t="shared" si="1083"/>
        <v/>
      </c>
      <c r="GI275" s="360" t="str">
        <f t="shared" si="1084"/>
        <v/>
      </c>
      <c r="GJ275" s="360" t="str">
        <f t="shared" si="1085"/>
        <v/>
      </c>
      <c r="GK275" s="444" t="s">
        <v>1247</v>
      </c>
      <c r="GL275" s="361" t="str">
        <f t="shared" si="903"/>
        <v>-</v>
      </c>
      <c r="GM275" s="361" t="str">
        <f t="shared" si="904"/>
        <v>-</v>
      </c>
      <c r="GN275" s="361" t="str">
        <f t="shared" si="905"/>
        <v>-</v>
      </c>
      <c r="GO275" s="361" t="str">
        <f t="shared" si="906"/>
        <v>-</v>
      </c>
      <c r="GP275" s="361" t="str">
        <f t="shared" si="907"/>
        <v>-</v>
      </c>
      <c r="GQ275" s="361" t="str">
        <f t="shared" si="908"/>
        <v>-</v>
      </c>
      <c r="GR275" s="361" t="str">
        <f t="shared" si="909"/>
        <v>-</v>
      </c>
      <c r="GS275" s="361" t="str">
        <f t="shared" si="910"/>
        <v>-</v>
      </c>
      <c r="GT275" s="361" t="str">
        <f t="shared" si="911"/>
        <v>-</v>
      </c>
      <c r="GU275" s="361" t="str">
        <f t="shared" si="912"/>
        <v>-</v>
      </c>
      <c r="GV275" s="361" t="str">
        <f t="shared" si="913"/>
        <v>-</v>
      </c>
      <c r="GW275" s="361" t="str">
        <f t="shared" si="914"/>
        <v>-</v>
      </c>
      <c r="GX275" s="361" t="str">
        <f t="shared" si="915"/>
        <v>-</v>
      </c>
      <c r="GY275" s="361" t="str">
        <f t="shared" si="916"/>
        <v>-</v>
      </c>
      <c r="GZ275" s="361" t="str">
        <f t="shared" si="917"/>
        <v>-</v>
      </c>
      <c r="HA275" s="361" t="str">
        <f t="shared" si="918"/>
        <v>-</v>
      </c>
      <c r="HB275" s="361" t="str">
        <f t="shared" si="919"/>
        <v>-</v>
      </c>
      <c r="HC275" s="361" t="str">
        <f t="shared" si="920"/>
        <v>DISV</v>
      </c>
      <c r="HD275" s="361" t="str">
        <f t="shared" si="921"/>
        <v>-</v>
      </c>
      <c r="HE275" s="361" t="str">
        <f t="shared" si="922"/>
        <v>-</v>
      </c>
      <c r="HF275" s="361" t="str">
        <f t="shared" si="923"/>
        <v>-</v>
      </c>
      <c r="HG275" s="361" t="str">
        <f t="shared" si="924"/>
        <v>-</v>
      </c>
      <c r="HH275" s="361" t="str">
        <f t="shared" si="925"/>
        <v>-</v>
      </c>
      <c r="HI275" s="361" t="str">
        <f t="shared" si="926"/>
        <v>-</v>
      </c>
      <c r="HJ275" s="361" t="str">
        <f t="shared" si="927"/>
        <v>-</v>
      </c>
      <c r="HK275" s="361" t="str">
        <f t="shared" si="928"/>
        <v>-</v>
      </c>
      <c r="HL275" s="361" t="str">
        <f t="shared" si="929"/>
        <v>-</v>
      </c>
      <c r="HM275" s="361" t="str">
        <f t="shared" si="930"/>
        <v>-</v>
      </c>
      <c r="HN275" s="361" t="str">
        <f t="shared" si="931"/>
        <v>-</v>
      </c>
      <c r="HO275" s="361" t="str">
        <f t="shared" si="932"/>
        <v>-</v>
      </c>
      <c r="HP275" s="361" t="str">
        <f t="shared" si="933"/>
        <v>DISV</v>
      </c>
      <c r="HQ275" s="361" t="str">
        <f t="shared" si="934"/>
        <v>-</v>
      </c>
      <c r="HR275" s="361" t="str">
        <f t="shared" si="935"/>
        <v>-</v>
      </c>
      <c r="HS275" s="361" t="str">
        <f t="shared" si="936"/>
        <v>-</v>
      </c>
      <c r="HT275" s="361" t="str">
        <f t="shared" si="937"/>
        <v>-</v>
      </c>
      <c r="HU275" s="361" t="str">
        <f t="shared" si="938"/>
        <v>-</v>
      </c>
      <c r="HV275" s="361" t="str">
        <f t="shared" si="939"/>
        <v>-</v>
      </c>
      <c r="HW275" s="361" t="str">
        <f t="shared" si="940"/>
        <v>-</v>
      </c>
      <c r="HX275" s="361" t="str">
        <f t="shared" si="941"/>
        <v>-</v>
      </c>
      <c r="HY275" s="361" t="str">
        <f t="shared" si="942"/>
        <v>-</v>
      </c>
      <c r="HZ275" s="361" t="str">
        <f t="shared" si="943"/>
        <v>-</v>
      </c>
      <c r="IA275" s="361" t="str">
        <f t="shared" si="944"/>
        <v>-</v>
      </c>
      <c r="IB275" s="361" t="str">
        <f t="shared" si="945"/>
        <v>-</v>
      </c>
      <c r="IC275" s="361" t="str">
        <f t="shared" si="946"/>
        <v>-</v>
      </c>
      <c r="ID275" s="361" t="str">
        <f t="shared" si="947"/>
        <v>-</v>
      </c>
      <c r="IE275" s="361" t="str">
        <f t="shared" si="948"/>
        <v>-</v>
      </c>
      <c r="IF275" s="444" t="s">
        <v>1247</v>
      </c>
      <c r="IG275" s="56" t="str">
        <f t="shared" si="1086"/>
        <v>-</v>
      </c>
      <c r="IH275" s="56" t="str">
        <f t="shared" si="1087"/>
        <v>-</v>
      </c>
      <c r="II275" s="56" t="str">
        <f t="shared" si="1088"/>
        <v>-</v>
      </c>
      <c r="IJ275" s="56" t="str">
        <f t="shared" si="1089"/>
        <v>-</v>
      </c>
      <c r="IK275" s="56" t="str">
        <f t="shared" si="949"/>
        <v>-</v>
      </c>
      <c r="IL275" s="56" t="str">
        <f t="shared" si="950"/>
        <v>-</v>
      </c>
      <c r="IM275" s="56" t="str">
        <f t="shared" si="951"/>
        <v>-</v>
      </c>
      <c r="IN275" s="56" t="str">
        <f t="shared" si="952"/>
        <v>-</v>
      </c>
      <c r="IO275" s="56" t="str">
        <f t="shared" si="953"/>
        <v>-</v>
      </c>
      <c r="IP275" s="56" t="str">
        <f t="shared" si="954"/>
        <v>-</v>
      </c>
      <c r="IQ275" s="56" t="str">
        <f t="shared" si="955"/>
        <v>-</v>
      </c>
      <c r="IR275" s="56" t="str">
        <f t="shared" si="956"/>
        <v>-</v>
      </c>
      <c r="IS275" s="56" t="str">
        <f t="shared" si="957"/>
        <v>-</v>
      </c>
      <c r="IT275" s="56" t="str">
        <f t="shared" si="958"/>
        <v>-</v>
      </c>
      <c r="IU275" s="56" t="str">
        <f t="shared" si="959"/>
        <v>-</v>
      </c>
      <c r="IV275" s="56" t="str">
        <f t="shared" si="960"/>
        <v>-</v>
      </c>
      <c r="IW275" s="56" t="str">
        <f t="shared" si="961"/>
        <v>-</v>
      </c>
      <c r="IX275" s="56" t="str">
        <f t="shared" si="962"/>
        <v>---------------</v>
      </c>
      <c r="IY275" s="56" t="str">
        <f t="shared" si="963"/>
        <v>-</v>
      </c>
      <c r="IZ275" s="56" t="str">
        <f t="shared" si="964"/>
        <v>-</v>
      </c>
      <c r="JA275" s="56" t="str">
        <f t="shared" si="965"/>
        <v>-</v>
      </c>
      <c r="JB275" s="56" t="str">
        <f t="shared" si="966"/>
        <v>-</v>
      </c>
      <c r="JC275" s="56" t="str">
        <f t="shared" si="967"/>
        <v>-</v>
      </c>
      <c r="JD275" s="56" t="str">
        <f t="shared" si="968"/>
        <v>-</v>
      </c>
      <c r="JE275" s="56" t="str">
        <f t="shared" si="969"/>
        <v>-</v>
      </c>
      <c r="JF275" s="56" t="str">
        <f t="shared" si="970"/>
        <v>-</v>
      </c>
      <c r="JG275" s="56" t="str">
        <f t="shared" si="971"/>
        <v>-</v>
      </c>
      <c r="JH275" s="56" t="str">
        <f t="shared" si="972"/>
        <v>-</v>
      </c>
      <c r="JI275" s="56" t="str">
        <f t="shared" si="973"/>
        <v>-</v>
      </c>
      <c r="JJ275" s="56" t="str">
        <f t="shared" si="974"/>
        <v>-</v>
      </c>
      <c r="JK275" s="56" t="str">
        <f t="shared" si="975"/>
        <v>---------------</v>
      </c>
      <c r="JL275" s="56" t="str">
        <f t="shared" si="976"/>
        <v>-</v>
      </c>
      <c r="JM275" s="56" t="str">
        <f t="shared" si="977"/>
        <v>-</v>
      </c>
      <c r="JN275" s="56" t="str">
        <f t="shared" si="978"/>
        <v>-</v>
      </c>
      <c r="JO275" s="56" t="str">
        <f t="shared" si="979"/>
        <v>-</v>
      </c>
      <c r="JP275" s="56" t="str">
        <f t="shared" si="980"/>
        <v>-</v>
      </c>
      <c r="JQ275" s="56" t="str">
        <f t="shared" si="981"/>
        <v>-</v>
      </c>
      <c r="JR275" s="56" t="str">
        <f t="shared" si="982"/>
        <v>-</v>
      </c>
      <c r="JS275" s="56" t="str">
        <f t="shared" si="983"/>
        <v>-</v>
      </c>
      <c r="JT275" s="56" t="str">
        <f t="shared" si="984"/>
        <v>-</v>
      </c>
      <c r="JU275" s="56" t="str">
        <f t="shared" si="985"/>
        <v>-</v>
      </c>
      <c r="JV275" s="56" t="str">
        <f t="shared" si="986"/>
        <v>-</v>
      </c>
      <c r="JW275" s="56" t="str">
        <f t="shared" si="987"/>
        <v>-</v>
      </c>
      <c r="JX275" s="56" t="str">
        <f t="shared" si="988"/>
        <v>-</v>
      </c>
      <c r="JY275" s="56" t="str">
        <f t="shared" si="989"/>
        <v>-</v>
      </c>
      <c r="JZ275" s="56" t="str">
        <f t="shared" si="990"/>
        <v>-</v>
      </c>
      <c r="KA275" s="444" t="s">
        <v>1247</v>
      </c>
      <c r="KB275" s="360">
        <f>IF(ISNUMBER(INDEX($EQ$15:$GK$521,$B275,EO$11)),MAX(KB$14:KB274)+1,0)</f>
        <v>0</v>
      </c>
      <c r="KC275" s="360" t="str">
        <f t="shared" si="1090"/>
        <v/>
      </c>
      <c r="KD275" s="373" t="s">
        <v>2</v>
      </c>
      <c r="KE275" s="215"/>
      <c r="KF275" s="60"/>
      <c r="KG275" s="60"/>
      <c r="KH275" s="60"/>
      <c r="KI275" s="60"/>
      <c r="KJ275" s="60"/>
      <c r="KK275" s="60"/>
      <c r="KL275" s="60"/>
      <c r="KM275" s="60"/>
      <c r="KN275" s="60"/>
      <c r="KO275" s="60"/>
      <c r="KP275" s="60"/>
      <c r="KQ275" s="60"/>
      <c r="KR275" s="60"/>
      <c r="KS275" s="60"/>
      <c r="KT275" s="60"/>
      <c r="KU275" s="60"/>
      <c r="KV275" s="60"/>
      <c r="KW275" s="60"/>
      <c r="KX275" s="60"/>
      <c r="KY275" s="60"/>
      <c r="KZ275" s="283" t="str">
        <f t="shared" si="991"/>
        <v/>
      </c>
      <c r="LA275" s="26"/>
      <c r="LB275" s="18"/>
      <c r="LC275" s="18"/>
      <c r="LD275" s="18"/>
      <c r="LE275" s="18"/>
      <c r="LF275" s="18"/>
      <c r="LG275" s="18"/>
      <c r="LH275" s="18"/>
      <c r="LI275" s="18"/>
      <c r="LJ275" s="18"/>
      <c r="LK275" s="18"/>
      <c r="LL275" s="18"/>
      <c r="LM275" s="18"/>
      <c r="LN275" s="63"/>
      <c r="LO275" s="251">
        <f t="shared" si="992"/>
        <v>0</v>
      </c>
      <c r="LP275" s="251">
        <f t="shared" si="993"/>
        <v>0</v>
      </c>
      <c r="LQ275" s="251">
        <f t="shared" si="994"/>
        <v>0</v>
      </c>
      <c r="LR275" s="251">
        <f t="shared" si="995"/>
        <v>0</v>
      </c>
      <c r="LS275" s="251">
        <f t="shared" si="996"/>
        <v>0</v>
      </c>
      <c r="LT275" s="251">
        <f t="shared" si="997"/>
        <v>0</v>
      </c>
      <c r="LU275" s="251">
        <f t="shared" si="998"/>
        <v>0</v>
      </c>
      <c r="LV275" s="251">
        <f t="shared" si="999"/>
        <v>0</v>
      </c>
      <c r="LW275" s="251">
        <f t="shared" si="1000"/>
        <v>0</v>
      </c>
      <c r="LX275" s="251">
        <f t="shared" si="1001"/>
        <v>0</v>
      </c>
      <c r="LY275" s="251">
        <f t="shared" si="1002"/>
        <v>0</v>
      </c>
      <c r="LZ275" s="251">
        <f t="shared" si="1003"/>
        <v>0</v>
      </c>
      <c r="MA275" s="63">
        <f t="shared" si="1004"/>
        <v>7</v>
      </c>
      <c r="MB275" s="63">
        <f t="shared" si="1005"/>
        <v>0</v>
      </c>
      <c r="MC275" s="63">
        <f t="shared" si="1092"/>
        <v>261</v>
      </c>
      <c r="MD275" s="63">
        <f t="shared" si="1091"/>
        <v>32</v>
      </c>
      <c r="ME275" s="63">
        <f t="shared" si="1006"/>
        <v>0</v>
      </c>
      <c r="MF275" s="315">
        <f t="shared" si="1007"/>
        <v>291</v>
      </c>
      <c r="MG275" s="315">
        <f>IF(ISNUMBER(MATCH(EO275,$ME$15:$ME$520,0)),0,MAX(MG$14:MG274)+1)</f>
        <v>0</v>
      </c>
      <c r="MH275" s="315" t="str">
        <f t="shared" si="1008"/>
        <v/>
      </c>
      <c r="MI275" s="369"/>
      <c r="MJ275" s="68"/>
      <c r="MK275" s="18"/>
      <c r="ML275" s="242"/>
      <c r="MM275" s="242"/>
      <c r="MN275" s="59"/>
      <c r="MO275" s="59"/>
      <c r="MP275" s="285"/>
      <c r="MQ275" s="59"/>
      <c r="MR275" s="238"/>
      <c r="MS275" s="285"/>
      <c r="MT275" s="59"/>
      <c r="MU275" s="285"/>
      <c r="MV275" s="238"/>
      <c r="MW275" s="59"/>
      <c r="MX275" s="59"/>
      <c r="MY275" s="59"/>
      <c r="MZ275" s="59"/>
      <c r="NA275" s="59"/>
      <c r="NB275" s="59"/>
      <c r="NC275" s="59"/>
      <c r="ND275" s="59"/>
      <c r="NE275" s="59"/>
      <c r="NF275" s="59"/>
      <c r="NG275" s="59"/>
      <c r="NH275" s="59"/>
      <c r="NI275" s="59"/>
      <c r="NJ275" s="59"/>
      <c r="NK275" s="59"/>
      <c r="NL275" s="454"/>
      <c r="NM275" s="454"/>
      <c r="NN275" s="59"/>
      <c r="NO275" s="18"/>
      <c r="NP275" s="18"/>
      <c r="NQ275" s="18"/>
      <c r="NR275" s="18"/>
      <c r="NS275" s="18"/>
      <c r="NT275" s="18"/>
      <c r="NU275" s="18"/>
      <c r="NV275" s="18"/>
      <c r="NW275" s="18"/>
      <c r="NX275" s="18"/>
      <c r="NY275" s="18"/>
      <c r="NZ275" s="18"/>
      <c r="OA275" s="18"/>
      <c r="OB275" s="18"/>
      <c r="OC275" s="18"/>
      <c r="OZ275" s="59"/>
      <c r="PA275" s="251" t="str">
        <f t="shared" si="1009"/>
        <v/>
      </c>
      <c r="PB275" s="251" t="str">
        <f t="shared" si="1010"/>
        <v/>
      </c>
      <c r="PC275" s="251" t="str">
        <f t="shared" si="1011"/>
        <v/>
      </c>
      <c r="PD275" s="251" t="str">
        <f t="shared" si="1012"/>
        <v/>
      </c>
      <c r="PE275" s="251" t="str">
        <f t="shared" si="1013"/>
        <v/>
      </c>
      <c r="PF275" s="251" t="str">
        <f t="shared" si="1014"/>
        <v/>
      </c>
      <c r="PG275" s="251" t="str">
        <f t="shared" si="1015"/>
        <v/>
      </c>
      <c r="PH275" s="251" t="str">
        <f t="shared" si="1016"/>
        <v/>
      </c>
      <c r="PI275" s="251" t="str">
        <f t="shared" si="1017"/>
        <v/>
      </c>
      <c r="PJ275" s="251" t="str">
        <f t="shared" si="1018"/>
        <v/>
      </c>
      <c r="PK275" s="251" t="str">
        <f t="shared" si="1019"/>
        <v/>
      </c>
      <c r="PL275" s="251" t="str">
        <f t="shared" si="1020"/>
        <v/>
      </c>
      <c r="PM275" s="251" t="str">
        <f t="shared" si="1021"/>
        <v/>
      </c>
      <c r="PN275" s="251" t="str">
        <f t="shared" si="1022"/>
        <v/>
      </c>
      <c r="PO275" s="251" t="str">
        <f t="shared" si="1023"/>
        <v/>
      </c>
      <c r="PP275" s="251" t="str">
        <f t="shared" si="1024"/>
        <v/>
      </c>
      <c r="PQ275" s="251" t="str">
        <f t="shared" si="1025"/>
        <v/>
      </c>
      <c r="PR275" s="251" t="str">
        <f t="shared" si="1026"/>
        <v/>
      </c>
      <c r="PS275" s="251" t="str">
        <f t="shared" si="1027"/>
        <v/>
      </c>
      <c r="PT275" s="251" t="str">
        <f t="shared" si="1028"/>
        <v/>
      </c>
      <c r="PU275" s="251" t="str">
        <f t="shared" si="1029"/>
        <v/>
      </c>
      <c r="PV275" s="251" t="str">
        <f t="shared" si="1030"/>
        <v/>
      </c>
      <c r="PW275" s="251" t="str">
        <f t="shared" si="1031"/>
        <v/>
      </c>
      <c r="PX275" s="251" t="str">
        <f t="shared" si="1032"/>
        <v/>
      </c>
      <c r="PY275" s="251" t="str">
        <f t="shared" si="1033"/>
        <v/>
      </c>
      <c r="PZ275" s="251" t="str">
        <f t="shared" si="1034"/>
        <v/>
      </c>
      <c r="QA275" s="251" t="str">
        <f t="shared" si="1035"/>
        <v/>
      </c>
      <c r="QB275" s="251" t="str">
        <f t="shared" si="1036"/>
        <v/>
      </c>
      <c r="QC275" s="251" t="str">
        <f t="shared" si="1037"/>
        <v/>
      </c>
      <c r="QD275" s="251" t="str">
        <f t="shared" si="1038"/>
        <v/>
      </c>
      <c r="QE275" s="251" t="str">
        <f t="shared" si="1039"/>
        <v/>
      </c>
      <c r="QF275" s="63">
        <f t="shared" si="1040"/>
        <v>0</v>
      </c>
      <c r="QG275" s="59"/>
      <c r="QH275" s="59"/>
      <c r="QI275" s="59"/>
      <c r="QJ275" s="59"/>
      <c r="QK275" s="59"/>
      <c r="QL275" s="59"/>
      <c r="QM275" s="59"/>
      <c r="QN275" s="59"/>
    </row>
    <row r="276" spans="1:456" ht="6.75" customHeight="1" x14ac:dyDescent="0.25">
      <c r="A276" s="68"/>
      <c r="B276" s="447">
        <f t="shared" si="900"/>
        <v>262</v>
      </c>
      <c r="C276" s="72" t="s">
        <v>721</v>
      </c>
      <c r="D276" s="261" t="s">
        <v>721</v>
      </c>
      <c r="E276" s="59"/>
      <c r="F276" s="229"/>
      <c r="G276" s="295"/>
      <c r="H276" s="295"/>
      <c r="I276" s="229"/>
      <c r="J276" s="295"/>
      <c r="K276" s="295"/>
      <c r="L276" s="229"/>
      <c r="M276" s="295"/>
      <c r="N276" s="295"/>
      <c r="O276" s="229"/>
      <c r="P276" s="295"/>
      <c r="Q276" s="295"/>
      <c r="R276" s="229"/>
      <c r="S276" s="230"/>
      <c r="T276" s="231"/>
      <c r="U276" s="229"/>
      <c r="V276" s="230"/>
      <c r="W276" s="231"/>
      <c r="X276" s="229"/>
      <c r="Y276" s="230"/>
      <c r="Z276" s="231"/>
      <c r="AA276" s="229"/>
      <c r="AB276" s="295"/>
      <c r="AC276" s="295"/>
      <c r="AD276" s="229"/>
      <c r="AE276" s="295"/>
      <c r="AF276" s="295"/>
      <c r="AG276" s="229"/>
      <c r="AH276" s="295"/>
      <c r="AI276" s="295"/>
      <c r="AJ276" s="229"/>
      <c r="AK276" s="295"/>
      <c r="AL276" s="295"/>
      <c r="AM276" s="229"/>
      <c r="AN276" s="295"/>
      <c r="AO276" s="295"/>
      <c r="AP276" s="243"/>
      <c r="AQ276" s="295"/>
      <c r="AR276" s="290"/>
      <c r="AS276" s="243"/>
      <c r="AT276" s="295"/>
      <c r="AU276" s="290"/>
      <c r="AV276" s="229"/>
      <c r="AW276" s="230"/>
      <c r="AX276" s="231"/>
      <c r="AY276" s="229"/>
      <c r="AZ276" s="230"/>
      <c r="BA276" s="231"/>
      <c r="BB276" s="229"/>
      <c r="BC276" s="230"/>
      <c r="BD276" s="231"/>
      <c r="BE276" s="229"/>
      <c r="BF276" s="230"/>
      <c r="BG276" s="231"/>
      <c r="BH276" s="229"/>
      <c r="BI276" s="230"/>
      <c r="BJ276" s="231"/>
      <c r="BK276" s="243"/>
      <c r="BL276" s="230"/>
      <c r="BM276" s="231"/>
      <c r="BN276" s="243"/>
      <c r="BO276" s="230"/>
      <c r="BP276" s="231"/>
      <c r="BQ276" s="229"/>
      <c r="BR276" s="230"/>
      <c r="BS276" s="231"/>
      <c r="BT276" s="229"/>
      <c r="BU276" s="230"/>
      <c r="BV276" s="231"/>
      <c r="BW276" s="229"/>
      <c r="BX276" s="230"/>
      <c r="BY276" s="231"/>
      <c r="BZ276" s="229"/>
      <c r="CA276" s="230"/>
      <c r="CB276" s="231"/>
      <c r="CC276" s="229"/>
      <c r="CD276" s="230"/>
      <c r="CE276" s="231"/>
      <c r="CF276" s="331"/>
      <c r="CG276" s="332"/>
      <c r="CH276" s="385"/>
      <c r="CI276" s="331"/>
      <c r="CJ276" s="332"/>
      <c r="CK276" s="385"/>
      <c r="CL276" s="243"/>
      <c r="CM276" s="230"/>
      <c r="CN276" s="354"/>
      <c r="CO276" s="243"/>
      <c r="CP276" s="230"/>
      <c r="CQ276" s="231"/>
      <c r="CR276" s="331"/>
      <c r="CS276" s="332"/>
      <c r="CT276" s="333"/>
      <c r="CU276" s="229"/>
      <c r="CV276" s="230"/>
      <c r="CW276" s="231"/>
      <c r="CX276" s="331"/>
      <c r="CY276" s="332"/>
      <c r="CZ276" s="333"/>
      <c r="DA276" s="331"/>
      <c r="DB276" s="332"/>
      <c r="DC276" s="333"/>
      <c r="DD276" s="331"/>
      <c r="DE276" s="332"/>
      <c r="DF276" s="333"/>
      <c r="DG276" s="331"/>
      <c r="DH276" s="332"/>
      <c r="DI276" s="333"/>
      <c r="DJ276" s="229"/>
      <c r="DK276" s="230"/>
      <c r="DL276" s="231"/>
      <c r="DM276" s="229"/>
      <c r="DN276" s="230"/>
      <c r="DO276" s="231"/>
      <c r="DP276" s="331"/>
      <c r="DQ276" s="332"/>
      <c r="DR276" s="333"/>
      <c r="DS276" s="331"/>
      <c r="DT276" s="332"/>
      <c r="DU276" s="333"/>
      <c r="DV276" s="331"/>
      <c r="DW276" s="332"/>
      <c r="DX276" s="333"/>
      <c r="DY276" s="331"/>
      <c r="DZ276" s="332"/>
      <c r="EA276" s="333"/>
      <c r="EB276" s="331"/>
      <c r="EC276" s="332"/>
      <c r="ED276" s="333"/>
      <c r="EE276" s="331"/>
      <c r="EF276" s="332"/>
      <c r="EG276" s="333"/>
      <c r="EH276" s="229"/>
      <c r="EI276" s="230"/>
      <c r="EJ276" s="231"/>
      <c r="EK276" s="229"/>
      <c r="EL276" s="230"/>
      <c r="EM276" s="231"/>
      <c r="EN276" s="244"/>
      <c r="EO276" s="269" t="str">
        <f t="shared" si="901"/>
        <v/>
      </c>
      <c r="EP276" s="444" t="s">
        <v>1247</v>
      </c>
      <c r="EQ276" s="360" t="str">
        <f t="shared" si="1041"/>
        <v/>
      </c>
      <c r="ER276" s="360" t="str">
        <f t="shared" si="1042"/>
        <v/>
      </c>
      <c r="ES276" s="360" t="str">
        <f t="shared" si="1043"/>
        <v/>
      </c>
      <c r="ET276" s="360" t="str">
        <f t="shared" si="1044"/>
        <v/>
      </c>
      <c r="EU276" s="360" t="str">
        <f t="shared" si="1045"/>
        <v/>
      </c>
      <c r="EV276" s="360" t="str">
        <f t="shared" si="1046"/>
        <v/>
      </c>
      <c r="EW276" s="360" t="str">
        <f t="shared" si="1047"/>
        <v/>
      </c>
      <c r="EX276" s="360" t="str">
        <f t="shared" si="1048"/>
        <v/>
      </c>
      <c r="EY276" s="360" t="str">
        <f t="shared" si="1049"/>
        <v/>
      </c>
      <c r="EZ276" s="360" t="str">
        <f t="shared" si="1050"/>
        <v/>
      </c>
      <c r="FA276" s="360" t="str">
        <f t="shared" si="1051"/>
        <v/>
      </c>
      <c r="FB276" s="360" t="str">
        <f t="shared" si="1052"/>
        <v/>
      </c>
      <c r="FC276" s="360" t="str">
        <f t="shared" si="1053"/>
        <v/>
      </c>
      <c r="FD276" s="360" t="str">
        <f t="shared" si="1054"/>
        <v/>
      </c>
      <c r="FE276" s="360" t="str">
        <f t="shared" si="1055"/>
        <v/>
      </c>
      <c r="FF276" s="360" t="str">
        <f t="shared" si="1056"/>
        <v/>
      </c>
      <c r="FG276" s="360" t="str">
        <f t="shared" si="1057"/>
        <v/>
      </c>
      <c r="FH276" s="360">
        <f t="shared" si="1058"/>
        <v>31</v>
      </c>
      <c r="FI276" s="360" t="str">
        <f t="shared" si="1059"/>
        <v/>
      </c>
      <c r="FJ276" s="360" t="str">
        <f t="shared" si="1060"/>
        <v/>
      </c>
      <c r="FK276" s="360" t="str">
        <f t="shared" si="1061"/>
        <v/>
      </c>
      <c r="FL276" s="360" t="str">
        <f t="shared" si="1062"/>
        <v/>
      </c>
      <c r="FM276" s="360" t="str">
        <f t="shared" si="1063"/>
        <v/>
      </c>
      <c r="FN276" s="360" t="str">
        <f t="shared" si="1064"/>
        <v/>
      </c>
      <c r="FO276" s="360" t="str">
        <f t="shared" si="1065"/>
        <v/>
      </c>
      <c r="FP276" s="360" t="str">
        <f t="shared" si="1066"/>
        <v/>
      </c>
      <c r="FQ276" s="360" t="str">
        <f t="shared" si="1067"/>
        <v/>
      </c>
      <c r="FR276" s="360" t="str">
        <f t="shared" si="1068"/>
        <v/>
      </c>
      <c r="FS276" s="360" t="str">
        <f t="shared" si="1069"/>
        <v/>
      </c>
      <c r="FT276" s="360" t="str">
        <f t="shared" si="902"/>
        <v/>
      </c>
      <c r="FU276" s="360">
        <f t="shared" si="1070"/>
        <v>20</v>
      </c>
      <c r="FV276" s="360" t="str">
        <f t="shared" si="1071"/>
        <v/>
      </c>
      <c r="FW276" s="360" t="str">
        <f t="shared" si="1072"/>
        <v/>
      </c>
      <c r="FX276" s="360" t="str">
        <f t="shared" si="1073"/>
        <v/>
      </c>
      <c r="FY276" s="360" t="str">
        <f t="shared" si="1074"/>
        <v/>
      </c>
      <c r="FZ276" s="360" t="str">
        <f t="shared" si="1075"/>
        <v/>
      </c>
      <c r="GA276" s="360" t="str">
        <f t="shared" si="1076"/>
        <v/>
      </c>
      <c r="GB276" s="360" t="str">
        <f t="shared" si="1077"/>
        <v/>
      </c>
      <c r="GC276" s="360" t="str">
        <f t="shared" si="1078"/>
        <v/>
      </c>
      <c r="GD276" s="360" t="str">
        <f t="shared" si="1079"/>
        <v/>
      </c>
      <c r="GE276" s="360" t="str">
        <f t="shared" si="1080"/>
        <v/>
      </c>
      <c r="GF276" s="360" t="str">
        <f t="shared" si="1081"/>
        <v/>
      </c>
      <c r="GG276" s="360" t="str">
        <f t="shared" si="1082"/>
        <v/>
      </c>
      <c r="GH276" s="360" t="str">
        <f t="shared" si="1083"/>
        <v/>
      </c>
      <c r="GI276" s="360" t="str">
        <f t="shared" si="1084"/>
        <v/>
      </c>
      <c r="GJ276" s="360" t="str">
        <f t="shared" si="1085"/>
        <v/>
      </c>
      <c r="GK276" s="444" t="s">
        <v>1247</v>
      </c>
      <c r="GL276" s="361" t="str">
        <f t="shared" si="903"/>
        <v>-</v>
      </c>
      <c r="GM276" s="361" t="str">
        <f t="shared" si="904"/>
        <v>-</v>
      </c>
      <c r="GN276" s="361" t="str">
        <f t="shared" si="905"/>
        <v>-</v>
      </c>
      <c r="GO276" s="361" t="str">
        <f t="shared" si="906"/>
        <v>-</v>
      </c>
      <c r="GP276" s="361" t="str">
        <f t="shared" si="907"/>
        <v>-</v>
      </c>
      <c r="GQ276" s="361" t="str">
        <f t="shared" si="908"/>
        <v>-</v>
      </c>
      <c r="GR276" s="361" t="str">
        <f t="shared" si="909"/>
        <v>-</v>
      </c>
      <c r="GS276" s="361" t="str">
        <f t="shared" si="910"/>
        <v>-</v>
      </c>
      <c r="GT276" s="361" t="str">
        <f t="shared" si="911"/>
        <v>-</v>
      </c>
      <c r="GU276" s="361" t="str">
        <f t="shared" si="912"/>
        <v>-</v>
      </c>
      <c r="GV276" s="361" t="str">
        <f t="shared" si="913"/>
        <v>-</v>
      </c>
      <c r="GW276" s="361" t="str">
        <f t="shared" si="914"/>
        <v>-</v>
      </c>
      <c r="GX276" s="361" t="str">
        <f t="shared" si="915"/>
        <v>-</v>
      </c>
      <c r="GY276" s="361" t="str">
        <f t="shared" si="916"/>
        <v>-</v>
      </c>
      <c r="GZ276" s="361" t="str">
        <f t="shared" si="917"/>
        <v>-</v>
      </c>
      <c r="HA276" s="361" t="str">
        <f t="shared" si="918"/>
        <v>-</v>
      </c>
      <c r="HB276" s="361" t="str">
        <f t="shared" si="919"/>
        <v>-</v>
      </c>
      <c r="HC276" s="361" t="str">
        <f t="shared" si="920"/>
        <v>gridprops</v>
      </c>
      <c r="HD276" s="361" t="str">
        <f t="shared" si="921"/>
        <v>-</v>
      </c>
      <c r="HE276" s="361" t="str">
        <f t="shared" si="922"/>
        <v>-</v>
      </c>
      <c r="HF276" s="361" t="str">
        <f t="shared" si="923"/>
        <v>-</v>
      </c>
      <c r="HG276" s="361" t="str">
        <f t="shared" si="924"/>
        <v>-</v>
      </c>
      <c r="HH276" s="361" t="str">
        <f t="shared" si="925"/>
        <v>-</v>
      </c>
      <c r="HI276" s="361" t="str">
        <f t="shared" si="926"/>
        <v>-</v>
      </c>
      <c r="HJ276" s="361" t="str">
        <f t="shared" si="927"/>
        <v>-</v>
      </c>
      <c r="HK276" s="361" t="str">
        <f t="shared" si="928"/>
        <v>-</v>
      </c>
      <c r="HL276" s="361" t="str">
        <f t="shared" si="929"/>
        <v>-</v>
      </c>
      <c r="HM276" s="361" t="str">
        <f t="shared" si="930"/>
        <v>-</v>
      </c>
      <c r="HN276" s="361" t="str">
        <f t="shared" si="931"/>
        <v>-</v>
      </c>
      <c r="HO276" s="361" t="str">
        <f t="shared" si="932"/>
        <v>-</v>
      </c>
      <c r="HP276" s="361" t="str">
        <f t="shared" si="933"/>
        <v>gridprops</v>
      </c>
      <c r="HQ276" s="361" t="str">
        <f t="shared" si="934"/>
        <v>-</v>
      </c>
      <c r="HR276" s="361" t="str">
        <f t="shared" si="935"/>
        <v>-</v>
      </c>
      <c r="HS276" s="361" t="str">
        <f t="shared" si="936"/>
        <v>-</v>
      </c>
      <c r="HT276" s="361" t="str">
        <f t="shared" si="937"/>
        <v>-</v>
      </c>
      <c r="HU276" s="361" t="str">
        <f t="shared" si="938"/>
        <v>-</v>
      </c>
      <c r="HV276" s="361" t="str">
        <f t="shared" si="939"/>
        <v>-</v>
      </c>
      <c r="HW276" s="361" t="str">
        <f t="shared" si="940"/>
        <v>-</v>
      </c>
      <c r="HX276" s="361" t="str">
        <f t="shared" si="941"/>
        <v>-</v>
      </c>
      <c r="HY276" s="361" t="str">
        <f t="shared" si="942"/>
        <v>-</v>
      </c>
      <c r="HZ276" s="361" t="str">
        <f t="shared" si="943"/>
        <v>-</v>
      </c>
      <c r="IA276" s="361" t="str">
        <f t="shared" si="944"/>
        <v>-</v>
      </c>
      <c r="IB276" s="361" t="str">
        <f t="shared" si="945"/>
        <v>-</v>
      </c>
      <c r="IC276" s="361" t="str">
        <f t="shared" si="946"/>
        <v>-</v>
      </c>
      <c r="ID276" s="361" t="str">
        <f t="shared" si="947"/>
        <v>-</v>
      </c>
      <c r="IE276" s="361" t="str">
        <f t="shared" si="948"/>
        <v>-</v>
      </c>
      <c r="IF276" s="444" t="s">
        <v>1247</v>
      </c>
      <c r="IG276" s="56" t="str">
        <f t="shared" si="1086"/>
        <v>-</v>
      </c>
      <c r="IH276" s="56" t="str">
        <f t="shared" si="1087"/>
        <v>-</v>
      </c>
      <c r="II276" s="56" t="str">
        <f t="shared" si="1088"/>
        <v>-</v>
      </c>
      <c r="IJ276" s="56" t="str">
        <f t="shared" si="1089"/>
        <v>-</v>
      </c>
      <c r="IK276" s="56" t="str">
        <f t="shared" si="949"/>
        <v>-</v>
      </c>
      <c r="IL276" s="56" t="str">
        <f t="shared" si="950"/>
        <v>-</v>
      </c>
      <c r="IM276" s="56" t="str">
        <f t="shared" si="951"/>
        <v>-</v>
      </c>
      <c r="IN276" s="56" t="str">
        <f t="shared" si="952"/>
        <v>-</v>
      </c>
      <c r="IO276" s="56" t="str">
        <f t="shared" si="953"/>
        <v>-</v>
      </c>
      <c r="IP276" s="56" t="str">
        <f t="shared" si="954"/>
        <v>-</v>
      </c>
      <c r="IQ276" s="56" t="str">
        <f t="shared" si="955"/>
        <v>-</v>
      </c>
      <c r="IR276" s="56" t="str">
        <f t="shared" si="956"/>
        <v>-</v>
      </c>
      <c r="IS276" s="56" t="str">
        <f t="shared" si="957"/>
        <v>-</v>
      </c>
      <c r="IT276" s="56" t="str">
        <f t="shared" si="958"/>
        <v>-</v>
      </c>
      <c r="IU276" s="56" t="str">
        <f t="shared" si="959"/>
        <v>-</v>
      </c>
      <c r="IV276" s="56" t="str">
        <f t="shared" si="960"/>
        <v>-</v>
      </c>
      <c r="IW276" s="56" t="str">
        <f t="shared" si="961"/>
        <v>-</v>
      </c>
      <c r="IX276" s="56" t="str">
        <f t="shared" si="962"/>
        <v>GD</v>
      </c>
      <c r="IY276" s="56" t="str">
        <f t="shared" si="963"/>
        <v>-</v>
      </c>
      <c r="IZ276" s="56" t="str">
        <f t="shared" si="964"/>
        <v>-</v>
      </c>
      <c r="JA276" s="56" t="str">
        <f t="shared" si="965"/>
        <v>-</v>
      </c>
      <c r="JB276" s="56" t="str">
        <f t="shared" si="966"/>
        <v>-</v>
      </c>
      <c r="JC276" s="56" t="str">
        <f t="shared" si="967"/>
        <v>-</v>
      </c>
      <c r="JD276" s="56" t="str">
        <f t="shared" si="968"/>
        <v>-</v>
      </c>
      <c r="JE276" s="56" t="str">
        <f t="shared" si="969"/>
        <v>-</v>
      </c>
      <c r="JF276" s="56" t="str">
        <f t="shared" si="970"/>
        <v>-</v>
      </c>
      <c r="JG276" s="56" t="str">
        <f t="shared" si="971"/>
        <v>-</v>
      </c>
      <c r="JH276" s="56" t="str">
        <f t="shared" si="972"/>
        <v>-</v>
      </c>
      <c r="JI276" s="56" t="str">
        <f t="shared" si="973"/>
        <v>-</v>
      </c>
      <c r="JJ276" s="56" t="str">
        <f t="shared" si="974"/>
        <v>-</v>
      </c>
      <c r="JK276" s="56" t="str">
        <f t="shared" si="975"/>
        <v>yes</v>
      </c>
      <c r="JL276" s="56" t="str">
        <f t="shared" si="976"/>
        <v>-</v>
      </c>
      <c r="JM276" s="56" t="str">
        <f t="shared" si="977"/>
        <v>-</v>
      </c>
      <c r="JN276" s="56" t="str">
        <f t="shared" si="978"/>
        <v>-</v>
      </c>
      <c r="JO276" s="56" t="str">
        <f t="shared" si="979"/>
        <v>-</v>
      </c>
      <c r="JP276" s="56" t="str">
        <f t="shared" si="980"/>
        <v>-</v>
      </c>
      <c r="JQ276" s="56" t="str">
        <f t="shared" si="981"/>
        <v>-</v>
      </c>
      <c r="JR276" s="56" t="str">
        <f t="shared" si="982"/>
        <v>-</v>
      </c>
      <c r="JS276" s="56" t="str">
        <f t="shared" si="983"/>
        <v>-</v>
      </c>
      <c r="JT276" s="56" t="str">
        <f t="shared" si="984"/>
        <v>-</v>
      </c>
      <c r="JU276" s="56" t="str">
        <f t="shared" si="985"/>
        <v>-</v>
      </c>
      <c r="JV276" s="56" t="str">
        <f t="shared" si="986"/>
        <v>-</v>
      </c>
      <c r="JW276" s="56" t="str">
        <f t="shared" si="987"/>
        <v>-</v>
      </c>
      <c r="JX276" s="56" t="str">
        <f t="shared" si="988"/>
        <v>-</v>
      </c>
      <c r="JY276" s="56" t="str">
        <f t="shared" si="989"/>
        <v>-</v>
      </c>
      <c r="JZ276" s="56" t="str">
        <f t="shared" si="990"/>
        <v>-</v>
      </c>
      <c r="KA276" s="444" t="s">
        <v>1247</v>
      </c>
      <c r="KB276" s="360">
        <f>IF(ISNUMBER(INDEX($EQ$15:$GK$521,$B276,EO$11)),MAX(KB$14:KB275)+1,0)</f>
        <v>0</v>
      </c>
      <c r="KC276" s="360" t="str">
        <f t="shared" si="1090"/>
        <v/>
      </c>
      <c r="KD276" s="373" t="s">
        <v>2</v>
      </c>
      <c r="KE276" s="215"/>
      <c r="KF276" s="60"/>
      <c r="KG276" s="60"/>
      <c r="KH276" s="60"/>
      <c r="KI276" s="60"/>
      <c r="KJ276" s="60"/>
      <c r="KK276" s="60"/>
      <c r="KL276" s="60"/>
      <c r="KM276" s="60"/>
      <c r="KN276" s="60"/>
      <c r="KO276" s="60"/>
      <c r="KP276" s="60"/>
      <c r="KQ276" s="60"/>
      <c r="KR276" s="60"/>
      <c r="KS276" s="60"/>
      <c r="KT276" s="60"/>
      <c r="KU276" s="60"/>
      <c r="KV276" s="60"/>
      <c r="KW276" s="60"/>
      <c r="KX276" s="60"/>
      <c r="KY276" s="60"/>
      <c r="KZ276" s="283" t="str">
        <f t="shared" si="991"/>
        <v/>
      </c>
      <c r="LA276" s="26"/>
      <c r="LB276" s="18"/>
      <c r="LC276" s="18"/>
      <c r="LD276" s="18"/>
      <c r="LE276" s="18"/>
      <c r="LF276" s="18"/>
      <c r="LG276" s="18"/>
      <c r="LH276" s="18"/>
      <c r="LI276" s="18"/>
      <c r="LJ276" s="18"/>
      <c r="LK276" s="18"/>
      <c r="LL276" s="18"/>
      <c r="LM276" s="18"/>
      <c r="LN276" s="63"/>
      <c r="LO276" s="251">
        <f t="shared" si="992"/>
        <v>0</v>
      </c>
      <c r="LP276" s="251">
        <f t="shared" si="993"/>
        <v>0</v>
      </c>
      <c r="LQ276" s="251">
        <f t="shared" si="994"/>
        <v>0</v>
      </c>
      <c r="LR276" s="251">
        <f t="shared" si="995"/>
        <v>0</v>
      </c>
      <c r="LS276" s="251">
        <f t="shared" si="996"/>
        <v>0</v>
      </c>
      <c r="LT276" s="251">
        <f t="shared" si="997"/>
        <v>0</v>
      </c>
      <c r="LU276" s="251">
        <f t="shared" si="998"/>
        <v>0</v>
      </c>
      <c r="LV276" s="251">
        <f t="shared" si="999"/>
        <v>0</v>
      </c>
      <c r="LW276" s="251">
        <f t="shared" si="1000"/>
        <v>0</v>
      </c>
      <c r="LX276" s="251">
        <f t="shared" si="1001"/>
        <v>0</v>
      </c>
      <c r="LY276" s="251">
        <f t="shared" si="1002"/>
        <v>0</v>
      </c>
      <c r="LZ276" s="251">
        <f t="shared" si="1003"/>
        <v>0</v>
      </c>
      <c r="MA276" s="63">
        <f t="shared" si="1004"/>
        <v>7</v>
      </c>
      <c r="MB276" s="63">
        <f t="shared" si="1005"/>
        <v>0</v>
      </c>
      <c r="MC276" s="63">
        <f t="shared" si="1092"/>
        <v>262</v>
      </c>
      <c r="MD276" s="63">
        <f t="shared" si="1091"/>
        <v>33</v>
      </c>
      <c r="ME276" s="63">
        <f t="shared" si="1006"/>
        <v>0</v>
      </c>
      <c r="MF276" s="315">
        <f t="shared" si="1007"/>
        <v>291</v>
      </c>
      <c r="MG276" s="315">
        <f>IF(ISNUMBER(MATCH(EO276,$ME$15:$ME$520,0)),0,MAX(MG$14:MG275)+1)</f>
        <v>0</v>
      </c>
      <c r="MH276" s="315" t="str">
        <f t="shared" si="1008"/>
        <v/>
      </c>
      <c r="MI276" s="369"/>
      <c r="MJ276" s="68"/>
      <c r="MK276" s="18"/>
      <c r="ML276" s="242"/>
      <c r="MM276" s="242"/>
      <c r="MN276" s="59"/>
      <c r="MO276" s="59"/>
      <c r="MP276" s="285"/>
      <c r="MQ276" s="59"/>
      <c r="MR276" s="238"/>
      <c r="MS276" s="285"/>
      <c r="MT276" s="59"/>
      <c r="MU276" s="285"/>
      <c r="MV276" s="238"/>
      <c r="MW276" s="59"/>
      <c r="MX276" s="59"/>
      <c r="MY276" s="59"/>
      <c r="MZ276" s="59"/>
      <c r="NA276" s="59"/>
      <c r="NB276" s="59"/>
      <c r="NC276" s="59"/>
      <c r="ND276" s="59"/>
      <c r="NE276" s="59"/>
      <c r="NF276" s="59"/>
      <c r="NG276" s="59"/>
      <c r="NH276" s="59"/>
      <c r="NI276" s="59"/>
      <c r="NJ276" s="59"/>
      <c r="NK276" s="59"/>
      <c r="NL276" s="454"/>
      <c r="NM276" s="454"/>
      <c r="NN276" s="59"/>
      <c r="NO276" s="18"/>
      <c r="NP276" s="18"/>
      <c r="NQ276" s="18"/>
      <c r="NR276" s="18"/>
      <c r="NS276" s="18"/>
      <c r="NT276" s="18"/>
      <c r="NU276" s="18"/>
      <c r="NV276" s="18"/>
      <c r="NW276" s="18"/>
      <c r="NX276" s="18"/>
      <c r="NY276" s="18"/>
      <c r="NZ276" s="18"/>
      <c r="OA276" s="18"/>
      <c r="OB276" s="18"/>
      <c r="OC276" s="18"/>
      <c r="OZ276" s="59"/>
      <c r="PA276" s="251" t="str">
        <f t="shared" si="1009"/>
        <v/>
      </c>
      <c r="PB276" s="251" t="str">
        <f t="shared" si="1010"/>
        <v/>
      </c>
      <c r="PC276" s="251" t="str">
        <f t="shared" si="1011"/>
        <v/>
      </c>
      <c r="PD276" s="251" t="str">
        <f t="shared" si="1012"/>
        <v/>
      </c>
      <c r="PE276" s="251" t="str">
        <f t="shared" si="1013"/>
        <v/>
      </c>
      <c r="PF276" s="251" t="str">
        <f t="shared" si="1014"/>
        <v/>
      </c>
      <c r="PG276" s="251" t="str">
        <f t="shared" si="1015"/>
        <v/>
      </c>
      <c r="PH276" s="251" t="str">
        <f t="shared" si="1016"/>
        <v/>
      </c>
      <c r="PI276" s="251" t="str">
        <f t="shared" si="1017"/>
        <v/>
      </c>
      <c r="PJ276" s="251" t="str">
        <f t="shared" si="1018"/>
        <v/>
      </c>
      <c r="PK276" s="251" t="str">
        <f t="shared" si="1019"/>
        <v/>
      </c>
      <c r="PL276" s="251" t="str">
        <f t="shared" si="1020"/>
        <v/>
      </c>
      <c r="PM276" s="251" t="str">
        <f t="shared" si="1021"/>
        <v/>
      </c>
      <c r="PN276" s="251" t="str">
        <f t="shared" si="1022"/>
        <v/>
      </c>
      <c r="PO276" s="251" t="str">
        <f t="shared" si="1023"/>
        <v/>
      </c>
      <c r="PP276" s="251" t="str">
        <f t="shared" si="1024"/>
        <v/>
      </c>
      <c r="PQ276" s="251" t="str">
        <f t="shared" si="1025"/>
        <v/>
      </c>
      <c r="PR276" s="251" t="str">
        <f t="shared" si="1026"/>
        <v/>
      </c>
      <c r="PS276" s="251" t="str">
        <f t="shared" si="1027"/>
        <v/>
      </c>
      <c r="PT276" s="251" t="str">
        <f t="shared" si="1028"/>
        <v/>
      </c>
      <c r="PU276" s="251" t="str">
        <f t="shared" si="1029"/>
        <v/>
      </c>
      <c r="PV276" s="251" t="str">
        <f t="shared" si="1030"/>
        <v/>
      </c>
      <c r="PW276" s="251" t="str">
        <f t="shared" si="1031"/>
        <v/>
      </c>
      <c r="PX276" s="251" t="str">
        <f t="shared" si="1032"/>
        <v/>
      </c>
      <c r="PY276" s="251" t="str">
        <f t="shared" si="1033"/>
        <v/>
      </c>
      <c r="PZ276" s="251" t="str">
        <f t="shared" si="1034"/>
        <v/>
      </c>
      <c r="QA276" s="251" t="str">
        <f t="shared" si="1035"/>
        <v/>
      </c>
      <c r="QB276" s="251" t="str">
        <f t="shared" si="1036"/>
        <v/>
      </c>
      <c r="QC276" s="251" t="str">
        <f t="shared" si="1037"/>
        <v/>
      </c>
      <c r="QD276" s="251" t="str">
        <f t="shared" si="1038"/>
        <v/>
      </c>
      <c r="QE276" s="251" t="str">
        <f t="shared" si="1039"/>
        <v/>
      </c>
      <c r="QF276" s="63">
        <f t="shared" si="1040"/>
        <v>0</v>
      </c>
      <c r="QG276" s="59"/>
      <c r="QH276" s="59"/>
      <c r="QI276" s="59"/>
      <c r="QJ276" s="59"/>
      <c r="QK276" s="59"/>
      <c r="QL276" s="59"/>
      <c r="QM276" s="59"/>
      <c r="QN276" s="59"/>
    </row>
    <row r="277" spans="1:456" ht="6.75" customHeight="1" x14ac:dyDescent="0.25">
      <c r="A277" s="68"/>
      <c r="B277" s="447">
        <f t="shared" si="900"/>
        <v>263</v>
      </c>
      <c r="C277" s="72" t="s">
        <v>763</v>
      </c>
      <c r="D277" s="261" t="s">
        <v>863</v>
      </c>
      <c r="E277" s="59"/>
      <c r="F277" s="229"/>
      <c r="G277" s="295"/>
      <c r="H277" s="295"/>
      <c r="I277" s="229"/>
      <c r="J277" s="295"/>
      <c r="K277" s="295"/>
      <c r="L277" s="229"/>
      <c r="M277" s="295"/>
      <c r="N277" s="295"/>
      <c r="O277" s="229"/>
      <c r="P277" s="295"/>
      <c r="Q277" s="295"/>
      <c r="R277" s="229"/>
      <c r="S277" s="230"/>
      <c r="T277" s="231"/>
      <c r="U277" s="229"/>
      <c r="V277" s="230"/>
      <c r="W277" s="231"/>
      <c r="X277" s="229"/>
      <c r="Y277" s="230"/>
      <c r="Z277" s="231"/>
      <c r="AA277" s="229"/>
      <c r="AB277" s="295"/>
      <c r="AC277" s="295"/>
      <c r="AD277" s="229"/>
      <c r="AE277" s="295"/>
      <c r="AF277" s="295"/>
      <c r="AG277" s="229"/>
      <c r="AH277" s="295"/>
      <c r="AI277" s="295"/>
      <c r="AJ277" s="229"/>
      <c r="AK277" s="295"/>
      <c r="AL277" s="295"/>
      <c r="AM277" s="229"/>
      <c r="AN277" s="295"/>
      <c r="AO277" s="295"/>
      <c r="AP277" s="243"/>
      <c r="AQ277" s="295"/>
      <c r="AR277" s="290"/>
      <c r="AS277" s="243"/>
      <c r="AT277" s="295"/>
      <c r="AU277" s="290"/>
      <c r="AV277" s="229"/>
      <c r="AW277" s="230"/>
      <c r="AX277" s="231"/>
      <c r="AY277" s="229"/>
      <c r="AZ277" s="230"/>
      <c r="BA277" s="231"/>
      <c r="BB277" s="229"/>
      <c r="BC277" s="230"/>
      <c r="BD277" s="231"/>
      <c r="BE277" s="229"/>
      <c r="BF277" s="230"/>
      <c r="BG277" s="231"/>
      <c r="BH277" s="229"/>
      <c r="BI277" s="230"/>
      <c r="BJ277" s="231"/>
      <c r="BK277" s="243"/>
      <c r="BL277" s="230"/>
      <c r="BM277" s="231"/>
      <c r="BN277" s="243"/>
      <c r="BO277" s="230"/>
      <c r="BP277" s="231"/>
      <c r="BQ277" s="229"/>
      <c r="BR277" s="230"/>
      <c r="BS277" s="231"/>
      <c r="BT277" s="229"/>
      <c r="BU277" s="230"/>
      <c r="BV277" s="231"/>
      <c r="BW277" s="229"/>
      <c r="BX277" s="230"/>
      <c r="BY277" s="231"/>
      <c r="BZ277" s="229"/>
      <c r="CA277" s="230"/>
      <c r="CB277" s="231"/>
      <c r="CC277" s="229"/>
      <c r="CD277" s="230"/>
      <c r="CE277" s="231"/>
      <c r="CF277" s="331"/>
      <c r="CG277" s="332"/>
      <c r="CH277" s="385"/>
      <c r="CI277" s="331"/>
      <c r="CJ277" s="332"/>
      <c r="CK277" s="385"/>
      <c r="CL277" s="243"/>
      <c r="CM277" s="230"/>
      <c r="CN277" s="354"/>
      <c r="CO277" s="243"/>
      <c r="CP277" s="230"/>
      <c r="CQ277" s="231"/>
      <c r="CR277" s="331"/>
      <c r="CS277" s="332"/>
      <c r="CT277" s="333"/>
      <c r="CU277" s="229"/>
      <c r="CV277" s="230"/>
      <c r="CW277" s="231"/>
      <c r="CX277" s="331"/>
      <c r="CY277" s="332"/>
      <c r="CZ277" s="333"/>
      <c r="DA277" s="331"/>
      <c r="DB277" s="332"/>
      <c r="DC277" s="333"/>
      <c r="DD277" s="331"/>
      <c r="DE277" s="332"/>
      <c r="DF277" s="333"/>
      <c r="DG277" s="331"/>
      <c r="DH277" s="332"/>
      <c r="DI277" s="333"/>
      <c r="DJ277" s="229"/>
      <c r="DK277" s="230"/>
      <c r="DL277" s="231"/>
      <c r="DM277" s="229"/>
      <c r="DN277" s="230"/>
      <c r="DO277" s="231"/>
      <c r="DP277" s="331"/>
      <c r="DQ277" s="332"/>
      <c r="DR277" s="333"/>
      <c r="DS277" s="331"/>
      <c r="DT277" s="332"/>
      <c r="DU277" s="333"/>
      <c r="DV277" s="331"/>
      <c r="DW277" s="332"/>
      <c r="DX277" s="333"/>
      <c r="DY277" s="331"/>
      <c r="DZ277" s="332"/>
      <c r="EA277" s="333"/>
      <c r="EB277" s="331"/>
      <c r="EC277" s="332"/>
      <c r="ED277" s="333"/>
      <c r="EE277" s="331"/>
      <c r="EF277" s="332"/>
      <c r="EG277" s="333"/>
      <c r="EH277" s="229"/>
      <c r="EI277" s="230"/>
      <c r="EJ277" s="231"/>
      <c r="EK277" s="229"/>
      <c r="EL277" s="230"/>
      <c r="EM277" s="231"/>
      <c r="EN277" s="244"/>
      <c r="EO277" s="269" t="str">
        <f t="shared" si="901"/>
        <v/>
      </c>
      <c r="EP277" s="444" t="s">
        <v>1247</v>
      </c>
      <c r="EQ277" s="360" t="str">
        <f t="shared" si="1041"/>
        <v/>
      </c>
      <c r="ER277" s="360" t="str">
        <f t="shared" si="1042"/>
        <v/>
      </c>
      <c r="ES277" s="360" t="str">
        <f t="shared" si="1043"/>
        <v/>
      </c>
      <c r="ET277" s="360" t="str">
        <f t="shared" si="1044"/>
        <v/>
      </c>
      <c r="EU277" s="360" t="str">
        <f t="shared" si="1045"/>
        <v/>
      </c>
      <c r="EV277" s="360" t="str">
        <f t="shared" si="1046"/>
        <v/>
      </c>
      <c r="EW277" s="360" t="str">
        <f t="shared" si="1047"/>
        <v/>
      </c>
      <c r="EX277" s="360" t="str">
        <f t="shared" si="1048"/>
        <v/>
      </c>
      <c r="EY277" s="360" t="str">
        <f t="shared" si="1049"/>
        <v/>
      </c>
      <c r="EZ277" s="360" t="str">
        <f t="shared" si="1050"/>
        <v/>
      </c>
      <c r="FA277" s="360" t="str">
        <f t="shared" si="1051"/>
        <v/>
      </c>
      <c r="FB277" s="360" t="str">
        <f t="shared" si="1052"/>
        <v/>
      </c>
      <c r="FC277" s="360" t="str">
        <f t="shared" si="1053"/>
        <v/>
      </c>
      <c r="FD277" s="360" t="str">
        <f t="shared" si="1054"/>
        <v/>
      </c>
      <c r="FE277" s="360" t="str">
        <f t="shared" si="1055"/>
        <v/>
      </c>
      <c r="FF277" s="360" t="str">
        <f t="shared" si="1056"/>
        <v/>
      </c>
      <c r="FG277" s="360" t="str">
        <f t="shared" si="1057"/>
        <v/>
      </c>
      <c r="FH277" s="360">
        <f t="shared" si="1058"/>
        <v>32</v>
      </c>
      <c r="FI277" s="360">
        <f t="shared" si="1059"/>
        <v>23</v>
      </c>
      <c r="FJ277" s="360" t="str">
        <f t="shared" si="1060"/>
        <v/>
      </c>
      <c r="FK277" s="360" t="str">
        <f t="shared" si="1061"/>
        <v/>
      </c>
      <c r="FL277" s="360" t="str">
        <f t="shared" si="1062"/>
        <v/>
      </c>
      <c r="FM277" s="360" t="str">
        <f t="shared" si="1063"/>
        <v/>
      </c>
      <c r="FN277" s="360" t="str">
        <f t="shared" si="1064"/>
        <v/>
      </c>
      <c r="FO277" s="360" t="str">
        <f t="shared" si="1065"/>
        <v/>
      </c>
      <c r="FP277" s="360" t="str">
        <f t="shared" si="1066"/>
        <v/>
      </c>
      <c r="FQ277" s="360" t="str">
        <f t="shared" si="1067"/>
        <v/>
      </c>
      <c r="FR277" s="360" t="str">
        <f t="shared" si="1068"/>
        <v/>
      </c>
      <c r="FS277" s="360" t="str">
        <f t="shared" si="1069"/>
        <v/>
      </c>
      <c r="FT277" s="360" t="str">
        <f t="shared" si="902"/>
        <v/>
      </c>
      <c r="FU277" s="360" t="str">
        <f t="shared" si="1070"/>
        <v/>
      </c>
      <c r="FV277" s="360" t="str">
        <f t="shared" si="1071"/>
        <v/>
      </c>
      <c r="FW277" s="360" t="str">
        <f t="shared" si="1072"/>
        <v/>
      </c>
      <c r="FX277" s="360" t="str">
        <f t="shared" si="1073"/>
        <v/>
      </c>
      <c r="FY277" s="360" t="str">
        <f t="shared" si="1074"/>
        <v/>
      </c>
      <c r="FZ277" s="360" t="str">
        <f t="shared" si="1075"/>
        <v/>
      </c>
      <c r="GA277" s="360" t="str">
        <f t="shared" si="1076"/>
        <v/>
      </c>
      <c r="GB277" s="360" t="str">
        <f t="shared" si="1077"/>
        <v/>
      </c>
      <c r="GC277" s="360" t="str">
        <f t="shared" si="1078"/>
        <v/>
      </c>
      <c r="GD277" s="360" t="str">
        <f t="shared" si="1079"/>
        <v/>
      </c>
      <c r="GE277" s="360" t="str">
        <f t="shared" si="1080"/>
        <v/>
      </c>
      <c r="GF277" s="360" t="str">
        <f t="shared" si="1081"/>
        <v/>
      </c>
      <c r="GG277" s="360" t="str">
        <f t="shared" si="1082"/>
        <v/>
      </c>
      <c r="GH277" s="360" t="str">
        <f t="shared" si="1083"/>
        <v/>
      </c>
      <c r="GI277" s="360" t="str">
        <f t="shared" si="1084"/>
        <v/>
      </c>
      <c r="GJ277" s="360" t="str">
        <f t="shared" si="1085"/>
        <v/>
      </c>
      <c r="GK277" s="444" t="s">
        <v>1247</v>
      </c>
      <c r="GL277" s="361" t="str">
        <f t="shared" si="903"/>
        <v>-</v>
      </c>
      <c r="GM277" s="361" t="str">
        <f t="shared" si="904"/>
        <v>-</v>
      </c>
      <c r="GN277" s="361" t="str">
        <f t="shared" si="905"/>
        <v>-</v>
      </c>
      <c r="GO277" s="361" t="str">
        <f t="shared" si="906"/>
        <v>-</v>
      </c>
      <c r="GP277" s="361" t="str">
        <f t="shared" si="907"/>
        <v>-</v>
      </c>
      <c r="GQ277" s="361" t="str">
        <f t="shared" si="908"/>
        <v>-</v>
      </c>
      <c r="GR277" s="361" t="str">
        <f t="shared" si="909"/>
        <v>-</v>
      </c>
      <c r="GS277" s="361" t="str">
        <f t="shared" si="910"/>
        <v>-</v>
      </c>
      <c r="GT277" s="361" t="str">
        <f t="shared" si="911"/>
        <v>-</v>
      </c>
      <c r="GU277" s="361" t="str">
        <f t="shared" si="912"/>
        <v>-</v>
      </c>
      <c r="GV277" s="361" t="str">
        <f t="shared" si="913"/>
        <v>-</v>
      </c>
      <c r="GW277" s="361" t="str">
        <f t="shared" si="914"/>
        <v>-</v>
      </c>
      <c r="GX277" s="361" t="str">
        <f t="shared" si="915"/>
        <v>-</v>
      </c>
      <c r="GY277" s="361" t="str">
        <f t="shared" si="916"/>
        <v>-</v>
      </c>
      <c r="GZ277" s="361" t="str">
        <f t="shared" si="917"/>
        <v>-</v>
      </c>
      <c r="HA277" s="361" t="str">
        <f t="shared" si="918"/>
        <v>-</v>
      </c>
      <c r="HB277" s="361" t="str">
        <f t="shared" si="919"/>
        <v>-</v>
      </c>
      <c r="HC277" s="361" t="str">
        <f t="shared" si="920"/>
        <v>chd_spd_R</v>
      </c>
      <c r="HD277" s="361" t="str">
        <f t="shared" si="921"/>
        <v>chd_spd_R</v>
      </c>
      <c r="HE277" s="361" t="str">
        <f t="shared" si="922"/>
        <v>-</v>
      </c>
      <c r="HF277" s="361" t="str">
        <f t="shared" si="923"/>
        <v>-</v>
      </c>
      <c r="HG277" s="361" t="str">
        <f t="shared" si="924"/>
        <v>-</v>
      </c>
      <c r="HH277" s="361" t="str">
        <f t="shared" si="925"/>
        <v>-</v>
      </c>
      <c r="HI277" s="361" t="str">
        <f t="shared" si="926"/>
        <v>-</v>
      </c>
      <c r="HJ277" s="361" t="str">
        <f t="shared" si="927"/>
        <v>-</v>
      </c>
      <c r="HK277" s="361" t="str">
        <f t="shared" si="928"/>
        <v>-</v>
      </c>
      <c r="HL277" s="361" t="str">
        <f t="shared" si="929"/>
        <v>-</v>
      </c>
      <c r="HM277" s="361" t="str">
        <f t="shared" si="930"/>
        <v>-</v>
      </c>
      <c r="HN277" s="361" t="str">
        <f t="shared" si="931"/>
        <v>-</v>
      </c>
      <c r="HO277" s="361" t="str">
        <f t="shared" si="932"/>
        <v>-</v>
      </c>
      <c r="HP277" s="361" t="str">
        <f t="shared" si="933"/>
        <v>-</v>
      </c>
      <c r="HQ277" s="361" t="str">
        <f t="shared" si="934"/>
        <v>-</v>
      </c>
      <c r="HR277" s="361" t="str">
        <f t="shared" si="935"/>
        <v>-</v>
      </c>
      <c r="HS277" s="361" t="str">
        <f t="shared" si="936"/>
        <v>-</v>
      </c>
      <c r="HT277" s="361" t="str">
        <f t="shared" si="937"/>
        <v>-</v>
      </c>
      <c r="HU277" s="361" t="str">
        <f t="shared" si="938"/>
        <v>-</v>
      </c>
      <c r="HV277" s="361" t="str">
        <f t="shared" si="939"/>
        <v>-</v>
      </c>
      <c r="HW277" s="361" t="str">
        <f t="shared" si="940"/>
        <v>-</v>
      </c>
      <c r="HX277" s="361" t="str">
        <f t="shared" si="941"/>
        <v>-</v>
      </c>
      <c r="HY277" s="361" t="str">
        <f t="shared" si="942"/>
        <v>-</v>
      </c>
      <c r="HZ277" s="361" t="str">
        <f t="shared" si="943"/>
        <v>-</v>
      </c>
      <c r="IA277" s="361" t="str">
        <f t="shared" si="944"/>
        <v>-</v>
      </c>
      <c r="IB277" s="361" t="str">
        <f t="shared" si="945"/>
        <v>-</v>
      </c>
      <c r="IC277" s="361" t="str">
        <f t="shared" si="946"/>
        <v>-</v>
      </c>
      <c r="ID277" s="361" t="str">
        <f t="shared" si="947"/>
        <v>-</v>
      </c>
      <c r="IE277" s="361" t="str">
        <f t="shared" si="948"/>
        <v>-</v>
      </c>
      <c r="IF277" s="444" t="s">
        <v>1247</v>
      </c>
      <c r="IG277" s="56" t="str">
        <f t="shared" si="1086"/>
        <v>-</v>
      </c>
      <c r="IH277" s="56" t="str">
        <f t="shared" si="1087"/>
        <v>-</v>
      </c>
      <c r="II277" s="56" t="str">
        <f t="shared" si="1088"/>
        <v>-</v>
      </c>
      <c r="IJ277" s="56" t="str">
        <f t="shared" si="1089"/>
        <v>-</v>
      </c>
      <c r="IK277" s="56" t="str">
        <f t="shared" si="949"/>
        <v>-</v>
      </c>
      <c r="IL277" s="56" t="str">
        <f t="shared" si="950"/>
        <v>-</v>
      </c>
      <c r="IM277" s="56" t="str">
        <f t="shared" si="951"/>
        <v>-</v>
      </c>
      <c r="IN277" s="56" t="str">
        <f t="shared" si="952"/>
        <v>-</v>
      </c>
      <c r="IO277" s="56" t="str">
        <f t="shared" si="953"/>
        <v>-</v>
      </c>
      <c r="IP277" s="56" t="str">
        <f t="shared" si="954"/>
        <v>-</v>
      </c>
      <c r="IQ277" s="56" t="str">
        <f t="shared" si="955"/>
        <v>-</v>
      </c>
      <c r="IR277" s="56" t="str">
        <f t="shared" si="956"/>
        <v>-</v>
      </c>
      <c r="IS277" s="56" t="str">
        <f t="shared" si="957"/>
        <v>-</v>
      </c>
      <c r="IT277" s="56" t="str">
        <f t="shared" si="958"/>
        <v>-</v>
      </c>
      <c r="IU277" s="56" t="str">
        <f t="shared" si="959"/>
        <v>-</v>
      </c>
      <c r="IV277" s="56" t="str">
        <f t="shared" si="960"/>
        <v>-</v>
      </c>
      <c r="IW277" s="56" t="str">
        <f t="shared" si="961"/>
        <v>-</v>
      </c>
      <c r="IX277" s="56" t="str">
        <f t="shared" si="962"/>
        <v>R</v>
      </c>
      <c r="IY277" s="56" t="str">
        <f t="shared" si="963"/>
        <v>R</v>
      </c>
      <c r="IZ277" s="56" t="str">
        <f t="shared" si="964"/>
        <v>-</v>
      </c>
      <c r="JA277" s="56" t="str">
        <f t="shared" si="965"/>
        <v>-</v>
      </c>
      <c r="JB277" s="56" t="str">
        <f t="shared" si="966"/>
        <v>-</v>
      </c>
      <c r="JC277" s="56" t="str">
        <f t="shared" si="967"/>
        <v>-</v>
      </c>
      <c r="JD277" s="56" t="str">
        <f t="shared" si="968"/>
        <v>-</v>
      </c>
      <c r="JE277" s="56" t="str">
        <f t="shared" si="969"/>
        <v>-</v>
      </c>
      <c r="JF277" s="56" t="str">
        <f t="shared" si="970"/>
        <v>-</v>
      </c>
      <c r="JG277" s="56" t="str">
        <f t="shared" si="971"/>
        <v>-</v>
      </c>
      <c r="JH277" s="56" t="str">
        <f t="shared" si="972"/>
        <v>-</v>
      </c>
      <c r="JI277" s="56" t="str">
        <f t="shared" si="973"/>
        <v>-</v>
      </c>
      <c r="JJ277" s="56" t="str">
        <f t="shared" si="974"/>
        <v>-</v>
      </c>
      <c r="JK277" s="56" t="str">
        <f t="shared" si="975"/>
        <v>-</v>
      </c>
      <c r="JL277" s="56" t="str">
        <f t="shared" si="976"/>
        <v>-</v>
      </c>
      <c r="JM277" s="56" t="str">
        <f t="shared" si="977"/>
        <v>-</v>
      </c>
      <c r="JN277" s="56" t="str">
        <f t="shared" si="978"/>
        <v>-</v>
      </c>
      <c r="JO277" s="56" t="str">
        <f t="shared" si="979"/>
        <v>-</v>
      </c>
      <c r="JP277" s="56" t="str">
        <f t="shared" si="980"/>
        <v>-</v>
      </c>
      <c r="JQ277" s="56" t="str">
        <f t="shared" si="981"/>
        <v>-</v>
      </c>
      <c r="JR277" s="56" t="str">
        <f t="shared" si="982"/>
        <v>-</v>
      </c>
      <c r="JS277" s="56" t="str">
        <f t="shared" si="983"/>
        <v>-</v>
      </c>
      <c r="JT277" s="56" t="str">
        <f t="shared" si="984"/>
        <v>-</v>
      </c>
      <c r="JU277" s="56" t="str">
        <f t="shared" si="985"/>
        <v>-</v>
      </c>
      <c r="JV277" s="56" t="str">
        <f t="shared" si="986"/>
        <v>-</v>
      </c>
      <c r="JW277" s="56" t="str">
        <f t="shared" si="987"/>
        <v>-</v>
      </c>
      <c r="JX277" s="56" t="str">
        <f t="shared" si="988"/>
        <v>-</v>
      </c>
      <c r="JY277" s="56" t="str">
        <f t="shared" si="989"/>
        <v>-</v>
      </c>
      <c r="JZ277" s="56" t="str">
        <f t="shared" si="990"/>
        <v>-</v>
      </c>
      <c r="KA277" s="444" t="s">
        <v>1247</v>
      </c>
      <c r="KB277" s="360">
        <f>IF(ISNUMBER(INDEX($EQ$15:$GK$521,$B277,EO$11)),MAX(KB$14:KB276)+1,0)</f>
        <v>0</v>
      </c>
      <c r="KC277" s="360" t="str">
        <f t="shared" si="1090"/>
        <v/>
      </c>
      <c r="KD277" s="373" t="s">
        <v>2</v>
      </c>
      <c r="KE277" s="215"/>
      <c r="KF277" s="60"/>
      <c r="KG277" s="60"/>
      <c r="KH277" s="60"/>
      <c r="KI277" s="60"/>
      <c r="KJ277" s="60"/>
      <c r="KK277" s="60"/>
      <c r="KL277" s="60"/>
      <c r="KM277" s="60"/>
      <c r="KN277" s="60"/>
      <c r="KO277" s="60"/>
      <c r="KP277" s="60"/>
      <c r="KQ277" s="60"/>
      <c r="KR277" s="60"/>
      <c r="KS277" s="60"/>
      <c r="KT277" s="60"/>
      <c r="KU277" s="60"/>
      <c r="KV277" s="60"/>
      <c r="KW277" s="60"/>
      <c r="KX277" s="60"/>
      <c r="KY277" s="60"/>
      <c r="KZ277" s="283" t="str">
        <f t="shared" si="991"/>
        <v/>
      </c>
      <c r="LA277" s="26"/>
      <c r="LB277" s="18"/>
      <c r="LC277" s="18"/>
      <c r="LD277" s="18"/>
      <c r="LE277" s="18"/>
      <c r="LF277" s="18"/>
      <c r="LG277" s="18"/>
      <c r="LH277" s="18"/>
      <c r="LI277" s="18"/>
      <c r="LJ277" s="18"/>
      <c r="LK277" s="18"/>
      <c r="LL277" s="18"/>
      <c r="LM277" s="18"/>
      <c r="LN277" s="63"/>
      <c r="LO277" s="251">
        <f t="shared" si="992"/>
        <v>0</v>
      </c>
      <c r="LP277" s="251">
        <f t="shared" si="993"/>
        <v>0</v>
      </c>
      <c r="LQ277" s="251">
        <f t="shared" si="994"/>
        <v>0</v>
      </c>
      <c r="LR277" s="251">
        <f t="shared" si="995"/>
        <v>0</v>
      </c>
      <c r="LS277" s="251">
        <f t="shared" si="996"/>
        <v>0</v>
      </c>
      <c r="LT277" s="251">
        <f t="shared" si="997"/>
        <v>0</v>
      </c>
      <c r="LU277" s="251">
        <f t="shared" si="998"/>
        <v>0</v>
      </c>
      <c r="LV277" s="251">
        <f t="shared" si="999"/>
        <v>0</v>
      </c>
      <c r="LW277" s="251">
        <f t="shared" si="1000"/>
        <v>0</v>
      </c>
      <c r="LX277" s="251">
        <f t="shared" si="1001"/>
        <v>0</v>
      </c>
      <c r="LY277" s="251">
        <f t="shared" si="1002"/>
        <v>0</v>
      </c>
      <c r="LZ277" s="251">
        <f t="shared" si="1003"/>
        <v>0</v>
      </c>
      <c r="MA277" s="63">
        <f t="shared" si="1004"/>
        <v>7</v>
      </c>
      <c r="MB277" s="63">
        <f t="shared" si="1005"/>
        <v>0</v>
      </c>
      <c r="MC277" s="63">
        <f t="shared" si="1092"/>
        <v>263</v>
      </c>
      <c r="MD277" s="63">
        <f t="shared" si="1091"/>
        <v>34</v>
      </c>
      <c r="ME277" s="63">
        <f t="shared" si="1006"/>
        <v>0</v>
      </c>
      <c r="MF277" s="315">
        <f t="shared" si="1007"/>
        <v>291</v>
      </c>
      <c r="MG277" s="315">
        <f>IF(ISNUMBER(MATCH(EO277,$ME$15:$ME$520,0)),0,MAX(MG$14:MG276)+1)</f>
        <v>0</v>
      </c>
      <c r="MH277" s="315" t="str">
        <f t="shared" si="1008"/>
        <v/>
      </c>
      <c r="MI277" s="369"/>
      <c r="MJ277" s="68"/>
      <c r="MK277" s="18"/>
      <c r="ML277" s="242"/>
      <c r="MM277" s="242"/>
      <c r="MN277" s="59"/>
      <c r="MO277" s="59"/>
      <c r="MP277" s="285"/>
      <c r="MQ277" s="59"/>
      <c r="MR277" s="238"/>
      <c r="MS277" s="285"/>
      <c r="MT277" s="59"/>
      <c r="MU277" s="285"/>
      <c r="MV277" s="238"/>
      <c r="MW277" s="59"/>
      <c r="MX277" s="59"/>
      <c r="MY277" s="59"/>
      <c r="MZ277" s="59"/>
      <c r="NA277" s="59"/>
      <c r="NB277" s="59"/>
      <c r="NC277" s="59"/>
      <c r="ND277" s="59"/>
      <c r="NE277" s="59"/>
      <c r="NF277" s="59"/>
      <c r="NG277" s="59"/>
      <c r="NH277" s="59"/>
      <c r="NI277" s="59"/>
      <c r="NJ277" s="59"/>
      <c r="NK277" s="59"/>
      <c r="NL277" s="454"/>
      <c r="NM277" s="454"/>
      <c r="NN277" s="59"/>
      <c r="NO277" s="18"/>
      <c r="NP277" s="18"/>
      <c r="NQ277" s="18"/>
      <c r="NR277" s="18"/>
      <c r="NS277" s="18"/>
      <c r="NT277" s="18"/>
      <c r="NU277" s="18"/>
      <c r="NV277" s="18"/>
      <c r="NW277" s="18"/>
      <c r="NX277" s="18"/>
      <c r="NY277" s="18"/>
      <c r="NZ277" s="18"/>
      <c r="OA277" s="18"/>
      <c r="OB277" s="18"/>
      <c r="OC277" s="18"/>
      <c r="OZ277" s="59"/>
      <c r="PA277" s="251" t="str">
        <f t="shared" si="1009"/>
        <v/>
      </c>
      <c r="PB277" s="251" t="str">
        <f t="shared" si="1010"/>
        <v/>
      </c>
      <c r="PC277" s="251" t="str">
        <f t="shared" si="1011"/>
        <v/>
      </c>
      <c r="PD277" s="251" t="str">
        <f t="shared" si="1012"/>
        <v/>
      </c>
      <c r="PE277" s="251" t="str">
        <f t="shared" si="1013"/>
        <v/>
      </c>
      <c r="PF277" s="251" t="str">
        <f t="shared" si="1014"/>
        <v/>
      </c>
      <c r="PG277" s="251" t="str">
        <f t="shared" si="1015"/>
        <v/>
      </c>
      <c r="PH277" s="251" t="str">
        <f t="shared" si="1016"/>
        <v/>
      </c>
      <c r="PI277" s="251" t="str">
        <f t="shared" si="1017"/>
        <v/>
      </c>
      <c r="PJ277" s="251" t="str">
        <f t="shared" si="1018"/>
        <v/>
      </c>
      <c r="PK277" s="251" t="str">
        <f t="shared" si="1019"/>
        <v/>
      </c>
      <c r="PL277" s="251" t="str">
        <f t="shared" si="1020"/>
        <v/>
      </c>
      <c r="PM277" s="251" t="str">
        <f t="shared" si="1021"/>
        <v/>
      </c>
      <c r="PN277" s="251" t="str">
        <f t="shared" si="1022"/>
        <v/>
      </c>
      <c r="PO277" s="251" t="str">
        <f t="shared" si="1023"/>
        <v/>
      </c>
      <c r="PP277" s="251" t="str">
        <f t="shared" si="1024"/>
        <v/>
      </c>
      <c r="PQ277" s="251" t="str">
        <f t="shared" si="1025"/>
        <v/>
      </c>
      <c r="PR277" s="251" t="str">
        <f t="shared" si="1026"/>
        <v/>
      </c>
      <c r="PS277" s="251" t="str">
        <f t="shared" si="1027"/>
        <v/>
      </c>
      <c r="PT277" s="251" t="str">
        <f t="shared" si="1028"/>
        <v/>
      </c>
      <c r="PU277" s="251" t="str">
        <f t="shared" si="1029"/>
        <v/>
      </c>
      <c r="PV277" s="251" t="str">
        <f t="shared" si="1030"/>
        <v/>
      </c>
      <c r="PW277" s="251" t="str">
        <f t="shared" si="1031"/>
        <v/>
      </c>
      <c r="PX277" s="251" t="str">
        <f t="shared" si="1032"/>
        <v/>
      </c>
      <c r="PY277" s="251" t="str">
        <f t="shared" si="1033"/>
        <v/>
      </c>
      <c r="PZ277" s="251" t="str">
        <f t="shared" si="1034"/>
        <v/>
      </c>
      <c r="QA277" s="251" t="str">
        <f t="shared" si="1035"/>
        <v/>
      </c>
      <c r="QB277" s="251" t="str">
        <f t="shared" si="1036"/>
        <v/>
      </c>
      <c r="QC277" s="251" t="str">
        <f t="shared" si="1037"/>
        <v/>
      </c>
      <c r="QD277" s="251" t="str">
        <f t="shared" si="1038"/>
        <v/>
      </c>
      <c r="QE277" s="251" t="str">
        <f t="shared" si="1039"/>
        <v/>
      </c>
      <c r="QF277" s="63">
        <f t="shared" si="1040"/>
        <v>0</v>
      </c>
      <c r="QG277" s="59"/>
      <c r="QH277" s="59"/>
      <c r="QI277" s="59"/>
      <c r="QJ277" s="59"/>
      <c r="QK277" s="59"/>
      <c r="QL277" s="59"/>
      <c r="QM277" s="59"/>
      <c r="QN277" s="59"/>
    </row>
    <row r="278" spans="1:456" ht="6.75" customHeight="1" x14ac:dyDescent="0.25">
      <c r="A278" s="68"/>
      <c r="B278" s="447">
        <f t="shared" si="900"/>
        <v>264</v>
      </c>
      <c r="C278" s="72" t="s">
        <v>762</v>
      </c>
      <c r="D278" s="261" t="s">
        <v>864</v>
      </c>
      <c r="E278" s="59"/>
      <c r="F278" s="229"/>
      <c r="G278" s="295"/>
      <c r="H278" s="295"/>
      <c r="I278" s="229"/>
      <c r="J278" s="295"/>
      <c r="K278" s="295"/>
      <c r="L278" s="229"/>
      <c r="M278" s="295"/>
      <c r="N278" s="295"/>
      <c r="O278" s="229"/>
      <c r="P278" s="295"/>
      <c r="Q278" s="295"/>
      <c r="R278" s="229"/>
      <c r="S278" s="230"/>
      <c r="T278" s="231"/>
      <c r="U278" s="229"/>
      <c r="V278" s="230"/>
      <c r="W278" s="231"/>
      <c r="X278" s="229"/>
      <c r="Y278" s="230"/>
      <c r="Z278" s="231"/>
      <c r="AA278" s="229"/>
      <c r="AB278" s="295"/>
      <c r="AC278" s="295"/>
      <c r="AD278" s="229"/>
      <c r="AE278" s="295"/>
      <c r="AF278" s="295"/>
      <c r="AG278" s="229"/>
      <c r="AH278" s="295"/>
      <c r="AI278" s="295"/>
      <c r="AJ278" s="229"/>
      <c r="AK278" s="295"/>
      <c r="AL278" s="295"/>
      <c r="AM278" s="229"/>
      <c r="AN278" s="295"/>
      <c r="AO278" s="295"/>
      <c r="AP278" s="243"/>
      <c r="AQ278" s="295"/>
      <c r="AR278" s="290"/>
      <c r="AS278" s="243"/>
      <c r="AT278" s="295"/>
      <c r="AU278" s="290"/>
      <c r="AV278" s="229"/>
      <c r="AW278" s="230"/>
      <c r="AX278" s="231"/>
      <c r="AY278" s="229"/>
      <c r="AZ278" s="230"/>
      <c r="BA278" s="231"/>
      <c r="BB278" s="229"/>
      <c r="BC278" s="230"/>
      <c r="BD278" s="231"/>
      <c r="BE278" s="229"/>
      <c r="BF278" s="230"/>
      <c r="BG278" s="231"/>
      <c r="BH278" s="229"/>
      <c r="BI278" s="230"/>
      <c r="BJ278" s="231"/>
      <c r="BK278" s="243"/>
      <c r="BL278" s="230"/>
      <c r="BM278" s="231"/>
      <c r="BN278" s="243"/>
      <c r="BO278" s="230"/>
      <c r="BP278" s="231"/>
      <c r="BQ278" s="229"/>
      <c r="BR278" s="230"/>
      <c r="BS278" s="231"/>
      <c r="BT278" s="229"/>
      <c r="BU278" s="230"/>
      <c r="BV278" s="231"/>
      <c r="BW278" s="229"/>
      <c r="BX278" s="230"/>
      <c r="BY278" s="231"/>
      <c r="BZ278" s="229"/>
      <c r="CA278" s="230"/>
      <c r="CB278" s="231"/>
      <c r="CC278" s="229"/>
      <c r="CD278" s="230"/>
      <c r="CE278" s="231"/>
      <c r="CF278" s="331"/>
      <c r="CG278" s="332"/>
      <c r="CH278" s="385"/>
      <c r="CI278" s="331"/>
      <c r="CJ278" s="332"/>
      <c r="CK278" s="385"/>
      <c r="CL278" s="243"/>
      <c r="CM278" s="230"/>
      <c r="CN278" s="354"/>
      <c r="CO278" s="243"/>
      <c r="CP278" s="230"/>
      <c r="CQ278" s="231"/>
      <c r="CR278" s="331"/>
      <c r="CS278" s="332"/>
      <c r="CT278" s="333"/>
      <c r="CU278" s="229"/>
      <c r="CV278" s="230"/>
      <c r="CW278" s="231"/>
      <c r="CX278" s="331"/>
      <c r="CY278" s="332"/>
      <c r="CZ278" s="333"/>
      <c r="DA278" s="331"/>
      <c r="DB278" s="332"/>
      <c r="DC278" s="333"/>
      <c r="DD278" s="331"/>
      <c r="DE278" s="332"/>
      <c r="DF278" s="333"/>
      <c r="DG278" s="331"/>
      <c r="DH278" s="332"/>
      <c r="DI278" s="333"/>
      <c r="DJ278" s="229"/>
      <c r="DK278" s="230"/>
      <c r="DL278" s="231"/>
      <c r="DM278" s="229"/>
      <c r="DN278" s="230"/>
      <c r="DO278" s="231"/>
      <c r="DP278" s="331"/>
      <c r="DQ278" s="332"/>
      <c r="DR278" s="333"/>
      <c r="DS278" s="331"/>
      <c r="DT278" s="332"/>
      <c r="DU278" s="333"/>
      <c r="DV278" s="331"/>
      <c r="DW278" s="332"/>
      <c r="DX278" s="333"/>
      <c r="DY278" s="331"/>
      <c r="DZ278" s="332"/>
      <c r="EA278" s="333"/>
      <c r="EB278" s="331"/>
      <c r="EC278" s="332"/>
      <c r="ED278" s="333"/>
      <c r="EE278" s="331"/>
      <c r="EF278" s="332"/>
      <c r="EG278" s="333"/>
      <c r="EH278" s="229"/>
      <c r="EI278" s="230"/>
      <c r="EJ278" s="231"/>
      <c r="EK278" s="229"/>
      <c r="EL278" s="230"/>
      <c r="EM278" s="231"/>
      <c r="EN278" s="244"/>
      <c r="EO278" s="269" t="str">
        <f t="shared" si="901"/>
        <v/>
      </c>
      <c r="EP278" s="444" t="s">
        <v>1247</v>
      </c>
      <c r="EQ278" s="360" t="str">
        <f t="shared" si="1041"/>
        <v/>
      </c>
      <c r="ER278" s="360" t="str">
        <f t="shared" si="1042"/>
        <v/>
      </c>
      <c r="ES278" s="360" t="str">
        <f t="shared" si="1043"/>
        <v/>
      </c>
      <c r="ET278" s="360" t="str">
        <f t="shared" si="1044"/>
        <v/>
      </c>
      <c r="EU278" s="360" t="str">
        <f t="shared" si="1045"/>
        <v/>
      </c>
      <c r="EV278" s="360" t="str">
        <f t="shared" si="1046"/>
        <v/>
      </c>
      <c r="EW278" s="360" t="str">
        <f t="shared" si="1047"/>
        <v/>
      </c>
      <c r="EX278" s="360" t="str">
        <f t="shared" si="1048"/>
        <v/>
      </c>
      <c r="EY278" s="360" t="str">
        <f t="shared" si="1049"/>
        <v/>
      </c>
      <c r="EZ278" s="360" t="str">
        <f t="shared" si="1050"/>
        <v/>
      </c>
      <c r="FA278" s="360" t="str">
        <f t="shared" si="1051"/>
        <v/>
      </c>
      <c r="FB278" s="360" t="str">
        <f t="shared" si="1052"/>
        <v/>
      </c>
      <c r="FC278" s="360" t="str">
        <f t="shared" si="1053"/>
        <v/>
      </c>
      <c r="FD278" s="360" t="str">
        <f t="shared" si="1054"/>
        <v/>
      </c>
      <c r="FE278" s="360" t="str">
        <f t="shared" si="1055"/>
        <v/>
      </c>
      <c r="FF278" s="360" t="str">
        <f t="shared" si="1056"/>
        <v/>
      </c>
      <c r="FG278" s="360" t="str">
        <f t="shared" si="1057"/>
        <v/>
      </c>
      <c r="FH278" s="360">
        <f t="shared" si="1058"/>
        <v>33</v>
      </c>
      <c r="FI278" s="360">
        <f t="shared" si="1059"/>
        <v>24</v>
      </c>
      <c r="FJ278" s="360" t="str">
        <f t="shared" si="1060"/>
        <v/>
      </c>
      <c r="FK278" s="360" t="str">
        <f t="shared" si="1061"/>
        <v/>
      </c>
      <c r="FL278" s="360" t="str">
        <f t="shared" si="1062"/>
        <v/>
      </c>
      <c r="FM278" s="360" t="str">
        <f t="shared" si="1063"/>
        <v/>
      </c>
      <c r="FN278" s="360" t="str">
        <f t="shared" si="1064"/>
        <v/>
      </c>
      <c r="FO278" s="360" t="str">
        <f t="shared" si="1065"/>
        <v/>
      </c>
      <c r="FP278" s="360" t="str">
        <f t="shared" si="1066"/>
        <v/>
      </c>
      <c r="FQ278" s="360" t="str">
        <f t="shared" si="1067"/>
        <v/>
      </c>
      <c r="FR278" s="360" t="str">
        <f t="shared" si="1068"/>
        <v/>
      </c>
      <c r="FS278" s="360" t="str">
        <f t="shared" si="1069"/>
        <v/>
      </c>
      <c r="FT278" s="360" t="str">
        <f t="shared" si="902"/>
        <v/>
      </c>
      <c r="FU278" s="360" t="str">
        <f t="shared" si="1070"/>
        <v/>
      </c>
      <c r="FV278" s="360" t="str">
        <f t="shared" si="1071"/>
        <v/>
      </c>
      <c r="FW278" s="360" t="str">
        <f t="shared" si="1072"/>
        <v/>
      </c>
      <c r="FX278" s="360" t="str">
        <f t="shared" si="1073"/>
        <v/>
      </c>
      <c r="FY278" s="360" t="str">
        <f t="shared" si="1074"/>
        <v/>
      </c>
      <c r="FZ278" s="360" t="str">
        <f t="shared" si="1075"/>
        <v/>
      </c>
      <c r="GA278" s="360" t="str">
        <f t="shared" si="1076"/>
        <v/>
      </c>
      <c r="GB278" s="360" t="str">
        <f t="shared" si="1077"/>
        <v/>
      </c>
      <c r="GC278" s="360" t="str">
        <f t="shared" si="1078"/>
        <v/>
      </c>
      <c r="GD278" s="360" t="str">
        <f t="shared" si="1079"/>
        <v/>
      </c>
      <c r="GE278" s="360" t="str">
        <f t="shared" si="1080"/>
        <v/>
      </c>
      <c r="GF278" s="360" t="str">
        <f t="shared" si="1081"/>
        <v/>
      </c>
      <c r="GG278" s="360" t="str">
        <f t="shared" si="1082"/>
        <v/>
      </c>
      <c r="GH278" s="360" t="str">
        <f t="shared" si="1083"/>
        <v/>
      </c>
      <c r="GI278" s="360" t="str">
        <f t="shared" si="1084"/>
        <v/>
      </c>
      <c r="GJ278" s="360" t="str">
        <f t="shared" si="1085"/>
        <v/>
      </c>
      <c r="GK278" s="444" t="s">
        <v>1247</v>
      </c>
      <c r="GL278" s="361" t="str">
        <f t="shared" si="903"/>
        <v>-</v>
      </c>
      <c r="GM278" s="361" t="str">
        <f t="shared" si="904"/>
        <v>-</v>
      </c>
      <c r="GN278" s="361" t="str">
        <f t="shared" si="905"/>
        <v>-</v>
      </c>
      <c r="GO278" s="361" t="str">
        <f t="shared" si="906"/>
        <v>-</v>
      </c>
      <c r="GP278" s="361" t="str">
        <f t="shared" si="907"/>
        <v>-</v>
      </c>
      <c r="GQ278" s="361" t="str">
        <f t="shared" si="908"/>
        <v>-</v>
      </c>
      <c r="GR278" s="361" t="str">
        <f t="shared" si="909"/>
        <v>-</v>
      </c>
      <c r="GS278" s="361" t="str">
        <f t="shared" si="910"/>
        <v>-</v>
      </c>
      <c r="GT278" s="361" t="str">
        <f t="shared" si="911"/>
        <v>-</v>
      </c>
      <c r="GU278" s="361" t="str">
        <f t="shared" si="912"/>
        <v>-</v>
      </c>
      <c r="GV278" s="361" t="str">
        <f t="shared" si="913"/>
        <v>-</v>
      </c>
      <c r="GW278" s="361" t="str">
        <f t="shared" si="914"/>
        <v>-</v>
      </c>
      <c r="GX278" s="361" t="str">
        <f t="shared" si="915"/>
        <v>-</v>
      </c>
      <c r="GY278" s="361" t="str">
        <f t="shared" si="916"/>
        <v>-</v>
      </c>
      <c r="GZ278" s="361" t="str">
        <f t="shared" si="917"/>
        <v>-</v>
      </c>
      <c r="HA278" s="361" t="str">
        <f t="shared" si="918"/>
        <v>-</v>
      </c>
      <c r="HB278" s="361" t="str">
        <f t="shared" si="919"/>
        <v>-</v>
      </c>
      <c r="HC278" s="361" t="str">
        <f t="shared" si="920"/>
        <v>chd_spd_L</v>
      </c>
      <c r="HD278" s="361" t="str">
        <f t="shared" si="921"/>
        <v>chd_spd_L</v>
      </c>
      <c r="HE278" s="361" t="str">
        <f t="shared" si="922"/>
        <v>-</v>
      </c>
      <c r="HF278" s="361" t="str">
        <f t="shared" si="923"/>
        <v>-</v>
      </c>
      <c r="HG278" s="361" t="str">
        <f t="shared" si="924"/>
        <v>-</v>
      </c>
      <c r="HH278" s="361" t="str">
        <f t="shared" si="925"/>
        <v>-</v>
      </c>
      <c r="HI278" s="361" t="str">
        <f t="shared" si="926"/>
        <v>-</v>
      </c>
      <c r="HJ278" s="361" t="str">
        <f t="shared" si="927"/>
        <v>-</v>
      </c>
      <c r="HK278" s="361" t="str">
        <f t="shared" si="928"/>
        <v>-</v>
      </c>
      <c r="HL278" s="361" t="str">
        <f t="shared" si="929"/>
        <v>-</v>
      </c>
      <c r="HM278" s="361" t="str">
        <f t="shared" si="930"/>
        <v>-</v>
      </c>
      <c r="HN278" s="361" t="str">
        <f t="shared" si="931"/>
        <v>-</v>
      </c>
      <c r="HO278" s="361" t="str">
        <f t="shared" si="932"/>
        <v>-</v>
      </c>
      <c r="HP278" s="361" t="str">
        <f t="shared" si="933"/>
        <v>-</v>
      </c>
      <c r="HQ278" s="361" t="str">
        <f t="shared" si="934"/>
        <v>-</v>
      </c>
      <c r="HR278" s="361" t="str">
        <f t="shared" si="935"/>
        <v>-</v>
      </c>
      <c r="HS278" s="361" t="str">
        <f t="shared" si="936"/>
        <v>-</v>
      </c>
      <c r="HT278" s="361" t="str">
        <f t="shared" si="937"/>
        <v>-</v>
      </c>
      <c r="HU278" s="361" t="str">
        <f t="shared" si="938"/>
        <v>-</v>
      </c>
      <c r="HV278" s="361" t="str">
        <f t="shared" si="939"/>
        <v>-</v>
      </c>
      <c r="HW278" s="361" t="str">
        <f t="shared" si="940"/>
        <v>-</v>
      </c>
      <c r="HX278" s="361" t="str">
        <f t="shared" si="941"/>
        <v>-</v>
      </c>
      <c r="HY278" s="361" t="str">
        <f t="shared" si="942"/>
        <v>-</v>
      </c>
      <c r="HZ278" s="361" t="str">
        <f t="shared" si="943"/>
        <v>-</v>
      </c>
      <c r="IA278" s="361" t="str">
        <f t="shared" si="944"/>
        <v>-</v>
      </c>
      <c r="IB278" s="361" t="str">
        <f t="shared" si="945"/>
        <v>-</v>
      </c>
      <c r="IC278" s="361" t="str">
        <f t="shared" si="946"/>
        <v>-</v>
      </c>
      <c r="ID278" s="361" t="str">
        <f t="shared" si="947"/>
        <v>-</v>
      </c>
      <c r="IE278" s="361" t="str">
        <f t="shared" si="948"/>
        <v>-</v>
      </c>
      <c r="IF278" s="444" t="s">
        <v>1247</v>
      </c>
      <c r="IG278" s="56" t="str">
        <f t="shared" si="1086"/>
        <v>-</v>
      </c>
      <c r="IH278" s="56" t="str">
        <f t="shared" si="1087"/>
        <v>-</v>
      </c>
      <c r="II278" s="56" t="str">
        <f t="shared" si="1088"/>
        <v>-</v>
      </c>
      <c r="IJ278" s="56" t="str">
        <f t="shared" si="1089"/>
        <v>-</v>
      </c>
      <c r="IK278" s="56" t="str">
        <f t="shared" si="949"/>
        <v>-</v>
      </c>
      <c r="IL278" s="56" t="str">
        <f t="shared" si="950"/>
        <v>-</v>
      </c>
      <c r="IM278" s="56" t="str">
        <f t="shared" si="951"/>
        <v>-</v>
      </c>
      <c r="IN278" s="56" t="str">
        <f t="shared" si="952"/>
        <v>-</v>
      </c>
      <c r="IO278" s="56" t="str">
        <f t="shared" si="953"/>
        <v>-</v>
      </c>
      <c r="IP278" s="56" t="str">
        <f t="shared" si="954"/>
        <v>-</v>
      </c>
      <c r="IQ278" s="56" t="str">
        <f t="shared" si="955"/>
        <v>-</v>
      </c>
      <c r="IR278" s="56" t="str">
        <f t="shared" si="956"/>
        <v>-</v>
      </c>
      <c r="IS278" s="56" t="str">
        <f t="shared" si="957"/>
        <v>-</v>
      </c>
      <c r="IT278" s="56" t="str">
        <f t="shared" si="958"/>
        <v>-</v>
      </c>
      <c r="IU278" s="56" t="str">
        <f t="shared" si="959"/>
        <v>-</v>
      </c>
      <c r="IV278" s="56" t="str">
        <f t="shared" si="960"/>
        <v>-</v>
      </c>
      <c r="IW278" s="56" t="str">
        <f t="shared" si="961"/>
        <v>-</v>
      </c>
      <c r="IX278" s="56" t="str">
        <f t="shared" si="962"/>
        <v>L</v>
      </c>
      <c r="IY278" s="56" t="str">
        <f t="shared" si="963"/>
        <v>L</v>
      </c>
      <c r="IZ278" s="56" t="str">
        <f t="shared" si="964"/>
        <v>-</v>
      </c>
      <c r="JA278" s="56" t="str">
        <f t="shared" si="965"/>
        <v>-</v>
      </c>
      <c r="JB278" s="56" t="str">
        <f t="shared" si="966"/>
        <v>-</v>
      </c>
      <c r="JC278" s="56" t="str">
        <f t="shared" si="967"/>
        <v>-</v>
      </c>
      <c r="JD278" s="56" t="str">
        <f t="shared" si="968"/>
        <v>-</v>
      </c>
      <c r="JE278" s="56" t="str">
        <f t="shared" si="969"/>
        <v>-</v>
      </c>
      <c r="JF278" s="56" t="str">
        <f t="shared" si="970"/>
        <v>-</v>
      </c>
      <c r="JG278" s="56" t="str">
        <f t="shared" si="971"/>
        <v>-</v>
      </c>
      <c r="JH278" s="56" t="str">
        <f t="shared" si="972"/>
        <v>-</v>
      </c>
      <c r="JI278" s="56" t="str">
        <f t="shared" si="973"/>
        <v>-</v>
      </c>
      <c r="JJ278" s="56" t="str">
        <f t="shared" si="974"/>
        <v>-</v>
      </c>
      <c r="JK278" s="56" t="str">
        <f t="shared" si="975"/>
        <v>-</v>
      </c>
      <c r="JL278" s="56" t="str">
        <f t="shared" si="976"/>
        <v>-</v>
      </c>
      <c r="JM278" s="56" t="str">
        <f t="shared" si="977"/>
        <v>-</v>
      </c>
      <c r="JN278" s="56" t="str">
        <f t="shared" si="978"/>
        <v>-</v>
      </c>
      <c r="JO278" s="56" t="str">
        <f t="shared" si="979"/>
        <v>-</v>
      </c>
      <c r="JP278" s="56" t="str">
        <f t="shared" si="980"/>
        <v>-</v>
      </c>
      <c r="JQ278" s="56" t="str">
        <f t="shared" si="981"/>
        <v>-</v>
      </c>
      <c r="JR278" s="56" t="str">
        <f t="shared" si="982"/>
        <v>-</v>
      </c>
      <c r="JS278" s="56" t="str">
        <f t="shared" si="983"/>
        <v>-</v>
      </c>
      <c r="JT278" s="56" t="str">
        <f t="shared" si="984"/>
        <v>-</v>
      </c>
      <c r="JU278" s="56" t="str">
        <f t="shared" si="985"/>
        <v>-</v>
      </c>
      <c r="JV278" s="56" t="str">
        <f t="shared" si="986"/>
        <v>-</v>
      </c>
      <c r="JW278" s="56" t="str">
        <f t="shared" si="987"/>
        <v>-</v>
      </c>
      <c r="JX278" s="56" t="str">
        <f t="shared" si="988"/>
        <v>-</v>
      </c>
      <c r="JY278" s="56" t="str">
        <f t="shared" si="989"/>
        <v>-</v>
      </c>
      <c r="JZ278" s="56" t="str">
        <f t="shared" si="990"/>
        <v>-</v>
      </c>
      <c r="KA278" s="444" t="s">
        <v>1247</v>
      </c>
      <c r="KB278" s="360">
        <f>IF(ISNUMBER(INDEX($EQ$15:$GK$521,$B278,EO$11)),MAX(KB$14:KB277)+1,0)</f>
        <v>0</v>
      </c>
      <c r="KC278" s="360" t="str">
        <f t="shared" si="1090"/>
        <v/>
      </c>
      <c r="KD278" s="373" t="s">
        <v>2</v>
      </c>
      <c r="KE278" s="215"/>
      <c r="KF278" s="60"/>
      <c r="KG278" s="60"/>
      <c r="KH278" s="60"/>
      <c r="KI278" s="60"/>
      <c r="KJ278" s="60"/>
      <c r="KK278" s="60"/>
      <c r="KL278" s="60"/>
      <c r="KM278" s="60"/>
      <c r="KN278" s="60"/>
      <c r="KO278" s="60"/>
      <c r="KP278" s="60"/>
      <c r="KQ278" s="60"/>
      <c r="KR278" s="60"/>
      <c r="KS278" s="60"/>
      <c r="KT278" s="60"/>
      <c r="KU278" s="60"/>
      <c r="KV278" s="60"/>
      <c r="KW278" s="60"/>
      <c r="KX278" s="60"/>
      <c r="KY278" s="60"/>
      <c r="KZ278" s="283" t="str">
        <f t="shared" si="991"/>
        <v/>
      </c>
      <c r="LA278" s="26"/>
      <c r="LB278" s="18"/>
      <c r="LC278" s="18"/>
      <c r="LD278" s="18"/>
      <c r="LE278" s="18"/>
      <c r="LF278" s="18"/>
      <c r="LG278" s="18"/>
      <c r="LH278" s="18"/>
      <c r="LI278" s="18"/>
      <c r="LJ278" s="18"/>
      <c r="LK278" s="18"/>
      <c r="LL278" s="18"/>
      <c r="LM278" s="18"/>
      <c r="LN278" s="63"/>
      <c r="LO278" s="251">
        <f t="shared" si="992"/>
        <v>0</v>
      </c>
      <c r="LP278" s="251">
        <f t="shared" si="993"/>
        <v>0</v>
      </c>
      <c r="LQ278" s="251">
        <f t="shared" si="994"/>
        <v>0</v>
      </c>
      <c r="LR278" s="251">
        <f t="shared" si="995"/>
        <v>0</v>
      </c>
      <c r="LS278" s="251">
        <f t="shared" si="996"/>
        <v>0</v>
      </c>
      <c r="LT278" s="251">
        <f t="shared" si="997"/>
        <v>0</v>
      </c>
      <c r="LU278" s="251">
        <f t="shared" si="998"/>
        <v>0</v>
      </c>
      <c r="LV278" s="251">
        <f t="shared" si="999"/>
        <v>0</v>
      </c>
      <c r="LW278" s="251">
        <f t="shared" si="1000"/>
        <v>0</v>
      </c>
      <c r="LX278" s="251">
        <f t="shared" si="1001"/>
        <v>0</v>
      </c>
      <c r="LY278" s="251">
        <f t="shared" si="1002"/>
        <v>0</v>
      </c>
      <c r="LZ278" s="251">
        <f t="shared" si="1003"/>
        <v>0</v>
      </c>
      <c r="MA278" s="63">
        <f t="shared" si="1004"/>
        <v>7</v>
      </c>
      <c r="MB278" s="63">
        <f t="shared" si="1005"/>
        <v>0</v>
      </c>
      <c r="MC278" s="63">
        <f t="shared" si="1092"/>
        <v>264</v>
      </c>
      <c r="MD278" s="63">
        <f t="shared" si="1091"/>
        <v>35</v>
      </c>
      <c r="ME278" s="63">
        <f t="shared" si="1006"/>
        <v>0</v>
      </c>
      <c r="MF278" s="315">
        <f t="shared" si="1007"/>
        <v>291</v>
      </c>
      <c r="MG278" s="315">
        <f>IF(ISNUMBER(MATCH(EO278,$ME$15:$ME$520,0)),0,MAX(MG$14:MG277)+1)</f>
        <v>0</v>
      </c>
      <c r="MH278" s="315" t="str">
        <f t="shared" si="1008"/>
        <v/>
      </c>
      <c r="MI278" s="369"/>
      <c r="MJ278" s="68"/>
      <c r="MK278" s="18"/>
      <c r="ML278" s="242"/>
      <c r="MM278" s="242"/>
      <c r="MN278" s="59"/>
      <c r="MO278" s="59"/>
      <c r="MP278" s="285"/>
      <c r="MQ278" s="59"/>
      <c r="MR278" s="238"/>
      <c r="MS278" s="285"/>
      <c r="MT278" s="59"/>
      <c r="MU278" s="285"/>
      <c r="MV278" s="238"/>
      <c r="MW278" s="59"/>
      <c r="MX278" s="59"/>
      <c r="MY278" s="59"/>
      <c r="MZ278" s="59"/>
      <c r="NA278" s="59"/>
      <c r="NB278" s="59"/>
      <c r="NC278" s="59"/>
      <c r="ND278" s="59"/>
      <c r="NE278" s="59"/>
      <c r="NF278" s="59"/>
      <c r="NG278" s="59"/>
      <c r="NH278" s="59"/>
      <c r="NI278" s="59"/>
      <c r="NJ278" s="59"/>
      <c r="NK278" s="59"/>
      <c r="NL278" s="454"/>
      <c r="NM278" s="454"/>
      <c r="NN278" s="59"/>
      <c r="NO278" s="18"/>
      <c r="NP278" s="18"/>
      <c r="NQ278" s="18"/>
      <c r="NR278" s="18"/>
      <c r="NS278" s="18"/>
      <c r="NT278" s="18"/>
      <c r="NU278" s="18"/>
      <c r="NV278" s="18"/>
      <c r="NW278" s="18"/>
      <c r="NX278" s="18"/>
      <c r="NY278" s="18"/>
      <c r="NZ278" s="18"/>
      <c r="OA278" s="18"/>
      <c r="OB278" s="18"/>
      <c r="OC278" s="18"/>
      <c r="OZ278" s="59"/>
      <c r="PA278" s="251" t="str">
        <f t="shared" si="1009"/>
        <v/>
      </c>
      <c r="PB278" s="251" t="str">
        <f t="shared" si="1010"/>
        <v/>
      </c>
      <c r="PC278" s="251" t="str">
        <f t="shared" si="1011"/>
        <v/>
      </c>
      <c r="PD278" s="251" t="str">
        <f t="shared" si="1012"/>
        <v/>
      </c>
      <c r="PE278" s="251" t="str">
        <f t="shared" si="1013"/>
        <v/>
      </c>
      <c r="PF278" s="251" t="str">
        <f t="shared" si="1014"/>
        <v/>
      </c>
      <c r="PG278" s="251" t="str">
        <f t="shared" si="1015"/>
        <v/>
      </c>
      <c r="PH278" s="251" t="str">
        <f t="shared" si="1016"/>
        <v/>
      </c>
      <c r="PI278" s="251" t="str">
        <f t="shared" si="1017"/>
        <v/>
      </c>
      <c r="PJ278" s="251" t="str">
        <f t="shared" si="1018"/>
        <v/>
      </c>
      <c r="PK278" s="251" t="str">
        <f t="shared" si="1019"/>
        <v/>
      </c>
      <c r="PL278" s="251" t="str">
        <f t="shared" si="1020"/>
        <v/>
      </c>
      <c r="PM278" s="251" t="str">
        <f t="shared" si="1021"/>
        <v/>
      </c>
      <c r="PN278" s="251" t="str">
        <f t="shared" si="1022"/>
        <v/>
      </c>
      <c r="PO278" s="251" t="str">
        <f t="shared" si="1023"/>
        <v/>
      </c>
      <c r="PP278" s="251" t="str">
        <f t="shared" si="1024"/>
        <v/>
      </c>
      <c r="PQ278" s="251" t="str">
        <f t="shared" si="1025"/>
        <v/>
      </c>
      <c r="PR278" s="251" t="str">
        <f t="shared" si="1026"/>
        <v/>
      </c>
      <c r="PS278" s="251" t="str">
        <f t="shared" si="1027"/>
        <v/>
      </c>
      <c r="PT278" s="251" t="str">
        <f t="shared" si="1028"/>
        <v/>
      </c>
      <c r="PU278" s="251" t="str">
        <f t="shared" si="1029"/>
        <v/>
      </c>
      <c r="PV278" s="251" t="str">
        <f t="shared" si="1030"/>
        <v/>
      </c>
      <c r="PW278" s="251" t="str">
        <f t="shared" si="1031"/>
        <v/>
      </c>
      <c r="PX278" s="251" t="str">
        <f t="shared" si="1032"/>
        <v/>
      </c>
      <c r="PY278" s="251" t="str">
        <f t="shared" si="1033"/>
        <v/>
      </c>
      <c r="PZ278" s="251" t="str">
        <f t="shared" si="1034"/>
        <v/>
      </c>
      <c r="QA278" s="251" t="str">
        <f t="shared" si="1035"/>
        <v/>
      </c>
      <c r="QB278" s="251" t="str">
        <f t="shared" si="1036"/>
        <v/>
      </c>
      <c r="QC278" s="251" t="str">
        <f t="shared" si="1037"/>
        <v/>
      </c>
      <c r="QD278" s="251" t="str">
        <f t="shared" si="1038"/>
        <v/>
      </c>
      <c r="QE278" s="251" t="str">
        <f t="shared" si="1039"/>
        <v/>
      </c>
      <c r="QF278" s="63">
        <f t="shared" si="1040"/>
        <v>0</v>
      </c>
      <c r="QG278" s="59"/>
      <c r="QH278" s="59"/>
      <c r="QI278" s="59"/>
      <c r="QJ278" s="59"/>
      <c r="QK278" s="59"/>
      <c r="QL278" s="59"/>
      <c r="QM278" s="59"/>
      <c r="QN278" s="59"/>
    </row>
    <row r="279" spans="1:456" ht="6.75" customHeight="1" x14ac:dyDescent="0.25">
      <c r="A279" s="68"/>
      <c r="B279" s="447">
        <f t="shared" si="900"/>
        <v>265</v>
      </c>
      <c r="C279" s="72" t="s">
        <v>724</v>
      </c>
      <c r="D279" s="261" t="s">
        <v>724</v>
      </c>
      <c r="E279" s="59"/>
      <c r="F279" s="229"/>
      <c r="G279" s="295"/>
      <c r="H279" s="295"/>
      <c r="I279" s="229"/>
      <c r="J279" s="295"/>
      <c r="K279" s="295"/>
      <c r="L279" s="229"/>
      <c r="M279" s="295"/>
      <c r="N279" s="295"/>
      <c r="O279" s="229"/>
      <c r="P279" s="295"/>
      <c r="Q279" s="295"/>
      <c r="R279" s="229"/>
      <c r="S279" s="230"/>
      <c r="T279" s="231"/>
      <c r="U279" s="229"/>
      <c r="V279" s="230"/>
      <c r="W279" s="231"/>
      <c r="X279" s="229"/>
      <c r="Y279" s="230"/>
      <c r="Z279" s="231"/>
      <c r="AA279" s="229"/>
      <c r="AB279" s="295"/>
      <c r="AC279" s="295"/>
      <c r="AD279" s="229"/>
      <c r="AE279" s="295"/>
      <c r="AF279" s="295"/>
      <c r="AG279" s="229"/>
      <c r="AH279" s="295"/>
      <c r="AI279" s="295"/>
      <c r="AJ279" s="229"/>
      <c r="AK279" s="295"/>
      <c r="AL279" s="295"/>
      <c r="AM279" s="229"/>
      <c r="AN279" s="295"/>
      <c r="AO279" s="295"/>
      <c r="AP279" s="243"/>
      <c r="AQ279" s="295"/>
      <c r="AR279" s="290"/>
      <c r="AS279" s="243"/>
      <c r="AT279" s="295"/>
      <c r="AU279" s="290"/>
      <c r="AV279" s="229"/>
      <c r="AW279" s="230"/>
      <c r="AX279" s="231"/>
      <c r="AY279" s="229"/>
      <c r="AZ279" s="230"/>
      <c r="BA279" s="231"/>
      <c r="BB279" s="229"/>
      <c r="BC279" s="230"/>
      <c r="BD279" s="231"/>
      <c r="BE279" s="229"/>
      <c r="BF279" s="230"/>
      <c r="BG279" s="231"/>
      <c r="BH279" s="229"/>
      <c r="BI279" s="230"/>
      <c r="BJ279" s="231"/>
      <c r="BK279" s="243"/>
      <c r="BL279" s="230"/>
      <c r="BM279" s="231"/>
      <c r="BN279" s="243"/>
      <c r="BO279" s="230"/>
      <c r="BP279" s="231"/>
      <c r="BQ279" s="229"/>
      <c r="BR279" s="230"/>
      <c r="BS279" s="231"/>
      <c r="BT279" s="229"/>
      <c r="BU279" s="230"/>
      <c r="BV279" s="231"/>
      <c r="BW279" s="229"/>
      <c r="BX279" s="230"/>
      <c r="BY279" s="231"/>
      <c r="BZ279" s="229"/>
      <c r="CA279" s="230"/>
      <c r="CB279" s="231"/>
      <c r="CC279" s="229"/>
      <c r="CD279" s="230"/>
      <c r="CE279" s="231"/>
      <c r="CF279" s="331"/>
      <c r="CG279" s="332"/>
      <c r="CH279" s="385"/>
      <c r="CI279" s="331"/>
      <c r="CJ279" s="332"/>
      <c r="CK279" s="385"/>
      <c r="CL279" s="243"/>
      <c r="CM279" s="230"/>
      <c r="CN279" s="354"/>
      <c r="CO279" s="243"/>
      <c r="CP279" s="230"/>
      <c r="CQ279" s="231"/>
      <c r="CR279" s="331"/>
      <c r="CS279" s="332"/>
      <c r="CT279" s="333"/>
      <c r="CU279" s="229"/>
      <c r="CV279" s="230"/>
      <c r="CW279" s="231"/>
      <c r="CX279" s="331"/>
      <c r="CY279" s="332"/>
      <c r="CZ279" s="333"/>
      <c r="DA279" s="331"/>
      <c r="DB279" s="332"/>
      <c r="DC279" s="333"/>
      <c r="DD279" s="331"/>
      <c r="DE279" s="332"/>
      <c r="DF279" s="333"/>
      <c r="DG279" s="331"/>
      <c r="DH279" s="332"/>
      <c r="DI279" s="333"/>
      <c r="DJ279" s="229"/>
      <c r="DK279" s="230"/>
      <c r="DL279" s="231"/>
      <c r="DM279" s="229"/>
      <c r="DN279" s="230"/>
      <c r="DO279" s="231"/>
      <c r="DP279" s="331"/>
      <c r="DQ279" s="332"/>
      <c r="DR279" s="333"/>
      <c r="DS279" s="331"/>
      <c r="DT279" s="332"/>
      <c r="DU279" s="333"/>
      <c r="DV279" s="331"/>
      <c r="DW279" s="332"/>
      <c r="DX279" s="333"/>
      <c r="DY279" s="331"/>
      <c r="DZ279" s="332"/>
      <c r="EA279" s="333"/>
      <c r="EB279" s="331"/>
      <c r="EC279" s="332"/>
      <c r="ED279" s="333"/>
      <c r="EE279" s="331"/>
      <c r="EF279" s="332"/>
      <c r="EG279" s="333"/>
      <c r="EH279" s="229"/>
      <c r="EI279" s="230"/>
      <c r="EJ279" s="231"/>
      <c r="EK279" s="229"/>
      <c r="EL279" s="230"/>
      <c r="EM279" s="231"/>
      <c r="EN279" s="244"/>
      <c r="EO279" s="269" t="str">
        <f t="shared" si="901"/>
        <v/>
      </c>
      <c r="EP279" s="444" t="s">
        <v>1247</v>
      </c>
      <c r="EQ279" s="360" t="str">
        <f t="shared" si="1041"/>
        <v/>
      </c>
      <c r="ER279" s="360" t="str">
        <f t="shared" si="1042"/>
        <v/>
      </c>
      <c r="ES279" s="360" t="str">
        <f t="shared" si="1043"/>
        <v/>
      </c>
      <c r="ET279" s="360" t="str">
        <f t="shared" si="1044"/>
        <v/>
      </c>
      <c r="EU279" s="360" t="str">
        <f t="shared" si="1045"/>
        <v/>
      </c>
      <c r="EV279" s="360" t="str">
        <f t="shared" si="1046"/>
        <v/>
      </c>
      <c r="EW279" s="360" t="str">
        <f t="shared" si="1047"/>
        <v/>
      </c>
      <c r="EX279" s="360" t="str">
        <f t="shared" si="1048"/>
        <v/>
      </c>
      <c r="EY279" s="360" t="str">
        <f t="shared" si="1049"/>
        <v/>
      </c>
      <c r="EZ279" s="360" t="str">
        <f t="shared" si="1050"/>
        <v/>
      </c>
      <c r="FA279" s="360" t="str">
        <f t="shared" si="1051"/>
        <v/>
      </c>
      <c r="FB279" s="360" t="str">
        <f t="shared" si="1052"/>
        <v/>
      </c>
      <c r="FC279" s="360" t="str">
        <f t="shared" si="1053"/>
        <v/>
      </c>
      <c r="FD279" s="360" t="str">
        <f t="shared" si="1054"/>
        <v/>
      </c>
      <c r="FE279" s="360" t="str">
        <f t="shared" si="1055"/>
        <v/>
      </c>
      <c r="FF279" s="360" t="str">
        <f t="shared" si="1056"/>
        <v/>
      </c>
      <c r="FG279" s="360" t="str">
        <f t="shared" si="1057"/>
        <v/>
      </c>
      <c r="FH279" s="360">
        <f t="shared" si="1058"/>
        <v>45</v>
      </c>
      <c r="FI279" s="360" t="str">
        <f t="shared" si="1059"/>
        <v/>
      </c>
      <c r="FJ279" s="360" t="str">
        <f t="shared" si="1060"/>
        <v/>
      </c>
      <c r="FK279" s="360" t="str">
        <f t="shared" si="1061"/>
        <v/>
      </c>
      <c r="FL279" s="360" t="str">
        <f t="shared" si="1062"/>
        <v/>
      </c>
      <c r="FM279" s="360" t="str">
        <f t="shared" si="1063"/>
        <v/>
      </c>
      <c r="FN279" s="360" t="str">
        <f t="shared" si="1064"/>
        <v/>
      </c>
      <c r="FO279" s="360" t="str">
        <f t="shared" si="1065"/>
        <v/>
      </c>
      <c r="FP279" s="360" t="str">
        <f t="shared" si="1066"/>
        <v/>
      </c>
      <c r="FQ279" s="360" t="str">
        <f t="shared" si="1067"/>
        <v/>
      </c>
      <c r="FR279" s="360" t="str">
        <f t="shared" si="1068"/>
        <v/>
      </c>
      <c r="FS279" s="360" t="str">
        <f t="shared" si="1069"/>
        <v/>
      </c>
      <c r="FT279" s="360" t="str">
        <f t="shared" si="902"/>
        <v/>
      </c>
      <c r="FU279" s="360" t="str">
        <f t="shared" si="1070"/>
        <v/>
      </c>
      <c r="FV279" s="360" t="str">
        <f t="shared" si="1071"/>
        <v/>
      </c>
      <c r="FW279" s="360" t="str">
        <f t="shared" si="1072"/>
        <v/>
      </c>
      <c r="FX279" s="360" t="str">
        <f t="shared" si="1073"/>
        <v/>
      </c>
      <c r="FY279" s="360" t="str">
        <f t="shared" si="1074"/>
        <v/>
      </c>
      <c r="FZ279" s="360" t="str">
        <f t="shared" si="1075"/>
        <v/>
      </c>
      <c r="GA279" s="360" t="str">
        <f t="shared" si="1076"/>
        <v/>
      </c>
      <c r="GB279" s="360" t="str">
        <f t="shared" si="1077"/>
        <v/>
      </c>
      <c r="GC279" s="360" t="str">
        <f t="shared" si="1078"/>
        <v/>
      </c>
      <c r="GD279" s="360" t="str">
        <f t="shared" si="1079"/>
        <v/>
      </c>
      <c r="GE279" s="360" t="str">
        <f t="shared" si="1080"/>
        <v/>
      </c>
      <c r="GF279" s="360" t="str">
        <f t="shared" si="1081"/>
        <v/>
      </c>
      <c r="GG279" s="360" t="str">
        <f t="shared" si="1082"/>
        <v/>
      </c>
      <c r="GH279" s="360" t="str">
        <f t="shared" si="1083"/>
        <v/>
      </c>
      <c r="GI279" s="360" t="str">
        <f t="shared" si="1084"/>
        <v/>
      </c>
      <c r="GJ279" s="360" t="str">
        <f t="shared" si="1085"/>
        <v/>
      </c>
      <c r="GK279" s="444" t="s">
        <v>1247</v>
      </c>
      <c r="GL279" s="361" t="str">
        <f t="shared" si="903"/>
        <v>-</v>
      </c>
      <c r="GM279" s="361" t="str">
        <f t="shared" si="904"/>
        <v>-</v>
      </c>
      <c r="GN279" s="361" t="str">
        <f t="shared" si="905"/>
        <v>-</v>
      </c>
      <c r="GO279" s="361" t="str">
        <f t="shared" si="906"/>
        <v>-</v>
      </c>
      <c r="GP279" s="361" t="str">
        <f t="shared" si="907"/>
        <v>-</v>
      </c>
      <c r="GQ279" s="361" t="str">
        <f t="shared" si="908"/>
        <v>-</v>
      </c>
      <c r="GR279" s="361" t="str">
        <f t="shared" si="909"/>
        <v>-</v>
      </c>
      <c r="GS279" s="361" t="str">
        <f t="shared" si="910"/>
        <v>-</v>
      </c>
      <c r="GT279" s="361" t="str">
        <f t="shared" si="911"/>
        <v>-</v>
      </c>
      <c r="GU279" s="361" t="str">
        <f t="shared" si="912"/>
        <v>-</v>
      </c>
      <c r="GV279" s="361" t="str">
        <f t="shared" si="913"/>
        <v>-</v>
      </c>
      <c r="GW279" s="361" t="str">
        <f t="shared" si="914"/>
        <v>-</v>
      </c>
      <c r="GX279" s="361" t="str">
        <f t="shared" si="915"/>
        <v>-</v>
      </c>
      <c r="GY279" s="361" t="str">
        <f t="shared" si="916"/>
        <v>-</v>
      </c>
      <c r="GZ279" s="361" t="str">
        <f t="shared" si="917"/>
        <v>-</v>
      </c>
      <c r="HA279" s="361" t="str">
        <f t="shared" si="918"/>
        <v>-</v>
      </c>
      <c r="HB279" s="361" t="str">
        <f t="shared" si="919"/>
        <v>-</v>
      </c>
      <c r="HC279" s="361" t="str">
        <f t="shared" si="920"/>
        <v>OC_rec</v>
      </c>
      <c r="HD279" s="361" t="str">
        <f t="shared" si="921"/>
        <v>-</v>
      </c>
      <c r="HE279" s="361" t="str">
        <f t="shared" si="922"/>
        <v>-</v>
      </c>
      <c r="HF279" s="361" t="str">
        <f t="shared" si="923"/>
        <v>-</v>
      </c>
      <c r="HG279" s="361" t="str">
        <f t="shared" si="924"/>
        <v>-</v>
      </c>
      <c r="HH279" s="361" t="str">
        <f t="shared" si="925"/>
        <v>-</v>
      </c>
      <c r="HI279" s="361" t="str">
        <f t="shared" si="926"/>
        <v>-</v>
      </c>
      <c r="HJ279" s="361" t="str">
        <f t="shared" si="927"/>
        <v>-</v>
      </c>
      <c r="HK279" s="361" t="str">
        <f t="shared" si="928"/>
        <v>-</v>
      </c>
      <c r="HL279" s="361" t="str">
        <f t="shared" si="929"/>
        <v>-</v>
      </c>
      <c r="HM279" s="361" t="str">
        <f t="shared" si="930"/>
        <v>-</v>
      </c>
      <c r="HN279" s="361" t="str">
        <f t="shared" si="931"/>
        <v>-</v>
      </c>
      <c r="HO279" s="361" t="str">
        <f t="shared" si="932"/>
        <v>-</v>
      </c>
      <c r="HP279" s="361" t="str">
        <f t="shared" si="933"/>
        <v>-</v>
      </c>
      <c r="HQ279" s="361" t="str">
        <f t="shared" si="934"/>
        <v>-</v>
      </c>
      <c r="HR279" s="361" t="str">
        <f t="shared" si="935"/>
        <v>-</v>
      </c>
      <c r="HS279" s="361" t="str">
        <f t="shared" si="936"/>
        <v>-</v>
      </c>
      <c r="HT279" s="361" t="str">
        <f t="shared" si="937"/>
        <v>-</v>
      </c>
      <c r="HU279" s="361" t="str">
        <f t="shared" si="938"/>
        <v>-</v>
      </c>
      <c r="HV279" s="361" t="str">
        <f t="shared" si="939"/>
        <v>-</v>
      </c>
      <c r="HW279" s="361" t="str">
        <f t="shared" si="940"/>
        <v>-</v>
      </c>
      <c r="HX279" s="361" t="str">
        <f t="shared" si="941"/>
        <v>-</v>
      </c>
      <c r="HY279" s="361" t="str">
        <f t="shared" si="942"/>
        <v>-</v>
      </c>
      <c r="HZ279" s="361" t="str">
        <f t="shared" si="943"/>
        <v>-</v>
      </c>
      <c r="IA279" s="361" t="str">
        <f t="shared" si="944"/>
        <v>-</v>
      </c>
      <c r="IB279" s="361" t="str">
        <f t="shared" si="945"/>
        <v>-</v>
      </c>
      <c r="IC279" s="361" t="str">
        <f t="shared" si="946"/>
        <v>-</v>
      </c>
      <c r="ID279" s="361" t="str">
        <f t="shared" si="947"/>
        <v>-</v>
      </c>
      <c r="IE279" s="361" t="str">
        <f t="shared" si="948"/>
        <v>-</v>
      </c>
      <c r="IF279" s="444" t="s">
        <v>1247</v>
      </c>
      <c r="IG279" s="56" t="str">
        <f t="shared" si="1086"/>
        <v>-</v>
      </c>
      <c r="IH279" s="56" t="str">
        <f t="shared" si="1087"/>
        <v>-</v>
      </c>
      <c r="II279" s="56" t="str">
        <f t="shared" si="1088"/>
        <v>-</v>
      </c>
      <c r="IJ279" s="56" t="str">
        <f t="shared" si="1089"/>
        <v>-</v>
      </c>
      <c r="IK279" s="56" t="str">
        <f t="shared" si="949"/>
        <v>-</v>
      </c>
      <c r="IL279" s="56" t="str">
        <f t="shared" si="950"/>
        <v>-</v>
      </c>
      <c r="IM279" s="56" t="str">
        <f t="shared" si="951"/>
        <v>-</v>
      </c>
      <c r="IN279" s="56" t="str">
        <f t="shared" si="952"/>
        <v>-</v>
      </c>
      <c r="IO279" s="56" t="str">
        <f t="shared" si="953"/>
        <v>-</v>
      </c>
      <c r="IP279" s="56" t="str">
        <f t="shared" si="954"/>
        <v>-</v>
      </c>
      <c r="IQ279" s="56" t="str">
        <f t="shared" si="955"/>
        <v>-</v>
      </c>
      <c r="IR279" s="56" t="str">
        <f t="shared" si="956"/>
        <v>-</v>
      </c>
      <c r="IS279" s="56" t="str">
        <f t="shared" si="957"/>
        <v>-</v>
      </c>
      <c r="IT279" s="56" t="str">
        <f t="shared" si="958"/>
        <v>-</v>
      </c>
      <c r="IU279" s="56" t="str">
        <f t="shared" si="959"/>
        <v>-</v>
      </c>
      <c r="IV279" s="56" t="str">
        <f t="shared" si="960"/>
        <v>-</v>
      </c>
      <c r="IW279" s="56" t="str">
        <f t="shared" si="961"/>
        <v>-</v>
      </c>
      <c r="IX279" s="56" t="str">
        <f t="shared" si="962"/>
        <v>|oc</v>
      </c>
      <c r="IY279" s="56" t="str">
        <f t="shared" si="963"/>
        <v>-</v>
      </c>
      <c r="IZ279" s="56" t="str">
        <f t="shared" si="964"/>
        <v>-</v>
      </c>
      <c r="JA279" s="56" t="str">
        <f t="shared" si="965"/>
        <v>-</v>
      </c>
      <c r="JB279" s="56" t="str">
        <f t="shared" si="966"/>
        <v>-</v>
      </c>
      <c r="JC279" s="56" t="str">
        <f t="shared" si="967"/>
        <v>-</v>
      </c>
      <c r="JD279" s="56" t="str">
        <f t="shared" si="968"/>
        <v>-</v>
      </c>
      <c r="JE279" s="56" t="str">
        <f t="shared" si="969"/>
        <v>-</v>
      </c>
      <c r="JF279" s="56" t="str">
        <f t="shared" si="970"/>
        <v>-</v>
      </c>
      <c r="JG279" s="56" t="str">
        <f t="shared" si="971"/>
        <v>-</v>
      </c>
      <c r="JH279" s="56" t="str">
        <f t="shared" si="972"/>
        <v>-</v>
      </c>
      <c r="JI279" s="56" t="str">
        <f t="shared" si="973"/>
        <v>-</v>
      </c>
      <c r="JJ279" s="56" t="str">
        <f t="shared" si="974"/>
        <v>-</v>
      </c>
      <c r="JK279" s="56" t="str">
        <f t="shared" si="975"/>
        <v>-</v>
      </c>
      <c r="JL279" s="56" t="str">
        <f t="shared" si="976"/>
        <v>-</v>
      </c>
      <c r="JM279" s="56" t="str">
        <f t="shared" si="977"/>
        <v>-</v>
      </c>
      <c r="JN279" s="56" t="str">
        <f t="shared" si="978"/>
        <v>-</v>
      </c>
      <c r="JO279" s="56" t="str">
        <f t="shared" si="979"/>
        <v>-</v>
      </c>
      <c r="JP279" s="56" t="str">
        <f t="shared" si="980"/>
        <v>-</v>
      </c>
      <c r="JQ279" s="56" t="str">
        <f t="shared" si="981"/>
        <v>-</v>
      </c>
      <c r="JR279" s="56" t="str">
        <f t="shared" si="982"/>
        <v>-</v>
      </c>
      <c r="JS279" s="56" t="str">
        <f t="shared" si="983"/>
        <v>-</v>
      </c>
      <c r="JT279" s="56" t="str">
        <f t="shared" si="984"/>
        <v>-</v>
      </c>
      <c r="JU279" s="56" t="str">
        <f t="shared" si="985"/>
        <v>-</v>
      </c>
      <c r="JV279" s="56" t="str">
        <f t="shared" si="986"/>
        <v>-</v>
      </c>
      <c r="JW279" s="56" t="str">
        <f t="shared" si="987"/>
        <v>-</v>
      </c>
      <c r="JX279" s="56" t="str">
        <f t="shared" si="988"/>
        <v>-</v>
      </c>
      <c r="JY279" s="56" t="str">
        <f t="shared" si="989"/>
        <v>-</v>
      </c>
      <c r="JZ279" s="56" t="str">
        <f t="shared" si="990"/>
        <v>-</v>
      </c>
      <c r="KA279" s="444" t="s">
        <v>1247</v>
      </c>
      <c r="KB279" s="360">
        <f>IF(ISNUMBER(INDEX($EQ$15:$GK$521,$B279,EO$11)),MAX(KB$14:KB278)+1,0)</f>
        <v>0</v>
      </c>
      <c r="KC279" s="360" t="str">
        <f t="shared" si="1090"/>
        <v/>
      </c>
      <c r="KD279" s="373" t="s">
        <v>2</v>
      </c>
      <c r="KE279" s="215"/>
      <c r="KF279" s="60"/>
      <c r="KG279" s="60"/>
      <c r="KH279" s="60"/>
      <c r="KI279" s="60"/>
      <c r="KJ279" s="60"/>
      <c r="KK279" s="60"/>
      <c r="KL279" s="60"/>
      <c r="KM279" s="60"/>
      <c r="KN279" s="60"/>
      <c r="KO279" s="60"/>
      <c r="KP279" s="60"/>
      <c r="KQ279" s="60"/>
      <c r="KR279" s="60"/>
      <c r="KS279" s="60"/>
      <c r="KT279" s="60"/>
      <c r="KU279" s="60"/>
      <c r="KV279" s="60"/>
      <c r="KW279" s="60"/>
      <c r="KX279" s="60"/>
      <c r="KY279" s="60"/>
      <c r="KZ279" s="283" t="str">
        <f t="shared" si="991"/>
        <v/>
      </c>
      <c r="LA279" s="26"/>
      <c r="LB279" s="18"/>
      <c r="LC279" s="18"/>
      <c r="LD279" s="18"/>
      <c r="LE279" s="18"/>
      <c r="LF279" s="18"/>
      <c r="LG279" s="18"/>
      <c r="LH279" s="18"/>
      <c r="LI279" s="18"/>
      <c r="LJ279" s="18"/>
      <c r="LK279" s="18"/>
      <c r="LL279" s="18"/>
      <c r="LM279" s="18"/>
      <c r="LN279" s="63"/>
      <c r="LO279" s="251">
        <f t="shared" si="992"/>
        <v>0</v>
      </c>
      <c r="LP279" s="251">
        <f t="shared" si="993"/>
        <v>0</v>
      </c>
      <c r="LQ279" s="251">
        <f t="shared" si="994"/>
        <v>0</v>
      </c>
      <c r="LR279" s="251">
        <f t="shared" si="995"/>
        <v>0</v>
      </c>
      <c r="LS279" s="251">
        <f t="shared" si="996"/>
        <v>0</v>
      </c>
      <c r="LT279" s="251">
        <f t="shared" si="997"/>
        <v>0</v>
      </c>
      <c r="LU279" s="251">
        <f t="shared" si="998"/>
        <v>0</v>
      </c>
      <c r="LV279" s="251">
        <f t="shared" si="999"/>
        <v>0</v>
      </c>
      <c r="LW279" s="251">
        <f t="shared" si="1000"/>
        <v>0</v>
      </c>
      <c r="LX279" s="251">
        <f t="shared" si="1001"/>
        <v>0</v>
      </c>
      <c r="LY279" s="251">
        <f t="shared" si="1002"/>
        <v>0</v>
      </c>
      <c r="LZ279" s="251">
        <f t="shared" si="1003"/>
        <v>0</v>
      </c>
      <c r="MA279" s="63">
        <f t="shared" si="1004"/>
        <v>7</v>
      </c>
      <c r="MB279" s="63">
        <f t="shared" si="1005"/>
        <v>0</v>
      </c>
      <c r="MC279" s="63">
        <f t="shared" si="1092"/>
        <v>265</v>
      </c>
      <c r="MD279" s="63">
        <f t="shared" si="1091"/>
        <v>36</v>
      </c>
      <c r="ME279" s="63">
        <f t="shared" si="1006"/>
        <v>0</v>
      </c>
      <c r="MF279" s="315">
        <f t="shared" si="1007"/>
        <v>291</v>
      </c>
      <c r="MG279" s="315">
        <f>IF(ISNUMBER(MATCH(EO279,$ME$15:$ME$520,0)),0,MAX(MG$14:MG278)+1)</f>
        <v>0</v>
      </c>
      <c r="MH279" s="315" t="str">
        <f t="shared" si="1008"/>
        <v/>
      </c>
      <c r="MI279" s="369"/>
      <c r="MJ279" s="68"/>
      <c r="MK279" s="18"/>
      <c r="ML279" s="242"/>
      <c r="MM279" s="242"/>
      <c r="MN279" s="59"/>
      <c r="MO279" s="59"/>
      <c r="MP279" s="285"/>
      <c r="MQ279" s="59"/>
      <c r="MR279" s="238"/>
      <c r="MS279" s="285"/>
      <c r="MT279" s="59"/>
      <c r="MU279" s="285"/>
      <c r="MV279" s="238"/>
      <c r="MW279" s="59"/>
      <c r="MX279" s="59"/>
      <c r="MY279" s="59"/>
      <c r="MZ279" s="59"/>
      <c r="NA279" s="59"/>
      <c r="NB279" s="59"/>
      <c r="NC279" s="59"/>
      <c r="ND279" s="59"/>
      <c r="NE279" s="59"/>
      <c r="NF279" s="59"/>
      <c r="NG279" s="59"/>
      <c r="NH279" s="59"/>
      <c r="NI279" s="59"/>
      <c r="NJ279" s="59"/>
      <c r="NK279" s="59"/>
      <c r="NL279" s="454"/>
      <c r="NM279" s="454"/>
      <c r="NN279" s="59"/>
      <c r="NO279" s="18"/>
      <c r="NP279" s="18"/>
      <c r="NQ279" s="18"/>
      <c r="NR279" s="18"/>
      <c r="NS279" s="18"/>
      <c r="NT279" s="18"/>
      <c r="NU279" s="18"/>
      <c r="NV279" s="18"/>
      <c r="NW279" s="18"/>
      <c r="NX279" s="18"/>
      <c r="NY279" s="18"/>
      <c r="NZ279" s="18"/>
      <c r="OA279" s="18"/>
      <c r="OB279" s="18"/>
      <c r="OC279" s="18"/>
      <c r="OZ279" s="59"/>
      <c r="PA279" s="251" t="str">
        <f t="shared" si="1009"/>
        <v/>
      </c>
      <c r="PB279" s="251" t="str">
        <f t="shared" si="1010"/>
        <v/>
      </c>
      <c r="PC279" s="251" t="str">
        <f t="shared" si="1011"/>
        <v/>
      </c>
      <c r="PD279" s="251" t="str">
        <f t="shared" si="1012"/>
        <v/>
      </c>
      <c r="PE279" s="251" t="str">
        <f t="shared" si="1013"/>
        <v/>
      </c>
      <c r="PF279" s="251" t="str">
        <f t="shared" si="1014"/>
        <v/>
      </c>
      <c r="PG279" s="251" t="str">
        <f t="shared" si="1015"/>
        <v/>
      </c>
      <c r="PH279" s="251" t="str">
        <f t="shared" si="1016"/>
        <v/>
      </c>
      <c r="PI279" s="251" t="str">
        <f t="shared" si="1017"/>
        <v/>
      </c>
      <c r="PJ279" s="251" t="str">
        <f t="shared" si="1018"/>
        <v/>
      </c>
      <c r="PK279" s="251" t="str">
        <f t="shared" si="1019"/>
        <v/>
      </c>
      <c r="PL279" s="251" t="str">
        <f t="shared" si="1020"/>
        <v/>
      </c>
      <c r="PM279" s="251" t="str">
        <f t="shared" si="1021"/>
        <v/>
      </c>
      <c r="PN279" s="251" t="str">
        <f t="shared" si="1022"/>
        <v/>
      </c>
      <c r="PO279" s="251" t="str">
        <f t="shared" si="1023"/>
        <v/>
      </c>
      <c r="PP279" s="251" t="str">
        <f t="shared" si="1024"/>
        <v/>
      </c>
      <c r="PQ279" s="251" t="str">
        <f t="shared" si="1025"/>
        <v/>
      </c>
      <c r="PR279" s="251" t="str">
        <f t="shared" si="1026"/>
        <v/>
      </c>
      <c r="PS279" s="251" t="str">
        <f t="shared" si="1027"/>
        <v/>
      </c>
      <c r="PT279" s="251" t="str">
        <f t="shared" si="1028"/>
        <v/>
      </c>
      <c r="PU279" s="251" t="str">
        <f t="shared" si="1029"/>
        <v/>
      </c>
      <c r="PV279" s="251" t="str">
        <f t="shared" si="1030"/>
        <v/>
      </c>
      <c r="PW279" s="251" t="str">
        <f t="shared" si="1031"/>
        <v/>
      </c>
      <c r="PX279" s="251" t="str">
        <f t="shared" si="1032"/>
        <v/>
      </c>
      <c r="PY279" s="251" t="str">
        <f t="shared" si="1033"/>
        <v/>
      </c>
      <c r="PZ279" s="251" t="str">
        <f t="shared" si="1034"/>
        <v/>
      </c>
      <c r="QA279" s="251" t="str">
        <f t="shared" si="1035"/>
        <v/>
      </c>
      <c r="QB279" s="251" t="str">
        <f t="shared" si="1036"/>
        <v/>
      </c>
      <c r="QC279" s="251" t="str">
        <f t="shared" si="1037"/>
        <v/>
      </c>
      <c r="QD279" s="251" t="str">
        <f t="shared" si="1038"/>
        <v/>
      </c>
      <c r="QE279" s="251" t="str">
        <f t="shared" si="1039"/>
        <v/>
      </c>
      <c r="QF279" s="63">
        <f t="shared" si="1040"/>
        <v>0</v>
      </c>
      <c r="QG279" s="59"/>
      <c r="QH279" s="59"/>
      <c r="QI279" s="59"/>
      <c r="QJ279" s="59"/>
      <c r="QK279" s="59"/>
      <c r="QL279" s="59"/>
      <c r="QM279" s="59"/>
      <c r="QN279" s="59"/>
    </row>
    <row r="280" spans="1:456" ht="6.75" customHeight="1" x14ac:dyDescent="0.25">
      <c r="A280" s="68"/>
      <c r="B280" s="447">
        <f t="shared" si="900"/>
        <v>266</v>
      </c>
      <c r="C280" s="72" t="s">
        <v>725</v>
      </c>
      <c r="D280" s="261" t="s">
        <v>725</v>
      </c>
      <c r="E280" s="59"/>
      <c r="F280" s="229"/>
      <c r="G280" s="295"/>
      <c r="H280" s="295"/>
      <c r="I280" s="229"/>
      <c r="J280" s="295"/>
      <c r="K280" s="295"/>
      <c r="L280" s="229"/>
      <c r="M280" s="295"/>
      <c r="N280" s="295"/>
      <c r="O280" s="229"/>
      <c r="P280" s="295"/>
      <c r="Q280" s="295"/>
      <c r="R280" s="229"/>
      <c r="S280" s="230"/>
      <c r="T280" s="231"/>
      <c r="U280" s="229"/>
      <c r="V280" s="230"/>
      <c r="W280" s="231"/>
      <c r="X280" s="229"/>
      <c r="Y280" s="230"/>
      <c r="Z280" s="231"/>
      <c r="AA280" s="229"/>
      <c r="AB280" s="295"/>
      <c r="AC280" s="295"/>
      <c r="AD280" s="229"/>
      <c r="AE280" s="295"/>
      <c r="AF280" s="295"/>
      <c r="AG280" s="229"/>
      <c r="AH280" s="295"/>
      <c r="AI280" s="295"/>
      <c r="AJ280" s="229"/>
      <c r="AK280" s="295"/>
      <c r="AL280" s="295"/>
      <c r="AM280" s="229"/>
      <c r="AN280" s="295"/>
      <c r="AO280" s="295"/>
      <c r="AP280" s="243"/>
      <c r="AQ280" s="295"/>
      <c r="AR280" s="290"/>
      <c r="AS280" s="243"/>
      <c r="AT280" s="295"/>
      <c r="AU280" s="290"/>
      <c r="AV280" s="229"/>
      <c r="AW280" s="230"/>
      <c r="AX280" s="231"/>
      <c r="AY280" s="229"/>
      <c r="AZ280" s="230"/>
      <c r="BA280" s="231"/>
      <c r="BB280" s="229"/>
      <c r="BC280" s="230"/>
      <c r="BD280" s="231"/>
      <c r="BE280" s="229"/>
      <c r="BF280" s="230"/>
      <c r="BG280" s="231"/>
      <c r="BH280" s="229"/>
      <c r="BI280" s="230"/>
      <c r="BJ280" s="231"/>
      <c r="BK280" s="243"/>
      <c r="BL280" s="230"/>
      <c r="BM280" s="231"/>
      <c r="BN280" s="243"/>
      <c r="BO280" s="230"/>
      <c r="BP280" s="231"/>
      <c r="BQ280" s="229"/>
      <c r="BR280" s="230"/>
      <c r="BS280" s="231"/>
      <c r="BT280" s="229"/>
      <c r="BU280" s="230"/>
      <c r="BV280" s="231"/>
      <c r="BW280" s="229"/>
      <c r="BX280" s="230"/>
      <c r="BY280" s="231"/>
      <c r="BZ280" s="229"/>
      <c r="CA280" s="230"/>
      <c r="CB280" s="231"/>
      <c r="CC280" s="229"/>
      <c r="CD280" s="230"/>
      <c r="CE280" s="231"/>
      <c r="CF280" s="331"/>
      <c r="CG280" s="332"/>
      <c r="CH280" s="385"/>
      <c r="CI280" s="331"/>
      <c r="CJ280" s="332"/>
      <c r="CK280" s="385"/>
      <c r="CL280" s="243"/>
      <c r="CM280" s="230"/>
      <c r="CN280" s="354"/>
      <c r="CO280" s="243"/>
      <c r="CP280" s="230"/>
      <c r="CQ280" s="231"/>
      <c r="CR280" s="331"/>
      <c r="CS280" s="332"/>
      <c r="CT280" s="333"/>
      <c r="CU280" s="229"/>
      <c r="CV280" s="230"/>
      <c r="CW280" s="231"/>
      <c r="CX280" s="331"/>
      <c r="CY280" s="332"/>
      <c r="CZ280" s="333"/>
      <c r="DA280" s="331"/>
      <c r="DB280" s="332"/>
      <c r="DC280" s="333"/>
      <c r="DD280" s="331"/>
      <c r="DE280" s="332"/>
      <c r="DF280" s="333"/>
      <c r="DG280" s="331"/>
      <c r="DH280" s="332"/>
      <c r="DI280" s="333"/>
      <c r="DJ280" s="229"/>
      <c r="DK280" s="230"/>
      <c r="DL280" s="231"/>
      <c r="DM280" s="229"/>
      <c r="DN280" s="230"/>
      <c r="DO280" s="231"/>
      <c r="DP280" s="331"/>
      <c r="DQ280" s="332"/>
      <c r="DR280" s="333"/>
      <c r="DS280" s="331"/>
      <c r="DT280" s="332"/>
      <c r="DU280" s="333"/>
      <c r="DV280" s="331"/>
      <c r="DW280" s="332"/>
      <c r="DX280" s="333"/>
      <c r="DY280" s="331"/>
      <c r="DZ280" s="332"/>
      <c r="EA280" s="333"/>
      <c r="EB280" s="331"/>
      <c r="EC280" s="332"/>
      <c r="ED280" s="333"/>
      <c r="EE280" s="331"/>
      <c r="EF280" s="332"/>
      <c r="EG280" s="333"/>
      <c r="EH280" s="229"/>
      <c r="EI280" s="230"/>
      <c r="EJ280" s="231"/>
      <c r="EK280" s="229"/>
      <c r="EL280" s="230"/>
      <c r="EM280" s="231"/>
      <c r="EN280" s="244"/>
      <c r="EO280" s="269" t="str">
        <f t="shared" si="901"/>
        <v/>
      </c>
      <c r="EP280" s="444" t="s">
        <v>1247</v>
      </c>
      <c r="EQ280" s="360" t="str">
        <f t="shared" si="1041"/>
        <v/>
      </c>
      <c r="ER280" s="360" t="str">
        <f t="shared" si="1042"/>
        <v/>
      </c>
      <c r="ES280" s="360" t="str">
        <f t="shared" si="1043"/>
        <v/>
      </c>
      <c r="ET280" s="360" t="str">
        <f t="shared" si="1044"/>
        <v/>
      </c>
      <c r="EU280" s="360" t="str">
        <f t="shared" si="1045"/>
        <v/>
      </c>
      <c r="EV280" s="360" t="str">
        <f t="shared" si="1046"/>
        <v/>
      </c>
      <c r="EW280" s="360" t="str">
        <f t="shared" si="1047"/>
        <v/>
      </c>
      <c r="EX280" s="360" t="str">
        <f t="shared" si="1048"/>
        <v/>
      </c>
      <c r="EY280" s="360" t="str">
        <f t="shared" si="1049"/>
        <v/>
      </c>
      <c r="EZ280" s="360" t="str">
        <f t="shared" si="1050"/>
        <v/>
      </c>
      <c r="FA280" s="360" t="str">
        <f t="shared" si="1051"/>
        <v/>
      </c>
      <c r="FB280" s="360" t="str">
        <f t="shared" si="1052"/>
        <v/>
      </c>
      <c r="FC280" s="360" t="str">
        <f t="shared" si="1053"/>
        <v/>
      </c>
      <c r="FD280" s="360" t="str">
        <f t="shared" si="1054"/>
        <v/>
      </c>
      <c r="FE280" s="360" t="str">
        <f t="shared" si="1055"/>
        <v/>
      </c>
      <c r="FF280" s="360" t="str">
        <f t="shared" si="1056"/>
        <v/>
      </c>
      <c r="FG280" s="360" t="str">
        <f t="shared" si="1057"/>
        <v/>
      </c>
      <c r="FH280" s="360">
        <f t="shared" si="1058"/>
        <v>34</v>
      </c>
      <c r="FI280" s="360" t="str">
        <f t="shared" si="1059"/>
        <v/>
      </c>
      <c r="FJ280" s="360" t="str">
        <f t="shared" si="1060"/>
        <v/>
      </c>
      <c r="FK280" s="360" t="str">
        <f t="shared" si="1061"/>
        <v/>
      </c>
      <c r="FL280" s="360" t="str">
        <f t="shared" si="1062"/>
        <v/>
      </c>
      <c r="FM280" s="360" t="str">
        <f t="shared" si="1063"/>
        <v/>
      </c>
      <c r="FN280" s="360" t="str">
        <f t="shared" si="1064"/>
        <v/>
      </c>
      <c r="FO280" s="360" t="str">
        <f t="shared" si="1065"/>
        <v/>
      </c>
      <c r="FP280" s="360" t="str">
        <f t="shared" si="1066"/>
        <v/>
      </c>
      <c r="FQ280" s="360" t="str">
        <f t="shared" si="1067"/>
        <v/>
      </c>
      <c r="FR280" s="360" t="str">
        <f t="shared" si="1068"/>
        <v/>
      </c>
      <c r="FS280" s="360" t="str">
        <f t="shared" si="1069"/>
        <v/>
      </c>
      <c r="FT280" s="360" t="str">
        <f t="shared" si="902"/>
        <v/>
      </c>
      <c r="FU280" s="360" t="str">
        <f t="shared" si="1070"/>
        <v/>
      </c>
      <c r="FV280" s="360" t="str">
        <f t="shared" si="1071"/>
        <v/>
      </c>
      <c r="FW280" s="360" t="str">
        <f t="shared" si="1072"/>
        <v/>
      </c>
      <c r="FX280" s="360" t="str">
        <f t="shared" si="1073"/>
        <v/>
      </c>
      <c r="FY280" s="360" t="str">
        <f t="shared" si="1074"/>
        <v/>
      </c>
      <c r="FZ280" s="360" t="str">
        <f t="shared" si="1075"/>
        <v/>
      </c>
      <c r="GA280" s="360" t="str">
        <f t="shared" si="1076"/>
        <v/>
      </c>
      <c r="GB280" s="360" t="str">
        <f t="shared" si="1077"/>
        <v/>
      </c>
      <c r="GC280" s="360" t="str">
        <f t="shared" si="1078"/>
        <v/>
      </c>
      <c r="GD280" s="360" t="str">
        <f t="shared" si="1079"/>
        <v/>
      </c>
      <c r="GE280" s="360" t="str">
        <f t="shared" si="1080"/>
        <v/>
      </c>
      <c r="GF280" s="360" t="str">
        <f t="shared" si="1081"/>
        <v/>
      </c>
      <c r="GG280" s="360" t="str">
        <f t="shared" si="1082"/>
        <v/>
      </c>
      <c r="GH280" s="360" t="str">
        <f t="shared" si="1083"/>
        <v/>
      </c>
      <c r="GI280" s="360" t="str">
        <f t="shared" si="1084"/>
        <v/>
      </c>
      <c r="GJ280" s="360" t="str">
        <f t="shared" si="1085"/>
        <v/>
      </c>
      <c r="GK280" s="444" t="s">
        <v>1247</v>
      </c>
      <c r="GL280" s="361" t="str">
        <f t="shared" si="903"/>
        <v>-</v>
      </c>
      <c r="GM280" s="361" t="str">
        <f t="shared" si="904"/>
        <v>-</v>
      </c>
      <c r="GN280" s="361" t="str">
        <f t="shared" si="905"/>
        <v>-</v>
      </c>
      <c r="GO280" s="361" t="str">
        <f t="shared" si="906"/>
        <v>-</v>
      </c>
      <c r="GP280" s="361" t="str">
        <f t="shared" si="907"/>
        <v>-</v>
      </c>
      <c r="GQ280" s="361" t="str">
        <f t="shared" si="908"/>
        <v>-</v>
      </c>
      <c r="GR280" s="361" t="str">
        <f t="shared" si="909"/>
        <v>-</v>
      </c>
      <c r="GS280" s="361" t="str">
        <f t="shared" si="910"/>
        <v>-</v>
      </c>
      <c r="GT280" s="361" t="str">
        <f t="shared" si="911"/>
        <v>-</v>
      </c>
      <c r="GU280" s="361" t="str">
        <f t="shared" si="912"/>
        <v>-</v>
      </c>
      <c r="GV280" s="361" t="str">
        <f t="shared" si="913"/>
        <v>-</v>
      </c>
      <c r="GW280" s="361" t="str">
        <f t="shared" si="914"/>
        <v>-</v>
      </c>
      <c r="GX280" s="361" t="str">
        <f t="shared" si="915"/>
        <v>-</v>
      </c>
      <c r="GY280" s="361" t="str">
        <f t="shared" si="916"/>
        <v>-</v>
      </c>
      <c r="GZ280" s="361" t="str">
        <f t="shared" si="917"/>
        <v>-</v>
      </c>
      <c r="HA280" s="361" t="str">
        <f t="shared" si="918"/>
        <v>-</v>
      </c>
      <c r="HB280" s="361" t="str">
        <f t="shared" si="919"/>
        <v>-</v>
      </c>
      <c r="HC280" s="361" t="str">
        <f t="shared" si="920"/>
        <v>xoff</v>
      </c>
      <c r="HD280" s="361" t="str">
        <f t="shared" si="921"/>
        <v>-</v>
      </c>
      <c r="HE280" s="361" t="str">
        <f t="shared" si="922"/>
        <v>-</v>
      </c>
      <c r="HF280" s="361" t="str">
        <f t="shared" si="923"/>
        <v>-</v>
      </c>
      <c r="HG280" s="361" t="str">
        <f t="shared" si="924"/>
        <v>-</v>
      </c>
      <c r="HH280" s="361" t="str">
        <f t="shared" si="925"/>
        <v>-</v>
      </c>
      <c r="HI280" s="361" t="str">
        <f t="shared" si="926"/>
        <v>-</v>
      </c>
      <c r="HJ280" s="361" t="str">
        <f t="shared" si="927"/>
        <v>-</v>
      </c>
      <c r="HK280" s="361" t="str">
        <f t="shared" si="928"/>
        <v>-</v>
      </c>
      <c r="HL280" s="361" t="str">
        <f t="shared" si="929"/>
        <v>-</v>
      </c>
      <c r="HM280" s="361" t="str">
        <f t="shared" si="930"/>
        <v>-</v>
      </c>
      <c r="HN280" s="361" t="str">
        <f t="shared" si="931"/>
        <v>-</v>
      </c>
      <c r="HO280" s="361" t="str">
        <f t="shared" si="932"/>
        <v>-</v>
      </c>
      <c r="HP280" s="361" t="str">
        <f t="shared" si="933"/>
        <v>-</v>
      </c>
      <c r="HQ280" s="361" t="str">
        <f t="shared" si="934"/>
        <v>-</v>
      </c>
      <c r="HR280" s="361" t="str">
        <f t="shared" si="935"/>
        <v>-</v>
      </c>
      <c r="HS280" s="361" t="str">
        <f t="shared" si="936"/>
        <v>-</v>
      </c>
      <c r="HT280" s="361" t="str">
        <f t="shared" si="937"/>
        <v>-</v>
      </c>
      <c r="HU280" s="361" t="str">
        <f t="shared" si="938"/>
        <v>-</v>
      </c>
      <c r="HV280" s="361" t="str">
        <f t="shared" si="939"/>
        <v>-</v>
      </c>
      <c r="HW280" s="361" t="str">
        <f t="shared" si="940"/>
        <v>-</v>
      </c>
      <c r="HX280" s="361" t="str">
        <f t="shared" si="941"/>
        <v>-</v>
      </c>
      <c r="HY280" s="361" t="str">
        <f t="shared" si="942"/>
        <v>-</v>
      </c>
      <c r="HZ280" s="361" t="str">
        <f t="shared" si="943"/>
        <v>-</v>
      </c>
      <c r="IA280" s="361" t="str">
        <f t="shared" si="944"/>
        <v>-</v>
      </c>
      <c r="IB280" s="361" t="str">
        <f t="shared" si="945"/>
        <v>-</v>
      </c>
      <c r="IC280" s="361" t="str">
        <f t="shared" si="946"/>
        <v>-</v>
      </c>
      <c r="ID280" s="361" t="str">
        <f t="shared" si="947"/>
        <v>-</v>
      </c>
      <c r="IE280" s="361" t="str">
        <f t="shared" si="948"/>
        <v>-</v>
      </c>
      <c r="IF280" s="444" t="s">
        <v>1247</v>
      </c>
      <c r="IG280" s="56" t="str">
        <f t="shared" si="1086"/>
        <v>-</v>
      </c>
      <c r="IH280" s="56" t="str">
        <f t="shared" si="1087"/>
        <v>-</v>
      </c>
      <c r="II280" s="56" t="str">
        <f t="shared" si="1088"/>
        <v>-</v>
      </c>
      <c r="IJ280" s="56" t="str">
        <f t="shared" si="1089"/>
        <v>-</v>
      </c>
      <c r="IK280" s="56" t="str">
        <f t="shared" si="949"/>
        <v>-</v>
      </c>
      <c r="IL280" s="56" t="str">
        <f t="shared" si="950"/>
        <v>-</v>
      </c>
      <c r="IM280" s="56" t="str">
        <f t="shared" si="951"/>
        <v>-</v>
      </c>
      <c r="IN280" s="56" t="str">
        <f t="shared" si="952"/>
        <v>-</v>
      </c>
      <c r="IO280" s="56" t="str">
        <f t="shared" si="953"/>
        <v>-</v>
      </c>
      <c r="IP280" s="56" t="str">
        <f t="shared" si="954"/>
        <v>-</v>
      </c>
      <c r="IQ280" s="56" t="str">
        <f t="shared" si="955"/>
        <v>-</v>
      </c>
      <c r="IR280" s="56" t="str">
        <f t="shared" si="956"/>
        <v>-</v>
      </c>
      <c r="IS280" s="56" t="str">
        <f t="shared" si="957"/>
        <v>-</v>
      </c>
      <c r="IT280" s="56" t="str">
        <f t="shared" si="958"/>
        <v>-</v>
      </c>
      <c r="IU280" s="56" t="str">
        <f t="shared" si="959"/>
        <v>-</v>
      </c>
      <c r="IV280" s="56" t="str">
        <f t="shared" si="960"/>
        <v>-</v>
      </c>
      <c r="IW280" s="56" t="str">
        <f t="shared" si="961"/>
        <v>-</v>
      </c>
      <c r="IX280" s="56">
        <f t="shared" si="962"/>
        <v>200</v>
      </c>
      <c r="IY280" s="56" t="str">
        <f t="shared" si="963"/>
        <v>-</v>
      </c>
      <c r="IZ280" s="56" t="str">
        <f t="shared" si="964"/>
        <v>-</v>
      </c>
      <c r="JA280" s="56" t="str">
        <f t="shared" si="965"/>
        <v>-</v>
      </c>
      <c r="JB280" s="56" t="str">
        <f t="shared" si="966"/>
        <v>-</v>
      </c>
      <c r="JC280" s="56" t="str">
        <f t="shared" si="967"/>
        <v>-</v>
      </c>
      <c r="JD280" s="56" t="str">
        <f t="shared" si="968"/>
        <v>-</v>
      </c>
      <c r="JE280" s="56" t="str">
        <f t="shared" si="969"/>
        <v>-</v>
      </c>
      <c r="JF280" s="56" t="str">
        <f t="shared" si="970"/>
        <v>-</v>
      </c>
      <c r="JG280" s="56" t="str">
        <f t="shared" si="971"/>
        <v>-</v>
      </c>
      <c r="JH280" s="56" t="str">
        <f t="shared" si="972"/>
        <v>-</v>
      </c>
      <c r="JI280" s="56" t="str">
        <f t="shared" si="973"/>
        <v>-</v>
      </c>
      <c r="JJ280" s="56" t="str">
        <f t="shared" si="974"/>
        <v>-</v>
      </c>
      <c r="JK280" s="56" t="str">
        <f t="shared" si="975"/>
        <v>-</v>
      </c>
      <c r="JL280" s="56" t="str">
        <f t="shared" si="976"/>
        <v>-</v>
      </c>
      <c r="JM280" s="56" t="str">
        <f t="shared" si="977"/>
        <v>-</v>
      </c>
      <c r="JN280" s="56" t="str">
        <f t="shared" si="978"/>
        <v>-</v>
      </c>
      <c r="JO280" s="56" t="str">
        <f t="shared" si="979"/>
        <v>-</v>
      </c>
      <c r="JP280" s="56" t="str">
        <f t="shared" si="980"/>
        <v>-</v>
      </c>
      <c r="JQ280" s="56" t="str">
        <f t="shared" si="981"/>
        <v>-</v>
      </c>
      <c r="JR280" s="56" t="str">
        <f t="shared" si="982"/>
        <v>-</v>
      </c>
      <c r="JS280" s="56" t="str">
        <f t="shared" si="983"/>
        <v>-</v>
      </c>
      <c r="JT280" s="56" t="str">
        <f t="shared" si="984"/>
        <v>-</v>
      </c>
      <c r="JU280" s="56" t="str">
        <f t="shared" si="985"/>
        <v>-</v>
      </c>
      <c r="JV280" s="56" t="str">
        <f t="shared" si="986"/>
        <v>-</v>
      </c>
      <c r="JW280" s="56" t="str">
        <f t="shared" si="987"/>
        <v>-</v>
      </c>
      <c r="JX280" s="56" t="str">
        <f t="shared" si="988"/>
        <v>-</v>
      </c>
      <c r="JY280" s="56" t="str">
        <f t="shared" si="989"/>
        <v>-</v>
      </c>
      <c r="JZ280" s="56" t="str">
        <f t="shared" si="990"/>
        <v>-</v>
      </c>
      <c r="KA280" s="444" t="s">
        <v>1247</v>
      </c>
      <c r="KB280" s="360">
        <f>IF(ISNUMBER(INDEX($EQ$15:$GK$521,$B280,EO$11)),MAX(KB$14:KB279)+1,0)</f>
        <v>0</v>
      </c>
      <c r="KC280" s="360" t="str">
        <f t="shared" si="1090"/>
        <v/>
      </c>
      <c r="KD280" s="373" t="s">
        <v>2</v>
      </c>
      <c r="KE280" s="215"/>
      <c r="KF280" s="60"/>
      <c r="KG280" s="60"/>
      <c r="KH280" s="60"/>
      <c r="KI280" s="60"/>
      <c r="KJ280" s="60"/>
      <c r="KK280" s="60"/>
      <c r="KL280" s="60"/>
      <c r="KM280" s="60"/>
      <c r="KN280" s="60"/>
      <c r="KO280" s="60"/>
      <c r="KP280" s="60"/>
      <c r="KQ280" s="60"/>
      <c r="KR280" s="60"/>
      <c r="KS280" s="60"/>
      <c r="KT280" s="60"/>
      <c r="KU280" s="60"/>
      <c r="KV280" s="60"/>
      <c r="KW280" s="60"/>
      <c r="KX280" s="60"/>
      <c r="KY280" s="60"/>
      <c r="KZ280" s="283" t="str">
        <f t="shared" si="991"/>
        <v/>
      </c>
      <c r="LA280" s="26"/>
      <c r="LB280" s="18"/>
      <c r="LC280" s="18"/>
      <c r="LD280" s="18"/>
      <c r="LE280" s="18"/>
      <c r="LF280" s="18"/>
      <c r="LG280" s="18"/>
      <c r="LH280" s="18"/>
      <c r="LI280" s="18"/>
      <c r="LJ280" s="18"/>
      <c r="LK280" s="18"/>
      <c r="LL280" s="18"/>
      <c r="LM280" s="18"/>
      <c r="LN280" s="63"/>
      <c r="LO280" s="251">
        <f t="shared" si="992"/>
        <v>0</v>
      </c>
      <c r="LP280" s="251">
        <f t="shared" si="993"/>
        <v>0</v>
      </c>
      <c r="LQ280" s="251">
        <f t="shared" si="994"/>
        <v>0</v>
      </c>
      <c r="LR280" s="251">
        <f t="shared" si="995"/>
        <v>0</v>
      </c>
      <c r="LS280" s="251">
        <f t="shared" si="996"/>
        <v>0</v>
      </c>
      <c r="LT280" s="251">
        <f t="shared" si="997"/>
        <v>0</v>
      </c>
      <c r="LU280" s="251">
        <f t="shared" si="998"/>
        <v>0</v>
      </c>
      <c r="LV280" s="251">
        <f t="shared" si="999"/>
        <v>0</v>
      </c>
      <c r="LW280" s="251">
        <f t="shared" si="1000"/>
        <v>0</v>
      </c>
      <c r="LX280" s="251">
        <f t="shared" si="1001"/>
        <v>0</v>
      </c>
      <c r="LY280" s="251">
        <f t="shared" si="1002"/>
        <v>0</v>
      </c>
      <c r="LZ280" s="251">
        <f t="shared" si="1003"/>
        <v>0</v>
      </c>
      <c r="MA280" s="63">
        <f t="shared" si="1004"/>
        <v>7</v>
      </c>
      <c r="MB280" s="63">
        <f t="shared" si="1005"/>
        <v>0</v>
      </c>
      <c r="MC280" s="63">
        <f t="shared" si="1092"/>
        <v>266</v>
      </c>
      <c r="MD280" s="63">
        <f t="shared" si="1091"/>
        <v>37</v>
      </c>
      <c r="ME280" s="63">
        <f t="shared" si="1006"/>
        <v>0</v>
      </c>
      <c r="MF280" s="315">
        <f t="shared" si="1007"/>
        <v>291</v>
      </c>
      <c r="MG280" s="315">
        <f>IF(ISNUMBER(MATCH(EO280,$ME$15:$ME$520,0)),0,MAX(MG$14:MG279)+1)</f>
        <v>0</v>
      </c>
      <c r="MH280" s="315" t="str">
        <f t="shared" si="1008"/>
        <v/>
      </c>
      <c r="MI280" s="369"/>
      <c r="MJ280" s="68"/>
      <c r="MK280" s="18"/>
      <c r="ML280" s="242"/>
      <c r="MM280" s="242"/>
      <c r="MN280" s="59"/>
      <c r="MO280" s="59"/>
      <c r="MP280" s="285"/>
      <c r="MQ280" s="59"/>
      <c r="MR280" s="238"/>
      <c r="MS280" s="285"/>
      <c r="MT280" s="59"/>
      <c r="MU280" s="285"/>
      <c r="MV280" s="238"/>
      <c r="MW280" s="59"/>
      <c r="MX280" s="59"/>
      <c r="MY280" s="59"/>
      <c r="MZ280" s="59"/>
      <c r="NA280" s="59"/>
      <c r="NB280" s="59"/>
      <c r="NC280" s="59"/>
      <c r="ND280" s="59"/>
      <c r="NE280" s="59"/>
      <c r="NF280" s="59"/>
      <c r="NG280" s="59"/>
      <c r="NH280" s="59"/>
      <c r="NI280" s="59"/>
      <c r="NJ280" s="59"/>
      <c r="NK280" s="59"/>
      <c r="NL280" s="454"/>
      <c r="NM280" s="454"/>
      <c r="NN280" s="59"/>
      <c r="NO280" s="18"/>
      <c r="NP280" s="18"/>
      <c r="NQ280" s="18"/>
      <c r="NR280" s="18"/>
      <c r="NS280" s="18"/>
      <c r="NT280" s="18"/>
      <c r="NU280" s="18"/>
      <c r="NV280" s="18"/>
      <c r="NW280" s="18"/>
      <c r="NX280" s="18"/>
      <c r="NY280" s="18"/>
      <c r="NZ280" s="18"/>
      <c r="OA280" s="18"/>
      <c r="OB280" s="18"/>
      <c r="OC280" s="18"/>
      <c r="OZ280" s="59"/>
      <c r="PA280" s="251" t="str">
        <f t="shared" si="1009"/>
        <v/>
      </c>
      <c r="PB280" s="251" t="str">
        <f t="shared" si="1010"/>
        <v/>
      </c>
      <c r="PC280" s="251" t="str">
        <f t="shared" si="1011"/>
        <v/>
      </c>
      <c r="PD280" s="251" t="str">
        <f t="shared" si="1012"/>
        <v/>
      </c>
      <c r="PE280" s="251" t="str">
        <f t="shared" si="1013"/>
        <v/>
      </c>
      <c r="PF280" s="251" t="str">
        <f t="shared" si="1014"/>
        <v/>
      </c>
      <c r="PG280" s="251" t="str">
        <f t="shared" si="1015"/>
        <v/>
      </c>
      <c r="PH280" s="251" t="str">
        <f t="shared" si="1016"/>
        <v/>
      </c>
      <c r="PI280" s="251" t="str">
        <f t="shared" si="1017"/>
        <v/>
      </c>
      <c r="PJ280" s="251" t="str">
        <f t="shared" si="1018"/>
        <v/>
      </c>
      <c r="PK280" s="251" t="str">
        <f t="shared" si="1019"/>
        <v/>
      </c>
      <c r="PL280" s="251" t="str">
        <f t="shared" si="1020"/>
        <v/>
      </c>
      <c r="PM280" s="251" t="str">
        <f t="shared" si="1021"/>
        <v/>
      </c>
      <c r="PN280" s="251" t="str">
        <f t="shared" si="1022"/>
        <v/>
      </c>
      <c r="PO280" s="251" t="str">
        <f t="shared" si="1023"/>
        <v/>
      </c>
      <c r="PP280" s="251" t="str">
        <f t="shared" si="1024"/>
        <v/>
      </c>
      <c r="PQ280" s="251" t="str">
        <f t="shared" si="1025"/>
        <v/>
      </c>
      <c r="PR280" s="251" t="str">
        <f t="shared" si="1026"/>
        <v/>
      </c>
      <c r="PS280" s="251" t="str">
        <f t="shared" si="1027"/>
        <v/>
      </c>
      <c r="PT280" s="251" t="str">
        <f t="shared" si="1028"/>
        <v/>
      </c>
      <c r="PU280" s="251" t="str">
        <f t="shared" si="1029"/>
        <v/>
      </c>
      <c r="PV280" s="251" t="str">
        <f t="shared" si="1030"/>
        <v/>
      </c>
      <c r="PW280" s="251" t="str">
        <f t="shared" si="1031"/>
        <v/>
      </c>
      <c r="PX280" s="251" t="str">
        <f t="shared" si="1032"/>
        <v/>
      </c>
      <c r="PY280" s="251" t="str">
        <f t="shared" si="1033"/>
        <v/>
      </c>
      <c r="PZ280" s="251" t="str">
        <f t="shared" si="1034"/>
        <v/>
      </c>
      <c r="QA280" s="251" t="str">
        <f t="shared" si="1035"/>
        <v/>
      </c>
      <c r="QB280" s="251" t="str">
        <f t="shared" si="1036"/>
        <v/>
      </c>
      <c r="QC280" s="251" t="str">
        <f t="shared" si="1037"/>
        <v/>
      </c>
      <c r="QD280" s="251" t="str">
        <f t="shared" si="1038"/>
        <v/>
      </c>
      <c r="QE280" s="251" t="str">
        <f t="shared" si="1039"/>
        <v/>
      </c>
      <c r="QF280" s="63">
        <f t="shared" si="1040"/>
        <v>0</v>
      </c>
      <c r="QG280" s="59"/>
      <c r="QH280" s="59"/>
      <c r="QI280" s="59"/>
      <c r="QJ280" s="59"/>
      <c r="QK280" s="59"/>
      <c r="QL280" s="59"/>
      <c r="QM280" s="59"/>
      <c r="QN280" s="59"/>
    </row>
    <row r="281" spans="1:456" ht="6.75" customHeight="1" x14ac:dyDescent="0.25">
      <c r="A281" s="68"/>
      <c r="B281" s="447">
        <f t="shared" si="900"/>
        <v>267</v>
      </c>
      <c r="C281" s="72" t="s">
        <v>726</v>
      </c>
      <c r="D281" s="261" t="s">
        <v>726</v>
      </c>
      <c r="E281" s="59"/>
      <c r="F281" s="229"/>
      <c r="G281" s="295"/>
      <c r="H281" s="295"/>
      <c r="I281" s="229"/>
      <c r="J281" s="295"/>
      <c r="K281" s="295"/>
      <c r="L281" s="229"/>
      <c r="M281" s="295"/>
      <c r="N281" s="295"/>
      <c r="O281" s="229"/>
      <c r="P281" s="295"/>
      <c r="Q281" s="295"/>
      <c r="R281" s="229"/>
      <c r="S281" s="230"/>
      <c r="T281" s="231"/>
      <c r="U281" s="229"/>
      <c r="V281" s="230"/>
      <c r="W281" s="231"/>
      <c r="X281" s="229"/>
      <c r="Y281" s="230"/>
      <c r="Z281" s="231"/>
      <c r="AA281" s="229"/>
      <c r="AB281" s="295"/>
      <c r="AC281" s="295"/>
      <c r="AD281" s="229"/>
      <c r="AE281" s="295"/>
      <c r="AF281" s="295"/>
      <c r="AG281" s="229"/>
      <c r="AH281" s="295"/>
      <c r="AI281" s="295"/>
      <c r="AJ281" s="229"/>
      <c r="AK281" s="295"/>
      <c r="AL281" s="295"/>
      <c r="AM281" s="229"/>
      <c r="AN281" s="295"/>
      <c r="AO281" s="295"/>
      <c r="AP281" s="243"/>
      <c r="AQ281" s="295"/>
      <c r="AR281" s="290"/>
      <c r="AS281" s="243"/>
      <c r="AT281" s="295"/>
      <c r="AU281" s="290"/>
      <c r="AV281" s="229"/>
      <c r="AW281" s="230"/>
      <c r="AX281" s="231"/>
      <c r="AY281" s="229"/>
      <c r="AZ281" s="230"/>
      <c r="BA281" s="231"/>
      <c r="BB281" s="229"/>
      <c r="BC281" s="230"/>
      <c r="BD281" s="231"/>
      <c r="BE281" s="229"/>
      <c r="BF281" s="230"/>
      <c r="BG281" s="231"/>
      <c r="BH281" s="229"/>
      <c r="BI281" s="230"/>
      <c r="BJ281" s="231"/>
      <c r="BK281" s="243"/>
      <c r="BL281" s="230"/>
      <c r="BM281" s="231"/>
      <c r="BN281" s="243"/>
      <c r="BO281" s="230"/>
      <c r="BP281" s="231"/>
      <c r="BQ281" s="229"/>
      <c r="BR281" s="230"/>
      <c r="BS281" s="231"/>
      <c r="BT281" s="229"/>
      <c r="BU281" s="230"/>
      <c r="BV281" s="231"/>
      <c r="BW281" s="229"/>
      <c r="BX281" s="230"/>
      <c r="BY281" s="231"/>
      <c r="BZ281" s="229"/>
      <c r="CA281" s="230"/>
      <c r="CB281" s="231"/>
      <c r="CC281" s="229"/>
      <c r="CD281" s="230"/>
      <c r="CE281" s="231"/>
      <c r="CF281" s="331"/>
      <c r="CG281" s="332"/>
      <c r="CH281" s="385"/>
      <c r="CI281" s="331"/>
      <c r="CJ281" s="332"/>
      <c r="CK281" s="385"/>
      <c r="CL281" s="243"/>
      <c r="CM281" s="230"/>
      <c r="CN281" s="354"/>
      <c r="CO281" s="243"/>
      <c r="CP281" s="230"/>
      <c r="CQ281" s="231"/>
      <c r="CR281" s="331"/>
      <c r="CS281" s="332"/>
      <c r="CT281" s="333"/>
      <c r="CU281" s="229"/>
      <c r="CV281" s="230"/>
      <c r="CW281" s="231"/>
      <c r="CX281" s="331"/>
      <c r="CY281" s="332"/>
      <c r="CZ281" s="333"/>
      <c r="DA281" s="331"/>
      <c r="DB281" s="332"/>
      <c r="DC281" s="333"/>
      <c r="DD281" s="331"/>
      <c r="DE281" s="332"/>
      <c r="DF281" s="333"/>
      <c r="DG281" s="331"/>
      <c r="DH281" s="332"/>
      <c r="DI281" s="333"/>
      <c r="DJ281" s="229"/>
      <c r="DK281" s="230"/>
      <c r="DL281" s="231"/>
      <c r="DM281" s="229"/>
      <c r="DN281" s="230"/>
      <c r="DO281" s="231"/>
      <c r="DP281" s="331"/>
      <c r="DQ281" s="332"/>
      <c r="DR281" s="333"/>
      <c r="DS281" s="331"/>
      <c r="DT281" s="332"/>
      <c r="DU281" s="333"/>
      <c r="DV281" s="331"/>
      <c r="DW281" s="332"/>
      <c r="DX281" s="333"/>
      <c r="DY281" s="331"/>
      <c r="DZ281" s="332"/>
      <c r="EA281" s="333"/>
      <c r="EB281" s="331"/>
      <c r="EC281" s="332"/>
      <c r="ED281" s="333"/>
      <c r="EE281" s="331"/>
      <c r="EF281" s="332"/>
      <c r="EG281" s="333"/>
      <c r="EH281" s="229"/>
      <c r="EI281" s="230"/>
      <c r="EJ281" s="231"/>
      <c r="EK281" s="229"/>
      <c r="EL281" s="230"/>
      <c r="EM281" s="231"/>
      <c r="EN281" s="244"/>
      <c r="EO281" s="269" t="str">
        <f t="shared" si="901"/>
        <v/>
      </c>
      <c r="EP281" s="444" t="s">
        <v>1247</v>
      </c>
      <c r="EQ281" s="360" t="str">
        <f t="shared" si="1041"/>
        <v/>
      </c>
      <c r="ER281" s="360" t="str">
        <f t="shared" si="1042"/>
        <v/>
      </c>
      <c r="ES281" s="360" t="str">
        <f t="shared" si="1043"/>
        <v/>
      </c>
      <c r="ET281" s="360" t="str">
        <f t="shared" si="1044"/>
        <v/>
      </c>
      <c r="EU281" s="360" t="str">
        <f t="shared" si="1045"/>
        <v/>
      </c>
      <c r="EV281" s="360" t="str">
        <f t="shared" si="1046"/>
        <v/>
      </c>
      <c r="EW281" s="360" t="str">
        <f t="shared" si="1047"/>
        <v/>
      </c>
      <c r="EX281" s="360" t="str">
        <f t="shared" si="1048"/>
        <v/>
      </c>
      <c r="EY281" s="360" t="str">
        <f t="shared" si="1049"/>
        <v/>
      </c>
      <c r="EZ281" s="360" t="str">
        <f t="shared" si="1050"/>
        <v/>
      </c>
      <c r="FA281" s="360" t="str">
        <f t="shared" si="1051"/>
        <v/>
      </c>
      <c r="FB281" s="360" t="str">
        <f t="shared" si="1052"/>
        <v/>
      </c>
      <c r="FC281" s="360" t="str">
        <f t="shared" si="1053"/>
        <v/>
      </c>
      <c r="FD281" s="360" t="str">
        <f t="shared" si="1054"/>
        <v/>
      </c>
      <c r="FE281" s="360" t="str">
        <f t="shared" si="1055"/>
        <v/>
      </c>
      <c r="FF281" s="360" t="str">
        <f t="shared" si="1056"/>
        <v/>
      </c>
      <c r="FG281" s="360" t="str">
        <f t="shared" si="1057"/>
        <v/>
      </c>
      <c r="FH281" s="360">
        <f t="shared" si="1058"/>
        <v>35</v>
      </c>
      <c r="FI281" s="360" t="str">
        <f t="shared" si="1059"/>
        <v/>
      </c>
      <c r="FJ281" s="360" t="str">
        <f t="shared" si="1060"/>
        <v/>
      </c>
      <c r="FK281" s="360" t="str">
        <f t="shared" si="1061"/>
        <v/>
      </c>
      <c r="FL281" s="360" t="str">
        <f t="shared" si="1062"/>
        <v/>
      </c>
      <c r="FM281" s="360" t="str">
        <f t="shared" si="1063"/>
        <v/>
      </c>
      <c r="FN281" s="360" t="str">
        <f t="shared" si="1064"/>
        <v/>
      </c>
      <c r="FO281" s="360" t="str">
        <f t="shared" si="1065"/>
        <v/>
      </c>
      <c r="FP281" s="360" t="str">
        <f t="shared" si="1066"/>
        <v/>
      </c>
      <c r="FQ281" s="360" t="str">
        <f t="shared" si="1067"/>
        <v/>
      </c>
      <c r="FR281" s="360" t="str">
        <f t="shared" si="1068"/>
        <v/>
      </c>
      <c r="FS281" s="360" t="str">
        <f t="shared" si="1069"/>
        <v/>
      </c>
      <c r="FT281" s="360" t="str">
        <f t="shared" si="902"/>
        <v/>
      </c>
      <c r="FU281" s="360" t="str">
        <f t="shared" si="1070"/>
        <v/>
      </c>
      <c r="FV281" s="360" t="str">
        <f t="shared" si="1071"/>
        <v/>
      </c>
      <c r="FW281" s="360" t="str">
        <f t="shared" si="1072"/>
        <v/>
      </c>
      <c r="FX281" s="360" t="str">
        <f t="shared" si="1073"/>
        <v/>
      </c>
      <c r="FY281" s="360" t="str">
        <f t="shared" si="1074"/>
        <v/>
      </c>
      <c r="FZ281" s="360" t="str">
        <f t="shared" si="1075"/>
        <v/>
      </c>
      <c r="GA281" s="360" t="str">
        <f t="shared" si="1076"/>
        <v/>
      </c>
      <c r="GB281" s="360" t="str">
        <f t="shared" si="1077"/>
        <v/>
      </c>
      <c r="GC281" s="360" t="str">
        <f t="shared" si="1078"/>
        <v/>
      </c>
      <c r="GD281" s="360" t="str">
        <f t="shared" si="1079"/>
        <v/>
      </c>
      <c r="GE281" s="360" t="str">
        <f t="shared" si="1080"/>
        <v/>
      </c>
      <c r="GF281" s="360" t="str">
        <f t="shared" si="1081"/>
        <v/>
      </c>
      <c r="GG281" s="360" t="str">
        <f t="shared" si="1082"/>
        <v/>
      </c>
      <c r="GH281" s="360" t="str">
        <f t="shared" si="1083"/>
        <v/>
      </c>
      <c r="GI281" s="360" t="str">
        <f t="shared" si="1084"/>
        <v/>
      </c>
      <c r="GJ281" s="360" t="str">
        <f t="shared" si="1085"/>
        <v/>
      </c>
      <c r="GK281" s="444" t="s">
        <v>1247</v>
      </c>
      <c r="GL281" s="361" t="str">
        <f t="shared" si="903"/>
        <v>-</v>
      </c>
      <c r="GM281" s="361" t="str">
        <f t="shared" si="904"/>
        <v>-</v>
      </c>
      <c r="GN281" s="361" t="str">
        <f t="shared" si="905"/>
        <v>-</v>
      </c>
      <c r="GO281" s="361" t="str">
        <f t="shared" si="906"/>
        <v>-</v>
      </c>
      <c r="GP281" s="361" t="str">
        <f t="shared" si="907"/>
        <v>-</v>
      </c>
      <c r="GQ281" s="361" t="str">
        <f t="shared" si="908"/>
        <v>-</v>
      </c>
      <c r="GR281" s="361" t="str">
        <f t="shared" si="909"/>
        <v>-</v>
      </c>
      <c r="GS281" s="361" t="str">
        <f t="shared" si="910"/>
        <v>-</v>
      </c>
      <c r="GT281" s="361" t="str">
        <f t="shared" si="911"/>
        <v>-</v>
      </c>
      <c r="GU281" s="361" t="str">
        <f t="shared" si="912"/>
        <v>-</v>
      </c>
      <c r="GV281" s="361" t="str">
        <f t="shared" si="913"/>
        <v>-</v>
      </c>
      <c r="GW281" s="361" t="str">
        <f t="shared" si="914"/>
        <v>-</v>
      </c>
      <c r="GX281" s="361" t="str">
        <f t="shared" si="915"/>
        <v>-</v>
      </c>
      <c r="GY281" s="361" t="str">
        <f t="shared" si="916"/>
        <v>-</v>
      </c>
      <c r="GZ281" s="361" t="str">
        <f t="shared" si="917"/>
        <v>-</v>
      </c>
      <c r="HA281" s="361" t="str">
        <f t="shared" si="918"/>
        <v>-</v>
      </c>
      <c r="HB281" s="361" t="str">
        <f t="shared" si="919"/>
        <v>-</v>
      </c>
      <c r="HC281" s="361" t="str">
        <f t="shared" si="920"/>
        <v>yoff</v>
      </c>
      <c r="HD281" s="361" t="str">
        <f t="shared" si="921"/>
        <v>-</v>
      </c>
      <c r="HE281" s="361" t="str">
        <f t="shared" si="922"/>
        <v>-</v>
      </c>
      <c r="HF281" s="361" t="str">
        <f t="shared" si="923"/>
        <v>-</v>
      </c>
      <c r="HG281" s="361" t="str">
        <f t="shared" si="924"/>
        <v>-</v>
      </c>
      <c r="HH281" s="361" t="str">
        <f t="shared" si="925"/>
        <v>-</v>
      </c>
      <c r="HI281" s="361" t="str">
        <f t="shared" si="926"/>
        <v>-</v>
      </c>
      <c r="HJ281" s="361" t="str">
        <f t="shared" si="927"/>
        <v>-</v>
      </c>
      <c r="HK281" s="361" t="str">
        <f t="shared" si="928"/>
        <v>-</v>
      </c>
      <c r="HL281" s="361" t="str">
        <f t="shared" si="929"/>
        <v>-</v>
      </c>
      <c r="HM281" s="361" t="str">
        <f t="shared" si="930"/>
        <v>-</v>
      </c>
      <c r="HN281" s="361" t="str">
        <f t="shared" si="931"/>
        <v>-</v>
      </c>
      <c r="HO281" s="361" t="str">
        <f t="shared" si="932"/>
        <v>-</v>
      </c>
      <c r="HP281" s="361" t="str">
        <f t="shared" si="933"/>
        <v>-</v>
      </c>
      <c r="HQ281" s="361" t="str">
        <f t="shared" si="934"/>
        <v>-</v>
      </c>
      <c r="HR281" s="361" t="str">
        <f t="shared" si="935"/>
        <v>-</v>
      </c>
      <c r="HS281" s="361" t="str">
        <f t="shared" si="936"/>
        <v>-</v>
      </c>
      <c r="HT281" s="361" t="str">
        <f t="shared" si="937"/>
        <v>-</v>
      </c>
      <c r="HU281" s="361" t="str">
        <f t="shared" si="938"/>
        <v>-</v>
      </c>
      <c r="HV281" s="361" t="str">
        <f t="shared" si="939"/>
        <v>-</v>
      </c>
      <c r="HW281" s="361" t="str">
        <f t="shared" si="940"/>
        <v>-</v>
      </c>
      <c r="HX281" s="361" t="str">
        <f t="shared" si="941"/>
        <v>-</v>
      </c>
      <c r="HY281" s="361" t="str">
        <f t="shared" si="942"/>
        <v>-</v>
      </c>
      <c r="HZ281" s="361" t="str">
        <f t="shared" si="943"/>
        <v>-</v>
      </c>
      <c r="IA281" s="361" t="str">
        <f t="shared" si="944"/>
        <v>-</v>
      </c>
      <c r="IB281" s="361" t="str">
        <f t="shared" si="945"/>
        <v>-</v>
      </c>
      <c r="IC281" s="361" t="str">
        <f t="shared" si="946"/>
        <v>-</v>
      </c>
      <c r="ID281" s="361" t="str">
        <f t="shared" si="947"/>
        <v>-</v>
      </c>
      <c r="IE281" s="361" t="str">
        <f t="shared" si="948"/>
        <v>-</v>
      </c>
      <c r="IF281" s="444" t="s">
        <v>1247</v>
      </c>
      <c r="IG281" s="56" t="str">
        <f t="shared" si="1086"/>
        <v>-</v>
      </c>
      <c r="IH281" s="56" t="str">
        <f t="shared" si="1087"/>
        <v>-</v>
      </c>
      <c r="II281" s="56" t="str">
        <f t="shared" si="1088"/>
        <v>-</v>
      </c>
      <c r="IJ281" s="56" t="str">
        <f t="shared" si="1089"/>
        <v>-</v>
      </c>
      <c r="IK281" s="56" t="str">
        <f t="shared" si="949"/>
        <v>-</v>
      </c>
      <c r="IL281" s="56" t="str">
        <f t="shared" si="950"/>
        <v>-</v>
      </c>
      <c r="IM281" s="56" t="str">
        <f t="shared" si="951"/>
        <v>-</v>
      </c>
      <c r="IN281" s="56" t="str">
        <f t="shared" si="952"/>
        <v>-</v>
      </c>
      <c r="IO281" s="56" t="str">
        <f t="shared" si="953"/>
        <v>-</v>
      </c>
      <c r="IP281" s="56" t="str">
        <f t="shared" si="954"/>
        <v>-</v>
      </c>
      <c r="IQ281" s="56" t="str">
        <f t="shared" si="955"/>
        <v>-</v>
      </c>
      <c r="IR281" s="56" t="str">
        <f t="shared" si="956"/>
        <v>-</v>
      </c>
      <c r="IS281" s="56" t="str">
        <f t="shared" si="957"/>
        <v>-</v>
      </c>
      <c r="IT281" s="56" t="str">
        <f t="shared" si="958"/>
        <v>-</v>
      </c>
      <c r="IU281" s="56" t="str">
        <f t="shared" si="959"/>
        <v>-</v>
      </c>
      <c r="IV281" s="56" t="str">
        <f t="shared" si="960"/>
        <v>-</v>
      </c>
      <c r="IW281" s="56" t="str">
        <f t="shared" si="961"/>
        <v>-</v>
      </c>
      <c r="IX281" s="56">
        <f t="shared" si="962"/>
        <v>200</v>
      </c>
      <c r="IY281" s="56" t="str">
        <f t="shared" si="963"/>
        <v>-</v>
      </c>
      <c r="IZ281" s="56" t="str">
        <f t="shared" si="964"/>
        <v>-</v>
      </c>
      <c r="JA281" s="56" t="str">
        <f t="shared" si="965"/>
        <v>-</v>
      </c>
      <c r="JB281" s="56" t="str">
        <f t="shared" si="966"/>
        <v>-</v>
      </c>
      <c r="JC281" s="56" t="str">
        <f t="shared" si="967"/>
        <v>-</v>
      </c>
      <c r="JD281" s="56" t="str">
        <f t="shared" si="968"/>
        <v>-</v>
      </c>
      <c r="JE281" s="56" t="str">
        <f t="shared" si="969"/>
        <v>-</v>
      </c>
      <c r="JF281" s="56" t="str">
        <f t="shared" si="970"/>
        <v>-</v>
      </c>
      <c r="JG281" s="56" t="str">
        <f t="shared" si="971"/>
        <v>-</v>
      </c>
      <c r="JH281" s="56" t="str">
        <f t="shared" si="972"/>
        <v>-</v>
      </c>
      <c r="JI281" s="56" t="str">
        <f t="shared" si="973"/>
        <v>-</v>
      </c>
      <c r="JJ281" s="56" t="str">
        <f t="shared" si="974"/>
        <v>-</v>
      </c>
      <c r="JK281" s="56" t="str">
        <f t="shared" si="975"/>
        <v>-</v>
      </c>
      <c r="JL281" s="56" t="str">
        <f t="shared" si="976"/>
        <v>-</v>
      </c>
      <c r="JM281" s="56" t="str">
        <f t="shared" si="977"/>
        <v>-</v>
      </c>
      <c r="JN281" s="56" t="str">
        <f t="shared" si="978"/>
        <v>-</v>
      </c>
      <c r="JO281" s="56" t="str">
        <f t="shared" si="979"/>
        <v>-</v>
      </c>
      <c r="JP281" s="56" t="str">
        <f t="shared" si="980"/>
        <v>-</v>
      </c>
      <c r="JQ281" s="56" t="str">
        <f t="shared" si="981"/>
        <v>-</v>
      </c>
      <c r="JR281" s="56" t="str">
        <f t="shared" si="982"/>
        <v>-</v>
      </c>
      <c r="JS281" s="56" t="str">
        <f t="shared" si="983"/>
        <v>-</v>
      </c>
      <c r="JT281" s="56" t="str">
        <f t="shared" si="984"/>
        <v>-</v>
      </c>
      <c r="JU281" s="56" t="str">
        <f t="shared" si="985"/>
        <v>-</v>
      </c>
      <c r="JV281" s="56" t="str">
        <f t="shared" si="986"/>
        <v>-</v>
      </c>
      <c r="JW281" s="56" t="str">
        <f t="shared" si="987"/>
        <v>-</v>
      </c>
      <c r="JX281" s="56" t="str">
        <f t="shared" si="988"/>
        <v>-</v>
      </c>
      <c r="JY281" s="56" t="str">
        <f t="shared" si="989"/>
        <v>-</v>
      </c>
      <c r="JZ281" s="56" t="str">
        <f t="shared" si="990"/>
        <v>-</v>
      </c>
      <c r="KA281" s="444" t="s">
        <v>1247</v>
      </c>
      <c r="KB281" s="360">
        <f>IF(ISNUMBER(INDEX($EQ$15:$GK$521,$B281,EO$11)),MAX(KB$14:KB280)+1,0)</f>
        <v>0</v>
      </c>
      <c r="KC281" s="360" t="str">
        <f t="shared" si="1090"/>
        <v/>
      </c>
      <c r="KD281" s="373" t="s">
        <v>2</v>
      </c>
      <c r="KE281" s="215"/>
      <c r="KF281" s="60"/>
      <c r="KG281" s="60"/>
      <c r="KH281" s="60"/>
      <c r="KI281" s="60"/>
      <c r="KJ281" s="60"/>
      <c r="KK281" s="60"/>
      <c r="KL281" s="60"/>
      <c r="KM281" s="60"/>
      <c r="KN281" s="60"/>
      <c r="KO281" s="60"/>
      <c r="KP281" s="60"/>
      <c r="KQ281" s="60"/>
      <c r="KR281" s="60"/>
      <c r="KS281" s="60"/>
      <c r="KT281" s="60"/>
      <c r="KU281" s="60"/>
      <c r="KV281" s="60"/>
      <c r="KW281" s="60"/>
      <c r="KX281" s="60"/>
      <c r="KY281" s="60"/>
      <c r="KZ281" s="283" t="str">
        <f t="shared" si="991"/>
        <v/>
      </c>
      <c r="LA281" s="26"/>
      <c r="LB281" s="18"/>
      <c r="LC281" s="18"/>
      <c r="LD281" s="18"/>
      <c r="LE281" s="18"/>
      <c r="LF281" s="18"/>
      <c r="LG281" s="18"/>
      <c r="LH281" s="18"/>
      <c r="LI281" s="18"/>
      <c r="LJ281" s="18"/>
      <c r="LK281" s="18"/>
      <c r="LL281" s="18"/>
      <c r="LM281" s="18"/>
      <c r="LN281" s="63"/>
      <c r="LO281" s="251">
        <f t="shared" si="992"/>
        <v>0</v>
      </c>
      <c r="LP281" s="251">
        <f t="shared" si="993"/>
        <v>0</v>
      </c>
      <c r="LQ281" s="251">
        <f t="shared" si="994"/>
        <v>0</v>
      </c>
      <c r="LR281" s="251">
        <f t="shared" si="995"/>
        <v>0</v>
      </c>
      <c r="LS281" s="251">
        <f t="shared" si="996"/>
        <v>0</v>
      </c>
      <c r="LT281" s="251">
        <f t="shared" si="997"/>
        <v>0</v>
      </c>
      <c r="LU281" s="251">
        <f t="shared" si="998"/>
        <v>0</v>
      </c>
      <c r="LV281" s="251">
        <f t="shared" si="999"/>
        <v>0</v>
      </c>
      <c r="LW281" s="251">
        <f t="shared" si="1000"/>
        <v>0</v>
      </c>
      <c r="LX281" s="251">
        <f t="shared" si="1001"/>
        <v>0</v>
      </c>
      <c r="LY281" s="251">
        <f t="shared" si="1002"/>
        <v>0</v>
      </c>
      <c r="LZ281" s="251">
        <f t="shared" si="1003"/>
        <v>0</v>
      </c>
      <c r="MA281" s="63">
        <f t="shared" si="1004"/>
        <v>7</v>
      </c>
      <c r="MB281" s="63">
        <f t="shared" si="1005"/>
        <v>0</v>
      </c>
      <c r="MC281" s="63">
        <f t="shared" si="1092"/>
        <v>267</v>
      </c>
      <c r="MD281" s="63">
        <f t="shared" si="1091"/>
        <v>38</v>
      </c>
      <c r="ME281" s="63">
        <f t="shared" si="1006"/>
        <v>0</v>
      </c>
      <c r="MF281" s="315">
        <f t="shared" si="1007"/>
        <v>291</v>
      </c>
      <c r="MG281" s="315">
        <f>IF(ISNUMBER(MATCH(EO281,$ME$15:$ME$520,0)),0,MAX(MG$14:MG280)+1)</f>
        <v>0</v>
      </c>
      <c r="MH281" s="315" t="str">
        <f t="shared" si="1008"/>
        <v/>
      </c>
      <c r="MI281" s="369"/>
      <c r="MJ281" s="68"/>
      <c r="MK281" s="18"/>
      <c r="ML281" s="242"/>
      <c r="MM281" s="242"/>
      <c r="MN281" s="59"/>
      <c r="MO281" s="59"/>
      <c r="MP281" s="285"/>
      <c r="MQ281" s="59"/>
      <c r="MR281" s="238"/>
      <c r="MS281" s="285"/>
      <c r="MT281" s="59"/>
      <c r="MU281" s="285"/>
      <c r="MV281" s="238"/>
      <c r="MW281" s="59"/>
      <c r="MX281" s="59"/>
      <c r="MY281" s="59"/>
      <c r="MZ281" s="59"/>
      <c r="NA281" s="59"/>
      <c r="NB281" s="59"/>
      <c r="NC281" s="59"/>
      <c r="ND281" s="59"/>
      <c r="NE281" s="59"/>
      <c r="NF281" s="59"/>
      <c r="NG281" s="59"/>
      <c r="NH281" s="59"/>
      <c r="NI281" s="59"/>
      <c r="NJ281" s="59"/>
      <c r="NK281" s="59"/>
      <c r="NL281" s="454"/>
      <c r="NM281" s="454"/>
      <c r="NN281" s="59"/>
      <c r="NO281" s="18"/>
      <c r="NP281" s="18"/>
      <c r="NQ281" s="18"/>
      <c r="NR281" s="18"/>
      <c r="NS281" s="18"/>
      <c r="NT281" s="18"/>
      <c r="NU281" s="18"/>
      <c r="NV281" s="18"/>
      <c r="NW281" s="18"/>
      <c r="NX281" s="18"/>
      <c r="NY281" s="18"/>
      <c r="NZ281" s="18"/>
      <c r="OA281" s="18"/>
      <c r="OB281" s="18"/>
      <c r="OC281" s="18"/>
      <c r="OZ281" s="59"/>
      <c r="PA281" s="251" t="str">
        <f t="shared" si="1009"/>
        <v/>
      </c>
      <c r="PB281" s="251" t="str">
        <f t="shared" si="1010"/>
        <v/>
      </c>
      <c r="PC281" s="251" t="str">
        <f t="shared" si="1011"/>
        <v/>
      </c>
      <c r="PD281" s="251" t="str">
        <f t="shared" si="1012"/>
        <v/>
      </c>
      <c r="PE281" s="251" t="str">
        <f t="shared" si="1013"/>
        <v/>
      </c>
      <c r="PF281" s="251" t="str">
        <f t="shared" si="1014"/>
        <v/>
      </c>
      <c r="PG281" s="251" t="str">
        <f t="shared" si="1015"/>
        <v/>
      </c>
      <c r="PH281" s="251" t="str">
        <f t="shared" si="1016"/>
        <v/>
      </c>
      <c r="PI281" s="251" t="str">
        <f t="shared" si="1017"/>
        <v/>
      </c>
      <c r="PJ281" s="251" t="str">
        <f t="shared" si="1018"/>
        <v/>
      </c>
      <c r="PK281" s="251" t="str">
        <f t="shared" si="1019"/>
        <v/>
      </c>
      <c r="PL281" s="251" t="str">
        <f t="shared" si="1020"/>
        <v/>
      </c>
      <c r="PM281" s="251" t="str">
        <f t="shared" si="1021"/>
        <v/>
      </c>
      <c r="PN281" s="251" t="str">
        <f t="shared" si="1022"/>
        <v/>
      </c>
      <c r="PO281" s="251" t="str">
        <f t="shared" si="1023"/>
        <v/>
      </c>
      <c r="PP281" s="251" t="str">
        <f t="shared" si="1024"/>
        <v/>
      </c>
      <c r="PQ281" s="251" t="str">
        <f t="shared" si="1025"/>
        <v/>
      </c>
      <c r="PR281" s="251" t="str">
        <f t="shared" si="1026"/>
        <v/>
      </c>
      <c r="PS281" s="251" t="str">
        <f t="shared" si="1027"/>
        <v/>
      </c>
      <c r="PT281" s="251" t="str">
        <f t="shared" si="1028"/>
        <v/>
      </c>
      <c r="PU281" s="251" t="str">
        <f t="shared" si="1029"/>
        <v/>
      </c>
      <c r="PV281" s="251" t="str">
        <f t="shared" si="1030"/>
        <v/>
      </c>
      <c r="PW281" s="251" t="str">
        <f t="shared" si="1031"/>
        <v/>
      </c>
      <c r="PX281" s="251" t="str">
        <f t="shared" si="1032"/>
        <v/>
      </c>
      <c r="PY281" s="251" t="str">
        <f t="shared" si="1033"/>
        <v/>
      </c>
      <c r="PZ281" s="251" t="str">
        <f t="shared" si="1034"/>
        <v/>
      </c>
      <c r="QA281" s="251" t="str">
        <f t="shared" si="1035"/>
        <v/>
      </c>
      <c r="QB281" s="251" t="str">
        <f t="shared" si="1036"/>
        <v/>
      </c>
      <c r="QC281" s="251" t="str">
        <f t="shared" si="1037"/>
        <v/>
      </c>
      <c r="QD281" s="251" t="str">
        <f t="shared" si="1038"/>
        <v/>
      </c>
      <c r="QE281" s="251" t="str">
        <f t="shared" si="1039"/>
        <v/>
      </c>
      <c r="QF281" s="63">
        <f t="shared" si="1040"/>
        <v>0</v>
      </c>
      <c r="QG281" s="59"/>
      <c r="QH281" s="59"/>
      <c r="QI281" s="59"/>
      <c r="QJ281" s="59"/>
      <c r="QK281" s="59"/>
      <c r="QL281" s="59"/>
      <c r="QM281" s="59"/>
      <c r="QN281" s="59"/>
    </row>
    <row r="282" spans="1:456" ht="6.75" customHeight="1" x14ac:dyDescent="0.25">
      <c r="A282" s="68"/>
      <c r="B282" s="447">
        <f t="shared" si="900"/>
        <v>268</v>
      </c>
      <c r="C282" s="72" t="s">
        <v>727</v>
      </c>
      <c r="D282" s="261" t="s">
        <v>104</v>
      </c>
      <c r="E282" s="59"/>
      <c r="F282" s="229"/>
      <c r="G282" s="295"/>
      <c r="H282" s="295"/>
      <c r="I282" s="229"/>
      <c r="J282" s="295"/>
      <c r="K282" s="295"/>
      <c r="L282" s="229"/>
      <c r="M282" s="295"/>
      <c r="N282" s="295"/>
      <c r="O282" s="229"/>
      <c r="P282" s="295"/>
      <c r="Q282" s="295"/>
      <c r="R282" s="229"/>
      <c r="S282" s="230"/>
      <c r="T282" s="231"/>
      <c r="U282" s="229"/>
      <c r="V282" s="230"/>
      <c r="W282" s="231"/>
      <c r="X282" s="229"/>
      <c r="Y282" s="230"/>
      <c r="Z282" s="231"/>
      <c r="AA282" s="229"/>
      <c r="AB282" s="295"/>
      <c r="AC282" s="295"/>
      <c r="AD282" s="229"/>
      <c r="AE282" s="295"/>
      <c r="AF282" s="295"/>
      <c r="AG282" s="229"/>
      <c r="AH282" s="295"/>
      <c r="AI282" s="295"/>
      <c r="AJ282" s="229"/>
      <c r="AK282" s="295"/>
      <c r="AL282" s="295"/>
      <c r="AM282" s="229"/>
      <c r="AN282" s="295"/>
      <c r="AO282" s="295"/>
      <c r="AP282" s="243"/>
      <c r="AQ282" s="295"/>
      <c r="AR282" s="290"/>
      <c r="AS282" s="243"/>
      <c r="AT282" s="295"/>
      <c r="AU282" s="290"/>
      <c r="AV282" s="229"/>
      <c r="AW282" s="230"/>
      <c r="AX282" s="231"/>
      <c r="AY282" s="229"/>
      <c r="AZ282" s="230"/>
      <c r="BA282" s="231"/>
      <c r="BB282" s="229"/>
      <c r="BC282" s="230"/>
      <c r="BD282" s="231"/>
      <c r="BE282" s="229"/>
      <c r="BF282" s="230"/>
      <c r="BG282" s="231"/>
      <c r="BH282" s="229"/>
      <c r="BI282" s="230"/>
      <c r="BJ282" s="231"/>
      <c r="BK282" s="243"/>
      <c r="BL282" s="230"/>
      <c r="BM282" s="231"/>
      <c r="BN282" s="243"/>
      <c r="BO282" s="230"/>
      <c r="BP282" s="231"/>
      <c r="BQ282" s="229"/>
      <c r="BR282" s="230"/>
      <c r="BS282" s="231"/>
      <c r="BT282" s="229"/>
      <c r="BU282" s="230"/>
      <c r="BV282" s="231"/>
      <c r="BW282" s="229"/>
      <c r="BX282" s="230"/>
      <c r="BY282" s="231"/>
      <c r="BZ282" s="229"/>
      <c r="CA282" s="230"/>
      <c r="CB282" s="231"/>
      <c r="CC282" s="229"/>
      <c r="CD282" s="230"/>
      <c r="CE282" s="231"/>
      <c r="CF282" s="331"/>
      <c r="CG282" s="332"/>
      <c r="CH282" s="385"/>
      <c r="CI282" s="331"/>
      <c r="CJ282" s="332"/>
      <c r="CK282" s="385"/>
      <c r="CL282" s="243"/>
      <c r="CM282" s="230"/>
      <c r="CN282" s="354"/>
      <c r="CO282" s="243"/>
      <c r="CP282" s="230"/>
      <c r="CQ282" s="231"/>
      <c r="CR282" s="331"/>
      <c r="CS282" s="332"/>
      <c r="CT282" s="333"/>
      <c r="CU282" s="229"/>
      <c r="CV282" s="230"/>
      <c r="CW282" s="231"/>
      <c r="CX282" s="331"/>
      <c r="CY282" s="332"/>
      <c r="CZ282" s="333"/>
      <c r="DA282" s="331"/>
      <c r="DB282" s="332"/>
      <c r="DC282" s="333"/>
      <c r="DD282" s="331"/>
      <c r="DE282" s="332"/>
      <c r="DF282" s="333"/>
      <c r="DG282" s="331"/>
      <c r="DH282" s="332"/>
      <c r="DI282" s="333"/>
      <c r="DJ282" s="229"/>
      <c r="DK282" s="230"/>
      <c r="DL282" s="231"/>
      <c r="DM282" s="229"/>
      <c r="DN282" s="230"/>
      <c r="DO282" s="231"/>
      <c r="DP282" s="331"/>
      <c r="DQ282" s="332"/>
      <c r="DR282" s="333"/>
      <c r="DS282" s="331"/>
      <c r="DT282" s="332"/>
      <c r="DU282" s="333"/>
      <c r="DV282" s="331"/>
      <c r="DW282" s="332"/>
      <c r="DX282" s="333"/>
      <c r="DY282" s="331"/>
      <c r="DZ282" s="332"/>
      <c r="EA282" s="333"/>
      <c r="EB282" s="331"/>
      <c r="EC282" s="332"/>
      <c r="ED282" s="333"/>
      <c r="EE282" s="331"/>
      <c r="EF282" s="332"/>
      <c r="EG282" s="333"/>
      <c r="EH282" s="229"/>
      <c r="EI282" s="230"/>
      <c r="EJ282" s="231"/>
      <c r="EK282" s="229"/>
      <c r="EL282" s="230"/>
      <c r="EM282" s="231"/>
      <c r="EN282" s="244"/>
      <c r="EO282" s="269" t="str">
        <f t="shared" si="901"/>
        <v/>
      </c>
      <c r="EP282" s="444" t="s">
        <v>1247</v>
      </c>
      <c r="EQ282" s="360" t="str">
        <f t="shared" si="1041"/>
        <v/>
      </c>
      <c r="ER282" s="360" t="str">
        <f t="shared" si="1042"/>
        <v/>
      </c>
      <c r="ES282" s="360" t="str">
        <f t="shared" si="1043"/>
        <v/>
      </c>
      <c r="ET282" s="360" t="str">
        <f t="shared" si="1044"/>
        <v/>
      </c>
      <c r="EU282" s="360" t="str">
        <f t="shared" si="1045"/>
        <v/>
      </c>
      <c r="EV282" s="360" t="str">
        <f t="shared" si="1046"/>
        <v/>
      </c>
      <c r="EW282" s="360" t="str">
        <f t="shared" si="1047"/>
        <v/>
      </c>
      <c r="EX282" s="360" t="str">
        <f t="shared" si="1048"/>
        <v/>
      </c>
      <c r="EY282" s="360" t="str">
        <f t="shared" si="1049"/>
        <v/>
      </c>
      <c r="EZ282" s="360" t="str">
        <f t="shared" si="1050"/>
        <v/>
      </c>
      <c r="FA282" s="360" t="str">
        <f t="shared" si="1051"/>
        <v/>
      </c>
      <c r="FB282" s="360" t="str">
        <f t="shared" si="1052"/>
        <v/>
      </c>
      <c r="FC282" s="360" t="str">
        <f t="shared" si="1053"/>
        <v/>
      </c>
      <c r="FD282" s="360" t="str">
        <f t="shared" si="1054"/>
        <v/>
      </c>
      <c r="FE282" s="360" t="str">
        <f t="shared" si="1055"/>
        <v/>
      </c>
      <c r="FF282" s="360" t="str">
        <f t="shared" si="1056"/>
        <v/>
      </c>
      <c r="FG282" s="360" t="str">
        <f t="shared" si="1057"/>
        <v/>
      </c>
      <c r="FH282" s="360">
        <f t="shared" si="1058"/>
        <v>38</v>
      </c>
      <c r="FI282" s="360" t="str">
        <f t="shared" si="1059"/>
        <v/>
      </c>
      <c r="FJ282" s="360" t="str">
        <f t="shared" si="1060"/>
        <v/>
      </c>
      <c r="FK282" s="360" t="str">
        <f t="shared" si="1061"/>
        <v/>
      </c>
      <c r="FL282" s="360" t="str">
        <f t="shared" si="1062"/>
        <v/>
      </c>
      <c r="FM282" s="360" t="str">
        <f t="shared" si="1063"/>
        <v/>
      </c>
      <c r="FN282" s="360" t="str">
        <f t="shared" si="1064"/>
        <v/>
      </c>
      <c r="FO282" s="360" t="str">
        <f t="shared" si="1065"/>
        <v/>
      </c>
      <c r="FP282" s="360" t="str">
        <f t="shared" si="1066"/>
        <v/>
      </c>
      <c r="FQ282" s="360" t="str">
        <f t="shared" si="1067"/>
        <v/>
      </c>
      <c r="FR282" s="360" t="str">
        <f t="shared" si="1068"/>
        <v/>
      </c>
      <c r="FS282" s="360" t="str">
        <f t="shared" si="1069"/>
        <v/>
      </c>
      <c r="FT282" s="360" t="str">
        <f t="shared" si="902"/>
        <v/>
      </c>
      <c r="FU282" s="360" t="str">
        <f t="shared" si="1070"/>
        <v/>
      </c>
      <c r="FV282" s="360">
        <f t="shared" si="1071"/>
        <v>31</v>
      </c>
      <c r="FW282" s="360" t="str">
        <f t="shared" si="1072"/>
        <v/>
      </c>
      <c r="FX282" s="360" t="str">
        <f t="shared" si="1073"/>
        <v/>
      </c>
      <c r="FY282" s="360" t="str">
        <f t="shared" si="1074"/>
        <v/>
      </c>
      <c r="FZ282" s="360" t="str">
        <f t="shared" si="1075"/>
        <v/>
      </c>
      <c r="GA282" s="360" t="str">
        <f t="shared" si="1076"/>
        <v/>
      </c>
      <c r="GB282" s="360" t="str">
        <f t="shared" si="1077"/>
        <v/>
      </c>
      <c r="GC282" s="360" t="str">
        <f t="shared" si="1078"/>
        <v/>
      </c>
      <c r="GD282" s="360" t="str">
        <f t="shared" si="1079"/>
        <v/>
      </c>
      <c r="GE282" s="360" t="str">
        <f t="shared" si="1080"/>
        <v/>
      </c>
      <c r="GF282" s="360" t="str">
        <f t="shared" si="1081"/>
        <v/>
      </c>
      <c r="GG282" s="360" t="str">
        <f t="shared" si="1082"/>
        <v/>
      </c>
      <c r="GH282" s="360" t="str">
        <f t="shared" si="1083"/>
        <v/>
      </c>
      <c r="GI282" s="360" t="str">
        <f t="shared" si="1084"/>
        <v/>
      </c>
      <c r="GJ282" s="360" t="str">
        <f t="shared" si="1085"/>
        <v/>
      </c>
      <c r="GK282" s="444" t="s">
        <v>1247</v>
      </c>
      <c r="GL282" s="361" t="str">
        <f t="shared" si="903"/>
        <v>-</v>
      </c>
      <c r="GM282" s="361" t="str">
        <f t="shared" si="904"/>
        <v>-</v>
      </c>
      <c r="GN282" s="361" t="str">
        <f t="shared" si="905"/>
        <v>-</v>
      </c>
      <c r="GO282" s="361" t="str">
        <f t="shared" si="906"/>
        <v>-</v>
      </c>
      <c r="GP282" s="361" t="str">
        <f t="shared" si="907"/>
        <v>-</v>
      </c>
      <c r="GQ282" s="361" t="str">
        <f t="shared" si="908"/>
        <v>-</v>
      </c>
      <c r="GR282" s="361" t="str">
        <f t="shared" si="909"/>
        <v>-</v>
      </c>
      <c r="GS282" s="361" t="str">
        <f t="shared" si="910"/>
        <v>-</v>
      </c>
      <c r="GT282" s="361" t="str">
        <f t="shared" si="911"/>
        <v>-</v>
      </c>
      <c r="GU282" s="361" t="str">
        <f t="shared" si="912"/>
        <v>-</v>
      </c>
      <c r="GV282" s="361" t="str">
        <f t="shared" si="913"/>
        <v>-</v>
      </c>
      <c r="GW282" s="361" t="str">
        <f t="shared" si="914"/>
        <v>-</v>
      </c>
      <c r="GX282" s="361" t="str">
        <f t="shared" si="915"/>
        <v>-</v>
      </c>
      <c r="GY282" s="361" t="str">
        <f t="shared" si="916"/>
        <v>-</v>
      </c>
      <c r="GZ282" s="361" t="str">
        <f t="shared" si="917"/>
        <v>-</v>
      </c>
      <c r="HA282" s="361" t="str">
        <f t="shared" si="918"/>
        <v>-</v>
      </c>
      <c r="HB282" s="361" t="str">
        <f t="shared" si="919"/>
        <v>-</v>
      </c>
      <c r="HC282" s="361" t="str">
        <f t="shared" si="920"/>
        <v>xt3doptions</v>
      </c>
      <c r="HD282" s="361" t="str">
        <f t="shared" si="921"/>
        <v>-</v>
      </c>
      <c r="HE282" s="361" t="str">
        <f t="shared" si="922"/>
        <v>-</v>
      </c>
      <c r="HF282" s="361" t="str">
        <f t="shared" si="923"/>
        <v>-</v>
      </c>
      <c r="HG282" s="361" t="str">
        <f t="shared" si="924"/>
        <v>-</v>
      </c>
      <c r="HH282" s="361" t="str">
        <f t="shared" si="925"/>
        <v>-</v>
      </c>
      <c r="HI282" s="361" t="str">
        <f t="shared" si="926"/>
        <v>-</v>
      </c>
      <c r="HJ282" s="361" t="str">
        <f t="shared" si="927"/>
        <v>-</v>
      </c>
      <c r="HK282" s="361" t="str">
        <f t="shared" si="928"/>
        <v>-</v>
      </c>
      <c r="HL282" s="361" t="str">
        <f t="shared" si="929"/>
        <v>-</v>
      </c>
      <c r="HM282" s="361" t="str">
        <f t="shared" si="930"/>
        <v>-</v>
      </c>
      <c r="HN282" s="361" t="str">
        <f t="shared" si="931"/>
        <v>-</v>
      </c>
      <c r="HO282" s="361" t="str">
        <f t="shared" si="932"/>
        <v>-</v>
      </c>
      <c r="HP282" s="361" t="str">
        <f t="shared" si="933"/>
        <v>-</v>
      </c>
      <c r="HQ282" s="361" t="str">
        <f t="shared" si="934"/>
        <v>xt3doptions</v>
      </c>
      <c r="HR282" s="361" t="str">
        <f t="shared" si="935"/>
        <v>-</v>
      </c>
      <c r="HS282" s="361" t="str">
        <f t="shared" si="936"/>
        <v>-</v>
      </c>
      <c r="HT282" s="361" t="str">
        <f t="shared" si="937"/>
        <v>-</v>
      </c>
      <c r="HU282" s="361" t="str">
        <f t="shared" si="938"/>
        <v>-</v>
      </c>
      <c r="HV282" s="361" t="str">
        <f t="shared" si="939"/>
        <v>-</v>
      </c>
      <c r="HW282" s="361" t="str">
        <f t="shared" si="940"/>
        <v>-</v>
      </c>
      <c r="HX282" s="361" t="str">
        <f t="shared" si="941"/>
        <v>-</v>
      </c>
      <c r="HY282" s="361" t="str">
        <f t="shared" si="942"/>
        <v>-</v>
      </c>
      <c r="HZ282" s="361" t="str">
        <f t="shared" si="943"/>
        <v>-</v>
      </c>
      <c r="IA282" s="361" t="str">
        <f t="shared" si="944"/>
        <v>-</v>
      </c>
      <c r="IB282" s="361" t="str">
        <f t="shared" si="945"/>
        <v>-</v>
      </c>
      <c r="IC282" s="361" t="str">
        <f t="shared" si="946"/>
        <v>-</v>
      </c>
      <c r="ID282" s="361" t="str">
        <f t="shared" si="947"/>
        <v>-</v>
      </c>
      <c r="IE282" s="361" t="str">
        <f t="shared" si="948"/>
        <v>-</v>
      </c>
      <c r="IF282" s="444" t="s">
        <v>1247</v>
      </c>
      <c r="IG282" s="56" t="str">
        <f t="shared" si="1086"/>
        <v>-</v>
      </c>
      <c r="IH282" s="56" t="str">
        <f t="shared" si="1087"/>
        <v>-</v>
      </c>
      <c r="II282" s="56" t="str">
        <f t="shared" si="1088"/>
        <v>-</v>
      </c>
      <c r="IJ282" s="56" t="str">
        <f t="shared" si="1089"/>
        <v>-</v>
      </c>
      <c r="IK282" s="56" t="str">
        <f t="shared" si="949"/>
        <v>-</v>
      </c>
      <c r="IL282" s="56" t="str">
        <f t="shared" si="950"/>
        <v>-</v>
      </c>
      <c r="IM282" s="56" t="str">
        <f t="shared" si="951"/>
        <v>-</v>
      </c>
      <c r="IN282" s="56" t="str">
        <f t="shared" si="952"/>
        <v>-</v>
      </c>
      <c r="IO282" s="56" t="str">
        <f t="shared" si="953"/>
        <v>-</v>
      </c>
      <c r="IP282" s="56" t="str">
        <f t="shared" si="954"/>
        <v>-</v>
      </c>
      <c r="IQ282" s="56" t="str">
        <f t="shared" si="955"/>
        <v>-</v>
      </c>
      <c r="IR282" s="56" t="str">
        <f t="shared" si="956"/>
        <v>-</v>
      </c>
      <c r="IS282" s="56" t="str">
        <f t="shared" si="957"/>
        <v>-</v>
      </c>
      <c r="IT282" s="56" t="str">
        <f t="shared" si="958"/>
        <v>-</v>
      </c>
      <c r="IU282" s="56" t="str">
        <f t="shared" si="959"/>
        <v>-</v>
      </c>
      <c r="IV282" s="56" t="str">
        <f t="shared" si="960"/>
        <v>-</v>
      </c>
      <c r="IW282" s="56" t="str">
        <f t="shared" si="961"/>
        <v>-</v>
      </c>
      <c r="IX282" s="56" t="str">
        <f t="shared" si="962"/>
        <v>xt3d</v>
      </c>
      <c r="IY282" s="56" t="str">
        <f t="shared" si="963"/>
        <v>-</v>
      </c>
      <c r="IZ282" s="56" t="str">
        <f t="shared" si="964"/>
        <v>-</v>
      </c>
      <c r="JA282" s="56" t="str">
        <f t="shared" si="965"/>
        <v>-</v>
      </c>
      <c r="JB282" s="56" t="str">
        <f t="shared" si="966"/>
        <v>-</v>
      </c>
      <c r="JC282" s="56" t="str">
        <f t="shared" si="967"/>
        <v>-</v>
      </c>
      <c r="JD282" s="56" t="str">
        <f t="shared" si="968"/>
        <v>-</v>
      </c>
      <c r="JE282" s="56" t="str">
        <f t="shared" si="969"/>
        <v>-</v>
      </c>
      <c r="JF282" s="56" t="str">
        <f t="shared" si="970"/>
        <v>-</v>
      </c>
      <c r="JG282" s="56" t="str">
        <f t="shared" si="971"/>
        <v>-</v>
      </c>
      <c r="JH282" s="56" t="str">
        <f t="shared" si="972"/>
        <v>-</v>
      </c>
      <c r="JI282" s="56" t="str">
        <f t="shared" si="973"/>
        <v>-</v>
      </c>
      <c r="JJ282" s="56" t="str">
        <f t="shared" si="974"/>
        <v>-</v>
      </c>
      <c r="JK282" s="56" t="str">
        <f t="shared" si="975"/>
        <v>-</v>
      </c>
      <c r="JL282" s="56" t="str">
        <f t="shared" si="976"/>
        <v>xt3d</v>
      </c>
      <c r="JM282" s="56" t="str">
        <f t="shared" si="977"/>
        <v>-</v>
      </c>
      <c r="JN282" s="56" t="str">
        <f t="shared" si="978"/>
        <v>-</v>
      </c>
      <c r="JO282" s="56" t="str">
        <f t="shared" si="979"/>
        <v>-</v>
      </c>
      <c r="JP282" s="56" t="str">
        <f t="shared" si="980"/>
        <v>-</v>
      </c>
      <c r="JQ282" s="56" t="str">
        <f t="shared" si="981"/>
        <v>-</v>
      </c>
      <c r="JR282" s="56" t="str">
        <f t="shared" si="982"/>
        <v>-</v>
      </c>
      <c r="JS282" s="56" t="str">
        <f t="shared" si="983"/>
        <v>-</v>
      </c>
      <c r="JT282" s="56" t="str">
        <f t="shared" si="984"/>
        <v>-</v>
      </c>
      <c r="JU282" s="56" t="str">
        <f t="shared" si="985"/>
        <v>-</v>
      </c>
      <c r="JV282" s="56" t="str">
        <f t="shared" si="986"/>
        <v>-</v>
      </c>
      <c r="JW282" s="56" t="str">
        <f t="shared" si="987"/>
        <v>-</v>
      </c>
      <c r="JX282" s="56" t="str">
        <f t="shared" si="988"/>
        <v>-</v>
      </c>
      <c r="JY282" s="56" t="str">
        <f t="shared" si="989"/>
        <v>-</v>
      </c>
      <c r="JZ282" s="56" t="str">
        <f t="shared" si="990"/>
        <v>-</v>
      </c>
      <c r="KA282" s="444" t="s">
        <v>1247</v>
      </c>
      <c r="KB282" s="360">
        <f>IF(ISNUMBER(INDEX($EQ$15:$GK$521,$B282,EO$11)),MAX(KB$14:KB281)+1,0)</f>
        <v>0</v>
      </c>
      <c r="KC282" s="360" t="str">
        <f t="shared" si="1090"/>
        <v/>
      </c>
      <c r="KD282" s="373" t="s">
        <v>2</v>
      </c>
      <c r="KE282" s="215"/>
      <c r="KF282" s="60"/>
      <c r="KG282" s="60"/>
      <c r="KH282" s="60"/>
      <c r="KI282" s="60"/>
      <c r="KJ282" s="60"/>
      <c r="KK282" s="60"/>
      <c r="KL282" s="60"/>
      <c r="KM282" s="60"/>
      <c r="KN282" s="60"/>
      <c r="KO282" s="60"/>
      <c r="KP282" s="60"/>
      <c r="KQ282" s="60"/>
      <c r="KR282" s="60"/>
      <c r="KS282" s="60"/>
      <c r="KT282" s="60"/>
      <c r="KU282" s="60"/>
      <c r="KV282" s="60"/>
      <c r="KW282" s="60"/>
      <c r="KX282" s="60"/>
      <c r="KY282" s="60"/>
      <c r="KZ282" s="283" t="str">
        <f t="shared" si="991"/>
        <v/>
      </c>
      <c r="LA282" s="26"/>
      <c r="LB282" s="18"/>
      <c r="LC282" s="18"/>
      <c r="LD282" s="18"/>
      <c r="LE282" s="18"/>
      <c r="LF282" s="18"/>
      <c r="LG282" s="18"/>
      <c r="LH282" s="18"/>
      <c r="LI282" s="18"/>
      <c r="LJ282" s="18"/>
      <c r="LK282" s="18"/>
      <c r="LL282" s="18"/>
      <c r="LM282" s="18"/>
      <c r="LN282" s="63"/>
      <c r="LO282" s="251">
        <f t="shared" si="992"/>
        <v>0</v>
      </c>
      <c r="LP282" s="251">
        <f t="shared" si="993"/>
        <v>0</v>
      </c>
      <c r="LQ282" s="251">
        <f t="shared" si="994"/>
        <v>0</v>
      </c>
      <c r="LR282" s="251">
        <f t="shared" si="995"/>
        <v>0</v>
      </c>
      <c r="LS282" s="251">
        <f t="shared" si="996"/>
        <v>0</v>
      </c>
      <c r="LT282" s="251">
        <f t="shared" si="997"/>
        <v>0</v>
      </c>
      <c r="LU282" s="251">
        <f t="shared" si="998"/>
        <v>0</v>
      </c>
      <c r="LV282" s="251">
        <f t="shared" si="999"/>
        <v>0</v>
      </c>
      <c r="LW282" s="251">
        <f t="shared" si="1000"/>
        <v>0</v>
      </c>
      <c r="LX282" s="251">
        <f t="shared" si="1001"/>
        <v>0</v>
      </c>
      <c r="LY282" s="251">
        <f t="shared" si="1002"/>
        <v>0</v>
      </c>
      <c r="LZ282" s="251">
        <f t="shared" si="1003"/>
        <v>0</v>
      </c>
      <c r="MA282" s="63">
        <f t="shared" si="1004"/>
        <v>7</v>
      </c>
      <c r="MB282" s="63">
        <f t="shared" si="1005"/>
        <v>0</v>
      </c>
      <c r="MC282" s="63">
        <f t="shared" si="1092"/>
        <v>268</v>
      </c>
      <c r="MD282" s="63">
        <f t="shared" si="1091"/>
        <v>39</v>
      </c>
      <c r="ME282" s="63">
        <f t="shared" si="1006"/>
        <v>0</v>
      </c>
      <c r="MF282" s="315">
        <f t="shared" si="1007"/>
        <v>291</v>
      </c>
      <c r="MG282" s="315">
        <f>IF(ISNUMBER(MATCH(EO282,$ME$15:$ME$520,0)),0,MAX(MG$14:MG281)+1)</f>
        <v>0</v>
      </c>
      <c r="MH282" s="315" t="str">
        <f t="shared" si="1008"/>
        <v/>
      </c>
      <c r="MI282" s="369"/>
      <c r="MJ282" s="68"/>
      <c r="MK282" s="18"/>
      <c r="ML282" s="242"/>
      <c r="MM282" s="242"/>
      <c r="MN282" s="59"/>
      <c r="MO282" s="59"/>
      <c r="MP282" s="285"/>
      <c r="MQ282" s="59"/>
      <c r="MR282" s="238"/>
      <c r="MS282" s="285"/>
      <c r="MT282" s="59"/>
      <c r="MU282" s="285"/>
      <c r="MV282" s="238"/>
      <c r="MW282" s="59"/>
      <c r="MX282" s="59"/>
      <c r="MY282" s="59"/>
      <c r="MZ282" s="59"/>
      <c r="NA282" s="59"/>
      <c r="NB282" s="59"/>
      <c r="NC282" s="59"/>
      <c r="ND282" s="59"/>
      <c r="NE282" s="59"/>
      <c r="NF282" s="59"/>
      <c r="NG282" s="59"/>
      <c r="NH282" s="59"/>
      <c r="NI282" s="59"/>
      <c r="NJ282" s="59"/>
      <c r="NK282" s="59"/>
      <c r="NL282" s="454"/>
      <c r="NM282" s="454"/>
      <c r="NN282" s="59"/>
      <c r="NO282" s="18"/>
      <c r="NP282" s="18"/>
      <c r="NQ282" s="18"/>
      <c r="NR282" s="18"/>
      <c r="NS282" s="18"/>
      <c r="NT282" s="18"/>
      <c r="NU282" s="18"/>
      <c r="NV282" s="18"/>
      <c r="NW282" s="18"/>
      <c r="NX282" s="18"/>
      <c r="NY282" s="18"/>
      <c r="NZ282" s="18"/>
      <c r="OA282" s="18"/>
      <c r="OB282" s="18"/>
      <c r="OC282" s="18"/>
      <c r="OZ282" s="59"/>
      <c r="PA282" s="251" t="str">
        <f t="shared" si="1009"/>
        <v/>
      </c>
      <c r="PB282" s="251" t="str">
        <f t="shared" si="1010"/>
        <v/>
      </c>
      <c r="PC282" s="251" t="str">
        <f t="shared" si="1011"/>
        <v/>
      </c>
      <c r="PD282" s="251" t="str">
        <f t="shared" si="1012"/>
        <v/>
      </c>
      <c r="PE282" s="251" t="str">
        <f t="shared" si="1013"/>
        <v/>
      </c>
      <c r="PF282" s="251" t="str">
        <f t="shared" si="1014"/>
        <v/>
      </c>
      <c r="PG282" s="251" t="str">
        <f t="shared" si="1015"/>
        <v/>
      </c>
      <c r="PH282" s="251" t="str">
        <f t="shared" si="1016"/>
        <v/>
      </c>
      <c r="PI282" s="251" t="str">
        <f t="shared" si="1017"/>
        <v/>
      </c>
      <c r="PJ282" s="251" t="str">
        <f t="shared" si="1018"/>
        <v/>
      </c>
      <c r="PK282" s="251" t="str">
        <f t="shared" si="1019"/>
        <v/>
      </c>
      <c r="PL282" s="251" t="str">
        <f t="shared" si="1020"/>
        <v/>
      </c>
      <c r="PM282" s="251" t="str">
        <f t="shared" si="1021"/>
        <v/>
      </c>
      <c r="PN282" s="251" t="str">
        <f t="shared" si="1022"/>
        <v/>
      </c>
      <c r="PO282" s="251" t="str">
        <f t="shared" si="1023"/>
        <v/>
      </c>
      <c r="PP282" s="251" t="str">
        <f t="shared" si="1024"/>
        <v/>
      </c>
      <c r="PQ282" s="251" t="str">
        <f t="shared" si="1025"/>
        <v/>
      </c>
      <c r="PR282" s="251" t="str">
        <f t="shared" si="1026"/>
        <v/>
      </c>
      <c r="PS282" s="251" t="str">
        <f t="shared" si="1027"/>
        <v/>
      </c>
      <c r="PT282" s="251" t="str">
        <f t="shared" si="1028"/>
        <v/>
      </c>
      <c r="PU282" s="251" t="str">
        <f t="shared" si="1029"/>
        <v/>
      </c>
      <c r="PV282" s="251" t="str">
        <f t="shared" si="1030"/>
        <v/>
      </c>
      <c r="PW282" s="251" t="str">
        <f t="shared" si="1031"/>
        <v/>
      </c>
      <c r="PX282" s="251" t="str">
        <f t="shared" si="1032"/>
        <v/>
      </c>
      <c r="PY282" s="251" t="str">
        <f t="shared" si="1033"/>
        <v/>
      </c>
      <c r="PZ282" s="251" t="str">
        <f t="shared" si="1034"/>
        <v/>
      </c>
      <c r="QA282" s="251" t="str">
        <f t="shared" si="1035"/>
        <v/>
      </c>
      <c r="QB282" s="251" t="str">
        <f t="shared" si="1036"/>
        <v/>
      </c>
      <c r="QC282" s="251" t="str">
        <f t="shared" si="1037"/>
        <v/>
      </c>
      <c r="QD282" s="251" t="str">
        <f t="shared" si="1038"/>
        <v/>
      </c>
      <c r="QE282" s="251" t="str">
        <f t="shared" si="1039"/>
        <v/>
      </c>
      <c r="QF282" s="63">
        <f t="shared" si="1040"/>
        <v>0</v>
      </c>
      <c r="QG282" s="59"/>
      <c r="QH282" s="59"/>
      <c r="QI282" s="59"/>
      <c r="QJ282" s="59"/>
      <c r="QK282" s="59"/>
      <c r="QL282" s="59"/>
      <c r="QM282" s="59"/>
      <c r="QN282" s="59"/>
    </row>
    <row r="283" spans="1:456" ht="6.75" customHeight="1" x14ac:dyDescent="0.25">
      <c r="A283" s="68"/>
      <c r="B283" s="447">
        <f t="shared" si="900"/>
        <v>269</v>
      </c>
      <c r="C283" s="72" t="s">
        <v>734</v>
      </c>
      <c r="D283" s="261" t="s">
        <v>749</v>
      </c>
      <c r="E283" s="59"/>
      <c r="F283" s="229"/>
      <c r="G283" s="295"/>
      <c r="H283" s="295"/>
      <c r="I283" s="229"/>
      <c r="J283" s="295"/>
      <c r="K283" s="295"/>
      <c r="L283" s="229"/>
      <c r="M283" s="295"/>
      <c r="N283" s="295"/>
      <c r="O283" s="229"/>
      <c r="P283" s="295"/>
      <c r="Q283" s="295"/>
      <c r="R283" s="229"/>
      <c r="S283" s="230"/>
      <c r="T283" s="231"/>
      <c r="U283" s="229"/>
      <c r="V283" s="230"/>
      <c r="W283" s="231"/>
      <c r="X283" s="229"/>
      <c r="Y283" s="230"/>
      <c r="Z283" s="231"/>
      <c r="AA283" s="229"/>
      <c r="AB283" s="295"/>
      <c r="AC283" s="295"/>
      <c r="AD283" s="229"/>
      <c r="AE283" s="295"/>
      <c r="AF283" s="295"/>
      <c r="AG283" s="229"/>
      <c r="AH283" s="295"/>
      <c r="AI283" s="295"/>
      <c r="AJ283" s="229"/>
      <c r="AK283" s="295"/>
      <c r="AL283" s="295"/>
      <c r="AM283" s="229"/>
      <c r="AN283" s="295"/>
      <c r="AO283" s="295"/>
      <c r="AP283" s="243"/>
      <c r="AQ283" s="295"/>
      <c r="AR283" s="290"/>
      <c r="AS283" s="243"/>
      <c r="AT283" s="295"/>
      <c r="AU283" s="290"/>
      <c r="AV283" s="229"/>
      <c r="AW283" s="230"/>
      <c r="AX283" s="231"/>
      <c r="AY283" s="229"/>
      <c r="AZ283" s="230"/>
      <c r="BA283" s="231"/>
      <c r="BB283" s="229"/>
      <c r="BC283" s="230"/>
      <c r="BD283" s="231"/>
      <c r="BE283" s="229"/>
      <c r="BF283" s="230"/>
      <c r="BG283" s="231"/>
      <c r="BH283" s="229"/>
      <c r="BI283" s="230"/>
      <c r="BJ283" s="231"/>
      <c r="BK283" s="243"/>
      <c r="BL283" s="230"/>
      <c r="BM283" s="231"/>
      <c r="BN283" s="243"/>
      <c r="BO283" s="230"/>
      <c r="BP283" s="231"/>
      <c r="BQ283" s="229"/>
      <c r="BR283" s="230"/>
      <c r="BS283" s="231"/>
      <c r="BT283" s="229"/>
      <c r="BU283" s="230"/>
      <c r="BV283" s="231"/>
      <c r="BW283" s="229"/>
      <c r="BX283" s="230"/>
      <c r="BY283" s="231"/>
      <c r="BZ283" s="229"/>
      <c r="CA283" s="230"/>
      <c r="CB283" s="231"/>
      <c r="CC283" s="229"/>
      <c r="CD283" s="230"/>
      <c r="CE283" s="231"/>
      <c r="CF283" s="331"/>
      <c r="CG283" s="332"/>
      <c r="CH283" s="385"/>
      <c r="CI283" s="331"/>
      <c r="CJ283" s="332"/>
      <c r="CK283" s="385"/>
      <c r="CL283" s="243"/>
      <c r="CM283" s="230"/>
      <c r="CN283" s="354"/>
      <c r="CO283" s="243"/>
      <c r="CP283" s="230"/>
      <c r="CQ283" s="231"/>
      <c r="CR283" s="331"/>
      <c r="CS283" s="332"/>
      <c r="CT283" s="333"/>
      <c r="CU283" s="229"/>
      <c r="CV283" s="230"/>
      <c r="CW283" s="231"/>
      <c r="CX283" s="331"/>
      <c r="CY283" s="332"/>
      <c r="CZ283" s="333"/>
      <c r="DA283" s="331"/>
      <c r="DB283" s="332"/>
      <c r="DC283" s="333"/>
      <c r="DD283" s="331"/>
      <c r="DE283" s="332"/>
      <c r="DF283" s="333"/>
      <c r="DG283" s="331"/>
      <c r="DH283" s="332"/>
      <c r="DI283" s="333"/>
      <c r="DJ283" s="229"/>
      <c r="DK283" s="230"/>
      <c r="DL283" s="231"/>
      <c r="DM283" s="229"/>
      <c r="DN283" s="230"/>
      <c r="DO283" s="231"/>
      <c r="DP283" s="331"/>
      <c r="DQ283" s="332"/>
      <c r="DR283" s="333"/>
      <c r="DS283" s="331"/>
      <c r="DT283" s="332"/>
      <c r="DU283" s="333"/>
      <c r="DV283" s="331"/>
      <c r="DW283" s="332"/>
      <c r="DX283" s="333"/>
      <c r="DY283" s="331"/>
      <c r="DZ283" s="332"/>
      <c r="EA283" s="333"/>
      <c r="EB283" s="331"/>
      <c r="EC283" s="332"/>
      <c r="ED283" s="333"/>
      <c r="EE283" s="331"/>
      <c r="EF283" s="332"/>
      <c r="EG283" s="333"/>
      <c r="EH283" s="229"/>
      <c r="EI283" s="230"/>
      <c r="EJ283" s="231"/>
      <c r="EK283" s="229"/>
      <c r="EL283" s="230"/>
      <c r="EM283" s="231"/>
      <c r="EN283" s="244"/>
      <c r="EO283" s="269" t="str">
        <f t="shared" si="901"/>
        <v/>
      </c>
      <c r="EP283" s="444" t="s">
        <v>1247</v>
      </c>
      <c r="EQ283" s="360" t="str">
        <f t="shared" si="1041"/>
        <v/>
      </c>
      <c r="ER283" s="360" t="str">
        <f t="shared" si="1042"/>
        <v/>
      </c>
      <c r="ES283" s="360" t="str">
        <f t="shared" si="1043"/>
        <v/>
      </c>
      <c r="ET283" s="360" t="str">
        <f t="shared" si="1044"/>
        <v/>
      </c>
      <c r="EU283" s="360" t="str">
        <f t="shared" si="1045"/>
        <v/>
      </c>
      <c r="EV283" s="360" t="str">
        <f t="shared" si="1046"/>
        <v/>
      </c>
      <c r="EW283" s="360" t="str">
        <f t="shared" si="1047"/>
        <v/>
      </c>
      <c r="EX283" s="360" t="str">
        <f t="shared" si="1048"/>
        <v/>
      </c>
      <c r="EY283" s="360" t="str">
        <f t="shared" si="1049"/>
        <v/>
      </c>
      <c r="EZ283" s="360" t="str">
        <f t="shared" si="1050"/>
        <v/>
      </c>
      <c r="FA283" s="360" t="str">
        <f t="shared" si="1051"/>
        <v/>
      </c>
      <c r="FB283" s="360" t="str">
        <f t="shared" si="1052"/>
        <v/>
      </c>
      <c r="FC283" s="360" t="str">
        <f t="shared" si="1053"/>
        <v/>
      </c>
      <c r="FD283" s="360" t="str">
        <f t="shared" si="1054"/>
        <v/>
      </c>
      <c r="FE283" s="360" t="str">
        <f t="shared" si="1055"/>
        <v/>
      </c>
      <c r="FF283" s="360" t="str">
        <f t="shared" si="1056"/>
        <v/>
      </c>
      <c r="FG283" s="360" t="str">
        <f t="shared" si="1057"/>
        <v/>
      </c>
      <c r="FH283" s="360" t="str">
        <f t="shared" si="1058"/>
        <v/>
      </c>
      <c r="FI283" s="360" t="str">
        <f t="shared" si="1059"/>
        <v/>
      </c>
      <c r="FJ283" s="360" t="str">
        <f t="shared" si="1060"/>
        <v/>
      </c>
      <c r="FK283" s="360" t="str">
        <f t="shared" si="1061"/>
        <v/>
      </c>
      <c r="FL283" s="360" t="str">
        <f t="shared" si="1062"/>
        <v/>
      </c>
      <c r="FM283" s="360" t="str">
        <f t="shared" si="1063"/>
        <v/>
      </c>
      <c r="FN283" s="360" t="str">
        <f t="shared" si="1064"/>
        <v/>
      </c>
      <c r="FO283" s="360" t="str">
        <f t="shared" si="1065"/>
        <v/>
      </c>
      <c r="FP283" s="360" t="str">
        <f t="shared" si="1066"/>
        <v/>
      </c>
      <c r="FQ283" s="360" t="str">
        <f t="shared" si="1067"/>
        <v/>
      </c>
      <c r="FR283" s="360" t="str">
        <f t="shared" si="1068"/>
        <v/>
      </c>
      <c r="FS283" s="360" t="str">
        <f t="shared" si="1069"/>
        <v/>
      </c>
      <c r="FT283" s="360" t="str">
        <f t="shared" si="902"/>
        <v/>
      </c>
      <c r="FU283" s="360" t="str">
        <f t="shared" si="1070"/>
        <v/>
      </c>
      <c r="FV283" s="360" t="str">
        <f t="shared" si="1071"/>
        <v/>
      </c>
      <c r="FW283" s="360" t="str">
        <f t="shared" si="1072"/>
        <v/>
      </c>
      <c r="FX283" s="360" t="str">
        <f t="shared" si="1073"/>
        <v/>
      </c>
      <c r="FY283" s="360" t="str">
        <f t="shared" si="1074"/>
        <v/>
      </c>
      <c r="FZ283" s="360" t="str">
        <f t="shared" si="1075"/>
        <v/>
      </c>
      <c r="GA283" s="360" t="str">
        <f t="shared" si="1076"/>
        <v/>
      </c>
      <c r="GB283" s="360" t="str">
        <f t="shared" si="1077"/>
        <v/>
      </c>
      <c r="GC283" s="360" t="str">
        <f t="shared" si="1078"/>
        <v/>
      </c>
      <c r="GD283" s="360" t="str">
        <f t="shared" si="1079"/>
        <v/>
      </c>
      <c r="GE283" s="360" t="str">
        <f t="shared" si="1080"/>
        <v/>
      </c>
      <c r="GF283" s="360" t="str">
        <f t="shared" si="1081"/>
        <v/>
      </c>
      <c r="GG283" s="360" t="str">
        <f t="shared" si="1082"/>
        <v/>
      </c>
      <c r="GH283" s="360" t="str">
        <f t="shared" si="1083"/>
        <v/>
      </c>
      <c r="GI283" s="360" t="str">
        <f t="shared" si="1084"/>
        <v/>
      </c>
      <c r="GJ283" s="360" t="str">
        <f t="shared" si="1085"/>
        <v/>
      </c>
      <c r="GK283" s="444" t="s">
        <v>1247</v>
      </c>
      <c r="GL283" s="361" t="str">
        <f t="shared" si="903"/>
        <v>-</v>
      </c>
      <c r="GM283" s="361" t="str">
        <f t="shared" si="904"/>
        <v>-</v>
      </c>
      <c r="GN283" s="361" t="str">
        <f t="shared" si="905"/>
        <v>-</v>
      </c>
      <c r="GO283" s="361" t="str">
        <f t="shared" si="906"/>
        <v>-</v>
      </c>
      <c r="GP283" s="361" t="str">
        <f t="shared" si="907"/>
        <v>-</v>
      </c>
      <c r="GQ283" s="361" t="str">
        <f t="shared" si="908"/>
        <v>-</v>
      </c>
      <c r="GR283" s="361" t="str">
        <f t="shared" si="909"/>
        <v>-</v>
      </c>
      <c r="GS283" s="361" t="str">
        <f t="shared" si="910"/>
        <v>-</v>
      </c>
      <c r="GT283" s="361" t="str">
        <f t="shared" si="911"/>
        <v>-</v>
      </c>
      <c r="GU283" s="361" t="str">
        <f t="shared" si="912"/>
        <v>-</v>
      </c>
      <c r="GV283" s="361" t="str">
        <f t="shared" si="913"/>
        <v>-</v>
      </c>
      <c r="GW283" s="361" t="str">
        <f t="shared" si="914"/>
        <v>-</v>
      </c>
      <c r="GX283" s="361" t="str">
        <f t="shared" si="915"/>
        <v>-</v>
      </c>
      <c r="GY283" s="361" t="str">
        <f t="shared" si="916"/>
        <v>-</v>
      </c>
      <c r="GZ283" s="361" t="str">
        <f t="shared" si="917"/>
        <v>-</v>
      </c>
      <c r="HA283" s="361" t="str">
        <f t="shared" si="918"/>
        <v>-</v>
      </c>
      <c r="HB283" s="361" t="str">
        <f t="shared" si="919"/>
        <v>-</v>
      </c>
      <c r="HC283" s="361" t="str">
        <f t="shared" si="920"/>
        <v>-</v>
      </c>
      <c r="HD283" s="361" t="str">
        <f t="shared" si="921"/>
        <v>-</v>
      </c>
      <c r="HE283" s="361" t="str">
        <f t="shared" si="922"/>
        <v>-</v>
      </c>
      <c r="HF283" s="361" t="str">
        <f t="shared" si="923"/>
        <v>-</v>
      </c>
      <c r="HG283" s="361" t="str">
        <f t="shared" si="924"/>
        <v>-</v>
      </c>
      <c r="HH283" s="361" t="str">
        <f t="shared" si="925"/>
        <v>-</v>
      </c>
      <c r="HI283" s="361" t="str">
        <f t="shared" si="926"/>
        <v>-</v>
      </c>
      <c r="HJ283" s="361" t="str">
        <f t="shared" si="927"/>
        <v>-</v>
      </c>
      <c r="HK283" s="361" t="str">
        <f t="shared" si="928"/>
        <v>-</v>
      </c>
      <c r="HL283" s="361" t="str">
        <f t="shared" si="929"/>
        <v>-</v>
      </c>
      <c r="HM283" s="361" t="str">
        <f t="shared" si="930"/>
        <v>-</v>
      </c>
      <c r="HN283" s="361" t="str">
        <f t="shared" si="931"/>
        <v>-</v>
      </c>
      <c r="HO283" s="361" t="str">
        <f t="shared" si="932"/>
        <v>-</v>
      </c>
      <c r="HP283" s="361" t="str">
        <f t="shared" si="933"/>
        <v>-</v>
      </c>
      <c r="HQ283" s="361" t="str">
        <f t="shared" si="934"/>
        <v>-</v>
      </c>
      <c r="HR283" s="361" t="str">
        <f t="shared" si="935"/>
        <v>-</v>
      </c>
      <c r="HS283" s="361" t="str">
        <f t="shared" si="936"/>
        <v>-</v>
      </c>
      <c r="HT283" s="361" t="str">
        <f t="shared" si="937"/>
        <v>-</v>
      </c>
      <c r="HU283" s="361" t="str">
        <f t="shared" si="938"/>
        <v>-</v>
      </c>
      <c r="HV283" s="361" t="str">
        <f t="shared" si="939"/>
        <v>-</v>
      </c>
      <c r="HW283" s="361" t="str">
        <f t="shared" si="940"/>
        <v>-</v>
      </c>
      <c r="HX283" s="361" t="str">
        <f t="shared" si="941"/>
        <v>-</v>
      </c>
      <c r="HY283" s="361" t="str">
        <f t="shared" si="942"/>
        <v>-</v>
      </c>
      <c r="HZ283" s="361" t="str">
        <f t="shared" si="943"/>
        <v>-</v>
      </c>
      <c r="IA283" s="361" t="str">
        <f t="shared" si="944"/>
        <v>-</v>
      </c>
      <c r="IB283" s="361" t="str">
        <f t="shared" si="945"/>
        <v>-</v>
      </c>
      <c r="IC283" s="361" t="str">
        <f t="shared" si="946"/>
        <v>-</v>
      </c>
      <c r="ID283" s="361" t="str">
        <f t="shared" si="947"/>
        <v>-</v>
      </c>
      <c r="IE283" s="361" t="str">
        <f t="shared" si="948"/>
        <v>-</v>
      </c>
      <c r="IF283" s="444" t="s">
        <v>1247</v>
      </c>
      <c r="IG283" s="56" t="str">
        <f t="shared" si="1086"/>
        <v>-</v>
      </c>
      <c r="IH283" s="56" t="str">
        <f t="shared" si="1087"/>
        <v>-</v>
      </c>
      <c r="II283" s="56" t="str">
        <f t="shared" si="1088"/>
        <v>-</v>
      </c>
      <c r="IJ283" s="56" t="str">
        <f t="shared" si="1089"/>
        <v>-</v>
      </c>
      <c r="IK283" s="56" t="str">
        <f t="shared" si="949"/>
        <v>-</v>
      </c>
      <c r="IL283" s="56" t="str">
        <f t="shared" si="950"/>
        <v>-</v>
      </c>
      <c r="IM283" s="56" t="str">
        <f t="shared" si="951"/>
        <v>-</v>
      </c>
      <c r="IN283" s="56" t="str">
        <f t="shared" si="952"/>
        <v>-</v>
      </c>
      <c r="IO283" s="56" t="str">
        <f t="shared" si="953"/>
        <v>-</v>
      </c>
      <c r="IP283" s="56" t="str">
        <f t="shared" si="954"/>
        <v>-</v>
      </c>
      <c r="IQ283" s="56" t="str">
        <f t="shared" si="955"/>
        <v>-</v>
      </c>
      <c r="IR283" s="56" t="str">
        <f t="shared" si="956"/>
        <v>-</v>
      </c>
      <c r="IS283" s="56" t="str">
        <f t="shared" si="957"/>
        <v>-</v>
      </c>
      <c r="IT283" s="56" t="str">
        <f t="shared" si="958"/>
        <v>-</v>
      </c>
      <c r="IU283" s="56" t="str">
        <f t="shared" si="959"/>
        <v>-</v>
      </c>
      <c r="IV283" s="56" t="str">
        <f t="shared" si="960"/>
        <v>-</v>
      </c>
      <c r="IW283" s="56" t="str">
        <f t="shared" si="961"/>
        <v>-</v>
      </c>
      <c r="IX283" s="56" t="str">
        <f t="shared" si="962"/>
        <v>-</v>
      </c>
      <c r="IY283" s="56" t="str">
        <f t="shared" si="963"/>
        <v>-</v>
      </c>
      <c r="IZ283" s="56" t="str">
        <f t="shared" si="964"/>
        <v>-</v>
      </c>
      <c r="JA283" s="56" t="str">
        <f t="shared" si="965"/>
        <v>-</v>
      </c>
      <c r="JB283" s="56" t="str">
        <f t="shared" si="966"/>
        <v>-</v>
      </c>
      <c r="JC283" s="56" t="str">
        <f t="shared" si="967"/>
        <v>-</v>
      </c>
      <c r="JD283" s="56" t="str">
        <f t="shared" si="968"/>
        <v>-</v>
      </c>
      <c r="JE283" s="56" t="str">
        <f t="shared" si="969"/>
        <v>-</v>
      </c>
      <c r="JF283" s="56" t="str">
        <f t="shared" si="970"/>
        <v>-</v>
      </c>
      <c r="JG283" s="56" t="str">
        <f t="shared" si="971"/>
        <v>-</v>
      </c>
      <c r="JH283" s="56" t="str">
        <f t="shared" si="972"/>
        <v>-</v>
      </c>
      <c r="JI283" s="56" t="str">
        <f t="shared" si="973"/>
        <v>-</v>
      </c>
      <c r="JJ283" s="56" t="str">
        <f t="shared" si="974"/>
        <v>-</v>
      </c>
      <c r="JK283" s="56" t="str">
        <f t="shared" si="975"/>
        <v>-</v>
      </c>
      <c r="JL283" s="56" t="str">
        <f t="shared" si="976"/>
        <v>-</v>
      </c>
      <c r="JM283" s="56" t="str">
        <f t="shared" si="977"/>
        <v>-</v>
      </c>
      <c r="JN283" s="56" t="str">
        <f t="shared" si="978"/>
        <v>-</v>
      </c>
      <c r="JO283" s="56" t="str">
        <f t="shared" si="979"/>
        <v>-</v>
      </c>
      <c r="JP283" s="56" t="str">
        <f t="shared" si="980"/>
        <v>-</v>
      </c>
      <c r="JQ283" s="56" t="str">
        <f t="shared" si="981"/>
        <v>-</v>
      </c>
      <c r="JR283" s="56" t="str">
        <f t="shared" si="982"/>
        <v>-</v>
      </c>
      <c r="JS283" s="56" t="str">
        <f t="shared" si="983"/>
        <v>-</v>
      </c>
      <c r="JT283" s="56" t="str">
        <f t="shared" si="984"/>
        <v>-</v>
      </c>
      <c r="JU283" s="56" t="str">
        <f t="shared" si="985"/>
        <v>-</v>
      </c>
      <c r="JV283" s="56" t="str">
        <f t="shared" si="986"/>
        <v>-</v>
      </c>
      <c r="JW283" s="56" t="str">
        <f t="shared" si="987"/>
        <v>-</v>
      </c>
      <c r="JX283" s="56" t="str">
        <f t="shared" si="988"/>
        <v>-</v>
      </c>
      <c r="JY283" s="56" t="str">
        <f t="shared" si="989"/>
        <v>-</v>
      </c>
      <c r="JZ283" s="56" t="str">
        <f t="shared" si="990"/>
        <v>-</v>
      </c>
      <c r="KA283" s="444" t="s">
        <v>1247</v>
      </c>
      <c r="KB283" s="360">
        <f>IF(ISNUMBER(INDEX($EQ$15:$GK$521,$B283,EO$11)),MAX(KB$14:KB282)+1,0)</f>
        <v>0</v>
      </c>
      <c r="KC283" s="360" t="str">
        <f t="shared" si="1090"/>
        <v/>
      </c>
      <c r="KD283" s="373" t="s">
        <v>2</v>
      </c>
      <c r="KE283" s="215"/>
      <c r="KF283" s="60"/>
      <c r="KG283" s="60"/>
      <c r="KH283" s="60"/>
      <c r="KI283" s="60"/>
      <c r="KJ283" s="60"/>
      <c r="KK283" s="60"/>
      <c r="KL283" s="60"/>
      <c r="KM283" s="60"/>
      <c r="KN283" s="60"/>
      <c r="KO283" s="60"/>
      <c r="KP283" s="60"/>
      <c r="KQ283" s="60"/>
      <c r="KR283" s="60"/>
      <c r="KS283" s="60"/>
      <c r="KT283" s="60"/>
      <c r="KU283" s="60"/>
      <c r="KV283" s="60"/>
      <c r="KW283" s="60"/>
      <c r="KX283" s="60"/>
      <c r="KY283" s="60"/>
      <c r="KZ283" s="283" t="str">
        <f t="shared" si="991"/>
        <v/>
      </c>
      <c r="LA283" s="26"/>
      <c r="LB283" s="18"/>
      <c r="LC283" s="18"/>
      <c r="LD283" s="18"/>
      <c r="LE283" s="18"/>
      <c r="LF283" s="18"/>
      <c r="LG283" s="18"/>
      <c r="LH283" s="18"/>
      <c r="LI283" s="18"/>
      <c r="LJ283" s="18"/>
      <c r="LK283" s="18"/>
      <c r="LL283" s="18"/>
      <c r="LM283" s="18"/>
      <c r="LN283" s="63"/>
      <c r="LO283" s="251">
        <f t="shared" si="992"/>
        <v>0</v>
      </c>
      <c r="LP283" s="251">
        <f t="shared" si="993"/>
        <v>0</v>
      </c>
      <c r="LQ283" s="251">
        <f t="shared" si="994"/>
        <v>0</v>
      </c>
      <c r="LR283" s="251">
        <f t="shared" si="995"/>
        <v>0</v>
      </c>
      <c r="LS283" s="251">
        <f t="shared" si="996"/>
        <v>0</v>
      </c>
      <c r="LT283" s="251">
        <f t="shared" si="997"/>
        <v>0</v>
      </c>
      <c r="LU283" s="251">
        <f t="shared" si="998"/>
        <v>0</v>
      </c>
      <c r="LV283" s="251">
        <f t="shared" si="999"/>
        <v>0</v>
      </c>
      <c r="LW283" s="251">
        <f t="shared" si="1000"/>
        <v>0</v>
      </c>
      <c r="LX283" s="251">
        <f t="shared" si="1001"/>
        <v>0</v>
      </c>
      <c r="LY283" s="251">
        <f t="shared" si="1002"/>
        <v>0</v>
      </c>
      <c r="LZ283" s="251">
        <f t="shared" si="1003"/>
        <v>0</v>
      </c>
      <c r="MA283" s="63">
        <f t="shared" si="1004"/>
        <v>7</v>
      </c>
      <c r="MB283" s="63">
        <f t="shared" si="1005"/>
        <v>0</v>
      </c>
      <c r="MC283" s="63">
        <f t="shared" si="1092"/>
        <v>269</v>
      </c>
      <c r="MD283" s="63">
        <f t="shared" si="1091"/>
        <v>40</v>
      </c>
      <c r="ME283" s="63">
        <f t="shared" si="1006"/>
        <v>0</v>
      </c>
      <c r="MF283" s="315">
        <f t="shared" si="1007"/>
        <v>291</v>
      </c>
      <c r="MG283" s="315">
        <f>IF(ISNUMBER(MATCH(EO283,$ME$15:$ME$520,0)),0,MAX(MG$14:MG282)+1)</f>
        <v>0</v>
      </c>
      <c r="MH283" s="315" t="str">
        <f t="shared" si="1008"/>
        <v/>
      </c>
      <c r="MI283" s="369"/>
      <c r="MJ283" s="68"/>
      <c r="MK283" s="18"/>
      <c r="ML283" s="242"/>
      <c r="MM283" s="242"/>
      <c r="MN283" s="59"/>
      <c r="MO283" s="59"/>
      <c r="MP283" s="285"/>
      <c r="MQ283" s="59"/>
      <c r="MR283" s="238"/>
      <c r="MS283" s="285"/>
      <c r="MT283" s="59"/>
      <c r="MU283" s="285"/>
      <c r="MV283" s="238"/>
      <c r="MW283" s="59"/>
      <c r="MX283" s="59"/>
      <c r="MY283" s="59"/>
      <c r="MZ283" s="59"/>
      <c r="NA283" s="59"/>
      <c r="NB283" s="59"/>
      <c r="NC283" s="59"/>
      <c r="ND283" s="59"/>
      <c r="NE283" s="59"/>
      <c r="NF283" s="59"/>
      <c r="NG283" s="59"/>
      <c r="NH283" s="59"/>
      <c r="NI283" s="59"/>
      <c r="NJ283" s="59"/>
      <c r="NK283" s="59"/>
      <c r="NL283" s="454"/>
      <c r="NM283" s="454"/>
      <c r="NN283" s="59"/>
      <c r="NO283" s="18"/>
      <c r="NP283" s="18"/>
      <c r="NQ283" s="18"/>
      <c r="NR283" s="18"/>
      <c r="NS283" s="18"/>
      <c r="NT283" s="18"/>
      <c r="NU283" s="18"/>
      <c r="NV283" s="18"/>
      <c r="NW283" s="18"/>
      <c r="NX283" s="18"/>
      <c r="NY283" s="18"/>
      <c r="NZ283" s="18"/>
      <c r="OA283" s="18"/>
      <c r="OB283" s="18"/>
      <c r="OC283" s="18"/>
      <c r="OZ283" s="59"/>
      <c r="PA283" s="251" t="str">
        <f t="shared" si="1009"/>
        <v/>
      </c>
      <c r="PB283" s="251" t="str">
        <f t="shared" si="1010"/>
        <v/>
      </c>
      <c r="PC283" s="251" t="str">
        <f t="shared" si="1011"/>
        <v/>
      </c>
      <c r="PD283" s="251" t="str">
        <f t="shared" si="1012"/>
        <v/>
      </c>
      <c r="PE283" s="251" t="str">
        <f t="shared" si="1013"/>
        <v/>
      </c>
      <c r="PF283" s="251" t="str">
        <f t="shared" si="1014"/>
        <v/>
      </c>
      <c r="PG283" s="251" t="str">
        <f t="shared" si="1015"/>
        <v/>
      </c>
      <c r="PH283" s="251" t="str">
        <f t="shared" si="1016"/>
        <v/>
      </c>
      <c r="PI283" s="251" t="str">
        <f t="shared" si="1017"/>
        <v/>
      </c>
      <c r="PJ283" s="251" t="str">
        <f t="shared" si="1018"/>
        <v/>
      </c>
      <c r="PK283" s="251" t="str">
        <f t="shared" si="1019"/>
        <v/>
      </c>
      <c r="PL283" s="251" t="str">
        <f t="shared" si="1020"/>
        <v/>
      </c>
      <c r="PM283" s="251" t="str">
        <f t="shared" si="1021"/>
        <v/>
      </c>
      <c r="PN283" s="251" t="str">
        <f t="shared" si="1022"/>
        <v/>
      </c>
      <c r="PO283" s="251" t="str">
        <f t="shared" si="1023"/>
        <v/>
      </c>
      <c r="PP283" s="251" t="str">
        <f t="shared" si="1024"/>
        <v/>
      </c>
      <c r="PQ283" s="251" t="str">
        <f t="shared" si="1025"/>
        <v/>
      </c>
      <c r="PR283" s="251" t="str">
        <f t="shared" si="1026"/>
        <v/>
      </c>
      <c r="PS283" s="251" t="str">
        <f t="shared" si="1027"/>
        <v/>
      </c>
      <c r="PT283" s="251" t="str">
        <f t="shared" si="1028"/>
        <v/>
      </c>
      <c r="PU283" s="251" t="str">
        <f t="shared" si="1029"/>
        <v/>
      </c>
      <c r="PV283" s="251" t="str">
        <f t="shared" si="1030"/>
        <v/>
      </c>
      <c r="PW283" s="251" t="str">
        <f t="shared" si="1031"/>
        <v/>
      </c>
      <c r="PX283" s="251" t="str">
        <f t="shared" si="1032"/>
        <v/>
      </c>
      <c r="PY283" s="251" t="str">
        <f t="shared" si="1033"/>
        <v/>
      </c>
      <c r="PZ283" s="251" t="str">
        <f t="shared" si="1034"/>
        <v/>
      </c>
      <c r="QA283" s="251" t="str">
        <f t="shared" si="1035"/>
        <v/>
      </c>
      <c r="QB283" s="251" t="str">
        <f t="shared" si="1036"/>
        <v/>
      </c>
      <c r="QC283" s="251" t="str">
        <f t="shared" si="1037"/>
        <v/>
      </c>
      <c r="QD283" s="251" t="str">
        <f t="shared" si="1038"/>
        <v/>
      </c>
      <c r="QE283" s="251" t="str">
        <f t="shared" si="1039"/>
        <v/>
      </c>
      <c r="QF283" s="63">
        <f t="shared" si="1040"/>
        <v>0</v>
      </c>
      <c r="QG283" s="59"/>
      <c r="QH283" s="59"/>
      <c r="QI283" s="59"/>
      <c r="QJ283" s="59"/>
      <c r="QK283" s="59"/>
      <c r="QL283" s="59"/>
      <c r="QM283" s="59"/>
      <c r="QN283" s="59"/>
    </row>
    <row r="284" spans="1:456" ht="6.75" customHeight="1" x14ac:dyDescent="0.25">
      <c r="A284" s="68"/>
      <c r="B284" s="447">
        <f t="shared" si="900"/>
        <v>270</v>
      </c>
      <c r="C284" s="72" t="s">
        <v>735</v>
      </c>
      <c r="D284" s="261" t="s">
        <v>750</v>
      </c>
      <c r="E284" s="59"/>
      <c r="F284" s="229"/>
      <c r="G284" s="295"/>
      <c r="H284" s="295"/>
      <c r="I284" s="229"/>
      <c r="J284" s="295"/>
      <c r="K284" s="295"/>
      <c r="L284" s="229"/>
      <c r="M284" s="295"/>
      <c r="N284" s="295"/>
      <c r="O284" s="229"/>
      <c r="P284" s="295"/>
      <c r="Q284" s="295"/>
      <c r="R284" s="229"/>
      <c r="S284" s="230"/>
      <c r="T284" s="231"/>
      <c r="U284" s="229"/>
      <c r="V284" s="230"/>
      <c r="W284" s="231"/>
      <c r="X284" s="229"/>
      <c r="Y284" s="230"/>
      <c r="Z284" s="231"/>
      <c r="AA284" s="229"/>
      <c r="AB284" s="295"/>
      <c r="AC284" s="295"/>
      <c r="AD284" s="229"/>
      <c r="AE284" s="295"/>
      <c r="AF284" s="295"/>
      <c r="AG284" s="229"/>
      <c r="AH284" s="295"/>
      <c r="AI284" s="295"/>
      <c r="AJ284" s="229"/>
      <c r="AK284" s="295"/>
      <c r="AL284" s="295"/>
      <c r="AM284" s="229"/>
      <c r="AN284" s="295"/>
      <c r="AO284" s="295"/>
      <c r="AP284" s="243"/>
      <c r="AQ284" s="295"/>
      <c r="AR284" s="290"/>
      <c r="AS284" s="243"/>
      <c r="AT284" s="295"/>
      <c r="AU284" s="290"/>
      <c r="AV284" s="229"/>
      <c r="AW284" s="230"/>
      <c r="AX284" s="231"/>
      <c r="AY284" s="229"/>
      <c r="AZ284" s="230"/>
      <c r="BA284" s="231"/>
      <c r="BB284" s="229"/>
      <c r="BC284" s="230"/>
      <c r="BD284" s="231"/>
      <c r="BE284" s="229"/>
      <c r="BF284" s="230"/>
      <c r="BG284" s="231"/>
      <c r="BH284" s="229"/>
      <c r="BI284" s="230"/>
      <c r="BJ284" s="231"/>
      <c r="BK284" s="243"/>
      <c r="BL284" s="230"/>
      <c r="BM284" s="231"/>
      <c r="BN284" s="243"/>
      <c r="BO284" s="230"/>
      <c r="BP284" s="231"/>
      <c r="BQ284" s="229"/>
      <c r="BR284" s="230"/>
      <c r="BS284" s="231"/>
      <c r="BT284" s="229"/>
      <c r="BU284" s="230"/>
      <c r="BV284" s="231"/>
      <c r="BW284" s="229"/>
      <c r="BX284" s="230"/>
      <c r="BY284" s="231"/>
      <c r="BZ284" s="229"/>
      <c r="CA284" s="230"/>
      <c r="CB284" s="231"/>
      <c r="CC284" s="229"/>
      <c r="CD284" s="230"/>
      <c r="CE284" s="231"/>
      <c r="CF284" s="331"/>
      <c r="CG284" s="332"/>
      <c r="CH284" s="385"/>
      <c r="CI284" s="331"/>
      <c r="CJ284" s="332"/>
      <c r="CK284" s="385"/>
      <c r="CL284" s="243"/>
      <c r="CM284" s="230"/>
      <c r="CN284" s="354"/>
      <c r="CO284" s="243"/>
      <c r="CP284" s="230"/>
      <c r="CQ284" s="231"/>
      <c r="CR284" s="331"/>
      <c r="CS284" s="332"/>
      <c r="CT284" s="333"/>
      <c r="CU284" s="229"/>
      <c r="CV284" s="230"/>
      <c r="CW284" s="231"/>
      <c r="CX284" s="331"/>
      <c r="CY284" s="332"/>
      <c r="CZ284" s="333"/>
      <c r="DA284" s="331"/>
      <c r="DB284" s="332"/>
      <c r="DC284" s="333"/>
      <c r="DD284" s="331"/>
      <c r="DE284" s="332"/>
      <c r="DF284" s="333"/>
      <c r="DG284" s="331"/>
      <c r="DH284" s="332"/>
      <c r="DI284" s="333"/>
      <c r="DJ284" s="229"/>
      <c r="DK284" s="230"/>
      <c r="DL284" s="231"/>
      <c r="DM284" s="229"/>
      <c r="DN284" s="230"/>
      <c r="DO284" s="231"/>
      <c r="DP284" s="331"/>
      <c r="DQ284" s="332"/>
      <c r="DR284" s="333"/>
      <c r="DS284" s="331"/>
      <c r="DT284" s="332"/>
      <c r="DU284" s="333"/>
      <c r="DV284" s="331"/>
      <c r="DW284" s="332"/>
      <c r="DX284" s="333"/>
      <c r="DY284" s="331"/>
      <c r="DZ284" s="332"/>
      <c r="EA284" s="333"/>
      <c r="EB284" s="331"/>
      <c r="EC284" s="332"/>
      <c r="ED284" s="333"/>
      <c r="EE284" s="331"/>
      <c r="EF284" s="332"/>
      <c r="EG284" s="333"/>
      <c r="EH284" s="229"/>
      <c r="EI284" s="230"/>
      <c r="EJ284" s="231"/>
      <c r="EK284" s="229"/>
      <c r="EL284" s="230"/>
      <c r="EM284" s="231"/>
      <c r="EN284" s="244"/>
      <c r="EO284" s="269" t="str">
        <f t="shared" si="901"/>
        <v/>
      </c>
      <c r="EP284" s="444" t="s">
        <v>1247</v>
      </c>
      <c r="EQ284" s="360" t="str">
        <f t="shared" si="1041"/>
        <v/>
      </c>
      <c r="ER284" s="360" t="str">
        <f t="shared" si="1042"/>
        <v/>
      </c>
      <c r="ES284" s="360" t="str">
        <f t="shared" si="1043"/>
        <v/>
      </c>
      <c r="ET284" s="360" t="str">
        <f t="shared" si="1044"/>
        <v/>
      </c>
      <c r="EU284" s="360" t="str">
        <f t="shared" si="1045"/>
        <v/>
      </c>
      <c r="EV284" s="360" t="str">
        <f t="shared" si="1046"/>
        <v/>
      </c>
      <c r="EW284" s="360" t="str">
        <f t="shared" si="1047"/>
        <v/>
      </c>
      <c r="EX284" s="360" t="str">
        <f t="shared" si="1048"/>
        <v/>
      </c>
      <c r="EY284" s="360" t="str">
        <f t="shared" si="1049"/>
        <v/>
      </c>
      <c r="EZ284" s="360" t="str">
        <f t="shared" si="1050"/>
        <v/>
      </c>
      <c r="FA284" s="360" t="str">
        <f t="shared" si="1051"/>
        <v/>
      </c>
      <c r="FB284" s="360" t="str">
        <f t="shared" si="1052"/>
        <v/>
      </c>
      <c r="FC284" s="360" t="str">
        <f t="shared" si="1053"/>
        <v/>
      </c>
      <c r="FD284" s="360" t="str">
        <f t="shared" si="1054"/>
        <v/>
      </c>
      <c r="FE284" s="360" t="str">
        <f t="shared" si="1055"/>
        <v/>
      </c>
      <c r="FF284" s="360" t="str">
        <f t="shared" si="1056"/>
        <v/>
      </c>
      <c r="FG284" s="360" t="str">
        <f t="shared" si="1057"/>
        <v/>
      </c>
      <c r="FH284" s="360" t="str">
        <f t="shared" si="1058"/>
        <v/>
      </c>
      <c r="FI284" s="360" t="str">
        <f t="shared" si="1059"/>
        <v/>
      </c>
      <c r="FJ284" s="360" t="str">
        <f t="shared" si="1060"/>
        <v/>
      </c>
      <c r="FK284" s="360" t="str">
        <f t="shared" si="1061"/>
        <v/>
      </c>
      <c r="FL284" s="360" t="str">
        <f t="shared" si="1062"/>
        <v/>
      </c>
      <c r="FM284" s="360" t="str">
        <f t="shared" si="1063"/>
        <v/>
      </c>
      <c r="FN284" s="360" t="str">
        <f t="shared" si="1064"/>
        <v/>
      </c>
      <c r="FO284" s="360" t="str">
        <f t="shared" si="1065"/>
        <v/>
      </c>
      <c r="FP284" s="360" t="str">
        <f t="shared" si="1066"/>
        <v/>
      </c>
      <c r="FQ284" s="360" t="str">
        <f t="shared" si="1067"/>
        <v/>
      </c>
      <c r="FR284" s="360" t="str">
        <f t="shared" si="1068"/>
        <v/>
      </c>
      <c r="FS284" s="360" t="str">
        <f t="shared" si="1069"/>
        <v/>
      </c>
      <c r="FT284" s="360" t="str">
        <f t="shared" si="902"/>
        <v/>
      </c>
      <c r="FU284" s="360" t="str">
        <f t="shared" si="1070"/>
        <v/>
      </c>
      <c r="FV284" s="360" t="str">
        <f t="shared" si="1071"/>
        <v/>
      </c>
      <c r="FW284" s="360" t="str">
        <f t="shared" si="1072"/>
        <v/>
      </c>
      <c r="FX284" s="360" t="str">
        <f t="shared" si="1073"/>
        <v/>
      </c>
      <c r="FY284" s="360" t="str">
        <f t="shared" si="1074"/>
        <v/>
      </c>
      <c r="FZ284" s="360" t="str">
        <f t="shared" si="1075"/>
        <v/>
      </c>
      <c r="GA284" s="360" t="str">
        <f t="shared" si="1076"/>
        <v/>
      </c>
      <c r="GB284" s="360" t="str">
        <f t="shared" si="1077"/>
        <v/>
      </c>
      <c r="GC284" s="360" t="str">
        <f t="shared" si="1078"/>
        <v/>
      </c>
      <c r="GD284" s="360" t="str">
        <f t="shared" si="1079"/>
        <v/>
      </c>
      <c r="GE284" s="360" t="str">
        <f t="shared" si="1080"/>
        <v/>
      </c>
      <c r="GF284" s="360" t="str">
        <f t="shared" si="1081"/>
        <v/>
      </c>
      <c r="GG284" s="360" t="str">
        <f t="shared" si="1082"/>
        <v/>
      </c>
      <c r="GH284" s="360" t="str">
        <f t="shared" si="1083"/>
        <v/>
      </c>
      <c r="GI284" s="360" t="str">
        <f t="shared" si="1084"/>
        <v/>
      </c>
      <c r="GJ284" s="360" t="str">
        <f t="shared" si="1085"/>
        <v/>
      </c>
      <c r="GK284" s="444" t="s">
        <v>1247</v>
      </c>
      <c r="GL284" s="361" t="str">
        <f t="shared" si="903"/>
        <v>-</v>
      </c>
      <c r="GM284" s="361" t="str">
        <f t="shared" si="904"/>
        <v>-</v>
      </c>
      <c r="GN284" s="361" t="str">
        <f t="shared" si="905"/>
        <v>-</v>
      </c>
      <c r="GO284" s="361" t="str">
        <f t="shared" si="906"/>
        <v>-</v>
      </c>
      <c r="GP284" s="361" t="str">
        <f t="shared" si="907"/>
        <v>-</v>
      </c>
      <c r="GQ284" s="361" t="str">
        <f t="shared" si="908"/>
        <v>-</v>
      </c>
      <c r="GR284" s="361" t="str">
        <f t="shared" si="909"/>
        <v>-</v>
      </c>
      <c r="GS284" s="361" t="str">
        <f t="shared" si="910"/>
        <v>-</v>
      </c>
      <c r="GT284" s="361" t="str">
        <f t="shared" si="911"/>
        <v>-</v>
      </c>
      <c r="GU284" s="361" t="str">
        <f t="shared" si="912"/>
        <v>-</v>
      </c>
      <c r="GV284" s="361" t="str">
        <f t="shared" si="913"/>
        <v>-</v>
      </c>
      <c r="GW284" s="361" t="str">
        <f t="shared" si="914"/>
        <v>-</v>
      </c>
      <c r="GX284" s="361" t="str">
        <f t="shared" si="915"/>
        <v>-</v>
      </c>
      <c r="GY284" s="361" t="str">
        <f t="shared" si="916"/>
        <v>-</v>
      </c>
      <c r="GZ284" s="361" t="str">
        <f t="shared" si="917"/>
        <v>-</v>
      </c>
      <c r="HA284" s="361" t="str">
        <f t="shared" si="918"/>
        <v>-</v>
      </c>
      <c r="HB284" s="361" t="str">
        <f t="shared" si="919"/>
        <v>-</v>
      </c>
      <c r="HC284" s="361" t="str">
        <f t="shared" si="920"/>
        <v>-</v>
      </c>
      <c r="HD284" s="361" t="str">
        <f t="shared" si="921"/>
        <v>-</v>
      </c>
      <c r="HE284" s="361" t="str">
        <f t="shared" si="922"/>
        <v>-</v>
      </c>
      <c r="HF284" s="361" t="str">
        <f t="shared" si="923"/>
        <v>-</v>
      </c>
      <c r="HG284" s="361" t="str">
        <f t="shared" si="924"/>
        <v>-</v>
      </c>
      <c r="HH284" s="361" t="str">
        <f t="shared" si="925"/>
        <v>-</v>
      </c>
      <c r="HI284" s="361" t="str">
        <f t="shared" si="926"/>
        <v>-</v>
      </c>
      <c r="HJ284" s="361" t="str">
        <f t="shared" si="927"/>
        <v>-</v>
      </c>
      <c r="HK284" s="361" t="str">
        <f t="shared" si="928"/>
        <v>-</v>
      </c>
      <c r="HL284" s="361" t="str">
        <f t="shared" si="929"/>
        <v>-</v>
      </c>
      <c r="HM284" s="361" t="str">
        <f t="shared" si="930"/>
        <v>-</v>
      </c>
      <c r="HN284" s="361" t="str">
        <f t="shared" si="931"/>
        <v>-</v>
      </c>
      <c r="HO284" s="361" t="str">
        <f t="shared" si="932"/>
        <v>-</v>
      </c>
      <c r="HP284" s="361" t="str">
        <f t="shared" si="933"/>
        <v>-</v>
      </c>
      <c r="HQ284" s="361" t="str">
        <f t="shared" si="934"/>
        <v>-</v>
      </c>
      <c r="HR284" s="361" t="str">
        <f t="shared" si="935"/>
        <v>-</v>
      </c>
      <c r="HS284" s="361" t="str">
        <f t="shared" si="936"/>
        <v>-</v>
      </c>
      <c r="HT284" s="361" t="str">
        <f t="shared" si="937"/>
        <v>-</v>
      </c>
      <c r="HU284" s="361" t="str">
        <f t="shared" si="938"/>
        <v>-</v>
      </c>
      <c r="HV284" s="361" t="str">
        <f t="shared" si="939"/>
        <v>-</v>
      </c>
      <c r="HW284" s="361" t="str">
        <f t="shared" si="940"/>
        <v>-</v>
      </c>
      <c r="HX284" s="361" t="str">
        <f t="shared" si="941"/>
        <v>-</v>
      </c>
      <c r="HY284" s="361" t="str">
        <f t="shared" si="942"/>
        <v>-</v>
      </c>
      <c r="HZ284" s="361" t="str">
        <f t="shared" si="943"/>
        <v>-</v>
      </c>
      <c r="IA284" s="361" t="str">
        <f t="shared" si="944"/>
        <v>-</v>
      </c>
      <c r="IB284" s="361" t="str">
        <f t="shared" si="945"/>
        <v>-</v>
      </c>
      <c r="IC284" s="361" t="str">
        <f t="shared" si="946"/>
        <v>-</v>
      </c>
      <c r="ID284" s="361" t="str">
        <f t="shared" si="947"/>
        <v>-</v>
      </c>
      <c r="IE284" s="361" t="str">
        <f t="shared" si="948"/>
        <v>-</v>
      </c>
      <c r="IF284" s="444" t="s">
        <v>1247</v>
      </c>
      <c r="IG284" s="56" t="str">
        <f t="shared" si="1086"/>
        <v>-</v>
      </c>
      <c r="IH284" s="56" t="str">
        <f t="shared" si="1087"/>
        <v>-</v>
      </c>
      <c r="II284" s="56" t="str">
        <f t="shared" si="1088"/>
        <v>-</v>
      </c>
      <c r="IJ284" s="56" t="str">
        <f t="shared" si="1089"/>
        <v>-</v>
      </c>
      <c r="IK284" s="56" t="str">
        <f t="shared" si="949"/>
        <v>-</v>
      </c>
      <c r="IL284" s="56" t="str">
        <f t="shared" si="950"/>
        <v>-</v>
      </c>
      <c r="IM284" s="56" t="str">
        <f t="shared" si="951"/>
        <v>-</v>
      </c>
      <c r="IN284" s="56" t="str">
        <f t="shared" si="952"/>
        <v>-</v>
      </c>
      <c r="IO284" s="56" t="str">
        <f t="shared" si="953"/>
        <v>-</v>
      </c>
      <c r="IP284" s="56" t="str">
        <f t="shared" si="954"/>
        <v>-</v>
      </c>
      <c r="IQ284" s="56" t="str">
        <f t="shared" si="955"/>
        <v>-</v>
      </c>
      <c r="IR284" s="56" t="str">
        <f t="shared" si="956"/>
        <v>-</v>
      </c>
      <c r="IS284" s="56" t="str">
        <f t="shared" si="957"/>
        <v>-</v>
      </c>
      <c r="IT284" s="56" t="str">
        <f t="shared" si="958"/>
        <v>-</v>
      </c>
      <c r="IU284" s="56" t="str">
        <f t="shared" si="959"/>
        <v>-</v>
      </c>
      <c r="IV284" s="56" t="str">
        <f t="shared" si="960"/>
        <v>-</v>
      </c>
      <c r="IW284" s="56" t="str">
        <f t="shared" si="961"/>
        <v>-</v>
      </c>
      <c r="IX284" s="56" t="str">
        <f t="shared" si="962"/>
        <v>-</v>
      </c>
      <c r="IY284" s="56" t="str">
        <f t="shared" si="963"/>
        <v>-</v>
      </c>
      <c r="IZ284" s="56" t="str">
        <f t="shared" si="964"/>
        <v>-</v>
      </c>
      <c r="JA284" s="56" t="str">
        <f t="shared" si="965"/>
        <v>-</v>
      </c>
      <c r="JB284" s="56" t="str">
        <f t="shared" si="966"/>
        <v>-</v>
      </c>
      <c r="JC284" s="56" t="str">
        <f t="shared" si="967"/>
        <v>-</v>
      </c>
      <c r="JD284" s="56" t="str">
        <f t="shared" si="968"/>
        <v>-</v>
      </c>
      <c r="JE284" s="56" t="str">
        <f t="shared" si="969"/>
        <v>-</v>
      </c>
      <c r="JF284" s="56" t="str">
        <f t="shared" si="970"/>
        <v>-</v>
      </c>
      <c r="JG284" s="56" t="str">
        <f t="shared" si="971"/>
        <v>-</v>
      </c>
      <c r="JH284" s="56" t="str">
        <f t="shared" si="972"/>
        <v>-</v>
      </c>
      <c r="JI284" s="56" t="str">
        <f t="shared" si="973"/>
        <v>-</v>
      </c>
      <c r="JJ284" s="56" t="str">
        <f t="shared" si="974"/>
        <v>-</v>
      </c>
      <c r="JK284" s="56" t="str">
        <f t="shared" si="975"/>
        <v>-</v>
      </c>
      <c r="JL284" s="56" t="str">
        <f t="shared" si="976"/>
        <v>-</v>
      </c>
      <c r="JM284" s="56" t="str">
        <f t="shared" si="977"/>
        <v>-</v>
      </c>
      <c r="JN284" s="56" t="str">
        <f t="shared" si="978"/>
        <v>-</v>
      </c>
      <c r="JO284" s="56" t="str">
        <f t="shared" si="979"/>
        <v>-</v>
      </c>
      <c r="JP284" s="56" t="str">
        <f t="shared" si="980"/>
        <v>-</v>
      </c>
      <c r="JQ284" s="56" t="str">
        <f t="shared" si="981"/>
        <v>-</v>
      </c>
      <c r="JR284" s="56" t="str">
        <f t="shared" si="982"/>
        <v>-</v>
      </c>
      <c r="JS284" s="56" t="str">
        <f t="shared" si="983"/>
        <v>-</v>
      </c>
      <c r="JT284" s="56" t="str">
        <f t="shared" si="984"/>
        <v>-</v>
      </c>
      <c r="JU284" s="56" t="str">
        <f t="shared" si="985"/>
        <v>-</v>
      </c>
      <c r="JV284" s="56" t="str">
        <f t="shared" si="986"/>
        <v>-</v>
      </c>
      <c r="JW284" s="56" t="str">
        <f t="shared" si="987"/>
        <v>-</v>
      </c>
      <c r="JX284" s="56" t="str">
        <f t="shared" si="988"/>
        <v>-</v>
      </c>
      <c r="JY284" s="56" t="str">
        <f t="shared" si="989"/>
        <v>-</v>
      </c>
      <c r="JZ284" s="56" t="str">
        <f t="shared" si="990"/>
        <v>-</v>
      </c>
      <c r="KA284" s="444" t="s">
        <v>1247</v>
      </c>
      <c r="KB284" s="360">
        <f>IF(ISNUMBER(INDEX($EQ$15:$GK$521,$B284,EO$11)),MAX(KB$14:KB283)+1,0)</f>
        <v>0</v>
      </c>
      <c r="KC284" s="360" t="str">
        <f t="shared" si="1090"/>
        <v/>
      </c>
      <c r="KD284" s="373" t="s">
        <v>2</v>
      </c>
      <c r="KE284" s="215"/>
      <c r="KF284" s="60"/>
      <c r="KG284" s="60"/>
      <c r="KH284" s="60"/>
      <c r="KI284" s="60"/>
      <c r="KJ284" s="60"/>
      <c r="KK284" s="60"/>
      <c r="KL284" s="60"/>
      <c r="KM284" s="60"/>
      <c r="KN284" s="60"/>
      <c r="KO284" s="60"/>
      <c r="KP284" s="60"/>
      <c r="KQ284" s="60"/>
      <c r="KR284" s="60"/>
      <c r="KS284" s="60"/>
      <c r="KT284" s="60"/>
      <c r="KU284" s="60"/>
      <c r="KV284" s="60"/>
      <c r="KW284" s="60"/>
      <c r="KX284" s="60"/>
      <c r="KY284" s="60"/>
      <c r="KZ284" s="283" t="str">
        <f t="shared" si="991"/>
        <v/>
      </c>
      <c r="LA284" s="26"/>
      <c r="LB284" s="18"/>
      <c r="LC284" s="18"/>
      <c r="LD284" s="18"/>
      <c r="LE284" s="18"/>
      <c r="LF284" s="18"/>
      <c r="LG284" s="18"/>
      <c r="LH284" s="18"/>
      <c r="LI284" s="18"/>
      <c r="LJ284" s="18"/>
      <c r="LK284" s="18"/>
      <c r="LL284" s="18"/>
      <c r="LM284" s="18"/>
      <c r="LN284" s="63"/>
      <c r="LO284" s="251">
        <f t="shared" si="992"/>
        <v>0</v>
      </c>
      <c r="LP284" s="251">
        <f t="shared" si="993"/>
        <v>0</v>
      </c>
      <c r="LQ284" s="251">
        <f t="shared" si="994"/>
        <v>0</v>
      </c>
      <c r="LR284" s="251">
        <f t="shared" si="995"/>
        <v>0</v>
      </c>
      <c r="LS284" s="251">
        <f t="shared" si="996"/>
        <v>0</v>
      </c>
      <c r="LT284" s="251">
        <f t="shared" si="997"/>
        <v>0</v>
      </c>
      <c r="LU284" s="251">
        <f t="shared" si="998"/>
        <v>0</v>
      </c>
      <c r="LV284" s="251">
        <f t="shared" si="999"/>
        <v>0</v>
      </c>
      <c r="LW284" s="251">
        <f t="shared" si="1000"/>
        <v>0</v>
      </c>
      <c r="LX284" s="251">
        <f t="shared" si="1001"/>
        <v>0</v>
      </c>
      <c r="LY284" s="251">
        <f t="shared" si="1002"/>
        <v>0</v>
      </c>
      <c r="LZ284" s="251">
        <f t="shared" si="1003"/>
        <v>0</v>
      </c>
      <c r="MA284" s="63">
        <f t="shared" si="1004"/>
        <v>7</v>
      </c>
      <c r="MB284" s="63">
        <f t="shared" si="1005"/>
        <v>0</v>
      </c>
      <c r="MC284" s="63">
        <f t="shared" si="1092"/>
        <v>270</v>
      </c>
      <c r="MD284" s="63">
        <f t="shared" si="1091"/>
        <v>41</v>
      </c>
      <c r="ME284" s="63">
        <f t="shared" si="1006"/>
        <v>0</v>
      </c>
      <c r="MF284" s="315">
        <f t="shared" si="1007"/>
        <v>291</v>
      </c>
      <c r="MG284" s="315">
        <f>IF(ISNUMBER(MATCH(EO284,$ME$15:$ME$520,0)),0,MAX(MG$14:MG283)+1)</f>
        <v>0</v>
      </c>
      <c r="MH284" s="315" t="str">
        <f t="shared" si="1008"/>
        <v/>
      </c>
      <c r="MI284" s="369"/>
      <c r="MJ284" s="68"/>
      <c r="MK284" s="18"/>
      <c r="ML284" s="242"/>
      <c r="MM284" s="242"/>
      <c r="MN284" s="59"/>
      <c r="MO284" s="59"/>
      <c r="MP284" s="285"/>
      <c r="MQ284" s="59"/>
      <c r="MR284" s="238"/>
      <c r="MS284" s="285"/>
      <c r="MT284" s="59"/>
      <c r="MU284" s="285"/>
      <c r="MV284" s="238"/>
      <c r="MW284" s="59"/>
      <c r="MX284" s="59"/>
      <c r="MY284" s="59"/>
      <c r="MZ284" s="59"/>
      <c r="NA284" s="59"/>
      <c r="NB284" s="59"/>
      <c r="NC284" s="59"/>
      <c r="ND284" s="59"/>
      <c r="NE284" s="59"/>
      <c r="NF284" s="59"/>
      <c r="NG284" s="59"/>
      <c r="NH284" s="59"/>
      <c r="NI284" s="59"/>
      <c r="NJ284" s="59"/>
      <c r="NK284" s="59"/>
      <c r="NL284" s="454"/>
      <c r="NM284" s="454"/>
      <c r="NN284" s="59"/>
      <c r="NO284" s="18"/>
      <c r="NP284" s="18"/>
      <c r="NQ284" s="18"/>
      <c r="NR284" s="18"/>
      <c r="NS284" s="18"/>
      <c r="NT284" s="18"/>
      <c r="NU284" s="18"/>
      <c r="NV284" s="18"/>
      <c r="NW284" s="18"/>
      <c r="NX284" s="18"/>
      <c r="NY284" s="18"/>
      <c r="NZ284" s="18"/>
      <c r="OA284" s="18"/>
      <c r="OB284" s="18"/>
      <c r="OC284" s="18"/>
      <c r="OZ284" s="59"/>
      <c r="PA284" s="251" t="str">
        <f t="shared" si="1009"/>
        <v/>
      </c>
      <c r="PB284" s="251" t="str">
        <f t="shared" si="1010"/>
        <v/>
      </c>
      <c r="PC284" s="251" t="str">
        <f t="shared" si="1011"/>
        <v/>
      </c>
      <c r="PD284" s="251" t="str">
        <f t="shared" si="1012"/>
        <v/>
      </c>
      <c r="PE284" s="251" t="str">
        <f t="shared" si="1013"/>
        <v/>
      </c>
      <c r="PF284" s="251" t="str">
        <f t="shared" si="1014"/>
        <v/>
      </c>
      <c r="PG284" s="251" t="str">
        <f t="shared" si="1015"/>
        <v/>
      </c>
      <c r="PH284" s="251" t="str">
        <f t="shared" si="1016"/>
        <v/>
      </c>
      <c r="PI284" s="251" t="str">
        <f t="shared" si="1017"/>
        <v/>
      </c>
      <c r="PJ284" s="251" t="str">
        <f t="shared" si="1018"/>
        <v/>
      </c>
      <c r="PK284" s="251" t="str">
        <f t="shared" si="1019"/>
        <v/>
      </c>
      <c r="PL284" s="251" t="str">
        <f t="shared" si="1020"/>
        <v/>
      </c>
      <c r="PM284" s="251" t="str">
        <f t="shared" si="1021"/>
        <v/>
      </c>
      <c r="PN284" s="251" t="str">
        <f t="shared" si="1022"/>
        <v/>
      </c>
      <c r="PO284" s="251" t="str">
        <f t="shared" si="1023"/>
        <v/>
      </c>
      <c r="PP284" s="251" t="str">
        <f t="shared" si="1024"/>
        <v/>
      </c>
      <c r="PQ284" s="251" t="str">
        <f t="shared" si="1025"/>
        <v/>
      </c>
      <c r="PR284" s="251" t="str">
        <f t="shared" si="1026"/>
        <v/>
      </c>
      <c r="PS284" s="251" t="str">
        <f t="shared" si="1027"/>
        <v/>
      </c>
      <c r="PT284" s="251" t="str">
        <f t="shared" si="1028"/>
        <v/>
      </c>
      <c r="PU284" s="251" t="str">
        <f t="shared" si="1029"/>
        <v/>
      </c>
      <c r="PV284" s="251" t="str">
        <f t="shared" si="1030"/>
        <v/>
      </c>
      <c r="PW284" s="251" t="str">
        <f t="shared" si="1031"/>
        <v/>
      </c>
      <c r="PX284" s="251" t="str">
        <f t="shared" si="1032"/>
        <v/>
      </c>
      <c r="PY284" s="251" t="str">
        <f t="shared" si="1033"/>
        <v/>
      </c>
      <c r="PZ284" s="251" t="str">
        <f t="shared" si="1034"/>
        <v/>
      </c>
      <c r="QA284" s="251" t="str">
        <f t="shared" si="1035"/>
        <v/>
      </c>
      <c r="QB284" s="251" t="str">
        <f t="shared" si="1036"/>
        <v/>
      </c>
      <c r="QC284" s="251" t="str">
        <f t="shared" si="1037"/>
        <v/>
      </c>
      <c r="QD284" s="251" t="str">
        <f t="shared" si="1038"/>
        <v/>
      </c>
      <c r="QE284" s="251" t="str">
        <f t="shared" si="1039"/>
        <v/>
      </c>
      <c r="QF284" s="63">
        <f t="shared" si="1040"/>
        <v>0</v>
      </c>
      <c r="QG284" s="59"/>
      <c r="QH284" s="59"/>
      <c r="QI284" s="59"/>
      <c r="QJ284" s="59"/>
      <c r="QK284" s="59"/>
      <c r="QL284" s="59"/>
      <c r="QM284" s="59"/>
      <c r="QN284" s="59"/>
    </row>
    <row r="285" spans="1:456" ht="6.75" customHeight="1" x14ac:dyDescent="0.25">
      <c r="A285" s="68"/>
      <c r="B285" s="447">
        <f t="shared" si="900"/>
        <v>271</v>
      </c>
      <c r="C285" s="72" t="s">
        <v>715</v>
      </c>
      <c r="D285" s="261" t="s">
        <v>751</v>
      </c>
      <c r="E285" s="59"/>
      <c r="F285" s="229"/>
      <c r="G285" s="295"/>
      <c r="H285" s="295"/>
      <c r="I285" s="229"/>
      <c r="J285" s="295"/>
      <c r="K285" s="295"/>
      <c r="L285" s="229"/>
      <c r="M285" s="295"/>
      <c r="N285" s="295"/>
      <c r="O285" s="229"/>
      <c r="P285" s="295"/>
      <c r="Q285" s="295"/>
      <c r="R285" s="229"/>
      <c r="S285" s="230"/>
      <c r="T285" s="231"/>
      <c r="U285" s="229"/>
      <c r="V285" s="230"/>
      <c r="W285" s="231"/>
      <c r="X285" s="229"/>
      <c r="Y285" s="230"/>
      <c r="Z285" s="231"/>
      <c r="AA285" s="229"/>
      <c r="AB285" s="295"/>
      <c r="AC285" s="295"/>
      <c r="AD285" s="229"/>
      <c r="AE285" s="295"/>
      <c r="AF285" s="295"/>
      <c r="AG285" s="229"/>
      <c r="AH285" s="295"/>
      <c r="AI285" s="295"/>
      <c r="AJ285" s="229"/>
      <c r="AK285" s="295"/>
      <c r="AL285" s="295"/>
      <c r="AM285" s="229"/>
      <c r="AN285" s="295"/>
      <c r="AO285" s="295"/>
      <c r="AP285" s="243"/>
      <c r="AQ285" s="295"/>
      <c r="AR285" s="290"/>
      <c r="AS285" s="243"/>
      <c r="AT285" s="295"/>
      <c r="AU285" s="290"/>
      <c r="AV285" s="229"/>
      <c r="AW285" s="230"/>
      <c r="AX285" s="231"/>
      <c r="AY285" s="229"/>
      <c r="AZ285" s="230"/>
      <c r="BA285" s="231"/>
      <c r="BB285" s="229"/>
      <c r="BC285" s="230"/>
      <c r="BD285" s="231"/>
      <c r="BE285" s="229"/>
      <c r="BF285" s="230"/>
      <c r="BG285" s="231"/>
      <c r="BH285" s="229"/>
      <c r="BI285" s="230"/>
      <c r="BJ285" s="231"/>
      <c r="BK285" s="243"/>
      <c r="BL285" s="230"/>
      <c r="BM285" s="231"/>
      <c r="BN285" s="243"/>
      <c r="BO285" s="230"/>
      <c r="BP285" s="231"/>
      <c r="BQ285" s="229"/>
      <c r="BR285" s="230"/>
      <c r="BS285" s="231"/>
      <c r="BT285" s="229"/>
      <c r="BU285" s="230"/>
      <c r="BV285" s="231"/>
      <c r="BW285" s="229"/>
      <c r="BX285" s="230"/>
      <c r="BY285" s="231"/>
      <c r="BZ285" s="229"/>
      <c r="CA285" s="230"/>
      <c r="CB285" s="231"/>
      <c r="CC285" s="229"/>
      <c r="CD285" s="230"/>
      <c r="CE285" s="231"/>
      <c r="CF285" s="331"/>
      <c r="CG285" s="332"/>
      <c r="CH285" s="385"/>
      <c r="CI285" s="331"/>
      <c r="CJ285" s="332"/>
      <c r="CK285" s="385"/>
      <c r="CL285" s="243"/>
      <c r="CM285" s="230"/>
      <c r="CN285" s="354"/>
      <c r="CO285" s="243"/>
      <c r="CP285" s="230"/>
      <c r="CQ285" s="231"/>
      <c r="CR285" s="331"/>
      <c r="CS285" s="332"/>
      <c r="CT285" s="333"/>
      <c r="CU285" s="229"/>
      <c r="CV285" s="230"/>
      <c r="CW285" s="231"/>
      <c r="CX285" s="331"/>
      <c r="CY285" s="332"/>
      <c r="CZ285" s="333"/>
      <c r="DA285" s="331"/>
      <c r="DB285" s="332"/>
      <c r="DC285" s="333"/>
      <c r="DD285" s="331"/>
      <c r="DE285" s="332"/>
      <c r="DF285" s="333"/>
      <c r="DG285" s="331"/>
      <c r="DH285" s="332"/>
      <c r="DI285" s="333"/>
      <c r="DJ285" s="229"/>
      <c r="DK285" s="230"/>
      <c r="DL285" s="231"/>
      <c r="DM285" s="229"/>
      <c r="DN285" s="230"/>
      <c r="DO285" s="231"/>
      <c r="DP285" s="331"/>
      <c r="DQ285" s="332"/>
      <c r="DR285" s="333"/>
      <c r="DS285" s="331"/>
      <c r="DT285" s="332"/>
      <c r="DU285" s="333"/>
      <c r="DV285" s="331"/>
      <c r="DW285" s="332"/>
      <c r="DX285" s="333"/>
      <c r="DY285" s="331"/>
      <c r="DZ285" s="332"/>
      <c r="EA285" s="333"/>
      <c r="EB285" s="331"/>
      <c r="EC285" s="332"/>
      <c r="ED285" s="333"/>
      <c r="EE285" s="331"/>
      <c r="EF285" s="332"/>
      <c r="EG285" s="333"/>
      <c r="EH285" s="229"/>
      <c r="EI285" s="230"/>
      <c r="EJ285" s="231"/>
      <c r="EK285" s="229"/>
      <c r="EL285" s="230"/>
      <c r="EM285" s="231"/>
      <c r="EN285" s="244"/>
      <c r="EO285" s="269" t="str">
        <f t="shared" si="901"/>
        <v/>
      </c>
      <c r="EP285" s="444" t="s">
        <v>1247</v>
      </c>
      <c r="EQ285" s="360" t="str">
        <f t="shared" si="1041"/>
        <v/>
      </c>
      <c r="ER285" s="360" t="str">
        <f t="shared" si="1042"/>
        <v/>
      </c>
      <c r="ES285" s="360" t="str">
        <f t="shared" si="1043"/>
        <v/>
      </c>
      <c r="ET285" s="360" t="str">
        <f t="shared" si="1044"/>
        <v/>
      </c>
      <c r="EU285" s="360" t="str">
        <f t="shared" si="1045"/>
        <v/>
      </c>
      <c r="EV285" s="360" t="str">
        <f t="shared" si="1046"/>
        <v/>
      </c>
      <c r="EW285" s="360" t="str">
        <f t="shared" si="1047"/>
        <v/>
      </c>
      <c r="EX285" s="360" t="str">
        <f t="shared" si="1048"/>
        <v/>
      </c>
      <c r="EY285" s="360" t="str">
        <f t="shared" si="1049"/>
        <v/>
      </c>
      <c r="EZ285" s="360" t="str">
        <f t="shared" si="1050"/>
        <v/>
      </c>
      <c r="FA285" s="360" t="str">
        <f t="shared" si="1051"/>
        <v/>
      </c>
      <c r="FB285" s="360" t="str">
        <f t="shared" si="1052"/>
        <v/>
      </c>
      <c r="FC285" s="360" t="str">
        <f t="shared" si="1053"/>
        <v/>
      </c>
      <c r="FD285" s="360" t="str">
        <f t="shared" si="1054"/>
        <v/>
      </c>
      <c r="FE285" s="360" t="str">
        <f t="shared" si="1055"/>
        <v/>
      </c>
      <c r="FF285" s="360" t="str">
        <f t="shared" si="1056"/>
        <v/>
      </c>
      <c r="FG285" s="360">
        <f t="shared" si="1057"/>
        <v>21</v>
      </c>
      <c r="FH285" s="360" t="str">
        <f t="shared" si="1058"/>
        <v/>
      </c>
      <c r="FI285" s="360" t="str">
        <f t="shared" si="1059"/>
        <v/>
      </c>
      <c r="FJ285" s="360" t="str">
        <f t="shared" si="1060"/>
        <v/>
      </c>
      <c r="FK285" s="360" t="str">
        <f t="shared" si="1061"/>
        <v/>
      </c>
      <c r="FL285" s="360" t="str">
        <f t="shared" si="1062"/>
        <v/>
      </c>
      <c r="FM285" s="360" t="str">
        <f t="shared" si="1063"/>
        <v/>
      </c>
      <c r="FN285" s="360" t="str">
        <f t="shared" si="1064"/>
        <v/>
      </c>
      <c r="FO285" s="360" t="str">
        <f t="shared" si="1065"/>
        <v/>
      </c>
      <c r="FP285" s="360" t="str">
        <f t="shared" si="1066"/>
        <v/>
      </c>
      <c r="FQ285" s="360" t="str">
        <f t="shared" si="1067"/>
        <v/>
      </c>
      <c r="FR285" s="360" t="str">
        <f t="shared" si="1068"/>
        <v/>
      </c>
      <c r="FS285" s="360" t="str">
        <f t="shared" si="1069"/>
        <v/>
      </c>
      <c r="FT285" s="360" t="str">
        <f t="shared" si="902"/>
        <v/>
      </c>
      <c r="FU285" s="360" t="str">
        <f t="shared" si="1070"/>
        <v/>
      </c>
      <c r="FV285" s="360" t="str">
        <f t="shared" si="1071"/>
        <v/>
      </c>
      <c r="FW285" s="360" t="str">
        <f t="shared" si="1072"/>
        <v/>
      </c>
      <c r="FX285" s="360" t="str">
        <f t="shared" si="1073"/>
        <v/>
      </c>
      <c r="FY285" s="360" t="str">
        <f t="shared" si="1074"/>
        <v/>
      </c>
      <c r="FZ285" s="360" t="str">
        <f t="shared" si="1075"/>
        <v/>
      </c>
      <c r="GA285" s="360" t="str">
        <f t="shared" si="1076"/>
        <v/>
      </c>
      <c r="GB285" s="360" t="str">
        <f t="shared" si="1077"/>
        <v/>
      </c>
      <c r="GC285" s="360" t="str">
        <f t="shared" si="1078"/>
        <v/>
      </c>
      <c r="GD285" s="360" t="str">
        <f t="shared" si="1079"/>
        <v/>
      </c>
      <c r="GE285" s="360" t="str">
        <f t="shared" si="1080"/>
        <v/>
      </c>
      <c r="GF285" s="360" t="str">
        <f t="shared" si="1081"/>
        <v/>
      </c>
      <c r="GG285" s="360" t="str">
        <f t="shared" si="1082"/>
        <v/>
      </c>
      <c r="GH285" s="360" t="str">
        <f t="shared" si="1083"/>
        <v/>
      </c>
      <c r="GI285" s="360" t="str">
        <f t="shared" si="1084"/>
        <v/>
      </c>
      <c r="GJ285" s="360" t="str">
        <f t="shared" si="1085"/>
        <v/>
      </c>
      <c r="GK285" s="444" t="s">
        <v>1247</v>
      </c>
      <c r="GL285" s="361" t="str">
        <f t="shared" si="903"/>
        <v>-</v>
      </c>
      <c r="GM285" s="361" t="str">
        <f t="shared" si="904"/>
        <v>-</v>
      </c>
      <c r="GN285" s="361" t="str">
        <f t="shared" si="905"/>
        <v>-</v>
      </c>
      <c r="GO285" s="361" t="str">
        <f t="shared" si="906"/>
        <v>-</v>
      </c>
      <c r="GP285" s="361" t="str">
        <f t="shared" si="907"/>
        <v>-</v>
      </c>
      <c r="GQ285" s="361" t="str">
        <f t="shared" si="908"/>
        <v>-</v>
      </c>
      <c r="GR285" s="361" t="str">
        <f t="shared" si="909"/>
        <v>-</v>
      </c>
      <c r="GS285" s="361" t="str">
        <f t="shared" si="910"/>
        <v>-</v>
      </c>
      <c r="GT285" s="361" t="str">
        <f t="shared" si="911"/>
        <v>-</v>
      </c>
      <c r="GU285" s="361" t="str">
        <f t="shared" si="912"/>
        <v>-</v>
      </c>
      <c r="GV285" s="361" t="str">
        <f t="shared" si="913"/>
        <v>-</v>
      </c>
      <c r="GW285" s="361" t="str">
        <f t="shared" si="914"/>
        <v>-</v>
      </c>
      <c r="GX285" s="361" t="str">
        <f t="shared" si="915"/>
        <v>-</v>
      </c>
      <c r="GY285" s="361" t="str">
        <f t="shared" si="916"/>
        <v>-</v>
      </c>
      <c r="GZ285" s="361" t="str">
        <f t="shared" si="917"/>
        <v>-</v>
      </c>
      <c r="HA285" s="361" t="str">
        <f t="shared" si="918"/>
        <v>-</v>
      </c>
      <c r="HB285" s="361" t="str">
        <f t="shared" si="919"/>
        <v>tdis</v>
      </c>
      <c r="HC285" s="361" t="str">
        <f t="shared" si="920"/>
        <v>-</v>
      </c>
      <c r="HD285" s="361" t="str">
        <f t="shared" si="921"/>
        <v>-</v>
      </c>
      <c r="HE285" s="361" t="str">
        <f t="shared" si="922"/>
        <v>-</v>
      </c>
      <c r="HF285" s="361" t="str">
        <f t="shared" si="923"/>
        <v>-</v>
      </c>
      <c r="HG285" s="361" t="str">
        <f t="shared" si="924"/>
        <v>-</v>
      </c>
      <c r="HH285" s="361" t="str">
        <f t="shared" si="925"/>
        <v>-</v>
      </c>
      <c r="HI285" s="361" t="str">
        <f t="shared" si="926"/>
        <v>-</v>
      </c>
      <c r="HJ285" s="361" t="str">
        <f t="shared" si="927"/>
        <v>-</v>
      </c>
      <c r="HK285" s="361" t="str">
        <f t="shared" si="928"/>
        <v>-</v>
      </c>
      <c r="HL285" s="361" t="str">
        <f t="shared" si="929"/>
        <v>-</v>
      </c>
      <c r="HM285" s="361" t="str">
        <f t="shared" si="930"/>
        <v>-</v>
      </c>
      <c r="HN285" s="361" t="str">
        <f t="shared" si="931"/>
        <v>-</v>
      </c>
      <c r="HO285" s="361" t="str">
        <f t="shared" si="932"/>
        <v>-</v>
      </c>
      <c r="HP285" s="361" t="str">
        <f t="shared" si="933"/>
        <v>-</v>
      </c>
      <c r="HQ285" s="361" t="str">
        <f t="shared" si="934"/>
        <v>-</v>
      </c>
      <c r="HR285" s="361" t="str">
        <f t="shared" si="935"/>
        <v>-</v>
      </c>
      <c r="HS285" s="361" t="str">
        <f t="shared" si="936"/>
        <v>-</v>
      </c>
      <c r="HT285" s="361" t="str">
        <f t="shared" si="937"/>
        <v>-</v>
      </c>
      <c r="HU285" s="361" t="str">
        <f t="shared" si="938"/>
        <v>-</v>
      </c>
      <c r="HV285" s="361" t="str">
        <f t="shared" si="939"/>
        <v>-</v>
      </c>
      <c r="HW285" s="361" t="str">
        <f t="shared" si="940"/>
        <v>-</v>
      </c>
      <c r="HX285" s="361" t="str">
        <f t="shared" si="941"/>
        <v>-</v>
      </c>
      <c r="HY285" s="361" t="str">
        <f t="shared" si="942"/>
        <v>-</v>
      </c>
      <c r="HZ285" s="361" t="str">
        <f t="shared" si="943"/>
        <v>-</v>
      </c>
      <c r="IA285" s="361" t="str">
        <f t="shared" si="944"/>
        <v>-</v>
      </c>
      <c r="IB285" s="361" t="str">
        <f t="shared" si="945"/>
        <v>-</v>
      </c>
      <c r="IC285" s="361" t="str">
        <f t="shared" si="946"/>
        <v>-</v>
      </c>
      <c r="ID285" s="361" t="str">
        <f t="shared" si="947"/>
        <v>-</v>
      </c>
      <c r="IE285" s="361" t="str">
        <f t="shared" si="948"/>
        <v>-</v>
      </c>
      <c r="IF285" s="444" t="s">
        <v>1247</v>
      </c>
      <c r="IG285" s="56" t="str">
        <f t="shared" si="1086"/>
        <v>-</v>
      </c>
      <c r="IH285" s="56" t="str">
        <f t="shared" si="1087"/>
        <v>-</v>
      </c>
      <c r="II285" s="56" t="str">
        <f t="shared" si="1088"/>
        <v>-</v>
      </c>
      <c r="IJ285" s="56" t="str">
        <f t="shared" si="1089"/>
        <v>-</v>
      </c>
      <c r="IK285" s="56" t="str">
        <f t="shared" si="949"/>
        <v>-</v>
      </c>
      <c r="IL285" s="56" t="str">
        <f t="shared" si="950"/>
        <v>-</v>
      </c>
      <c r="IM285" s="56" t="str">
        <f t="shared" si="951"/>
        <v>-</v>
      </c>
      <c r="IN285" s="56" t="str">
        <f t="shared" si="952"/>
        <v>-</v>
      </c>
      <c r="IO285" s="56" t="str">
        <f t="shared" si="953"/>
        <v>-</v>
      </c>
      <c r="IP285" s="56" t="str">
        <f t="shared" si="954"/>
        <v>-</v>
      </c>
      <c r="IQ285" s="56" t="str">
        <f t="shared" si="955"/>
        <v>-</v>
      </c>
      <c r="IR285" s="56" t="str">
        <f t="shared" si="956"/>
        <v>-</v>
      </c>
      <c r="IS285" s="56" t="str">
        <f t="shared" si="957"/>
        <v>-</v>
      </c>
      <c r="IT285" s="56" t="str">
        <f t="shared" si="958"/>
        <v>-</v>
      </c>
      <c r="IU285" s="56" t="str">
        <f t="shared" si="959"/>
        <v>-</v>
      </c>
      <c r="IV285" s="56" t="str">
        <f t="shared" si="960"/>
        <v>-</v>
      </c>
      <c r="IW285" s="56" t="str">
        <f t="shared" si="961"/>
        <v>perlen|nstp|tsmult</v>
      </c>
      <c r="IX285" s="56" t="str">
        <f t="shared" si="962"/>
        <v>-</v>
      </c>
      <c r="IY285" s="56" t="str">
        <f t="shared" si="963"/>
        <v>-</v>
      </c>
      <c r="IZ285" s="56" t="str">
        <f t="shared" si="964"/>
        <v>-</v>
      </c>
      <c r="JA285" s="56" t="str">
        <f t="shared" si="965"/>
        <v>-</v>
      </c>
      <c r="JB285" s="56" t="str">
        <f t="shared" si="966"/>
        <v>-</v>
      </c>
      <c r="JC285" s="56" t="str">
        <f t="shared" si="967"/>
        <v>-</v>
      </c>
      <c r="JD285" s="56" t="str">
        <f t="shared" si="968"/>
        <v>-</v>
      </c>
      <c r="JE285" s="56" t="str">
        <f t="shared" si="969"/>
        <v>-</v>
      </c>
      <c r="JF285" s="56" t="str">
        <f t="shared" si="970"/>
        <v>-</v>
      </c>
      <c r="JG285" s="56" t="str">
        <f t="shared" si="971"/>
        <v>-</v>
      </c>
      <c r="JH285" s="56" t="str">
        <f t="shared" si="972"/>
        <v>-</v>
      </c>
      <c r="JI285" s="56" t="str">
        <f t="shared" si="973"/>
        <v>-</v>
      </c>
      <c r="JJ285" s="56" t="str">
        <f t="shared" si="974"/>
        <v>-</v>
      </c>
      <c r="JK285" s="56" t="str">
        <f t="shared" si="975"/>
        <v>-</v>
      </c>
      <c r="JL285" s="56" t="str">
        <f t="shared" si="976"/>
        <v>-</v>
      </c>
      <c r="JM285" s="56" t="str">
        <f t="shared" si="977"/>
        <v>-</v>
      </c>
      <c r="JN285" s="56" t="str">
        <f t="shared" si="978"/>
        <v>-</v>
      </c>
      <c r="JO285" s="56" t="str">
        <f t="shared" si="979"/>
        <v>-</v>
      </c>
      <c r="JP285" s="56" t="str">
        <f t="shared" si="980"/>
        <v>-</v>
      </c>
      <c r="JQ285" s="56" t="str">
        <f t="shared" si="981"/>
        <v>-</v>
      </c>
      <c r="JR285" s="56" t="str">
        <f t="shared" si="982"/>
        <v>-</v>
      </c>
      <c r="JS285" s="56" t="str">
        <f t="shared" si="983"/>
        <v>-</v>
      </c>
      <c r="JT285" s="56" t="str">
        <f t="shared" si="984"/>
        <v>-</v>
      </c>
      <c r="JU285" s="56" t="str">
        <f t="shared" si="985"/>
        <v>-</v>
      </c>
      <c r="JV285" s="56" t="str">
        <f t="shared" si="986"/>
        <v>-</v>
      </c>
      <c r="JW285" s="56" t="str">
        <f t="shared" si="987"/>
        <v>-</v>
      </c>
      <c r="JX285" s="56" t="str">
        <f t="shared" si="988"/>
        <v>-</v>
      </c>
      <c r="JY285" s="56" t="str">
        <f t="shared" si="989"/>
        <v>-</v>
      </c>
      <c r="JZ285" s="56" t="str">
        <f t="shared" si="990"/>
        <v>-</v>
      </c>
      <c r="KA285" s="444" t="s">
        <v>1247</v>
      </c>
      <c r="KB285" s="360">
        <f>IF(ISNUMBER(INDEX($EQ$15:$GK$521,$B285,EO$11)),MAX(KB$14:KB284)+1,0)</f>
        <v>0</v>
      </c>
      <c r="KC285" s="360" t="str">
        <f t="shared" si="1090"/>
        <v/>
      </c>
      <c r="KD285" s="373" t="s">
        <v>2</v>
      </c>
      <c r="KE285" s="215"/>
      <c r="KF285" s="60"/>
      <c r="KG285" s="60"/>
      <c r="KH285" s="60"/>
      <c r="KI285" s="60"/>
      <c r="KJ285" s="60"/>
      <c r="KK285" s="60"/>
      <c r="KL285" s="60"/>
      <c r="KM285" s="60"/>
      <c r="KN285" s="60"/>
      <c r="KO285" s="60"/>
      <c r="KP285" s="60"/>
      <c r="KQ285" s="60"/>
      <c r="KR285" s="60"/>
      <c r="KS285" s="60"/>
      <c r="KT285" s="60"/>
      <c r="KU285" s="60"/>
      <c r="KV285" s="60"/>
      <c r="KW285" s="60"/>
      <c r="KX285" s="60"/>
      <c r="KY285" s="60"/>
      <c r="KZ285" s="283" t="str">
        <f t="shared" si="991"/>
        <v/>
      </c>
      <c r="LA285" s="26"/>
      <c r="LB285" s="18"/>
      <c r="LC285" s="18"/>
      <c r="LD285" s="18"/>
      <c r="LE285" s="18"/>
      <c r="LF285" s="18"/>
      <c r="LG285" s="18"/>
      <c r="LH285" s="18"/>
      <c r="LI285" s="18"/>
      <c r="LJ285" s="18"/>
      <c r="LK285" s="18"/>
      <c r="LL285" s="18"/>
      <c r="LM285" s="18"/>
      <c r="LN285" s="63"/>
      <c r="LO285" s="251">
        <f t="shared" si="992"/>
        <v>0</v>
      </c>
      <c r="LP285" s="251">
        <f t="shared" si="993"/>
        <v>0</v>
      </c>
      <c r="LQ285" s="251">
        <f t="shared" si="994"/>
        <v>0</v>
      </c>
      <c r="LR285" s="251">
        <f t="shared" si="995"/>
        <v>0</v>
      </c>
      <c r="LS285" s="251">
        <f t="shared" si="996"/>
        <v>0</v>
      </c>
      <c r="LT285" s="251">
        <f t="shared" si="997"/>
        <v>0</v>
      </c>
      <c r="LU285" s="251">
        <f t="shared" si="998"/>
        <v>0</v>
      </c>
      <c r="LV285" s="251">
        <f t="shared" si="999"/>
        <v>0</v>
      </c>
      <c r="LW285" s="251">
        <f t="shared" si="1000"/>
        <v>0</v>
      </c>
      <c r="LX285" s="251">
        <f t="shared" si="1001"/>
        <v>0</v>
      </c>
      <c r="LY285" s="251">
        <f t="shared" si="1002"/>
        <v>0</v>
      </c>
      <c r="LZ285" s="251">
        <f t="shared" si="1003"/>
        <v>0</v>
      </c>
      <c r="MA285" s="63">
        <f t="shared" si="1004"/>
        <v>7</v>
      </c>
      <c r="MB285" s="63">
        <f t="shared" si="1005"/>
        <v>0</v>
      </c>
      <c r="MC285" s="63">
        <f t="shared" si="1092"/>
        <v>271</v>
      </c>
      <c r="MD285" s="63">
        <f t="shared" si="1091"/>
        <v>42</v>
      </c>
      <c r="ME285" s="63">
        <f t="shared" si="1006"/>
        <v>0</v>
      </c>
      <c r="MF285" s="315">
        <f t="shared" si="1007"/>
        <v>291</v>
      </c>
      <c r="MG285" s="315">
        <f>IF(ISNUMBER(MATCH(EO285,$ME$15:$ME$520,0)),0,MAX(MG$14:MG284)+1)</f>
        <v>0</v>
      </c>
      <c r="MH285" s="315" t="str">
        <f t="shared" si="1008"/>
        <v/>
      </c>
      <c r="MI285" s="369"/>
      <c r="MJ285" s="68"/>
      <c r="MK285" s="18"/>
      <c r="ML285" s="242"/>
      <c r="MM285" s="242"/>
      <c r="MN285" s="59"/>
      <c r="MO285" s="59"/>
      <c r="MP285" s="285"/>
      <c r="MQ285" s="59"/>
      <c r="MR285" s="238"/>
      <c r="MS285" s="285"/>
      <c r="MT285" s="59"/>
      <c r="MU285" s="285"/>
      <c r="MV285" s="238"/>
      <c r="MW285" s="59"/>
      <c r="MX285" s="59"/>
      <c r="MY285" s="59"/>
      <c r="MZ285" s="59"/>
      <c r="NA285" s="59"/>
      <c r="NB285" s="59"/>
      <c r="NC285" s="59"/>
      <c r="ND285" s="59"/>
      <c r="NE285" s="59"/>
      <c r="NF285" s="59"/>
      <c r="NG285" s="59"/>
      <c r="NH285" s="59"/>
      <c r="NI285" s="59"/>
      <c r="NJ285" s="59"/>
      <c r="NK285" s="59"/>
      <c r="NL285" s="454"/>
      <c r="NM285" s="454"/>
      <c r="NN285" s="59"/>
      <c r="NO285" s="18"/>
      <c r="NP285" s="18"/>
      <c r="NQ285" s="18"/>
      <c r="NR285" s="18"/>
      <c r="NS285" s="18"/>
      <c r="NT285" s="18"/>
      <c r="NU285" s="18"/>
      <c r="NV285" s="18"/>
      <c r="NW285" s="18"/>
      <c r="NX285" s="18"/>
      <c r="NY285" s="18"/>
      <c r="NZ285" s="18"/>
      <c r="OA285" s="18"/>
      <c r="OB285" s="18"/>
      <c r="OC285" s="18"/>
      <c r="OZ285" s="59"/>
      <c r="PA285" s="251" t="str">
        <f t="shared" si="1009"/>
        <v/>
      </c>
      <c r="PB285" s="251" t="str">
        <f t="shared" si="1010"/>
        <v/>
      </c>
      <c r="PC285" s="251" t="str">
        <f t="shared" si="1011"/>
        <v/>
      </c>
      <c r="PD285" s="251" t="str">
        <f t="shared" si="1012"/>
        <v/>
      </c>
      <c r="PE285" s="251" t="str">
        <f t="shared" si="1013"/>
        <v/>
      </c>
      <c r="PF285" s="251" t="str">
        <f t="shared" si="1014"/>
        <v/>
      </c>
      <c r="PG285" s="251" t="str">
        <f t="shared" si="1015"/>
        <v/>
      </c>
      <c r="PH285" s="251" t="str">
        <f t="shared" si="1016"/>
        <v/>
      </c>
      <c r="PI285" s="251" t="str">
        <f t="shared" si="1017"/>
        <v/>
      </c>
      <c r="PJ285" s="251" t="str">
        <f t="shared" si="1018"/>
        <v/>
      </c>
      <c r="PK285" s="251" t="str">
        <f t="shared" si="1019"/>
        <v/>
      </c>
      <c r="PL285" s="251" t="str">
        <f t="shared" si="1020"/>
        <v/>
      </c>
      <c r="PM285" s="251" t="str">
        <f t="shared" si="1021"/>
        <v/>
      </c>
      <c r="PN285" s="251" t="str">
        <f t="shared" si="1022"/>
        <v/>
      </c>
      <c r="PO285" s="251" t="str">
        <f t="shared" si="1023"/>
        <v/>
      </c>
      <c r="PP285" s="251" t="str">
        <f t="shared" si="1024"/>
        <v/>
      </c>
      <c r="PQ285" s="251" t="str">
        <f t="shared" si="1025"/>
        <v/>
      </c>
      <c r="PR285" s="251" t="str">
        <f t="shared" si="1026"/>
        <v/>
      </c>
      <c r="PS285" s="251" t="str">
        <f t="shared" si="1027"/>
        <v/>
      </c>
      <c r="PT285" s="251" t="str">
        <f t="shared" si="1028"/>
        <v/>
      </c>
      <c r="PU285" s="251" t="str">
        <f t="shared" si="1029"/>
        <v/>
      </c>
      <c r="PV285" s="251" t="str">
        <f t="shared" si="1030"/>
        <v/>
      </c>
      <c r="PW285" s="251" t="str">
        <f t="shared" si="1031"/>
        <v/>
      </c>
      <c r="PX285" s="251" t="str">
        <f t="shared" si="1032"/>
        <v/>
      </c>
      <c r="PY285" s="251" t="str">
        <f t="shared" si="1033"/>
        <v/>
      </c>
      <c r="PZ285" s="251" t="str">
        <f t="shared" si="1034"/>
        <v/>
      </c>
      <c r="QA285" s="251" t="str">
        <f t="shared" si="1035"/>
        <v/>
      </c>
      <c r="QB285" s="251" t="str">
        <f t="shared" si="1036"/>
        <v/>
      </c>
      <c r="QC285" s="251" t="str">
        <f t="shared" si="1037"/>
        <v/>
      </c>
      <c r="QD285" s="251" t="str">
        <f t="shared" si="1038"/>
        <v/>
      </c>
      <c r="QE285" s="251" t="str">
        <f t="shared" si="1039"/>
        <v/>
      </c>
      <c r="QF285" s="63">
        <f t="shared" si="1040"/>
        <v>0</v>
      </c>
      <c r="QG285" s="59"/>
      <c r="QH285" s="59"/>
      <c r="QI285" s="59"/>
      <c r="QJ285" s="59"/>
      <c r="QK285" s="59"/>
      <c r="QL285" s="59"/>
      <c r="QM285" s="59"/>
      <c r="QN285" s="59"/>
    </row>
    <row r="286" spans="1:456" ht="6.75" customHeight="1" x14ac:dyDescent="0.25">
      <c r="A286" s="68"/>
      <c r="B286" s="447">
        <f t="shared" si="900"/>
        <v>272</v>
      </c>
      <c r="C286" s="72" t="s">
        <v>737</v>
      </c>
      <c r="D286" s="261" t="s">
        <v>752</v>
      </c>
      <c r="E286" s="59"/>
      <c r="F286" s="229"/>
      <c r="G286" s="295"/>
      <c r="H286" s="295"/>
      <c r="I286" s="229"/>
      <c r="J286" s="295"/>
      <c r="K286" s="295"/>
      <c r="L286" s="229"/>
      <c r="M286" s="295"/>
      <c r="N286" s="295"/>
      <c r="O286" s="229"/>
      <c r="P286" s="295"/>
      <c r="Q286" s="295"/>
      <c r="R286" s="229"/>
      <c r="S286" s="230"/>
      <c r="T286" s="231"/>
      <c r="U286" s="229"/>
      <c r="V286" s="230"/>
      <c r="W286" s="231"/>
      <c r="X286" s="229"/>
      <c r="Y286" s="230"/>
      <c r="Z286" s="231"/>
      <c r="AA286" s="229"/>
      <c r="AB286" s="295"/>
      <c r="AC286" s="295"/>
      <c r="AD286" s="229"/>
      <c r="AE286" s="295"/>
      <c r="AF286" s="295"/>
      <c r="AG286" s="229"/>
      <c r="AH286" s="295"/>
      <c r="AI286" s="295"/>
      <c r="AJ286" s="229"/>
      <c r="AK286" s="295"/>
      <c r="AL286" s="295"/>
      <c r="AM286" s="229"/>
      <c r="AN286" s="295"/>
      <c r="AO286" s="295"/>
      <c r="AP286" s="243"/>
      <c r="AQ286" s="295"/>
      <c r="AR286" s="290"/>
      <c r="AS286" s="243"/>
      <c r="AT286" s="295"/>
      <c r="AU286" s="290"/>
      <c r="AV286" s="229"/>
      <c r="AW286" s="230"/>
      <c r="AX286" s="231"/>
      <c r="AY286" s="229"/>
      <c r="AZ286" s="230"/>
      <c r="BA286" s="231"/>
      <c r="BB286" s="229"/>
      <c r="BC286" s="230"/>
      <c r="BD286" s="231"/>
      <c r="BE286" s="229"/>
      <c r="BF286" s="230"/>
      <c r="BG286" s="231"/>
      <c r="BH286" s="229"/>
      <c r="BI286" s="230"/>
      <c r="BJ286" s="231"/>
      <c r="BK286" s="243"/>
      <c r="BL286" s="230"/>
      <c r="BM286" s="231"/>
      <c r="BN286" s="243"/>
      <c r="BO286" s="230"/>
      <c r="BP286" s="231"/>
      <c r="BQ286" s="229"/>
      <c r="BR286" s="230"/>
      <c r="BS286" s="231"/>
      <c r="BT286" s="229"/>
      <c r="BU286" s="230"/>
      <c r="BV286" s="231"/>
      <c r="BW286" s="229"/>
      <c r="BX286" s="230"/>
      <c r="BY286" s="231"/>
      <c r="BZ286" s="229"/>
      <c r="CA286" s="230"/>
      <c r="CB286" s="231"/>
      <c r="CC286" s="229"/>
      <c r="CD286" s="230"/>
      <c r="CE286" s="231"/>
      <c r="CF286" s="331"/>
      <c r="CG286" s="332"/>
      <c r="CH286" s="385"/>
      <c r="CI286" s="331"/>
      <c r="CJ286" s="332"/>
      <c r="CK286" s="385"/>
      <c r="CL286" s="243"/>
      <c r="CM286" s="230"/>
      <c r="CN286" s="354"/>
      <c r="CO286" s="243"/>
      <c r="CP286" s="230"/>
      <c r="CQ286" s="231"/>
      <c r="CR286" s="331"/>
      <c r="CS286" s="332"/>
      <c r="CT286" s="333"/>
      <c r="CU286" s="229"/>
      <c r="CV286" s="230"/>
      <c r="CW286" s="231"/>
      <c r="CX286" s="331"/>
      <c r="CY286" s="332"/>
      <c r="CZ286" s="333"/>
      <c r="DA286" s="331"/>
      <c r="DB286" s="332"/>
      <c r="DC286" s="333"/>
      <c r="DD286" s="331"/>
      <c r="DE286" s="332"/>
      <c r="DF286" s="333"/>
      <c r="DG286" s="331"/>
      <c r="DH286" s="332"/>
      <c r="DI286" s="333"/>
      <c r="DJ286" s="229"/>
      <c r="DK286" s="230"/>
      <c r="DL286" s="231"/>
      <c r="DM286" s="229"/>
      <c r="DN286" s="230"/>
      <c r="DO286" s="231"/>
      <c r="DP286" s="331"/>
      <c r="DQ286" s="332"/>
      <c r="DR286" s="333"/>
      <c r="DS286" s="331"/>
      <c r="DT286" s="332"/>
      <c r="DU286" s="333"/>
      <c r="DV286" s="331"/>
      <c r="DW286" s="332"/>
      <c r="DX286" s="333"/>
      <c r="DY286" s="331"/>
      <c r="DZ286" s="332"/>
      <c r="EA286" s="333"/>
      <c r="EB286" s="331"/>
      <c r="EC286" s="332"/>
      <c r="ED286" s="333"/>
      <c r="EE286" s="331"/>
      <c r="EF286" s="332"/>
      <c r="EG286" s="333"/>
      <c r="EH286" s="229"/>
      <c r="EI286" s="230"/>
      <c r="EJ286" s="231"/>
      <c r="EK286" s="229"/>
      <c r="EL286" s="230"/>
      <c r="EM286" s="231"/>
      <c r="EN286" s="244"/>
      <c r="EO286" s="269" t="str">
        <f t="shared" si="901"/>
        <v/>
      </c>
      <c r="EP286" s="444" t="s">
        <v>1247</v>
      </c>
      <c r="EQ286" s="360" t="str">
        <f t="shared" si="1041"/>
        <v/>
      </c>
      <c r="ER286" s="360" t="str">
        <f t="shared" si="1042"/>
        <v/>
      </c>
      <c r="ES286" s="360" t="str">
        <f t="shared" si="1043"/>
        <v/>
      </c>
      <c r="ET286" s="360" t="str">
        <f t="shared" si="1044"/>
        <v/>
      </c>
      <c r="EU286" s="360" t="str">
        <f t="shared" si="1045"/>
        <v/>
      </c>
      <c r="EV286" s="360" t="str">
        <f t="shared" si="1046"/>
        <v/>
      </c>
      <c r="EW286" s="360" t="str">
        <f t="shared" si="1047"/>
        <v/>
      </c>
      <c r="EX286" s="360" t="str">
        <f t="shared" si="1048"/>
        <v/>
      </c>
      <c r="EY286" s="360" t="str">
        <f t="shared" si="1049"/>
        <v/>
      </c>
      <c r="EZ286" s="360" t="str">
        <f t="shared" si="1050"/>
        <v/>
      </c>
      <c r="FA286" s="360" t="str">
        <f t="shared" si="1051"/>
        <v/>
      </c>
      <c r="FB286" s="360" t="str">
        <f t="shared" si="1052"/>
        <v/>
      </c>
      <c r="FC286" s="360" t="str">
        <f t="shared" si="1053"/>
        <v/>
      </c>
      <c r="FD286" s="360" t="str">
        <f t="shared" si="1054"/>
        <v/>
      </c>
      <c r="FE286" s="360" t="str">
        <f t="shared" si="1055"/>
        <v/>
      </c>
      <c r="FF286" s="360" t="str">
        <f t="shared" si="1056"/>
        <v/>
      </c>
      <c r="FG286" s="360" t="str">
        <f t="shared" si="1057"/>
        <v/>
      </c>
      <c r="FH286" s="360" t="str">
        <f t="shared" si="1058"/>
        <v/>
      </c>
      <c r="FI286" s="360" t="str">
        <f t="shared" si="1059"/>
        <v/>
      </c>
      <c r="FJ286" s="360" t="str">
        <f t="shared" si="1060"/>
        <v/>
      </c>
      <c r="FK286" s="360" t="str">
        <f t="shared" si="1061"/>
        <v/>
      </c>
      <c r="FL286" s="360" t="str">
        <f t="shared" si="1062"/>
        <v/>
      </c>
      <c r="FM286" s="360" t="str">
        <f t="shared" si="1063"/>
        <v/>
      </c>
      <c r="FN286" s="360" t="str">
        <f t="shared" si="1064"/>
        <v/>
      </c>
      <c r="FO286" s="360" t="str">
        <f t="shared" si="1065"/>
        <v/>
      </c>
      <c r="FP286" s="360" t="str">
        <f t="shared" si="1066"/>
        <v/>
      </c>
      <c r="FQ286" s="360" t="str">
        <f t="shared" si="1067"/>
        <v/>
      </c>
      <c r="FR286" s="360" t="str">
        <f t="shared" si="1068"/>
        <v/>
      </c>
      <c r="FS286" s="360" t="str">
        <f t="shared" si="1069"/>
        <v/>
      </c>
      <c r="FT286" s="360" t="str">
        <f t="shared" si="902"/>
        <v/>
      </c>
      <c r="FU286" s="360" t="str">
        <f t="shared" si="1070"/>
        <v/>
      </c>
      <c r="FV286" s="360" t="str">
        <f t="shared" si="1071"/>
        <v/>
      </c>
      <c r="FW286" s="360" t="str">
        <f t="shared" si="1072"/>
        <v/>
      </c>
      <c r="FX286" s="360" t="str">
        <f t="shared" si="1073"/>
        <v/>
      </c>
      <c r="FY286" s="360" t="str">
        <f t="shared" si="1074"/>
        <v/>
      </c>
      <c r="FZ286" s="360" t="str">
        <f t="shared" si="1075"/>
        <v/>
      </c>
      <c r="GA286" s="360" t="str">
        <f t="shared" si="1076"/>
        <v/>
      </c>
      <c r="GB286" s="360" t="str">
        <f t="shared" si="1077"/>
        <v/>
      </c>
      <c r="GC286" s="360" t="str">
        <f t="shared" si="1078"/>
        <v/>
      </c>
      <c r="GD286" s="360" t="str">
        <f t="shared" si="1079"/>
        <v/>
      </c>
      <c r="GE286" s="360" t="str">
        <f t="shared" si="1080"/>
        <v/>
      </c>
      <c r="GF286" s="360" t="str">
        <f t="shared" si="1081"/>
        <v/>
      </c>
      <c r="GG286" s="360" t="str">
        <f t="shared" si="1082"/>
        <v/>
      </c>
      <c r="GH286" s="360" t="str">
        <f t="shared" si="1083"/>
        <v/>
      </c>
      <c r="GI286" s="360" t="str">
        <f t="shared" si="1084"/>
        <v/>
      </c>
      <c r="GJ286" s="360" t="str">
        <f t="shared" si="1085"/>
        <v/>
      </c>
      <c r="GK286" s="444" t="s">
        <v>1247</v>
      </c>
      <c r="GL286" s="361" t="str">
        <f t="shared" si="903"/>
        <v>-</v>
      </c>
      <c r="GM286" s="361" t="str">
        <f t="shared" si="904"/>
        <v>-</v>
      </c>
      <c r="GN286" s="361" t="str">
        <f t="shared" si="905"/>
        <v>-</v>
      </c>
      <c r="GO286" s="361" t="str">
        <f t="shared" si="906"/>
        <v>-</v>
      </c>
      <c r="GP286" s="361" t="str">
        <f t="shared" si="907"/>
        <v>-</v>
      </c>
      <c r="GQ286" s="361" t="str">
        <f t="shared" si="908"/>
        <v>-</v>
      </c>
      <c r="GR286" s="361" t="str">
        <f t="shared" si="909"/>
        <v>-</v>
      </c>
      <c r="GS286" s="361" t="str">
        <f t="shared" si="910"/>
        <v>-</v>
      </c>
      <c r="GT286" s="361" t="str">
        <f t="shared" si="911"/>
        <v>-</v>
      </c>
      <c r="GU286" s="361" t="str">
        <f t="shared" si="912"/>
        <v>-</v>
      </c>
      <c r="GV286" s="361" t="str">
        <f t="shared" si="913"/>
        <v>-</v>
      </c>
      <c r="GW286" s="361" t="str">
        <f t="shared" si="914"/>
        <v>-</v>
      </c>
      <c r="GX286" s="361" t="str">
        <f t="shared" si="915"/>
        <v>-</v>
      </c>
      <c r="GY286" s="361" t="str">
        <f t="shared" si="916"/>
        <v>-</v>
      </c>
      <c r="GZ286" s="361" t="str">
        <f t="shared" si="917"/>
        <v>-</v>
      </c>
      <c r="HA286" s="361" t="str">
        <f t="shared" si="918"/>
        <v>-</v>
      </c>
      <c r="HB286" s="361" t="str">
        <f t="shared" si="919"/>
        <v>-</v>
      </c>
      <c r="HC286" s="361" t="str">
        <f t="shared" si="920"/>
        <v>-</v>
      </c>
      <c r="HD286" s="361" t="str">
        <f t="shared" si="921"/>
        <v>-</v>
      </c>
      <c r="HE286" s="361" t="str">
        <f t="shared" si="922"/>
        <v>-</v>
      </c>
      <c r="HF286" s="361" t="str">
        <f t="shared" si="923"/>
        <v>-</v>
      </c>
      <c r="HG286" s="361" t="str">
        <f t="shared" si="924"/>
        <v>-</v>
      </c>
      <c r="HH286" s="361" t="str">
        <f t="shared" si="925"/>
        <v>-</v>
      </c>
      <c r="HI286" s="361" t="str">
        <f t="shared" si="926"/>
        <v>-</v>
      </c>
      <c r="HJ286" s="361" t="str">
        <f t="shared" si="927"/>
        <v>-</v>
      </c>
      <c r="HK286" s="361" t="str">
        <f t="shared" si="928"/>
        <v>-</v>
      </c>
      <c r="HL286" s="361" t="str">
        <f t="shared" si="929"/>
        <v>-</v>
      </c>
      <c r="HM286" s="361" t="str">
        <f t="shared" si="930"/>
        <v>-</v>
      </c>
      <c r="HN286" s="361" t="str">
        <f t="shared" si="931"/>
        <v>-</v>
      </c>
      <c r="HO286" s="361" t="str">
        <f t="shared" si="932"/>
        <v>-</v>
      </c>
      <c r="HP286" s="361" t="str">
        <f t="shared" si="933"/>
        <v>-</v>
      </c>
      <c r="HQ286" s="361" t="str">
        <f t="shared" si="934"/>
        <v>-</v>
      </c>
      <c r="HR286" s="361" t="str">
        <f t="shared" si="935"/>
        <v>-</v>
      </c>
      <c r="HS286" s="361" t="str">
        <f t="shared" si="936"/>
        <v>-</v>
      </c>
      <c r="HT286" s="361" t="str">
        <f t="shared" si="937"/>
        <v>-</v>
      </c>
      <c r="HU286" s="361" t="str">
        <f t="shared" si="938"/>
        <v>-</v>
      </c>
      <c r="HV286" s="361" t="str">
        <f t="shared" si="939"/>
        <v>-</v>
      </c>
      <c r="HW286" s="361" t="str">
        <f t="shared" si="940"/>
        <v>-</v>
      </c>
      <c r="HX286" s="361" t="str">
        <f t="shared" si="941"/>
        <v>-</v>
      </c>
      <c r="HY286" s="361" t="str">
        <f t="shared" si="942"/>
        <v>-</v>
      </c>
      <c r="HZ286" s="361" t="str">
        <f t="shared" si="943"/>
        <v>-</v>
      </c>
      <c r="IA286" s="361" t="str">
        <f t="shared" si="944"/>
        <v>-</v>
      </c>
      <c r="IB286" s="361" t="str">
        <f t="shared" si="945"/>
        <v>-</v>
      </c>
      <c r="IC286" s="361" t="str">
        <f t="shared" si="946"/>
        <v>-</v>
      </c>
      <c r="ID286" s="361" t="str">
        <f t="shared" si="947"/>
        <v>-</v>
      </c>
      <c r="IE286" s="361" t="str">
        <f t="shared" si="948"/>
        <v>-</v>
      </c>
      <c r="IF286" s="444" t="s">
        <v>1247</v>
      </c>
      <c r="IG286" s="56" t="str">
        <f t="shared" si="1086"/>
        <v>-</v>
      </c>
      <c r="IH286" s="56" t="str">
        <f t="shared" si="1087"/>
        <v>-</v>
      </c>
      <c r="II286" s="56" t="str">
        <f t="shared" si="1088"/>
        <v>-</v>
      </c>
      <c r="IJ286" s="56" t="str">
        <f t="shared" si="1089"/>
        <v>-</v>
      </c>
      <c r="IK286" s="56" t="str">
        <f t="shared" si="949"/>
        <v>-</v>
      </c>
      <c r="IL286" s="56" t="str">
        <f t="shared" si="950"/>
        <v>-</v>
      </c>
      <c r="IM286" s="56" t="str">
        <f t="shared" si="951"/>
        <v>-</v>
      </c>
      <c r="IN286" s="56" t="str">
        <f t="shared" si="952"/>
        <v>-</v>
      </c>
      <c r="IO286" s="56" t="str">
        <f t="shared" si="953"/>
        <v>-</v>
      </c>
      <c r="IP286" s="56" t="str">
        <f t="shared" si="954"/>
        <v>-</v>
      </c>
      <c r="IQ286" s="56" t="str">
        <f t="shared" si="955"/>
        <v>-</v>
      </c>
      <c r="IR286" s="56" t="str">
        <f t="shared" si="956"/>
        <v>-</v>
      </c>
      <c r="IS286" s="56" t="str">
        <f t="shared" si="957"/>
        <v>-</v>
      </c>
      <c r="IT286" s="56" t="str">
        <f t="shared" si="958"/>
        <v>-</v>
      </c>
      <c r="IU286" s="56" t="str">
        <f t="shared" si="959"/>
        <v>-</v>
      </c>
      <c r="IV286" s="56" t="str">
        <f t="shared" si="960"/>
        <v>-</v>
      </c>
      <c r="IW286" s="56" t="str">
        <f t="shared" si="961"/>
        <v>-</v>
      </c>
      <c r="IX286" s="56" t="str">
        <f t="shared" si="962"/>
        <v>-</v>
      </c>
      <c r="IY286" s="56" t="str">
        <f t="shared" si="963"/>
        <v>-</v>
      </c>
      <c r="IZ286" s="56" t="str">
        <f t="shared" si="964"/>
        <v>-</v>
      </c>
      <c r="JA286" s="56" t="str">
        <f t="shared" si="965"/>
        <v>-</v>
      </c>
      <c r="JB286" s="56" t="str">
        <f t="shared" si="966"/>
        <v>-</v>
      </c>
      <c r="JC286" s="56" t="str">
        <f t="shared" si="967"/>
        <v>-</v>
      </c>
      <c r="JD286" s="56" t="str">
        <f t="shared" si="968"/>
        <v>-</v>
      </c>
      <c r="JE286" s="56" t="str">
        <f t="shared" si="969"/>
        <v>-</v>
      </c>
      <c r="JF286" s="56" t="str">
        <f t="shared" si="970"/>
        <v>-</v>
      </c>
      <c r="JG286" s="56" t="str">
        <f t="shared" si="971"/>
        <v>-</v>
      </c>
      <c r="JH286" s="56" t="str">
        <f t="shared" si="972"/>
        <v>-</v>
      </c>
      <c r="JI286" s="56" t="str">
        <f t="shared" si="973"/>
        <v>-</v>
      </c>
      <c r="JJ286" s="56" t="str">
        <f t="shared" si="974"/>
        <v>-</v>
      </c>
      <c r="JK286" s="56" t="str">
        <f t="shared" si="975"/>
        <v>-</v>
      </c>
      <c r="JL286" s="56" t="str">
        <f t="shared" si="976"/>
        <v>-</v>
      </c>
      <c r="JM286" s="56" t="str">
        <f t="shared" si="977"/>
        <v>-</v>
      </c>
      <c r="JN286" s="56" t="str">
        <f t="shared" si="978"/>
        <v>-</v>
      </c>
      <c r="JO286" s="56" t="str">
        <f t="shared" si="979"/>
        <v>-</v>
      </c>
      <c r="JP286" s="56" t="str">
        <f t="shared" si="980"/>
        <v>-</v>
      </c>
      <c r="JQ286" s="56" t="str">
        <f t="shared" si="981"/>
        <v>-</v>
      </c>
      <c r="JR286" s="56" t="str">
        <f t="shared" si="982"/>
        <v>-</v>
      </c>
      <c r="JS286" s="56" t="str">
        <f t="shared" si="983"/>
        <v>-</v>
      </c>
      <c r="JT286" s="56" t="str">
        <f t="shared" si="984"/>
        <v>-</v>
      </c>
      <c r="JU286" s="56" t="str">
        <f t="shared" si="985"/>
        <v>-</v>
      </c>
      <c r="JV286" s="56" t="str">
        <f t="shared" si="986"/>
        <v>-</v>
      </c>
      <c r="JW286" s="56" t="str">
        <f t="shared" si="987"/>
        <v>-</v>
      </c>
      <c r="JX286" s="56" t="str">
        <f t="shared" si="988"/>
        <v>-</v>
      </c>
      <c r="JY286" s="56" t="str">
        <f t="shared" si="989"/>
        <v>-</v>
      </c>
      <c r="JZ286" s="56" t="str">
        <f t="shared" si="990"/>
        <v>-</v>
      </c>
      <c r="KA286" s="444" t="s">
        <v>1247</v>
      </c>
      <c r="KB286" s="360">
        <f>IF(ISNUMBER(INDEX($EQ$15:$GK$521,$B286,EO$11)),MAX(KB$14:KB285)+1,0)</f>
        <v>0</v>
      </c>
      <c r="KC286" s="360" t="str">
        <f t="shared" si="1090"/>
        <v/>
      </c>
      <c r="KD286" s="373" t="s">
        <v>2</v>
      </c>
      <c r="KE286" s="215"/>
      <c r="KF286" s="60"/>
      <c r="KG286" s="60"/>
      <c r="KH286" s="60"/>
      <c r="KI286" s="60"/>
      <c r="KJ286" s="60"/>
      <c r="KK286" s="60"/>
      <c r="KL286" s="60"/>
      <c r="KM286" s="60"/>
      <c r="KN286" s="60"/>
      <c r="KO286" s="60"/>
      <c r="KP286" s="60"/>
      <c r="KQ286" s="60"/>
      <c r="KR286" s="60"/>
      <c r="KS286" s="60"/>
      <c r="KT286" s="60"/>
      <c r="KU286" s="60"/>
      <c r="KV286" s="60"/>
      <c r="KW286" s="60"/>
      <c r="KX286" s="60"/>
      <c r="KY286" s="60"/>
      <c r="KZ286" s="283" t="str">
        <f t="shared" si="991"/>
        <v/>
      </c>
      <c r="LA286" s="26"/>
      <c r="LB286" s="18"/>
      <c r="LC286" s="18"/>
      <c r="LD286" s="18"/>
      <c r="LE286" s="18"/>
      <c r="LF286" s="18"/>
      <c r="LG286" s="18"/>
      <c r="LH286" s="18"/>
      <c r="LI286" s="18"/>
      <c r="LJ286" s="18"/>
      <c r="LK286" s="18"/>
      <c r="LL286" s="18"/>
      <c r="LM286" s="18"/>
      <c r="LN286" s="63"/>
      <c r="LO286" s="251">
        <f t="shared" si="992"/>
        <v>0</v>
      </c>
      <c r="LP286" s="251">
        <f t="shared" si="993"/>
        <v>0</v>
      </c>
      <c r="LQ286" s="251">
        <f t="shared" si="994"/>
        <v>0</v>
      </c>
      <c r="LR286" s="251">
        <f t="shared" si="995"/>
        <v>0</v>
      </c>
      <c r="LS286" s="251">
        <f t="shared" si="996"/>
        <v>0</v>
      </c>
      <c r="LT286" s="251">
        <f t="shared" si="997"/>
        <v>0</v>
      </c>
      <c r="LU286" s="251">
        <f t="shared" si="998"/>
        <v>0</v>
      </c>
      <c r="LV286" s="251">
        <f t="shared" si="999"/>
        <v>0</v>
      </c>
      <c r="LW286" s="251">
        <f t="shared" si="1000"/>
        <v>0</v>
      </c>
      <c r="LX286" s="251">
        <f t="shared" si="1001"/>
        <v>0</v>
      </c>
      <c r="LY286" s="251">
        <f t="shared" si="1002"/>
        <v>0</v>
      </c>
      <c r="LZ286" s="251">
        <f t="shared" si="1003"/>
        <v>0</v>
      </c>
      <c r="MA286" s="63">
        <f t="shared" si="1004"/>
        <v>7</v>
      </c>
      <c r="MB286" s="63">
        <f t="shared" si="1005"/>
        <v>0</v>
      </c>
      <c r="MC286" s="63">
        <f t="shared" si="1092"/>
        <v>272</v>
      </c>
      <c r="MD286" s="63">
        <f t="shared" si="1091"/>
        <v>43</v>
      </c>
      <c r="ME286" s="63">
        <f t="shared" si="1006"/>
        <v>0</v>
      </c>
      <c r="MF286" s="315">
        <f t="shared" si="1007"/>
        <v>291</v>
      </c>
      <c r="MG286" s="315">
        <f>IF(ISNUMBER(MATCH(EO286,$ME$15:$ME$520,0)),0,MAX(MG$14:MG285)+1)</f>
        <v>0</v>
      </c>
      <c r="MH286" s="315" t="str">
        <f t="shared" si="1008"/>
        <v/>
      </c>
      <c r="MI286" s="369"/>
      <c r="MJ286" s="68"/>
      <c r="MK286" s="18"/>
      <c r="ML286" s="242"/>
      <c r="MM286" s="242"/>
      <c r="MN286" s="59"/>
      <c r="MO286" s="59"/>
      <c r="MP286" s="285"/>
      <c r="MQ286" s="59"/>
      <c r="MR286" s="238"/>
      <c r="MS286" s="285"/>
      <c r="MT286" s="59"/>
      <c r="MU286" s="285"/>
      <c r="MV286" s="238"/>
      <c r="MW286" s="59"/>
      <c r="MX286" s="59"/>
      <c r="MY286" s="59"/>
      <c r="MZ286" s="59"/>
      <c r="NA286" s="59"/>
      <c r="NB286" s="59"/>
      <c r="NC286" s="59"/>
      <c r="ND286" s="59"/>
      <c r="NE286" s="59"/>
      <c r="NF286" s="59"/>
      <c r="NG286" s="59"/>
      <c r="NH286" s="59"/>
      <c r="NI286" s="59"/>
      <c r="NJ286" s="59"/>
      <c r="NK286" s="59"/>
      <c r="NL286" s="454"/>
      <c r="NM286" s="454"/>
      <c r="NN286" s="59"/>
      <c r="NO286" s="18"/>
      <c r="NP286" s="18"/>
      <c r="NQ286" s="18"/>
      <c r="NR286" s="18"/>
      <c r="NS286" s="18"/>
      <c r="NT286" s="18"/>
      <c r="NU286" s="18"/>
      <c r="NV286" s="18"/>
      <c r="NW286" s="18"/>
      <c r="NX286" s="18"/>
      <c r="NY286" s="18"/>
      <c r="NZ286" s="18"/>
      <c r="OA286" s="18"/>
      <c r="OB286" s="18"/>
      <c r="OC286" s="18"/>
      <c r="OZ286" s="59"/>
      <c r="PA286" s="251" t="str">
        <f t="shared" si="1009"/>
        <v/>
      </c>
      <c r="PB286" s="251" t="str">
        <f t="shared" si="1010"/>
        <v/>
      </c>
      <c r="PC286" s="251" t="str">
        <f t="shared" si="1011"/>
        <v/>
      </c>
      <c r="PD286" s="251" t="str">
        <f t="shared" si="1012"/>
        <v/>
      </c>
      <c r="PE286" s="251" t="str">
        <f t="shared" si="1013"/>
        <v/>
      </c>
      <c r="PF286" s="251" t="str">
        <f t="shared" si="1014"/>
        <v/>
      </c>
      <c r="PG286" s="251" t="str">
        <f t="shared" si="1015"/>
        <v/>
      </c>
      <c r="PH286" s="251" t="str">
        <f t="shared" si="1016"/>
        <v/>
      </c>
      <c r="PI286" s="251" t="str">
        <f t="shared" si="1017"/>
        <v/>
      </c>
      <c r="PJ286" s="251" t="str">
        <f t="shared" si="1018"/>
        <v/>
      </c>
      <c r="PK286" s="251" t="str">
        <f t="shared" si="1019"/>
        <v/>
      </c>
      <c r="PL286" s="251" t="str">
        <f t="shared" si="1020"/>
        <v/>
      </c>
      <c r="PM286" s="251" t="str">
        <f t="shared" si="1021"/>
        <v/>
      </c>
      <c r="PN286" s="251" t="str">
        <f t="shared" si="1022"/>
        <v/>
      </c>
      <c r="PO286" s="251" t="str">
        <f t="shared" si="1023"/>
        <v/>
      </c>
      <c r="PP286" s="251" t="str">
        <f t="shared" si="1024"/>
        <v/>
      </c>
      <c r="PQ286" s="251" t="str">
        <f t="shared" si="1025"/>
        <v/>
      </c>
      <c r="PR286" s="251" t="str">
        <f t="shared" si="1026"/>
        <v/>
      </c>
      <c r="PS286" s="251" t="str">
        <f t="shared" si="1027"/>
        <v/>
      </c>
      <c r="PT286" s="251" t="str">
        <f t="shared" si="1028"/>
        <v/>
      </c>
      <c r="PU286" s="251" t="str">
        <f t="shared" si="1029"/>
        <v/>
      </c>
      <c r="PV286" s="251" t="str">
        <f t="shared" si="1030"/>
        <v/>
      </c>
      <c r="PW286" s="251" t="str">
        <f t="shared" si="1031"/>
        <v/>
      </c>
      <c r="PX286" s="251" t="str">
        <f t="shared" si="1032"/>
        <v/>
      </c>
      <c r="PY286" s="251" t="str">
        <f t="shared" si="1033"/>
        <v/>
      </c>
      <c r="PZ286" s="251" t="str">
        <f t="shared" si="1034"/>
        <v/>
      </c>
      <c r="QA286" s="251" t="str">
        <f t="shared" si="1035"/>
        <v/>
      </c>
      <c r="QB286" s="251" t="str">
        <f t="shared" si="1036"/>
        <v/>
      </c>
      <c r="QC286" s="251" t="str">
        <f t="shared" si="1037"/>
        <v/>
      </c>
      <c r="QD286" s="251" t="str">
        <f t="shared" si="1038"/>
        <v/>
      </c>
      <c r="QE286" s="251" t="str">
        <f t="shared" si="1039"/>
        <v/>
      </c>
      <c r="QF286" s="63">
        <f t="shared" si="1040"/>
        <v>0</v>
      </c>
      <c r="QG286" s="59"/>
      <c r="QH286" s="59"/>
      <c r="QI286" s="59"/>
      <c r="QJ286" s="59"/>
      <c r="QK286" s="59"/>
      <c r="QL286" s="59"/>
      <c r="QM286" s="59"/>
      <c r="QN286" s="59"/>
    </row>
    <row r="287" spans="1:456" ht="6.75" customHeight="1" x14ac:dyDescent="0.25">
      <c r="A287" s="68"/>
      <c r="B287" s="447">
        <f t="shared" si="900"/>
        <v>273</v>
      </c>
      <c r="C287" s="72" t="s">
        <v>738</v>
      </c>
      <c r="D287" s="261" t="s">
        <v>753</v>
      </c>
      <c r="E287" s="59"/>
      <c r="F287" s="229"/>
      <c r="G287" s="295"/>
      <c r="H287" s="295"/>
      <c r="I287" s="229"/>
      <c r="J287" s="295"/>
      <c r="K287" s="295"/>
      <c r="L287" s="229"/>
      <c r="M287" s="295"/>
      <c r="N287" s="295"/>
      <c r="O287" s="229"/>
      <c r="P287" s="295"/>
      <c r="Q287" s="295"/>
      <c r="R287" s="229"/>
      <c r="S287" s="230"/>
      <c r="T287" s="231"/>
      <c r="U287" s="229"/>
      <c r="V287" s="230"/>
      <c r="W287" s="231"/>
      <c r="X287" s="229"/>
      <c r="Y287" s="230"/>
      <c r="Z287" s="231"/>
      <c r="AA287" s="229"/>
      <c r="AB287" s="295"/>
      <c r="AC287" s="295"/>
      <c r="AD287" s="229"/>
      <c r="AE287" s="295"/>
      <c r="AF287" s="295"/>
      <c r="AG287" s="229"/>
      <c r="AH287" s="295"/>
      <c r="AI287" s="295"/>
      <c r="AJ287" s="229"/>
      <c r="AK287" s="295"/>
      <c r="AL287" s="295"/>
      <c r="AM287" s="229"/>
      <c r="AN287" s="295"/>
      <c r="AO287" s="295"/>
      <c r="AP287" s="243"/>
      <c r="AQ287" s="295"/>
      <c r="AR287" s="290"/>
      <c r="AS287" s="243"/>
      <c r="AT287" s="295"/>
      <c r="AU287" s="290"/>
      <c r="AV287" s="229"/>
      <c r="AW287" s="230"/>
      <c r="AX287" s="231"/>
      <c r="AY287" s="229"/>
      <c r="AZ287" s="230"/>
      <c r="BA287" s="231"/>
      <c r="BB287" s="229"/>
      <c r="BC287" s="230"/>
      <c r="BD287" s="231"/>
      <c r="BE287" s="229"/>
      <c r="BF287" s="230"/>
      <c r="BG287" s="231"/>
      <c r="BH287" s="229"/>
      <c r="BI287" s="230"/>
      <c r="BJ287" s="231"/>
      <c r="BK287" s="243"/>
      <c r="BL287" s="230"/>
      <c r="BM287" s="231"/>
      <c r="BN287" s="243"/>
      <c r="BO287" s="230"/>
      <c r="BP287" s="231"/>
      <c r="BQ287" s="229"/>
      <c r="BR287" s="230"/>
      <c r="BS287" s="231"/>
      <c r="BT287" s="229"/>
      <c r="BU287" s="230"/>
      <c r="BV287" s="231"/>
      <c r="BW287" s="229"/>
      <c r="BX287" s="230"/>
      <c r="BY287" s="231"/>
      <c r="BZ287" s="229"/>
      <c r="CA287" s="230"/>
      <c r="CB287" s="231"/>
      <c r="CC287" s="229"/>
      <c r="CD287" s="230"/>
      <c r="CE287" s="231"/>
      <c r="CF287" s="331"/>
      <c r="CG287" s="332"/>
      <c r="CH287" s="385"/>
      <c r="CI287" s="331"/>
      <c r="CJ287" s="332"/>
      <c r="CK287" s="385"/>
      <c r="CL287" s="243"/>
      <c r="CM287" s="230"/>
      <c r="CN287" s="354"/>
      <c r="CO287" s="243"/>
      <c r="CP287" s="230"/>
      <c r="CQ287" s="231"/>
      <c r="CR287" s="331"/>
      <c r="CS287" s="332"/>
      <c r="CT287" s="333"/>
      <c r="CU287" s="229"/>
      <c r="CV287" s="230"/>
      <c r="CW287" s="231"/>
      <c r="CX287" s="331"/>
      <c r="CY287" s="332"/>
      <c r="CZ287" s="333"/>
      <c r="DA287" s="331"/>
      <c r="DB287" s="332"/>
      <c r="DC287" s="333"/>
      <c r="DD287" s="331"/>
      <c r="DE287" s="332"/>
      <c r="DF287" s="333"/>
      <c r="DG287" s="331"/>
      <c r="DH287" s="332"/>
      <c r="DI287" s="333"/>
      <c r="DJ287" s="229"/>
      <c r="DK287" s="230"/>
      <c r="DL287" s="231"/>
      <c r="DM287" s="229"/>
      <c r="DN287" s="230"/>
      <c r="DO287" s="231"/>
      <c r="DP287" s="331"/>
      <c r="DQ287" s="332"/>
      <c r="DR287" s="333"/>
      <c r="DS287" s="331"/>
      <c r="DT287" s="332"/>
      <c r="DU287" s="333"/>
      <c r="DV287" s="331"/>
      <c r="DW287" s="332"/>
      <c r="DX287" s="333"/>
      <c r="DY287" s="331"/>
      <c r="DZ287" s="332"/>
      <c r="EA287" s="333"/>
      <c r="EB287" s="331"/>
      <c r="EC287" s="332"/>
      <c r="ED287" s="333"/>
      <c r="EE287" s="331"/>
      <c r="EF287" s="332"/>
      <c r="EG287" s="333"/>
      <c r="EH287" s="229"/>
      <c r="EI287" s="230"/>
      <c r="EJ287" s="231"/>
      <c r="EK287" s="229"/>
      <c r="EL287" s="230"/>
      <c r="EM287" s="231"/>
      <c r="EN287" s="244"/>
      <c r="EO287" s="269" t="str">
        <f t="shared" si="901"/>
        <v/>
      </c>
      <c r="EP287" s="444" t="s">
        <v>1247</v>
      </c>
      <c r="EQ287" s="360" t="str">
        <f t="shared" si="1041"/>
        <v/>
      </c>
      <c r="ER287" s="360" t="str">
        <f t="shared" si="1042"/>
        <v/>
      </c>
      <c r="ES287" s="360" t="str">
        <f t="shared" si="1043"/>
        <v/>
      </c>
      <c r="ET287" s="360" t="str">
        <f t="shared" si="1044"/>
        <v/>
      </c>
      <c r="EU287" s="360" t="str">
        <f t="shared" si="1045"/>
        <v/>
      </c>
      <c r="EV287" s="360" t="str">
        <f t="shared" si="1046"/>
        <v/>
      </c>
      <c r="EW287" s="360" t="str">
        <f t="shared" si="1047"/>
        <v/>
      </c>
      <c r="EX287" s="360" t="str">
        <f t="shared" si="1048"/>
        <v/>
      </c>
      <c r="EY287" s="360" t="str">
        <f t="shared" si="1049"/>
        <v/>
      </c>
      <c r="EZ287" s="360" t="str">
        <f t="shared" si="1050"/>
        <v/>
      </c>
      <c r="FA287" s="360" t="str">
        <f t="shared" si="1051"/>
        <v/>
      </c>
      <c r="FB287" s="360" t="str">
        <f t="shared" si="1052"/>
        <v/>
      </c>
      <c r="FC287" s="360" t="str">
        <f t="shared" si="1053"/>
        <v/>
      </c>
      <c r="FD287" s="360" t="str">
        <f t="shared" si="1054"/>
        <v/>
      </c>
      <c r="FE287" s="360" t="str">
        <f t="shared" si="1055"/>
        <v/>
      </c>
      <c r="FF287" s="360" t="str">
        <f t="shared" si="1056"/>
        <v/>
      </c>
      <c r="FG287" s="360" t="str">
        <f t="shared" si="1057"/>
        <v/>
      </c>
      <c r="FH287" s="360" t="str">
        <f t="shared" si="1058"/>
        <v/>
      </c>
      <c r="FI287" s="360">
        <f t="shared" si="1059"/>
        <v>25</v>
      </c>
      <c r="FJ287" s="360" t="str">
        <f t="shared" si="1060"/>
        <v/>
      </c>
      <c r="FK287" s="360" t="str">
        <f t="shared" si="1061"/>
        <v/>
      </c>
      <c r="FL287" s="360" t="str">
        <f t="shared" si="1062"/>
        <v/>
      </c>
      <c r="FM287" s="360" t="str">
        <f t="shared" si="1063"/>
        <v/>
      </c>
      <c r="FN287" s="360" t="str">
        <f t="shared" si="1064"/>
        <v/>
      </c>
      <c r="FO287" s="360" t="str">
        <f t="shared" si="1065"/>
        <v/>
      </c>
      <c r="FP287" s="360" t="str">
        <f t="shared" si="1066"/>
        <v/>
      </c>
      <c r="FQ287" s="360" t="str">
        <f t="shared" si="1067"/>
        <v/>
      </c>
      <c r="FR287" s="360" t="str">
        <f t="shared" si="1068"/>
        <v/>
      </c>
      <c r="FS287" s="360" t="str">
        <f t="shared" si="1069"/>
        <v/>
      </c>
      <c r="FT287" s="360" t="str">
        <f t="shared" si="902"/>
        <v/>
      </c>
      <c r="FU287" s="360" t="str">
        <f t="shared" si="1070"/>
        <v/>
      </c>
      <c r="FV287" s="360" t="str">
        <f t="shared" si="1071"/>
        <v/>
      </c>
      <c r="FW287" s="360" t="str">
        <f t="shared" si="1072"/>
        <v/>
      </c>
      <c r="FX287" s="360" t="str">
        <f t="shared" si="1073"/>
        <v/>
      </c>
      <c r="FY287" s="360" t="str">
        <f t="shared" si="1074"/>
        <v/>
      </c>
      <c r="FZ287" s="360" t="str">
        <f t="shared" si="1075"/>
        <v/>
      </c>
      <c r="GA287" s="360" t="str">
        <f t="shared" si="1076"/>
        <v/>
      </c>
      <c r="GB287" s="360" t="str">
        <f t="shared" si="1077"/>
        <v/>
      </c>
      <c r="GC287" s="360" t="str">
        <f t="shared" si="1078"/>
        <v/>
      </c>
      <c r="GD287" s="360" t="str">
        <f t="shared" si="1079"/>
        <v/>
      </c>
      <c r="GE287" s="360" t="str">
        <f t="shared" si="1080"/>
        <v/>
      </c>
      <c r="GF287" s="360" t="str">
        <f t="shared" si="1081"/>
        <v/>
      </c>
      <c r="GG287" s="360" t="str">
        <f t="shared" si="1082"/>
        <v/>
      </c>
      <c r="GH287" s="360" t="str">
        <f t="shared" si="1083"/>
        <v/>
      </c>
      <c r="GI287" s="360" t="str">
        <f t="shared" si="1084"/>
        <v/>
      </c>
      <c r="GJ287" s="360" t="str">
        <f t="shared" si="1085"/>
        <v/>
      </c>
      <c r="GK287" s="444" t="s">
        <v>1247</v>
      </c>
      <c r="GL287" s="361" t="str">
        <f t="shared" si="903"/>
        <v>-</v>
      </c>
      <c r="GM287" s="361" t="str">
        <f t="shared" si="904"/>
        <v>-</v>
      </c>
      <c r="GN287" s="361" t="str">
        <f t="shared" si="905"/>
        <v>-</v>
      </c>
      <c r="GO287" s="361" t="str">
        <f t="shared" si="906"/>
        <v>-</v>
      </c>
      <c r="GP287" s="361" t="str">
        <f t="shared" si="907"/>
        <v>-</v>
      </c>
      <c r="GQ287" s="361" t="str">
        <f t="shared" si="908"/>
        <v>-</v>
      </c>
      <c r="GR287" s="361" t="str">
        <f t="shared" si="909"/>
        <v>-</v>
      </c>
      <c r="GS287" s="361" t="str">
        <f t="shared" si="910"/>
        <v>-</v>
      </c>
      <c r="GT287" s="361" t="str">
        <f t="shared" si="911"/>
        <v>-</v>
      </c>
      <c r="GU287" s="361" t="str">
        <f t="shared" si="912"/>
        <v>-</v>
      </c>
      <c r="GV287" s="361" t="str">
        <f t="shared" si="913"/>
        <v>-</v>
      </c>
      <c r="GW287" s="361" t="str">
        <f t="shared" si="914"/>
        <v>-</v>
      </c>
      <c r="GX287" s="361" t="str">
        <f t="shared" si="915"/>
        <v>-</v>
      </c>
      <c r="GY287" s="361" t="str">
        <f t="shared" si="916"/>
        <v>-</v>
      </c>
      <c r="GZ287" s="361" t="str">
        <f t="shared" si="917"/>
        <v>-</v>
      </c>
      <c r="HA287" s="361" t="str">
        <f t="shared" si="918"/>
        <v>-</v>
      </c>
      <c r="HB287" s="361" t="str">
        <f t="shared" si="919"/>
        <v>-</v>
      </c>
      <c r="HC287" s="361" t="str">
        <f t="shared" si="920"/>
        <v>-</v>
      </c>
      <c r="HD287" s="361" t="str">
        <f t="shared" si="921"/>
        <v>rfct</v>
      </c>
      <c r="HE287" s="361" t="str">
        <f t="shared" si="922"/>
        <v>-</v>
      </c>
      <c r="HF287" s="361" t="str">
        <f t="shared" si="923"/>
        <v>-</v>
      </c>
      <c r="HG287" s="361" t="str">
        <f t="shared" si="924"/>
        <v>-</v>
      </c>
      <c r="HH287" s="361" t="str">
        <f t="shared" si="925"/>
        <v>-</v>
      </c>
      <c r="HI287" s="361" t="str">
        <f t="shared" si="926"/>
        <v>-</v>
      </c>
      <c r="HJ287" s="361" t="str">
        <f t="shared" si="927"/>
        <v>-</v>
      </c>
      <c r="HK287" s="361" t="str">
        <f t="shared" si="928"/>
        <v>-</v>
      </c>
      <c r="HL287" s="361" t="str">
        <f t="shared" si="929"/>
        <v>-</v>
      </c>
      <c r="HM287" s="361" t="str">
        <f t="shared" si="930"/>
        <v>-</v>
      </c>
      <c r="HN287" s="361" t="str">
        <f t="shared" si="931"/>
        <v>-</v>
      </c>
      <c r="HO287" s="361" t="str">
        <f t="shared" si="932"/>
        <v>-</v>
      </c>
      <c r="HP287" s="361" t="str">
        <f t="shared" si="933"/>
        <v>-</v>
      </c>
      <c r="HQ287" s="361" t="str">
        <f t="shared" si="934"/>
        <v>-</v>
      </c>
      <c r="HR287" s="361" t="str">
        <f t="shared" si="935"/>
        <v>-</v>
      </c>
      <c r="HS287" s="361" t="str">
        <f t="shared" si="936"/>
        <v>-</v>
      </c>
      <c r="HT287" s="361" t="str">
        <f t="shared" si="937"/>
        <v>-</v>
      </c>
      <c r="HU287" s="361" t="str">
        <f t="shared" si="938"/>
        <v>-</v>
      </c>
      <c r="HV287" s="361" t="str">
        <f t="shared" si="939"/>
        <v>-</v>
      </c>
      <c r="HW287" s="361" t="str">
        <f t="shared" si="940"/>
        <v>-</v>
      </c>
      <c r="HX287" s="361" t="str">
        <f t="shared" si="941"/>
        <v>-</v>
      </c>
      <c r="HY287" s="361" t="str">
        <f t="shared" si="942"/>
        <v>-</v>
      </c>
      <c r="HZ287" s="361" t="str">
        <f t="shared" si="943"/>
        <v>-</v>
      </c>
      <c r="IA287" s="361" t="str">
        <f t="shared" si="944"/>
        <v>-</v>
      </c>
      <c r="IB287" s="361" t="str">
        <f t="shared" si="945"/>
        <v>-</v>
      </c>
      <c r="IC287" s="361" t="str">
        <f t="shared" si="946"/>
        <v>-</v>
      </c>
      <c r="ID287" s="361" t="str">
        <f t="shared" si="947"/>
        <v>-</v>
      </c>
      <c r="IE287" s="361" t="str">
        <f t="shared" si="948"/>
        <v>-</v>
      </c>
      <c r="IF287" s="444" t="s">
        <v>1247</v>
      </c>
      <c r="IG287" s="56" t="str">
        <f t="shared" si="1086"/>
        <v>-</v>
      </c>
      <c r="IH287" s="56" t="str">
        <f t="shared" si="1087"/>
        <v>-</v>
      </c>
      <c r="II287" s="56" t="str">
        <f t="shared" si="1088"/>
        <v>-</v>
      </c>
      <c r="IJ287" s="56" t="str">
        <f t="shared" si="1089"/>
        <v>-</v>
      </c>
      <c r="IK287" s="56" t="str">
        <f t="shared" si="949"/>
        <v>-</v>
      </c>
      <c r="IL287" s="56" t="str">
        <f t="shared" si="950"/>
        <v>-</v>
      </c>
      <c r="IM287" s="56" t="str">
        <f t="shared" si="951"/>
        <v>-</v>
      </c>
      <c r="IN287" s="56" t="str">
        <f t="shared" si="952"/>
        <v>-</v>
      </c>
      <c r="IO287" s="56" t="str">
        <f t="shared" si="953"/>
        <v>-</v>
      </c>
      <c r="IP287" s="56" t="str">
        <f t="shared" si="954"/>
        <v>-</v>
      </c>
      <c r="IQ287" s="56" t="str">
        <f t="shared" si="955"/>
        <v>-</v>
      </c>
      <c r="IR287" s="56" t="str">
        <f t="shared" si="956"/>
        <v>-</v>
      </c>
      <c r="IS287" s="56" t="str">
        <f t="shared" si="957"/>
        <v>-</v>
      </c>
      <c r="IT287" s="56" t="str">
        <f t="shared" si="958"/>
        <v>-</v>
      </c>
      <c r="IU287" s="56" t="str">
        <f t="shared" si="959"/>
        <v>-</v>
      </c>
      <c r="IV287" s="56" t="str">
        <f t="shared" si="960"/>
        <v>-</v>
      </c>
      <c r="IW287" s="56" t="str">
        <f t="shared" si="961"/>
        <v>-</v>
      </c>
      <c r="IX287" s="56" t="str">
        <f t="shared" si="962"/>
        <v>-</v>
      </c>
      <c r="IY287" s="56">
        <f t="shared" si="963"/>
        <v>3</v>
      </c>
      <c r="IZ287" s="56" t="str">
        <f t="shared" si="964"/>
        <v>-</v>
      </c>
      <c r="JA287" s="56" t="str">
        <f t="shared" si="965"/>
        <v>-</v>
      </c>
      <c r="JB287" s="56" t="str">
        <f t="shared" si="966"/>
        <v>-</v>
      </c>
      <c r="JC287" s="56" t="str">
        <f t="shared" si="967"/>
        <v>-</v>
      </c>
      <c r="JD287" s="56" t="str">
        <f t="shared" si="968"/>
        <v>-</v>
      </c>
      <c r="JE287" s="56" t="str">
        <f t="shared" si="969"/>
        <v>-</v>
      </c>
      <c r="JF287" s="56" t="str">
        <f t="shared" si="970"/>
        <v>-</v>
      </c>
      <c r="JG287" s="56" t="str">
        <f t="shared" si="971"/>
        <v>-</v>
      </c>
      <c r="JH287" s="56" t="str">
        <f t="shared" si="972"/>
        <v>-</v>
      </c>
      <c r="JI287" s="56" t="str">
        <f t="shared" si="973"/>
        <v>-</v>
      </c>
      <c r="JJ287" s="56" t="str">
        <f t="shared" si="974"/>
        <v>-</v>
      </c>
      <c r="JK287" s="56" t="str">
        <f t="shared" si="975"/>
        <v>-</v>
      </c>
      <c r="JL287" s="56" t="str">
        <f t="shared" si="976"/>
        <v>-</v>
      </c>
      <c r="JM287" s="56" t="str">
        <f t="shared" si="977"/>
        <v>-</v>
      </c>
      <c r="JN287" s="56" t="str">
        <f t="shared" si="978"/>
        <v>-</v>
      </c>
      <c r="JO287" s="56" t="str">
        <f t="shared" si="979"/>
        <v>-</v>
      </c>
      <c r="JP287" s="56" t="str">
        <f t="shared" si="980"/>
        <v>-</v>
      </c>
      <c r="JQ287" s="56" t="str">
        <f t="shared" si="981"/>
        <v>-</v>
      </c>
      <c r="JR287" s="56" t="str">
        <f t="shared" si="982"/>
        <v>-</v>
      </c>
      <c r="JS287" s="56" t="str">
        <f t="shared" si="983"/>
        <v>-</v>
      </c>
      <c r="JT287" s="56" t="str">
        <f t="shared" si="984"/>
        <v>-</v>
      </c>
      <c r="JU287" s="56" t="str">
        <f t="shared" si="985"/>
        <v>-</v>
      </c>
      <c r="JV287" s="56" t="str">
        <f t="shared" si="986"/>
        <v>-</v>
      </c>
      <c r="JW287" s="56" t="str">
        <f t="shared" si="987"/>
        <v>-</v>
      </c>
      <c r="JX287" s="56" t="str">
        <f t="shared" si="988"/>
        <v>-</v>
      </c>
      <c r="JY287" s="56" t="str">
        <f t="shared" si="989"/>
        <v>-</v>
      </c>
      <c r="JZ287" s="56" t="str">
        <f t="shared" si="990"/>
        <v>-</v>
      </c>
      <c r="KA287" s="444" t="s">
        <v>1247</v>
      </c>
      <c r="KB287" s="360">
        <f>IF(ISNUMBER(INDEX($EQ$15:$GK$521,$B287,EO$11)),MAX(KB$14:KB286)+1,0)</f>
        <v>0</v>
      </c>
      <c r="KC287" s="360" t="str">
        <f t="shared" si="1090"/>
        <v/>
      </c>
      <c r="KD287" s="373" t="s">
        <v>2</v>
      </c>
      <c r="KE287" s="215"/>
      <c r="KF287" s="60"/>
      <c r="KG287" s="60"/>
      <c r="KH287" s="60"/>
      <c r="KI287" s="60"/>
      <c r="KJ287" s="60"/>
      <c r="KK287" s="60"/>
      <c r="KL287" s="60"/>
      <c r="KM287" s="60"/>
      <c r="KN287" s="60"/>
      <c r="KO287" s="60"/>
      <c r="KP287" s="60"/>
      <c r="KQ287" s="60"/>
      <c r="KR287" s="60"/>
      <c r="KS287" s="60"/>
      <c r="KT287" s="60"/>
      <c r="KU287" s="60"/>
      <c r="KV287" s="60"/>
      <c r="KW287" s="60"/>
      <c r="KX287" s="60"/>
      <c r="KY287" s="60"/>
      <c r="KZ287" s="283" t="str">
        <f t="shared" si="991"/>
        <v/>
      </c>
      <c r="LA287" s="26"/>
      <c r="LB287" s="18"/>
      <c r="LC287" s="18"/>
      <c r="LD287" s="18"/>
      <c r="LE287" s="18"/>
      <c r="LF287" s="18"/>
      <c r="LG287" s="18"/>
      <c r="LH287" s="18"/>
      <c r="LI287" s="18"/>
      <c r="LJ287" s="18"/>
      <c r="LK287" s="18"/>
      <c r="LL287" s="18"/>
      <c r="LM287" s="18"/>
      <c r="LN287" s="63"/>
      <c r="LO287" s="251">
        <f t="shared" si="992"/>
        <v>0</v>
      </c>
      <c r="LP287" s="251">
        <f t="shared" si="993"/>
        <v>0</v>
      </c>
      <c r="LQ287" s="251">
        <f t="shared" si="994"/>
        <v>0</v>
      </c>
      <c r="LR287" s="251">
        <f t="shared" si="995"/>
        <v>0</v>
      </c>
      <c r="LS287" s="251">
        <f t="shared" si="996"/>
        <v>0</v>
      </c>
      <c r="LT287" s="251">
        <f t="shared" si="997"/>
        <v>0</v>
      </c>
      <c r="LU287" s="251">
        <f t="shared" si="998"/>
        <v>0</v>
      </c>
      <c r="LV287" s="251">
        <f t="shared" si="999"/>
        <v>0</v>
      </c>
      <c r="LW287" s="251">
        <f t="shared" si="1000"/>
        <v>0</v>
      </c>
      <c r="LX287" s="251">
        <f t="shared" si="1001"/>
        <v>0</v>
      </c>
      <c r="LY287" s="251">
        <f t="shared" si="1002"/>
        <v>0</v>
      </c>
      <c r="LZ287" s="251">
        <f t="shared" si="1003"/>
        <v>0</v>
      </c>
      <c r="MA287" s="63">
        <f t="shared" si="1004"/>
        <v>7</v>
      </c>
      <c r="MB287" s="63">
        <f t="shared" si="1005"/>
        <v>0</v>
      </c>
      <c r="MC287" s="63">
        <f t="shared" si="1092"/>
        <v>273</v>
      </c>
      <c r="MD287" s="63">
        <f t="shared" si="1091"/>
        <v>44</v>
      </c>
      <c r="ME287" s="63">
        <f t="shared" si="1006"/>
        <v>0</v>
      </c>
      <c r="MF287" s="315">
        <f t="shared" si="1007"/>
        <v>291</v>
      </c>
      <c r="MG287" s="315">
        <f>IF(ISNUMBER(MATCH(EO287,$ME$15:$ME$520,0)),0,MAX(MG$14:MG286)+1)</f>
        <v>0</v>
      </c>
      <c r="MH287" s="315" t="str">
        <f t="shared" si="1008"/>
        <v/>
      </c>
      <c r="MI287" s="369"/>
      <c r="MJ287" s="68"/>
      <c r="MK287" s="18"/>
      <c r="ML287" s="242"/>
      <c r="MM287" s="242"/>
      <c r="MN287" s="59"/>
      <c r="MO287" s="59"/>
      <c r="MP287" s="285"/>
      <c r="MQ287" s="59"/>
      <c r="MR287" s="238"/>
      <c r="MS287" s="285"/>
      <c r="MT287" s="59"/>
      <c r="MU287" s="285"/>
      <c r="MV287" s="238"/>
      <c r="MW287" s="59"/>
      <c r="MX287" s="59"/>
      <c r="MY287" s="59"/>
      <c r="MZ287" s="59"/>
      <c r="NA287" s="59"/>
      <c r="NB287" s="59"/>
      <c r="NC287" s="59"/>
      <c r="ND287" s="59"/>
      <c r="NE287" s="59"/>
      <c r="NF287" s="59"/>
      <c r="NG287" s="59"/>
      <c r="NH287" s="59"/>
      <c r="NI287" s="59"/>
      <c r="NJ287" s="59"/>
      <c r="NK287" s="59"/>
      <c r="NL287" s="454"/>
      <c r="NM287" s="454"/>
      <c r="NN287" s="59"/>
      <c r="NO287" s="18"/>
      <c r="NP287" s="18"/>
      <c r="NQ287" s="18"/>
      <c r="NR287" s="18"/>
      <c r="NS287" s="18"/>
      <c r="NT287" s="18"/>
      <c r="NU287" s="18"/>
      <c r="NV287" s="18"/>
      <c r="NW287" s="18"/>
      <c r="NX287" s="18"/>
      <c r="NY287" s="18"/>
      <c r="NZ287" s="18"/>
      <c r="OA287" s="18"/>
      <c r="OB287" s="18"/>
      <c r="OC287" s="18"/>
      <c r="OZ287" s="59"/>
      <c r="PA287" s="251" t="str">
        <f t="shared" si="1009"/>
        <v/>
      </c>
      <c r="PB287" s="251" t="str">
        <f t="shared" si="1010"/>
        <v/>
      </c>
      <c r="PC287" s="251" t="str">
        <f t="shared" si="1011"/>
        <v/>
      </c>
      <c r="PD287" s="251" t="str">
        <f t="shared" si="1012"/>
        <v/>
      </c>
      <c r="PE287" s="251" t="str">
        <f t="shared" si="1013"/>
        <v/>
      </c>
      <c r="PF287" s="251" t="str">
        <f t="shared" si="1014"/>
        <v/>
      </c>
      <c r="PG287" s="251" t="str">
        <f t="shared" si="1015"/>
        <v/>
      </c>
      <c r="PH287" s="251" t="str">
        <f t="shared" si="1016"/>
        <v/>
      </c>
      <c r="PI287" s="251" t="str">
        <f t="shared" si="1017"/>
        <v/>
      </c>
      <c r="PJ287" s="251" t="str">
        <f t="shared" si="1018"/>
        <v/>
      </c>
      <c r="PK287" s="251" t="str">
        <f t="shared" si="1019"/>
        <v/>
      </c>
      <c r="PL287" s="251" t="str">
        <f t="shared" si="1020"/>
        <v/>
      </c>
      <c r="PM287" s="251" t="str">
        <f t="shared" si="1021"/>
        <v/>
      </c>
      <c r="PN287" s="251" t="str">
        <f t="shared" si="1022"/>
        <v/>
      </c>
      <c r="PO287" s="251" t="str">
        <f t="shared" si="1023"/>
        <v/>
      </c>
      <c r="PP287" s="251" t="str">
        <f t="shared" si="1024"/>
        <v/>
      </c>
      <c r="PQ287" s="251" t="str">
        <f t="shared" si="1025"/>
        <v/>
      </c>
      <c r="PR287" s="251" t="str">
        <f t="shared" si="1026"/>
        <v/>
      </c>
      <c r="PS287" s="251" t="str">
        <f t="shared" si="1027"/>
        <v/>
      </c>
      <c r="PT287" s="251" t="str">
        <f t="shared" si="1028"/>
        <v/>
      </c>
      <c r="PU287" s="251" t="str">
        <f t="shared" si="1029"/>
        <v/>
      </c>
      <c r="PV287" s="251" t="str">
        <f t="shared" si="1030"/>
        <v/>
      </c>
      <c r="PW287" s="251" t="str">
        <f t="shared" si="1031"/>
        <v/>
      </c>
      <c r="PX287" s="251" t="str">
        <f t="shared" si="1032"/>
        <v/>
      </c>
      <c r="PY287" s="251" t="str">
        <f t="shared" si="1033"/>
        <v/>
      </c>
      <c r="PZ287" s="251" t="str">
        <f t="shared" si="1034"/>
        <v/>
      </c>
      <c r="QA287" s="251" t="str">
        <f t="shared" si="1035"/>
        <v/>
      </c>
      <c r="QB287" s="251" t="str">
        <f t="shared" si="1036"/>
        <v/>
      </c>
      <c r="QC287" s="251" t="str">
        <f t="shared" si="1037"/>
        <v/>
      </c>
      <c r="QD287" s="251" t="str">
        <f t="shared" si="1038"/>
        <v/>
      </c>
      <c r="QE287" s="251" t="str">
        <f t="shared" si="1039"/>
        <v/>
      </c>
      <c r="QF287" s="63">
        <f t="shared" si="1040"/>
        <v>0</v>
      </c>
      <c r="QG287" s="59"/>
      <c r="QH287" s="59"/>
      <c r="QI287" s="59"/>
      <c r="QJ287" s="59"/>
      <c r="QK287" s="59"/>
      <c r="QL287" s="59"/>
      <c r="QM287" s="59"/>
      <c r="QN287" s="59"/>
    </row>
    <row r="288" spans="1:456" ht="6.75" customHeight="1" x14ac:dyDescent="0.25">
      <c r="A288" s="68"/>
      <c r="B288" s="447">
        <f t="shared" si="900"/>
        <v>274</v>
      </c>
      <c r="C288" s="72" t="s">
        <v>739</v>
      </c>
      <c r="D288" s="261" t="s">
        <v>754</v>
      </c>
      <c r="E288" s="59"/>
      <c r="F288" s="229"/>
      <c r="G288" s="295"/>
      <c r="H288" s="295"/>
      <c r="I288" s="229"/>
      <c r="J288" s="295"/>
      <c r="K288" s="295"/>
      <c r="L288" s="229"/>
      <c r="M288" s="295"/>
      <c r="N288" s="295"/>
      <c r="O288" s="229"/>
      <c r="P288" s="295"/>
      <c r="Q288" s="295"/>
      <c r="R288" s="229"/>
      <c r="S288" s="230"/>
      <c r="T288" s="231"/>
      <c r="U288" s="229"/>
      <c r="V288" s="230"/>
      <c r="W288" s="231"/>
      <c r="X288" s="229"/>
      <c r="Y288" s="230"/>
      <c r="Z288" s="231"/>
      <c r="AA288" s="229"/>
      <c r="AB288" s="295"/>
      <c r="AC288" s="295"/>
      <c r="AD288" s="229"/>
      <c r="AE288" s="295"/>
      <c r="AF288" s="295"/>
      <c r="AG288" s="229"/>
      <c r="AH288" s="295"/>
      <c r="AI288" s="295"/>
      <c r="AJ288" s="229"/>
      <c r="AK288" s="295"/>
      <c r="AL288" s="295"/>
      <c r="AM288" s="229"/>
      <c r="AN288" s="295"/>
      <c r="AO288" s="295"/>
      <c r="AP288" s="243"/>
      <c r="AQ288" s="295"/>
      <c r="AR288" s="290"/>
      <c r="AS288" s="243"/>
      <c r="AT288" s="295"/>
      <c r="AU288" s="290"/>
      <c r="AV288" s="229"/>
      <c r="AW288" s="230"/>
      <c r="AX288" s="231"/>
      <c r="AY288" s="229"/>
      <c r="AZ288" s="230"/>
      <c r="BA288" s="231"/>
      <c r="BB288" s="229"/>
      <c r="BC288" s="230"/>
      <c r="BD288" s="231"/>
      <c r="BE288" s="229"/>
      <c r="BF288" s="230"/>
      <c r="BG288" s="231"/>
      <c r="BH288" s="229"/>
      <c r="BI288" s="230"/>
      <c r="BJ288" s="231"/>
      <c r="BK288" s="243"/>
      <c r="BL288" s="230"/>
      <c r="BM288" s="231"/>
      <c r="BN288" s="243"/>
      <c r="BO288" s="230"/>
      <c r="BP288" s="231"/>
      <c r="BQ288" s="229"/>
      <c r="BR288" s="230"/>
      <c r="BS288" s="231"/>
      <c r="BT288" s="229"/>
      <c r="BU288" s="230"/>
      <c r="BV288" s="231"/>
      <c r="BW288" s="229"/>
      <c r="BX288" s="230"/>
      <c r="BY288" s="231"/>
      <c r="BZ288" s="229"/>
      <c r="CA288" s="230"/>
      <c r="CB288" s="231"/>
      <c r="CC288" s="229"/>
      <c r="CD288" s="230"/>
      <c r="CE288" s="231"/>
      <c r="CF288" s="331"/>
      <c r="CG288" s="332"/>
      <c r="CH288" s="385"/>
      <c r="CI288" s="331"/>
      <c r="CJ288" s="332"/>
      <c r="CK288" s="385"/>
      <c r="CL288" s="243"/>
      <c r="CM288" s="230"/>
      <c r="CN288" s="354"/>
      <c r="CO288" s="243"/>
      <c r="CP288" s="230"/>
      <c r="CQ288" s="231"/>
      <c r="CR288" s="331"/>
      <c r="CS288" s="332"/>
      <c r="CT288" s="333"/>
      <c r="CU288" s="229"/>
      <c r="CV288" s="230"/>
      <c r="CW288" s="231"/>
      <c r="CX288" s="331"/>
      <c r="CY288" s="332"/>
      <c r="CZ288" s="333"/>
      <c r="DA288" s="331"/>
      <c r="DB288" s="332"/>
      <c r="DC288" s="333"/>
      <c r="DD288" s="331"/>
      <c r="DE288" s="332"/>
      <c r="DF288" s="333"/>
      <c r="DG288" s="331"/>
      <c r="DH288" s="332"/>
      <c r="DI288" s="333"/>
      <c r="DJ288" s="229"/>
      <c r="DK288" s="230"/>
      <c r="DL288" s="231"/>
      <c r="DM288" s="229"/>
      <c r="DN288" s="230"/>
      <c r="DO288" s="231"/>
      <c r="DP288" s="331"/>
      <c r="DQ288" s="332"/>
      <c r="DR288" s="333"/>
      <c r="DS288" s="331"/>
      <c r="DT288" s="332"/>
      <c r="DU288" s="333"/>
      <c r="DV288" s="331"/>
      <c r="DW288" s="332"/>
      <c r="DX288" s="333"/>
      <c r="DY288" s="331"/>
      <c r="DZ288" s="332"/>
      <c r="EA288" s="333"/>
      <c r="EB288" s="331"/>
      <c r="EC288" s="332"/>
      <c r="ED288" s="333"/>
      <c r="EE288" s="331"/>
      <c r="EF288" s="332"/>
      <c r="EG288" s="333"/>
      <c r="EH288" s="229"/>
      <c r="EI288" s="230"/>
      <c r="EJ288" s="231"/>
      <c r="EK288" s="229"/>
      <c r="EL288" s="230"/>
      <c r="EM288" s="231"/>
      <c r="EN288" s="244"/>
      <c r="EO288" s="269" t="str">
        <f t="shared" si="901"/>
        <v/>
      </c>
      <c r="EP288" s="444" t="s">
        <v>1247</v>
      </c>
      <c r="EQ288" s="360" t="str">
        <f t="shared" si="1041"/>
        <v/>
      </c>
      <c r="ER288" s="360" t="str">
        <f t="shared" si="1042"/>
        <v/>
      </c>
      <c r="ES288" s="360" t="str">
        <f t="shared" si="1043"/>
        <v/>
      </c>
      <c r="ET288" s="360" t="str">
        <f t="shared" si="1044"/>
        <v/>
      </c>
      <c r="EU288" s="360" t="str">
        <f t="shared" si="1045"/>
        <v/>
      </c>
      <c r="EV288" s="360" t="str">
        <f t="shared" si="1046"/>
        <v/>
      </c>
      <c r="EW288" s="360" t="str">
        <f t="shared" si="1047"/>
        <v/>
      </c>
      <c r="EX288" s="360" t="str">
        <f t="shared" si="1048"/>
        <v/>
      </c>
      <c r="EY288" s="360" t="str">
        <f t="shared" si="1049"/>
        <v/>
      </c>
      <c r="EZ288" s="360" t="str">
        <f t="shared" si="1050"/>
        <v/>
      </c>
      <c r="FA288" s="360" t="str">
        <f t="shared" si="1051"/>
        <v/>
      </c>
      <c r="FB288" s="360" t="str">
        <f t="shared" si="1052"/>
        <v/>
      </c>
      <c r="FC288" s="360" t="str">
        <f t="shared" si="1053"/>
        <v/>
      </c>
      <c r="FD288" s="360" t="str">
        <f t="shared" si="1054"/>
        <v/>
      </c>
      <c r="FE288" s="360" t="str">
        <f t="shared" si="1055"/>
        <v/>
      </c>
      <c r="FF288" s="360" t="str">
        <f t="shared" si="1056"/>
        <v/>
      </c>
      <c r="FG288" s="360" t="str">
        <f t="shared" si="1057"/>
        <v/>
      </c>
      <c r="FH288" s="360" t="str">
        <f t="shared" si="1058"/>
        <v/>
      </c>
      <c r="FI288" s="360">
        <f t="shared" si="1059"/>
        <v>26</v>
      </c>
      <c r="FJ288" s="360" t="str">
        <f t="shared" si="1060"/>
        <v/>
      </c>
      <c r="FK288" s="360" t="str">
        <f t="shared" si="1061"/>
        <v/>
      </c>
      <c r="FL288" s="360" t="str">
        <f t="shared" si="1062"/>
        <v/>
      </c>
      <c r="FM288" s="360" t="str">
        <f t="shared" si="1063"/>
        <v/>
      </c>
      <c r="FN288" s="360" t="str">
        <f t="shared" si="1064"/>
        <v/>
      </c>
      <c r="FO288" s="360" t="str">
        <f t="shared" si="1065"/>
        <v/>
      </c>
      <c r="FP288" s="360" t="str">
        <f t="shared" si="1066"/>
        <v/>
      </c>
      <c r="FQ288" s="360" t="str">
        <f t="shared" si="1067"/>
        <v/>
      </c>
      <c r="FR288" s="360" t="str">
        <f t="shared" si="1068"/>
        <v/>
      </c>
      <c r="FS288" s="360" t="str">
        <f t="shared" si="1069"/>
        <v/>
      </c>
      <c r="FT288" s="360" t="str">
        <f t="shared" si="902"/>
        <v/>
      </c>
      <c r="FU288" s="360" t="str">
        <f t="shared" si="1070"/>
        <v/>
      </c>
      <c r="FV288" s="360" t="str">
        <f t="shared" si="1071"/>
        <v/>
      </c>
      <c r="FW288" s="360" t="str">
        <f t="shared" si="1072"/>
        <v/>
      </c>
      <c r="FX288" s="360" t="str">
        <f t="shared" si="1073"/>
        <v/>
      </c>
      <c r="FY288" s="360" t="str">
        <f t="shared" si="1074"/>
        <v/>
      </c>
      <c r="FZ288" s="360" t="str">
        <f t="shared" si="1075"/>
        <v/>
      </c>
      <c r="GA288" s="360" t="str">
        <f t="shared" si="1076"/>
        <v/>
      </c>
      <c r="GB288" s="360" t="str">
        <f t="shared" si="1077"/>
        <v/>
      </c>
      <c r="GC288" s="360" t="str">
        <f t="shared" si="1078"/>
        <v/>
      </c>
      <c r="GD288" s="360" t="str">
        <f t="shared" si="1079"/>
        <v/>
      </c>
      <c r="GE288" s="360" t="str">
        <f t="shared" si="1080"/>
        <v/>
      </c>
      <c r="GF288" s="360" t="str">
        <f t="shared" si="1081"/>
        <v/>
      </c>
      <c r="GG288" s="360" t="str">
        <f t="shared" si="1082"/>
        <v/>
      </c>
      <c r="GH288" s="360" t="str">
        <f t="shared" si="1083"/>
        <v/>
      </c>
      <c r="GI288" s="360" t="str">
        <f t="shared" si="1084"/>
        <v/>
      </c>
      <c r="GJ288" s="360" t="str">
        <f t="shared" si="1085"/>
        <v/>
      </c>
      <c r="GK288" s="444" t="s">
        <v>1247</v>
      </c>
      <c r="GL288" s="361" t="str">
        <f t="shared" si="903"/>
        <v>-</v>
      </c>
      <c r="GM288" s="361" t="str">
        <f t="shared" si="904"/>
        <v>-</v>
      </c>
      <c r="GN288" s="361" t="str">
        <f t="shared" si="905"/>
        <v>-</v>
      </c>
      <c r="GO288" s="361" t="str">
        <f t="shared" si="906"/>
        <v>-</v>
      </c>
      <c r="GP288" s="361" t="str">
        <f t="shared" si="907"/>
        <v>-</v>
      </c>
      <c r="GQ288" s="361" t="str">
        <f t="shared" si="908"/>
        <v>-</v>
      </c>
      <c r="GR288" s="361" t="str">
        <f t="shared" si="909"/>
        <v>-</v>
      </c>
      <c r="GS288" s="361" t="str">
        <f t="shared" si="910"/>
        <v>-</v>
      </c>
      <c r="GT288" s="361" t="str">
        <f t="shared" si="911"/>
        <v>-</v>
      </c>
      <c r="GU288" s="361" t="str">
        <f t="shared" si="912"/>
        <v>-</v>
      </c>
      <c r="GV288" s="361" t="str">
        <f t="shared" si="913"/>
        <v>-</v>
      </c>
      <c r="GW288" s="361" t="str">
        <f t="shared" si="914"/>
        <v>-</v>
      </c>
      <c r="GX288" s="361" t="str">
        <f t="shared" si="915"/>
        <v>-</v>
      </c>
      <c r="GY288" s="361" t="str">
        <f t="shared" si="916"/>
        <v>-</v>
      </c>
      <c r="GZ288" s="361" t="str">
        <f t="shared" si="917"/>
        <v>-</v>
      </c>
      <c r="HA288" s="361" t="str">
        <f t="shared" si="918"/>
        <v>-</v>
      </c>
      <c r="HB288" s="361" t="str">
        <f t="shared" si="919"/>
        <v>-</v>
      </c>
      <c r="HC288" s="361" t="str">
        <f t="shared" si="920"/>
        <v>-</v>
      </c>
      <c r="HD288" s="361" t="str">
        <f t="shared" si="921"/>
        <v>nrow_inner</v>
      </c>
      <c r="HE288" s="361" t="str">
        <f t="shared" si="922"/>
        <v>-</v>
      </c>
      <c r="HF288" s="361" t="str">
        <f t="shared" si="923"/>
        <v>-</v>
      </c>
      <c r="HG288" s="361" t="str">
        <f t="shared" si="924"/>
        <v>-</v>
      </c>
      <c r="HH288" s="361" t="str">
        <f t="shared" si="925"/>
        <v>-</v>
      </c>
      <c r="HI288" s="361" t="str">
        <f t="shared" si="926"/>
        <v>-</v>
      </c>
      <c r="HJ288" s="361" t="str">
        <f t="shared" si="927"/>
        <v>-</v>
      </c>
      <c r="HK288" s="361" t="str">
        <f t="shared" si="928"/>
        <v>-</v>
      </c>
      <c r="HL288" s="361" t="str">
        <f t="shared" si="929"/>
        <v>-</v>
      </c>
      <c r="HM288" s="361" t="str">
        <f t="shared" si="930"/>
        <v>-</v>
      </c>
      <c r="HN288" s="361" t="str">
        <f t="shared" si="931"/>
        <v>-</v>
      </c>
      <c r="HO288" s="361" t="str">
        <f t="shared" si="932"/>
        <v>-</v>
      </c>
      <c r="HP288" s="361" t="str">
        <f t="shared" si="933"/>
        <v>-</v>
      </c>
      <c r="HQ288" s="361" t="str">
        <f t="shared" si="934"/>
        <v>-</v>
      </c>
      <c r="HR288" s="361" t="str">
        <f t="shared" si="935"/>
        <v>-</v>
      </c>
      <c r="HS288" s="361" t="str">
        <f t="shared" si="936"/>
        <v>-</v>
      </c>
      <c r="HT288" s="361" t="str">
        <f t="shared" si="937"/>
        <v>-</v>
      </c>
      <c r="HU288" s="361" t="str">
        <f t="shared" si="938"/>
        <v>-</v>
      </c>
      <c r="HV288" s="361" t="str">
        <f t="shared" si="939"/>
        <v>-</v>
      </c>
      <c r="HW288" s="361" t="str">
        <f t="shared" si="940"/>
        <v>-</v>
      </c>
      <c r="HX288" s="361" t="str">
        <f t="shared" si="941"/>
        <v>-</v>
      </c>
      <c r="HY288" s="361" t="str">
        <f t="shared" si="942"/>
        <v>-</v>
      </c>
      <c r="HZ288" s="361" t="str">
        <f t="shared" si="943"/>
        <v>-</v>
      </c>
      <c r="IA288" s="361" t="str">
        <f t="shared" si="944"/>
        <v>-</v>
      </c>
      <c r="IB288" s="361" t="str">
        <f t="shared" si="945"/>
        <v>-</v>
      </c>
      <c r="IC288" s="361" t="str">
        <f t="shared" si="946"/>
        <v>-</v>
      </c>
      <c r="ID288" s="361" t="str">
        <f t="shared" si="947"/>
        <v>-</v>
      </c>
      <c r="IE288" s="361" t="str">
        <f t="shared" si="948"/>
        <v>-</v>
      </c>
      <c r="IF288" s="444" t="s">
        <v>1247</v>
      </c>
      <c r="IG288" s="56" t="str">
        <f t="shared" si="1086"/>
        <v>-</v>
      </c>
      <c r="IH288" s="56" t="str">
        <f t="shared" si="1087"/>
        <v>-</v>
      </c>
      <c r="II288" s="56" t="str">
        <f t="shared" si="1088"/>
        <v>-</v>
      </c>
      <c r="IJ288" s="56" t="str">
        <f t="shared" si="1089"/>
        <v>-</v>
      </c>
      <c r="IK288" s="56" t="str">
        <f t="shared" si="949"/>
        <v>-</v>
      </c>
      <c r="IL288" s="56" t="str">
        <f t="shared" si="950"/>
        <v>-</v>
      </c>
      <c r="IM288" s="56" t="str">
        <f t="shared" si="951"/>
        <v>-</v>
      </c>
      <c r="IN288" s="56" t="str">
        <f t="shared" si="952"/>
        <v>-</v>
      </c>
      <c r="IO288" s="56" t="str">
        <f t="shared" si="953"/>
        <v>-</v>
      </c>
      <c r="IP288" s="56" t="str">
        <f t="shared" si="954"/>
        <v>-</v>
      </c>
      <c r="IQ288" s="56" t="str">
        <f t="shared" si="955"/>
        <v>-</v>
      </c>
      <c r="IR288" s="56" t="str">
        <f t="shared" si="956"/>
        <v>-</v>
      </c>
      <c r="IS288" s="56" t="str">
        <f t="shared" si="957"/>
        <v>-</v>
      </c>
      <c r="IT288" s="56" t="str">
        <f t="shared" si="958"/>
        <v>-</v>
      </c>
      <c r="IU288" s="56" t="str">
        <f t="shared" si="959"/>
        <v>-</v>
      </c>
      <c r="IV288" s="56" t="str">
        <f t="shared" si="960"/>
        <v>-</v>
      </c>
      <c r="IW288" s="56" t="str">
        <f t="shared" si="961"/>
        <v>-</v>
      </c>
      <c r="IX288" s="56" t="str">
        <f t="shared" si="962"/>
        <v>-</v>
      </c>
      <c r="IY288" s="56">
        <f t="shared" si="963"/>
        <v>9</v>
      </c>
      <c r="IZ288" s="56" t="str">
        <f t="shared" si="964"/>
        <v>-</v>
      </c>
      <c r="JA288" s="56" t="str">
        <f t="shared" si="965"/>
        <v>-</v>
      </c>
      <c r="JB288" s="56" t="str">
        <f t="shared" si="966"/>
        <v>-</v>
      </c>
      <c r="JC288" s="56" t="str">
        <f t="shared" si="967"/>
        <v>-</v>
      </c>
      <c r="JD288" s="56" t="str">
        <f t="shared" si="968"/>
        <v>-</v>
      </c>
      <c r="JE288" s="56" t="str">
        <f t="shared" si="969"/>
        <v>-</v>
      </c>
      <c r="JF288" s="56" t="str">
        <f t="shared" si="970"/>
        <v>-</v>
      </c>
      <c r="JG288" s="56" t="str">
        <f t="shared" si="971"/>
        <v>-</v>
      </c>
      <c r="JH288" s="56" t="str">
        <f t="shared" si="972"/>
        <v>-</v>
      </c>
      <c r="JI288" s="56" t="str">
        <f t="shared" si="973"/>
        <v>-</v>
      </c>
      <c r="JJ288" s="56" t="str">
        <f t="shared" si="974"/>
        <v>-</v>
      </c>
      <c r="JK288" s="56" t="str">
        <f t="shared" si="975"/>
        <v>-</v>
      </c>
      <c r="JL288" s="56" t="str">
        <f t="shared" si="976"/>
        <v>-</v>
      </c>
      <c r="JM288" s="56" t="str">
        <f t="shared" si="977"/>
        <v>-</v>
      </c>
      <c r="JN288" s="56" t="str">
        <f t="shared" si="978"/>
        <v>-</v>
      </c>
      <c r="JO288" s="56" t="str">
        <f t="shared" si="979"/>
        <v>-</v>
      </c>
      <c r="JP288" s="56" t="str">
        <f t="shared" si="980"/>
        <v>-</v>
      </c>
      <c r="JQ288" s="56" t="str">
        <f t="shared" si="981"/>
        <v>-</v>
      </c>
      <c r="JR288" s="56" t="str">
        <f t="shared" si="982"/>
        <v>-</v>
      </c>
      <c r="JS288" s="56" t="str">
        <f t="shared" si="983"/>
        <v>-</v>
      </c>
      <c r="JT288" s="56" t="str">
        <f t="shared" si="984"/>
        <v>-</v>
      </c>
      <c r="JU288" s="56" t="str">
        <f t="shared" si="985"/>
        <v>-</v>
      </c>
      <c r="JV288" s="56" t="str">
        <f t="shared" si="986"/>
        <v>-</v>
      </c>
      <c r="JW288" s="56" t="str">
        <f t="shared" si="987"/>
        <v>-</v>
      </c>
      <c r="JX288" s="56" t="str">
        <f t="shared" si="988"/>
        <v>-</v>
      </c>
      <c r="JY288" s="56" t="str">
        <f t="shared" si="989"/>
        <v>-</v>
      </c>
      <c r="JZ288" s="56" t="str">
        <f t="shared" si="990"/>
        <v>-</v>
      </c>
      <c r="KA288" s="444" t="s">
        <v>1247</v>
      </c>
      <c r="KB288" s="360">
        <f>IF(ISNUMBER(INDEX($EQ$15:$GK$521,$B288,EO$11)),MAX(KB$14:KB287)+1,0)</f>
        <v>0</v>
      </c>
      <c r="KC288" s="360" t="str">
        <f t="shared" si="1090"/>
        <v/>
      </c>
      <c r="KD288" s="373" t="s">
        <v>2</v>
      </c>
      <c r="KE288" s="215"/>
      <c r="KF288" s="60"/>
      <c r="KG288" s="60"/>
      <c r="KH288" s="60"/>
      <c r="KI288" s="60"/>
      <c r="KJ288" s="60"/>
      <c r="KK288" s="60"/>
      <c r="KL288" s="60"/>
      <c r="KM288" s="60"/>
      <c r="KN288" s="60"/>
      <c r="KO288" s="60"/>
      <c r="KP288" s="60"/>
      <c r="KQ288" s="60"/>
      <c r="KR288" s="60"/>
      <c r="KS288" s="60"/>
      <c r="KT288" s="60"/>
      <c r="KU288" s="60"/>
      <c r="KV288" s="60"/>
      <c r="KW288" s="60"/>
      <c r="KX288" s="60"/>
      <c r="KY288" s="60"/>
      <c r="KZ288" s="283" t="str">
        <f t="shared" si="991"/>
        <v/>
      </c>
      <c r="LA288" s="26"/>
      <c r="LB288" s="18"/>
      <c r="LC288" s="18"/>
      <c r="LD288" s="18"/>
      <c r="LE288" s="18"/>
      <c r="LF288" s="18"/>
      <c r="LG288" s="18"/>
      <c r="LH288" s="18"/>
      <c r="LI288" s="18"/>
      <c r="LJ288" s="18"/>
      <c r="LK288" s="18"/>
      <c r="LL288" s="18"/>
      <c r="LM288" s="18"/>
      <c r="LN288" s="63"/>
      <c r="LO288" s="251">
        <f t="shared" si="992"/>
        <v>0</v>
      </c>
      <c r="LP288" s="251">
        <f t="shared" si="993"/>
        <v>0</v>
      </c>
      <c r="LQ288" s="251">
        <f t="shared" si="994"/>
        <v>0</v>
      </c>
      <c r="LR288" s="251">
        <f t="shared" si="995"/>
        <v>0</v>
      </c>
      <c r="LS288" s="251">
        <f t="shared" si="996"/>
        <v>0</v>
      </c>
      <c r="LT288" s="251">
        <f t="shared" si="997"/>
        <v>0</v>
      </c>
      <c r="LU288" s="251">
        <f t="shared" si="998"/>
        <v>0</v>
      </c>
      <c r="LV288" s="251">
        <f t="shared" si="999"/>
        <v>0</v>
      </c>
      <c r="LW288" s="251">
        <f t="shared" si="1000"/>
        <v>0</v>
      </c>
      <c r="LX288" s="251">
        <f t="shared" si="1001"/>
        <v>0</v>
      </c>
      <c r="LY288" s="251">
        <f t="shared" si="1002"/>
        <v>0</v>
      </c>
      <c r="LZ288" s="251">
        <f t="shared" si="1003"/>
        <v>0</v>
      </c>
      <c r="MA288" s="63">
        <f t="shared" si="1004"/>
        <v>7</v>
      </c>
      <c r="MB288" s="63">
        <f t="shared" si="1005"/>
        <v>0</v>
      </c>
      <c r="MC288" s="63">
        <f t="shared" si="1092"/>
        <v>274</v>
      </c>
      <c r="MD288" s="63">
        <f t="shared" si="1091"/>
        <v>45</v>
      </c>
      <c r="ME288" s="63">
        <f t="shared" si="1006"/>
        <v>0</v>
      </c>
      <c r="MF288" s="315">
        <f t="shared" si="1007"/>
        <v>291</v>
      </c>
      <c r="MG288" s="315">
        <f>IF(ISNUMBER(MATCH(EO288,$ME$15:$ME$520,0)),0,MAX(MG$14:MG287)+1)</f>
        <v>0</v>
      </c>
      <c r="MH288" s="315" t="str">
        <f t="shared" si="1008"/>
        <v/>
      </c>
      <c r="MI288" s="369"/>
      <c r="MJ288" s="68"/>
      <c r="MK288" s="18"/>
      <c r="ML288" s="242"/>
      <c r="MM288" s="242"/>
      <c r="MN288" s="59"/>
      <c r="MO288" s="59"/>
      <c r="MP288" s="285"/>
      <c r="MQ288" s="59"/>
      <c r="MR288" s="238"/>
      <c r="MS288" s="285"/>
      <c r="MT288" s="59"/>
      <c r="MU288" s="285"/>
      <c r="MV288" s="238"/>
      <c r="MW288" s="59"/>
      <c r="MX288" s="59"/>
      <c r="MY288" s="59"/>
      <c r="MZ288" s="59"/>
      <c r="NA288" s="59"/>
      <c r="NB288" s="59"/>
      <c r="NC288" s="59"/>
      <c r="ND288" s="59"/>
      <c r="NE288" s="59"/>
      <c r="NF288" s="59"/>
      <c r="NG288" s="59"/>
      <c r="NH288" s="59"/>
      <c r="NI288" s="59"/>
      <c r="NJ288" s="59"/>
      <c r="NK288" s="59"/>
      <c r="NL288" s="454"/>
      <c r="NM288" s="454"/>
      <c r="NN288" s="59"/>
      <c r="NO288" s="18"/>
      <c r="NP288" s="18"/>
      <c r="NQ288" s="18"/>
      <c r="NR288" s="18"/>
      <c r="NS288" s="18"/>
      <c r="NT288" s="18"/>
      <c r="NU288" s="18"/>
      <c r="NV288" s="18"/>
      <c r="NW288" s="18"/>
      <c r="NX288" s="18"/>
      <c r="NY288" s="18"/>
      <c r="NZ288" s="18"/>
      <c r="OA288" s="18"/>
      <c r="OB288" s="18"/>
      <c r="OC288" s="18"/>
      <c r="OZ288" s="59"/>
      <c r="PA288" s="251" t="str">
        <f t="shared" si="1009"/>
        <v/>
      </c>
      <c r="PB288" s="251" t="str">
        <f t="shared" si="1010"/>
        <v/>
      </c>
      <c r="PC288" s="251" t="str">
        <f t="shared" si="1011"/>
        <v/>
      </c>
      <c r="PD288" s="251" t="str">
        <f t="shared" si="1012"/>
        <v/>
      </c>
      <c r="PE288" s="251" t="str">
        <f t="shared" si="1013"/>
        <v/>
      </c>
      <c r="PF288" s="251" t="str">
        <f t="shared" si="1014"/>
        <v/>
      </c>
      <c r="PG288" s="251" t="str">
        <f t="shared" si="1015"/>
        <v/>
      </c>
      <c r="PH288" s="251" t="str">
        <f t="shared" si="1016"/>
        <v/>
      </c>
      <c r="PI288" s="251" t="str">
        <f t="shared" si="1017"/>
        <v/>
      </c>
      <c r="PJ288" s="251" t="str">
        <f t="shared" si="1018"/>
        <v/>
      </c>
      <c r="PK288" s="251" t="str">
        <f t="shared" si="1019"/>
        <v/>
      </c>
      <c r="PL288" s="251" t="str">
        <f t="shared" si="1020"/>
        <v/>
      </c>
      <c r="PM288" s="251" t="str">
        <f t="shared" si="1021"/>
        <v/>
      </c>
      <c r="PN288" s="251" t="str">
        <f t="shared" si="1022"/>
        <v/>
      </c>
      <c r="PO288" s="251" t="str">
        <f t="shared" si="1023"/>
        <v/>
      </c>
      <c r="PP288" s="251" t="str">
        <f t="shared" si="1024"/>
        <v/>
      </c>
      <c r="PQ288" s="251" t="str">
        <f t="shared" si="1025"/>
        <v/>
      </c>
      <c r="PR288" s="251" t="str">
        <f t="shared" si="1026"/>
        <v/>
      </c>
      <c r="PS288" s="251" t="str">
        <f t="shared" si="1027"/>
        <v/>
      </c>
      <c r="PT288" s="251" t="str">
        <f t="shared" si="1028"/>
        <v/>
      </c>
      <c r="PU288" s="251" t="str">
        <f t="shared" si="1029"/>
        <v/>
      </c>
      <c r="PV288" s="251" t="str">
        <f t="shared" si="1030"/>
        <v/>
      </c>
      <c r="PW288" s="251" t="str">
        <f t="shared" si="1031"/>
        <v/>
      </c>
      <c r="PX288" s="251" t="str">
        <f t="shared" si="1032"/>
        <v/>
      </c>
      <c r="PY288" s="251" t="str">
        <f t="shared" si="1033"/>
        <v/>
      </c>
      <c r="PZ288" s="251" t="str">
        <f t="shared" si="1034"/>
        <v/>
      </c>
      <c r="QA288" s="251" t="str">
        <f t="shared" si="1035"/>
        <v/>
      </c>
      <c r="QB288" s="251" t="str">
        <f t="shared" si="1036"/>
        <v/>
      </c>
      <c r="QC288" s="251" t="str">
        <f t="shared" si="1037"/>
        <v/>
      </c>
      <c r="QD288" s="251" t="str">
        <f t="shared" si="1038"/>
        <v/>
      </c>
      <c r="QE288" s="251" t="str">
        <f t="shared" si="1039"/>
        <v/>
      </c>
      <c r="QF288" s="63">
        <f t="shared" si="1040"/>
        <v>0</v>
      </c>
      <c r="QG288" s="59"/>
      <c r="QH288" s="59"/>
      <c r="QI288" s="59"/>
      <c r="QJ288" s="59"/>
      <c r="QK288" s="59"/>
      <c r="QL288" s="59"/>
      <c r="QM288" s="59"/>
      <c r="QN288" s="59"/>
    </row>
    <row r="289" spans="1:456" ht="6.75" customHeight="1" x14ac:dyDescent="0.25">
      <c r="A289" s="68"/>
      <c r="B289" s="447">
        <f t="shared" si="900"/>
        <v>275</v>
      </c>
      <c r="C289" s="72" t="s">
        <v>740</v>
      </c>
      <c r="D289" s="261" t="s">
        <v>755</v>
      </c>
      <c r="E289" s="59"/>
      <c r="F289" s="229"/>
      <c r="G289" s="295"/>
      <c r="H289" s="295"/>
      <c r="I289" s="229"/>
      <c r="J289" s="295"/>
      <c r="K289" s="295"/>
      <c r="L289" s="229"/>
      <c r="M289" s="295"/>
      <c r="N289" s="295"/>
      <c r="O289" s="229"/>
      <c r="P289" s="295"/>
      <c r="Q289" s="295"/>
      <c r="R289" s="229"/>
      <c r="S289" s="230"/>
      <c r="T289" s="231"/>
      <c r="U289" s="229"/>
      <c r="V289" s="230"/>
      <c r="W289" s="231"/>
      <c r="X289" s="229"/>
      <c r="Y289" s="230"/>
      <c r="Z289" s="231"/>
      <c r="AA289" s="229"/>
      <c r="AB289" s="295"/>
      <c r="AC289" s="295"/>
      <c r="AD289" s="229"/>
      <c r="AE289" s="295"/>
      <c r="AF289" s="295"/>
      <c r="AG289" s="229"/>
      <c r="AH289" s="295"/>
      <c r="AI289" s="295"/>
      <c r="AJ289" s="229"/>
      <c r="AK289" s="295"/>
      <c r="AL289" s="295"/>
      <c r="AM289" s="229"/>
      <c r="AN289" s="295"/>
      <c r="AO289" s="295"/>
      <c r="AP289" s="243"/>
      <c r="AQ289" s="295"/>
      <c r="AR289" s="290"/>
      <c r="AS289" s="243"/>
      <c r="AT289" s="295"/>
      <c r="AU289" s="290"/>
      <c r="AV289" s="229"/>
      <c r="AW289" s="230"/>
      <c r="AX289" s="231"/>
      <c r="AY289" s="229"/>
      <c r="AZ289" s="230"/>
      <c r="BA289" s="231"/>
      <c r="BB289" s="229"/>
      <c r="BC289" s="230"/>
      <c r="BD289" s="231"/>
      <c r="BE289" s="229"/>
      <c r="BF289" s="230"/>
      <c r="BG289" s="231"/>
      <c r="BH289" s="229"/>
      <c r="BI289" s="230"/>
      <c r="BJ289" s="231"/>
      <c r="BK289" s="243"/>
      <c r="BL289" s="230"/>
      <c r="BM289" s="231"/>
      <c r="BN289" s="243"/>
      <c r="BO289" s="230"/>
      <c r="BP289" s="231"/>
      <c r="BQ289" s="229"/>
      <c r="BR289" s="230"/>
      <c r="BS289" s="231"/>
      <c r="BT289" s="229"/>
      <c r="BU289" s="230"/>
      <c r="BV289" s="231"/>
      <c r="BW289" s="229"/>
      <c r="BX289" s="230"/>
      <c r="BY289" s="231"/>
      <c r="BZ289" s="229"/>
      <c r="CA289" s="230"/>
      <c r="CB289" s="231"/>
      <c r="CC289" s="229"/>
      <c r="CD289" s="230"/>
      <c r="CE289" s="231"/>
      <c r="CF289" s="331"/>
      <c r="CG289" s="332"/>
      <c r="CH289" s="385"/>
      <c r="CI289" s="331"/>
      <c r="CJ289" s="332"/>
      <c r="CK289" s="385"/>
      <c r="CL289" s="243"/>
      <c r="CM289" s="230"/>
      <c r="CN289" s="354"/>
      <c r="CO289" s="243"/>
      <c r="CP289" s="230"/>
      <c r="CQ289" s="231"/>
      <c r="CR289" s="331"/>
      <c r="CS289" s="332"/>
      <c r="CT289" s="333"/>
      <c r="CU289" s="229"/>
      <c r="CV289" s="230"/>
      <c r="CW289" s="231"/>
      <c r="CX289" s="331"/>
      <c r="CY289" s="332"/>
      <c r="CZ289" s="333"/>
      <c r="DA289" s="331"/>
      <c r="DB289" s="332"/>
      <c r="DC289" s="333"/>
      <c r="DD289" s="331"/>
      <c r="DE289" s="332"/>
      <c r="DF289" s="333"/>
      <c r="DG289" s="331"/>
      <c r="DH289" s="332"/>
      <c r="DI289" s="333"/>
      <c r="DJ289" s="229"/>
      <c r="DK289" s="230"/>
      <c r="DL289" s="231"/>
      <c r="DM289" s="229"/>
      <c r="DN289" s="230"/>
      <c r="DO289" s="231"/>
      <c r="DP289" s="331"/>
      <c r="DQ289" s="332"/>
      <c r="DR289" s="333"/>
      <c r="DS289" s="331"/>
      <c r="DT289" s="332"/>
      <c r="DU289" s="333"/>
      <c r="DV289" s="331"/>
      <c r="DW289" s="332"/>
      <c r="DX289" s="333"/>
      <c r="DY289" s="331"/>
      <c r="DZ289" s="332"/>
      <c r="EA289" s="333"/>
      <c r="EB289" s="331"/>
      <c r="EC289" s="332"/>
      <c r="ED289" s="333"/>
      <c r="EE289" s="331"/>
      <c r="EF289" s="332"/>
      <c r="EG289" s="333"/>
      <c r="EH289" s="229"/>
      <c r="EI289" s="230"/>
      <c r="EJ289" s="231"/>
      <c r="EK289" s="229"/>
      <c r="EL289" s="230"/>
      <c r="EM289" s="231"/>
      <c r="EN289" s="244"/>
      <c r="EO289" s="269" t="str">
        <f t="shared" si="901"/>
        <v/>
      </c>
      <c r="EP289" s="444" t="s">
        <v>1247</v>
      </c>
      <c r="EQ289" s="360" t="str">
        <f t="shared" si="1041"/>
        <v/>
      </c>
      <c r="ER289" s="360" t="str">
        <f t="shared" si="1042"/>
        <v/>
      </c>
      <c r="ES289" s="360" t="str">
        <f t="shared" si="1043"/>
        <v/>
      </c>
      <c r="ET289" s="360" t="str">
        <f t="shared" si="1044"/>
        <v/>
      </c>
      <c r="EU289" s="360" t="str">
        <f t="shared" si="1045"/>
        <v/>
      </c>
      <c r="EV289" s="360" t="str">
        <f t="shared" si="1046"/>
        <v/>
      </c>
      <c r="EW289" s="360" t="str">
        <f t="shared" si="1047"/>
        <v/>
      </c>
      <c r="EX289" s="360" t="str">
        <f t="shared" si="1048"/>
        <v/>
      </c>
      <c r="EY289" s="360" t="str">
        <f t="shared" si="1049"/>
        <v/>
      </c>
      <c r="EZ289" s="360" t="str">
        <f t="shared" si="1050"/>
        <v/>
      </c>
      <c r="FA289" s="360" t="str">
        <f t="shared" si="1051"/>
        <v/>
      </c>
      <c r="FB289" s="360" t="str">
        <f t="shared" si="1052"/>
        <v/>
      </c>
      <c r="FC289" s="360" t="str">
        <f t="shared" si="1053"/>
        <v/>
      </c>
      <c r="FD289" s="360" t="str">
        <f t="shared" si="1054"/>
        <v/>
      </c>
      <c r="FE289" s="360" t="str">
        <f t="shared" si="1055"/>
        <v/>
      </c>
      <c r="FF289" s="360" t="str">
        <f t="shared" si="1056"/>
        <v/>
      </c>
      <c r="FG289" s="360" t="str">
        <f t="shared" si="1057"/>
        <v/>
      </c>
      <c r="FH289" s="360" t="str">
        <f t="shared" si="1058"/>
        <v/>
      </c>
      <c r="FI289" s="360">
        <f t="shared" si="1059"/>
        <v>27</v>
      </c>
      <c r="FJ289" s="360" t="str">
        <f t="shared" si="1060"/>
        <v/>
      </c>
      <c r="FK289" s="360" t="str">
        <f t="shared" si="1061"/>
        <v/>
      </c>
      <c r="FL289" s="360" t="str">
        <f t="shared" si="1062"/>
        <v/>
      </c>
      <c r="FM289" s="360" t="str">
        <f t="shared" si="1063"/>
        <v/>
      </c>
      <c r="FN289" s="360" t="str">
        <f t="shared" si="1064"/>
        <v/>
      </c>
      <c r="FO289" s="360" t="str">
        <f t="shared" si="1065"/>
        <v/>
      </c>
      <c r="FP289" s="360" t="str">
        <f t="shared" si="1066"/>
        <v/>
      </c>
      <c r="FQ289" s="360" t="str">
        <f t="shared" si="1067"/>
        <v/>
      </c>
      <c r="FR289" s="360" t="str">
        <f t="shared" si="1068"/>
        <v/>
      </c>
      <c r="FS289" s="360" t="str">
        <f t="shared" si="1069"/>
        <v/>
      </c>
      <c r="FT289" s="360" t="str">
        <f t="shared" si="902"/>
        <v/>
      </c>
      <c r="FU289" s="360" t="str">
        <f t="shared" si="1070"/>
        <v/>
      </c>
      <c r="FV289" s="360" t="str">
        <f t="shared" si="1071"/>
        <v/>
      </c>
      <c r="FW289" s="360" t="str">
        <f t="shared" si="1072"/>
        <v/>
      </c>
      <c r="FX289" s="360" t="str">
        <f t="shared" si="1073"/>
        <v/>
      </c>
      <c r="FY289" s="360" t="str">
        <f t="shared" si="1074"/>
        <v/>
      </c>
      <c r="FZ289" s="360" t="str">
        <f t="shared" si="1075"/>
        <v/>
      </c>
      <c r="GA289" s="360" t="str">
        <f t="shared" si="1076"/>
        <v/>
      </c>
      <c r="GB289" s="360" t="str">
        <f t="shared" si="1077"/>
        <v/>
      </c>
      <c r="GC289" s="360" t="str">
        <f t="shared" si="1078"/>
        <v/>
      </c>
      <c r="GD289" s="360" t="str">
        <f t="shared" si="1079"/>
        <v/>
      </c>
      <c r="GE289" s="360" t="str">
        <f t="shared" si="1080"/>
        <v/>
      </c>
      <c r="GF289" s="360" t="str">
        <f t="shared" si="1081"/>
        <v/>
      </c>
      <c r="GG289" s="360" t="str">
        <f t="shared" si="1082"/>
        <v/>
      </c>
      <c r="GH289" s="360" t="str">
        <f t="shared" si="1083"/>
        <v/>
      </c>
      <c r="GI289" s="360" t="str">
        <f t="shared" si="1084"/>
        <v/>
      </c>
      <c r="GJ289" s="360" t="str">
        <f t="shared" si="1085"/>
        <v/>
      </c>
      <c r="GK289" s="444" t="s">
        <v>1247</v>
      </c>
      <c r="GL289" s="361" t="str">
        <f t="shared" si="903"/>
        <v>-</v>
      </c>
      <c r="GM289" s="361" t="str">
        <f t="shared" si="904"/>
        <v>-</v>
      </c>
      <c r="GN289" s="361" t="str">
        <f t="shared" si="905"/>
        <v>-</v>
      </c>
      <c r="GO289" s="361" t="str">
        <f t="shared" si="906"/>
        <v>-</v>
      </c>
      <c r="GP289" s="361" t="str">
        <f t="shared" si="907"/>
        <v>-</v>
      </c>
      <c r="GQ289" s="361" t="str">
        <f t="shared" si="908"/>
        <v>-</v>
      </c>
      <c r="GR289" s="361" t="str">
        <f t="shared" si="909"/>
        <v>-</v>
      </c>
      <c r="GS289" s="361" t="str">
        <f t="shared" si="910"/>
        <v>-</v>
      </c>
      <c r="GT289" s="361" t="str">
        <f t="shared" si="911"/>
        <v>-</v>
      </c>
      <c r="GU289" s="361" t="str">
        <f t="shared" si="912"/>
        <v>-</v>
      </c>
      <c r="GV289" s="361" t="str">
        <f t="shared" si="913"/>
        <v>-</v>
      </c>
      <c r="GW289" s="361" t="str">
        <f t="shared" si="914"/>
        <v>-</v>
      </c>
      <c r="GX289" s="361" t="str">
        <f t="shared" si="915"/>
        <v>-</v>
      </c>
      <c r="GY289" s="361" t="str">
        <f t="shared" si="916"/>
        <v>-</v>
      </c>
      <c r="GZ289" s="361" t="str">
        <f t="shared" si="917"/>
        <v>-</v>
      </c>
      <c r="HA289" s="361" t="str">
        <f t="shared" si="918"/>
        <v>-</v>
      </c>
      <c r="HB289" s="361" t="str">
        <f t="shared" si="919"/>
        <v>-</v>
      </c>
      <c r="HC289" s="361" t="str">
        <f t="shared" si="920"/>
        <v>-</v>
      </c>
      <c r="HD289" s="361" t="str">
        <f t="shared" si="921"/>
        <v>ncol_inner</v>
      </c>
      <c r="HE289" s="361" t="str">
        <f t="shared" si="922"/>
        <v>-</v>
      </c>
      <c r="HF289" s="361" t="str">
        <f t="shared" si="923"/>
        <v>-</v>
      </c>
      <c r="HG289" s="361" t="str">
        <f t="shared" si="924"/>
        <v>-</v>
      </c>
      <c r="HH289" s="361" t="str">
        <f t="shared" si="925"/>
        <v>-</v>
      </c>
      <c r="HI289" s="361" t="str">
        <f t="shared" si="926"/>
        <v>-</v>
      </c>
      <c r="HJ289" s="361" t="str">
        <f t="shared" si="927"/>
        <v>-</v>
      </c>
      <c r="HK289" s="361" t="str">
        <f t="shared" si="928"/>
        <v>-</v>
      </c>
      <c r="HL289" s="361" t="str">
        <f t="shared" si="929"/>
        <v>-</v>
      </c>
      <c r="HM289" s="361" t="str">
        <f t="shared" si="930"/>
        <v>-</v>
      </c>
      <c r="HN289" s="361" t="str">
        <f t="shared" si="931"/>
        <v>-</v>
      </c>
      <c r="HO289" s="361" t="str">
        <f t="shared" si="932"/>
        <v>-</v>
      </c>
      <c r="HP289" s="361" t="str">
        <f t="shared" si="933"/>
        <v>-</v>
      </c>
      <c r="HQ289" s="361" t="str">
        <f t="shared" si="934"/>
        <v>-</v>
      </c>
      <c r="HR289" s="361" t="str">
        <f t="shared" si="935"/>
        <v>-</v>
      </c>
      <c r="HS289" s="361" t="str">
        <f t="shared" si="936"/>
        <v>-</v>
      </c>
      <c r="HT289" s="361" t="str">
        <f t="shared" si="937"/>
        <v>-</v>
      </c>
      <c r="HU289" s="361" t="str">
        <f t="shared" si="938"/>
        <v>-</v>
      </c>
      <c r="HV289" s="361" t="str">
        <f t="shared" si="939"/>
        <v>-</v>
      </c>
      <c r="HW289" s="361" t="str">
        <f t="shared" si="940"/>
        <v>-</v>
      </c>
      <c r="HX289" s="361" t="str">
        <f t="shared" si="941"/>
        <v>-</v>
      </c>
      <c r="HY289" s="361" t="str">
        <f t="shared" si="942"/>
        <v>-</v>
      </c>
      <c r="HZ289" s="361" t="str">
        <f t="shared" si="943"/>
        <v>-</v>
      </c>
      <c r="IA289" s="361" t="str">
        <f t="shared" si="944"/>
        <v>-</v>
      </c>
      <c r="IB289" s="361" t="str">
        <f t="shared" si="945"/>
        <v>-</v>
      </c>
      <c r="IC289" s="361" t="str">
        <f t="shared" si="946"/>
        <v>-</v>
      </c>
      <c r="ID289" s="361" t="str">
        <f t="shared" si="947"/>
        <v>-</v>
      </c>
      <c r="IE289" s="361" t="str">
        <f t="shared" si="948"/>
        <v>-</v>
      </c>
      <c r="IF289" s="444" t="s">
        <v>1247</v>
      </c>
      <c r="IG289" s="56" t="str">
        <f t="shared" si="1086"/>
        <v>-</v>
      </c>
      <c r="IH289" s="56" t="str">
        <f t="shared" si="1087"/>
        <v>-</v>
      </c>
      <c r="II289" s="56" t="str">
        <f t="shared" si="1088"/>
        <v>-</v>
      </c>
      <c r="IJ289" s="56" t="str">
        <f t="shared" si="1089"/>
        <v>-</v>
      </c>
      <c r="IK289" s="56" t="str">
        <f t="shared" si="949"/>
        <v>-</v>
      </c>
      <c r="IL289" s="56" t="str">
        <f t="shared" si="950"/>
        <v>-</v>
      </c>
      <c r="IM289" s="56" t="str">
        <f t="shared" si="951"/>
        <v>-</v>
      </c>
      <c r="IN289" s="56" t="str">
        <f t="shared" si="952"/>
        <v>-</v>
      </c>
      <c r="IO289" s="56" t="str">
        <f t="shared" si="953"/>
        <v>-</v>
      </c>
      <c r="IP289" s="56" t="str">
        <f t="shared" si="954"/>
        <v>-</v>
      </c>
      <c r="IQ289" s="56" t="str">
        <f t="shared" si="955"/>
        <v>-</v>
      </c>
      <c r="IR289" s="56" t="str">
        <f t="shared" si="956"/>
        <v>-</v>
      </c>
      <c r="IS289" s="56" t="str">
        <f t="shared" si="957"/>
        <v>-</v>
      </c>
      <c r="IT289" s="56" t="str">
        <f t="shared" si="958"/>
        <v>-</v>
      </c>
      <c r="IU289" s="56" t="str">
        <f t="shared" si="959"/>
        <v>-</v>
      </c>
      <c r="IV289" s="56" t="str">
        <f t="shared" si="960"/>
        <v>-</v>
      </c>
      <c r="IW289" s="56" t="str">
        <f t="shared" si="961"/>
        <v>-</v>
      </c>
      <c r="IX289" s="56" t="str">
        <f t="shared" si="962"/>
        <v>-</v>
      </c>
      <c r="IY289" s="56">
        <f t="shared" si="963"/>
        <v>9</v>
      </c>
      <c r="IZ289" s="56" t="str">
        <f t="shared" si="964"/>
        <v>-</v>
      </c>
      <c r="JA289" s="56" t="str">
        <f t="shared" si="965"/>
        <v>-</v>
      </c>
      <c r="JB289" s="56" t="str">
        <f t="shared" si="966"/>
        <v>-</v>
      </c>
      <c r="JC289" s="56" t="str">
        <f t="shared" si="967"/>
        <v>-</v>
      </c>
      <c r="JD289" s="56" t="str">
        <f t="shared" si="968"/>
        <v>-</v>
      </c>
      <c r="JE289" s="56" t="str">
        <f t="shared" si="969"/>
        <v>-</v>
      </c>
      <c r="JF289" s="56" t="str">
        <f t="shared" si="970"/>
        <v>-</v>
      </c>
      <c r="JG289" s="56" t="str">
        <f t="shared" si="971"/>
        <v>-</v>
      </c>
      <c r="JH289" s="56" t="str">
        <f t="shared" si="972"/>
        <v>-</v>
      </c>
      <c r="JI289" s="56" t="str">
        <f t="shared" si="973"/>
        <v>-</v>
      </c>
      <c r="JJ289" s="56" t="str">
        <f t="shared" si="974"/>
        <v>-</v>
      </c>
      <c r="JK289" s="56" t="str">
        <f t="shared" si="975"/>
        <v>-</v>
      </c>
      <c r="JL289" s="56" t="str">
        <f t="shared" si="976"/>
        <v>-</v>
      </c>
      <c r="JM289" s="56" t="str">
        <f t="shared" si="977"/>
        <v>-</v>
      </c>
      <c r="JN289" s="56" t="str">
        <f t="shared" si="978"/>
        <v>-</v>
      </c>
      <c r="JO289" s="56" t="str">
        <f t="shared" si="979"/>
        <v>-</v>
      </c>
      <c r="JP289" s="56" t="str">
        <f t="shared" si="980"/>
        <v>-</v>
      </c>
      <c r="JQ289" s="56" t="str">
        <f t="shared" si="981"/>
        <v>-</v>
      </c>
      <c r="JR289" s="56" t="str">
        <f t="shared" si="982"/>
        <v>-</v>
      </c>
      <c r="JS289" s="56" t="str">
        <f t="shared" si="983"/>
        <v>-</v>
      </c>
      <c r="JT289" s="56" t="str">
        <f t="shared" si="984"/>
        <v>-</v>
      </c>
      <c r="JU289" s="56" t="str">
        <f t="shared" si="985"/>
        <v>-</v>
      </c>
      <c r="JV289" s="56" t="str">
        <f t="shared" si="986"/>
        <v>-</v>
      </c>
      <c r="JW289" s="56" t="str">
        <f t="shared" si="987"/>
        <v>-</v>
      </c>
      <c r="JX289" s="56" t="str">
        <f t="shared" si="988"/>
        <v>-</v>
      </c>
      <c r="JY289" s="56" t="str">
        <f t="shared" si="989"/>
        <v>-</v>
      </c>
      <c r="JZ289" s="56" t="str">
        <f t="shared" si="990"/>
        <v>-</v>
      </c>
      <c r="KA289" s="444" t="s">
        <v>1247</v>
      </c>
      <c r="KB289" s="360">
        <f>IF(ISNUMBER(INDEX($EQ$15:$GK$521,$B289,EO$11)),MAX(KB$14:KB288)+1,0)</f>
        <v>0</v>
      </c>
      <c r="KC289" s="360" t="str">
        <f t="shared" si="1090"/>
        <v/>
      </c>
      <c r="KD289" s="373" t="s">
        <v>2</v>
      </c>
      <c r="KE289" s="215"/>
      <c r="KF289" s="60"/>
      <c r="KG289" s="60"/>
      <c r="KH289" s="60"/>
      <c r="KI289" s="60"/>
      <c r="KJ289" s="60"/>
      <c r="KK289" s="60"/>
      <c r="KL289" s="60"/>
      <c r="KM289" s="60"/>
      <c r="KN289" s="60"/>
      <c r="KO289" s="60"/>
      <c r="KP289" s="60"/>
      <c r="KQ289" s="60"/>
      <c r="KR289" s="60"/>
      <c r="KS289" s="60"/>
      <c r="KT289" s="60"/>
      <c r="KU289" s="60"/>
      <c r="KV289" s="60"/>
      <c r="KW289" s="60"/>
      <c r="KX289" s="60"/>
      <c r="KY289" s="60"/>
      <c r="KZ289" s="283" t="str">
        <f t="shared" si="991"/>
        <v/>
      </c>
      <c r="LA289" s="26"/>
      <c r="LB289" s="18"/>
      <c r="LC289" s="18"/>
      <c r="LD289" s="18"/>
      <c r="LE289" s="18"/>
      <c r="LF289" s="18"/>
      <c r="LG289" s="18"/>
      <c r="LH289" s="18"/>
      <c r="LI289" s="18"/>
      <c r="LJ289" s="18"/>
      <c r="LK289" s="18"/>
      <c r="LL289" s="18"/>
      <c r="LM289" s="18"/>
      <c r="LN289" s="63"/>
      <c r="LO289" s="251">
        <f t="shared" si="992"/>
        <v>0</v>
      </c>
      <c r="LP289" s="251">
        <f t="shared" si="993"/>
        <v>0</v>
      </c>
      <c r="LQ289" s="251">
        <f t="shared" si="994"/>
        <v>0</v>
      </c>
      <c r="LR289" s="251">
        <f t="shared" si="995"/>
        <v>0</v>
      </c>
      <c r="LS289" s="251">
        <f t="shared" si="996"/>
        <v>0</v>
      </c>
      <c r="LT289" s="251">
        <f t="shared" si="997"/>
        <v>0</v>
      </c>
      <c r="LU289" s="251">
        <f t="shared" si="998"/>
        <v>0</v>
      </c>
      <c r="LV289" s="251">
        <f t="shared" si="999"/>
        <v>0</v>
      </c>
      <c r="LW289" s="251">
        <f t="shared" si="1000"/>
        <v>0</v>
      </c>
      <c r="LX289" s="251">
        <f t="shared" si="1001"/>
        <v>0</v>
      </c>
      <c r="LY289" s="251">
        <f t="shared" si="1002"/>
        <v>0</v>
      </c>
      <c r="LZ289" s="251">
        <f t="shared" si="1003"/>
        <v>0</v>
      </c>
      <c r="MA289" s="63">
        <f t="shared" si="1004"/>
        <v>7</v>
      </c>
      <c r="MB289" s="63">
        <f t="shared" si="1005"/>
        <v>0</v>
      </c>
      <c r="MC289" s="63">
        <f t="shared" si="1092"/>
        <v>275</v>
      </c>
      <c r="MD289" s="63">
        <f t="shared" si="1091"/>
        <v>46</v>
      </c>
      <c r="ME289" s="63">
        <f t="shared" si="1006"/>
        <v>0</v>
      </c>
      <c r="MF289" s="315">
        <f t="shared" si="1007"/>
        <v>291</v>
      </c>
      <c r="MG289" s="315">
        <f>IF(ISNUMBER(MATCH(EO289,$ME$15:$ME$520,0)),0,MAX(MG$14:MG288)+1)</f>
        <v>0</v>
      </c>
      <c r="MH289" s="315" t="str">
        <f t="shared" si="1008"/>
        <v/>
      </c>
      <c r="MI289" s="369"/>
      <c r="MJ289" s="68"/>
      <c r="MK289" s="18"/>
      <c r="ML289" s="242"/>
      <c r="MM289" s="242"/>
      <c r="MN289" s="59"/>
      <c r="MO289" s="59"/>
      <c r="MP289" s="285"/>
      <c r="MQ289" s="59"/>
      <c r="MR289" s="238"/>
      <c r="MS289" s="285"/>
      <c r="MT289" s="59"/>
      <c r="MU289" s="285"/>
      <c r="MV289" s="238"/>
      <c r="MW289" s="59"/>
      <c r="MX289" s="59"/>
      <c r="MY289" s="59"/>
      <c r="MZ289" s="59"/>
      <c r="NA289" s="59"/>
      <c r="NB289" s="59"/>
      <c r="NC289" s="59"/>
      <c r="ND289" s="59"/>
      <c r="NE289" s="59"/>
      <c r="NF289" s="59"/>
      <c r="NG289" s="59"/>
      <c r="NH289" s="59"/>
      <c r="NI289" s="59"/>
      <c r="NJ289" s="59"/>
      <c r="NK289" s="59"/>
      <c r="NL289" s="454"/>
      <c r="NM289" s="454"/>
      <c r="NN289" s="59"/>
      <c r="NO289" s="18"/>
      <c r="NP289" s="18"/>
      <c r="NQ289" s="18"/>
      <c r="NR289" s="18"/>
      <c r="NS289" s="18"/>
      <c r="NT289" s="18"/>
      <c r="NU289" s="18"/>
      <c r="NV289" s="18"/>
      <c r="NW289" s="18"/>
      <c r="NX289" s="18"/>
      <c r="NY289" s="18"/>
      <c r="NZ289" s="18"/>
      <c r="OA289" s="18"/>
      <c r="OB289" s="18"/>
      <c r="OC289" s="18"/>
      <c r="OZ289" s="59"/>
      <c r="PA289" s="251" t="str">
        <f t="shared" si="1009"/>
        <v/>
      </c>
      <c r="PB289" s="251" t="str">
        <f t="shared" si="1010"/>
        <v/>
      </c>
      <c r="PC289" s="251" t="str">
        <f t="shared" si="1011"/>
        <v/>
      </c>
      <c r="PD289" s="251" t="str">
        <f t="shared" si="1012"/>
        <v/>
      </c>
      <c r="PE289" s="251" t="str">
        <f t="shared" si="1013"/>
        <v/>
      </c>
      <c r="PF289" s="251" t="str">
        <f t="shared" si="1014"/>
        <v/>
      </c>
      <c r="PG289" s="251" t="str">
        <f t="shared" si="1015"/>
        <v/>
      </c>
      <c r="PH289" s="251" t="str">
        <f t="shared" si="1016"/>
        <v/>
      </c>
      <c r="PI289" s="251" t="str">
        <f t="shared" si="1017"/>
        <v/>
      </c>
      <c r="PJ289" s="251" t="str">
        <f t="shared" si="1018"/>
        <v/>
      </c>
      <c r="PK289" s="251" t="str">
        <f t="shared" si="1019"/>
        <v/>
      </c>
      <c r="PL289" s="251" t="str">
        <f t="shared" si="1020"/>
        <v/>
      </c>
      <c r="PM289" s="251" t="str">
        <f t="shared" si="1021"/>
        <v/>
      </c>
      <c r="PN289" s="251" t="str">
        <f t="shared" si="1022"/>
        <v/>
      </c>
      <c r="PO289" s="251" t="str">
        <f t="shared" si="1023"/>
        <v/>
      </c>
      <c r="PP289" s="251" t="str">
        <f t="shared" si="1024"/>
        <v/>
      </c>
      <c r="PQ289" s="251" t="str">
        <f t="shared" si="1025"/>
        <v/>
      </c>
      <c r="PR289" s="251" t="str">
        <f t="shared" si="1026"/>
        <v/>
      </c>
      <c r="PS289" s="251" t="str">
        <f t="shared" si="1027"/>
        <v/>
      </c>
      <c r="PT289" s="251" t="str">
        <f t="shared" si="1028"/>
        <v/>
      </c>
      <c r="PU289" s="251" t="str">
        <f t="shared" si="1029"/>
        <v/>
      </c>
      <c r="PV289" s="251" t="str">
        <f t="shared" si="1030"/>
        <v/>
      </c>
      <c r="PW289" s="251" t="str">
        <f t="shared" si="1031"/>
        <v/>
      </c>
      <c r="PX289" s="251" t="str">
        <f t="shared" si="1032"/>
        <v/>
      </c>
      <c r="PY289" s="251" t="str">
        <f t="shared" si="1033"/>
        <v/>
      </c>
      <c r="PZ289" s="251" t="str">
        <f t="shared" si="1034"/>
        <v/>
      </c>
      <c r="QA289" s="251" t="str">
        <f t="shared" si="1035"/>
        <v/>
      </c>
      <c r="QB289" s="251" t="str">
        <f t="shared" si="1036"/>
        <v/>
      </c>
      <c r="QC289" s="251" t="str">
        <f t="shared" si="1037"/>
        <v/>
      </c>
      <c r="QD289" s="251" t="str">
        <f t="shared" si="1038"/>
        <v/>
      </c>
      <c r="QE289" s="251" t="str">
        <f t="shared" si="1039"/>
        <v/>
      </c>
      <c r="QF289" s="63">
        <f t="shared" si="1040"/>
        <v>0</v>
      </c>
      <c r="QG289" s="59"/>
      <c r="QH289" s="59"/>
      <c r="QI289" s="59"/>
      <c r="QJ289" s="59"/>
      <c r="QK289" s="59"/>
      <c r="QL289" s="59"/>
      <c r="QM289" s="59"/>
      <c r="QN289" s="59"/>
    </row>
    <row r="290" spans="1:456" ht="6.75" customHeight="1" x14ac:dyDescent="0.25">
      <c r="A290" s="68"/>
      <c r="B290" s="447">
        <f t="shared" si="900"/>
        <v>276</v>
      </c>
      <c r="C290" s="72" t="s">
        <v>741</v>
      </c>
      <c r="D290" s="261" t="s">
        <v>756</v>
      </c>
      <c r="E290" s="59"/>
      <c r="F290" s="229"/>
      <c r="G290" s="295"/>
      <c r="H290" s="295"/>
      <c r="I290" s="229"/>
      <c r="J290" s="295"/>
      <c r="K290" s="295"/>
      <c r="L290" s="229"/>
      <c r="M290" s="295"/>
      <c r="N290" s="295"/>
      <c r="O290" s="229"/>
      <c r="P290" s="295"/>
      <c r="Q290" s="295"/>
      <c r="R290" s="229"/>
      <c r="S290" s="230"/>
      <c r="T290" s="231"/>
      <c r="U290" s="229"/>
      <c r="V290" s="230"/>
      <c r="W290" s="231"/>
      <c r="X290" s="229"/>
      <c r="Y290" s="230"/>
      <c r="Z290" s="231"/>
      <c r="AA290" s="229"/>
      <c r="AB290" s="295"/>
      <c r="AC290" s="295"/>
      <c r="AD290" s="229"/>
      <c r="AE290" s="295"/>
      <c r="AF290" s="295"/>
      <c r="AG290" s="229"/>
      <c r="AH290" s="295"/>
      <c r="AI290" s="295"/>
      <c r="AJ290" s="229"/>
      <c r="AK290" s="295"/>
      <c r="AL290" s="295"/>
      <c r="AM290" s="229"/>
      <c r="AN290" s="295"/>
      <c r="AO290" s="295"/>
      <c r="AP290" s="243"/>
      <c r="AQ290" s="295"/>
      <c r="AR290" s="290"/>
      <c r="AS290" s="243"/>
      <c r="AT290" s="295"/>
      <c r="AU290" s="290"/>
      <c r="AV290" s="229"/>
      <c r="AW290" s="230"/>
      <c r="AX290" s="231"/>
      <c r="AY290" s="229"/>
      <c r="AZ290" s="230"/>
      <c r="BA290" s="231"/>
      <c r="BB290" s="229"/>
      <c r="BC290" s="230"/>
      <c r="BD290" s="231"/>
      <c r="BE290" s="229"/>
      <c r="BF290" s="230"/>
      <c r="BG290" s="231"/>
      <c r="BH290" s="229"/>
      <c r="BI290" s="230"/>
      <c r="BJ290" s="231"/>
      <c r="BK290" s="243"/>
      <c r="BL290" s="230"/>
      <c r="BM290" s="231"/>
      <c r="BN290" s="243"/>
      <c r="BO290" s="230"/>
      <c r="BP290" s="231"/>
      <c r="BQ290" s="229"/>
      <c r="BR290" s="230"/>
      <c r="BS290" s="231"/>
      <c r="BT290" s="229"/>
      <c r="BU290" s="230"/>
      <c r="BV290" s="231"/>
      <c r="BW290" s="229"/>
      <c r="BX290" s="230"/>
      <c r="BY290" s="231"/>
      <c r="BZ290" s="229"/>
      <c r="CA290" s="230"/>
      <c r="CB290" s="231"/>
      <c r="CC290" s="229"/>
      <c r="CD290" s="230"/>
      <c r="CE290" s="231"/>
      <c r="CF290" s="331"/>
      <c r="CG290" s="332"/>
      <c r="CH290" s="385"/>
      <c r="CI290" s="331"/>
      <c r="CJ290" s="332"/>
      <c r="CK290" s="385"/>
      <c r="CL290" s="243"/>
      <c r="CM290" s="230"/>
      <c r="CN290" s="354"/>
      <c r="CO290" s="243"/>
      <c r="CP290" s="230"/>
      <c r="CQ290" s="231"/>
      <c r="CR290" s="331"/>
      <c r="CS290" s="332"/>
      <c r="CT290" s="333"/>
      <c r="CU290" s="229"/>
      <c r="CV290" s="230"/>
      <c r="CW290" s="231"/>
      <c r="CX290" s="331"/>
      <c r="CY290" s="332"/>
      <c r="CZ290" s="333"/>
      <c r="DA290" s="331"/>
      <c r="DB290" s="332"/>
      <c r="DC290" s="333"/>
      <c r="DD290" s="331"/>
      <c r="DE290" s="332"/>
      <c r="DF290" s="333"/>
      <c r="DG290" s="331"/>
      <c r="DH290" s="332"/>
      <c r="DI290" s="333"/>
      <c r="DJ290" s="229"/>
      <c r="DK290" s="230"/>
      <c r="DL290" s="231"/>
      <c r="DM290" s="229"/>
      <c r="DN290" s="230"/>
      <c r="DO290" s="231"/>
      <c r="DP290" s="331"/>
      <c r="DQ290" s="332"/>
      <c r="DR290" s="333"/>
      <c r="DS290" s="331"/>
      <c r="DT290" s="332"/>
      <c r="DU290" s="333"/>
      <c r="DV290" s="331"/>
      <c r="DW290" s="332"/>
      <c r="DX290" s="333"/>
      <c r="DY290" s="331"/>
      <c r="DZ290" s="332"/>
      <c r="EA290" s="333"/>
      <c r="EB290" s="331"/>
      <c r="EC290" s="332"/>
      <c r="ED290" s="333"/>
      <c r="EE290" s="331"/>
      <c r="EF290" s="332"/>
      <c r="EG290" s="333"/>
      <c r="EH290" s="229"/>
      <c r="EI290" s="230"/>
      <c r="EJ290" s="231"/>
      <c r="EK290" s="229"/>
      <c r="EL290" s="230"/>
      <c r="EM290" s="231"/>
      <c r="EN290" s="244"/>
      <c r="EO290" s="269" t="str">
        <f t="shared" si="901"/>
        <v/>
      </c>
      <c r="EP290" s="444" t="s">
        <v>1247</v>
      </c>
      <c r="EQ290" s="360" t="str">
        <f t="shared" si="1041"/>
        <v/>
      </c>
      <c r="ER290" s="360" t="str">
        <f t="shared" si="1042"/>
        <v/>
      </c>
      <c r="ES290" s="360" t="str">
        <f t="shared" si="1043"/>
        <v/>
      </c>
      <c r="ET290" s="360" t="str">
        <f t="shared" si="1044"/>
        <v/>
      </c>
      <c r="EU290" s="360" t="str">
        <f t="shared" si="1045"/>
        <v/>
      </c>
      <c r="EV290" s="360" t="str">
        <f t="shared" si="1046"/>
        <v/>
      </c>
      <c r="EW290" s="360" t="str">
        <f t="shared" si="1047"/>
        <v/>
      </c>
      <c r="EX290" s="360" t="str">
        <f t="shared" si="1048"/>
        <v/>
      </c>
      <c r="EY290" s="360" t="str">
        <f t="shared" si="1049"/>
        <v/>
      </c>
      <c r="EZ290" s="360" t="str">
        <f t="shared" si="1050"/>
        <v/>
      </c>
      <c r="FA290" s="360" t="str">
        <f t="shared" si="1051"/>
        <v/>
      </c>
      <c r="FB290" s="360" t="str">
        <f t="shared" si="1052"/>
        <v/>
      </c>
      <c r="FC290" s="360" t="str">
        <f t="shared" si="1053"/>
        <v/>
      </c>
      <c r="FD290" s="360" t="str">
        <f t="shared" si="1054"/>
        <v/>
      </c>
      <c r="FE290" s="360" t="str">
        <f t="shared" si="1055"/>
        <v/>
      </c>
      <c r="FF290" s="360" t="str">
        <f t="shared" si="1056"/>
        <v/>
      </c>
      <c r="FG290" s="360" t="str">
        <f t="shared" si="1057"/>
        <v/>
      </c>
      <c r="FH290" s="360" t="str">
        <f t="shared" si="1058"/>
        <v/>
      </c>
      <c r="FI290" s="360">
        <f t="shared" si="1059"/>
        <v>28</v>
      </c>
      <c r="FJ290" s="360" t="str">
        <f t="shared" si="1060"/>
        <v/>
      </c>
      <c r="FK290" s="360" t="str">
        <f t="shared" si="1061"/>
        <v/>
      </c>
      <c r="FL290" s="360" t="str">
        <f t="shared" si="1062"/>
        <v/>
      </c>
      <c r="FM290" s="360" t="str">
        <f t="shared" si="1063"/>
        <v/>
      </c>
      <c r="FN290" s="360" t="str">
        <f t="shared" si="1064"/>
        <v/>
      </c>
      <c r="FO290" s="360" t="str">
        <f t="shared" si="1065"/>
        <v/>
      </c>
      <c r="FP290" s="360" t="str">
        <f t="shared" si="1066"/>
        <v/>
      </c>
      <c r="FQ290" s="360" t="str">
        <f t="shared" si="1067"/>
        <v/>
      </c>
      <c r="FR290" s="360" t="str">
        <f t="shared" si="1068"/>
        <v/>
      </c>
      <c r="FS290" s="360" t="str">
        <f t="shared" si="1069"/>
        <v/>
      </c>
      <c r="FT290" s="360" t="str">
        <f t="shared" si="902"/>
        <v/>
      </c>
      <c r="FU290" s="360" t="str">
        <f t="shared" si="1070"/>
        <v/>
      </c>
      <c r="FV290" s="360" t="str">
        <f t="shared" si="1071"/>
        <v/>
      </c>
      <c r="FW290" s="360" t="str">
        <f t="shared" si="1072"/>
        <v/>
      </c>
      <c r="FX290" s="360" t="str">
        <f t="shared" si="1073"/>
        <v/>
      </c>
      <c r="FY290" s="360" t="str">
        <f t="shared" si="1074"/>
        <v/>
      </c>
      <c r="FZ290" s="360" t="str">
        <f t="shared" si="1075"/>
        <v/>
      </c>
      <c r="GA290" s="360" t="str">
        <f t="shared" si="1076"/>
        <v/>
      </c>
      <c r="GB290" s="360" t="str">
        <f t="shared" si="1077"/>
        <v/>
      </c>
      <c r="GC290" s="360" t="str">
        <f t="shared" si="1078"/>
        <v/>
      </c>
      <c r="GD290" s="360" t="str">
        <f t="shared" si="1079"/>
        <v/>
      </c>
      <c r="GE290" s="360" t="str">
        <f t="shared" si="1080"/>
        <v/>
      </c>
      <c r="GF290" s="360" t="str">
        <f t="shared" si="1081"/>
        <v/>
      </c>
      <c r="GG290" s="360" t="str">
        <f t="shared" si="1082"/>
        <v/>
      </c>
      <c r="GH290" s="360" t="str">
        <f t="shared" si="1083"/>
        <v/>
      </c>
      <c r="GI290" s="360" t="str">
        <f t="shared" si="1084"/>
        <v/>
      </c>
      <c r="GJ290" s="360" t="str">
        <f t="shared" si="1085"/>
        <v/>
      </c>
      <c r="GK290" s="444" t="s">
        <v>1247</v>
      </c>
      <c r="GL290" s="361" t="str">
        <f t="shared" si="903"/>
        <v>-</v>
      </c>
      <c r="GM290" s="361" t="str">
        <f t="shared" si="904"/>
        <v>-</v>
      </c>
      <c r="GN290" s="361" t="str">
        <f t="shared" si="905"/>
        <v>-</v>
      </c>
      <c r="GO290" s="361" t="str">
        <f t="shared" si="906"/>
        <v>-</v>
      </c>
      <c r="GP290" s="361" t="str">
        <f t="shared" si="907"/>
        <v>-</v>
      </c>
      <c r="GQ290" s="361" t="str">
        <f t="shared" si="908"/>
        <v>-</v>
      </c>
      <c r="GR290" s="361" t="str">
        <f t="shared" si="909"/>
        <v>-</v>
      </c>
      <c r="GS290" s="361" t="str">
        <f t="shared" si="910"/>
        <v>-</v>
      </c>
      <c r="GT290" s="361" t="str">
        <f t="shared" si="911"/>
        <v>-</v>
      </c>
      <c r="GU290" s="361" t="str">
        <f t="shared" si="912"/>
        <v>-</v>
      </c>
      <c r="GV290" s="361" t="str">
        <f t="shared" si="913"/>
        <v>-</v>
      </c>
      <c r="GW290" s="361" t="str">
        <f t="shared" si="914"/>
        <v>-</v>
      </c>
      <c r="GX290" s="361" t="str">
        <f t="shared" si="915"/>
        <v>-</v>
      </c>
      <c r="GY290" s="361" t="str">
        <f t="shared" si="916"/>
        <v>-</v>
      </c>
      <c r="GZ290" s="361" t="str">
        <f t="shared" si="917"/>
        <v>-</v>
      </c>
      <c r="HA290" s="361" t="str">
        <f t="shared" si="918"/>
        <v>-</v>
      </c>
      <c r="HB290" s="361" t="str">
        <f t="shared" si="919"/>
        <v>-</v>
      </c>
      <c r="HC290" s="361" t="str">
        <f t="shared" si="920"/>
        <v>-</v>
      </c>
      <c r="HD290" s="361" t="str">
        <f t="shared" si="921"/>
        <v>delr_inner</v>
      </c>
      <c r="HE290" s="361" t="str">
        <f t="shared" si="922"/>
        <v>-</v>
      </c>
      <c r="HF290" s="361" t="str">
        <f t="shared" si="923"/>
        <v>-</v>
      </c>
      <c r="HG290" s="361" t="str">
        <f t="shared" si="924"/>
        <v>-</v>
      </c>
      <c r="HH290" s="361" t="str">
        <f t="shared" si="925"/>
        <v>-</v>
      </c>
      <c r="HI290" s="361" t="str">
        <f t="shared" si="926"/>
        <v>-</v>
      </c>
      <c r="HJ290" s="361" t="str">
        <f t="shared" si="927"/>
        <v>-</v>
      </c>
      <c r="HK290" s="361" t="str">
        <f t="shared" si="928"/>
        <v>-</v>
      </c>
      <c r="HL290" s="361" t="str">
        <f t="shared" si="929"/>
        <v>-</v>
      </c>
      <c r="HM290" s="361" t="str">
        <f t="shared" si="930"/>
        <v>-</v>
      </c>
      <c r="HN290" s="361" t="str">
        <f t="shared" si="931"/>
        <v>-</v>
      </c>
      <c r="HO290" s="361" t="str">
        <f t="shared" si="932"/>
        <v>-</v>
      </c>
      <c r="HP290" s="361" t="str">
        <f t="shared" si="933"/>
        <v>-</v>
      </c>
      <c r="HQ290" s="361" t="str">
        <f t="shared" si="934"/>
        <v>-</v>
      </c>
      <c r="HR290" s="361" t="str">
        <f t="shared" si="935"/>
        <v>-</v>
      </c>
      <c r="HS290" s="361" t="str">
        <f t="shared" si="936"/>
        <v>-</v>
      </c>
      <c r="HT290" s="361" t="str">
        <f t="shared" si="937"/>
        <v>-</v>
      </c>
      <c r="HU290" s="361" t="str">
        <f t="shared" si="938"/>
        <v>-</v>
      </c>
      <c r="HV290" s="361" t="str">
        <f t="shared" si="939"/>
        <v>-</v>
      </c>
      <c r="HW290" s="361" t="str">
        <f t="shared" si="940"/>
        <v>-</v>
      </c>
      <c r="HX290" s="361" t="str">
        <f t="shared" si="941"/>
        <v>-</v>
      </c>
      <c r="HY290" s="361" t="str">
        <f t="shared" si="942"/>
        <v>-</v>
      </c>
      <c r="HZ290" s="361" t="str">
        <f t="shared" si="943"/>
        <v>-</v>
      </c>
      <c r="IA290" s="361" t="str">
        <f t="shared" si="944"/>
        <v>-</v>
      </c>
      <c r="IB290" s="361" t="str">
        <f t="shared" si="945"/>
        <v>-</v>
      </c>
      <c r="IC290" s="361" t="str">
        <f t="shared" si="946"/>
        <v>-</v>
      </c>
      <c r="ID290" s="361" t="str">
        <f t="shared" si="947"/>
        <v>-</v>
      </c>
      <c r="IE290" s="361" t="str">
        <f t="shared" si="948"/>
        <v>-</v>
      </c>
      <c r="IF290" s="444" t="s">
        <v>1247</v>
      </c>
      <c r="IG290" s="56" t="str">
        <f t="shared" si="1086"/>
        <v>-</v>
      </c>
      <c r="IH290" s="56" t="str">
        <f t="shared" si="1087"/>
        <v>-</v>
      </c>
      <c r="II290" s="56" t="str">
        <f t="shared" si="1088"/>
        <v>-</v>
      </c>
      <c r="IJ290" s="56" t="str">
        <f t="shared" si="1089"/>
        <v>-</v>
      </c>
      <c r="IK290" s="56" t="str">
        <f t="shared" si="949"/>
        <v>-</v>
      </c>
      <c r="IL290" s="56" t="str">
        <f t="shared" si="950"/>
        <v>-</v>
      </c>
      <c r="IM290" s="56" t="str">
        <f t="shared" si="951"/>
        <v>-</v>
      </c>
      <c r="IN290" s="56" t="str">
        <f t="shared" si="952"/>
        <v>-</v>
      </c>
      <c r="IO290" s="56" t="str">
        <f t="shared" si="953"/>
        <v>-</v>
      </c>
      <c r="IP290" s="56" t="str">
        <f t="shared" si="954"/>
        <v>-</v>
      </c>
      <c r="IQ290" s="56" t="str">
        <f t="shared" si="955"/>
        <v>-</v>
      </c>
      <c r="IR290" s="56" t="str">
        <f t="shared" si="956"/>
        <v>-</v>
      </c>
      <c r="IS290" s="56" t="str">
        <f t="shared" si="957"/>
        <v>-</v>
      </c>
      <c r="IT290" s="56" t="str">
        <f t="shared" si="958"/>
        <v>-</v>
      </c>
      <c r="IU290" s="56" t="str">
        <f t="shared" si="959"/>
        <v>-</v>
      </c>
      <c r="IV290" s="56" t="str">
        <f t="shared" si="960"/>
        <v>-</v>
      </c>
      <c r="IW290" s="56" t="str">
        <f t="shared" si="961"/>
        <v>-</v>
      </c>
      <c r="IX290" s="56" t="str">
        <f t="shared" si="962"/>
        <v>-</v>
      </c>
      <c r="IY290" s="56" t="str">
        <f t="shared" si="963"/>
        <v>100.0/rfct</v>
      </c>
      <c r="IZ290" s="56" t="str">
        <f t="shared" si="964"/>
        <v>-</v>
      </c>
      <c r="JA290" s="56" t="str">
        <f t="shared" si="965"/>
        <v>-</v>
      </c>
      <c r="JB290" s="56" t="str">
        <f t="shared" si="966"/>
        <v>-</v>
      </c>
      <c r="JC290" s="56" t="str">
        <f t="shared" si="967"/>
        <v>-</v>
      </c>
      <c r="JD290" s="56" t="str">
        <f t="shared" si="968"/>
        <v>-</v>
      </c>
      <c r="JE290" s="56" t="str">
        <f t="shared" si="969"/>
        <v>-</v>
      </c>
      <c r="JF290" s="56" t="str">
        <f t="shared" si="970"/>
        <v>-</v>
      </c>
      <c r="JG290" s="56" t="str">
        <f t="shared" si="971"/>
        <v>-</v>
      </c>
      <c r="JH290" s="56" t="str">
        <f t="shared" si="972"/>
        <v>-</v>
      </c>
      <c r="JI290" s="56" t="str">
        <f t="shared" si="973"/>
        <v>-</v>
      </c>
      <c r="JJ290" s="56" t="str">
        <f t="shared" si="974"/>
        <v>-</v>
      </c>
      <c r="JK290" s="56" t="str">
        <f t="shared" si="975"/>
        <v>-</v>
      </c>
      <c r="JL290" s="56" t="str">
        <f t="shared" si="976"/>
        <v>-</v>
      </c>
      <c r="JM290" s="56" t="str">
        <f t="shared" si="977"/>
        <v>-</v>
      </c>
      <c r="JN290" s="56" t="str">
        <f t="shared" si="978"/>
        <v>-</v>
      </c>
      <c r="JO290" s="56" t="str">
        <f t="shared" si="979"/>
        <v>-</v>
      </c>
      <c r="JP290" s="56" t="str">
        <f t="shared" si="980"/>
        <v>-</v>
      </c>
      <c r="JQ290" s="56" t="str">
        <f t="shared" si="981"/>
        <v>-</v>
      </c>
      <c r="JR290" s="56" t="str">
        <f t="shared" si="982"/>
        <v>-</v>
      </c>
      <c r="JS290" s="56" t="str">
        <f t="shared" si="983"/>
        <v>-</v>
      </c>
      <c r="JT290" s="56" t="str">
        <f t="shared" si="984"/>
        <v>-</v>
      </c>
      <c r="JU290" s="56" t="str">
        <f t="shared" si="985"/>
        <v>-</v>
      </c>
      <c r="JV290" s="56" t="str">
        <f t="shared" si="986"/>
        <v>-</v>
      </c>
      <c r="JW290" s="56" t="str">
        <f t="shared" si="987"/>
        <v>-</v>
      </c>
      <c r="JX290" s="56" t="str">
        <f t="shared" si="988"/>
        <v>-</v>
      </c>
      <c r="JY290" s="56" t="str">
        <f t="shared" si="989"/>
        <v>-</v>
      </c>
      <c r="JZ290" s="56" t="str">
        <f t="shared" si="990"/>
        <v>-</v>
      </c>
      <c r="KA290" s="444" t="s">
        <v>1247</v>
      </c>
      <c r="KB290" s="360">
        <f>IF(ISNUMBER(INDEX($EQ$15:$GK$521,$B290,EO$11)),MAX(KB$14:KB289)+1,0)</f>
        <v>0</v>
      </c>
      <c r="KC290" s="360" t="str">
        <f t="shared" si="1090"/>
        <v/>
      </c>
      <c r="KD290" s="373" t="s">
        <v>2</v>
      </c>
      <c r="KE290" s="215"/>
      <c r="KF290" s="60"/>
      <c r="KG290" s="60"/>
      <c r="KH290" s="60"/>
      <c r="KI290" s="60"/>
      <c r="KJ290" s="60"/>
      <c r="KK290" s="60"/>
      <c r="KL290" s="60"/>
      <c r="KM290" s="60"/>
      <c r="KN290" s="60"/>
      <c r="KO290" s="60"/>
      <c r="KP290" s="60"/>
      <c r="KQ290" s="60"/>
      <c r="KR290" s="60"/>
      <c r="KS290" s="60"/>
      <c r="KT290" s="60"/>
      <c r="KU290" s="60"/>
      <c r="KV290" s="60"/>
      <c r="KW290" s="60"/>
      <c r="KX290" s="60"/>
      <c r="KY290" s="60"/>
      <c r="KZ290" s="283" t="str">
        <f t="shared" si="991"/>
        <v/>
      </c>
      <c r="LA290" s="26"/>
      <c r="LB290" s="18"/>
      <c r="LC290" s="18"/>
      <c r="LD290" s="18"/>
      <c r="LE290" s="18"/>
      <c r="LF290" s="18"/>
      <c r="LG290" s="18"/>
      <c r="LH290" s="18"/>
      <c r="LI290" s="18"/>
      <c r="LJ290" s="18"/>
      <c r="LK290" s="18"/>
      <c r="LL290" s="18"/>
      <c r="LM290" s="18"/>
      <c r="LN290" s="63"/>
      <c r="LO290" s="251">
        <f t="shared" si="992"/>
        <v>0</v>
      </c>
      <c r="LP290" s="251">
        <f t="shared" si="993"/>
        <v>0</v>
      </c>
      <c r="LQ290" s="251">
        <f t="shared" si="994"/>
        <v>0</v>
      </c>
      <c r="LR290" s="251">
        <f t="shared" si="995"/>
        <v>0</v>
      </c>
      <c r="LS290" s="251">
        <f t="shared" si="996"/>
        <v>0</v>
      </c>
      <c r="LT290" s="251">
        <f t="shared" si="997"/>
        <v>0</v>
      </c>
      <c r="LU290" s="251">
        <f t="shared" si="998"/>
        <v>0</v>
      </c>
      <c r="LV290" s="251">
        <f t="shared" si="999"/>
        <v>0</v>
      </c>
      <c r="LW290" s="251">
        <f t="shared" si="1000"/>
        <v>0</v>
      </c>
      <c r="LX290" s="251">
        <f t="shared" si="1001"/>
        <v>0</v>
      </c>
      <c r="LY290" s="251">
        <f t="shared" si="1002"/>
        <v>0</v>
      </c>
      <c r="LZ290" s="251">
        <f t="shared" si="1003"/>
        <v>0</v>
      </c>
      <c r="MA290" s="63">
        <f t="shared" si="1004"/>
        <v>7</v>
      </c>
      <c r="MB290" s="63">
        <f t="shared" si="1005"/>
        <v>0</v>
      </c>
      <c r="MC290" s="63">
        <f t="shared" si="1092"/>
        <v>276</v>
      </c>
      <c r="MD290" s="63">
        <f t="shared" si="1091"/>
        <v>47</v>
      </c>
      <c r="ME290" s="63">
        <f t="shared" si="1006"/>
        <v>0</v>
      </c>
      <c r="MF290" s="315">
        <f t="shared" si="1007"/>
        <v>291</v>
      </c>
      <c r="MG290" s="315">
        <f>IF(ISNUMBER(MATCH(EO290,$ME$15:$ME$520,0)),0,MAX(MG$14:MG289)+1)</f>
        <v>0</v>
      </c>
      <c r="MH290" s="315" t="str">
        <f t="shared" si="1008"/>
        <v/>
      </c>
      <c r="MI290" s="369"/>
      <c r="MJ290" s="68"/>
      <c r="MK290" s="18"/>
      <c r="ML290" s="242"/>
      <c r="MM290" s="242"/>
      <c r="MN290" s="59"/>
      <c r="MO290" s="59"/>
      <c r="MP290" s="285"/>
      <c r="MQ290" s="59"/>
      <c r="MR290" s="238"/>
      <c r="MS290" s="285"/>
      <c r="MT290" s="59"/>
      <c r="MU290" s="285"/>
      <c r="MV290" s="238"/>
      <c r="MW290" s="59"/>
      <c r="MX290" s="59"/>
      <c r="MY290" s="59"/>
      <c r="MZ290" s="59"/>
      <c r="NA290" s="59"/>
      <c r="NB290" s="59"/>
      <c r="NC290" s="59"/>
      <c r="ND290" s="59"/>
      <c r="NE290" s="59"/>
      <c r="NF290" s="59"/>
      <c r="NG290" s="59"/>
      <c r="NH290" s="59"/>
      <c r="NI290" s="59"/>
      <c r="NJ290" s="59"/>
      <c r="NK290" s="59"/>
      <c r="NL290" s="454"/>
      <c r="NM290" s="454"/>
      <c r="NN290" s="59"/>
      <c r="NO290" s="18"/>
      <c r="NP290" s="18"/>
      <c r="NQ290" s="18"/>
      <c r="NR290" s="18"/>
      <c r="NS290" s="18"/>
      <c r="NT290" s="18"/>
      <c r="NU290" s="18"/>
      <c r="NV290" s="18"/>
      <c r="NW290" s="18"/>
      <c r="NX290" s="18"/>
      <c r="NY290" s="18"/>
      <c r="NZ290" s="18"/>
      <c r="OA290" s="18"/>
      <c r="OB290" s="18"/>
      <c r="OC290" s="18"/>
      <c r="OZ290" s="59"/>
      <c r="PA290" s="251" t="str">
        <f t="shared" si="1009"/>
        <v/>
      </c>
      <c r="PB290" s="251" t="str">
        <f t="shared" si="1010"/>
        <v/>
      </c>
      <c r="PC290" s="251" t="str">
        <f t="shared" si="1011"/>
        <v/>
      </c>
      <c r="PD290" s="251" t="str">
        <f t="shared" si="1012"/>
        <v/>
      </c>
      <c r="PE290" s="251" t="str">
        <f t="shared" si="1013"/>
        <v/>
      </c>
      <c r="PF290" s="251" t="str">
        <f t="shared" si="1014"/>
        <v/>
      </c>
      <c r="PG290" s="251" t="str">
        <f t="shared" si="1015"/>
        <v/>
      </c>
      <c r="PH290" s="251" t="str">
        <f t="shared" si="1016"/>
        <v/>
      </c>
      <c r="PI290" s="251" t="str">
        <f t="shared" si="1017"/>
        <v/>
      </c>
      <c r="PJ290" s="251" t="str">
        <f t="shared" si="1018"/>
        <v/>
      </c>
      <c r="PK290" s="251" t="str">
        <f t="shared" si="1019"/>
        <v/>
      </c>
      <c r="PL290" s="251" t="str">
        <f t="shared" si="1020"/>
        <v/>
      </c>
      <c r="PM290" s="251" t="str">
        <f t="shared" si="1021"/>
        <v/>
      </c>
      <c r="PN290" s="251" t="str">
        <f t="shared" si="1022"/>
        <v/>
      </c>
      <c r="PO290" s="251" t="str">
        <f t="shared" si="1023"/>
        <v/>
      </c>
      <c r="PP290" s="251" t="str">
        <f t="shared" si="1024"/>
        <v/>
      </c>
      <c r="PQ290" s="251" t="str">
        <f t="shared" si="1025"/>
        <v/>
      </c>
      <c r="PR290" s="251" t="str">
        <f t="shared" si="1026"/>
        <v/>
      </c>
      <c r="PS290" s="251" t="str">
        <f t="shared" si="1027"/>
        <v/>
      </c>
      <c r="PT290" s="251" t="str">
        <f t="shared" si="1028"/>
        <v/>
      </c>
      <c r="PU290" s="251" t="str">
        <f t="shared" si="1029"/>
        <v/>
      </c>
      <c r="PV290" s="251" t="str">
        <f t="shared" si="1030"/>
        <v/>
      </c>
      <c r="PW290" s="251" t="str">
        <f t="shared" si="1031"/>
        <v/>
      </c>
      <c r="PX290" s="251" t="str">
        <f t="shared" si="1032"/>
        <v/>
      </c>
      <c r="PY290" s="251" t="str">
        <f t="shared" si="1033"/>
        <v/>
      </c>
      <c r="PZ290" s="251" t="str">
        <f t="shared" si="1034"/>
        <v/>
      </c>
      <c r="QA290" s="251" t="str">
        <f t="shared" si="1035"/>
        <v/>
      </c>
      <c r="QB290" s="251" t="str">
        <f t="shared" si="1036"/>
        <v/>
      </c>
      <c r="QC290" s="251" t="str">
        <f t="shared" si="1037"/>
        <v/>
      </c>
      <c r="QD290" s="251" t="str">
        <f t="shared" si="1038"/>
        <v/>
      </c>
      <c r="QE290" s="251" t="str">
        <f t="shared" si="1039"/>
        <v/>
      </c>
      <c r="QF290" s="63">
        <f t="shared" si="1040"/>
        <v>0</v>
      </c>
      <c r="QG290" s="59"/>
      <c r="QH290" s="59"/>
      <c r="QI290" s="59"/>
      <c r="QJ290" s="59"/>
      <c r="QK290" s="59"/>
      <c r="QL290" s="59"/>
      <c r="QM290" s="59"/>
      <c r="QN290" s="59"/>
    </row>
    <row r="291" spans="1:456" ht="6.75" customHeight="1" x14ac:dyDescent="0.25">
      <c r="A291" s="68"/>
      <c r="B291" s="447">
        <f t="shared" si="900"/>
        <v>277</v>
      </c>
      <c r="C291" s="72" t="s">
        <v>743</v>
      </c>
      <c r="D291" s="261" t="s">
        <v>757</v>
      </c>
      <c r="E291" s="59"/>
      <c r="F291" s="229"/>
      <c r="G291" s="295"/>
      <c r="H291" s="295"/>
      <c r="I291" s="229"/>
      <c r="J291" s="295"/>
      <c r="K291" s="295"/>
      <c r="L291" s="229"/>
      <c r="M291" s="295"/>
      <c r="N291" s="295"/>
      <c r="O291" s="229"/>
      <c r="P291" s="295"/>
      <c r="Q291" s="295"/>
      <c r="R291" s="229"/>
      <c r="S291" s="230"/>
      <c r="T291" s="231"/>
      <c r="U291" s="229"/>
      <c r="V291" s="230"/>
      <c r="W291" s="231"/>
      <c r="X291" s="229"/>
      <c r="Y291" s="230"/>
      <c r="Z291" s="231"/>
      <c r="AA291" s="229"/>
      <c r="AB291" s="295"/>
      <c r="AC291" s="295"/>
      <c r="AD291" s="229"/>
      <c r="AE291" s="295"/>
      <c r="AF291" s="295"/>
      <c r="AG291" s="229"/>
      <c r="AH291" s="295"/>
      <c r="AI291" s="295"/>
      <c r="AJ291" s="229"/>
      <c r="AK291" s="295"/>
      <c r="AL291" s="295"/>
      <c r="AM291" s="229"/>
      <c r="AN291" s="295"/>
      <c r="AO291" s="295"/>
      <c r="AP291" s="243"/>
      <c r="AQ291" s="295"/>
      <c r="AR291" s="290"/>
      <c r="AS291" s="243"/>
      <c r="AT291" s="295"/>
      <c r="AU291" s="290"/>
      <c r="AV291" s="229"/>
      <c r="AW291" s="230"/>
      <c r="AX291" s="231"/>
      <c r="AY291" s="229"/>
      <c r="AZ291" s="230"/>
      <c r="BA291" s="231"/>
      <c r="BB291" s="229"/>
      <c r="BC291" s="230"/>
      <c r="BD291" s="231"/>
      <c r="BE291" s="229"/>
      <c r="BF291" s="230"/>
      <c r="BG291" s="231"/>
      <c r="BH291" s="229"/>
      <c r="BI291" s="230"/>
      <c r="BJ291" s="231"/>
      <c r="BK291" s="243"/>
      <c r="BL291" s="230"/>
      <c r="BM291" s="231"/>
      <c r="BN291" s="243"/>
      <c r="BO291" s="230"/>
      <c r="BP291" s="231"/>
      <c r="BQ291" s="229"/>
      <c r="BR291" s="230"/>
      <c r="BS291" s="231"/>
      <c r="BT291" s="229"/>
      <c r="BU291" s="230"/>
      <c r="BV291" s="231"/>
      <c r="BW291" s="229"/>
      <c r="BX291" s="230"/>
      <c r="BY291" s="231"/>
      <c r="BZ291" s="229"/>
      <c r="CA291" s="230"/>
      <c r="CB291" s="231"/>
      <c r="CC291" s="229"/>
      <c r="CD291" s="230"/>
      <c r="CE291" s="231"/>
      <c r="CF291" s="331"/>
      <c r="CG291" s="332"/>
      <c r="CH291" s="385"/>
      <c r="CI291" s="331"/>
      <c r="CJ291" s="332"/>
      <c r="CK291" s="385"/>
      <c r="CL291" s="243"/>
      <c r="CM291" s="230"/>
      <c r="CN291" s="354"/>
      <c r="CO291" s="243"/>
      <c r="CP291" s="230"/>
      <c r="CQ291" s="231"/>
      <c r="CR291" s="331"/>
      <c r="CS291" s="332"/>
      <c r="CT291" s="333"/>
      <c r="CU291" s="229"/>
      <c r="CV291" s="230"/>
      <c r="CW291" s="231"/>
      <c r="CX291" s="331"/>
      <c r="CY291" s="332"/>
      <c r="CZ291" s="333"/>
      <c r="DA291" s="331"/>
      <c r="DB291" s="332"/>
      <c r="DC291" s="333"/>
      <c r="DD291" s="331"/>
      <c r="DE291" s="332"/>
      <c r="DF291" s="333"/>
      <c r="DG291" s="331"/>
      <c r="DH291" s="332"/>
      <c r="DI291" s="333"/>
      <c r="DJ291" s="229"/>
      <c r="DK291" s="230"/>
      <c r="DL291" s="231"/>
      <c r="DM291" s="229"/>
      <c r="DN291" s="230"/>
      <c r="DO291" s="231"/>
      <c r="DP291" s="331"/>
      <c r="DQ291" s="332"/>
      <c r="DR291" s="333"/>
      <c r="DS291" s="331"/>
      <c r="DT291" s="332"/>
      <c r="DU291" s="333"/>
      <c r="DV291" s="331"/>
      <c r="DW291" s="332"/>
      <c r="DX291" s="333"/>
      <c r="DY291" s="331"/>
      <c r="DZ291" s="332"/>
      <c r="EA291" s="333"/>
      <c r="EB291" s="331"/>
      <c r="EC291" s="332"/>
      <c r="ED291" s="333"/>
      <c r="EE291" s="331"/>
      <c r="EF291" s="332"/>
      <c r="EG291" s="333"/>
      <c r="EH291" s="229"/>
      <c r="EI291" s="230"/>
      <c r="EJ291" s="231"/>
      <c r="EK291" s="229"/>
      <c r="EL291" s="230"/>
      <c r="EM291" s="231"/>
      <c r="EN291" s="244"/>
      <c r="EO291" s="269" t="str">
        <f t="shared" si="901"/>
        <v/>
      </c>
      <c r="EP291" s="444" t="s">
        <v>1247</v>
      </c>
      <c r="EQ291" s="360" t="str">
        <f t="shared" si="1041"/>
        <v/>
      </c>
      <c r="ER291" s="360" t="str">
        <f t="shared" si="1042"/>
        <v/>
      </c>
      <c r="ES291" s="360" t="str">
        <f t="shared" si="1043"/>
        <v/>
      </c>
      <c r="ET291" s="360" t="str">
        <f t="shared" si="1044"/>
        <v/>
      </c>
      <c r="EU291" s="360" t="str">
        <f t="shared" si="1045"/>
        <v/>
      </c>
      <c r="EV291" s="360" t="str">
        <f t="shared" si="1046"/>
        <v/>
      </c>
      <c r="EW291" s="360" t="str">
        <f t="shared" si="1047"/>
        <v/>
      </c>
      <c r="EX291" s="360" t="str">
        <f t="shared" si="1048"/>
        <v/>
      </c>
      <c r="EY291" s="360" t="str">
        <f t="shared" si="1049"/>
        <v/>
      </c>
      <c r="EZ291" s="360" t="str">
        <f t="shared" si="1050"/>
        <v/>
      </c>
      <c r="FA291" s="360" t="str">
        <f t="shared" si="1051"/>
        <v/>
      </c>
      <c r="FB291" s="360" t="str">
        <f t="shared" si="1052"/>
        <v/>
      </c>
      <c r="FC291" s="360" t="str">
        <f t="shared" si="1053"/>
        <v/>
      </c>
      <c r="FD291" s="360" t="str">
        <f t="shared" si="1054"/>
        <v/>
      </c>
      <c r="FE291" s="360" t="str">
        <f t="shared" si="1055"/>
        <v/>
      </c>
      <c r="FF291" s="360" t="str">
        <f t="shared" si="1056"/>
        <v/>
      </c>
      <c r="FG291" s="360" t="str">
        <f t="shared" si="1057"/>
        <v/>
      </c>
      <c r="FH291" s="360" t="str">
        <f t="shared" si="1058"/>
        <v/>
      </c>
      <c r="FI291" s="360">
        <f t="shared" si="1059"/>
        <v>29</v>
      </c>
      <c r="FJ291" s="360" t="str">
        <f t="shared" si="1060"/>
        <v/>
      </c>
      <c r="FK291" s="360" t="str">
        <f t="shared" si="1061"/>
        <v/>
      </c>
      <c r="FL291" s="360" t="str">
        <f t="shared" si="1062"/>
        <v/>
      </c>
      <c r="FM291" s="360" t="str">
        <f t="shared" si="1063"/>
        <v/>
      </c>
      <c r="FN291" s="360" t="str">
        <f t="shared" si="1064"/>
        <v/>
      </c>
      <c r="FO291" s="360" t="str">
        <f t="shared" si="1065"/>
        <v/>
      </c>
      <c r="FP291" s="360" t="str">
        <f t="shared" si="1066"/>
        <v/>
      </c>
      <c r="FQ291" s="360" t="str">
        <f t="shared" si="1067"/>
        <v/>
      </c>
      <c r="FR291" s="360" t="str">
        <f t="shared" si="1068"/>
        <v/>
      </c>
      <c r="FS291" s="360" t="str">
        <f t="shared" si="1069"/>
        <v/>
      </c>
      <c r="FT291" s="360" t="str">
        <f t="shared" si="902"/>
        <v/>
      </c>
      <c r="FU291" s="360" t="str">
        <f t="shared" si="1070"/>
        <v/>
      </c>
      <c r="FV291" s="360" t="str">
        <f t="shared" si="1071"/>
        <v/>
      </c>
      <c r="FW291" s="360" t="str">
        <f t="shared" si="1072"/>
        <v/>
      </c>
      <c r="FX291" s="360" t="str">
        <f t="shared" si="1073"/>
        <v/>
      </c>
      <c r="FY291" s="360" t="str">
        <f t="shared" si="1074"/>
        <v/>
      </c>
      <c r="FZ291" s="360" t="str">
        <f t="shared" si="1075"/>
        <v/>
      </c>
      <c r="GA291" s="360" t="str">
        <f t="shared" si="1076"/>
        <v/>
      </c>
      <c r="GB291" s="360" t="str">
        <f t="shared" si="1077"/>
        <v/>
      </c>
      <c r="GC291" s="360" t="str">
        <f t="shared" si="1078"/>
        <v/>
      </c>
      <c r="GD291" s="360" t="str">
        <f t="shared" si="1079"/>
        <v/>
      </c>
      <c r="GE291" s="360" t="str">
        <f t="shared" si="1080"/>
        <v/>
      </c>
      <c r="GF291" s="360" t="str">
        <f t="shared" si="1081"/>
        <v/>
      </c>
      <c r="GG291" s="360" t="str">
        <f t="shared" si="1082"/>
        <v/>
      </c>
      <c r="GH291" s="360" t="str">
        <f t="shared" si="1083"/>
        <v/>
      </c>
      <c r="GI291" s="360" t="str">
        <f t="shared" si="1084"/>
        <v/>
      </c>
      <c r="GJ291" s="360" t="str">
        <f t="shared" si="1085"/>
        <v/>
      </c>
      <c r="GK291" s="444" t="s">
        <v>1247</v>
      </c>
      <c r="GL291" s="361" t="str">
        <f t="shared" si="903"/>
        <v>-</v>
      </c>
      <c r="GM291" s="361" t="str">
        <f t="shared" si="904"/>
        <v>-</v>
      </c>
      <c r="GN291" s="361" t="str">
        <f t="shared" si="905"/>
        <v>-</v>
      </c>
      <c r="GO291" s="361" t="str">
        <f t="shared" si="906"/>
        <v>-</v>
      </c>
      <c r="GP291" s="361" t="str">
        <f t="shared" si="907"/>
        <v>-</v>
      </c>
      <c r="GQ291" s="361" t="str">
        <f t="shared" si="908"/>
        <v>-</v>
      </c>
      <c r="GR291" s="361" t="str">
        <f t="shared" si="909"/>
        <v>-</v>
      </c>
      <c r="GS291" s="361" t="str">
        <f t="shared" si="910"/>
        <v>-</v>
      </c>
      <c r="GT291" s="361" t="str">
        <f t="shared" si="911"/>
        <v>-</v>
      </c>
      <c r="GU291" s="361" t="str">
        <f t="shared" si="912"/>
        <v>-</v>
      </c>
      <c r="GV291" s="361" t="str">
        <f t="shared" si="913"/>
        <v>-</v>
      </c>
      <c r="GW291" s="361" t="str">
        <f t="shared" si="914"/>
        <v>-</v>
      </c>
      <c r="GX291" s="361" t="str">
        <f t="shared" si="915"/>
        <v>-</v>
      </c>
      <c r="GY291" s="361" t="str">
        <f t="shared" si="916"/>
        <v>-</v>
      </c>
      <c r="GZ291" s="361" t="str">
        <f t="shared" si="917"/>
        <v>-</v>
      </c>
      <c r="HA291" s="361" t="str">
        <f t="shared" si="918"/>
        <v>-</v>
      </c>
      <c r="HB291" s="361" t="str">
        <f t="shared" si="919"/>
        <v>-</v>
      </c>
      <c r="HC291" s="361" t="str">
        <f t="shared" si="920"/>
        <v>-</v>
      </c>
      <c r="HD291" s="361" t="str">
        <f t="shared" si="921"/>
        <v>delc_inner</v>
      </c>
      <c r="HE291" s="361" t="str">
        <f t="shared" si="922"/>
        <v>-</v>
      </c>
      <c r="HF291" s="361" t="str">
        <f t="shared" si="923"/>
        <v>-</v>
      </c>
      <c r="HG291" s="361" t="str">
        <f t="shared" si="924"/>
        <v>-</v>
      </c>
      <c r="HH291" s="361" t="str">
        <f t="shared" si="925"/>
        <v>-</v>
      </c>
      <c r="HI291" s="361" t="str">
        <f t="shared" si="926"/>
        <v>-</v>
      </c>
      <c r="HJ291" s="361" t="str">
        <f t="shared" si="927"/>
        <v>-</v>
      </c>
      <c r="HK291" s="361" t="str">
        <f t="shared" si="928"/>
        <v>-</v>
      </c>
      <c r="HL291" s="361" t="str">
        <f t="shared" si="929"/>
        <v>-</v>
      </c>
      <c r="HM291" s="361" t="str">
        <f t="shared" si="930"/>
        <v>-</v>
      </c>
      <c r="HN291" s="361" t="str">
        <f t="shared" si="931"/>
        <v>-</v>
      </c>
      <c r="HO291" s="361" t="str">
        <f t="shared" si="932"/>
        <v>-</v>
      </c>
      <c r="HP291" s="361" t="str">
        <f t="shared" si="933"/>
        <v>-</v>
      </c>
      <c r="HQ291" s="361" t="str">
        <f t="shared" si="934"/>
        <v>-</v>
      </c>
      <c r="HR291" s="361" t="str">
        <f t="shared" si="935"/>
        <v>-</v>
      </c>
      <c r="HS291" s="361" t="str">
        <f t="shared" si="936"/>
        <v>-</v>
      </c>
      <c r="HT291" s="361" t="str">
        <f t="shared" si="937"/>
        <v>-</v>
      </c>
      <c r="HU291" s="361" t="str">
        <f t="shared" si="938"/>
        <v>-</v>
      </c>
      <c r="HV291" s="361" t="str">
        <f t="shared" si="939"/>
        <v>-</v>
      </c>
      <c r="HW291" s="361" t="str">
        <f t="shared" si="940"/>
        <v>-</v>
      </c>
      <c r="HX291" s="361" t="str">
        <f t="shared" si="941"/>
        <v>-</v>
      </c>
      <c r="HY291" s="361" t="str">
        <f t="shared" si="942"/>
        <v>-</v>
      </c>
      <c r="HZ291" s="361" t="str">
        <f t="shared" si="943"/>
        <v>-</v>
      </c>
      <c r="IA291" s="361" t="str">
        <f t="shared" si="944"/>
        <v>-</v>
      </c>
      <c r="IB291" s="361" t="str">
        <f t="shared" si="945"/>
        <v>-</v>
      </c>
      <c r="IC291" s="361" t="str">
        <f t="shared" si="946"/>
        <v>-</v>
      </c>
      <c r="ID291" s="361" t="str">
        <f t="shared" si="947"/>
        <v>-</v>
      </c>
      <c r="IE291" s="361" t="str">
        <f t="shared" si="948"/>
        <v>-</v>
      </c>
      <c r="IF291" s="444" t="s">
        <v>1247</v>
      </c>
      <c r="IG291" s="56" t="str">
        <f t="shared" si="1086"/>
        <v>-</v>
      </c>
      <c r="IH291" s="56" t="str">
        <f t="shared" si="1087"/>
        <v>-</v>
      </c>
      <c r="II291" s="56" t="str">
        <f t="shared" si="1088"/>
        <v>-</v>
      </c>
      <c r="IJ291" s="56" t="str">
        <f t="shared" si="1089"/>
        <v>-</v>
      </c>
      <c r="IK291" s="56" t="str">
        <f t="shared" si="949"/>
        <v>-</v>
      </c>
      <c r="IL291" s="56" t="str">
        <f t="shared" si="950"/>
        <v>-</v>
      </c>
      <c r="IM291" s="56" t="str">
        <f t="shared" si="951"/>
        <v>-</v>
      </c>
      <c r="IN291" s="56" t="str">
        <f t="shared" si="952"/>
        <v>-</v>
      </c>
      <c r="IO291" s="56" t="str">
        <f t="shared" si="953"/>
        <v>-</v>
      </c>
      <c r="IP291" s="56" t="str">
        <f t="shared" si="954"/>
        <v>-</v>
      </c>
      <c r="IQ291" s="56" t="str">
        <f t="shared" si="955"/>
        <v>-</v>
      </c>
      <c r="IR291" s="56" t="str">
        <f t="shared" si="956"/>
        <v>-</v>
      </c>
      <c r="IS291" s="56" t="str">
        <f t="shared" si="957"/>
        <v>-</v>
      </c>
      <c r="IT291" s="56" t="str">
        <f t="shared" si="958"/>
        <v>-</v>
      </c>
      <c r="IU291" s="56" t="str">
        <f t="shared" si="959"/>
        <v>-</v>
      </c>
      <c r="IV291" s="56" t="str">
        <f t="shared" si="960"/>
        <v>-</v>
      </c>
      <c r="IW291" s="56" t="str">
        <f t="shared" si="961"/>
        <v>-</v>
      </c>
      <c r="IX291" s="56" t="str">
        <f t="shared" si="962"/>
        <v>-</v>
      </c>
      <c r="IY291" s="56" t="str">
        <f t="shared" si="963"/>
        <v>100.0/rfct</v>
      </c>
      <c r="IZ291" s="56" t="str">
        <f t="shared" si="964"/>
        <v>-</v>
      </c>
      <c r="JA291" s="56" t="str">
        <f t="shared" si="965"/>
        <v>-</v>
      </c>
      <c r="JB291" s="56" t="str">
        <f t="shared" si="966"/>
        <v>-</v>
      </c>
      <c r="JC291" s="56" t="str">
        <f t="shared" si="967"/>
        <v>-</v>
      </c>
      <c r="JD291" s="56" t="str">
        <f t="shared" si="968"/>
        <v>-</v>
      </c>
      <c r="JE291" s="56" t="str">
        <f t="shared" si="969"/>
        <v>-</v>
      </c>
      <c r="JF291" s="56" t="str">
        <f t="shared" si="970"/>
        <v>-</v>
      </c>
      <c r="JG291" s="56" t="str">
        <f t="shared" si="971"/>
        <v>-</v>
      </c>
      <c r="JH291" s="56" t="str">
        <f t="shared" si="972"/>
        <v>-</v>
      </c>
      <c r="JI291" s="56" t="str">
        <f t="shared" si="973"/>
        <v>-</v>
      </c>
      <c r="JJ291" s="56" t="str">
        <f t="shared" si="974"/>
        <v>-</v>
      </c>
      <c r="JK291" s="56" t="str">
        <f t="shared" si="975"/>
        <v>-</v>
      </c>
      <c r="JL291" s="56" t="str">
        <f t="shared" si="976"/>
        <v>-</v>
      </c>
      <c r="JM291" s="56" t="str">
        <f t="shared" si="977"/>
        <v>-</v>
      </c>
      <c r="JN291" s="56" t="str">
        <f t="shared" si="978"/>
        <v>-</v>
      </c>
      <c r="JO291" s="56" t="str">
        <f t="shared" si="979"/>
        <v>-</v>
      </c>
      <c r="JP291" s="56" t="str">
        <f t="shared" si="980"/>
        <v>-</v>
      </c>
      <c r="JQ291" s="56" t="str">
        <f t="shared" si="981"/>
        <v>-</v>
      </c>
      <c r="JR291" s="56" t="str">
        <f t="shared" si="982"/>
        <v>-</v>
      </c>
      <c r="JS291" s="56" t="str">
        <f t="shared" si="983"/>
        <v>-</v>
      </c>
      <c r="JT291" s="56" t="str">
        <f t="shared" si="984"/>
        <v>-</v>
      </c>
      <c r="JU291" s="56" t="str">
        <f t="shared" si="985"/>
        <v>-</v>
      </c>
      <c r="JV291" s="56" t="str">
        <f t="shared" si="986"/>
        <v>-</v>
      </c>
      <c r="JW291" s="56" t="str">
        <f t="shared" si="987"/>
        <v>-</v>
      </c>
      <c r="JX291" s="56" t="str">
        <f t="shared" si="988"/>
        <v>-</v>
      </c>
      <c r="JY291" s="56" t="str">
        <f t="shared" si="989"/>
        <v>-</v>
      </c>
      <c r="JZ291" s="56" t="str">
        <f t="shared" si="990"/>
        <v>-</v>
      </c>
      <c r="KA291" s="444" t="s">
        <v>1247</v>
      </c>
      <c r="KB291" s="360">
        <f>IF(ISNUMBER(INDEX($EQ$15:$GK$521,$B291,EO$11)),MAX(KB$14:KB290)+1,0)</f>
        <v>0</v>
      </c>
      <c r="KC291" s="360" t="str">
        <f t="shared" si="1090"/>
        <v/>
      </c>
      <c r="KD291" s="373" t="s">
        <v>2</v>
      </c>
      <c r="KE291" s="215"/>
      <c r="KF291" s="60"/>
      <c r="KG291" s="60"/>
      <c r="KH291" s="60"/>
      <c r="KI291" s="60"/>
      <c r="KJ291" s="60"/>
      <c r="KK291" s="60"/>
      <c r="KL291" s="60"/>
      <c r="KM291" s="60"/>
      <c r="KN291" s="60"/>
      <c r="KO291" s="60"/>
      <c r="KP291" s="60"/>
      <c r="KQ291" s="60"/>
      <c r="KR291" s="60"/>
      <c r="KS291" s="60"/>
      <c r="KT291" s="60"/>
      <c r="KU291" s="60"/>
      <c r="KV291" s="60"/>
      <c r="KW291" s="60"/>
      <c r="KX291" s="60"/>
      <c r="KY291" s="60"/>
      <c r="KZ291" s="283" t="str">
        <f t="shared" si="991"/>
        <v/>
      </c>
      <c r="LA291" s="26"/>
      <c r="LB291" s="18"/>
      <c r="LC291" s="18"/>
      <c r="LD291" s="18"/>
      <c r="LE291" s="18"/>
      <c r="LF291" s="18"/>
      <c r="LG291" s="18"/>
      <c r="LH291" s="18"/>
      <c r="LI291" s="18"/>
      <c r="LJ291" s="18"/>
      <c r="LK291" s="18"/>
      <c r="LL291" s="18"/>
      <c r="LM291" s="18"/>
      <c r="LN291" s="63"/>
      <c r="LO291" s="251">
        <f t="shared" si="992"/>
        <v>0</v>
      </c>
      <c r="LP291" s="251">
        <f t="shared" si="993"/>
        <v>0</v>
      </c>
      <c r="LQ291" s="251">
        <f t="shared" si="994"/>
        <v>0</v>
      </c>
      <c r="LR291" s="251">
        <f t="shared" si="995"/>
        <v>0</v>
      </c>
      <c r="LS291" s="251">
        <f t="shared" si="996"/>
        <v>0</v>
      </c>
      <c r="LT291" s="251">
        <f t="shared" si="997"/>
        <v>0</v>
      </c>
      <c r="LU291" s="251">
        <f t="shared" si="998"/>
        <v>0</v>
      </c>
      <c r="LV291" s="251">
        <f t="shared" si="999"/>
        <v>0</v>
      </c>
      <c r="LW291" s="251">
        <f t="shared" si="1000"/>
        <v>0</v>
      </c>
      <c r="LX291" s="251">
        <f t="shared" si="1001"/>
        <v>0</v>
      </c>
      <c r="LY291" s="251">
        <f t="shared" si="1002"/>
        <v>0</v>
      </c>
      <c r="LZ291" s="251">
        <f t="shared" si="1003"/>
        <v>0</v>
      </c>
      <c r="MA291" s="63">
        <f t="shared" si="1004"/>
        <v>7</v>
      </c>
      <c r="MB291" s="63">
        <f t="shared" si="1005"/>
        <v>0</v>
      </c>
      <c r="MC291" s="63">
        <f t="shared" si="1092"/>
        <v>277</v>
      </c>
      <c r="MD291" s="63">
        <f t="shared" si="1091"/>
        <v>48</v>
      </c>
      <c r="ME291" s="63">
        <f t="shared" si="1006"/>
        <v>0</v>
      </c>
      <c r="MF291" s="315">
        <f t="shared" si="1007"/>
        <v>291</v>
      </c>
      <c r="MG291" s="315">
        <f>IF(ISNUMBER(MATCH(EO291,$ME$15:$ME$520,0)),0,MAX(MG$14:MG290)+1)</f>
        <v>0</v>
      </c>
      <c r="MH291" s="315" t="str">
        <f t="shared" si="1008"/>
        <v/>
      </c>
      <c r="MI291" s="369"/>
      <c r="MJ291" s="68"/>
      <c r="MK291" s="18"/>
      <c r="ML291" s="242"/>
      <c r="MM291" s="242"/>
      <c r="MN291" s="59"/>
      <c r="MO291" s="59"/>
      <c r="MP291" s="285"/>
      <c r="MQ291" s="59"/>
      <c r="MR291" s="238"/>
      <c r="MS291" s="285"/>
      <c r="MT291" s="59"/>
      <c r="MU291" s="285"/>
      <c r="MV291" s="238"/>
      <c r="MW291" s="59"/>
      <c r="MX291" s="59"/>
      <c r="MY291" s="59"/>
      <c r="MZ291" s="59"/>
      <c r="NA291" s="59"/>
      <c r="NB291" s="59"/>
      <c r="NC291" s="59"/>
      <c r="ND291" s="59"/>
      <c r="NE291" s="59"/>
      <c r="NF291" s="59"/>
      <c r="NG291" s="59"/>
      <c r="NH291" s="59"/>
      <c r="NI291" s="59"/>
      <c r="NJ291" s="59"/>
      <c r="NK291" s="59"/>
      <c r="NL291" s="454"/>
      <c r="NM291" s="454"/>
      <c r="NN291" s="59"/>
      <c r="NO291" s="18"/>
      <c r="NP291" s="18"/>
      <c r="NQ291" s="18"/>
      <c r="NR291" s="18"/>
      <c r="NS291" s="18"/>
      <c r="NT291" s="18"/>
      <c r="NU291" s="18"/>
      <c r="NV291" s="18"/>
      <c r="NW291" s="18"/>
      <c r="NX291" s="18"/>
      <c r="NY291" s="18"/>
      <c r="NZ291" s="18"/>
      <c r="OA291" s="18"/>
      <c r="OB291" s="18"/>
      <c r="OC291" s="18"/>
      <c r="OZ291" s="59"/>
      <c r="PA291" s="251" t="str">
        <f t="shared" si="1009"/>
        <v/>
      </c>
      <c r="PB291" s="251" t="str">
        <f t="shared" si="1010"/>
        <v/>
      </c>
      <c r="PC291" s="251" t="str">
        <f t="shared" si="1011"/>
        <v/>
      </c>
      <c r="PD291" s="251" t="str">
        <f t="shared" si="1012"/>
        <v/>
      </c>
      <c r="PE291" s="251" t="str">
        <f t="shared" si="1013"/>
        <v/>
      </c>
      <c r="PF291" s="251" t="str">
        <f t="shared" si="1014"/>
        <v/>
      </c>
      <c r="PG291" s="251" t="str">
        <f t="shared" si="1015"/>
        <v/>
      </c>
      <c r="PH291" s="251" t="str">
        <f t="shared" si="1016"/>
        <v/>
      </c>
      <c r="PI291" s="251" t="str">
        <f t="shared" si="1017"/>
        <v/>
      </c>
      <c r="PJ291" s="251" t="str">
        <f t="shared" si="1018"/>
        <v/>
      </c>
      <c r="PK291" s="251" t="str">
        <f t="shared" si="1019"/>
        <v/>
      </c>
      <c r="PL291" s="251" t="str">
        <f t="shared" si="1020"/>
        <v/>
      </c>
      <c r="PM291" s="251" t="str">
        <f t="shared" si="1021"/>
        <v/>
      </c>
      <c r="PN291" s="251" t="str">
        <f t="shared" si="1022"/>
        <v/>
      </c>
      <c r="PO291" s="251" t="str">
        <f t="shared" si="1023"/>
        <v/>
      </c>
      <c r="PP291" s="251" t="str">
        <f t="shared" si="1024"/>
        <v/>
      </c>
      <c r="PQ291" s="251" t="str">
        <f t="shared" si="1025"/>
        <v/>
      </c>
      <c r="PR291" s="251" t="str">
        <f t="shared" si="1026"/>
        <v/>
      </c>
      <c r="PS291" s="251" t="str">
        <f t="shared" si="1027"/>
        <v/>
      </c>
      <c r="PT291" s="251" t="str">
        <f t="shared" si="1028"/>
        <v/>
      </c>
      <c r="PU291" s="251" t="str">
        <f t="shared" si="1029"/>
        <v/>
      </c>
      <c r="PV291" s="251" t="str">
        <f t="shared" si="1030"/>
        <v/>
      </c>
      <c r="PW291" s="251" t="str">
        <f t="shared" si="1031"/>
        <v/>
      </c>
      <c r="PX291" s="251" t="str">
        <f t="shared" si="1032"/>
        <v/>
      </c>
      <c r="PY291" s="251" t="str">
        <f t="shared" si="1033"/>
        <v/>
      </c>
      <c r="PZ291" s="251" t="str">
        <f t="shared" si="1034"/>
        <v/>
      </c>
      <c r="QA291" s="251" t="str">
        <f t="shared" si="1035"/>
        <v/>
      </c>
      <c r="QB291" s="251" t="str">
        <f t="shared" si="1036"/>
        <v/>
      </c>
      <c r="QC291" s="251" t="str">
        <f t="shared" si="1037"/>
        <v/>
      </c>
      <c r="QD291" s="251" t="str">
        <f t="shared" si="1038"/>
        <v/>
      </c>
      <c r="QE291" s="251" t="str">
        <f t="shared" si="1039"/>
        <v/>
      </c>
      <c r="QF291" s="63">
        <f t="shared" si="1040"/>
        <v>0</v>
      </c>
      <c r="QG291" s="59"/>
      <c r="QH291" s="59"/>
      <c r="QI291" s="59"/>
      <c r="QJ291" s="59"/>
      <c r="QK291" s="59"/>
      <c r="QL291" s="59"/>
      <c r="QM291" s="59"/>
      <c r="QN291" s="59"/>
    </row>
    <row r="292" spans="1:456" ht="6.75" customHeight="1" x14ac:dyDescent="0.25">
      <c r="A292" s="68"/>
      <c r="B292" s="447">
        <f t="shared" si="900"/>
        <v>278</v>
      </c>
      <c r="C292" s="72" t="s">
        <v>744</v>
      </c>
      <c r="D292" s="261" t="s">
        <v>758</v>
      </c>
      <c r="E292" s="59"/>
      <c r="F292" s="229"/>
      <c r="G292" s="295"/>
      <c r="H292" s="295"/>
      <c r="I292" s="229"/>
      <c r="J292" s="295"/>
      <c r="K292" s="295"/>
      <c r="L292" s="229"/>
      <c r="M292" s="295"/>
      <c r="N292" s="295"/>
      <c r="O292" s="229"/>
      <c r="P292" s="295"/>
      <c r="Q292" s="295"/>
      <c r="R292" s="229"/>
      <c r="S292" s="230"/>
      <c r="T292" s="231"/>
      <c r="U292" s="229"/>
      <c r="V292" s="230"/>
      <c r="W292" s="231"/>
      <c r="X292" s="229"/>
      <c r="Y292" s="230"/>
      <c r="Z292" s="231"/>
      <c r="AA292" s="229"/>
      <c r="AB292" s="295"/>
      <c r="AC292" s="295"/>
      <c r="AD292" s="229"/>
      <c r="AE292" s="295"/>
      <c r="AF292" s="295"/>
      <c r="AG292" s="229"/>
      <c r="AH292" s="295"/>
      <c r="AI292" s="295"/>
      <c r="AJ292" s="229"/>
      <c r="AK292" s="295"/>
      <c r="AL292" s="295"/>
      <c r="AM292" s="229"/>
      <c r="AN292" s="295"/>
      <c r="AO292" s="295"/>
      <c r="AP292" s="243"/>
      <c r="AQ292" s="295"/>
      <c r="AR292" s="290"/>
      <c r="AS292" s="243"/>
      <c r="AT292" s="295"/>
      <c r="AU292" s="290"/>
      <c r="AV292" s="229"/>
      <c r="AW292" s="230"/>
      <c r="AX292" s="231"/>
      <c r="AY292" s="229"/>
      <c r="AZ292" s="230"/>
      <c r="BA292" s="231"/>
      <c r="BB292" s="229"/>
      <c r="BC292" s="230"/>
      <c r="BD292" s="231"/>
      <c r="BE292" s="229"/>
      <c r="BF292" s="230"/>
      <c r="BG292" s="231"/>
      <c r="BH292" s="229"/>
      <c r="BI292" s="230"/>
      <c r="BJ292" s="231"/>
      <c r="BK292" s="243"/>
      <c r="BL292" s="230"/>
      <c r="BM292" s="231"/>
      <c r="BN292" s="243"/>
      <c r="BO292" s="230"/>
      <c r="BP292" s="231"/>
      <c r="BQ292" s="229"/>
      <c r="BR292" s="230"/>
      <c r="BS292" s="231"/>
      <c r="BT292" s="229"/>
      <c r="BU292" s="230"/>
      <c r="BV292" s="231"/>
      <c r="BW292" s="229"/>
      <c r="BX292" s="230"/>
      <c r="BY292" s="231"/>
      <c r="BZ292" s="229"/>
      <c r="CA292" s="230"/>
      <c r="CB292" s="231"/>
      <c r="CC292" s="229"/>
      <c r="CD292" s="230"/>
      <c r="CE292" s="231"/>
      <c r="CF292" s="331"/>
      <c r="CG292" s="332"/>
      <c r="CH292" s="385"/>
      <c r="CI292" s="331"/>
      <c r="CJ292" s="332"/>
      <c r="CK292" s="385"/>
      <c r="CL292" s="243"/>
      <c r="CM292" s="230"/>
      <c r="CN292" s="354"/>
      <c r="CO292" s="243"/>
      <c r="CP292" s="230"/>
      <c r="CQ292" s="231"/>
      <c r="CR292" s="331"/>
      <c r="CS292" s="332"/>
      <c r="CT292" s="333"/>
      <c r="CU292" s="229"/>
      <c r="CV292" s="230"/>
      <c r="CW292" s="231"/>
      <c r="CX292" s="331"/>
      <c r="CY292" s="332"/>
      <c r="CZ292" s="333"/>
      <c r="DA292" s="331"/>
      <c r="DB292" s="332"/>
      <c r="DC292" s="333"/>
      <c r="DD292" s="331"/>
      <c r="DE292" s="332"/>
      <c r="DF292" s="333"/>
      <c r="DG292" s="331"/>
      <c r="DH292" s="332"/>
      <c r="DI292" s="333"/>
      <c r="DJ292" s="229"/>
      <c r="DK292" s="230"/>
      <c r="DL292" s="231"/>
      <c r="DM292" s="229"/>
      <c r="DN292" s="230"/>
      <c r="DO292" s="231"/>
      <c r="DP292" s="331"/>
      <c r="DQ292" s="332"/>
      <c r="DR292" s="333"/>
      <c r="DS292" s="331"/>
      <c r="DT292" s="332"/>
      <c r="DU292" s="333"/>
      <c r="DV292" s="331"/>
      <c r="DW292" s="332"/>
      <c r="DX292" s="333"/>
      <c r="DY292" s="331"/>
      <c r="DZ292" s="332"/>
      <c r="EA292" s="333"/>
      <c r="EB292" s="331"/>
      <c r="EC292" s="332"/>
      <c r="ED292" s="333"/>
      <c r="EE292" s="331"/>
      <c r="EF292" s="332"/>
      <c r="EG292" s="333"/>
      <c r="EH292" s="229"/>
      <c r="EI292" s="230"/>
      <c r="EJ292" s="231"/>
      <c r="EK292" s="229"/>
      <c r="EL292" s="230"/>
      <c r="EM292" s="231"/>
      <c r="EN292" s="244"/>
      <c r="EO292" s="269" t="str">
        <f t="shared" si="901"/>
        <v/>
      </c>
      <c r="EP292" s="444" t="s">
        <v>1247</v>
      </c>
      <c r="EQ292" s="360" t="str">
        <f t="shared" si="1041"/>
        <v/>
      </c>
      <c r="ER292" s="360" t="str">
        <f t="shared" si="1042"/>
        <v/>
      </c>
      <c r="ES292" s="360" t="str">
        <f t="shared" si="1043"/>
        <v/>
      </c>
      <c r="ET292" s="360" t="str">
        <f t="shared" si="1044"/>
        <v/>
      </c>
      <c r="EU292" s="360" t="str">
        <f t="shared" si="1045"/>
        <v/>
      </c>
      <c r="EV292" s="360" t="str">
        <f t="shared" si="1046"/>
        <v/>
      </c>
      <c r="EW292" s="360" t="str">
        <f t="shared" si="1047"/>
        <v/>
      </c>
      <c r="EX292" s="360" t="str">
        <f t="shared" si="1048"/>
        <v/>
      </c>
      <c r="EY292" s="360" t="str">
        <f t="shared" si="1049"/>
        <v/>
      </c>
      <c r="EZ292" s="360" t="str">
        <f t="shared" si="1050"/>
        <v/>
      </c>
      <c r="FA292" s="360" t="str">
        <f t="shared" si="1051"/>
        <v/>
      </c>
      <c r="FB292" s="360" t="str">
        <f t="shared" si="1052"/>
        <v/>
      </c>
      <c r="FC292" s="360" t="str">
        <f t="shared" si="1053"/>
        <v/>
      </c>
      <c r="FD292" s="360" t="str">
        <f t="shared" si="1054"/>
        <v/>
      </c>
      <c r="FE292" s="360" t="str">
        <f t="shared" si="1055"/>
        <v/>
      </c>
      <c r="FF292" s="360" t="str">
        <f t="shared" si="1056"/>
        <v/>
      </c>
      <c r="FG292" s="360" t="str">
        <f t="shared" si="1057"/>
        <v/>
      </c>
      <c r="FH292" s="360" t="str">
        <f t="shared" si="1058"/>
        <v/>
      </c>
      <c r="FI292" s="360">
        <f t="shared" si="1059"/>
        <v>22</v>
      </c>
      <c r="FJ292" s="360" t="str">
        <f t="shared" si="1060"/>
        <v/>
      </c>
      <c r="FK292" s="360" t="str">
        <f t="shared" si="1061"/>
        <v/>
      </c>
      <c r="FL292" s="360" t="str">
        <f t="shared" si="1062"/>
        <v/>
      </c>
      <c r="FM292" s="360" t="str">
        <f t="shared" si="1063"/>
        <v/>
      </c>
      <c r="FN292" s="360" t="str">
        <f t="shared" si="1064"/>
        <v/>
      </c>
      <c r="FO292" s="360" t="str">
        <f t="shared" si="1065"/>
        <v/>
      </c>
      <c r="FP292" s="360" t="str">
        <f t="shared" si="1066"/>
        <v/>
      </c>
      <c r="FQ292" s="360" t="str">
        <f t="shared" si="1067"/>
        <v/>
      </c>
      <c r="FR292" s="360" t="str">
        <f t="shared" si="1068"/>
        <v/>
      </c>
      <c r="FS292" s="360" t="str">
        <f t="shared" si="1069"/>
        <v/>
      </c>
      <c r="FT292" s="360" t="str">
        <f t="shared" si="902"/>
        <v/>
      </c>
      <c r="FU292" s="360" t="str">
        <f t="shared" si="1070"/>
        <v/>
      </c>
      <c r="FV292" s="360" t="str">
        <f t="shared" si="1071"/>
        <v/>
      </c>
      <c r="FW292" s="360" t="str">
        <f t="shared" si="1072"/>
        <v/>
      </c>
      <c r="FX292" s="360" t="str">
        <f t="shared" si="1073"/>
        <v/>
      </c>
      <c r="FY292" s="360" t="str">
        <f t="shared" si="1074"/>
        <v/>
      </c>
      <c r="FZ292" s="360" t="str">
        <f t="shared" si="1075"/>
        <v/>
      </c>
      <c r="GA292" s="360" t="str">
        <f t="shared" si="1076"/>
        <v/>
      </c>
      <c r="GB292" s="360" t="str">
        <f t="shared" si="1077"/>
        <v/>
      </c>
      <c r="GC292" s="360" t="str">
        <f t="shared" si="1078"/>
        <v/>
      </c>
      <c r="GD292" s="360" t="str">
        <f t="shared" si="1079"/>
        <v/>
      </c>
      <c r="GE292" s="360" t="str">
        <f t="shared" si="1080"/>
        <v/>
      </c>
      <c r="GF292" s="360" t="str">
        <f t="shared" si="1081"/>
        <v/>
      </c>
      <c r="GG292" s="360" t="str">
        <f t="shared" si="1082"/>
        <v/>
      </c>
      <c r="GH292" s="360" t="str">
        <f t="shared" si="1083"/>
        <v/>
      </c>
      <c r="GI292" s="360" t="str">
        <f t="shared" si="1084"/>
        <v/>
      </c>
      <c r="GJ292" s="360" t="str">
        <f t="shared" si="1085"/>
        <v/>
      </c>
      <c r="GK292" s="444" t="s">
        <v>1247</v>
      </c>
      <c r="GL292" s="361" t="str">
        <f t="shared" si="903"/>
        <v>-</v>
      </c>
      <c r="GM292" s="361" t="str">
        <f t="shared" si="904"/>
        <v>-</v>
      </c>
      <c r="GN292" s="361" t="str">
        <f t="shared" si="905"/>
        <v>-</v>
      </c>
      <c r="GO292" s="361" t="str">
        <f t="shared" si="906"/>
        <v>-</v>
      </c>
      <c r="GP292" s="361" t="str">
        <f t="shared" si="907"/>
        <v>-</v>
      </c>
      <c r="GQ292" s="361" t="str">
        <f t="shared" si="908"/>
        <v>-</v>
      </c>
      <c r="GR292" s="361" t="str">
        <f t="shared" si="909"/>
        <v>-</v>
      </c>
      <c r="GS292" s="361" t="str">
        <f t="shared" si="910"/>
        <v>-</v>
      </c>
      <c r="GT292" s="361" t="str">
        <f t="shared" si="911"/>
        <v>-</v>
      </c>
      <c r="GU292" s="361" t="str">
        <f t="shared" si="912"/>
        <v>-</v>
      </c>
      <c r="GV292" s="361" t="str">
        <f t="shared" si="913"/>
        <v>-</v>
      </c>
      <c r="GW292" s="361" t="str">
        <f t="shared" si="914"/>
        <v>-</v>
      </c>
      <c r="GX292" s="361" t="str">
        <f t="shared" si="915"/>
        <v>-</v>
      </c>
      <c r="GY292" s="361" t="str">
        <f t="shared" si="916"/>
        <v>-</v>
      </c>
      <c r="GZ292" s="361" t="str">
        <f t="shared" si="917"/>
        <v>-</v>
      </c>
      <c r="HA292" s="361" t="str">
        <f t="shared" si="918"/>
        <v>-</v>
      </c>
      <c r="HB292" s="361" t="str">
        <f t="shared" si="919"/>
        <v>-</v>
      </c>
      <c r="HC292" s="361" t="str">
        <f t="shared" si="920"/>
        <v>-</v>
      </c>
      <c r="HD292" s="361" t="str">
        <f t="shared" si="921"/>
        <v>Idomain_inner</v>
      </c>
      <c r="HE292" s="361" t="str">
        <f t="shared" si="922"/>
        <v>-</v>
      </c>
      <c r="HF292" s="361" t="str">
        <f t="shared" si="923"/>
        <v>-</v>
      </c>
      <c r="HG292" s="361" t="str">
        <f t="shared" si="924"/>
        <v>-</v>
      </c>
      <c r="HH292" s="361" t="str">
        <f t="shared" si="925"/>
        <v>-</v>
      </c>
      <c r="HI292" s="361" t="str">
        <f t="shared" si="926"/>
        <v>-</v>
      </c>
      <c r="HJ292" s="361" t="str">
        <f t="shared" si="927"/>
        <v>-</v>
      </c>
      <c r="HK292" s="361" t="str">
        <f t="shared" si="928"/>
        <v>-</v>
      </c>
      <c r="HL292" s="361" t="str">
        <f t="shared" si="929"/>
        <v>-</v>
      </c>
      <c r="HM292" s="361" t="str">
        <f t="shared" si="930"/>
        <v>-</v>
      </c>
      <c r="HN292" s="361" t="str">
        <f t="shared" si="931"/>
        <v>-</v>
      </c>
      <c r="HO292" s="361" t="str">
        <f t="shared" si="932"/>
        <v>-</v>
      </c>
      <c r="HP292" s="361" t="str">
        <f t="shared" si="933"/>
        <v>-</v>
      </c>
      <c r="HQ292" s="361" t="str">
        <f t="shared" si="934"/>
        <v>-</v>
      </c>
      <c r="HR292" s="361" t="str">
        <f t="shared" si="935"/>
        <v>-</v>
      </c>
      <c r="HS292" s="361" t="str">
        <f t="shared" si="936"/>
        <v>-</v>
      </c>
      <c r="HT292" s="361" t="str">
        <f t="shared" si="937"/>
        <v>-</v>
      </c>
      <c r="HU292" s="361" t="str">
        <f t="shared" si="938"/>
        <v>-</v>
      </c>
      <c r="HV292" s="361" t="str">
        <f t="shared" si="939"/>
        <v>-</v>
      </c>
      <c r="HW292" s="361" t="str">
        <f t="shared" si="940"/>
        <v>-</v>
      </c>
      <c r="HX292" s="361" t="str">
        <f t="shared" si="941"/>
        <v>-</v>
      </c>
      <c r="HY292" s="361" t="str">
        <f t="shared" si="942"/>
        <v>-</v>
      </c>
      <c r="HZ292" s="361" t="str">
        <f t="shared" si="943"/>
        <v>-</v>
      </c>
      <c r="IA292" s="361" t="str">
        <f t="shared" si="944"/>
        <v>-</v>
      </c>
      <c r="IB292" s="361" t="str">
        <f t="shared" si="945"/>
        <v>-</v>
      </c>
      <c r="IC292" s="361" t="str">
        <f t="shared" si="946"/>
        <v>-</v>
      </c>
      <c r="ID292" s="361" t="str">
        <f t="shared" si="947"/>
        <v>-</v>
      </c>
      <c r="IE292" s="361" t="str">
        <f t="shared" si="948"/>
        <v>-</v>
      </c>
      <c r="IF292" s="444" t="s">
        <v>1247</v>
      </c>
      <c r="IG292" s="56" t="str">
        <f t="shared" si="1086"/>
        <v>-</v>
      </c>
      <c r="IH292" s="56" t="str">
        <f t="shared" si="1087"/>
        <v>-</v>
      </c>
      <c r="II292" s="56" t="str">
        <f t="shared" si="1088"/>
        <v>-</v>
      </c>
      <c r="IJ292" s="56" t="str">
        <f t="shared" si="1089"/>
        <v>-</v>
      </c>
      <c r="IK292" s="56" t="str">
        <f t="shared" si="949"/>
        <v>-</v>
      </c>
      <c r="IL292" s="56" t="str">
        <f t="shared" si="950"/>
        <v>-</v>
      </c>
      <c r="IM292" s="56" t="str">
        <f t="shared" si="951"/>
        <v>-</v>
      </c>
      <c r="IN292" s="56" t="str">
        <f t="shared" si="952"/>
        <v>-</v>
      </c>
      <c r="IO292" s="56" t="str">
        <f t="shared" si="953"/>
        <v>-</v>
      </c>
      <c r="IP292" s="56" t="str">
        <f t="shared" si="954"/>
        <v>-</v>
      </c>
      <c r="IQ292" s="56" t="str">
        <f t="shared" si="955"/>
        <v>-</v>
      </c>
      <c r="IR292" s="56" t="str">
        <f t="shared" si="956"/>
        <v>-</v>
      </c>
      <c r="IS292" s="56" t="str">
        <f t="shared" si="957"/>
        <v>-</v>
      </c>
      <c r="IT292" s="56" t="str">
        <f t="shared" si="958"/>
        <v>-</v>
      </c>
      <c r="IU292" s="56" t="str">
        <f t="shared" si="959"/>
        <v>-</v>
      </c>
      <c r="IV292" s="56" t="str">
        <f t="shared" si="960"/>
        <v>-</v>
      </c>
      <c r="IW292" s="56" t="str">
        <f t="shared" si="961"/>
        <v>-</v>
      </c>
      <c r="IX292" s="56" t="str">
        <f t="shared" si="962"/>
        <v>-</v>
      </c>
      <c r="IY292" s="56" t="str">
        <f t="shared" si="963"/>
        <v>2|2x</v>
      </c>
      <c r="IZ292" s="56" t="str">
        <f t="shared" si="964"/>
        <v>-</v>
      </c>
      <c r="JA292" s="56" t="str">
        <f t="shared" si="965"/>
        <v>-</v>
      </c>
      <c r="JB292" s="56" t="str">
        <f t="shared" si="966"/>
        <v>-</v>
      </c>
      <c r="JC292" s="56" t="str">
        <f t="shared" si="967"/>
        <v>-</v>
      </c>
      <c r="JD292" s="56" t="str">
        <f t="shared" si="968"/>
        <v>-</v>
      </c>
      <c r="JE292" s="56" t="str">
        <f t="shared" si="969"/>
        <v>-</v>
      </c>
      <c r="JF292" s="56" t="str">
        <f t="shared" si="970"/>
        <v>-</v>
      </c>
      <c r="JG292" s="56" t="str">
        <f t="shared" si="971"/>
        <v>-</v>
      </c>
      <c r="JH292" s="56" t="str">
        <f t="shared" si="972"/>
        <v>-</v>
      </c>
      <c r="JI292" s="56" t="str">
        <f t="shared" si="973"/>
        <v>-</v>
      </c>
      <c r="JJ292" s="56" t="str">
        <f t="shared" si="974"/>
        <v>-</v>
      </c>
      <c r="JK292" s="56" t="str">
        <f t="shared" si="975"/>
        <v>-</v>
      </c>
      <c r="JL292" s="56" t="str">
        <f t="shared" si="976"/>
        <v>-</v>
      </c>
      <c r="JM292" s="56" t="str">
        <f t="shared" si="977"/>
        <v>-</v>
      </c>
      <c r="JN292" s="56" t="str">
        <f t="shared" si="978"/>
        <v>-</v>
      </c>
      <c r="JO292" s="56" t="str">
        <f t="shared" si="979"/>
        <v>-</v>
      </c>
      <c r="JP292" s="56" t="str">
        <f t="shared" si="980"/>
        <v>-</v>
      </c>
      <c r="JQ292" s="56" t="str">
        <f t="shared" si="981"/>
        <v>-</v>
      </c>
      <c r="JR292" s="56" t="str">
        <f t="shared" si="982"/>
        <v>-</v>
      </c>
      <c r="JS292" s="56" t="str">
        <f t="shared" si="983"/>
        <v>-</v>
      </c>
      <c r="JT292" s="56" t="str">
        <f t="shared" si="984"/>
        <v>-</v>
      </c>
      <c r="JU292" s="56" t="str">
        <f t="shared" si="985"/>
        <v>-</v>
      </c>
      <c r="JV292" s="56" t="str">
        <f t="shared" si="986"/>
        <v>-</v>
      </c>
      <c r="JW292" s="56" t="str">
        <f t="shared" si="987"/>
        <v>-</v>
      </c>
      <c r="JX292" s="56" t="str">
        <f t="shared" si="988"/>
        <v>-</v>
      </c>
      <c r="JY292" s="56" t="str">
        <f t="shared" si="989"/>
        <v>-</v>
      </c>
      <c r="JZ292" s="56" t="str">
        <f t="shared" si="990"/>
        <v>-</v>
      </c>
      <c r="KA292" s="444" t="s">
        <v>1247</v>
      </c>
      <c r="KB292" s="360">
        <f>IF(ISNUMBER(INDEX($EQ$15:$GK$521,$B292,EO$11)),MAX(KB$14:KB291)+1,0)</f>
        <v>0</v>
      </c>
      <c r="KC292" s="360" t="str">
        <f t="shared" si="1090"/>
        <v/>
      </c>
      <c r="KD292" s="373" t="s">
        <v>2</v>
      </c>
      <c r="KE292" s="215"/>
      <c r="KF292" s="60"/>
      <c r="KG292" s="60"/>
      <c r="KH292" s="60"/>
      <c r="KI292" s="60"/>
      <c r="KJ292" s="60"/>
      <c r="KK292" s="60"/>
      <c r="KL292" s="60"/>
      <c r="KM292" s="60"/>
      <c r="KN292" s="60"/>
      <c r="KO292" s="60"/>
      <c r="KP292" s="60"/>
      <c r="KQ292" s="60"/>
      <c r="KR292" s="60"/>
      <c r="KS292" s="60"/>
      <c r="KT292" s="60"/>
      <c r="KU292" s="60"/>
      <c r="KV292" s="60"/>
      <c r="KW292" s="60"/>
      <c r="KX292" s="60"/>
      <c r="KY292" s="60"/>
      <c r="KZ292" s="283" t="str">
        <f t="shared" si="991"/>
        <v/>
      </c>
      <c r="LA292" s="26"/>
      <c r="LB292" s="18"/>
      <c r="LC292" s="18"/>
      <c r="LD292" s="18"/>
      <c r="LE292" s="18"/>
      <c r="LF292" s="18"/>
      <c r="LG292" s="18"/>
      <c r="LH292" s="18"/>
      <c r="LI292" s="18"/>
      <c r="LJ292" s="18"/>
      <c r="LK292" s="18"/>
      <c r="LL292" s="18"/>
      <c r="LM292" s="18"/>
      <c r="LN292" s="63"/>
      <c r="LO292" s="251">
        <f t="shared" si="992"/>
        <v>0</v>
      </c>
      <c r="LP292" s="251">
        <f t="shared" si="993"/>
        <v>0</v>
      </c>
      <c r="LQ292" s="251">
        <f t="shared" si="994"/>
        <v>0</v>
      </c>
      <c r="LR292" s="251">
        <f t="shared" si="995"/>
        <v>0</v>
      </c>
      <c r="LS292" s="251">
        <f t="shared" si="996"/>
        <v>0</v>
      </c>
      <c r="LT292" s="251">
        <f t="shared" si="997"/>
        <v>0</v>
      </c>
      <c r="LU292" s="251">
        <f t="shared" si="998"/>
        <v>0</v>
      </c>
      <c r="LV292" s="251">
        <f t="shared" si="999"/>
        <v>0</v>
      </c>
      <c r="LW292" s="251">
        <f t="shared" si="1000"/>
        <v>0</v>
      </c>
      <c r="LX292" s="251">
        <f t="shared" si="1001"/>
        <v>0</v>
      </c>
      <c r="LY292" s="251">
        <f t="shared" si="1002"/>
        <v>0</v>
      </c>
      <c r="LZ292" s="251">
        <f t="shared" si="1003"/>
        <v>0</v>
      </c>
      <c r="MA292" s="63">
        <f t="shared" si="1004"/>
        <v>7</v>
      </c>
      <c r="MB292" s="63">
        <f t="shared" si="1005"/>
        <v>0</v>
      </c>
      <c r="MC292" s="63">
        <f t="shared" si="1092"/>
        <v>278</v>
      </c>
      <c r="MD292" s="63">
        <f t="shared" si="1091"/>
        <v>49</v>
      </c>
      <c r="ME292" s="63">
        <f t="shared" si="1006"/>
        <v>0</v>
      </c>
      <c r="MF292" s="315">
        <f t="shared" si="1007"/>
        <v>291</v>
      </c>
      <c r="MG292" s="315">
        <f>IF(ISNUMBER(MATCH(EO292,$ME$15:$ME$520,0)),0,MAX(MG$14:MG291)+1)</f>
        <v>0</v>
      </c>
      <c r="MH292" s="315" t="str">
        <f t="shared" si="1008"/>
        <v/>
      </c>
      <c r="MI292" s="369"/>
      <c r="MJ292" s="68"/>
      <c r="MK292" s="18"/>
      <c r="ML292" s="242"/>
      <c r="MM292" s="242"/>
      <c r="MN292" s="59"/>
      <c r="MO292" s="59"/>
      <c r="MP292" s="285"/>
      <c r="MQ292" s="59"/>
      <c r="MR292" s="238"/>
      <c r="MS292" s="285"/>
      <c r="MT292" s="59"/>
      <c r="MU292" s="285"/>
      <c r="MV292" s="238"/>
      <c r="MW292" s="59"/>
      <c r="MX292" s="59"/>
      <c r="MY292" s="59"/>
      <c r="MZ292" s="59"/>
      <c r="NA292" s="59"/>
      <c r="NB292" s="59"/>
      <c r="NC292" s="59"/>
      <c r="ND292" s="59"/>
      <c r="NE292" s="59"/>
      <c r="NF292" s="59"/>
      <c r="NG292" s="59"/>
      <c r="NH292" s="59"/>
      <c r="NI292" s="59"/>
      <c r="NJ292" s="59"/>
      <c r="NK292" s="59"/>
      <c r="NL292" s="454"/>
      <c r="NM292" s="454"/>
      <c r="NN292" s="59"/>
      <c r="NO292" s="18"/>
      <c r="NP292" s="18"/>
      <c r="NQ292" s="18"/>
      <c r="NR292" s="18"/>
      <c r="NS292" s="18"/>
      <c r="NT292" s="18"/>
      <c r="NU292" s="18"/>
      <c r="NV292" s="18"/>
      <c r="NW292" s="18"/>
      <c r="NX292" s="18"/>
      <c r="NY292" s="18"/>
      <c r="NZ292" s="18"/>
      <c r="OA292" s="18"/>
      <c r="OB292" s="18"/>
      <c r="OC292" s="18"/>
      <c r="OZ292" s="59"/>
      <c r="PA292" s="251" t="str">
        <f t="shared" si="1009"/>
        <v/>
      </c>
      <c r="PB292" s="251" t="str">
        <f t="shared" si="1010"/>
        <v/>
      </c>
      <c r="PC292" s="251" t="str">
        <f t="shared" si="1011"/>
        <v/>
      </c>
      <c r="PD292" s="251" t="str">
        <f t="shared" si="1012"/>
        <v/>
      </c>
      <c r="PE292" s="251" t="str">
        <f t="shared" si="1013"/>
        <v/>
      </c>
      <c r="PF292" s="251" t="str">
        <f t="shared" si="1014"/>
        <v/>
      </c>
      <c r="PG292" s="251" t="str">
        <f t="shared" si="1015"/>
        <v/>
      </c>
      <c r="PH292" s="251" t="str">
        <f t="shared" si="1016"/>
        <v/>
      </c>
      <c r="PI292" s="251" t="str">
        <f t="shared" si="1017"/>
        <v/>
      </c>
      <c r="PJ292" s="251" t="str">
        <f t="shared" si="1018"/>
        <v/>
      </c>
      <c r="PK292" s="251" t="str">
        <f t="shared" si="1019"/>
        <v/>
      </c>
      <c r="PL292" s="251" t="str">
        <f t="shared" si="1020"/>
        <v/>
      </c>
      <c r="PM292" s="251" t="str">
        <f t="shared" si="1021"/>
        <v/>
      </c>
      <c r="PN292" s="251" t="str">
        <f t="shared" si="1022"/>
        <v/>
      </c>
      <c r="PO292" s="251" t="str">
        <f t="shared" si="1023"/>
        <v/>
      </c>
      <c r="PP292" s="251" t="str">
        <f t="shared" si="1024"/>
        <v/>
      </c>
      <c r="PQ292" s="251" t="str">
        <f t="shared" si="1025"/>
        <v/>
      </c>
      <c r="PR292" s="251" t="str">
        <f t="shared" si="1026"/>
        <v/>
      </c>
      <c r="PS292" s="251" t="str">
        <f t="shared" si="1027"/>
        <v/>
      </c>
      <c r="PT292" s="251" t="str">
        <f t="shared" si="1028"/>
        <v/>
      </c>
      <c r="PU292" s="251" t="str">
        <f t="shared" si="1029"/>
        <v/>
      </c>
      <c r="PV292" s="251" t="str">
        <f t="shared" si="1030"/>
        <v/>
      </c>
      <c r="PW292" s="251" t="str">
        <f t="shared" si="1031"/>
        <v/>
      </c>
      <c r="PX292" s="251" t="str">
        <f t="shared" si="1032"/>
        <v/>
      </c>
      <c r="PY292" s="251" t="str">
        <f t="shared" si="1033"/>
        <v/>
      </c>
      <c r="PZ292" s="251" t="str">
        <f t="shared" si="1034"/>
        <v/>
      </c>
      <c r="QA292" s="251" t="str">
        <f t="shared" si="1035"/>
        <v/>
      </c>
      <c r="QB292" s="251" t="str">
        <f t="shared" si="1036"/>
        <v/>
      </c>
      <c r="QC292" s="251" t="str">
        <f t="shared" si="1037"/>
        <v/>
      </c>
      <c r="QD292" s="251" t="str">
        <f t="shared" si="1038"/>
        <v/>
      </c>
      <c r="QE292" s="251" t="str">
        <f t="shared" si="1039"/>
        <v/>
      </c>
      <c r="QF292" s="63">
        <f t="shared" si="1040"/>
        <v>0</v>
      </c>
      <c r="QG292" s="59"/>
      <c r="QH292" s="59"/>
      <c r="QI292" s="59"/>
      <c r="QJ292" s="59"/>
      <c r="QK292" s="59"/>
      <c r="QL292" s="59"/>
      <c r="QM292" s="59"/>
      <c r="QN292" s="59"/>
    </row>
    <row r="293" spans="1:456" ht="6.75" customHeight="1" x14ac:dyDescent="0.25">
      <c r="A293" s="68"/>
      <c r="B293" s="447">
        <f t="shared" si="900"/>
        <v>279</v>
      </c>
      <c r="C293" s="72" t="s">
        <v>746</v>
      </c>
      <c r="D293" s="261" t="s">
        <v>759</v>
      </c>
      <c r="E293" s="59"/>
      <c r="F293" s="229"/>
      <c r="G293" s="295"/>
      <c r="H293" s="295"/>
      <c r="I293" s="229"/>
      <c r="J293" s="295"/>
      <c r="K293" s="295"/>
      <c r="L293" s="229"/>
      <c r="M293" s="295"/>
      <c r="N293" s="295"/>
      <c r="O293" s="229"/>
      <c r="P293" s="295"/>
      <c r="Q293" s="295"/>
      <c r="R293" s="229"/>
      <c r="S293" s="230"/>
      <c r="T293" s="231"/>
      <c r="U293" s="229"/>
      <c r="V293" s="230"/>
      <c r="W293" s="231"/>
      <c r="X293" s="229"/>
      <c r="Y293" s="230"/>
      <c r="Z293" s="231"/>
      <c r="AA293" s="229"/>
      <c r="AB293" s="295"/>
      <c r="AC293" s="295"/>
      <c r="AD293" s="229"/>
      <c r="AE293" s="295"/>
      <c r="AF293" s="295"/>
      <c r="AG293" s="229"/>
      <c r="AH293" s="295"/>
      <c r="AI293" s="295"/>
      <c r="AJ293" s="229"/>
      <c r="AK293" s="295"/>
      <c r="AL293" s="295"/>
      <c r="AM293" s="229"/>
      <c r="AN293" s="295"/>
      <c r="AO293" s="295"/>
      <c r="AP293" s="243"/>
      <c r="AQ293" s="295"/>
      <c r="AR293" s="290"/>
      <c r="AS293" s="243"/>
      <c r="AT293" s="295"/>
      <c r="AU293" s="290"/>
      <c r="AV293" s="229"/>
      <c r="AW293" s="230"/>
      <c r="AX293" s="231"/>
      <c r="AY293" s="229"/>
      <c r="AZ293" s="230"/>
      <c r="BA293" s="231"/>
      <c r="BB293" s="229"/>
      <c r="BC293" s="230"/>
      <c r="BD293" s="231"/>
      <c r="BE293" s="229"/>
      <c r="BF293" s="230"/>
      <c r="BG293" s="231"/>
      <c r="BH293" s="229"/>
      <c r="BI293" s="230"/>
      <c r="BJ293" s="231"/>
      <c r="BK293" s="243"/>
      <c r="BL293" s="230"/>
      <c r="BM293" s="231"/>
      <c r="BN293" s="243"/>
      <c r="BO293" s="230"/>
      <c r="BP293" s="231"/>
      <c r="BQ293" s="229"/>
      <c r="BR293" s="230"/>
      <c r="BS293" s="231"/>
      <c r="BT293" s="229"/>
      <c r="BU293" s="230"/>
      <c r="BV293" s="231"/>
      <c r="BW293" s="229"/>
      <c r="BX293" s="230"/>
      <c r="BY293" s="231"/>
      <c r="BZ293" s="229"/>
      <c r="CA293" s="230"/>
      <c r="CB293" s="231"/>
      <c r="CC293" s="229"/>
      <c r="CD293" s="230"/>
      <c r="CE293" s="231"/>
      <c r="CF293" s="331"/>
      <c r="CG293" s="332"/>
      <c r="CH293" s="385"/>
      <c r="CI293" s="331"/>
      <c r="CJ293" s="332"/>
      <c r="CK293" s="385"/>
      <c r="CL293" s="243"/>
      <c r="CM293" s="230"/>
      <c r="CN293" s="354"/>
      <c r="CO293" s="243"/>
      <c r="CP293" s="230"/>
      <c r="CQ293" s="231"/>
      <c r="CR293" s="331"/>
      <c r="CS293" s="332"/>
      <c r="CT293" s="333"/>
      <c r="CU293" s="229"/>
      <c r="CV293" s="230"/>
      <c r="CW293" s="231"/>
      <c r="CX293" s="331"/>
      <c r="CY293" s="332"/>
      <c r="CZ293" s="333"/>
      <c r="DA293" s="331"/>
      <c r="DB293" s="332"/>
      <c r="DC293" s="333"/>
      <c r="DD293" s="331"/>
      <c r="DE293" s="332"/>
      <c r="DF293" s="333"/>
      <c r="DG293" s="331"/>
      <c r="DH293" s="332"/>
      <c r="DI293" s="333"/>
      <c r="DJ293" s="229"/>
      <c r="DK293" s="230"/>
      <c r="DL293" s="231"/>
      <c r="DM293" s="229"/>
      <c r="DN293" s="230"/>
      <c r="DO293" s="231"/>
      <c r="DP293" s="331"/>
      <c r="DQ293" s="332"/>
      <c r="DR293" s="333"/>
      <c r="DS293" s="331"/>
      <c r="DT293" s="332"/>
      <c r="DU293" s="333"/>
      <c r="DV293" s="331"/>
      <c r="DW293" s="332"/>
      <c r="DX293" s="333"/>
      <c r="DY293" s="331"/>
      <c r="DZ293" s="332"/>
      <c r="EA293" s="333"/>
      <c r="EB293" s="331"/>
      <c r="EC293" s="332"/>
      <c r="ED293" s="333"/>
      <c r="EE293" s="331"/>
      <c r="EF293" s="332"/>
      <c r="EG293" s="333"/>
      <c r="EH293" s="229"/>
      <c r="EI293" s="230"/>
      <c r="EJ293" s="231"/>
      <c r="EK293" s="229"/>
      <c r="EL293" s="230"/>
      <c r="EM293" s="231"/>
      <c r="EN293" s="244"/>
      <c r="EO293" s="269" t="str">
        <f t="shared" si="901"/>
        <v/>
      </c>
      <c r="EP293" s="444" t="s">
        <v>1247</v>
      </c>
      <c r="EQ293" s="360" t="str">
        <f t="shared" si="1041"/>
        <v/>
      </c>
      <c r="ER293" s="360" t="str">
        <f t="shared" si="1042"/>
        <v/>
      </c>
      <c r="ES293" s="360" t="str">
        <f t="shared" si="1043"/>
        <v/>
      </c>
      <c r="ET293" s="360" t="str">
        <f t="shared" si="1044"/>
        <v/>
      </c>
      <c r="EU293" s="360" t="str">
        <f t="shared" si="1045"/>
        <v/>
      </c>
      <c r="EV293" s="360" t="str">
        <f t="shared" si="1046"/>
        <v/>
      </c>
      <c r="EW293" s="360" t="str">
        <f t="shared" si="1047"/>
        <v/>
      </c>
      <c r="EX293" s="360" t="str">
        <f t="shared" si="1048"/>
        <v/>
      </c>
      <c r="EY293" s="360" t="str">
        <f t="shared" si="1049"/>
        <v/>
      </c>
      <c r="EZ293" s="360" t="str">
        <f t="shared" si="1050"/>
        <v/>
      </c>
      <c r="FA293" s="360" t="str">
        <f t="shared" si="1051"/>
        <v/>
      </c>
      <c r="FB293" s="360" t="str">
        <f t="shared" si="1052"/>
        <v/>
      </c>
      <c r="FC293" s="360" t="str">
        <f t="shared" si="1053"/>
        <v/>
      </c>
      <c r="FD293" s="360" t="str">
        <f t="shared" si="1054"/>
        <v/>
      </c>
      <c r="FE293" s="360" t="str">
        <f t="shared" si="1055"/>
        <v/>
      </c>
      <c r="FF293" s="360" t="str">
        <f t="shared" si="1056"/>
        <v/>
      </c>
      <c r="FG293" s="360" t="str">
        <f t="shared" si="1057"/>
        <v/>
      </c>
      <c r="FH293" s="360" t="str">
        <f t="shared" si="1058"/>
        <v/>
      </c>
      <c r="FI293" s="360">
        <f t="shared" si="1059"/>
        <v>31</v>
      </c>
      <c r="FJ293" s="360" t="str">
        <f t="shared" si="1060"/>
        <v/>
      </c>
      <c r="FK293" s="360" t="str">
        <f t="shared" si="1061"/>
        <v/>
      </c>
      <c r="FL293" s="360" t="str">
        <f t="shared" si="1062"/>
        <v/>
      </c>
      <c r="FM293" s="360" t="str">
        <f t="shared" si="1063"/>
        <v/>
      </c>
      <c r="FN293" s="360" t="str">
        <f t="shared" si="1064"/>
        <v/>
      </c>
      <c r="FO293" s="360" t="str">
        <f t="shared" si="1065"/>
        <v/>
      </c>
      <c r="FP293" s="360" t="str">
        <f t="shared" si="1066"/>
        <v/>
      </c>
      <c r="FQ293" s="360" t="str">
        <f t="shared" si="1067"/>
        <v/>
      </c>
      <c r="FR293" s="360" t="str">
        <f t="shared" si="1068"/>
        <v/>
      </c>
      <c r="FS293" s="360" t="str">
        <f t="shared" si="1069"/>
        <v/>
      </c>
      <c r="FT293" s="360" t="str">
        <f t="shared" si="902"/>
        <v/>
      </c>
      <c r="FU293" s="360" t="str">
        <f t="shared" si="1070"/>
        <v/>
      </c>
      <c r="FV293" s="360" t="str">
        <f t="shared" si="1071"/>
        <v/>
      </c>
      <c r="FW293" s="360" t="str">
        <f t="shared" si="1072"/>
        <v/>
      </c>
      <c r="FX293" s="360" t="str">
        <f t="shared" si="1073"/>
        <v/>
      </c>
      <c r="FY293" s="360" t="str">
        <f t="shared" si="1074"/>
        <v/>
      </c>
      <c r="FZ293" s="360" t="str">
        <f t="shared" si="1075"/>
        <v/>
      </c>
      <c r="GA293" s="360" t="str">
        <f t="shared" si="1076"/>
        <v/>
      </c>
      <c r="GB293" s="360" t="str">
        <f t="shared" si="1077"/>
        <v/>
      </c>
      <c r="GC293" s="360" t="str">
        <f t="shared" si="1078"/>
        <v/>
      </c>
      <c r="GD293" s="360" t="str">
        <f t="shared" si="1079"/>
        <v/>
      </c>
      <c r="GE293" s="360" t="str">
        <f t="shared" si="1080"/>
        <v/>
      </c>
      <c r="GF293" s="360" t="str">
        <f t="shared" si="1081"/>
        <v/>
      </c>
      <c r="GG293" s="360" t="str">
        <f t="shared" si="1082"/>
        <v/>
      </c>
      <c r="GH293" s="360" t="str">
        <f t="shared" si="1083"/>
        <v/>
      </c>
      <c r="GI293" s="360" t="str">
        <f t="shared" si="1084"/>
        <v/>
      </c>
      <c r="GJ293" s="360" t="str">
        <f t="shared" si="1085"/>
        <v/>
      </c>
      <c r="GK293" s="444" t="s">
        <v>1247</v>
      </c>
      <c r="GL293" s="361" t="str">
        <f t="shared" si="903"/>
        <v>-</v>
      </c>
      <c r="GM293" s="361" t="str">
        <f t="shared" si="904"/>
        <v>-</v>
      </c>
      <c r="GN293" s="361" t="str">
        <f t="shared" si="905"/>
        <v>-</v>
      </c>
      <c r="GO293" s="361" t="str">
        <f t="shared" si="906"/>
        <v>-</v>
      </c>
      <c r="GP293" s="361" t="str">
        <f t="shared" si="907"/>
        <v>-</v>
      </c>
      <c r="GQ293" s="361" t="str">
        <f t="shared" si="908"/>
        <v>-</v>
      </c>
      <c r="GR293" s="361" t="str">
        <f t="shared" si="909"/>
        <v>-</v>
      </c>
      <c r="GS293" s="361" t="str">
        <f t="shared" si="910"/>
        <v>-</v>
      </c>
      <c r="GT293" s="361" t="str">
        <f t="shared" si="911"/>
        <v>-</v>
      </c>
      <c r="GU293" s="361" t="str">
        <f t="shared" si="912"/>
        <v>-</v>
      </c>
      <c r="GV293" s="361" t="str">
        <f t="shared" si="913"/>
        <v>-</v>
      </c>
      <c r="GW293" s="361" t="str">
        <f t="shared" si="914"/>
        <v>-</v>
      </c>
      <c r="GX293" s="361" t="str">
        <f t="shared" si="915"/>
        <v>-</v>
      </c>
      <c r="GY293" s="361" t="str">
        <f t="shared" si="916"/>
        <v>-</v>
      </c>
      <c r="GZ293" s="361" t="str">
        <f t="shared" si="917"/>
        <v>-</v>
      </c>
      <c r="HA293" s="361" t="str">
        <f t="shared" si="918"/>
        <v>-</v>
      </c>
      <c r="HB293" s="361" t="str">
        <f t="shared" si="919"/>
        <v>-</v>
      </c>
      <c r="HC293" s="361" t="str">
        <f t="shared" si="920"/>
        <v>-</v>
      </c>
      <c r="HD293" s="361" t="str">
        <f t="shared" si="921"/>
        <v>xorigin</v>
      </c>
      <c r="HE293" s="361" t="str">
        <f t="shared" si="922"/>
        <v>-</v>
      </c>
      <c r="HF293" s="361" t="str">
        <f t="shared" si="923"/>
        <v>-</v>
      </c>
      <c r="HG293" s="361" t="str">
        <f t="shared" si="924"/>
        <v>-</v>
      </c>
      <c r="HH293" s="361" t="str">
        <f t="shared" si="925"/>
        <v>-</v>
      </c>
      <c r="HI293" s="361" t="str">
        <f t="shared" si="926"/>
        <v>-</v>
      </c>
      <c r="HJ293" s="361" t="str">
        <f t="shared" si="927"/>
        <v>-</v>
      </c>
      <c r="HK293" s="361" t="str">
        <f t="shared" si="928"/>
        <v>-</v>
      </c>
      <c r="HL293" s="361" t="str">
        <f t="shared" si="929"/>
        <v>-</v>
      </c>
      <c r="HM293" s="361" t="str">
        <f t="shared" si="930"/>
        <v>-</v>
      </c>
      <c r="HN293" s="361" t="str">
        <f t="shared" si="931"/>
        <v>-</v>
      </c>
      <c r="HO293" s="361" t="str">
        <f t="shared" si="932"/>
        <v>-</v>
      </c>
      <c r="HP293" s="361" t="str">
        <f t="shared" si="933"/>
        <v>-</v>
      </c>
      <c r="HQ293" s="361" t="str">
        <f t="shared" si="934"/>
        <v>-</v>
      </c>
      <c r="HR293" s="361" t="str">
        <f t="shared" si="935"/>
        <v>-</v>
      </c>
      <c r="HS293" s="361" t="str">
        <f t="shared" si="936"/>
        <v>-</v>
      </c>
      <c r="HT293" s="361" t="str">
        <f t="shared" si="937"/>
        <v>-</v>
      </c>
      <c r="HU293" s="361" t="str">
        <f t="shared" si="938"/>
        <v>-</v>
      </c>
      <c r="HV293" s="361" t="str">
        <f t="shared" si="939"/>
        <v>-</v>
      </c>
      <c r="HW293" s="361" t="str">
        <f t="shared" si="940"/>
        <v>-</v>
      </c>
      <c r="HX293" s="361" t="str">
        <f t="shared" si="941"/>
        <v>-</v>
      </c>
      <c r="HY293" s="361" t="str">
        <f t="shared" si="942"/>
        <v>-</v>
      </c>
      <c r="HZ293" s="361" t="str">
        <f t="shared" si="943"/>
        <v>-</v>
      </c>
      <c r="IA293" s="361" t="str">
        <f t="shared" si="944"/>
        <v>-</v>
      </c>
      <c r="IB293" s="361" t="str">
        <f t="shared" si="945"/>
        <v>-</v>
      </c>
      <c r="IC293" s="361" t="str">
        <f t="shared" si="946"/>
        <v>-</v>
      </c>
      <c r="ID293" s="361" t="str">
        <f t="shared" si="947"/>
        <v>-</v>
      </c>
      <c r="IE293" s="361" t="str">
        <f t="shared" si="948"/>
        <v>-</v>
      </c>
      <c r="IF293" s="444" t="s">
        <v>1247</v>
      </c>
      <c r="IG293" s="56" t="str">
        <f t="shared" si="1086"/>
        <v>-</v>
      </c>
      <c r="IH293" s="56" t="str">
        <f t="shared" si="1087"/>
        <v>-</v>
      </c>
      <c r="II293" s="56" t="str">
        <f t="shared" si="1088"/>
        <v>-</v>
      </c>
      <c r="IJ293" s="56" t="str">
        <f t="shared" si="1089"/>
        <v>-</v>
      </c>
      <c r="IK293" s="56" t="str">
        <f t="shared" si="949"/>
        <v>-</v>
      </c>
      <c r="IL293" s="56" t="str">
        <f t="shared" si="950"/>
        <v>-</v>
      </c>
      <c r="IM293" s="56" t="str">
        <f t="shared" si="951"/>
        <v>-</v>
      </c>
      <c r="IN293" s="56" t="str">
        <f t="shared" si="952"/>
        <v>-</v>
      </c>
      <c r="IO293" s="56" t="str">
        <f t="shared" si="953"/>
        <v>-</v>
      </c>
      <c r="IP293" s="56" t="str">
        <f t="shared" si="954"/>
        <v>-</v>
      </c>
      <c r="IQ293" s="56" t="str">
        <f t="shared" si="955"/>
        <v>-</v>
      </c>
      <c r="IR293" s="56" t="str">
        <f t="shared" si="956"/>
        <v>-</v>
      </c>
      <c r="IS293" s="56" t="str">
        <f t="shared" si="957"/>
        <v>-</v>
      </c>
      <c r="IT293" s="56" t="str">
        <f t="shared" si="958"/>
        <v>-</v>
      </c>
      <c r="IU293" s="56" t="str">
        <f t="shared" si="959"/>
        <v>-</v>
      </c>
      <c r="IV293" s="56" t="str">
        <f t="shared" si="960"/>
        <v>-</v>
      </c>
      <c r="IW293" s="56" t="str">
        <f t="shared" si="961"/>
        <v>-</v>
      </c>
      <c r="IX293" s="56" t="str">
        <f t="shared" si="962"/>
        <v>-</v>
      </c>
      <c r="IY293" s="56">
        <f t="shared" si="963"/>
        <v>200</v>
      </c>
      <c r="IZ293" s="56" t="str">
        <f t="shared" si="964"/>
        <v>-</v>
      </c>
      <c r="JA293" s="56" t="str">
        <f t="shared" si="965"/>
        <v>-</v>
      </c>
      <c r="JB293" s="56" t="str">
        <f t="shared" si="966"/>
        <v>-</v>
      </c>
      <c r="JC293" s="56" t="str">
        <f t="shared" si="967"/>
        <v>-</v>
      </c>
      <c r="JD293" s="56" t="str">
        <f t="shared" si="968"/>
        <v>-</v>
      </c>
      <c r="JE293" s="56" t="str">
        <f t="shared" si="969"/>
        <v>-</v>
      </c>
      <c r="JF293" s="56" t="str">
        <f t="shared" si="970"/>
        <v>-</v>
      </c>
      <c r="JG293" s="56" t="str">
        <f t="shared" si="971"/>
        <v>-</v>
      </c>
      <c r="JH293" s="56" t="str">
        <f t="shared" si="972"/>
        <v>-</v>
      </c>
      <c r="JI293" s="56" t="str">
        <f t="shared" si="973"/>
        <v>-</v>
      </c>
      <c r="JJ293" s="56" t="str">
        <f t="shared" si="974"/>
        <v>-</v>
      </c>
      <c r="JK293" s="56" t="str">
        <f t="shared" si="975"/>
        <v>-</v>
      </c>
      <c r="JL293" s="56" t="str">
        <f t="shared" si="976"/>
        <v>-</v>
      </c>
      <c r="JM293" s="56" t="str">
        <f t="shared" si="977"/>
        <v>-</v>
      </c>
      <c r="JN293" s="56" t="str">
        <f t="shared" si="978"/>
        <v>-</v>
      </c>
      <c r="JO293" s="56" t="str">
        <f t="shared" si="979"/>
        <v>-</v>
      </c>
      <c r="JP293" s="56" t="str">
        <f t="shared" si="980"/>
        <v>-</v>
      </c>
      <c r="JQ293" s="56" t="str">
        <f t="shared" si="981"/>
        <v>-</v>
      </c>
      <c r="JR293" s="56" t="str">
        <f t="shared" si="982"/>
        <v>-</v>
      </c>
      <c r="JS293" s="56" t="str">
        <f t="shared" si="983"/>
        <v>-</v>
      </c>
      <c r="JT293" s="56" t="str">
        <f t="shared" si="984"/>
        <v>-</v>
      </c>
      <c r="JU293" s="56" t="str">
        <f t="shared" si="985"/>
        <v>-</v>
      </c>
      <c r="JV293" s="56" t="str">
        <f t="shared" si="986"/>
        <v>-</v>
      </c>
      <c r="JW293" s="56" t="str">
        <f t="shared" si="987"/>
        <v>-</v>
      </c>
      <c r="JX293" s="56" t="str">
        <f t="shared" si="988"/>
        <v>-</v>
      </c>
      <c r="JY293" s="56" t="str">
        <f t="shared" si="989"/>
        <v>-</v>
      </c>
      <c r="JZ293" s="56" t="str">
        <f t="shared" si="990"/>
        <v>-</v>
      </c>
      <c r="KA293" s="444" t="s">
        <v>1247</v>
      </c>
      <c r="KB293" s="360">
        <f>IF(ISNUMBER(INDEX($EQ$15:$GK$521,$B293,EO$11)),MAX(KB$14:KB292)+1,0)</f>
        <v>0</v>
      </c>
      <c r="KC293" s="360" t="str">
        <f t="shared" si="1090"/>
        <v/>
      </c>
      <c r="KD293" s="373" t="s">
        <v>2</v>
      </c>
      <c r="KE293" s="215"/>
      <c r="KF293" s="60"/>
      <c r="KG293" s="60"/>
      <c r="KH293" s="60"/>
      <c r="KI293" s="60"/>
      <c r="KJ293" s="60"/>
      <c r="KK293" s="60"/>
      <c r="KL293" s="60"/>
      <c r="KM293" s="60"/>
      <c r="KN293" s="60"/>
      <c r="KO293" s="60"/>
      <c r="KP293" s="60"/>
      <c r="KQ293" s="60"/>
      <c r="KR293" s="60"/>
      <c r="KS293" s="60"/>
      <c r="KT293" s="60"/>
      <c r="KU293" s="60"/>
      <c r="KV293" s="60"/>
      <c r="KW293" s="60"/>
      <c r="KX293" s="60"/>
      <c r="KY293" s="60"/>
      <c r="KZ293" s="283" t="str">
        <f t="shared" si="991"/>
        <v/>
      </c>
      <c r="LA293" s="26"/>
      <c r="LB293" s="18"/>
      <c r="LC293" s="18"/>
      <c r="LD293" s="18"/>
      <c r="LE293" s="18"/>
      <c r="LF293" s="18"/>
      <c r="LG293" s="18"/>
      <c r="LH293" s="18"/>
      <c r="LI293" s="18"/>
      <c r="LJ293" s="18"/>
      <c r="LK293" s="18"/>
      <c r="LL293" s="18"/>
      <c r="LM293" s="18"/>
      <c r="LN293" s="63"/>
      <c r="LO293" s="251">
        <f t="shared" si="992"/>
        <v>0</v>
      </c>
      <c r="LP293" s="251">
        <f t="shared" si="993"/>
        <v>0</v>
      </c>
      <c r="LQ293" s="251">
        <f t="shared" si="994"/>
        <v>0</v>
      </c>
      <c r="LR293" s="251">
        <f t="shared" si="995"/>
        <v>0</v>
      </c>
      <c r="LS293" s="251">
        <f t="shared" si="996"/>
        <v>0</v>
      </c>
      <c r="LT293" s="251">
        <f t="shared" si="997"/>
        <v>0</v>
      </c>
      <c r="LU293" s="251">
        <f t="shared" si="998"/>
        <v>0</v>
      </c>
      <c r="LV293" s="251">
        <f t="shared" si="999"/>
        <v>0</v>
      </c>
      <c r="LW293" s="251">
        <f t="shared" si="1000"/>
        <v>0</v>
      </c>
      <c r="LX293" s="251">
        <f t="shared" si="1001"/>
        <v>0</v>
      </c>
      <c r="LY293" s="251">
        <f t="shared" si="1002"/>
        <v>0</v>
      </c>
      <c r="LZ293" s="251">
        <f t="shared" si="1003"/>
        <v>0</v>
      </c>
      <c r="MA293" s="63">
        <f t="shared" si="1004"/>
        <v>7</v>
      </c>
      <c r="MB293" s="63">
        <f t="shared" si="1005"/>
        <v>0</v>
      </c>
      <c r="MC293" s="63">
        <f t="shared" si="1092"/>
        <v>279</v>
      </c>
      <c r="MD293" s="63">
        <f t="shared" si="1091"/>
        <v>50</v>
      </c>
      <c r="ME293" s="63" t="str">
        <f t="shared" si="1006"/>
        <v>STO</v>
      </c>
      <c r="MF293" s="315">
        <f t="shared" si="1007"/>
        <v>291</v>
      </c>
      <c r="MG293" s="315">
        <f>IF(ISNUMBER(MATCH(EO293,$ME$15:$ME$520,0)),0,MAX(MG$14:MG292)+1)</f>
        <v>0</v>
      </c>
      <c r="MH293" s="315" t="str">
        <f t="shared" si="1008"/>
        <v/>
      </c>
      <c r="MI293" s="369"/>
      <c r="MJ293" s="68"/>
      <c r="MK293" s="18"/>
      <c r="ML293" s="242"/>
      <c r="MM293" s="242"/>
      <c r="MN293" s="59"/>
      <c r="MO293" s="59"/>
      <c r="MP293" s="285"/>
      <c r="MQ293" s="59"/>
      <c r="MR293" s="238"/>
      <c r="MS293" s="285"/>
      <c r="MT293" s="59"/>
      <c r="MU293" s="285"/>
      <c r="MV293" s="238"/>
      <c r="MW293" s="59"/>
      <c r="MX293" s="59"/>
      <c r="MY293" s="59"/>
      <c r="MZ293" s="59"/>
      <c r="NA293" s="59"/>
      <c r="NB293" s="59"/>
      <c r="NC293" s="59"/>
      <c r="ND293" s="59"/>
      <c r="NE293" s="59"/>
      <c r="NF293" s="59"/>
      <c r="NG293" s="59"/>
      <c r="NH293" s="59"/>
      <c r="NI293" s="59"/>
      <c r="NJ293" s="59"/>
      <c r="NK293" s="59"/>
      <c r="NL293" s="454"/>
      <c r="NM293" s="454"/>
      <c r="NN293" s="59"/>
      <c r="NO293" s="18"/>
      <c r="NP293" s="18"/>
      <c r="NQ293" s="18"/>
      <c r="NR293" s="18"/>
      <c r="NS293" s="18"/>
      <c r="NT293" s="18"/>
      <c r="NU293" s="18"/>
      <c r="NV293" s="18"/>
      <c r="NW293" s="18"/>
      <c r="NX293" s="18"/>
      <c r="NY293" s="18"/>
      <c r="NZ293" s="18"/>
      <c r="OA293" s="18"/>
      <c r="OB293" s="18"/>
      <c r="OC293" s="18"/>
      <c r="OZ293" s="59"/>
      <c r="PA293" s="251" t="str">
        <f t="shared" si="1009"/>
        <v/>
      </c>
      <c r="PB293" s="251" t="str">
        <f t="shared" si="1010"/>
        <v/>
      </c>
      <c r="PC293" s="251" t="str">
        <f t="shared" si="1011"/>
        <v/>
      </c>
      <c r="PD293" s="251" t="str">
        <f t="shared" si="1012"/>
        <v/>
      </c>
      <c r="PE293" s="251" t="str">
        <f t="shared" si="1013"/>
        <v/>
      </c>
      <c r="PF293" s="251" t="str">
        <f t="shared" si="1014"/>
        <v/>
      </c>
      <c r="PG293" s="251" t="str">
        <f t="shared" si="1015"/>
        <v/>
      </c>
      <c r="PH293" s="251" t="str">
        <f t="shared" si="1016"/>
        <v/>
      </c>
      <c r="PI293" s="251" t="str">
        <f t="shared" si="1017"/>
        <v/>
      </c>
      <c r="PJ293" s="251" t="str">
        <f t="shared" si="1018"/>
        <v/>
      </c>
      <c r="PK293" s="251" t="str">
        <f t="shared" si="1019"/>
        <v/>
      </c>
      <c r="PL293" s="251" t="str">
        <f t="shared" si="1020"/>
        <v/>
      </c>
      <c r="PM293" s="251" t="str">
        <f t="shared" si="1021"/>
        <v/>
      </c>
      <c r="PN293" s="251" t="str">
        <f t="shared" si="1022"/>
        <v/>
      </c>
      <c r="PO293" s="251" t="str">
        <f t="shared" si="1023"/>
        <v/>
      </c>
      <c r="PP293" s="251" t="str">
        <f t="shared" si="1024"/>
        <v>STO</v>
      </c>
      <c r="PQ293" s="251" t="str">
        <f t="shared" si="1025"/>
        <v>STO</v>
      </c>
      <c r="PR293" s="251" t="str">
        <f t="shared" si="1026"/>
        <v/>
      </c>
      <c r="PS293" s="251" t="str">
        <f t="shared" si="1027"/>
        <v/>
      </c>
      <c r="PT293" s="251" t="str">
        <f t="shared" si="1028"/>
        <v/>
      </c>
      <c r="PU293" s="251" t="str">
        <f t="shared" si="1029"/>
        <v/>
      </c>
      <c r="PV293" s="251" t="str">
        <f t="shared" si="1030"/>
        <v>STO</v>
      </c>
      <c r="PW293" s="251" t="str">
        <f t="shared" si="1031"/>
        <v>STO</v>
      </c>
      <c r="PX293" s="251" t="str">
        <f t="shared" si="1032"/>
        <v/>
      </c>
      <c r="PY293" s="251" t="str">
        <f t="shared" si="1033"/>
        <v/>
      </c>
      <c r="PZ293" s="251" t="str">
        <f t="shared" si="1034"/>
        <v/>
      </c>
      <c r="QA293" s="251" t="str">
        <f t="shared" si="1035"/>
        <v>STO</v>
      </c>
      <c r="QB293" s="251" t="str">
        <f t="shared" si="1036"/>
        <v>STO</v>
      </c>
      <c r="QC293" s="251" t="str">
        <f t="shared" si="1037"/>
        <v/>
      </c>
      <c r="QD293" s="251" t="str">
        <f t="shared" si="1038"/>
        <v/>
      </c>
      <c r="QE293" s="251" t="str">
        <f t="shared" si="1039"/>
        <v/>
      </c>
      <c r="QF293" s="63">
        <f t="shared" si="1040"/>
        <v>6</v>
      </c>
      <c r="QG293" s="59"/>
      <c r="QH293" s="59"/>
      <c r="QI293" s="59"/>
      <c r="QJ293" s="59"/>
      <c r="QK293" s="59"/>
      <c r="QL293" s="59"/>
      <c r="QM293" s="59"/>
      <c r="QN293" s="59"/>
    </row>
    <row r="294" spans="1:456" ht="6.75" customHeight="1" x14ac:dyDescent="0.25">
      <c r="A294" s="68"/>
      <c r="B294" s="447">
        <f t="shared" si="900"/>
        <v>280</v>
      </c>
      <c r="C294" s="72" t="s">
        <v>747</v>
      </c>
      <c r="D294" s="261" t="s">
        <v>760</v>
      </c>
      <c r="E294" s="59"/>
      <c r="F294" s="229"/>
      <c r="G294" s="295"/>
      <c r="H294" s="295"/>
      <c r="I294" s="229"/>
      <c r="J294" s="295"/>
      <c r="K294" s="295"/>
      <c r="L294" s="229"/>
      <c r="M294" s="295"/>
      <c r="N294" s="295"/>
      <c r="O294" s="229"/>
      <c r="P294" s="295"/>
      <c r="Q294" s="295"/>
      <c r="R294" s="229"/>
      <c r="S294" s="230"/>
      <c r="T294" s="231"/>
      <c r="U294" s="229"/>
      <c r="V294" s="230"/>
      <c r="W294" s="231"/>
      <c r="X294" s="229"/>
      <c r="Y294" s="230"/>
      <c r="Z294" s="231"/>
      <c r="AA294" s="229"/>
      <c r="AB294" s="295"/>
      <c r="AC294" s="295"/>
      <c r="AD294" s="229"/>
      <c r="AE294" s="295"/>
      <c r="AF294" s="295"/>
      <c r="AG294" s="229"/>
      <c r="AH294" s="295"/>
      <c r="AI294" s="295"/>
      <c r="AJ294" s="229"/>
      <c r="AK294" s="295"/>
      <c r="AL294" s="295"/>
      <c r="AM294" s="229"/>
      <c r="AN294" s="295"/>
      <c r="AO294" s="295"/>
      <c r="AP294" s="243"/>
      <c r="AQ294" s="295"/>
      <c r="AR294" s="290"/>
      <c r="AS294" s="243"/>
      <c r="AT294" s="295"/>
      <c r="AU294" s="290"/>
      <c r="AV294" s="229"/>
      <c r="AW294" s="230"/>
      <c r="AX294" s="231"/>
      <c r="AY294" s="229"/>
      <c r="AZ294" s="230"/>
      <c r="BA294" s="231"/>
      <c r="BB294" s="229"/>
      <c r="BC294" s="230"/>
      <c r="BD294" s="231"/>
      <c r="BE294" s="229"/>
      <c r="BF294" s="230"/>
      <c r="BG294" s="231"/>
      <c r="BH294" s="229"/>
      <c r="BI294" s="230"/>
      <c r="BJ294" s="231"/>
      <c r="BK294" s="243"/>
      <c r="BL294" s="230"/>
      <c r="BM294" s="231"/>
      <c r="BN294" s="243"/>
      <c r="BO294" s="230"/>
      <c r="BP294" s="231"/>
      <c r="BQ294" s="229"/>
      <c r="BR294" s="230"/>
      <c r="BS294" s="231"/>
      <c r="BT294" s="229"/>
      <c r="BU294" s="230"/>
      <c r="BV294" s="231"/>
      <c r="BW294" s="229"/>
      <c r="BX294" s="230"/>
      <c r="BY294" s="231"/>
      <c r="BZ294" s="229"/>
      <c r="CA294" s="230"/>
      <c r="CB294" s="231"/>
      <c r="CC294" s="229"/>
      <c r="CD294" s="230"/>
      <c r="CE294" s="231"/>
      <c r="CF294" s="331"/>
      <c r="CG294" s="332"/>
      <c r="CH294" s="385"/>
      <c r="CI294" s="331"/>
      <c r="CJ294" s="332"/>
      <c r="CK294" s="385"/>
      <c r="CL294" s="243"/>
      <c r="CM294" s="230"/>
      <c r="CN294" s="354"/>
      <c r="CO294" s="243"/>
      <c r="CP294" s="230"/>
      <c r="CQ294" s="231"/>
      <c r="CR294" s="331"/>
      <c r="CS294" s="332"/>
      <c r="CT294" s="333"/>
      <c r="CU294" s="229"/>
      <c r="CV294" s="230"/>
      <c r="CW294" s="231"/>
      <c r="CX294" s="331"/>
      <c r="CY294" s="332"/>
      <c r="CZ294" s="333"/>
      <c r="DA294" s="331"/>
      <c r="DB294" s="332"/>
      <c r="DC294" s="333"/>
      <c r="DD294" s="331"/>
      <c r="DE294" s="332"/>
      <c r="DF294" s="333"/>
      <c r="DG294" s="331"/>
      <c r="DH294" s="332"/>
      <c r="DI294" s="333"/>
      <c r="DJ294" s="229"/>
      <c r="DK294" s="230"/>
      <c r="DL294" s="231"/>
      <c r="DM294" s="229"/>
      <c r="DN294" s="230"/>
      <c r="DO294" s="231"/>
      <c r="DP294" s="331"/>
      <c r="DQ294" s="332"/>
      <c r="DR294" s="333"/>
      <c r="DS294" s="331"/>
      <c r="DT294" s="332"/>
      <c r="DU294" s="333"/>
      <c r="DV294" s="331"/>
      <c r="DW294" s="332"/>
      <c r="DX294" s="333"/>
      <c r="DY294" s="331"/>
      <c r="DZ294" s="332"/>
      <c r="EA294" s="333"/>
      <c r="EB294" s="331"/>
      <c r="EC294" s="332"/>
      <c r="ED294" s="333"/>
      <c r="EE294" s="331"/>
      <c r="EF294" s="332"/>
      <c r="EG294" s="333"/>
      <c r="EH294" s="229"/>
      <c r="EI294" s="230"/>
      <c r="EJ294" s="231"/>
      <c r="EK294" s="229"/>
      <c r="EL294" s="230"/>
      <c r="EM294" s="231"/>
      <c r="EN294" s="244"/>
      <c r="EO294" s="269" t="str">
        <f t="shared" si="901"/>
        <v/>
      </c>
      <c r="EP294" s="444" t="s">
        <v>1247</v>
      </c>
      <c r="EQ294" s="360" t="str">
        <f t="shared" si="1041"/>
        <v/>
      </c>
      <c r="ER294" s="360" t="str">
        <f t="shared" si="1042"/>
        <v/>
      </c>
      <c r="ES294" s="360" t="str">
        <f t="shared" si="1043"/>
        <v/>
      </c>
      <c r="ET294" s="360" t="str">
        <f t="shared" si="1044"/>
        <v/>
      </c>
      <c r="EU294" s="360" t="str">
        <f t="shared" si="1045"/>
        <v/>
      </c>
      <c r="EV294" s="360" t="str">
        <f t="shared" si="1046"/>
        <v/>
      </c>
      <c r="EW294" s="360" t="str">
        <f t="shared" si="1047"/>
        <v/>
      </c>
      <c r="EX294" s="360" t="str">
        <f t="shared" si="1048"/>
        <v/>
      </c>
      <c r="EY294" s="360" t="str">
        <f t="shared" si="1049"/>
        <v/>
      </c>
      <c r="EZ294" s="360" t="str">
        <f t="shared" si="1050"/>
        <v/>
      </c>
      <c r="FA294" s="360" t="str">
        <f t="shared" si="1051"/>
        <v/>
      </c>
      <c r="FB294" s="360" t="str">
        <f t="shared" si="1052"/>
        <v/>
      </c>
      <c r="FC294" s="360" t="str">
        <f t="shared" si="1053"/>
        <v/>
      </c>
      <c r="FD294" s="360" t="str">
        <f t="shared" si="1054"/>
        <v/>
      </c>
      <c r="FE294" s="360" t="str">
        <f t="shared" si="1055"/>
        <v/>
      </c>
      <c r="FF294" s="360" t="str">
        <f t="shared" si="1056"/>
        <v/>
      </c>
      <c r="FG294" s="360" t="str">
        <f t="shared" si="1057"/>
        <v/>
      </c>
      <c r="FH294" s="360" t="str">
        <f t="shared" si="1058"/>
        <v/>
      </c>
      <c r="FI294" s="360">
        <f t="shared" si="1059"/>
        <v>32</v>
      </c>
      <c r="FJ294" s="360" t="str">
        <f t="shared" si="1060"/>
        <v/>
      </c>
      <c r="FK294" s="360" t="str">
        <f t="shared" si="1061"/>
        <v/>
      </c>
      <c r="FL294" s="360" t="str">
        <f t="shared" si="1062"/>
        <v/>
      </c>
      <c r="FM294" s="360" t="str">
        <f t="shared" si="1063"/>
        <v/>
      </c>
      <c r="FN294" s="360" t="str">
        <f t="shared" si="1064"/>
        <v/>
      </c>
      <c r="FO294" s="360" t="str">
        <f t="shared" si="1065"/>
        <v/>
      </c>
      <c r="FP294" s="360" t="str">
        <f t="shared" si="1066"/>
        <v/>
      </c>
      <c r="FQ294" s="360" t="str">
        <f t="shared" si="1067"/>
        <v/>
      </c>
      <c r="FR294" s="360" t="str">
        <f t="shared" si="1068"/>
        <v/>
      </c>
      <c r="FS294" s="360" t="str">
        <f t="shared" si="1069"/>
        <v/>
      </c>
      <c r="FT294" s="360" t="str">
        <f t="shared" si="902"/>
        <v/>
      </c>
      <c r="FU294" s="360" t="str">
        <f t="shared" si="1070"/>
        <v/>
      </c>
      <c r="FV294" s="360" t="str">
        <f t="shared" si="1071"/>
        <v/>
      </c>
      <c r="FW294" s="360" t="str">
        <f t="shared" si="1072"/>
        <v/>
      </c>
      <c r="FX294" s="360" t="str">
        <f t="shared" si="1073"/>
        <v/>
      </c>
      <c r="FY294" s="360" t="str">
        <f t="shared" si="1074"/>
        <v/>
      </c>
      <c r="FZ294" s="360" t="str">
        <f t="shared" si="1075"/>
        <v/>
      </c>
      <c r="GA294" s="360" t="str">
        <f t="shared" si="1076"/>
        <v/>
      </c>
      <c r="GB294" s="360" t="str">
        <f t="shared" si="1077"/>
        <v/>
      </c>
      <c r="GC294" s="360" t="str">
        <f t="shared" si="1078"/>
        <v/>
      </c>
      <c r="GD294" s="360" t="str">
        <f t="shared" si="1079"/>
        <v/>
      </c>
      <c r="GE294" s="360" t="str">
        <f t="shared" si="1080"/>
        <v/>
      </c>
      <c r="GF294" s="360" t="str">
        <f t="shared" si="1081"/>
        <v/>
      </c>
      <c r="GG294" s="360" t="str">
        <f t="shared" si="1082"/>
        <v/>
      </c>
      <c r="GH294" s="360" t="str">
        <f t="shared" si="1083"/>
        <v/>
      </c>
      <c r="GI294" s="360" t="str">
        <f t="shared" si="1084"/>
        <v/>
      </c>
      <c r="GJ294" s="360" t="str">
        <f t="shared" si="1085"/>
        <v/>
      </c>
      <c r="GK294" s="444" t="s">
        <v>1247</v>
      </c>
      <c r="GL294" s="361" t="str">
        <f t="shared" si="903"/>
        <v>-</v>
      </c>
      <c r="GM294" s="361" t="str">
        <f t="shared" si="904"/>
        <v>-</v>
      </c>
      <c r="GN294" s="361" t="str">
        <f t="shared" si="905"/>
        <v>-</v>
      </c>
      <c r="GO294" s="361" t="str">
        <f t="shared" si="906"/>
        <v>-</v>
      </c>
      <c r="GP294" s="361" t="str">
        <f t="shared" si="907"/>
        <v>-</v>
      </c>
      <c r="GQ294" s="361" t="str">
        <f t="shared" si="908"/>
        <v>-</v>
      </c>
      <c r="GR294" s="361" t="str">
        <f t="shared" si="909"/>
        <v>-</v>
      </c>
      <c r="GS294" s="361" t="str">
        <f t="shared" si="910"/>
        <v>-</v>
      </c>
      <c r="GT294" s="361" t="str">
        <f t="shared" si="911"/>
        <v>-</v>
      </c>
      <c r="GU294" s="361" t="str">
        <f t="shared" si="912"/>
        <v>-</v>
      </c>
      <c r="GV294" s="361" t="str">
        <f t="shared" si="913"/>
        <v>-</v>
      </c>
      <c r="GW294" s="361" t="str">
        <f t="shared" si="914"/>
        <v>-</v>
      </c>
      <c r="GX294" s="361" t="str">
        <f t="shared" si="915"/>
        <v>-</v>
      </c>
      <c r="GY294" s="361" t="str">
        <f t="shared" si="916"/>
        <v>-</v>
      </c>
      <c r="GZ294" s="361" t="str">
        <f t="shared" si="917"/>
        <v>-</v>
      </c>
      <c r="HA294" s="361" t="str">
        <f t="shared" si="918"/>
        <v>-</v>
      </c>
      <c r="HB294" s="361" t="str">
        <f t="shared" si="919"/>
        <v>-</v>
      </c>
      <c r="HC294" s="361" t="str">
        <f t="shared" si="920"/>
        <v>-</v>
      </c>
      <c r="HD294" s="361" t="str">
        <f t="shared" si="921"/>
        <v>yorigin</v>
      </c>
      <c r="HE294" s="361" t="str">
        <f t="shared" si="922"/>
        <v>-</v>
      </c>
      <c r="HF294" s="361" t="str">
        <f t="shared" si="923"/>
        <v>-</v>
      </c>
      <c r="HG294" s="361" t="str">
        <f t="shared" si="924"/>
        <v>-</v>
      </c>
      <c r="HH294" s="361" t="str">
        <f t="shared" si="925"/>
        <v>-</v>
      </c>
      <c r="HI294" s="361" t="str">
        <f t="shared" si="926"/>
        <v>-</v>
      </c>
      <c r="HJ294" s="361" t="str">
        <f t="shared" si="927"/>
        <v>-</v>
      </c>
      <c r="HK294" s="361" t="str">
        <f t="shared" si="928"/>
        <v>-</v>
      </c>
      <c r="HL294" s="361" t="str">
        <f t="shared" si="929"/>
        <v>-</v>
      </c>
      <c r="HM294" s="361" t="str">
        <f t="shared" si="930"/>
        <v>-</v>
      </c>
      <c r="HN294" s="361" t="str">
        <f t="shared" si="931"/>
        <v>-</v>
      </c>
      <c r="HO294" s="361" t="str">
        <f t="shared" si="932"/>
        <v>-</v>
      </c>
      <c r="HP294" s="361" t="str">
        <f t="shared" si="933"/>
        <v>-</v>
      </c>
      <c r="HQ294" s="361" t="str">
        <f t="shared" si="934"/>
        <v>-</v>
      </c>
      <c r="HR294" s="361" t="str">
        <f t="shared" si="935"/>
        <v>-</v>
      </c>
      <c r="HS294" s="361" t="str">
        <f t="shared" si="936"/>
        <v>-</v>
      </c>
      <c r="HT294" s="361" t="str">
        <f t="shared" si="937"/>
        <v>-</v>
      </c>
      <c r="HU294" s="361" t="str">
        <f t="shared" si="938"/>
        <v>-</v>
      </c>
      <c r="HV294" s="361" t="str">
        <f t="shared" si="939"/>
        <v>-</v>
      </c>
      <c r="HW294" s="361" t="str">
        <f t="shared" si="940"/>
        <v>-</v>
      </c>
      <c r="HX294" s="361" t="str">
        <f t="shared" si="941"/>
        <v>-</v>
      </c>
      <c r="HY294" s="361" t="str">
        <f t="shared" si="942"/>
        <v>-</v>
      </c>
      <c r="HZ294" s="361" t="str">
        <f t="shared" si="943"/>
        <v>-</v>
      </c>
      <c r="IA294" s="361" t="str">
        <f t="shared" si="944"/>
        <v>-</v>
      </c>
      <c r="IB294" s="361" t="str">
        <f t="shared" si="945"/>
        <v>-</v>
      </c>
      <c r="IC294" s="361" t="str">
        <f t="shared" si="946"/>
        <v>-</v>
      </c>
      <c r="ID294" s="361" t="str">
        <f t="shared" si="947"/>
        <v>-</v>
      </c>
      <c r="IE294" s="361" t="str">
        <f t="shared" si="948"/>
        <v>-</v>
      </c>
      <c r="IF294" s="444" t="s">
        <v>1247</v>
      </c>
      <c r="IG294" s="56" t="str">
        <f t="shared" si="1086"/>
        <v>-</v>
      </c>
      <c r="IH294" s="56" t="str">
        <f t="shared" si="1087"/>
        <v>-</v>
      </c>
      <c r="II294" s="56" t="str">
        <f t="shared" si="1088"/>
        <v>-</v>
      </c>
      <c r="IJ294" s="56" t="str">
        <f t="shared" si="1089"/>
        <v>-</v>
      </c>
      <c r="IK294" s="56" t="str">
        <f t="shared" si="949"/>
        <v>-</v>
      </c>
      <c r="IL294" s="56" t="str">
        <f t="shared" si="950"/>
        <v>-</v>
      </c>
      <c r="IM294" s="56" t="str">
        <f t="shared" si="951"/>
        <v>-</v>
      </c>
      <c r="IN294" s="56" t="str">
        <f t="shared" si="952"/>
        <v>-</v>
      </c>
      <c r="IO294" s="56" t="str">
        <f t="shared" si="953"/>
        <v>-</v>
      </c>
      <c r="IP294" s="56" t="str">
        <f t="shared" si="954"/>
        <v>-</v>
      </c>
      <c r="IQ294" s="56" t="str">
        <f t="shared" si="955"/>
        <v>-</v>
      </c>
      <c r="IR294" s="56" t="str">
        <f t="shared" si="956"/>
        <v>-</v>
      </c>
      <c r="IS294" s="56" t="str">
        <f t="shared" si="957"/>
        <v>-</v>
      </c>
      <c r="IT294" s="56" t="str">
        <f t="shared" si="958"/>
        <v>-</v>
      </c>
      <c r="IU294" s="56" t="str">
        <f t="shared" si="959"/>
        <v>-</v>
      </c>
      <c r="IV294" s="56" t="str">
        <f t="shared" si="960"/>
        <v>-</v>
      </c>
      <c r="IW294" s="56" t="str">
        <f t="shared" si="961"/>
        <v>-</v>
      </c>
      <c r="IX294" s="56" t="str">
        <f t="shared" si="962"/>
        <v>-</v>
      </c>
      <c r="IY294" s="56">
        <f t="shared" si="963"/>
        <v>200</v>
      </c>
      <c r="IZ294" s="56" t="str">
        <f t="shared" si="964"/>
        <v>-</v>
      </c>
      <c r="JA294" s="56" t="str">
        <f t="shared" si="965"/>
        <v>-</v>
      </c>
      <c r="JB294" s="56" t="str">
        <f t="shared" si="966"/>
        <v>-</v>
      </c>
      <c r="JC294" s="56" t="str">
        <f t="shared" si="967"/>
        <v>-</v>
      </c>
      <c r="JD294" s="56" t="str">
        <f t="shared" si="968"/>
        <v>-</v>
      </c>
      <c r="JE294" s="56" t="str">
        <f t="shared" si="969"/>
        <v>-</v>
      </c>
      <c r="JF294" s="56" t="str">
        <f t="shared" si="970"/>
        <v>-</v>
      </c>
      <c r="JG294" s="56" t="str">
        <f t="shared" si="971"/>
        <v>-</v>
      </c>
      <c r="JH294" s="56" t="str">
        <f t="shared" si="972"/>
        <v>-</v>
      </c>
      <c r="JI294" s="56" t="str">
        <f t="shared" si="973"/>
        <v>-</v>
      </c>
      <c r="JJ294" s="56" t="str">
        <f t="shared" si="974"/>
        <v>-</v>
      </c>
      <c r="JK294" s="56" t="str">
        <f t="shared" si="975"/>
        <v>-</v>
      </c>
      <c r="JL294" s="56" t="str">
        <f t="shared" si="976"/>
        <v>-</v>
      </c>
      <c r="JM294" s="56" t="str">
        <f t="shared" si="977"/>
        <v>-</v>
      </c>
      <c r="JN294" s="56" t="str">
        <f t="shared" si="978"/>
        <v>-</v>
      </c>
      <c r="JO294" s="56" t="str">
        <f t="shared" si="979"/>
        <v>-</v>
      </c>
      <c r="JP294" s="56" t="str">
        <f t="shared" si="980"/>
        <v>-</v>
      </c>
      <c r="JQ294" s="56" t="str">
        <f t="shared" si="981"/>
        <v>-</v>
      </c>
      <c r="JR294" s="56" t="str">
        <f t="shared" si="982"/>
        <v>-</v>
      </c>
      <c r="JS294" s="56" t="str">
        <f t="shared" si="983"/>
        <v>-</v>
      </c>
      <c r="JT294" s="56" t="str">
        <f t="shared" si="984"/>
        <v>-</v>
      </c>
      <c r="JU294" s="56" t="str">
        <f t="shared" si="985"/>
        <v>-</v>
      </c>
      <c r="JV294" s="56" t="str">
        <f t="shared" si="986"/>
        <v>-</v>
      </c>
      <c r="JW294" s="56" t="str">
        <f t="shared" si="987"/>
        <v>-</v>
      </c>
      <c r="JX294" s="56" t="str">
        <f t="shared" si="988"/>
        <v>-</v>
      </c>
      <c r="JY294" s="56" t="str">
        <f t="shared" si="989"/>
        <v>-</v>
      </c>
      <c r="JZ294" s="56" t="str">
        <f t="shared" si="990"/>
        <v>-</v>
      </c>
      <c r="KA294" s="444" t="s">
        <v>1247</v>
      </c>
      <c r="KB294" s="360">
        <f>IF(ISNUMBER(INDEX($EQ$15:$GK$521,$B294,EO$11)),MAX(KB$14:KB293)+1,0)</f>
        <v>0</v>
      </c>
      <c r="KC294" s="360" t="str">
        <f t="shared" si="1090"/>
        <v/>
      </c>
      <c r="KD294" s="373" t="s">
        <v>2</v>
      </c>
      <c r="KE294" s="215"/>
      <c r="KF294" s="60"/>
      <c r="KG294" s="60"/>
      <c r="KH294" s="60"/>
      <c r="KI294" s="60"/>
      <c r="KJ294" s="60"/>
      <c r="KK294" s="60"/>
      <c r="KL294" s="60"/>
      <c r="KM294" s="60"/>
      <c r="KN294" s="60"/>
      <c r="KO294" s="60"/>
      <c r="KP294" s="60"/>
      <c r="KQ294" s="60"/>
      <c r="KR294" s="60"/>
      <c r="KS294" s="60"/>
      <c r="KT294" s="60"/>
      <c r="KU294" s="60"/>
      <c r="KV294" s="60"/>
      <c r="KW294" s="60"/>
      <c r="KX294" s="60"/>
      <c r="KY294" s="60"/>
      <c r="KZ294" s="283" t="str">
        <f t="shared" si="991"/>
        <v/>
      </c>
      <c r="LA294" s="26"/>
      <c r="LB294" s="18"/>
      <c r="LC294" s="18"/>
      <c r="LD294" s="18"/>
      <c r="LE294" s="18"/>
      <c r="LF294" s="18"/>
      <c r="LG294" s="18"/>
      <c r="LH294" s="18"/>
      <c r="LI294" s="18"/>
      <c r="LJ294" s="18"/>
      <c r="LK294" s="18"/>
      <c r="LL294" s="18"/>
      <c r="LM294" s="18"/>
      <c r="LN294" s="63"/>
      <c r="LO294" s="251">
        <f t="shared" si="992"/>
        <v>0</v>
      </c>
      <c r="LP294" s="251">
        <f t="shared" si="993"/>
        <v>0</v>
      </c>
      <c r="LQ294" s="251">
        <f t="shared" si="994"/>
        <v>0</v>
      </c>
      <c r="LR294" s="251">
        <f t="shared" si="995"/>
        <v>0</v>
      </c>
      <c r="LS294" s="251">
        <f t="shared" si="996"/>
        <v>0</v>
      </c>
      <c r="LT294" s="251">
        <f t="shared" si="997"/>
        <v>0</v>
      </c>
      <c r="LU294" s="251">
        <f t="shared" si="998"/>
        <v>0</v>
      </c>
      <c r="LV294" s="251">
        <f t="shared" si="999"/>
        <v>0</v>
      </c>
      <c r="LW294" s="251">
        <f t="shared" si="1000"/>
        <v>0</v>
      </c>
      <c r="LX294" s="251">
        <f t="shared" si="1001"/>
        <v>0</v>
      </c>
      <c r="LY294" s="251">
        <f t="shared" si="1002"/>
        <v>0</v>
      </c>
      <c r="LZ294" s="251">
        <f t="shared" si="1003"/>
        <v>0</v>
      </c>
      <c r="MA294" s="63">
        <f t="shared" si="1004"/>
        <v>7</v>
      </c>
      <c r="MB294" s="63">
        <f t="shared" si="1005"/>
        <v>0</v>
      </c>
      <c r="MC294" s="63">
        <f t="shared" si="1092"/>
        <v>280</v>
      </c>
      <c r="MD294" s="63">
        <f t="shared" si="1091"/>
        <v>51</v>
      </c>
      <c r="ME294" s="63" t="str">
        <f t="shared" si="1006"/>
        <v>ss11</v>
      </c>
      <c r="MF294" s="315">
        <f t="shared" si="1007"/>
        <v>291</v>
      </c>
      <c r="MG294" s="315">
        <f>IF(ISNUMBER(MATCH(EO294,$ME$15:$ME$520,0)),0,MAX(MG$14:MG293)+1)</f>
        <v>0</v>
      </c>
      <c r="MH294" s="315" t="str">
        <f t="shared" si="1008"/>
        <v/>
      </c>
      <c r="MI294" s="369"/>
      <c r="MJ294" s="68"/>
      <c r="MK294" s="18"/>
      <c r="ML294" s="242"/>
      <c r="MM294" s="242"/>
      <c r="MN294" s="59"/>
      <c r="MO294" s="59"/>
      <c r="MP294" s="285"/>
      <c r="MQ294" s="59"/>
      <c r="MR294" s="238"/>
      <c r="MS294" s="285"/>
      <c r="MT294" s="59"/>
      <c r="MU294" s="285"/>
      <c r="MV294" s="238"/>
      <c r="MW294" s="59"/>
      <c r="MX294" s="59"/>
      <c r="MY294" s="59"/>
      <c r="MZ294" s="59"/>
      <c r="NA294" s="59"/>
      <c r="NB294" s="59"/>
      <c r="NC294" s="59"/>
      <c r="ND294" s="59"/>
      <c r="NE294" s="59"/>
      <c r="NF294" s="59"/>
      <c r="NG294" s="59"/>
      <c r="NH294" s="59"/>
      <c r="NI294" s="59"/>
      <c r="NJ294" s="59"/>
      <c r="NK294" s="59"/>
      <c r="NL294" s="454"/>
      <c r="NM294" s="454"/>
      <c r="NN294" s="59"/>
      <c r="NO294" s="18"/>
      <c r="NP294" s="18"/>
      <c r="NQ294" s="18"/>
      <c r="NR294" s="18"/>
      <c r="NS294" s="18"/>
      <c r="NT294" s="18"/>
      <c r="NU294" s="18"/>
      <c r="NV294" s="18"/>
      <c r="NW294" s="18"/>
      <c r="NX294" s="18"/>
      <c r="NY294" s="18"/>
      <c r="NZ294" s="18"/>
      <c r="OA294" s="18"/>
      <c r="OB294" s="18"/>
      <c r="OC294" s="18"/>
      <c r="OZ294" s="59"/>
      <c r="PA294" s="251" t="str">
        <f t="shared" si="1009"/>
        <v/>
      </c>
      <c r="PB294" s="251" t="str">
        <f t="shared" si="1010"/>
        <v/>
      </c>
      <c r="PC294" s="251" t="str">
        <f t="shared" si="1011"/>
        <v/>
      </c>
      <c r="PD294" s="251" t="str">
        <f t="shared" si="1012"/>
        <v/>
      </c>
      <c r="PE294" s="251" t="str">
        <f t="shared" si="1013"/>
        <v/>
      </c>
      <c r="PF294" s="251" t="str">
        <f t="shared" si="1014"/>
        <v/>
      </c>
      <c r="PG294" s="251" t="str">
        <f t="shared" si="1015"/>
        <v/>
      </c>
      <c r="PH294" s="251" t="str">
        <f t="shared" si="1016"/>
        <v/>
      </c>
      <c r="PI294" s="251" t="str">
        <f t="shared" si="1017"/>
        <v/>
      </c>
      <c r="PJ294" s="251" t="str">
        <f t="shared" si="1018"/>
        <v/>
      </c>
      <c r="PK294" s="251" t="str">
        <f t="shared" si="1019"/>
        <v/>
      </c>
      <c r="PL294" s="251" t="str">
        <f t="shared" si="1020"/>
        <v/>
      </c>
      <c r="PM294" s="251" t="str">
        <f t="shared" si="1021"/>
        <v/>
      </c>
      <c r="PN294" s="251" t="str">
        <f t="shared" si="1022"/>
        <v/>
      </c>
      <c r="PO294" s="251" t="str">
        <f t="shared" si="1023"/>
        <v/>
      </c>
      <c r="PP294" s="251" t="str">
        <f t="shared" si="1024"/>
        <v/>
      </c>
      <c r="PQ294" s="251" t="str">
        <f t="shared" si="1025"/>
        <v/>
      </c>
      <c r="PR294" s="251" t="str">
        <f t="shared" si="1026"/>
        <v/>
      </c>
      <c r="PS294" s="251" t="str">
        <f t="shared" si="1027"/>
        <v/>
      </c>
      <c r="PT294" s="251" t="str">
        <f t="shared" si="1028"/>
        <v>ss11</v>
      </c>
      <c r="PU294" s="251" t="str">
        <f t="shared" si="1029"/>
        <v/>
      </c>
      <c r="PV294" s="251" t="str">
        <f t="shared" si="1030"/>
        <v>ss11</v>
      </c>
      <c r="PW294" s="251" t="str">
        <f t="shared" si="1031"/>
        <v>ss11</v>
      </c>
      <c r="PX294" s="251" t="str">
        <f t="shared" si="1032"/>
        <v>ss11</v>
      </c>
      <c r="PY294" s="251" t="str">
        <f t="shared" si="1033"/>
        <v>ss11</v>
      </c>
      <c r="PZ294" s="251" t="str">
        <f t="shared" si="1034"/>
        <v>ss11</v>
      </c>
      <c r="QA294" s="251" t="str">
        <f t="shared" si="1035"/>
        <v>ss11</v>
      </c>
      <c r="QB294" s="251" t="str">
        <f t="shared" si="1036"/>
        <v>ss11</v>
      </c>
      <c r="QC294" s="251" t="str">
        <f t="shared" si="1037"/>
        <v/>
      </c>
      <c r="QD294" s="251" t="str">
        <f t="shared" si="1038"/>
        <v/>
      </c>
      <c r="QE294" s="251" t="str">
        <f t="shared" si="1039"/>
        <v/>
      </c>
      <c r="QF294" s="63">
        <f t="shared" si="1040"/>
        <v>8</v>
      </c>
      <c r="QG294" s="59"/>
      <c r="QH294" s="59"/>
      <c r="QI294" s="59"/>
      <c r="QJ294" s="59"/>
      <c r="QK294" s="59"/>
      <c r="QL294" s="59"/>
      <c r="QM294" s="59"/>
      <c r="QN294" s="59"/>
    </row>
    <row r="295" spans="1:456" ht="6.75" customHeight="1" x14ac:dyDescent="0.25">
      <c r="A295" s="68"/>
      <c r="B295" s="447">
        <f t="shared" si="900"/>
        <v>281</v>
      </c>
      <c r="C295" s="72" t="s">
        <v>748</v>
      </c>
      <c r="D295" s="261" t="s">
        <v>761</v>
      </c>
      <c r="E295" s="59"/>
      <c r="F295" s="229"/>
      <c r="G295" s="295"/>
      <c r="H295" s="295"/>
      <c r="I295" s="229"/>
      <c r="J295" s="295"/>
      <c r="K295" s="295"/>
      <c r="L295" s="229"/>
      <c r="M295" s="295"/>
      <c r="N295" s="295"/>
      <c r="O295" s="229"/>
      <c r="P295" s="295"/>
      <c r="Q295" s="295"/>
      <c r="R295" s="229"/>
      <c r="S295" s="230"/>
      <c r="T295" s="231"/>
      <c r="U295" s="229"/>
      <c r="V295" s="230"/>
      <c r="W295" s="231"/>
      <c r="X295" s="229"/>
      <c r="Y295" s="230"/>
      <c r="Z295" s="231"/>
      <c r="AA295" s="229"/>
      <c r="AB295" s="295"/>
      <c r="AC295" s="295"/>
      <c r="AD295" s="229"/>
      <c r="AE295" s="295"/>
      <c r="AF295" s="295"/>
      <c r="AG295" s="229"/>
      <c r="AH295" s="295"/>
      <c r="AI295" s="295"/>
      <c r="AJ295" s="229"/>
      <c r="AK295" s="295"/>
      <c r="AL295" s="295"/>
      <c r="AM295" s="229"/>
      <c r="AN295" s="295"/>
      <c r="AO295" s="295"/>
      <c r="AP295" s="243"/>
      <c r="AQ295" s="295"/>
      <c r="AR295" s="290"/>
      <c r="AS295" s="243"/>
      <c r="AT295" s="295"/>
      <c r="AU295" s="290"/>
      <c r="AV295" s="229"/>
      <c r="AW295" s="230"/>
      <c r="AX295" s="231"/>
      <c r="AY295" s="229"/>
      <c r="AZ295" s="230"/>
      <c r="BA295" s="231"/>
      <c r="BB295" s="229"/>
      <c r="BC295" s="230"/>
      <c r="BD295" s="231"/>
      <c r="BE295" s="229"/>
      <c r="BF295" s="230"/>
      <c r="BG295" s="231"/>
      <c r="BH295" s="229"/>
      <c r="BI295" s="230"/>
      <c r="BJ295" s="231"/>
      <c r="BK295" s="243"/>
      <c r="BL295" s="230"/>
      <c r="BM295" s="231"/>
      <c r="BN295" s="243"/>
      <c r="BO295" s="230"/>
      <c r="BP295" s="231"/>
      <c r="BQ295" s="229"/>
      <c r="BR295" s="230"/>
      <c r="BS295" s="231"/>
      <c r="BT295" s="229"/>
      <c r="BU295" s="230"/>
      <c r="BV295" s="231"/>
      <c r="BW295" s="229"/>
      <c r="BX295" s="230"/>
      <c r="BY295" s="231"/>
      <c r="BZ295" s="229"/>
      <c r="CA295" s="230"/>
      <c r="CB295" s="231"/>
      <c r="CC295" s="229"/>
      <c r="CD295" s="230"/>
      <c r="CE295" s="231"/>
      <c r="CF295" s="331"/>
      <c r="CG295" s="332"/>
      <c r="CH295" s="385"/>
      <c r="CI295" s="331"/>
      <c r="CJ295" s="332"/>
      <c r="CK295" s="385"/>
      <c r="CL295" s="243"/>
      <c r="CM295" s="230"/>
      <c r="CN295" s="354"/>
      <c r="CO295" s="243"/>
      <c r="CP295" s="230"/>
      <c r="CQ295" s="231"/>
      <c r="CR295" s="331"/>
      <c r="CS295" s="332"/>
      <c r="CT295" s="333"/>
      <c r="CU295" s="229"/>
      <c r="CV295" s="230"/>
      <c r="CW295" s="231"/>
      <c r="CX295" s="331"/>
      <c r="CY295" s="332"/>
      <c r="CZ295" s="333"/>
      <c r="DA295" s="331"/>
      <c r="DB295" s="332"/>
      <c r="DC295" s="333"/>
      <c r="DD295" s="331"/>
      <c r="DE295" s="332"/>
      <c r="DF295" s="333"/>
      <c r="DG295" s="331"/>
      <c r="DH295" s="332"/>
      <c r="DI295" s="333"/>
      <c r="DJ295" s="229"/>
      <c r="DK295" s="230"/>
      <c r="DL295" s="231"/>
      <c r="DM295" s="229"/>
      <c r="DN295" s="230"/>
      <c r="DO295" s="231"/>
      <c r="DP295" s="331"/>
      <c r="DQ295" s="332"/>
      <c r="DR295" s="333"/>
      <c r="DS295" s="331"/>
      <c r="DT295" s="332"/>
      <c r="DU295" s="333"/>
      <c r="DV295" s="331"/>
      <c r="DW295" s="332"/>
      <c r="DX295" s="333"/>
      <c r="DY295" s="331"/>
      <c r="DZ295" s="332"/>
      <c r="EA295" s="333"/>
      <c r="EB295" s="331"/>
      <c r="EC295" s="332"/>
      <c r="ED295" s="333"/>
      <c r="EE295" s="331"/>
      <c r="EF295" s="332"/>
      <c r="EG295" s="333"/>
      <c r="EH295" s="229"/>
      <c r="EI295" s="230"/>
      <c r="EJ295" s="231"/>
      <c r="EK295" s="229"/>
      <c r="EL295" s="230"/>
      <c r="EM295" s="231"/>
      <c r="EN295" s="244"/>
      <c r="EO295" s="269" t="str">
        <f t="shared" si="901"/>
        <v/>
      </c>
      <c r="EP295" s="444" t="s">
        <v>1247</v>
      </c>
      <c r="EQ295" s="360" t="str">
        <f t="shared" si="1041"/>
        <v/>
      </c>
      <c r="ER295" s="360" t="str">
        <f t="shared" si="1042"/>
        <v/>
      </c>
      <c r="ES295" s="360" t="str">
        <f t="shared" si="1043"/>
        <v/>
      </c>
      <c r="ET295" s="360" t="str">
        <f t="shared" si="1044"/>
        <v/>
      </c>
      <c r="EU295" s="360" t="str">
        <f t="shared" si="1045"/>
        <v/>
      </c>
      <c r="EV295" s="360" t="str">
        <f t="shared" si="1046"/>
        <v/>
      </c>
      <c r="EW295" s="360" t="str">
        <f t="shared" si="1047"/>
        <v/>
      </c>
      <c r="EX295" s="360" t="str">
        <f t="shared" si="1048"/>
        <v/>
      </c>
      <c r="EY295" s="360" t="str">
        <f t="shared" si="1049"/>
        <v/>
      </c>
      <c r="EZ295" s="360" t="str">
        <f t="shared" si="1050"/>
        <v/>
      </c>
      <c r="FA295" s="360" t="str">
        <f t="shared" si="1051"/>
        <v/>
      </c>
      <c r="FB295" s="360" t="str">
        <f t="shared" si="1052"/>
        <v/>
      </c>
      <c r="FC295" s="360" t="str">
        <f t="shared" si="1053"/>
        <v/>
      </c>
      <c r="FD295" s="360" t="str">
        <f t="shared" si="1054"/>
        <v/>
      </c>
      <c r="FE295" s="360" t="str">
        <f t="shared" si="1055"/>
        <v/>
      </c>
      <c r="FF295" s="360" t="str">
        <f t="shared" si="1056"/>
        <v/>
      </c>
      <c r="FG295" s="360" t="str">
        <f t="shared" si="1057"/>
        <v/>
      </c>
      <c r="FH295" s="360" t="str">
        <f t="shared" si="1058"/>
        <v/>
      </c>
      <c r="FI295" s="360" t="str">
        <f t="shared" si="1059"/>
        <v/>
      </c>
      <c r="FJ295" s="360" t="str">
        <f t="shared" si="1060"/>
        <v/>
      </c>
      <c r="FK295" s="360" t="str">
        <f t="shared" si="1061"/>
        <v/>
      </c>
      <c r="FL295" s="360" t="str">
        <f t="shared" si="1062"/>
        <v/>
      </c>
      <c r="FM295" s="360" t="str">
        <f t="shared" si="1063"/>
        <v/>
      </c>
      <c r="FN295" s="360" t="str">
        <f t="shared" si="1064"/>
        <v/>
      </c>
      <c r="FO295" s="360" t="str">
        <f t="shared" si="1065"/>
        <v/>
      </c>
      <c r="FP295" s="360" t="str">
        <f t="shared" si="1066"/>
        <v/>
      </c>
      <c r="FQ295" s="360" t="str">
        <f t="shared" si="1067"/>
        <v/>
      </c>
      <c r="FR295" s="360" t="str">
        <f t="shared" si="1068"/>
        <v/>
      </c>
      <c r="FS295" s="360" t="str">
        <f t="shared" si="1069"/>
        <v/>
      </c>
      <c r="FT295" s="360" t="str">
        <f t="shared" si="902"/>
        <v/>
      </c>
      <c r="FU295" s="360" t="str">
        <f t="shared" si="1070"/>
        <v/>
      </c>
      <c r="FV295" s="360" t="str">
        <f t="shared" si="1071"/>
        <v/>
      </c>
      <c r="FW295" s="360" t="str">
        <f t="shared" si="1072"/>
        <v/>
      </c>
      <c r="FX295" s="360" t="str">
        <f t="shared" si="1073"/>
        <v/>
      </c>
      <c r="FY295" s="360" t="str">
        <f t="shared" si="1074"/>
        <v/>
      </c>
      <c r="FZ295" s="360" t="str">
        <f t="shared" si="1075"/>
        <v/>
      </c>
      <c r="GA295" s="360" t="str">
        <f t="shared" si="1076"/>
        <v/>
      </c>
      <c r="GB295" s="360" t="str">
        <f t="shared" si="1077"/>
        <v/>
      </c>
      <c r="GC295" s="360" t="str">
        <f t="shared" si="1078"/>
        <v/>
      </c>
      <c r="GD295" s="360" t="str">
        <f t="shared" si="1079"/>
        <v/>
      </c>
      <c r="GE295" s="360" t="str">
        <f t="shared" si="1080"/>
        <v/>
      </c>
      <c r="GF295" s="360" t="str">
        <f t="shared" si="1081"/>
        <v/>
      </c>
      <c r="GG295" s="360" t="str">
        <f t="shared" si="1082"/>
        <v/>
      </c>
      <c r="GH295" s="360" t="str">
        <f t="shared" si="1083"/>
        <v/>
      </c>
      <c r="GI295" s="360" t="str">
        <f t="shared" si="1084"/>
        <v/>
      </c>
      <c r="GJ295" s="360" t="str">
        <f t="shared" si="1085"/>
        <v/>
      </c>
      <c r="GK295" s="444" t="s">
        <v>1247</v>
      </c>
      <c r="GL295" s="361" t="str">
        <f t="shared" si="903"/>
        <v>-</v>
      </c>
      <c r="GM295" s="361" t="str">
        <f t="shared" si="904"/>
        <v>-</v>
      </c>
      <c r="GN295" s="361" t="str">
        <f t="shared" si="905"/>
        <v>-</v>
      </c>
      <c r="GO295" s="361" t="str">
        <f t="shared" si="906"/>
        <v>-</v>
      </c>
      <c r="GP295" s="361" t="str">
        <f t="shared" si="907"/>
        <v>-</v>
      </c>
      <c r="GQ295" s="361" t="str">
        <f t="shared" si="908"/>
        <v>-</v>
      </c>
      <c r="GR295" s="361" t="str">
        <f t="shared" si="909"/>
        <v>-</v>
      </c>
      <c r="GS295" s="361" t="str">
        <f t="shared" si="910"/>
        <v>-</v>
      </c>
      <c r="GT295" s="361" t="str">
        <f t="shared" si="911"/>
        <v>-</v>
      </c>
      <c r="GU295" s="361" t="str">
        <f t="shared" si="912"/>
        <v>-</v>
      </c>
      <c r="GV295" s="361" t="str">
        <f t="shared" si="913"/>
        <v>-</v>
      </c>
      <c r="GW295" s="361" t="str">
        <f t="shared" si="914"/>
        <v>-</v>
      </c>
      <c r="GX295" s="361" t="str">
        <f t="shared" si="915"/>
        <v>-</v>
      </c>
      <c r="GY295" s="361" t="str">
        <f t="shared" si="916"/>
        <v>-</v>
      </c>
      <c r="GZ295" s="361" t="str">
        <f t="shared" si="917"/>
        <v>-</v>
      </c>
      <c r="HA295" s="361" t="str">
        <f t="shared" si="918"/>
        <v>-</v>
      </c>
      <c r="HB295" s="361" t="str">
        <f t="shared" si="919"/>
        <v>-</v>
      </c>
      <c r="HC295" s="361" t="str">
        <f t="shared" si="920"/>
        <v>-</v>
      </c>
      <c r="HD295" s="361" t="str">
        <f t="shared" si="921"/>
        <v>-</v>
      </c>
      <c r="HE295" s="361" t="str">
        <f t="shared" si="922"/>
        <v>-</v>
      </c>
      <c r="HF295" s="361" t="str">
        <f t="shared" si="923"/>
        <v>-</v>
      </c>
      <c r="HG295" s="361" t="str">
        <f t="shared" si="924"/>
        <v>-</v>
      </c>
      <c r="HH295" s="361" t="str">
        <f t="shared" si="925"/>
        <v>-</v>
      </c>
      <c r="HI295" s="361" t="str">
        <f t="shared" si="926"/>
        <v>-</v>
      </c>
      <c r="HJ295" s="361" t="str">
        <f t="shared" si="927"/>
        <v>-</v>
      </c>
      <c r="HK295" s="361" t="str">
        <f t="shared" si="928"/>
        <v>-</v>
      </c>
      <c r="HL295" s="361" t="str">
        <f t="shared" si="929"/>
        <v>-</v>
      </c>
      <c r="HM295" s="361" t="str">
        <f t="shared" si="930"/>
        <v>-</v>
      </c>
      <c r="HN295" s="361" t="str">
        <f t="shared" si="931"/>
        <v>-</v>
      </c>
      <c r="HO295" s="361" t="str">
        <f t="shared" si="932"/>
        <v>-</v>
      </c>
      <c r="HP295" s="361" t="str">
        <f t="shared" si="933"/>
        <v>-</v>
      </c>
      <c r="HQ295" s="361" t="str">
        <f t="shared" si="934"/>
        <v>-</v>
      </c>
      <c r="HR295" s="361" t="str">
        <f t="shared" si="935"/>
        <v>-</v>
      </c>
      <c r="HS295" s="361" t="str">
        <f t="shared" si="936"/>
        <v>-</v>
      </c>
      <c r="HT295" s="361" t="str">
        <f t="shared" si="937"/>
        <v>-</v>
      </c>
      <c r="HU295" s="361" t="str">
        <f t="shared" si="938"/>
        <v>-</v>
      </c>
      <c r="HV295" s="361" t="str">
        <f t="shared" si="939"/>
        <v>-</v>
      </c>
      <c r="HW295" s="361" t="str">
        <f t="shared" si="940"/>
        <v>-</v>
      </c>
      <c r="HX295" s="361" t="str">
        <f t="shared" si="941"/>
        <v>-</v>
      </c>
      <c r="HY295" s="361" t="str">
        <f t="shared" si="942"/>
        <v>-</v>
      </c>
      <c r="HZ295" s="361" t="str">
        <f t="shared" si="943"/>
        <v>-</v>
      </c>
      <c r="IA295" s="361" t="str">
        <f t="shared" si="944"/>
        <v>-</v>
      </c>
      <c r="IB295" s="361" t="str">
        <f t="shared" si="945"/>
        <v>-</v>
      </c>
      <c r="IC295" s="361" t="str">
        <f t="shared" si="946"/>
        <v>-</v>
      </c>
      <c r="ID295" s="361" t="str">
        <f t="shared" si="947"/>
        <v>-</v>
      </c>
      <c r="IE295" s="361" t="str">
        <f t="shared" si="948"/>
        <v>-</v>
      </c>
      <c r="IF295" s="444" t="s">
        <v>1247</v>
      </c>
      <c r="IG295" s="56" t="str">
        <f t="shared" si="1086"/>
        <v>-</v>
      </c>
      <c r="IH295" s="56" t="str">
        <f t="shared" si="1087"/>
        <v>-</v>
      </c>
      <c r="II295" s="56" t="str">
        <f t="shared" si="1088"/>
        <v>-</v>
      </c>
      <c r="IJ295" s="56" t="str">
        <f t="shared" si="1089"/>
        <v>-</v>
      </c>
      <c r="IK295" s="56" t="str">
        <f t="shared" si="949"/>
        <v>-</v>
      </c>
      <c r="IL295" s="56" t="str">
        <f t="shared" si="950"/>
        <v>-</v>
      </c>
      <c r="IM295" s="56" t="str">
        <f t="shared" si="951"/>
        <v>-</v>
      </c>
      <c r="IN295" s="56" t="str">
        <f t="shared" si="952"/>
        <v>-</v>
      </c>
      <c r="IO295" s="56" t="str">
        <f t="shared" si="953"/>
        <v>-</v>
      </c>
      <c r="IP295" s="56" t="str">
        <f t="shared" si="954"/>
        <v>-</v>
      </c>
      <c r="IQ295" s="56" t="str">
        <f t="shared" si="955"/>
        <v>-</v>
      </c>
      <c r="IR295" s="56" t="str">
        <f t="shared" si="956"/>
        <v>-</v>
      </c>
      <c r="IS295" s="56" t="str">
        <f t="shared" si="957"/>
        <v>-</v>
      </c>
      <c r="IT295" s="56" t="str">
        <f t="shared" si="958"/>
        <v>-</v>
      </c>
      <c r="IU295" s="56" t="str">
        <f t="shared" si="959"/>
        <v>-</v>
      </c>
      <c r="IV295" s="56" t="str">
        <f t="shared" si="960"/>
        <v>-</v>
      </c>
      <c r="IW295" s="56" t="str">
        <f t="shared" si="961"/>
        <v>-</v>
      </c>
      <c r="IX295" s="56" t="str">
        <f t="shared" si="962"/>
        <v>-</v>
      </c>
      <c r="IY295" s="56" t="str">
        <f t="shared" si="963"/>
        <v>-</v>
      </c>
      <c r="IZ295" s="56" t="str">
        <f t="shared" si="964"/>
        <v>-</v>
      </c>
      <c r="JA295" s="56" t="str">
        <f t="shared" si="965"/>
        <v>-</v>
      </c>
      <c r="JB295" s="56" t="str">
        <f t="shared" si="966"/>
        <v>-</v>
      </c>
      <c r="JC295" s="56" t="str">
        <f t="shared" si="967"/>
        <v>-</v>
      </c>
      <c r="JD295" s="56" t="str">
        <f t="shared" si="968"/>
        <v>-</v>
      </c>
      <c r="JE295" s="56" t="str">
        <f t="shared" si="969"/>
        <v>-</v>
      </c>
      <c r="JF295" s="56" t="str">
        <f t="shared" si="970"/>
        <v>-</v>
      </c>
      <c r="JG295" s="56" t="str">
        <f t="shared" si="971"/>
        <v>-</v>
      </c>
      <c r="JH295" s="56" t="str">
        <f t="shared" si="972"/>
        <v>-</v>
      </c>
      <c r="JI295" s="56" t="str">
        <f t="shared" si="973"/>
        <v>-</v>
      </c>
      <c r="JJ295" s="56" t="str">
        <f t="shared" si="974"/>
        <v>-</v>
      </c>
      <c r="JK295" s="56" t="str">
        <f t="shared" si="975"/>
        <v>-</v>
      </c>
      <c r="JL295" s="56" t="str">
        <f t="shared" si="976"/>
        <v>-</v>
      </c>
      <c r="JM295" s="56" t="str">
        <f t="shared" si="977"/>
        <v>-</v>
      </c>
      <c r="JN295" s="56" t="str">
        <f t="shared" si="978"/>
        <v>-</v>
      </c>
      <c r="JO295" s="56" t="str">
        <f t="shared" si="979"/>
        <v>-</v>
      </c>
      <c r="JP295" s="56" t="str">
        <f t="shared" si="980"/>
        <v>-</v>
      </c>
      <c r="JQ295" s="56" t="str">
        <f t="shared" si="981"/>
        <v>-</v>
      </c>
      <c r="JR295" s="56" t="str">
        <f t="shared" si="982"/>
        <v>-</v>
      </c>
      <c r="JS295" s="56" t="str">
        <f t="shared" si="983"/>
        <v>-</v>
      </c>
      <c r="JT295" s="56" t="str">
        <f t="shared" si="984"/>
        <v>-</v>
      </c>
      <c r="JU295" s="56" t="str">
        <f t="shared" si="985"/>
        <v>-</v>
      </c>
      <c r="JV295" s="56" t="str">
        <f t="shared" si="986"/>
        <v>-</v>
      </c>
      <c r="JW295" s="56" t="str">
        <f t="shared" si="987"/>
        <v>-</v>
      </c>
      <c r="JX295" s="56" t="str">
        <f t="shared" si="988"/>
        <v>-</v>
      </c>
      <c r="JY295" s="56" t="str">
        <f t="shared" si="989"/>
        <v>-</v>
      </c>
      <c r="JZ295" s="56" t="str">
        <f t="shared" si="990"/>
        <v>-</v>
      </c>
      <c r="KA295" s="444" t="s">
        <v>1247</v>
      </c>
      <c r="KB295" s="360">
        <f>IF(ISNUMBER(INDEX($EQ$15:$GK$521,$B295,EO$11)),MAX(KB$14:KB294)+1,0)</f>
        <v>0</v>
      </c>
      <c r="KC295" s="360" t="str">
        <f t="shared" si="1090"/>
        <v/>
      </c>
      <c r="KD295" s="373" t="s">
        <v>2</v>
      </c>
      <c r="KE295" s="215"/>
      <c r="KF295" s="60"/>
      <c r="KG295" s="60"/>
      <c r="KH295" s="60"/>
      <c r="KI295" s="60"/>
      <c r="KJ295" s="60"/>
      <c r="KK295" s="60"/>
      <c r="KL295" s="60"/>
      <c r="KM295" s="60"/>
      <c r="KN295" s="60"/>
      <c r="KO295" s="60"/>
      <c r="KP295" s="60"/>
      <c r="KQ295" s="60"/>
      <c r="KR295" s="60"/>
      <c r="KS295" s="60"/>
      <c r="KT295" s="60"/>
      <c r="KU295" s="60"/>
      <c r="KV295" s="60"/>
      <c r="KW295" s="60"/>
      <c r="KX295" s="60"/>
      <c r="KY295" s="60"/>
      <c r="KZ295" s="283" t="str">
        <f t="shared" si="991"/>
        <v/>
      </c>
      <c r="LA295" s="26"/>
      <c r="LB295" s="18"/>
      <c r="LC295" s="18"/>
      <c r="LD295" s="18"/>
      <c r="LE295" s="18"/>
      <c r="LF295" s="18"/>
      <c r="LG295" s="18"/>
      <c r="LH295" s="18"/>
      <c r="LI295" s="18"/>
      <c r="LJ295" s="18"/>
      <c r="LK295" s="18"/>
      <c r="LL295" s="18"/>
      <c r="LM295" s="18"/>
      <c r="LN295" s="63"/>
      <c r="LO295" s="251">
        <f t="shared" si="992"/>
        <v>0</v>
      </c>
      <c r="LP295" s="251">
        <f t="shared" si="993"/>
        <v>0</v>
      </c>
      <c r="LQ295" s="251">
        <f t="shared" si="994"/>
        <v>0</v>
      </c>
      <c r="LR295" s="251">
        <f t="shared" si="995"/>
        <v>0</v>
      </c>
      <c r="LS295" s="251">
        <f t="shared" si="996"/>
        <v>0</v>
      </c>
      <c r="LT295" s="251">
        <f t="shared" si="997"/>
        <v>0</v>
      </c>
      <c r="LU295" s="251">
        <f t="shared" si="998"/>
        <v>0</v>
      </c>
      <c r="LV295" s="251">
        <f t="shared" si="999"/>
        <v>0</v>
      </c>
      <c r="LW295" s="251">
        <f t="shared" si="1000"/>
        <v>0</v>
      </c>
      <c r="LX295" s="251">
        <f t="shared" si="1001"/>
        <v>0</v>
      </c>
      <c r="LY295" s="251">
        <f t="shared" si="1002"/>
        <v>0</v>
      </c>
      <c r="LZ295" s="251">
        <f t="shared" si="1003"/>
        <v>0</v>
      </c>
      <c r="MA295" s="63">
        <f t="shared" si="1004"/>
        <v>7</v>
      </c>
      <c r="MB295" s="63">
        <f t="shared" si="1005"/>
        <v>0</v>
      </c>
      <c r="MC295" s="63">
        <f t="shared" si="1092"/>
        <v>281</v>
      </c>
      <c r="MD295" s="63">
        <f t="shared" si="1091"/>
        <v>52</v>
      </c>
      <c r="ME295" s="63" t="str">
        <f t="shared" si="1006"/>
        <v>ss12</v>
      </c>
      <c r="MF295" s="315">
        <f t="shared" si="1007"/>
        <v>291</v>
      </c>
      <c r="MG295" s="315">
        <f>IF(ISNUMBER(MATCH(EO295,$ME$15:$ME$520,0)),0,MAX(MG$14:MG294)+1)</f>
        <v>0</v>
      </c>
      <c r="MH295" s="315" t="str">
        <f t="shared" si="1008"/>
        <v/>
      </c>
      <c r="MI295" s="369"/>
      <c r="MJ295" s="68"/>
      <c r="MK295" s="18"/>
      <c r="ML295" s="242"/>
      <c r="MM295" s="242"/>
      <c r="MN295" s="59"/>
      <c r="MO295" s="59"/>
      <c r="MP295" s="285"/>
      <c r="MQ295" s="59"/>
      <c r="MR295" s="238"/>
      <c r="MS295" s="285"/>
      <c r="MT295" s="59"/>
      <c r="MU295" s="285"/>
      <c r="MV295" s="238"/>
      <c r="MW295" s="59"/>
      <c r="MX295" s="59"/>
      <c r="MY295" s="59"/>
      <c r="MZ295" s="59"/>
      <c r="NA295" s="59"/>
      <c r="NB295" s="59"/>
      <c r="NC295" s="59"/>
      <c r="ND295" s="59"/>
      <c r="NE295" s="59"/>
      <c r="NF295" s="59"/>
      <c r="NG295" s="59"/>
      <c r="NH295" s="59"/>
      <c r="NI295" s="59"/>
      <c r="NJ295" s="59"/>
      <c r="NK295" s="59"/>
      <c r="NL295" s="454"/>
      <c r="NM295" s="454"/>
      <c r="NN295" s="59"/>
      <c r="NO295" s="18"/>
      <c r="NP295" s="18"/>
      <c r="NQ295" s="18"/>
      <c r="NR295" s="18"/>
      <c r="NS295" s="18"/>
      <c r="NT295" s="18"/>
      <c r="NU295" s="18"/>
      <c r="NV295" s="18"/>
      <c r="NW295" s="18"/>
      <c r="NX295" s="18"/>
      <c r="NY295" s="18"/>
      <c r="NZ295" s="18"/>
      <c r="OA295" s="18"/>
      <c r="OB295" s="18"/>
      <c r="OC295" s="18"/>
      <c r="OZ295" s="59"/>
      <c r="PA295" s="251" t="str">
        <f t="shared" si="1009"/>
        <v/>
      </c>
      <c r="PB295" s="251" t="str">
        <f t="shared" si="1010"/>
        <v/>
      </c>
      <c r="PC295" s="251" t="str">
        <f t="shared" si="1011"/>
        <v/>
      </c>
      <c r="PD295" s="251" t="str">
        <f t="shared" si="1012"/>
        <v/>
      </c>
      <c r="PE295" s="251" t="str">
        <f t="shared" si="1013"/>
        <v/>
      </c>
      <c r="PF295" s="251" t="str">
        <f t="shared" si="1014"/>
        <v/>
      </c>
      <c r="PG295" s="251" t="str">
        <f t="shared" si="1015"/>
        <v/>
      </c>
      <c r="PH295" s="251" t="str">
        <f t="shared" si="1016"/>
        <v/>
      </c>
      <c r="PI295" s="251" t="str">
        <f t="shared" si="1017"/>
        <v/>
      </c>
      <c r="PJ295" s="251" t="str">
        <f t="shared" si="1018"/>
        <v/>
      </c>
      <c r="PK295" s="251" t="str">
        <f t="shared" si="1019"/>
        <v/>
      </c>
      <c r="PL295" s="251" t="str">
        <f t="shared" si="1020"/>
        <v/>
      </c>
      <c r="PM295" s="251" t="str">
        <f t="shared" si="1021"/>
        <v/>
      </c>
      <c r="PN295" s="251" t="str">
        <f t="shared" si="1022"/>
        <v/>
      </c>
      <c r="PO295" s="251" t="str">
        <f t="shared" si="1023"/>
        <v/>
      </c>
      <c r="PP295" s="251" t="str">
        <f t="shared" si="1024"/>
        <v/>
      </c>
      <c r="PQ295" s="251" t="str">
        <f t="shared" si="1025"/>
        <v/>
      </c>
      <c r="PR295" s="251" t="str">
        <f t="shared" si="1026"/>
        <v/>
      </c>
      <c r="PS295" s="251" t="str">
        <f t="shared" si="1027"/>
        <v/>
      </c>
      <c r="PT295" s="251" t="str">
        <f t="shared" si="1028"/>
        <v/>
      </c>
      <c r="PU295" s="251" t="str">
        <f t="shared" si="1029"/>
        <v/>
      </c>
      <c r="PV295" s="251" t="str">
        <f t="shared" si="1030"/>
        <v/>
      </c>
      <c r="PW295" s="251" t="str">
        <f t="shared" si="1031"/>
        <v/>
      </c>
      <c r="PX295" s="251" t="str">
        <f t="shared" si="1032"/>
        <v/>
      </c>
      <c r="PY295" s="251" t="str">
        <f t="shared" si="1033"/>
        <v/>
      </c>
      <c r="PZ295" s="251" t="str">
        <f t="shared" si="1034"/>
        <v/>
      </c>
      <c r="QA295" s="251" t="str">
        <f t="shared" si="1035"/>
        <v/>
      </c>
      <c r="QB295" s="251" t="str">
        <f t="shared" si="1036"/>
        <v/>
      </c>
      <c r="QC295" s="251" t="str">
        <f t="shared" si="1037"/>
        <v/>
      </c>
      <c r="QD295" s="251" t="str">
        <f t="shared" si="1038"/>
        <v/>
      </c>
      <c r="QE295" s="251" t="str">
        <f t="shared" si="1039"/>
        <v/>
      </c>
      <c r="QF295" s="63">
        <f t="shared" si="1040"/>
        <v>0</v>
      </c>
      <c r="QG295" s="59"/>
      <c r="QH295" s="59"/>
      <c r="QI295" s="59"/>
      <c r="QJ295" s="59"/>
      <c r="QK295" s="59"/>
      <c r="QL295" s="59"/>
      <c r="QM295" s="59"/>
      <c r="QN295" s="59"/>
    </row>
    <row r="296" spans="1:456" ht="6.75" customHeight="1" x14ac:dyDescent="0.25">
      <c r="A296" s="68"/>
      <c r="B296" s="447">
        <f t="shared" si="900"/>
        <v>282</v>
      </c>
      <c r="C296" s="72" t="s">
        <v>790</v>
      </c>
      <c r="D296" s="261" t="s">
        <v>865</v>
      </c>
      <c r="E296" s="59"/>
      <c r="F296" s="229"/>
      <c r="G296" s="295"/>
      <c r="H296" s="295"/>
      <c r="I296" s="229"/>
      <c r="J296" s="295"/>
      <c r="K296" s="295"/>
      <c r="L296" s="229"/>
      <c r="M296" s="295"/>
      <c r="N296" s="295"/>
      <c r="O296" s="229"/>
      <c r="P296" s="295"/>
      <c r="Q296" s="295"/>
      <c r="R296" s="229"/>
      <c r="S296" s="230"/>
      <c r="T296" s="231"/>
      <c r="U296" s="229"/>
      <c r="V296" s="230"/>
      <c r="W296" s="231"/>
      <c r="X296" s="229"/>
      <c r="Y296" s="230"/>
      <c r="Z296" s="231"/>
      <c r="AA296" s="229"/>
      <c r="AB296" s="295"/>
      <c r="AC296" s="295"/>
      <c r="AD296" s="229"/>
      <c r="AE296" s="295"/>
      <c r="AF296" s="295"/>
      <c r="AG296" s="229"/>
      <c r="AH296" s="295"/>
      <c r="AI296" s="295"/>
      <c r="AJ296" s="229"/>
      <c r="AK296" s="295"/>
      <c r="AL296" s="295"/>
      <c r="AM296" s="229"/>
      <c r="AN296" s="295"/>
      <c r="AO296" s="295"/>
      <c r="AP296" s="243"/>
      <c r="AQ296" s="295"/>
      <c r="AR296" s="290"/>
      <c r="AS296" s="243"/>
      <c r="AT296" s="295"/>
      <c r="AU296" s="290"/>
      <c r="AV296" s="229"/>
      <c r="AW296" s="230"/>
      <c r="AX296" s="231"/>
      <c r="AY296" s="229"/>
      <c r="AZ296" s="230"/>
      <c r="BA296" s="231"/>
      <c r="BB296" s="229"/>
      <c r="BC296" s="230"/>
      <c r="BD296" s="231"/>
      <c r="BE296" s="229"/>
      <c r="BF296" s="230"/>
      <c r="BG296" s="231"/>
      <c r="BH296" s="229"/>
      <c r="BI296" s="230"/>
      <c r="BJ296" s="231"/>
      <c r="BK296" s="243"/>
      <c r="BL296" s="230"/>
      <c r="BM296" s="231"/>
      <c r="BN296" s="243"/>
      <c r="BO296" s="230"/>
      <c r="BP296" s="231"/>
      <c r="BQ296" s="229"/>
      <c r="BR296" s="230"/>
      <c r="BS296" s="231"/>
      <c r="BT296" s="229"/>
      <c r="BU296" s="230"/>
      <c r="BV296" s="231"/>
      <c r="BW296" s="229"/>
      <c r="BX296" s="230"/>
      <c r="BY296" s="231"/>
      <c r="BZ296" s="229"/>
      <c r="CA296" s="230"/>
      <c r="CB296" s="231"/>
      <c r="CC296" s="229"/>
      <c r="CD296" s="230"/>
      <c r="CE296" s="231"/>
      <c r="CF296" s="331"/>
      <c r="CG296" s="332"/>
      <c r="CH296" s="385"/>
      <c r="CI296" s="331"/>
      <c r="CJ296" s="332"/>
      <c r="CK296" s="385"/>
      <c r="CL296" s="243"/>
      <c r="CM296" s="230"/>
      <c r="CN296" s="354"/>
      <c r="CO296" s="243"/>
      <c r="CP296" s="230"/>
      <c r="CQ296" s="231"/>
      <c r="CR296" s="331"/>
      <c r="CS296" s="332"/>
      <c r="CT296" s="333"/>
      <c r="CU296" s="229"/>
      <c r="CV296" s="230"/>
      <c r="CW296" s="231"/>
      <c r="CX296" s="331"/>
      <c r="CY296" s="332"/>
      <c r="CZ296" s="333"/>
      <c r="DA296" s="331"/>
      <c r="DB296" s="332"/>
      <c r="DC296" s="333"/>
      <c r="DD296" s="331"/>
      <c r="DE296" s="332"/>
      <c r="DF296" s="333"/>
      <c r="DG296" s="331"/>
      <c r="DH296" s="332"/>
      <c r="DI296" s="333"/>
      <c r="DJ296" s="229"/>
      <c r="DK296" s="230"/>
      <c r="DL296" s="231"/>
      <c r="DM296" s="229"/>
      <c r="DN296" s="230"/>
      <c r="DO296" s="231"/>
      <c r="DP296" s="331"/>
      <c r="DQ296" s="332"/>
      <c r="DR296" s="333"/>
      <c r="DS296" s="331"/>
      <c r="DT296" s="332"/>
      <c r="DU296" s="333"/>
      <c r="DV296" s="331"/>
      <c r="DW296" s="332"/>
      <c r="DX296" s="333"/>
      <c r="DY296" s="331"/>
      <c r="DZ296" s="332"/>
      <c r="EA296" s="333"/>
      <c r="EB296" s="331"/>
      <c r="EC296" s="332"/>
      <c r="ED296" s="333"/>
      <c r="EE296" s="331"/>
      <c r="EF296" s="332"/>
      <c r="EG296" s="333"/>
      <c r="EH296" s="229"/>
      <c r="EI296" s="230"/>
      <c r="EJ296" s="231"/>
      <c r="EK296" s="229"/>
      <c r="EL296" s="230"/>
      <c r="EM296" s="231"/>
      <c r="EN296" s="244"/>
      <c r="EO296" s="269" t="str">
        <f t="shared" si="901"/>
        <v/>
      </c>
      <c r="EP296" s="444" t="s">
        <v>1247</v>
      </c>
      <c r="EQ296" s="360" t="str">
        <f t="shared" si="1041"/>
        <v/>
      </c>
      <c r="ER296" s="360" t="str">
        <f t="shared" si="1042"/>
        <v/>
      </c>
      <c r="ES296" s="360" t="str">
        <f t="shared" si="1043"/>
        <v/>
      </c>
      <c r="ET296" s="360" t="str">
        <f t="shared" si="1044"/>
        <v/>
      </c>
      <c r="EU296" s="360" t="str">
        <f t="shared" si="1045"/>
        <v/>
      </c>
      <c r="EV296" s="360" t="str">
        <f t="shared" si="1046"/>
        <v/>
      </c>
      <c r="EW296" s="360" t="str">
        <f t="shared" si="1047"/>
        <v/>
      </c>
      <c r="EX296" s="360" t="str">
        <f t="shared" si="1048"/>
        <v/>
      </c>
      <c r="EY296" s="360" t="str">
        <f t="shared" si="1049"/>
        <v/>
      </c>
      <c r="EZ296" s="360" t="str">
        <f t="shared" si="1050"/>
        <v/>
      </c>
      <c r="FA296" s="360" t="str">
        <f t="shared" si="1051"/>
        <v/>
      </c>
      <c r="FB296" s="360" t="str">
        <f t="shared" si="1052"/>
        <v/>
      </c>
      <c r="FC296" s="360" t="str">
        <f t="shared" si="1053"/>
        <v/>
      </c>
      <c r="FD296" s="360" t="str">
        <f t="shared" si="1054"/>
        <v/>
      </c>
      <c r="FE296" s="360" t="str">
        <f t="shared" si="1055"/>
        <v/>
      </c>
      <c r="FF296" s="360" t="str">
        <f t="shared" si="1056"/>
        <v/>
      </c>
      <c r="FG296" s="360" t="str">
        <f t="shared" si="1057"/>
        <v/>
      </c>
      <c r="FH296" s="360" t="str">
        <f t="shared" si="1058"/>
        <v/>
      </c>
      <c r="FI296" s="360" t="str">
        <f t="shared" si="1059"/>
        <v/>
      </c>
      <c r="FJ296" s="360" t="str">
        <f t="shared" si="1060"/>
        <v/>
      </c>
      <c r="FK296" s="360" t="str">
        <f t="shared" si="1061"/>
        <v/>
      </c>
      <c r="FL296" s="360" t="str">
        <f t="shared" si="1062"/>
        <v/>
      </c>
      <c r="FM296" s="360" t="str">
        <f t="shared" si="1063"/>
        <v/>
      </c>
      <c r="FN296" s="360" t="str">
        <f t="shared" si="1064"/>
        <v/>
      </c>
      <c r="FO296" s="360" t="str">
        <f t="shared" si="1065"/>
        <v/>
      </c>
      <c r="FP296" s="360" t="str">
        <f t="shared" si="1066"/>
        <v/>
      </c>
      <c r="FQ296" s="360" t="str">
        <f t="shared" si="1067"/>
        <v/>
      </c>
      <c r="FR296" s="360" t="str">
        <f t="shared" si="1068"/>
        <v/>
      </c>
      <c r="FS296" s="360" t="str">
        <f t="shared" si="1069"/>
        <v/>
      </c>
      <c r="FT296" s="360" t="str">
        <f t="shared" si="902"/>
        <v/>
      </c>
      <c r="FU296" s="360" t="str">
        <f t="shared" si="1070"/>
        <v/>
      </c>
      <c r="FV296" s="360" t="str">
        <f t="shared" si="1071"/>
        <v/>
      </c>
      <c r="FW296" s="360" t="str">
        <f t="shared" si="1072"/>
        <v/>
      </c>
      <c r="FX296" s="360" t="str">
        <f t="shared" si="1073"/>
        <v/>
      </c>
      <c r="FY296" s="360" t="str">
        <f t="shared" si="1074"/>
        <v/>
      </c>
      <c r="FZ296" s="360" t="str">
        <f t="shared" si="1075"/>
        <v/>
      </c>
      <c r="GA296" s="360" t="str">
        <f t="shared" si="1076"/>
        <v/>
      </c>
      <c r="GB296" s="360" t="str">
        <f t="shared" si="1077"/>
        <v/>
      </c>
      <c r="GC296" s="360" t="str">
        <f t="shared" si="1078"/>
        <v/>
      </c>
      <c r="GD296" s="360" t="str">
        <f t="shared" si="1079"/>
        <v/>
      </c>
      <c r="GE296" s="360" t="str">
        <f t="shared" si="1080"/>
        <v/>
      </c>
      <c r="GF296" s="360">
        <f t="shared" si="1081"/>
        <v>33</v>
      </c>
      <c r="GG296" s="360" t="str">
        <f t="shared" si="1082"/>
        <v/>
      </c>
      <c r="GH296" s="360" t="str">
        <f t="shared" si="1083"/>
        <v/>
      </c>
      <c r="GI296" s="360" t="str">
        <f t="shared" si="1084"/>
        <v/>
      </c>
      <c r="GJ296" s="360" t="str">
        <f t="shared" si="1085"/>
        <v/>
      </c>
      <c r="GK296" s="444" t="s">
        <v>1247</v>
      </c>
      <c r="GL296" s="361" t="str">
        <f t="shared" si="903"/>
        <v>-</v>
      </c>
      <c r="GM296" s="361" t="str">
        <f t="shared" si="904"/>
        <v>-</v>
      </c>
      <c r="GN296" s="361" t="str">
        <f t="shared" si="905"/>
        <v>-</v>
      </c>
      <c r="GO296" s="361" t="str">
        <f t="shared" si="906"/>
        <v>-</v>
      </c>
      <c r="GP296" s="361" t="str">
        <f t="shared" si="907"/>
        <v>-</v>
      </c>
      <c r="GQ296" s="361" t="str">
        <f t="shared" si="908"/>
        <v>-</v>
      </c>
      <c r="GR296" s="361" t="str">
        <f t="shared" si="909"/>
        <v>-</v>
      </c>
      <c r="GS296" s="361" t="str">
        <f t="shared" si="910"/>
        <v>-</v>
      </c>
      <c r="GT296" s="361" t="str">
        <f t="shared" si="911"/>
        <v>-</v>
      </c>
      <c r="GU296" s="361" t="str">
        <f t="shared" si="912"/>
        <v>-</v>
      </c>
      <c r="GV296" s="361" t="str">
        <f t="shared" si="913"/>
        <v>-</v>
      </c>
      <c r="GW296" s="361" t="str">
        <f t="shared" si="914"/>
        <v>-</v>
      </c>
      <c r="GX296" s="361" t="str">
        <f t="shared" si="915"/>
        <v>-</v>
      </c>
      <c r="GY296" s="361" t="str">
        <f t="shared" si="916"/>
        <v>-</v>
      </c>
      <c r="GZ296" s="361" t="str">
        <f t="shared" si="917"/>
        <v>-</v>
      </c>
      <c r="HA296" s="361" t="str">
        <f t="shared" si="918"/>
        <v>-</v>
      </c>
      <c r="HB296" s="361" t="str">
        <f t="shared" si="919"/>
        <v>-</v>
      </c>
      <c r="HC296" s="361" t="str">
        <f t="shared" si="920"/>
        <v>-</v>
      </c>
      <c r="HD296" s="361" t="str">
        <f t="shared" si="921"/>
        <v>-</v>
      </c>
      <c r="HE296" s="361" t="str">
        <f t="shared" si="922"/>
        <v>-</v>
      </c>
      <c r="HF296" s="361" t="str">
        <f t="shared" si="923"/>
        <v>-</v>
      </c>
      <c r="HG296" s="361" t="str">
        <f t="shared" si="924"/>
        <v>-</v>
      </c>
      <c r="HH296" s="361" t="str">
        <f t="shared" si="925"/>
        <v>-</v>
      </c>
      <c r="HI296" s="361" t="str">
        <f t="shared" si="926"/>
        <v>-</v>
      </c>
      <c r="HJ296" s="361" t="str">
        <f t="shared" si="927"/>
        <v>-</v>
      </c>
      <c r="HK296" s="361" t="str">
        <f t="shared" si="928"/>
        <v>-</v>
      </c>
      <c r="HL296" s="361" t="str">
        <f t="shared" si="929"/>
        <v>-</v>
      </c>
      <c r="HM296" s="361" t="str">
        <f t="shared" si="930"/>
        <v>-</v>
      </c>
      <c r="HN296" s="361" t="str">
        <f t="shared" si="931"/>
        <v>-</v>
      </c>
      <c r="HO296" s="361" t="str">
        <f t="shared" si="932"/>
        <v>-</v>
      </c>
      <c r="HP296" s="361" t="str">
        <f t="shared" si="933"/>
        <v>-</v>
      </c>
      <c r="HQ296" s="361" t="str">
        <f t="shared" si="934"/>
        <v>-</v>
      </c>
      <c r="HR296" s="361" t="str">
        <f t="shared" si="935"/>
        <v>-</v>
      </c>
      <c r="HS296" s="361" t="str">
        <f t="shared" si="936"/>
        <v>-</v>
      </c>
      <c r="HT296" s="361" t="str">
        <f t="shared" si="937"/>
        <v>-</v>
      </c>
      <c r="HU296" s="361" t="str">
        <f t="shared" si="938"/>
        <v>-</v>
      </c>
      <c r="HV296" s="361" t="str">
        <f t="shared" si="939"/>
        <v>-</v>
      </c>
      <c r="HW296" s="361" t="str">
        <f t="shared" si="940"/>
        <v>-</v>
      </c>
      <c r="HX296" s="361" t="str">
        <f t="shared" si="941"/>
        <v>-</v>
      </c>
      <c r="HY296" s="361" t="str">
        <f t="shared" si="942"/>
        <v>-</v>
      </c>
      <c r="HZ296" s="361" t="str">
        <f t="shared" si="943"/>
        <v>-</v>
      </c>
      <c r="IA296" s="361" t="str">
        <f t="shared" si="944"/>
        <v>A_TCAL</v>
      </c>
      <c r="IB296" s="361" t="str">
        <f t="shared" si="945"/>
        <v>-</v>
      </c>
      <c r="IC296" s="361" t="str">
        <f t="shared" si="946"/>
        <v>-</v>
      </c>
      <c r="ID296" s="361" t="str">
        <f t="shared" si="947"/>
        <v>-</v>
      </c>
      <c r="IE296" s="361" t="str">
        <f t="shared" si="948"/>
        <v>-</v>
      </c>
      <c r="IF296" s="444" t="s">
        <v>1247</v>
      </c>
      <c r="IG296" s="56" t="str">
        <f t="shared" si="1086"/>
        <v>-</v>
      </c>
      <c r="IH296" s="56" t="str">
        <f t="shared" si="1087"/>
        <v>-</v>
      </c>
      <c r="II296" s="56" t="str">
        <f t="shared" si="1088"/>
        <v>-</v>
      </c>
      <c r="IJ296" s="56" t="str">
        <f t="shared" si="1089"/>
        <v>-</v>
      </c>
      <c r="IK296" s="56" t="str">
        <f t="shared" si="949"/>
        <v>-</v>
      </c>
      <c r="IL296" s="56" t="str">
        <f t="shared" si="950"/>
        <v>-</v>
      </c>
      <c r="IM296" s="56" t="str">
        <f t="shared" si="951"/>
        <v>-</v>
      </c>
      <c r="IN296" s="56" t="str">
        <f t="shared" si="952"/>
        <v>-</v>
      </c>
      <c r="IO296" s="56" t="str">
        <f t="shared" si="953"/>
        <v>-</v>
      </c>
      <c r="IP296" s="56" t="str">
        <f t="shared" si="954"/>
        <v>-</v>
      </c>
      <c r="IQ296" s="56" t="str">
        <f t="shared" si="955"/>
        <v>-</v>
      </c>
      <c r="IR296" s="56" t="str">
        <f t="shared" si="956"/>
        <v>-</v>
      </c>
      <c r="IS296" s="56" t="str">
        <f t="shared" si="957"/>
        <v>-</v>
      </c>
      <c r="IT296" s="56" t="str">
        <f t="shared" si="958"/>
        <v>-</v>
      </c>
      <c r="IU296" s="56" t="str">
        <f t="shared" si="959"/>
        <v>-</v>
      </c>
      <c r="IV296" s="56" t="str">
        <f t="shared" si="960"/>
        <v>-</v>
      </c>
      <c r="IW296" s="56" t="str">
        <f t="shared" si="961"/>
        <v>-</v>
      </c>
      <c r="IX296" s="56" t="str">
        <f t="shared" si="962"/>
        <v>-</v>
      </c>
      <c r="IY296" s="56" t="str">
        <f t="shared" si="963"/>
        <v>-</v>
      </c>
      <c r="IZ296" s="56" t="str">
        <f t="shared" si="964"/>
        <v>-</v>
      </c>
      <c r="JA296" s="56" t="str">
        <f t="shared" si="965"/>
        <v>-</v>
      </c>
      <c r="JB296" s="56" t="str">
        <f t="shared" si="966"/>
        <v>-</v>
      </c>
      <c r="JC296" s="56" t="str">
        <f t="shared" si="967"/>
        <v>-</v>
      </c>
      <c r="JD296" s="56" t="str">
        <f t="shared" si="968"/>
        <v>-</v>
      </c>
      <c r="JE296" s="56" t="str">
        <f t="shared" si="969"/>
        <v>-</v>
      </c>
      <c r="JF296" s="56" t="str">
        <f t="shared" si="970"/>
        <v>-</v>
      </c>
      <c r="JG296" s="56" t="str">
        <f t="shared" si="971"/>
        <v>-</v>
      </c>
      <c r="JH296" s="56" t="str">
        <f t="shared" si="972"/>
        <v>-</v>
      </c>
      <c r="JI296" s="56" t="str">
        <f t="shared" si="973"/>
        <v>-</v>
      </c>
      <c r="JJ296" s="56" t="str">
        <f t="shared" si="974"/>
        <v>-</v>
      </c>
      <c r="JK296" s="56" t="str">
        <f t="shared" si="975"/>
        <v>-</v>
      </c>
      <c r="JL296" s="56" t="str">
        <f t="shared" si="976"/>
        <v>-</v>
      </c>
      <c r="JM296" s="56" t="str">
        <f t="shared" si="977"/>
        <v>-</v>
      </c>
      <c r="JN296" s="56" t="str">
        <f t="shared" si="978"/>
        <v>-</v>
      </c>
      <c r="JO296" s="56" t="str">
        <f t="shared" si="979"/>
        <v>-</v>
      </c>
      <c r="JP296" s="56" t="str">
        <f t="shared" si="980"/>
        <v>-</v>
      </c>
      <c r="JQ296" s="56" t="str">
        <f t="shared" si="981"/>
        <v>-</v>
      </c>
      <c r="JR296" s="56" t="str">
        <f t="shared" si="982"/>
        <v>-</v>
      </c>
      <c r="JS296" s="56" t="str">
        <f t="shared" si="983"/>
        <v>-</v>
      </c>
      <c r="JT296" s="56" t="str">
        <f t="shared" si="984"/>
        <v>-</v>
      </c>
      <c r="JU296" s="56" t="str">
        <f t="shared" si="985"/>
        <v>-</v>
      </c>
      <c r="JV296" s="56" t="str">
        <f t="shared" si="986"/>
        <v>---------------</v>
      </c>
      <c r="JW296" s="56" t="str">
        <f t="shared" si="987"/>
        <v>-</v>
      </c>
      <c r="JX296" s="56" t="str">
        <f t="shared" si="988"/>
        <v>-</v>
      </c>
      <c r="JY296" s="56" t="str">
        <f t="shared" si="989"/>
        <v>-</v>
      </c>
      <c r="JZ296" s="56" t="str">
        <f t="shared" si="990"/>
        <v>-</v>
      </c>
      <c r="KA296" s="444" t="s">
        <v>1247</v>
      </c>
      <c r="KB296" s="360">
        <f>IF(ISNUMBER(INDEX($EQ$15:$GK$521,$B296,EO$11)),MAX(KB$14:KB295)+1,0)</f>
        <v>23</v>
      </c>
      <c r="KC296" s="360" t="str">
        <f t="shared" si="1090"/>
        <v/>
      </c>
      <c r="KD296" s="373" t="s">
        <v>2</v>
      </c>
      <c r="KE296" s="215"/>
      <c r="KF296" s="60"/>
      <c r="KG296" s="60"/>
      <c r="KH296" s="60"/>
      <c r="KI296" s="60"/>
      <c r="KJ296" s="60"/>
      <c r="KK296" s="60"/>
      <c r="KL296" s="60"/>
      <c r="KM296" s="60"/>
      <c r="KN296" s="60"/>
      <c r="KO296" s="60"/>
      <c r="KP296" s="60"/>
      <c r="KQ296" s="60"/>
      <c r="KR296" s="60"/>
      <c r="KS296" s="60"/>
      <c r="KT296" s="60"/>
      <c r="KU296" s="60"/>
      <c r="KV296" s="60"/>
      <c r="KW296" s="60"/>
      <c r="KX296" s="60"/>
      <c r="KY296" s="60"/>
      <c r="KZ296" s="283" t="str">
        <f t="shared" si="991"/>
        <v/>
      </c>
      <c r="LA296" s="26"/>
      <c r="LB296" s="18"/>
      <c r="LC296" s="18"/>
      <c r="LD296" s="18"/>
      <c r="LE296" s="18"/>
      <c r="LF296" s="18"/>
      <c r="LG296" s="18"/>
      <c r="LH296" s="18"/>
      <c r="LI296" s="18"/>
      <c r="LJ296" s="18"/>
      <c r="LK296" s="18"/>
      <c r="LL296" s="18"/>
      <c r="LM296" s="18"/>
      <c r="LN296" s="63"/>
      <c r="LO296" s="251">
        <f t="shared" si="992"/>
        <v>0</v>
      </c>
      <c r="LP296" s="251">
        <f t="shared" si="993"/>
        <v>0</v>
      </c>
      <c r="LQ296" s="251">
        <f t="shared" si="994"/>
        <v>0</v>
      </c>
      <c r="LR296" s="251">
        <f t="shared" si="995"/>
        <v>0</v>
      </c>
      <c r="LS296" s="251">
        <f t="shared" si="996"/>
        <v>0</v>
      </c>
      <c r="LT296" s="251">
        <f t="shared" si="997"/>
        <v>0</v>
      </c>
      <c r="LU296" s="251">
        <f t="shared" si="998"/>
        <v>0</v>
      </c>
      <c r="LV296" s="251">
        <f t="shared" si="999"/>
        <v>0</v>
      </c>
      <c r="LW296" s="251">
        <f t="shared" si="1000"/>
        <v>0</v>
      </c>
      <c r="LX296" s="251">
        <f t="shared" si="1001"/>
        <v>0</v>
      </c>
      <c r="LY296" s="251">
        <f t="shared" si="1002"/>
        <v>0</v>
      </c>
      <c r="LZ296" s="251">
        <f t="shared" si="1003"/>
        <v>0</v>
      </c>
      <c r="MA296" s="63">
        <f t="shared" si="1004"/>
        <v>7</v>
      </c>
      <c r="MB296" s="63">
        <f t="shared" si="1005"/>
        <v>0</v>
      </c>
      <c r="MC296" s="63">
        <f t="shared" si="1092"/>
        <v>282</v>
      </c>
      <c r="MD296" s="63">
        <f t="shared" si="1091"/>
        <v>53</v>
      </c>
      <c r="ME296" s="63" t="str">
        <f t="shared" si="1006"/>
        <v>ss13</v>
      </c>
      <c r="MF296" s="315">
        <f t="shared" si="1007"/>
        <v>291</v>
      </c>
      <c r="MG296" s="315">
        <f>IF(ISNUMBER(MATCH(EO296,$ME$15:$ME$520,0)),0,MAX(MG$14:MG295)+1)</f>
        <v>0</v>
      </c>
      <c r="MH296" s="315" t="str">
        <f t="shared" si="1008"/>
        <v/>
      </c>
      <c r="MI296" s="369"/>
      <c r="MJ296" s="68"/>
      <c r="MK296" s="18"/>
      <c r="ML296" s="242"/>
      <c r="MM296" s="242"/>
      <c r="MN296" s="59"/>
      <c r="MO296" s="59"/>
      <c r="MP296" s="285"/>
      <c r="MQ296" s="59"/>
      <c r="MR296" s="238"/>
      <c r="MS296" s="285"/>
      <c r="MT296" s="59"/>
      <c r="MU296" s="285"/>
      <c r="MV296" s="238"/>
      <c r="MW296" s="59"/>
      <c r="MX296" s="59"/>
      <c r="MY296" s="59"/>
      <c r="MZ296" s="59"/>
      <c r="NA296" s="59"/>
      <c r="NB296" s="59"/>
      <c r="NC296" s="59"/>
      <c r="ND296" s="59"/>
      <c r="NE296" s="59"/>
      <c r="NF296" s="59"/>
      <c r="NG296" s="59"/>
      <c r="NH296" s="59"/>
      <c r="NI296" s="59"/>
      <c r="NJ296" s="59"/>
      <c r="NK296" s="59"/>
      <c r="NL296" s="454"/>
      <c r="NM296" s="454"/>
      <c r="NN296" s="59"/>
      <c r="NO296" s="18"/>
      <c r="NP296" s="18"/>
      <c r="NQ296" s="18"/>
      <c r="NR296" s="18"/>
      <c r="NS296" s="18"/>
      <c r="NT296" s="18"/>
      <c r="NU296" s="18"/>
      <c r="NV296" s="18"/>
      <c r="NW296" s="18"/>
      <c r="NX296" s="18"/>
      <c r="NY296" s="18"/>
      <c r="NZ296" s="18"/>
      <c r="OA296" s="18"/>
      <c r="OB296" s="18"/>
      <c r="OC296" s="18"/>
      <c r="OZ296" s="59"/>
      <c r="PA296" s="251" t="str">
        <f t="shared" si="1009"/>
        <v/>
      </c>
      <c r="PB296" s="251" t="str">
        <f t="shared" si="1010"/>
        <v/>
      </c>
      <c r="PC296" s="251" t="str">
        <f t="shared" si="1011"/>
        <v/>
      </c>
      <c r="PD296" s="251" t="str">
        <f t="shared" si="1012"/>
        <v/>
      </c>
      <c r="PE296" s="251" t="str">
        <f t="shared" si="1013"/>
        <v/>
      </c>
      <c r="PF296" s="251" t="str">
        <f t="shared" si="1014"/>
        <v/>
      </c>
      <c r="PG296" s="251" t="str">
        <f t="shared" si="1015"/>
        <v/>
      </c>
      <c r="PH296" s="251" t="str">
        <f t="shared" si="1016"/>
        <v/>
      </c>
      <c r="PI296" s="251" t="str">
        <f t="shared" si="1017"/>
        <v/>
      </c>
      <c r="PJ296" s="251" t="str">
        <f t="shared" si="1018"/>
        <v/>
      </c>
      <c r="PK296" s="251" t="str">
        <f t="shared" si="1019"/>
        <v/>
      </c>
      <c r="PL296" s="251" t="str">
        <f t="shared" si="1020"/>
        <v/>
      </c>
      <c r="PM296" s="251" t="str">
        <f t="shared" si="1021"/>
        <v/>
      </c>
      <c r="PN296" s="251" t="str">
        <f t="shared" si="1022"/>
        <v/>
      </c>
      <c r="PO296" s="251" t="str">
        <f t="shared" si="1023"/>
        <v/>
      </c>
      <c r="PP296" s="251" t="str">
        <f t="shared" si="1024"/>
        <v/>
      </c>
      <c r="PQ296" s="251" t="str">
        <f t="shared" si="1025"/>
        <v/>
      </c>
      <c r="PR296" s="251" t="str">
        <f t="shared" si="1026"/>
        <v/>
      </c>
      <c r="PS296" s="251" t="str">
        <f t="shared" si="1027"/>
        <v/>
      </c>
      <c r="PT296" s="251" t="str">
        <f t="shared" si="1028"/>
        <v/>
      </c>
      <c r="PU296" s="251" t="str">
        <f t="shared" si="1029"/>
        <v/>
      </c>
      <c r="PV296" s="251" t="str">
        <f t="shared" si="1030"/>
        <v/>
      </c>
      <c r="PW296" s="251" t="str">
        <f t="shared" si="1031"/>
        <v/>
      </c>
      <c r="PX296" s="251" t="str">
        <f t="shared" si="1032"/>
        <v/>
      </c>
      <c r="PY296" s="251" t="str">
        <f t="shared" si="1033"/>
        <v/>
      </c>
      <c r="PZ296" s="251" t="str">
        <f t="shared" si="1034"/>
        <v/>
      </c>
      <c r="QA296" s="251" t="str">
        <f t="shared" si="1035"/>
        <v/>
      </c>
      <c r="QB296" s="251" t="str">
        <f t="shared" si="1036"/>
        <v/>
      </c>
      <c r="QC296" s="251" t="str">
        <f t="shared" si="1037"/>
        <v/>
      </c>
      <c r="QD296" s="251" t="str">
        <f t="shared" si="1038"/>
        <v/>
      </c>
      <c r="QE296" s="251" t="str">
        <f t="shared" si="1039"/>
        <v/>
      </c>
      <c r="QF296" s="63">
        <f t="shared" si="1040"/>
        <v>0</v>
      </c>
      <c r="QG296" s="59"/>
      <c r="QH296" s="59"/>
      <c r="QI296" s="59"/>
      <c r="QJ296" s="59"/>
      <c r="QK296" s="59"/>
      <c r="QL296" s="59"/>
      <c r="QM296" s="59"/>
      <c r="QN296" s="59"/>
    </row>
    <row r="297" spans="1:456" ht="6.75" customHeight="1" x14ac:dyDescent="0.25">
      <c r="A297" s="68"/>
      <c r="B297" s="447">
        <f t="shared" si="900"/>
        <v>283</v>
      </c>
      <c r="C297" s="72" t="s">
        <v>923</v>
      </c>
      <c r="D297" s="261" t="s">
        <v>865</v>
      </c>
      <c r="E297" s="59"/>
      <c r="F297" s="229"/>
      <c r="G297" s="295"/>
      <c r="H297" s="295"/>
      <c r="I297" s="229"/>
      <c r="J297" s="295"/>
      <c r="K297" s="295"/>
      <c r="L297" s="229"/>
      <c r="M297" s="295"/>
      <c r="N297" s="295"/>
      <c r="O297" s="229"/>
      <c r="P297" s="295"/>
      <c r="Q297" s="295"/>
      <c r="R297" s="229"/>
      <c r="S297" s="230"/>
      <c r="T297" s="231"/>
      <c r="U297" s="229"/>
      <c r="V297" s="230"/>
      <c r="W297" s="231"/>
      <c r="X297" s="229"/>
      <c r="Y297" s="230"/>
      <c r="Z297" s="231"/>
      <c r="AA297" s="229"/>
      <c r="AB297" s="295"/>
      <c r="AC297" s="295"/>
      <c r="AD297" s="229"/>
      <c r="AE297" s="295"/>
      <c r="AF297" s="295"/>
      <c r="AG297" s="229"/>
      <c r="AH297" s="295"/>
      <c r="AI297" s="295"/>
      <c r="AJ297" s="229"/>
      <c r="AK297" s="295"/>
      <c r="AL297" s="295"/>
      <c r="AM297" s="229"/>
      <c r="AN297" s="295"/>
      <c r="AO297" s="295"/>
      <c r="AP297" s="243"/>
      <c r="AQ297" s="295"/>
      <c r="AR297" s="290"/>
      <c r="AS297" s="243"/>
      <c r="AT297" s="295"/>
      <c r="AU297" s="290"/>
      <c r="AV297" s="229"/>
      <c r="AW297" s="230"/>
      <c r="AX297" s="231"/>
      <c r="AY297" s="229"/>
      <c r="AZ297" s="230"/>
      <c r="BA297" s="231"/>
      <c r="BB297" s="229"/>
      <c r="BC297" s="230"/>
      <c r="BD297" s="231"/>
      <c r="BE297" s="229"/>
      <c r="BF297" s="230"/>
      <c r="BG297" s="231"/>
      <c r="BH297" s="229"/>
      <c r="BI297" s="230"/>
      <c r="BJ297" s="231"/>
      <c r="BK297" s="243"/>
      <c r="BL297" s="230"/>
      <c r="BM297" s="231"/>
      <c r="BN297" s="243"/>
      <c r="BO297" s="230"/>
      <c r="BP297" s="231"/>
      <c r="BQ297" s="229"/>
      <c r="BR297" s="230"/>
      <c r="BS297" s="231"/>
      <c r="BT297" s="229"/>
      <c r="BU297" s="230"/>
      <c r="BV297" s="231"/>
      <c r="BW297" s="229"/>
      <c r="BX297" s="230"/>
      <c r="BY297" s="231"/>
      <c r="BZ297" s="229"/>
      <c r="CA297" s="230"/>
      <c r="CB297" s="231"/>
      <c r="CC297" s="229"/>
      <c r="CD297" s="230"/>
      <c r="CE297" s="231"/>
      <c r="CF297" s="331"/>
      <c r="CG297" s="332"/>
      <c r="CH297" s="385"/>
      <c r="CI297" s="331"/>
      <c r="CJ297" s="332"/>
      <c r="CK297" s="385"/>
      <c r="CL297" s="243"/>
      <c r="CM297" s="230"/>
      <c r="CN297" s="354"/>
      <c r="CO297" s="243"/>
      <c r="CP297" s="230"/>
      <c r="CQ297" s="231"/>
      <c r="CR297" s="331"/>
      <c r="CS297" s="332"/>
      <c r="CT297" s="333"/>
      <c r="CU297" s="229"/>
      <c r="CV297" s="230"/>
      <c r="CW297" s="231"/>
      <c r="CX297" s="331"/>
      <c r="CY297" s="332"/>
      <c r="CZ297" s="333"/>
      <c r="DA297" s="331"/>
      <c r="DB297" s="332"/>
      <c r="DC297" s="333"/>
      <c r="DD297" s="331"/>
      <c r="DE297" s="332"/>
      <c r="DF297" s="333"/>
      <c r="DG297" s="331"/>
      <c r="DH297" s="332"/>
      <c r="DI297" s="333"/>
      <c r="DJ297" s="229"/>
      <c r="DK297" s="230"/>
      <c r="DL297" s="231"/>
      <c r="DM297" s="229"/>
      <c r="DN297" s="230"/>
      <c r="DO297" s="231"/>
      <c r="DP297" s="331"/>
      <c r="DQ297" s="332"/>
      <c r="DR297" s="333"/>
      <c r="DS297" s="331"/>
      <c r="DT297" s="332"/>
      <c r="DU297" s="333"/>
      <c r="DV297" s="331"/>
      <c r="DW297" s="332"/>
      <c r="DX297" s="333"/>
      <c r="DY297" s="331"/>
      <c r="DZ297" s="332"/>
      <c r="EA297" s="333"/>
      <c r="EB297" s="331"/>
      <c r="EC297" s="332"/>
      <c r="ED297" s="333"/>
      <c r="EE297" s="331"/>
      <c r="EF297" s="332"/>
      <c r="EG297" s="333"/>
      <c r="EH297" s="229"/>
      <c r="EI297" s="230"/>
      <c r="EJ297" s="231"/>
      <c r="EK297" s="229"/>
      <c r="EL297" s="230"/>
      <c r="EM297" s="231"/>
      <c r="EN297" s="244"/>
      <c r="EO297" s="269" t="str">
        <f t="shared" si="901"/>
        <v/>
      </c>
      <c r="EP297" s="444" t="s">
        <v>1247</v>
      </c>
      <c r="EQ297" s="360" t="str">
        <f t="shared" si="1041"/>
        <v/>
      </c>
      <c r="ER297" s="360" t="str">
        <f t="shared" si="1042"/>
        <v/>
      </c>
      <c r="ES297" s="360" t="str">
        <f t="shared" si="1043"/>
        <v/>
      </c>
      <c r="ET297" s="360" t="str">
        <f t="shared" si="1044"/>
        <v/>
      </c>
      <c r="EU297" s="360" t="str">
        <f t="shared" si="1045"/>
        <v/>
      </c>
      <c r="EV297" s="360" t="str">
        <f t="shared" si="1046"/>
        <v/>
      </c>
      <c r="EW297" s="360" t="str">
        <f t="shared" si="1047"/>
        <v/>
      </c>
      <c r="EX297" s="360" t="str">
        <f t="shared" si="1048"/>
        <v/>
      </c>
      <c r="EY297" s="360" t="str">
        <f t="shared" si="1049"/>
        <v/>
      </c>
      <c r="EZ297" s="360" t="str">
        <f t="shared" si="1050"/>
        <v/>
      </c>
      <c r="FA297" s="360" t="str">
        <f t="shared" si="1051"/>
        <v/>
      </c>
      <c r="FB297" s="360" t="str">
        <f t="shared" si="1052"/>
        <v/>
      </c>
      <c r="FC297" s="360" t="str">
        <f t="shared" si="1053"/>
        <v/>
      </c>
      <c r="FD297" s="360" t="str">
        <f t="shared" si="1054"/>
        <v/>
      </c>
      <c r="FE297" s="360" t="str">
        <f t="shared" si="1055"/>
        <v/>
      </c>
      <c r="FF297" s="360" t="str">
        <f t="shared" si="1056"/>
        <v/>
      </c>
      <c r="FG297" s="360" t="str">
        <f t="shared" si="1057"/>
        <v/>
      </c>
      <c r="FH297" s="360" t="str">
        <f t="shared" si="1058"/>
        <v/>
      </c>
      <c r="FI297" s="360" t="str">
        <f t="shared" si="1059"/>
        <v/>
      </c>
      <c r="FJ297" s="360" t="str">
        <f t="shared" si="1060"/>
        <v/>
      </c>
      <c r="FK297" s="360" t="str">
        <f t="shared" si="1061"/>
        <v/>
      </c>
      <c r="FL297" s="360" t="str">
        <f t="shared" si="1062"/>
        <v/>
      </c>
      <c r="FM297" s="360" t="str">
        <f t="shared" si="1063"/>
        <v/>
      </c>
      <c r="FN297" s="360" t="str">
        <f t="shared" si="1064"/>
        <v/>
      </c>
      <c r="FO297" s="360" t="str">
        <f t="shared" si="1065"/>
        <v/>
      </c>
      <c r="FP297" s="360" t="str">
        <f t="shared" si="1066"/>
        <v/>
      </c>
      <c r="FQ297" s="360">
        <f t="shared" si="1067"/>
        <v>26</v>
      </c>
      <c r="FR297" s="360">
        <f t="shared" si="1068"/>
        <v>26</v>
      </c>
      <c r="FS297" s="360" t="str">
        <f t="shared" si="1069"/>
        <v/>
      </c>
      <c r="FT297" s="360" t="str">
        <f t="shared" si="902"/>
        <v/>
      </c>
      <c r="FU297" s="360" t="str">
        <f t="shared" si="1070"/>
        <v/>
      </c>
      <c r="FV297" s="360" t="str">
        <f t="shared" si="1071"/>
        <v/>
      </c>
      <c r="FW297" s="360" t="str">
        <f t="shared" si="1072"/>
        <v/>
      </c>
      <c r="FX297" s="360" t="str">
        <f t="shared" si="1073"/>
        <v/>
      </c>
      <c r="FY297" s="360" t="str">
        <f t="shared" si="1074"/>
        <v/>
      </c>
      <c r="FZ297" s="360" t="str">
        <f t="shared" si="1075"/>
        <v/>
      </c>
      <c r="GA297" s="360" t="str">
        <f t="shared" si="1076"/>
        <v/>
      </c>
      <c r="GB297" s="360" t="str">
        <f t="shared" si="1077"/>
        <v/>
      </c>
      <c r="GC297" s="360" t="str">
        <f t="shared" si="1078"/>
        <v/>
      </c>
      <c r="GD297" s="360" t="str">
        <f t="shared" si="1079"/>
        <v/>
      </c>
      <c r="GE297" s="360" t="str">
        <f t="shared" si="1080"/>
        <v/>
      </c>
      <c r="GF297" s="360" t="str">
        <f t="shared" si="1081"/>
        <v/>
      </c>
      <c r="GG297" s="360" t="str">
        <f t="shared" si="1082"/>
        <v/>
      </c>
      <c r="GH297" s="360" t="str">
        <f t="shared" si="1083"/>
        <v/>
      </c>
      <c r="GI297" s="360" t="str">
        <f t="shared" si="1084"/>
        <v/>
      </c>
      <c r="GJ297" s="360" t="str">
        <f t="shared" si="1085"/>
        <v/>
      </c>
      <c r="GK297" s="444" t="s">
        <v>1247</v>
      </c>
      <c r="GL297" s="361" t="str">
        <f t="shared" si="903"/>
        <v>-</v>
      </c>
      <c r="GM297" s="361" t="str">
        <f t="shared" si="904"/>
        <v>-</v>
      </c>
      <c r="GN297" s="361" t="str">
        <f t="shared" si="905"/>
        <v>-</v>
      </c>
      <c r="GO297" s="361" t="str">
        <f t="shared" si="906"/>
        <v>-</v>
      </c>
      <c r="GP297" s="361" t="str">
        <f t="shared" si="907"/>
        <v>-</v>
      </c>
      <c r="GQ297" s="361" t="str">
        <f t="shared" si="908"/>
        <v>-</v>
      </c>
      <c r="GR297" s="361" t="str">
        <f t="shared" si="909"/>
        <v>-</v>
      </c>
      <c r="GS297" s="361" t="str">
        <f t="shared" si="910"/>
        <v>-</v>
      </c>
      <c r="GT297" s="361" t="str">
        <f t="shared" si="911"/>
        <v>-</v>
      </c>
      <c r="GU297" s="361" t="str">
        <f t="shared" si="912"/>
        <v>-</v>
      </c>
      <c r="GV297" s="361" t="str">
        <f t="shared" si="913"/>
        <v>-</v>
      </c>
      <c r="GW297" s="361" t="str">
        <f t="shared" si="914"/>
        <v>-</v>
      </c>
      <c r="GX297" s="361" t="str">
        <f t="shared" si="915"/>
        <v>-</v>
      </c>
      <c r="GY297" s="361" t="str">
        <f t="shared" si="916"/>
        <v>-</v>
      </c>
      <c r="GZ297" s="361" t="str">
        <f t="shared" si="917"/>
        <v>-</v>
      </c>
      <c r="HA297" s="361" t="str">
        <f t="shared" si="918"/>
        <v>-</v>
      </c>
      <c r="HB297" s="361" t="str">
        <f t="shared" si="919"/>
        <v>-</v>
      </c>
      <c r="HC297" s="361" t="str">
        <f t="shared" si="920"/>
        <v>-</v>
      </c>
      <c r="HD297" s="361" t="str">
        <f t="shared" si="921"/>
        <v>-</v>
      </c>
      <c r="HE297" s="361" t="str">
        <f t="shared" si="922"/>
        <v>-</v>
      </c>
      <c r="HF297" s="361" t="str">
        <f t="shared" si="923"/>
        <v>-</v>
      </c>
      <c r="HG297" s="361" t="str">
        <f t="shared" si="924"/>
        <v>-</v>
      </c>
      <c r="HH297" s="361" t="str">
        <f t="shared" si="925"/>
        <v>-</v>
      </c>
      <c r="HI297" s="361" t="str">
        <f t="shared" si="926"/>
        <v>-</v>
      </c>
      <c r="HJ297" s="361" t="str">
        <f t="shared" si="927"/>
        <v>-</v>
      </c>
      <c r="HK297" s="361" t="str">
        <f t="shared" si="928"/>
        <v>-</v>
      </c>
      <c r="HL297" s="361" t="str">
        <f t="shared" si="929"/>
        <v>r</v>
      </c>
      <c r="HM297" s="361" t="str">
        <f t="shared" si="930"/>
        <v>r</v>
      </c>
      <c r="HN297" s="361" t="str">
        <f t="shared" si="931"/>
        <v>-</v>
      </c>
      <c r="HO297" s="361" t="str">
        <f t="shared" si="932"/>
        <v>-</v>
      </c>
      <c r="HP297" s="361" t="str">
        <f t="shared" si="933"/>
        <v>-</v>
      </c>
      <c r="HQ297" s="361" t="str">
        <f t="shared" si="934"/>
        <v>-</v>
      </c>
      <c r="HR297" s="361" t="str">
        <f t="shared" si="935"/>
        <v>-</v>
      </c>
      <c r="HS297" s="361" t="str">
        <f t="shared" si="936"/>
        <v>-</v>
      </c>
      <c r="HT297" s="361" t="str">
        <f t="shared" si="937"/>
        <v>-</v>
      </c>
      <c r="HU297" s="361" t="str">
        <f t="shared" si="938"/>
        <v>-</v>
      </c>
      <c r="HV297" s="361" t="str">
        <f t="shared" si="939"/>
        <v>-</v>
      </c>
      <c r="HW297" s="361" t="str">
        <f t="shared" si="940"/>
        <v>-</v>
      </c>
      <c r="HX297" s="361" t="str">
        <f t="shared" si="941"/>
        <v>-</v>
      </c>
      <c r="HY297" s="361" t="str">
        <f t="shared" si="942"/>
        <v>-</v>
      </c>
      <c r="HZ297" s="361" t="str">
        <f t="shared" si="943"/>
        <v>-</v>
      </c>
      <c r="IA297" s="361" t="str">
        <f t="shared" si="944"/>
        <v>-</v>
      </c>
      <c r="IB297" s="361" t="str">
        <f t="shared" si="945"/>
        <v>-</v>
      </c>
      <c r="IC297" s="361" t="str">
        <f t="shared" si="946"/>
        <v>-</v>
      </c>
      <c r="ID297" s="361" t="str">
        <f t="shared" si="947"/>
        <v>-</v>
      </c>
      <c r="IE297" s="361" t="str">
        <f t="shared" si="948"/>
        <v>-</v>
      </c>
      <c r="IF297" s="444" t="s">
        <v>1247</v>
      </c>
      <c r="IG297" s="56" t="str">
        <f t="shared" si="1086"/>
        <v>-</v>
      </c>
      <c r="IH297" s="56" t="str">
        <f t="shared" si="1087"/>
        <v>-</v>
      </c>
      <c r="II297" s="56" t="str">
        <f t="shared" si="1088"/>
        <v>-</v>
      </c>
      <c r="IJ297" s="56" t="str">
        <f t="shared" si="1089"/>
        <v>-</v>
      </c>
      <c r="IK297" s="56" t="str">
        <f t="shared" si="949"/>
        <v>-</v>
      </c>
      <c r="IL297" s="56" t="str">
        <f t="shared" si="950"/>
        <v>-</v>
      </c>
      <c r="IM297" s="56" t="str">
        <f t="shared" si="951"/>
        <v>-</v>
      </c>
      <c r="IN297" s="56" t="str">
        <f t="shared" si="952"/>
        <v>-</v>
      </c>
      <c r="IO297" s="56" t="str">
        <f t="shared" si="953"/>
        <v>-</v>
      </c>
      <c r="IP297" s="56" t="str">
        <f t="shared" si="954"/>
        <v>-</v>
      </c>
      <c r="IQ297" s="56" t="str">
        <f t="shared" si="955"/>
        <v>-</v>
      </c>
      <c r="IR297" s="56" t="str">
        <f t="shared" si="956"/>
        <v>-</v>
      </c>
      <c r="IS297" s="56" t="str">
        <f t="shared" si="957"/>
        <v>-</v>
      </c>
      <c r="IT297" s="56" t="str">
        <f t="shared" si="958"/>
        <v>-</v>
      </c>
      <c r="IU297" s="56" t="str">
        <f t="shared" si="959"/>
        <v>-</v>
      </c>
      <c r="IV297" s="56" t="str">
        <f t="shared" si="960"/>
        <v>-</v>
      </c>
      <c r="IW297" s="56" t="str">
        <f t="shared" si="961"/>
        <v>-</v>
      </c>
      <c r="IX297" s="56" t="str">
        <f t="shared" si="962"/>
        <v>-</v>
      </c>
      <c r="IY297" s="56" t="str">
        <f t="shared" si="963"/>
        <v>-</v>
      </c>
      <c r="IZ297" s="56" t="str">
        <f t="shared" si="964"/>
        <v>-</v>
      </c>
      <c r="JA297" s="56" t="str">
        <f t="shared" si="965"/>
        <v>-</v>
      </c>
      <c r="JB297" s="56" t="str">
        <f t="shared" si="966"/>
        <v>-</v>
      </c>
      <c r="JC297" s="56" t="str">
        <f t="shared" si="967"/>
        <v>-</v>
      </c>
      <c r="JD297" s="56" t="str">
        <f t="shared" si="968"/>
        <v>-</v>
      </c>
      <c r="JE297" s="56" t="str">
        <f t="shared" si="969"/>
        <v>-</v>
      </c>
      <c r="JF297" s="56" t="str">
        <f t="shared" si="970"/>
        <v>-</v>
      </c>
      <c r="JG297" s="56">
        <f t="shared" si="971"/>
        <v>7163</v>
      </c>
      <c r="JH297" s="56">
        <f t="shared" si="972"/>
        <v>7163</v>
      </c>
      <c r="JI297" s="56" t="str">
        <f t="shared" si="973"/>
        <v>-</v>
      </c>
      <c r="JJ297" s="56" t="str">
        <f t="shared" si="974"/>
        <v>-</v>
      </c>
      <c r="JK297" s="56" t="str">
        <f t="shared" si="975"/>
        <v>-</v>
      </c>
      <c r="JL297" s="56" t="str">
        <f t="shared" si="976"/>
        <v>-</v>
      </c>
      <c r="JM297" s="56" t="str">
        <f t="shared" si="977"/>
        <v>-</v>
      </c>
      <c r="JN297" s="56" t="str">
        <f t="shared" si="978"/>
        <v>-</v>
      </c>
      <c r="JO297" s="56" t="str">
        <f t="shared" si="979"/>
        <v>-</v>
      </c>
      <c r="JP297" s="56" t="str">
        <f t="shared" si="980"/>
        <v>-</v>
      </c>
      <c r="JQ297" s="56" t="str">
        <f t="shared" si="981"/>
        <v>-</v>
      </c>
      <c r="JR297" s="56" t="str">
        <f t="shared" si="982"/>
        <v>-</v>
      </c>
      <c r="JS297" s="56" t="str">
        <f t="shared" si="983"/>
        <v>-</v>
      </c>
      <c r="JT297" s="56" t="str">
        <f t="shared" si="984"/>
        <v>-</v>
      </c>
      <c r="JU297" s="56" t="str">
        <f t="shared" si="985"/>
        <v>-</v>
      </c>
      <c r="JV297" s="56" t="str">
        <f t="shared" si="986"/>
        <v>-</v>
      </c>
      <c r="JW297" s="56" t="str">
        <f t="shared" si="987"/>
        <v>-</v>
      </c>
      <c r="JX297" s="56" t="str">
        <f t="shared" si="988"/>
        <v>-</v>
      </c>
      <c r="JY297" s="56" t="str">
        <f t="shared" si="989"/>
        <v>-</v>
      </c>
      <c r="JZ297" s="56" t="str">
        <f t="shared" si="990"/>
        <v>-</v>
      </c>
      <c r="KA297" s="444" t="s">
        <v>1247</v>
      </c>
      <c r="KB297" s="360">
        <f>IF(ISNUMBER(INDEX($EQ$15:$GK$521,$B297,EO$11)),MAX(KB$14:KB296)+1,0)</f>
        <v>0</v>
      </c>
      <c r="KC297" s="360" t="str">
        <f t="shared" si="1090"/>
        <v/>
      </c>
      <c r="KD297" s="373" t="s">
        <v>2</v>
      </c>
      <c r="KE297" s="215"/>
      <c r="KF297" s="60"/>
      <c r="KG297" s="60"/>
      <c r="KH297" s="60"/>
      <c r="KI297" s="60"/>
      <c r="KJ297" s="60"/>
      <c r="KK297" s="60"/>
      <c r="KL297" s="60"/>
      <c r="KM297" s="60"/>
      <c r="KN297" s="60"/>
      <c r="KO297" s="60"/>
      <c r="KP297" s="60"/>
      <c r="KQ297" s="60"/>
      <c r="KR297" s="60"/>
      <c r="KS297" s="60"/>
      <c r="KT297" s="60"/>
      <c r="KU297" s="60"/>
      <c r="KV297" s="60"/>
      <c r="KW297" s="60"/>
      <c r="KX297" s="60"/>
      <c r="KY297" s="60"/>
      <c r="KZ297" s="283" t="str">
        <f t="shared" si="991"/>
        <v/>
      </c>
      <c r="LA297" s="26"/>
      <c r="LB297" s="18"/>
      <c r="LC297" s="18"/>
      <c r="LD297" s="18"/>
      <c r="LE297" s="18"/>
      <c r="LF297" s="18"/>
      <c r="LG297" s="18"/>
      <c r="LH297" s="18"/>
      <c r="LI297" s="18"/>
      <c r="LJ297" s="18"/>
      <c r="LK297" s="18"/>
      <c r="LL297" s="18"/>
      <c r="LM297" s="18"/>
      <c r="LN297" s="63"/>
      <c r="LO297" s="251">
        <f t="shared" si="992"/>
        <v>0</v>
      </c>
      <c r="LP297" s="251">
        <f t="shared" si="993"/>
        <v>0</v>
      </c>
      <c r="LQ297" s="251">
        <f t="shared" si="994"/>
        <v>0</v>
      </c>
      <c r="LR297" s="251">
        <f t="shared" si="995"/>
        <v>0</v>
      </c>
      <c r="LS297" s="251">
        <f t="shared" si="996"/>
        <v>0</v>
      </c>
      <c r="LT297" s="251">
        <f t="shared" si="997"/>
        <v>0</v>
      </c>
      <c r="LU297" s="251">
        <f t="shared" si="998"/>
        <v>0</v>
      </c>
      <c r="LV297" s="251">
        <f t="shared" si="999"/>
        <v>0</v>
      </c>
      <c r="LW297" s="251">
        <f t="shared" si="1000"/>
        <v>0</v>
      </c>
      <c r="LX297" s="251">
        <f t="shared" si="1001"/>
        <v>0</v>
      </c>
      <c r="LY297" s="251">
        <f t="shared" si="1002"/>
        <v>0</v>
      </c>
      <c r="LZ297" s="251">
        <f t="shared" si="1003"/>
        <v>0</v>
      </c>
      <c r="MA297" s="63">
        <f t="shared" si="1004"/>
        <v>7</v>
      </c>
      <c r="MB297" s="63">
        <f t="shared" si="1005"/>
        <v>0</v>
      </c>
      <c r="MC297" s="63">
        <f t="shared" si="1092"/>
        <v>283</v>
      </c>
      <c r="MD297" s="63">
        <f t="shared" si="1091"/>
        <v>54</v>
      </c>
      <c r="ME297" s="63" t="str">
        <f t="shared" si="1006"/>
        <v>ss14</v>
      </c>
      <c r="MF297" s="315">
        <f t="shared" si="1007"/>
        <v>291</v>
      </c>
      <c r="MG297" s="315">
        <f>IF(ISNUMBER(MATCH(EO297,$ME$15:$ME$520,0)),0,MAX(MG$14:MG296)+1)</f>
        <v>0</v>
      </c>
      <c r="MH297" s="315" t="str">
        <f t="shared" si="1008"/>
        <v/>
      </c>
      <c r="MI297" s="369"/>
      <c r="MJ297" s="68"/>
      <c r="MK297" s="18"/>
      <c r="ML297" s="242"/>
      <c r="MM297" s="242"/>
      <c r="MN297" s="59"/>
      <c r="MO297" s="59"/>
      <c r="MP297" s="285"/>
      <c r="MQ297" s="59"/>
      <c r="MR297" s="238"/>
      <c r="MS297" s="285"/>
      <c r="MT297" s="59"/>
      <c r="MU297" s="285"/>
      <c r="MV297" s="238"/>
      <c r="MW297" s="59"/>
      <c r="MX297" s="59"/>
      <c r="MY297" s="59"/>
      <c r="MZ297" s="59"/>
      <c r="NA297" s="59"/>
      <c r="NB297" s="59"/>
      <c r="NC297" s="59"/>
      <c r="ND297" s="59"/>
      <c r="NE297" s="59"/>
      <c r="NF297" s="59"/>
      <c r="NG297" s="59"/>
      <c r="NH297" s="59"/>
      <c r="NI297" s="59"/>
      <c r="NJ297" s="59"/>
      <c r="NK297" s="59"/>
      <c r="NL297" s="454"/>
      <c r="NM297" s="454"/>
      <c r="NN297" s="59"/>
      <c r="NO297" s="18"/>
      <c r="NP297" s="18"/>
      <c r="NQ297" s="18"/>
      <c r="NR297" s="18"/>
      <c r="NS297" s="18"/>
      <c r="NT297" s="18"/>
      <c r="NU297" s="18"/>
      <c r="NV297" s="18"/>
      <c r="NW297" s="18"/>
      <c r="NX297" s="18"/>
      <c r="NY297" s="18"/>
      <c r="NZ297" s="18"/>
      <c r="OA297" s="18"/>
      <c r="OB297" s="18"/>
      <c r="OC297" s="18"/>
      <c r="OZ297" s="59"/>
      <c r="PA297" s="251" t="str">
        <f t="shared" si="1009"/>
        <v/>
      </c>
      <c r="PB297" s="251" t="str">
        <f t="shared" si="1010"/>
        <v/>
      </c>
      <c r="PC297" s="251" t="str">
        <f t="shared" si="1011"/>
        <v/>
      </c>
      <c r="PD297" s="251" t="str">
        <f t="shared" si="1012"/>
        <v/>
      </c>
      <c r="PE297" s="251" t="str">
        <f t="shared" si="1013"/>
        <v/>
      </c>
      <c r="PF297" s="251" t="str">
        <f t="shared" si="1014"/>
        <v/>
      </c>
      <c r="PG297" s="251" t="str">
        <f t="shared" si="1015"/>
        <v/>
      </c>
      <c r="PH297" s="251" t="str">
        <f t="shared" si="1016"/>
        <v/>
      </c>
      <c r="PI297" s="251" t="str">
        <f t="shared" si="1017"/>
        <v/>
      </c>
      <c r="PJ297" s="251" t="str">
        <f t="shared" si="1018"/>
        <v/>
      </c>
      <c r="PK297" s="251" t="str">
        <f t="shared" si="1019"/>
        <v/>
      </c>
      <c r="PL297" s="251" t="str">
        <f t="shared" si="1020"/>
        <v/>
      </c>
      <c r="PM297" s="251" t="str">
        <f t="shared" si="1021"/>
        <v/>
      </c>
      <c r="PN297" s="251" t="str">
        <f t="shared" si="1022"/>
        <v/>
      </c>
      <c r="PO297" s="251" t="str">
        <f t="shared" si="1023"/>
        <v/>
      </c>
      <c r="PP297" s="251" t="str">
        <f t="shared" si="1024"/>
        <v/>
      </c>
      <c r="PQ297" s="251" t="str">
        <f t="shared" si="1025"/>
        <v/>
      </c>
      <c r="PR297" s="251" t="str">
        <f t="shared" si="1026"/>
        <v/>
      </c>
      <c r="PS297" s="251" t="str">
        <f t="shared" si="1027"/>
        <v/>
      </c>
      <c r="PT297" s="251" t="str">
        <f t="shared" si="1028"/>
        <v/>
      </c>
      <c r="PU297" s="251" t="str">
        <f t="shared" si="1029"/>
        <v/>
      </c>
      <c r="PV297" s="251" t="str">
        <f t="shared" si="1030"/>
        <v/>
      </c>
      <c r="PW297" s="251" t="str">
        <f t="shared" si="1031"/>
        <v/>
      </c>
      <c r="PX297" s="251" t="str">
        <f t="shared" si="1032"/>
        <v/>
      </c>
      <c r="PY297" s="251" t="str">
        <f t="shared" si="1033"/>
        <v/>
      </c>
      <c r="PZ297" s="251" t="str">
        <f t="shared" si="1034"/>
        <v/>
      </c>
      <c r="QA297" s="251" t="str">
        <f t="shared" si="1035"/>
        <v/>
      </c>
      <c r="QB297" s="251" t="str">
        <f t="shared" si="1036"/>
        <v/>
      </c>
      <c r="QC297" s="251" t="str">
        <f t="shared" si="1037"/>
        <v/>
      </c>
      <c r="QD297" s="251" t="str">
        <f t="shared" si="1038"/>
        <v/>
      </c>
      <c r="QE297" s="251" t="str">
        <f t="shared" si="1039"/>
        <v/>
      </c>
      <c r="QF297" s="63">
        <f t="shared" si="1040"/>
        <v>0</v>
      </c>
      <c r="QG297" s="59"/>
      <c r="QH297" s="59"/>
      <c r="QI297" s="59"/>
      <c r="QJ297" s="59"/>
      <c r="QK297" s="59"/>
      <c r="QL297" s="59"/>
      <c r="QM297" s="59"/>
      <c r="QN297" s="59"/>
    </row>
    <row r="298" spans="1:456" ht="6.75" customHeight="1" x14ac:dyDescent="0.25">
      <c r="A298" s="68"/>
      <c r="B298" s="447">
        <f t="shared" si="900"/>
        <v>284</v>
      </c>
      <c r="C298" s="72" t="s">
        <v>782</v>
      </c>
      <c r="D298" s="261" t="s">
        <v>793</v>
      </c>
      <c r="E298" s="59"/>
      <c r="F298" s="229"/>
      <c r="G298" s="295"/>
      <c r="H298" s="295"/>
      <c r="I298" s="229"/>
      <c r="J298" s="295"/>
      <c r="K298" s="295"/>
      <c r="L298" s="229"/>
      <c r="M298" s="295"/>
      <c r="N298" s="295"/>
      <c r="O298" s="229"/>
      <c r="P298" s="295"/>
      <c r="Q298" s="295"/>
      <c r="R298" s="229"/>
      <c r="S298" s="230"/>
      <c r="T298" s="231"/>
      <c r="U298" s="229"/>
      <c r="V298" s="230"/>
      <c r="W298" s="231"/>
      <c r="X298" s="229"/>
      <c r="Y298" s="230"/>
      <c r="Z298" s="231"/>
      <c r="AA298" s="229"/>
      <c r="AB298" s="295"/>
      <c r="AC298" s="295"/>
      <c r="AD298" s="229"/>
      <c r="AE298" s="295"/>
      <c r="AF298" s="295"/>
      <c r="AG298" s="229"/>
      <c r="AH298" s="295"/>
      <c r="AI298" s="295"/>
      <c r="AJ298" s="229"/>
      <c r="AK298" s="295"/>
      <c r="AL298" s="295"/>
      <c r="AM298" s="229"/>
      <c r="AN298" s="295"/>
      <c r="AO298" s="295"/>
      <c r="AP298" s="243"/>
      <c r="AQ298" s="295"/>
      <c r="AR298" s="290"/>
      <c r="AS298" s="243"/>
      <c r="AT298" s="295"/>
      <c r="AU298" s="290"/>
      <c r="AV298" s="229"/>
      <c r="AW298" s="230"/>
      <c r="AX298" s="231"/>
      <c r="AY298" s="229"/>
      <c r="AZ298" s="230"/>
      <c r="BA298" s="231"/>
      <c r="BB298" s="229"/>
      <c r="BC298" s="230"/>
      <c r="BD298" s="231"/>
      <c r="BE298" s="229"/>
      <c r="BF298" s="230"/>
      <c r="BG298" s="231"/>
      <c r="BH298" s="229"/>
      <c r="BI298" s="230"/>
      <c r="BJ298" s="231"/>
      <c r="BK298" s="243"/>
      <c r="BL298" s="230"/>
      <c r="BM298" s="231"/>
      <c r="BN298" s="243"/>
      <c r="BO298" s="230"/>
      <c r="BP298" s="231"/>
      <c r="BQ298" s="229"/>
      <c r="BR298" s="230"/>
      <c r="BS298" s="231"/>
      <c r="BT298" s="229"/>
      <c r="BU298" s="230"/>
      <c r="BV298" s="231"/>
      <c r="BW298" s="229"/>
      <c r="BX298" s="230"/>
      <c r="BY298" s="231"/>
      <c r="BZ298" s="229"/>
      <c r="CA298" s="230"/>
      <c r="CB298" s="231"/>
      <c r="CC298" s="229"/>
      <c r="CD298" s="230"/>
      <c r="CE298" s="231"/>
      <c r="CF298" s="331"/>
      <c r="CG298" s="332"/>
      <c r="CH298" s="385"/>
      <c r="CI298" s="331"/>
      <c r="CJ298" s="332"/>
      <c r="CK298" s="385"/>
      <c r="CL298" s="243"/>
      <c r="CM298" s="230"/>
      <c r="CN298" s="354"/>
      <c r="CO298" s="243"/>
      <c r="CP298" s="230"/>
      <c r="CQ298" s="231"/>
      <c r="CR298" s="331"/>
      <c r="CS298" s="332"/>
      <c r="CT298" s="333"/>
      <c r="CU298" s="229"/>
      <c r="CV298" s="230"/>
      <c r="CW298" s="231"/>
      <c r="CX298" s="331"/>
      <c r="CY298" s="332"/>
      <c r="CZ298" s="333"/>
      <c r="DA298" s="331"/>
      <c r="DB298" s="332"/>
      <c r="DC298" s="333"/>
      <c r="DD298" s="331"/>
      <c r="DE298" s="332"/>
      <c r="DF298" s="333"/>
      <c r="DG298" s="331"/>
      <c r="DH298" s="332"/>
      <c r="DI298" s="333"/>
      <c r="DJ298" s="229"/>
      <c r="DK298" s="230"/>
      <c r="DL298" s="231"/>
      <c r="DM298" s="229"/>
      <c r="DN298" s="230"/>
      <c r="DO298" s="231"/>
      <c r="DP298" s="331"/>
      <c r="DQ298" s="332"/>
      <c r="DR298" s="333"/>
      <c r="DS298" s="331"/>
      <c r="DT298" s="332"/>
      <c r="DU298" s="333"/>
      <c r="DV298" s="331"/>
      <c r="DW298" s="332"/>
      <c r="DX298" s="333"/>
      <c r="DY298" s="331"/>
      <c r="DZ298" s="332"/>
      <c r="EA298" s="333"/>
      <c r="EB298" s="331"/>
      <c r="EC298" s="332"/>
      <c r="ED298" s="333"/>
      <c r="EE298" s="331"/>
      <c r="EF298" s="332"/>
      <c r="EG298" s="333"/>
      <c r="EH298" s="229"/>
      <c r="EI298" s="230"/>
      <c r="EJ298" s="231"/>
      <c r="EK298" s="229"/>
      <c r="EL298" s="230"/>
      <c r="EM298" s="231"/>
      <c r="EN298" s="244"/>
      <c r="EO298" s="269" t="str">
        <f t="shared" si="901"/>
        <v/>
      </c>
      <c r="EP298" s="444" t="s">
        <v>1247</v>
      </c>
      <c r="EQ298" s="360" t="str">
        <f t="shared" si="1041"/>
        <v/>
      </c>
      <c r="ER298" s="360" t="str">
        <f t="shared" si="1042"/>
        <v/>
      </c>
      <c r="ES298" s="360" t="str">
        <f t="shared" si="1043"/>
        <v/>
      </c>
      <c r="ET298" s="360" t="str">
        <f t="shared" si="1044"/>
        <v/>
      </c>
      <c r="EU298" s="360" t="str">
        <f t="shared" si="1045"/>
        <v/>
      </c>
      <c r="EV298" s="360" t="str">
        <f t="shared" si="1046"/>
        <v/>
      </c>
      <c r="EW298" s="360" t="str">
        <f t="shared" si="1047"/>
        <v/>
      </c>
      <c r="EX298" s="360" t="str">
        <f t="shared" si="1048"/>
        <v/>
      </c>
      <c r="EY298" s="360" t="str">
        <f t="shared" si="1049"/>
        <v/>
      </c>
      <c r="EZ298" s="360" t="str">
        <f t="shared" si="1050"/>
        <v/>
      </c>
      <c r="FA298" s="360" t="str">
        <f t="shared" si="1051"/>
        <v/>
      </c>
      <c r="FB298" s="360" t="str">
        <f t="shared" si="1052"/>
        <v/>
      </c>
      <c r="FC298" s="360" t="str">
        <f t="shared" si="1053"/>
        <v/>
      </c>
      <c r="FD298" s="360" t="str">
        <f t="shared" si="1054"/>
        <v/>
      </c>
      <c r="FE298" s="360" t="str">
        <f t="shared" si="1055"/>
        <v/>
      </c>
      <c r="FF298" s="360" t="str">
        <f t="shared" si="1056"/>
        <v/>
      </c>
      <c r="FG298" s="360" t="str">
        <f t="shared" si="1057"/>
        <v/>
      </c>
      <c r="FH298" s="360" t="str">
        <f t="shared" si="1058"/>
        <v/>
      </c>
      <c r="FI298" s="360" t="str">
        <f t="shared" si="1059"/>
        <v/>
      </c>
      <c r="FJ298" s="360" t="str">
        <f t="shared" si="1060"/>
        <v/>
      </c>
      <c r="FK298" s="360" t="str">
        <f t="shared" si="1061"/>
        <v/>
      </c>
      <c r="FL298" s="360" t="str">
        <f t="shared" si="1062"/>
        <v/>
      </c>
      <c r="FM298" s="360">
        <f t="shared" si="1063"/>
        <v>31</v>
      </c>
      <c r="FN298" s="360" t="str">
        <f t="shared" si="1064"/>
        <v/>
      </c>
      <c r="FO298" s="360" t="str">
        <f t="shared" si="1065"/>
        <v/>
      </c>
      <c r="FP298" s="360" t="str">
        <f t="shared" si="1066"/>
        <v/>
      </c>
      <c r="FQ298" s="360" t="str">
        <f t="shared" si="1067"/>
        <v/>
      </c>
      <c r="FR298" s="360" t="str">
        <f t="shared" si="1068"/>
        <v/>
      </c>
      <c r="FS298" s="360" t="str">
        <f t="shared" si="1069"/>
        <v/>
      </c>
      <c r="FT298" s="360" t="str">
        <f t="shared" si="902"/>
        <v/>
      </c>
      <c r="FU298" s="360" t="str">
        <f t="shared" si="1070"/>
        <v/>
      </c>
      <c r="FV298" s="360" t="str">
        <f t="shared" si="1071"/>
        <v/>
      </c>
      <c r="FW298" s="360" t="str">
        <f t="shared" si="1072"/>
        <v/>
      </c>
      <c r="FX298" s="360" t="str">
        <f t="shared" si="1073"/>
        <v/>
      </c>
      <c r="FY298" s="360" t="str">
        <f t="shared" si="1074"/>
        <v/>
      </c>
      <c r="FZ298" s="360" t="str">
        <f t="shared" si="1075"/>
        <v/>
      </c>
      <c r="GA298" s="360" t="str">
        <f t="shared" si="1076"/>
        <v/>
      </c>
      <c r="GB298" s="360" t="str">
        <f t="shared" si="1077"/>
        <v/>
      </c>
      <c r="GC298" s="360">
        <f t="shared" si="1078"/>
        <v>36</v>
      </c>
      <c r="GD298" s="360" t="str">
        <f t="shared" si="1079"/>
        <v/>
      </c>
      <c r="GE298" s="360" t="str">
        <f t="shared" si="1080"/>
        <v/>
      </c>
      <c r="GF298" s="360" t="str">
        <f t="shared" si="1081"/>
        <v/>
      </c>
      <c r="GG298" s="360" t="str">
        <f t="shared" si="1082"/>
        <v/>
      </c>
      <c r="GH298" s="360" t="str">
        <f t="shared" si="1083"/>
        <v/>
      </c>
      <c r="GI298" s="360" t="str">
        <f t="shared" si="1084"/>
        <v/>
      </c>
      <c r="GJ298" s="360" t="str">
        <f t="shared" si="1085"/>
        <v/>
      </c>
      <c r="GK298" s="444" t="s">
        <v>1247</v>
      </c>
      <c r="GL298" s="361" t="str">
        <f t="shared" si="903"/>
        <v>-</v>
      </c>
      <c r="GM298" s="361" t="str">
        <f t="shared" si="904"/>
        <v>-</v>
      </c>
      <c r="GN298" s="361" t="str">
        <f t="shared" si="905"/>
        <v>-</v>
      </c>
      <c r="GO298" s="361" t="str">
        <f t="shared" si="906"/>
        <v>-</v>
      </c>
      <c r="GP298" s="361" t="str">
        <f t="shared" si="907"/>
        <v>-</v>
      </c>
      <c r="GQ298" s="361" t="str">
        <f t="shared" si="908"/>
        <v>-</v>
      </c>
      <c r="GR298" s="361" t="str">
        <f t="shared" si="909"/>
        <v>-</v>
      </c>
      <c r="GS298" s="361" t="str">
        <f t="shared" si="910"/>
        <v>-</v>
      </c>
      <c r="GT298" s="361" t="str">
        <f t="shared" si="911"/>
        <v>-</v>
      </c>
      <c r="GU298" s="361" t="str">
        <f t="shared" si="912"/>
        <v>-</v>
      </c>
      <c r="GV298" s="361" t="str">
        <f t="shared" si="913"/>
        <v>-</v>
      </c>
      <c r="GW298" s="361" t="str">
        <f t="shared" si="914"/>
        <v>-</v>
      </c>
      <c r="GX298" s="361" t="str">
        <f t="shared" si="915"/>
        <v>-</v>
      </c>
      <c r="GY298" s="361" t="str">
        <f t="shared" si="916"/>
        <v>-</v>
      </c>
      <c r="GZ298" s="361" t="str">
        <f t="shared" si="917"/>
        <v>-</v>
      </c>
      <c r="HA298" s="361" t="str">
        <f t="shared" si="918"/>
        <v>-</v>
      </c>
      <c r="HB298" s="361" t="str">
        <f t="shared" si="919"/>
        <v>-</v>
      </c>
      <c r="HC298" s="361" t="str">
        <f t="shared" si="920"/>
        <v>-</v>
      </c>
      <c r="HD298" s="361" t="str">
        <f t="shared" si="921"/>
        <v>-</v>
      </c>
      <c r="HE298" s="361" t="str">
        <f t="shared" si="922"/>
        <v>-</v>
      </c>
      <c r="HF298" s="361" t="str">
        <f t="shared" si="923"/>
        <v>-</v>
      </c>
      <c r="HG298" s="361" t="str">
        <f t="shared" si="924"/>
        <v>-</v>
      </c>
      <c r="HH298" s="361" t="str">
        <f t="shared" si="925"/>
        <v>SFR</v>
      </c>
      <c r="HI298" s="361" t="str">
        <f t="shared" si="926"/>
        <v>-</v>
      </c>
      <c r="HJ298" s="361" t="str">
        <f t="shared" si="927"/>
        <v>-</v>
      </c>
      <c r="HK298" s="361" t="str">
        <f t="shared" si="928"/>
        <v>-</v>
      </c>
      <c r="HL298" s="361" t="str">
        <f t="shared" si="929"/>
        <v>-</v>
      </c>
      <c r="HM298" s="361" t="str">
        <f t="shared" si="930"/>
        <v>-</v>
      </c>
      <c r="HN298" s="361" t="str">
        <f t="shared" si="931"/>
        <v>-</v>
      </c>
      <c r="HO298" s="361" t="str">
        <f t="shared" si="932"/>
        <v>-</v>
      </c>
      <c r="HP298" s="361" t="str">
        <f t="shared" si="933"/>
        <v>-</v>
      </c>
      <c r="HQ298" s="361" t="str">
        <f t="shared" si="934"/>
        <v>-</v>
      </c>
      <c r="HR298" s="361" t="str">
        <f t="shared" si="935"/>
        <v>-</v>
      </c>
      <c r="HS298" s="361" t="str">
        <f t="shared" si="936"/>
        <v>-</v>
      </c>
      <c r="HT298" s="361" t="str">
        <f t="shared" si="937"/>
        <v>-</v>
      </c>
      <c r="HU298" s="361" t="str">
        <f t="shared" si="938"/>
        <v>-</v>
      </c>
      <c r="HV298" s="361" t="str">
        <f t="shared" si="939"/>
        <v>-</v>
      </c>
      <c r="HW298" s="361" t="str">
        <f t="shared" si="940"/>
        <v>-</v>
      </c>
      <c r="HX298" s="361" t="str">
        <f t="shared" si="941"/>
        <v>SFR</v>
      </c>
      <c r="HY298" s="361" t="str">
        <f t="shared" si="942"/>
        <v>-</v>
      </c>
      <c r="HZ298" s="361" t="str">
        <f t="shared" si="943"/>
        <v>-</v>
      </c>
      <c r="IA298" s="361" t="str">
        <f t="shared" si="944"/>
        <v>-</v>
      </c>
      <c r="IB298" s="361" t="str">
        <f t="shared" si="945"/>
        <v>-</v>
      </c>
      <c r="IC298" s="361" t="str">
        <f t="shared" si="946"/>
        <v>-</v>
      </c>
      <c r="ID298" s="361" t="str">
        <f t="shared" si="947"/>
        <v>-</v>
      </c>
      <c r="IE298" s="361" t="str">
        <f t="shared" si="948"/>
        <v>-</v>
      </c>
      <c r="IF298" s="444" t="s">
        <v>1247</v>
      </c>
      <c r="IG298" s="56" t="str">
        <f t="shared" si="1086"/>
        <v>-</v>
      </c>
      <c r="IH298" s="56" t="str">
        <f t="shared" si="1087"/>
        <v>-</v>
      </c>
      <c r="II298" s="56" t="str">
        <f t="shared" si="1088"/>
        <v>-</v>
      </c>
      <c r="IJ298" s="56" t="str">
        <f t="shared" si="1089"/>
        <v>-</v>
      </c>
      <c r="IK298" s="56" t="str">
        <f t="shared" si="949"/>
        <v>-</v>
      </c>
      <c r="IL298" s="56" t="str">
        <f t="shared" si="950"/>
        <v>-</v>
      </c>
      <c r="IM298" s="56" t="str">
        <f t="shared" si="951"/>
        <v>-</v>
      </c>
      <c r="IN298" s="56" t="str">
        <f t="shared" si="952"/>
        <v>-</v>
      </c>
      <c r="IO298" s="56" t="str">
        <f t="shared" si="953"/>
        <v>-</v>
      </c>
      <c r="IP298" s="56" t="str">
        <f t="shared" si="954"/>
        <v>-</v>
      </c>
      <c r="IQ298" s="56" t="str">
        <f t="shared" si="955"/>
        <v>-</v>
      </c>
      <c r="IR298" s="56" t="str">
        <f t="shared" si="956"/>
        <v>-</v>
      </c>
      <c r="IS298" s="56" t="str">
        <f t="shared" si="957"/>
        <v>-</v>
      </c>
      <c r="IT298" s="56" t="str">
        <f t="shared" si="958"/>
        <v>-</v>
      </c>
      <c r="IU298" s="56" t="str">
        <f t="shared" si="959"/>
        <v>-</v>
      </c>
      <c r="IV298" s="56" t="str">
        <f t="shared" si="960"/>
        <v>-</v>
      </c>
      <c r="IW298" s="56" t="str">
        <f t="shared" si="961"/>
        <v>-</v>
      </c>
      <c r="IX298" s="56" t="str">
        <f t="shared" si="962"/>
        <v>-</v>
      </c>
      <c r="IY298" s="56" t="str">
        <f t="shared" si="963"/>
        <v>-</v>
      </c>
      <c r="IZ298" s="56" t="str">
        <f t="shared" si="964"/>
        <v>-</v>
      </c>
      <c r="JA298" s="56" t="str">
        <f t="shared" si="965"/>
        <v>-</v>
      </c>
      <c r="JB298" s="56" t="str">
        <f t="shared" si="966"/>
        <v>-</v>
      </c>
      <c r="JC298" s="56" t="str">
        <f t="shared" si="967"/>
        <v>---------------</v>
      </c>
      <c r="JD298" s="56" t="str">
        <f t="shared" si="968"/>
        <v>-</v>
      </c>
      <c r="JE298" s="56" t="str">
        <f t="shared" si="969"/>
        <v>-</v>
      </c>
      <c r="JF298" s="56" t="str">
        <f t="shared" si="970"/>
        <v>-</v>
      </c>
      <c r="JG298" s="56" t="str">
        <f t="shared" si="971"/>
        <v>-</v>
      </c>
      <c r="JH298" s="56" t="str">
        <f t="shared" si="972"/>
        <v>-</v>
      </c>
      <c r="JI298" s="56" t="str">
        <f t="shared" si="973"/>
        <v>-</v>
      </c>
      <c r="JJ298" s="56" t="str">
        <f t="shared" si="974"/>
        <v>-</v>
      </c>
      <c r="JK298" s="56" t="str">
        <f t="shared" si="975"/>
        <v>-</v>
      </c>
      <c r="JL298" s="56" t="str">
        <f t="shared" si="976"/>
        <v>-</v>
      </c>
      <c r="JM298" s="56" t="str">
        <f t="shared" si="977"/>
        <v>-</v>
      </c>
      <c r="JN298" s="56" t="str">
        <f t="shared" si="978"/>
        <v>-</v>
      </c>
      <c r="JO298" s="56" t="str">
        <f t="shared" si="979"/>
        <v>-</v>
      </c>
      <c r="JP298" s="56" t="str">
        <f t="shared" si="980"/>
        <v>-</v>
      </c>
      <c r="JQ298" s="56" t="str">
        <f t="shared" si="981"/>
        <v>-</v>
      </c>
      <c r="JR298" s="56" t="str">
        <f t="shared" si="982"/>
        <v>-</v>
      </c>
      <c r="JS298" s="56" t="str">
        <f t="shared" si="983"/>
        <v>---------------</v>
      </c>
      <c r="JT298" s="56" t="str">
        <f t="shared" si="984"/>
        <v>-</v>
      </c>
      <c r="JU298" s="56" t="str">
        <f t="shared" si="985"/>
        <v>-</v>
      </c>
      <c r="JV298" s="56" t="str">
        <f t="shared" si="986"/>
        <v>-</v>
      </c>
      <c r="JW298" s="56" t="str">
        <f t="shared" si="987"/>
        <v>-</v>
      </c>
      <c r="JX298" s="56" t="str">
        <f t="shared" si="988"/>
        <v>-</v>
      </c>
      <c r="JY298" s="56" t="str">
        <f t="shared" si="989"/>
        <v>-</v>
      </c>
      <c r="JZ298" s="56" t="str">
        <f t="shared" si="990"/>
        <v>-</v>
      </c>
      <c r="KA298" s="444" t="s">
        <v>1247</v>
      </c>
      <c r="KB298" s="360">
        <f>IF(ISNUMBER(INDEX($EQ$15:$GK$521,$B298,EO$11)),MAX(KB$14:KB297)+1,0)</f>
        <v>0</v>
      </c>
      <c r="KC298" s="360" t="str">
        <f t="shared" si="1090"/>
        <v/>
      </c>
      <c r="KD298" s="373" t="s">
        <v>2</v>
      </c>
      <c r="KE298" s="215"/>
      <c r="KF298" s="60"/>
      <c r="KG298" s="60"/>
      <c r="KH298" s="60"/>
      <c r="KI298" s="60"/>
      <c r="KJ298" s="60"/>
      <c r="KK298" s="60"/>
      <c r="KL298" s="60"/>
      <c r="KM298" s="60"/>
      <c r="KN298" s="60"/>
      <c r="KO298" s="60"/>
      <c r="KP298" s="60"/>
      <c r="KQ298" s="60"/>
      <c r="KR298" s="60"/>
      <c r="KS298" s="60"/>
      <c r="KT298" s="60"/>
      <c r="KU298" s="60"/>
      <c r="KV298" s="60"/>
      <c r="KW298" s="60"/>
      <c r="KX298" s="60"/>
      <c r="KY298" s="60"/>
      <c r="KZ298" s="283" t="str">
        <f t="shared" si="991"/>
        <v/>
      </c>
      <c r="LA298" s="26"/>
      <c r="LB298" s="18"/>
      <c r="LC298" s="18"/>
      <c r="LD298" s="18"/>
      <c r="LE298" s="18"/>
      <c r="LF298" s="18"/>
      <c r="LG298" s="18"/>
      <c r="LH298" s="18"/>
      <c r="LI298" s="18"/>
      <c r="LJ298" s="18"/>
      <c r="LK298" s="18"/>
      <c r="LL298" s="18"/>
      <c r="LM298" s="18"/>
      <c r="LN298" s="63"/>
      <c r="LO298" s="251">
        <f t="shared" si="992"/>
        <v>0</v>
      </c>
      <c r="LP298" s="251">
        <f t="shared" si="993"/>
        <v>0</v>
      </c>
      <c r="LQ298" s="251">
        <f t="shared" si="994"/>
        <v>0</v>
      </c>
      <c r="LR298" s="251">
        <f t="shared" si="995"/>
        <v>0</v>
      </c>
      <c r="LS298" s="251">
        <f t="shared" si="996"/>
        <v>0</v>
      </c>
      <c r="LT298" s="251">
        <f t="shared" si="997"/>
        <v>0</v>
      </c>
      <c r="LU298" s="251">
        <f t="shared" si="998"/>
        <v>0</v>
      </c>
      <c r="LV298" s="251">
        <f t="shared" si="999"/>
        <v>0</v>
      </c>
      <c r="LW298" s="251">
        <f t="shared" si="1000"/>
        <v>0</v>
      </c>
      <c r="LX298" s="251">
        <f t="shared" si="1001"/>
        <v>0</v>
      </c>
      <c r="LY298" s="251">
        <f t="shared" si="1002"/>
        <v>0</v>
      </c>
      <c r="LZ298" s="251">
        <f t="shared" si="1003"/>
        <v>0</v>
      </c>
      <c r="MA298" s="63">
        <f t="shared" si="1004"/>
        <v>7</v>
      </c>
      <c r="MB298" s="63">
        <f t="shared" si="1005"/>
        <v>0</v>
      </c>
      <c r="MC298" s="63">
        <f t="shared" si="1092"/>
        <v>284</v>
      </c>
      <c r="MD298" s="63">
        <f t="shared" si="1091"/>
        <v>55</v>
      </c>
      <c r="ME298" s="63" t="str">
        <f t="shared" si="1006"/>
        <v>ss15</v>
      </c>
      <c r="MF298" s="315">
        <f t="shared" si="1007"/>
        <v>291</v>
      </c>
      <c r="MG298" s="315">
        <f>IF(ISNUMBER(MATCH(EO298,$ME$15:$ME$520,0)),0,MAX(MG$14:MG297)+1)</f>
        <v>0</v>
      </c>
      <c r="MH298" s="315" t="str">
        <f t="shared" si="1008"/>
        <v/>
      </c>
      <c r="MI298" s="369"/>
      <c r="MJ298" s="68"/>
      <c r="MK298" s="18"/>
      <c r="ML298" s="242"/>
      <c r="MM298" s="242"/>
      <c r="MN298" s="59"/>
      <c r="MO298" s="59"/>
      <c r="MP298" s="285"/>
      <c r="MQ298" s="59"/>
      <c r="MR298" s="238"/>
      <c r="MS298" s="285"/>
      <c r="MT298" s="59"/>
      <c r="MU298" s="285"/>
      <c r="MV298" s="238"/>
      <c r="MW298" s="59"/>
      <c r="MX298" s="59"/>
      <c r="MY298" s="59"/>
      <c r="MZ298" s="59"/>
      <c r="NA298" s="59"/>
      <c r="NB298" s="59"/>
      <c r="NC298" s="59"/>
      <c r="ND298" s="59"/>
      <c r="NE298" s="59"/>
      <c r="NF298" s="59"/>
      <c r="NG298" s="59"/>
      <c r="NH298" s="59"/>
      <c r="NI298" s="59"/>
      <c r="NJ298" s="59"/>
      <c r="NK298" s="59"/>
      <c r="NL298" s="454"/>
      <c r="NM298" s="454"/>
      <c r="NN298" s="59"/>
      <c r="NO298" s="18"/>
      <c r="NP298" s="18"/>
      <c r="NQ298" s="18"/>
      <c r="NR298" s="18"/>
      <c r="NS298" s="18"/>
      <c r="NT298" s="18"/>
      <c r="NU298" s="18"/>
      <c r="NV298" s="18"/>
      <c r="NW298" s="18"/>
      <c r="NX298" s="18"/>
      <c r="NY298" s="18"/>
      <c r="NZ298" s="18"/>
      <c r="OA298" s="18"/>
      <c r="OB298" s="18"/>
      <c r="OC298" s="18"/>
      <c r="OZ298" s="59"/>
      <c r="PA298" s="251" t="str">
        <f t="shared" si="1009"/>
        <v/>
      </c>
      <c r="PB298" s="251" t="str">
        <f t="shared" si="1010"/>
        <v/>
      </c>
      <c r="PC298" s="251" t="str">
        <f t="shared" si="1011"/>
        <v/>
      </c>
      <c r="PD298" s="251" t="str">
        <f t="shared" si="1012"/>
        <v/>
      </c>
      <c r="PE298" s="251" t="str">
        <f t="shared" si="1013"/>
        <v/>
      </c>
      <c r="PF298" s="251" t="str">
        <f t="shared" si="1014"/>
        <v/>
      </c>
      <c r="PG298" s="251" t="str">
        <f t="shared" si="1015"/>
        <v/>
      </c>
      <c r="PH298" s="251" t="str">
        <f t="shared" si="1016"/>
        <v/>
      </c>
      <c r="PI298" s="251" t="str">
        <f t="shared" si="1017"/>
        <v/>
      </c>
      <c r="PJ298" s="251" t="str">
        <f t="shared" si="1018"/>
        <v/>
      </c>
      <c r="PK298" s="251" t="str">
        <f t="shared" si="1019"/>
        <v/>
      </c>
      <c r="PL298" s="251" t="str">
        <f t="shared" si="1020"/>
        <v/>
      </c>
      <c r="PM298" s="251" t="str">
        <f t="shared" si="1021"/>
        <v/>
      </c>
      <c r="PN298" s="251" t="str">
        <f t="shared" si="1022"/>
        <v/>
      </c>
      <c r="PO298" s="251" t="str">
        <f t="shared" si="1023"/>
        <v/>
      </c>
      <c r="PP298" s="251" t="str">
        <f t="shared" si="1024"/>
        <v/>
      </c>
      <c r="PQ298" s="251" t="str">
        <f t="shared" si="1025"/>
        <v/>
      </c>
      <c r="PR298" s="251" t="str">
        <f t="shared" si="1026"/>
        <v/>
      </c>
      <c r="PS298" s="251" t="str">
        <f t="shared" si="1027"/>
        <v/>
      </c>
      <c r="PT298" s="251" t="str">
        <f t="shared" si="1028"/>
        <v/>
      </c>
      <c r="PU298" s="251" t="str">
        <f t="shared" si="1029"/>
        <v/>
      </c>
      <c r="PV298" s="251" t="str">
        <f t="shared" si="1030"/>
        <v/>
      </c>
      <c r="PW298" s="251" t="str">
        <f t="shared" si="1031"/>
        <v/>
      </c>
      <c r="PX298" s="251" t="str">
        <f t="shared" si="1032"/>
        <v/>
      </c>
      <c r="PY298" s="251" t="str">
        <f t="shared" si="1033"/>
        <v/>
      </c>
      <c r="PZ298" s="251" t="str">
        <f t="shared" si="1034"/>
        <v/>
      </c>
      <c r="QA298" s="251" t="str">
        <f t="shared" si="1035"/>
        <v/>
      </c>
      <c r="QB298" s="251" t="str">
        <f t="shared" si="1036"/>
        <v/>
      </c>
      <c r="QC298" s="251" t="str">
        <f t="shared" si="1037"/>
        <v/>
      </c>
      <c r="QD298" s="251" t="str">
        <f t="shared" si="1038"/>
        <v/>
      </c>
      <c r="QE298" s="251" t="str">
        <f t="shared" si="1039"/>
        <v/>
      </c>
      <c r="QF298" s="63">
        <f t="shared" si="1040"/>
        <v>0</v>
      </c>
      <c r="QG298" s="59"/>
      <c r="QH298" s="59"/>
      <c r="QI298" s="59"/>
      <c r="QJ298" s="59"/>
      <c r="QK298" s="59"/>
      <c r="QL298" s="59"/>
      <c r="QM298" s="59"/>
      <c r="QN298" s="59"/>
    </row>
    <row r="299" spans="1:456" ht="6.75" customHeight="1" x14ac:dyDescent="0.25">
      <c r="A299" s="68"/>
      <c r="B299" s="447">
        <f t="shared" si="900"/>
        <v>285</v>
      </c>
      <c r="C299" s="72" t="s">
        <v>784</v>
      </c>
      <c r="D299" s="261" t="s">
        <v>794</v>
      </c>
      <c r="E299" s="59"/>
      <c r="F299" s="229"/>
      <c r="G299" s="295"/>
      <c r="H299" s="295"/>
      <c r="I299" s="229"/>
      <c r="J299" s="295"/>
      <c r="K299" s="295"/>
      <c r="L299" s="229"/>
      <c r="M299" s="295"/>
      <c r="N299" s="295"/>
      <c r="O299" s="229"/>
      <c r="P299" s="295"/>
      <c r="Q299" s="295"/>
      <c r="R299" s="229"/>
      <c r="S299" s="230"/>
      <c r="T299" s="231"/>
      <c r="U299" s="229"/>
      <c r="V299" s="230"/>
      <c r="W299" s="231"/>
      <c r="X299" s="229"/>
      <c r="Y299" s="230"/>
      <c r="Z299" s="231"/>
      <c r="AA299" s="229"/>
      <c r="AB299" s="295"/>
      <c r="AC299" s="295"/>
      <c r="AD299" s="229"/>
      <c r="AE299" s="295"/>
      <c r="AF299" s="295"/>
      <c r="AG299" s="229"/>
      <c r="AH299" s="295"/>
      <c r="AI299" s="295"/>
      <c r="AJ299" s="229"/>
      <c r="AK299" s="295"/>
      <c r="AL299" s="295"/>
      <c r="AM299" s="229"/>
      <c r="AN299" s="295"/>
      <c r="AO299" s="295"/>
      <c r="AP299" s="243"/>
      <c r="AQ299" s="295"/>
      <c r="AR299" s="290"/>
      <c r="AS299" s="243"/>
      <c r="AT299" s="295"/>
      <c r="AU299" s="290"/>
      <c r="AV299" s="229"/>
      <c r="AW299" s="230"/>
      <c r="AX299" s="231"/>
      <c r="AY299" s="229"/>
      <c r="AZ299" s="230"/>
      <c r="BA299" s="231"/>
      <c r="BB299" s="229"/>
      <c r="BC299" s="230"/>
      <c r="BD299" s="231"/>
      <c r="BE299" s="229"/>
      <c r="BF299" s="230"/>
      <c r="BG299" s="231"/>
      <c r="BH299" s="229"/>
      <c r="BI299" s="230"/>
      <c r="BJ299" s="231"/>
      <c r="BK299" s="243"/>
      <c r="BL299" s="230"/>
      <c r="BM299" s="231"/>
      <c r="BN299" s="243"/>
      <c r="BO299" s="230"/>
      <c r="BP299" s="231"/>
      <c r="BQ299" s="229"/>
      <c r="BR299" s="230"/>
      <c r="BS299" s="231"/>
      <c r="BT299" s="229"/>
      <c r="BU299" s="230"/>
      <c r="BV299" s="231"/>
      <c r="BW299" s="229"/>
      <c r="BX299" s="230"/>
      <c r="BY299" s="231"/>
      <c r="BZ299" s="229"/>
      <c r="CA299" s="230"/>
      <c r="CB299" s="231"/>
      <c r="CC299" s="229"/>
      <c r="CD299" s="230"/>
      <c r="CE299" s="231"/>
      <c r="CF299" s="331"/>
      <c r="CG299" s="332"/>
      <c r="CH299" s="385"/>
      <c r="CI299" s="331"/>
      <c r="CJ299" s="332"/>
      <c r="CK299" s="385"/>
      <c r="CL299" s="243"/>
      <c r="CM299" s="230"/>
      <c r="CN299" s="354"/>
      <c r="CO299" s="243"/>
      <c r="CP299" s="230"/>
      <c r="CQ299" s="231"/>
      <c r="CR299" s="331"/>
      <c r="CS299" s="332"/>
      <c r="CT299" s="333"/>
      <c r="CU299" s="229"/>
      <c r="CV299" s="230"/>
      <c r="CW299" s="231"/>
      <c r="CX299" s="331"/>
      <c r="CY299" s="332"/>
      <c r="CZ299" s="333"/>
      <c r="DA299" s="331"/>
      <c r="DB299" s="332"/>
      <c r="DC299" s="333"/>
      <c r="DD299" s="331"/>
      <c r="DE299" s="332"/>
      <c r="DF299" s="333"/>
      <c r="DG299" s="331"/>
      <c r="DH299" s="332"/>
      <c r="DI299" s="333"/>
      <c r="DJ299" s="229"/>
      <c r="DK299" s="230"/>
      <c r="DL299" s="231"/>
      <c r="DM299" s="229"/>
      <c r="DN299" s="230"/>
      <c r="DO299" s="231"/>
      <c r="DP299" s="331"/>
      <c r="DQ299" s="332"/>
      <c r="DR299" s="333"/>
      <c r="DS299" s="331"/>
      <c r="DT299" s="332"/>
      <c r="DU299" s="333"/>
      <c r="DV299" s="331"/>
      <c r="DW299" s="332"/>
      <c r="DX299" s="333"/>
      <c r="DY299" s="331"/>
      <c r="DZ299" s="332"/>
      <c r="EA299" s="333"/>
      <c r="EB299" s="331"/>
      <c r="EC299" s="332"/>
      <c r="ED299" s="333"/>
      <c r="EE299" s="331"/>
      <c r="EF299" s="332"/>
      <c r="EG299" s="333"/>
      <c r="EH299" s="229"/>
      <c r="EI299" s="230"/>
      <c r="EJ299" s="231"/>
      <c r="EK299" s="229"/>
      <c r="EL299" s="230"/>
      <c r="EM299" s="231"/>
      <c r="EN299" s="244"/>
      <c r="EO299" s="269" t="str">
        <f t="shared" si="901"/>
        <v/>
      </c>
      <c r="EP299" s="444" t="s">
        <v>1247</v>
      </c>
      <c r="EQ299" s="360" t="str">
        <f t="shared" si="1041"/>
        <v/>
      </c>
      <c r="ER299" s="360" t="str">
        <f t="shared" si="1042"/>
        <v/>
      </c>
      <c r="ES299" s="360" t="str">
        <f t="shared" si="1043"/>
        <v/>
      </c>
      <c r="ET299" s="360" t="str">
        <f t="shared" si="1044"/>
        <v/>
      </c>
      <c r="EU299" s="360" t="str">
        <f t="shared" si="1045"/>
        <v/>
      </c>
      <c r="EV299" s="360" t="str">
        <f t="shared" si="1046"/>
        <v/>
      </c>
      <c r="EW299" s="360" t="str">
        <f t="shared" si="1047"/>
        <v/>
      </c>
      <c r="EX299" s="360" t="str">
        <f t="shared" si="1048"/>
        <v/>
      </c>
      <c r="EY299" s="360" t="str">
        <f t="shared" si="1049"/>
        <v/>
      </c>
      <c r="EZ299" s="360" t="str">
        <f t="shared" si="1050"/>
        <v/>
      </c>
      <c r="FA299" s="360" t="str">
        <f t="shared" si="1051"/>
        <v/>
      </c>
      <c r="FB299" s="360" t="str">
        <f t="shared" si="1052"/>
        <v/>
      </c>
      <c r="FC299" s="360" t="str">
        <f t="shared" si="1053"/>
        <v/>
      </c>
      <c r="FD299" s="360" t="str">
        <f t="shared" si="1054"/>
        <v/>
      </c>
      <c r="FE299" s="360" t="str">
        <f t="shared" si="1055"/>
        <v/>
      </c>
      <c r="FF299" s="360" t="str">
        <f t="shared" si="1056"/>
        <v/>
      </c>
      <c r="FG299" s="360" t="str">
        <f t="shared" si="1057"/>
        <v/>
      </c>
      <c r="FH299" s="360" t="str">
        <f t="shared" si="1058"/>
        <v/>
      </c>
      <c r="FI299" s="360" t="str">
        <f t="shared" si="1059"/>
        <v/>
      </c>
      <c r="FJ299" s="360" t="str">
        <f t="shared" si="1060"/>
        <v/>
      </c>
      <c r="FK299" s="360" t="str">
        <f t="shared" si="1061"/>
        <v/>
      </c>
      <c r="FL299" s="360" t="str">
        <f t="shared" si="1062"/>
        <v/>
      </c>
      <c r="FM299" s="360">
        <f t="shared" si="1063"/>
        <v>40</v>
      </c>
      <c r="FN299" s="360" t="str">
        <f t="shared" si="1064"/>
        <v/>
      </c>
      <c r="FO299" s="360" t="str">
        <f t="shared" si="1065"/>
        <v/>
      </c>
      <c r="FP299" s="360" t="str">
        <f t="shared" si="1066"/>
        <v/>
      </c>
      <c r="FQ299" s="360" t="str">
        <f t="shared" si="1067"/>
        <v/>
      </c>
      <c r="FR299" s="360" t="str">
        <f t="shared" si="1068"/>
        <v/>
      </c>
      <c r="FS299" s="360" t="str">
        <f t="shared" si="1069"/>
        <v/>
      </c>
      <c r="FT299" s="360" t="str">
        <f t="shared" si="902"/>
        <v/>
      </c>
      <c r="FU299" s="360" t="str">
        <f t="shared" si="1070"/>
        <v/>
      </c>
      <c r="FV299" s="360" t="str">
        <f t="shared" si="1071"/>
        <v/>
      </c>
      <c r="FW299" s="360" t="str">
        <f t="shared" si="1072"/>
        <v/>
      </c>
      <c r="FX299" s="360" t="str">
        <f t="shared" si="1073"/>
        <v/>
      </c>
      <c r="FY299" s="360" t="str">
        <f t="shared" si="1074"/>
        <v/>
      </c>
      <c r="FZ299" s="360" t="str">
        <f t="shared" si="1075"/>
        <v/>
      </c>
      <c r="GA299" s="360" t="str">
        <f t="shared" si="1076"/>
        <v/>
      </c>
      <c r="GB299" s="360" t="str">
        <f t="shared" si="1077"/>
        <v/>
      </c>
      <c r="GC299" s="360" t="str">
        <f t="shared" si="1078"/>
        <v/>
      </c>
      <c r="GD299" s="360" t="str">
        <f t="shared" si="1079"/>
        <v/>
      </c>
      <c r="GE299" s="360" t="str">
        <f t="shared" si="1080"/>
        <v/>
      </c>
      <c r="GF299" s="360" t="str">
        <f t="shared" si="1081"/>
        <v/>
      </c>
      <c r="GG299" s="360" t="str">
        <f t="shared" si="1082"/>
        <v/>
      </c>
      <c r="GH299" s="360" t="str">
        <f t="shared" si="1083"/>
        <v/>
      </c>
      <c r="GI299" s="360" t="str">
        <f t="shared" si="1084"/>
        <v/>
      </c>
      <c r="GJ299" s="360" t="str">
        <f t="shared" si="1085"/>
        <v/>
      </c>
      <c r="GK299" s="444" t="s">
        <v>1247</v>
      </c>
      <c r="GL299" s="361" t="str">
        <f t="shared" si="903"/>
        <v>-</v>
      </c>
      <c r="GM299" s="361" t="str">
        <f t="shared" si="904"/>
        <v>-</v>
      </c>
      <c r="GN299" s="361" t="str">
        <f t="shared" si="905"/>
        <v>-</v>
      </c>
      <c r="GO299" s="361" t="str">
        <f t="shared" si="906"/>
        <v>-</v>
      </c>
      <c r="GP299" s="361" t="str">
        <f t="shared" si="907"/>
        <v>-</v>
      </c>
      <c r="GQ299" s="361" t="str">
        <f t="shared" si="908"/>
        <v>-</v>
      </c>
      <c r="GR299" s="361" t="str">
        <f t="shared" si="909"/>
        <v>-</v>
      </c>
      <c r="GS299" s="361" t="str">
        <f t="shared" si="910"/>
        <v>-</v>
      </c>
      <c r="GT299" s="361" t="str">
        <f t="shared" si="911"/>
        <v>-</v>
      </c>
      <c r="GU299" s="361" t="str">
        <f t="shared" si="912"/>
        <v>-</v>
      </c>
      <c r="GV299" s="361" t="str">
        <f t="shared" si="913"/>
        <v>-</v>
      </c>
      <c r="GW299" s="361" t="str">
        <f t="shared" si="914"/>
        <v>-</v>
      </c>
      <c r="GX299" s="361" t="str">
        <f t="shared" si="915"/>
        <v>-</v>
      </c>
      <c r="GY299" s="361" t="str">
        <f t="shared" si="916"/>
        <v>-</v>
      </c>
      <c r="GZ299" s="361" t="str">
        <f t="shared" si="917"/>
        <v>-</v>
      </c>
      <c r="HA299" s="361" t="str">
        <f t="shared" si="918"/>
        <v>-</v>
      </c>
      <c r="HB299" s="361" t="str">
        <f t="shared" si="919"/>
        <v>-</v>
      </c>
      <c r="HC299" s="361" t="str">
        <f t="shared" si="920"/>
        <v>-</v>
      </c>
      <c r="HD299" s="361" t="str">
        <f t="shared" si="921"/>
        <v>-</v>
      </c>
      <c r="HE299" s="361" t="str">
        <f t="shared" si="922"/>
        <v>-</v>
      </c>
      <c r="HF299" s="361" t="str">
        <f t="shared" si="923"/>
        <v>-</v>
      </c>
      <c r="HG299" s="361" t="str">
        <f t="shared" si="924"/>
        <v>-</v>
      </c>
      <c r="HH299" s="361" t="str">
        <f t="shared" si="925"/>
        <v>jcol_sfr</v>
      </c>
      <c r="HI299" s="361" t="str">
        <f t="shared" si="926"/>
        <v>-</v>
      </c>
      <c r="HJ299" s="361" t="str">
        <f t="shared" si="927"/>
        <v>-</v>
      </c>
      <c r="HK299" s="361" t="str">
        <f t="shared" si="928"/>
        <v>-</v>
      </c>
      <c r="HL299" s="361" t="str">
        <f t="shared" si="929"/>
        <v>-</v>
      </c>
      <c r="HM299" s="361" t="str">
        <f t="shared" si="930"/>
        <v>-</v>
      </c>
      <c r="HN299" s="361" t="str">
        <f t="shared" si="931"/>
        <v>-</v>
      </c>
      <c r="HO299" s="361" t="str">
        <f t="shared" si="932"/>
        <v>-</v>
      </c>
      <c r="HP299" s="361" t="str">
        <f t="shared" si="933"/>
        <v>-</v>
      </c>
      <c r="HQ299" s="361" t="str">
        <f t="shared" si="934"/>
        <v>-</v>
      </c>
      <c r="HR299" s="361" t="str">
        <f t="shared" si="935"/>
        <v>-</v>
      </c>
      <c r="HS299" s="361" t="str">
        <f t="shared" si="936"/>
        <v>-</v>
      </c>
      <c r="HT299" s="361" t="str">
        <f t="shared" si="937"/>
        <v>-</v>
      </c>
      <c r="HU299" s="361" t="str">
        <f t="shared" si="938"/>
        <v>-</v>
      </c>
      <c r="HV299" s="361" t="str">
        <f t="shared" si="939"/>
        <v>-</v>
      </c>
      <c r="HW299" s="361" t="str">
        <f t="shared" si="940"/>
        <v>-</v>
      </c>
      <c r="HX299" s="361" t="str">
        <f t="shared" si="941"/>
        <v>-</v>
      </c>
      <c r="HY299" s="361" t="str">
        <f t="shared" si="942"/>
        <v>-</v>
      </c>
      <c r="HZ299" s="361" t="str">
        <f t="shared" si="943"/>
        <v>-</v>
      </c>
      <c r="IA299" s="361" t="str">
        <f t="shared" si="944"/>
        <v>-</v>
      </c>
      <c r="IB299" s="361" t="str">
        <f t="shared" si="945"/>
        <v>-</v>
      </c>
      <c r="IC299" s="361" t="str">
        <f t="shared" si="946"/>
        <v>-</v>
      </c>
      <c r="ID299" s="361" t="str">
        <f t="shared" si="947"/>
        <v>-</v>
      </c>
      <c r="IE299" s="361" t="str">
        <f t="shared" si="948"/>
        <v>-</v>
      </c>
      <c r="IF299" s="444" t="s">
        <v>1247</v>
      </c>
      <c r="IG299" s="56" t="str">
        <f t="shared" si="1086"/>
        <v>-</v>
      </c>
      <c r="IH299" s="56" t="str">
        <f t="shared" si="1087"/>
        <v>-</v>
      </c>
      <c r="II299" s="56" t="str">
        <f t="shared" si="1088"/>
        <v>-</v>
      </c>
      <c r="IJ299" s="56" t="str">
        <f t="shared" si="1089"/>
        <v>-</v>
      </c>
      <c r="IK299" s="56" t="str">
        <f t="shared" si="949"/>
        <v>-</v>
      </c>
      <c r="IL299" s="56" t="str">
        <f t="shared" si="950"/>
        <v>-</v>
      </c>
      <c r="IM299" s="56" t="str">
        <f t="shared" si="951"/>
        <v>-</v>
      </c>
      <c r="IN299" s="56" t="str">
        <f t="shared" si="952"/>
        <v>-</v>
      </c>
      <c r="IO299" s="56" t="str">
        <f t="shared" si="953"/>
        <v>-</v>
      </c>
      <c r="IP299" s="56" t="str">
        <f t="shared" si="954"/>
        <v>-</v>
      </c>
      <c r="IQ299" s="56" t="str">
        <f t="shared" si="955"/>
        <v>-</v>
      </c>
      <c r="IR299" s="56" t="str">
        <f t="shared" si="956"/>
        <v>-</v>
      </c>
      <c r="IS299" s="56" t="str">
        <f t="shared" si="957"/>
        <v>-</v>
      </c>
      <c r="IT299" s="56" t="str">
        <f t="shared" si="958"/>
        <v>-</v>
      </c>
      <c r="IU299" s="56" t="str">
        <f t="shared" si="959"/>
        <v>-</v>
      </c>
      <c r="IV299" s="56" t="str">
        <f t="shared" si="960"/>
        <v>-</v>
      </c>
      <c r="IW299" s="56" t="str">
        <f t="shared" si="961"/>
        <v>-</v>
      </c>
      <c r="IX299" s="56" t="str">
        <f t="shared" si="962"/>
        <v>-</v>
      </c>
      <c r="IY299" s="56" t="str">
        <f t="shared" si="963"/>
        <v>-</v>
      </c>
      <c r="IZ299" s="56" t="str">
        <f t="shared" si="964"/>
        <v>-</v>
      </c>
      <c r="JA299" s="56" t="str">
        <f t="shared" si="965"/>
        <v>-</v>
      </c>
      <c r="JB299" s="56" t="str">
        <f t="shared" si="966"/>
        <v>-</v>
      </c>
      <c r="JC299" s="56" t="str">
        <f t="shared" si="967"/>
        <v>sfr1</v>
      </c>
      <c r="JD299" s="56" t="str">
        <f t="shared" si="968"/>
        <v>-</v>
      </c>
      <c r="JE299" s="56" t="str">
        <f t="shared" si="969"/>
        <v>-</v>
      </c>
      <c r="JF299" s="56" t="str">
        <f t="shared" si="970"/>
        <v>-</v>
      </c>
      <c r="JG299" s="56" t="str">
        <f t="shared" si="971"/>
        <v>-</v>
      </c>
      <c r="JH299" s="56" t="str">
        <f t="shared" si="972"/>
        <v>-</v>
      </c>
      <c r="JI299" s="56" t="str">
        <f t="shared" si="973"/>
        <v>-</v>
      </c>
      <c r="JJ299" s="56" t="str">
        <f t="shared" si="974"/>
        <v>-</v>
      </c>
      <c r="JK299" s="56" t="str">
        <f t="shared" si="975"/>
        <v>-</v>
      </c>
      <c r="JL299" s="56" t="str">
        <f t="shared" si="976"/>
        <v>-</v>
      </c>
      <c r="JM299" s="56" t="str">
        <f t="shared" si="977"/>
        <v>-</v>
      </c>
      <c r="JN299" s="56" t="str">
        <f t="shared" si="978"/>
        <v>-</v>
      </c>
      <c r="JO299" s="56" t="str">
        <f t="shared" si="979"/>
        <v>-</v>
      </c>
      <c r="JP299" s="56" t="str">
        <f t="shared" si="980"/>
        <v>-</v>
      </c>
      <c r="JQ299" s="56" t="str">
        <f t="shared" si="981"/>
        <v>-</v>
      </c>
      <c r="JR299" s="56" t="str">
        <f t="shared" si="982"/>
        <v>-</v>
      </c>
      <c r="JS299" s="56" t="str">
        <f t="shared" si="983"/>
        <v>-</v>
      </c>
      <c r="JT299" s="56" t="str">
        <f t="shared" si="984"/>
        <v>-</v>
      </c>
      <c r="JU299" s="56" t="str">
        <f t="shared" si="985"/>
        <v>-</v>
      </c>
      <c r="JV299" s="56" t="str">
        <f t="shared" si="986"/>
        <v>-</v>
      </c>
      <c r="JW299" s="56" t="str">
        <f t="shared" si="987"/>
        <v>-</v>
      </c>
      <c r="JX299" s="56" t="str">
        <f t="shared" si="988"/>
        <v>-</v>
      </c>
      <c r="JY299" s="56" t="str">
        <f t="shared" si="989"/>
        <v>-</v>
      </c>
      <c r="JZ299" s="56" t="str">
        <f t="shared" si="990"/>
        <v>-</v>
      </c>
      <c r="KA299" s="444" t="s">
        <v>1247</v>
      </c>
      <c r="KB299" s="360">
        <f>IF(ISNUMBER(INDEX($EQ$15:$GK$521,$B299,EO$11)),MAX(KB$14:KB298)+1,0)</f>
        <v>0</v>
      </c>
      <c r="KC299" s="360" t="str">
        <f t="shared" si="1090"/>
        <v/>
      </c>
      <c r="KD299" s="373" t="s">
        <v>2</v>
      </c>
      <c r="KE299" s="215"/>
      <c r="KF299" s="60"/>
      <c r="KG299" s="60"/>
      <c r="KH299" s="60"/>
      <c r="KI299" s="60"/>
      <c r="KJ299" s="60"/>
      <c r="KK299" s="60"/>
      <c r="KL299" s="60"/>
      <c r="KM299" s="60"/>
      <c r="KN299" s="60"/>
      <c r="KO299" s="60"/>
      <c r="KP299" s="60"/>
      <c r="KQ299" s="60"/>
      <c r="KR299" s="60"/>
      <c r="KS299" s="60"/>
      <c r="KT299" s="60"/>
      <c r="KU299" s="60"/>
      <c r="KV299" s="60"/>
      <c r="KW299" s="60"/>
      <c r="KX299" s="60"/>
      <c r="KY299" s="60"/>
      <c r="KZ299" s="283" t="str">
        <f t="shared" si="991"/>
        <v/>
      </c>
      <c r="LA299" s="26"/>
      <c r="LB299" s="18"/>
      <c r="LC299" s="18"/>
      <c r="LD299" s="18"/>
      <c r="LE299" s="18"/>
      <c r="LF299" s="18"/>
      <c r="LG299" s="18"/>
      <c r="LH299" s="18"/>
      <c r="LI299" s="18"/>
      <c r="LJ299" s="18"/>
      <c r="LK299" s="18"/>
      <c r="LL299" s="18"/>
      <c r="LM299" s="18"/>
      <c r="LN299" s="63"/>
      <c r="LO299" s="251">
        <f t="shared" si="992"/>
        <v>0</v>
      </c>
      <c r="LP299" s="251">
        <f t="shared" si="993"/>
        <v>0</v>
      </c>
      <c r="LQ299" s="251">
        <f t="shared" si="994"/>
        <v>0</v>
      </c>
      <c r="LR299" s="251">
        <f t="shared" si="995"/>
        <v>0</v>
      </c>
      <c r="LS299" s="251">
        <f t="shared" si="996"/>
        <v>0</v>
      </c>
      <c r="LT299" s="251">
        <f t="shared" si="997"/>
        <v>0</v>
      </c>
      <c r="LU299" s="251">
        <f t="shared" si="998"/>
        <v>0</v>
      </c>
      <c r="LV299" s="251">
        <f t="shared" si="999"/>
        <v>0</v>
      </c>
      <c r="LW299" s="251">
        <f t="shared" si="1000"/>
        <v>0</v>
      </c>
      <c r="LX299" s="251">
        <f t="shared" si="1001"/>
        <v>0</v>
      </c>
      <c r="LY299" s="251">
        <f t="shared" si="1002"/>
        <v>0</v>
      </c>
      <c r="LZ299" s="251">
        <f t="shared" si="1003"/>
        <v>0</v>
      </c>
      <c r="MA299" s="63">
        <f t="shared" si="1004"/>
        <v>7</v>
      </c>
      <c r="MB299" s="63">
        <f t="shared" si="1005"/>
        <v>0</v>
      </c>
      <c r="MC299" s="63">
        <f t="shared" si="1092"/>
        <v>285</v>
      </c>
      <c r="MD299" s="63">
        <f t="shared" si="1091"/>
        <v>56</v>
      </c>
      <c r="ME299" s="63" t="str">
        <f t="shared" si="1006"/>
        <v>sy11</v>
      </c>
      <c r="MF299" s="315">
        <f t="shared" si="1007"/>
        <v>291</v>
      </c>
      <c r="MG299" s="315">
        <f>IF(ISNUMBER(MATCH(EO299,$ME$15:$ME$520,0)),0,MAX(MG$14:MG298)+1)</f>
        <v>0</v>
      </c>
      <c r="MH299" s="315" t="str">
        <f t="shared" si="1008"/>
        <v/>
      </c>
      <c r="MI299" s="369"/>
      <c r="MJ299" s="68"/>
      <c r="MK299" s="18"/>
      <c r="ML299" s="242"/>
      <c r="MM299" s="242"/>
      <c r="MN299" s="59"/>
      <c r="MO299" s="59"/>
      <c r="MP299" s="285"/>
      <c r="MQ299" s="59"/>
      <c r="MR299" s="238"/>
      <c r="MS299" s="285"/>
      <c r="MT299" s="59"/>
      <c r="MU299" s="285"/>
      <c r="MV299" s="238"/>
      <c r="MW299" s="59"/>
      <c r="MX299" s="59"/>
      <c r="MY299" s="59"/>
      <c r="MZ299" s="59"/>
      <c r="NA299" s="59"/>
      <c r="NB299" s="59"/>
      <c r="NC299" s="59"/>
      <c r="ND299" s="59"/>
      <c r="NE299" s="59"/>
      <c r="NF299" s="59"/>
      <c r="NG299" s="59"/>
      <c r="NH299" s="59"/>
      <c r="NI299" s="59"/>
      <c r="NJ299" s="59"/>
      <c r="NK299" s="59"/>
      <c r="NL299" s="454"/>
      <c r="NM299" s="454"/>
      <c r="NN299" s="59"/>
      <c r="NO299" s="18"/>
      <c r="NP299" s="18"/>
      <c r="NQ299" s="18"/>
      <c r="NR299" s="18"/>
      <c r="NS299" s="18"/>
      <c r="NT299" s="18"/>
      <c r="NU299" s="18"/>
      <c r="NV299" s="18"/>
      <c r="NW299" s="18"/>
      <c r="NX299" s="18"/>
      <c r="NY299" s="18"/>
      <c r="NZ299" s="18"/>
      <c r="OA299" s="18"/>
      <c r="OB299" s="18"/>
      <c r="OC299" s="18"/>
      <c r="OZ299" s="59"/>
      <c r="PA299" s="251" t="str">
        <f t="shared" si="1009"/>
        <v/>
      </c>
      <c r="PB299" s="251" t="str">
        <f t="shared" si="1010"/>
        <v/>
      </c>
      <c r="PC299" s="251" t="str">
        <f t="shared" si="1011"/>
        <v/>
      </c>
      <c r="PD299" s="251" t="str">
        <f t="shared" si="1012"/>
        <v/>
      </c>
      <c r="PE299" s="251" t="str">
        <f t="shared" si="1013"/>
        <v/>
      </c>
      <c r="PF299" s="251" t="str">
        <f t="shared" si="1014"/>
        <v/>
      </c>
      <c r="PG299" s="251" t="str">
        <f t="shared" si="1015"/>
        <v/>
      </c>
      <c r="PH299" s="251" t="str">
        <f t="shared" si="1016"/>
        <v/>
      </c>
      <c r="PI299" s="251" t="str">
        <f t="shared" si="1017"/>
        <v/>
      </c>
      <c r="PJ299" s="251" t="str">
        <f t="shared" si="1018"/>
        <v/>
      </c>
      <c r="PK299" s="251" t="str">
        <f t="shared" si="1019"/>
        <v/>
      </c>
      <c r="PL299" s="251" t="str">
        <f t="shared" si="1020"/>
        <v/>
      </c>
      <c r="PM299" s="251" t="str">
        <f t="shared" si="1021"/>
        <v/>
      </c>
      <c r="PN299" s="251" t="str">
        <f t="shared" si="1022"/>
        <v/>
      </c>
      <c r="PO299" s="251" t="str">
        <f t="shared" si="1023"/>
        <v/>
      </c>
      <c r="PP299" s="251" t="str">
        <f t="shared" si="1024"/>
        <v/>
      </c>
      <c r="PQ299" s="251" t="str">
        <f t="shared" si="1025"/>
        <v/>
      </c>
      <c r="PR299" s="251" t="str">
        <f t="shared" si="1026"/>
        <v/>
      </c>
      <c r="PS299" s="251" t="str">
        <f t="shared" si="1027"/>
        <v/>
      </c>
      <c r="PT299" s="251" t="str">
        <f t="shared" si="1028"/>
        <v>sy11</v>
      </c>
      <c r="PU299" s="251" t="str">
        <f t="shared" si="1029"/>
        <v/>
      </c>
      <c r="PV299" s="251" t="str">
        <f t="shared" si="1030"/>
        <v>sy11</v>
      </c>
      <c r="PW299" s="251" t="str">
        <f t="shared" si="1031"/>
        <v>sy11</v>
      </c>
      <c r="PX299" s="251" t="str">
        <f t="shared" si="1032"/>
        <v>sy11</v>
      </c>
      <c r="PY299" s="251" t="str">
        <f t="shared" si="1033"/>
        <v>sy11</v>
      </c>
      <c r="PZ299" s="251" t="str">
        <f t="shared" si="1034"/>
        <v>sy11</v>
      </c>
      <c r="QA299" s="251" t="str">
        <f t="shared" si="1035"/>
        <v/>
      </c>
      <c r="QB299" s="251" t="str">
        <f t="shared" si="1036"/>
        <v/>
      </c>
      <c r="QC299" s="251" t="str">
        <f t="shared" si="1037"/>
        <v/>
      </c>
      <c r="QD299" s="251" t="str">
        <f t="shared" si="1038"/>
        <v/>
      </c>
      <c r="QE299" s="251" t="str">
        <f t="shared" si="1039"/>
        <v/>
      </c>
      <c r="QF299" s="63">
        <f t="shared" si="1040"/>
        <v>6</v>
      </c>
      <c r="QG299" s="59"/>
      <c r="QH299" s="59"/>
      <c r="QI299" s="59"/>
      <c r="QJ299" s="59"/>
      <c r="QK299" s="59"/>
      <c r="QL299" s="59"/>
      <c r="QM299" s="59"/>
      <c r="QN299" s="59"/>
    </row>
    <row r="300" spans="1:456" ht="6.75" customHeight="1" x14ac:dyDescent="0.25">
      <c r="A300" s="68"/>
      <c r="B300" s="447">
        <f t="shared" si="900"/>
        <v>286</v>
      </c>
      <c r="C300" s="72" t="s">
        <v>785</v>
      </c>
      <c r="D300" s="261" t="s">
        <v>866</v>
      </c>
      <c r="E300" s="59"/>
      <c r="F300" s="229"/>
      <c r="G300" s="295"/>
      <c r="H300" s="295"/>
      <c r="I300" s="229"/>
      <c r="J300" s="295"/>
      <c r="K300" s="295"/>
      <c r="L300" s="229"/>
      <c r="M300" s="295"/>
      <c r="N300" s="295"/>
      <c r="O300" s="229"/>
      <c r="P300" s="295"/>
      <c r="Q300" s="295"/>
      <c r="R300" s="229"/>
      <c r="S300" s="230"/>
      <c r="T300" s="231"/>
      <c r="U300" s="229"/>
      <c r="V300" s="230"/>
      <c r="W300" s="231"/>
      <c r="X300" s="229"/>
      <c r="Y300" s="230"/>
      <c r="Z300" s="231"/>
      <c r="AA300" s="229"/>
      <c r="AB300" s="295"/>
      <c r="AC300" s="295"/>
      <c r="AD300" s="229"/>
      <c r="AE300" s="295"/>
      <c r="AF300" s="295"/>
      <c r="AG300" s="229"/>
      <c r="AH300" s="295"/>
      <c r="AI300" s="295"/>
      <c r="AJ300" s="229"/>
      <c r="AK300" s="295"/>
      <c r="AL300" s="295"/>
      <c r="AM300" s="229"/>
      <c r="AN300" s="295"/>
      <c r="AO300" s="295"/>
      <c r="AP300" s="243"/>
      <c r="AQ300" s="295"/>
      <c r="AR300" s="290"/>
      <c r="AS300" s="243"/>
      <c r="AT300" s="295"/>
      <c r="AU300" s="290"/>
      <c r="AV300" s="229"/>
      <c r="AW300" s="230"/>
      <c r="AX300" s="231"/>
      <c r="AY300" s="229"/>
      <c r="AZ300" s="230"/>
      <c r="BA300" s="231"/>
      <c r="BB300" s="229"/>
      <c r="BC300" s="230"/>
      <c r="BD300" s="231"/>
      <c r="BE300" s="229"/>
      <c r="BF300" s="230"/>
      <c r="BG300" s="231"/>
      <c r="BH300" s="229"/>
      <c r="BI300" s="230"/>
      <c r="BJ300" s="231"/>
      <c r="BK300" s="243"/>
      <c r="BL300" s="230"/>
      <c r="BM300" s="231"/>
      <c r="BN300" s="243"/>
      <c r="BO300" s="230"/>
      <c r="BP300" s="231"/>
      <c r="BQ300" s="229"/>
      <c r="BR300" s="230"/>
      <c r="BS300" s="231"/>
      <c r="BT300" s="229"/>
      <c r="BU300" s="230"/>
      <c r="BV300" s="231"/>
      <c r="BW300" s="229"/>
      <c r="BX300" s="230"/>
      <c r="BY300" s="231"/>
      <c r="BZ300" s="229"/>
      <c r="CA300" s="230"/>
      <c r="CB300" s="231"/>
      <c r="CC300" s="229"/>
      <c r="CD300" s="230"/>
      <c r="CE300" s="231"/>
      <c r="CF300" s="331"/>
      <c r="CG300" s="332"/>
      <c r="CH300" s="385"/>
      <c r="CI300" s="331"/>
      <c r="CJ300" s="332"/>
      <c r="CK300" s="385"/>
      <c r="CL300" s="243"/>
      <c r="CM300" s="230"/>
      <c r="CN300" s="354"/>
      <c r="CO300" s="243"/>
      <c r="CP300" s="230"/>
      <c r="CQ300" s="231"/>
      <c r="CR300" s="331"/>
      <c r="CS300" s="332"/>
      <c r="CT300" s="333"/>
      <c r="CU300" s="229"/>
      <c r="CV300" s="230"/>
      <c r="CW300" s="231"/>
      <c r="CX300" s="331"/>
      <c r="CY300" s="332"/>
      <c r="CZ300" s="333"/>
      <c r="DA300" s="331"/>
      <c r="DB300" s="332"/>
      <c r="DC300" s="333"/>
      <c r="DD300" s="331"/>
      <c r="DE300" s="332"/>
      <c r="DF300" s="333"/>
      <c r="DG300" s="331"/>
      <c r="DH300" s="332"/>
      <c r="DI300" s="333"/>
      <c r="DJ300" s="229"/>
      <c r="DK300" s="230"/>
      <c r="DL300" s="231"/>
      <c r="DM300" s="229"/>
      <c r="DN300" s="230"/>
      <c r="DO300" s="231"/>
      <c r="DP300" s="331"/>
      <c r="DQ300" s="332"/>
      <c r="DR300" s="333"/>
      <c r="DS300" s="331"/>
      <c r="DT300" s="332"/>
      <c r="DU300" s="333"/>
      <c r="DV300" s="331"/>
      <c r="DW300" s="332"/>
      <c r="DX300" s="333"/>
      <c r="DY300" s="331"/>
      <c r="DZ300" s="332"/>
      <c r="EA300" s="333"/>
      <c r="EB300" s="331"/>
      <c r="EC300" s="332"/>
      <c r="ED300" s="333"/>
      <c r="EE300" s="331"/>
      <c r="EF300" s="332"/>
      <c r="EG300" s="333"/>
      <c r="EH300" s="229"/>
      <c r="EI300" s="230"/>
      <c r="EJ300" s="231"/>
      <c r="EK300" s="229"/>
      <c r="EL300" s="230"/>
      <c r="EM300" s="231"/>
      <c r="EN300" s="244"/>
      <c r="EO300" s="269" t="str">
        <f t="shared" si="901"/>
        <v/>
      </c>
      <c r="EP300" s="444" t="s">
        <v>1247</v>
      </c>
      <c r="EQ300" s="360" t="str">
        <f t="shared" si="1041"/>
        <v/>
      </c>
      <c r="ER300" s="360" t="str">
        <f t="shared" si="1042"/>
        <v/>
      </c>
      <c r="ES300" s="360" t="str">
        <f t="shared" si="1043"/>
        <v/>
      </c>
      <c r="ET300" s="360" t="str">
        <f t="shared" si="1044"/>
        <v/>
      </c>
      <c r="EU300" s="360" t="str">
        <f t="shared" si="1045"/>
        <v/>
      </c>
      <c r="EV300" s="360" t="str">
        <f t="shared" si="1046"/>
        <v/>
      </c>
      <c r="EW300" s="360" t="str">
        <f t="shared" si="1047"/>
        <v/>
      </c>
      <c r="EX300" s="360" t="str">
        <f t="shared" si="1048"/>
        <v/>
      </c>
      <c r="EY300" s="360" t="str">
        <f t="shared" si="1049"/>
        <v/>
      </c>
      <c r="EZ300" s="360" t="str">
        <f t="shared" si="1050"/>
        <v/>
      </c>
      <c r="FA300" s="360" t="str">
        <f t="shared" si="1051"/>
        <v/>
      </c>
      <c r="FB300" s="360" t="str">
        <f t="shared" si="1052"/>
        <v/>
      </c>
      <c r="FC300" s="360" t="str">
        <f t="shared" si="1053"/>
        <v/>
      </c>
      <c r="FD300" s="360" t="str">
        <f t="shared" si="1054"/>
        <v/>
      </c>
      <c r="FE300" s="360" t="str">
        <f t="shared" si="1055"/>
        <v/>
      </c>
      <c r="FF300" s="360" t="str">
        <f t="shared" si="1056"/>
        <v/>
      </c>
      <c r="FG300" s="360" t="str">
        <f t="shared" si="1057"/>
        <v/>
      </c>
      <c r="FH300" s="360" t="str">
        <f t="shared" si="1058"/>
        <v/>
      </c>
      <c r="FI300" s="360" t="str">
        <f t="shared" si="1059"/>
        <v/>
      </c>
      <c r="FJ300" s="360" t="str">
        <f t="shared" si="1060"/>
        <v/>
      </c>
      <c r="FK300" s="360" t="str">
        <f t="shared" si="1061"/>
        <v/>
      </c>
      <c r="FL300" s="360" t="str">
        <f t="shared" si="1062"/>
        <v/>
      </c>
      <c r="FM300" s="360">
        <f t="shared" si="1063"/>
        <v>41</v>
      </c>
      <c r="FN300" s="360" t="str">
        <f t="shared" si="1064"/>
        <v/>
      </c>
      <c r="FO300" s="360" t="str">
        <f t="shared" si="1065"/>
        <v/>
      </c>
      <c r="FP300" s="360" t="str">
        <f t="shared" si="1066"/>
        <v/>
      </c>
      <c r="FQ300" s="360" t="str">
        <f t="shared" si="1067"/>
        <v/>
      </c>
      <c r="FR300" s="360" t="str">
        <f t="shared" si="1068"/>
        <v/>
      </c>
      <c r="FS300" s="360" t="str">
        <f t="shared" si="1069"/>
        <v/>
      </c>
      <c r="FT300" s="360" t="str">
        <f t="shared" si="902"/>
        <v/>
      </c>
      <c r="FU300" s="360" t="str">
        <f t="shared" si="1070"/>
        <v/>
      </c>
      <c r="FV300" s="360" t="str">
        <f t="shared" si="1071"/>
        <v/>
      </c>
      <c r="FW300" s="360" t="str">
        <f t="shared" si="1072"/>
        <v/>
      </c>
      <c r="FX300" s="360" t="str">
        <f t="shared" si="1073"/>
        <v/>
      </c>
      <c r="FY300" s="360" t="str">
        <f t="shared" si="1074"/>
        <v/>
      </c>
      <c r="FZ300" s="360" t="str">
        <f t="shared" si="1075"/>
        <v/>
      </c>
      <c r="GA300" s="360" t="str">
        <f t="shared" si="1076"/>
        <v/>
      </c>
      <c r="GB300" s="360" t="str">
        <f t="shared" si="1077"/>
        <v/>
      </c>
      <c r="GC300" s="360" t="str">
        <f t="shared" si="1078"/>
        <v/>
      </c>
      <c r="GD300" s="360" t="str">
        <f t="shared" si="1079"/>
        <v/>
      </c>
      <c r="GE300" s="360" t="str">
        <f t="shared" si="1080"/>
        <v/>
      </c>
      <c r="GF300" s="360" t="str">
        <f t="shared" si="1081"/>
        <v/>
      </c>
      <c r="GG300" s="360" t="str">
        <f t="shared" si="1082"/>
        <v/>
      </c>
      <c r="GH300" s="360" t="str">
        <f t="shared" si="1083"/>
        <v/>
      </c>
      <c r="GI300" s="360" t="str">
        <f t="shared" si="1084"/>
        <v/>
      </c>
      <c r="GJ300" s="360" t="str">
        <f t="shared" si="1085"/>
        <v/>
      </c>
      <c r="GK300" s="444" t="s">
        <v>1247</v>
      </c>
      <c r="GL300" s="361" t="str">
        <f t="shared" si="903"/>
        <v>-</v>
      </c>
      <c r="GM300" s="361" t="str">
        <f t="shared" si="904"/>
        <v>-</v>
      </c>
      <c r="GN300" s="361" t="str">
        <f t="shared" si="905"/>
        <v>-</v>
      </c>
      <c r="GO300" s="361" t="str">
        <f t="shared" si="906"/>
        <v>-</v>
      </c>
      <c r="GP300" s="361" t="str">
        <f t="shared" si="907"/>
        <v>-</v>
      </c>
      <c r="GQ300" s="361" t="str">
        <f t="shared" si="908"/>
        <v>-</v>
      </c>
      <c r="GR300" s="361" t="str">
        <f t="shared" si="909"/>
        <v>-</v>
      </c>
      <c r="GS300" s="361" t="str">
        <f t="shared" si="910"/>
        <v>-</v>
      </c>
      <c r="GT300" s="361" t="str">
        <f t="shared" si="911"/>
        <v>-</v>
      </c>
      <c r="GU300" s="361" t="str">
        <f t="shared" si="912"/>
        <v>-</v>
      </c>
      <c r="GV300" s="361" t="str">
        <f t="shared" si="913"/>
        <v>-</v>
      </c>
      <c r="GW300" s="361" t="str">
        <f t="shared" si="914"/>
        <v>-</v>
      </c>
      <c r="GX300" s="361" t="str">
        <f t="shared" si="915"/>
        <v>-</v>
      </c>
      <c r="GY300" s="361" t="str">
        <f t="shared" si="916"/>
        <v>-</v>
      </c>
      <c r="GZ300" s="361" t="str">
        <f t="shared" si="917"/>
        <v>-</v>
      </c>
      <c r="HA300" s="361" t="str">
        <f t="shared" si="918"/>
        <v>-</v>
      </c>
      <c r="HB300" s="361" t="str">
        <f t="shared" si="919"/>
        <v>-</v>
      </c>
      <c r="HC300" s="361" t="str">
        <f t="shared" si="920"/>
        <v>-</v>
      </c>
      <c r="HD300" s="361" t="str">
        <f t="shared" si="921"/>
        <v>-</v>
      </c>
      <c r="HE300" s="361" t="str">
        <f t="shared" si="922"/>
        <v>-</v>
      </c>
      <c r="HF300" s="361" t="str">
        <f t="shared" si="923"/>
        <v>-</v>
      </c>
      <c r="HG300" s="361" t="str">
        <f t="shared" si="924"/>
        <v>-</v>
      </c>
      <c r="HH300" s="361" t="str">
        <f t="shared" si="925"/>
        <v>leakance</v>
      </c>
      <c r="HI300" s="361" t="str">
        <f t="shared" si="926"/>
        <v>-</v>
      </c>
      <c r="HJ300" s="361" t="str">
        <f t="shared" si="927"/>
        <v>-</v>
      </c>
      <c r="HK300" s="361" t="str">
        <f t="shared" si="928"/>
        <v>-</v>
      </c>
      <c r="HL300" s="361" t="str">
        <f t="shared" si="929"/>
        <v>-</v>
      </c>
      <c r="HM300" s="361" t="str">
        <f t="shared" si="930"/>
        <v>-</v>
      </c>
      <c r="HN300" s="361" t="str">
        <f t="shared" si="931"/>
        <v>-</v>
      </c>
      <c r="HO300" s="361" t="str">
        <f t="shared" si="932"/>
        <v>-</v>
      </c>
      <c r="HP300" s="361" t="str">
        <f t="shared" si="933"/>
        <v>-</v>
      </c>
      <c r="HQ300" s="361" t="str">
        <f t="shared" si="934"/>
        <v>-</v>
      </c>
      <c r="HR300" s="361" t="str">
        <f t="shared" si="935"/>
        <v>-</v>
      </c>
      <c r="HS300" s="361" t="str">
        <f t="shared" si="936"/>
        <v>-</v>
      </c>
      <c r="HT300" s="361" t="str">
        <f t="shared" si="937"/>
        <v>-</v>
      </c>
      <c r="HU300" s="361" t="str">
        <f t="shared" si="938"/>
        <v>-</v>
      </c>
      <c r="HV300" s="361" t="str">
        <f t="shared" si="939"/>
        <v>-</v>
      </c>
      <c r="HW300" s="361" t="str">
        <f t="shared" si="940"/>
        <v>-</v>
      </c>
      <c r="HX300" s="361" t="str">
        <f t="shared" si="941"/>
        <v>-</v>
      </c>
      <c r="HY300" s="361" t="str">
        <f t="shared" si="942"/>
        <v>-</v>
      </c>
      <c r="HZ300" s="361" t="str">
        <f t="shared" si="943"/>
        <v>-</v>
      </c>
      <c r="IA300" s="361" t="str">
        <f t="shared" si="944"/>
        <v>-</v>
      </c>
      <c r="IB300" s="361" t="str">
        <f t="shared" si="945"/>
        <v>-</v>
      </c>
      <c r="IC300" s="361" t="str">
        <f t="shared" si="946"/>
        <v>-</v>
      </c>
      <c r="ID300" s="361" t="str">
        <f t="shared" si="947"/>
        <v>-</v>
      </c>
      <c r="IE300" s="361" t="str">
        <f t="shared" si="948"/>
        <v>-</v>
      </c>
      <c r="IF300" s="444" t="s">
        <v>1247</v>
      </c>
      <c r="IG300" s="56" t="str">
        <f t="shared" si="1086"/>
        <v>-</v>
      </c>
      <c r="IH300" s="56" t="str">
        <f t="shared" si="1087"/>
        <v>-</v>
      </c>
      <c r="II300" s="56" t="str">
        <f t="shared" si="1088"/>
        <v>-</v>
      </c>
      <c r="IJ300" s="56" t="str">
        <f t="shared" si="1089"/>
        <v>-</v>
      </c>
      <c r="IK300" s="56" t="str">
        <f t="shared" si="949"/>
        <v>-</v>
      </c>
      <c r="IL300" s="56" t="str">
        <f t="shared" si="950"/>
        <v>-</v>
      </c>
      <c r="IM300" s="56" t="str">
        <f t="shared" si="951"/>
        <v>-</v>
      </c>
      <c r="IN300" s="56" t="str">
        <f t="shared" si="952"/>
        <v>-</v>
      </c>
      <c r="IO300" s="56" t="str">
        <f t="shared" si="953"/>
        <v>-</v>
      </c>
      <c r="IP300" s="56" t="str">
        <f t="shared" si="954"/>
        <v>-</v>
      </c>
      <c r="IQ300" s="56" t="str">
        <f t="shared" si="955"/>
        <v>-</v>
      </c>
      <c r="IR300" s="56" t="str">
        <f t="shared" si="956"/>
        <v>-</v>
      </c>
      <c r="IS300" s="56" t="str">
        <f t="shared" si="957"/>
        <v>-</v>
      </c>
      <c r="IT300" s="56" t="str">
        <f t="shared" si="958"/>
        <v>-</v>
      </c>
      <c r="IU300" s="56" t="str">
        <f t="shared" si="959"/>
        <v>-</v>
      </c>
      <c r="IV300" s="56" t="str">
        <f t="shared" si="960"/>
        <v>-</v>
      </c>
      <c r="IW300" s="56" t="str">
        <f t="shared" si="961"/>
        <v>-</v>
      </c>
      <c r="IX300" s="56" t="str">
        <f t="shared" si="962"/>
        <v>-</v>
      </c>
      <c r="IY300" s="56" t="str">
        <f t="shared" si="963"/>
        <v>-</v>
      </c>
      <c r="IZ300" s="56" t="str">
        <f t="shared" si="964"/>
        <v>-</v>
      </c>
      <c r="JA300" s="56" t="str">
        <f t="shared" si="965"/>
        <v>-</v>
      </c>
      <c r="JB300" s="56" t="str">
        <f t="shared" si="966"/>
        <v>-</v>
      </c>
      <c r="JC300" s="56" t="str">
        <f t="shared" si="967"/>
        <v>sfr2</v>
      </c>
      <c r="JD300" s="56" t="str">
        <f t="shared" si="968"/>
        <v>-</v>
      </c>
      <c r="JE300" s="56" t="str">
        <f t="shared" si="969"/>
        <v>-</v>
      </c>
      <c r="JF300" s="56" t="str">
        <f t="shared" si="970"/>
        <v>-</v>
      </c>
      <c r="JG300" s="56" t="str">
        <f t="shared" si="971"/>
        <v>-</v>
      </c>
      <c r="JH300" s="56" t="str">
        <f t="shared" si="972"/>
        <v>-</v>
      </c>
      <c r="JI300" s="56" t="str">
        <f t="shared" si="973"/>
        <v>-</v>
      </c>
      <c r="JJ300" s="56" t="str">
        <f t="shared" si="974"/>
        <v>-</v>
      </c>
      <c r="JK300" s="56" t="str">
        <f t="shared" si="975"/>
        <v>-</v>
      </c>
      <c r="JL300" s="56" t="str">
        <f t="shared" si="976"/>
        <v>-</v>
      </c>
      <c r="JM300" s="56" t="str">
        <f t="shared" si="977"/>
        <v>-</v>
      </c>
      <c r="JN300" s="56" t="str">
        <f t="shared" si="978"/>
        <v>-</v>
      </c>
      <c r="JO300" s="56" t="str">
        <f t="shared" si="979"/>
        <v>-</v>
      </c>
      <c r="JP300" s="56" t="str">
        <f t="shared" si="980"/>
        <v>-</v>
      </c>
      <c r="JQ300" s="56" t="str">
        <f t="shared" si="981"/>
        <v>-</v>
      </c>
      <c r="JR300" s="56" t="str">
        <f t="shared" si="982"/>
        <v>-</v>
      </c>
      <c r="JS300" s="56" t="str">
        <f t="shared" si="983"/>
        <v>-</v>
      </c>
      <c r="JT300" s="56" t="str">
        <f t="shared" si="984"/>
        <v>-</v>
      </c>
      <c r="JU300" s="56" t="str">
        <f t="shared" si="985"/>
        <v>-</v>
      </c>
      <c r="JV300" s="56" t="str">
        <f t="shared" si="986"/>
        <v>-</v>
      </c>
      <c r="JW300" s="56" t="str">
        <f t="shared" si="987"/>
        <v>-</v>
      </c>
      <c r="JX300" s="56" t="str">
        <f t="shared" si="988"/>
        <v>-</v>
      </c>
      <c r="JY300" s="56" t="str">
        <f t="shared" si="989"/>
        <v>-</v>
      </c>
      <c r="JZ300" s="56" t="str">
        <f t="shared" si="990"/>
        <v>-</v>
      </c>
      <c r="KA300" s="444" t="s">
        <v>1247</v>
      </c>
      <c r="KB300" s="360">
        <f>IF(ISNUMBER(INDEX($EQ$15:$GK$521,$B300,EO$11)),MAX(KB$14:KB299)+1,0)</f>
        <v>0</v>
      </c>
      <c r="KC300" s="360" t="str">
        <f t="shared" si="1090"/>
        <v/>
      </c>
      <c r="KD300" s="373" t="s">
        <v>2</v>
      </c>
      <c r="KE300" s="215"/>
      <c r="KF300" s="60"/>
      <c r="KG300" s="60"/>
      <c r="KH300" s="60"/>
      <c r="KI300" s="60"/>
      <c r="KJ300" s="60"/>
      <c r="KK300" s="60"/>
      <c r="KL300" s="60"/>
      <c r="KM300" s="60"/>
      <c r="KN300" s="60"/>
      <c r="KO300" s="60"/>
      <c r="KP300" s="60"/>
      <c r="KQ300" s="60"/>
      <c r="KR300" s="60"/>
      <c r="KS300" s="60"/>
      <c r="KT300" s="60"/>
      <c r="KU300" s="60"/>
      <c r="KV300" s="60"/>
      <c r="KW300" s="60"/>
      <c r="KX300" s="60"/>
      <c r="KY300" s="60"/>
      <c r="KZ300" s="283" t="str">
        <f t="shared" si="991"/>
        <v/>
      </c>
      <c r="LA300" s="26"/>
      <c r="LB300" s="18"/>
      <c r="LC300" s="18"/>
      <c r="LD300" s="18"/>
      <c r="LE300" s="18"/>
      <c r="LF300" s="18"/>
      <c r="LG300" s="18"/>
      <c r="LH300" s="18"/>
      <c r="LI300" s="18"/>
      <c r="LJ300" s="18"/>
      <c r="LK300" s="18"/>
      <c r="LL300" s="18"/>
      <c r="LM300" s="18"/>
      <c r="LN300" s="63"/>
      <c r="LO300" s="251">
        <f t="shared" si="992"/>
        <v>0</v>
      </c>
      <c r="LP300" s="251">
        <f t="shared" si="993"/>
        <v>0</v>
      </c>
      <c r="LQ300" s="251">
        <f t="shared" si="994"/>
        <v>0</v>
      </c>
      <c r="LR300" s="251">
        <f t="shared" si="995"/>
        <v>0</v>
      </c>
      <c r="LS300" s="251">
        <f t="shared" si="996"/>
        <v>0</v>
      </c>
      <c r="LT300" s="251">
        <f t="shared" si="997"/>
        <v>0</v>
      </c>
      <c r="LU300" s="251">
        <f t="shared" si="998"/>
        <v>0</v>
      </c>
      <c r="LV300" s="251">
        <f t="shared" si="999"/>
        <v>0</v>
      </c>
      <c r="LW300" s="251">
        <f t="shared" si="1000"/>
        <v>0</v>
      </c>
      <c r="LX300" s="251">
        <f t="shared" si="1001"/>
        <v>0</v>
      </c>
      <c r="LY300" s="251">
        <f t="shared" si="1002"/>
        <v>0</v>
      </c>
      <c r="LZ300" s="251">
        <f t="shared" si="1003"/>
        <v>0</v>
      </c>
      <c r="MA300" s="63">
        <f t="shared" si="1004"/>
        <v>7</v>
      </c>
      <c r="MB300" s="63">
        <f t="shared" si="1005"/>
        <v>0</v>
      </c>
      <c r="MC300" s="63">
        <f t="shared" si="1092"/>
        <v>286</v>
      </c>
      <c r="MD300" s="63">
        <f t="shared" si="1091"/>
        <v>57</v>
      </c>
      <c r="ME300" s="63" t="str">
        <f t="shared" si="1006"/>
        <v>sy12</v>
      </c>
      <c r="MF300" s="315">
        <f t="shared" si="1007"/>
        <v>291</v>
      </c>
      <c r="MG300" s="315">
        <f>IF(ISNUMBER(MATCH(EO300,$ME$15:$ME$520,0)),0,MAX(MG$14:MG299)+1)</f>
        <v>0</v>
      </c>
      <c r="MH300" s="315" t="str">
        <f t="shared" si="1008"/>
        <v/>
      </c>
      <c r="MI300" s="369"/>
      <c r="MJ300" s="68"/>
      <c r="MK300" s="18"/>
      <c r="ML300" s="242"/>
      <c r="MM300" s="242"/>
      <c r="MN300" s="59"/>
      <c r="MO300" s="59"/>
      <c r="MP300" s="285"/>
      <c r="MQ300" s="59"/>
      <c r="MR300" s="238"/>
      <c r="MS300" s="285"/>
      <c r="MT300" s="59"/>
      <c r="MU300" s="285"/>
      <c r="MV300" s="238"/>
      <c r="MW300" s="59"/>
      <c r="MX300" s="59"/>
      <c r="MY300" s="59"/>
      <c r="MZ300" s="59"/>
      <c r="NA300" s="59"/>
      <c r="NB300" s="59"/>
      <c r="NC300" s="59"/>
      <c r="ND300" s="59"/>
      <c r="NE300" s="59"/>
      <c r="NF300" s="59"/>
      <c r="NG300" s="59"/>
      <c r="NH300" s="59"/>
      <c r="NI300" s="59"/>
      <c r="NJ300" s="59"/>
      <c r="NK300" s="59"/>
      <c r="NL300" s="454"/>
      <c r="NM300" s="454"/>
      <c r="NN300" s="59"/>
      <c r="NO300" s="18"/>
      <c r="NP300" s="18"/>
      <c r="NQ300" s="18"/>
      <c r="NR300" s="18"/>
      <c r="NS300" s="18"/>
      <c r="NT300" s="18"/>
      <c r="NU300" s="18"/>
      <c r="NV300" s="18"/>
      <c r="NW300" s="18"/>
      <c r="NX300" s="18"/>
      <c r="NY300" s="18"/>
      <c r="NZ300" s="18"/>
      <c r="OA300" s="18"/>
      <c r="OB300" s="18"/>
      <c r="OC300" s="18"/>
      <c r="OZ300" s="59"/>
      <c r="PA300" s="251" t="str">
        <f t="shared" si="1009"/>
        <v/>
      </c>
      <c r="PB300" s="251" t="str">
        <f t="shared" si="1010"/>
        <v/>
      </c>
      <c r="PC300" s="251" t="str">
        <f t="shared" si="1011"/>
        <v/>
      </c>
      <c r="PD300" s="251" t="str">
        <f t="shared" si="1012"/>
        <v/>
      </c>
      <c r="PE300" s="251" t="str">
        <f t="shared" si="1013"/>
        <v/>
      </c>
      <c r="PF300" s="251" t="str">
        <f t="shared" si="1014"/>
        <v/>
      </c>
      <c r="PG300" s="251" t="str">
        <f t="shared" si="1015"/>
        <v/>
      </c>
      <c r="PH300" s="251" t="str">
        <f t="shared" si="1016"/>
        <v/>
      </c>
      <c r="PI300" s="251" t="str">
        <f t="shared" si="1017"/>
        <v/>
      </c>
      <c r="PJ300" s="251" t="str">
        <f t="shared" si="1018"/>
        <v/>
      </c>
      <c r="PK300" s="251" t="str">
        <f t="shared" si="1019"/>
        <v/>
      </c>
      <c r="PL300" s="251" t="str">
        <f t="shared" si="1020"/>
        <v/>
      </c>
      <c r="PM300" s="251" t="str">
        <f t="shared" si="1021"/>
        <v/>
      </c>
      <c r="PN300" s="251" t="str">
        <f t="shared" si="1022"/>
        <v/>
      </c>
      <c r="PO300" s="251" t="str">
        <f t="shared" si="1023"/>
        <v/>
      </c>
      <c r="PP300" s="251" t="str">
        <f t="shared" si="1024"/>
        <v/>
      </c>
      <c r="PQ300" s="251" t="str">
        <f t="shared" si="1025"/>
        <v/>
      </c>
      <c r="PR300" s="251" t="str">
        <f t="shared" si="1026"/>
        <v/>
      </c>
      <c r="PS300" s="251" t="str">
        <f t="shared" si="1027"/>
        <v/>
      </c>
      <c r="PT300" s="251" t="str">
        <f t="shared" si="1028"/>
        <v/>
      </c>
      <c r="PU300" s="251" t="str">
        <f t="shared" si="1029"/>
        <v/>
      </c>
      <c r="PV300" s="251" t="str">
        <f t="shared" si="1030"/>
        <v>sy12</v>
      </c>
      <c r="PW300" s="251" t="str">
        <f t="shared" si="1031"/>
        <v/>
      </c>
      <c r="PX300" s="251" t="str">
        <f t="shared" si="1032"/>
        <v>sy12</v>
      </c>
      <c r="PY300" s="251" t="str">
        <f t="shared" si="1033"/>
        <v/>
      </c>
      <c r="PZ300" s="251" t="str">
        <f t="shared" si="1034"/>
        <v/>
      </c>
      <c r="QA300" s="251" t="str">
        <f t="shared" si="1035"/>
        <v/>
      </c>
      <c r="QB300" s="251" t="str">
        <f t="shared" si="1036"/>
        <v/>
      </c>
      <c r="QC300" s="251" t="str">
        <f t="shared" si="1037"/>
        <v/>
      </c>
      <c r="QD300" s="251" t="str">
        <f t="shared" si="1038"/>
        <v/>
      </c>
      <c r="QE300" s="251" t="str">
        <f t="shared" si="1039"/>
        <v/>
      </c>
      <c r="QF300" s="63">
        <f t="shared" si="1040"/>
        <v>2</v>
      </c>
      <c r="QG300" s="59"/>
      <c r="QH300" s="59"/>
      <c r="QI300" s="59"/>
      <c r="QJ300" s="59"/>
      <c r="QK300" s="59"/>
      <c r="QL300" s="59"/>
      <c r="QM300" s="59"/>
      <c r="QN300" s="59"/>
    </row>
    <row r="301" spans="1:456" ht="6.75" customHeight="1" x14ac:dyDescent="0.25">
      <c r="A301" s="68"/>
      <c r="B301" s="447">
        <f t="shared" si="900"/>
        <v>287</v>
      </c>
      <c r="C301" s="72" t="s">
        <v>786</v>
      </c>
      <c r="D301" s="261" t="s">
        <v>867</v>
      </c>
      <c r="E301" s="59"/>
      <c r="F301" s="229"/>
      <c r="G301" s="295"/>
      <c r="H301" s="295"/>
      <c r="I301" s="229"/>
      <c r="J301" s="295"/>
      <c r="K301" s="295"/>
      <c r="L301" s="229"/>
      <c r="M301" s="295"/>
      <c r="N301" s="295"/>
      <c r="O301" s="229"/>
      <c r="P301" s="295"/>
      <c r="Q301" s="295"/>
      <c r="R301" s="229"/>
      <c r="S301" s="230"/>
      <c r="T301" s="231"/>
      <c r="U301" s="229"/>
      <c r="V301" s="230"/>
      <c r="W301" s="231"/>
      <c r="X301" s="229"/>
      <c r="Y301" s="230"/>
      <c r="Z301" s="231"/>
      <c r="AA301" s="229"/>
      <c r="AB301" s="295"/>
      <c r="AC301" s="295"/>
      <c r="AD301" s="229"/>
      <c r="AE301" s="295"/>
      <c r="AF301" s="295"/>
      <c r="AG301" s="229"/>
      <c r="AH301" s="295"/>
      <c r="AI301" s="295"/>
      <c r="AJ301" s="229"/>
      <c r="AK301" s="295"/>
      <c r="AL301" s="295"/>
      <c r="AM301" s="229"/>
      <c r="AN301" s="295"/>
      <c r="AO301" s="295"/>
      <c r="AP301" s="243"/>
      <c r="AQ301" s="295"/>
      <c r="AR301" s="290"/>
      <c r="AS301" s="243"/>
      <c r="AT301" s="295"/>
      <c r="AU301" s="290"/>
      <c r="AV301" s="229"/>
      <c r="AW301" s="230"/>
      <c r="AX301" s="231"/>
      <c r="AY301" s="229"/>
      <c r="AZ301" s="230"/>
      <c r="BA301" s="231"/>
      <c r="BB301" s="229"/>
      <c r="BC301" s="230"/>
      <c r="BD301" s="231"/>
      <c r="BE301" s="229"/>
      <c r="BF301" s="230"/>
      <c r="BG301" s="231"/>
      <c r="BH301" s="229"/>
      <c r="BI301" s="230"/>
      <c r="BJ301" s="231"/>
      <c r="BK301" s="243"/>
      <c r="BL301" s="230"/>
      <c r="BM301" s="231"/>
      <c r="BN301" s="243"/>
      <c r="BO301" s="230"/>
      <c r="BP301" s="231"/>
      <c r="BQ301" s="229"/>
      <c r="BR301" s="230"/>
      <c r="BS301" s="231"/>
      <c r="BT301" s="229"/>
      <c r="BU301" s="230"/>
      <c r="BV301" s="231"/>
      <c r="BW301" s="229"/>
      <c r="BX301" s="230"/>
      <c r="BY301" s="231"/>
      <c r="BZ301" s="229"/>
      <c r="CA301" s="230"/>
      <c r="CB301" s="231"/>
      <c r="CC301" s="229"/>
      <c r="CD301" s="230"/>
      <c r="CE301" s="231"/>
      <c r="CF301" s="331"/>
      <c r="CG301" s="332"/>
      <c r="CH301" s="385"/>
      <c r="CI301" s="331"/>
      <c r="CJ301" s="332"/>
      <c r="CK301" s="385"/>
      <c r="CL301" s="243"/>
      <c r="CM301" s="230"/>
      <c r="CN301" s="354"/>
      <c r="CO301" s="243"/>
      <c r="CP301" s="230"/>
      <c r="CQ301" s="231"/>
      <c r="CR301" s="331"/>
      <c r="CS301" s="332"/>
      <c r="CT301" s="333"/>
      <c r="CU301" s="229"/>
      <c r="CV301" s="230"/>
      <c r="CW301" s="231"/>
      <c r="CX301" s="331"/>
      <c r="CY301" s="332"/>
      <c r="CZ301" s="333"/>
      <c r="DA301" s="331"/>
      <c r="DB301" s="332"/>
      <c r="DC301" s="333"/>
      <c r="DD301" s="331"/>
      <c r="DE301" s="332"/>
      <c r="DF301" s="333"/>
      <c r="DG301" s="331"/>
      <c r="DH301" s="332"/>
      <c r="DI301" s="333"/>
      <c r="DJ301" s="229"/>
      <c r="DK301" s="230"/>
      <c r="DL301" s="231"/>
      <c r="DM301" s="229"/>
      <c r="DN301" s="230"/>
      <c r="DO301" s="231"/>
      <c r="DP301" s="331"/>
      <c r="DQ301" s="332"/>
      <c r="DR301" s="333"/>
      <c r="DS301" s="331"/>
      <c r="DT301" s="332"/>
      <c r="DU301" s="333"/>
      <c r="DV301" s="331"/>
      <c r="DW301" s="332"/>
      <c r="DX301" s="333"/>
      <c r="DY301" s="331"/>
      <c r="DZ301" s="332"/>
      <c r="EA301" s="333"/>
      <c r="EB301" s="331"/>
      <c r="EC301" s="332"/>
      <c r="ED301" s="333"/>
      <c r="EE301" s="331"/>
      <c r="EF301" s="332"/>
      <c r="EG301" s="333"/>
      <c r="EH301" s="229"/>
      <c r="EI301" s="230"/>
      <c r="EJ301" s="231"/>
      <c r="EK301" s="229"/>
      <c r="EL301" s="230"/>
      <c r="EM301" s="231"/>
      <c r="EN301" s="244"/>
      <c r="EO301" s="269" t="str">
        <f t="shared" si="901"/>
        <v/>
      </c>
      <c r="EP301" s="444" t="s">
        <v>1247</v>
      </c>
      <c r="EQ301" s="360" t="str">
        <f t="shared" si="1041"/>
        <v/>
      </c>
      <c r="ER301" s="360" t="str">
        <f t="shared" si="1042"/>
        <v/>
      </c>
      <c r="ES301" s="360" t="str">
        <f t="shared" si="1043"/>
        <v/>
      </c>
      <c r="ET301" s="360" t="str">
        <f t="shared" si="1044"/>
        <v/>
      </c>
      <c r="EU301" s="360" t="str">
        <f t="shared" si="1045"/>
        <v/>
      </c>
      <c r="EV301" s="360" t="str">
        <f t="shared" si="1046"/>
        <v/>
      </c>
      <c r="EW301" s="360" t="str">
        <f t="shared" si="1047"/>
        <v/>
      </c>
      <c r="EX301" s="360" t="str">
        <f t="shared" si="1048"/>
        <v/>
      </c>
      <c r="EY301" s="360" t="str">
        <f t="shared" si="1049"/>
        <v/>
      </c>
      <c r="EZ301" s="360" t="str">
        <f t="shared" si="1050"/>
        <v/>
      </c>
      <c r="FA301" s="360" t="str">
        <f t="shared" si="1051"/>
        <v/>
      </c>
      <c r="FB301" s="360" t="str">
        <f t="shared" si="1052"/>
        <v/>
      </c>
      <c r="FC301" s="360" t="str">
        <f t="shared" si="1053"/>
        <v/>
      </c>
      <c r="FD301" s="360" t="str">
        <f t="shared" si="1054"/>
        <v/>
      </c>
      <c r="FE301" s="360" t="str">
        <f t="shared" si="1055"/>
        <v/>
      </c>
      <c r="FF301" s="360" t="str">
        <f t="shared" si="1056"/>
        <v/>
      </c>
      <c r="FG301" s="360" t="str">
        <f t="shared" si="1057"/>
        <v/>
      </c>
      <c r="FH301" s="360" t="str">
        <f t="shared" si="1058"/>
        <v/>
      </c>
      <c r="FI301" s="360" t="str">
        <f t="shared" si="1059"/>
        <v/>
      </c>
      <c r="FJ301" s="360" t="str">
        <f t="shared" si="1060"/>
        <v/>
      </c>
      <c r="FK301" s="360" t="str">
        <f t="shared" si="1061"/>
        <v/>
      </c>
      <c r="FL301" s="360" t="str">
        <f t="shared" si="1062"/>
        <v/>
      </c>
      <c r="FM301" s="360">
        <f t="shared" si="1063"/>
        <v>42</v>
      </c>
      <c r="FN301" s="360" t="str">
        <f t="shared" si="1064"/>
        <v/>
      </c>
      <c r="FO301" s="360" t="str">
        <f t="shared" si="1065"/>
        <v/>
      </c>
      <c r="FP301" s="360" t="str">
        <f t="shared" si="1066"/>
        <v/>
      </c>
      <c r="FQ301" s="360" t="str">
        <f t="shared" si="1067"/>
        <v/>
      </c>
      <c r="FR301" s="360" t="str">
        <f t="shared" si="1068"/>
        <v/>
      </c>
      <c r="FS301" s="360" t="str">
        <f t="shared" si="1069"/>
        <v/>
      </c>
      <c r="FT301" s="360" t="str">
        <f t="shared" si="902"/>
        <v/>
      </c>
      <c r="FU301" s="360" t="str">
        <f t="shared" si="1070"/>
        <v/>
      </c>
      <c r="FV301" s="360" t="str">
        <f t="shared" si="1071"/>
        <v/>
      </c>
      <c r="FW301" s="360" t="str">
        <f t="shared" si="1072"/>
        <v/>
      </c>
      <c r="FX301" s="360" t="str">
        <f t="shared" si="1073"/>
        <v/>
      </c>
      <c r="FY301" s="360" t="str">
        <f t="shared" si="1074"/>
        <v/>
      </c>
      <c r="FZ301" s="360" t="str">
        <f t="shared" si="1075"/>
        <v/>
      </c>
      <c r="GA301" s="360" t="str">
        <f t="shared" si="1076"/>
        <v/>
      </c>
      <c r="GB301" s="360" t="str">
        <f t="shared" si="1077"/>
        <v/>
      </c>
      <c r="GC301" s="360" t="str">
        <f t="shared" si="1078"/>
        <v/>
      </c>
      <c r="GD301" s="360" t="str">
        <f t="shared" si="1079"/>
        <v/>
      </c>
      <c r="GE301" s="360" t="str">
        <f t="shared" si="1080"/>
        <v/>
      </c>
      <c r="GF301" s="360" t="str">
        <f t="shared" si="1081"/>
        <v/>
      </c>
      <c r="GG301" s="360" t="str">
        <f t="shared" si="1082"/>
        <v/>
      </c>
      <c r="GH301" s="360" t="str">
        <f t="shared" si="1083"/>
        <v/>
      </c>
      <c r="GI301" s="360" t="str">
        <f t="shared" si="1084"/>
        <v/>
      </c>
      <c r="GJ301" s="360" t="str">
        <f t="shared" si="1085"/>
        <v/>
      </c>
      <c r="GK301" s="444" t="s">
        <v>1247</v>
      </c>
      <c r="GL301" s="361" t="str">
        <f t="shared" si="903"/>
        <v>-</v>
      </c>
      <c r="GM301" s="361" t="str">
        <f t="shared" si="904"/>
        <v>-</v>
      </c>
      <c r="GN301" s="361" t="str">
        <f t="shared" si="905"/>
        <v>-</v>
      </c>
      <c r="GO301" s="361" t="str">
        <f t="shared" si="906"/>
        <v>-</v>
      </c>
      <c r="GP301" s="361" t="str">
        <f t="shared" si="907"/>
        <v>-</v>
      </c>
      <c r="GQ301" s="361" t="str">
        <f t="shared" si="908"/>
        <v>-</v>
      </c>
      <c r="GR301" s="361" t="str">
        <f t="shared" si="909"/>
        <v>-</v>
      </c>
      <c r="GS301" s="361" t="str">
        <f t="shared" si="910"/>
        <v>-</v>
      </c>
      <c r="GT301" s="361" t="str">
        <f t="shared" si="911"/>
        <v>-</v>
      </c>
      <c r="GU301" s="361" t="str">
        <f t="shared" si="912"/>
        <v>-</v>
      </c>
      <c r="GV301" s="361" t="str">
        <f t="shared" si="913"/>
        <v>-</v>
      </c>
      <c r="GW301" s="361" t="str">
        <f t="shared" si="914"/>
        <v>-</v>
      </c>
      <c r="GX301" s="361" t="str">
        <f t="shared" si="915"/>
        <v>-</v>
      </c>
      <c r="GY301" s="361" t="str">
        <f t="shared" si="916"/>
        <v>-</v>
      </c>
      <c r="GZ301" s="361" t="str">
        <f t="shared" si="917"/>
        <v>-</v>
      </c>
      <c r="HA301" s="361" t="str">
        <f t="shared" si="918"/>
        <v>-</v>
      </c>
      <c r="HB301" s="361" t="str">
        <f t="shared" si="919"/>
        <v>-</v>
      </c>
      <c r="HC301" s="361" t="str">
        <f t="shared" si="920"/>
        <v>-</v>
      </c>
      <c r="HD301" s="361" t="str">
        <f t="shared" si="921"/>
        <v>-</v>
      </c>
      <c r="HE301" s="361" t="str">
        <f t="shared" si="922"/>
        <v>-</v>
      </c>
      <c r="HF301" s="361" t="str">
        <f t="shared" si="923"/>
        <v>-</v>
      </c>
      <c r="HG301" s="361" t="str">
        <f t="shared" si="924"/>
        <v>-</v>
      </c>
      <c r="HH301" s="361" t="str">
        <f t="shared" si="925"/>
        <v>nconn</v>
      </c>
      <c r="HI301" s="361" t="str">
        <f t="shared" si="926"/>
        <v>-</v>
      </c>
      <c r="HJ301" s="361" t="str">
        <f t="shared" si="927"/>
        <v>-</v>
      </c>
      <c r="HK301" s="361" t="str">
        <f t="shared" si="928"/>
        <v>-</v>
      </c>
      <c r="HL301" s="361" t="str">
        <f t="shared" si="929"/>
        <v>-</v>
      </c>
      <c r="HM301" s="361" t="str">
        <f t="shared" si="930"/>
        <v>-</v>
      </c>
      <c r="HN301" s="361" t="str">
        <f t="shared" si="931"/>
        <v>-</v>
      </c>
      <c r="HO301" s="361" t="str">
        <f t="shared" si="932"/>
        <v>-</v>
      </c>
      <c r="HP301" s="361" t="str">
        <f t="shared" si="933"/>
        <v>-</v>
      </c>
      <c r="HQ301" s="361" t="str">
        <f t="shared" si="934"/>
        <v>-</v>
      </c>
      <c r="HR301" s="361" t="str">
        <f t="shared" si="935"/>
        <v>-</v>
      </c>
      <c r="HS301" s="361" t="str">
        <f t="shared" si="936"/>
        <v>-</v>
      </c>
      <c r="HT301" s="361" t="str">
        <f t="shared" si="937"/>
        <v>-</v>
      </c>
      <c r="HU301" s="361" t="str">
        <f t="shared" si="938"/>
        <v>-</v>
      </c>
      <c r="HV301" s="361" t="str">
        <f t="shared" si="939"/>
        <v>-</v>
      </c>
      <c r="HW301" s="361" t="str">
        <f t="shared" si="940"/>
        <v>-</v>
      </c>
      <c r="HX301" s="361" t="str">
        <f t="shared" si="941"/>
        <v>-</v>
      </c>
      <c r="HY301" s="361" t="str">
        <f t="shared" si="942"/>
        <v>-</v>
      </c>
      <c r="HZ301" s="361" t="str">
        <f t="shared" si="943"/>
        <v>-</v>
      </c>
      <c r="IA301" s="361" t="str">
        <f t="shared" si="944"/>
        <v>-</v>
      </c>
      <c r="IB301" s="361" t="str">
        <f t="shared" si="945"/>
        <v>-</v>
      </c>
      <c r="IC301" s="361" t="str">
        <f t="shared" si="946"/>
        <v>-</v>
      </c>
      <c r="ID301" s="361" t="str">
        <f t="shared" si="947"/>
        <v>-</v>
      </c>
      <c r="IE301" s="361" t="str">
        <f t="shared" si="948"/>
        <v>-</v>
      </c>
      <c r="IF301" s="444" t="s">
        <v>1247</v>
      </c>
      <c r="IG301" s="56" t="str">
        <f t="shared" si="1086"/>
        <v>-</v>
      </c>
      <c r="IH301" s="56" t="str">
        <f t="shared" si="1087"/>
        <v>-</v>
      </c>
      <c r="II301" s="56" t="str">
        <f t="shared" si="1088"/>
        <v>-</v>
      </c>
      <c r="IJ301" s="56" t="str">
        <f t="shared" si="1089"/>
        <v>-</v>
      </c>
      <c r="IK301" s="56" t="str">
        <f t="shared" si="949"/>
        <v>-</v>
      </c>
      <c r="IL301" s="56" t="str">
        <f t="shared" si="950"/>
        <v>-</v>
      </c>
      <c r="IM301" s="56" t="str">
        <f t="shared" si="951"/>
        <v>-</v>
      </c>
      <c r="IN301" s="56" t="str">
        <f t="shared" si="952"/>
        <v>-</v>
      </c>
      <c r="IO301" s="56" t="str">
        <f t="shared" si="953"/>
        <v>-</v>
      </c>
      <c r="IP301" s="56" t="str">
        <f t="shared" si="954"/>
        <v>-</v>
      </c>
      <c r="IQ301" s="56" t="str">
        <f t="shared" si="955"/>
        <v>-</v>
      </c>
      <c r="IR301" s="56" t="str">
        <f t="shared" si="956"/>
        <v>-</v>
      </c>
      <c r="IS301" s="56" t="str">
        <f t="shared" si="957"/>
        <v>-</v>
      </c>
      <c r="IT301" s="56" t="str">
        <f t="shared" si="958"/>
        <v>-</v>
      </c>
      <c r="IU301" s="56" t="str">
        <f t="shared" si="959"/>
        <v>-</v>
      </c>
      <c r="IV301" s="56" t="str">
        <f t="shared" si="960"/>
        <v>-</v>
      </c>
      <c r="IW301" s="56" t="str">
        <f t="shared" si="961"/>
        <v>-</v>
      </c>
      <c r="IX301" s="56" t="str">
        <f t="shared" si="962"/>
        <v>-</v>
      </c>
      <c r="IY301" s="56" t="str">
        <f t="shared" si="963"/>
        <v>-</v>
      </c>
      <c r="IZ301" s="56" t="str">
        <f t="shared" si="964"/>
        <v>-</v>
      </c>
      <c r="JA301" s="56" t="str">
        <f t="shared" si="965"/>
        <v>-</v>
      </c>
      <c r="JB301" s="56" t="str">
        <f t="shared" si="966"/>
        <v>-</v>
      </c>
      <c r="JC301" s="56" t="str">
        <f t="shared" si="967"/>
        <v>com</v>
      </c>
      <c r="JD301" s="56" t="str">
        <f t="shared" si="968"/>
        <v>-</v>
      </c>
      <c r="JE301" s="56" t="str">
        <f t="shared" si="969"/>
        <v>-</v>
      </c>
      <c r="JF301" s="56" t="str">
        <f t="shared" si="970"/>
        <v>-</v>
      </c>
      <c r="JG301" s="56" t="str">
        <f t="shared" si="971"/>
        <v>-</v>
      </c>
      <c r="JH301" s="56" t="str">
        <f t="shared" si="972"/>
        <v>-</v>
      </c>
      <c r="JI301" s="56" t="str">
        <f t="shared" si="973"/>
        <v>-</v>
      </c>
      <c r="JJ301" s="56" t="str">
        <f t="shared" si="974"/>
        <v>-</v>
      </c>
      <c r="JK301" s="56" t="str">
        <f t="shared" si="975"/>
        <v>-</v>
      </c>
      <c r="JL301" s="56" t="str">
        <f t="shared" si="976"/>
        <v>-</v>
      </c>
      <c r="JM301" s="56" t="str">
        <f t="shared" si="977"/>
        <v>-</v>
      </c>
      <c r="JN301" s="56" t="str">
        <f t="shared" si="978"/>
        <v>-</v>
      </c>
      <c r="JO301" s="56" t="str">
        <f t="shared" si="979"/>
        <v>-</v>
      </c>
      <c r="JP301" s="56" t="str">
        <f t="shared" si="980"/>
        <v>-</v>
      </c>
      <c r="JQ301" s="56" t="str">
        <f t="shared" si="981"/>
        <v>-</v>
      </c>
      <c r="JR301" s="56" t="str">
        <f t="shared" si="982"/>
        <v>-</v>
      </c>
      <c r="JS301" s="56" t="str">
        <f t="shared" si="983"/>
        <v>-</v>
      </c>
      <c r="JT301" s="56" t="str">
        <f t="shared" si="984"/>
        <v>-</v>
      </c>
      <c r="JU301" s="56" t="str">
        <f t="shared" si="985"/>
        <v>-</v>
      </c>
      <c r="JV301" s="56" t="str">
        <f t="shared" si="986"/>
        <v>-</v>
      </c>
      <c r="JW301" s="56" t="str">
        <f t="shared" si="987"/>
        <v>-</v>
      </c>
      <c r="JX301" s="56" t="str">
        <f t="shared" si="988"/>
        <v>-</v>
      </c>
      <c r="JY301" s="56" t="str">
        <f t="shared" si="989"/>
        <v>-</v>
      </c>
      <c r="JZ301" s="56" t="str">
        <f t="shared" si="990"/>
        <v>-</v>
      </c>
      <c r="KA301" s="444" t="s">
        <v>1247</v>
      </c>
      <c r="KB301" s="360">
        <f>IF(ISNUMBER(INDEX($EQ$15:$GK$521,$B301,EO$11)),MAX(KB$14:KB300)+1,0)</f>
        <v>0</v>
      </c>
      <c r="KC301" s="360" t="str">
        <f t="shared" si="1090"/>
        <v/>
      </c>
      <c r="KD301" s="373" t="s">
        <v>2</v>
      </c>
      <c r="KE301" s="215"/>
      <c r="KF301" s="60"/>
      <c r="KG301" s="60"/>
      <c r="KH301" s="60"/>
      <c r="KI301" s="60"/>
      <c r="KJ301" s="60"/>
      <c r="KK301" s="60"/>
      <c r="KL301" s="60"/>
      <c r="KM301" s="60"/>
      <c r="KN301" s="60"/>
      <c r="KO301" s="60"/>
      <c r="KP301" s="60"/>
      <c r="KQ301" s="60"/>
      <c r="KR301" s="60"/>
      <c r="KS301" s="60"/>
      <c r="KT301" s="60"/>
      <c r="KU301" s="60"/>
      <c r="KV301" s="60"/>
      <c r="KW301" s="60"/>
      <c r="KX301" s="60"/>
      <c r="KY301" s="60"/>
      <c r="KZ301" s="283" t="str">
        <f t="shared" si="991"/>
        <v/>
      </c>
      <c r="LA301" s="26"/>
      <c r="LB301" s="18"/>
      <c r="LC301" s="18"/>
      <c r="LD301" s="18"/>
      <c r="LE301" s="18"/>
      <c r="LF301" s="18"/>
      <c r="LG301" s="18"/>
      <c r="LH301" s="18"/>
      <c r="LI301" s="18"/>
      <c r="LJ301" s="18"/>
      <c r="LK301" s="18"/>
      <c r="LL301" s="18"/>
      <c r="LM301" s="18"/>
      <c r="LN301" s="63"/>
      <c r="LO301" s="251">
        <f t="shared" si="992"/>
        <v>0</v>
      </c>
      <c r="LP301" s="251">
        <f t="shared" si="993"/>
        <v>0</v>
      </c>
      <c r="LQ301" s="251">
        <f t="shared" si="994"/>
        <v>0</v>
      </c>
      <c r="LR301" s="251">
        <f t="shared" si="995"/>
        <v>0</v>
      </c>
      <c r="LS301" s="251">
        <f t="shared" si="996"/>
        <v>0</v>
      </c>
      <c r="LT301" s="251">
        <f t="shared" si="997"/>
        <v>0</v>
      </c>
      <c r="LU301" s="251">
        <f t="shared" si="998"/>
        <v>0</v>
      </c>
      <c r="LV301" s="251">
        <f t="shared" si="999"/>
        <v>0</v>
      </c>
      <c r="LW301" s="251">
        <f t="shared" si="1000"/>
        <v>0</v>
      </c>
      <c r="LX301" s="251">
        <f t="shared" si="1001"/>
        <v>0</v>
      </c>
      <c r="LY301" s="251">
        <f t="shared" si="1002"/>
        <v>0</v>
      </c>
      <c r="LZ301" s="251">
        <f t="shared" si="1003"/>
        <v>0</v>
      </c>
      <c r="MA301" s="63">
        <f t="shared" si="1004"/>
        <v>7</v>
      </c>
      <c r="MB301" s="63">
        <f t="shared" si="1005"/>
        <v>0</v>
      </c>
      <c r="MC301" s="63">
        <f t="shared" si="1092"/>
        <v>287</v>
      </c>
      <c r="MD301" s="63">
        <f t="shared" si="1091"/>
        <v>58</v>
      </c>
      <c r="ME301" s="63" t="str">
        <f t="shared" si="1006"/>
        <v>sy13</v>
      </c>
      <c r="MF301" s="315">
        <f t="shared" si="1007"/>
        <v>291</v>
      </c>
      <c r="MG301" s="315">
        <f>IF(ISNUMBER(MATCH(EO301,$ME$15:$ME$520,0)),0,MAX(MG$14:MG300)+1)</f>
        <v>0</v>
      </c>
      <c r="MH301" s="315" t="str">
        <f t="shared" si="1008"/>
        <v/>
      </c>
      <c r="MI301" s="369"/>
      <c r="MJ301" s="68"/>
      <c r="MK301" s="18"/>
      <c r="ML301" s="242"/>
      <c r="MM301" s="242"/>
      <c r="MN301" s="59"/>
      <c r="MO301" s="59"/>
      <c r="MP301" s="285"/>
      <c r="MQ301" s="59"/>
      <c r="MR301" s="238"/>
      <c r="MS301" s="285"/>
      <c r="MT301" s="59"/>
      <c r="MU301" s="285"/>
      <c r="MV301" s="238"/>
      <c r="MW301" s="59"/>
      <c r="MX301" s="59"/>
      <c r="MY301" s="59"/>
      <c r="MZ301" s="59"/>
      <c r="NA301" s="59"/>
      <c r="NB301" s="59"/>
      <c r="NC301" s="59"/>
      <c r="ND301" s="59"/>
      <c r="NE301" s="59"/>
      <c r="NF301" s="59"/>
      <c r="NG301" s="59"/>
      <c r="NH301" s="59"/>
      <c r="NI301" s="59"/>
      <c r="NJ301" s="59"/>
      <c r="NK301" s="59"/>
      <c r="NL301" s="454"/>
      <c r="NM301" s="454"/>
      <c r="NN301" s="59"/>
      <c r="NO301" s="18"/>
      <c r="NP301" s="18"/>
      <c r="NQ301" s="18"/>
      <c r="NR301" s="18"/>
      <c r="NS301" s="18"/>
      <c r="NT301" s="18"/>
      <c r="NU301" s="18"/>
      <c r="NV301" s="18"/>
      <c r="NW301" s="18"/>
      <c r="NX301" s="18"/>
      <c r="NY301" s="18"/>
      <c r="NZ301" s="18"/>
      <c r="OA301" s="18"/>
      <c r="OB301" s="18"/>
      <c r="OC301" s="18"/>
      <c r="OZ301" s="59"/>
      <c r="PA301" s="251" t="str">
        <f t="shared" si="1009"/>
        <v/>
      </c>
      <c r="PB301" s="251" t="str">
        <f t="shared" si="1010"/>
        <v/>
      </c>
      <c r="PC301" s="251" t="str">
        <f t="shared" si="1011"/>
        <v/>
      </c>
      <c r="PD301" s="251" t="str">
        <f t="shared" si="1012"/>
        <v/>
      </c>
      <c r="PE301" s="251" t="str">
        <f t="shared" si="1013"/>
        <v/>
      </c>
      <c r="PF301" s="251" t="str">
        <f t="shared" si="1014"/>
        <v/>
      </c>
      <c r="PG301" s="251" t="str">
        <f t="shared" si="1015"/>
        <v/>
      </c>
      <c r="PH301" s="251" t="str">
        <f t="shared" si="1016"/>
        <v/>
      </c>
      <c r="PI301" s="251" t="str">
        <f t="shared" si="1017"/>
        <v/>
      </c>
      <c r="PJ301" s="251" t="str">
        <f t="shared" si="1018"/>
        <v/>
      </c>
      <c r="PK301" s="251" t="str">
        <f t="shared" si="1019"/>
        <v/>
      </c>
      <c r="PL301" s="251" t="str">
        <f t="shared" si="1020"/>
        <v/>
      </c>
      <c r="PM301" s="251" t="str">
        <f t="shared" si="1021"/>
        <v/>
      </c>
      <c r="PN301" s="251" t="str">
        <f t="shared" si="1022"/>
        <v/>
      </c>
      <c r="PO301" s="251" t="str">
        <f t="shared" si="1023"/>
        <v/>
      </c>
      <c r="PP301" s="251" t="str">
        <f t="shared" si="1024"/>
        <v/>
      </c>
      <c r="PQ301" s="251" t="str">
        <f t="shared" si="1025"/>
        <v/>
      </c>
      <c r="PR301" s="251" t="str">
        <f t="shared" si="1026"/>
        <v/>
      </c>
      <c r="PS301" s="251" t="str">
        <f t="shared" si="1027"/>
        <v/>
      </c>
      <c r="PT301" s="251" t="str">
        <f t="shared" si="1028"/>
        <v/>
      </c>
      <c r="PU301" s="251" t="str">
        <f t="shared" si="1029"/>
        <v/>
      </c>
      <c r="PV301" s="251" t="str">
        <f t="shared" si="1030"/>
        <v/>
      </c>
      <c r="PW301" s="251" t="str">
        <f t="shared" si="1031"/>
        <v/>
      </c>
      <c r="PX301" s="251" t="str">
        <f t="shared" si="1032"/>
        <v/>
      </c>
      <c r="PY301" s="251" t="str">
        <f t="shared" si="1033"/>
        <v/>
      </c>
      <c r="PZ301" s="251" t="str">
        <f t="shared" si="1034"/>
        <v/>
      </c>
      <c r="QA301" s="251" t="str">
        <f t="shared" si="1035"/>
        <v/>
      </c>
      <c r="QB301" s="251" t="str">
        <f t="shared" si="1036"/>
        <v/>
      </c>
      <c r="QC301" s="251" t="str">
        <f t="shared" si="1037"/>
        <v/>
      </c>
      <c r="QD301" s="251" t="str">
        <f t="shared" si="1038"/>
        <v/>
      </c>
      <c r="QE301" s="251" t="str">
        <f t="shared" si="1039"/>
        <v/>
      </c>
      <c r="QF301" s="63">
        <f t="shared" si="1040"/>
        <v>0</v>
      </c>
      <c r="QG301" s="59"/>
      <c r="QH301" s="59"/>
      <c r="QI301" s="59"/>
      <c r="QJ301" s="59"/>
      <c r="QK301" s="59"/>
      <c r="QL301" s="59"/>
      <c r="QM301" s="59"/>
      <c r="QN301" s="59"/>
    </row>
    <row r="302" spans="1:456" ht="6.75" customHeight="1" x14ac:dyDescent="0.25">
      <c r="A302" s="68"/>
      <c r="B302" s="447">
        <f t="shared" si="900"/>
        <v>288</v>
      </c>
      <c r="C302" s="72" t="s">
        <v>787</v>
      </c>
      <c r="D302" s="261" t="s">
        <v>868</v>
      </c>
      <c r="E302" s="59"/>
      <c r="F302" s="229"/>
      <c r="G302" s="295"/>
      <c r="H302" s="295"/>
      <c r="I302" s="229"/>
      <c r="J302" s="295"/>
      <c r="K302" s="295"/>
      <c r="L302" s="229"/>
      <c r="M302" s="295"/>
      <c r="N302" s="295"/>
      <c r="O302" s="229"/>
      <c r="P302" s="295"/>
      <c r="Q302" s="295"/>
      <c r="R302" s="229"/>
      <c r="S302" s="230"/>
      <c r="T302" s="231"/>
      <c r="U302" s="229"/>
      <c r="V302" s="230"/>
      <c r="W302" s="231"/>
      <c r="X302" s="229"/>
      <c r="Y302" s="230"/>
      <c r="Z302" s="231"/>
      <c r="AA302" s="229"/>
      <c r="AB302" s="295"/>
      <c r="AC302" s="295"/>
      <c r="AD302" s="229"/>
      <c r="AE302" s="295"/>
      <c r="AF302" s="295"/>
      <c r="AG302" s="229"/>
      <c r="AH302" s="295"/>
      <c r="AI302" s="295"/>
      <c r="AJ302" s="229"/>
      <c r="AK302" s="295"/>
      <c r="AL302" s="295"/>
      <c r="AM302" s="229"/>
      <c r="AN302" s="295"/>
      <c r="AO302" s="295"/>
      <c r="AP302" s="243"/>
      <c r="AQ302" s="295"/>
      <c r="AR302" s="290"/>
      <c r="AS302" s="243"/>
      <c r="AT302" s="295"/>
      <c r="AU302" s="290"/>
      <c r="AV302" s="229"/>
      <c r="AW302" s="230"/>
      <c r="AX302" s="231"/>
      <c r="AY302" s="229"/>
      <c r="AZ302" s="230"/>
      <c r="BA302" s="231"/>
      <c r="BB302" s="229"/>
      <c r="BC302" s="230"/>
      <c r="BD302" s="231"/>
      <c r="BE302" s="229"/>
      <c r="BF302" s="230"/>
      <c r="BG302" s="231"/>
      <c r="BH302" s="229"/>
      <c r="BI302" s="230"/>
      <c r="BJ302" s="231"/>
      <c r="BK302" s="243"/>
      <c r="BL302" s="230"/>
      <c r="BM302" s="231"/>
      <c r="BN302" s="243"/>
      <c r="BO302" s="230"/>
      <c r="BP302" s="231"/>
      <c r="BQ302" s="229"/>
      <c r="BR302" s="230"/>
      <c r="BS302" s="231"/>
      <c r="BT302" s="229"/>
      <c r="BU302" s="230"/>
      <c r="BV302" s="231"/>
      <c r="BW302" s="229"/>
      <c r="BX302" s="230"/>
      <c r="BY302" s="231"/>
      <c r="BZ302" s="229"/>
      <c r="CA302" s="230"/>
      <c r="CB302" s="231"/>
      <c r="CC302" s="229"/>
      <c r="CD302" s="230"/>
      <c r="CE302" s="231"/>
      <c r="CF302" s="331"/>
      <c r="CG302" s="332"/>
      <c r="CH302" s="385"/>
      <c r="CI302" s="331"/>
      <c r="CJ302" s="332"/>
      <c r="CK302" s="385"/>
      <c r="CL302" s="243"/>
      <c r="CM302" s="230"/>
      <c r="CN302" s="354"/>
      <c r="CO302" s="243"/>
      <c r="CP302" s="230"/>
      <c r="CQ302" s="231"/>
      <c r="CR302" s="331"/>
      <c r="CS302" s="332"/>
      <c r="CT302" s="333"/>
      <c r="CU302" s="229"/>
      <c r="CV302" s="230"/>
      <c r="CW302" s="231"/>
      <c r="CX302" s="331"/>
      <c r="CY302" s="332"/>
      <c r="CZ302" s="333"/>
      <c r="DA302" s="331"/>
      <c r="DB302" s="332"/>
      <c r="DC302" s="333"/>
      <c r="DD302" s="331"/>
      <c r="DE302" s="332"/>
      <c r="DF302" s="333"/>
      <c r="DG302" s="331"/>
      <c r="DH302" s="332"/>
      <c r="DI302" s="333"/>
      <c r="DJ302" s="229"/>
      <c r="DK302" s="230"/>
      <c r="DL302" s="231"/>
      <c r="DM302" s="229"/>
      <c r="DN302" s="230"/>
      <c r="DO302" s="231"/>
      <c r="DP302" s="331"/>
      <c r="DQ302" s="332"/>
      <c r="DR302" s="333"/>
      <c r="DS302" s="331"/>
      <c r="DT302" s="332"/>
      <c r="DU302" s="333"/>
      <c r="DV302" s="331"/>
      <c r="DW302" s="332"/>
      <c r="DX302" s="333"/>
      <c r="DY302" s="331"/>
      <c r="DZ302" s="332"/>
      <c r="EA302" s="333"/>
      <c r="EB302" s="331"/>
      <c r="EC302" s="332"/>
      <c r="ED302" s="333"/>
      <c r="EE302" s="331"/>
      <c r="EF302" s="332"/>
      <c r="EG302" s="333"/>
      <c r="EH302" s="229"/>
      <c r="EI302" s="230"/>
      <c r="EJ302" s="231"/>
      <c r="EK302" s="229"/>
      <c r="EL302" s="230"/>
      <c r="EM302" s="231"/>
      <c r="EN302" s="244"/>
      <c r="EO302" s="269" t="str">
        <f t="shared" si="901"/>
        <v/>
      </c>
      <c r="EP302" s="444" t="s">
        <v>1247</v>
      </c>
      <c r="EQ302" s="360" t="str">
        <f t="shared" si="1041"/>
        <v/>
      </c>
      <c r="ER302" s="360" t="str">
        <f t="shared" si="1042"/>
        <v/>
      </c>
      <c r="ES302" s="360" t="str">
        <f t="shared" si="1043"/>
        <v/>
      </c>
      <c r="ET302" s="360" t="str">
        <f t="shared" si="1044"/>
        <v/>
      </c>
      <c r="EU302" s="360" t="str">
        <f t="shared" si="1045"/>
        <v/>
      </c>
      <c r="EV302" s="360" t="str">
        <f t="shared" si="1046"/>
        <v/>
      </c>
      <c r="EW302" s="360" t="str">
        <f t="shared" si="1047"/>
        <v/>
      </c>
      <c r="EX302" s="360" t="str">
        <f t="shared" si="1048"/>
        <v/>
      </c>
      <c r="EY302" s="360" t="str">
        <f t="shared" si="1049"/>
        <v/>
      </c>
      <c r="EZ302" s="360" t="str">
        <f t="shared" si="1050"/>
        <v/>
      </c>
      <c r="FA302" s="360" t="str">
        <f t="shared" si="1051"/>
        <v/>
      </c>
      <c r="FB302" s="360" t="str">
        <f t="shared" si="1052"/>
        <v/>
      </c>
      <c r="FC302" s="360" t="str">
        <f t="shared" si="1053"/>
        <v/>
      </c>
      <c r="FD302" s="360" t="str">
        <f t="shared" si="1054"/>
        <v/>
      </c>
      <c r="FE302" s="360" t="str">
        <f t="shared" si="1055"/>
        <v/>
      </c>
      <c r="FF302" s="360" t="str">
        <f t="shared" si="1056"/>
        <v/>
      </c>
      <c r="FG302" s="360" t="str">
        <f t="shared" si="1057"/>
        <v/>
      </c>
      <c r="FH302" s="360" t="str">
        <f t="shared" si="1058"/>
        <v/>
      </c>
      <c r="FI302" s="360" t="str">
        <f t="shared" si="1059"/>
        <v/>
      </c>
      <c r="FJ302" s="360" t="str">
        <f t="shared" si="1060"/>
        <v/>
      </c>
      <c r="FK302" s="360" t="str">
        <f t="shared" si="1061"/>
        <v/>
      </c>
      <c r="FL302" s="360" t="str">
        <f t="shared" si="1062"/>
        <v/>
      </c>
      <c r="FM302" s="360">
        <f t="shared" si="1063"/>
        <v>43</v>
      </c>
      <c r="FN302" s="360" t="str">
        <f t="shared" si="1064"/>
        <v/>
      </c>
      <c r="FO302" s="360" t="str">
        <f t="shared" si="1065"/>
        <v/>
      </c>
      <c r="FP302" s="360" t="str">
        <f t="shared" si="1066"/>
        <v/>
      </c>
      <c r="FQ302" s="360" t="str">
        <f t="shared" si="1067"/>
        <v/>
      </c>
      <c r="FR302" s="360" t="str">
        <f t="shared" si="1068"/>
        <v/>
      </c>
      <c r="FS302" s="360" t="str">
        <f t="shared" si="1069"/>
        <v/>
      </c>
      <c r="FT302" s="360" t="str">
        <f t="shared" si="902"/>
        <v/>
      </c>
      <c r="FU302" s="360" t="str">
        <f t="shared" si="1070"/>
        <v/>
      </c>
      <c r="FV302" s="360" t="str">
        <f t="shared" si="1071"/>
        <v/>
      </c>
      <c r="FW302" s="360" t="str">
        <f t="shared" si="1072"/>
        <v/>
      </c>
      <c r="FX302" s="360" t="str">
        <f t="shared" si="1073"/>
        <v/>
      </c>
      <c r="FY302" s="360" t="str">
        <f t="shared" si="1074"/>
        <v/>
      </c>
      <c r="FZ302" s="360" t="str">
        <f t="shared" si="1075"/>
        <v/>
      </c>
      <c r="GA302" s="360" t="str">
        <f t="shared" si="1076"/>
        <v/>
      </c>
      <c r="GB302" s="360" t="str">
        <f t="shared" si="1077"/>
        <v/>
      </c>
      <c r="GC302" s="360" t="str">
        <f t="shared" si="1078"/>
        <v/>
      </c>
      <c r="GD302" s="360" t="str">
        <f t="shared" si="1079"/>
        <v/>
      </c>
      <c r="GE302" s="360" t="str">
        <f t="shared" si="1080"/>
        <v/>
      </c>
      <c r="GF302" s="360" t="str">
        <f t="shared" si="1081"/>
        <v/>
      </c>
      <c r="GG302" s="360" t="str">
        <f t="shared" si="1082"/>
        <v/>
      </c>
      <c r="GH302" s="360" t="str">
        <f t="shared" si="1083"/>
        <v/>
      </c>
      <c r="GI302" s="360" t="str">
        <f t="shared" si="1084"/>
        <v/>
      </c>
      <c r="GJ302" s="360" t="str">
        <f t="shared" si="1085"/>
        <v/>
      </c>
      <c r="GK302" s="444" t="s">
        <v>1247</v>
      </c>
      <c r="GL302" s="361" t="str">
        <f t="shared" si="903"/>
        <v>-</v>
      </c>
      <c r="GM302" s="361" t="str">
        <f t="shared" si="904"/>
        <v>-</v>
      </c>
      <c r="GN302" s="361" t="str">
        <f t="shared" si="905"/>
        <v>-</v>
      </c>
      <c r="GO302" s="361" t="str">
        <f t="shared" si="906"/>
        <v>-</v>
      </c>
      <c r="GP302" s="361" t="str">
        <f t="shared" si="907"/>
        <v>-</v>
      </c>
      <c r="GQ302" s="361" t="str">
        <f t="shared" si="908"/>
        <v>-</v>
      </c>
      <c r="GR302" s="361" t="str">
        <f t="shared" si="909"/>
        <v>-</v>
      </c>
      <c r="GS302" s="361" t="str">
        <f t="shared" si="910"/>
        <v>-</v>
      </c>
      <c r="GT302" s="361" t="str">
        <f t="shared" si="911"/>
        <v>-</v>
      </c>
      <c r="GU302" s="361" t="str">
        <f t="shared" si="912"/>
        <v>-</v>
      </c>
      <c r="GV302" s="361" t="str">
        <f t="shared" si="913"/>
        <v>-</v>
      </c>
      <c r="GW302" s="361" t="str">
        <f t="shared" si="914"/>
        <v>-</v>
      </c>
      <c r="GX302" s="361" t="str">
        <f t="shared" si="915"/>
        <v>-</v>
      </c>
      <c r="GY302" s="361" t="str">
        <f t="shared" si="916"/>
        <v>-</v>
      </c>
      <c r="GZ302" s="361" t="str">
        <f t="shared" si="917"/>
        <v>-</v>
      </c>
      <c r="HA302" s="361" t="str">
        <f t="shared" si="918"/>
        <v>-</v>
      </c>
      <c r="HB302" s="361" t="str">
        <f t="shared" si="919"/>
        <v>-</v>
      </c>
      <c r="HC302" s="361" t="str">
        <f t="shared" si="920"/>
        <v>-</v>
      </c>
      <c r="HD302" s="361" t="str">
        <f t="shared" si="921"/>
        <v>-</v>
      </c>
      <c r="HE302" s="361" t="str">
        <f t="shared" si="922"/>
        <v>-</v>
      </c>
      <c r="HF302" s="361" t="str">
        <f t="shared" si="923"/>
        <v>-</v>
      </c>
      <c r="HG302" s="361" t="str">
        <f t="shared" si="924"/>
        <v>-</v>
      </c>
      <c r="HH302" s="361" t="str">
        <f t="shared" si="925"/>
        <v>sfr_conn</v>
      </c>
      <c r="HI302" s="361" t="str">
        <f t="shared" si="926"/>
        <v>-</v>
      </c>
      <c r="HJ302" s="361" t="str">
        <f t="shared" si="927"/>
        <v>-</v>
      </c>
      <c r="HK302" s="361" t="str">
        <f t="shared" si="928"/>
        <v>-</v>
      </c>
      <c r="HL302" s="361" t="str">
        <f t="shared" si="929"/>
        <v>-</v>
      </c>
      <c r="HM302" s="361" t="str">
        <f t="shared" si="930"/>
        <v>-</v>
      </c>
      <c r="HN302" s="361" t="str">
        <f t="shared" si="931"/>
        <v>-</v>
      </c>
      <c r="HO302" s="361" t="str">
        <f t="shared" si="932"/>
        <v>-</v>
      </c>
      <c r="HP302" s="361" t="str">
        <f t="shared" si="933"/>
        <v>-</v>
      </c>
      <c r="HQ302" s="361" t="str">
        <f t="shared" si="934"/>
        <v>-</v>
      </c>
      <c r="HR302" s="361" t="str">
        <f t="shared" si="935"/>
        <v>-</v>
      </c>
      <c r="HS302" s="361" t="str">
        <f t="shared" si="936"/>
        <v>-</v>
      </c>
      <c r="HT302" s="361" t="str">
        <f t="shared" si="937"/>
        <v>-</v>
      </c>
      <c r="HU302" s="361" t="str">
        <f t="shared" si="938"/>
        <v>-</v>
      </c>
      <c r="HV302" s="361" t="str">
        <f t="shared" si="939"/>
        <v>-</v>
      </c>
      <c r="HW302" s="361" t="str">
        <f t="shared" si="940"/>
        <v>-</v>
      </c>
      <c r="HX302" s="361" t="str">
        <f t="shared" si="941"/>
        <v>-</v>
      </c>
      <c r="HY302" s="361" t="str">
        <f t="shared" si="942"/>
        <v>-</v>
      </c>
      <c r="HZ302" s="361" t="str">
        <f t="shared" si="943"/>
        <v>-</v>
      </c>
      <c r="IA302" s="361" t="str">
        <f t="shared" si="944"/>
        <v>-</v>
      </c>
      <c r="IB302" s="361" t="str">
        <f t="shared" si="945"/>
        <v>-</v>
      </c>
      <c r="IC302" s="361" t="str">
        <f t="shared" si="946"/>
        <v>-</v>
      </c>
      <c r="ID302" s="361" t="str">
        <f t="shared" si="947"/>
        <v>-</v>
      </c>
      <c r="IE302" s="361" t="str">
        <f t="shared" si="948"/>
        <v>-</v>
      </c>
      <c r="IF302" s="444" t="s">
        <v>1247</v>
      </c>
      <c r="IG302" s="56" t="str">
        <f t="shared" si="1086"/>
        <v>-</v>
      </c>
      <c r="IH302" s="56" t="str">
        <f t="shared" si="1087"/>
        <v>-</v>
      </c>
      <c r="II302" s="56" t="str">
        <f t="shared" si="1088"/>
        <v>-</v>
      </c>
      <c r="IJ302" s="56" t="str">
        <f t="shared" si="1089"/>
        <v>-</v>
      </c>
      <c r="IK302" s="56" t="str">
        <f t="shared" si="949"/>
        <v>-</v>
      </c>
      <c r="IL302" s="56" t="str">
        <f t="shared" si="950"/>
        <v>-</v>
      </c>
      <c r="IM302" s="56" t="str">
        <f t="shared" si="951"/>
        <v>-</v>
      </c>
      <c r="IN302" s="56" t="str">
        <f t="shared" si="952"/>
        <v>-</v>
      </c>
      <c r="IO302" s="56" t="str">
        <f t="shared" si="953"/>
        <v>-</v>
      </c>
      <c r="IP302" s="56" t="str">
        <f t="shared" si="954"/>
        <v>-</v>
      </c>
      <c r="IQ302" s="56" t="str">
        <f t="shared" si="955"/>
        <v>-</v>
      </c>
      <c r="IR302" s="56" t="str">
        <f t="shared" si="956"/>
        <v>-</v>
      </c>
      <c r="IS302" s="56" t="str">
        <f t="shared" si="957"/>
        <v>-</v>
      </c>
      <c r="IT302" s="56" t="str">
        <f t="shared" si="958"/>
        <v>-</v>
      </c>
      <c r="IU302" s="56" t="str">
        <f t="shared" si="959"/>
        <v>-</v>
      </c>
      <c r="IV302" s="56" t="str">
        <f t="shared" si="960"/>
        <v>-</v>
      </c>
      <c r="IW302" s="56" t="str">
        <f t="shared" si="961"/>
        <v>-</v>
      </c>
      <c r="IX302" s="56" t="str">
        <f t="shared" si="962"/>
        <v>-</v>
      </c>
      <c r="IY302" s="56" t="str">
        <f t="shared" si="963"/>
        <v>-</v>
      </c>
      <c r="IZ302" s="56" t="str">
        <f t="shared" si="964"/>
        <v>-</v>
      </c>
      <c r="JA302" s="56" t="str">
        <f t="shared" si="965"/>
        <v>-</v>
      </c>
      <c r="JB302" s="56" t="str">
        <f t="shared" si="966"/>
        <v>-</v>
      </c>
      <c r="JC302" s="56" t="str">
        <f t="shared" si="967"/>
        <v>sfr3</v>
      </c>
      <c r="JD302" s="56" t="str">
        <f t="shared" si="968"/>
        <v>-</v>
      </c>
      <c r="JE302" s="56" t="str">
        <f t="shared" si="969"/>
        <v>-</v>
      </c>
      <c r="JF302" s="56" t="str">
        <f t="shared" si="970"/>
        <v>-</v>
      </c>
      <c r="JG302" s="56" t="str">
        <f t="shared" si="971"/>
        <v>-</v>
      </c>
      <c r="JH302" s="56" t="str">
        <f t="shared" si="972"/>
        <v>-</v>
      </c>
      <c r="JI302" s="56" t="str">
        <f t="shared" si="973"/>
        <v>-</v>
      </c>
      <c r="JJ302" s="56" t="str">
        <f t="shared" si="974"/>
        <v>-</v>
      </c>
      <c r="JK302" s="56" t="str">
        <f t="shared" si="975"/>
        <v>-</v>
      </c>
      <c r="JL302" s="56" t="str">
        <f t="shared" si="976"/>
        <v>-</v>
      </c>
      <c r="JM302" s="56" t="str">
        <f t="shared" si="977"/>
        <v>-</v>
      </c>
      <c r="JN302" s="56" t="str">
        <f t="shared" si="978"/>
        <v>-</v>
      </c>
      <c r="JO302" s="56" t="str">
        <f t="shared" si="979"/>
        <v>-</v>
      </c>
      <c r="JP302" s="56" t="str">
        <f t="shared" si="980"/>
        <v>-</v>
      </c>
      <c r="JQ302" s="56" t="str">
        <f t="shared" si="981"/>
        <v>-</v>
      </c>
      <c r="JR302" s="56" t="str">
        <f t="shared" si="982"/>
        <v>-</v>
      </c>
      <c r="JS302" s="56" t="str">
        <f t="shared" si="983"/>
        <v>-</v>
      </c>
      <c r="JT302" s="56" t="str">
        <f t="shared" si="984"/>
        <v>-</v>
      </c>
      <c r="JU302" s="56" t="str">
        <f t="shared" si="985"/>
        <v>-</v>
      </c>
      <c r="JV302" s="56" t="str">
        <f t="shared" si="986"/>
        <v>-</v>
      </c>
      <c r="JW302" s="56" t="str">
        <f t="shared" si="987"/>
        <v>-</v>
      </c>
      <c r="JX302" s="56" t="str">
        <f t="shared" si="988"/>
        <v>-</v>
      </c>
      <c r="JY302" s="56" t="str">
        <f t="shared" si="989"/>
        <v>-</v>
      </c>
      <c r="JZ302" s="56" t="str">
        <f t="shared" si="990"/>
        <v>-</v>
      </c>
      <c r="KA302" s="444" t="s">
        <v>1247</v>
      </c>
      <c r="KB302" s="360">
        <f>IF(ISNUMBER(INDEX($EQ$15:$GK$521,$B302,EO$11)),MAX(KB$14:KB301)+1,0)</f>
        <v>0</v>
      </c>
      <c r="KC302" s="360" t="str">
        <f t="shared" si="1090"/>
        <v/>
      </c>
      <c r="KD302" s="373" t="s">
        <v>2</v>
      </c>
      <c r="KE302" s="215"/>
      <c r="KF302" s="60"/>
      <c r="KG302" s="60"/>
      <c r="KH302" s="60"/>
      <c r="KI302" s="60"/>
      <c r="KJ302" s="60"/>
      <c r="KK302" s="60"/>
      <c r="KL302" s="60"/>
      <c r="KM302" s="60"/>
      <c r="KN302" s="60"/>
      <c r="KO302" s="60"/>
      <c r="KP302" s="60"/>
      <c r="KQ302" s="60"/>
      <c r="KR302" s="60"/>
      <c r="KS302" s="60"/>
      <c r="KT302" s="60"/>
      <c r="KU302" s="60"/>
      <c r="KV302" s="60"/>
      <c r="KW302" s="60"/>
      <c r="KX302" s="60"/>
      <c r="KY302" s="60"/>
      <c r="KZ302" s="283" t="str">
        <f t="shared" si="991"/>
        <v/>
      </c>
      <c r="LA302" s="26"/>
      <c r="LB302" s="18"/>
      <c r="LC302" s="18"/>
      <c r="LD302" s="18"/>
      <c r="LE302" s="18"/>
      <c r="LF302" s="18"/>
      <c r="LG302" s="18"/>
      <c r="LH302" s="18"/>
      <c r="LI302" s="18"/>
      <c r="LJ302" s="18"/>
      <c r="LK302" s="18"/>
      <c r="LL302" s="18"/>
      <c r="LM302" s="18"/>
      <c r="LN302" s="63"/>
      <c r="LO302" s="251">
        <f t="shared" si="992"/>
        <v>0</v>
      </c>
      <c r="LP302" s="251">
        <f t="shared" si="993"/>
        <v>0</v>
      </c>
      <c r="LQ302" s="251">
        <f t="shared" si="994"/>
        <v>0</v>
      </c>
      <c r="LR302" s="251">
        <f t="shared" si="995"/>
        <v>0</v>
      </c>
      <c r="LS302" s="251">
        <f t="shared" si="996"/>
        <v>0</v>
      </c>
      <c r="LT302" s="251">
        <f t="shared" si="997"/>
        <v>0</v>
      </c>
      <c r="LU302" s="251">
        <f t="shared" si="998"/>
        <v>0</v>
      </c>
      <c r="LV302" s="251">
        <f t="shared" si="999"/>
        <v>0</v>
      </c>
      <c r="LW302" s="251">
        <f t="shared" si="1000"/>
        <v>0</v>
      </c>
      <c r="LX302" s="251">
        <f t="shared" si="1001"/>
        <v>0</v>
      </c>
      <c r="LY302" s="251">
        <f t="shared" si="1002"/>
        <v>0</v>
      </c>
      <c r="LZ302" s="251">
        <f t="shared" si="1003"/>
        <v>0</v>
      </c>
      <c r="MA302" s="63">
        <f t="shared" si="1004"/>
        <v>7</v>
      </c>
      <c r="MB302" s="63">
        <f t="shared" si="1005"/>
        <v>0</v>
      </c>
      <c r="MC302" s="63">
        <f t="shared" si="1092"/>
        <v>288</v>
      </c>
      <c r="MD302" s="63">
        <f t="shared" si="1091"/>
        <v>59</v>
      </c>
      <c r="ME302" s="63" t="str">
        <f t="shared" si="1006"/>
        <v>sy14</v>
      </c>
      <c r="MF302" s="315">
        <f t="shared" si="1007"/>
        <v>291</v>
      </c>
      <c r="MG302" s="315">
        <f>IF(ISNUMBER(MATCH(EO302,$ME$15:$ME$520,0)),0,MAX(MG$14:MG301)+1)</f>
        <v>0</v>
      </c>
      <c r="MH302" s="315" t="str">
        <f t="shared" si="1008"/>
        <v/>
      </c>
      <c r="MI302" s="369"/>
      <c r="MJ302" s="68"/>
      <c r="MK302" s="18"/>
      <c r="ML302" s="242"/>
      <c r="MM302" s="242"/>
      <c r="MN302" s="59"/>
      <c r="MO302" s="59"/>
      <c r="MP302" s="285"/>
      <c r="MQ302" s="59"/>
      <c r="MR302" s="238"/>
      <c r="MS302" s="285"/>
      <c r="MT302" s="59"/>
      <c r="MU302" s="285"/>
      <c r="MV302" s="238"/>
      <c r="MW302" s="59"/>
      <c r="MX302" s="59"/>
      <c r="MY302" s="59"/>
      <c r="MZ302" s="59"/>
      <c r="NA302" s="59"/>
      <c r="NB302" s="59"/>
      <c r="NC302" s="59"/>
      <c r="ND302" s="59"/>
      <c r="NE302" s="59"/>
      <c r="NF302" s="59"/>
      <c r="NG302" s="59"/>
      <c r="NH302" s="59"/>
      <c r="NI302" s="59"/>
      <c r="NJ302" s="59"/>
      <c r="NK302" s="59"/>
      <c r="NL302" s="454"/>
      <c r="NM302" s="454"/>
      <c r="NN302" s="59"/>
      <c r="NO302" s="18"/>
      <c r="NP302" s="18"/>
      <c r="NQ302" s="18"/>
      <c r="NR302" s="18"/>
      <c r="NS302" s="18"/>
      <c r="NT302" s="18"/>
      <c r="NU302" s="18"/>
      <c r="NV302" s="18"/>
      <c r="NW302" s="18"/>
      <c r="NX302" s="18"/>
      <c r="NY302" s="18"/>
      <c r="NZ302" s="18"/>
      <c r="OA302" s="18"/>
      <c r="OB302" s="18"/>
      <c r="OC302" s="18"/>
      <c r="OZ302" s="59"/>
      <c r="PA302" s="251" t="str">
        <f t="shared" si="1009"/>
        <v/>
      </c>
      <c r="PB302" s="251" t="str">
        <f t="shared" si="1010"/>
        <v/>
      </c>
      <c r="PC302" s="251" t="str">
        <f t="shared" si="1011"/>
        <v/>
      </c>
      <c r="PD302" s="251" t="str">
        <f t="shared" si="1012"/>
        <v/>
      </c>
      <c r="PE302" s="251" t="str">
        <f t="shared" si="1013"/>
        <v/>
      </c>
      <c r="PF302" s="251" t="str">
        <f t="shared" si="1014"/>
        <v/>
      </c>
      <c r="PG302" s="251" t="str">
        <f t="shared" si="1015"/>
        <v/>
      </c>
      <c r="PH302" s="251" t="str">
        <f t="shared" si="1016"/>
        <v/>
      </c>
      <c r="PI302" s="251" t="str">
        <f t="shared" si="1017"/>
        <v/>
      </c>
      <c r="PJ302" s="251" t="str">
        <f t="shared" si="1018"/>
        <v/>
      </c>
      <c r="PK302" s="251" t="str">
        <f t="shared" si="1019"/>
        <v/>
      </c>
      <c r="PL302" s="251" t="str">
        <f t="shared" si="1020"/>
        <v/>
      </c>
      <c r="PM302" s="251" t="str">
        <f t="shared" si="1021"/>
        <v/>
      </c>
      <c r="PN302" s="251" t="str">
        <f t="shared" si="1022"/>
        <v/>
      </c>
      <c r="PO302" s="251" t="str">
        <f t="shared" si="1023"/>
        <v/>
      </c>
      <c r="PP302" s="251" t="str">
        <f t="shared" si="1024"/>
        <v/>
      </c>
      <c r="PQ302" s="251" t="str">
        <f t="shared" si="1025"/>
        <v/>
      </c>
      <c r="PR302" s="251" t="str">
        <f t="shared" si="1026"/>
        <v/>
      </c>
      <c r="PS302" s="251" t="str">
        <f t="shared" si="1027"/>
        <v/>
      </c>
      <c r="PT302" s="251" t="str">
        <f t="shared" si="1028"/>
        <v/>
      </c>
      <c r="PU302" s="251" t="str">
        <f t="shared" si="1029"/>
        <v/>
      </c>
      <c r="PV302" s="251" t="str">
        <f t="shared" si="1030"/>
        <v/>
      </c>
      <c r="PW302" s="251" t="str">
        <f t="shared" si="1031"/>
        <v/>
      </c>
      <c r="PX302" s="251" t="str">
        <f t="shared" si="1032"/>
        <v/>
      </c>
      <c r="PY302" s="251" t="str">
        <f t="shared" si="1033"/>
        <v/>
      </c>
      <c r="PZ302" s="251" t="str">
        <f t="shared" si="1034"/>
        <v/>
      </c>
      <c r="QA302" s="251" t="str">
        <f t="shared" si="1035"/>
        <v/>
      </c>
      <c r="QB302" s="251" t="str">
        <f t="shared" si="1036"/>
        <v/>
      </c>
      <c r="QC302" s="251" t="str">
        <f t="shared" si="1037"/>
        <v/>
      </c>
      <c r="QD302" s="251" t="str">
        <f t="shared" si="1038"/>
        <v/>
      </c>
      <c r="QE302" s="251" t="str">
        <f t="shared" si="1039"/>
        <v/>
      </c>
      <c r="QF302" s="63">
        <f t="shared" si="1040"/>
        <v>0</v>
      </c>
      <c r="QG302" s="59"/>
      <c r="QH302" s="59"/>
      <c r="QI302" s="59"/>
      <c r="QJ302" s="59"/>
      <c r="QK302" s="59"/>
      <c r="QL302" s="59"/>
      <c r="QM302" s="59"/>
      <c r="QN302" s="59"/>
    </row>
    <row r="303" spans="1:456" ht="6.75" customHeight="1" x14ac:dyDescent="0.25">
      <c r="A303" s="68"/>
      <c r="B303" s="447">
        <f t="shared" si="900"/>
        <v>289</v>
      </c>
      <c r="C303" s="72" t="s">
        <v>788</v>
      </c>
      <c r="D303" s="261" t="s">
        <v>869</v>
      </c>
      <c r="E303" s="59"/>
      <c r="F303" s="229"/>
      <c r="G303" s="295"/>
      <c r="H303" s="295"/>
      <c r="I303" s="229"/>
      <c r="J303" s="295"/>
      <c r="K303" s="295"/>
      <c r="L303" s="229"/>
      <c r="M303" s="295"/>
      <c r="N303" s="295"/>
      <c r="O303" s="229"/>
      <c r="P303" s="295"/>
      <c r="Q303" s="295"/>
      <c r="R303" s="229"/>
      <c r="S303" s="230"/>
      <c r="T303" s="231"/>
      <c r="U303" s="229"/>
      <c r="V303" s="230"/>
      <c r="W303" s="231"/>
      <c r="X303" s="229"/>
      <c r="Y303" s="230"/>
      <c r="Z303" s="231"/>
      <c r="AA303" s="229"/>
      <c r="AB303" s="295"/>
      <c r="AC303" s="295"/>
      <c r="AD303" s="229"/>
      <c r="AE303" s="295"/>
      <c r="AF303" s="295"/>
      <c r="AG303" s="229"/>
      <c r="AH303" s="295"/>
      <c r="AI303" s="295"/>
      <c r="AJ303" s="229"/>
      <c r="AK303" s="295"/>
      <c r="AL303" s="295"/>
      <c r="AM303" s="229"/>
      <c r="AN303" s="295"/>
      <c r="AO303" s="295"/>
      <c r="AP303" s="243"/>
      <c r="AQ303" s="295"/>
      <c r="AR303" s="290"/>
      <c r="AS303" s="243"/>
      <c r="AT303" s="295"/>
      <c r="AU303" s="290"/>
      <c r="AV303" s="229"/>
      <c r="AW303" s="230"/>
      <c r="AX303" s="231"/>
      <c r="AY303" s="229"/>
      <c r="AZ303" s="230"/>
      <c r="BA303" s="231"/>
      <c r="BB303" s="229"/>
      <c r="BC303" s="230"/>
      <c r="BD303" s="231"/>
      <c r="BE303" s="229"/>
      <c r="BF303" s="230"/>
      <c r="BG303" s="231"/>
      <c r="BH303" s="229"/>
      <c r="BI303" s="230"/>
      <c r="BJ303" s="231"/>
      <c r="BK303" s="243"/>
      <c r="BL303" s="230"/>
      <c r="BM303" s="231"/>
      <c r="BN303" s="243"/>
      <c r="BO303" s="230"/>
      <c r="BP303" s="231"/>
      <c r="BQ303" s="229"/>
      <c r="BR303" s="230"/>
      <c r="BS303" s="231"/>
      <c r="BT303" s="229"/>
      <c r="BU303" s="230"/>
      <c r="BV303" s="231"/>
      <c r="BW303" s="229"/>
      <c r="BX303" s="230"/>
      <c r="BY303" s="231"/>
      <c r="BZ303" s="229"/>
      <c r="CA303" s="230"/>
      <c r="CB303" s="231"/>
      <c r="CC303" s="229"/>
      <c r="CD303" s="230"/>
      <c r="CE303" s="231"/>
      <c r="CF303" s="331"/>
      <c r="CG303" s="332"/>
      <c r="CH303" s="385"/>
      <c r="CI303" s="331"/>
      <c r="CJ303" s="332"/>
      <c r="CK303" s="385"/>
      <c r="CL303" s="243"/>
      <c r="CM303" s="230"/>
      <c r="CN303" s="354"/>
      <c r="CO303" s="243"/>
      <c r="CP303" s="230"/>
      <c r="CQ303" s="231"/>
      <c r="CR303" s="331"/>
      <c r="CS303" s="332"/>
      <c r="CT303" s="333"/>
      <c r="CU303" s="229"/>
      <c r="CV303" s="230"/>
      <c r="CW303" s="231"/>
      <c r="CX303" s="331"/>
      <c r="CY303" s="332"/>
      <c r="CZ303" s="333"/>
      <c r="DA303" s="331"/>
      <c r="DB303" s="332"/>
      <c r="DC303" s="333"/>
      <c r="DD303" s="331"/>
      <c r="DE303" s="332"/>
      <c r="DF303" s="333"/>
      <c r="DG303" s="331"/>
      <c r="DH303" s="332"/>
      <c r="DI303" s="333"/>
      <c r="DJ303" s="229"/>
      <c r="DK303" s="230"/>
      <c r="DL303" s="231"/>
      <c r="DM303" s="229"/>
      <c r="DN303" s="230"/>
      <c r="DO303" s="231"/>
      <c r="DP303" s="331"/>
      <c r="DQ303" s="332"/>
      <c r="DR303" s="333"/>
      <c r="DS303" s="331"/>
      <c r="DT303" s="332"/>
      <c r="DU303" s="333"/>
      <c r="DV303" s="331"/>
      <c r="DW303" s="332"/>
      <c r="DX303" s="333"/>
      <c r="DY303" s="331"/>
      <c r="DZ303" s="332"/>
      <c r="EA303" s="333"/>
      <c r="EB303" s="331"/>
      <c r="EC303" s="332"/>
      <c r="ED303" s="333"/>
      <c r="EE303" s="331"/>
      <c r="EF303" s="332"/>
      <c r="EG303" s="333"/>
      <c r="EH303" s="229"/>
      <c r="EI303" s="230"/>
      <c r="EJ303" s="231"/>
      <c r="EK303" s="229"/>
      <c r="EL303" s="230"/>
      <c r="EM303" s="231"/>
      <c r="EN303" s="244"/>
      <c r="EO303" s="269" t="str">
        <f t="shared" si="901"/>
        <v/>
      </c>
      <c r="EP303" s="444" t="s">
        <v>1247</v>
      </c>
      <c r="EQ303" s="360" t="str">
        <f t="shared" si="1041"/>
        <v/>
      </c>
      <c r="ER303" s="360" t="str">
        <f t="shared" si="1042"/>
        <v/>
      </c>
      <c r="ES303" s="360" t="str">
        <f t="shared" si="1043"/>
        <v/>
      </c>
      <c r="ET303" s="360" t="str">
        <f t="shared" si="1044"/>
        <v/>
      </c>
      <c r="EU303" s="360" t="str">
        <f t="shared" si="1045"/>
        <v/>
      </c>
      <c r="EV303" s="360" t="str">
        <f t="shared" si="1046"/>
        <v/>
      </c>
      <c r="EW303" s="360" t="str">
        <f t="shared" si="1047"/>
        <v/>
      </c>
      <c r="EX303" s="360" t="str">
        <f t="shared" si="1048"/>
        <v/>
      </c>
      <c r="EY303" s="360" t="str">
        <f t="shared" si="1049"/>
        <v/>
      </c>
      <c r="EZ303" s="360" t="str">
        <f t="shared" si="1050"/>
        <v/>
      </c>
      <c r="FA303" s="360" t="str">
        <f t="shared" si="1051"/>
        <v/>
      </c>
      <c r="FB303" s="360" t="str">
        <f t="shared" si="1052"/>
        <v/>
      </c>
      <c r="FC303" s="360" t="str">
        <f t="shared" si="1053"/>
        <v/>
      </c>
      <c r="FD303" s="360" t="str">
        <f t="shared" si="1054"/>
        <v/>
      </c>
      <c r="FE303" s="360" t="str">
        <f t="shared" si="1055"/>
        <v/>
      </c>
      <c r="FF303" s="360" t="str">
        <f t="shared" si="1056"/>
        <v/>
      </c>
      <c r="FG303" s="360" t="str">
        <f t="shared" si="1057"/>
        <v/>
      </c>
      <c r="FH303" s="360" t="str">
        <f t="shared" si="1058"/>
        <v/>
      </c>
      <c r="FI303" s="360" t="str">
        <f t="shared" si="1059"/>
        <v/>
      </c>
      <c r="FJ303" s="360" t="str">
        <f t="shared" si="1060"/>
        <v/>
      </c>
      <c r="FK303" s="360" t="str">
        <f t="shared" si="1061"/>
        <v/>
      </c>
      <c r="FL303" s="360" t="str">
        <f t="shared" si="1062"/>
        <v/>
      </c>
      <c r="FM303" s="360">
        <f t="shared" si="1063"/>
        <v>44</v>
      </c>
      <c r="FN303" s="360" t="str">
        <f t="shared" si="1064"/>
        <v/>
      </c>
      <c r="FO303" s="360" t="str">
        <f t="shared" si="1065"/>
        <v/>
      </c>
      <c r="FP303" s="360" t="str">
        <f t="shared" si="1066"/>
        <v/>
      </c>
      <c r="FQ303" s="360" t="str">
        <f t="shared" si="1067"/>
        <v/>
      </c>
      <c r="FR303" s="360" t="str">
        <f t="shared" si="1068"/>
        <v/>
      </c>
      <c r="FS303" s="360" t="str">
        <f t="shared" si="1069"/>
        <v/>
      </c>
      <c r="FT303" s="360" t="str">
        <f t="shared" si="902"/>
        <v/>
      </c>
      <c r="FU303" s="360" t="str">
        <f t="shared" si="1070"/>
        <v/>
      </c>
      <c r="FV303" s="360" t="str">
        <f t="shared" si="1071"/>
        <v/>
      </c>
      <c r="FW303" s="360" t="str">
        <f t="shared" si="1072"/>
        <v/>
      </c>
      <c r="FX303" s="360" t="str">
        <f t="shared" si="1073"/>
        <v/>
      </c>
      <c r="FY303" s="360" t="str">
        <f t="shared" si="1074"/>
        <v/>
      </c>
      <c r="FZ303" s="360" t="str">
        <f t="shared" si="1075"/>
        <v/>
      </c>
      <c r="GA303" s="360" t="str">
        <f t="shared" si="1076"/>
        <v/>
      </c>
      <c r="GB303" s="360" t="str">
        <f t="shared" si="1077"/>
        <v/>
      </c>
      <c r="GC303" s="360" t="str">
        <f t="shared" si="1078"/>
        <v/>
      </c>
      <c r="GD303" s="360" t="str">
        <f t="shared" si="1079"/>
        <v/>
      </c>
      <c r="GE303" s="360" t="str">
        <f t="shared" si="1080"/>
        <v/>
      </c>
      <c r="GF303" s="360" t="str">
        <f t="shared" si="1081"/>
        <v/>
      </c>
      <c r="GG303" s="360" t="str">
        <f t="shared" si="1082"/>
        <v/>
      </c>
      <c r="GH303" s="360" t="str">
        <f t="shared" si="1083"/>
        <v/>
      </c>
      <c r="GI303" s="360" t="str">
        <f t="shared" si="1084"/>
        <v/>
      </c>
      <c r="GJ303" s="360" t="str">
        <f t="shared" si="1085"/>
        <v/>
      </c>
      <c r="GK303" s="444" t="s">
        <v>1247</v>
      </c>
      <c r="GL303" s="361" t="str">
        <f t="shared" si="903"/>
        <v>-</v>
      </c>
      <c r="GM303" s="361" t="str">
        <f t="shared" si="904"/>
        <v>-</v>
      </c>
      <c r="GN303" s="361" t="str">
        <f t="shared" si="905"/>
        <v>-</v>
      </c>
      <c r="GO303" s="361" t="str">
        <f t="shared" si="906"/>
        <v>-</v>
      </c>
      <c r="GP303" s="361" t="str">
        <f t="shared" si="907"/>
        <v>-</v>
      </c>
      <c r="GQ303" s="361" t="str">
        <f t="shared" si="908"/>
        <v>-</v>
      </c>
      <c r="GR303" s="361" t="str">
        <f t="shared" si="909"/>
        <v>-</v>
      </c>
      <c r="GS303" s="361" t="str">
        <f t="shared" si="910"/>
        <v>-</v>
      </c>
      <c r="GT303" s="361" t="str">
        <f t="shared" si="911"/>
        <v>-</v>
      </c>
      <c r="GU303" s="361" t="str">
        <f t="shared" si="912"/>
        <v>-</v>
      </c>
      <c r="GV303" s="361" t="str">
        <f t="shared" si="913"/>
        <v>-</v>
      </c>
      <c r="GW303" s="361" t="str">
        <f t="shared" si="914"/>
        <v>-</v>
      </c>
      <c r="GX303" s="361" t="str">
        <f t="shared" si="915"/>
        <v>-</v>
      </c>
      <c r="GY303" s="361" t="str">
        <f t="shared" si="916"/>
        <v>-</v>
      </c>
      <c r="GZ303" s="361" t="str">
        <f t="shared" si="917"/>
        <v>-</v>
      </c>
      <c r="HA303" s="361" t="str">
        <f t="shared" si="918"/>
        <v>-</v>
      </c>
      <c r="HB303" s="361" t="str">
        <f t="shared" si="919"/>
        <v>-</v>
      </c>
      <c r="HC303" s="361" t="str">
        <f t="shared" si="920"/>
        <v>-</v>
      </c>
      <c r="HD303" s="361" t="str">
        <f t="shared" si="921"/>
        <v>-</v>
      </c>
      <c r="HE303" s="361" t="str">
        <f t="shared" si="922"/>
        <v>-</v>
      </c>
      <c r="HF303" s="361" t="str">
        <f t="shared" si="923"/>
        <v>-</v>
      </c>
      <c r="HG303" s="361" t="str">
        <f t="shared" si="924"/>
        <v>-</v>
      </c>
      <c r="HH303" s="361" t="str">
        <f t="shared" si="925"/>
        <v>stage</v>
      </c>
      <c r="HI303" s="361" t="str">
        <f t="shared" si="926"/>
        <v>-</v>
      </c>
      <c r="HJ303" s="361" t="str">
        <f t="shared" si="927"/>
        <v>-</v>
      </c>
      <c r="HK303" s="361" t="str">
        <f t="shared" si="928"/>
        <v>-</v>
      </c>
      <c r="HL303" s="361" t="str">
        <f t="shared" si="929"/>
        <v>-</v>
      </c>
      <c r="HM303" s="361" t="str">
        <f t="shared" si="930"/>
        <v>-</v>
      </c>
      <c r="HN303" s="361" t="str">
        <f t="shared" si="931"/>
        <v>-</v>
      </c>
      <c r="HO303" s="361" t="str">
        <f t="shared" si="932"/>
        <v>-</v>
      </c>
      <c r="HP303" s="361" t="str">
        <f t="shared" si="933"/>
        <v>-</v>
      </c>
      <c r="HQ303" s="361" t="str">
        <f t="shared" si="934"/>
        <v>-</v>
      </c>
      <c r="HR303" s="361" t="str">
        <f t="shared" si="935"/>
        <v>-</v>
      </c>
      <c r="HS303" s="361" t="str">
        <f t="shared" si="936"/>
        <v>-</v>
      </c>
      <c r="HT303" s="361" t="str">
        <f t="shared" si="937"/>
        <v>-</v>
      </c>
      <c r="HU303" s="361" t="str">
        <f t="shared" si="938"/>
        <v>-</v>
      </c>
      <c r="HV303" s="361" t="str">
        <f t="shared" si="939"/>
        <v>-</v>
      </c>
      <c r="HW303" s="361" t="str">
        <f t="shared" si="940"/>
        <v>-</v>
      </c>
      <c r="HX303" s="361" t="str">
        <f t="shared" si="941"/>
        <v>-</v>
      </c>
      <c r="HY303" s="361" t="str">
        <f t="shared" si="942"/>
        <v>-</v>
      </c>
      <c r="HZ303" s="361" t="str">
        <f t="shared" si="943"/>
        <v>-</v>
      </c>
      <c r="IA303" s="361" t="str">
        <f t="shared" si="944"/>
        <v>-</v>
      </c>
      <c r="IB303" s="361" t="str">
        <f t="shared" si="945"/>
        <v>-</v>
      </c>
      <c r="IC303" s="361" t="str">
        <f t="shared" si="946"/>
        <v>-</v>
      </c>
      <c r="ID303" s="361" t="str">
        <f t="shared" si="947"/>
        <v>-</v>
      </c>
      <c r="IE303" s="361" t="str">
        <f t="shared" si="948"/>
        <v>-</v>
      </c>
      <c r="IF303" s="444" t="s">
        <v>1247</v>
      </c>
      <c r="IG303" s="56" t="str">
        <f t="shared" si="1086"/>
        <v>-</v>
      </c>
      <c r="IH303" s="56" t="str">
        <f t="shared" si="1087"/>
        <v>-</v>
      </c>
      <c r="II303" s="56" t="str">
        <f t="shared" si="1088"/>
        <v>-</v>
      </c>
      <c r="IJ303" s="56" t="str">
        <f t="shared" si="1089"/>
        <v>-</v>
      </c>
      <c r="IK303" s="56" t="str">
        <f t="shared" si="949"/>
        <v>-</v>
      </c>
      <c r="IL303" s="56" t="str">
        <f t="shared" si="950"/>
        <v>-</v>
      </c>
      <c r="IM303" s="56" t="str">
        <f t="shared" si="951"/>
        <v>-</v>
      </c>
      <c r="IN303" s="56" t="str">
        <f t="shared" si="952"/>
        <v>-</v>
      </c>
      <c r="IO303" s="56" t="str">
        <f t="shared" si="953"/>
        <v>-</v>
      </c>
      <c r="IP303" s="56" t="str">
        <f t="shared" si="954"/>
        <v>-</v>
      </c>
      <c r="IQ303" s="56" t="str">
        <f t="shared" si="955"/>
        <v>-</v>
      </c>
      <c r="IR303" s="56" t="str">
        <f t="shared" si="956"/>
        <v>-</v>
      </c>
      <c r="IS303" s="56" t="str">
        <f t="shared" si="957"/>
        <v>-</v>
      </c>
      <c r="IT303" s="56" t="str">
        <f t="shared" si="958"/>
        <v>-</v>
      </c>
      <c r="IU303" s="56" t="str">
        <f t="shared" si="959"/>
        <v>-</v>
      </c>
      <c r="IV303" s="56" t="str">
        <f t="shared" si="960"/>
        <v>-</v>
      </c>
      <c r="IW303" s="56" t="str">
        <f t="shared" si="961"/>
        <v>-</v>
      </c>
      <c r="IX303" s="56" t="str">
        <f t="shared" si="962"/>
        <v>-</v>
      </c>
      <c r="IY303" s="56" t="str">
        <f t="shared" si="963"/>
        <v>-</v>
      </c>
      <c r="IZ303" s="56" t="str">
        <f t="shared" si="964"/>
        <v>-</v>
      </c>
      <c r="JA303" s="56" t="str">
        <f t="shared" si="965"/>
        <v>-</v>
      </c>
      <c r="JB303" s="56" t="str">
        <f t="shared" si="966"/>
        <v>-</v>
      </c>
      <c r="JC303" s="56" t="str">
        <f t="shared" si="967"/>
        <v>csv</v>
      </c>
      <c r="JD303" s="56" t="str">
        <f t="shared" si="968"/>
        <v>-</v>
      </c>
      <c r="JE303" s="56" t="str">
        <f t="shared" si="969"/>
        <v>-</v>
      </c>
      <c r="JF303" s="56" t="str">
        <f t="shared" si="970"/>
        <v>-</v>
      </c>
      <c r="JG303" s="56" t="str">
        <f t="shared" si="971"/>
        <v>-</v>
      </c>
      <c r="JH303" s="56" t="str">
        <f t="shared" si="972"/>
        <v>-</v>
      </c>
      <c r="JI303" s="56" t="str">
        <f t="shared" si="973"/>
        <v>-</v>
      </c>
      <c r="JJ303" s="56" t="str">
        <f t="shared" si="974"/>
        <v>-</v>
      </c>
      <c r="JK303" s="56" t="str">
        <f t="shared" si="975"/>
        <v>-</v>
      </c>
      <c r="JL303" s="56" t="str">
        <f t="shared" si="976"/>
        <v>-</v>
      </c>
      <c r="JM303" s="56" t="str">
        <f t="shared" si="977"/>
        <v>-</v>
      </c>
      <c r="JN303" s="56" t="str">
        <f t="shared" si="978"/>
        <v>-</v>
      </c>
      <c r="JO303" s="56" t="str">
        <f t="shared" si="979"/>
        <v>-</v>
      </c>
      <c r="JP303" s="56" t="str">
        <f t="shared" si="980"/>
        <v>-</v>
      </c>
      <c r="JQ303" s="56" t="str">
        <f t="shared" si="981"/>
        <v>-</v>
      </c>
      <c r="JR303" s="56" t="str">
        <f t="shared" si="982"/>
        <v>-</v>
      </c>
      <c r="JS303" s="56" t="str">
        <f t="shared" si="983"/>
        <v>-</v>
      </c>
      <c r="JT303" s="56" t="str">
        <f t="shared" si="984"/>
        <v>-</v>
      </c>
      <c r="JU303" s="56" t="str">
        <f t="shared" si="985"/>
        <v>-</v>
      </c>
      <c r="JV303" s="56" t="str">
        <f t="shared" si="986"/>
        <v>-</v>
      </c>
      <c r="JW303" s="56" t="str">
        <f t="shared" si="987"/>
        <v>-</v>
      </c>
      <c r="JX303" s="56" t="str">
        <f t="shared" si="988"/>
        <v>-</v>
      </c>
      <c r="JY303" s="56" t="str">
        <f t="shared" si="989"/>
        <v>-</v>
      </c>
      <c r="JZ303" s="56" t="str">
        <f t="shared" si="990"/>
        <v>-</v>
      </c>
      <c r="KA303" s="444" t="s">
        <v>1247</v>
      </c>
      <c r="KB303" s="360">
        <f>IF(ISNUMBER(INDEX($EQ$15:$GK$521,$B303,EO$11)),MAX(KB$14:KB302)+1,0)</f>
        <v>0</v>
      </c>
      <c r="KC303" s="360" t="str">
        <f t="shared" si="1090"/>
        <v/>
      </c>
      <c r="KD303" s="373" t="s">
        <v>2</v>
      </c>
      <c r="KE303" s="215"/>
      <c r="KF303" s="60"/>
      <c r="KG303" s="60"/>
      <c r="KH303" s="60"/>
      <c r="KI303" s="60"/>
      <c r="KJ303" s="60"/>
      <c r="KK303" s="60"/>
      <c r="KL303" s="60"/>
      <c r="KM303" s="60"/>
      <c r="KN303" s="60"/>
      <c r="KO303" s="60"/>
      <c r="KP303" s="60"/>
      <c r="KQ303" s="60"/>
      <c r="KR303" s="60"/>
      <c r="KS303" s="60"/>
      <c r="KT303" s="60"/>
      <c r="KU303" s="60"/>
      <c r="KV303" s="60"/>
      <c r="KW303" s="60"/>
      <c r="KX303" s="60"/>
      <c r="KY303" s="60"/>
      <c r="KZ303" s="283" t="str">
        <f t="shared" si="991"/>
        <v/>
      </c>
      <c r="LA303" s="26"/>
      <c r="LB303" s="18"/>
      <c r="LC303" s="18"/>
      <c r="LD303" s="18"/>
      <c r="LE303" s="18"/>
      <c r="LF303" s="18"/>
      <c r="LG303" s="18"/>
      <c r="LH303" s="18"/>
      <c r="LI303" s="18"/>
      <c r="LJ303" s="18"/>
      <c r="LK303" s="18"/>
      <c r="LL303" s="18"/>
      <c r="LM303" s="18"/>
      <c r="LN303" s="63"/>
      <c r="LO303" s="251">
        <f t="shared" si="992"/>
        <v>0</v>
      </c>
      <c r="LP303" s="251">
        <f t="shared" si="993"/>
        <v>0</v>
      </c>
      <c r="LQ303" s="251">
        <f t="shared" si="994"/>
        <v>0</v>
      </c>
      <c r="LR303" s="251">
        <f t="shared" si="995"/>
        <v>0</v>
      </c>
      <c r="LS303" s="251">
        <f t="shared" si="996"/>
        <v>0</v>
      </c>
      <c r="LT303" s="251">
        <f t="shared" si="997"/>
        <v>0</v>
      </c>
      <c r="LU303" s="251">
        <f t="shared" si="998"/>
        <v>0</v>
      </c>
      <c r="LV303" s="251">
        <f t="shared" si="999"/>
        <v>0</v>
      </c>
      <c r="LW303" s="251">
        <f t="shared" si="1000"/>
        <v>0</v>
      </c>
      <c r="LX303" s="251">
        <f t="shared" si="1001"/>
        <v>0</v>
      </c>
      <c r="LY303" s="251">
        <f t="shared" si="1002"/>
        <v>0</v>
      </c>
      <c r="LZ303" s="251">
        <f t="shared" si="1003"/>
        <v>0</v>
      </c>
      <c r="MA303" s="63">
        <f t="shared" si="1004"/>
        <v>7</v>
      </c>
      <c r="MB303" s="63">
        <f t="shared" si="1005"/>
        <v>0</v>
      </c>
      <c r="MC303" s="63">
        <f t="shared" si="1092"/>
        <v>289</v>
      </c>
      <c r="MD303" s="63">
        <f t="shared" si="1091"/>
        <v>60</v>
      </c>
      <c r="ME303" s="63" t="str">
        <f t="shared" si="1006"/>
        <v>sy15</v>
      </c>
      <c r="MF303" s="315">
        <f t="shared" si="1007"/>
        <v>291</v>
      </c>
      <c r="MG303" s="315">
        <f>IF(ISNUMBER(MATCH(EO303,$ME$15:$ME$520,0)),0,MAX(MG$14:MG302)+1)</f>
        <v>0</v>
      </c>
      <c r="MH303" s="315" t="str">
        <f t="shared" si="1008"/>
        <v/>
      </c>
      <c r="MI303" s="369"/>
      <c r="MJ303" s="68"/>
      <c r="MK303" s="18"/>
      <c r="ML303" s="242"/>
      <c r="MM303" s="242"/>
      <c r="MN303" s="59"/>
      <c r="MO303" s="59"/>
      <c r="MP303" s="285"/>
      <c r="MQ303" s="59"/>
      <c r="MR303" s="238"/>
      <c r="MS303" s="285"/>
      <c r="MT303" s="59"/>
      <c r="MU303" s="285"/>
      <c r="MV303" s="238"/>
      <c r="MW303" s="59"/>
      <c r="MX303" s="59"/>
      <c r="MY303" s="59"/>
      <c r="MZ303" s="59"/>
      <c r="NA303" s="59"/>
      <c r="NB303" s="59"/>
      <c r="NC303" s="59"/>
      <c r="ND303" s="59"/>
      <c r="NE303" s="59"/>
      <c r="NF303" s="59"/>
      <c r="NG303" s="59"/>
      <c r="NH303" s="59"/>
      <c r="NI303" s="59"/>
      <c r="NJ303" s="59"/>
      <c r="NK303" s="59"/>
      <c r="NL303" s="454"/>
      <c r="NM303" s="454"/>
      <c r="NN303" s="59"/>
      <c r="NO303" s="18"/>
      <c r="NP303" s="18"/>
      <c r="NQ303" s="18"/>
      <c r="NR303" s="18"/>
      <c r="NS303" s="18"/>
      <c r="NT303" s="18"/>
      <c r="NU303" s="18"/>
      <c r="NV303" s="18"/>
      <c r="NW303" s="18"/>
      <c r="NX303" s="18"/>
      <c r="NY303" s="18"/>
      <c r="NZ303" s="18"/>
      <c r="OA303" s="18"/>
      <c r="OB303" s="18"/>
      <c r="OC303" s="18"/>
      <c r="OZ303" s="59"/>
      <c r="PA303" s="251" t="str">
        <f t="shared" si="1009"/>
        <v/>
      </c>
      <c r="PB303" s="251" t="str">
        <f t="shared" si="1010"/>
        <v/>
      </c>
      <c r="PC303" s="251" t="str">
        <f t="shared" si="1011"/>
        <v/>
      </c>
      <c r="PD303" s="251" t="str">
        <f t="shared" si="1012"/>
        <v/>
      </c>
      <c r="PE303" s="251" t="str">
        <f t="shared" si="1013"/>
        <v/>
      </c>
      <c r="PF303" s="251" t="str">
        <f t="shared" si="1014"/>
        <v/>
      </c>
      <c r="PG303" s="251" t="str">
        <f t="shared" si="1015"/>
        <v/>
      </c>
      <c r="PH303" s="251" t="str">
        <f t="shared" si="1016"/>
        <v/>
      </c>
      <c r="PI303" s="251" t="str">
        <f t="shared" si="1017"/>
        <v/>
      </c>
      <c r="PJ303" s="251" t="str">
        <f t="shared" si="1018"/>
        <v/>
      </c>
      <c r="PK303" s="251" t="str">
        <f t="shared" si="1019"/>
        <v/>
      </c>
      <c r="PL303" s="251" t="str">
        <f t="shared" si="1020"/>
        <v/>
      </c>
      <c r="PM303" s="251" t="str">
        <f t="shared" si="1021"/>
        <v/>
      </c>
      <c r="PN303" s="251" t="str">
        <f t="shared" si="1022"/>
        <v/>
      </c>
      <c r="PO303" s="251" t="str">
        <f t="shared" si="1023"/>
        <v/>
      </c>
      <c r="PP303" s="251" t="str">
        <f t="shared" si="1024"/>
        <v/>
      </c>
      <c r="PQ303" s="251" t="str">
        <f t="shared" si="1025"/>
        <v/>
      </c>
      <c r="PR303" s="251" t="str">
        <f t="shared" si="1026"/>
        <v/>
      </c>
      <c r="PS303" s="251" t="str">
        <f t="shared" si="1027"/>
        <v/>
      </c>
      <c r="PT303" s="251" t="str">
        <f t="shared" si="1028"/>
        <v/>
      </c>
      <c r="PU303" s="251" t="str">
        <f t="shared" si="1029"/>
        <v/>
      </c>
      <c r="PV303" s="251" t="str">
        <f t="shared" si="1030"/>
        <v/>
      </c>
      <c r="PW303" s="251" t="str">
        <f t="shared" si="1031"/>
        <v/>
      </c>
      <c r="PX303" s="251" t="str">
        <f t="shared" si="1032"/>
        <v/>
      </c>
      <c r="PY303" s="251" t="str">
        <f t="shared" si="1033"/>
        <v/>
      </c>
      <c r="PZ303" s="251" t="str">
        <f t="shared" si="1034"/>
        <v/>
      </c>
      <c r="QA303" s="251" t="str">
        <f t="shared" si="1035"/>
        <v/>
      </c>
      <c r="QB303" s="251" t="str">
        <f t="shared" si="1036"/>
        <v/>
      </c>
      <c r="QC303" s="251" t="str">
        <f t="shared" si="1037"/>
        <v/>
      </c>
      <c r="QD303" s="251" t="str">
        <f t="shared" si="1038"/>
        <v/>
      </c>
      <c r="QE303" s="251" t="str">
        <f t="shared" si="1039"/>
        <v/>
      </c>
      <c r="QF303" s="63">
        <f t="shared" si="1040"/>
        <v>0</v>
      </c>
      <c r="QG303" s="59"/>
      <c r="QH303" s="59"/>
      <c r="QI303" s="59"/>
      <c r="QJ303" s="59"/>
      <c r="QK303" s="59"/>
      <c r="QL303" s="59"/>
      <c r="QM303" s="59"/>
      <c r="QN303" s="59"/>
    </row>
    <row r="304" spans="1:456" ht="6.75" customHeight="1" x14ac:dyDescent="0.25">
      <c r="A304" s="68"/>
      <c r="B304" s="447">
        <f t="shared" si="900"/>
        <v>290</v>
      </c>
      <c r="C304" s="72" t="s">
        <v>1267</v>
      </c>
      <c r="D304" s="261" t="s">
        <v>1268</v>
      </c>
      <c r="E304" s="59"/>
      <c r="F304" s="229"/>
      <c r="G304" s="295"/>
      <c r="H304" s="295"/>
      <c r="I304" s="229"/>
      <c r="J304" s="295"/>
      <c r="K304" s="295"/>
      <c r="L304" s="229"/>
      <c r="M304" s="295"/>
      <c r="N304" s="295"/>
      <c r="O304" s="229"/>
      <c r="P304" s="295"/>
      <c r="Q304" s="295"/>
      <c r="R304" s="229"/>
      <c r="S304" s="230"/>
      <c r="T304" s="231"/>
      <c r="U304" s="229"/>
      <c r="V304" s="230"/>
      <c r="W304" s="231"/>
      <c r="X304" s="229"/>
      <c r="Y304" s="230"/>
      <c r="Z304" s="231"/>
      <c r="AA304" s="229"/>
      <c r="AB304" s="295"/>
      <c r="AC304" s="295"/>
      <c r="AD304" s="229"/>
      <c r="AE304" s="295"/>
      <c r="AF304" s="295"/>
      <c r="AG304" s="229"/>
      <c r="AH304" s="295"/>
      <c r="AI304" s="295"/>
      <c r="AJ304" s="229"/>
      <c r="AK304" s="295"/>
      <c r="AL304" s="295"/>
      <c r="AM304" s="229"/>
      <c r="AN304" s="295"/>
      <c r="AO304" s="295"/>
      <c r="AP304" s="243"/>
      <c r="AQ304" s="295"/>
      <c r="AR304" s="290"/>
      <c r="AS304" s="243"/>
      <c r="AT304" s="295"/>
      <c r="AU304" s="290"/>
      <c r="AV304" s="229"/>
      <c r="AW304" s="230"/>
      <c r="AX304" s="231"/>
      <c r="AY304" s="229"/>
      <c r="AZ304" s="230"/>
      <c r="BA304" s="231"/>
      <c r="BB304" s="229"/>
      <c r="BC304" s="230"/>
      <c r="BD304" s="231"/>
      <c r="BE304" s="229"/>
      <c r="BF304" s="230"/>
      <c r="BG304" s="231"/>
      <c r="BH304" s="229"/>
      <c r="BI304" s="230"/>
      <c r="BJ304" s="231"/>
      <c r="BK304" s="243"/>
      <c r="BL304" s="230"/>
      <c r="BM304" s="231"/>
      <c r="BN304" s="243"/>
      <c r="BO304" s="230"/>
      <c r="BP304" s="231"/>
      <c r="BQ304" s="229"/>
      <c r="BR304" s="230"/>
      <c r="BS304" s="231"/>
      <c r="BT304" s="229"/>
      <c r="BU304" s="230"/>
      <c r="BV304" s="231"/>
      <c r="BW304" s="229"/>
      <c r="BX304" s="230"/>
      <c r="BY304" s="231"/>
      <c r="BZ304" s="229"/>
      <c r="CA304" s="230"/>
      <c r="CB304" s="231"/>
      <c r="CC304" s="229"/>
      <c r="CD304" s="230"/>
      <c r="CE304" s="231"/>
      <c r="CF304" s="331"/>
      <c r="CG304" s="332"/>
      <c r="CH304" s="385"/>
      <c r="CI304" s="331"/>
      <c r="CJ304" s="332"/>
      <c r="CK304" s="385"/>
      <c r="CL304" s="243"/>
      <c r="CM304" s="230"/>
      <c r="CN304" s="354"/>
      <c r="CO304" s="243"/>
      <c r="CP304" s="230"/>
      <c r="CQ304" s="231"/>
      <c r="CR304" s="331"/>
      <c r="CS304" s="332"/>
      <c r="CT304" s="333"/>
      <c r="CU304" s="229"/>
      <c r="CV304" s="230"/>
      <c r="CW304" s="231"/>
      <c r="CX304" s="331"/>
      <c r="CY304" s="332"/>
      <c r="CZ304" s="333"/>
      <c r="DA304" s="331"/>
      <c r="DB304" s="332"/>
      <c r="DC304" s="333"/>
      <c r="DD304" s="331"/>
      <c r="DE304" s="332"/>
      <c r="DF304" s="333"/>
      <c r="DG304" s="331"/>
      <c r="DH304" s="332"/>
      <c r="DI304" s="333"/>
      <c r="DJ304" s="229"/>
      <c r="DK304" s="230"/>
      <c r="DL304" s="231"/>
      <c r="DM304" s="229"/>
      <c r="DN304" s="230"/>
      <c r="DO304" s="231"/>
      <c r="DP304" s="331"/>
      <c r="DQ304" s="332"/>
      <c r="DR304" s="333"/>
      <c r="DS304" s="331"/>
      <c r="DT304" s="332"/>
      <c r="DU304" s="333"/>
      <c r="DV304" s="331"/>
      <c r="DW304" s="332"/>
      <c r="DX304" s="333"/>
      <c r="DY304" s="331"/>
      <c r="DZ304" s="332"/>
      <c r="EA304" s="333"/>
      <c r="EB304" s="331"/>
      <c r="EC304" s="332"/>
      <c r="ED304" s="333"/>
      <c r="EE304" s="331"/>
      <c r="EF304" s="332"/>
      <c r="EG304" s="333"/>
      <c r="EH304" s="229"/>
      <c r="EI304" s="230"/>
      <c r="EJ304" s="231"/>
      <c r="EK304" s="229"/>
      <c r="EL304" s="230"/>
      <c r="EM304" s="231"/>
      <c r="EN304" s="244"/>
      <c r="EO304" s="269" t="str">
        <f t="shared" si="901"/>
        <v/>
      </c>
      <c r="EP304" s="444" t="s">
        <v>1247</v>
      </c>
      <c r="EQ304" s="360" t="str">
        <f t="shared" si="1041"/>
        <v/>
      </c>
      <c r="ER304" s="360" t="str">
        <f t="shared" si="1042"/>
        <v/>
      </c>
      <c r="ES304" s="360" t="str">
        <f t="shared" si="1043"/>
        <v/>
      </c>
      <c r="ET304" s="360" t="str">
        <f t="shared" si="1044"/>
        <v/>
      </c>
      <c r="EU304" s="360" t="str">
        <f t="shared" si="1045"/>
        <v/>
      </c>
      <c r="EV304" s="360" t="str">
        <f t="shared" si="1046"/>
        <v/>
      </c>
      <c r="EW304" s="360" t="str">
        <f t="shared" si="1047"/>
        <v/>
      </c>
      <c r="EX304" s="360" t="str">
        <f t="shared" si="1048"/>
        <v/>
      </c>
      <c r="EY304" s="360" t="str">
        <f t="shared" si="1049"/>
        <v/>
      </c>
      <c r="EZ304" s="360" t="str">
        <f t="shared" si="1050"/>
        <v/>
      </c>
      <c r="FA304" s="360" t="str">
        <f t="shared" si="1051"/>
        <v/>
      </c>
      <c r="FB304" s="360" t="str">
        <f t="shared" si="1052"/>
        <v/>
      </c>
      <c r="FC304" s="360" t="str">
        <f t="shared" si="1053"/>
        <v/>
      </c>
      <c r="FD304" s="360" t="str">
        <f t="shared" si="1054"/>
        <v/>
      </c>
      <c r="FE304" s="360" t="str">
        <f t="shared" si="1055"/>
        <v/>
      </c>
      <c r="FF304" s="360" t="str">
        <f t="shared" si="1056"/>
        <v/>
      </c>
      <c r="FG304" s="360" t="str">
        <f t="shared" si="1057"/>
        <v/>
      </c>
      <c r="FH304" s="360" t="str">
        <f t="shared" si="1058"/>
        <v/>
      </c>
      <c r="FI304" s="360" t="str">
        <f t="shared" si="1059"/>
        <v/>
      </c>
      <c r="FJ304" s="360" t="str">
        <f t="shared" si="1060"/>
        <v/>
      </c>
      <c r="FK304" s="360" t="str">
        <f t="shared" si="1061"/>
        <v/>
      </c>
      <c r="FL304" s="360" t="str">
        <f t="shared" si="1062"/>
        <v/>
      </c>
      <c r="FM304" s="360" t="str">
        <f t="shared" si="1063"/>
        <v/>
      </c>
      <c r="FN304" s="360" t="str">
        <f t="shared" si="1064"/>
        <v/>
      </c>
      <c r="FO304" s="360" t="str">
        <f t="shared" si="1065"/>
        <v/>
      </c>
      <c r="FP304" s="360" t="str">
        <f t="shared" si="1066"/>
        <v/>
      </c>
      <c r="FQ304" s="360" t="str">
        <f t="shared" si="1067"/>
        <v/>
      </c>
      <c r="FR304" s="360" t="str">
        <f t="shared" si="1068"/>
        <v/>
      </c>
      <c r="FS304" s="360" t="str">
        <f t="shared" si="1069"/>
        <v/>
      </c>
      <c r="FT304" s="360" t="str">
        <f t="shared" si="902"/>
        <v/>
      </c>
      <c r="FU304" s="360" t="str">
        <f t="shared" si="1070"/>
        <v/>
      </c>
      <c r="FV304" s="360" t="str">
        <f t="shared" si="1071"/>
        <v/>
      </c>
      <c r="FW304" s="360" t="str">
        <f t="shared" si="1072"/>
        <v/>
      </c>
      <c r="FX304" s="360" t="str">
        <f t="shared" si="1073"/>
        <v/>
      </c>
      <c r="FY304" s="360" t="str">
        <f t="shared" si="1074"/>
        <v/>
      </c>
      <c r="FZ304" s="360" t="str">
        <f t="shared" si="1075"/>
        <v/>
      </c>
      <c r="GA304" s="360" t="str">
        <f t="shared" si="1076"/>
        <v/>
      </c>
      <c r="GB304" s="360" t="str">
        <f t="shared" si="1077"/>
        <v/>
      </c>
      <c r="GC304" s="360">
        <f t="shared" si="1078"/>
        <v>42</v>
      </c>
      <c r="GD304" s="360" t="str">
        <f t="shared" si="1079"/>
        <v/>
      </c>
      <c r="GE304" s="360" t="str">
        <f t="shared" si="1080"/>
        <v/>
      </c>
      <c r="GF304" s="360" t="str">
        <f t="shared" si="1081"/>
        <v/>
      </c>
      <c r="GG304" s="360" t="str">
        <f t="shared" si="1082"/>
        <v/>
      </c>
      <c r="GH304" s="360" t="str">
        <f t="shared" si="1083"/>
        <v/>
      </c>
      <c r="GI304" s="360" t="str">
        <f t="shared" si="1084"/>
        <v/>
      </c>
      <c r="GJ304" s="360" t="str">
        <f t="shared" si="1085"/>
        <v/>
      </c>
      <c r="GK304" s="444" t="s">
        <v>1247</v>
      </c>
      <c r="GL304" s="361" t="str">
        <f t="shared" si="903"/>
        <v>-</v>
      </c>
      <c r="GM304" s="361" t="str">
        <f t="shared" si="904"/>
        <v>-</v>
      </c>
      <c r="GN304" s="361" t="str">
        <f t="shared" si="905"/>
        <v>-</v>
      </c>
      <c r="GO304" s="361" t="str">
        <f t="shared" si="906"/>
        <v>-</v>
      </c>
      <c r="GP304" s="361" t="str">
        <f t="shared" si="907"/>
        <v>-</v>
      </c>
      <c r="GQ304" s="361" t="str">
        <f t="shared" si="908"/>
        <v>-</v>
      </c>
      <c r="GR304" s="361" t="str">
        <f t="shared" si="909"/>
        <v>-</v>
      </c>
      <c r="GS304" s="361" t="str">
        <f t="shared" si="910"/>
        <v>-</v>
      </c>
      <c r="GT304" s="361" t="str">
        <f t="shared" si="911"/>
        <v>-</v>
      </c>
      <c r="GU304" s="361" t="str">
        <f t="shared" si="912"/>
        <v>-</v>
      </c>
      <c r="GV304" s="361" t="str">
        <f t="shared" si="913"/>
        <v>-</v>
      </c>
      <c r="GW304" s="361" t="str">
        <f t="shared" si="914"/>
        <v>-</v>
      </c>
      <c r="GX304" s="361" t="str">
        <f t="shared" si="915"/>
        <v>-</v>
      </c>
      <c r="GY304" s="361" t="str">
        <f t="shared" si="916"/>
        <v>-</v>
      </c>
      <c r="GZ304" s="361" t="str">
        <f t="shared" si="917"/>
        <v>-</v>
      </c>
      <c r="HA304" s="361" t="str">
        <f t="shared" si="918"/>
        <v>-</v>
      </c>
      <c r="HB304" s="361" t="str">
        <f t="shared" si="919"/>
        <v>-</v>
      </c>
      <c r="HC304" s="361" t="str">
        <f t="shared" si="920"/>
        <v>-</v>
      </c>
      <c r="HD304" s="361" t="str">
        <f t="shared" si="921"/>
        <v>-</v>
      </c>
      <c r="HE304" s="361" t="str">
        <f t="shared" si="922"/>
        <v>-</v>
      </c>
      <c r="HF304" s="361" t="str">
        <f t="shared" si="923"/>
        <v>-</v>
      </c>
      <c r="HG304" s="361" t="str">
        <f t="shared" si="924"/>
        <v>-</v>
      </c>
      <c r="HH304" s="361" t="str">
        <f t="shared" si="925"/>
        <v>-</v>
      </c>
      <c r="HI304" s="361" t="str">
        <f t="shared" si="926"/>
        <v>-</v>
      </c>
      <c r="HJ304" s="361" t="str">
        <f t="shared" si="927"/>
        <v>-</v>
      </c>
      <c r="HK304" s="361" t="str">
        <f t="shared" si="928"/>
        <v>-</v>
      </c>
      <c r="HL304" s="361" t="str">
        <f t="shared" si="929"/>
        <v>-</v>
      </c>
      <c r="HM304" s="361" t="str">
        <f t="shared" si="930"/>
        <v>-</v>
      </c>
      <c r="HN304" s="361" t="str">
        <f t="shared" si="931"/>
        <v>-</v>
      </c>
      <c r="HO304" s="361" t="str">
        <f t="shared" si="932"/>
        <v>-</v>
      </c>
      <c r="HP304" s="361" t="str">
        <f t="shared" si="933"/>
        <v>-</v>
      </c>
      <c r="HQ304" s="361" t="str">
        <f t="shared" si="934"/>
        <v>-</v>
      </c>
      <c r="HR304" s="361" t="str">
        <f t="shared" si="935"/>
        <v>-</v>
      </c>
      <c r="HS304" s="361" t="str">
        <f t="shared" si="936"/>
        <v>-</v>
      </c>
      <c r="HT304" s="361" t="str">
        <f t="shared" si="937"/>
        <v>-</v>
      </c>
      <c r="HU304" s="361" t="str">
        <f t="shared" si="938"/>
        <v>-</v>
      </c>
      <c r="HV304" s="361" t="str">
        <f t="shared" si="939"/>
        <v>-</v>
      </c>
      <c r="HW304" s="361" t="str">
        <f t="shared" si="940"/>
        <v>-</v>
      </c>
      <c r="HX304" s="361" t="str">
        <f t="shared" si="941"/>
        <v>sfr_spd1</v>
      </c>
      <c r="HY304" s="361" t="str">
        <f t="shared" si="942"/>
        <v>-</v>
      </c>
      <c r="HZ304" s="361" t="str">
        <f t="shared" si="943"/>
        <v>-</v>
      </c>
      <c r="IA304" s="361" t="str">
        <f t="shared" si="944"/>
        <v>-</v>
      </c>
      <c r="IB304" s="361" t="str">
        <f t="shared" si="945"/>
        <v>-</v>
      </c>
      <c r="IC304" s="361" t="str">
        <f t="shared" si="946"/>
        <v>-</v>
      </c>
      <c r="ID304" s="361" t="str">
        <f t="shared" si="947"/>
        <v>-</v>
      </c>
      <c r="IE304" s="361" t="str">
        <f t="shared" si="948"/>
        <v>-</v>
      </c>
      <c r="IF304" s="444" t="s">
        <v>1247</v>
      </c>
      <c r="IG304" s="56" t="str">
        <f t="shared" si="1086"/>
        <v>-</v>
      </c>
      <c r="IH304" s="56" t="str">
        <f t="shared" si="1087"/>
        <v>-</v>
      </c>
      <c r="II304" s="56" t="str">
        <f t="shared" si="1088"/>
        <v>-</v>
      </c>
      <c r="IJ304" s="56" t="str">
        <f t="shared" si="1089"/>
        <v>-</v>
      </c>
      <c r="IK304" s="56" t="str">
        <f t="shared" si="949"/>
        <v>-</v>
      </c>
      <c r="IL304" s="56" t="str">
        <f t="shared" si="950"/>
        <v>-</v>
      </c>
      <c r="IM304" s="56" t="str">
        <f t="shared" si="951"/>
        <v>-</v>
      </c>
      <c r="IN304" s="56" t="str">
        <f t="shared" si="952"/>
        <v>-</v>
      </c>
      <c r="IO304" s="56" t="str">
        <f t="shared" si="953"/>
        <v>-</v>
      </c>
      <c r="IP304" s="56" t="str">
        <f t="shared" si="954"/>
        <v>-</v>
      </c>
      <c r="IQ304" s="56" t="str">
        <f t="shared" si="955"/>
        <v>-</v>
      </c>
      <c r="IR304" s="56" t="str">
        <f t="shared" si="956"/>
        <v>-</v>
      </c>
      <c r="IS304" s="56" t="str">
        <f t="shared" si="957"/>
        <v>-</v>
      </c>
      <c r="IT304" s="56" t="str">
        <f t="shared" si="958"/>
        <v>-</v>
      </c>
      <c r="IU304" s="56" t="str">
        <f t="shared" si="959"/>
        <v>-</v>
      </c>
      <c r="IV304" s="56" t="str">
        <f t="shared" si="960"/>
        <v>-</v>
      </c>
      <c r="IW304" s="56" t="str">
        <f t="shared" si="961"/>
        <v>-</v>
      </c>
      <c r="IX304" s="56" t="str">
        <f t="shared" si="962"/>
        <v>-</v>
      </c>
      <c r="IY304" s="56" t="str">
        <f t="shared" si="963"/>
        <v>-</v>
      </c>
      <c r="IZ304" s="56" t="str">
        <f t="shared" si="964"/>
        <v>-</v>
      </c>
      <c r="JA304" s="56" t="str">
        <f t="shared" si="965"/>
        <v>-</v>
      </c>
      <c r="JB304" s="56" t="str">
        <f t="shared" si="966"/>
        <v>-</v>
      </c>
      <c r="JC304" s="56" t="str">
        <f t="shared" si="967"/>
        <v>-</v>
      </c>
      <c r="JD304" s="56" t="str">
        <f t="shared" si="968"/>
        <v>-</v>
      </c>
      <c r="JE304" s="56" t="str">
        <f t="shared" si="969"/>
        <v>-</v>
      </c>
      <c r="JF304" s="56" t="str">
        <f t="shared" si="970"/>
        <v>-</v>
      </c>
      <c r="JG304" s="56" t="str">
        <f t="shared" si="971"/>
        <v>-</v>
      </c>
      <c r="JH304" s="56" t="str">
        <f t="shared" si="972"/>
        <v>-</v>
      </c>
      <c r="JI304" s="56" t="str">
        <f t="shared" si="973"/>
        <v>-</v>
      </c>
      <c r="JJ304" s="56" t="str">
        <f t="shared" si="974"/>
        <v>-</v>
      </c>
      <c r="JK304" s="56" t="str">
        <f t="shared" si="975"/>
        <v>-</v>
      </c>
      <c r="JL304" s="56" t="str">
        <f t="shared" si="976"/>
        <v>-</v>
      </c>
      <c r="JM304" s="56" t="str">
        <f t="shared" si="977"/>
        <v>-</v>
      </c>
      <c r="JN304" s="56" t="str">
        <f t="shared" si="978"/>
        <v>-</v>
      </c>
      <c r="JO304" s="56" t="str">
        <f t="shared" si="979"/>
        <v>-</v>
      </c>
      <c r="JP304" s="56" t="str">
        <f t="shared" si="980"/>
        <v>-</v>
      </c>
      <c r="JQ304" s="56" t="str">
        <f t="shared" si="981"/>
        <v>-</v>
      </c>
      <c r="JR304" s="56" t="str">
        <f t="shared" si="982"/>
        <v>-</v>
      </c>
      <c r="JS304" s="56">
        <f t="shared" si="983"/>
        <v>0</v>
      </c>
      <c r="JT304" s="56" t="str">
        <f t="shared" si="984"/>
        <v>-</v>
      </c>
      <c r="JU304" s="56" t="str">
        <f t="shared" si="985"/>
        <v>-</v>
      </c>
      <c r="JV304" s="56" t="str">
        <f t="shared" si="986"/>
        <v>-</v>
      </c>
      <c r="JW304" s="56" t="str">
        <f t="shared" si="987"/>
        <v>-</v>
      </c>
      <c r="JX304" s="56" t="str">
        <f t="shared" si="988"/>
        <v>-</v>
      </c>
      <c r="JY304" s="56" t="str">
        <f t="shared" si="989"/>
        <v>-</v>
      </c>
      <c r="JZ304" s="56" t="str">
        <f t="shared" si="990"/>
        <v>-</v>
      </c>
      <c r="KA304" s="444" t="s">
        <v>1247</v>
      </c>
      <c r="KB304" s="360">
        <f>IF(ISNUMBER(INDEX($EQ$15:$GK$521,$B304,EO$11)),MAX(KB$14:KB303)+1,0)</f>
        <v>0</v>
      </c>
      <c r="KC304" s="360" t="str">
        <f t="shared" si="1090"/>
        <v/>
      </c>
      <c r="KD304" s="373" t="s">
        <v>2</v>
      </c>
      <c r="KE304" s="215"/>
      <c r="KF304" s="60"/>
      <c r="KG304" s="60"/>
      <c r="KH304" s="60"/>
      <c r="KI304" s="60"/>
      <c r="KJ304" s="60"/>
      <c r="KK304" s="60"/>
      <c r="KL304" s="60"/>
      <c r="KM304" s="60"/>
      <c r="KN304" s="60"/>
      <c r="KO304" s="60"/>
      <c r="KP304" s="60"/>
      <c r="KQ304" s="60"/>
      <c r="KR304" s="60"/>
      <c r="KS304" s="60"/>
      <c r="KT304" s="60"/>
      <c r="KU304" s="60"/>
      <c r="KV304" s="60"/>
      <c r="KW304" s="60"/>
      <c r="KX304" s="60"/>
      <c r="KY304" s="60"/>
      <c r="KZ304" s="283" t="str">
        <f t="shared" si="991"/>
        <v/>
      </c>
      <c r="LA304" s="26"/>
      <c r="LB304" s="18"/>
      <c r="LC304" s="18"/>
      <c r="LD304" s="18"/>
      <c r="LE304" s="18"/>
      <c r="LF304" s="18"/>
      <c r="LG304" s="18"/>
      <c r="LH304" s="18"/>
      <c r="LI304" s="18"/>
      <c r="LJ304" s="18"/>
      <c r="LK304" s="18"/>
      <c r="LL304" s="18"/>
      <c r="LM304" s="18"/>
      <c r="LN304" s="63"/>
      <c r="LO304" s="251">
        <f t="shared" si="992"/>
        <v>0</v>
      </c>
      <c r="LP304" s="251">
        <f t="shared" si="993"/>
        <v>0</v>
      </c>
      <c r="LQ304" s="251">
        <f t="shared" si="994"/>
        <v>0</v>
      </c>
      <c r="LR304" s="251">
        <f t="shared" si="995"/>
        <v>0</v>
      </c>
      <c r="LS304" s="251">
        <f t="shared" si="996"/>
        <v>0</v>
      </c>
      <c r="LT304" s="251">
        <f t="shared" si="997"/>
        <v>0</v>
      </c>
      <c r="LU304" s="251">
        <f t="shared" si="998"/>
        <v>0</v>
      </c>
      <c r="LV304" s="251">
        <f t="shared" si="999"/>
        <v>0</v>
      </c>
      <c r="LW304" s="251">
        <f t="shared" si="1000"/>
        <v>0</v>
      </c>
      <c r="LX304" s="251">
        <f t="shared" si="1001"/>
        <v>0</v>
      </c>
      <c r="LY304" s="251">
        <f t="shared" si="1002"/>
        <v>0</v>
      </c>
      <c r="LZ304" s="251">
        <f t="shared" si="1003"/>
        <v>0</v>
      </c>
      <c r="MA304" s="63">
        <f t="shared" si="1004"/>
        <v>7</v>
      </c>
      <c r="MB304" s="63">
        <f t="shared" si="1005"/>
        <v>0</v>
      </c>
      <c r="MC304" s="63">
        <f t="shared" si="1092"/>
        <v>290</v>
      </c>
      <c r="MD304" s="63">
        <f t="shared" si="1091"/>
        <v>61</v>
      </c>
      <c r="ME304" s="63">
        <f t="shared" si="1006"/>
        <v>0</v>
      </c>
      <c r="MF304" s="315">
        <f t="shared" si="1007"/>
        <v>291</v>
      </c>
      <c r="MG304" s="315">
        <f>IF(ISNUMBER(MATCH(EO304,$ME$15:$ME$520,0)),0,MAX(MG$14:MG303)+1)</f>
        <v>0</v>
      </c>
      <c r="MH304" s="315" t="str">
        <f t="shared" si="1008"/>
        <v/>
      </c>
      <c r="MI304" s="369"/>
      <c r="MJ304" s="68"/>
      <c r="MK304" s="18"/>
      <c r="ML304" s="242"/>
      <c r="MM304" s="242"/>
      <c r="MN304" s="59"/>
      <c r="MO304" s="59"/>
      <c r="MP304" s="285"/>
      <c r="MQ304" s="59"/>
      <c r="MR304" s="238"/>
      <c r="MS304" s="285"/>
      <c r="MT304" s="59"/>
      <c r="MU304" s="285"/>
      <c r="MV304" s="238"/>
      <c r="MW304" s="59"/>
      <c r="MX304" s="59"/>
      <c r="MY304" s="59"/>
      <c r="MZ304" s="59"/>
      <c r="NA304" s="59"/>
      <c r="NB304" s="59"/>
      <c r="NC304" s="59"/>
      <c r="ND304" s="59"/>
      <c r="NE304" s="59"/>
      <c r="NF304" s="59"/>
      <c r="NG304" s="59"/>
      <c r="NH304" s="59"/>
      <c r="NI304" s="59"/>
      <c r="NJ304" s="59"/>
      <c r="NK304" s="59"/>
      <c r="NL304" s="454"/>
      <c r="NM304" s="454"/>
      <c r="NN304" s="59"/>
      <c r="NO304" s="18"/>
      <c r="NP304" s="18"/>
      <c r="NQ304" s="18"/>
      <c r="NR304" s="18"/>
      <c r="NS304" s="18"/>
      <c r="NT304" s="18"/>
      <c r="NU304" s="18"/>
      <c r="NV304" s="18"/>
      <c r="NW304" s="18"/>
      <c r="NX304" s="18"/>
      <c r="NY304" s="18"/>
      <c r="NZ304" s="18"/>
      <c r="OA304" s="18"/>
      <c r="OB304" s="18"/>
      <c r="OC304" s="18"/>
      <c r="OZ304" s="59"/>
      <c r="PA304" s="251" t="str">
        <f t="shared" si="1009"/>
        <v/>
      </c>
      <c r="PB304" s="251" t="str">
        <f t="shared" si="1010"/>
        <v/>
      </c>
      <c r="PC304" s="251" t="str">
        <f t="shared" si="1011"/>
        <v/>
      </c>
      <c r="PD304" s="251" t="str">
        <f t="shared" si="1012"/>
        <v/>
      </c>
      <c r="PE304" s="251" t="str">
        <f t="shared" si="1013"/>
        <v/>
      </c>
      <c r="PF304" s="251" t="str">
        <f t="shared" si="1014"/>
        <v/>
      </c>
      <c r="PG304" s="251" t="str">
        <f t="shared" si="1015"/>
        <v/>
      </c>
      <c r="PH304" s="251" t="str">
        <f t="shared" si="1016"/>
        <v/>
      </c>
      <c r="PI304" s="251" t="str">
        <f t="shared" si="1017"/>
        <v/>
      </c>
      <c r="PJ304" s="251" t="str">
        <f t="shared" si="1018"/>
        <v/>
      </c>
      <c r="PK304" s="251" t="str">
        <f t="shared" si="1019"/>
        <v/>
      </c>
      <c r="PL304" s="251" t="str">
        <f t="shared" si="1020"/>
        <v/>
      </c>
      <c r="PM304" s="251" t="str">
        <f t="shared" si="1021"/>
        <v/>
      </c>
      <c r="PN304" s="251" t="str">
        <f t="shared" si="1022"/>
        <v/>
      </c>
      <c r="PO304" s="251" t="str">
        <f t="shared" si="1023"/>
        <v/>
      </c>
      <c r="PP304" s="251" t="str">
        <f t="shared" si="1024"/>
        <v/>
      </c>
      <c r="PQ304" s="251" t="str">
        <f t="shared" si="1025"/>
        <v/>
      </c>
      <c r="PR304" s="251" t="str">
        <f t="shared" si="1026"/>
        <v/>
      </c>
      <c r="PS304" s="251" t="str">
        <f t="shared" si="1027"/>
        <v/>
      </c>
      <c r="PT304" s="251" t="str">
        <f t="shared" si="1028"/>
        <v/>
      </c>
      <c r="PU304" s="251" t="str">
        <f t="shared" si="1029"/>
        <v/>
      </c>
      <c r="PV304" s="251" t="str">
        <f t="shared" si="1030"/>
        <v/>
      </c>
      <c r="PW304" s="251" t="str">
        <f t="shared" si="1031"/>
        <v/>
      </c>
      <c r="PX304" s="251" t="str">
        <f t="shared" si="1032"/>
        <v/>
      </c>
      <c r="PY304" s="251" t="str">
        <f t="shared" si="1033"/>
        <v/>
      </c>
      <c r="PZ304" s="251" t="str">
        <f t="shared" si="1034"/>
        <v/>
      </c>
      <c r="QA304" s="251" t="str">
        <f t="shared" si="1035"/>
        <v/>
      </c>
      <c r="QB304" s="251" t="str">
        <f t="shared" si="1036"/>
        <v/>
      </c>
      <c r="QC304" s="251" t="str">
        <f t="shared" si="1037"/>
        <v/>
      </c>
      <c r="QD304" s="251" t="str">
        <f t="shared" si="1038"/>
        <v/>
      </c>
      <c r="QE304" s="251" t="str">
        <f t="shared" si="1039"/>
        <v/>
      </c>
      <c r="QF304" s="63">
        <f t="shared" si="1040"/>
        <v>0</v>
      </c>
      <c r="QG304" s="59"/>
      <c r="QH304" s="59"/>
      <c r="QI304" s="59"/>
      <c r="QJ304" s="59"/>
      <c r="QK304" s="59"/>
      <c r="QL304" s="59"/>
      <c r="QM304" s="59"/>
      <c r="QN304" s="59"/>
    </row>
    <row r="305" spans="1:456" ht="6.75" customHeight="1" x14ac:dyDescent="0.25">
      <c r="A305" s="68"/>
      <c r="B305" s="447">
        <f t="shared" si="900"/>
        <v>291</v>
      </c>
      <c r="C305" s="72" t="s">
        <v>1266</v>
      </c>
      <c r="D305" s="261" t="s">
        <v>1268</v>
      </c>
      <c r="E305" s="59"/>
      <c r="F305" s="229"/>
      <c r="G305" s="295"/>
      <c r="H305" s="295"/>
      <c r="I305" s="229"/>
      <c r="J305" s="295"/>
      <c r="K305" s="295"/>
      <c r="L305" s="229"/>
      <c r="M305" s="295"/>
      <c r="N305" s="295"/>
      <c r="O305" s="229"/>
      <c r="P305" s="295"/>
      <c r="Q305" s="295"/>
      <c r="R305" s="229"/>
      <c r="S305" s="230"/>
      <c r="T305" s="231"/>
      <c r="U305" s="229"/>
      <c r="V305" s="230"/>
      <c r="W305" s="231"/>
      <c r="X305" s="229"/>
      <c r="Y305" s="230"/>
      <c r="Z305" s="231"/>
      <c r="AA305" s="229"/>
      <c r="AB305" s="295"/>
      <c r="AC305" s="295"/>
      <c r="AD305" s="229"/>
      <c r="AE305" s="295"/>
      <c r="AF305" s="295"/>
      <c r="AG305" s="229"/>
      <c r="AH305" s="295"/>
      <c r="AI305" s="295"/>
      <c r="AJ305" s="229"/>
      <c r="AK305" s="295"/>
      <c r="AL305" s="295"/>
      <c r="AM305" s="229"/>
      <c r="AN305" s="295"/>
      <c r="AO305" s="295"/>
      <c r="AP305" s="243"/>
      <c r="AQ305" s="295"/>
      <c r="AR305" s="290"/>
      <c r="AS305" s="243"/>
      <c r="AT305" s="295"/>
      <c r="AU305" s="290"/>
      <c r="AV305" s="229"/>
      <c r="AW305" s="230"/>
      <c r="AX305" s="231"/>
      <c r="AY305" s="229"/>
      <c r="AZ305" s="230"/>
      <c r="BA305" s="231"/>
      <c r="BB305" s="229"/>
      <c r="BC305" s="230"/>
      <c r="BD305" s="231"/>
      <c r="BE305" s="229"/>
      <c r="BF305" s="230"/>
      <c r="BG305" s="231"/>
      <c r="BH305" s="229"/>
      <c r="BI305" s="230"/>
      <c r="BJ305" s="231"/>
      <c r="BK305" s="243"/>
      <c r="BL305" s="230"/>
      <c r="BM305" s="231"/>
      <c r="BN305" s="243"/>
      <c r="BO305" s="230"/>
      <c r="BP305" s="231"/>
      <c r="BQ305" s="229"/>
      <c r="BR305" s="230"/>
      <c r="BS305" s="231"/>
      <c r="BT305" s="229"/>
      <c r="BU305" s="230"/>
      <c r="BV305" s="231"/>
      <c r="BW305" s="229"/>
      <c r="BX305" s="230"/>
      <c r="BY305" s="231"/>
      <c r="BZ305" s="229"/>
      <c r="CA305" s="230"/>
      <c r="CB305" s="231"/>
      <c r="CC305" s="229"/>
      <c r="CD305" s="230"/>
      <c r="CE305" s="231"/>
      <c r="CF305" s="331"/>
      <c r="CG305" s="332"/>
      <c r="CH305" s="385"/>
      <c r="CI305" s="331"/>
      <c r="CJ305" s="332"/>
      <c r="CK305" s="385"/>
      <c r="CL305" s="243"/>
      <c r="CM305" s="230"/>
      <c r="CN305" s="354"/>
      <c r="CO305" s="243"/>
      <c r="CP305" s="230"/>
      <c r="CQ305" s="231"/>
      <c r="CR305" s="331"/>
      <c r="CS305" s="332"/>
      <c r="CT305" s="333"/>
      <c r="CU305" s="229"/>
      <c r="CV305" s="230"/>
      <c r="CW305" s="231"/>
      <c r="CX305" s="331"/>
      <c r="CY305" s="332"/>
      <c r="CZ305" s="333"/>
      <c r="DA305" s="331"/>
      <c r="DB305" s="332"/>
      <c r="DC305" s="333"/>
      <c r="DD305" s="331"/>
      <c r="DE305" s="332"/>
      <c r="DF305" s="333"/>
      <c r="DG305" s="331"/>
      <c r="DH305" s="332"/>
      <c r="DI305" s="333"/>
      <c r="DJ305" s="229"/>
      <c r="DK305" s="230"/>
      <c r="DL305" s="231"/>
      <c r="DM305" s="229"/>
      <c r="DN305" s="230"/>
      <c r="DO305" s="231"/>
      <c r="DP305" s="331"/>
      <c r="DQ305" s="332"/>
      <c r="DR305" s="333"/>
      <c r="DS305" s="331"/>
      <c r="DT305" s="332"/>
      <c r="DU305" s="333"/>
      <c r="DV305" s="331"/>
      <c r="DW305" s="332"/>
      <c r="DX305" s="333"/>
      <c r="DY305" s="331"/>
      <c r="DZ305" s="332"/>
      <c r="EA305" s="333"/>
      <c r="EB305" s="331"/>
      <c r="EC305" s="332"/>
      <c r="ED305" s="333"/>
      <c r="EE305" s="331"/>
      <c r="EF305" s="332"/>
      <c r="EG305" s="333"/>
      <c r="EH305" s="229"/>
      <c r="EI305" s="230"/>
      <c r="EJ305" s="231"/>
      <c r="EK305" s="229"/>
      <c r="EL305" s="230"/>
      <c r="EM305" s="231"/>
      <c r="EN305" s="244"/>
      <c r="EO305" s="269" t="str">
        <f t="shared" si="901"/>
        <v/>
      </c>
      <c r="EP305" s="444" t="s">
        <v>1247</v>
      </c>
      <c r="EQ305" s="360" t="str">
        <f t="shared" si="1041"/>
        <v/>
      </c>
      <c r="ER305" s="360" t="str">
        <f t="shared" si="1042"/>
        <v/>
      </c>
      <c r="ES305" s="360" t="str">
        <f t="shared" si="1043"/>
        <v/>
      </c>
      <c r="ET305" s="360" t="str">
        <f t="shared" si="1044"/>
        <v/>
      </c>
      <c r="EU305" s="360" t="str">
        <f t="shared" si="1045"/>
        <v/>
      </c>
      <c r="EV305" s="360" t="str">
        <f t="shared" si="1046"/>
        <v/>
      </c>
      <c r="EW305" s="360" t="str">
        <f t="shared" si="1047"/>
        <v/>
      </c>
      <c r="EX305" s="360" t="str">
        <f t="shared" si="1048"/>
        <v/>
      </c>
      <c r="EY305" s="360" t="str">
        <f t="shared" si="1049"/>
        <v/>
      </c>
      <c r="EZ305" s="360" t="str">
        <f t="shared" si="1050"/>
        <v/>
      </c>
      <c r="FA305" s="360" t="str">
        <f t="shared" si="1051"/>
        <v/>
      </c>
      <c r="FB305" s="360" t="str">
        <f t="shared" si="1052"/>
        <v/>
      </c>
      <c r="FC305" s="360" t="str">
        <f t="shared" si="1053"/>
        <v/>
      </c>
      <c r="FD305" s="360" t="str">
        <f t="shared" si="1054"/>
        <v/>
      </c>
      <c r="FE305" s="360" t="str">
        <f t="shared" si="1055"/>
        <v/>
      </c>
      <c r="FF305" s="360" t="str">
        <f t="shared" si="1056"/>
        <v/>
      </c>
      <c r="FG305" s="360" t="str">
        <f t="shared" si="1057"/>
        <v/>
      </c>
      <c r="FH305" s="360" t="str">
        <f t="shared" si="1058"/>
        <v/>
      </c>
      <c r="FI305" s="360" t="str">
        <f t="shared" si="1059"/>
        <v/>
      </c>
      <c r="FJ305" s="360" t="str">
        <f t="shared" si="1060"/>
        <v/>
      </c>
      <c r="FK305" s="360" t="str">
        <f t="shared" si="1061"/>
        <v/>
      </c>
      <c r="FL305" s="360" t="str">
        <f t="shared" si="1062"/>
        <v/>
      </c>
      <c r="FM305" s="360" t="str">
        <f t="shared" si="1063"/>
        <v/>
      </c>
      <c r="FN305" s="360" t="str">
        <f t="shared" si="1064"/>
        <v/>
      </c>
      <c r="FO305" s="360" t="str">
        <f t="shared" si="1065"/>
        <v/>
      </c>
      <c r="FP305" s="360" t="str">
        <f t="shared" si="1066"/>
        <v/>
      </c>
      <c r="FQ305" s="360" t="str">
        <f t="shared" si="1067"/>
        <v/>
      </c>
      <c r="FR305" s="360" t="str">
        <f t="shared" si="1068"/>
        <v/>
      </c>
      <c r="FS305" s="360" t="str">
        <f t="shared" si="1069"/>
        <v/>
      </c>
      <c r="FT305" s="360" t="str">
        <f t="shared" si="902"/>
        <v/>
      </c>
      <c r="FU305" s="360" t="str">
        <f t="shared" si="1070"/>
        <v/>
      </c>
      <c r="FV305" s="360" t="str">
        <f t="shared" si="1071"/>
        <v/>
      </c>
      <c r="FW305" s="360" t="str">
        <f t="shared" si="1072"/>
        <v/>
      </c>
      <c r="FX305" s="360" t="str">
        <f t="shared" si="1073"/>
        <v/>
      </c>
      <c r="FY305" s="360" t="str">
        <f t="shared" si="1074"/>
        <v/>
      </c>
      <c r="FZ305" s="360" t="str">
        <f t="shared" si="1075"/>
        <v/>
      </c>
      <c r="GA305" s="360" t="str">
        <f t="shared" si="1076"/>
        <v/>
      </c>
      <c r="GB305" s="360" t="str">
        <f t="shared" si="1077"/>
        <v/>
      </c>
      <c r="GC305" s="360">
        <f t="shared" si="1078"/>
        <v>43</v>
      </c>
      <c r="GD305" s="360" t="str">
        <f t="shared" si="1079"/>
        <v/>
      </c>
      <c r="GE305" s="360" t="str">
        <f t="shared" si="1080"/>
        <v/>
      </c>
      <c r="GF305" s="360" t="str">
        <f t="shared" si="1081"/>
        <v/>
      </c>
      <c r="GG305" s="360" t="str">
        <f t="shared" si="1082"/>
        <v/>
      </c>
      <c r="GH305" s="360" t="str">
        <f t="shared" si="1083"/>
        <v/>
      </c>
      <c r="GI305" s="360" t="str">
        <f t="shared" si="1084"/>
        <v/>
      </c>
      <c r="GJ305" s="360" t="str">
        <f t="shared" si="1085"/>
        <v/>
      </c>
      <c r="GK305" s="444" t="s">
        <v>1247</v>
      </c>
      <c r="GL305" s="361" t="str">
        <f t="shared" si="903"/>
        <v>-</v>
      </c>
      <c r="GM305" s="361" t="str">
        <f t="shared" si="904"/>
        <v>-</v>
      </c>
      <c r="GN305" s="361" t="str">
        <f t="shared" si="905"/>
        <v>-</v>
      </c>
      <c r="GO305" s="361" t="str">
        <f t="shared" si="906"/>
        <v>-</v>
      </c>
      <c r="GP305" s="361" t="str">
        <f t="shared" si="907"/>
        <v>-</v>
      </c>
      <c r="GQ305" s="361" t="str">
        <f t="shared" si="908"/>
        <v>-</v>
      </c>
      <c r="GR305" s="361" t="str">
        <f t="shared" si="909"/>
        <v>-</v>
      </c>
      <c r="GS305" s="361" t="str">
        <f t="shared" si="910"/>
        <v>-</v>
      </c>
      <c r="GT305" s="361" t="str">
        <f t="shared" si="911"/>
        <v>-</v>
      </c>
      <c r="GU305" s="361" t="str">
        <f t="shared" si="912"/>
        <v>-</v>
      </c>
      <c r="GV305" s="361" t="str">
        <f t="shared" si="913"/>
        <v>-</v>
      </c>
      <c r="GW305" s="361" t="str">
        <f t="shared" si="914"/>
        <v>-</v>
      </c>
      <c r="GX305" s="361" t="str">
        <f t="shared" si="915"/>
        <v>-</v>
      </c>
      <c r="GY305" s="361" t="str">
        <f t="shared" si="916"/>
        <v>-</v>
      </c>
      <c r="GZ305" s="361" t="str">
        <f t="shared" si="917"/>
        <v>-</v>
      </c>
      <c r="HA305" s="361" t="str">
        <f t="shared" si="918"/>
        <v>-</v>
      </c>
      <c r="HB305" s="361" t="str">
        <f t="shared" si="919"/>
        <v>-</v>
      </c>
      <c r="HC305" s="361" t="str">
        <f t="shared" si="920"/>
        <v>-</v>
      </c>
      <c r="HD305" s="361" t="str">
        <f t="shared" si="921"/>
        <v>-</v>
      </c>
      <c r="HE305" s="361" t="str">
        <f t="shared" si="922"/>
        <v>-</v>
      </c>
      <c r="HF305" s="361" t="str">
        <f t="shared" si="923"/>
        <v>-</v>
      </c>
      <c r="HG305" s="361" t="str">
        <f t="shared" si="924"/>
        <v>-</v>
      </c>
      <c r="HH305" s="361" t="str">
        <f t="shared" si="925"/>
        <v>-</v>
      </c>
      <c r="HI305" s="361" t="str">
        <f t="shared" si="926"/>
        <v>-</v>
      </c>
      <c r="HJ305" s="361" t="str">
        <f t="shared" si="927"/>
        <v>-</v>
      </c>
      <c r="HK305" s="361" t="str">
        <f t="shared" si="928"/>
        <v>-</v>
      </c>
      <c r="HL305" s="361" t="str">
        <f t="shared" si="929"/>
        <v>-</v>
      </c>
      <c r="HM305" s="361" t="str">
        <f t="shared" si="930"/>
        <v>-</v>
      </c>
      <c r="HN305" s="361" t="str">
        <f t="shared" si="931"/>
        <v>-</v>
      </c>
      <c r="HO305" s="361" t="str">
        <f t="shared" si="932"/>
        <v>-</v>
      </c>
      <c r="HP305" s="361" t="str">
        <f t="shared" si="933"/>
        <v>-</v>
      </c>
      <c r="HQ305" s="361" t="str">
        <f t="shared" si="934"/>
        <v>-</v>
      </c>
      <c r="HR305" s="361" t="str">
        <f t="shared" si="935"/>
        <v>-</v>
      </c>
      <c r="HS305" s="361" t="str">
        <f t="shared" si="936"/>
        <v>-</v>
      </c>
      <c r="HT305" s="361" t="str">
        <f t="shared" si="937"/>
        <v>-</v>
      </c>
      <c r="HU305" s="361" t="str">
        <f t="shared" si="938"/>
        <v>-</v>
      </c>
      <c r="HV305" s="361" t="str">
        <f t="shared" si="939"/>
        <v>-</v>
      </c>
      <c r="HW305" s="361" t="str">
        <f t="shared" si="940"/>
        <v>-</v>
      </c>
      <c r="HX305" s="361" t="str">
        <f t="shared" si="941"/>
        <v>sfr_spd2</v>
      </c>
      <c r="HY305" s="361" t="str">
        <f t="shared" si="942"/>
        <v>-</v>
      </c>
      <c r="HZ305" s="361" t="str">
        <f t="shared" si="943"/>
        <v>-</v>
      </c>
      <c r="IA305" s="361" t="str">
        <f t="shared" si="944"/>
        <v>-</v>
      </c>
      <c r="IB305" s="361" t="str">
        <f t="shared" si="945"/>
        <v>-</v>
      </c>
      <c r="IC305" s="361" t="str">
        <f t="shared" si="946"/>
        <v>-</v>
      </c>
      <c r="ID305" s="361" t="str">
        <f t="shared" si="947"/>
        <v>-</v>
      </c>
      <c r="IE305" s="361" t="str">
        <f t="shared" si="948"/>
        <v>-</v>
      </c>
      <c r="IF305" s="444" t="s">
        <v>1247</v>
      </c>
      <c r="IG305" s="56" t="str">
        <f t="shared" si="1086"/>
        <v>-</v>
      </c>
      <c r="IH305" s="56" t="str">
        <f t="shared" si="1087"/>
        <v>-</v>
      </c>
      <c r="II305" s="56" t="str">
        <f t="shared" si="1088"/>
        <v>-</v>
      </c>
      <c r="IJ305" s="56" t="str">
        <f t="shared" si="1089"/>
        <v>-</v>
      </c>
      <c r="IK305" s="56" t="str">
        <f t="shared" si="949"/>
        <v>-</v>
      </c>
      <c r="IL305" s="56" t="str">
        <f t="shared" si="950"/>
        <v>-</v>
      </c>
      <c r="IM305" s="56" t="str">
        <f t="shared" si="951"/>
        <v>-</v>
      </c>
      <c r="IN305" s="56" t="str">
        <f t="shared" si="952"/>
        <v>-</v>
      </c>
      <c r="IO305" s="56" t="str">
        <f t="shared" si="953"/>
        <v>-</v>
      </c>
      <c r="IP305" s="56" t="str">
        <f t="shared" si="954"/>
        <v>-</v>
      </c>
      <c r="IQ305" s="56" t="str">
        <f t="shared" si="955"/>
        <v>-</v>
      </c>
      <c r="IR305" s="56" t="str">
        <f t="shared" si="956"/>
        <v>-</v>
      </c>
      <c r="IS305" s="56" t="str">
        <f t="shared" si="957"/>
        <v>-</v>
      </c>
      <c r="IT305" s="56" t="str">
        <f t="shared" si="958"/>
        <v>-</v>
      </c>
      <c r="IU305" s="56" t="str">
        <f t="shared" si="959"/>
        <v>-</v>
      </c>
      <c r="IV305" s="56" t="str">
        <f t="shared" si="960"/>
        <v>-</v>
      </c>
      <c r="IW305" s="56" t="str">
        <f t="shared" si="961"/>
        <v>-</v>
      </c>
      <c r="IX305" s="56" t="str">
        <f t="shared" si="962"/>
        <v>-</v>
      </c>
      <c r="IY305" s="56" t="str">
        <f t="shared" si="963"/>
        <v>-</v>
      </c>
      <c r="IZ305" s="56" t="str">
        <f t="shared" si="964"/>
        <v>-</v>
      </c>
      <c r="JA305" s="56" t="str">
        <f t="shared" si="965"/>
        <v>-</v>
      </c>
      <c r="JB305" s="56" t="str">
        <f t="shared" si="966"/>
        <v>-</v>
      </c>
      <c r="JC305" s="56" t="str">
        <f t="shared" si="967"/>
        <v>-</v>
      </c>
      <c r="JD305" s="56" t="str">
        <f t="shared" si="968"/>
        <v>-</v>
      </c>
      <c r="JE305" s="56" t="str">
        <f t="shared" si="969"/>
        <v>-</v>
      </c>
      <c r="JF305" s="56" t="str">
        <f t="shared" si="970"/>
        <v>-</v>
      </c>
      <c r="JG305" s="56" t="str">
        <f t="shared" si="971"/>
        <v>-</v>
      </c>
      <c r="JH305" s="56" t="str">
        <f t="shared" si="972"/>
        <v>-</v>
      </c>
      <c r="JI305" s="56" t="str">
        <f t="shared" si="973"/>
        <v>-</v>
      </c>
      <c r="JJ305" s="56" t="str">
        <f t="shared" si="974"/>
        <v>-</v>
      </c>
      <c r="JK305" s="56" t="str">
        <f t="shared" si="975"/>
        <v>-</v>
      </c>
      <c r="JL305" s="56" t="str">
        <f t="shared" si="976"/>
        <v>-</v>
      </c>
      <c r="JM305" s="56" t="str">
        <f t="shared" si="977"/>
        <v>-</v>
      </c>
      <c r="JN305" s="56" t="str">
        <f t="shared" si="978"/>
        <v>-</v>
      </c>
      <c r="JO305" s="56" t="str">
        <f t="shared" si="979"/>
        <v>-</v>
      </c>
      <c r="JP305" s="56" t="str">
        <f t="shared" si="980"/>
        <v>-</v>
      </c>
      <c r="JQ305" s="56" t="str">
        <f t="shared" si="981"/>
        <v>-</v>
      </c>
      <c r="JR305" s="56" t="str">
        <f t="shared" si="982"/>
        <v>-</v>
      </c>
      <c r="JS305" s="56">
        <f t="shared" si="983"/>
        <v>40</v>
      </c>
      <c r="JT305" s="56" t="str">
        <f t="shared" si="984"/>
        <v>-</v>
      </c>
      <c r="JU305" s="56" t="str">
        <f t="shared" si="985"/>
        <v>-</v>
      </c>
      <c r="JV305" s="56" t="str">
        <f t="shared" si="986"/>
        <v>-</v>
      </c>
      <c r="JW305" s="56" t="str">
        <f t="shared" si="987"/>
        <v>-</v>
      </c>
      <c r="JX305" s="56" t="str">
        <f t="shared" si="988"/>
        <v>-</v>
      </c>
      <c r="JY305" s="56" t="str">
        <f t="shared" si="989"/>
        <v>-</v>
      </c>
      <c r="JZ305" s="56" t="str">
        <f t="shared" si="990"/>
        <v>-</v>
      </c>
      <c r="KA305" s="444" t="s">
        <v>1247</v>
      </c>
      <c r="KB305" s="360">
        <f>IF(ISNUMBER(INDEX($EQ$15:$GK$521,$B305,EO$11)),MAX(KB$14:KB304)+1,0)</f>
        <v>0</v>
      </c>
      <c r="KC305" s="360" t="str">
        <f t="shared" si="1090"/>
        <v/>
      </c>
      <c r="KD305" s="373" t="s">
        <v>2</v>
      </c>
      <c r="KE305" s="215"/>
      <c r="KF305" s="60"/>
      <c r="KG305" s="60"/>
      <c r="KH305" s="60"/>
      <c r="KI305" s="60"/>
      <c r="KJ305" s="60"/>
      <c r="KK305" s="60"/>
      <c r="KL305" s="60"/>
      <c r="KM305" s="60"/>
      <c r="KN305" s="60"/>
      <c r="KO305" s="60"/>
      <c r="KP305" s="60"/>
      <c r="KQ305" s="60"/>
      <c r="KR305" s="60"/>
      <c r="KS305" s="60"/>
      <c r="KT305" s="60"/>
      <c r="KU305" s="60"/>
      <c r="KV305" s="60"/>
      <c r="KW305" s="60"/>
      <c r="KX305" s="60"/>
      <c r="KY305" s="60"/>
      <c r="KZ305" s="283" t="str">
        <f t="shared" si="991"/>
        <v/>
      </c>
      <c r="LA305" s="26"/>
      <c r="LB305" s="18"/>
      <c r="LC305" s="18"/>
      <c r="LD305" s="18"/>
      <c r="LE305" s="18"/>
      <c r="LF305" s="18"/>
      <c r="LG305" s="18"/>
      <c r="LH305" s="18"/>
      <c r="LI305" s="18"/>
      <c r="LJ305" s="18"/>
      <c r="LK305" s="18"/>
      <c r="LL305" s="18"/>
      <c r="LM305" s="18"/>
      <c r="LN305" s="63"/>
      <c r="LO305" s="251">
        <f t="shared" si="992"/>
        <v>0</v>
      </c>
      <c r="LP305" s="251">
        <f t="shared" si="993"/>
        <v>0</v>
      </c>
      <c r="LQ305" s="251">
        <f t="shared" si="994"/>
        <v>0</v>
      </c>
      <c r="LR305" s="251">
        <f t="shared" si="995"/>
        <v>0</v>
      </c>
      <c r="LS305" s="251">
        <f t="shared" si="996"/>
        <v>0</v>
      </c>
      <c r="LT305" s="251">
        <f t="shared" si="997"/>
        <v>0</v>
      </c>
      <c r="LU305" s="251">
        <f t="shared" si="998"/>
        <v>0</v>
      </c>
      <c r="LV305" s="251">
        <f t="shared" si="999"/>
        <v>0</v>
      </c>
      <c r="LW305" s="251">
        <f t="shared" si="1000"/>
        <v>0</v>
      </c>
      <c r="LX305" s="251">
        <f t="shared" si="1001"/>
        <v>0</v>
      </c>
      <c r="LY305" s="251">
        <f t="shared" si="1002"/>
        <v>0</v>
      </c>
      <c r="LZ305" s="251">
        <f t="shared" si="1003"/>
        <v>0</v>
      </c>
      <c r="MA305" s="63" t="str">
        <f t="shared" si="1004"/>
        <v/>
      </c>
      <c r="MB305" s="63" t="str">
        <f t="shared" si="1005"/>
        <v/>
      </c>
      <c r="MC305" s="63">
        <f t="shared" si="1092"/>
        <v>291</v>
      </c>
      <c r="MD305" s="63" t="str">
        <f t="shared" si="1091"/>
        <v/>
      </c>
      <c r="ME305" s="63" t="str">
        <f t="shared" si="1006"/>
        <v/>
      </c>
      <c r="MF305" s="315" t="str">
        <f t="shared" si="1007"/>
        <v/>
      </c>
      <c r="MG305" s="315">
        <f>IF(ISNUMBER(MATCH(EO305,$ME$15:$ME$520,0)),0,MAX(MG$14:MG304)+1)</f>
        <v>0</v>
      </c>
      <c r="MH305" s="315" t="str">
        <f t="shared" si="1008"/>
        <v/>
      </c>
      <c r="MI305" s="369"/>
      <c r="MJ305" s="68"/>
      <c r="MK305" s="18"/>
      <c r="ML305" s="242"/>
      <c r="MM305" s="242"/>
      <c r="MN305" s="59"/>
      <c r="MO305" s="59"/>
      <c r="MP305" s="285"/>
      <c r="MQ305" s="59"/>
      <c r="MR305" s="238"/>
      <c r="MS305" s="285"/>
      <c r="MT305" s="59"/>
      <c r="MU305" s="285"/>
      <c r="MV305" s="238"/>
      <c r="MW305" s="59"/>
      <c r="MX305" s="59"/>
      <c r="MY305" s="59"/>
      <c r="MZ305" s="59"/>
      <c r="NA305" s="59"/>
      <c r="NB305" s="59"/>
      <c r="NC305" s="59"/>
      <c r="ND305" s="59"/>
      <c r="NE305" s="59"/>
      <c r="NF305" s="59"/>
      <c r="NG305" s="59"/>
      <c r="NH305" s="59"/>
      <c r="NI305" s="59"/>
      <c r="NJ305" s="59"/>
      <c r="NK305" s="59"/>
      <c r="NL305" s="454"/>
      <c r="NM305" s="454"/>
      <c r="NN305" s="59"/>
      <c r="NO305" s="18"/>
      <c r="NP305" s="18"/>
      <c r="NQ305" s="18"/>
      <c r="NR305" s="18"/>
      <c r="NS305" s="18"/>
      <c r="NT305" s="18"/>
      <c r="NU305" s="18"/>
      <c r="NV305" s="18"/>
      <c r="NW305" s="18"/>
      <c r="NX305" s="18"/>
      <c r="NY305" s="18"/>
      <c r="NZ305" s="18"/>
      <c r="OA305" s="18"/>
      <c r="OB305" s="18"/>
      <c r="OC305" s="18"/>
      <c r="OZ305" s="59"/>
      <c r="PA305" s="251" t="str">
        <f t="shared" si="1009"/>
        <v/>
      </c>
      <c r="PB305" s="251" t="str">
        <f t="shared" si="1010"/>
        <v/>
      </c>
      <c r="PC305" s="251" t="str">
        <f t="shared" si="1011"/>
        <v/>
      </c>
      <c r="PD305" s="251" t="str">
        <f t="shared" si="1012"/>
        <v/>
      </c>
      <c r="PE305" s="251" t="str">
        <f t="shared" si="1013"/>
        <v/>
      </c>
      <c r="PF305" s="251" t="str">
        <f t="shared" si="1014"/>
        <v/>
      </c>
      <c r="PG305" s="251" t="str">
        <f t="shared" si="1015"/>
        <v/>
      </c>
      <c r="PH305" s="251" t="str">
        <f t="shared" si="1016"/>
        <v/>
      </c>
      <c r="PI305" s="251" t="str">
        <f t="shared" si="1017"/>
        <v/>
      </c>
      <c r="PJ305" s="251" t="str">
        <f t="shared" si="1018"/>
        <v/>
      </c>
      <c r="PK305" s="251" t="str">
        <f t="shared" si="1019"/>
        <v/>
      </c>
      <c r="PL305" s="251" t="str">
        <f t="shared" si="1020"/>
        <v/>
      </c>
      <c r="PM305" s="251" t="str">
        <f t="shared" si="1021"/>
        <v/>
      </c>
      <c r="PN305" s="251" t="str">
        <f t="shared" si="1022"/>
        <v/>
      </c>
      <c r="PO305" s="251" t="str">
        <f t="shared" si="1023"/>
        <v/>
      </c>
      <c r="PP305" s="251" t="str">
        <f t="shared" si="1024"/>
        <v/>
      </c>
      <c r="PQ305" s="251" t="str">
        <f t="shared" si="1025"/>
        <v/>
      </c>
      <c r="PR305" s="251" t="str">
        <f t="shared" si="1026"/>
        <v/>
      </c>
      <c r="PS305" s="251" t="str">
        <f t="shared" si="1027"/>
        <v/>
      </c>
      <c r="PT305" s="251" t="str">
        <f t="shared" si="1028"/>
        <v/>
      </c>
      <c r="PU305" s="251" t="str">
        <f t="shared" si="1029"/>
        <v/>
      </c>
      <c r="PV305" s="251" t="str">
        <f t="shared" si="1030"/>
        <v/>
      </c>
      <c r="PW305" s="251" t="str">
        <f t="shared" si="1031"/>
        <v/>
      </c>
      <c r="PX305" s="251" t="str">
        <f t="shared" si="1032"/>
        <v/>
      </c>
      <c r="PY305" s="251" t="str">
        <f t="shared" si="1033"/>
        <v/>
      </c>
      <c r="PZ305" s="251" t="str">
        <f t="shared" si="1034"/>
        <v/>
      </c>
      <c r="QA305" s="251" t="str">
        <f t="shared" si="1035"/>
        <v/>
      </c>
      <c r="QB305" s="251" t="str">
        <f t="shared" si="1036"/>
        <v/>
      </c>
      <c r="QC305" s="251" t="str">
        <f t="shared" si="1037"/>
        <v/>
      </c>
      <c r="QD305" s="251" t="str">
        <f t="shared" si="1038"/>
        <v/>
      </c>
      <c r="QE305" s="251" t="str">
        <f t="shared" si="1039"/>
        <v/>
      </c>
      <c r="QF305" s="63">
        <f t="shared" si="1040"/>
        <v>0</v>
      </c>
      <c r="QG305" s="59"/>
      <c r="QH305" s="59"/>
      <c r="QI305" s="59"/>
      <c r="QJ305" s="59"/>
      <c r="QK305" s="59"/>
      <c r="QL305" s="59"/>
      <c r="QM305" s="59"/>
      <c r="QN305" s="59"/>
    </row>
    <row r="306" spans="1:456" ht="6.75" customHeight="1" x14ac:dyDescent="0.25">
      <c r="A306" s="68"/>
      <c r="B306" s="447">
        <f t="shared" si="900"/>
        <v>292</v>
      </c>
      <c r="C306" s="72" t="s">
        <v>797</v>
      </c>
      <c r="D306" s="261" t="s">
        <v>871</v>
      </c>
      <c r="E306" s="59"/>
      <c r="F306" s="229"/>
      <c r="G306" s="295"/>
      <c r="H306" s="295"/>
      <c r="I306" s="229"/>
      <c r="J306" s="295"/>
      <c r="K306" s="295"/>
      <c r="L306" s="229"/>
      <c r="M306" s="295"/>
      <c r="N306" s="295"/>
      <c r="O306" s="229"/>
      <c r="P306" s="295"/>
      <c r="Q306" s="295"/>
      <c r="R306" s="229"/>
      <c r="S306" s="230"/>
      <c r="T306" s="231"/>
      <c r="U306" s="229"/>
      <c r="V306" s="230"/>
      <c r="W306" s="231"/>
      <c r="X306" s="229"/>
      <c r="Y306" s="230"/>
      <c r="Z306" s="231"/>
      <c r="AA306" s="229"/>
      <c r="AB306" s="295"/>
      <c r="AC306" s="295"/>
      <c r="AD306" s="229"/>
      <c r="AE306" s="295"/>
      <c r="AF306" s="295"/>
      <c r="AG306" s="229"/>
      <c r="AH306" s="295"/>
      <c r="AI306" s="295"/>
      <c r="AJ306" s="229"/>
      <c r="AK306" s="295"/>
      <c r="AL306" s="295"/>
      <c r="AM306" s="229"/>
      <c r="AN306" s="295"/>
      <c r="AO306" s="295"/>
      <c r="AP306" s="243"/>
      <c r="AQ306" s="295"/>
      <c r="AR306" s="290"/>
      <c r="AS306" s="243"/>
      <c r="AT306" s="295"/>
      <c r="AU306" s="290"/>
      <c r="AV306" s="229"/>
      <c r="AW306" s="230"/>
      <c r="AX306" s="231"/>
      <c r="AY306" s="229"/>
      <c r="AZ306" s="230"/>
      <c r="BA306" s="231"/>
      <c r="BB306" s="229"/>
      <c r="BC306" s="230"/>
      <c r="BD306" s="231"/>
      <c r="BE306" s="229"/>
      <c r="BF306" s="230"/>
      <c r="BG306" s="231"/>
      <c r="BH306" s="229"/>
      <c r="BI306" s="230"/>
      <c r="BJ306" s="231"/>
      <c r="BK306" s="243"/>
      <c r="BL306" s="230"/>
      <c r="BM306" s="231"/>
      <c r="BN306" s="243"/>
      <c r="BO306" s="230"/>
      <c r="BP306" s="231"/>
      <c r="BQ306" s="229"/>
      <c r="BR306" s="230"/>
      <c r="BS306" s="231"/>
      <c r="BT306" s="229"/>
      <c r="BU306" s="230"/>
      <c r="BV306" s="231"/>
      <c r="BW306" s="229"/>
      <c r="BX306" s="230"/>
      <c r="BY306" s="231"/>
      <c r="BZ306" s="229"/>
      <c r="CA306" s="230"/>
      <c r="CB306" s="231"/>
      <c r="CC306" s="229"/>
      <c r="CD306" s="230"/>
      <c r="CE306" s="231"/>
      <c r="CF306" s="331"/>
      <c r="CG306" s="332"/>
      <c r="CH306" s="385"/>
      <c r="CI306" s="331"/>
      <c r="CJ306" s="332"/>
      <c r="CK306" s="385"/>
      <c r="CL306" s="243"/>
      <c r="CM306" s="230"/>
      <c r="CN306" s="354"/>
      <c r="CO306" s="243"/>
      <c r="CP306" s="230"/>
      <c r="CQ306" s="231"/>
      <c r="CR306" s="331"/>
      <c r="CS306" s="332"/>
      <c r="CT306" s="333"/>
      <c r="CU306" s="229"/>
      <c r="CV306" s="230"/>
      <c r="CW306" s="231"/>
      <c r="CX306" s="331"/>
      <c r="CY306" s="332"/>
      <c r="CZ306" s="333"/>
      <c r="DA306" s="331"/>
      <c r="DB306" s="332"/>
      <c r="DC306" s="333"/>
      <c r="DD306" s="331"/>
      <c r="DE306" s="332"/>
      <c r="DF306" s="333"/>
      <c r="DG306" s="331"/>
      <c r="DH306" s="332"/>
      <c r="DI306" s="333"/>
      <c r="DJ306" s="229"/>
      <c r="DK306" s="230"/>
      <c r="DL306" s="231"/>
      <c r="DM306" s="229"/>
      <c r="DN306" s="230"/>
      <c r="DO306" s="231"/>
      <c r="DP306" s="331"/>
      <c r="DQ306" s="332"/>
      <c r="DR306" s="333"/>
      <c r="DS306" s="331"/>
      <c r="DT306" s="332"/>
      <c r="DU306" s="333"/>
      <c r="DV306" s="331"/>
      <c r="DW306" s="332"/>
      <c r="DX306" s="333"/>
      <c r="DY306" s="331"/>
      <c r="DZ306" s="332"/>
      <c r="EA306" s="333"/>
      <c r="EB306" s="331"/>
      <c r="EC306" s="332"/>
      <c r="ED306" s="333"/>
      <c r="EE306" s="331"/>
      <c r="EF306" s="332"/>
      <c r="EG306" s="333"/>
      <c r="EH306" s="229"/>
      <c r="EI306" s="230"/>
      <c r="EJ306" s="231"/>
      <c r="EK306" s="229"/>
      <c r="EL306" s="230"/>
      <c r="EM306" s="231"/>
      <c r="EN306" s="244"/>
      <c r="EO306" s="269" t="str">
        <f t="shared" si="901"/>
        <v/>
      </c>
      <c r="EP306" s="444" t="s">
        <v>1247</v>
      </c>
      <c r="EQ306" s="360" t="str">
        <f t="shared" si="1041"/>
        <v/>
      </c>
      <c r="ER306" s="360" t="str">
        <f t="shared" si="1042"/>
        <v/>
      </c>
      <c r="ES306" s="360" t="str">
        <f t="shared" si="1043"/>
        <v/>
      </c>
      <c r="ET306" s="360" t="str">
        <f t="shared" si="1044"/>
        <v/>
      </c>
      <c r="EU306" s="360" t="str">
        <f t="shared" si="1045"/>
        <v/>
      </c>
      <c r="EV306" s="360" t="str">
        <f t="shared" si="1046"/>
        <v/>
      </c>
      <c r="EW306" s="360" t="str">
        <f t="shared" si="1047"/>
        <v/>
      </c>
      <c r="EX306" s="360" t="str">
        <f t="shared" si="1048"/>
        <v/>
      </c>
      <c r="EY306" s="360" t="str">
        <f t="shared" si="1049"/>
        <v/>
      </c>
      <c r="EZ306" s="360" t="str">
        <f t="shared" si="1050"/>
        <v/>
      </c>
      <c r="FA306" s="360" t="str">
        <f t="shared" si="1051"/>
        <v/>
      </c>
      <c r="FB306" s="360" t="str">
        <f t="shared" si="1052"/>
        <v/>
      </c>
      <c r="FC306" s="360" t="str">
        <f t="shared" si="1053"/>
        <v/>
      </c>
      <c r="FD306" s="360" t="str">
        <f t="shared" si="1054"/>
        <v/>
      </c>
      <c r="FE306" s="360" t="str">
        <f t="shared" si="1055"/>
        <v/>
      </c>
      <c r="FF306" s="360" t="str">
        <f t="shared" si="1056"/>
        <v/>
      </c>
      <c r="FG306" s="360" t="str">
        <f t="shared" si="1057"/>
        <v/>
      </c>
      <c r="FH306" s="360" t="str">
        <f t="shared" si="1058"/>
        <v/>
      </c>
      <c r="FI306" s="360" t="str">
        <f t="shared" si="1059"/>
        <v/>
      </c>
      <c r="FJ306" s="360" t="str">
        <f t="shared" si="1060"/>
        <v/>
      </c>
      <c r="FK306" s="360" t="str">
        <f t="shared" si="1061"/>
        <v/>
      </c>
      <c r="FL306" s="360" t="str">
        <f t="shared" si="1062"/>
        <v/>
      </c>
      <c r="FM306" s="360" t="str">
        <f t="shared" si="1063"/>
        <v/>
      </c>
      <c r="FN306" s="360" t="str">
        <f t="shared" si="1064"/>
        <v/>
      </c>
      <c r="FO306" s="360">
        <f t="shared" si="1065"/>
        <v>48</v>
      </c>
      <c r="FP306" s="360" t="str">
        <f t="shared" si="1066"/>
        <v/>
      </c>
      <c r="FQ306" s="360" t="str">
        <f t="shared" si="1067"/>
        <v/>
      </c>
      <c r="FR306" s="360" t="str">
        <f t="shared" si="1068"/>
        <v/>
      </c>
      <c r="FS306" s="360" t="str">
        <f t="shared" si="1069"/>
        <v/>
      </c>
      <c r="FT306" s="360" t="str">
        <f t="shared" si="902"/>
        <v/>
      </c>
      <c r="FU306" s="360" t="str">
        <f t="shared" si="1070"/>
        <v/>
      </c>
      <c r="FV306" s="360" t="str">
        <f t="shared" si="1071"/>
        <v/>
      </c>
      <c r="FW306" s="360" t="str">
        <f t="shared" si="1072"/>
        <v/>
      </c>
      <c r="FX306" s="360" t="str">
        <f t="shared" si="1073"/>
        <v/>
      </c>
      <c r="FY306" s="360" t="str">
        <f t="shared" si="1074"/>
        <v/>
      </c>
      <c r="FZ306" s="360" t="str">
        <f t="shared" si="1075"/>
        <v/>
      </c>
      <c r="GA306" s="360" t="str">
        <f t="shared" si="1076"/>
        <v/>
      </c>
      <c r="GB306" s="360" t="str">
        <f t="shared" si="1077"/>
        <v/>
      </c>
      <c r="GC306" s="360" t="str">
        <f t="shared" si="1078"/>
        <v/>
      </c>
      <c r="GD306" s="360" t="str">
        <f t="shared" si="1079"/>
        <v/>
      </c>
      <c r="GE306" s="360" t="str">
        <f t="shared" si="1080"/>
        <v/>
      </c>
      <c r="GF306" s="360" t="str">
        <f t="shared" si="1081"/>
        <v/>
      </c>
      <c r="GG306" s="360" t="str">
        <f t="shared" si="1082"/>
        <v/>
      </c>
      <c r="GH306" s="360" t="str">
        <f t="shared" si="1083"/>
        <v/>
      </c>
      <c r="GI306" s="360" t="str">
        <f t="shared" si="1084"/>
        <v/>
      </c>
      <c r="GJ306" s="360" t="str">
        <f t="shared" si="1085"/>
        <v/>
      </c>
      <c r="GK306" s="444" t="s">
        <v>1247</v>
      </c>
      <c r="GL306" s="361" t="str">
        <f t="shared" si="903"/>
        <v>-</v>
      </c>
      <c r="GM306" s="361" t="str">
        <f t="shared" si="904"/>
        <v>-</v>
      </c>
      <c r="GN306" s="361" t="str">
        <f t="shared" si="905"/>
        <v>-</v>
      </c>
      <c r="GO306" s="361" t="str">
        <f t="shared" si="906"/>
        <v>-</v>
      </c>
      <c r="GP306" s="361" t="str">
        <f t="shared" si="907"/>
        <v>-</v>
      </c>
      <c r="GQ306" s="361" t="str">
        <f t="shared" si="908"/>
        <v>-</v>
      </c>
      <c r="GR306" s="361" t="str">
        <f t="shared" si="909"/>
        <v>-</v>
      </c>
      <c r="GS306" s="361" t="str">
        <f t="shared" si="910"/>
        <v>-</v>
      </c>
      <c r="GT306" s="361" t="str">
        <f t="shared" si="911"/>
        <v>-</v>
      </c>
      <c r="GU306" s="361" t="str">
        <f t="shared" si="912"/>
        <v>-</v>
      </c>
      <c r="GV306" s="361" t="str">
        <f t="shared" si="913"/>
        <v>-</v>
      </c>
      <c r="GW306" s="361" t="str">
        <f t="shared" si="914"/>
        <v>-</v>
      </c>
      <c r="GX306" s="361" t="str">
        <f t="shared" si="915"/>
        <v>-</v>
      </c>
      <c r="GY306" s="361" t="str">
        <f t="shared" si="916"/>
        <v>-</v>
      </c>
      <c r="GZ306" s="361" t="str">
        <f t="shared" si="917"/>
        <v>-</v>
      </c>
      <c r="HA306" s="361" t="str">
        <f t="shared" si="918"/>
        <v>-</v>
      </c>
      <c r="HB306" s="361" t="str">
        <f t="shared" si="919"/>
        <v>-</v>
      </c>
      <c r="HC306" s="361" t="str">
        <f t="shared" si="920"/>
        <v>-</v>
      </c>
      <c r="HD306" s="361" t="str">
        <f t="shared" si="921"/>
        <v>-</v>
      </c>
      <c r="HE306" s="361" t="str">
        <f t="shared" si="922"/>
        <v>-</v>
      </c>
      <c r="HF306" s="361" t="str">
        <f t="shared" si="923"/>
        <v>-</v>
      </c>
      <c r="HG306" s="361" t="str">
        <f t="shared" si="924"/>
        <v>-</v>
      </c>
      <c r="HH306" s="361" t="str">
        <f t="shared" si="925"/>
        <v>-</v>
      </c>
      <c r="HI306" s="361" t="str">
        <f t="shared" si="926"/>
        <v>-</v>
      </c>
      <c r="HJ306" s="361" t="str">
        <f t="shared" si="927"/>
        <v>LAK</v>
      </c>
      <c r="HK306" s="361" t="str">
        <f t="shared" si="928"/>
        <v>-</v>
      </c>
      <c r="HL306" s="361" t="str">
        <f t="shared" si="929"/>
        <v>-</v>
      </c>
      <c r="HM306" s="361" t="str">
        <f t="shared" si="930"/>
        <v>-</v>
      </c>
      <c r="HN306" s="361" t="str">
        <f t="shared" si="931"/>
        <v>-</v>
      </c>
      <c r="HO306" s="361" t="str">
        <f t="shared" si="932"/>
        <v>-</v>
      </c>
      <c r="HP306" s="361" t="str">
        <f t="shared" si="933"/>
        <v>-</v>
      </c>
      <c r="HQ306" s="361" t="str">
        <f t="shared" si="934"/>
        <v>-</v>
      </c>
      <c r="HR306" s="361" t="str">
        <f t="shared" si="935"/>
        <v>-</v>
      </c>
      <c r="HS306" s="361" t="str">
        <f t="shared" si="936"/>
        <v>-</v>
      </c>
      <c r="HT306" s="361" t="str">
        <f t="shared" si="937"/>
        <v>-</v>
      </c>
      <c r="HU306" s="361" t="str">
        <f t="shared" si="938"/>
        <v>-</v>
      </c>
      <c r="HV306" s="361" t="str">
        <f t="shared" si="939"/>
        <v>-</v>
      </c>
      <c r="HW306" s="361" t="str">
        <f t="shared" si="940"/>
        <v>-</v>
      </c>
      <c r="HX306" s="361" t="str">
        <f t="shared" si="941"/>
        <v>-</v>
      </c>
      <c r="HY306" s="361" t="str">
        <f t="shared" si="942"/>
        <v>-</v>
      </c>
      <c r="HZ306" s="361" t="str">
        <f t="shared" si="943"/>
        <v>-</v>
      </c>
      <c r="IA306" s="361" t="str">
        <f t="shared" si="944"/>
        <v>-</v>
      </c>
      <c r="IB306" s="361" t="str">
        <f t="shared" si="945"/>
        <v>-</v>
      </c>
      <c r="IC306" s="361" t="str">
        <f t="shared" si="946"/>
        <v>-</v>
      </c>
      <c r="ID306" s="361" t="str">
        <f t="shared" si="947"/>
        <v>-</v>
      </c>
      <c r="IE306" s="361" t="str">
        <f t="shared" si="948"/>
        <v>-</v>
      </c>
      <c r="IF306" s="444" t="s">
        <v>1247</v>
      </c>
      <c r="IG306" s="56" t="str">
        <f t="shared" si="1086"/>
        <v>-</v>
      </c>
      <c r="IH306" s="56" t="str">
        <f t="shared" si="1087"/>
        <v>-</v>
      </c>
      <c r="II306" s="56" t="str">
        <f t="shared" si="1088"/>
        <v>-</v>
      </c>
      <c r="IJ306" s="56" t="str">
        <f t="shared" si="1089"/>
        <v>-</v>
      </c>
      <c r="IK306" s="56" t="str">
        <f t="shared" si="949"/>
        <v>-</v>
      </c>
      <c r="IL306" s="56" t="str">
        <f t="shared" si="950"/>
        <v>-</v>
      </c>
      <c r="IM306" s="56" t="str">
        <f t="shared" si="951"/>
        <v>-</v>
      </c>
      <c r="IN306" s="56" t="str">
        <f t="shared" si="952"/>
        <v>-</v>
      </c>
      <c r="IO306" s="56" t="str">
        <f t="shared" si="953"/>
        <v>-</v>
      </c>
      <c r="IP306" s="56" t="str">
        <f t="shared" si="954"/>
        <v>-</v>
      </c>
      <c r="IQ306" s="56" t="str">
        <f t="shared" si="955"/>
        <v>-</v>
      </c>
      <c r="IR306" s="56" t="str">
        <f t="shared" si="956"/>
        <v>-</v>
      </c>
      <c r="IS306" s="56" t="str">
        <f t="shared" si="957"/>
        <v>-</v>
      </c>
      <c r="IT306" s="56" t="str">
        <f t="shared" si="958"/>
        <v>-</v>
      </c>
      <c r="IU306" s="56" t="str">
        <f t="shared" si="959"/>
        <v>-</v>
      </c>
      <c r="IV306" s="56" t="str">
        <f t="shared" si="960"/>
        <v>-</v>
      </c>
      <c r="IW306" s="56" t="str">
        <f t="shared" si="961"/>
        <v>-</v>
      </c>
      <c r="IX306" s="56" t="str">
        <f t="shared" si="962"/>
        <v>-</v>
      </c>
      <c r="IY306" s="56" t="str">
        <f t="shared" si="963"/>
        <v>-</v>
      </c>
      <c r="IZ306" s="56" t="str">
        <f t="shared" si="964"/>
        <v>-</v>
      </c>
      <c r="JA306" s="56" t="str">
        <f t="shared" si="965"/>
        <v>-</v>
      </c>
      <c r="JB306" s="56" t="str">
        <f t="shared" si="966"/>
        <v>-</v>
      </c>
      <c r="JC306" s="56" t="str">
        <f t="shared" si="967"/>
        <v>-</v>
      </c>
      <c r="JD306" s="56" t="str">
        <f t="shared" si="968"/>
        <v>-</v>
      </c>
      <c r="JE306" s="56" t="str">
        <f t="shared" si="969"/>
        <v>---------------</v>
      </c>
      <c r="JF306" s="56" t="str">
        <f t="shared" si="970"/>
        <v>-</v>
      </c>
      <c r="JG306" s="56" t="str">
        <f t="shared" si="971"/>
        <v>-</v>
      </c>
      <c r="JH306" s="56" t="str">
        <f t="shared" si="972"/>
        <v>-</v>
      </c>
      <c r="JI306" s="56" t="str">
        <f t="shared" si="973"/>
        <v>-</v>
      </c>
      <c r="JJ306" s="56" t="str">
        <f t="shared" si="974"/>
        <v>-</v>
      </c>
      <c r="JK306" s="56" t="str">
        <f t="shared" si="975"/>
        <v>-</v>
      </c>
      <c r="JL306" s="56" t="str">
        <f t="shared" si="976"/>
        <v>-</v>
      </c>
      <c r="JM306" s="56" t="str">
        <f t="shared" si="977"/>
        <v>-</v>
      </c>
      <c r="JN306" s="56" t="str">
        <f t="shared" si="978"/>
        <v>-</v>
      </c>
      <c r="JO306" s="56" t="str">
        <f t="shared" si="979"/>
        <v>-</v>
      </c>
      <c r="JP306" s="56" t="str">
        <f t="shared" si="980"/>
        <v>-</v>
      </c>
      <c r="JQ306" s="56" t="str">
        <f t="shared" si="981"/>
        <v>-</v>
      </c>
      <c r="JR306" s="56" t="str">
        <f t="shared" si="982"/>
        <v>-</v>
      </c>
      <c r="JS306" s="56" t="str">
        <f t="shared" si="983"/>
        <v>-</v>
      </c>
      <c r="JT306" s="56" t="str">
        <f t="shared" si="984"/>
        <v>-</v>
      </c>
      <c r="JU306" s="56" t="str">
        <f t="shared" si="985"/>
        <v>-</v>
      </c>
      <c r="JV306" s="56" t="str">
        <f t="shared" si="986"/>
        <v>-</v>
      </c>
      <c r="JW306" s="56" t="str">
        <f t="shared" si="987"/>
        <v>-</v>
      </c>
      <c r="JX306" s="56" t="str">
        <f t="shared" si="988"/>
        <v>-</v>
      </c>
      <c r="JY306" s="56" t="str">
        <f t="shared" si="989"/>
        <v>-</v>
      </c>
      <c r="JZ306" s="56" t="str">
        <f t="shared" si="990"/>
        <v>-</v>
      </c>
      <c r="KA306" s="444" t="s">
        <v>1247</v>
      </c>
      <c r="KB306" s="360">
        <f>IF(ISNUMBER(INDEX($EQ$15:$GK$521,$B306,EO$11)),MAX(KB$14:KB305)+1,0)</f>
        <v>0</v>
      </c>
      <c r="KC306" s="360" t="str">
        <f t="shared" si="1090"/>
        <v/>
      </c>
      <c r="KD306" s="373" t="s">
        <v>2</v>
      </c>
      <c r="KE306" s="215"/>
      <c r="KF306" s="60"/>
      <c r="KG306" s="60"/>
      <c r="KH306" s="60"/>
      <c r="KI306" s="60"/>
      <c r="KJ306" s="60"/>
      <c r="KK306" s="60"/>
      <c r="KL306" s="60"/>
      <c r="KM306" s="60"/>
      <c r="KN306" s="60"/>
      <c r="KO306" s="60"/>
      <c r="KP306" s="60"/>
      <c r="KQ306" s="60"/>
      <c r="KR306" s="60"/>
      <c r="KS306" s="60"/>
      <c r="KT306" s="60"/>
      <c r="KU306" s="60"/>
      <c r="KV306" s="60"/>
      <c r="KW306" s="60"/>
      <c r="KX306" s="60"/>
      <c r="KY306" s="60"/>
      <c r="KZ306" s="283" t="str">
        <f t="shared" si="991"/>
        <v/>
      </c>
      <c r="LA306" s="26"/>
      <c r="LB306" s="18"/>
      <c r="LC306" s="18"/>
      <c r="LD306" s="18"/>
      <c r="LE306" s="18"/>
      <c r="LF306" s="18"/>
      <c r="LG306" s="18"/>
      <c r="LH306" s="18"/>
      <c r="LI306" s="18"/>
      <c r="LJ306" s="18"/>
      <c r="LK306" s="18"/>
      <c r="LL306" s="18"/>
      <c r="LM306" s="18"/>
      <c r="LN306" s="63"/>
      <c r="LO306" s="251">
        <f t="shared" si="992"/>
        <v>0</v>
      </c>
      <c r="LP306" s="251">
        <f t="shared" si="993"/>
        <v>0</v>
      </c>
      <c r="LQ306" s="251">
        <f t="shared" si="994"/>
        <v>0</v>
      </c>
      <c r="LR306" s="251">
        <f t="shared" si="995"/>
        <v>0</v>
      </c>
      <c r="LS306" s="251">
        <f t="shared" si="996"/>
        <v>0</v>
      </c>
      <c r="LT306" s="251">
        <f t="shared" si="997"/>
        <v>0</v>
      </c>
      <c r="LU306" s="251">
        <f t="shared" si="998"/>
        <v>0</v>
      </c>
      <c r="LV306" s="251">
        <f t="shared" si="999"/>
        <v>0</v>
      </c>
      <c r="LW306" s="251">
        <f t="shared" si="1000"/>
        <v>0</v>
      </c>
      <c r="LX306" s="251">
        <f t="shared" si="1001"/>
        <v>0</v>
      </c>
      <c r="LY306" s="251">
        <f t="shared" si="1002"/>
        <v>0</v>
      </c>
      <c r="LZ306" s="251">
        <f t="shared" si="1003"/>
        <v>0</v>
      </c>
      <c r="MA306" s="63" t="str">
        <f t="shared" si="1004"/>
        <v/>
      </c>
      <c r="MB306" s="63" t="str">
        <f t="shared" si="1005"/>
        <v/>
      </c>
      <c r="MC306" s="63">
        <f t="shared" si="1092"/>
        <v>292</v>
      </c>
      <c r="MD306" s="63" t="str">
        <f t="shared" si="1091"/>
        <v/>
      </c>
      <c r="ME306" s="63" t="str">
        <f t="shared" si="1006"/>
        <v/>
      </c>
      <c r="MF306" s="315" t="str">
        <f t="shared" si="1007"/>
        <v/>
      </c>
      <c r="MG306" s="315">
        <f>IF(ISNUMBER(MATCH(EO306,$ME$15:$ME$520,0)),0,MAX(MG$14:MG305)+1)</f>
        <v>0</v>
      </c>
      <c r="MH306" s="315" t="str">
        <f t="shared" si="1008"/>
        <v/>
      </c>
      <c r="MI306" s="369"/>
      <c r="MJ306" s="68"/>
      <c r="MK306" s="18"/>
      <c r="ML306" s="242"/>
      <c r="MM306" s="242"/>
      <c r="MN306" s="59"/>
      <c r="MO306" s="59"/>
      <c r="MP306" s="285"/>
      <c r="MQ306" s="59"/>
      <c r="MR306" s="238"/>
      <c r="MS306" s="285"/>
      <c r="MT306" s="59"/>
      <c r="MU306" s="285"/>
      <c r="MV306" s="238"/>
      <c r="MW306" s="59"/>
      <c r="MX306" s="59"/>
      <c r="MY306" s="59"/>
      <c r="MZ306" s="59"/>
      <c r="NA306" s="59"/>
      <c r="NB306" s="59"/>
      <c r="NC306" s="59"/>
      <c r="ND306" s="59"/>
      <c r="NE306" s="59"/>
      <c r="NF306" s="59"/>
      <c r="NG306" s="59"/>
      <c r="NH306" s="59"/>
      <c r="NI306" s="59"/>
      <c r="NJ306" s="59"/>
      <c r="NK306" s="59"/>
      <c r="NL306" s="454"/>
      <c r="NM306" s="454"/>
      <c r="NN306" s="59"/>
      <c r="NO306" s="18"/>
      <c r="NP306" s="18"/>
      <c r="NQ306" s="18"/>
      <c r="NR306" s="18"/>
      <c r="NS306" s="18"/>
      <c r="NT306" s="18"/>
      <c r="NU306" s="18"/>
      <c r="NV306" s="18"/>
      <c r="NW306" s="18"/>
      <c r="NX306" s="18"/>
      <c r="NY306" s="18"/>
      <c r="NZ306" s="18"/>
      <c r="OA306" s="18"/>
      <c r="OB306" s="18"/>
      <c r="OC306" s="18"/>
      <c r="OZ306" s="59"/>
      <c r="PA306" s="251" t="str">
        <f t="shared" si="1009"/>
        <v/>
      </c>
      <c r="PB306" s="251" t="str">
        <f t="shared" si="1010"/>
        <v/>
      </c>
      <c r="PC306" s="251" t="str">
        <f t="shared" si="1011"/>
        <v/>
      </c>
      <c r="PD306" s="251" t="str">
        <f t="shared" si="1012"/>
        <v/>
      </c>
      <c r="PE306" s="251" t="str">
        <f t="shared" si="1013"/>
        <v/>
      </c>
      <c r="PF306" s="251" t="str">
        <f t="shared" si="1014"/>
        <v/>
      </c>
      <c r="PG306" s="251" t="str">
        <f t="shared" si="1015"/>
        <v/>
      </c>
      <c r="PH306" s="251" t="str">
        <f t="shared" si="1016"/>
        <v/>
      </c>
      <c r="PI306" s="251" t="str">
        <f t="shared" si="1017"/>
        <v/>
      </c>
      <c r="PJ306" s="251" t="str">
        <f t="shared" si="1018"/>
        <v/>
      </c>
      <c r="PK306" s="251" t="str">
        <f t="shared" si="1019"/>
        <v/>
      </c>
      <c r="PL306" s="251" t="str">
        <f t="shared" si="1020"/>
        <v/>
      </c>
      <c r="PM306" s="251" t="str">
        <f t="shared" si="1021"/>
        <v/>
      </c>
      <c r="PN306" s="251" t="str">
        <f t="shared" si="1022"/>
        <v/>
      </c>
      <c r="PO306" s="251" t="str">
        <f t="shared" si="1023"/>
        <v/>
      </c>
      <c r="PP306" s="251" t="str">
        <f t="shared" si="1024"/>
        <v/>
      </c>
      <c r="PQ306" s="251" t="str">
        <f t="shared" si="1025"/>
        <v/>
      </c>
      <c r="PR306" s="251" t="str">
        <f t="shared" si="1026"/>
        <v/>
      </c>
      <c r="PS306" s="251" t="str">
        <f t="shared" si="1027"/>
        <v/>
      </c>
      <c r="PT306" s="251" t="str">
        <f t="shared" si="1028"/>
        <v/>
      </c>
      <c r="PU306" s="251" t="str">
        <f t="shared" si="1029"/>
        <v/>
      </c>
      <c r="PV306" s="251" t="str">
        <f t="shared" si="1030"/>
        <v/>
      </c>
      <c r="PW306" s="251" t="str">
        <f t="shared" si="1031"/>
        <v/>
      </c>
      <c r="PX306" s="251" t="str">
        <f t="shared" si="1032"/>
        <v/>
      </c>
      <c r="PY306" s="251" t="str">
        <f t="shared" si="1033"/>
        <v/>
      </c>
      <c r="PZ306" s="251" t="str">
        <f t="shared" si="1034"/>
        <v/>
      </c>
      <c r="QA306" s="251" t="str">
        <f t="shared" si="1035"/>
        <v/>
      </c>
      <c r="QB306" s="251" t="str">
        <f t="shared" si="1036"/>
        <v/>
      </c>
      <c r="QC306" s="251" t="str">
        <f t="shared" si="1037"/>
        <v/>
      </c>
      <c r="QD306" s="251" t="str">
        <f t="shared" si="1038"/>
        <v/>
      </c>
      <c r="QE306" s="251" t="str">
        <f t="shared" si="1039"/>
        <v/>
      </c>
      <c r="QF306" s="63">
        <f t="shared" si="1040"/>
        <v>0</v>
      </c>
      <c r="QG306" s="59"/>
      <c r="QH306" s="59"/>
      <c r="QI306" s="59"/>
      <c r="QJ306" s="59"/>
      <c r="QK306" s="59"/>
      <c r="QL306" s="59"/>
      <c r="QM306" s="59"/>
      <c r="QN306" s="59"/>
    </row>
    <row r="307" spans="1:456" ht="6.75" customHeight="1" x14ac:dyDescent="0.25">
      <c r="A307" s="68"/>
      <c r="B307" s="447">
        <f t="shared" si="900"/>
        <v>293</v>
      </c>
      <c r="C307" s="72" t="s">
        <v>897</v>
      </c>
      <c r="D307" s="261" t="s">
        <v>872</v>
      </c>
      <c r="E307" s="59"/>
      <c r="F307" s="229"/>
      <c r="G307" s="295"/>
      <c r="H307" s="295"/>
      <c r="I307" s="229"/>
      <c r="J307" s="295"/>
      <c r="K307" s="295"/>
      <c r="L307" s="229"/>
      <c r="M307" s="295"/>
      <c r="N307" s="295"/>
      <c r="O307" s="229"/>
      <c r="P307" s="295"/>
      <c r="Q307" s="295"/>
      <c r="R307" s="229"/>
      <c r="S307" s="230"/>
      <c r="T307" s="231"/>
      <c r="U307" s="229"/>
      <c r="V307" s="230"/>
      <c r="W307" s="231"/>
      <c r="X307" s="229"/>
      <c r="Y307" s="230"/>
      <c r="Z307" s="231"/>
      <c r="AA307" s="229"/>
      <c r="AB307" s="295"/>
      <c r="AC307" s="295"/>
      <c r="AD307" s="229"/>
      <c r="AE307" s="295"/>
      <c r="AF307" s="295"/>
      <c r="AG307" s="229"/>
      <c r="AH307" s="295"/>
      <c r="AI307" s="295"/>
      <c r="AJ307" s="229"/>
      <c r="AK307" s="295"/>
      <c r="AL307" s="295"/>
      <c r="AM307" s="229"/>
      <c r="AN307" s="295"/>
      <c r="AO307" s="295"/>
      <c r="AP307" s="243"/>
      <c r="AQ307" s="295"/>
      <c r="AR307" s="290"/>
      <c r="AS307" s="243"/>
      <c r="AT307" s="295"/>
      <c r="AU307" s="290"/>
      <c r="AV307" s="229"/>
      <c r="AW307" s="230"/>
      <c r="AX307" s="231"/>
      <c r="AY307" s="229"/>
      <c r="AZ307" s="230"/>
      <c r="BA307" s="231"/>
      <c r="BB307" s="229"/>
      <c r="BC307" s="230"/>
      <c r="BD307" s="231"/>
      <c r="BE307" s="229"/>
      <c r="BF307" s="230"/>
      <c r="BG307" s="231"/>
      <c r="BH307" s="229"/>
      <c r="BI307" s="230"/>
      <c r="BJ307" s="231"/>
      <c r="BK307" s="243"/>
      <c r="BL307" s="230"/>
      <c r="BM307" s="231"/>
      <c r="BN307" s="243"/>
      <c r="BO307" s="230"/>
      <c r="BP307" s="231"/>
      <c r="BQ307" s="229"/>
      <c r="BR307" s="230"/>
      <c r="BS307" s="231"/>
      <c r="BT307" s="229"/>
      <c r="BU307" s="230"/>
      <c r="BV307" s="231"/>
      <c r="BW307" s="229"/>
      <c r="BX307" s="230"/>
      <c r="BY307" s="231"/>
      <c r="BZ307" s="229"/>
      <c r="CA307" s="230"/>
      <c r="CB307" s="231"/>
      <c r="CC307" s="229"/>
      <c r="CD307" s="230"/>
      <c r="CE307" s="231"/>
      <c r="CF307" s="331"/>
      <c r="CG307" s="332"/>
      <c r="CH307" s="385"/>
      <c r="CI307" s="331"/>
      <c r="CJ307" s="332"/>
      <c r="CK307" s="385"/>
      <c r="CL307" s="243"/>
      <c r="CM307" s="230"/>
      <c r="CN307" s="354"/>
      <c r="CO307" s="243"/>
      <c r="CP307" s="230"/>
      <c r="CQ307" s="231"/>
      <c r="CR307" s="331"/>
      <c r="CS307" s="332"/>
      <c r="CT307" s="333"/>
      <c r="CU307" s="229"/>
      <c r="CV307" s="230"/>
      <c r="CW307" s="231"/>
      <c r="CX307" s="331"/>
      <c r="CY307" s="332"/>
      <c r="CZ307" s="333"/>
      <c r="DA307" s="331"/>
      <c r="DB307" s="332"/>
      <c r="DC307" s="333"/>
      <c r="DD307" s="331"/>
      <c r="DE307" s="332"/>
      <c r="DF307" s="333"/>
      <c r="DG307" s="331"/>
      <c r="DH307" s="332"/>
      <c r="DI307" s="333"/>
      <c r="DJ307" s="229"/>
      <c r="DK307" s="230"/>
      <c r="DL307" s="231"/>
      <c r="DM307" s="229"/>
      <c r="DN307" s="230"/>
      <c r="DO307" s="231"/>
      <c r="DP307" s="331"/>
      <c r="DQ307" s="332"/>
      <c r="DR307" s="333"/>
      <c r="DS307" s="331"/>
      <c r="DT307" s="332"/>
      <c r="DU307" s="333"/>
      <c r="DV307" s="331"/>
      <c r="DW307" s="332"/>
      <c r="DX307" s="333"/>
      <c r="DY307" s="331"/>
      <c r="DZ307" s="332"/>
      <c r="EA307" s="333"/>
      <c r="EB307" s="331"/>
      <c r="EC307" s="332"/>
      <c r="ED307" s="333"/>
      <c r="EE307" s="331"/>
      <c r="EF307" s="332"/>
      <c r="EG307" s="333"/>
      <c r="EH307" s="229"/>
      <c r="EI307" s="230"/>
      <c r="EJ307" s="231"/>
      <c r="EK307" s="229"/>
      <c r="EL307" s="230"/>
      <c r="EM307" s="231"/>
      <c r="EN307" s="244"/>
      <c r="EO307" s="269" t="str">
        <f t="shared" si="901"/>
        <v/>
      </c>
      <c r="EP307" s="444" t="s">
        <v>1247</v>
      </c>
      <c r="EQ307" s="360" t="str">
        <f t="shared" si="1041"/>
        <v/>
      </c>
      <c r="ER307" s="360" t="str">
        <f t="shared" si="1042"/>
        <v/>
      </c>
      <c r="ES307" s="360" t="str">
        <f t="shared" si="1043"/>
        <v/>
      </c>
      <c r="ET307" s="360" t="str">
        <f t="shared" si="1044"/>
        <v/>
      </c>
      <c r="EU307" s="360" t="str">
        <f t="shared" si="1045"/>
        <v/>
      </c>
      <c r="EV307" s="360" t="str">
        <f t="shared" si="1046"/>
        <v/>
      </c>
      <c r="EW307" s="360" t="str">
        <f t="shared" si="1047"/>
        <v/>
      </c>
      <c r="EX307" s="360" t="str">
        <f t="shared" si="1048"/>
        <v/>
      </c>
      <c r="EY307" s="360" t="str">
        <f t="shared" si="1049"/>
        <v/>
      </c>
      <c r="EZ307" s="360" t="str">
        <f t="shared" si="1050"/>
        <v/>
      </c>
      <c r="FA307" s="360" t="str">
        <f t="shared" si="1051"/>
        <v/>
      </c>
      <c r="FB307" s="360" t="str">
        <f t="shared" si="1052"/>
        <v/>
      </c>
      <c r="FC307" s="360" t="str">
        <f t="shared" si="1053"/>
        <v/>
      </c>
      <c r="FD307" s="360" t="str">
        <f t="shared" si="1054"/>
        <v/>
      </c>
      <c r="FE307" s="360" t="str">
        <f t="shared" si="1055"/>
        <v/>
      </c>
      <c r="FF307" s="360" t="str">
        <f t="shared" si="1056"/>
        <v/>
      </c>
      <c r="FG307" s="360" t="str">
        <f t="shared" si="1057"/>
        <v/>
      </c>
      <c r="FH307" s="360" t="str">
        <f t="shared" si="1058"/>
        <v/>
      </c>
      <c r="FI307" s="360" t="str">
        <f t="shared" si="1059"/>
        <v/>
      </c>
      <c r="FJ307" s="360" t="str">
        <f t="shared" si="1060"/>
        <v/>
      </c>
      <c r="FK307" s="360" t="str">
        <f t="shared" si="1061"/>
        <v/>
      </c>
      <c r="FL307" s="360" t="str">
        <f t="shared" si="1062"/>
        <v/>
      </c>
      <c r="FM307" s="360" t="str">
        <f t="shared" si="1063"/>
        <v/>
      </c>
      <c r="FN307" s="360" t="str">
        <f t="shared" si="1064"/>
        <v/>
      </c>
      <c r="FO307" s="360">
        <f t="shared" si="1065"/>
        <v>58</v>
      </c>
      <c r="FP307" s="360">
        <f t="shared" si="1066"/>
        <v>21</v>
      </c>
      <c r="FQ307" s="360" t="str">
        <f t="shared" si="1067"/>
        <v/>
      </c>
      <c r="FR307" s="360" t="str">
        <f t="shared" si="1068"/>
        <v/>
      </c>
      <c r="FS307" s="360" t="str">
        <f t="shared" si="1069"/>
        <v/>
      </c>
      <c r="FT307" s="360" t="str">
        <f t="shared" si="902"/>
        <v/>
      </c>
      <c r="FU307" s="360" t="str">
        <f t="shared" si="1070"/>
        <v/>
      </c>
      <c r="FV307" s="360" t="str">
        <f t="shared" si="1071"/>
        <v/>
      </c>
      <c r="FW307" s="360" t="str">
        <f t="shared" si="1072"/>
        <v/>
      </c>
      <c r="FX307" s="360" t="str">
        <f t="shared" si="1073"/>
        <v/>
      </c>
      <c r="FY307" s="360" t="str">
        <f t="shared" si="1074"/>
        <v/>
      </c>
      <c r="FZ307" s="360" t="str">
        <f t="shared" si="1075"/>
        <v/>
      </c>
      <c r="GA307" s="360" t="str">
        <f t="shared" si="1076"/>
        <v/>
      </c>
      <c r="GB307" s="360" t="str">
        <f t="shared" si="1077"/>
        <v/>
      </c>
      <c r="GC307" s="360" t="str">
        <f t="shared" si="1078"/>
        <v/>
      </c>
      <c r="GD307" s="360" t="str">
        <f t="shared" si="1079"/>
        <v/>
      </c>
      <c r="GE307" s="360" t="str">
        <f t="shared" si="1080"/>
        <v/>
      </c>
      <c r="GF307" s="360" t="str">
        <f t="shared" si="1081"/>
        <v/>
      </c>
      <c r="GG307" s="360" t="str">
        <f t="shared" si="1082"/>
        <v/>
      </c>
      <c r="GH307" s="360" t="str">
        <f t="shared" si="1083"/>
        <v/>
      </c>
      <c r="GI307" s="360" t="str">
        <f t="shared" si="1084"/>
        <v/>
      </c>
      <c r="GJ307" s="360" t="str">
        <f t="shared" si="1085"/>
        <v/>
      </c>
      <c r="GK307" s="444" t="s">
        <v>1247</v>
      </c>
      <c r="GL307" s="361" t="str">
        <f t="shared" si="903"/>
        <v>-</v>
      </c>
      <c r="GM307" s="361" t="str">
        <f t="shared" si="904"/>
        <v>-</v>
      </c>
      <c r="GN307" s="361" t="str">
        <f t="shared" si="905"/>
        <v>-</v>
      </c>
      <c r="GO307" s="361" t="str">
        <f t="shared" si="906"/>
        <v>-</v>
      </c>
      <c r="GP307" s="361" t="str">
        <f t="shared" si="907"/>
        <v>-</v>
      </c>
      <c r="GQ307" s="361" t="str">
        <f t="shared" si="908"/>
        <v>-</v>
      </c>
      <c r="GR307" s="361" t="str">
        <f t="shared" si="909"/>
        <v>-</v>
      </c>
      <c r="GS307" s="361" t="str">
        <f t="shared" si="910"/>
        <v>-</v>
      </c>
      <c r="GT307" s="361" t="str">
        <f t="shared" si="911"/>
        <v>-</v>
      </c>
      <c r="GU307" s="361" t="str">
        <f t="shared" si="912"/>
        <v>-</v>
      </c>
      <c r="GV307" s="361" t="str">
        <f t="shared" si="913"/>
        <v>-</v>
      </c>
      <c r="GW307" s="361" t="str">
        <f t="shared" si="914"/>
        <v>-</v>
      </c>
      <c r="GX307" s="361" t="str">
        <f t="shared" si="915"/>
        <v>-</v>
      </c>
      <c r="GY307" s="361" t="str">
        <f t="shared" si="916"/>
        <v>-</v>
      </c>
      <c r="GZ307" s="361" t="str">
        <f t="shared" si="917"/>
        <v>-</v>
      </c>
      <c r="HA307" s="361" t="str">
        <f t="shared" si="918"/>
        <v>-</v>
      </c>
      <c r="HB307" s="361" t="str">
        <f t="shared" si="919"/>
        <v>-</v>
      </c>
      <c r="HC307" s="361" t="str">
        <f t="shared" si="920"/>
        <v>-</v>
      </c>
      <c r="HD307" s="361" t="str">
        <f t="shared" si="921"/>
        <v>-</v>
      </c>
      <c r="HE307" s="361" t="str">
        <f t="shared" si="922"/>
        <v>-</v>
      </c>
      <c r="HF307" s="361" t="str">
        <f t="shared" si="923"/>
        <v>-</v>
      </c>
      <c r="HG307" s="361" t="str">
        <f t="shared" si="924"/>
        <v>-</v>
      </c>
      <c r="HH307" s="361" t="str">
        <f t="shared" si="925"/>
        <v>-</v>
      </c>
      <c r="HI307" s="361" t="str">
        <f t="shared" si="926"/>
        <v>-</v>
      </c>
      <c r="HJ307" s="361" t="str">
        <f t="shared" si="927"/>
        <v>L_ic_strt</v>
      </c>
      <c r="HK307" s="361" t="str">
        <f t="shared" si="928"/>
        <v>L_ic_strt</v>
      </c>
      <c r="HL307" s="361" t="str">
        <f t="shared" si="929"/>
        <v>-</v>
      </c>
      <c r="HM307" s="361" t="str">
        <f t="shared" si="930"/>
        <v>-</v>
      </c>
      <c r="HN307" s="361" t="str">
        <f t="shared" si="931"/>
        <v>-</v>
      </c>
      <c r="HO307" s="361" t="str">
        <f t="shared" si="932"/>
        <v>-</v>
      </c>
      <c r="HP307" s="361" t="str">
        <f t="shared" si="933"/>
        <v>-</v>
      </c>
      <c r="HQ307" s="361" t="str">
        <f t="shared" si="934"/>
        <v>-</v>
      </c>
      <c r="HR307" s="361" t="str">
        <f t="shared" si="935"/>
        <v>-</v>
      </c>
      <c r="HS307" s="361" t="str">
        <f t="shared" si="936"/>
        <v>-</v>
      </c>
      <c r="HT307" s="361" t="str">
        <f t="shared" si="937"/>
        <v>-</v>
      </c>
      <c r="HU307" s="361" t="str">
        <f t="shared" si="938"/>
        <v>-</v>
      </c>
      <c r="HV307" s="361" t="str">
        <f t="shared" si="939"/>
        <v>-</v>
      </c>
      <c r="HW307" s="361" t="str">
        <f t="shared" si="940"/>
        <v>-</v>
      </c>
      <c r="HX307" s="361" t="str">
        <f t="shared" si="941"/>
        <v>-</v>
      </c>
      <c r="HY307" s="361" t="str">
        <f t="shared" si="942"/>
        <v>-</v>
      </c>
      <c r="HZ307" s="361" t="str">
        <f t="shared" si="943"/>
        <v>-</v>
      </c>
      <c r="IA307" s="361" t="str">
        <f t="shared" si="944"/>
        <v>-</v>
      </c>
      <c r="IB307" s="361" t="str">
        <f t="shared" si="945"/>
        <v>-</v>
      </c>
      <c r="IC307" s="361" t="str">
        <f t="shared" si="946"/>
        <v>-</v>
      </c>
      <c r="ID307" s="361" t="str">
        <f t="shared" si="947"/>
        <v>-</v>
      </c>
      <c r="IE307" s="361" t="str">
        <f t="shared" si="948"/>
        <v>-</v>
      </c>
      <c r="IF307" s="444" t="s">
        <v>1247</v>
      </c>
      <c r="IG307" s="56" t="str">
        <f t="shared" si="1086"/>
        <v>-</v>
      </c>
      <c r="IH307" s="56" t="str">
        <f t="shared" si="1087"/>
        <v>-</v>
      </c>
      <c r="II307" s="56" t="str">
        <f t="shared" si="1088"/>
        <v>-</v>
      </c>
      <c r="IJ307" s="56" t="str">
        <f t="shared" si="1089"/>
        <v>-</v>
      </c>
      <c r="IK307" s="56" t="str">
        <f t="shared" si="949"/>
        <v>-</v>
      </c>
      <c r="IL307" s="56" t="str">
        <f t="shared" si="950"/>
        <v>-</v>
      </c>
      <c r="IM307" s="56" t="str">
        <f t="shared" si="951"/>
        <v>-</v>
      </c>
      <c r="IN307" s="56" t="str">
        <f t="shared" si="952"/>
        <v>-</v>
      </c>
      <c r="IO307" s="56" t="str">
        <f t="shared" si="953"/>
        <v>-</v>
      </c>
      <c r="IP307" s="56" t="str">
        <f t="shared" si="954"/>
        <v>-</v>
      </c>
      <c r="IQ307" s="56" t="str">
        <f t="shared" si="955"/>
        <v>-</v>
      </c>
      <c r="IR307" s="56" t="str">
        <f t="shared" si="956"/>
        <v>-</v>
      </c>
      <c r="IS307" s="56" t="str">
        <f t="shared" si="957"/>
        <v>-</v>
      </c>
      <c r="IT307" s="56" t="str">
        <f t="shared" si="958"/>
        <v>-</v>
      </c>
      <c r="IU307" s="56" t="str">
        <f t="shared" si="959"/>
        <v>-</v>
      </c>
      <c r="IV307" s="56" t="str">
        <f t="shared" si="960"/>
        <v>-</v>
      </c>
      <c r="IW307" s="56" t="str">
        <f t="shared" si="961"/>
        <v>-</v>
      </c>
      <c r="IX307" s="56" t="str">
        <f t="shared" si="962"/>
        <v>-</v>
      </c>
      <c r="IY307" s="56" t="str">
        <f t="shared" si="963"/>
        <v>-</v>
      </c>
      <c r="IZ307" s="56" t="str">
        <f t="shared" si="964"/>
        <v>-</v>
      </c>
      <c r="JA307" s="56" t="str">
        <f t="shared" si="965"/>
        <v>-</v>
      </c>
      <c r="JB307" s="56" t="str">
        <f t="shared" si="966"/>
        <v>-</v>
      </c>
      <c r="JC307" s="56" t="str">
        <f t="shared" si="967"/>
        <v>-</v>
      </c>
      <c r="JD307" s="56" t="str">
        <f t="shared" si="968"/>
        <v>-</v>
      </c>
      <c r="JE307" s="56">
        <f t="shared" si="969"/>
        <v>110</v>
      </c>
      <c r="JF307" s="56">
        <f t="shared" si="970"/>
        <v>130</v>
      </c>
      <c r="JG307" s="56" t="str">
        <f t="shared" si="971"/>
        <v>-</v>
      </c>
      <c r="JH307" s="56" t="str">
        <f t="shared" si="972"/>
        <v>-</v>
      </c>
      <c r="JI307" s="56" t="str">
        <f t="shared" si="973"/>
        <v>-</v>
      </c>
      <c r="JJ307" s="56" t="str">
        <f t="shared" si="974"/>
        <v>-</v>
      </c>
      <c r="JK307" s="56" t="str">
        <f t="shared" si="975"/>
        <v>-</v>
      </c>
      <c r="JL307" s="56" t="str">
        <f t="shared" si="976"/>
        <v>-</v>
      </c>
      <c r="JM307" s="56" t="str">
        <f t="shared" si="977"/>
        <v>-</v>
      </c>
      <c r="JN307" s="56" t="str">
        <f t="shared" si="978"/>
        <v>-</v>
      </c>
      <c r="JO307" s="56" t="str">
        <f t="shared" si="979"/>
        <v>-</v>
      </c>
      <c r="JP307" s="56" t="str">
        <f t="shared" si="980"/>
        <v>-</v>
      </c>
      <c r="JQ307" s="56" t="str">
        <f t="shared" si="981"/>
        <v>-</v>
      </c>
      <c r="JR307" s="56" t="str">
        <f t="shared" si="982"/>
        <v>-</v>
      </c>
      <c r="JS307" s="56" t="str">
        <f t="shared" si="983"/>
        <v>-</v>
      </c>
      <c r="JT307" s="56" t="str">
        <f t="shared" si="984"/>
        <v>-</v>
      </c>
      <c r="JU307" s="56" t="str">
        <f t="shared" si="985"/>
        <v>-</v>
      </c>
      <c r="JV307" s="56" t="str">
        <f t="shared" si="986"/>
        <v>-</v>
      </c>
      <c r="JW307" s="56" t="str">
        <f t="shared" si="987"/>
        <v>-</v>
      </c>
      <c r="JX307" s="56" t="str">
        <f t="shared" si="988"/>
        <v>-</v>
      </c>
      <c r="JY307" s="56" t="str">
        <f t="shared" si="989"/>
        <v>-</v>
      </c>
      <c r="JZ307" s="56" t="str">
        <f t="shared" si="990"/>
        <v>-</v>
      </c>
      <c r="KA307" s="444" t="s">
        <v>1247</v>
      </c>
      <c r="KB307" s="360">
        <f>IF(ISNUMBER(INDEX($EQ$15:$GK$521,$B307,EO$11)),MAX(KB$14:KB306)+1,0)</f>
        <v>0</v>
      </c>
      <c r="KC307" s="360" t="str">
        <f t="shared" si="1090"/>
        <v/>
      </c>
      <c r="KD307" s="373" t="s">
        <v>2</v>
      </c>
      <c r="KE307" s="215"/>
      <c r="KF307" s="60"/>
      <c r="KG307" s="60"/>
      <c r="KH307" s="60"/>
      <c r="KI307" s="60"/>
      <c r="KJ307" s="60"/>
      <c r="KK307" s="60"/>
      <c r="KL307" s="60"/>
      <c r="KM307" s="60"/>
      <c r="KN307" s="60"/>
      <c r="KO307" s="60"/>
      <c r="KP307" s="60"/>
      <c r="KQ307" s="60"/>
      <c r="KR307" s="60"/>
      <c r="KS307" s="60"/>
      <c r="KT307" s="60"/>
      <c r="KU307" s="60"/>
      <c r="KV307" s="60"/>
      <c r="KW307" s="60"/>
      <c r="KX307" s="60"/>
      <c r="KY307" s="60"/>
      <c r="KZ307" s="283" t="str">
        <f t="shared" si="991"/>
        <v/>
      </c>
      <c r="LA307" s="26"/>
      <c r="LB307" s="18"/>
      <c r="LC307" s="18"/>
      <c r="LD307" s="18"/>
      <c r="LE307" s="18"/>
      <c r="LF307" s="18"/>
      <c r="LG307" s="18"/>
      <c r="LH307" s="18"/>
      <c r="LI307" s="18"/>
      <c r="LJ307" s="18"/>
      <c r="LK307" s="18"/>
      <c r="LL307" s="18"/>
      <c r="LM307" s="18"/>
      <c r="LN307" s="63"/>
      <c r="LO307" s="251">
        <f t="shared" si="992"/>
        <v>0</v>
      </c>
      <c r="LP307" s="251">
        <f t="shared" si="993"/>
        <v>0</v>
      </c>
      <c r="LQ307" s="251">
        <f t="shared" si="994"/>
        <v>0</v>
      </c>
      <c r="LR307" s="251">
        <f t="shared" si="995"/>
        <v>0</v>
      </c>
      <c r="LS307" s="251">
        <f t="shared" si="996"/>
        <v>0</v>
      </c>
      <c r="LT307" s="251">
        <f t="shared" si="997"/>
        <v>0</v>
      </c>
      <c r="LU307" s="251">
        <f t="shared" si="998"/>
        <v>0</v>
      </c>
      <c r="LV307" s="251">
        <f t="shared" si="999"/>
        <v>0</v>
      </c>
      <c r="LW307" s="251">
        <f t="shared" si="1000"/>
        <v>0</v>
      </c>
      <c r="LX307" s="251">
        <f t="shared" si="1001"/>
        <v>0</v>
      </c>
      <c r="LY307" s="251">
        <f t="shared" si="1002"/>
        <v>0</v>
      </c>
      <c r="LZ307" s="251">
        <f t="shared" si="1003"/>
        <v>0</v>
      </c>
      <c r="MA307" s="63" t="str">
        <f t="shared" si="1004"/>
        <v/>
      </c>
      <c r="MB307" s="63" t="str">
        <f t="shared" si="1005"/>
        <v/>
      </c>
      <c r="MC307" s="63">
        <f t="shared" ref="MC307:MC312" si="1093">MC306+1</f>
        <v>293</v>
      </c>
      <c r="MD307" s="63" t="str">
        <f t="shared" si="1091"/>
        <v/>
      </c>
      <c r="ME307" s="63" t="str">
        <f t="shared" si="1006"/>
        <v/>
      </c>
      <c r="MF307" s="315" t="str">
        <f t="shared" si="1007"/>
        <v/>
      </c>
      <c r="MG307" s="315">
        <f>IF(ISNUMBER(MATCH(EO307,$ME$15:$ME$520,0)),0,MAX(MG$14:MG306)+1)</f>
        <v>0</v>
      </c>
      <c r="MH307" s="315" t="str">
        <f t="shared" si="1008"/>
        <v/>
      </c>
      <c r="MI307" s="369"/>
      <c r="MJ307" s="68"/>
      <c r="MK307" s="18"/>
      <c r="ML307" s="242"/>
      <c r="MM307" s="242"/>
      <c r="MN307" s="59"/>
      <c r="MO307" s="59"/>
      <c r="MP307" s="285"/>
      <c r="MQ307" s="59"/>
      <c r="MR307" s="238"/>
      <c r="MS307" s="285"/>
      <c r="MT307" s="59"/>
      <c r="MU307" s="285"/>
      <c r="MV307" s="238"/>
      <c r="MW307" s="59"/>
      <c r="MX307" s="59"/>
      <c r="MY307" s="59"/>
      <c r="MZ307" s="59"/>
      <c r="NA307" s="59"/>
      <c r="NB307" s="59"/>
      <c r="NC307" s="59"/>
      <c r="ND307" s="59"/>
      <c r="NE307" s="59"/>
      <c r="NF307" s="59"/>
      <c r="NG307" s="59"/>
      <c r="NH307" s="59"/>
      <c r="NI307" s="59"/>
      <c r="NJ307" s="59"/>
      <c r="NK307" s="59"/>
      <c r="NL307" s="454"/>
      <c r="NM307" s="454"/>
      <c r="NN307" s="59"/>
      <c r="NO307" s="18"/>
      <c r="NP307" s="18"/>
      <c r="NQ307" s="18"/>
      <c r="NR307" s="18"/>
      <c r="NS307" s="18"/>
      <c r="NT307" s="18"/>
      <c r="NU307" s="18"/>
      <c r="NV307" s="18"/>
      <c r="NW307" s="18"/>
      <c r="NX307" s="18"/>
      <c r="NY307" s="18"/>
      <c r="NZ307" s="18"/>
      <c r="OA307" s="18"/>
      <c r="OB307" s="18"/>
      <c r="OC307" s="18"/>
      <c r="OZ307" s="59"/>
      <c r="PA307" s="251" t="str">
        <f t="shared" si="1009"/>
        <v/>
      </c>
      <c r="PB307" s="251" t="str">
        <f t="shared" si="1010"/>
        <v/>
      </c>
      <c r="PC307" s="251" t="str">
        <f t="shared" si="1011"/>
        <v/>
      </c>
      <c r="PD307" s="251" t="str">
        <f t="shared" si="1012"/>
        <v/>
      </c>
      <c r="PE307" s="251" t="str">
        <f t="shared" si="1013"/>
        <v/>
      </c>
      <c r="PF307" s="251" t="str">
        <f t="shared" si="1014"/>
        <v/>
      </c>
      <c r="PG307" s="251" t="str">
        <f t="shared" si="1015"/>
        <v/>
      </c>
      <c r="PH307" s="251" t="str">
        <f t="shared" si="1016"/>
        <v/>
      </c>
      <c r="PI307" s="251" t="str">
        <f t="shared" si="1017"/>
        <v/>
      </c>
      <c r="PJ307" s="251" t="str">
        <f t="shared" si="1018"/>
        <v/>
      </c>
      <c r="PK307" s="251" t="str">
        <f t="shared" si="1019"/>
        <v/>
      </c>
      <c r="PL307" s="251" t="str">
        <f t="shared" si="1020"/>
        <v/>
      </c>
      <c r="PM307" s="251" t="str">
        <f t="shared" si="1021"/>
        <v/>
      </c>
      <c r="PN307" s="251" t="str">
        <f t="shared" si="1022"/>
        <v/>
      </c>
      <c r="PO307" s="251" t="str">
        <f t="shared" si="1023"/>
        <v/>
      </c>
      <c r="PP307" s="251" t="str">
        <f t="shared" si="1024"/>
        <v/>
      </c>
      <c r="PQ307" s="251" t="str">
        <f t="shared" si="1025"/>
        <v/>
      </c>
      <c r="PR307" s="251" t="str">
        <f t="shared" si="1026"/>
        <v/>
      </c>
      <c r="PS307" s="251" t="str">
        <f t="shared" si="1027"/>
        <v/>
      </c>
      <c r="PT307" s="251" t="str">
        <f t="shared" si="1028"/>
        <v/>
      </c>
      <c r="PU307" s="251" t="str">
        <f t="shared" si="1029"/>
        <v/>
      </c>
      <c r="PV307" s="251" t="str">
        <f t="shared" si="1030"/>
        <v/>
      </c>
      <c r="PW307" s="251" t="str">
        <f t="shared" si="1031"/>
        <v/>
      </c>
      <c r="PX307" s="251" t="str">
        <f t="shared" si="1032"/>
        <v/>
      </c>
      <c r="PY307" s="251" t="str">
        <f t="shared" si="1033"/>
        <v/>
      </c>
      <c r="PZ307" s="251" t="str">
        <f t="shared" si="1034"/>
        <v/>
      </c>
      <c r="QA307" s="251" t="str">
        <f t="shared" si="1035"/>
        <v/>
      </c>
      <c r="QB307" s="251" t="str">
        <f t="shared" si="1036"/>
        <v/>
      </c>
      <c r="QC307" s="251" t="str">
        <f t="shared" si="1037"/>
        <v/>
      </c>
      <c r="QD307" s="251" t="str">
        <f t="shared" si="1038"/>
        <v/>
      </c>
      <c r="QE307" s="251" t="str">
        <f t="shared" si="1039"/>
        <v/>
      </c>
      <c r="QF307" s="63">
        <f t="shared" si="1040"/>
        <v>0</v>
      </c>
      <c r="QG307" s="59"/>
      <c r="QH307" s="59"/>
      <c r="QI307" s="59"/>
      <c r="QJ307" s="59"/>
      <c r="QK307" s="59"/>
      <c r="QL307" s="59"/>
      <c r="QM307" s="59"/>
      <c r="QN307" s="59"/>
    </row>
    <row r="308" spans="1:456" ht="6.75" customHeight="1" x14ac:dyDescent="0.25">
      <c r="A308" s="68"/>
      <c r="B308" s="447">
        <f t="shared" si="900"/>
        <v>294</v>
      </c>
      <c r="C308" s="72" t="s">
        <v>820</v>
      </c>
      <c r="D308" s="261" t="s">
        <v>819</v>
      </c>
      <c r="E308" s="59"/>
      <c r="F308" s="229"/>
      <c r="G308" s="295"/>
      <c r="H308" s="295"/>
      <c r="I308" s="229"/>
      <c r="J308" s="295"/>
      <c r="K308" s="295"/>
      <c r="L308" s="229"/>
      <c r="M308" s="295"/>
      <c r="N308" s="295"/>
      <c r="O308" s="229"/>
      <c r="P308" s="295"/>
      <c r="Q308" s="295"/>
      <c r="R308" s="229"/>
      <c r="S308" s="230"/>
      <c r="T308" s="231"/>
      <c r="U308" s="229"/>
      <c r="V308" s="230"/>
      <c r="W308" s="231"/>
      <c r="X308" s="229"/>
      <c r="Y308" s="230"/>
      <c r="Z308" s="231"/>
      <c r="AA308" s="229"/>
      <c r="AB308" s="295"/>
      <c r="AC308" s="295"/>
      <c r="AD308" s="229"/>
      <c r="AE308" s="295"/>
      <c r="AF308" s="295"/>
      <c r="AG308" s="229"/>
      <c r="AH308" s="295"/>
      <c r="AI308" s="295"/>
      <c r="AJ308" s="229"/>
      <c r="AK308" s="295"/>
      <c r="AL308" s="295"/>
      <c r="AM308" s="229"/>
      <c r="AN308" s="295"/>
      <c r="AO308" s="295"/>
      <c r="AP308" s="243"/>
      <c r="AQ308" s="295"/>
      <c r="AR308" s="290"/>
      <c r="AS308" s="243"/>
      <c r="AT308" s="295"/>
      <c r="AU308" s="290"/>
      <c r="AV308" s="229"/>
      <c r="AW308" s="230"/>
      <c r="AX308" s="231"/>
      <c r="AY308" s="229"/>
      <c r="AZ308" s="230"/>
      <c r="BA308" s="231"/>
      <c r="BB308" s="229"/>
      <c r="BC308" s="230"/>
      <c r="BD308" s="231"/>
      <c r="BE308" s="229"/>
      <c r="BF308" s="230"/>
      <c r="BG308" s="231"/>
      <c r="BH308" s="229"/>
      <c r="BI308" s="230"/>
      <c r="BJ308" s="231"/>
      <c r="BK308" s="243"/>
      <c r="BL308" s="230"/>
      <c r="BM308" s="231"/>
      <c r="BN308" s="243"/>
      <c r="BO308" s="230"/>
      <c r="BP308" s="231"/>
      <c r="BQ308" s="229"/>
      <c r="BR308" s="230"/>
      <c r="BS308" s="231"/>
      <c r="BT308" s="229"/>
      <c r="BU308" s="230"/>
      <c r="BV308" s="231"/>
      <c r="BW308" s="229"/>
      <c r="BX308" s="230"/>
      <c r="BY308" s="231"/>
      <c r="BZ308" s="229"/>
      <c r="CA308" s="230"/>
      <c r="CB308" s="231"/>
      <c r="CC308" s="229"/>
      <c r="CD308" s="230"/>
      <c r="CE308" s="231"/>
      <c r="CF308" s="331"/>
      <c r="CG308" s="332"/>
      <c r="CH308" s="385"/>
      <c r="CI308" s="331"/>
      <c r="CJ308" s="332"/>
      <c r="CK308" s="385"/>
      <c r="CL308" s="243"/>
      <c r="CM308" s="230"/>
      <c r="CN308" s="354"/>
      <c r="CO308" s="243"/>
      <c r="CP308" s="230"/>
      <c r="CQ308" s="231"/>
      <c r="CR308" s="331"/>
      <c r="CS308" s="332"/>
      <c r="CT308" s="333"/>
      <c r="CU308" s="229"/>
      <c r="CV308" s="230"/>
      <c r="CW308" s="231"/>
      <c r="CX308" s="331"/>
      <c r="CY308" s="332"/>
      <c r="CZ308" s="333"/>
      <c r="DA308" s="331"/>
      <c r="DB308" s="332"/>
      <c r="DC308" s="333"/>
      <c r="DD308" s="331"/>
      <c r="DE308" s="332"/>
      <c r="DF308" s="333"/>
      <c r="DG308" s="331"/>
      <c r="DH308" s="332"/>
      <c r="DI308" s="333"/>
      <c r="DJ308" s="229"/>
      <c r="DK308" s="230"/>
      <c r="DL308" s="231"/>
      <c r="DM308" s="229"/>
      <c r="DN308" s="230"/>
      <c r="DO308" s="231"/>
      <c r="DP308" s="331"/>
      <c r="DQ308" s="332"/>
      <c r="DR308" s="333"/>
      <c r="DS308" s="331"/>
      <c r="DT308" s="332"/>
      <c r="DU308" s="333"/>
      <c r="DV308" s="331"/>
      <c r="DW308" s="332"/>
      <c r="DX308" s="333"/>
      <c r="DY308" s="331"/>
      <c r="DZ308" s="332"/>
      <c r="EA308" s="333"/>
      <c r="EB308" s="331"/>
      <c r="EC308" s="332"/>
      <c r="ED308" s="333"/>
      <c r="EE308" s="331"/>
      <c r="EF308" s="332"/>
      <c r="EG308" s="333"/>
      <c r="EH308" s="229"/>
      <c r="EI308" s="230"/>
      <c r="EJ308" s="231"/>
      <c r="EK308" s="229"/>
      <c r="EL308" s="230"/>
      <c r="EM308" s="231"/>
      <c r="EN308" s="244"/>
      <c r="EO308" s="269" t="str">
        <f t="shared" si="901"/>
        <v/>
      </c>
      <c r="EP308" s="444" t="s">
        <v>1247</v>
      </c>
      <c r="EQ308" s="360" t="str">
        <f t="shared" si="1041"/>
        <v/>
      </c>
      <c r="ER308" s="360" t="str">
        <f t="shared" si="1042"/>
        <v/>
      </c>
      <c r="ES308" s="360" t="str">
        <f t="shared" si="1043"/>
        <v/>
      </c>
      <c r="ET308" s="360" t="str">
        <f t="shared" si="1044"/>
        <v/>
      </c>
      <c r="EU308" s="360" t="str">
        <f t="shared" si="1045"/>
        <v/>
      </c>
      <c r="EV308" s="360" t="str">
        <f t="shared" si="1046"/>
        <v/>
      </c>
      <c r="EW308" s="360" t="str">
        <f t="shared" si="1047"/>
        <v/>
      </c>
      <c r="EX308" s="360" t="str">
        <f t="shared" si="1048"/>
        <v/>
      </c>
      <c r="EY308" s="360" t="str">
        <f t="shared" si="1049"/>
        <v/>
      </c>
      <c r="EZ308" s="360" t="str">
        <f t="shared" si="1050"/>
        <v/>
      </c>
      <c r="FA308" s="360" t="str">
        <f t="shared" si="1051"/>
        <v/>
      </c>
      <c r="FB308" s="360" t="str">
        <f t="shared" si="1052"/>
        <v/>
      </c>
      <c r="FC308" s="360" t="str">
        <f t="shared" si="1053"/>
        <v/>
      </c>
      <c r="FD308" s="360" t="str">
        <f t="shared" si="1054"/>
        <v/>
      </c>
      <c r="FE308" s="360" t="str">
        <f t="shared" si="1055"/>
        <v/>
      </c>
      <c r="FF308" s="360" t="str">
        <f t="shared" si="1056"/>
        <v/>
      </c>
      <c r="FG308" s="360" t="str">
        <f t="shared" si="1057"/>
        <v/>
      </c>
      <c r="FH308" s="360" t="str">
        <f t="shared" si="1058"/>
        <v/>
      </c>
      <c r="FI308" s="360" t="str">
        <f t="shared" si="1059"/>
        <v/>
      </c>
      <c r="FJ308" s="360" t="str">
        <f t="shared" si="1060"/>
        <v/>
      </c>
      <c r="FK308" s="360" t="str">
        <f t="shared" si="1061"/>
        <v/>
      </c>
      <c r="FL308" s="360" t="str">
        <f t="shared" si="1062"/>
        <v/>
      </c>
      <c r="FM308" s="360" t="str">
        <f t="shared" si="1063"/>
        <v/>
      </c>
      <c r="FN308" s="360" t="str">
        <f t="shared" si="1064"/>
        <v/>
      </c>
      <c r="FO308" s="360">
        <f t="shared" si="1065"/>
        <v>59</v>
      </c>
      <c r="FP308" s="360">
        <f t="shared" si="1066"/>
        <v>22</v>
      </c>
      <c r="FQ308" s="360" t="str">
        <f t="shared" si="1067"/>
        <v/>
      </c>
      <c r="FR308" s="360" t="str">
        <f t="shared" si="1068"/>
        <v/>
      </c>
      <c r="FS308" s="360" t="str">
        <f t="shared" si="1069"/>
        <v/>
      </c>
      <c r="FT308" s="360" t="str">
        <f t="shared" si="902"/>
        <v/>
      </c>
      <c r="FU308" s="360" t="str">
        <f t="shared" si="1070"/>
        <v/>
      </c>
      <c r="FV308" s="360" t="str">
        <f t="shared" si="1071"/>
        <v/>
      </c>
      <c r="FW308" s="360" t="str">
        <f t="shared" si="1072"/>
        <v/>
      </c>
      <c r="FX308" s="360" t="str">
        <f t="shared" si="1073"/>
        <v/>
      </c>
      <c r="FY308" s="360" t="str">
        <f t="shared" si="1074"/>
        <v/>
      </c>
      <c r="FZ308" s="360" t="str">
        <f t="shared" si="1075"/>
        <v/>
      </c>
      <c r="GA308" s="360" t="str">
        <f t="shared" si="1076"/>
        <v/>
      </c>
      <c r="GB308" s="360" t="str">
        <f t="shared" si="1077"/>
        <v/>
      </c>
      <c r="GC308" s="360" t="str">
        <f t="shared" si="1078"/>
        <v/>
      </c>
      <c r="GD308" s="360" t="str">
        <f t="shared" si="1079"/>
        <v/>
      </c>
      <c r="GE308" s="360" t="str">
        <f t="shared" si="1080"/>
        <v/>
      </c>
      <c r="GF308" s="360" t="str">
        <f t="shared" si="1081"/>
        <v/>
      </c>
      <c r="GG308" s="360" t="str">
        <f t="shared" si="1082"/>
        <v/>
      </c>
      <c r="GH308" s="360" t="str">
        <f t="shared" si="1083"/>
        <v/>
      </c>
      <c r="GI308" s="360" t="str">
        <f t="shared" si="1084"/>
        <v/>
      </c>
      <c r="GJ308" s="360" t="str">
        <f t="shared" si="1085"/>
        <v/>
      </c>
      <c r="GK308" s="444" t="s">
        <v>1247</v>
      </c>
      <c r="GL308" s="361" t="str">
        <f t="shared" si="903"/>
        <v>-</v>
      </c>
      <c r="GM308" s="361" t="str">
        <f t="shared" si="904"/>
        <v>-</v>
      </c>
      <c r="GN308" s="361" t="str">
        <f t="shared" si="905"/>
        <v>-</v>
      </c>
      <c r="GO308" s="361" t="str">
        <f t="shared" si="906"/>
        <v>-</v>
      </c>
      <c r="GP308" s="361" t="str">
        <f t="shared" si="907"/>
        <v>-</v>
      </c>
      <c r="GQ308" s="361" t="str">
        <f t="shared" si="908"/>
        <v>-</v>
      </c>
      <c r="GR308" s="361" t="str">
        <f t="shared" si="909"/>
        <v>-</v>
      </c>
      <c r="GS308" s="361" t="str">
        <f t="shared" si="910"/>
        <v>-</v>
      </c>
      <c r="GT308" s="361" t="str">
        <f t="shared" si="911"/>
        <v>-</v>
      </c>
      <c r="GU308" s="361" t="str">
        <f t="shared" si="912"/>
        <v>-</v>
      </c>
      <c r="GV308" s="361" t="str">
        <f t="shared" si="913"/>
        <v>-</v>
      </c>
      <c r="GW308" s="361" t="str">
        <f t="shared" si="914"/>
        <v>-</v>
      </c>
      <c r="GX308" s="361" t="str">
        <f t="shared" si="915"/>
        <v>-</v>
      </c>
      <c r="GY308" s="361" t="str">
        <f t="shared" si="916"/>
        <v>-</v>
      </c>
      <c r="GZ308" s="361" t="str">
        <f t="shared" si="917"/>
        <v>-</v>
      </c>
      <c r="HA308" s="361" t="str">
        <f t="shared" si="918"/>
        <v>-</v>
      </c>
      <c r="HB308" s="361" t="str">
        <f t="shared" si="919"/>
        <v>-</v>
      </c>
      <c r="HC308" s="361" t="str">
        <f t="shared" si="920"/>
        <v>-</v>
      </c>
      <c r="HD308" s="361" t="str">
        <f t="shared" si="921"/>
        <v>-</v>
      </c>
      <c r="HE308" s="361" t="str">
        <f t="shared" si="922"/>
        <v>-</v>
      </c>
      <c r="HF308" s="361" t="str">
        <f t="shared" si="923"/>
        <v>-</v>
      </c>
      <c r="HG308" s="361" t="str">
        <f t="shared" si="924"/>
        <v>-</v>
      </c>
      <c r="HH308" s="361" t="str">
        <f t="shared" si="925"/>
        <v>-</v>
      </c>
      <c r="HI308" s="361" t="str">
        <f t="shared" si="926"/>
        <v>-</v>
      </c>
      <c r="HJ308" s="361" t="str">
        <f t="shared" si="927"/>
        <v>L_etrate</v>
      </c>
      <c r="HK308" s="361" t="str">
        <f t="shared" si="928"/>
        <v>L_etrate</v>
      </c>
      <c r="HL308" s="361" t="str">
        <f t="shared" si="929"/>
        <v>-</v>
      </c>
      <c r="HM308" s="361" t="str">
        <f t="shared" si="930"/>
        <v>-</v>
      </c>
      <c r="HN308" s="361" t="str">
        <f t="shared" si="931"/>
        <v>-</v>
      </c>
      <c r="HO308" s="361" t="str">
        <f t="shared" si="932"/>
        <v>-</v>
      </c>
      <c r="HP308" s="361" t="str">
        <f t="shared" si="933"/>
        <v>-</v>
      </c>
      <c r="HQ308" s="361" t="str">
        <f t="shared" si="934"/>
        <v>-</v>
      </c>
      <c r="HR308" s="361" t="str">
        <f t="shared" si="935"/>
        <v>-</v>
      </c>
      <c r="HS308" s="361" t="str">
        <f t="shared" si="936"/>
        <v>-</v>
      </c>
      <c r="HT308" s="361" t="str">
        <f t="shared" si="937"/>
        <v>-</v>
      </c>
      <c r="HU308" s="361" t="str">
        <f t="shared" si="938"/>
        <v>-</v>
      </c>
      <c r="HV308" s="361" t="str">
        <f t="shared" si="939"/>
        <v>-</v>
      </c>
      <c r="HW308" s="361" t="str">
        <f t="shared" si="940"/>
        <v>-</v>
      </c>
      <c r="HX308" s="361" t="str">
        <f t="shared" si="941"/>
        <v>-</v>
      </c>
      <c r="HY308" s="361" t="str">
        <f t="shared" si="942"/>
        <v>-</v>
      </c>
      <c r="HZ308" s="361" t="str">
        <f t="shared" si="943"/>
        <v>-</v>
      </c>
      <c r="IA308" s="361" t="str">
        <f t="shared" si="944"/>
        <v>-</v>
      </c>
      <c r="IB308" s="361" t="str">
        <f t="shared" si="945"/>
        <v>-</v>
      </c>
      <c r="IC308" s="361" t="str">
        <f t="shared" si="946"/>
        <v>-</v>
      </c>
      <c r="ID308" s="361" t="str">
        <f t="shared" si="947"/>
        <v>-</v>
      </c>
      <c r="IE308" s="361" t="str">
        <f t="shared" si="948"/>
        <v>-</v>
      </c>
      <c r="IF308" s="444" t="s">
        <v>1247</v>
      </c>
      <c r="IG308" s="56" t="str">
        <f t="shared" si="1086"/>
        <v>-</v>
      </c>
      <c r="IH308" s="56" t="str">
        <f t="shared" si="1087"/>
        <v>-</v>
      </c>
      <c r="II308" s="56" t="str">
        <f t="shared" si="1088"/>
        <v>-</v>
      </c>
      <c r="IJ308" s="56" t="str">
        <f t="shared" si="1089"/>
        <v>-</v>
      </c>
      <c r="IK308" s="56" t="str">
        <f t="shared" si="949"/>
        <v>-</v>
      </c>
      <c r="IL308" s="56" t="str">
        <f t="shared" si="950"/>
        <v>-</v>
      </c>
      <c r="IM308" s="56" t="str">
        <f t="shared" si="951"/>
        <v>-</v>
      </c>
      <c r="IN308" s="56" t="str">
        <f t="shared" si="952"/>
        <v>-</v>
      </c>
      <c r="IO308" s="56" t="str">
        <f t="shared" si="953"/>
        <v>-</v>
      </c>
      <c r="IP308" s="56" t="str">
        <f t="shared" si="954"/>
        <v>-</v>
      </c>
      <c r="IQ308" s="56" t="str">
        <f t="shared" si="955"/>
        <v>-</v>
      </c>
      <c r="IR308" s="56" t="str">
        <f t="shared" si="956"/>
        <v>-</v>
      </c>
      <c r="IS308" s="56" t="str">
        <f t="shared" si="957"/>
        <v>-</v>
      </c>
      <c r="IT308" s="56" t="str">
        <f t="shared" si="958"/>
        <v>-</v>
      </c>
      <c r="IU308" s="56" t="str">
        <f t="shared" si="959"/>
        <v>-</v>
      </c>
      <c r="IV308" s="56" t="str">
        <f t="shared" si="960"/>
        <v>-</v>
      </c>
      <c r="IW308" s="56" t="str">
        <f t="shared" si="961"/>
        <v>-</v>
      </c>
      <c r="IX308" s="56" t="str">
        <f t="shared" si="962"/>
        <v>-</v>
      </c>
      <c r="IY308" s="56" t="str">
        <f t="shared" si="963"/>
        <v>-</v>
      </c>
      <c r="IZ308" s="56" t="str">
        <f t="shared" si="964"/>
        <v>-</v>
      </c>
      <c r="JA308" s="56" t="str">
        <f t="shared" si="965"/>
        <v>-</v>
      </c>
      <c r="JB308" s="56" t="str">
        <f t="shared" si="966"/>
        <v>-</v>
      </c>
      <c r="JC308" s="56" t="str">
        <f t="shared" si="967"/>
        <v>-</v>
      </c>
      <c r="JD308" s="56" t="str">
        <f t="shared" si="968"/>
        <v>-</v>
      </c>
      <c r="JE308" s="56">
        <f t="shared" si="969"/>
        <v>1.03E-2</v>
      </c>
      <c r="JF308" s="56">
        <f t="shared" si="970"/>
        <v>1.03E-2</v>
      </c>
      <c r="JG308" s="56" t="str">
        <f t="shared" si="971"/>
        <v>-</v>
      </c>
      <c r="JH308" s="56" t="str">
        <f t="shared" si="972"/>
        <v>-</v>
      </c>
      <c r="JI308" s="56" t="str">
        <f t="shared" si="973"/>
        <v>-</v>
      </c>
      <c r="JJ308" s="56" t="str">
        <f t="shared" si="974"/>
        <v>-</v>
      </c>
      <c r="JK308" s="56" t="str">
        <f t="shared" si="975"/>
        <v>-</v>
      </c>
      <c r="JL308" s="56" t="str">
        <f t="shared" si="976"/>
        <v>-</v>
      </c>
      <c r="JM308" s="56" t="str">
        <f t="shared" si="977"/>
        <v>-</v>
      </c>
      <c r="JN308" s="56" t="str">
        <f t="shared" si="978"/>
        <v>-</v>
      </c>
      <c r="JO308" s="56" t="str">
        <f t="shared" si="979"/>
        <v>-</v>
      </c>
      <c r="JP308" s="56" t="str">
        <f t="shared" si="980"/>
        <v>-</v>
      </c>
      <c r="JQ308" s="56" t="str">
        <f t="shared" si="981"/>
        <v>-</v>
      </c>
      <c r="JR308" s="56" t="str">
        <f t="shared" si="982"/>
        <v>-</v>
      </c>
      <c r="JS308" s="56" t="str">
        <f t="shared" si="983"/>
        <v>-</v>
      </c>
      <c r="JT308" s="56" t="str">
        <f t="shared" si="984"/>
        <v>-</v>
      </c>
      <c r="JU308" s="56" t="str">
        <f t="shared" si="985"/>
        <v>-</v>
      </c>
      <c r="JV308" s="56" t="str">
        <f t="shared" si="986"/>
        <v>-</v>
      </c>
      <c r="JW308" s="56" t="str">
        <f t="shared" si="987"/>
        <v>-</v>
      </c>
      <c r="JX308" s="56" t="str">
        <f t="shared" si="988"/>
        <v>-</v>
      </c>
      <c r="JY308" s="56" t="str">
        <f t="shared" si="989"/>
        <v>-</v>
      </c>
      <c r="JZ308" s="56" t="str">
        <f t="shared" si="990"/>
        <v>-</v>
      </c>
      <c r="KA308" s="444" t="s">
        <v>1247</v>
      </c>
      <c r="KB308" s="360">
        <f>IF(ISNUMBER(INDEX($EQ$15:$GK$521,$B308,EO$11)),MAX(KB$14:KB307)+1,0)</f>
        <v>0</v>
      </c>
      <c r="KC308" s="360" t="str">
        <f t="shared" si="1090"/>
        <v/>
      </c>
      <c r="KD308" s="373" t="s">
        <v>2</v>
      </c>
      <c r="KE308" s="215"/>
      <c r="KF308" s="60"/>
      <c r="KG308" s="60"/>
      <c r="KH308" s="60"/>
      <c r="KI308" s="60"/>
      <c r="KJ308" s="60"/>
      <c r="KK308" s="60"/>
      <c r="KL308" s="60"/>
      <c r="KM308" s="60"/>
      <c r="KN308" s="60"/>
      <c r="KO308" s="60"/>
      <c r="KP308" s="60"/>
      <c r="KQ308" s="60"/>
      <c r="KR308" s="60"/>
      <c r="KS308" s="60"/>
      <c r="KT308" s="60"/>
      <c r="KU308" s="60"/>
      <c r="KV308" s="60"/>
      <c r="KW308" s="60"/>
      <c r="KX308" s="60"/>
      <c r="KY308" s="60"/>
      <c r="KZ308" s="283" t="str">
        <f t="shared" si="991"/>
        <v/>
      </c>
      <c r="LA308" s="26"/>
      <c r="LB308" s="18"/>
      <c r="LC308" s="18"/>
      <c r="LD308" s="18"/>
      <c r="LE308" s="18"/>
      <c r="LF308" s="18"/>
      <c r="LG308" s="18"/>
      <c r="LH308" s="18"/>
      <c r="LI308" s="18"/>
      <c r="LJ308" s="18"/>
      <c r="LK308" s="18"/>
      <c r="LL308" s="18"/>
      <c r="LM308" s="18"/>
      <c r="LN308" s="63"/>
      <c r="LO308" s="251">
        <f t="shared" si="992"/>
        <v>0</v>
      </c>
      <c r="LP308" s="251">
        <f t="shared" si="993"/>
        <v>0</v>
      </c>
      <c r="LQ308" s="251">
        <f t="shared" si="994"/>
        <v>0</v>
      </c>
      <c r="LR308" s="251">
        <f t="shared" si="995"/>
        <v>0</v>
      </c>
      <c r="LS308" s="251">
        <f t="shared" si="996"/>
        <v>0</v>
      </c>
      <c r="LT308" s="251">
        <f t="shared" si="997"/>
        <v>0</v>
      </c>
      <c r="LU308" s="251">
        <f t="shared" si="998"/>
        <v>0</v>
      </c>
      <c r="LV308" s="251">
        <f t="shared" si="999"/>
        <v>0</v>
      </c>
      <c r="LW308" s="251">
        <f t="shared" si="1000"/>
        <v>0</v>
      </c>
      <c r="LX308" s="251">
        <f t="shared" si="1001"/>
        <v>0</v>
      </c>
      <c r="LY308" s="251">
        <f t="shared" si="1002"/>
        <v>0</v>
      </c>
      <c r="LZ308" s="251">
        <f t="shared" si="1003"/>
        <v>0</v>
      </c>
      <c r="MA308" s="63" t="str">
        <f t="shared" si="1004"/>
        <v/>
      </c>
      <c r="MB308" s="63" t="str">
        <f t="shared" si="1005"/>
        <v/>
      </c>
      <c r="MC308" s="63">
        <f t="shared" si="1093"/>
        <v>294</v>
      </c>
      <c r="MD308" s="63" t="str">
        <f t="shared" si="1091"/>
        <v/>
      </c>
      <c r="ME308" s="63" t="str">
        <f t="shared" si="1006"/>
        <v/>
      </c>
      <c r="MF308" s="315" t="str">
        <f t="shared" si="1007"/>
        <v/>
      </c>
      <c r="MG308" s="315">
        <f>IF(ISNUMBER(MATCH(EO308,$ME$15:$ME$520,0)),0,MAX(MG$14:MG307)+1)</f>
        <v>0</v>
      </c>
      <c r="MH308" s="315" t="str">
        <f t="shared" si="1008"/>
        <v/>
      </c>
      <c r="MI308" s="369"/>
      <c r="MJ308" s="68"/>
      <c r="MK308" s="18"/>
      <c r="ML308" s="242"/>
      <c r="MM308" s="242"/>
      <c r="MN308" s="59"/>
      <c r="MO308" s="59"/>
      <c r="MP308" s="285"/>
      <c r="MQ308" s="59"/>
      <c r="MR308" s="238"/>
      <c r="MS308" s="285"/>
      <c r="MT308" s="59"/>
      <c r="MU308" s="285"/>
      <c r="MV308" s="238"/>
      <c r="MW308" s="59"/>
      <c r="MX308" s="59"/>
      <c r="MY308" s="59"/>
      <c r="MZ308" s="59"/>
      <c r="NA308" s="59"/>
      <c r="NB308" s="59"/>
      <c r="NC308" s="59"/>
      <c r="ND308" s="59"/>
      <c r="NE308" s="59"/>
      <c r="NF308" s="59"/>
      <c r="NG308" s="59"/>
      <c r="NH308" s="59"/>
      <c r="NI308" s="59"/>
      <c r="NJ308" s="59"/>
      <c r="NK308" s="59"/>
      <c r="NL308" s="454"/>
      <c r="NM308" s="454"/>
      <c r="NN308" s="59"/>
      <c r="NO308" s="18"/>
      <c r="NP308" s="18"/>
      <c r="NQ308" s="18"/>
      <c r="NR308" s="18"/>
      <c r="NS308" s="18"/>
      <c r="NT308" s="18"/>
      <c r="NU308" s="18"/>
      <c r="NV308" s="18"/>
      <c r="NW308" s="18"/>
      <c r="NX308" s="18"/>
      <c r="NY308" s="18"/>
      <c r="NZ308" s="18"/>
      <c r="OA308" s="18"/>
      <c r="OB308" s="18"/>
      <c r="OC308" s="18"/>
      <c r="OZ308" s="59"/>
      <c r="PA308" s="251" t="str">
        <f t="shared" si="1009"/>
        <v/>
      </c>
      <c r="PB308" s="251" t="str">
        <f t="shared" si="1010"/>
        <v/>
      </c>
      <c r="PC308" s="251" t="str">
        <f t="shared" si="1011"/>
        <v/>
      </c>
      <c r="PD308" s="251" t="str">
        <f t="shared" si="1012"/>
        <v/>
      </c>
      <c r="PE308" s="251" t="str">
        <f t="shared" si="1013"/>
        <v/>
      </c>
      <c r="PF308" s="251" t="str">
        <f t="shared" si="1014"/>
        <v/>
      </c>
      <c r="PG308" s="251" t="str">
        <f t="shared" si="1015"/>
        <v/>
      </c>
      <c r="PH308" s="251" t="str">
        <f t="shared" si="1016"/>
        <v/>
      </c>
      <c r="PI308" s="251" t="str">
        <f t="shared" si="1017"/>
        <v/>
      </c>
      <c r="PJ308" s="251" t="str">
        <f t="shared" si="1018"/>
        <v/>
      </c>
      <c r="PK308" s="251" t="str">
        <f t="shared" si="1019"/>
        <v/>
      </c>
      <c r="PL308" s="251" t="str">
        <f t="shared" si="1020"/>
        <v/>
      </c>
      <c r="PM308" s="251" t="str">
        <f t="shared" si="1021"/>
        <v/>
      </c>
      <c r="PN308" s="251" t="str">
        <f t="shared" si="1022"/>
        <v/>
      </c>
      <c r="PO308" s="251" t="str">
        <f t="shared" si="1023"/>
        <v/>
      </c>
      <c r="PP308" s="251" t="str">
        <f t="shared" si="1024"/>
        <v/>
      </c>
      <c r="PQ308" s="251" t="str">
        <f t="shared" si="1025"/>
        <v/>
      </c>
      <c r="PR308" s="251" t="str">
        <f t="shared" si="1026"/>
        <v/>
      </c>
      <c r="PS308" s="251" t="str">
        <f t="shared" si="1027"/>
        <v/>
      </c>
      <c r="PT308" s="251" t="str">
        <f t="shared" si="1028"/>
        <v/>
      </c>
      <c r="PU308" s="251" t="str">
        <f t="shared" si="1029"/>
        <v/>
      </c>
      <c r="PV308" s="251" t="str">
        <f t="shared" si="1030"/>
        <v/>
      </c>
      <c r="PW308" s="251" t="str">
        <f t="shared" si="1031"/>
        <v/>
      </c>
      <c r="PX308" s="251" t="str">
        <f t="shared" si="1032"/>
        <v/>
      </c>
      <c r="PY308" s="251" t="str">
        <f t="shared" si="1033"/>
        <v/>
      </c>
      <c r="PZ308" s="251" t="str">
        <f t="shared" si="1034"/>
        <v/>
      </c>
      <c r="QA308" s="251" t="str">
        <f t="shared" si="1035"/>
        <v/>
      </c>
      <c r="QB308" s="251" t="str">
        <f t="shared" si="1036"/>
        <v/>
      </c>
      <c r="QC308" s="251" t="str">
        <f t="shared" si="1037"/>
        <v/>
      </c>
      <c r="QD308" s="251" t="str">
        <f t="shared" si="1038"/>
        <v/>
      </c>
      <c r="QE308" s="251" t="str">
        <f t="shared" si="1039"/>
        <v/>
      </c>
      <c r="QF308" s="63">
        <f t="shared" si="1040"/>
        <v>0</v>
      </c>
      <c r="QG308" s="59"/>
      <c r="QH308" s="59"/>
      <c r="QI308" s="59"/>
      <c r="QJ308" s="59"/>
      <c r="QK308" s="59"/>
      <c r="QL308" s="59"/>
      <c r="QM308" s="59"/>
      <c r="QN308" s="59"/>
    </row>
    <row r="309" spans="1:456" ht="6.75" customHeight="1" x14ac:dyDescent="0.25">
      <c r="A309" s="68"/>
      <c r="B309" s="447">
        <f t="shared" si="900"/>
        <v>295</v>
      </c>
      <c r="C309" s="72" t="s">
        <v>819</v>
      </c>
      <c r="D309" s="261" t="s">
        <v>873</v>
      </c>
      <c r="E309" s="59"/>
      <c r="F309" s="229"/>
      <c r="G309" s="295"/>
      <c r="H309" s="295"/>
      <c r="I309" s="229"/>
      <c r="J309" s="295"/>
      <c r="K309" s="295"/>
      <c r="L309" s="229"/>
      <c r="M309" s="295"/>
      <c r="N309" s="295"/>
      <c r="O309" s="229"/>
      <c r="P309" s="295"/>
      <c r="Q309" s="295"/>
      <c r="R309" s="229"/>
      <c r="S309" s="230"/>
      <c r="T309" s="231"/>
      <c r="U309" s="229"/>
      <c r="V309" s="230"/>
      <c r="W309" s="231"/>
      <c r="X309" s="229"/>
      <c r="Y309" s="230"/>
      <c r="Z309" s="231"/>
      <c r="AA309" s="229"/>
      <c r="AB309" s="295"/>
      <c r="AC309" s="295"/>
      <c r="AD309" s="229"/>
      <c r="AE309" s="295"/>
      <c r="AF309" s="295"/>
      <c r="AG309" s="229"/>
      <c r="AH309" s="295"/>
      <c r="AI309" s="295"/>
      <c r="AJ309" s="229"/>
      <c r="AK309" s="295"/>
      <c r="AL309" s="295"/>
      <c r="AM309" s="229"/>
      <c r="AN309" s="295"/>
      <c r="AO309" s="295"/>
      <c r="AP309" s="243"/>
      <c r="AQ309" s="295"/>
      <c r="AR309" s="290"/>
      <c r="AS309" s="243"/>
      <c r="AT309" s="295"/>
      <c r="AU309" s="290"/>
      <c r="AV309" s="229"/>
      <c r="AW309" s="230"/>
      <c r="AX309" s="231"/>
      <c r="AY309" s="229"/>
      <c r="AZ309" s="230"/>
      <c r="BA309" s="231"/>
      <c r="BB309" s="229"/>
      <c r="BC309" s="230"/>
      <c r="BD309" s="231"/>
      <c r="BE309" s="229"/>
      <c r="BF309" s="230"/>
      <c r="BG309" s="231"/>
      <c r="BH309" s="229"/>
      <c r="BI309" s="230"/>
      <c r="BJ309" s="231"/>
      <c r="BK309" s="243"/>
      <c r="BL309" s="230"/>
      <c r="BM309" s="231"/>
      <c r="BN309" s="243"/>
      <c r="BO309" s="230"/>
      <c r="BP309" s="231"/>
      <c r="BQ309" s="229"/>
      <c r="BR309" s="230"/>
      <c r="BS309" s="231"/>
      <c r="BT309" s="229"/>
      <c r="BU309" s="230"/>
      <c r="BV309" s="231"/>
      <c r="BW309" s="229"/>
      <c r="BX309" s="230"/>
      <c r="BY309" s="231"/>
      <c r="BZ309" s="229"/>
      <c r="CA309" s="230"/>
      <c r="CB309" s="231"/>
      <c r="CC309" s="229"/>
      <c r="CD309" s="230"/>
      <c r="CE309" s="231"/>
      <c r="CF309" s="331"/>
      <c r="CG309" s="332"/>
      <c r="CH309" s="385"/>
      <c r="CI309" s="331"/>
      <c r="CJ309" s="332"/>
      <c r="CK309" s="385"/>
      <c r="CL309" s="243"/>
      <c r="CM309" s="230"/>
      <c r="CN309" s="354"/>
      <c r="CO309" s="243"/>
      <c r="CP309" s="230"/>
      <c r="CQ309" s="231"/>
      <c r="CR309" s="331"/>
      <c r="CS309" s="332"/>
      <c r="CT309" s="333"/>
      <c r="CU309" s="229"/>
      <c r="CV309" s="230"/>
      <c r="CW309" s="231"/>
      <c r="CX309" s="331"/>
      <c r="CY309" s="332"/>
      <c r="CZ309" s="333"/>
      <c r="DA309" s="331"/>
      <c r="DB309" s="332"/>
      <c r="DC309" s="333"/>
      <c r="DD309" s="331"/>
      <c r="DE309" s="332"/>
      <c r="DF309" s="333"/>
      <c r="DG309" s="331"/>
      <c r="DH309" s="332"/>
      <c r="DI309" s="333"/>
      <c r="DJ309" s="229"/>
      <c r="DK309" s="230"/>
      <c r="DL309" s="231"/>
      <c r="DM309" s="229"/>
      <c r="DN309" s="230"/>
      <c r="DO309" s="231"/>
      <c r="DP309" s="331"/>
      <c r="DQ309" s="332"/>
      <c r="DR309" s="333"/>
      <c r="DS309" s="331"/>
      <c r="DT309" s="332"/>
      <c r="DU309" s="333"/>
      <c r="DV309" s="331"/>
      <c r="DW309" s="332"/>
      <c r="DX309" s="333"/>
      <c r="DY309" s="331"/>
      <c r="DZ309" s="332"/>
      <c r="EA309" s="333"/>
      <c r="EB309" s="331"/>
      <c r="EC309" s="332"/>
      <c r="ED309" s="333"/>
      <c r="EE309" s="331"/>
      <c r="EF309" s="332"/>
      <c r="EG309" s="333"/>
      <c r="EH309" s="229"/>
      <c r="EI309" s="230"/>
      <c r="EJ309" s="231"/>
      <c r="EK309" s="229"/>
      <c r="EL309" s="230"/>
      <c r="EM309" s="231"/>
      <c r="EN309" s="244"/>
      <c r="EO309" s="269" t="str">
        <f t="shared" si="901"/>
        <v/>
      </c>
      <c r="EP309" s="444" t="s">
        <v>1247</v>
      </c>
      <c r="EQ309" s="360" t="str">
        <f t="shared" si="1041"/>
        <v/>
      </c>
      <c r="ER309" s="360" t="str">
        <f t="shared" si="1042"/>
        <v/>
      </c>
      <c r="ES309" s="360" t="str">
        <f t="shared" si="1043"/>
        <v/>
      </c>
      <c r="ET309" s="360" t="str">
        <f t="shared" si="1044"/>
        <v/>
      </c>
      <c r="EU309" s="360" t="str">
        <f t="shared" si="1045"/>
        <v/>
      </c>
      <c r="EV309" s="360" t="str">
        <f t="shared" si="1046"/>
        <v/>
      </c>
      <c r="EW309" s="360" t="str">
        <f t="shared" si="1047"/>
        <v/>
      </c>
      <c r="EX309" s="360" t="str">
        <f t="shared" si="1048"/>
        <v/>
      </c>
      <c r="EY309" s="360" t="str">
        <f t="shared" si="1049"/>
        <v/>
      </c>
      <c r="EZ309" s="360" t="str">
        <f t="shared" si="1050"/>
        <v/>
      </c>
      <c r="FA309" s="360" t="str">
        <f t="shared" si="1051"/>
        <v/>
      </c>
      <c r="FB309" s="360" t="str">
        <f t="shared" si="1052"/>
        <v/>
      </c>
      <c r="FC309" s="360" t="str">
        <f t="shared" si="1053"/>
        <v/>
      </c>
      <c r="FD309" s="360" t="str">
        <f t="shared" si="1054"/>
        <v/>
      </c>
      <c r="FE309" s="360" t="str">
        <f t="shared" si="1055"/>
        <v/>
      </c>
      <c r="FF309" s="360" t="str">
        <f t="shared" si="1056"/>
        <v/>
      </c>
      <c r="FG309" s="360" t="str">
        <f t="shared" si="1057"/>
        <v/>
      </c>
      <c r="FH309" s="360" t="str">
        <f t="shared" si="1058"/>
        <v/>
      </c>
      <c r="FI309" s="360" t="str">
        <f t="shared" si="1059"/>
        <v/>
      </c>
      <c r="FJ309" s="360" t="str">
        <f t="shared" si="1060"/>
        <v/>
      </c>
      <c r="FK309" s="360" t="str">
        <f t="shared" si="1061"/>
        <v/>
      </c>
      <c r="FL309" s="360" t="str">
        <f t="shared" si="1062"/>
        <v/>
      </c>
      <c r="FM309" s="360" t="str">
        <f t="shared" si="1063"/>
        <v/>
      </c>
      <c r="FN309" s="360">
        <f t="shared" si="1064"/>
        <v>10</v>
      </c>
      <c r="FO309" s="360">
        <f t="shared" si="1065"/>
        <v>60</v>
      </c>
      <c r="FP309" s="360">
        <f t="shared" si="1066"/>
        <v>23</v>
      </c>
      <c r="FQ309" s="360" t="str">
        <f t="shared" si="1067"/>
        <v/>
      </c>
      <c r="FR309" s="360" t="str">
        <f t="shared" si="1068"/>
        <v/>
      </c>
      <c r="FS309" s="360" t="str">
        <f t="shared" si="1069"/>
        <v/>
      </c>
      <c r="FT309" s="360" t="str">
        <f t="shared" si="902"/>
        <v/>
      </c>
      <c r="FU309" s="360" t="str">
        <f t="shared" si="1070"/>
        <v/>
      </c>
      <c r="FV309" s="360" t="str">
        <f t="shared" si="1071"/>
        <v/>
      </c>
      <c r="FW309" s="360" t="str">
        <f t="shared" si="1072"/>
        <v/>
      </c>
      <c r="FX309" s="360" t="str">
        <f t="shared" si="1073"/>
        <v/>
      </c>
      <c r="FY309" s="360" t="str">
        <f t="shared" si="1074"/>
        <v/>
      </c>
      <c r="FZ309" s="360" t="str">
        <f t="shared" si="1075"/>
        <v/>
      </c>
      <c r="GA309" s="360" t="str">
        <f t="shared" si="1076"/>
        <v/>
      </c>
      <c r="GB309" s="360" t="str">
        <f t="shared" si="1077"/>
        <v/>
      </c>
      <c r="GC309" s="360" t="str">
        <f t="shared" si="1078"/>
        <v/>
      </c>
      <c r="GD309" s="360" t="str">
        <f t="shared" si="1079"/>
        <v/>
      </c>
      <c r="GE309" s="360" t="str">
        <f t="shared" si="1080"/>
        <v/>
      </c>
      <c r="GF309" s="360" t="str">
        <f t="shared" si="1081"/>
        <v/>
      </c>
      <c r="GG309" s="360" t="str">
        <f t="shared" si="1082"/>
        <v/>
      </c>
      <c r="GH309" s="360" t="str">
        <f t="shared" si="1083"/>
        <v/>
      </c>
      <c r="GI309" s="360" t="str">
        <f t="shared" si="1084"/>
        <v/>
      </c>
      <c r="GJ309" s="360" t="str">
        <f t="shared" si="1085"/>
        <v/>
      </c>
      <c r="GK309" s="444" t="s">
        <v>1247</v>
      </c>
      <c r="GL309" s="361" t="str">
        <f t="shared" si="903"/>
        <v>-</v>
      </c>
      <c r="GM309" s="361" t="str">
        <f t="shared" si="904"/>
        <v>-</v>
      </c>
      <c r="GN309" s="361" t="str">
        <f t="shared" si="905"/>
        <v>-</v>
      </c>
      <c r="GO309" s="361" t="str">
        <f t="shared" si="906"/>
        <v>-</v>
      </c>
      <c r="GP309" s="361" t="str">
        <f t="shared" si="907"/>
        <v>-</v>
      </c>
      <c r="GQ309" s="361" t="str">
        <f t="shared" si="908"/>
        <v>-</v>
      </c>
      <c r="GR309" s="361" t="str">
        <f t="shared" si="909"/>
        <v>-</v>
      </c>
      <c r="GS309" s="361" t="str">
        <f t="shared" si="910"/>
        <v>-</v>
      </c>
      <c r="GT309" s="361" t="str">
        <f t="shared" si="911"/>
        <v>-</v>
      </c>
      <c r="GU309" s="361" t="str">
        <f t="shared" si="912"/>
        <v>-</v>
      </c>
      <c r="GV309" s="361" t="str">
        <f t="shared" si="913"/>
        <v>-</v>
      </c>
      <c r="GW309" s="361" t="str">
        <f t="shared" si="914"/>
        <v>-</v>
      </c>
      <c r="GX309" s="361" t="str">
        <f t="shared" si="915"/>
        <v>-</v>
      </c>
      <c r="GY309" s="361" t="str">
        <f t="shared" si="916"/>
        <v>-</v>
      </c>
      <c r="GZ309" s="361" t="str">
        <f t="shared" si="917"/>
        <v>-</v>
      </c>
      <c r="HA309" s="361" t="str">
        <f t="shared" si="918"/>
        <v>-</v>
      </c>
      <c r="HB309" s="361" t="str">
        <f t="shared" si="919"/>
        <v>-</v>
      </c>
      <c r="HC309" s="361" t="str">
        <f t="shared" si="920"/>
        <v>-</v>
      </c>
      <c r="HD309" s="361" t="str">
        <f t="shared" si="921"/>
        <v>-</v>
      </c>
      <c r="HE309" s="361" t="str">
        <f t="shared" si="922"/>
        <v>-</v>
      </c>
      <c r="HF309" s="361" t="str">
        <f t="shared" si="923"/>
        <v>-</v>
      </c>
      <c r="HG309" s="361" t="str">
        <f t="shared" si="924"/>
        <v>-</v>
      </c>
      <c r="HH309" s="361" t="str">
        <f t="shared" si="925"/>
        <v>-</v>
      </c>
      <c r="HI309" s="361" t="str">
        <f t="shared" si="926"/>
        <v>L_bedleak</v>
      </c>
      <c r="HJ309" s="361" t="str">
        <f t="shared" si="927"/>
        <v>L_bedleak</v>
      </c>
      <c r="HK309" s="361" t="str">
        <f t="shared" si="928"/>
        <v>L_bedleak</v>
      </c>
      <c r="HL309" s="361" t="str">
        <f t="shared" si="929"/>
        <v>-</v>
      </c>
      <c r="HM309" s="361" t="str">
        <f t="shared" si="930"/>
        <v>-</v>
      </c>
      <c r="HN309" s="361" t="str">
        <f t="shared" si="931"/>
        <v>-</v>
      </c>
      <c r="HO309" s="361" t="str">
        <f t="shared" si="932"/>
        <v>-</v>
      </c>
      <c r="HP309" s="361" t="str">
        <f t="shared" si="933"/>
        <v>-</v>
      </c>
      <c r="HQ309" s="361" t="str">
        <f t="shared" si="934"/>
        <v>-</v>
      </c>
      <c r="HR309" s="361" t="str">
        <f t="shared" si="935"/>
        <v>-</v>
      </c>
      <c r="HS309" s="361" t="str">
        <f t="shared" si="936"/>
        <v>-</v>
      </c>
      <c r="HT309" s="361" t="str">
        <f t="shared" si="937"/>
        <v>-</v>
      </c>
      <c r="HU309" s="361" t="str">
        <f t="shared" si="938"/>
        <v>-</v>
      </c>
      <c r="HV309" s="361" t="str">
        <f t="shared" si="939"/>
        <v>-</v>
      </c>
      <c r="HW309" s="361" t="str">
        <f t="shared" si="940"/>
        <v>-</v>
      </c>
      <c r="HX309" s="361" t="str">
        <f t="shared" si="941"/>
        <v>-</v>
      </c>
      <c r="HY309" s="361" t="str">
        <f t="shared" si="942"/>
        <v>-</v>
      </c>
      <c r="HZ309" s="361" t="str">
        <f t="shared" si="943"/>
        <v>-</v>
      </c>
      <c r="IA309" s="361" t="str">
        <f t="shared" si="944"/>
        <v>-</v>
      </c>
      <c r="IB309" s="361" t="str">
        <f t="shared" si="945"/>
        <v>-</v>
      </c>
      <c r="IC309" s="361" t="str">
        <f t="shared" si="946"/>
        <v>-</v>
      </c>
      <c r="ID309" s="361" t="str">
        <f t="shared" si="947"/>
        <v>-</v>
      </c>
      <c r="IE309" s="361" t="str">
        <f t="shared" si="948"/>
        <v>-</v>
      </c>
      <c r="IF309" s="444" t="s">
        <v>1247</v>
      </c>
      <c r="IG309" s="56" t="str">
        <f t="shared" si="1086"/>
        <v>-</v>
      </c>
      <c r="IH309" s="56" t="str">
        <f t="shared" si="1087"/>
        <v>-</v>
      </c>
      <c r="II309" s="56" t="str">
        <f t="shared" si="1088"/>
        <v>-</v>
      </c>
      <c r="IJ309" s="56" t="str">
        <f t="shared" si="1089"/>
        <v>-</v>
      </c>
      <c r="IK309" s="56" t="str">
        <f t="shared" si="949"/>
        <v>-</v>
      </c>
      <c r="IL309" s="56" t="str">
        <f t="shared" si="950"/>
        <v>-</v>
      </c>
      <c r="IM309" s="56" t="str">
        <f t="shared" si="951"/>
        <v>-</v>
      </c>
      <c r="IN309" s="56" t="str">
        <f t="shared" si="952"/>
        <v>-</v>
      </c>
      <c r="IO309" s="56" t="str">
        <f t="shared" si="953"/>
        <v>-</v>
      </c>
      <c r="IP309" s="56" t="str">
        <f t="shared" si="954"/>
        <v>-</v>
      </c>
      <c r="IQ309" s="56" t="str">
        <f t="shared" si="955"/>
        <v>-</v>
      </c>
      <c r="IR309" s="56" t="str">
        <f t="shared" si="956"/>
        <v>-</v>
      </c>
      <c r="IS309" s="56" t="str">
        <f t="shared" si="957"/>
        <v>-</v>
      </c>
      <c r="IT309" s="56" t="str">
        <f t="shared" si="958"/>
        <v>-</v>
      </c>
      <c r="IU309" s="56" t="str">
        <f t="shared" si="959"/>
        <v>-</v>
      </c>
      <c r="IV309" s="56" t="str">
        <f t="shared" si="960"/>
        <v>-</v>
      </c>
      <c r="IW309" s="56" t="str">
        <f t="shared" si="961"/>
        <v>-</v>
      </c>
      <c r="IX309" s="56" t="str">
        <f t="shared" si="962"/>
        <v>-</v>
      </c>
      <c r="IY309" s="56" t="str">
        <f t="shared" si="963"/>
        <v>-</v>
      </c>
      <c r="IZ309" s="56" t="str">
        <f t="shared" si="964"/>
        <v>-</v>
      </c>
      <c r="JA309" s="56" t="str">
        <f t="shared" si="965"/>
        <v>-</v>
      </c>
      <c r="JB309" s="56" t="str">
        <f t="shared" si="966"/>
        <v>-</v>
      </c>
      <c r="JC309" s="56" t="str">
        <f t="shared" si="967"/>
        <v>-</v>
      </c>
      <c r="JD309" s="56">
        <f t="shared" si="968"/>
        <v>2.0000000000000001E-9</v>
      </c>
      <c r="JE309" s="56">
        <f t="shared" si="969"/>
        <v>0.1</v>
      </c>
      <c r="JF309" s="56">
        <f t="shared" si="970"/>
        <v>0.1</v>
      </c>
      <c r="JG309" s="56" t="str">
        <f t="shared" si="971"/>
        <v>-</v>
      </c>
      <c r="JH309" s="56" t="str">
        <f t="shared" si="972"/>
        <v>-</v>
      </c>
      <c r="JI309" s="56" t="str">
        <f t="shared" si="973"/>
        <v>-</v>
      </c>
      <c r="JJ309" s="56" t="str">
        <f t="shared" si="974"/>
        <v>-</v>
      </c>
      <c r="JK309" s="56" t="str">
        <f t="shared" si="975"/>
        <v>-</v>
      </c>
      <c r="JL309" s="56" t="str">
        <f t="shared" si="976"/>
        <v>-</v>
      </c>
      <c r="JM309" s="56" t="str">
        <f t="shared" si="977"/>
        <v>-</v>
      </c>
      <c r="JN309" s="56" t="str">
        <f t="shared" si="978"/>
        <v>-</v>
      </c>
      <c r="JO309" s="56" t="str">
        <f t="shared" si="979"/>
        <v>-</v>
      </c>
      <c r="JP309" s="56" t="str">
        <f t="shared" si="980"/>
        <v>-</v>
      </c>
      <c r="JQ309" s="56" t="str">
        <f t="shared" si="981"/>
        <v>-</v>
      </c>
      <c r="JR309" s="56" t="str">
        <f t="shared" si="982"/>
        <v>-</v>
      </c>
      <c r="JS309" s="56" t="str">
        <f t="shared" si="983"/>
        <v>-</v>
      </c>
      <c r="JT309" s="56" t="str">
        <f t="shared" si="984"/>
        <v>-</v>
      </c>
      <c r="JU309" s="56" t="str">
        <f t="shared" si="985"/>
        <v>-</v>
      </c>
      <c r="JV309" s="56" t="str">
        <f t="shared" si="986"/>
        <v>-</v>
      </c>
      <c r="JW309" s="56" t="str">
        <f t="shared" si="987"/>
        <v>-</v>
      </c>
      <c r="JX309" s="56" t="str">
        <f t="shared" si="988"/>
        <v>-</v>
      </c>
      <c r="JY309" s="56" t="str">
        <f t="shared" si="989"/>
        <v>-</v>
      </c>
      <c r="JZ309" s="56" t="str">
        <f t="shared" si="990"/>
        <v>-</v>
      </c>
      <c r="KA309" s="444" t="s">
        <v>1247</v>
      </c>
      <c r="KB309" s="360">
        <f>IF(ISNUMBER(INDEX($EQ$15:$GK$521,$B309,EO$11)),MAX(KB$14:KB308)+1,0)</f>
        <v>0</v>
      </c>
      <c r="KC309" s="360" t="str">
        <f t="shared" si="1090"/>
        <v/>
      </c>
      <c r="KD309" s="373" t="s">
        <v>2</v>
      </c>
      <c r="KE309" s="215"/>
      <c r="KF309" s="60"/>
      <c r="KG309" s="60"/>
      <c r="KH309" s="60"/>
      <c r="KI309" s="60"/>
      <c r="KJ309" s="60"/>
      <c r="KK309" s="60"/>
      <c r="KL309" s="60"/>
      <c r="KM309" s="60"/>
      <c r="KN309" s="60"/>
      <c r="KO309" s="60"/>
      <c r="KP309" s="60"/>
      <c r="KQ309" s="60"/>
      <c r="KR309" s="60"/>
      <c r="KS309" s="60"/>
      <c r="KT309" s="60"/>
      <c r="KU309" s="60"/>
      <c r="KV309" s="60"/>
      <c r="KW309" s="60"/>
      <c r="KX309" s="60"/>
      <c r="KY309" s="60"/>
      <c r="KZ309" s="283" t="str">
        <f t="shared" si="991"/>
        <v/>
      </c>
      <c r="LA309" s="26"/>
      <c r="LB309" s="18"/>
      <c r="LC309" s="18"/>
      <c r="LD309" s="18"/>
      <c r="LE309" s="18"/>
      <c r="LF309" s="18"/>
      <c r="LG309" s="18"/>
      <c r="LH309" s="18"/>
      <c r="LI309" s="18"/>
      <c r="LJ309" s="18"/>
      <c r="LK309" s="18"/>
      <c r="LL309" s="18"/>
      <c r="LM309" s="18"/>
      <c r="LN309" s="63"/>
      <c r="LO309" s="251">
        <f t="shared" si="992"/>
        <v>0</v>
      </c>
      <c r="LP309" s="251">
        <f t="shared" si="993"/>
        <v>0</v>
      </c>
      <c r="LQ309" s="251">
        <f t="shared" si="994"/>
        <v>0</v>
      </c>
      <c r="LR309" s="251">
        <f t="shared" si="995"/>
        <v>0</v>
      </c>
      <c r="LS309" s="251">
        <f t="shared" si="996"/>
        <v>0</v>
      </c>
      <c r="LT309" s="251">
        <f t="shared" si="997"/>
        <v>0</v>
      </c>
      <c r="LU309" s="251">
        <f t="shared" si="998"/>
        <v>0</v>
      </c>
      <c r="LV309" s="251">
        <f t="shared" si="999"/>
        <v>0</v>
      </c>
      <c r="LW309" s="251">
        <f t="shared" si="1000"/>
        <v>0</v>
      </c>
      <c r="LX309" s="251">
        <f t="shared" si="1001"/>
        <v>0</v>
      </c>
      <c r="LY309" s="251">
        <f t="shared" si="1002"/>
        <v>0</v>
      </c>
      <c r="LZ309" s="251">
        <f t="shared" si="1003"/>
        <v>0</v>
      </c>
      <c r="MA309" s="63" t="str">
        <f t="shared" si="1004"/>
        <v/>
      </c>
      <c r="MB309" s="63" t="str">
        <f t="shared" si="1005"/>
        <v/>
      </c>
      <c r="MC309" s="63">
        <f t="shared" si="1093"/>
        <v>295</v>
      </c>
      <c r="MD309" s="63" t="str">
        <f t="shared" si="1091"/>
        <v/>
      </c>
      <c r="ME309" s="63" t="str">
        <f t="shared" si="1006"/>
        <v/>
      </c>
      <c r="MF309" s="315" t="str">
        <f t="shared" si="1007"/>
        <v/>
      </c>
      <c r="MG309" s="315">
        <f>IF(ISNUMBER(MATCH(EO309,$ME$15:$ME$520,0)),0,MAX(MG$14:MG308)+1)</f>
        <v>0</v>
      </c>
      <c r="MH309" s="315" t="str">
        <f t="shared" si="1008"/>
        <v/>
      </c>
      <c r="MI309" s="369"/>
      <c r="MJ309" s="68"/>
      <c r="MK309" s="18"/>
      <c r="ML309" s="242"/>
      <c r="MM309" s="242"/>
      <c r="MN309" s="59"/>
      <c r="MO309" s="59"/>
      <c r="MP309" s="285"/>
      <c r="MQ309" s="59"/>
      <c r="MR309" s="238"/>
      <c r="MS309" s="285"/>
      <c r="MT309" s="59"/>
      <c r="MU309" s="285"/>
      <c r="MV309" s="238"/>
      <c r="MW309" s="59"/>
      <c r="MX309" s="59"/>
      <c r="MY309" s="59"/>
      <c r="MZ309" s="59"/>
      <c r="NA309" s="59"/>
      <c r="NB309" s="59"/>
      <c r="NC309" s="59"/>
      <c r="ND309" s="59"/>
      <c r="NE309" s="59"/>
      <c r="NF309" s="59"/>
      <c r="NG309" s="59"/>
      <c r="NH309" s="59"/>
      <c r="NI309" s="59"/>
      <c r="NJ309" s="59"/>
      <c r="NK309" s="59"/>
      <c r="NL309" s="454"/>
      <c r="NM309" s="454"/>
      <c r="NN309" s="59"/>
      <c r="NO309" s="18"/>
      <c r="NP309" s="18"/>
      <c r="NQ309" s="18"/>
      <c r="NR309" s="18"/>
      <c r="NS309" s="18"/>
      <c r="NT309" s="18"/>
      <c r="NU309" s="18"/>
      <c r="NV309" s="18"/>
      <c r="NW309" s="18"/>
      <c r="NX309" s="18"/>
      <c r="NY309" s="18"/>
      <c r="NZ309" s="18"/>
      <c r="OA309" s="18"/>
      <c r="OB309" s="18"/>
      <c r="OC309" s="18"/>
      <c r="OZ309" s="59"/>
      <c r="PA309" s="251" t="str">
        <f t="shared" si="1009"/>
        <v/>
      </c>
      <c r="PB309" s="251" t="str">
        <f t="shared" si="1010"/>
        <v/>
      </c>
      <c r="PC309" s="251" t="str">
        <f t="shared" si="1011"/>
        <v/>
      </c>
      <c r="PD309" s="251" t="str">
        <f t="shared" si="1012"/>
        <v/>
      </c>
      <c r="PE309" s="251" t="str">
        <f t="shared" si="1013"/>
        <v/>
      </c>
      <c r="PF309" s="251" t="str">
        <f t="shared" si="1014"/>
        <v/>
      </c>
      <c r="PG309" s="251" t="str">
        <f t="shared" si="1015"/>
        <v/>
      </c>
      <c r="PH309" s="251" t="str">
        <f t="shared" si="1016"/>
        <v/>
      </c>
      <c r="PI309" s="251" t="str">
        <f t="shared" si="1017"/>
        <v/>
      </c>
      <c r="PJ309" s="251" t="str">
        <f t="shared" si="1018"/>
        <v/>
      </c>
      <c r="PK309" s="251" t="str">
        <f t="shared" si="1019"/>
        <v/>
      </c>
      <c r="PL309" s="251" t="str">
        <f t="shared" si="1020"/>
        <v/>
      </c>
      <c r="PM309" s="251" t="str">
        <f t="shared" si="1021"/>
        <v/>
      </c>
      <c r="PN309" s="251" t="str">
        <f t="shared" si="1022"/>
        <v/>
      </c>
      <c r="PO309" s="251" t="str">
        <f t="shared" si="1023"/>
        <v/>
      </c>
      <c r="PP309" s="251" t="str">
        <f t="shared" si="1024"/>
        <v/>
      </c>
      <c r="PQ309" s="251" t="str">
        <f t="shared" si="1025"/>
        <v/>
      </c>
      <c r="PR309" s="251" t="str">
        <f t="shared" si="1026"/>
        <v/>
      </c>
      <c r="PS309" s="251" t="str">
        <f t="shared" si="1027"/>
        <v/>
      </c>
      <c r="PT309" s="251" t="str">
        <f t="shared" si="1028"/>
        <v/>
      </c>
      <c r="PU309" s="251" t="str">
        <f t="shared" si="1029"/>
        <v/>
      </c>
      <c r="PV309" s="251" t="str">
        <f t="shared" si="1030"/>
        <v/>
      </c>
      <c r="PW309" s="251" t="str">
        <f t="shared" si="1031"/>
        <v/>
      </c>
      <c r="PX309" s="251" t="str">
        <f t="shared" si="1032"/>
        <v/>
      </c>
      <c r="PY309" s="251" t="str">
        <f t="shared" si="1033"/>
        <v/>
      </c>
      <c r="PZ309" s="251" t="str">
        <f t="shared" si="1034"/>
        <v/>
      </c>
      <c r="QA309" s="251" t="str">
        <f t="shared" si="1035"/>
        <v/>
      </c>
      <c r="QB309" s="251" t="str">
        <f t="shared" si="1036"/>
        <v/>
      </c>
      <c r="QC309" s="251" t="str">
        <f t="shared" si="1037"/>
        <v/>
      </c>
      <c r="QD309" s="251" t="str">
        <f t="shared" si="1038"/>
        <v/>
      </c>
      <c r="QE309" s="251" t="str">
        <f t="shared" si="1039"/>
        <v/>
      </c>
      <c r="QF309" s="63">
        <f t="shared" si="1040"/>
        <v>0</v>
      </c>
      <c r="QG309" s="59"/>
      <c r="QH309" s="59"/>
      <c r="QI309" s="59"/>
      <c r="QJ309" s="59"/>
      <c r="QK309" s="59"/>
      <c r="QL309" s="59"/>
      <c r="QM309" s="59"/>
      <c r="QN309" s="59"/>
    </row>
    <row r="310" spans="1:456" ht="6.75" customHeight="1" x14ac:dyDescent="0.25">
      <c r="A310" s="68"/>
      <c r="B310" s="447">
        <f t="shared" si="900"/>
        <v>296</v>
      </c>
      <c r="C310" s="72" t="s">
        <v>821</v>
      </c>
      <c r="D310" s="261" t="s">
        <v>874</v>
      </c>
      <c r="E310" s="59"/>
      <c r="F310" s="229"/>
      <c r="G310" s="295"/>
      <c r="H310" s="295"/>
      <c r="I310" s="229"/>
      <c r="J310" s="295"/>
      <c r="K310" s="295"/>
      <c r="L310" s="229"/>
      <c r="M310" s="295"/>
      <c r="N310" s="295"/>
      <c r="O310" s="229"/>
      <c r="P310" s="295"/>
      <c r="Q310" s="295"/>
      <c r="R310" s="229"/>
      <c r="S310" s="230"/>
      <c r="T310" s="231"/>
      <c r="U310" s="229"/>
      <c r="V310" s="230"/>
      <c r="W310" s="231"/>
      <c r="X310" s="229"/>
      <c r="Y310" s="230"/>
      <c r="Z310" s="231"/>
      <c r="AA310" s="229"/>
      <c r="AB310" s="295"/>
      <c r="AC310" s="295"/>
      <c r="AD310" s="229"/>
      <c r="AE310" s="295"/>
      <c r="AF310" s="295"/>
      <c r="AG310" s="229"/>
      <c r="AH310" s="295"/>
      <c r="AI310" s="295"/>
      <c r="AJ310" s="229"/>
      <c r="AK310" s="295"/>
      <c r="AL310" s="295"/>
      <c r="AM310" s="229"/>
      <c r="AN310" s="295"/>
      <c r="AO310" s="295"/>
      <c r="AP310" s="243"/>
      <c r="AQ310" s="295"/>
      <c r="AR310" s="290"/>
      <c r="AS310" s="243"/>
      <c r="AT310" s="295"/>
      <c r="AU310" s="290"/>
      <c r="AV310" s="229"/>
      <c r="AW310" s="230"/>
      <c r="AX310" s="231"/>
      <c r="AY310" s="229"/>
      <c r="AZ310" s="230"/>
      <c r="BA310" s="231"/>
      <c r="BB310" s="229"/>
      <c r="BC310" s="230"/>
      <c r="BD310" s="231"/>
      <c r="BE310" s="229"/>
      <c r="BF310" s="230"/>
      <c r="BG310" s="231"/>
      <c r="BH310" s="229"/>
      <c r="BI310" s="230"/>
      <c r="BJ310" s="231"/>
      <c r="BK310" s="243"/>
      <c r="BL310" s="230"/>
      <c r="BM310" s="231"/>
      <c r="BN310" s="243"/>
      <c r="BO310" s="230"/>
      <c r="BP310" s="231"/>
      <c r="BQ310" s="229"/>
      <c r="BR310" s="230"/>
      <c r="BS310" s="231"/>
      <c r="BT310" s="229"/>
      <c r="BU310" s="230"/>
      <c r="BV310" s="231"/>
      <c r="BW310" s="229"/>
      <c r="BX310" s="230"/>
      <c r="BY310" s="231"/>
      <c r="BZ310" s="229"/>
      <c r="CA310" s="230"/>
      <c r="CB310" s="231"/>
      <c r="CC310" s="229"/>
      <c r="CD310" s="230"/>
      <c r="CE310" s="231"/>
      <c r="CF310" s="331"/>
      <c r="CG310" s="332"/>
      <c r="CH310" s="385"/>
      <c r="CI310" s="331"/>
      <c r="CJ310" s="332"/>
      <c r="CK310" s="385"/>
      <c r="CL310" s="243"/>
      <c r="CM310" s="230"/>
      <c r="CN310" s="354"/>
      <c r="CO310" s="243"/>
      <c r="CP310" s="230"/>
      <c r="CQ310" s="231"/>
      <c r="CR310" s="331"/>
      <c r="CS310" s="332"/>
      <c r="CT310" s="333"/>
      <c r="CU310" s="229"/>
      <c r="CV310" s="230"/>
      <c r="CW310" s="231"/>
      <c r="CX310" s="331"/>
      <c r="CY310" s="332"/>
      <c r="CZ310" s="333"/>
      <c r="DA310" s="331"/>
      <c r="DB310" s="332"/>
      <c r="DC310" s="333"/>
      <c r="DD310" s="331"/>
      <c r="DE310" s="332"/>
      <c r="DF310" s="333"/>
      <c r="DG310" s="331"/>
      <c r="DH310" s="332"/>
      <c r="DI310" s="333"/>
      <c r="DJ310" s="229"/>
      <c r="DK310" s="230"/>
      <c r="DL310" s="231"/>
      <c r="DM310" s="229"/>
      <c r="DN310" s="230"/>
      <c r="DO310" s="231"/>
      <c r="DP310" s="331"/>
      <c r="DQ310" s="332"/>
      <c r="DR310" s="333"/>
      <c r="DS310" s="331"/>
      <c r="DT310" s="332"/>
      <c r="DU310" s="333"/>
      <c r="DV310" s="331"/>
      <c r="DW310" s="332"/>
      <c r="DX310" s="333"/>
      <c r="DY310" s="331"/>
      <c r="DZ310" s="332"/>
      <c r="EA310" s="333"/>
      <c r="EB310" s="331"/>
      <c r="EC310" s="332"/>
      <c r="ED310" s="333"/>
      <c r="EE310" s="331"/>
      <c r="EF310" s="332"/>
      <c r="EG310" s="333"/>
      <c r="EH310" s="229"/>
      <c r="EI310" s="230"/>
      <c r="EJ310" s="231"/>
      <c r="EK310" s="229"/>
      <c r="EL310" s="230"/>
      <c r="EM310" s="231"/>
      <c r="EN310" s="244"/>
      <c r="EO310" s="269" t="str">
        <f t="shared" si="901"/>
        <v/>
      </c>
      <c r="EP310" s="444" t="s">
        <v>1247</v>
      </c>
      <c r="EQ310" s="360" t="str">
        <f t="shared" si="1041"/>
        <v/>
      </c>
      <c r="ER310" s="360" t="str">
        <f t="shared" si="1042"/>
        <v/>
      </c>
      <c r="ES310" s="360" t="str">
        <f t="shared" si="1043"/>
        <v/>
      </c>
      <c r="ET310" s="360" t="str">
        <f t="shared" si="1044"/>
        <v/>
      </c>
      <c r="EU310" s="360" t="str">
        <f t="shared" si="1045"/>
        <v/>
      </c>
      <c r="EV310" s="360" t="str">
        <f t="shared" si="1046"/>
        <v/>
      </c>
      <c r="EW310" s="360" t="str">
        <f t="shared" si="1047"/>
        <v/>
      </c>
      <c r="EX310" s="360" t="str">
        <f t="shared" si="1048"/>
        <v/>
      </c>
      <c r="EY310" s="360" t="str">
        <f t="shared" si="1049"/>
        <v/>
      </c>
      <c r="EZ310" s="360" t="str">
        <f t="shared" si="1050"/>
        <v/>
      </c>
      <c r="FA310" s="360" t="str">
        <f t="shared" si="1051"/>
        <v/>
      </c>
      <c r="FB310" s="360" t="str">
        <f t="shared" si="1052"/>
        <v/>
      </c>
      <c r="FC310" s="360" t="str">
        <f t="shared" si="1053"/>
        <v/>
      </c>
      <c r="FD310" s="360" t="str">
        <f t="shared" si="1054"/>
        <v/>
      </c>
      <c r="FE310" s="360" t="str">
        <f t="shared" si="1055"/>
        <v/>
      </c>
      <c r="FF310" s="360" t="str">
        <f t="shared" si="1056"/>
        <v/>
      </c>
      <c r="FG310" s="360" t="str">
        <f t="shared" si="1057"/>
        <v/>
      </c>
      <c r="FH310" s="360" t="str">
        <f t="shared" si="1058"/>
        <v/>
      </c>
      <c r="FI310" s="360" t="str">
        <f t="shared" si="1059"/>
        <v/>
      </c>
      <c r="FJ310" s="360" t="str">
        <f t="shared" si="1060"/>
        <v/>
      </c>
      <c r="FK310" s="360" t="str">
        <f t="shared" si="1061"/>
        <v/>
      </c>
      <c r="FL310" s="360" t="str">
        <f t="shared" si="1062"/>
        <v/>
      </c>
      <c r="FM310" s="360" t="str">
        <f t="shared" si="1063"/>
        <v/>
      </c>
      <c r="FN310" s="360" t="str">
        <f t="shared" si="1064"/>
        <v/>
      </c>
      <c r="FO310" s="360">
        <f t="shared" si="1065"/>
        <v>53</v>
      </c>
      <c r="FP310" s="360">
        <f t="shared" si="1066"/>
        <v>44</v>
      </c>
      <c r="FQ310" s="360" t="str">
        <f t="shared" si="1067"/>
        <v/>
      </c>
      <c r="FR310" s="360" t="str">
        <f t="shared" si="1068"/>
        <v/>
      </c>
      <c r="FS310" s="360" t="str">
        <f t="shared" si="1069"/>
        <v/>
      </c>
      <c r="FT310" s="360" t="str">
        <f t="shared" si="902"/>
        <v/>
      </c>
      <c r="FU310" s="360" t="str">
        <f t="shared" si="1070"/>
        <v/>
      </c>
      <c r="FV310" s="360" t="str">
        <f t="shared" si="1071"/>
        <v/>
      </c>
      <c r="FW310" s="360" t="str">
        <f t="shared" si="1072"/>
        <v/>
      </c>
      <c r="FX310" s="360" t="str">
        <f t="shared" si="1073"/>
        <v/>
      </c>
      <c r="FY310" s="360" t="str">
        <f t="shared" si="1074"/>
        <v/>
      </c>
      <c r="FZ310" s="360" t="str">
        <f t="shared" si="1075"/>
        <v/>
      </c>
      <c r="GA310" s="360" t="str">
        <f t="shared" si="1076"/>
        <v/>
      </c>
      <c r="GB310" s="360" t="str">
        <f t="shared" si="1077"/>
        <v/>
      </c>
      <c r="GC310" s="360" t="str">
        <f t="shared" si="1078"/>
        <v/>
      </c>
      <c r="GD310" s="360" t="str">
        <f t="shared" si="1079"/>
        <v/>
      </c>
      <c r="GE310" s="360" t="str">
        <f t="shared" si="1080"/>
        <v/>
      </c>
      <c r="GF310" s="360" t="str">
        <f t="shared" si="1081"/>
        <v/>
      </c>
      <c r="GG310" s="360" t="str">
        <f t="shared" si="1082"/>
        <v/>
      </c>
      <c r="GH310" s="360" t="str">
        <f t="shared" si="1083"/>
        <v/>
      </c>
      <c r="GI310" s="360" t="str">
        <f t="shared" si="1084"/>
        <v/>
      </c>
      <c r="GJ310" s="360" t="str">
        <f t="shared" si="1085"/>
        <v/>
      </c>
      <c r="GK310" s="444" t="s">
        <v>1247</v>
      </c>
      <c r="GL310" s="361" t="str">
        <f t="shared" si="903"/>
        <v>-</v>
      </c>
      <c r="GM310" s="361" t="str">
        <f t="shared" si="904"/>
        <v>-</v>
      </c>
      <c r="GN310" s="361" t="str">
        <f t="shared" si="905"/>
        <v>-</v>
      </c>
      <c r="GO310" s="361" t="str">
        <f t="shared" si="906"/>
        <v>-</v>
      </c>
      <c r="GP310" s="361" t="str">
        <f t="shared" si="907"/>
        <v>-</v>
      </c>
      <c r="GQ310" s="361" t="str">
        <f t="shared" si="908"/>
        <v>-</v>
      </c>
      <c r="GR310" s="361" t="str">
        <f t="shared" si="909"/>
        <v>-</v>
      </c>
      <c r="GS310" s="361" t="str">
        <f t="shared" si="910"/>
        <v>-</v>
      </c>
      <c r="GT310" s="361" t="str">
        <f t="shared" si="911"/>
        <v>-</v>
      </c>
      <c r="GU310" s="361" t="str">
        <f t="shared" si="912"/>
        <v>-</v>
      </c>
      <c r="GV310" s="361" t="str">
        <f t="shared" si="913"/>
        <v>-</v>
      </c>
      <c r="GW310" s="361" t="str">
        <f t="shared" si="914"/>
        <v>-</v>
      </c>
      <c r="GX310" s="361" t="str">
        <f t="shared" si="915"/>
        <v>-</v>
      </c>
      <c r="GY310" s="361" t="str">
        <f t="shared" si="916"/>
        <v>-</v>
      </c>
      <c r="GZ310" s="361" t="str">
        <f t="shared" si="917"/>
        <v>-</v>
      </c>
      <c r="HA310" s="361" t="str">
        <f t="shared" si="918"/>
        <v>-</v>
      </c>
      <c r="HB310" s="361" t="str">
        <f t="shared" si="919"/>
        <v>-</v>
      </c>
      <c r="HC310" s="361" t="str">
        <f t="shared" si="920"/>
        <v>-</v>
      </c>
      <c r="HD310" s="361" t="str">
        <f t="shared" si="921"/>
        <v>-</v>
      </c>
      <c r="HE310" s="361" t="str">
        <f t="shared" si="922"/>
        <v>-</v>
      </c>
      <c r="HF310" s="361" t="str">
        <f t="shared" si="923"/>
        <v>-</v>
      </c>
      <c r="HG310" s="361" t="str">
        <f t="shared" si="924"/>
        <v>-</v>
      </c>
      <c r="HH310" s="361" t="str">
        <f t="shared" si="925"/>
        <v>-</v>
      </c>
      <c r="HI310" s="361" t="str">
        <f t="shared" si="926"/>
        <v>-</v>
      </c>
      <c r="HJ310" s="361" t="str">
        <f t="shared" si="927"/>
        <v>nlakes</v>
      </c>
      <c r="HK310" s="361" t="str">
        <f t="shared" si="928"/>
        <v>nlakes</v>
      </c>
      <c r="HL310" s="361" t="str">
        <f t="shared" si="929"/>
        <v>-</v>
      </c>
      <c r="HM310" s="361" t="str">
        <f t="shared" si="930"/>
        <v>-</v>
      </c>
      <c r="HN310" s="361" t="str">
        <f t="shared" si="931"/>
        <v>-</v>
      </c>
      <c r="HO310" s="361" t="str">
        <f t="shared" si="932"/>
        <v>-</v>
      </c>
      <c r="HP310" s="361" t="str">
        <f t="shared" si="933"/>
        <v>-</v>
      </c>
      <c r="HQ310" s="361" t="str">
        <f t="shared" si="934"/>
        <v>-</v>
      </c>
      <c r="HR310" s="361" t="str">
        <f t="shared" si="935"/>
        <v>-</v>
      </c>
      <c r="HS310" s="361" t="str">
        <f t="shared" si="936"/>
        <v>-</v>
      </c>
      <c r="HT310" s="361" t="str">
        <f t="shared" si="937"/>
        <v>-</v>
      </c>
      <c r="HU310" s="361" t="str">
        <f t="shared" si="938"/>
        <v>-</v>
      </c>
      <c r="HV310" s="361" t="str">
        <f t="shared" si="939"/>
        <v>-</v>
      </c>
      <c r="HW310" s="361" t="str">
        <f t="shared" si="940"/>
        <v>-</v>
      </c>
      <c r="HX310" s="361" t="str">
        <f t="shared" si="941"/>
        <v>-</v>
      </c>
      <c r="HY310" s="361" t="str">
        <f t="shared" si="942"/>
        <v>-</v>
      </c>
      <c r="HZ310" s="361" t="str">
        <f t="shared" si="943"/>
        <v>-</v>
      </c>
      <c r="IA310" s="361" t="str">
        <f t="shared" si="944"/>
        <v>-</v>
      </c>
      <c r="IB310" s="361" t="str">
        <f t="shared" si="945"/>
        <v>-</v>
      </c>
      <c r="IC310" s="361" t="str">
        <f t="shared" si="946"/>
        <v>-</v>
      </c>
      <c r="ID310" s="361" t="str">
        <f t="shared" si="947"/>
        <v>-</v>
      </c>
      <c r="IE310" s="361" t="str">
        <f t="shared" si="948"/>
        <v>-</v>
      </c>
      <c r="IF310" s="444" t="s">
        <v>1247</v>
      </c>
      <c r="IG310" s="56" t="str">
        <f t="shared" si="1086"/>
        <v>-</v>
      </c>
      <c r="IH310" s="56" t="str">
        <f t="shared" si="1087"/>
        <v>-</v>
      </c>
      <c r="II310" s="56" t="str">
        <f t="shared" si="1088"/>
        <v>-</v>
      </c>
      <c r="IJ310" s="56" t="str">
        <f t="shared" si="1089"/>
        <v>-</v>
      </c>
      <c r="IK310" s="56" t="str">
        <f t="shared" si="949"/>
        <v>-</v>
      </c>
      <c r="IL310" s="56" t="str">
        <f t="shared" si="950"/>
        <v>-</v>
      </c>
      <c r="IM310" s="56" t="str">
        <f t="shared" si="951"/>
        <v>-</v>
      </c>
      <c r="IN310" s="56" t="str">
        <f t="shared" si="952"/>
        <v>-</v>
      </c>
      <c r="IO310" s="56" t="str">
        <f t="shared" si="953"/>
        <v>-</v>
      </c>
      <c r="IP310" s="56" t="str">
        <f t="shared" si="954"/>
        <v>-</v>
      </c>
      <c r="IQ310" s="56" t="str">
        <f t="shared" si="955"/>
        <v>-</v>
      </c>
      <c r="IR310" s="56" t="str">
        <f t="shared" si="956"/>
        <v>-</v>
      </c>
      <c r="IS310" s="56" t="str">
        <f t="shared" si="957"/>
        <v>-</v>
      </c>
      <c r="IT310" s="56" t="str">
        <f t="shared" si="958"/>
        <v>-</v>
      </c>
      <c r="IU310" s="56" t="str">
        <f t="shared" si="959"/>
        <v>-</v>
      </c>
      <c r="IV310" s="56" t="str">
        <f t="shared" si="960"/>
        <v>-</v>
      </c>
      <c r="IW310" s="56" t="str">
        <f t="shared" si="961"/>
        <v>-</v>
      </c>
      <c r="IX310" s="56" t="str">
        <f t="shared" si="962"/>
        <v>-</v>
      </c>
      <c r="IY310" s="56" t="str">
        <f t="shared" si="963"/>
        <v>-</v>
      </c>
      <c r="IZ310" s="56" t="str">
        <f t="shared" si="964"/>
        <v>-</v>
      </c>
      <c r="JA310" s="56" t="str">
        <f t="shared" si="965"/>
        <v>-</v>
      </c>
      <c r="JB310" s="56" t="str">
        <f t="shared" si="966"/>
        <v>-</v>
      </c>
      <c r="JC310" s="56" t="str">
        <f t="shared" si="967"/>
        <v>-</v>
      </c>
      <c r="JD310" s="56" t="str">
        <f t="shared" si="968"/>
        <v>-</v>
      </c>
      <c r="JE310" s="56">
        <f t="shared" si="969"/>
        <v>1</v>
      </c>
      <c r="JF310" s="56">
        <f t="shared" si="970"/>
        <v>2</v>
      </c>
      <c r="JG310" s="56" t="str">
        <f t="shared" si="971"/>
        <v>-</v>
      </c>
      <c r="JH310" s="56" t="str">
        <f t="shared" si="972"/>
        <v>-</v>
      </c>
      <c r="JI310" s="56" t="str">
        <f t="shared" si="973"/>
        <v>-</v>
      </c>
      <c r="JJ310" s="56" t="str">
        <f t="shared" si="974"/>
        <v>-</v>
      </c>
      <c r="JK310" s="56" t="str">
        <f t="shared" si="975"/>
        <v>-</v>
      </c>
      <c r="JL310" s="56" t="str">
        <f t="shared" si="976"/>
        <v>-</v>
      </c>
      <c r="JM310" s="56" t="str">
        <f t="shared" si="977"/>
        <v>-</v>
      </c>
      <c r="JN310" s="56" t="str">
        <f t="shared" si="978"/>
        <v>-</v>
      </c>
      <c r="JO310" s="56" t="str">
        <f t="shared" si="979"/>
        <v>-</v>
      </c>
      <c r="JP310" s="56" t="str">
        <f t="shared" si="980"/>
        <v>-</v>
      </c>
      <c r="JQ310" s="56" t="str">
        <f t="shared" si="981"/>
        <v>-</v>
      </c>
      <c r="JR310" s="56" t="str">
        <f t="shared" si="982"/>
        <v>-</v>
      </c>
      <c r="JS310" s="56" t="str">
        <f t="shared" si="983"/>
        <v>-</v>
      </c>
      <c r="JT310" s="56" t="str">
        <f t="shared" si="984"/>
        <v>-</v>
      </c>
      <c r="JU310" s="56" t="str">
        <f t="shared" si="985"/>
        <v>-</v>
      </c>
      <c r="JV310" s="56" t="str">
        <f t="shared" si="986"/>
        <v>-</v>
      </c>
      <c r="JW310" s="56" t="str">
        <f t="shared" si="987"/>
        <v>-</v>
      </c>
      <c r="JX310" s="56" t="str">
        <f t="shared" si="988"/>
        <v>-</v>
      </c>
      <c r="JY310" s="56" t="str">
        <f t="shared" si="989"/>
        <v>-</v>
      </c>
      <c r="JZ310" s="56" t="str">
        <f t="shared" si="990"/>
        <v>-</v>
      </c>
      <c r="KA310" s="444" t="s">
        <v>1247</v>
      </c>
      <c r="KB310" s="360">
        <f>IF(ISNUMBER(INDEX($EQ$15:$GK$521,$B310,EO$11)),MAX(KB$14:KB309)+1,0)</f>
        <v>0</v>
      </c>
      <c r="KC310" s="360" t="str">
        <f t="shared" si="1090"/>
        <v/>
      </c>
      <c r="KD310" s="373" t="s">
        <v>2</v>
      </c>
      <c r="KE310" s="215"/>
      <c r="KF310" s="60"/>
      <c r="KG310" s="60"/>
      <c r="KH310" s="60"/>
      <c r="KI310" s="60"/>
      <c r="KJ310" s="60"/>
      <c r="KK310" s="60"/>
      <c r="KL310" s="60"/>
      <c r="KM310" s="60"/>
      <c r="KN310" s="60"/>
      <c r="KO310" s="60"/>
      <c r="KP310" s="60"/>
      <c r="KQ310" s="60"/>
      <c r="KR310" s="60"/>
      <c r="KS310" s="60"/>
      <c r="KT310" s="60"/>
      <c r="KU310" s="60"/>
      <c r="KV310" s="60"/>
      <c r="KW310" s="60"/>
      <c r="KX310" s="60"/>
      <c r="KY310" s="60"/>
      <c r="KZ310" s="283" t="str">
        <f t="shared" si="991"/>
        <v/>
      </c>
      <c r="LA310" s="26"/>
      <c r="LB310" s="18"/>
      <c r="LC310" s="18"/>
      <c r="LD310" s="18"/>
      <c r="LE310" s="18"/>
      <c r="LF310" s="18"/>
      <c r="LG310" s="18"/>
      <c r="LH310" s="18"/>
      <c r="LI310" s="18"/>
      <c r="LJ310" s="18"/>
      <c r="LK310" s="18"/>
      <c r="LL310" s="18"/>
      <c r="LM310" s="18"/>
      <c r="LN310" s="63"/>
      <c r="LO310" s="251">
        <f t="shared" si="992"/>
        <v>0</v>
      </c>
      <c r="LP310" s="251">
        <f t="shared" si="993"/>
        <v>0</v>
      </c>
      <c r="LQ310" s="251">
        <f t="shared" si="994"/>
        <v>0</v>
      </c>
      <c r="LR310" s="251">
        <f t="shared" si="995"/>
        <v>0</v>
      </c>
      <c r="LS310" s="251">
        <f t="shared" si="996"/>
        <v>0</v>
      </c>
      <c r="LT310" s="251">
        <f t="shared" si="997"/>
        <v>0</v>
      </c>
      <c r="LU310" s="251">
        <f t="shared" si="998"/>
        <v>0</v>
      </c>
      <c r="LV310" s="251">
        <f t="shared" si="999"/>
        <v>0</v>
      </c>
      <c r="LW310" s="251">
        <f t="shared" si="1000"/>
        <v>0</v>
      </c>
      <c r="LX310" s="251">
        <f t="shared" si="1001"/>
        <v>0</v>
      </c>
      <c r="LY310" s="251">
        <f t="shared" si="1002"/>
        <v>0</v>
      </c>
      <c r="LZ310" s="251">
        <f t="shared" si="1003"/>
        <v>0</v>
      </c>
      <c r="MA310" s="63" t="str">
        <f t="shared" si="1004"/>
        <v/>
      </c>
      <c r="MB310" s="63" t="str">
        <f t="shared" si="1005"/>
        <v/>
      </c>
      <c r="MC310" s="63">
        <f t="shared" si="1093"/>
        <v>296</v>
      </c>
      <c r="MD310" s="63" t="str">
        <f t="shared" si="1091"/>
        <v/>
      </c>
      <c r="ME310" s="63" t="str">
        <f t="shared" si="1006"/>
        <v/>
      </c>
      <c r="MF310" s="315" t="str">
        <f t="shared" si="1007"/>
        <v/>
      </c>
      <c r="MG310" s="315">
        <f>IF(ISNUMBER(MATCH(EO310,$ME$15:$ME$520,0)),0,MAX(MG$14:MG309)+1)</f>
        <v>0</v>
      </c>
      <c r="MH310" s="315" t="str">
        <f t="shared" si="1008"/>
        <v/>
      </c>
      <c r="MI310" s="369"/>
      <c r="MJ310" s="68"/>
      <c r="MK310" s="18"/>
      <c r="ML310" s="242"/>
      <c r="MM310" s="242"/>
      <c r="MN310" s="59"/>
      <c r="MO310" s="59"/>
      <c r="MP310" s="285"/>
      <c r="MQ310" s="59"/>
      <c r="MR310" s="238"/>
      <c r="MS310" s="285"/>
      <c r="MT310" s="59"/>
      <c r="MU310" s="285"/>
      <c r="MV310" s="238"/>
      <c r="MW310" s="59"/>
      <c r="MX310" s="59"/>
      <c r="MY310" s="59"/>
      <c r="MZ310" s="59"/>
      <c r="NA310" s="59"/>
      <c r="NB310" s="59"/>
      <c r="NC310" s="59"/>
      <c r="ND310" s="59"/>
      <c r="NE310" s="59"/>
      <c r="NF310" s="59"/>
      <c r="NG310" s="59"/>
      <c r="NH310" s="59"/>
      <c r="NI310" s="59"/>
      <c r="NJ310" s="59"/>
      <c r="NK310" s="59"/>
      <c r="NL310" s="454"/>
      <c r="NM310" s="454"/>
      <c r="NN310" s="59"/>
      <c r="NO310" s="18"/>
      <c r="NP310" s="18"/>
      <c r="NQ310" s="18"/>
      <c r="NR310" s="18"/>
      <c r="NS310" s="18"/>
      <c r="NT310" s="18"/>
      <c r="NU310" s="18"/>
      <c r="NV310" s="18"/>
      <c r="NW310" s="18"/>
      <c r="NX310" s="18"/>
      <c r="NY310" s="18"/>
      <c r="NZ310" s="18"/>
      <c r="OA310" s="18"/>
      <c r="OB310" s="18"/>
      <c r="OC310" s="18"/>
      <c r="OZ310" s="59"/>
      <c r="PA310" s="251" t="str">
        <f t="shared" si="1009"/>
        <v/>
      </c>
      <c r="PB310" s="251" t="str">
        <f t="shared" si="1010"/>
        <v/>
      </c>
      <c r="PC310" s="251" t="str">
        <f t="shared" si="1011"/>
        <v/>
      </c>
      <c r="PD310" s="251" t="str">
        <f t="shared" si="1012"/>
        <v/>
      </c>
      <c r="PE310" s="251" t="str">
        <f t="shared" si="1013"/>
        <v/>
      </c>
      <c r="PF310" s="251" t="str">
        <f t="shared" si="1014"/>
        <v/>
      </c>
      <c r="PG310" s="251" t="str">
        <f t="shared" si="1015"/>
        <v/>
      </c>
      <c r="PH310" s="251" t="str">
        <f t="shared" si="1016"/>
        <v/>
      </c>
      <c r="PI310" s="251" t="str">
        <f t="shared" si="1017"/>
        <v/>
      </c>
      <c r="PJ310" s="251" t="str">
        <f t="shared" si="1018"/>
        <v/>
      </c>
      <c r="PK310" s="251" t="str">
        <f t="shared" si="1019"/>
        <v/>
      </c>
      <c r="PL310" s="251" t="str">
        <f t="shared" si="1020"/>
        <v/>
      </c>
      <c r="PM310" s="251" t="str">
        <f t="shared" si="1021"/>
        <v/>
      </c>
      <c r="PN310" s="251" t="str">
        <f t="shared" si="1022"/>
        <v/>
      </c>
      <c r="PO310" s="251" t="str">
        <f t="shared" si="1023"/>
        <v/>
      </c>
      <c r="PP310" s="251" t="str">
        <f t="shared" si="1024"/>
        <v/>
      </c>
      <c r="PQ310" s="251" t="str">
        <f t="shared" si="1025"/>
        <v/>
      </c>
      <c r="PR310" s="251" t="str">
        <f t="shared" si="1026"/>
        <v/>
      </c>
      <c r="PS310" s="251" t="str">
        <f t="shared" si="1027"/>
        <v/>
      </c>
      <c r="PT310" s="251" t="str">
        <f t="shared" si="1028"/>
        <v/>
      </c>
      <c r="PU310" s="251" t="str">
        <f t="shared" si="1029"/>
        <v/>
      </c>
      <c r="PV310" s="251" t="str">
        <f t="shared" si="1030"/>
        <v/>
      </c>
      <c r="PW310" s="251" t="str">
        <f t="shared" si="1031"/>
        <v/>
      </c>
      <c r="PX310" s="251" t="str">
        <f t="shared" si="1032"/>
        <v/>
      </c>
      <c r="PY310" s="251" t="str">
        <f t="shared" si="1033"/>
        <v/>
      </c>
      <c r="PZ310" s="251" t="str">
        <f t="shared" si="1034"/>
        <v/>
      </c>
      <c r="QA310" s="251" t="str">
        <f t="shared" si="1035"/>
        <v/>
      </c>
      <c r="QB310" s="251" t="str">
        <f t="shared" si="1036"/>
        <v/>
      </c>
      <c r="QC310" s="251" t="str">
        <f t="shared" si="1037"/>
        <v/>
      </c>
      <c r="QD310" s="251" t="str">
        <f t="shared" si="1038"/>
        <v/>
      </c>
      <c r="QE310" s="251" t="str">
        <f t="shared" si="1039"/>
        <v/>
      </c>
      <c r="QF310" s="63">
        <f t="shared" si="1040"/>
        <v>0</v>
      </c>
      <c r="QG310" s="59"/>
      <c r="QH310" s="59"/>
      <c r="QI310" s="59"/>
      <c r="QJ310" s="59"/>
      <c r="QK310" s="59"/>
      <c r="QL310" s="59"/>
      <c r="QM310" s="59"/>
      <c r="QN310" s="59"/>
    </row>
    <row r="311" spans="1:456" ht="6.75" customHeight="1" x14ac:dyDescent="0.25">
      <c r="A311" s="68"/>
      <c r="B311" s="447">
        <f t="shared" si="900"/>
        <v>297</v>
      </c>
      <c r="C311" s="72" t="s">
        <v>822</v>
      </c>
      <c r="D311" s="261" t="s">
        <v>875</v>
      </c>
      <c r="E311" s="59"/>
      <c r="F311" s="229"/>
      <c r="G311" s="295"/>
      <c r="H311" s="295"/>
      <c r="I311" s="229"/>
      <c r="J311" s="295"/>
      <c r="K311" s="295"/>
      <c r="L311" s="229"/>
      <c r="M311" s="295"/>
      <c r="N311" s="295"/>
      <c r="O311" s="229"/>
      <c r="P311" s="295"/>
      <c r="Q311" s="295"/>
      <c r="R311" s="229"/>
      <c r="S311" s="230"/>
      <c r="T311" s="231"/>
      <c r="U311" s="229"/>
      <c r="V311" s="230"/>
      <c r="W311" s="231"/>
      <c r="X311" s="229"/>
      <c r="Y311" s="230"/>
      <c r="Z311" s="231"/>
      <c r="AA311" s="229"/>
      <c r="AB311" s="295"/>
      <c r="AC311" s="295"/>
      <c r="AD311" s="229"/>
      <c r="AE311" s="295"/>
      <c r="AF311" s="295"/>
      <c r="AG311" s="229"/>
      <c r="AH311" s="295"/>
      <c r="AI311" s="295"/>
      <c r="AJ311" s="229"/>
      <c r="AK311" s="295"/>
      <c r="AL311" s="295"/>
      <c r="AM311" s="229"/>
      <c r="AN311" s="295"/>
      <c r="AO311" s="295"/>
      <c r="AP311" s="243"/>
      <c r="AQ311" s="295"/>
      <c r="AR311" s="290"/>
      <c r="AS311" s="243"/>
      <c r="AT311" s="295"/>
      <c r="AU311" s="290"/>
      <c r="AV311" s="229"/>
      <c r="AW311" s="230"/>
      <c r="AX311" s="231"/>
      <c r="AY311" s="229"/>
      <c r="AZ311" s="230"/>
      <c r="BA311" s="231"/>
      <c r="BB311" s="229"/>
      <c r="BC311" s="230"/>
      <c r="BD311" s="231"/>
      <c r="BE311" s="229"/>
      <c r="BF311" s="230"/>
      <c r="BG311" s="231"/>
      <c r="BH311" s="229"/>
      <c r="BI311" s="230"/>
      <c r="BJ311" s="231"/>
      <c r="BK311" s="243"/>
      <c r="BL311" s="230"/>
      <c r="BM311" s="231"/>
      <c r="BN311" s="243"/>
      <c r="BO311" s="230"/>
      <c r="BP311" s="231"/>
      <c r="BQ311" s="229"/>
      <c r="BR311" s="230"/>
      <c r="BS311" s="231"/>
      <c r="BT311" s="229"/>
      <c r="BU311" s="230"/>
      <c r="BV311" s="231"/>
      <c r="BW311" s="229"/>
      <c r="BX311" s="230"/>
      <c r="BY311" s="231"/>
      <c r="BZ311" s="229"/>
      <c r="CA311" s="230"/>
      <c r="CB311" s="231"/>
      <c r="CC311" s="229"/>
      <c r="CD311" s="230"/>
      <c r="CE311" s="231"/>
      <c r="CF311" s="331"/>
      <c r="CG311" s="332"/>
      <c r="CH311" s="385"/>
      <c r="CI311" s="331"/>
      <c r="CJ311" s="332"/>
      <c r="CK311" s="385"/>
      <c r="CL311" s="243"/>
      <c r="CM311" s="230"/>
      <c r="CN311" s="354"/>
      <c r="CO311" s="243"/>
      <c r="CP311" s="230"/>
      <c r="CQ311" s="231"/>
      <c r="CR311" s="331"/>
      <c r="CS311" s="332"/>
      <c r="CT311" s="333"/>
      <c r="CU311" s="229"/>
      <c r="CV311" s="230"/>
      <c r="CW311" s="231"/>
      <c r="CX311" s="331"/>
      <c r="CY311" s="332"/>
      <c r="CZ311" s="333"/>
      <c r="DA311" s="331"/>
      <c r="DB311" s="332"/>
      <c r="DC311" s="333"/>
      <c r="DD311" s="331"/>
      <c r="DE311" s="332"/>
      <c r="DF311" s="333"/>
      <c r="DG311" s="331"/>
      <c r="DH311" s="332"/>
      <c r="DI311" s="333"/>
      <c r="DJ311" s="229"/>
      <c r="DK311" s="230"/>
      <c r="DL311" s="231"/>
      <c r="DM311" s="229"/>
      <c r="DN311" s="230"/>
      <c r="DO311" s="231"/>
      <c r="DP311" s="331"/>
      <c r="DQ311" s="332"/>
      <c r="DR311" s="333"/>
      <c r="DS311" s="331"/>
      <c r="DT311" s="332"/>
      <c r="DU311" s="333"/>
      <c r="DV311" s="331"/>
      <c r="DW311" s="332"/>
      <c r="DX311" s="333"/>
      <c r="DY311" s="331"/>
      <c r="DZ311" s="332"/>
      <c r="EA311" s="333"/>
      <c r="EB311" s="331"/>
      <c r="EC311" s="332"/>
      <c r="ED311" s="333"/>
      <c r="EE311" s="331"/>
      <c r="EF311" s="332"/>
      <c r="EG311" s="333"/>
      <c r="EH311" s="229"/>
      <c r="EI311" s="230"/>
      <c r="EJ311" s="231"/>
      <c r="EK311" s="229"/>
      <c r="EL311" s="230"/>
      <c r="EM311" s="231"/>
      <c r="EN311" s="244"/>
      <c r="EO311" s="269" t="str">
        <f t="shared" si="901"/>
        <v/>
      </c>
      <c r="EP311" s="444" t="s">
        <v>1247</v>
      </c>
      <c r="EQ311" s="360" t="str">
        <f t="shared" si="1041"/>
        <v/>
      </c>
      <c r="ER311" s="360" t="str">
        <f t="shared" si="1042"/>
        <v/>
      </c>
      <c r="ES311" s="360" t="str">
        <f t="shared" si="1043"/>
        <v/>
      </c>
      <c r="ET311" s="360" t="str">
        <f t="shared" si="1044"/>
        <v/>
      </c>
      <c r="EU311" s="360" t="str">
        <f t="shared" si="1045"/>
        <v/>
      </c>
      <c r="EV311" s="360" t="str">
        <f t="shared" si="1046"/>
        <v/>
      </c>
      <c r="EW311" s="360" t="str">
        <f t="shared" si="1047"/>
        <v/>
      </c>
      <c r="EX311" s="360" t="str">
        <f t="shared" si="1048"/>
        <v/>
      </c>
      <c r="EY311" s="360" t="str">
        <f t="shared" si="1049"/>
        <v/>
      </c>
      <c r="EZ311" s="360" t="str">
        <f t="shared" si="1050"/>
        <v/>
      </c>
      <c r="FA311" s="360" t="str">
        <f t="shared" si="1051"/>
        <v/>
      </c>
      <c r="FB311" s="360" t="str">
        <f t="shared" si="1052"/>
        <v/>
      </c>
      <c r="FC311" s="360" t="str">
        <f t="shared" si="1053"/>
        <v/>
      </c>
      <c r="FD311" s="360" t="str">
        <f t="shared" si="1054"/>
        <v/>
      </c>
      <c r="FE311" s="360" t="str">
        <f t="shared" si="1055"/>
        <v/>
      </c>
      <c r="FF311" s="360" t="str">
        <f t="shared" si="1056"/>
        <v/>
      </c>
      <c r="FG311" s="360" t="str">
        <f t="shared" si="1057"/>
        <v/>
      </c>
      <c r="FH311" s="360" t="str">
        <f t="shared" si="1058"/>
        <v/>
      </c>
      <c r="FI311" s="360" t="str">
        <f t="shared" si="1059"/>
        <v/>
      </c>
      <c r="FJ311" s="360" t="str">
        <f t="shared" si="1060"/>
        <v/>
      </c>
      <c r="FK311" s="360" t="str">
        <f t="shared" si="1061"/>
        <v/>
      </c>
      <c r="FL311" s="360" t="str">
        <f t="shared" si="1062"/>
        <v/>
      </c>
      <c r="FM311" s="360" t="str">
        <f t="shared" si="1063"/>
        <v/>
      </c>
      <c r="FN311" s="360" t="str">
        <f t="shared" si="1064"/>
        <v/>
      </c>
      <c r="FO311" s="360">
        <f t="shared" si="1065"/>
        <v>54</v>
      </c>
      <c r="FP311" s="360">
        <f t="shared" si="1066"/>
        <v>41</v>
      </c>
      <c r="FQ311" s="360" t="str">
        <f t="shared" si="1067"/>
        <v/>
      </c>
      <c r="FR311" s="360" t="str">
        <f t="shared" si="1068"/>
        <v/>
      </c>
      <c r="FS311" s="360" t="str">
        <f t="shared" si="1069"/>
        <v/>
      </c>
      <c r="FT311" s="360" t="str">
        <f t="shared" si="902"/>
        <v/>
      </c>
      <c r="FU311" s="360" t="str">
        <f t="shared" si="1070"/>
        <v/>
      </c>
      <c r="FV311" s="360" t="str">
        <f t="shared" si="1071"/>
        <v/>
      </c>
      <c r="FW311" s="360" t="str">
        <f t="shared" si="1072"/>
        <v/>
      </c>
      <c r="FX311" s="360" t="str">
        <f t="shared" si="1073"/>
        <v/>
      </c>
      <c r="FY311" s="360" t="str">
        <f t="shared" si="1074"/>
        <v/>
      </c>
      <c r="FZ311" s="360" t="str">
        <f t="shared" si="1075"/>
        <v/>
      </c>
      <c r="GA311" s="360" t="str">
        <f t="shared" si="1076"/>
        <v/>
      </c>
      <c r="GB311" s="360" t="str">
        <f t="shared" si="1077"/>
        <v/>
      </c>
      <c r="GC311" s="360" t="str">
        <f t="shared" si="1078"/>
        <v/>
      </c>
      <c r="GD311" s="360" t="str">
        <f t="shared" si="1079"/>
        <v/>
      </c>
      <c r="GE311" s="360" t="str">
        <f t="shared" si="1080"/>
        <v/>
      </c>
      <c r="GF311" s="360" t="str">
        <f t="shared" si="1081"/>
        <v/>
      </c>
      <c r="GG311" s="360" t="str">
        <f t="shared" si="1082"/>
        <v/>
      </c>
      <c r="GH311" s="360" t="str">
        <f t="shared" si="1083"/>
        <v/>
      </c>
      <c r="GI311" s="360" t="str">
        <f t="shared" si="1084"/>
        <v/>
      </c>
      <c r="GJ311" s="360" t="str">
        <f t="shared" si="1085"/>
        <v/>
      </c>
      <c r="GK311" s="444" t="s">
        <v>1247</v>
      </c>
      <c r="GL311" s="361" t="str">
        <f t="shared" si="903"/>
        <v>-</v>
      </c>
      <c r="GM311" s="361" t="str">
        <f t="shared" si="904"/>
        <v>-</v>
      </c>
      <c r="GN311" s="361" t="str">
        <f t="shared" si="905"/>
        <v>-</v>
      </c>
      <c r="GO311" s="361" t="str">
        <f t="shared" si="906"/>
        <v>-</v>
      </c>
      <c r="GP311" s="361" t="str">
        <f t="shared" si="907"/>
        <v>-</v>
      </c>
      <c r="GQ311" s="361" t="str">
        <f t="shared" si="908"/>
        <v>-</v>
      </c>
      <c r="GR311" s="361" t="str">
        <f t="shared" si="909"/>
        <v>-</v>
      </c>
      <c r="GS311" s="361" t="str">
        <f t="shared" si="910"/>
        <v>-</v>
      </c>
      <c r="GT311" s="361" t="str">
        <f t="shared" si="911"/>
        <v>-</v>
      </c>
      <c r="GU311" s="361" t="str">
        <f t="shared" si="912"/>
        <v>-</v>
      </c>
      <c r="GV311" s="361" t="str">
        <f t="shared" si="913"/>
        <v>-</v>
      </c>
      <c r="GW311" s="361" t="str">
        <f t="shared" si="914"/>
        <v>-</v>
      </c>
      <c r="GX311" s="361" t="str">
        <f t="shared" si="915"/>
        <v>-</v>
      </c>
      <c r="GY311" s="361" t="str">
        <f t="shared" si="916"/>
        <v>-</v>
      </c>
      <c r="GZ311" s="361" t="str">
        <f t="shared" si="917"/>
        <v>-</v>
      </c>
      <c r="HA311" s="361" t="str">
        <f t="shared" si="918"/>
        <v>-</v>
      </c>
      <c r="HB311" s="361" t="str">
        <f t="shared" si="919"/>
        <v>-</v>
      </c>
      <c r="HC311" s="361" t="str">
        <f t="shared" si="920"/>
        <v>-</v>
      </c>
      <c r="HD311" s="361" t="str">
        <f t="shared" si="921"/>
        <v>-</v>
      </c>
      <c r="HE311" s="361" t="str">
        <f t="shared" si="922"/>
        <v>-</v>
      </c>
      <c r="HF311" s="361" t="str">
        <f t="shared" si="923"/>
        <v>-</v>
      </c>
      <c r="HG311" s="361" t="str">
        <f t="shared" si="924"/>
        <v>-</v>
      </c>
      <c r="HH311" s="361" t="str">
        <f t="shared" si="925"/>
        <v>-</v>
      </c>
      <c r="HI311" s="361" t="str">
        <f t="shared" si="926"/>
        <v>-</v>
      </c>
      <c r="HJ311" s="361" t="str">
        <f t="shared" si="927"/>
        <v>noutlets</v>
      </c>
      <c r="HK311" s="361" t="str">
        <f t="shared" si="928"/>
        <v>noutlets</v>
      </c>
      <c r="HL311" s="361" t="str">
        <f t="shared" si="929"/>
        <v>-</v>
      </c>
      <c r="HM311" s="361" t="str">
        <f t="shared" si="930"/>
        <v>-</v>
      </c>
      <c r="HN311" s="361" t="str">
        <f t="shared" si="931"/>
        <v>-</v>
      </c>
      <c r="HO311" s="361" t="str">
        <f t="shared" si="932"/>
        <v>-</v>
      </c>
      <c r="HP311" s="361" t="str">
        <f t="shared" si="933"/>
        <v>-</v>
      </c>
      <c r="HQ311" s="361" t="str">
        <f t="shared" si="934"/>
        <v>-</v>
      </c>
      <c r="HR311" s="361" t="str">
        <f t="shared" si="935"/>
        <v>-</v>
      </c>
      <c r="HS311" s="361" t="str">
        <f t="shared" si="936"/>
        <v>-</v>
      </c>
      <c r="HT311" s="361" t="str">
        <f t="shared" si="937"/>
        <v>-</v>
      </c>
      <c r="HU311" s="361" t="str">
        <f t="shared" si="938"/>
        <v>-</v>
      </c>
      <c r="HV311" s="361" t="str">
        <f t="shared" si="939"/>
        <v>-</v>
      </c>
      <c r="HW311" s="361" t="str">
        <f t="shared" si="940"/>
        <v>-</v>
      </c>
      <c r="HX311" s="361" t="str">
        <f t="shared" si="941"/>
        <v>-</v>
      </c>
      <c r="HY311" s="361" t="str">
        <f t="shared" si="942"/>
        <v>-</v>
      </c>
      <c r="HZ311" s="361" t="str">
        <f t="shared" si="943"/>
        <v>-</v>
      </c>
      <c r="IA311" s="361" t="str">
        <f t="shared" si="944"/>
        <v>-</v>
      </c>
      <c r="IB311" s="361" t="str">
        <f t="shared" si="945"/>
        <v>-</v>
      </c>
      <c r="IC311" s="361" t="str">
        <f t="shared" si="946"/>
        <v>-</v>
      </c>
      <c r="ID311" s="361" t="str">
        <f t="shared" si="947"/>
        <v>-</v>
      </c>
      <c r="IE311" s="361" t="str">
        <f t="shared" si="948"/>
        <v>-</v>
      </c>
      <c r="IF311" s="444" t="s">
        <v>1247</v>
      </c>
      <c r="IG311" s="56" t="str">
        <f t="shared" si="1086"/>
        <v>-</v>
      </c>
      <c r="IH311" s="56" t="str">
        <f t="shared" si="1087"/>
        <v>-</v>
      </c>
      <c r="II311" s="56" t="str">
        <f t="shared" si="1088"/>
        <v>-</v>
      </c>
      <c r="IJ311" s="56" t="str">
        <f t="shared" si="1089"/>
        <v>-</v>
      </c>
      <c r="IK311" s="56" t="str">
        <f t="shared" si="949"/>
        <v>-</v>
      </c>
      <c r="IL311" s="56" t="str">
        <f t="shared" si="950"/>
        <v>-</v>
      </c>
      <c r="IM311" s="56" t="str">
        <f t="shared" si="951"/>
        <v>-</v>
      </c>
      <c r="IN311" s="56" t="str">
        <f t="shared" si="952"/>
        <v>-</v>
      </c>
      <c r="IO311" s="56" t="str">
        <f t="shared" si="953"/>
        <v>-</v>
      </c>
      <c r="IP311" s="56" t="str">
        <f t="shared" si="954"/>
        <v>-</v>
      </c>
      <c r="IQ311" s="56" t="str">
        <f t="shared" si="955"/>
        <v>-</v>
      </c>
      <c r="IR311" s="56" t="str">
        <f t="shared" si="956"/>
        <v>-</v>
      </c>
      <c r="IS311" s="56" t="str">
        <f t="shared" si="957"/>
        <v>-</v>
      </c>
      <c r="IT311" s="56" t="str">
        <f t="shared" si="958"/>
        <v>-</v>
      </c>
      <c r="IU311" s="56" t="str">
        <f t="shared" si="959"/>
        <v>-</v>
      </c>
      <c r="IV311" s="56" t="str">
        <f t="shared" si="960"/>
        <v>-</v>
      </c>
      <c r="IW311" s="56" t="str">
        <f t="shared" si="961"/>
        <v>-</v>
      </c>
      <c r="IX311" s="56" t="str">
        <f t="shared" si="962"/>
        <v>-</v>
      </c>
      <c r="IY311" s="56" t="str">
        <f t="shared" si="963"/>
        <v>-</v>
      </c>
      <c r="IZ311" s="56" t="str">
        <f t="shared" si="964"/>
        <v>-</v>
      </c>
      <c r="JA311" s="56" t="str">
        <f t="shared" si="965"/>
        <v>-</v>
      </c>
      <c r="JB311" s="56" t="str">
        <f t="shared" si="966"/>
        <v>-</v>
      </c>
      <c r="JC311" s="56" t="str">
        <f t="shared" si="967"/>
        <v>-</v>
      </c>
      <c r="JD311" s="56" t="str">
        <f t="shared" si="968"/>
        <v>-</v>
      </c>
      <c r="JE311" s="56">
        <f t="shared" si="969"/>
        <v>0</v>
      </c>
      <c r="JF311" s="56">
        <f t="shared" si="970"/>
        <v>2</v>
      </c>
      <c r="JG311" s="56" t="str">
        <f t="shared" si="971"/>
        <v>-</v>
      </c>
      <c r="JH311" s="56" t="str">
        <f t="shared" si="972"/>
        <v>-</v>
      </c>
      <c r="JI311" s="56" t="str">
        <f t="shared" si="973"/>
        <v>-</v>
      </c>
      <c r="JJ311" s="56" t="str">
        <f t="shared" si="974"/>
        <v>-</v>
      </c>
      <c r="JK311" s="56" t="str">
        <f t="shared" si="975"/>
        <v>-</v>
      </c>
      <c r="JL311" s="56" t="str">
        <f t="shared" si="976"/>
        <v>-</v>
      </c>
      <c r="JM311" s="56" t="str">
        <f t="shared" si="977"/>
        <v>-</v>
      </c>
      <c r="JN311" s="56" t="str">
        <f t="shared" si="978"/>
        <v>-</v>
      </c>
      <c r="JO311" s="56" t="str">
        <f t="shared" si="979"/>
        <v>-</v>
      </c>
      <c r="JP311" s="56" t="str">
        <f t="shared" si="980"/>
        <v>-</v>
      </c>
      <c r="JQ311" s="56" t="str">
        <f t="shared" si="981"/>
        <v>-</v>
      </c>
      <c r="JR311" s="56" t="str">
        <f t="shared" si="982"/>
        <v>-</v>
      </c>
      <c r="JS311" s="56" t="str">
        <f t="shared" si="983"/>
        <v>-</v>
      </c>
      <c r="JT311" s="56" t="str">
        <f t="shared" si="984"/>
        <v>-</v>
      </c>
      <c r="JU311" s="56" t="str">
        <f t="shared" si="985"/>
        <v>-</v>
      </c>
      <c r="JV311" s="56" t="str">
        <f t="shared" si="986"/>
        <v>-</v>
      </c>
      <c r="JW311" s="56" t="str">
        <f t="shared" si="987"/>
        <v>-</v>
      </c>
      <c r="JX311" s="56" t="str">
        <f t="shared" si="988"/>
        <v>-</v>
      </c>
      <c r="JY311" s="56" t="str">
        <f t="shared" si="989"/>
        <v>-</v>
      </c>
      <c r="JZ311" s="56" t="str">
        <f t="shared" si="990"/>
        <v>-</v>
      </c>
      <c r="KA311" s="444" t="s">
        <v>1247</v>
      </c>
      <c r="KB311" s="360">
        <f>IF(ISNUMBER(INDEX($EQ$15:$GK$521,$B311,EO$11)),MAX(KB$14:KB310)+1,0)</f>
        <v>0</v>
      </c>
      <c r="KC311" s="360" t="str">
        <f t="shared" si="1090"/>
        <v/>
      </c>
      <c r="KD311" s="373" t="s">
        <v>2</v>
      </c>
      <c r="KE311" s="215"/>
      <c r="KF311" s="60"/>
      <c r="KG311" s="60"/>
      <c r="KH311" s="60"/>
      <c r="KI311" s="60"/>
      <c r="KJ311" s="60"/>
      <c r="KK311" s="60"/>
      <c r="KL311" s="60"/>
      <c r="KM311" s="60"/>
      <c r="KN311" s="60"/>
      <c r="KO311" s="60"/>
      <c r="KP311" s="60"/>
      <c r="KQ311" s="60"/>
      <c r="KR311" s="60"/>
      <c r="KS311" s="60"/>
      <c r="KT311" s="60"/>
      <c r="KU311" s="60"/>
      <c r="KV311" s="60"/>
      <c r="KW311" s="60"/>
      <c r="KX311" s="60"/>
      <c r="KY311" s="60"/>
      <c r="KZ311" s="283" t="str">
        <f t="shared" si="991"/>
        <v/>
      </c>
      <c r="LA311" s="26"/>
      <c r="LB311" s="18"/>
      <c r="LC311" s="18"/>
      <c r="LD311" s="18"/>
      <c r="LE311" s="18"/>
      <c r="LF311" s="18"/>
      <c r="LG311" s="18"/>
      <c r="LH311" s="18"/>
      <c r="LI311" s="18"/>
      <c r="LJ311" s="18"/>
      <c r="LK311" s="18"/>
      <c r="LL311" s="18"/>
      <c r="LM311" s="18"/>
      <c r="LN311" s="63"/>
      <c r="LO311" s="251">
        <f t="shared" si="992"/>
        <v>0</v>
      </c>
      <c r="LP311" s="251">
        <f t="shared" si="993"/>
        <v>0</v>
      </c>
      <c r="LQ311" s="251">
        <f t="shared" si="994"/>
        <v>0</v>
      </c>
      <c r="LR311" s="251">
        <f t="shared" si="995"/>
        <v>0</v>
      </c>
      <c r="LS311" s="251">
        <f t="shared" si="996"/>
        <v>0</v>
      </c>
      <c r="LT311" s="251">
        <f t="shared" si="997"/>
        <v>0</v>
      </c>
      <c r="LU311" s="251">
        <f t="shared" si="998"/>
        <v>0</v>
      </c>
      <c r="LV311" s="251">
        <f t="shared" si="999"/>
        <v>0</v>
      </c>
      <c r="LW311" s="251">
        <f t="shared" si="1000"/>
        <v>0</v>
      </c>
      <c r="LX311" s="251">
        <f t="shared" si="1001"/>
        <v>0</v>
      </c>
      <c r="LY311" s="251">
        <f t="shared" si="1002"/>
        <v>0</v>
      </c>
      <c r="LZ311" s="251">
        <f t="shared" si="1003"/>
        <v>0</v>
      </c>
      <c r="MA311" s="63" t="str">
        <f t="shared" si="1004"/>
        <v/>
      </c>
      <c r="MB311" s="63" t="str">
        <f t="shared" si="1005"/>
        <v/>
      </c>
      <c r="MC311" s="63">
        <f t="shared" si="1093"/>
        <v>297</v>
      </c>
      <c r="MD311" s="63" t="str">
        <f t="shared" si="1091"/>
        <v/>
      </c>
      <c r="ME311" s="63" t="str">
        <f t="shared" si="1006"/>
        <v/>
      </c>
      <c r="MF311" s="315" t="str">
        <f t="shared" si="1007"/>
        <v/>
      </c>
      <c r="MG311" s="315">
        <f>IF(ISNUMBER(MATCH(EO311,$ME$15:$ME$520,0)),0,MAX(MG$14:MG310)+1)</f>
        <v>0</v>
      </c>
      <c r="MH311" s="315" t="str">
        <f t="shared" si="1008"/>
        <v/>
      </c>
      <c r="MI311" s="369"/>
      <c r="MJ311" s="68"/>
      <c r="MK311" s="18"/>
      <c r="ML311" s="242"/>
      <c r="MM311" s="242"/>
      <c r="MN311" s="59"/>
      <c r="MO311" s="59"/>
      <c r="MP311" s="285"/>
      <c r="MQ311" s="59"/>
      <c r="MR311" s="238"/>
      <c r="MS311" s="285"/>
      <c r="MT311" s="59"/>
      <c r="MU311" s="285"/>
      <c r="MV311" s="238"/>
      <c r="MW311" s="59"/>
      <c r="MX311" s="59"/>
      <c r="MY311" s="59"/>
      <c r="MZ311" s="59"/>
      <c r="NA311" s="59"/>
      <c r="NB311" s="59"/>
      <c r="NC311" s="59"/>
      <c r="ND311" s="59"/>
      <c r="NE311" s="59"/>
      <c r="NF311" s="59"/>
      <c r="NG311" s="59"/>
      <c r="NH311" s="59"/>
      <c r="NI311" s="59"/>
      <c r="NJ311" s="59"/>
      <c r="NK311" s="59"/>
      <c r="NL311" s="454"/>
      <c r="NM311" s="454"/>
      <c r="NN311" s="59"/>
      <c r="NO311" s="18"/>
      <c r="NP311" s="18"/>
      <c r="NQ311" s="18"/>
      <c r="NR311" s="18"/>
      <c r="NS311" s="18"/>
      <c r="NT311" s="18"/>
      <c r="NU311" s="18"/>
      <c r="NV311" s="18"/>
      <c r="NW311" s="18"/>
      <c r="NX311" s="18"/>
      <c r="NY311" s="18"/>
      <c r="NZ311" s="18"/>
      <c r="OA311" s="18"/>
      <c r="OB311" s="18"/>
      <c r="OC311" s="18"/>
      <c r="OZ311" s="59"/>
      <c r="PA311" s="251" t="str">
        <f t="shared" si="1009"/>
        <v/>
      </c>
      <c r="PB311" s="251" t="str">
        <f t="shared" si="1010"/>
        <v/>
      </c>
      <c r="PC311" s="251" t="str">
        <f t="shared" si="1011"/>
        <v/>
      </c>
      <c r="PD311" s="251" t="str">
        <f t="shared" si="1012"/>
        <v/>
      </c>
      <c r="PE311" s="251" t="str">
        <f t="shared" si="1013"/>
        <v/>
      </c>
      <c r="PF311" s="251" t="str">
        <f t="shared" si="1014"/>
        <v/>
      </c>
      <c r="PG311" s="251" t="str">
        <f t="shared" si="1015"/>
        <v/>
      </c>
      <c r="PH311" s="251" t="str">
        <f t="shared" si="1016"/>
        <v/>
      </c>
      <c r="PI311" s="251" t="str">
        <f t="shared" si="1017"/>
        <v/>
      </c>
      <c r="PJ311" s="251" t="str">
        <f t="shared" si="1018"/>
        <v/>
      </c>
      <c r="PK311" s="251" t="str">
        <f t="shared" si="1019"/>
        <v/>
      </c>
      <c r="PL311" s="251" t="str">
        <f t="shared" si="1020"/>
        <v/>
      </c>
      <c r="PM311" s="251" t="str">
        <f t="shared" si="1021"/>
        <v/>
      </c>
      <c r="PN311" s="251" t="str">
        <f t="shared" si="1022"/>
        <v/>
      </c>
      <c r="PO311" s="251" t="str">
        <f t="shared" si="1023"/>
        <v/>
      </c>
      <c r="PP311" s="251" t="str">
        <f t="shared" si="1024"/>
        <v/>
      </c>
      <c r="PQ311" s="251" t="str">
        <f t="shared" si="1025"/>
        <v/>
      </c>
      <c r="PR311" s="251" t="str">
        <f t="shared" si="1026"/>
        <v/>
      </c>
      <c r="PS311" s="251" t="str">
        <f t="shared" si="1027"/>
        <v/>
      </c>
      <c r="PT311" s="251" t="str">
        <f t="shared" si="1028"/>
        <v/>
      </c>
      <c r="PU311" s="251" t="str">
        <f t="shared" si="1029"/>
        <v/>
      </c>
      <c r="PV311" s="251" t="str">
        <f t="shared" si="1030"/>
        <v/>
      </c>
      <c r="PW311" s="251" t="str">
        <f t="shared" si="1031"/>
        <v/>
      </c>
      <c r="PX311" s="251" t="str">
        <f t="shared" si="1032"/>
        <v/>
      </c>
      <c r="PY311" s="251" t="str">
        <f t="shared" si="1033"/>
        <v/>
      </c>
      <c r="PZ311" s="251" t="str">
        <f t="shared" si="1034"/>
        <v/>
      </c>
      <c r="QA311" s="251" t="str">
        <f t="shared" si="1035"/>
        <v/>
      </c>
      <c r="QB311" s="251" t="str">
        <f t="shared" si="1036"/>
        <v/>
      </c>
      <c r="QC311" s="251" t="str">
        <f t="shared" si="1037"/>
        <v/>
      </c>
      <c r="QD311" s="251" t="str">
        <f t="shared" si="1038"/>
        <v/>
      </c>
      <c r="QE311" s="251" t="str">
        <f t="shared" si="1039"/>
        <v/>
      </c>
      <c r="QF311" s="63">
        <f t="shared" si="1040"/>
        <v>0</v>
      </c>
      <c r="QG311" s="59"/>
      <c r="QH311" s="59"/>
      <c r="QI311" s="59"/>
      <c r="QJ311" s="59"/>
      <c r="QK311" s="59"/>
      <c r="QL311" s="59"/>
      <c r="QM311" s="59"/>
      <c r="QN311" s="59"/>
    </row>
    <row r="312" spans="1:456" ht="6.75" customHeight="1" x14ac:dyDescent="0.25">
      <c r="A312" s="68"/>
      <c r="B312" s="447">
        <f t="shared" si="900"/>
        <v>298</v>
      </c>
      <c r="C312" s="72" t="s">
        <v>817</v>
      </c>
      <c r="D312" s="261" t="s">
        <v>876</v>
      </c>
      <c r="E312" s="59"/>
      <c r="F312" s="229"/>
      <c r="G312" s="295"/>
      <c r="H312" s="295"/>
      <c r="I312" s="229"/>
      <c r="J312" s="295"/>
      <c r="K312" s="295"/>
      <c r="L312" s="229"/>
      <c r="M312" s="295"/>
      <c r="N312" s="295"/>
      <c r="O312" s="229"/>
      <c r="P312" s="295"/>
      <c r="Q312" s="295"/>
      <c r="R312" s="229"/>
      <c r="S312" s="230"/>
      <c r="T312" s="231"/>
      <c r="U312" s="229"/>
      <c r="V312" s="230"/>
      <c r="W312" s="231"/>
      <c r="X312" s="229"/>
      <c r="Y312" s="230"/>
      <c r="Z312" s="231"/>
      <c r="AA312" s="229"/>
      <c r="AB312" s="295"/>
      <c r="AC312" s="295"/>
      <c r="AD312" s="229"/>
      <c r="AE312" s="295"/>
      <c r="AF312" s="295"/>
      <c r="AG312" s="229"/>
      <c r="AH312" s="295"/>
      <c r="AI312" s="295"/>
      <c r="AJ312" s="229"/>
      <c r="AK312" s="295"/>
      <c r="AL312" s="295"/>
      <c r="AM312" s="229"/>
      <c r="AN312" s="295"/>
      <c r="AO312" s="295"/>
      <c r="AP312" s="243"/>
      <c r="AQ312" s="295"/>
      <c r="AR312" s="290"/>
      <c r="AS312" s="243"/>
      <c r="AT312" s="295"/>
      <c r="AU312" s="290"/>
      <c r="AV312" s="229"/>
      <c r="AW312" s="230"/>
      <c r="AX312" s="231"/>
      <c r="AY312" s="229"/>
      <c r="AZ312" s="230"/>
      <c r="BA312" s="231"/>
      <c r="BB312" s="229"/>
      <c r="BC312" s="230"/>
      <c r="BD312" s="231"/>
      <c r="BE312" s="229"/>
      <c r="BF312" s="230"/>
      <c r="BG312" s="231"/>
      <c r="BH312" s="229"/>
      <c r="BI312" s="230"/>
      <c r="BJ312" s="231"/>
      <c r="BK312" s="243"/>
      <c r="BL312" s="230"/>
      <c r="BM312" s="231"/>
      <c r="BN312" s="243"/>
      <c r="BO312" s="230"/>
      <c r="BP312" s="231"/>
      <c r="BQ312" s="229"/>
      <c r="BR312" s="230"/>
      <c r="BS312" s="231"/>
      <c r="BT312" s="229"/>
      <c r="BU312" s="230"/>
      <c r="BV312" s="231"/>
      <c r="BW312" s="229"/>
      <c r="BX312" s="230"/>
      <c r="BY312" s="231"/>
      <c r="BZ312" s="229"/>
      <c r="CA312" s="230"/>
      <c r="CB312" s="231"/>
      <c r="CC312" s="229"/>
      <c r="CD312" s="230"/>
      <c r="CE312" s="231"/>
      <c r="CF312" s="331"/>
      <c r="CG312" s="332"/>
      <c r="CH312" s="385"/>
      <c r="CI312" s="331"/>
      <c r="CJ312" s="332"/>
      <c r="CK312" s="385"/>
      <c r="CL312" s="243"/>
      <c r="CM312" s="230"/>
      <c r="CN312" s="354"/>
      <c r="CO312" s="243"/>
      <c r="CP312" s="230"/>
      <c r="CQ312" s="231"/>
      <c r="CR312" s="331"/>
      <c r="CS312" s="332"/>
      <c r="CT312" s="333"/>
      <c r="CU312" s="229"/>
      <c r="CV312" s="230"/>
      <c r="CW312" s="231"/>
      <c r="CX312" s="331"/>
      <c r="CY312" s="332"/>
      <c r="CZ312" s="333"/>
      <c r="DA312" s="331"/>
      <c r="DB312" s="332"/>
      <c r="DC312" s="333"/>
      <c r="DD312" s="331"/>
      <c r="DE312" s="332"/>
      <c r="DF312" s="333"/>
      <c r="DG312" s="331"/>
      <c r="DH312" s="332"/>
      <c r="DI312" s="333"/>
      <c r="DJ312" s="229"/>
      <c r="DK312" s="230"/>
      <c r="DL312" s="231"/>
      <c r="DM312" s="229"/>
      <c r="DN312" s="230"/>
      <c r="DO312" s="231"/>
      <c r="DP312" s="331"/>
      <c r="DQ312" s="332"/>
      <c r="DR312" s="333"/>
      <c r="DS312" s="331"/>
      <c r="DT312" s="332"/>
      <c r="DU312" s="333"/>
      <c r="DV312" s="331"/>
      <c r="DW312" s="332"/>
      <c r="DX312" s="333"/>
      <c r="DY312" s="331"/>
      <c r="DZ312" s="332"/>
      <c r="EA312" s="333"/>
      <c r="EB312" s="331"/>
      <c r="EC312" s="332"/>
      <c r="ED312" s="333"/>
      <c r="EE312" s="331"/>
      <c r="EF312" s="332"/>
      <c r="EG312" s="333"/>
      <c r="EH312" s="229"/>
      <c r="EI312" s="230"/>
      <c r="EJ312" s="231"/>
      <c r="EK312" s="229"/>
      <c r="EL312" s="230"/>
      <c r="EM312" s="231"/>
      <c r="EN312" s="244"/>
      <c r="EO312" s="269" t="str">
        <f t="shared" si="901"/>
        <v/>
      </c>
      <c r="EP312" s="444" t="s">
        <v>1247</v>
      </c>
      <c r="EQ312" s="360" t="str">
        <f t="shared" si="1041"/>
        <v/>
      </c>
      <c r="ER312" s="360" t="str">
        <f t="shared" si="1042"/>
        <v/>
      </c>
      <c r="ES312" s="360" t="str">
        <f t="shared" si="1043"/>
        <v/>
      </c>
      <c r="ET312" s="360" t="str">
        <f t="shared" si="1044"/>
        <v/>
      </c>
      <c r="EU312" s="360" t="str">
        <f t="shared" si="1045"/>
        <v/>
      </c>
      <c r="EV312" s="360" t="str">
        <f t="shared" si="1046"/>
        <v/>
      </c>
      <c r="EW312" s="360" t="str">
        <f t="shared" si="1047"/>
        <v/>
      </c>
      <c r="EX312" s="360" t="str">
        <f t="shared" si="1048"/>
        <v/>
      </c>
      <c r="EY312" s="360" t="str">
        <f t="shared" si="1049"/>
        <v/>
      </c>
      <c r="EZ312" s="360" t="str">
        <f t="shared" si="1050"/>
        <v/>
      </c>
      <c r="FA312" s="360" t="str">
        <f t="shared" si="1051"/>
        <v/>
      </c>
      <c r="FB312" s="360" t="str">
        <f t="shared" si="1052"/>
        <v/>
      </c>
      <c r="FC312" s="360" t="str">
        <f t="shared" si="1053"/>
        <v/>
      </c>
      <c r="FD312" s="360" t="str">
        <f t="shared" si="1054"/>
        <v/>
      </c>
      <c r="FE312" s="360" t="str">
        <f t="shared" si="1055"/>
        <v/>
      </c>
      <c r="FF312" s="360" t="str">
        <f t="shared" si="1056"/>
        <v/>
      </c>
      <c r="FG312" s="360" t="str">
        <f t="shared" si="1057"/>
        <v/>
      </c>
      <c r="FH312" s="360" t="str">
        <f t="shared" si="1058"/>
        <v/>
      </c>
      <c r="FI312" s="360" t="str">
        <f t="shared" si="1059"/>
        <v/>
      </c>
      <c r="FJ312" s="360" t="str">
        <f t="shared" si="1060"/>
        <v/>
      </c>
      <c r="FK312" s="360" t="str">
        <f t="shared" si="1061"/>
        <v/>
      </c>
      <c r="FL312" s="360" t="str">
        <f t="shared" si="1062"/>
        <v/>
      </c>
      <c r="FM312" s="360" t="str">
        <f t="shared" si="1063"/>
        <v/>
      </c>
      <c r="FN312" s="360" t="str">
        <f t="shared" si="1064"/>
        <v/>
      </c>
      <c r="FO312" s="360">
        <f t="shared" si="1065"/>
        <v>56</v>
      </c>
      <c r="FP312" s="360">
        <f t="shared" si="1066"/>
        <v>43</v>
      </c>
      <c r="FQ312" s="360" t="str">
        <f t="shared" si="1067"/>
        <v/>
      </c>
      <c r="FR312" s="360" t="str">
        <f t="shared" si="1068"/>
        <v/>
      </c>
      <c r="FS312" s="360" t="str">
        <f t="shared" si="1069"/>
        <v/>
      </c>
      <c r="FT312" s="360" t="str">
        <f t="shared" si="902"/>
        <v/>
      </c>
      <c r="FU312" s="360" t="str">
        <f t="shared" si="1070"/>
        <v/>
      </c>
      <c r="FV312" s="360" t="str">
        <f t="shared" si="1071"/>
        <v/>
      </c>
      <c r="FW312" s="360" t="str">
        <f t="shared" si="1072"/>
        <v/>
      </c>
      <c r="FX312" s="360" t="str">
        <f t="shared" si="1073"/>
        <v/>
      </c>
      <c r="FY312" s="360" t="str">
        <f t="shared" si="1074"/>
        <v/>
      </c>
      <c r="FZ312" s="360" t="str">
        <f t="shared" si="1075"/>
        <v/>
      </c>
      <c r="GA312" s="360" t="str">
        <f t="shared" si="1076"/>
        <v/>
      </c>
      <c r="GB312" s="360" t="str">
        <f t="shared" si="1077"/>
        <v/>
      </c>
      <c r="GC312" s="360" t="str">
        <f t="shared" si="1078"/>
        <v/>
      </c>
      <c r="GD312" s="360" t="str">
        <f t="shared" si="1079"/>
        <v/>
      </c>
      <c r="GE312" s="360" t="str">
        <f t="shared" si="1080"/>
        <v/>
      </c>
      <c r="GF312" s="360" t="str">
        <f t="shared" si="1081"/>
        <v/>
      </c>
      <c r="GG312" s="360" t="str">
        <f t="shared" si="1082"/>
        <v/>
      </c>
      <c r="GH312" s="360" t="str">
        <f t="shared" si="1083"/>
        <v/>
      </c>
      <c r="GI312" s="360" t="str">
        <f t="shared" si="1084"/>
        <v/>
      </c>
      <c r="GJ312" s="360" t="str">
        <f t="shared" si="1085"/>
        <v/>
      </c>
      <c r="GK312" s="444" t="s">
        <v>1247</v>
      </c>
      <c r="GL312" s="361" t="str">
        <f t="shared" si="903"/>
        <v>-</v>
      </c>
      <c r="GM312" s="361" t="str">
        <f t="shared" si="904"/>
        <v>-</v>
      </c>
      <c r="GN312" s="361" t="str">
        <f t="shared" si="905"/>
        <v>-</v>
      </c>
      <c r="GO312" s="361" t="str">
        <f t="shared" si="906"/>
        <v>-</v>
      </c>
      <c r="GP312" s="361" t="str">
        <f t="shared" si="907"/>
        <v>-</v>
      </c>
      <c r="GQ312" s="361" t="str">
        <f t="shared" si="908"/>
        <v>-</v>
      </c>
      <c r="GR312" s="361" t="str">
        <f t="shared" si="909"/>
        <v>-</v>
      </c>
      <c r="GS312" s="361" t="str">
        <f t="shared" si="910"/>
        <v>-</v>
      </c>
      <c r="GT312" s="361" t="str">
        <f t="shared" si="911"/>
        <v>-</v>
      </c>
      <c r="GU312" s="361" t="str">
        <f t="shared" si="912"/>
        <v>-</v>
      </c>
      <c r="GV312" s="361" t="str">
        <f t="shared" si="913"/>
        <v>-</v>
      </c>
      <c r="GW312" s="361" t="str">
        <f t="shared" si="914"/>
        <v>-</v>
      </c>
      <c r="GX312" s="361" t="str">
        <f t="shared" si="915"/>
        <v>-</v>
      </c>
      <c r="GY312" s="361" t="str">
        <f t="shared" si="916"/>
        <v>-</v>
      </c>
      <c r="GZ312" s="361" t="str">
        <f t="shared" si="917"/>
        <v>-</v>
      </c>
      <c r="HA312" s="361" t="str">
        <f t="shared" si="918"/>
        <v>-</v>
      </c>
      <c r="HB312" s="361" t="str">
        <f t="shared" si="919"/>
        <v>-</v>
      </c>
      <c r="HC312" s="361" t="str">
        <f t="shared" si="920"/>
        <v>-</v>
      </c>
      <c r="HD312" s="361" t="str">
        <f t="shared" si="921"/>
        <v>-</v>
      </c>
      <c r="HE312" s="361" t="str">
        <f t="shared" si="922"/>
        <v>-</v>
      </c>
      <c r="HF312" s="361" t="str">
        <f t="shared" si="923"/>
        <v>-</v>
      </c>
      <c r="HG312" s="361" t="str">
        <f t="shared" si="924"/>
        <v>-</v>
      </c>
      <c r="HH312" s="361" t="str">
        <f t="shared" si="925"/>
        <v>-</v>
      </c>
      <c r="HI312" s="361" t="str">
        <f t="shared" si="926"/>
        <v>-</v>
      </c>
      <c r="HJ312" s="361" t="str">
        <f t="shared" si="927"/>
        <v>L_spd</v>
      </c>
      <c r="HK312" s="361" t="str">
        <f t="shared" si="928"/>
        <v>L_spd</v>
      </c>
      <c r="HL312" s="361" t="str">
        <f t="shared" si="929"/>
        <v>-</v>
      </c>
      <c r="HM312" s="361" t="str">
        <f t="shared" si="930"/>
        <v>-</v>
      </c>
      <c r="HN312" s="361" t="str">
        <f t="shared" si="931"/>
        <v>-</v>
      </c>
      <c r="HO312" s="361" t="str">
        <f t="shared" si="932"/>
        <v>-</v>
      </c>
      <c r="HP312" s="361" t="str">
        <f t="shared" si="933"/>
        <v>-</v>
      </c>
      <c r="HQ312" s="361" t="str">
        <f t="shared" si="934"/>
        <v>-</v>
      </c>
      <c r="HR312" s="361" t="str">
        <f t="shared" si="935"/>
        <v>-</v>
      </c>
      <c r="HS312" s="361" t="str">
        <f t="shared" si="936"/>
        <v>-</v>
      </c>
      <c r="HT312" s="361" t="str">
        <f t="shared" si="937"/>
        <v>-</v>
      </c>
      <c r="HU312" s="361" t="str">
        <f t="shared" si="938"/>
        <v>-</v>
      </c>
      <c r="HV312" s="361" t="str">
        <f t="shared" si="939"/>
        <v>-</v>
      </c>
      <c r="HW312" s="361" t="str">
        <f t="shared" si="940"/>
        <v>-</v>
      </c>
      <c r="HX312" s="361" t="str">
        <f t="shared" si="941"/>
        <v>-</v>
      </c>
      <c r="HY312" s="361" t="str">
        <f t="shared" si="942"/>
        <v>-</v>
      </c>
      <c r="HZ312" s="361" t="str">
        <f t="shared" si="943"/>
        <v>-</v>
      </c>
      <c r="IA312" s="361" t="str">
        <f t="shared" si="944"/>
        <v>-</v>
      </c>
      <c r="IB312" s="361" t="str">
        <f t="shared" si="945"/>
        <v>-</v>
      </c>
      <c r="IC312" s="361" t="str">
        <f t="shared" si="946"/>
        <v>-</v>
      </c>
      <c r="ID312" s="361" t="str">
        <f t="shared" si="947"/>
        <v>-</v>
      </c>
      <c r="IE312" s="361" t="str">
        <f t="shared" si="948"/>
        <v>-</v>
      </c>
      <c r="IF312" s="444" t="s">
        <v>1247</v>
      </c>
      <c r="IG312" s="56" t="str">
        <f t="shared" si="1086"/>
        <v>-</v>
      </c>
      <c r="IH312" s="56" t="str">
        <f t="shared" si="1087"/>
        <v>-</v>
      </c>
      <c r="II312" s="56" t="str">
        <f t="shared" si="1088"/>
        <v>-</v>
      </c>
      <c r="IJ312" s="56" t="str">
        <f t="shared" si="1089"/>
        <v>-</v>
      </c>
      <c r="IK312" s="56" t="str">
        <f t="shared" si="949"/>
        <v>-</v>
      </c>
      <c r="IL312" s="56" t="str">
        <f t="shared" si="950"/>
        <v>-</v>
      </c>
      <c r="IM312" s="56" t="str">
        <f t="shared" si="951"/>
        <v>-</v>
      </c>
      <c r="IN312" s="56" t="str">
        <f t="shared" si="952"/>
        <v>-</v>
      </c>
      <c r="IO312" s="56" t="str">
        <f t="shared" si="953"/>
        <v>-</v>
      </c>
      <c r="IP312" s="56" t="str">
        <f t="shared" si="954"/>
        <v>-</v>
      </c>
      <c r="IQ312" s="56" t="str">
        <f t="shared" si="955"/>
        <v>-</v>
      </c>
      <c r="IR312" s="56" t="str">
        <f t="shared" si="956"/>
        <v>-</v>
      </c>
      <c r="IS312" s="56" t="str">
        <f t="shared" si="957"/>
        <v>-</v>
      </c>
      <c r="IT312" s="56" t="str">
        <f t="shared" si="958"/>
        <v>-</v>
      </c>
      <c r="IU312" s="56" t="str">
        <f t="shared" si="959"/>
        <v>-</v>
      </c>
      <c r="IV312" s="56" t="str">
        <f t="shared" si="960"/>
        <v>-</v>
      </c>
      <c r="IW312" s="56" t="str">
        <f t="shared" si="961"/>
        <v>-</v>
      </c>
      <c r="IX312" s="56" t="str">
        <f t="shared" si="962"/>
        <v>-</v>
      </c>
      <c r="IY312" s="56" t="str">
        <f t="shared" si="963"/>
        <v>-</v>
      </c>
      <c r="IZ312" s="56" t="str">
        <f t="shared" si="964"/>
        <v>-</v>
      </c>
      <c r="JA312" s="56" t="str">
        <f t="shared" si="965"/>
        <v>-</v>
      </c>
      <c r="JB312" s="56" t="str">
        <f t="shared" si="966"/>
        <v>-</v>
      </c>
      <c r="JC312" s="56" t="str">
        <f t="shared" si="967"/>
        <v>-</v>
      </c>
      <c r="JD312" s="56" t="str">
        <f t="shared" si="968"/>
        <v>-</v>
      </c>
      <c r="JE312" s="56">
        <f t="shared" si="969"/>
        <v>1.41E-2</v>
      </c>
      <c r="JF312" s="56" t="str">
        <f t="shared" si="970"/>
        <v>3 col</v>
      </c>
      <c r="JG312" s="56" t="str">
        <f t="shared" si="971"/>
        <v>-</v>
      </c>
      <c r="JH312" s="56" t="str">
        <f t="shared" si="972"/>
        <v>-</v>
      </c>
      <c r="JI312" s="56" t="str">
        <f t="shared" si="973"/>
        <v>-</v>
      </c>
      <c r="JJ312" s="56" t="str">
        <f t="shared" si="974"/>
        <v>-</v>
      </c>
      <c r="JK312" s="56" t="str">
        <f t="shared" si="975"/>
        <v>-</v>
      </c>
      <c r="JL312" s="56" t="str">
        <f t="shared" si="976"/>
        <v>-</v>
      </c>
      <c r="JM312" s="56" t="str">
        <f t="shared" si="977"/>
        <v>-</v>
      </c>
      <c r="JN312" s="56" t="str">
        <f t="shared" si="978"/>
        <v>-</v>
      </c>
      <c r="JO312" s="56" t="str">
        <f t="shared" si="979"/>
        <v>-</v>
      </c>
      <c r="JP312" s="56" t="str">
        <f t="shared" si="980"/>
        <v>-</v>
      </c>
      <c r="JQ312" s="56" t="str">
        <f t="shared" si="981"/>
        <v>-</v>
      </c>
      <c r="JR312" s="56" t="str">
        <f t="shared" si="982"/>
        <v>-</v>
      </c>
      <c r="JS312" s="56" t="str">
        <f t="shared" si="983"/>
        <v>-</v>
      </c>
      <c r="JT312" s="56" t="str">
        <f t="shared" si="984"/>
        <v>-</v>
      </c>
      <c r="JU312" s="56" t="str">
        <f t="shared" si="985"/>
        <v>-</v>
      </c>
      <c r="JV312" s="56" t="str">
        <f t="shared" si="986"/>
        <v>-</v>
      </c>
      <c r="JW312" s="56" t="str">
        <f t="shared" si="987"/>
        <v>-</v>
      </c>
      <c r="JX312" s="56" t="str">
        <f t="shared" si="988"/>
        <v>-</v>
      </c>
      <c r="JY312" s="56" t="str">
        <f t="shared" si="989"/>
        <v>-</v>
      </c>
      <c r="JZ312" s="56" t="str">
        <f t="shared" si="990"/>
        <v>-</v>
      </c>
      <c r="KA312" s="444" t="s">
        <v>1247</v>
      </c>
      <c r="KB312" s="360">
        <f>IF(ISNUMBER(INDEX($EQ$15:$GK$521,$B312,EO$11)),MAX(KB$14:KB311)+1,0)</f>
        <v>0</v>
      </c>
      <c r="KC312" s="360" t="str">
        <f t="shared" si="1090"/>
        <v/>
      </c>
      <c r="KD312" s="373" t="s">
        <v>2</v>
      </c>
      <c r="KE312" s="215"/>
      <c r="KF312" s="60"/>
      <c r="KG312" s="60"/>
      <c r="KH312" s="60"/>
      <c r="KI312" s="60"/>
      <c r="KJ312" s="60"/>
      <c r="KK312" s="60"/>
      <c r="KL312" s="60"/>
      <c r="KM312" s="60"/>
      <c r="KN312" s="60"/>
      <c r="KO312" s="60"/>
      <c r="KP312" s="60"/>
      <c r="KQ312" s="60"/>
      <c r="KR312" s="60"/>
      <c r="KS312" s="60"/>
      <c r="KT312" s="60"/>
      <c r="KU312" s="60"/>
      <c r="KV312" s="60"/>
      <c r="KW312" s="60"/>
      <c r="KX312" s="60"/>
      <c r="KY312" s="60"/>
      <c r="KZ312" s="283" t="str">
        <f t="shared" si="991"/>
        <v/>
      </c>
      <c r="LA312" s="26"/>
      <c r="LB312" s="18"/>
      <c r="LC312" s="18"/>
      <c r="LD312" s="18"/>
      <c r="LE312" s="18"/>
      <c r="LF312" s="18"/>
      <c r="LG312" s="18"/>
      <c r="LH312" s="18"/>
      <c r="LI312" s="18"/>
      <c r="LJ312" s="18"/>
      <c r="LK312" s="18"/>
      <c r="LL312" s="18"/>
      <c r="LM312" s="18"/>
      <c r="LN312" s="63"/>
      <c r="LO312" s="251">
        <f t="shared" si="992"/>
        <v>0</v>
      </c>
      <c r="LP312" s="251">
        <f t="shared" si="993"/>
        <v>0</v>
      </c>
      <c r="LQ312" s="251">
        <f t="shared" si="994"/>
        <v>0</v>
      </c>
      <c r="LR312" s="251">
        <f t="shared" si="995"/>
        <v>0</v>
      </c>
      <c r="LS312" s="251">
        <f t="shared" si="996"/>
        <v>0</v>
      </c>
      <c r="LT312" s="251">
        <f t="shared" si="997"/>
        <v>0</v>
      </c>
      <c r="LU312" s="251">
        <f t="shared" si="998"/>
        <v>0</v>
      </c>
      <c r="LV312" s="251">
        <f t="shared" si="999"/>
        <v>0</v>
      </c>
      <c r="LW312" s="251">
        <f t="shared" si="1000"/>
        <v>0</v>
      </c>
      <c r="LX312" s="251">
        <f t="shared" si="1001"/>
        <v>0</v>
      </c>
      <c r="LY312" s="251">
        <f t="shared" si="1002"/>
        <v>0</v>
      </c>
      <c r="LZ312" s="251">
        <f t="shared" si="1003"/>
        <v>0</v>
      </c>
      <c r="MA312" s="63" t="str">
        <f t="shared" si="1004"/>
        <v/>
      </c>
      <c r="MB312" s="63" t="str">
        <f t="shared" si="1005"/>
        <v/>
      </c>
      <c r="MC312" s="63">
        <f t="shared" si="1093"/>
        <v>298</v>
      </c>
      <c r="MD312" s="63" t="str">
        <f t="shared" si="1091"/>
        <v/>
      </c>
      <c r="ME312" s="63" t="str">
        <f t="shared" si="1006"/>
        <v/>
      </c>
      <c r="MF312" s="315" t="str">
        <f t="shared" si="1007"/>
        <v/>
      </c>
      <c r="MG312" s="315">
        <f>IF(ISNUMBER(MATCH(EO312,$ME$15:$ME$520,0)),0,MAX(MG$14:MG311)+1)</f>
        <v>0</v>
      </c>
      <c r="MH312" s="315" t="str">
        <f t="shared" si="1008"/>
        <v/>
      </c>
      <c r="MI312" s="369"/>
      <c r="MJ312" s="68"/>
      <c r="MK312" s="18"/>
      <c r="ML312" s="242"/>
      <c r="MM312" s="242"/>
      <c r="MN312" s="59"/>
      <c r="MO312" s="59"/>
      <c r="MP312" s="285"/>
      <c r="MQ312" s="59"/>
      <c r="MR312" s="238"/>
      <c r="MS312" s="285"/>
      <c r="MT312" s="59"/>
      <c r="MU312" s="285"/>
      <c r="MV312" s="238"/>
      <c r="MW312" s="59"/>
      <c r="MX312" s="59"/>
      <c r="MY312" s="59"/>
      <c r="MZ312" s="59"/>
      <c r="NA312" s="59"/>
      <c r="NB312" s="59"/>
      <c r="NC312" s="59"/>
      <c r="ND312" s="59"/>
      <c r="NE312" s="59"/>
      <c r="NF312" s="59"/>
      <c r="NG312" s="59"/>
      <c r="NH312" s="59"/>
      <c r="NI312" s="59"/>
      <c r="NJ312" s="59"/>
      <c r="NK312" s="59"/>
      <c r="NL312" s="454"/>
      <c r="NM312" s="454"/>
      <c r="NN312" s="59"/>
      <c r="NO312" s="18"/>
      <c r="NP312" s="18"/>
      <c r="NQ312" s="18"/>
      <c r="NR312" s="18"/>
      <c r="NS312" s="18"/>
      <c r="NT312" s="18"/>
      <c r="NU312" s="18"/>
      <c r="NV312" s="18"/>
      <c r="NW312" s="18"/>
      <c r="NX312" s="18"/>
      <c r="NY312" s="18"/>
      <c r="NZ312" s="18"/>
      <c r="OA312" s="18"/>
      <c r="OB312" s="18"/>
      <c r="OC312" s="18"/>
      <c r="OZ312" s="59"/>
      <c r="PA312" s="251" t="str">
        <f t="shared" si="1009"/>
        <v/>
      </c>
      <c r="PB312" s="251" t="str">
        <f t="shared" si="1010"/>
        <v/>
      </c>
      <c r="PC312" s="251" t="str">
        <f t="shared" si="1011"/>
        <v/>
      </c>
      <c r="PD312" s="251" t="str">
        <f t="shared" si="1012"/>
        <v/>
      </c>
      <c r="PE312" s="251" t="str">
        <f t="shared" si="1013"/>
        <v/>
      </c>
      <c r="PF312" s="251" t="str">
        <f t="shared" si="1014"/>
        <v/>
      </c>
      <c r="PG312" s="251" t="str">
        <f t="shared" si="1015"/>
        <v/>
      </c>
      <c r="PH312" s="251" t="str">
        <f t="shared" si="1016"/>
        <v/>
      </c>
      <c r="PI312" s="251" t="str">
        <f t="shared" si="1017"/>
        <v/>
      </c>
      <c r="PJ312" s="251" t="str">
        <f t="shared" si="1018"/>
        <v/>
      </c>
      <c r="PK312" s="251" t="str">
        <f t="shared" si="1019"/>
        <v/>
      </c>
      <c r="PL312" s="251" t="str">
        <f t="shared" si="1020"/>
        <v/>
      </c>
      <c r="PM312" s="251" t="str">
        <f t="shared" si="1021"/>
        <v/>
      </c>
      <c r="PN312" s="251" t="str">
        <f t="shared" si="1022"/>
        <v/>
      </c>
      <c r="PO312" s="251" t="str">
        <f t="shared" si="1023"/>
        <v/>
      </c>
      <c r="PP312" s="251" t="str">
        <f t="shared" si="1024"/>
        <v/>
      </c>
      <c r="PQ312" s="251" t="str">
        <f t="shared" si="1025"/>
        <v/>
      </c>
      <c r="PR312" s="251" t="str">
        <f t="shared" si="1026"/>
        <v/>
      </c>
      <c r="PS312" s="251" t="str">
        <f t="shared" si="1027"/>
        <v/>
      </c>
      <c r="PT312" s="251" t="str">
        <f t="shared" si="1028"/>
        <v/>
      </c>
      <c r="PU312" s="251" t="str">
        <f t="shared" si="1029"/>
        <v/>
      </c>
      <c r="PV312" s="251" t="str">
        <f t="shared" si="1030"/>
        <v/>
      </c>
      <c r="PW312" s="251" t="str">
        <f t="shared" si="1031"/>
        <v/>
      </c>
      <c r="PX312" s="251" t="str">
        <f t="shared" si="1032"/>
        <v/>
      </c>
      <c r="PY312" s="251" t="str">
        <f t="shared" si="1033"/>
        <v/>
      </c>
      <c r="PZ312" s="251" t="str">
        <f t="shared" si="1034"/>
        <v/>
      </c>
      <c r="QA312" s="251" t="str">
        <f t="shared" si="1035"/>
        <v/>
      </c>
      <c r="QB312" s="251" t="str">
        <f t="shared" si="1036"/>
        <v/>
      </c>
      <c r="QC312" s="251" t="str">
        <f t="shared" si="1037"/>
        <v/>
      </c>
      <c r="QD312" s="251" t="str">
        <f t="shared" si="1038"/>
        <v/>
      </c>
      <c r="QE312" s="251" t="str">
        <f t="shared" si="1039"/>
        <v/>
      </c>
      <c r="QF312" s="63">
        <f t="shared" si="1040"/>
        <v>0</v>
      </c>
      <c r="QG312" s="59"/>
      <c r="QH312" s="59"/>
      <c r="QI312" s="59"/>
      <c r="QJ312" s="59"/>
      <c r="QK312" s="59"/>
      <c r="QL312" s="59"/>
      <c r="QM312" s="59"/>
      <c r="QN312" s="59"/>
    </row>
    <row r="313" spans="1:456" ht="6.75" customHeight="1" x14ac:dyDescent="0.25">
      <c r="A313" s="68"/>
      <c r="B313" s="447">
        <f t="shared" si="900"/>
        <v>299</v>
      </c>
      <c r="C313" s="72" t="s">
        <v>835</v>
      </c>
      <c r="D313" s="261" t="s">
        <v>877</v>
      </c>
      <c r="E313" s="59"/>
      <c r="F313" s="229"/>
      <c r="G313" s="295"/>
      <c r="H313" s="295"/>
      <c r="I313" s="229"/>
      <c r="J313" s="295"/>
      <c r="K313" s="295"/>
      <c r="L313" s="229"/>
      <c r="M313" s="295"/>
      <c r="N313" s="295"/>
      <c r="O313" s="229"/>
      <c r="P313" s="295"/>
      <c r="Q313" s="295"/>
      <c r="R313" s="229"/>
      <c r="S313" s="230"/>
      <c r="T313" s="231"/>
      <c r="U313" s="229"/>
      <c r="V313" s="230"/>
      <c r="W313" s="231"/>
      <c r="X313" s="229"/>
      <c r="Y313" s="230"/>
      <c r="Z313" s="231"/>
      <c r="AA313" s="229"/>
      <c r="AB313" s="295"/>
      <c r="AC313" s="295"/>
      <c r="AD313" s="229"/>
      <c r="AE313" s="295"/>
      <c r="AF313" s="295"/>
      <c r="AG313" s="229"/>
      <c r="AH313" s="295"/>
      <c r="AI313" s="295"/>
      <c r="AJ313" s="229"/>
      <c r="AK313" s="295"/>
      <c r="AL313" s="295"/>
      <c r="AM313" s="229"/>
      <c r="AN313" s="295"/>
      <c r="AO313" s="295"/>
      <c r="AP313" s="243"/>
      <c r="AQ313" s="295"/>
      <c r="AR313" s="290"/>
      <c r="AS313" s="243"/>
      <c r="AT313" s="295"/>
      <c r="AU313" s="290"/>
      <c r="AV313" s="229"/>
      <c r="AW313" s="230"/>
      <c r="AX313" s="231"/>
      <c r="AY313" s="229"/>
      <c r="AZ313" s="230"/>
      <c r="BA313" s="231"/>
      <c r="BB313" s="229"/>
      <c r="BC313" s="230"/>
      <c r="BD313" s="231"/>
      <c r="BE313" s="229"/>
      <c r="BF313" s="230"/>
      <c r="BG313" s="231"/>
      <c r="BH313" s="229"/>
      <c r="BI313" s="230"/>
      <c r="BJ313" s="231"/>
      <c r="BK313" s="243"/>
      <c r="BL313" s="230"/>
      <c r="BM313" s="231"/>
      <c r="BN313" s="243"/>
      <c r="BO313" s="230"/>
      <c r="BP313" s="231"/>
      <c r="BQ313" s="229"/>
      <c r="BR313" s="230"/>
      <c r="BS313" s="231"/>
      <c r="BT313" s="229"/>
      <c r="BU313" s="230"/>
      <c r="BV313" s="231"/>
      <c r="BW313" s="229"/>
      <c r="BX313" s="230"/>
      <c r="BY313" s="231"/>
      <c r="BZ313" s="229"/>
      <c r="CA313" s="230"/>
      <c r="CB313" s="231"/>
      <c r="CC313" s="229"/>
      <c r="CD313" s="230"/>
      <c r="CE313" s="231"/>
      <c r="CF313" s="331"/>
      <c r="CG313" s="332"/>
      <c r="CH313" s="385"/>
      <c r="CI313" s="331"/>
      <c r="CJ313" s="332"/>
      <c r="CK313" s="385"/>
      <c r="CL313" s="243"/>
      <c r="CM313" s="230"/>
      <c r="CN313" s="354"/>
      <c r="CO313" s="243"/>
      <c r="CP313" s="230"/>
      <c r="CQ313" s="231"/>
      <c r="CR313" s="331"/>
      <c r="CS313" s="332"/>
      <c r="CT313" s="333"/>
      <c r="CU313" s="229"/>
      <c r="CV313" s="230"/>
      <c r="CW313" s="231"/>
      <c r="CX313" s="331"/>
      <c r="CY313" s="332"/>
      <c r="CZ313" s="333"/>
      <c r="DA313" s="331"/>
      <c r="DB313" s="332"/>
      <c r="DC313" s="333"/>
      <c r="DD313" s="331"/>
      <c r="DE313" s="332"/>
      <c r="DF313" s="333"/>
      <c r="DG313" s="331"/>
      <c r="DH313" s="332"/>
      <c r="DI313" s="333"/>
      <c r="DJ313" s="229"/>
      <c r="DK313" s="230"/>
      <c r="DL313" s="231"/>
      <c r="DM313" s="229"/>
      <c r="DN313" s="230"/>
      <c r="DO313" s="231"/>
      <c r="DP313" s="331"/>
      <c r="DQ313" s="332"/>
      <c r="DR313" s="333"/>
      <c r="DS313" s="331"/>
      <c r="DT313" s="332"/>
      <c r="DU313" s="333"/>
      <c r="DV313" s="331"/>
      <c r="DW313" s="332"/>
      <c r="DX313" s="333"/>
      <c r="DY313" s="331"/>
      <c r="DZ313" s="332"/>
      <c r="EA313" s="333"/>
      <c r="EB313" s="331"/>
      <c r="EC313" s="332"/>
      <c r="ED313" s="333"/>
      <c r="EE313" s="331"/>
      <c r="EF313" s="332"/>
      <c r="EG313" s="333"/>
      <c r="EH313" s="229"/>
      <c r="EI313" s="230"/>
      <c r="EJ313" s="231"/>
      <c r="EK313" s="229"/>
      <c r="EL313" s="230"/>
      <c r="EM313" s="231"/>
      <c r="EN313" s="244"/>
      <c r="EO313" s="269" t="str">
        <f t="shared" si="901"/>
        <v/>
      </c>
      <c r="EP313" s="444" t="s">
        <v>1247</v>
      </c>
      <c r="EQ313" s="360" t="str">
        <f t="shared" si="1041"/>
        <v/>
      </c>
      <c r="ER313" s="360" t="str">
        <f t="shared" si="1042"/>
        <v/>
      </c>
      <c r="ES313" s="360" t="str">
        <f t="shared" si="1043"/>
        <v/>
      </c>
      <c r="ET313" s="360" t="str">
        <f t="shared" si="1044"/>
        <v/>
      </c>
      <c r="EU313" s="360" t="str">
        <f t="shared" si="1045"/>
        <v/>
      </c>
      <c r="EV313" s="360" t="str">
        <f t="shared" si="1046"/>
        <v/>
      </c>
      <c r="EW313" s="360" t="str">
        <f t="shared" si="1047"/>
        <v/>
      </c>
      <c r="EX313" s="360" t="str">
        <f t="shared" si="1048"/>
        <v/>
      </c>
      <c r="EY313" s="360" t="str">
        <f t="shared" si="1049"/>
        <v/>
      </c>
      <c r="EZ313" s="360" t="str">
        <f t="shared" si="1050"/>
        <v/>
      </c>
      <c r="FA313" s="360" t="str">
        <f t="shared" si="1051"/>
        <v/>
      </c>
      <c r="FB313" s="360" t="str">
        <f t="shared" si="1052"/>
        <v/>
      </c>
      <c r="FC313" s="360" t="str">
        <f t="shared" si="1053"/>
        <v/>
      </c>
      <c r="FD313" s="360" t="str">
        <f t="shared" si="1054"/>
        <v/>
      </c>
      <c r="FE313" s="360" t="str">
        <f t="shared" si="1055"/>
        <v/>
      </c>
      <c r="FF313" s="360" t="str">
        <f t="shared" si="1056"/>
        <v/>
      </c>
      <c r="FG313" s="360" t="str">
        <f t="shared" si="1057"/>
        <v/>
      </c>
      <c r="FH313" s="360" t="str">
        <f t="shared" si="1058"/>
        <v/>
      </c>
      <c r="FI313" s="360" t="str">
        <f t="shared" si="1059"/>
        <v/>
      </c>
      <c r="FJ313" s="360" t="str">
        <f t="shared" si="1060"/>
        <v/>
      </c>
      <c r="FK313" s="360" t="str">
        <f t="shared" si="1061"/>
        <v/>
      </c>
      <c r="FL313" s="360" t="str">
        <f t="shared" si="1062"/>
        <v/>
      </c>
      <c r="FM313" s="360" t="str">
        <f t="shared" si="1063"/>
        <v/>
      </c>
      <c r="FN313" s="360" t="str">
        <f t="shared" si="1064"/>
        <v/>
      </c>
      <c r="FO313" s="360">
        <f t="shared" si="1065"/>
        <v>62</v>
      </c>
      <c r="FP313" s="360">
        <f t="shared" si="1066"/>
        <v>45</v>
      </c>
      <c r="FQ313" s="360" t="str">
        <f t="shared" si="1067"/>
        <v/>
      </c>
      <c r="FR313" s="360" t="str">
        <f t="shared" si="1068"/>
        <v/>
      </c>
      <c r="FS313" s="360" t="str">
        <f t="shared" si="1069"/>
        <v/>
      </c>
      <c r="FT313" s="360" t="str">
        <f t="shared" si="902"/>
        <v/>
      </c>
      <c r="FU313" s="360" t="str">
        <f t="shared" si="1070"/>
        <v/>
      </c>
      <c r="FV313" s="360" t="str">
        <f t="shared" si="1071"/>
        <v/>
      </c>
      <c r="FW313" s="360" t="str">
        <f t="shared" si="1072"/>
        <v/>
      </c>
      <c r="FX313" s="360" t="str">
        <f t="shared" si="1073"/>
        <v/>
      </c>
      <c r="FY313" s="360" t="str">
        <f t="shared" si="1074"/>
        <v/>
      </c>
      <c r="FZ313" s="360" t="str">
        <f t="shared" si="1075"/>
        <v/>
      </c>
      <c r="GA313" s="360" t="str">
        <f t="shared" si="1076"/>
        <v/>
      </c>
      <c r="GB313" s="360" t="str">
        <f t="shared" si="1077"/>
        <v/>
      </c>
      <c r="GC313" s="360" t="str">
        <f t="shared" si="1078"/>
        <v/>
      </c>
      <c r="GD313" s="360" t="str">
        <f t="shared" si="1079"/>
        <v/>
      </c>
      <c r="GE313" s="360" t="str">
        <f t="shared" si="1080"/>
        <v/>
      </c>
      <c r="GF313" s="360" t="str">
        <f t="shared" si="1081"/>
        <v/>
      </c>
      <c r="GG313" s="360" t="str">
        <f t="shared" si="1082"/>
        <v/>
      </c>
      <c r="GH313" s="360" t="str">
        <f t="shared" si="1083"/>
        <v/>
      </c>
      <c r="GI313" s="360" t="str">
        <f t="shared" si="1084"/>
        <v/>
      </c>
      <c r="GJ313" s="360" t="str">
        <f t="shared" si="1085"/>
        <v/>
      </c>
      <c r="GK313" s="444" t="s">
        <v>1247</v>
      </c>
      <c r="GL313" s="361" t="str">
        <f t="shared" si="903"/>
        <v>-</v>
      </c>
      <c r="GM313" s="361" t="str">
        <f t="shared" si="904"/>
        <v>-</v>
      </c>
      <c r="GN313" s="361" t="str">
        <f t="shared" si="905"/>
        <v>-</v>
      </c>
      <c r="GO313" s="361" t="str">
        <f t="shared" si="906"/>
        <v>-</v>
      </c>
      <c r="GP313" s="361" t="str">
        <f t="shared" si="907"/>
        <v>-</v>
      </c>
      <c r="GQ313" s="361" t="str">
        <f t="shared" si="908"/>
        <v>-</v>
      </c>
      <c r="GR313" s="361" t="str">
        <f t="shared" si="909"/>
        <v>-</v>
      </c>
      <c r="GS313" s="361" t="str">
        <f t="shared" si="910"/>
        <v>-</v>
      </c>
      <c r="GT313" s="361" t="str">
        <f t="shared" si="911"/>
        <v>-</v>
      </c>
      <c r="GU313" s="361" t="str">
        <f t="shared" si="912"/>
        <v>-</v>
      </c>
      <c r="GV313" s="361" t="str">
        <f t="shared" si="913"/>
        <v>-</v>
      </c>
      <c r="GW313" s="361" t="str">
        <f t="shared" si="914"/>
        <v>-</v>
      </c>
      <c r="GX313" s="361" t="str">
        <f t="shared" si="915"/>
        <v>-</v>
      </c>
      <c r="GY313" s="361" t="str">
        <f t="shared" si="916"/>
        <v>-</v>
      </c>
      <c r="GZ313" s="361" t="str">
        <f t="shared" si="917"/>
        <v>-</v>
      </c>
      <c r="HA313" s="361" t="str">
        <f t="shared" si="918"/>
        <v>-</v>
      </c>
      <c r="HB313" s="361" t="str">
        <f t="shared" si="919"/>
        <v>-</v>
      </c>
      <c r="HC313" s="361" t="str">
        <f t="shared" si="920"/>
        <v>-</v>
      </c>
      <c r="HD313" s="361" t="str">
        <f t="shared" si="921"/>
        <v>-</v>
      </c>
      <c r="HE313" s="361" t="str">
        <f t="shared" si="922"/>
        <v>-</v>
      </c>
      <c r="HF313" s="361" t="str">
        <f t="shared" si="923"/>
        <v>-</v>
      </c>
      <c r="HG313" s="361" t="str">
        <f t="shared" si="924"/>
        <v>-</v>
      </c>
      <c r="HH313" s="361" t="str">
        <f t="shared" si="925"/>
        <v>-</v>
      </c>
      <c r="HI313" s="361" t="str">
        <f t="shared" si="926"/>
        <v>-</v>
      </c>
      <c r="HJ313" s="361" t="str">
        <f t="shared" si="927"/>
        <v>lak_conn</v>
      </c>
      <c r="HK313" s="361" t="str">
        <f t="shared" si="928"/>
        <v>lak_conn</v>
      </c>
      <c r="HL313" s="361" t="str">
        <f t="shared" si="929"/>
        <v>-</v>
      </c>
      <c r="HM313" s="361" t="str">
        <f t="shared" si="930"/>
        <v>-</v>
      </c>
      <c r="HN313" s="361" t="str">
        <f t="shared" si="931"/>
        <v>-</v>
      </c>
      <c r="HO313" s="361" t="str">
        <f t="shared" si="932"/>
        <v>-</v>
      </c>
      <c r="HP313" s="361" t="str">
        <f t="shared" si="933"/>
        <v>-</v>
      </c>
      <c r="HQ313" s="361" t="str">
        <f t="shared" si="934"/>
        <v>-</v>
      </c>
      <c r="HR313" s="361" t="str">
        <f t="shared" si="935"/>
        <v>-</v>
      </c>
      <c r="HS313" s="361" t="str">
        <f t="shared" si="936"/>
        <v>-</v>
      </c>
      <c r="HT313" s="361" t="str">
        <f t="shared" si="937"/>
        <v>-</v>
      </c>
      <c r="HU313" s="361" t="str">
        <f t="shared" si="938"/>
        <v>-</v>
      </c>
      <c r="HV313" s="361" t="str">
        <f t="shared" si="939"/>
        <v>-</v>
      </c>
      <c r="HW313" s="361" t="str">
        <f t="shared" si="940"/>
        <v>-</v>
      </c>
      <c r="HX313" s="361" t="str">
        <f t="shared" si="941"/>
        <v>-</v>
      </c>
      <c r="HY313" s="361" t="str">
        <f t="shared" si="942"/>
        <v>-</v>
      </c>
      <c r="HZ313" s="361" t="str">
        <f t="shared" si="943"/>
        <v>-</v>
      </c>
      <c r="IA313" s="361" t="str">
        <f t="shared" si="944"/>
        <v>-</v>
      </c>
      <c r="IB313" s="361" t="str">
        <f t="shared" si="945"/>
        <v>-</v>
      </c>
      <c r="IC313" s="361" t="str">
        <f t="shared" si="946"/>
        <v>-</v>
      </c>
      <c r="ID313" s="361" t="str">
        <f t="shared" si="947"/>
        <v>-</v>
      </c>
      <c r="IE313" s="361" t="str">
        <f t="shared" si="948"/>
        <v>-</v>
      </c>
      <c r="IF313" s="444" t="s">
        <v>1247</v>
      </c>
      <c r="IG313" s="56" t="str">
        <f t="shared" si="1086"/>
        <v>-</v>
      </c>
      <c r="IH313" s="56" t="str">
        <f t="shared" si="1087"/>
        <v>-</v>
      </c>
      <c r="II313" s="56" t="str">
        <f t="shared" si="1088"/>
        <v>-</v>
      </c>
      <c r="IJ313" s="56" t="str">
        <f t="shared" si="1089"/>
        <v>-</v>
      </c>
      <c r="IK313" s="56" t="str">
        <f t="shared" si="949"/>
        <v>-</v>
      </c>
      <c r="IL313" s="56" t="str">
        <f t="shared" si="950"/>
        <v>-</v>
      </c>
      <c r="IM313" s="56" t="str">
        <f t="shared" si="951"/>
        <v>-</v>
      </c>
      <c r="IN313" s="56" t="str">
        <f t="shared" si="952"/>
        <v>-</v>
      </c>
      <c r="IO313" s="56" t="str">
        <f t="shared" si="953"/>
        <v>-</v>
      </c>
      <c r="IP313" s="56" t="str">
        <f t="shared" si="954"/>
        <v>-</v>
      </c>
      <c r="IQ313" s="56" t="str">
        <f t="shared" si="955"/>
        <v>-</v>
      </c>
      <c r="IR313" s="56" t="str">
        <f t="shared" si="956"/>
        <v>-</v>
      </c>
      <c r="IS313" s="56" t="str">
        <f t="shared" si="957"/>
        <v>-</v>
      </c>
      <c r="IT313" s="56" t="str">
        <f t="shared" si="958"/>
        <v>-</v>
      </c>
      <c r="IU313" s="56" t="str">
        <f t="shared" si="959"/>
        <v>-</v>
      </c>
      <c r="IV313" s="56" t="str">
        <f t="shared" si="960"/>
        <v>-</v>
      </c>
      <c r="IW313" s="56" t="str">
        <f t="shared" si="961"/>
        <v>-</v>
      </c>
      <c r="IX313" s="56" t="str">
        <f t="shared" si="962"/>
        <v>-</v>
      </c>
      <c r="IY313" s="56" t="str">
        <f t="shared" si="963"/>
        <v>-</v>
      </c>
      <c r="IZ313" s="56" t="str">
        <f t="shared" si="964"/>
        <v>-</v>
      </c>
      <c r="JA313" s="56" t="str">
        <f t="shared" si="965"/>
        <v>-</v>
      </c>
      <c r="JB313" s="56" t="str">
        <f t="shared" si="966"/>
        <v>-</v>
      </c>
      <c r="JC313" s="56" t="str">
        <f t="shared" si="967"/>
        <v>-</v>
      </c>
      <c r="JD313" s="56" t="str">
        <f t="shared" si="968"/>
        <v>-</v>
      </c>
      <c r="JE313" s="56" t="str">
        <f t="shared" si="969"/>
        <v>csv</v>
      </c>
      <c r="JF313" s="56" t="str">
        <f t="shared" si="970"/>
        <v>see</v>
      </c>
      <c r="JG313" s="56" t="str">
        <f t="shared" si="971"/>
        <v>-</v>
      </c>
      <c r="JH313" s="56" t="str">
        <f t="shared" si="972"/>
        <v>-</v>
      </c>
      <c r="JI313" s="56" t="str">
        <f t="shared" si="973"/>
        <v>-</v>
      </c>
      <c r="JJ313" s="56" t="str">
        <f t="shared" si="974"/>
        <v>-</v>
      </c>
      <c r="JK313" s="56" t="str">
        <f t="shared" si="975"/>
        <v>-</v>
      </c>
      <c r="JL313" s="56" t="str">
        <f t="shared" si="976"/>
        <v>-</v>
      </c>
      <c r="JM313" s="56" t="str">
        <f t="shared" si="977"/>
        <v>-</v>
      </c>
      <c r="JN313" s="56" t="str">
        <f t="shared" si="978"/>
        <v>-</v>
      </c>
      <c r="JO313" s="56" t="str">
        <f t="shared" si="979"/>
        <v>-</v>
      </c>
      <c r="JP313" s="56" t="str">
        <f t="shared" si="980"/>
        <v>-</v>
      </c>
      <c r="JQ313" s="56" t="str">
        <f t="shared" si="981"/>
        <v>-</v>
      </c>
      <c r="JR313" s="56" t="str">
        <f t="shared" si="982"/>
        <v>-</v>
      </c>
      <c r="JS313" s="56" t="str">
        <f t="shared" si="983"/>
        <v>-</v>
      </c>
      <c r="JT313" s="56" t="str">
        <f t="shared" si="984"/>
        <v>-</v>
      </c>
      <c r="JU313" s="56" t="str">
        <f t="shared" si="985"/>
        <v>-</v>
      </c>
      <c r="JV313" s="56" t="str">
        <f t="shared" si="986"/>
        <v>-</v>
      </c>
      <c r="JW313" s="56" t="str">
        <f t="shared" si="987"/>
        <v>-</v>
      </c>
      <c r="JX313" s="56" t="str">
        <f t="shared" si="988"/>
        <v>-</v>
      </c>
      <c r="JY313" s="56" t="str">
        <f t="shared" si="989"/>
        <v>-</v>
      </c>
      <c r="JZ313" s="56" t="str">
        <f t="shared" si="990"/>
        <v>-</v>
      </c>
      <c r="KA313" s="444" t="s">
        <v>1247</v>
      </c>
      <c r="KB313" s="360">
        <f>IF(ISNUMBER(INDEX($EQ$15:$GK$521,$B313,EO$11)),MAX(KB$14:KB312)+1,0)</f>
        <v>0</v>
      </c>
      <c r="KC313" s="360" t="str">
        <f t="shared" si="1090"/>
        <v/>
      </c>
      <c r="KD313" s="373" t="s">
        <v>2</v>
      </c>
      <c r="KE313" s="215"/>
      <c r="KF313" s="60"/>
      <c r="KG313" s="60"/>
      <c r="KH313" s="60"/>
      <c r="KI313" s="60"/>
      <c r="KJ313" s="60"/>
      <c r="KK313" s="60"/>
      <c r="KL313" s="60"/>
      <c r="KM313" s="60"/>
      <c r="KN313" s="60"/>
      <c r="KO313" s="60"/>
      <c r="KP313" s="60"/>
      <c r="KQ313" s="60"/>
      <c r="KR313" s="60"/>
      <c r="KS313" s="60"/>
      <c r="KT313" s="60"/>
      <c r="KU313" s="60"/>
      <c r="KV313" s="60"/>
      <c r="KW313" s="60"/>
      <c r="KX313" s="60"/>
      <c r="KY313" s="60"/>
      <c r="KZ313" s="283" t="str">
        <f t="shared" si="991"/>
        <v/>
      </c>
      <c r="LA313" s="26"/>
      <c r="LB313" s="18"/>
      <c r="LC313" s="18"/>
      <c r="LD313" s="18"/>
      <c r="LE313" s="18"/>
      <c r="LF313" s="18"/>
      <c r="LG313" s="18"/>
      <c r="LH313" s="18"/>
      <c r="LI313" s="18"/>
      <c r="LJ313" s="18"/>
      <c r="LK313" s="18"/>
      <c r="LL313" s="18"/>
      <c r="LM313" s="18"/>
      <c r="LN313" s="63"/>
      <c r="LO313" s="251">
        <f t="shared" si="992"/>
        <v>0</v>
      </c>
      <c r="LP313" s="251">
        <f t="shared" si="993"/>
        <v>0</v>
      </c>
      <c r="LQ313" s="251">
        <f t="shared" si="994"/>
        <v>0</v>
      </c>
      <c r="LR313" s="251">
        <f t="shared" si="995"/>
        <v>0</v>
      </c>
      <c r="LS313" s="251">
        <f t="shared" si="996"/>
        <v>0</v>
      </c>
      <c r="LT313" s="251">
        <f t="shared" si="997"/>
        <v>0</v>
      </c>
      <c r="LU313" s="251">
        <f t="shared" si="998"/>
        <v>0</v>
      </c>
      <c r="LV313" s="251">
        <f t="shared" si="999"/>
        <v>0</v>
      </c>
      <c r="LW313" s="251">
        <f t="shared" si="1000"/>
        <v>0</v>
      </c>
      <c r="LX313" s="251">
        <f t="shared" si="1001"/>
        <v>0</v>
      </c>
      <c r="LY313" s="251">
        <f t="shared" si="1002"/>
        <v>0</v>
      </c>
      <c r="LZ313" s="251">
        <f t="shared" si="1003"/>
        <v>0</v>
      </c>
      <c r="MA313" s="63" t="str">
        <f t="shared" si="1004"/>
        <v/>
      </c>
      <c r="MB313" s="63" t="str">
        <f t="shared" ref="MB313:MB376" si="1094">IF(MA313="","",IF(MA312=MA313,0,1))</f>
        <v/>
      </c>
      <c r="MC313" s="63">
        <f t="shared" ref="MC313:MC376" si="1095">MC312+1</f>
        <v>299</v>
      </c>
      <c r="MD313" s="63" t="str">
        <f t="shared" ref="MD313:MD376" si="1096">IF(MA313="","",IF(MB313=1,1,MD312+1))</f>
        <v/>
      </c>
      <c r="ME313" s="63" t="str">
        <f t="shared" ref="ME313:ME376" si="1097">IF(ISNUMBER(MA313),INDEX($LB$15:$LH$101,MD313,MA313),"")</f>
        <v/>
      </c>
      <c r="MF313" s="315" t="str">
        <f t="shared" si="1007"/>
        <v/>
      </c>
      <c r="MG313" s="315">
        <f>IF(ISNUMBER(MATCH(EO313,$ME$15:$ME$520,0)),0,MAX(MG$14:MG312)+1)</f>
        <v>0</v>
      </c>
      <c r="MH313" s="315" t="str">
        <f t="shared" si="1008"/>
        <v/>
      </c>
      <c r="MI313" s="369"/>
      <c r="MJ313" s="68"/>
      <c r="MK313" s="18"/>
      <c r="ML313" s="242"/>
      <c r="MM313" s="242"/>
      <c r="MN313" s="59"/>
      <c r="MO313" s="59"/>
      <c r="MP313" s="285"/>
      <c r="MQ313" s="59"/>
      <c r="MR313" s="238"/>
      <c r="MS313" s="285"/>
      <c r="MT313" s="59"/>
      <c r="MU313" s="285"/>
      <c r="MV313" s="238"/>
      <c r="MW313" s="59"/>
      <c r="MX313" s="59"/>
      <c r="MY313" s="59"/>
      <c r="MZ313" s="59"/>
      <c r="NA313" s="59"/>
      <c r="NB313" s="59"/>
      <c r="NC313" s="59"/>
      <c r="ND313" s="59"/>
      <c r="NE313" s="59"/>
      <c r="NF313" s="59"/>
      <c r="NG313" s="59"/>
      <c r="NH313" s="59"/>
      <c r="NI313" s="59"/>
      <c r="NJ313" s="59"/>
      <c r="NK313" s="59"/>
      <c r="NL313" s="454"/>
      <c r="NM313" s="454"/>
      <c r="NN313" s="59"/>
      <c r="NO313" s="18"/>
      <c r="NP313" s="18"/>
      <c r="NQ313" s="18"/>
      <c r="NR313" s="18"/>
      <c r="NS313" s="18"/>
      <c r="NT313" s="18"/>
      <c r="NU313" s="18"/>
      <c r="NV313" s="18"/>
      <c r="NW313" s="18"/>
      <c r="NX313" s="18"/>
      <c r="NY313" s="18"/>
      <c r="NZ313" s="18"/>
      <c r="OA313" s="18"/>
      <c r="OB313" s="18"/>
      <c r="OC313" s="18"/>
      <c r="OZ313" s="59"/>
      <c r="PA313" s="251" t="str">
        <f t="shared" si="1009"/>
        <v/>
      </c>
      <c r="PB313" s="251" t="str">
        <f t="shared" si="1010"/>
        <v/>
      </c>
      <c r="PC313" s="251" t="str">
        <f t="shared" si="1011"/>
        <v/>
      </c>
      <c r="PD313" s="251" t="str">
        <f t="shared" si="1012"/>
        <v/>
      </c>
      <c r="PE313" s="251" t="str">
        <f t="shared" si="1013"/>
        <v/>
      </c>
      <c r="PF313" s="251" t="str">
        <f t="shared" si="1014"/>
        <v/>
      </c>
      <c r="PG313" s="251" t="str">
        <f t="shared" si="1015"/>
        <v/>
      </c>
      <c r="PH313" s="251" t="str">
        <f t="shared" si="1016"/>
        <v/>
      </c>
      <c r="PI313" s="251" t="str">
        <f t="shared" si="1017"/>
        <v/>
      </c>
      <c r="PJ313" s="251" t="str">
        <f t="shared" si="1018"/>
        <v/>
      </c>
      <c r="PK313" s="251" t="str">
        <f t="shared" si="1019"/>
        <v/>
      </c>
      <c r="PL313" s="251" t="str">
        <f t="shared" si="1020"/>
        <v/>
      </c>
      <c r="PM313" s="251" t="str">
        <f t="shared" si="1021"/>
        <v/>
      </c>
      <c r="PN313" s="251" t="str">
        <f t="shared" si="1022"/>
        <v/>
      </c>
      <c r="PO313" s="251" t="str">
        <f t="shared" si="1023"/>
        <v/>
      </c>
      <c r="PP313" s="251" t="str">
        <f t="shared" si="1024"/>
        <v/>
      </c>
      <c r="PQ313" s="251" t="str">
        <f t="shared" si="1025"/>
        <v/>
      </c>
      <c r="PR313" s="251" t="str">
        <f t="shared" si="1026"/>
        <v/>
      </c>
      <c r="PS313" s="251" t="str">
        <f t="shared" si="1027"/>
        <v/>
      </c>
      <c r="PT313" s="251" t="str">
        <f t="shared" si="1028"/>
        <v/>
      </c>
      <c r="PU313" s="251" t="str">
        <f t="shared" si="1029"/>
        <v/>
      </c>
      <c r="PV313" s="251" t="str">
        <f t="shared" si="1030"/>
        <v/>
      </c>
      <c r="PW313" s="251" t="str">
        <f t="shared" si="1031"/>
        <v/>
      </c>
      <c r="PX313" s="251" t="str">
        <f t="shared" si="1032"/>
        <v/>
      </c>
      <c r="PY313" s="251" t="str">
        <f t="shared" si="1033"/>
        <v/>
      </c>
      <c r="PZ313" s="251" t="str">
        <f t="shared" si="1034"/>
        <v/>
      </c>
      <c r="QA313" s="251" t="str">
        <f t="shared" si="1035"/>
        <v/>
      </c>
      <c r="QB313" s="251" t="str">
        <f t="shared" si="1036"/>
        <v/>
      </c>
      <c r="QC313" s="251" t="str">
        <f t="shared" si="1037"/>
        <v/>
      </c>
      <c r="QD313" s="251" t="str">
        <f t="shared" si="1038"/>
        <v/>
      </c>
      <c r="QE313" s="251" t="str">
        <f t="shared" si="1039"/>
        <v/>
      </c>
      <c r="QF313" s="63">
        <f t="shared" si="1040"/>
        <v>0</v>
      </c>
      <c r="QG313" s="59"/>
      <c r="QH313" s="59"/>
      <c r="QI313" s="59"/>
      <c r="QJ313" s="59"/>
      <c r="QK313" s="59"/>
      <c r="QL313" s="59"/>
      <c r="QM313" s="59"/>
      <c r="QN313" s="59"/>
    </row>
    <row r="314" spans="1:456" ht="6.75" customHeight="1" x14ac:dyDescent="0.25">
      <c r="A314" s="68"/>
      <c r="B314" s="447">
        <f t="shared" si="900"/>
        <v>300</v>
      </c>
      <c r="C314" s="72" t="s">
        <v>832</v>
      </c>
      <c r="D314" s="261" t="s">
        <v>878</v>
      </c>
      <c r="E314" s="59"/>
      <c r="F314" s="229"/>
      <c r="G314" s="295"/>
      <c r="H314" s="295"/>
      <c r="I314" s="229"/>
      <c r="J314" s="295"/>
      <c r="K314" s="295"/>
      <c r="L314" s="229"/>
      <c r="M314" s="295"/>
      <c r="N314" s="295"/>
      <c r="O314" s="229"/>
      <c r="P314" s="295"/>
      <c r="Q314" s="295"/>
      <c r="R314" s="229"/>
      <c r="S314" s="230"/>
      <c r="T314" s="231"/>
      <c r="U314" s="229"/>
      <c r="V314" s="230"/>
      <c r="W314" s="231"/>
      <c r="X314" s="229"/>
      <c r="Y314" s="230"/>
      <c r="Z314" s="231"/>
      <c r="AA314" s="229"/>
      <c r="AB314" s="295"/>
      <c r="AC314" s="295"/>
      <c r="AD314" s="229"/>
      <c r="AE314" s="295"/>
      <c r="AF314" s="295"/>
      <c r="AG314" s="229"/>
      <c r="AH314" s="295"/>
      <c r="AI314" s="295"/>
      <c r="AJ314" s="229"/>
      <c r="AK314" s="295"/>
      <c r="AL314" s="295"/>
      <c r="AM314" s="229"/>
      <c r="AN314" s="295"/>
      <c r="AO314" s="295"/>
      <c r="AP314" s="243"/>
      <c r="AQ314" s="295"/>
      <c r="AR314" s="290"/>
      <c r="AS314" s="243"/>
      <c r="AT314" s="295"/>
      <c r="AU314" s="290"/>
      <c r="AV314" s="229"/>
      <c r="AW314" s="230"/>
      <c r="AX314" s="231"/>
      <c r="AY314" s="229"/>
      <c r="AZ314" s="230"/>
      <c r="BA314" s="231"/>
      <c r="BB314" s="229"/>
      <c r="BC314" s="230"/>
      <c r="BD314" s="231"/>
      <c r="BE314" s="229"/>
      <c r="BF314" s="230"/>
      <c r="BG314" s="231"/>
      <c r="BH314" s="229"/>
      <c r="BI314" s="230"/>
      <c r="BJ314" s="231"/>
      <c r="BK314" s="243"/>
      <c r="BL314" s="230"/>
      <c r="BM314" s="231"/>
      <c r="BN314" s="243"/>
      <c r="BO314" s="230"/>
      <c r="BP314" s="231"/>
      <c r="BQ314" s="229"/>
      <c r="BR314" s="230"/>
      <c r="BS314" s="231"/>
      <c r="BT314" s="229"/>
      <c r="BU314" s="230"/>
      <c r="BV314" s="231"/>
      <c r="BW314" s="229"/>
      <c r="BX314" s="230"/>
      <c r="BY314" s="231"/>
      <c r="BZ314" s="229"/>
      <c r="CA314" s="230"/>
      <c r="CB314" s="231"/>
      <c r="CC314" s="229"/>
      <c r="CD314" s="230"/>
      <c r="CE314" s="231"/>
      <c r="CF314" s="331"/>
      <c r="CG314" s="332"/>
      <c r="CH314" s="385"/>
      <c r="CI314" s="331"/>
      <c r="CJ314" s="332"/>
      <c r="CK314" s="385"/>
      <c r="CL314" s="243"/>
      <c r="CM314" s="230"/>
      <c r="CN314" s="354"/>
      <c r="CO314" s="243"/>
      <c r="CP314" s="230"/>
      <c r="CQ314" s="231"/>
      <c r="CR314" s="331"/>
      <c r="CS314" s="332"/>
      <c r="CT314" s="333"/>
      <c r="CU314" s="229"/>
      <c r="CV314" s="230"/>
      <c r="CW314" s="231"/>
      <c r="CX314" s="331"/>
      <c r="CY314" s="332"/>
      <c r="CZ314" s="333"/>
      <c r="DA314" s="331"/>
      <c r="DB314" s="332"/>
      <c r="DC314" s="333"/>
      <c r="DD314" s="331"/>
      <c r="DE314" s="332"/>
      <c r="DF314" s="333"/>
      <c r="DG314" s="331"/>
      <c r="DH314" s="332"/>
      <c r="DI314" s="333"/>
      <c r="DJ314" s="229"/>
      <c r="DK314" s="230"/>
      <c r="DL314" s="231"/>
      <c r="DM314" s="229"/>
      <c r="DN314" s="230"/>
      <c r="DO314" s="231"/>
      <c r="DP314" s="331"/>
      <c r="DQ314" s="332"/>
      <c r="DR314" s="333"/>
      <c r="DS314" s="331"/>
      <c r="DT314" s="332"/>
      <c r="DU314" s="333"/>
      <c r="DV314" s="331"/>
      <c r="DW314" s="332"/>
      <c r="DX314" s="333"/>
      <c r="DY314" s="331"/>
      <c r="DZ314" s="332"/>
      <c r="EA314" s="333"/>
      <c r="EB314" s="331"/>
      <c r="EC314" s="332"/>
      <c r="ED314" s="333"/>
      <c r="EE314" s="331"/>
      <c r="EF314" s="332"/>
      <c r="EG314" s="333"/>
      <c r="EH314" s="229"/>
      <c r="EI314" s="230"/>
      <c r="EJ314" s="231"/>
      <c r="EK314" s="229"/>
      <c r="EL314" s="230"/>
      <c r="EM314" s="231"/>
      <c r="EN314" s="244"/>
      <c r="EO314" s="269" t="str">
        <f t="shared" si="901"/>
        <v/>
      </c>
      <c r="EP314" s="444" t="s">
        <v>1247</v>
      </c>
      <c r="EQ314" s="360" t="str">
        <f t="shared" si="1041"/>
        <v/>
      </c>
      <c r="ER314" s="360" t="str">
        <f t="shared" si="1042"/>
        <v/>
      </c>
      <c r="ES314" s="360" t="str">
        <f t="shared" si="1043"/>
        <v/>
      </c>
      <c r="ET314" s="360" t="str">
        <f t="shared" si="1044"/>
        <v/>
      </c>
      <c r="EU314" s="360" t="str">
        <f t="shared" si="1045"/>
        <v/>
      </c>
      <c r="EV314" s="360" t="str">
        <f t="shared" si="1046"/>
        <v/>
      </c>
      <c r="EW314" s="360" t="str">
        <f t="shared" si="1047"/>
        <v/>
      </c>
      <c r="EX314" s="360" t="str">
        <f t="shared" si="1048"/>
        <v/>
      </c>
      <c r="EY314" s="360" t="str">
        <f t="shared" si="1049"/>
        <v/>
      </c>
      <c r="EZ314" s="360" t="str">
        <f t="shared" si="1050"/>
        <v/>
      </c>
      <c r="FA314" s="360" t="str">
        <f t="shared" si="1051"/>
        <v/>
      </c>
      <c r="FB314" s="360" t="str">
        <f t="shared" si="1052"/>
        <v/>
      </c>
      <c r="FC314" s="360" t="str">
        <f t="shared" si="1053"/>
        <v/>
      </c>
      <c r="FD314" s="360" t="str">
        <f t="shared" si="1054"/>
        <v/>
      </c>
      <c r="FE314" s="360" t="str">
        <f t="shared" si="1055"/>
        <v/>
      </c>
      <c r="FF314" s="360" t="str">
        <f t="shared" si="1056"/>
        <v/>
      </c>
      <c r="FG314" s="360" t="str">
        <f t="shared" si="1057"/>
        <v/>
      </c>
      <c r="FH314" s="360" t="str">
        <f t="shared" si="1058"/>
        <v/>
      </c>
      <c r="FI314" s="360" t="str">
        <f t="shared" si="1059"/>
        <v/>
      </c>
      <c r="FJ314" s="360" t="str">
        <f t="shared" si="1060"/>
        <v/>
      </c>
      <c r="FK314" s="360" t="str">
        <f t="shared" si="1061"/>
        <v/>
      </c>
      <c r="FL314" s="360" t="str">
        <f t="shared" si="1062"/>
        <v/>
      </c>
      <c r="FM314" s="360" t="str">
        <f t="shared" si="1063"/>
        <v/>
      </c>
      <c r="FN314" s="360" t="str">
        <f t="shared" si="1064"/>
        <v/>
      </c>
      <c r="FO314" s="360" t="str">
        <f t="shared" si="1065"/>
        <v/>
      </c>
      <c r="FP314" s="360">
        <f t="shared" si="1066"/>
        <v>42</v>
      </c>
      <c r="FQ314" s="360" t="str">
        <f t="shared" si="1067"/>
        <v/>
      </c>
      <c r="FR314" s="360" t="str">
        <f t="shared" si="1068"/>
        <v/>
      </c>
      <c r="FS314" s="360" t="str">
        <f t="shared" si="1069"/>
        <v/>
      </c>
      <c r="FT314" s="360" t="str">
        <f t="shared" si="902"/>
        <v/>
      </c>
      <c r="FU314" s="360" t="str">
        <f t="shared" si="1070"/>
        <v/>
      </c>
      <c r="FV314" s="360" t="str">
        <f t="shared" si="1071"/>
        <v/>
      </c>
      <c r="FW314" s="360" t="str">
        <f t="shared" si="1072"/>
        <v/>
      </c>
      <c r="FX314" s="360" t="str">
        <f t="shared" si="1073"/>
        <v/>
      </c>
      <c r="FY314" s="360" t="str">
        <f t="shared" si="1074"/>
        <v/>
      </c>
      <c r="FZ314" s="360" t="str">
        <f t="shared" si="1075"/>
        <v/>
      </c>
      <c r="GA314" s="360" t="str">
        <f t="shared" si="1076"/>
        <v/>
      </c>
      <c r="GB314" s="360" t="str">
        <f t="shared" si="1077"/>
        <v/>
      </c>
      <c r="GC314" s="360" t="str">
        <f t="shared" si="1078"/>
        <v/>
      </c>
      <c r="GD314" s="360" t="str">
        <f t="shared" si="1079"/>
        <v/>
      </c>
      <c r="GE314" s="360" t="str">
        <f t="shared" si="1080"/>
        <v/>
      </c>
      <c r="GF314" s="360" t="str">
        <f t="shared" si="1081"/>
        <v/>
      </c>
      <c r="GG314" s="360" t="str">
        <f t="shared" si="1082"/>
        <v/>
      </c>
      <c r="GH314" s="360" t="str">
        <f t="shared" si="1083"/>
        <v/>
      </c>
      <c r="GI314" s="360" t="str">
        <f t="shared" si="1084"/>
        <v/>
      </c>
      <c r="GJ314" s="360" t="str">
        <f t="shared" si="1085"/>
        <v/>
      </c>
      <c r="GK314" s="444" t="s">
        <v>1247</v>
      </c>
      <c r="GL314" s="361" t="str">
        <f t="shared" si="903"/>
        <v>-</v>
      </c>
      <c r="GM314" s="361" t="str">
        <f t="shared" si="904"/>
        <v>-</v>
      </c>
      <c r="GN314" s="361" t="str">
        <f t="shared" si="905"/>
        <v>-</v>
      </c>
      <c r="GO314" s="361" t="str">
        <f t="shared" si="906"/>
        <v>-</v>
      </c>
      <c r="GP314" s="361" t="str">
        <f t="shared" si="907"/>
        <v>-</v>
      </c>
      <c r="GQ314" s="361" t="str">
        <f t="shared" si="908"/>
        <v>-</v>
      </c>
      <c r="GR314" s="361" t="str">
        <f t="shared" si="909"/>
        <v>-</v>
      </c>
      <c r="GS314" s="361" t="str">
        <f t="shared" si="910"/>
        <v>-</v>
      </c>
      <c r="GT314" s="361" t="str">
        <f t="shared" si="911"/>
        <v>-</v>
      </c>
      <c r="GU314" s="361" t="str">
        <f t="shared" si="912"/>
        <v>-</v>
      </c>
      <c r="GV314" s="361" t="str">
        <f t="shared" si="913"/>
        <v>-</v>
      </c>
      <c r="GW314" s="361" t="str">
        <f t="shared" si="914"/>
        <v>-</v>
      </c>
      <c r="GX314" s="361" t="str">
        <f t="shared" si="915"/>
        <v>-</v>
      </c>
      <c r="GY314" s="361" t="str">
        <f t="shared" si="916"/>
        <v>-</v>
      </c>
      <c r="GZ314" s="361" t="str">
        <f t="shared" si="917"/>
        <v>-</v>
      </c>
      <c r="HA314" s="361" t="str">
        <f t="shared" si="918"/>
        <v>-</v>
      </c>
      <c r="HB314" s="361" t="str">
        <f t="shared" si="919"/>
        <v>-</v>
      </c>
      <c r="HC314" s="361" t="str">
        <f t="shared" si="920"/>
        <v>-</v>
      </c>
      <c r="HD314" s="361" t="str">
        <f t="shared" si="921"/>
        <v>-</v>
      </c>
      <c r="HE314" s="361" t="str">
        <f t="shared" si="922"/>
        <v>-</v>
      </c>
      <c r="HF314" s="361" t="str">
        <f t="shared" si="923"/>
        <v>-</v>
      </c>
      <c r="HG314" s="361" t="str">
        <f t="shared" si="924"/>
        <v>-</v>
      </c>
      <c r="HH314" s="361" t="str">
        <f t="shared" si="925"/>
        <v>-</v>
      </c>
      <c r="HI314" s="361" t="str">
        <f t="shared" si="926"/>
        <v>-</v>
      </c>
      <c r="HJ314" s="361" t="str">
        <f t="shared" si="927"/>
        <v>-</v>
      </c>
      <c r="HK314" s="361" t="str">
        <f t="shared" si="928"/>
        <v>lak_outlet</v>
      </c>
      <c r="HL314" s="361" t="str">
        <f t="shared" si="929"/>
        <v>-</v>
      </c>
      <c r="HM314" s="361" t="str">
        <f t="shared" si="930"/>
        <v>-</v>
      </c>
      <c r="HN314" s="361" t="str">
        <f t="shared" si="931"/>
        <v>-</v>
      </c>
      <c r="HO314" s="361" t="str">
        <f t="shared" si="932"/>
        <v>-</v>
      </c>
      <c r="HP314" s="361" t="str">
        <f t="shared" si="933"/>
        <v>-</v>
      </c>
      <c r="HQ314" s="361" t="str">
        <f t="shared" si="934"/>
        <v>-</v>
      </c>
      <c r="HR314" s="361" t="str">
        <f t="shared" si="935"/>
        <v>-</v>
      </c>
      <c r="HS314" s="361" t="str">
        <f t="shared" si="936"/>
        <v>-</v>
      </c>
      <c r="HT314" s="361" t="str">
        <f t="shared" si="937"/>
        <v>-</v>
      </c>
      <c r="HU314" s="361" t="str">
        <f t="shared" si="938"/>
        <v>-</v>
      </c>
      <c r="HV314" s="361" t="str">
        <f t="shared" si="939"/>
        <v>-</v>
      </c>
      <c r="HW314" s="361" t="str">
        <f t="shared" si="940"/>
        <v>-</v>
      </c>
      <c r="HX314" s="361" t="str">
        <f t="shared" si="941"/>
        <v>-</v>
      </c>
      <c r="HY314" s="361" t="str">
        <f t="shared" si="942"/>
        <v>-</v>
      </c>
      <c r="HZ314" s="361" t="str">
        <f t="shared" si="943"/>
        <v>-</v>
      </c>
      <c r="IA314" s="361" t="str">
        <f t="shared" si="944"/>
        <v>-</v>
      </c>
      <c r="IB314" s="361" t="str">
        <f t="shared" si="945"/>
        <v>-</v>
      </c>
      <c r="IC314" s="361" t="str">
        <f t="shared" si="946"/>
        <v>-</v>
      </c>
      <c r="ID314" s="361" t="str">
        <f t="shared" si="947"/>
        <v>-</v>
      </c>
      <c r="IE314" s="361" t="str">
        <f t="shared" si="948"/>
        <v>-</v>
      </c>
      <c r="IF314" s="444" t="s">
        <v>1247</v>
      </c>
      <c r="IG314" s="56" t="str">
        <f t="shared" si="1086"/>
        <v>-</v>
      </c>
      <c r="IH314" s="56" t="str">
        <f t="shared" si="1087"/>
        <v>-</v>
      </c>
      <c r="II314" s="56" t="str">
        <f t="shared" si="1088"/>
        <v>-</v>
      </c>
      <c r="IJ314" s="56" t="str">
        <f t="shared" si="1089"/>
        <v>-</v>
      </c>
      <c r="IK314" s="56" t="str">
        <f t="shared" si="949"/>
        <v>-</v>
      </c>
      <c r="IL314" s="56" t="str">
        <f t="shared" si="950"/>
        <v>-</v>
      </c>
      <c r="IM314" s="56" t="str">
        <f t="shared" si="951"/>
        <v>-</v>
      </c>
      <c r="IN314" s="56" t="str">
        <f t="shared" si="952"/>
        <v>-</v>
      </c>
      <c r="IO314" s="56" t="str">
        <f t="shared" si="953"/>
        <v>-</v>
      </c>
      <c r="IP314" s="56" t="str">
        <f t="shared" si="954"/>
        <v>-</v>
      </c>
      <c r="IQ314" s="56" t="str">
        <f t="shared" si="955"/>
        <v>-</v>
      </c>
      <c r="IR314" s="56" t="str">
        <f t="shared" si="956"/>
        <v>-</v>
      </c>
      <c r="IS314" s="56" t="str">
        <f t="shared" si="957"/>
        <v>-</v>
      </c>
      <c r="IT314" s="56" t="str">
        <f t="shared" si="958"/>
        <v>-</v>
      </c>
      <c r="IU314" s="56" t="str">
        <f t="shared" si="959"/>
        <v>-</v>
      </c>
      <c r="IV314" s="56" t="str">
        <f t="shared" si="960"/>
        <v>-</v>
      </c>
      <c r="IW314" s="56" t="str">
        <f t="shared" si="961"/>
        <v>-</v>
      </c>
      <c r="IX314" s="56" t="str">
        <f t="shared" si="962"/>
        <v>-</v>
      </c>
      <c r="IY314" s="56" t="str">
        <f t="shared" si="963"/>
        <v>-</v>
      </c>
      <c r="IZ314" s="56" t="str">
        <f t="shared" si="964"/>
        <v>-</v>
      </c>
      <c r="JA314" s="56" t="str">
        <f t="shared" si="965"/>
        <v>-</v>
      </c>
      <c r="JB314" s="56" t="str">
        <f t="shared" si="966"/>
        <v>-</v>
      </c>
      <c r="JC314" s="56" t="str">
        <f t="shared" si="967"/>
        <v>-</v>
      </c>
      <c r="JD314" s="56" t="str">
        <f t="shared" si="968"/>
        <v>-</v>
      </c>
      <c r="JE314" s="56" t="str">
        <f t="shared" si="969"/>
        <v>-</v>
      </c>
      <c r="JF314" s="56" t="str">
        <f t="shared" si="970"/>
        <v>8 col</v>
      </c>
      <c r="JG314" s="56" t="str">
        <f t="shared" si="971"/>
        <v>-</v>
      </c>
      <c r="JH314" s="56" t="str">
        <f t="shared" si="972"/>
        <v>-</v>
      </c>
      <c r="JI314" s="56" t="str">
        <f t="shared" si="973"/>
        <v>-</v>
      </c>
      <c r="JJ314" s="56" t="str">
        <f t="shared" si="974"/>
        <v>-</v>
      </c>
      <c r="JK314" s="56" t="str">
        <f t="shared" si="975"/>
        <v>-</v>
      </c>
      <c r="JL314" s="56" t="str">
        <f t="shared" si="976"/>
        <v>-</v>
      </c>
      <c r="JM314" s="56" t="str">
        <f t="shared" si="977"/>
        <v>-</v>
      </c>
      <c r="JN314" s="56" t="str">
        <f t="shared" si="978"/>
        <v>-</v>
      </c>
      <c r="JO314" s="56" t="str">
        <f t="shared" si="979"/>
        <v>-</v>
      </c>
      <c r="JP314" s="56" t="str">
        <f t="shared" si="980"/>
        <v>-</v>
      </c>
      <c r="JQ314" s="56" t="str">
        <f t="shared" si="981"/>
        <v>-</v>
      </c>
      <c r="JR314" s="56" t="str">
        <f t="shared" si="982"/>
        <v>-</v>
      </c>
      <c r="JS314" s="56" t="str">
        <f t="shared" si="983"/>
        <v>-</v>
      </c>
      <c r="JT314" s="56" t="str">
        <f t="shared" si="984"/>
        <v>-</v>
      </c>
      <c r="JU314" s="56" t="str">
        <f t="shared" si="985"/>
        <v>-</v>
      </c>
      <c r="JV314" s="56" t="str">
        <f t="shared" si="986"/>
        <v>-</v>
      </c>
      <c r="JW314" s="56" t="str">
        <f t="shared" si="987"/>
        <v>-</v>
      </c>
      <c r="JX314" s="56" t="str">
        <f t="shared" si="988"/>
        <v>-</v>
      </c>
      <c r="JY314" s="56" t="str">
        <f t="shared" si="989"/>
        <v>-</v>
      </c>
      <c r="JZ314" s="56" t="str">
        <f t="shared" si="990"/>
        <v>-</v>
      </c>
      <c r="KA314" s="444" t="s">
        <v>1247</v>
      </c>
      <c r="KB314" s="360">
        <f>IF(ISNUMBER(INDEX($EQ$15:$GK$521,$B314,EO$11)),MAX(KB$14:KB313)+1,0)</f>
        <v>0</v>
      </c>
      <c r="KC314" s="360" t="str">
        <f t="shared" si="1090"/>
        <v/>
      </c>
      <c r="KD314" s="373" t="s">
        <v>2</v>
      </c>
      <c r="KE314" s="215"/>
      <c r="KF314" s="60"/>
      <c r="KG314" s="60"/>
      <c r="KH314" s="60"/>
      <c r="KI314" s="60"/>
      <c r="KJ314" s="60"/>
      <c r="KK314" s="60"/>
      <c r="KL314" s="60"/>
      <c r="KM314" s="60"/>
      <c r="KN314" s="60"/>
      <c r="KO314" s="60"/>
      <c r="KP314" s="60"/>
      <c r="KQ314" s="60"/>
      <c r="KR314" s="60"/>
      <c r="KS314" s="60"/>
      <c r="KT314" s="60"/>
      <c r="KU314" s="60"/>
      <c r="KV314" s="60"/>
      <c r="KW314" s="60"/>
      <c r="KX314" s="60"/>
      <c r="KY314" s="60"/>
      <c r="KZ314" s="283" t="str">
        <f t="shared" si="991"/>
        <v/>
      </c>
      <c r="LA314" s="26"/>
      <c r="LB314" s="18"/>
      <c r="LC314" s="18"/>
      <c r="LD314" s="18"/>
      <c r="LE314" s="18"/>
      <c r="LF314" s="18"/>
      <c r="LG314" s="18"/>
      <c r="LH314" s="18"/>
      <c r="LI314" s="18"/>
      <c r="LJ314" s="18"/>
      <c r="LK314" s="18"/>
      <c r="LL314" s="18"/>
      <c r="LM314" s="18"/>
      <c r="LN314" s="63"/>
      <c r="LO314" s="251">
        <f t="shared" si="992"/>
        <v>0</v>
      </c>
      <c r="LP314" s="251">
        <f t="shared" si="993"/>
        <v>0</v>
      </c>
      <c r="LQ314" s="251">
        <f t="shared" si="994"/>
        <v>0</v>
      </c>
      <c r="LR314" s="251">
        <f t="shared" si="995"/>
        <v>0</v>
      </c>
      <c r="LS314" s="251">
        <f t="shared" si="996"/>
        <v>0</v>
      </c>
      <c r="LT314" s="251">
        <f t="shared" si="997"/>
        <v>0</v>
      </c>
      <c r="LU314" s="251">
        <f t="shared" si="998"/>
        <v>0</v>
      </c>
      <c r="LV314" s="251">
        <f t="shared" si="999"/>
        <v>0</v>
      </c>
      <c r="LW314" s="251">
        <f t="shared" si="1000"/>
        <v>0</v>
      </c>
      <c r="LX314" s="251">
        <f t="shared" si="1001"/>
        <v>0</v>
      </c>
      <c r="LY314" s="251">
        <f t="shared" si="1002"/>
        <v>0</v>
      </c>
      <c r="LZ314" s="251">
        <f t="shared" si="1003"/>
        <v>0</v>
      </c>
      <c r="MA314" s="63" t="str">
        <f t="shared" si="1004"/>
        <v/>
      </c>
      <c r="MB314" s="63" t="str">
        <f t="shared" si="1094"/>
        <v/>
      </c>
      <c r="MC314" s="63">
        <f t="shared" si="1095"/>
        <v>300</v>
      </c>
      <c r="MD314" s="63" t="str">
        <f t="shared" si="1096"/>
        <v/>
      </c>
      <c r="ME314" s="63" t="str">
        <f t="shared" si="1097"/>
        <v/>
      </c>
      <c r="MF314" s="315" t="str">
        <f t="shared" si="1007"/>
        <v/>
      </c>
      <c r="MG314" s="315">
        <f>IF(ISNUMBER(MATCH(EO314,$ME$15:$ME$520,0)),0,MAX(MG$14:MG313)+1)</f>
        <v>0</v>
      </c>
      <c r="MH314" s="315" t="str">
        <f t="shared" si="1008"/>
        <v/>
      </c>
      <c r="MI314" s="369"/>
      <c r="MJ314" s="68"/>
      <c r="MK314" s="18"/>
      <c r="ML314" s="242"/>
      <c r="MM314" s="242"/>
      <c r="MN314" s="59"/>
      <c r="MO314" s="59"/>
      <c r="MP314" s="285"/>
      <c r="MQ314" s="59"/>
      <c r="MR314" s="238"/>
      <c r="MS314" s="285"/>
      <c r="MT314" s="59"/>
      <c r="MU314" s="285"/>
      <c r="MV314" s="238"/>
      <c r="MW314" s="59"/>
      <c r="MX314" s="59"/>
      <c r="MY314" s="59"/>
      <c r="MZ314" s="59"/>
      <c r="NA314" s="59"/>
      <c r="NB314" s="59"/>
      <c r="NC314" s="59"/>
      <c r="ND314" s="59"/>
      <c r="NE314" s="59"/>
      <c r="NF314" s="59"/>
      <c r="NG314" s="59"/>
      <c r="NH314" s="59"/>
      <c r="NI314" s="59"/>
      <c r="NJ314" s="59"/>
      <c r="NK314" s="59"/>
      <c r="NL314" s="454"/>
      <c r="NM314" s="454"/>
      <c r="NN314" s="59"/>
      <c r="NO314" s="18"/>
      <c r="NP314" s="18"/>
      <c r="NQ314" s="18"/>
      <c r="NR314" s="18"/>
      <c r="NS314" s="18"/>
      <c r="NT314" s="18"/>
      <c r="NU314" s="18"/>
      <c r="NV314" s="18"/>
      <c r="NW314" s="18"/>
      <c r="NX314" s="18"/>
      <c r="NY314" s="18"/>
      <c r="NZ314" s="18"/>
      <c r="OA314" s="18"/>
      <c r="OB314" s="18"/>
      <c r="OC314" s="18"/>
      <c r="OZ314" s="59"/>
      <c r="PA314" s="251" t="str">
        <f t="shared" si="1009"/>
        <v/>
      </c>
      <c r="PB314" s="251" t="str">
        <f t="shared" si="1010"/>
        <v/>
      </c>
      <c r="PC314" s="251" t="str">
        <f t="shared" si="1011"/>
        <v/>
      </c>
      <c r="PD314" s="251" t="str">
        <f t="shared" si="1012"/>
        <v/>
      </c>
      <c r="PE314" s="251" t="str">
        <f t="shared" si="1013"/>
        <v/>
      </c>
      <c r="PF314" s="251" t="str">
        <f t="shared" si="1014"/>
        <v/>
      </c>
      <c r="PG314" s="251" t="str">
        <f t="shared" si="1015"/>
        <v/>
      </c>
      <c r="PH314" s="251" t="str">
        <f t="shared" si="1016"/>
        <v/>
      </c>
      <c r="PI314" s="251" t="str">
        <f t="shared" si="1017"/>
        <v/>
      </c>
      <c r="PJ314" s="251" t="str">
        <f t="shared" si="1018"/>
        <v/>
      </c>
      <c r="PK314" s="251" t="str">
        <f t="shared" si="1019"/>
        <v/>
      </c>
      <c r="PL314" s="251" t="str">
        <f t="shared" si="1020"/>
        <v/>
      </c>
      <c r="PM314" s="251" t="str">
        <f t="shared" si="1021"/>
        <v/>
      </c>
      <c r="PN314" s="251" t="str">
        <f t="shared" si="1022"/>
        <v/>
      </c>
      <c r="PO314" s="251" t="str">
        <f t="shared" si="1023"/>
        <v/>
      </c>
      <c r="PP314" s="251" t="str">
        <f t="shared" si="1024"/>
        <v/>
      </c>
      <c r="PQ314" s="251" t="str">
        <f t="shared" si="1025"/>
        <v/>
      </c>
      <c r="PR314" s="251" t="str">
        <f t="shared" si="1026"/>
        <v/>
      </c>
      <c r="PS314" s="251" t="str">
        <f t="shared" si="1027"/>
        <v/>
      </c>
      <c r="PT314" s="251" t="str">
        <f t="shared" si="1028"/>
        <v/>
      </c>
      <c r="PU314" s="251" t="str">
        <f t="shared" si="1029"/>
        <v/>
      </c>
      <c r="PV314" s="251" t="str">
        <f t="shared" si="1030"/>
        <v/>
      </c>
      <c r="PW314" s="251" t="str">
        <f t="shared" si="1031"/>
        <v/>
      </c>
      <c r="PX314" s="251" t="str">
        <f t="shared" si="1032"/>
        <v/>
      </c>
      <c r="PY314" s="251" t="str">
        <f t="shared" si="1033"/>
        <v/>
      </c>
      <c r="PZ314" s="251" t="str">
        <f t="shared" si="1034"/>
        <v/>
      </c>
      <c r="QA314" s="251" t="str">
        <f t="shared" si="1035"/>
        <v/>
      </c>
      <c r="QB314" s="251" t="str">
        <f t="shared" si="1036"/>
        <v/>
      </c>
      <c r="QC314" s="251" t="str">
        <f t="shared" si="1037"/>
        <v/>
      </c>
      <c r="QD314" s="251" t="str">
        <f t="shared" si="1038"/>
        <v/>
      </c>
      <c r="QE314" s="251" t="str">
        <f t="shared" si="1039"/>
        <v/>
      </c>
      <c r="QF314" s="63">
        <f t="shared" si="1040"/>
        <v>0</v>
      </c>
      <c r="QG314" s="59"/>
      <c r="QH314" s="59"/>
      <c r="QI314" s="59"/>
      <c r="QJ314" s="59"/>
      <c r="QK314" s="59"/>
      <c r="QL314" s="59"/>
      <c r="QM314" s="59"/>
      <c r="QN314" s="59"/>
    </row>
    <row r="315" spans="1:456" ht="6.75" customHeight="1" x14ac:dyDescent="0.25">
      <c r="A315" s="68"/>
      <c r="B315" s="447">
        <f t="shared" si="900"/>
        <v>301</v>
      </c>
      <c r="C315" s="72" t="s">
        <v>824</v>
      </c>
      <c r="D315" s="261" t="s">
        <v>879</v>
      </c>
      <c r="E315" s="59"/>
      <c r="F315" s="229"/>
      <c r="G315" s="295"/>
      <c r="H315" s="295"/>
      <c r="I315" s="229"/>
      <c r="J315" s="295"/>
      <c r="K315" s="295"/>
      <c r="L315" s="229"/>
      <c r="M315" s="295"/>
      <c r="N315" s="295"/>
      <c r="O315" s="229"/>
      <c r="P315" s="295"/>
      <c r="Q315" s="295"/>
      <c r="R315" s="229"/>
      <c r="S315" s="230"/>
      <c r="T315" s="231"/>
      <c r="U315" s="229"/>
      <c r="V315" s="230"/>
      <c r="W315" s="231"/>
      <c r="X315" s="229"/>
      <c r="Y315" s="230"/>
      <c r="Z315" s="231"/>
      <c r="AA315" s="229"/>
      <c r="AB315" s="295"/>
      <c r="AC315" s="295"/>
      <c r="AD315" s="229"/>
      <c r="AE315" s="295"/>
      <c r="AF315" s="295"/>
      <c r="AG315" s="229"/>
      <c r="AH315" s="295"/>
      <c r="AI315" s="295"/>
      <c r="AJ315" s="229"/>
      <c r="AK315" s="295"/>
      <c r="AL315" s="295"/>
      <c r="AM315" s="229"/>
      <c r="AN315" s="295"/>
      <c r="AO315" s="295"/>
      <c r="AP315" s="243"/>
      <c r="AQ315" s="295"/>
      <c r="AR315" s="290"/>
      <c r="AS315" s="243"/>
      <c r="AT315" s="295"/>
      <c r="AU315" s="290"/>
      <c r="AV315" s="229"/>
      <c r="AW315" s="230"/>
      <c r="AX315" s="231"/>
      <c r="AY315" s="229"/>
      <c r="AZ315" s="230"/>
      <c r="BA315" s="231"/>
      <c r="BB315" s="229"/>
      <c r="BC315" s="230"/>
      <c r="BD315" s="231"/>
      <c r="BE315" s="229"/>
      <c r="BF315" s="230"/>
      <c r="BG315" s="231"/>
      <c r="BH315" s="229"/>
      <c r="BI315" s="230"/>
      <c r="BJ315" s="231"/>
      <c r="BK315" s="243"/>
      <c r="BL315" s="230"/>
      <c r="BM315" s="231"/>
      <c r="BN315" s="243"/>
      <c r="BO315" s="230"/>
      <c r="BP315" s="231"/>
      <c r="BQ315" s="229"/>
      <c r="BR315" s="230"/>
      <c r="BS315" s="231"/>
      <c r="BT315" s="229"/>
      <c r="BU315" s="230"/>
      <c r="BV315" s="231"/>
      <c r="BW315" s="229"/>
      <c r="BX315" s="230"/>
      <c r="BY315" s="231"/>
      <c r="BZ315" s="229"/>
      <c r="CA315" s="230"/>
      <c r="CB315" s="231"/>
      <c r="CC315" s="229"/>
      <c r="CD315" s="230"/>
      <c r="CE315" s="231"/>
      <c r="CF315" s="331"/>
      <c r="CG315" s="332"/>
      <c r="CH315" s="385"/>
      <c r="CI315" s="331"/>
      <c r="CJ315" s="332"/>
      <c r="CK315" s="385"/>
      <c r="CL315" s="243"/>
      <c r="CM315" s="230"/>
      <c r="CN315" s="354"/>
      <c r="CO315" s="243"/>
      <c r="CP315" s="230"/>
      <c r="CQ315" s="231"/>
      <c r="CR315" s="331"/>
      <c r="CS315" s="332"/>
      <c r="CT315" s="333"/>
      <c r="CU315" s="229"/>
      <c r="CV315" s="230"/>
      <c r="CW315" s="231"/>
      <c r="CX315" s="331"/>
      <c r="CY315" s="332"/>
      <c r="CZ315" s="333"/>
      <c r="DA315" s="331"/>
      <c r="DB315" s="332"/>
      <c r="DC315" s="333"/>
      <c r="DD315" s="331"/>
      <c r="DE315" s="332"/>
      <c r="DF315" s="333"/>
      <c r="DG315" s="331"/>
      <c r="DH315" s="332"/>
      <c r="DI315" s="333"/>
      <c r="DJ315" s="229"/>
      <c r="DK315" s="230"/>
      <c r="DL315" s="231"/>
      <c r="DM315" s="229"/>
      <c r="DN315" s="230"/>
      <c r="DO315" s="231"/>
      <c r="DP315" s="331"/>
      <c r="DQ315" s="332"/>
      <c r="DR315" s="333"/>
      <c r="DS315" s="331"/>
      <c r="DT315" s="332"/>
      <c r="DU315" s="333"/>
      <c r="DV315" s="331"/>
      <c r="DW315" s="332"/>
      <c r="DX315" s="333"/>
      <c r="DY315" s="331"/>
      <c r="DZ315" s="332"/>
      <c r="EA315" s="333"/>
      <c r="EB315" s="331"/>
      <c r="EC315" s="332"/>
      <c r="ED315" s="333"/>
      <c r="EE315" s="331"/>
      <c r="EF315" s="332"/>
      <c r="EG315" s="333"/>
      <c r="EH315" s="229"/>
      <c r="EI315" s="230"/>
      <c r="EJ315" s="231"/>
      <c r="EK315" s="229"/>
      <c r="EL315" s="230"/>
      <c r="EM315" s="231"/>
      <c r="EN315" s="244"/>
      <c r="EO315" s="269" t="str">
        <f t="shared" si="901"/>
        <v/>
      </c>
      <c r="EP315" s="444" t="s">
        <v>1247</v>
      </c>
      <c r="EQ315" s="360" t="str">
        <f t="shared" si="1041"/>
        <v/>
      </c>
      <c r="ER315" s="360" t="str">
        <f t="shared" si="1042"/>
        <v/>
      </c>
      <c r="ES315" s="360" t="str">
        <f t="shared" si="1043"/>
        <v/>
      </c>
      <c r="ET315" s="360" t="str">
        <f t="shared" si="1044"/>
        <v/>
      </c>
      <c r="EU315" s="360" t="str">
        <f t="shared" si="1045"/>
        <v/>
      </c>
      <c r="EV315" s="360" t="str">
        <f t="shared" si="1046"/>
        <v/>
      </c>
      <c r="EW315" s="360" t="str">
        <f t="shared" si="1047"/>
        <v/>
      </c>
      <c r="EX315" s="360" t="str">
        <f t="shared" si="1048"/>
        <v/>
      </c>
      <c r="EY315" s="360" t="str">
        <f t="shared" si="1049"/>
        <v/>
      </c>
      <c r="EZ315" s="360" t="str">
        <f t="shared" si="1050"/>
        <v/>
      </c>
      <c r="FA315" s="360" t="str">
        <f t="shared" si="1051"/>
        <v/>
      </c>
      <c r="FB315" s="360" t="str">
        <f t="shared" si="1052"/>
        <v/>
      </c>
      <c r="FC315" s="360" t="str">
        <f t="shared" si="1053"/>
        <v/>
      </c>
      <c r="FD315" s="360" t="str">
        <f t="shared" si="1054"/>
        <v/>
      </c>
      <c r="FE315" s="360" t="str">
        <f t="shared" si="1055"/>
        <v/>
      </c>
      <c r="FF315" s="360" t="str">
        <f t="shared" si="1056"/>
        <v/>
      </c>
      <c r="FG315" s="360" t="str">
        <f t="shared" si="1057"/>
        <v/>
      </c>
      <c r="FH315" s="360" t="str">
        <f t="shared" si="1058"/>
        <v/>
      </c>
      <c r="FI315" s="360" t="str">
        <f t="shared" si="1059"/>
        <v/>
      </c>
      <c r="FJ315" s="360" t="str">
        <f t="shared" si="1060"/>
        <v/>
      </c>
      <c r="FK315" s="360" t="str">
        <f t="shared" si="1061"/>
        <v/>
      </c>
      <c r="FL315" s="360" t="str">
        <f t="shared" si="1062"/>
        <v/>
      </c>
      <c r="FM315" s="360" t="str">
        <f t="shared" si="1063"/>
        <v/>
      </c>
      <c r="FN315" s="360" t="str">
        <f t="shared" si="1064"/>
        <v/>
      </c>
      <c r="FO315" s="360" t="str">
        <f t="shared" si="1065"/>
        <v/>
      </c>
      <c r="FP315" s="360">
        <f t="shared" si="1066"/>
        <v>48</v>
      </c>
      <c r="FQ315" s="360" t="str">
        <f t="shared" si="1067"/>
        <v/>
      </c>
      <c r="FR315" s="360" t="str">
        <f t="shared" si="1068"/>
        <v/>
      </c>
      <c r="FS315" s="360" t="str">
        <f t="shared" si="1069"/>
        <v/>
      </c>
      <c r="FT315" s="360" t="str">
        <f t="shared" si="902"/>
        <v/>
      </c>
      <c r="FU315" s="360" t="str">
        <f t="shared" si="1070"/>
        <v/>
      </c>
      <c r="FV315" s="360" t="str">
        <f t="shared" si="1071"/>
        <v/>
      </c>
      <c r="FW315" s="360" t="str">
        <f t="shared" si="1072"/>
        <v/>
      </c>
      <c r="FX315" s="360" t="str">
        <f t="shared" si="1073"/>
        <v/>
      </c>
      <c r="FY315" s="360" t="str">
        <f t="shared" si="1074"/>
        <v/>
      </c>
      <c r="FZ315" s="360" t="str">
        <f t="shared" si="1075"/>
        <v/>
      </c>
      <c r="GA315" s="360" t="str">
        <f t="shared" si="1076"/>
        <v/>
      </c>
      <c r="GB315" s="360" t="str">
        <f t="shared" si="1077"/>
        <v/>
      </c>
      <c r="GC315" s="360">
        <f t="shared" si="1078"/>
        <v>37</v>
      </c>
      <c r="GD315" s="360">
        <f t="shared" si="1079"/>
        <v>53</v>
      </c>
      <c r="GE315" s="360" t="str">
        <f t="shared" si="1080"/>
        <v/>
      </c>
      <c r="GF315" s="360" t="str">
        <f t="shared" si="1081"/>
        <v/>
      </c>
      <c r="GG315" s="360" t="str">
        <f t="shared" si="1082"/>
        <v/>
      </c>
      <c r="GH315" s="360" t="str">
        <f t="shared" si="1083"/>
        <v/>
      </c>
      <c r="GI315" s="360" t="str">
        <f t="shared" si="1084"/>
        <v/>
      </c>
      <c r="GJ315" s="360" t="str">
        <f t="shared" si="1085"/>
        <v/>
      </c>
      <c r="GK315" s="444" t="s">
        <v>1247</v>
      </c>
      <c r="GL315" s="361" t="str">
        <f t="shared" si="903"/>
        <v>-</v>
      </c>
      <c r="GM315" s="361" t="str">
        <f t="shared" si="904"/>
        <v>-</v>
      </c>
      <c r="GN315" s="361" t="str">
        <f t="shared" si="905"/>
        <v>-</v>
      </c>
      <c r="GO315" s="361" t="str">
        <f t="shared" si="906"/>
        <v>-</v>
      </c>
      <c r="GP315" s="361" t="str">
        <f t="shared" si="907"/>
        <v>-</v>
      </c>
      <c r="GQ315" s="361" t="str">
        <f t="shared" si="908"/>
        <v>-</v>
      </c>
      <c r="GR315" s="361" t="str">
        <f t="shared" si="909"/>
        <v>-</v>
      </c>
      <c r="GS315" s="361" t="str">
        <f t="shared" si="910"/>
        <v>-</v>
      </c>
      <c r="GT315" s="361" t="str">
        <f t="shared" si="911"/>
        <v>-</v>
      </c>
      <c r="GU315" s="361" t="str">
        <f t="shared" si="912"/>
        <v>-</v>
      </c>
      <c r="GV315" s="361" t="str">
        <f t="shared" si="913"/>
        <v>-</v>
      </c>
      <c r="GW315" s="361" t="str">
        <f t="shared" si="914"/>
        <v>-</v>
      </c>
      <c r="GX315" s="361" t="str">
        <f t="shared" si="915"/>
        <v>-</v>
      </c>
      <c r="GY315" s="361" t="str">
        <f t="shared" si="916"/>
        <v>-</v>
      </c>
      <c r="GZ315" s="361" t="str">
        <f t="shared" si="917"/>
        <v>-</v>
      </c>
      <c r="HA315" s="361" t="str">
        <f t="shared" si="918"/>
        <v>-</v>
      </c>
      <c r="HB315" s="361" t="str">
        <f t="shared" si="919"/>
        <v>-</v>
      </c>
      <c r="HC315" s="361" t="str">
        <f t="shared" si="920"/>
        <v>-</v>
      </c>
      <c r="HD315" s="361" t="str">
        <f t="shared" si="921"/>
        <v>-</v>
      </c>
      <c r="HE315" s="361" t="str">
        <f t="shared" si="922"/>
        <v>-</v>
      </c>
      <c r="HF315" s="361" t="str">
        <f t="shared" si="923"/>
        <v>-</v>
      </c>
      <c r="HG315" s="361" t="str">
        <f t="shared" si="924"/>
        <v>-</v>
      </c>
      <c r="HH315" s="361" t="str">
        <f t="shared" si="925"/>
        <v>-</v>
      </c>
      <c r="HI315" s="361" t="str">
        <f t="shared" si="926"/>
        <v>-</v>
      </c>
      <c r="HJ315" s="361" t="str">
        <f t="shared" si="927"/>
        <v>-</v>
      </c>
      <c r="HK315" s="361" t="str">
        <f t="shared" si="928"/>
        <v>MVR</v>
      </c>
      <c r="HL315" s="361" t="str">
        <f t="shared" si="929"/>
        <v>-</v>
      </c>
      <c r="HM315" s="361" t="str">
        <f t="shared" si="930"/>
        <v>-</v>
      </c>
      <c r="HN315" s="361" t="str">
        <f t="shared" si="931"/>
        <v>-</v>
      </c>
      <c r="HO315" s="361" t="str">
        <f t="shared" si="932"/>
        <v>-</v>
      </c>
      <c r="HP315" s="361" t="str">
        <f t="shared" si="933"/>
        <v>-</v>
      </c>
      <c r="HQ315" s="361" t="str">
        <f t="shared" si="934"/>
        <v>-</v>
      </c>
      <c r="HR315" s="361" t="str">
        <f t="shared" si="935"/>
        <v>-</v>
      </c>
      <c r="HS315" s="361" t="str">
        <f t="shared" si="936"/>
        <v>-</v>
      </c>
      <c r="HT315" s="361" t="str">
        <f t="shared" si="937"/>
        <v>-</v>
      </c>
      <c r="HU315" s="361" t="str">
        <f t="shared" si="938"/>
        <v>-</v>
      </c>
      <c r="HV315" s="361" t="str">
        <f t="shared" si="939"/>
        <v>-</v>
      </c>
      <c r="HW315" s="361" t="str">
        <f t="shared" si="940"/>
        <v>-</v>
      </c>
      <c r="HX315" s="361" t="str">
        <f t="shared" si="941"/>
        <v>MVR</v>
      </c>
      <c r="HY315" s="361" t="str">
        <f t="shared" si="942"/>
        <v>MVR</v>
      </c>
      <c r="HZ315" s="361" t="str">
        <f t="shared" si="943"/>
        <v>-</v>
      </c>
      <c r="IA315" s="361" t="str">
        <f t="shared" si="944"/>
        <v>-</v>
      </c>
      <c r="IB315" s="361" t="str">
        <f t="shared" si="945"/>
        <v>-</v>
      </c>
      <c r="IC315" s="361" t="str">
        <f t="shared" si="946"/>
        <v>-</v>
      </c>
      <c r="ID315" s="361" t="str">
        <f t="shared" si="947"/>
        <v>-</v>
      </c>
      <c r="IE315" s="361" t="str">
        <f t="shared" si="948"/>
        <v>-</v>
      </c>
      <c r="IF315" s="444" t="s">
        <v>1247</v>
      </c>
      <c r="IG315" s="56" t="str">
        <f t="shared" si="1086"/>
        <v>-</v>
      </c>
      <c r="IH315" s="56" t="str">
        <f t="shared" si="1087"/>
        <v>-</v>
      </c>
      <c r="II315" s="56" t="str">
        <f t="shared" si="1088"/>
        <v>-</v>
      </c>
      <c r="IJ315" s="56" t="str">
        <f t="shared" si="1089"/>
        <v>-</v>
      </c>
      <c r="IK315" s="56" t="str">
        <f t="shared" si="949"/>
        <v>-</v>
      </c>
      <c r="IL315" s="56" t="str">
        <f t="shared" si="950"/>
        <v>-</v>
      </c>
      <c r="IM315" s="56" t="str">
        <f t="shared" si="951"/>
        <v>-</v>
      </c>
      <c r="IN315" s="56" t="str">
        <f t="shared" si="952"/>
        <v>-</v>
      </c>
      <c r="IO315" s="56" t="str">
        <f t="shared" si="953"/>
        <v>-</v>
      </c>
      <c r="IP315" s="56" t="str">
        <f t="shared" si="954"/>
        <v>-</v>
      </c>
      <c r="IQ315" s="56" t="str">
        <f t="shared" si="955"/>
        <v>-</v>
      </c>
      <c r="IR315" s="56" t="str">
        <f t="shared" si="956"/>
        <v>-</v>
      </c>
      <c r="IS315" s="56" t="str">
        <f t="shared" si="957"/>
        <v>-</v>
      </c>
      <c r="IT315" s="56" t="str">
        <f t="shared" si="958"/>
        <v>-</v>
      </c>
      <c r="IU315" s="56" t="str">
        <f t="shared" si="959"/>
        <v>-</v>
      </c>
      <c r="IV315" s="56" t="str">
        <f t="shared" si="960"/>
        <v>-</v>
      </c>
      <c r="IW315" s="56" t="str">
        <f t="shared" si="961"/>
        <v>-</v>
      </c>
      <c r="IX315" s="56" t="str">
        <f t="shared" si="962"/>
        <v>-</v>
      </c>
      <c r="IY315" s="56" t="str">
        <f t="shared" si="963"/>
        <v>-</v>
      </c>
      <c r="IZ315" s="56" t="str">
        <f t="shared" si="964"/>
        <v>-</v>
      </c>
      <c r="JA315" s="56" t="str">
        <f t="shared" si="965"/>
        <v>-</v>
      </c>
      <c r="JB315" s="56" t="str">
        <f t="shared" si="966"/>
        <v>-</v>
      </c>
      <c r="JC315" s="56" t="str">
        <f t="shared" si="967"/>
        <v>-</v>
      </c>
      <c r="JD315" s="56" t="str">
        <f t="shared" si="968"/>
        <v>-</v>
      </c>
      <c r="JE315" s="56" t="str">
        <f t="shared" si="969"/>
        <v>-</v>
      </c>
      <c r="JF315" s="56" t="str">
        <f t="shared" si="970"/>
        <v>---------------</v>
      </c>
      <c r="JG315" s="56" t="str">
        <f t="shared" si="971"/>
        <v>-</v>
      </c>
      <c r="JH315" s="56" t="str">
        <f t="shared" si="972"/>
        <v>-</v>
      </c>
      <c r="JI315" s="56" t="str">
        <f t="shared" si="973"/>
        <v>-</v>
      </c>
      <c r="JJ315" s="56" t="str">
        <f t="shared" si="974"/>
        <v>-</v>
      </c>
      <c r="JK315" s="56" t="str">
        <f t="shared" si="975"/>
        <v>-</v>
      </c>
      <c r="JL315" s="56" t="str">
        <f t="shared" si="976"/>
        <v>-</v>
      </c>
      <c r="JM315" s="56" t="str">
        <f t="shared" si="977"/>
        <v>-</v>
      </c>
      <c r="JN315" s="56" t="str">
        <f t="shared" si="978"/>
        <v>-</v>
      </c>
      <c r="JO315" s="56" t="str">
        <f t="shared" si="979"/>
        <v>-</v>
      </c>
      <c r="JP315" s="56" t="str">
        <f t="shared" si="980"/>
        <v>-</v>
      </c>
      <c r="JQ315" s="56" t="str">
        <f t="shared" si="981"/>
        <v>-</v>
      </c>
      <c r="JR315" s="56" t="str">
        <f t="shared" si="982"/>
        <v>-</v>
      </c>
      <c r="JS315" s="56" t="str">
        <f t="shared" si="983"/>
        <v>---------------</v>
      </c>
      <c r="JT315" s="56" t="str">
        <f t="shared" si="984"/>
        <v>---------------</v>
      </c>
      <c r="JU315" s="56" t="str">
        <f t="shared" si="985"/>
        <v>-</v>
      </c>
      <c r="JV315" s="56" t="str">
        <f t="shared" si="986"/>
        <v>-</v>
      </c>
      <c r="JW315" s="56" t="str">
        <f t="shared" si="987"/>
        <v>-</v>
      </c>
      <c r="JX315" s="56" t="str">
        <f t="shared" si="988"/>
        <v>-</v>
      </c>
      <c r="JY315" s="56" t="str">
        <f t="shared" si="989"/>
        <v>-</v>
      </c>
      <c r="JZ315" s="56" t="str">
        <f t="shared" si="990"/>
        <v>-</v>
      </c>
      <c r="KA315" s="444" t="s">
        <v>1247</v>
      </c>
      <c r="KB315" s="360">
        <f>IF(ISNUMBER(INDEX($EQ$15:$GK$521,$B315,EO$11)),MAX(KB$14:KB314)+1,0)</f>
        <v>0</v>
      </c>
      <c r="KC315" s="360" t="str">
        <f t="shared" si="1090"/>
        <v/>
      </c>
      <c r="KD315" s="373" t="s">
        <v>2</v>
      </c>
      <c r="KE315" s="215"/>
      <c r="KF315" s="60"/>
      <c r="KG315" s="60"/>
      <c r="KH315" s="60"/>
      <c r="KI315" s="60"/>
      <c r="KJ315" s="60"/>
      <c r="KK315" s="60"/>
      <c r="KL315" s="60"/>
      <c r="KM315" s="60"/>
      <c r="KN315" s="60"/>
      <c r="KO315" s="60"/>
      <c r="KP315" s="60"/>
      <c r="KQ315" s="60"/>
      <c r="KR315" s="60"/>
      <c r="KS315" s="60"/>
      <c r="KT315" s="60"/>
      <c r="KU315" s="60"/>
      <c r="KV315" s="60"/>
      <c r="KW315" s="60"/>
      <c r="KX315" s="60"/>
      <c r="KY315" s="60"/>
      <c r="KZ315" s="283" t="str">
        <f t="shared" si="991"/>
        <v/>
      </c>
      <c r="LA315" s="26"/>
      <c r="LB315" s="18"/>
      <c r="LC315" s="18"/>
      <c r="LD315" s="18"/>
      <c r="LE315" s="18"/>
      <c r="LF315" s="18"/>
      <c r="LG315" s="18"/>
      <c r="LH315" s="18"/>
      <c r="LI315" s="18"/>
      <c r="LJ315" s="18"/>
      <c r="LK315" s="18"/>
      <c r="LL315" s="18"/>
      <c r="LM315" s="18"/>
      <c r="LN315" s="63"/>
      <c r="LO315" s="251">
        <f t="shared" si="992"/>
        <v>0</v>
      </c>
      <c r="LP315" s="251">
        <f t="shared" si="993"/>
        <v>0</v>
      </c>
      <c r="LQ315" s="251">
        <f t="shared" si="994"/>
        <v>0</v>
      </c>
      <c r="LR315" s="251">
        <f t="shared" si="995"/>
        <v>0</v>
      </c>
      <c r="LS315" s="251">
        <f t="shared" si="996"/>
        <v>0</v>
      </c>
      <c r="LT315" s="251">
        <f t="shared" si="997"/>
        <v>0</v>
      </c>
      <c r="LU315" s="251">
        <f t="shared" si="998"/>
        <v>0</v>
      </c>
      <c r="LV315" s="251">
        <f t="shared" si="999"/>
        <v>0</v>
      </c>
      <c r="LW315" s="251">
        <f t="shared" si="1000"/>
        <v>0</v>
      </c>
      <c r="LX315" s="251">
        <f t="shared" si="1001"/>
        <v>0</v>
      </c>
      <c r="LY315" s="251">
        <f t="shared" si="1002"/>
        <v>0</v>
      </c>
      <c r="LZ315" s="251">
        <f t="shared" si="1003"/>
        <v>0</v>
      </c>
      <c r="MA315" s="63" t="str">
        <f t="shared" si="1004"/>
        <v/>
      </c>
      <c r="MB315" s="63" t="str">
        <f t="shared" si="1094"/>
        <v/>
      </c>
      <c r="MC315" s="63">
        <f t="shared" si="1095"/>
        <v>301</v>
      </c>
      <c r="MD315" s="63" t="str">
        <f t="shared" si="1096"/>
        <v/>
      </c>
      <c r="ME315" s="63" t="str">
        <f t="shared" si="1097"/>
        <v/>
      </c>
      <c r="MF315" s="315" t="str">
        <f t="shared" si="1007"/>
        <v/>
      </c>
      <c r="MG315" s="315">
        <f>IF(ISNUMBER(MATCH(EO315,$ME$15:$ME$520,0)),0,MAX(MG$14:MG314)+1)</f>
        <v>0</v>
      </c>
      <c r="MH315" s="315" t="str">
        <f t="shared" si="1008"/>
        <v/>
      </c>
      <c r="MI315" s="369"/>
      <c r="MJ315" s="68"/>
      <c r="MK315" s="18"/>
      <c r="ML315" s="242"/>
      <c r="MM315" s="242"/>
      <c r="MN315" s="59"/>
      <c r="MO315" s="59"/>
      <c r="MP315" s="285"/>
      <c r="MQ315" s="59"/>
      <c r="MR315" s="238"/>
      <c r="MS315" s="285"/>
      <c r="MT315" s="59"/>
      <c r="MU315" s="285"/>
      <c r="MV315" s="238"/>
      <c r="MW315" s="59"/>
      <c r="MX315" s="59"/>
      <c r="MY315" s="59"/>
      <c r="MZ315" s="59"/>
      <c r="NA315" s="59"/>
      <c r="NB315" s="59"/>
      <c r="NC315" s="59"/>
      <c r="ND315" s="59"/>
      <c r="NE315" s="59"/>
      <c r="NF315" s="59"/>
      <c r="NG315" s="59"/>
      <c r="NH315" s="59"/>
      <c r="NI315" s="59"/>
      <c r="NJ315" s="59"/>
      <c r="NK315" s="59"/>
      <c r="NL315" s="454"/>
      <c r="NM315" s="454"/>
      <c r="NN315" s="59"/>
      <c r="NO315" s="18"/>
      <c r="NP315" s="18"/>
      <c r="NQ315" s="18"/>
      <c r="NR315" s="18"/>
      <c r="NS315" s="18"/>
      <c r="NT315" s="18"/>
      <c r="NU315" s="18"/>
      <c r="NV315" s="18"/>
      <c r="NW315" s="18"/>
      <c r="NX315" s="18"/>
      <c r="NY315" s="18"/>
      <c r="NZ315" s="18"/>
      <c r="OA315" s="18"/>
      <c r="OB315" s="18"/>
      <c r="OC315" s="18"/>
      <c r="OZ315" s="59"/>
      <c r="PA315" s="251" t="str">
        <f t="shared" si="1009"/>
        <v/>
      </c>
      <c r="PB315" s="251" t="str">
        <f t="shared" si="1010"/>
        <v/>
      </c>
      <c r="PC315" s="251" t="str">
        <f t="shared" si="1011"/>
        <v/>
      </c>
      <c r="PD315" s="251" t="str">
        <f t="shared" si="1012"/>
        <v/>
      </c>
      <c r="PE315" s="251" t="str">
        <f t="shared" si="1013"/>
        <v/>
      </c>
      <c r="PF315" s="251" t="str">
        <f t="shared" si="1014"/>
        <v/>
      </c>
      <c r="PG315" s="251" t="str">
        <f t="shared" si="1015"/>
        <v/>
      </c>
      <c r="PH315" s="251" t="str">
        <f t="shared" si="1016"/>
        <v/>
      </c>
      <c r="PI315" s="251" t="str">
        <f t="shared" si="1017"/>
        <v/>
      </c>
      <c r="PJ315" s="251" t="str">
        <f t="shared" si="1018"/>
        <v/>
      </c>
      <c r="PK315" s="251" t="str">
        <f t="shared" si="1019"/>
        <v/>
      </c>
      <c r="PL315" s="251" t="str">
        <f t="shared" si="1020"/>
        <v/>
      </c>
      <c r="PM315" s="251" t="str">
        <f t="shared" si="1021"/>
        <v/>
      </c>
      <c r="PN315" s="251" t="str">
        <f t="shared" si="1022"/>
        <v/>
      </c>
      <c r="PO315" s="251" t="str">
        <f t="shared" si="1023"/>
        <v/>
      </c>
      <c r="PP315" s="251" t="str">
        <f t="shared" si="1024"/>
        <v/>
      </c>
      <c r="PQ315" s="251" t="str">
        <f t="shared" si="1025"/>
        <v/>
      </c>
      <c r="PR315" s="251" t="str">
        <f t="shared" si="1026"/>
        <v/>
      </c>
      <c r="PS315" s="251" t="str">
        <f t="shared" si="1027"/>
        <v/>
      </c>
      <c r="PT315" s="251" t="str">
        <f t="shared" si="1028"/>
        <v/>
      </c>
      <c r="PU315" s="251" t="str">
        <f t="shared" si="1029"/>
        <v/>
      </c>
      <c r="PV315" s="251" t="str">
        <f t="shared" si="1030"/>
        <v/>
      </c>
      <c r="PW315" s="251" t="str">
        <f t="shared" si="1031"/>
        <v/>
      </c>
      <c r="PX315" s="251" t="str">
        <f t="shared" si="1032"/>
        <v/>
      </c>
      <c r="PY315" s="251" t="str">
        <f t="shared" si="1033"/>
        <v/>
      </c>
      <c r="PZ315" s="251" t="str">
        <f t="shared" si="1034"/>
        <v/>
      </c>
      <c r="QA315" s="251" t="str">
        <f t="shared" si="1035"/>
        <v/>
      </c>
      <c r="QB315" s="251" t="str">
        <f t="shared" si="1036"/>
        <v/>
      </c>
      <c r="QC315" s="251" t="str">
        <f t="shared" si="1037"/>
        <v/>
      </c>
      <c r="QD315" s="251" t="str">
        <f t="shared" si="1038"/>
        <v/>
      </c>
      <c r="QE315" s="251" t="str">
        <f t="shared" si="1039"/>
        <v/>
      </c>
      <c r="QF315" s="63">
        <f t="shared" si="1040"/>
        <v>0</v>
      </c>
      <c r="QG315" s="59"/>
      <c r="QH315" s="59"/>
      <c r="QI315" s="59"/>
      <c r="QJ315" s="59"/>
      <c r="QK315" s="59"/>
      <c r="QL315" s="59"/>
      <c r="QM315" s="59"/>
      <c r="QN315" s="59"/>
    </row>
    <row r="316" spans="1:456" ht="6.75" customHeight="1" x14ac:dyDescent="0.25">
      <c r="A316" s="68"/>
      <c r="B316" s="447">
        <f t="shared" si="900"/>
        <v>302</v>
      </c>
      <c r="C316" s="72" t="s">
        <v>828</v>
      </c>
      <c r="D316" s="261" t="s">
        <v>880</v>
      </c>
      <c r="E316" s="59"/>
      <c r="F316" s="229"/>
      <c r="G316" s="295"/>
      <c r="H316" s="295"/>
      <c r="I316" s="229"/>
      <c r="J316" s="295"/>
      <c r="K316" s="295"/>
      <c r="L316" s="229"/>
      <c r="M316" s="295"/>
      <c r="N316" s="295"/>
      <c r="O316" s="229"/>
      <c r="P316" s="295"/>
      <c r="Q316" s="295"/>
      <c r="R316" s="229"/>
      <c r="S316" s="230"/>
      <c r="T316" s="231"/>
      <c r="U316" s="229"/>
      <c r="V316" s="230"/>
      <c r="W316" s="231"/>
      <c r="X316" s="229"/>
      <c r="Y316" s="230"/>
      <c r="Z316" s="231"/>
      <c r="AA316" s="229"/>
      <c r="AB316" s="295"/>
      <c r="AC316" s="295"/>
      <c r="AD316" s="229"/>
      <c r="AE316" s="295"/>
      <c r="AF316" s="295"/>
      <c r="AG316" s="229"/>
      <c r="AH316" s="295"/>
      <c r="AI316" s="295"/>
      <c r="AJ316" s="229"/>
      <c r="AK316" s="295"/>
      <c r="AL316" s="295"/>
      <c r="AM316" s="229"/>
      <c r="AN316" s="295"/>
      <c r="AO316" s="295"/>
      <c r="AP316" s="243"/>
      <c r="AQ316" s="295"/>
      <c r="AR316" s="290"/>
      <c r="AS316" s="243"/>
      <c r="AT316" s="295"/>
      <c r="AU316" s="290"/>
      <c r="AV316" s="229"/>
      <c r="AW316" s="230"/>
      <c r="AX316" s="231"/>
      <c r="AY316" s="229"/>
      <c r="AZ316" s="230"/>
      <c r="BA316" s="231"/>
      <c r="BB316" s="229"/>
      <c r="BC316" s="230"/>
      <c r="BD316" s="231"/>
      <c r="BE316" s="229"/>
      <c r="BF316" s="230"/>
      <c r="BG316" s="231"/>
      <c r="BH316" s="229"/>
      <c r="BI316" s="230"/>
      <c r="BJ316" s="231"/>
      <c r="BK316" s="243"/>
      <c r="BL316" s="230"/>
      <c r="BM316" s="231"/>
      <c r="BN316" s="243"/>
      <c r="BO316" s="230"/>
      <c r="BP316" s="231"/>
      <c r="BQ316" s="229"/>
      <c r="BR316" s="230"/>
      <c r="BS316" s="231"/>
      <c r="BT316" s="229"/>
      <c r="BU316" s="230"/>
      <c r="BV316" s="231"/>
      <c r="BW316" s="229"/>
      <c r="BX316" s="230"/>
      <c r="BY316" s="231"/>
      <c r="BZ316" s="229"/>
      <c r="CA316" s="230"/>
      <c r="CB316" s="231"/>
      <c r="CC316" s="229"/>
      <c r="CD316" s="230"/>
      <c r="CE316" s="231"/>
      <c r="CF316" s="331"/>
      <c r="CG316" s="332"/>
      <c r="CH316" s="385"/>
      <c r="CI316" s="331"/>
      <c r="CJ316" s="332"/>
      <c r="CK316" s="385"/>
      <c r="CL316" s="243"/>
      <c r="CM316" s="230"/>
      <c r="CN316" s="354"/>
      <c r="CO316" s="243"/>
      <c r="CP316" s="230"/>
      <c r="CQ316" s="231"/>
      <c r="CR316" s="331"/>
      <c r="CS316" s="332"/>
      <c r="CT316" s="333"/>
      <c r="CU316" s="229"/>
      <c r="CV316" s="230"/>
      <c r="CW316" s="231"/>
      <c r="CX316" s="331"/>
      <c r="CY316" s="332"/>
      <c r="CZ316" s="333"/>
      <c r="DA316" s="331"/>
      <c r="DB316" s="332"/>
      <c r="DC316" s="333"/>
      <c r="DD316" s="331"/>
      <c r="DE316" s="332"/>
      <c r="DF316" s="333"/>
      <c r="DG316" s="331"/>
      <c r="DH316" s="332"/>
      <c r="DI316" s="333"/>
      <c r="DJ316" s="229"/>
      <c r="DK316" s="230"/>
      <c r="DL316" s="231"/>
      <c r="DM316" s="229"/>
      <c r="DN316" s="230"/>
      <c r="DO316" s="231"/>
      <c r="DP316" s="331"/>
      <c r="DQ316" s="332"/>
      <c r="DR316" s="333"/>
      <c r="DS316" s="331"/>
      <c r="DT316" s="332"/>
      <c r="DU316" s="333"/>
      <c r="DV316" s="331"/>
      <c r="DW316" s="332"/>
      <c r="DX316" s="333"/>
      <c r="DY316" s="331"/>
      <c r="DZ316" s="332"/>
      <c r="EA316" s="333"/>
      <c r="EB316" s="331"/>
      <c r="EC316" s="332"/>
      <c r="ED316" s="333"/>
      <c r="EE316" s="331"/>
      <c r="EF316" s="332"/>
      <c r="EG316" s="333"/>
      <c r="EH316" s="229"/>
      <c r="EI316" s="230"/>
      <c r="EJ316" s="231"/>
      <c r="EK316" s="229"/>
      <c r="EL316" s="230"/>
      <c r="EM316" s="231"/>
      <c r="EN316" s="244"/>
      <c r="EO316" s="269" t="str">
        <f t="shared" si="901"/>
        <v/>
      </c>
      <c r="EP316" s="444" t="s">
        <v>1247</v>
      </c>
      <c r="EQ316" s="360" t="str">
        <f t="shared" si="1041"/>
        <v/>
      </c>
      <c r="ER316" s="360" t="str">
        <f t="shared" si="1042"/>
        <v/>
      </c>
      <c r="ES316" s="360" t="str">
        <f t="shared" si="1043"/>
        <v/>
      </c>
      <c r="ET316" s="360" t="str">
        <f t="shared" si="1044"/>
        <v/>
      </c>
      <c r="EU316" s="360" t="str">
        <f t="shared" si="1045"/>
        <v/>
      </c>
      <c r="EV316" s="360" t="str">
        <f t="shared" si="1046"/>
        <v/>
      </c>
      <c r="EW316" s="360" t="str">
        <f t="shared" si="1047"/>
        <v/>
      </c>
      <c r="EX316" s="360" t="str">
        <f t="shared" si="1048"/>
        <v/>
      </c>
      <c r="EY316" s="360" t="str">
        <f t="shared" si="1049"/>
        <v/>
      </c>
      <c r="EZ316" s="360" t="str">
        <f t="shared" si="1050"/>
        <v/>
      </c>
      <c r="FA316" s="360" t="str">
        <f t="shared" si="1051"/>
        <v/>
      </c>
      <c r="FB316" s="360" t="str">
        <f t="shared" si="1052"/>
        <v/>
      </c>
      <c r="FC316" s="360" t="str">
        <f t="shared" si="1053"/>
        <v/>
      </c>
      <c r="FD316" s="360" t="str">
        <f t="shared" si="1054"/>
        <v/>
      </c>
      <c r="FE316" s="360" t="str">
        <f t="shared" si="1055"/>
        <v/>
      </c>
      <c r="FF316" s="360" t="str">
        <f t="shared" si="1056"/>
        <v/>
      </c>
      <c r="FG316" s="360" t="str">
        <f t="shared" si="1057"/>
        <v/>
      </c>
      <c r="FH316" s="360" t="str">
        <f t="shared" si="1058"/>
        <v/>
      </c>
      <c r="FI316" s="360" t="str">
        <f t="shared" si="1059"/>
        <v/>
      </c>
      <c r="FJ316" s="360" t="str">
        <f t="shared" si="1060"/>
        <v/>
      </c>
      <c r="FK316" s="360" t="str">
        <f t="shared" si="1061"/>
        <v/>
      </c>
      <c r="FL316" s="360" t="str">
        <f t="shared" si="1062"/>
        <v/>
      </c>
      <c r="FM316" s="360" t="str">
        <f t="shared" si="1063"/>
        <v/>
      </c>
      <c r="FN316" s="360" t="str">
        <f t="shared" si="1064"/>
        <v/>
      </c>
      <c r="FO316" s="360" t="str">
        <f t="shared" si="1065"/>
        <v/>
      </c>
      <c r="FP316" s="360">
        <f t="shared" si="1066"/>
        <v>30</v>
      </c>
      <c r="FQ316" s="360" t="str">
        <f t="shared" si="1067"/>
        <v/>
      </c>
      <c r="FR316" s="360" t="str">
        <f t="shared" si="1068"/>
        <v/>
      </c>
      <c r="FS316" s="360" t="str">
        <f t="shared" si="1069"/>
        <v/>
      </c>
      <c r="FT316" s="360" t="str">
        <f t="shared" si="902"/>
        <v/>
      </c>
      <c r="FU316" s="360" t="str">
        <f t="shared" si="1070"/>
        <v/>
      </c>
      <c r="FV316" s="360" t="str">
        <f t="shared" si="1071"/>
        <v/>
      </c>
      <c r="FW316" s="360" t="str">
        <f t="shared" si="1072"/>
        <v/>
      </c>
      <c r="FX316" s="360" t="str">
        <f t="shared" si="1073"/>
        <v/>
      </c>
      <c r="FY316" s="360" t="str">
        <f t="shared" si="1074"/>
        <v/>
      </c>
      <c r="FZ316" s="360" t="str">
        <f t="shared" si="1075"/>
        <v/>
      </c>
      <c r="GA316" s="360" t="str">
        <f t="shared" si="1076"/>
        <v/>
      </c>
      <c r="GB316" s="360" t="str">
        <f t="shared" si="1077"/>
        <v/>
      </c>
      <c r="GC316" s="360" t="str">
        <f t="shared" si="1078"/>
        <v/>
      </c>
      <c r="GD316" s="360" t="str">
        <f t="shared" si="1079"/>
        <v/>
      </c>
      <c r="GE316" s="360" t="str">
        <f t="shared" si="1080"/>
        <v/>
      </c>
      <c r="GF316" s="360" t="str">
        <f t="shared" si="1081"/>
        <v/>
      </c>
      <c r="GG316" s="360" t="str">
        <f t="shared" si="1082"/>
        <v/>
      </c>
      <c r="GH316" s="360" t="str">
        <f t="shared" si="1083"/>
        <v/>
      </c>
      <c r="GI316" s="360" t="str">
        <f t="shared" si="1084"/>
        <v/>
      </c>
      <c r="GJ316" s="360" t="str">
        <f t="shared" si="1085"/>
        <v/>
      </c>
      <c r="GK316" s="444" t="s">
        <v>1247</v>
      </c>
      <c r="GL316" s="361" t="str">
        <f t="shared" si="903"/>
        <v>-</v>
      </c>
      <c r="GM316" s="361" t="str">
        <f t="shared" si="904"/>
        <v>-</v>
      </c>
      <c r="GN316" s="361" t="str">
        <f t="shared" si="905"/>
        <v>-</v>
      </c>
      <c r="GO316" s="361" t="str">
        <f t="shared" si="906"/>
        <v>-</v>
      </c>
      <c r="GP316" s="361" t="str">
        <f t="shared" si="907"/>
        <v>-</v>
      </c>
      <c r="GQ316" s="361" t="str">
        <f t="shared" si="908"/>
        <v>-</v>
      </c>
      <c r="GR316" s="361" t="str">
        <f t="shared" si="909"/>
        <v>-</v>
      </c>
      <c r="GS316" s="361" t="str">
        <f t="shared" si="910"/>
        <v>-</v>
      </c>
      <c r="GT316" s="361" t="str">
        <f t="shared" si="911"/>
        <v>-</v>
      </c>
      <c r="GU316" s="361" t="str">
        <f t="shared" si="912"/>
        <v>-</v>
      </c>
      <c r="GV316" s="361" t="str">
        <f t="shared" si="913"/>
        <v>-</v>
      </c>
      <c r="GW316" s="361" t="str">
        <f t="shared" si="914"/>
        <v>-</v>
      </c>
      <c r="GX316" s="361" t="str">
        <f t="shared" si="915"/>
        <v>-</v>
      </c>
      <c r="GY316" s="361" t="str">
        <f t="shared" si="916"/>
        <v>-</v>
      </c>
      <c r="GZ316" s="361" t="str">
        <f t="shared" si="917"/>
        <v>-</v>
      </c>
      <c r="HA316" s="361" t="str">
        <f t="shared" si="918"/>
        <v>-</v>
      </c>
      <c r="HB316" s="361" t="str">
        <f t="shared" si="919"/>
        <v>-</v>
      </c>
      <c r="HC316" s="361" t="str">
        <f t="shared" si="920"/>
        <v>-</v>
      </c>
      <c r="HD316" s="361" t="str">
        <f t="shared" si="921"/>
        <v>-</v>
      </c>
      <c r="HE316" s="361" t="str">
        <f t="shared" si="922"/>
        <v>-</v>
      </c>
      <c r="HF316" s="361" t="str">
        <f t="shared" si="923"/>
        <v>-</v>
      </c>
      <c r="HG316" s="361" t="str">
        <f t="shared" si="924"/>
        <v>-</v>
      </c>
      <c r="HH316" s="361" t="str">
        <f t="shared" si="925"/>
        <v>-</v>
      </c>
      <c r="HI316" s="361" t="str">
        <f t="shared" si="926"/>
        <v>-</v>
      </c>
      <c r="HJ316" s="361" t="str">
        <f t="shared" si="927"/>
        <v>-</v>
      </c>
      <c r="HK316" s="361" t="str">
        <f t="shared" si="928"/>
        <v>axmvr</v>
      </c>
      <c r="HL316" s="361" t="str">
        <f t="shared" si="929"/>
        <v>-</v>
      </c>
      <c r="HM316" s="361" t="str">
        <f t="shared" si="930"/>
        <v>-</v>
      </c>
      <c r="HN316" s="361" t="str">
        <f t="shared" si="931"/>
        <v>-</v>
      </c>
      <c r="HO316" s="361" t="str">
        <f t="shared" si="932"/>
        <v>-</v>
      </c>
      <c r="HP316" s="361" t="str">
        <f t="shared" si="933"/>
        <v>-</v>
      </c>
      <c r="HQ316" s="361" t="str">
        <f t="shared" si="934"/>
        <v>-</v>
      </c>
      <c r="HR316" s="361" t="str">
        <f t="shared" si="935"/>
        <v>-</v>
      </c>
      <c r="HS316" s="361" t="str">
        <f t="shared" si="936"/>
        <v>-</v>
      </c>
      <c r="HT316" s="361" t="str">
        <f t="shared" si="937"/>
        <v>-</v>
      </c>
      <c r="HU316" s="361" t="str">
        <f t="shared" si="938"/>
        <v>-</v>
      </c>
      <c r="HV316" s="361" t="str">
        <f t="shared" si="939"/>
        <v>-</v>
      </c>
      <c r="HW316" s="361" t="str">
        <f t="shared" si="940"/>
        <v>-</v>
      </c>
      <c r="HX316" s="361" t="str">
        <f t="shared" si="941"/>
        <v>-</v>
      </c>
      <c r="HY316" s="361" t="str">
        <f t="shared" si="942"/>
        <v>-</v>
      </c>
      <c r="HZ316" s="361" t="str">
        <f t="shared" si="943"/>
        <v>-</v>
      </c>
      <c r="IA316" s="361" t="str">
        <f t="shared" si="944"/>
        <v>-</v>
      </c>
      <c r="IB316" s="361" t="str">
        <f t="shared" si="945"/>
        <v>-</v>
      </c>
      <c r="IC316" s="361" t="str">
        <f t="shared" si="946"/>
        <v>-</v>
      </c>
      <c r="ID316" s="361" t="str">
        <f t="shared" si="947"/>
        <v>-</v>
      </c>
      <c r="IE316" s="361" t="str">
        <f t="shared" si="948"/>
        <v>-</v>
      </c>
      <c r="IF316" s="444" t="s">
        <v>1247</v>
      </c>
      <c r="IG316" s="56" t="str">
        <f t="shared" si="1086"/>
        <v>-</v>
      </c>
      <c r="IH316" s="56" t="str">
        <f t="shared" si="1087"/>
        <v>-</v>
      </c>
      <c r="II316" s="56" t="str">
        <f t="shared" si="1088"/>
        <v>-</v>
      </c>
      <c r="IJ316" s="56" t="str">
        <f t="shared" si="1089"/>
        <v>-</v>
      </c>
      <c r="IK316" s="56" t="str">
        <f t="shared" si="949"/>
        <v>-</v>
      </c>
      <c r="IL316" s="56" t="str">
        <f t="shared" si="950"/>
        <v>-</v>
      </c>
      <c r="IM316" s="56" t="str">
        <f t="shared" si="951"/>
        <v>-</v>
      </c>
      <c r="IN316" s="56" t="str">
        <f t="shared" si="952"/>
        <v>-</v>
      </c>
      <c r="IO316" s="56" t="str">
        <f t="shared" si="953"/>
        <v>-</v>
      </c>
      <c r="IP316" s="56" t="str">
        <f t="shared" si="954"/>
        <v>-</v>
      </c>
      <c r="IQ316" s="56" t="str">
        <f t="shared" si="955"/>
        <v>-</v>
      </c>
      <c r="IR316" s="56" t="str">
        <f t="shared" si="956"/>
        <v>-</v>
      </c>
      <c r="IS316" s="56" t="str">
        <f t="shared" si="957"/>
        <v>-</v>
      </c>
      <c r="IT316" s="56" t="str">
        <f t="shared" si="958"/>
        <v>-</v>
      </c>
      <c r="IU316" s="56" t="str">
        <f t="shared" si="959"/>
        <v>-</v>
      </c>
      <c r="IV316" s="56" t="str">
        <f t="shared" si="960"/>
        <v>-</v>
      </c>
      <c r="IW316" s="56" t="str">
        <f t="shared" si="961"/>
        <v>-</v>
      </c>
      <c r="IX316" s="56" t="str">
        <f t="shared" si="962"/>
        <v>-</v>
      </c>
      <c r="IY316" s="56" t="str">
        <f t="shared" si="963"/>
        <v>-</v>
      </c>
      <c r="IZ316" s="56" t="str">
        <f t="shared" si="964"/>
        <v>-</v>
      </c>
      <c r="JA316" s="56" t="str">
        <f t="shared" si="965"/>
        <v>-</v>
      </c>
      <c r="JB316" s="56" t="str">
        <f t="shared" si="966"/>
        <v>-</v>
      </c>
      <c r="JC316" s="56" t="str">
        <f t="shared" si="967"/>
        <v>-</v>
      </c>
      <c r="JD316" s="56" t="str">
        <f t="shared" si="968"/>
        <v>-</v>
      </c>
      <c r="JE316" s="56" t="str">
        <f t="shared" si="969"/>
        <v>-</v>
      </c>
      <c r="JF316" s="56">
        <f t="shared" si="970"/>
        <v>4</v>
      </c>
      <c r="JG316" s="56" t="str">
        <f t="shared" si="971"/>
        <v>-</v>
      </c>
      <c r="JH316" s="56" t="str">
        <f t="shared" si="972"/>
        <v>-</v>
      </c>
      <c r="JI316" s="56" t="str">
        <f t="shared" si="973"/>
        <v>-</v>
      </c>
      <c r="JJ316" s="56" t="str">
        <f t="shared" si="974"/>
        <v>-</v>
      </c>
      <c r="JK316" s="56" t="str">
        <f t="shared" si="975"/>
        <v>-</v>
      </c>
      <c r="JL316" s="56" t="str">
        <f t="shared" si="976"/>
        <v>-</v>
      </c>
      <c r="JM316" s="56" t="str">
        <f t="shared" si="977"/>
        <v>-</v>
      </c>
      <c r="JN316" s="56" t="str">
        <f t="shared" si="978"/>
        <v>-</v>
      </c>
      <c r="JO316" s="56" t="str">
        <f t="shared" si="979"/>
        <v>-</v>
      </c>
      <c r="JP316" s="56" t="str">
        <f t="shared" si="980"/>
        <v>-</v>
      </c>
      <c r="JQ316" s="56" t="str">
        <f t="shared" si="981"/>
        <v>-</v>
      </c>
      <c r="JR316" s="56" t="str">
        <f t="shared" si="982"/>
        <v>-</v>
      </c>
      <c r="JS316" s="56" t="str">
        <f t="shared" si="983"/>
        <v>-</v>
      </c>
      <c r="JT316" s="56" t="str">
        <f t="shared" si="984"/>
        <v>-</v>
      </c>
      <c r="JU316" s="56" t="str">
        <f t="shared" si="985"/>
        <v>-</v>
      </c>
      <c r="JV316" s="56" t="str">
        <f t="shared" si="986"/>
        <v>-</v>
      </c>
      <c r="JW316" s="56" t="str">
        <f t="shared" si="987"/>
        <v>-</v>
      </c>
      <c r="JX316" s="56" t="str">
        <f t="shared" si="988"/>
        <v>-</v>
      </c>
      <c r="JY316" s="56" t="str">
        <f t="shared" si="989"/>
        <v>-</v>
      </c>
      <c r="JZ316" s="56" t="str">
        <f t="shared" si="990"/>
        <v>-</v>
      </c>
      <c r="KA316" s="444" t="s">
        <v>1247</v>
      </c>
      <c r="KB316" s="360">
        <f>IF(ISNUMBER(INDEX($EQ$15:$GK$521,$B316,EO$11)),MAX(KB$14:KB315)+1,0)</f>
        <v>0</v>
      </c>
      <c r="KC316" s="360" t="str">
        <f t="shared" si="1090"/>
        <v/>
      </c>
      <c r="KD316" s="373" t="s">
        <v>2</v>
      </c>
      <c r="KE316" s="215"/>
      <c r="KF316" s="60"/>
      <c r="KG316" s="60"/>
      <c r="KH316" s="60"/>
      <c r="KI316" s="60"/>
      <c r="KJ316" s="60"/>
      <c r="KK316" s="60"/>
      <c r="KL316" s="60"/>
      <c r="KM316" s="60"/>
      <c r="KN316" s="60"/>
      <c r="KO316" s="60"/>
      <c r="KP316" s="60"/>
      <c r="KQ316" s="60"/>
      <c r="KR316" s="60"/>
      <c r="KS316" s="60"/>
      <c r="KT316" s="60"/>
      <c r="KU316" s="60"/>
      <c r="KV316" s="60"/>
      <c r="KW316" s="60"/>
      <c r="KX316" s="60"/>
      <c r="KY316" s="60"/>
      <c r="KZ316" s="283" t="str">
        <f t="shared" si="991"/>
        <v/>
      </c>
      <c r="LA316" s="26"/>
      <c r="LB316" s="18"/>
      <c r="LC316" s="18"/>
      <c r="LD316" s="18"/>
      <c r="LE316" s="18"/>
      <c r="LF316" s="18"/>
      <c r="LG316" s="18"/>
      <c r="LH316" s="18"/>
      <c r="LI316" s="18"/>
      <c r="LJ316" s="18"/>
      <c r="LK316" s="18"/>
      <c r="LL316" s="18"/>
      <c r="LM316" s="18"/>
      <c r="LN316" s="63"/>
      <c r="LO316" s="251">
        <f t="shared" si="992"/>
        <v>0</v>
      </c>
      <c r="LP316" s="251">
        <f t="shared" si="993"/>
        <v>0</v>
      </c>
      <c r="LQ316" s="251">
        <f t="shared" si="994"/>
        <v>0</v>
      </c>
      <c r="LR316" s="251">
        <f t="shared" si="995"/>
        <v>0</v>
      </c>
      <c r="LS316" s="251">
        <f t="shared" si="996"/>
        <v>0</v>
      </c>
      <c r="LT316" s="251">
        <f t="shared" si="997"/>
        <v>0</v>
      </c>
      <c r="LU316" s="251">
        <f t="shared" si="998"/>
        <v>0</v>
      </c>
      <c r="LV316" s="251">
        <f t="shared" si="999"/>
        <v>0</v>
      </c>
      <c r="LW316" s="251">
        <f t="shared" si="1000"/>
        <v>0</v>
      </c>
      <c r="LX316" s="251">
        <f t="shared" si="1001"/>
        <v>0</v>
      </c>
      <c r="LY316" s="251">
        <f t="shared" si="1002"/>
        <v>0</v>
      </c>
      <c r="LZ316" s="251">
        <f t="shared" si="1003"/>
        <v>0</v>
      </c>
      <c r="MA316" s="63" t="str">
        <f t="shared" si="1004"/>
        <v/>
      </c>
      <c r="MB316" s="63" t="str">
        <f t="shared" si="1094"/>
        <v/>
      </c>
      <c r="MC316" s="63">
        <f t="shared" si="1095"/>
        <v>302</v>
      </c>
      <c r="MD316" s="63" t="str">
        <f t="shared" si="1096"/>
        <v/>
      </c>
      <c r="ME316" s="63" t="str">
        <f t="shared" si="1097"/>
        <v/>
      </c>
      <c r="MF316" s="315" t="str">
        <f t="shared" si="1007"/>
        <v/>
      </c>
      <c r="MG316" s="315">
        <f>IF(ISNUMBER(MATCH(EO316,$ME$15:$ME$520,0)),0,MAX(MG$14:MG315)+1)</f>
        <v>0</v>
      </c>
      <c r="MH316" s="315" t="str">
        <f t="shared" si="1008"/>
        <v/>
      </c>
      <c r="MI316" s="369"/>
      <c r="MJ316" s="68"/>
      <c r="MK316" s="18"/>
      <c r="ML316" s="242"/>
      <c r="MM316" s="242"/>
      <c r="MN316" s="59"/>
      <c r="MO316" s="59"/>
      <c r="MP316" s="285"/>
      <c r="MQ316" s="59"/>
      <c r="MR316" s="238"/>
      <c r="MS316" s="285"/>
      <c r="MT316" s="59"/>
      <c r="MU316" s="285"/>
      <c r="MV316" s="238"/>
      <c r="MW316" s="59"/>
      <c r="MX316" s="59"/>
      <c r="MY316" s="59"/>
      <c r="MZ316" s="59"/>
      <c r="NA316" s="59"/>
      <c r="NB316" s="59"/>
      <c r="NC316" s="59"/>
      <c r="ND316" s="59"/>
      <c r="NE316" s="59"/>
      <c r="NF316" s="59"/>
      <c r="NG316" s="59"/>
      <c r="NH316" s="59"/>
      <c r="NI316" s="59"/>
      <c r="NJ316" s="59"/>
      <c r="NK316" s="59"/>
      <c r="NL316" s="454"/>
      <c r="NM316" s="454"/>
      <c r="NN316" s="59"/>
      <c r="NO316" s="18"/>
      <c r="NP316" s="18"/>
      <c r="NQ316" s="18"/>
      <c r="NR316" s="18"/>
      <c r="NS316" s="18"/>
      <c r="NT316" s="18"/>
      <c r="NU316" s="18"/>
      <c r="NV316" s="18"/>
      <c r="NW316" s="18"/>
      <c r="NX316" s="18"/>
      <c r="NY316" s="18"/>
      <c r="NZ316" s="18"/>
      <c r="OA316" s="18"/>
      <c r="OB316" s="18"/>
      <c r="OC316" s="18"/>
      <c r="OZ316" s="59"/>
      <c r="PA316" s="251" t="str">
        <f t="shared" si="1009"/>
        <v/>
      </c>
      <c r="PB316" s="251" t="str">
        <f t="shared" si="1010"/>
        <v/>
      </c>
      <c r="PC316" s="251" t="str">
        <f t="shared" si="1011"/>
        <v/>
      </c>
      <c r="PD316" s="251" t="str">
        <f t="shared" si="1012"/>
        <v/>
      </c>
      <c r="PE316" s="251" t="str">
        <f t="shared" si="1013"/>
        <v/>
      </c>
      <c r="PF316" s="251" t="str">
        <f t="shared" si="1014"/>
        <v/>
      </c>
      <c r="PG316" s="251" t="str">
        <f t="shared" si="1015"/>
        <v/>
      </c>
      <c r="PH316" s="251" t="str">
        <f t="shared" si="1016"/>
        <v/>
      </c>
      <c r="PI316" s="251" t="str">
        <f t="shared" si="1017"/>
        <v/>
      </c>
      <c r="PJ316" s="251" t="str">
        <f t="shared" si="1018"/>
        <v/>
      </c>
      <c r="PK316" s="251" t="str">
        <f t="shared" si="1019"/>
        <v/>
      </c>
      <c r="PL316" s="251" t="str">
        <f t="shared" si="1020"/>
        <v/>
      </c>
      <c r="PM316" s="251" t="str">
        <f t="shared" si="1021"/>
        <v/>
      </c>
      <c r="PN316" s="251" t="str">
        <f t="shared" si="1022"/>
        <v/>
      </c>
      <c r="PO316" s="251" t="str">
        <f t="shared" si="1023"/>
        <v/>
      </c>
      <c r="PP316" s="251" t="str">
        <f t="shared" si="1024"/>
        <v/>
      </c>
      <c r="PQ316" s="251" t="str">
        <f t="shared" si="1025"/>
        <v/>
      </c>
      <c r="PR316" s="251" t="str">
        <f t="shared" si="1026"/>
        <v/>
      </c>
      <c r="PS316" s="251" t="str">
        <f t="shared" si="1027"/>
        <v/>
      </c>
      <c r="PT316" s="251" t="str">
        <f t="shared" si="1028"/>
        <v/>
      </c>
      <c r="PU316" s="251" t="str">
        <f t="shared" si="1029"/>
        <v/>
      </c>
      <c r="PV316" s="251" t="str">
        <f t="shared" si="1030"/>
        <v/>
      </c>
      <c r="PW316" s="251" t="str">
        <f t="shared" si="1031"/>
        <v/>
      </c>
      <c r="PX316" s="251" t="str">
        <f t="shared" si="1032"/>
        <v/>
      </c>
      <c r="PY316" s="251" t="str">
        <f t="shared" si="1033"/>
        <v/>
      </c>
      <c r="PZ316" s="251" t="str">
        <f t="shared" si="1034"/>
        <v/>
      </c>
      <c r="QA316" s="251" t="str">
        <f t="shared" si="1035"/>
        <v/>
      </c>
      <c r="QB316" s="251" t="str">
        <f t="shared" si="1036"/>
        <v/>
      </c>
      <c r="QC316" s="251" t="str">
        <f t="shared" si="1037"/>
        <v/>
      </c>
      <c r="QD316" s="251" t="str">
        <f t="shared" si="1038"/>
        <v/>
      </c>
      <c r="QE316" s="251" t="str">
        <f t="shared" si="1039"/>
        <v/>
      </c>
      <c r="QF316" s="63">
        <f t="shared" si="1040"/>
        <v>0</v>
      </c>
      <c r="QG316" s="59"/>
      <c r="QH316" s="59"/>
      <c r="QI316" s="59"/>
      <c r="QJ316" s="59"/>
      <c r="QK316" s="59"/>
      <c r="QL316" s="59"/>
      <c r="QM316" s="59"/>
      <c r="QN316" s="59"/>
    </row>
    <row r="317" spans="1:456" ht="6.75" customHeight="1" x14ac:dyDescent="0.25">
      <c r="A317" s="68"/>
      <c r="B317" s="447">
        <f t="shared" si="900"/>
        <v>303</v>
      </c>
      <c r="C317" s="72" t="s">
        <v>831</v>
      </c>
      <c r="D317" s="261" t="s">
        <v>881</v>
      </c>
      <c r="E317" s="59"/>
      <c r="F317" s="229"/>
      <c r="G317" s="295"/>
      <c r="H317" s="295"/>
      <c r="I317" s="229"/>
      <c r="J317" s="295"/>
      <c r="K317" s="295"/>
      <c r="L317" s="229"/>
      <c r="M317" s="295"/>
      <c r="N317" s="295"/>
      <c r="O317" s="229"/>
      <c r="P317" s="295"/>
      <c r="Q317" s="295"/>
      <c r="R317" s="229"/>
      <c r="S317" s="230"/>
      <c r="T317" s="231"/>
      <c r="U317" s="229"/>
      <c r="V317" s="230"/>
      <c r="W317" s="231"/>
      <c r="X317" s="229"/>
      <c r="Y317" s="230"/>
      <c r="Z317" s="231"/>
      <c r="AA317" s="229"/>
      <c r="AB317" s="295"/>
      <c r="AC317" s="295"/>
      <c r="AD317" s="229"/>
      <c r="AE317" s="295"/>
      <c r="AF317" s="295"/>
      <c r="AG317" s="229"/>
      <c r="AH317" s="295"/>
      <c r="AI317" s="295"/>
      <c r="AJ317" s="229"/>
      <c r="AK317" s="295"/>
      <c r="AL317" s="295"/>
      <c r="AM317" s="229"/>
      <c r="AN317" s="295"/>
      <c r="AO317" s="295"/>
      <c r="AP317" s="243"/>
      <c r="AQ317" s="295"/>
      <c r="AR317" s="290"/>
      <c r="AS317" s="243"/>
      <c r="AT317" s="295"/>
      <c r="AU317" s="290"/>
      <c r="AV317" s="229"/>
      <c r="AW317" s="230"/>
      <c r="AX317" s="231"/>
      <c r="AY317" s="229"/>
      <c r="AZ317" s="230"/>
      <c r="BA317" s="231"/>
      <c r="BB317" s="229"/>
      <c r="BC317" s="230"/>
      <c r="BD317" s="231"/>
      <c r="BE317" s="229"/>
      <c r="BF317" s="230"/>
      <c r="BG317" s="231"/>
      <c r="BH317" s="229"/>
      <c r="BI317" s="230"/>
      <c r="BJ317" s="231"/>
      <c r="BK317" s="243"/>
      <c r="BL317" s="230"/>
      <c r="BM317" s="231"/>
      <c r="BN317" s="243"/>
      <c r="BO317" s="230"/>
      <c r="BP317" s="231"/>
      <c r="BQ317" s="229"/>
      <c r="BR317" s="230"/>
      <c r="BS317" s="231"/>
      <c r="BT317" s="229"/>
      <c r="BU317" s="230"/>
      <c r="BV317" s="231"/>
      <c r="BW317" s="229"/>
      <c r="BX317" s="230"/>
      <c r="BY317" s="231"/>
      <c r="BZ317" s="229"/>
      <c r="CA317" s="230"/>
      <c r="CB317" s="231"/>
      <c r="CC317" s="229"/>
      <c r="CD317" s="230"/>
      <c r="CE317" s="231"/>
      <c r="CF317" s="331"/>
      <c r="CG317" s="332"/>
      <c r="CH317" s="385"/>
      <c r="CI317" s="331"/>
      <c r="CJ317" s="332"/>
      <c r="CK317" s="385"/>
      <c r="CL317" s="243"/>
      <c r="CM317" s="230"/>
      <c r="CN317" s="354"/>
      <c r="CO317" s="243"/>
      <c r="CP317" s="230"/>
      <c r="CQ317" s="231"/>
      <c r="CR317" s="331"/>
      <c r="CS317" s="332"/>
      <c r="CT317" s="333"/>
      <c r="CU317" s="229"/>
      <c r="CV317" s="230"/>
      <c r="CW317" s="231"/>
      <c r="CX317" s="331"/>
      <c r="CY317" s="332"/>
      <c r="CZ317" s="333"/>
      <c r="DA317" s="331"/>
      <c r="DB317" s="332"/>
      <c r="DC317" s="333"/>
      <c r="DD317" s="331"/>
      <c r="DE317" s="332"/>
      <c r="DF317" s="333"/>
      <c r="DG317" s="331"/>
      <c r="DH317" s="332"/>
      <c r="DI317" s="333"/>
      <c r="DJ317" s="229"/>
      <c r="DK317" s="230"/>
      <c r="DL317" s="231"/>
      <c r="DM317" s="229"/>
      <c r="DN317" s="230"/>
      <c r="DO317" s="231"/>
      <c r="DP317" s="331"/>
      <c r="DQ317" s="332"/>
      <c r="DR317" s="333"/>
      <c r="DS317" s="331"/>
      <c r="DT317" s="332"/>
      <c r="DU317" s="333"/>
      <c r="DV317" s="331"/>
      <c r="DW317" s="332"/>
      <c r="DX317" s="333"/>
      <c r="DY317" s="331"/>
      <c r="DZ317" s="332"/>
      <c r="EA317" s="333"/>
      <c r="EB317" s="331"/>
      <c r="EC317" s="332"/>
      <c r="ED317" s="333"/>
      <c r="EE317" s="331"/>
      <c r="EF317" s="332"/>
      <c r="EG317" s="333"/>
      <c r="EH317" s="229"/>
      <c r="EI317" s="230"/>
      <c r="EJ317" s="231"/>
      <c r="EK317" s="229"/>
      <c r="EL317" s="230"/>
      <c r="EM317" s="231"/>
      <c r="EN317" s="244"/>
      <c r="EO317" s="269" t="str">
        <f t="shared" si="901"/>
        <v/>
      </c>
      <c r="EP317" s="444" t="s">
        <v>1247</v>
      </c>
      <c r="EQ317" s="360" t="str">
        <f t="shared" si="1041"/>
        <v/>
      </c>
      <c r="ER317" s="360" t="str">
        <f t="shared" si="1042"/>
        <v/>
      </c>
      <c r="ES317" s="360" t="str">
        <f t="shared" si="1043"/>
        <v/>
      </c>
      <c r="ET317" s="360" t="str">
        <f t="shared" si="1044"/>
        <v/>
      </c>
      <c r="EU317" s="360" t="str">
        <f t="shared" si="1045"/>
        <v/>
      </c>
      <c r="EV317" s="360" t="str">
        <f t="shared" si="1046"/>
        <v/>
      </c>
      <c r="EW317" s="360" t="str">
        <f t="shared" si="1047"/>
        <v/>
      </c>
      <c r="EX317" s="360" t="str">
        <f t="shared" si="1048"/>
        <v/>
      </c>
      <c r="EY317" s="360" t="str">
        <f t="shared" si="1049"/>
        <v/>
      </c>
      <c r="EZ317" s="360" t="str">
        <f t="shared" si="1050"/>
        <v/>
      </c>
      <c r="FA317" s="360" t="str">
        <f t="shared" si="1051"/>
        <v/>
      </c>
      <c r="FB317" s="360" t="str">
        <f t="shared" si="1052"/>
        <v/>
      </c>
      <c r="FC317" s="360" t="str">
        <f t="shared" si="1053"/>
        <v/>
      </c>
      <c r="FD317" s="360" t="str">
        <f t="shared" si="1054"/>
        <v/>
      </c>
      <c r="FE317" s="360" t="str">
        <f t="shared" si="1055"/>
        <v/>
      </c>
      <c r="FF317" s="360" t="str">
        <f t="shared" si="1056"/>
        <v/>
      </c>
      <c r="FG317" s="360" t="str">
        <f t="shared" si="1057"/>
        <v/>
      </c>
      <c r="FH317" s="360" t="str">
        <f t="shared" si="1058"/>
        <v/>
      </c>
      <c r="FI317" s="360" t="str">
        <f t="shared" si="1059"/>
        <v/>
      </c>
      <c r="FJ317" s="360" t="str">
        <f t="shared" si="1060"/>
        <v/>
      </c>
      <c r="FK317" s="360" t="str">
        <f t="shared" si="1061"/>
        <v/>
      </c>
      <c r="FL317" s="360" t="str">
        <f t="shared" si="1062"/>
        <v/>
      </c>
      <c r="FM317" s="360" t="str">
        <f t="shared" si="1063"/>
        <v/>
      </c>
      <c r="FN317" s="360" t="str">
        <f t="shared" si="1064"/>
        <v/>
      </c>
      <c r="FO317" s="360" t="str">
        <f t="shared" si="1065"/>
        <v/>
      </c>
      <c r="FP317" s="360">
        <f t="shared" si="1066"/>
        <v>31</v>
      </c>
      <c r="FQ317" s="360" t="str">
        <f t="shared" si="1067"/>
        <v/>
      </c>
      <c r="FR317" s="360" t="str">
        <f t="shared" si="1068"/>
        <v/>
      </c>
      <c r="FS317" s="360" t="str">
        <f t="shared" si="1069"/>
        <v/>
      </c>
      <c r="FT317" s="360" t="str">
        <f t="shared" si="902"/>
        <v/>
      </c>
      <c r="FU317" s="360" t="str">
        <f t="shared" si="1070"/>
        <v/>
      </c>
      <c r="FV317" s="360" t="str">
        <f t="shared" si="1071"/>
        <v/>
      </c>
      <c r="FW317" s="360" t="str">
        <f t="shared" si="1072"/>
        <v/>
      </c>
      <c r="FX317" s="360" t="str">
        <f t="shared" si="1073"/>
        <v/>
      </c>
      <c r="FY317" s="360" t="str">
        <f t="shared" si="1074"/>
        <v/>
      </c>
      <c r="FZ317" s="360" t="str">
        <f t="shared" si="1075"/>
        <v/>
      </c>
      <c r="GA317" s="360" t="str">
        <f t="shared" si="1076"/>
        <v/>
      </c>
      <c r="GB317" s="360" t="str">
        <f t="shared" si="1077"/>
        <v/>
      </c>
      <c r="GC317" s="360" t="str">
        <f t="shared" si="1078"/>
        <v/>
      </c>
      <c r="GD317" s="360" t="str">
        <f t="shared" si="1079"/>
        <v/>
      </c>
      <c r="GE317" s="360" t="str">
        <f t="shared" si="1080"/>
        <v/>
      </c>
      <c r="GF317" s="360" t="str">
        <f t="shared" si="1081"/>
        <v/>
      </c>
      <c r="GG317" s="360" t="str">
        <f t="shared" si="1082"/>
        <v/>
      </c>
      <c r="GH317" s="360" t="str">
        <f t="shared" si="1083"/>
        <v/>
      </c>
      <c r="GI317" s="360" t="str">
        <f t="shared" si="1084"/>
        <v/>
      </c>
      <c r="GJ317" s="360" t="str">
        <f t="shared" si="1085"/>
        <v/>
      </c>
      <c r="GK317" s="444" t="s">
        <v>1247</v>
      </c>
      <c r="GL317" s="361" t="str">
        <f t="shared" si="903"/>
        <v>-</v>
      </c>
      <c r="GM317" s="361" t="str">
        <f t="shared" si="904"/>
        <v>-</v>
      </c>
      <c r="GN317" s="361" t="str">
        <f t="shared" si="905"/>
        <v>-</v>
      </c>
      <c r="GO317" s="361" t="str">
        <f t="shared" si="906"/>
        <v>-</v>
      </c>
      <c r="GP317" s="361" t="str">
        <f t="shared" si="907"/>
        <v>-</v>
      </c>
      <c r="GQ317" s="361" t="str">
        <f t="shared" si="908"/>
        <v>-</v>
      </c>
      <c r="GR317" s="361" t="str">
        <f t="shared" si="909"/>
        <v>-</v>
      </c>
      <c r="GS317" s="361" t="str">
        <f t="shared" si="910"/>
        <v>-</v>
      </c>
      <c r="GT317" s="361" t="str">
        <f t="shared" si="911"/>
        <v>-</v>
      </c>
      <c r="GU317" s="361" t="str">
        <f t="shared" si="912"/>
        <v>-</v>
      </c>
      <c r="GV317" s="361" t="str">
        <f t="shared" si="913"/>
        <v>-</v>
      </c>
      <c r="GW317" s="361" t="str">
        <f t="shared" si="914"/>
        <v>-</v>
      </c>
      <c r="GX317" s="361" t="str">
        <f t="shared" si="915"/>
        <v>-</v>
      </c>
      <c r="GY317" s="361" t="str">
        <f t="shared" si="916"/>
        <v>-</v>
      </c>
      <c r="GZ317" s="361" t="str">
        <f t="shared" si="917"/>
        <v>-</v>
      </c>
      <c r="HA317" s="361" t="str">
        <f t="shared" si="918"/>
        <v>-</v>
      </c>
      <c r="HB317" s="361" t="str">
        <f t="shared" si="919"/>
        <v>-</v>
      </c>
      <c r="HC317" s="361" t="str">
        <f t="shared" si="920"/>
        <v>-</v>
      </c>
      <c r="HD317" s="361" t="str">
        <f t="shared" si="921"/>
        <v>-</v>
      </c>
      <c r="HE317" s="361" t="str">
        <f t="shared" si="922"/>
        <v>-</v>
      </c>
      <c r="HF317" s="361" t="str">
        <f t="shared" si="923"/>
        <v>-</v>
      </c>
      <c r="HG317" s="361" t="str">
        <f t="shared" si="924"/>
        <v>-</v>
      </c>
      <c r="HH317" s="361" t="str">
        <f t="shared" si="925"/>
        <v>-</v>
      </c>
      <c r="HI317" s="361" t="str">
        <f t="shared" si="926"/>
        <v>-</v>
      </c>
      <c r="HJ317" s="361" t="str">
        <f t="shared" si="927"/>
        <v>-</v>
      </c>
      <c r="HK317" s="361" t="str">
        <f t="shared" si="928"/>
        <v>mvr_max</v>
      </c>
      <c r="HL317" s="361" t="str">
        <f t="shared" si="929"/>
        <v>-</v>
      </c>
      <c r="HM317" s="361" t="str">
        <f t="shared" si="930"/>
        <v>-</v>
      </c>
      <c r="HN317" s="361" t="str">
        <f t="shared" si="931"/>
        <v>-</v>
      </c>
      <c r="HO317" s="361" t="str">
        <f t="shared" si="932"/>
        <v>-</v>
      </c>
      <c r="HP317" s="361" t="str">
        <f t="shared" si="933"/>
        <v>-</v>
      </c>
      <c r="HQ317" s="361" t="str">
        <f t="shared" si="934"/>
        <v>-</v>
      </c>
      <c r="HR317" s="361" t="str">
        <f t="shared" si="935"/>
        <v>-</v>
      </c>
      <c r="HS317" s="361" t="str">
        <f t="shared" si="936"/>
        <v>-</v>
      </c>
      <c r="HT317" s="361" t="str">
        <f t="shared" si="937"/>
        <v>-</v>
      </c>
      <c r="HU317" s="361" t="str">
        <f t="shared" si="938"/>
        <v>-</v>
      </c>
      <c r="HV317" s="361" t="str">
        <f t="shared" si="939"/>
        <v>-</v>
      </c>
      <c r="HW317" s="361" t="str">
        <f t="shared" si="940"/>
        <v>-</v>
      </c>
      <c r="HX317" s="361" t="str">
        <f t="shared" si="941"/>
        <v>-</v>
      </c>
      <c r="HY317" s="361" t="str">
        <f t="shared" si="942"/>
        <v>-</v>
      </c>
      <c r="HZ317" s="361" t="str">
        <f t="shared" si="943"/>
        <v>-</v>
      </c>
      <c r="IA317" s="361" t="str">
        <f t="shared" si="944"/>
        <v>-</v>
      </c>
      <c r="IB317" s="361" t="str">
        <f t="shared" si="945"/>
        <v>-</v>
      </c>
      <c r="IC317" s="361" t="str">
        <f t="shared" si="946"/>
        <v>-</v>
      </c>
      <c r="ID317" s="361" t="str">
        <f t="shared" si="947"/>
        <v>-</v>
      </c>
      <c r="IE317" s="361" t="str">
        <f t="shared" si="948"/>
        <v>-</v>
      </c>
      <c r="IF317" s="444" t="s">
        <v>1247</v>
      </c>
      <c r="IG317" s="56" t="str">
        <f t="shared" si="1086"/>
        <v>-</v>
      </c>
      <c r="IH317" s="56" t="str">
        <f t="shared" si="1087"/>
        <v>-</v>
      </c>
      <c r="II317" s="56" t="str">
        <f t="shared" si="1088"/>
        <v>-</v>
      </c>
      <c r="IJ317" s="56" t="str">
        <f t="shared" si="1089"/>
        <v>-</v>
      </c>
      <c r="IK317" s="56" t="str">
        <f t="shared" si="949"/>
        <v>-</v>
      </c>
      <c r="IL317" s="56" t="str">
        <f t="shared" si="950"/>
        <v>-</v>
      </c>
      <c r="IM317" s="56" t="str">
        <f t="shared" si="951"/>
        <v>-</v>
      </c>
      <c r="IN317" s="56" t="str">
        <f t="shared" si="952"/>
        <v>-</v>
      </c>
      <c r="IO317" s="56" t="str">
        <f t="shared" si="953"/>
        <v>-</v>
      </c>
      <c r="IP317" s="56" t="str">
        <f t="shared" si="954"/>
        <v>-</v>
      </c>
      <c r="IQ317" s="56" t="str">
        <f t="shared" si="955"/>
        <v>-</v>
      </c>
      <c r="IR317" s="56" t="str">
        <f t="shared" si="956"/>
        <v>-</v>
      </c>
      <c r="IS317" s="56" t="str">
        <f t="shared" si="957"/>
        <v>-</v>
      </c>
      <c r="IT317" s="56" t="str">
        <f t="shared" si="958"/>
        <v>-</v>
      </c>
      <c r="IU317" s="56" t="str">
        <f t="shared" si="959"/>
        <v>-</v>
      </c>
      <c r="IV317" s="56" t="str">
        <f t="shared" si="960"/>
        <v>-</v>
      </c>
      <c r="IW317" s="56" t="str">
        <f t="shared" si="961"/>
        <v>-</v>
      </c>
      <c r="IX317" s="56" t="str">
        <f t="shared" si="962"/>
        <v>-</v>
      </c>
      <c r="IY317" s="56" t="str">
        <f t="shared" si="963"/>
        <v>-</v>
      </c>
      <c r="IZ317" s="56" t="str">
        <f t="shared" si="964"/>
        <v>-</v>
      </c>
      <c r="JA317" s="56" t="str">
        <f t="shared" si="965"/>
        <v>-</v>
      </c>
      <c r="JB317" s="56" t="str">
        <f t="shared" si="966"/>
        <v>-</v>
      </c>
      <c r="JC317" s="56" t="str">
        <f t="shared" si="967"/>
        <v>-</v>
      </c>
      <c r="JD317" s="56" t="str">
        <f t="shared" si="968"/>
        <v>-</v>
      </c>
      <c r="JE317" s="56" t="str">
        <f t="shared" si="969"/>
        <v>-</v>
      </c>
      <c r="JF317" s="56">
        <f t="shared" si="970"/>
        <v>2</v>
      </c>
      <c r="JG317" s="56" t="str">
        <f t="shared" si="971"/>
        <v>-</v>
      </c>
      <c r="JH317" s="56" t="str">
        <f t="shared" si="972"/>
        <v>-</v>
      </c>
      <c r="JI317" s="56" t="str">
        <f t="shared" si="973"/>
        <v>-</v>
      </c>
      <c r="JJ317" s="56" t="str">
        <f t="shared" si="974"/>
        <v>-</v>
      </c>
      <c r="JK317" s="56" t="str">
        <f t="shared" si="975"/>
        <v>-</v>
      </c>
      <c r="JL317" s="56" t="str">
        <f t="shared" si="976"/>
        <v>-</v>
      </c>
      <c r="JM317" s="56" t="str">
        <f t="shared" si="977"/>
        <v>-</v>
      </c>
      <c r="JN317" s="56" t="str">
        <f t="shared" si="978"/>
        <v>-</v>
      </c>
      <c r="JO317" s="56" t="str">
        <f t="shared" si="979"/>
        <v>-</v>
      </c>
      <c r="JP317" s="56" t="str">
        <f t="shared" si="980"/>
        <v>-</v>
      </c>
      <c r="JQ317" s="56" t="str">
        <f t="shared" si="981"/>
        <v>-</v>
      </c>
      <c r="JR317" s="56" t="str">
        <f t="shared" si="982"/>
        <v>-</v>
      </c>
      <c r="JS317" s="56" t="str">
        <f t="shared" si="983"/>
        <v>-</v>
      </c>
      <c r="JT317" s="56" t="str">
        <f t="shared" si="984"/>
        <v>-</v>
      </c>
      <c r="JU317" s="56" t="str">
        <f t="shared" si="985"/>
        <v>-</v>
      </c>
      <c r="JV317" s="56" t="str">
        <f t="shared" si="986"/>
        <v>-</v>
      </c>
      <c r="JW317" s="56" t="str">
        <f t="shared" si="987"/>
        <v>-</v>
      </c>
      <c r="JX317" s="56" t="str">
        <f t="shared" si="988"/>
        <v>-</v>
      </c>
      <c r="JY317" s="56" t="str">
        <f t="shared" si="989"/>
        <v>-</v>
      </c>
      <c r="JZ317" s="56" t="str">
        <f t="shared" si="990"/>
        <v>-</v>
      </c>
      <c r="KA317" s="444" t="s">
        <v>1247</v>
      </c>
      <c r="KB317" s="360">
        <f>IF(ISNUMBER(INDEX($EQ$15:$GK$521,$B317,EO$11)),MAX(KB$14:KB316)+1,0)</f>
        <v>0</v>
      </c>
      <c r="KC317" s="360" t="str">
        <f t="shared" si="1090"/>
        <v/>
      </c>
      <c r="KD317" s="373" t="s">
        <v>2</v>
      </c>
      <c r="KE317" s="215"/>
      <c r="KF317" s="60"/>
      <c r="KG317" s="60"/>
      <c r="KH317" s="60"/>
      <c r="KI317" s="60"/>
      <c r="KJ317" s="60"/>
      <c r="KK317" s="60"/>
      <c r="KL317" s="60"/>
      <c r="KM317" s="60"/>
      <c r="KN317" s="60"/>
      <c r="KO317" s="60"/>
      <c r="KP317" s="60"/>
      <c r="KQ317" s="60"/>
      <c r="KR317" s="60"/>
      <c r="KS317" s="60"/>
      <c r="KT317" s="60"/>
      <c r="KU317" s="60"/>
      <c r="KV317" s="60"/>
      <c r="KW317" s="60"/>
      <c r="KX317" s="60"/>
      <c r="KY317" s="60"/>
      <c r="KZ317" s="283" t="str">
        <f t="shared" si="991"/>
        <v/>
      </c>
      <c r="LA317" s="26"/>
      <c r="LB317" s="18"/>
      <c r="LC317" s="18"/>
      <c r="LD317" s="18"/>
      <c r="LE317" s="18"/>
      <c r="LF317" s="18"/>
      <c r="LG317" s="18"/>
      <c r="LH317" s="18"/>
      <c r="LI317" s="18"/>
      <c r="LJ317" s="18"/>
      <c r="LK317" s="18"/>
      <c r="LL317" s="18"/>
      <c r="LM317" s="18"/>
      <c r="LN317" s="63"/>
      <c r="LO317" s="251">
        <f t="shared" si="992"/>
        <v>0</v>
      </c>
      <c r="LP317" s="251">
        <f t="shared" si="993"/>
        <v>0</v>
      </c>
      <c r="LQ317" s="251">
        <f t="shared" si="994"/>
        <v>0</v>
      </c>
      <c r="LR317" s="251">
        <f t="shared" si="995"/>
        <v>0</v>
      </c>
      <c r="LS317" s="251">
        <f t="shared" si="996"/>
        <v>0</v>
      </c>
      <c r="LT317" s="251">
        <f t="shared" si="997"/>
        <v>0</v>
      </c>
      <c r="LU317" s="251">
        <f t="shared" si="998"/>
        <v>0</v>
      </c>
      <c r="LV317" s="251">
        <f t="shared" si="999"/>
        <v>0</v>
      </c>
      <c r="LW317" s="251">
        <f t="shared" si="1000"/>
        <v>0</v>
      </c>
      <c r="LX317" s="251">
        <f t="shared" si="1001"/>
        <v>0</v>
      </c>
      <c r="LY317" s="251">
        <f t="shared" si="1002"/>
        <v>0</v>
      </c>
      <c r="LZ317" s="251">
        <f t="shared" si="1003"/>
        <v>0</v>
      </c>
      <c r="MA317" s="63" t="str">
        <f t="shared" si="1004"/>
        <v/>
      </c>
      <c r="MB317" s="63" t="str">
        <f t="shared" si="1094"/>
        <v/>
      </c>
      <c r="MC317" s="63">
        <f t="shared" si="1095"/>
        <v>303</v>
      </c>
      <c r="MD317" s="63" t="str">
        <f t="shared" si="1096"/>
        <v/>
      </c>
      <c r="ME317" s="63" t="str">
        <f t="shared" si="1097"/>
        <v/>
      </c>
      <c r="MF317" s="315" t="str">
        <f t="shared" si="1007"/>
        <v/>
      </c>
      <c r="MG317" s="315">
        <f>IF(ISNUMBER(MATCH(EO317,$ME$15:$ME$520,0)),0,MAX(MG$14:MG316)+1)</f>
        <v>0</v>
      </c>
      <c r="MH317" s="315" t="str">
        <f t="shared" si="1008"/>
        <v/>
      </c>
      <c r="MI317" s="369"/>
      <c r="MJ317" s="68"/>
      <c r="MK317" s="18"/>
      <c r="ML317" s="242"/>
      <c r="MM317" s="242"/>
      <c r="MN317" s="59"/>
      <c r="MO317" s="59"/>
      <c r="MP317" s="285"/>
      <c r="MQ317" s="59"/>
      <c r="MR317" s="238"/>
      <c r="MS317" s="285"/>
      <c r="MT317" s="59"/>
      <c r="MU317" s="285"/>
      <c r="MV317" s="238"/>
      <c r="MW317" s="59"/>
      <c r="MX317" s="59"/>
      <c r="MY317" s="59"/>
      <c r="MZ317" s="59"/>
      <c r="NA317" s="59"/>
      <c r="NB317" s="59"/>
      <c r="NC317" s="59"/>
      <c r="ND317" s="59"/>
      <c r="NE317" s="59"/>
      <c r="NF317" s="59"/>
      <c r="NG317" s="59"/>
      <c r="NH317" s="59"/>
      <c r="NI317" s="59"/>
      <c r="NJ317" s="59"/>
      <c r="NK317" s="59"/>
      <c r="NL317" s="454"/>
      <c r="NM317" s="454"/>
      <c r="NN317" s="59"/>
      <c r="NO317" s="18"/>
      <c r="NP317" s="18"/>
      <c r="NQ317" s="18"/>
      <c r="NR317" s="18"/>
      <c r="NS317" s="18"/>
      <c r="NT317" s="18"/>
      <c r="NU317" s="18"/>
      <c r="NV317" s="18"/>
      <c r="NW317" s="18"/>
      <c r="NX317" s="18"/>
      <c r="NY317" s="18"/>
      <c r="NZ317" s="18"/>
      <c r="OA317" s="18"/>
      <c r="OB317" s="18"/>
      <c r="OC317" s="18"/>
      <c r="OZ317" s="59"/>
      <c r="PA317" s="251" t="str">
        <f t="shared" si="1009"/>
        <v/>
      </c>
      <c r="PB317" s="251" t="str">
        <f t="shared" si="1010"/>
        <v/>
      </c>
      <c r="PC317" s="251" t="str">
        <f t="shared" si="1011"/>
        <v/>
      </c>
      <c r="PD317" s="251" t="str">
        <f t="shared" si="1012"/>
        <v/>
      </c>
      <c r="PE317" s="251" t="str">
        <f t="shared" si="1013"/>
        <v/>
      </c>
      <c r="PF317" s="251" t="str">
        <f t="shared" si="1014"/>
        <v/>
      </c>
      <c r="PG317" s="251" t="str">
        <f t="shared" si="1015"/>
        <v/>
      </c>
      <c r="PH317" s="251" t="str">
        <f t="shared" si="1016"/>
        <v/>
      </c>
      <c r="PI317" s="251" t="str">
        <f t="shared" si="1017"/>
        <v/>
      </c>
      <c r="PJ317" s="251" t="str">
        <f t="shared" si="1018"/>
        <v/>
      </c>
      <c r="PK317" s="251" t="str">
        <f t="shared" si="1019"/>
        <v/>
      </c>
      <c r="PL317" s="251" t="str">
        <f t="shared" si="1020"/>
        <v/>
      </c>
      <c r="PM317" s="251" t="str">
        <f t="shared" si="1021"/>
        <v/>
      </c>
      <c r="PN317" s="251" t="str">
        <f t="shared" si="1022"/>
        <v/>
      </c>
      <c r="PO317" s="251" t="str">
        <f t="shared" si="1023"/>
        <v/>
      </c>
      <c r="PP317" s="251" t="str">
        <f t="shared" si="1024"/>
        <v/>
      </c>
      <c r="PQ317" s="251" t="str">
        <f t="shared" si="1025"/>
        <v/>
      </c>
      <c r="PR317" s="251" t="str">
        <f t="shared" si="1026"/>
        <v/>
      </c>
      <c r="PS317" s="251" t="str">
        <f t="shared" si="1027"/>
        <v/>
      </c>
      <c r="PT317" s="251" t="str">
        <f t="shared" si="1028"/>
        <v/>
      </c>
      <c r="PU317" s="251" t="str">
        <f t="shared" si="1029"/>
        <v/>
      </c>
      <c r="PV317" s="251" t="str">
        <f t="shared" si="1030"/>
        <v/>
      </c>
      <c r="PW317" s="251" t="str">
        <f t="shared" si="1031"/>
        <v/>
      </c>
      <c r="PX317" s="251" t="str">
        <f t="shared" si="1032"/>
        <v/>
      </c>
      <c r="PY317" s="251" t="str">
        <f t="shared" si="1033"/>
        <v/>
      </c>
      <c r="PZ317" s="251" t="str">
        <f t="shared" si="1034"/>
        <v/>
      </c>
      <c r="QA317" s="251" t="str">
        <f t="shared" si="1035"/>
        <v/>
      </c>
      <c r="QB317" s="251" t="str">
        <f t="shared" si="1036"/>
        <v/>
      </c>
      <c r="QC317" s="251" t="str">
        <f t="shared" si="1037"/>
        <v/>
      </c>
      <c r="QD317" s="251" t="str">
        <f t="shared" si="1038"/>
        <v/>
      </c>
      <c r="QE317" s="251" t="str">
        <f t="shared" si="1039"/>
        <v/>
      </c>
      <c r="QF317" s="63">
        <f t="shared" si="1040"/>
        <v>0</v>
      </c>
      <c r="QG317" s="59"/>
      <c r="QH317" s="59"/>
      <c r="QI317" s="59"/>
      <c r="QJ317" s="59"/>
      <c r="QK317" s="59"/>
      <c r="QL317" s="59"/>
      <c r="QM317" s="59"/>
      <c r="QN317" s="59"/>
    </row>
    <row r="318" spans="1:456" ht="6.75" customHeight="1" x14ac:dyDescent="0.25">
      <c r="A318" s="68"/>
      <c r="B318" s="447">
        <f t="shared" si="900"/>
        <v>304</v>
      </c>
      <c r="C318" s="72" t="s">
        <v>829</v>
      </c>
      <c r="D318" s="261" t="s">
        <v>882</v>
      </c>
      <c r="E318" s="59"/>
      <c r="F318" s="229"/>
      <c r="G318" s="295"/>
      <c r="H318" s="295"/>
      <c r="I318" s="229"/>
      <c r="J318" s="295"/>
      <c r="K318" s="295"/>
      <c r="L318" s="229"/>
      <c r="M318" s="295"/>
      <c r="N318" s="295"/>
      <c r="O318" s="229"/>
      <c r="P318" s="295"/>
      <c r="Q318" s="295"/>
      <c r="R318" s="229"/>
      <c r="S318" s="230"/>
      <c r="T318" s="231"/>
      <c r="U318" s="229"/>
      <c r="V318" s="230"/>
      <c r="W318" s="231"/>
      <c r="X318" s="229"/>
      <c r="Y318" s="230"/>
      <c r="Z318" s="231"/>
      <c r="AA318" s="229"/>
      <c r="AB318" s="295"/>
      <c r="AC318" s="295"/>
      <c r="AD318" s="229"/>
      <c r="AE318" s="295"/>
      <c r="AF318" s="295"/>
      <c r="AG318" s="229"/>
      <c r="AH318" s="295"/>
      <c r="AI318" s="295"/>
      <c r="AJ318" s="229"/>
      <c r="AK318" s="295"/>
      <c r="AL318" s="295"/>
      <c r="AM318" s="229"/>
      <c r="AN318" s="295"/>
      <c r="AO318" s="295"/>
      <c r="AP318" s="243"/>
      <c r="AQ318" s="295"/>
      <c r="AR318" s="290"/>
      <c r="AS318" s="243"/>
      <c r="AT318" s="295"/>
      <c r="AU318" s="290"/>
      <c r="AV318" s="229"/>
      <c r="AW318" s="230"/>
      <c r="AX318" s="231"/>
      <c r="AY318" s="229"/>
      <c r="AZ318" s="230"/>
      <c r="BA318" s="231"/>
      <c r="BB318" s="229"/>
      <c r="BC318" s="230"/>
      <c r="BD318" s="231"/>
      <c r="BE318" s="229"/>
      <c r="BF318" s="230"/>
      <c r="BG318" s="231"/>
      <c r="BH318" s="229"/>
      <c r="BI318" s="230"/>
      <c r="BJ318" s="231"/>
      <c r="BK318" s="243"/>
      <c r="BL318" s="230"/>
      <c r="BM318" s="231"/>
      <c r="BN318" s="243"/>
      <c r="BO318" s="230"/>
      <c r="BP318" s="231"/>
      <c r="BQ318" s="229"/>
      <c r="BR318" s="230"/>
      <c r="BS318" s="231"/>
      <c r="BT318" s="229"/>
      <c r="BU318" s="230"/>
      <c r="BV318" s="231"/>
      <c r="BW318" s="229"/>
      <c r="BX318" s="230"/>
      <c r="BY318" s="231"/>
      <c r="BZ318" s="229"/>
      <c r="CA318" s="230"/>
      <c r="CB318" s="231"/>
      <c r="CC318" s="229"/>
      <c r="CD318" s="230"/>
      <c r="CE318" s="231"/>
      <c r="CF318" s="331"/>
      <c r="CG318" s="332"/>
      <c r="CH318" s="385"/>
      <c r="CI318" s="331"/>
      <c r="CJ318" s="332"/>
      <c r="CK318" s="385"/>
      <c r="CL318" s="243"/>
      <c r="CM318" s="230"/>
      <c r="CN318" s="354"/>
      <c r="CO318" s="243"/>
      <c r="CP318" s="230"/>
      <c r="CQ318" s="231"/>
      <c r="CR318" s="331"/>
      <c r="CS318" s="332"/>
      <c r="CT318" s="333"/>
      <c r="CU318" s="229"/>
      <c r="CV318" s="230"/>
      <c r="CW318" s="231"/>
      <c r="CX318" s="331"/>
      <c r="CY318" s="332"/>
      <c r="CZ318" s="333"/>
      <c r="DA318" s="331"/>
      <c r="DB318" s="332"/>
      <c r="DC318" s="333"/>
      <c r="DD318" s="331"/>
      <c r="DE318" s="332"/>
      <c r="DF318" s="333"/>
      <c r="DG318" s="331"/>
      <c r="DH318" s="332"/>
      <c r="DI318" s="333"/>
      <c r="DJ318" s="229"/>
      <c r="DK318" s="230"/>
      <c r="DL318" s="231"/>
      <c r="DM318" s="229"/>
      <c r="DN318" s="230"/>
      <c r="DO318" s="231"/>
      <c r="DP318" s="331"/>
      <c r="DQ318" s="332"/>
      <c r="DR318" s="333"/>
      <c r="DS318" s="331"/>
      <c r="DT318" s="332"/>
      <c r="DU318" s="333"/>
      <c r="DV318" s="331"/>
      <c r="DW318" s="332"/>
      <c r="DX318" s="333"/>
      <c r="DY318" s="331"/>
      <c r="DZ318" s="332"/>
      <c r="EA318" s="333"/>
      <c r="EB318" s="331"/>
      <c r="EC318" s="332"/>
      <c r="ED318" s="333"/>
      <c r="EE318" s="331"/>
      <c r="EF318" s="332"/>
      <c r="EG318" s="333"/>
      <c r="EH318" s="229"/>
      <c r="EI318" s="230"/>
      <c r="EJ318" s="231"/>
      <c r="EK318" s="229"/>
      <c r="EL318" s="230"/>
      <c r="EM318" s="231"/>
      <c r="EN318" s="244"/>
      <c r="EO318" s="269" t="str">
        <f t="shared" si="901"/>
        <v/>
      </c>
      <c r="EP318" s="444" t="s">
        <v>1247</v>
      </c>
      <c r="EQ318" s="360" t="str">
        <f t="shared" si="1041"/>
        <v/>
      </c>
      <c r="ER318" s="360" t="str">
        <f t="shared" si="1042"/>
        <v/>
      </c>
      <c r="ES318" s="360" t="str">
        <f t="shared" si="1043"/>
        <v/>
      </c>
      <c r="ET318" s="360" t="str">
        <f t="shared" si="1044"/>
        <v/>
      </c>
      <c r="EU318" s="360" t="str">
        <f t="shared" si="1045"/>
        <v/>
      </c>
      <c r="EV318" s="360" t="str">
        <f t="shared" si="1046"/>
        <v/>
      </c>
      <c r="EW318" s="360" t="str">
        <f t="shared" si="1047"/>
        <v/>
      </c>
      <c r="EX318" s="360" t="str">
        <f t="shared" si="1048"/>
        <v/>
      </c>
      <c r="EY318" s="360" t="str">
        <f t="shared" si="1049"/>
        <v/>
      </c>
      <c r="EZ318" s="360" t="str">
        <f t="shared" si="1050"/>
        <v/>
      </c>
      <c r="FA318" s="360" t="str">
        <f t="shared" si="1051"/>
        <v/>
      </c>
      <c r="FB318" s="360" t="str">
        <f t="shared" si="1052"/>
        <v/>
      </c>
      <c r="FC318" s="360" t="str">
        <f t="shared" si="1053"/>
        <v/>
      </c>
      <c r="FD318" s="360" t="str">
        <f t="shared" si="1054"/>
        <v/>
      </c>
      <c r="FE318" s="360" t="str">
        <f t="shared" si="1055"/>
        <v/>
      </c>
      <c r="FF318" s="360" t="str">
        <f t="shared" si="1056"/>
        <v/>
      </c>
      <c r="FG318" s="360" t="str">
        <f t="shared" si="1057"/>
        <v/>
      </c>
      <c r="FH318" s="360" t="str">
        <f t="shared" si="1058"/>
        <v/>
      </c>
      <c r="FI318" s="360" t="str">
        <f t="shared" si="1059"/>
        <v/>
      </c>
      <c r="FJ318" s="360" t="str">
        <f t="shared" si="1060"/>
        <v/>
      </c>
      <c r="FK318" s="360" t="str">
        <f t="shared" si="1061"/>
        <v/>
      </c>
      <c r="FL318" s="360" t="str">
        <f t="shared" si="1062"/>
        <v/>
      </c>
      <c r="FM318" s="360" t="str">
        <f t="shared" si="1063"/>
        <v/>
      </c>
      <c r="FN318" s="360" t="str">
        <f t="shared" si="1064"/>
        <v/>
      </c>
      <c r="FO318" s="360" t="str">
        <f t="shared" si="1065"/>
        <v/>
      </c>
      <c r="FP318" s="360">
        <f t="shared" si="1066"/>
        <v>39</v>
      </c>
      <c r="FQ318" s="360" t="str">
        <f t="shared" si="1067"/>
        <v/>
      </c>
      <c r="FR318" s="360" t="str">
        <f t="shared" si="1068"/>
        <v/>
      </c>
      <c r="FS318" s="360" t="str">
        <f t="shared" si="1069"/>
        <v/>
      </c>
      <c r="FT318" s="360" t="str">
        <f t="shared" si="902"/>
        <v/>
      </c>
      <c r="FU318" s="360" t="str">
        <f t="shared" si="1070"/>
        <v/>
      </c>
      <c r="FV318" s="360" t="str">
        <f t="shared" si="1071"/>
        <v/>
      </c>
      <c r="FW318" s="360" t="str">
        <f t="shared" si="1072"/>
        <v/>
      </c>
      <c r="FX318" s="360" t="str">
        <f t="shared" si="1073"/>
        <v/>
      </c>
      <c r="FY318" s="360" t="str">
        <f t="shared" si="1074"/>
        <v/>
      </c>
      <c r="FZ318" s="360" t="str">
        <f t="shared" si="1075"/>
        <v/>
      </c>
      <c r="GA318" s="360" t="str">
        <f t="shared" si="1076"/>
        <v/>
      </c>
      <c r="GB318" s="360" t="str">
        <f t="shared" si="1077"/>
        <v/>
      </c>
      <c r="GC318" s="360" t="str">
        <f t="shared" si="1078"/>
        <v/>
      </c>
      <c r="GD318" s="360" t="str">
        <f t="shared" si="1079"/>
        <v/>
      </c>
      <c r="GE318" s="360" t="str">
        <f t="shared" si="1080"/>
        <v/>
      </c>
      <c r="GF318" s="360" t="str">
        <f t="shared" si="1081"/>
        <v/>
      </c>
      <c r="GG318" s="360" t="str">
        <f t="shared" si="1082"/>
        <v/>
      </c>
      <c r="GH318" s="360" t="str">
        <f t="shared" si="1083"/>
        <v/>
      </c>
      <c r="GI318" s="360" t="str">
        <f t="shared" si="1084"/>
        <v/>
      </c>
      <c r="GJ318" s="360" t="str">
        <f t="shared" si="1085"/>
        <v/>
      </c>
      <c r="GK318" s="444" t="s">
        <v>1247</v>
      </c>
      <c r="GL318" s="361" t="str">
        <f t="shared" si="903"/>
        <v>-</v>
      </c>
      <c r="GM318" s="361" t="str">
        <f t="shared" si="904"/>
        <v>-</v>
      </c>
      <c r="GN318" s="361" t="str">
        <f t="shared" si="905"/>
        <v>-</v>
      </c>
      <c r="GO318" s="361" t="str">
        <f t="shared" si="906"/>
        <v>-</v>
      </c>
      <c r="GP318" s="361" t="str">
        <f t="shared" si="907"/>
        <v>-</v>
      </c>
      <c r="GQ318" s="361" t="str">
        <f t="shared" si="908"/>
        <v>-</v>
      </c>
      <c r="GR318" s="361" t="str">
        <f t="shared" si="909"/>
        <v>-</v>
      </c>
      <c r="GS318" s="361" t="str">
        <f t="shared" si="910"/>
        <v>-</v>
      </c>
      <c r="GT318" s="361" t="str">
        <f t="shared" si="911"/>
        <v>-</v>
      </c>
      <c r="GU318" s="361" t="str">
        <f t="shared" si="912"/>
        <v>-</v>
      </c>
      <c r="GV318" s="361" t="str">
        <f t="shared" si="913"/>
        <v>-</v>
      </c>
      <c r="GW318" s="361" t="str">
        <f t="shared" si="914"/>
        <v>-</v>
      </c>
      <c r="GX318" s="361" t="str">
        <f t="shared" si="915"/>
        <v>-</v>
      </c>
      <c r="GY318" s="361" t="str">
        <f t="shared" si="916"/>
        <v>-</v>
      </c>
      <c r="GZ318" s="361" t="str">
        <f t="shared" si="917"/>
        <v>-</v>
      </c>
      <c r="HA318" s="361" t="str">
        <f t="shared" si="918"/>
        <v>-</v>
      </c>
      <c r="HB318" s="361" t="str">
        <f t="shared" si="919"/>
        <v>-</v>
      </c>
      <c r="HC318" s="361" t="str">
        <f t="shared" si="920"/>
        <v>-</v>
      </c>
      <c r="HD318" s="361" t="str">
        <f t="shared" si="921"/>
        <v>-</v>
      </c>
      <c r="HE318" s="361" t="str">
        <f t="shared" si="922"/>
        <v>-</v>
      </c>
      <c r="HF318" s="361" t="str">
        <f t="shared" si="923"/>
        <v>-</v>
      </c>
      <c r="HG318" s="361" t="str">
        <f t="shared" si="924"/>
        <v>-</v>
      </c>
      <c r="HH318" s="361" t="str">
        <f t="shared" si="925"/>
        <v>-</v>
      </c>
      <c r="HI318" s="361" t="str">
        <f t="shared" si="926"/>
        <v>-</v>
      </c>
      <c r="HJ318" s="361" t="str">
        <f t="shared" si="927"/>
        <v>-</v>
      </c>
      <c r="HK318" s="361" t="str">
        <f t="shared" si="928"/>
        <v>mvr_paks</v>
      </c>
      <c r="HL318" s="361" t="str">
        <f t="shared" si="929"/>
        <v>-</v>
      </c>
      <c r="HM318" s="361" t="str">
        <f t="shared" si="930"/>
        <v>-</v>
      </c>
      <c r="HN318" s="361" t="str">
        <f t="shared" si="931"/>
        <v>-</v>
      </c>
      <c r="HO318" s="361" t="str">
        <f t="shared" si="932"/>
        <v>-</v>
      </c>
      <c r="HP318" s="361" t="str">
        <f t="shared" si="933"/>
        <v>-</v>
      </c>
      <c r="HQ318" s="361" t="str">
        <f t="shared" si="934"/>
        <v>-</v>
      </c>
      <c r="HR318" s="361" t="str">
        <f t="shared" si="935"/>
        <v>-</v>
      </c>
      <c r="HS318" s="361" t="str">
        <f t="shared" si="936"/>
        <v>-</v>
      </c>
      <c r="HT318" s="361" t="str">
        <f t="shared" si="937"/>
        <v>-</v>
      </c>
      <c r="HU318" s="361" t="str">
        <f t="shared" si="938"/>
        <v>-</v>
      </c>
      <c r="HV318" s="361" t="str">
        <f t="shared" si="939"/>
        <v>-</v>
      </c>
      <c r="HW318" s="361" t="str">
        <f t="shared" si="940"/>
        <v>-</v>
      </c>
      <c r="HX318" s="361" t="str">
        <f t="shared" si="941"/>
        <v>-</v>
      </c>
      <c r="HY318" s="361" t="str">
        <f t="shared" si="942"/>
        <v>-</v>
      </c>
      <c r="HZ318" s="361" t="str">
        <f t="shared" si="943"/>
        <v>-</v>
      </c>
      <c r="IA318" s="361" t="str">
        <f t="shared" si="944"/>
        <v>-</v>
      </c>
      <c r="IB318" s="361" t="str">
        <f t="shared" si="945"/>
        <v>-</v>
      </c>
      <c r="IC318" s="361" t="str">
        <f t="shared" si="946"/>
        <v>-</v>
      </c>
      <c r="ID318" s="361" t="str">
        <f t="shared" si="947"/>
        <v>-</v>
      </c>
      <c r="IE318" s="361" t="str">
        <f t="shared" si="948"/>
        <v>-</v>
      </c>
      <c r="IF318" s="444" t="s">
        <v>1247</v>
      </c>
      <c r="IG318" s="56" t="str">
        <f t="shared" si="1086"/>
        <v>-</v>
      </c>
      <c r="IH318" s="56" t="str">
        <f t="shared" si="1087"/>
        <v>-</v>
      </c>
      <c r="II318" s="56" t="str">
        <f t="shared" si="1088"/>
        <v>-</v>
      </c>
      <c r="IJ318" s="56" t="str">
        <f t="shared" si="1089"/>
        <v>-</v>
      </c>
      <c r="IK318" s="56" t="str">
        <f t="shared" si="949"/>
        <v>-</v>
      </c>
      <c r="IL318" s="56" t="str">
        <f t="shared" si="950"/>
        <v>-</v>
      </c>
      <c r="IM318" s="56" t="str">
        <f t="shared" si="951"/>
        <v>-</v>
      </c>
      <c r="IN318" s="56" t="str">
        <f t="shared" si="952"/>
        <v>-</v>
      </c>
      <c r="IO318" s="56" t="str">
        <f t="shared" si="953"/>
        <v>-</v>
      </c>
      <c r="IP318" s="56" t="str">
        <f t="shared" si="954"/>
        <v>-</v>
      </c>
      <c r="IQ318" s="56" t="str">
        <f t="shared" si="955"/>
        <v>-</v>
      </c>
      <c r="IR318" s="56" t="str">
        <f t="shared" si="956"/>
        <v>-</v>
      </c>
      <c r="IS318" s="56" t="str">
        <f t="shared" si="957"/>
        <v>-</v>
      </c>
      <c r="IT318" s="56" t="str">
        <f t="shared" si="958"/>
        <v>-</v>
      </c>
      <c r="IU318" s="56" t="str">
        <f t="shared" si="959"/>
        <v>-</v>
      </c>
      <c r="IV318" s="56" t="str">
        <f t="shared" si="960"/>
        <v>-</v>
      </c>
      <c r="IW318" s="56" t="str">
        <f t="shared" si="961"/>
        <v>-</v>
      </c>
      <c r="IX318" s="56" t="str">
        <f t="shared" si="962"/>
        <v>-</v>
      </c>
      <c r="IY318" s="56" t="str">
        <f t="shared" si="963"/>
        <v>-</v>
      </c>
      <c r="IZ318" s="56" t="str">
        <f t="shared" si="964"/>
        <v>-</v>
      </c>
      <c r="JA318" s="56" t="str">
        <f t="shared" si="965"/>
        <v>-</v>
      </c>
      <c r="JB318" s="56" t="str">
        <f t="shared" si="966"/>
        <v>-</v>
      </c>
      <c r="JC318" s="56" t="str">
        <f t="shared" si="967"/>
        <v>-</v>
      </c>
      <c r="JD318" s="56" t="str">
        <f t="shared" si="968"/>
        <v>-</v>
      </c>
      <c r="JE318" s="56" t="str">
        <f t="shared" si="969"/>
        <v>-</v>
      </c>
      <c r="JF318" s="56" t="str">
        <f t="shared" si="970"/>
        <v>1|2</v>
      </c>
      <c r="JG318" s="56" t="str">
        <f t="shared" si="971"/>
        <v>-</v>
      </c>
      <c r="JH318" s="56" t="str">
        <f t="shared" si="972"/>
        <v>-</v>
      </c>
      <c r="JI318" s="56" t="str">
        <f t="shared" si="973"/>
        <v>-</v>
      </c>
      <c r="JJ318" s="56" t="str">
        <f t="shared" si="974"/>
        <v>-</v>
      </c>
      <c r="JK318" s="56" t="str">
        <f t="shared" si="975"/>
        <v>-</v>
      </c>
      <c r="JL318" s="56" t="str">
        <f t="shared" si="976"/>
        <v>-</v>
      </c>
      <c r="JM318" s="56" t="str">
        <f t="shared" si="977"/>
        <v>-</v>
      </c>
      <c r="JN318" s="56" t="str">
        <f t="shared" si="978"/>
        <v>-</v>
      </c>
      <c r="JO318" s="56" t="str">
        <f t="shared" si="979"/>
        <v>-</v>
      </c>
      <c r="JP318" s="56" t="str">
        <f t="shared" si="980"/>
        <v>-</v>
      </c>
      <c r="JQ318" s="56" t="str">
        <f t="shared" si="981"/>
        <v>-</v>
      </c>
      <c r="JR318" s="56" t="str">
        <f t="shared" si="982"/>
        <v>-</v>
      </c>
      <c r="JS318" s="56" t="str">
        <f t="shared" si="983"/>
        <v>-</v>
      </c>
      <c r="JT318" s="56" t="str">
        <f t="shared" si="984"/>
        <v>-</v>
      </c>
      <c r="JU318" s="56" t="str">
        <f t="shared" si="985"/>
        <v>-</v>
      </c>
      <c r="JV318" s="56" t="str">
        <f t="shared" si="986"/>
        <v>-</v>
      </c>
      <c r="JW318" s="56" t="str">
        <f t="shared" si="987"/>
        <v>-</v>
      </c>
      <c r="JX318" s="56" t="str">
        <f t="shared" si="988"/>
        <v>-</v>
      </c>
      <c r="JY318" s="56" t="str">
        <f t="shared" si="989"/>
        <v>-</v>
      </c>
      <c r="JZ318" s="56" t="str">
        <f t="shared" si="990"/>
        <v>-</v>
      </c>
      <c r="KA318" s="444" t="s">
        <v>1247</v>
      </c>
      <c r="KB318" s="360">
        <f>IF(ISNUMBER(INDEX($EQ$15:$GK$521,$B318,EO$11)),MAX(KB$14:KB317)+1,0)</f>
        <v>0</v>
      </c>
      <c r="KC318" s="360" t="str">
        <f t="shared" si="1090"/>
        <v/>
      </c>
      <c r="KD318" s="373" t="s">
        <v>2</v>
      </c>
      <c r="KE318" s="215"/>
      <c r="KF318" s="60"/>
      <c r="KG318" s="60"/>
      <c r="KH318" s="60"/>
      <c r="KI318" s="60"/>
      <c r="KJ318" s="60"/>
      <c r="KK318" s="60"/>
      <c r="KL318" s="60"/>
      <c r="KM318" s="60"/>
      <c r="KN318" s="60"/>
      <c r="KO318" s="60"/>
      <c r="KP318" s="60"/>
      <c r="KQ318" s="60"/>
      <c r="KR318" s="60"/>
      <c r="KS318" s="60"/>
      <c r="KT318" s="60"/>
      <c r="KU318" s="60"/>
      <c r="KV318" s="60"/>
      <c r="KW318" s="60"/>
      <c r="KX318" s="60"/>
      <c r="KY318" s="60"/>
      <c r="KZ318" s="283" t="str">
        <f t="shared" si="991"/>
        <v/>
      </c>
      <c r="LA318" s="26"/>
      <c r="LB318" s="18"/>
      <c r="LC318" s="18"/>
      <c r="LD318" s="18"/>
      <c r="LE318" s="18"/>
      <c r="LF318" s="18"/>
      <c r="LG318" s="18"/>
      <c r="LH318" s="18"/>
      <c r="LI318" s="18"/>
      <c r="LJ318" s="18"/>
      <c r="LK318" s="18"/>
      <c r="LL318" s="18"/>
      <c r="LM318" s="18"/>
      <c r="LN318" s="63"/>
      <c r="LO318" s="251">
        <f t="shared" si="992"/>
        <v>0</v>
      </c>
      <c r="LP318" s="251">
        <f t="shared" si="993"/>
        <v>0</v>
      </c>
      <c r="LQ318" s="251">
        <f t="shared" si="994"/>
        <v>0</v>
      </c>
      <c r="LR318" s="251">
        <f t="shared" si="995"/>
        <v>0</v>
      </c>
      <c r="LS318" s="251">
        <f t="shared" si="996"/>
        <v>0</v>
      </c>
      <c r="LT318" s="251">
        <f t="shared" si="997"/>
        <v>0</v>
      </c>
      <c r="LU318" s="251">
        <f t="shared" si="998"/>
        <v>0</v>
      </c>
      <c r="LV318" s="251">
        <f t="shared" si="999"/>
        <v>0</v>
      </c>
      <c r="LW318" s="251">
        <f t="shared" si="1000"/>
        <v>0</v>
      </c>
      <c r="LX318" s="251">
        <f t="shared" si="1001"/>
        <v>0</v>
      </c>
      <c r="LY318" s="251">
        <f t="shared" si="1002"/>
        <v>0</v>
      </c>
      <c r="LZ318" s="251">
        <f t="shared" si="1003"/>
        <v>0</v>
      </c>
      <c r="MA318" s="63" t="str">
        <f t="shared" si="1004"/>
        <v/>
      </c>
      <c r="MB318" s="63" t="str">
        <f t="shared" si="1094"/>
        <v/>
      </c>
      <c r="MC318" s="63">
        <f t="shared" si="1095"/>
        <v>304</v>
      </c>
      <c r="MD318" s="63" t="str">
        <f t="shared" si="1096"/>
        <v/>
      </c>
      <c r="ME318" s="63" t="str">
        <f t="shared" si="1097"/>
        <v/>
      </c>
      <c r="MF318" s="315" t="str">
        <f t="shared" si="1007"/>
        <v/>
      </c>
      <c r="MG318" s="315">
        <f>IF(ISNUMBER(MATCH(EO318,$ME$15:$ME$520,0)),0,MAX(MG$14:MG317)+1)</f>
        <v>0</v>
      </c>
      <c r="MH318" s="315" t="str">
        <f t="shared" si="1008"/>
        <v/>
      </c>
      <c r="MI318" s="369"/>
      <c r="MJ318" s="68"/>
      <c r="MK318" s="18"/>
      <c r="ML318" s="242"/>
      <c r="MM318" s="242"/>
      <c r="MN318" s="59"/>
      <c r="MO318" s="59"/>
      <c r="MP318" s="285"/>
      <c r="MQ318" s="59"/>
      <c r="MR318" s="238"/>
      <c r="MS318" s="285"/>
      <c r="MT318" s="59"/>
      <c r="MU318" s="285"/>
      <c r="MV318" s="238"/>
      <c r="MW318" s="59"/>
      <c r="MX318" s="59"/>
      <c r="MY318" s="59"/>
      <c r="MZ318" s="59"/>
      <c r="NA318" s="59"/>
      <c r="NB318" s="59"/>
      <c r="NC318" s="59"/>
      <c r="ND318" s="59"/>
      <c r="NE318" s="59"/>
      <c r="NF318" s="59"/>
      <c r="NG318" s="59"/>
      <c r="NH318" s="59"/>
      <c r="NI318" s="59"/>
      <c r="NJ318" s="59"/>
      <c r="NK318" s="59"/>
      <c r="NL318" s="454"/>
      <c r="NM318" s="454"/>
      <c r="NN318" s="59"/>
      <c r="NO318" s="18"/>
      <c r="NP318" s="18"/>
      <c r="NQ318" s="18"/>
      <c r="NR318" s="18"/>
      <c r="NS318" s="18"/>
      <c r="NT318" s="18"/>
      <c r="NU318" s="18"/>
      <c r="NV318" s="18"/>
      <c r="NW318" s="18"/>
      <c r="NX318" s="18"/>
      <c r="NY318" s="18"/>
      <c r="NZ318" s="18"/>
      <c r="OA318" s="18"/>
      <c r="OB318" s="18"/>
      <c r="OC318" s="18"/>
      <c r="OZ318" s="59"/>
      <c r="PA318" s="251" t="str">
        <f t="shared" si="1009"/>
        <v/>
      </c>
      <c r="PB318" s="251" t="str">
        <f t="shared" si="1010"/>
        <v/>
      </c>
      <c r="PC318" s="251" t="str">
        <f t="shared" si="1011"/>
        <v/>
      </c>
      <c r="PD318" s="251" t="str">
        <f t="shared" si="1012"/>
        <v/>
      </c>
      <c r="PE318" s="251" t="str">
        <f t="shared" si="1013"/>
        <v/>
      </c>
      <c r="PF318" s="251" t="str">
        <f t="shared" si="1014"/>
        <v/>
      </c>
      <c r="PG318" s="251" t="str">
        <f t="shared" si="1015"/>
        <v/>
      </c>
      <c r="PH318" s="251" t="str">
        <f t="shared" si="1016"/>
        <v/>
      </c>
      <c r="PI318" s="251" t="str">
        <f t="shared" si="1017"/>
        <v/>
      </c>
      <c r="PJ318" s="251" t="str">
        <f t="shared" si="1018"/>
        <v/>
      </c>
      <c r="PK318" s="251" t="str">
        <f t="shared" si="1019"/>
        <v/>
      </c>
      <c r="PL318" s="251" t="str">
        <f t="shared" si="1020"/>
        <v/>
      </c>
      <c r="PM318" s="251" t="str">
        <f t="shared" si="1021"/>
        <v/>
      </c>
      <c r="PN318" s="251" t="str">
        <f t="shared" si="1022"/>
        <v/>
      </c>
      <c r="PO318" s="251" t="str">
        <f t="shared" si="1023"/>
        <v/>
      </c>
      <c r="PP318" s="251" t="str">
        <f t="shared" si="1024"/>
        <v/>
      </c>
      <c r="PQ318" s="251" t="str">
        <f t="shared" si="1025"/>
        <v/>
      </c>
      <c r="PR318" s="251" t="str">
        <f t="shared" si="1026"/>
        <v/>
      </c>
      <c r="PS318" s="251" t="str">
        <f t="shared" si="1027"/>
        <v/>
      </c>
      <c r="PT318" s="251" t="str">
        <f t="shared" si="1028"/>
        <v/>
      </c>
      <c r="PU318" s="251" t="str">
        <f t="shared" si="1029"/>
        <v/>
      </c>
      <c r="PV318" s="251" t="str">
        <f t="shared" si="1030"/>
        <v/>
      </c>
      <c r="PW318" s="251" t="str">
        <f t="shared" si="1031"/>
        <v/>
      </c>
      <c r="PX318" s="251" t="str">
        <f t="shared" si="1032"/>
        <v/>
      </c>
      <c r="PY318" s="251" t="str">
        <f t="shared" si="1033"/>
        <v/>
      </c>
      <c r="PZ318" s="251" t="str">
        <f t="shared" si="1034"/>
        <v/>
      </c>
      <c r="QA318" s="251" t="str">
        <f t="shared" si="1035"/>
        <v/>
      </c>
      <c r="QB318" s="251" t="str">
        <f t="shared" si="1036"/>
        <v/>
      </c>
      <c r="QC318" s="251" t="str">
        <f t="shared" si="1037"/>
        <v/>
      </c>
      <c r="QD318" s="251" t="str">
        <f t="shared" si="1038"/>
        <v/>
      </c>
      <c r="QE318" s="251" t="str">
        <f t="shared" si="1039"/>
        <v/>
      </c>
      <c r="QF318" s="63">
        <f t="shared" si="1040"/>
        <v>0</v>
      </c>
      <c r="QG318" s="59"/>
      <c r="QH318" s="59"/>
      <c r="QI318" s="59"/>
      <c r="QJ318" s="59"/>
      <c r="QK318" s="59"/>
      <c r="QL318" s="59"/>
      <c r="QM318" s="59"/>
      <c r="QN318" s="59"/>
    </row>
    <row r="319" spans="1:456" ht="6.75" customHeight="1" x14ac:dyDescent="0.25">
      <c r="A319" s="68"/>
      <c r="B319" s="447">
        <f t="shared" si="900"/>
        <v>305</v>
      </c>
      <c r="C319" s="72" t="s">
        <v>830</v>
      </c>
      <c r="D319" s="261" t="s">
        <v>839</v>
      </c>
      <c r="E319" s="59"/>
      <c r="F319" s="229"/>
      <c r="G319" s="295"/>
      <c r="H319" s="295"/>
      <c r="I319" s="229"/>
      <c r="J319" s="295"/>
      <c r="K319" s="295"/>
      <c r="L319" s="229"/>
      <c r="M319" s="295"/>
      <c r="N319" s="295"/>
      <c r="O319" s="229"/>
      <c r="P319" s="295"/>
      <c r="Q319" s="295"/>
      <c r="R319" s="229"/>
      <c r="S319" s="230"/>
      <c r="T319" s="231"/>
      <c r="U319" s="229"/>
      <c r="V319" s="230"/>
      <c r="W319" s="231"/>
      <c r="X319" s="229"/>
      <c r="Y319" s="230"/>
      <c r="Z319" s="231"/>
      <c r="AA319" s="229"/>
      <c r="AB319" s="295"/>
      <c r="AC319" s="295"/>
      <c r="AD319" s="229"/>
      <c r="AE319" s="295"/>
      <c r="AF319" s="295"/>
      <c r="AG319" s="229"/>
      <c r="AH319" s="295"/>
      <c r="AI319" s="295"/>
      <c r="AJ319" s="229"/>
      <c r="AK319" s="295"/>
      <c r="AL319" s="295"/>
      <c r="AM319" s="229"/>
      <c r="AN319" s="295"/>
      <c r="AO319" s="295"/>
      <c r="AP319" s="243"/>
      <c r="AQ319" s="295"/>
      <c r="AR319" s="290"/>
      <c r="AS319" s="243"/>
      <c r="AT319" s="295"/>
      <c r="AU319" s="290"/>
      <c r="AV319" s="229"/>
      <c r="AW319" s="230"/>
      <c r="AX319" s="231"/>
      <c r="AY319" s="229"/>
      <c r="AZ319" s="230"/>
      <c r="BA319" s="231"/>
      <c r="BB319" s="229"/>
      <c r="BC319" s="230"/>
      <c r="BD319" s="231"/>
      <c r="BE319" s="229"/>
      <c r="BF319" s="230"/>
      <c r="BG319" s="231"/>
      <c r="BH319" s="229"/>
      <c r="BI319" s="230"/>
      <c r="BJ319" s="231"/>
      <c r="BK319" s="243"/>
      <c r="BL319" s="230"/>
      <c r="BM319" s="231"/>
      <c r="BN319" s="243"/>
      <c r="BO319" s="230"/>
      <c r="BP319" s="231"/>
      <c r="BQ319" s="229"/>
      <c r="BR319" s="230"/>
      <c r="BS319" s="231"/>
      <c r="BT319" s="229"/>
      <c r="BU319" s="230"/>
      <c r="BV319" s="231"/>
      <c r="BW319" s="229"/>
      <c r="BX319" s="230"/>
      <c r="BY319" s="231"/>
      <c r="BZ319" s="229"/>
      <c r="CA319" s="230"/>
      <c r="CB319" s="231"/>
      <c r="CC319" s="229"/>
      <c r="CD319" s="230"/>
      <c r="CE319" s="231"/>
      <c r="CF319" s="331"/>
      <c r="CG319" s="332"/>
      <c r="CH319" s="385"/>
      <c r="CI319" s="331"/>
      <c r="CJ319" s="332"/>
      <c r="CK319" s="385"/>
      <c r="CL319" s="243"/>
      <c r="CM319" s="230"/>
      <c r="CN319" s="354"/>
      <c r="CO319" s="243"/>
      <c r="CP319" s="230"/>
      <c r="CQ319" s="231"/>
      <c r="CR319" s="331"/>
      <c r="CS319" s="332"/>
      <c r="CT319" s="333"/>
      <c r="CU319" s="229"/>
      <c r="CV319" s="230"/>
      <c r="CW319" s="231"/>
      <c r="CX319" s="331"/>
      <c r="CY319" s="332"/>
      <c r="CZ319" s="333"/>
      <c r="DA319" s="331"/>
      <c r="DB319" s="332"/>
      <c r="DC319" s="333"/>
      <c r="DD319" s="331"/>
      <c r="DE319" s="332"/>
      <c r="DF319" s="333"/>
      <c r="DG319" s="331"/>
      <c r="DH319" s="332"/>
      <c r="DI319" s="333"/>
      <c r="DJ319" s="229"/>
      <c r="DK319" s="230"/>
      <c r="DL319" s="231"/>
      <c r="DM319" s="229"/>
      <c r="DN319" s="230"/>
      <c r="DO319" s="231"/>
      <c r="DP319" s="331"/>
      <c r="DQ319" s="332"/>
      <c r="DR319" s="333"/>
      <c r="DS319" s="331"/>
      <c r="DT319" s="332"/>
      <c r="DU319" s="333"/>
      <c r="DV319" s="331"/>
      <c r="DW319" s="332"/>
      <c r="DX319" s="333"/>
      <c r="DY319" s="331"/>
      <c r="DZ319" s="332"/>
      <c r="EA319" s="333"/>
      <c r="EB319" s="331"/>
      <c r="EC319" s="332"/>
      <c r="ED319" s="333"/>
      <c r="EE319" s="331"/>
      <c r="EF319" s="332"/>
      <c r="EG319" s="333"/>
      <c r="EH319" s="229"/>
      <c r="EI319" s="230"/>
      <c r="EJ319" s="231"/>
      <c r="EK319" s="229"/>
      <c r="EL319" s="230"/>
      <c r="EM319" s="231"/>
      <c r="EN319" s="244"/>
      <c r="EO319" s="269" t="str">
        <f t="shared" si="901"/>
        <v/>
      </c>
      <c r="EP319" s="444" t="s">
        <v>1247</v>
      </c>
      <c r="EQ319" s="360" t="str">
        <f t="shared" si="1041"/>
        <v/>
      </c>
      <c r="ER319" s="360" t="str">
        <f t="shared" si="1042"/>
        <v/>
      </c>
      <c r="ES319" s="360" t="str">
        <f t="shared" si="1043"/>
        <v/>
      </c>
      <c r="ET319" s="360" t="str">
        <f t="shared" si="1044"/>
        <v/>
      </c>
      <c r="EU319" s="360" t="str">
        <f t="shared" si="1045"/>
        <v/>
      </c>
      <c r="EV319" s="360" t="str">
        <f t="shared" si="1046"/>
        <v/>
      </c>
      <c r="EW319" s="360" t="str">
        <f t="shared" si="1047"/>
        <v/>
      </c>
      <c r="EX319" s="360" t="str">
        <f t="shared" si="1048"/>
        <v/>
      </c>
      <c r="EY319" s="360" t="str">
        <f t="shared" si="1049"/>
        <v/>
      </c>
      <c r="EZ319" s="360" t="str">
        <f t="shared" si="1050"/>
        <v/>
      </c>
      <c r="FA319" s="360" t="str">
        <f t="shared" si="1051"/>
        <v/>
      </c>
      <c r="FB319" s="360" t="str">
        <f t="shared" si="1052"/>
        <v/>
      </c>
      <c r="FC319" s="360" t="str">
        <f t="shared" si="1053"/>
        <v/>
      </c>
      <c r="FD319" s="360" t="str">
        <f t="shared" si="1054"/>
        <v/>
      </c>
      <c r="FE319" s="360" t="str">
        <f t="shared" si="1055"/>
        <v/>
      </c>
      <c r="FF319" s="360" t="str">
        <f t="shared" si="1056"/>
        <v/>
      </c>
      <c r="FG319" s="360" t="str">
        <f t="shared" si="1057"/>
        <v/>
      </c>
      <c r="FH319" s="360" t="str">
        <f t="shared" si="1058"/>
        <v/>
      </c>
      <c r="FI319" s="360" t="str">
        <f t="shared" si="1059"/>
        <v/>
      </c>
      <c r="FJ319" s="360" t="str">
        <f t="shared" si="1060"/>
        <v/>
      </c>
      <c r="FK319" s="360" t="str">
        <f t="shared" si="1061"/>
        <v/>
      </c>
      <c r="FL319" s="360" t="str">
        <f t="shared" si="1062"/>
        <v/>
      </c>
      <c r="FM319" s="360" t="str">
        <f t="shared" si="1063"/>
        <v/>
      </c>
      <c r="FN319" s="360" t="str">
        <f t="shared" si="1064"/>
        <v/>
      </c>
      <c r="FO319" s="360" t="str">
        <f t="shared" si="1065"/>
        <v/>
      </c>
      <c r="FP319" s="360">
        <f t="shared" si="1066"/>
        <v>40</v>
      </c>
      <c r="FQ319" s="360" t="str">
        <f t="shared" si="1067"/>
        <v/>
      </c>
      <c r="FR319" s="360" t="str">
        <f t="shared" si="1068"/>
        <v/>
      </c>
      <c r="FS319" s="360" t="str">
        <f t="shared" si="1069"/>
        <v/>
      </c>
      <c r="FT319" s="360" t="str">
        <f t="shared" si="902"/>
        <v/>
      </c>
      <c r="FU319" s="360" t="str">
        <f t="shared" si="1070"/>
        <v/>
      </c>
      <c r="FV319" s="360" t="str">
        <f t="shared" si="1071"/>
        <v/>
      </c>
      <c r="FW319" s="360" t="str">
        <f t="shared" si="1072"/>
        <v/>
      </c>
      <c r="FX319" s="360" t="str">
        <f t="shared" si="1073"/>
        <v/>
      </c>
      <c r="FY319" s="360" t="str">
        <f t="shared" si="1074"/>
        <v/>
      </c>
      <c r="FZ319" s="360" t="str">
        <f t="shared" si="1075"/>
        <v/>
      </c>
      <c r="GA319" s="360" t="str">
        <f t="shared" si="1076"/>
        <v/>
      </c>
      <c r="GB319" s="360" t="str">
        <f t="shared" si="1077"/>
        <v/>
      </c>
      <c r="GC319" s="360" t="str">
        <f t="shared" si="1078"/>
        <v/>
      </c>
      <c r="GD319" s="360">
        <f t="shared" si="1079"/>
        <v>54</v>
      </c>
      <c r="GE319" s="360" t="str">
        <f t="shared" si="1080"/>
        <v/>
      </c>
      <c r="GF319" s="360" t="str">
        <f t="shared" si="1081"/>
        <v/>
      </c>
      <c r="GG319" s="360" t="str">
        <f t="shared" si="1082"/>
        <v/>
      </c>
      <c r="GH319" s="360" t="str">
        <f t="shared" si="1083"/>
        <v/>
      </c>
      <c r="GI319" s="360" t="str">
        <f t="shared" si="1084"/>
        <v/>
      </c>
      <c r="GJ319" s="360" t="str">
        <f t="shared" si="1085"/>
        <v/>
      </c>
      <c r="GK319" s="444" t="s">
        <v>1247</v>
      </c>
      <c r="GL319" s="361" t="str">
        <f t="shared" si="903"/>
        <v>-</v>
      </c>
      <c r="GM319" s="361" t="str">
        <f t="shared" si="904"/>
        <v>-</v>
      </c>
      <c r="GN319" s="361" t="str">
        <f t="shared" si="905"/>
        <v>-</v>
      </c>
      <c r="GO319" s="361" t="str">
        <f t="shared" si="906"/>
        <v>-</v>
      </c>
      <c r="GP319" s="361" t="str">
        <f t="shared" si="907"/>
        <v>-</v>
      </c>
      <c r="GQ319" s="361" t="str">
        <f t="shared" si="908"/>
        <v>-</v>
      </c>
      <c r="GR319" s="361" t="str">
        <f t="shared" si="909"/>
        <v>-</v>
      </c>
      <c r="GS319" s="361" t="str">
        <f t="shared" si="910"/>
        <v>-</v>
      </c>
      <c r="GT319" s="361" t="str">
        <f t="shared" si="911"/>
        <v>-</v>
      </c>
      <c r="GU319" s="361" t="str">
        <f t="shared" si="912"/>
        <v>-</v>
      </c>
      <c r="GV319" s="361" t="str">
        <f t="shared" si="913"/>
        <v>-</v>
      </c>
      <c r="GW319" s="361" t="str">
        <f t="shared" si="914"/>
        <v>-</v>
      </c>
      <c r="GX319" s="361" t="str">
        <f t="shared" si="915"/>
        <v>-</v>
      </c>
      <c r="GY319" s="361" t="str">
        <f t="shared" si="916"/>
        <v>-</v>
      </c>
      <c r="GZ319" s="361" t="str">
        <f t="shared" si="917"/>
        <v>-</v>
      </c>
      <c r="HA319" s="361" t="str">
        <f t="shared" si="918"/>
        <v>-</v>
      </c>
      <c r="HB319" s="361" t="str">
        <f t="shared" si="919"/>
        <v>-</v>
      </c>
      <c r="HC319" s="361" t="str">
        <f t="shared" si="920"/>
        <v>-</v>
      </c>
      <c r="HD319" s="361" t="str">
        <f t="shared" si="921"/>
        <v>-</v>
      </c>
      <c r="HE319" s="361" t="str">
        <f t="shared" si="922"/>
        <v>-</v>
      </c>
      <c r="HF319" s="361" t="str">
        <f t="shared" si="923"/>
        <v>-</v>
      </c>
      <c r="HG319" s="361" t="str">
        <f t="shared" si="924"/>
        <v>-</v>
      </c>
      <c r="HH319" s="361" t="str">
        <f t="shared" si="925"/>
        <v>-</v>
      </c>
      <c r="HI319" s="361" t="str">
        <f t="shared" si="926"/>
        <v>-</v>
      </c>
      <c r="HJ319" s="361" t="str">
        <f t="shared" si="927"/>
        <v>-</v>
      </c>
      <c r="HK319" s="361" t="str">
        <f t="shared" si="928"/>
        <v>mvr_spd</v>
      </c>
      <c r="HL319" s="361" t="str">
        <f t="shared" si="929"/>
        <v>-</v>
      </c>
      <c r="HM319" s="361" t="str">
        <f t="shared" si="930"/>
        <v>-</v>
      </c>
      <c r="HN319" s="361" t="str">
        <f t="shared" si="931"/>
        <v>-</v>
      </c>
      <c r="HO319" s="361" t="str">
        <f t="shared" si="932"/>
        <v>-</v>
      </c>
      <c r="HP319" s="361" t="str">
        <f t="shared" si="933"/>
        <v>-</v>
      </c>
      <c r="HQ319" s="361" t="str">
        <f t="shared" si="934"/>
        <v>-</v>
      </c>
      <c r="HR319" s="361" t="str">
        <f t="shared" si="935"/>
        <v>-</v>
      </c>
      <c r="HS319" s="361" t="str">
        <f t="shared" si="936"/>
        <v>-</v>
      </c>
      <c r="HT319" s="361" t="str">
        <f t="shared" si="937"/>
        <v>-</v>
      </c>
      <c r="HU319" s="361" t="str">
        <f t="shared" si="938"/>
        <v>-</v>
      </c>
      <c r="HV319" s="361" t="str">
        <f t="shared" si="939"/>
        <v>-</v>
      </c>
      <c r="HW319" s="361" t="str">
        <f t="shared" si="940"/>
        <v>-</v>
      </c>
      <c r="HX319" s="361" t="str">
        <f t="shared" si="941"/>
        <v>-</v>
      </c>
      <c r="HY319" s="361" t="str">
        <f t="shared" si="942"/>
        <v>mvr_spd</v>
      </c>
      <c r="HZ319" s="361" t="str">
        <f t="shared" si="943"/>
        <v>-</v>
      </c>
      <c r="IA319" s="361" t="str">
        <f t="shared" si="944"/>
        <v>-</v>
      </c>
      <c r="IB319" s="361" t="str">
        <f t="shared" si="945"/>
        <v>-</v>
      </c>
      <c r="IC319" s="361" t="str">
        <f t="shared" si="946"/>
        <v>-</v>
      </c>
      <c r="ID319" s="361" t="str">
        <f t="shared" si="947"/>
        <v>-</v>
      </c>
      <c r="IE319" s="361" t="str">
        <f t="shared" si="948"/>
        <v>-</v>
      </c>
      <c r="IF319" s="444" t="s">
        <v>1247</v>
      </c>
      <c r="IG319" s="56" t="str">
        <f t="shared" si="1086"/>
        <v>-</v>
      </c>
      <c r="IH319" s="56" t="str">
        <f t="shared" si="1087"/>
        <v>-</v>
      </c>
      <c r="II319" s="56" t="str">
        <f t="shared" si="1088"/>
        <v>-</v>
      </c>
      <c r="IJ319" s="56" t="str">
        <f t="shared" si="1089"/>
        <v>-</v>
      </c>
      <c r="IK319" s="56" t="str">
        <f t="shared" si="949"/>
        <v>-</v>
      </c>
      <c r="IL319" s="56" t="str">
        <f t="shared" si="950"/>
        <v>-</v>
      </c>
      <c r="IM319" s="56" t="str">
        <f t="shared" si="951"/>
        <v>-</v>
      </c>
      <c r="IN319" s="56" t="str">
        <f t="shared" si="952"/>
        <v>-</v>
      </c>
      <c r="IO319" s="56" t="str">
        <f t="shared" si="953"/>
        <v>-</v>
      </c>
      <c r="IP319" s="56" t="str">
        <f t="shared" si="954"/>
        <v>-</v>
      </c>
      <c r="IQ319" s="56" t="str">
        <f t="shared" si="955"/>
        <v>-</v>
      </c>
      <c r="IR319" s="56" t="str">
        <f t="shared" si="956"/>
        <v>-</v>
      </c>
      <c r="IS319" s="56" t="str">
        <f t="shared" si="957"/>
        <v>-</v>
      </c>
      <c r="IT319" s="56" t="str">
        <f t="shared" si="958"/>
        <v>-</v>
      </c>
      <c r="IU319" s="56" t="str">
        <f t="shared" si="959"/>
        <v>-</v>
      </c>
      <c r="IV319" s="56" t="str">
        <f t="shared" si="960"/>
        <v>-</v>
      </c>
      <c r="IW319" s="56" t="str">
        <f t="shared" si="961"/>
        <v>-</v>
      </c>
      <c r="IX319" s="56" t="str">
        <f t="shared" si="962"/>
        <v>-</v>
      </c>
      <c r="IY319" s="56" t="str">
        <f t="shared" si="963"/>
        <v>-</v>
      </c>
      <c r="IZ319" s="56" t="str">
        <f t="shared" si="964"/>
        <v>-</v>
      </c>
      <c r="JA319" s="56" t="str">
        <f t="shared" si="965"/>
        <v>-</v>
      </c>
      <c r="JB319" s="56" t="str">
        <f t="shared" si="966"/>
        <v>-</v>
      </c>
      <c r="JC319" s="56" t="str">
        <f t="shared" si="967"/>
        <v>-</v>
      </c>
      <c r="JD319" s="56" t="str">
        <f t="shared" si="968"/>
        <v>-</v>
      </c>
      <c r="JE319" s="56" t="str">
        <f t="shared" si="969"/>
        <v>-</v>
      </c>
      <c r="JF319" s="56" t="str">
        <f t="shared" si="970"/>
        <v>csv</v>
      </c>
      <c r="JG319" s="56" t="str">
        <f t="shared" si="971"/>
        <v>-</v>
      </c>
      <c r="JH319" s="56" t="str">
        <f t="shared" si="972"/>
        <v>-</v>
      </c>
      <c r="JI319" s="56" t="str">
        <f t="shared" si="973"/>
        <v>-</v>
      </c>
      <c r="JJ319" s="56" t="str">
        <f t="shared" si="974"/>
        <v>-</v>
      </c>
      <c r="JK319" s="56" t="str">
        <f t="shared" si="975"/>
        <v>-</v>
      </c>
      <c r="JL319" s="56" t="str">
        <f t="shared" si="976"/>
        <v>-</v>
      </c>
      <c r="JM319" s="56" t="str">
        <f t="shared" si="977"/>
        <v>-</v>
      </c>
      <c r="JN319" s="56" t="str">
        <f t="shared" si="978"/>
        <v>-</v>
      </c>
      <c r="JO319" s="56" t="str">
        <f t="shared" si="979"/>
        <v>-</v>
      </c>
      <c r="JP319" s="56" t="str">
        <f t="shared" si="980"/>
        <v>-</v>
      </c>
      <c r="JQ319" s="56" t="str">
        <f t="shared" si="981"/>
        <v>-</v>
      </c>
      <c r="JR319" s="56" t="str">
        <f t="shared" si="982"/>
        <v>-</v>
      </c>
      <c r="JS319" s="56" t="str">
        <f t="shared" si="983"/>
        <v>-</v>
      </c>
      <c r="JT319" s="56" t="str">
        <f t="shared" si="984"/>
        <v>no</v>
      </c>
      <c r="JU319" s="56" t="str">
        <f t="shared" si="985"/>
        <v>-</v>
      </c>
      <c r="JV319" s="56" t="str">
        <f t="shared" si="986"/>
        <v>-</v>
      </c>
      <c r="JW319" s="56" t="str">
        <f t="shared" si="987"/>
        <v>-</v>
      </c>
      <c r="JX319" s="56" t="str">
        <f t="shared" si="988"/>
        <v>-</v>
      </c>
      <c r="JY319" s="56" t="str">
        <f t="shared" si="989"/>
        <v>-</v>
      </c>
      <c r="JZ319" s="56" t="str">
        <f t="shared" si="990"/>
        <v>-</v>
      </c>
      <c r="KA319" s="444" t="s">
        <v>1247</v>
      </c>
      <c r="KB319" s="360">
        <f>IF(ISNUMBER(INDEX($EQ$15:$GK$521,$B319,EO$11)),MAX(KB$14:KB318)+1,0)</f>
        <v>0</v>
      </c>
      <c r="KC319" s="360" t="str">
        <f t="shared" si="1090"/>
        <v/>
      </c>
      <c r="KD319" s="373" t="s">
        <v>2</v>
      </c>
      <c r="KE319" s="215"/>
      <c r="KF319" s="60"/>
      <c r="KG319" s="60"/>
      <c r="KH319" s="60"/>
      <c r="KI319" s="60"/>
      <c r="KJ319" s="60"/>
      <c r="KK319" s="60"/>
      <c r="KL319" s="60"/>
      <c r="KM319" s="60"/>
      <c r="KN319" s="60"/>
      <c r="KO319" s="60"/>
      <c r="KP319" s="60"/>
      <c r="KQ319" s="60"/>
      <c r="KR319" s="60"/>
      <c r="KS319" s="60"/>
      <c r="KT319" s="60"/>
      <c r="KU319" s="60"/>
      <c r="KV319" s="60"/>
      <c r="KW319" s="60"/>
      <c r="KX319" s="60"/>
      <c r="KY319" s="60"/>
      <c r="KZ319" s="283" t="str">
        <f t="shared" si="991"/>
        <v/>
      </c>
      <c r="LA319" s="26"/>
      <c r="LB319" s="18"/>
      <c r="LC319" s="18"/>
      <c r="LD319" s="18"/>
      <c r="LE319" s="18"/>
      <c r="LF319" s="18"/>
      <c r="LG319" s="18"/>
      <c r="LH319" s="18"/>
      <c r="LI319" s="18"/>
      <c r="LJ319" s="18"/>
      <c r="LK319" s="18"/>
      <c r="LL319" s="18"/>
      <c r="LM319" s="18"/>
      <c r="LN319" s="63"/>
      <c r="LO319" s="251">
        <f t="shared" si="992"/>
        <v>0</v>
      </c>
      <c r="LP319" s="251">
        <f t="shared" si="993"/>
        <v>0</v>
      </c>
      <c r="LQ319" s="251">
        <f t="shared" si="994"/>
        <v>0</v>
      </c>
      <c r="LR319" s="251">
        <f t="shared" si="995"/>
        <v>0</v>
      </c>
      <c r="LS319" s="251">
        <f t="shared" si="996"/>
        <v>0</v>
      </c>
      <c r="LT319" s="251">
        <f t="shared" si="997"/>
        <v>0</v>
      </c>
      <c r="LU319" s="251">
        <f t="shared" si="998"/>
        <v>0</v>
      </c>
      <c r="LV319" s="251">
        <f t="shared" si="999"/>
        <v>0</v>
      </c>
      <c r="LW319" s="251">
        <f t="shared" si="1000"/>
        <v>0</v>
      </c>
      <c r="LX319" s="251">
        <f t="shared" si="1001"/>
        <v>0</v>
      </c>
      <c r="LY319" s="251">
        <f t="shared" si="1002"/>
        <v>0</v>
      </c>
      <c r="LZ319" s="251">
        <f t="shared" si="1003"/>
        <v>0</v>
      </c>
      <c r="MA319" s="63" t="str">
        <f t="shared" si="1004"/>
        <v/>
      </c>
      <c r="MB319" s="63" t="str">
        <f t="shared" si="1094"/>
        <v/>
      </c>
      <c r="MC319" s="63">
        <f t="shared" si="1095"/>
        <v>305</v>
      </c>
      <c r="MD319" s="63" t="str">
        <f t="shared" si="1096"/>
        <v/>
      </c>
      <c r="ME319" s="63" t="str">
        <f t="shared" si="1097"/>
        <v/>
      </c>
      <c r="MF319" s="315" t="str">
        <f t="shared" si="1007"/>
        <v/>
      </c>
      <c r="MG319" s="315">
        <f>IF(ISNUMBER(MATCH(EO319,$ME$15:$ME$520,0)),0,MAX(MG$14:MG318)+1)</f>
        <v>0</v>
      </c>
      <c r="MH319" s="315" t="str">
        <f t="shared" si="1008"/>
        <v/>
      </c>
      <c r="MI319" s="369"/>
      <c r="MJ319" s="68"/>
      <c r="MK319" s="18"/>
      <c r="ML319" s="242"/>
      <c r="MM319" s="242"/>
      <c r="MN319" s="59"/>
      <c r="MO319" s="59"/>
      <c r="MP319" s="285"/>
      <c r="MQ319" s="59"/>
      <c r="MR319" s="238"/>
      <c r="MS319" s="285"/>
      <c r="MT319" s="59"/>
      <c r="MU319" s="285"/>
      <c r="MV319" s="238"/>
      <c r="MW319" s="59"/>
      <c r="MX319" s="59"/>
      <c r="MY319" s="59"/>
      <c r="MZ319" s="59"/>
      <c r="NA319" s="59"/>
      <c r="NB319" s="59"/>
      <c r="NC319" s="59"/>
      <c r="ND319" s="59"/>
      <c r="NE319" s="59"/>
      <c r="NF319" s="59"/>
      <c r="NG319" s="59"/>
      <c r="NH319" s="59"/>
      <c r="NI319" s="59"/>
      <c r="NJ319" s="59"/>
      <c r="NK319" s="59"/>
      <c r="NL319" s="454"/>
      <c r="NM319" s="454"/>
      <c r="NN319" s="59"/>
      <c r="NO319" s="18"/>
      <c r="NP319" s="18"/>
      <c r="NQ319" s="18"/>
      <c r="NR319" s="18"/>
      <c r="NS319" s="18"/>
      <c r="NT319" s="18"/>
      <c r="NU319" s="18"/>
      <c r="NV319" s="18"/>
      <c r="NW319" s="18"/>
      <c r="NX319" s="18"/>
      <c r="NY319" s="18"/>
      <c r="NZ319" s="18"/>
      <c r="OA319" s="18"/>
      <c r="OB319" s="18"/>
      <c r="OC319" s="18"/>
      <c r="OZ319" s="59"/>
      <c r="PA319" s="251" t="str">
        <f t="shared" si="1009"/>
        <v/>
      </c>
      <c r="PB319" s="251" t="str">
        <f t="shared" si="1010"/>
        <v/>
      </c>
      <c r="PC319" s="251" t="str">
        <f t="shared" si="1011"/>
        <v/>
      </c>
      <c r="PD319" s="251" t="str">
        <f t="shared" si="1012"/>
        <v/>
      </c>
      <c r="PE319" s="251" t="str">
        <f t="shared" si="1013"/>
        <v/>
      </c>
      <c r="PF319" s="251" t="str">
        <f t="shared" si="1014"/>
        <v/>
      </c>
      <c r="PG319" s="251" t="str">
        <f t="shared" si="1015"/>
        <v/>
      </c>
      <c r="PH319" s="251" t="str">
        <f t="shared" si="1016"/>
        <v/>
      </c>
      <c r="PI319" s="251" t="str">
        <f t="shared" si="1017"/>
        <v/>
      </c>
      <c r="PJ319" s="251" t="str">
        <f t="shared" si="1018"/>
        <v/>
      </c>
      <c r="PK319" s="251" t="str">
        <f t="shared" si="1019"/>
        <v/>
      </c>
      <c r="PL319" s="251" t="str">
        <f t="shared" si="1020"/>
        <v/>
      </c>
      <c r="PM319" s="251" t="str">
        <f t="shared" si="1021"/>
        <v/>
      </c>
      <c r="PN319" s="251" t="str">
        <f t="shared" si="1022"/>
        <v/>
      </c>
      <c r="PO319" s="251" t="str">
        <f t="shared" si="1023"/>
        <v/>
      </c>
      <c r="PP319" s="251" t="str">
        <f t="shared" si="1024"/>
        <v/>
      </c>
      <c r="PQ319" s="251" t="str">
        <f t="shared" si="1025"/>
        <v/>
      </c>
      <c r="PR319" s="251" t="str">
        <f t="shared" si="1026"/>
        <v/>
      </c>
      <c r="PS319" s="251" t="str">
        <f t="shared" si="1027"/>
        <v/>
      </c>
      <c r="PT319" s="251" t="str">
        <f t="shared" si="1028"/>
        <v/>
      </c>
      <c r="PU319" s="251" t="str">
        <f t="shared" si="1029"/>
        <v/>
      </c>
      <c r="PV319" s="251" t="str">
        <f t="shared" si="1030"/>
        <v/>
      </c>
      <c r="PW319" s="251" t="str">
        <f t="shared" si="1031"/>
        <v/>
      </c>
      <c r="PX319" s="251" t="str">
        <f t="shared" si="1032"/>
        <v/>
      </c>
      <c r="PY319" s="251" t="str">
        <f t="shared" si="1033"/>
        <v/>
      </c>
      <c r="PZ319" s="251" t="str">
        <f t="shared" si="1034"/>
        <v/>
      </c>
      <c r="QA319" s="251" t="str">
        <f t="shared" si="1035"/>
        <v/>
      </c>
      <c r="QB319" s="251" t="str">
        <f t="shared" si="1036"/>
        <v/>
      </c>
      <c r="QC319" s="251" t="str">
        <f t="shared" si="1037"/>
        <v/>
      </c>
      <c r="QD319" s="251" t="str">
        <f t="shared" si="1038"/>
        <v/>
      </c>
      <c r="QE319" s="251" t="str">
        <f t="shared" si="1039"/>
        <v/>
      </c>
      <c r="QF319" s="63">
        <f t="shared" si="1040"/>
        <v>0</v>
      </c>
      <c r="QG319" s="59"/>
      <c r="QH319" s="59"/>
      <c r="QI319" s="59"/>
      <c r="QJ319" s="59"/>
      <c r="QK319" s="59"/>
      <c r="QL319" s="59"/>
      <c r="QM319" s="59"/>
      <c r="QN319" s="59"/>
    </row>
    <row r="320" spans="1:456" ht="6.75" customHeight="1" x14ac:dyDescent="0.25">
      <c r="A320" s="68"/>
      <c r="B320" s="447">
        <f t="shared" si="900"/>
        <v>306</v>
      </c>
      <c r="C320" s="72" t="s">
        <v>839</v>
      </c>
      <c r="D320" s="261" t="s">
        <v>893</v>
      </c>
      <c r="E320" s="59"/>
      <c r="F320" s="229"/>
      <c r="G320" s="295"/>
      <c r="H320" s="295"/>
      <c r="I320" s="229"/>
      <c r="J320" s="295"/>
      <c r="K320" s="295"/>
      <c r="L320" s="229"/>
      <c r="M320" s="295"/>
      <c r="N320" s="295"/>
      <c r="O320" s="229"/>
      <c r="P320" s="295"/>
      <c r="Q320" s="295"/>
      <c r="R320" s="229"/>
      <c r="S320" s="230"/>
      <c r="T320" s="231"/>
      <c r="U320" s="229"/>
      <c r="V320" s="230"/>
      <c r="W320" s="231"/>
      <c r="X320" s="229"/>
      <c r="Y320" s="230"/>
      <c r="Z320" s="231"/>
      <c r="AA320" s="229"/>
      <c r="AB320" s="295"/>
      <c r="AC320" s="295"/>
      <c r="AD320" s="229"/>
      <c r="AE320" s="295"/>
      <c r="AF320" s="295"/>
      <c r="AG320" s="229"/>
      <c r="AH320" s="295"/>
      <c r="AI320" s="295"/>
      <c r="AJ320" s="229"/>
      <c r="AK320" s="295"/>
      <c r="AL320" s="295"/>
      <c r="AM320" s="229"/>
      <c r="AN320" s="295"/>
      <c r="AO320" s="295"/>
      <c r="AP320" s="243"/>
      <c r="AQ320" s="295"/>
      <c r="AR320" s="290"/>
      <c r="AS320" s="243"/>
      <c r="AT320" s="295"/>
      <c r="AU320" s="290"/>
      <c r="AV320" s="229"/>
      <c r="AW320" s="230"/>
      <c r="AX320" s="231"/>
      <c r="AY320" s="229"/>
      <c r="AZ320" s="230"/>
      <c r="BA320" s="231"/>
      <c r="BB320" s="229"/>
      <c r="BC320" s="230"/>
      <c r="BD320" s="231"/>
      <c r="BE320" s="229"/>
      <c r="BF320" s="230"/>
      <c r="BG320" s="231"/>
      <c r="BH320" s="229"/>
      <c r="BI320" s="230"/>
      <c r="BJ320" s="231"/>
      <c r="BK320" s="243"/>
      <c r="BL320" s="230"/>
      <c r="BM320" s="231"/>
      <c r="BN320" s="243"/>
      <c r="BO320" s="230"/>
      <c r="BP320" s="231"/>
      <c r="BQ320" s="229"/>
      <c r="BR320" s="230"/>
      <c r="BS320" s="231"/>
      <c r="BT320" s="229"/>
      <c r="BU320" s="230"/>
      <c r="BV320" s="231"/>
      <c r="BW320" s="229"/>
      <c r="BX320" s="230"/>
      <c r="BY320" s="231"/>
      <c r="BZ320" s="229"/>
      <c r="CA320" s="230"/>
      <c r="CB320" s="231"/>
      <c r="CC320" s="229"/>
      <c r="CD320" s="230"/>
      <c r="CE320" s="231"/>
      <c r="CF320" s="331"/>
      <c r="CG320" s="332"/>
      <c r="CH320" s="385"/>
      <c r="CI320" s="331"/>
      <c r="CJ320" s="332"/>
      <c r="CK320" s="385"/>
      <c r="CL320" s="243"/>
      <c r="CM320" s="230"/>
      <c r="CN320" s="354"/>
      <c r="CO320" s="243"/>
      <c r="CP320" s="230"/>
      <c r="CQ320" s="231"/>
      <c r="CR320" s="331"/>
      <c r="CS320" s="332"/>
      <c r="CT320" s="333"/>
      <c r="CU320" s="229"/>
      <c r="CV320" s="230"/>
      <c r="CW320" s="231"/>
      <c r="CX320" s="331"/>
      <c r="CY320" s="332"/>
      <c r="CZ320" s="333"/>
      <c r="DA320" s="331"/>
      <c r="DB320" s="332"/>
      <c r="DC320" s="333"/>
      <c r="DD320" s="331"/>
      <c r="DE320" s="332"/>
      <c r="DF320" s="333"/>
      <c r="DG320" s="331"/>
      <c r="DH320" s="332"/>
      <c r="DI320" s="333"/>
      <c r="DJ320" s="229"/>
      <c r="DK320" s="230"/>
      <c r="DL320" s="231"/>
      <c r="DM320" s="229"/>
      <c r="DN320" s="230"/>
      <c r="DO320" s="231"/>
      <c r="DP320" s="331"/>
      <c r="DQ320" s="332"/>
      <c r="DR320" s="333"/>
      <c r="DS320" s="331"/>
      <c r="DT320" s="332"/>
      <c r="DU320" s="333"/>
      <c r="DV320" s="331"/>
      <c r="DW320" s="332"/>
      <c r="DX320" s="333"/>
      <c r="DY320" s="331"/>
      <c r="DZ320" s="332"/>
      <c r="EA320" s="333"/>
      <c r="EB320" s="331"/>
      <c r="EC320" s="332"/>
      <c r="ED320" s="333"/>
      <c r="EE320" s="331"/>
      <c r="EF320" s="332"/>
      <c r="EG320" s="333"/>
      <c r="EH320" s="229"/>
      <c r="EI320" s="230"/>
      <c r="EJ320" s="231"/>
      <c r="EK320" s="229"/>
      <c r="EL320" s="230"/>
      <c r="EM320" s="231"/>
      <c r="EN320" s="244"/>
      <c r="EO320" s="269" t="str">
        <f t="shared" si="901"/>
        <v/>
      </c>
      <c r="EP320" s="444" t="s">
        <v>1247</v>
      </c>
      <c r="EQ320" s="360" t="str">
        <f t="shared" si="1041"/>
        <v/>
      </c>
      <c r="ER320" s="360" t="str">
        <f t="shared" si="1042"/>
        <v/>
      </c>
      <c r="ES320" s="360" t="str">
        <f t="shared" si="1043"/>
        <v/>
      </c>
      <c r="ET320" s="360" t="str">
        <f t="shared" si="1044"/>
        <v/>
      </c>
      <c r="EU320" s="360" t="str">
        <f t="shared" si="1045"/>
        <v/>
      </c>
      <c r="EV320" s="360" t="str">
        <f t="shared" si="1046"/>
        <v/>
      </c>
      <c r="EW320" s="360" t="str">
        <f t="shared" si="1047"/>
        <v/>
      </c>
      <c r="EX320" s="360" t="str">
        <f t="shared" si="1048"/>
        <v/>
      </c>
      <c r="EY320" s="360" t="str">
        <f t="shared" si="1049"/>
        <v/>
      </c>
      <c r="EZ320" s="360" t="str">
        <f t="shared" si="1050"/>
        <v/>
      </c>
      <c r="FA320" s="360" t="str">
        <f t="shared" si="1051"/>
        <v/>
      </c>
      <c r="FB320" s="360" t="str">
        <f t="shared" si="1052"/>
        <v/>
      </c>
      <c r="FC320" s="360" t="str">
        <f t="shared" si="1053"/>
        <v/>
      </c>
      <c r="FD320" s="360" t="str">
        <f t="shared" si="1054"/>
        <v/>
      </c>
      <c r="FE320" s="360" t="str">
        <f t="shared" si="1055"/>
        <v/>
      </c>
      <c r="FF320" s="360" t="str">
        <f t="shared" si="1056"/>
        <v/>
      </c>
      <c r="FG320" s="360" t="str">
        <f t="shared" si="1057"/>
        <v/>
      </c>
      <c r="FH320" s="360" t="str">
        <f t="shared" si="1058"/>
        <v/>
      </c>
      <c r="FI320" s="360" t="str">
        <f t="shared" si="1059"/>
        <v/>
      </c>
      <c r="FJ320" s="360" t="str">
        <f t="shared" si="1060"/>
        <v/>
      </c>
      <c r="FK320" s="360" t="str">
        <f t="shared" si="1061"/>
        <v/>
      </c>
      <c r="FL320" s="360" t="str">
        <f t="shared" si="1062"/>
        <v/>
      </c>
      <c r="FM320" s="360" t="str">
        <f t="shared" si="1063"/>
        <v/>
      </c>
      <c r="FN320" s="360" t="str">
        <f t="shared" si="1064"/>
        <v/>
      </c>
      <c r="FO320" s="360" t="str">
        <f t="shared" si="1065"/>
        <v/>
      </c>
      <c r="FP320" s="360">
        <f t="shared" si="1066"/>
        <v>55</v>
      </c>
      <c r="FQ320" s="360" t="str">
        <f t="shared" si="1067"/>
        <v/>
      </c>
      <c r="FR320" s="360" t="str">
        <f t="shared" si="1068"/>
        <v/>
      </c>
      <c r="FS320" s="360" t="str">
        <f t="shared" si="1069"/>
        <v/>
      </c>
      <c r="FT320" s="360" t="str">
        <f t="shared" si="902"/>
        <v/>
      </c>
      <c r="FU320" s="360" t="str">
        <f t="shared" si="1070"/>
        <v/>
      </c>
      <c r="FV320" s="360" t="str">
        <f t="shared" si="1071"/>
        <v/>
      </c>
      <c r="FW320" s="360" t="str">
        <f t="shared" si="1072"/>
        <v/>
      </c>
      <c r="FX320" s="360" t="str">
        <f t="shared" si="1073"/>
        <v/>
      </c>
      <c r="FY320" s="360" t="str">
        <f t="shared" si="1074"/>
        <v/>
      </c>
      <c r="FZ320" s="360" t="str">
        <f t="shared" si="1075"/>
        <v/>
      </c>
      <c r="GA320" s="360" t="str">
        <f t="shared" si="1076"/>
        <v/>
      </c>
      <c r="GB320" s="360" t="str">
        <f t="shared" si="1077"/>
        <v/>
      </c>
      <c r="GC320" s="360" t="str">
        <f t="shared" si="1078"/>
        <v/>
      </c>
      <c r="GD320" s="360" t="str">
        <f t="shared" si="1079"/>
        <v/>
      </c>
      <c r="GE320" s="360" t="str">
        <f t="shared" si="1080"/>
        <v/>
      </c>
      <c r="GF320" s="360" t="str">
        <f t="shared" si="1081"/>
        <v/>
      </c>
      <c r="GG320" s="360" t="str">
        <f t="shared" si="1082"/>
        <v/>
      </c>
      <c r="GH320" s="360" t="str">
        <f t="shared" si="1083"/>
        <v/>
      </c>
      <c r="GI320" s="360" t="str">
        <f t="shared" si="1084"/>
        <v/>
      </c>
      <c r="GJ320" s="360" t="str">
        <f t="shared" si="1085"/>
        <v/>
      </c>
      <c r="GK320" s="444" t="s">
        <v>1247</v>
      </c>
      <c r="GL320" s="361" t="str">
        <f t="shared" si="903"/>
        <v>-</v>
      </c>
      <c r="GM320" s="361" t="str">
        <f t="shared" si="904"/>
        <v>-</v>
      </c>
      <c r="GN320" s="361" t="str">
        <f t="shared" si="905"/>
        <v>-</v>
      </c>
      <c r="GO320" s="361" t="str">
        <f t="shared" si="906"/>
        <v>-</v>
      </c>
      <c r="GP320" s="361" t="str">
        <f t="shared" si="907"/>
        <v>-</v>
      </c>
      <c r="GQ320" s="361" t="str">
        <f t="shared" si="908"/>
        <v>-</v>
      </c>
      <c r="GR320" s="361" t="str">
        <f t="shared" si="909"/>
        <v>-</v>
      </c>
      <c r="GS320" s="361" t="str">
        <f t="shared" si="910"/>
        <v>-</v>
      </c>
      <c r="GT320" s="361" t="str">
        <f t="shared" si="911"/>
        <v>-</v>
      </c>
      <c r="GU320" s="361" t="str">
        <f t="shared" si="912"/>
        <v>-</v>
      </c>
      <c r="GV320" s="361" t="str">
        <f t="shared" si="913"/>
        <v>-</v>
      </c>
      <c r="GW320" s="361" t="str">
        <f t="shared" si="914"/>
        <v>-</v>
      </c>
      <c r="GX320" s="361" t="str">
        <f t="shared" si="915"/>
        <v>-</v>
      </c>
      <c r="GY320" s="361" t="str">
        <f t="shared" si="916"/>
        <v>-</v>
      </c>
      <c r="GZ320" s="361" t="str">
        <f t="shared" si="917"/>
        <v>-</v>
      </c>
      <c r="HA320" s="361" t="str">
        <f t="shared" si="918"/>
        <v>-</v>
      </c>
      <c r="HB320" s="361" t="str">
        <f t="shared" si="919"/>
        <v>-</v>
      </c>
      <c r="HC320" s="361" t="str">
        <f t="shared" si="920"/>
        <v>-</v>
      </c>
      <c r="HD320" s="361" t="str">
        <f t="shared" si="921"/>
        <v>-</v>
      </c>
      <c r="HE320" s="361" t="str">
        <f t="shared" si="922"/>
        <v>-</v>
      </c>
      <c r="HF320" s="361" t="str">
        <f t="shared" si="923"/>
        <v>-</v>
      </c>
      <c r="HG320" s="361" t="str">
        <f t="shared" si="924"/>
        <v>-</v>
      </c>
      <c r="HH320" s="361" t="str">
        <f t="shared" si="925"/>
        <v>-</v>
      </c>
      <c r="HI320" s="361" t="str">
        <f t="shared" si="926"/>
        <v>-</v>
      </c>
      <c r="HJ320" s="361" t="str">
        <f t="shared" si="927"/>
        <v>-</v>
      </c>
      <c r="HK320" s="361" t="str">
        <f t="shared" si="928"/>
        <v>test</v>
      </c>
      <c r="HL320" s="361" t="str">
        <f t="shared" si="929"/>
        <v>-</v>
      </c>
      <c r="HM320" s="361" t="str">
        <f t="shared" si="930"/>
        <v>-</v>
      </c>
      <c r="HN320" s="361" t="str">
        <f t="shared" si="931"/>
        <v>-</v>
      </c>
      <c r="HO320" s="361" t="str">
        <f t="shared" si="932"/>
        <v>-</v>
      </c>
      <c r="HP320" s="361" t="str">
        <f t="shared" si="933"/>
        <v>-</v>
      </c>
      <c r="HQ320" s="361" t="str">
        <f t="shared" si="934"/>
        <v>-</v>
      </c>
      <c r="HR320" s="361" t="str">
        <f t="shared" si="935"/>
        <v>-</v>
      </c>
      <c r="HS320" s="361" t="str">
        <f t="shared" si="936"/>
        <v>-</v>
      </c>
      <c r="HT320" s="361" t="str">
        <f t="shared" si="937"/>
        <v>-</v>
      </c>
      <c r="HU320" s="361" t="str">
        <f t="shared" si="938"/>
        <v>-</v>
      </c>
      <c r="HV320" s="361" t="str">
        <f t="shared" si="939"/>
        <v>-</v>
      </c>
      <c r="HW320" s="361" t="str">
        <f t="shared" si="940"/>
        <v>-</v>
      </c>
      <c r="HX320" s="361" t="str">
        <f t="shared" si="941"/>
        <v>-</v>
      </c>
      <c r="HY320" s="361" t="str">
        <f t="shared" si="942"/>
        <v>-</v>
      </c>
      <c r="HZ320" s="361" t="str">
        <f t="shared" si="943"/>
        <v>-</v>
      </c>
      <c r="IA320" s="361" t="str">
        <f t="shared" si="944"/>
        <v>-</v>
      </c>
      <c r="IB320" s="361" t="str">
        <f t="shared" si="945"/>
        <v>-</v>
      </c>
      <c r="IC320" s="361" t="str">
        <f t="shared" si="946"/>
        <v>-</v>
      </c>
      <c r="ID320" s="361" t="str">
        <f t="shared" si="947"/>
        <v>-</v>
      </c>
      <c r="IE320" s="361" t="str">
        <f t="shared" si="948"/>
        <v>-</v>
      </c>
      <c r="IF320" s="444" t="s">
        <v>1247</v>
      </c>
      <c r="IG320" s="56" t="str">
        <f t="shared" si="1086"/>
        <v>-</v>
      </c>
      <c r="IH320" s="56" t="str">
        <f t="shared" si="1087"/>
        <v>-</v>
      </c>
      <c r="II320" s="56" t="str">
        <f t="shared" si="1088"/>
        <v>-</v>
      </c>
      <c r="IJ320" s="56" t="str">
        <f t="shared" si="1089"/>
        <v>-</v>
      </c>
      <c r="IK320" s="56" t="str">
        <f t="shared" si="949"/>
        <v>-</v>
      </c>
      <c r="IL320" s="56" t="str">
        <f t="shared" si="950"/>
        <v>-</v>
      </c>
      <c r="IM320" s="56" t="str">
        <f t="shared" si="951"/>
        <v>-</v>
      </c>
      <c r="IN320" s="56" t="str">
        <f t="shared" si="952"/>
        <v>-</v>
      </c>
      <c r="IO320" s="56" t="str">
        <f t="shared" si="953"/>
        <v>-</v>
      </c>
      <c r="IP320" s="56" t="str">
        <f t="shared" si="954"/>
        <v>-</v>
      </c>
      <c r="IQ320" s="56" t="str">
        <f t="shared" si="955"/>
        <v>-</v>
      </c>
      <c r="IR320" s="56" t="str">
        <f t="shared" si="956"/>
        <v>-</v>
      </c>
      <c r="IS320" s="56" t="str">
        <f t="shared" si="957"/>
        <v>-</v>
      </c>
      <c r="IT320" s="56" t="str">
        <f t="shared" si="958"/>
        <v>-</v>
      </c>
      <c r="IU320" s="56" t="str">
        <f t="shared" si="959"/>
        <v>-</v>
      </c>
      <c r="IV320" s="56" t="str">
        <f t="shared" si="960"/>
        <v>-</v>
      </c>
      <c r="IW320" s="56" t="str">
        <f t="shared" si="961"/>
        <v>-</v>
      </c>
      <c r="IX320" s="56" t="str">
        <f t="shared" si="962"/>
        <v>-</v>
      </c>
      <c r="IY320" s="56" t="str">
        <f t="shared" si="963"/>
        <v>-</v>
      </c>
      <c r="IZ320" s="56" t="str">
        <f t="shared" si="964"/>
        <v>-</v>
      </c>
      <c r="JA320" s="56" t="str">
        <f t="shared" si="965"/>
        <v>-</v>
      </c>
      <c r="JB320" s="56" t="str">
        <f t="shared" si="966"/>
        <v>-</v>
      </c>
      <c r="JC320" s="56" t="str">
        <f t="shared" si="967"/>
        <v>-</v>
      </c>
      <c r="JD320" s="56" t="str">
        <f t="shared" si="968"/>
        <v>-</v>
      </c>
      <c r="JE320" s="56" t="str">
        <f t="shared" si="969"/>
        <v>-</v>
      </c>
      <c r="JF320" s="56" t="str">
        <f t="shared" si="970"/>
        <v>yeap</v>
      </c>
      <c r="JG320" s="56" t="str">
        <f t="shared" si="971"/>
        <v>-</v>
      </c>
      <c r="JH320" s="56" t="str">
        <f t="shared" si="972"/>
        <v>-</v>
      </c>
      <c r="JI320" s="56" t="str">
        <f t="shared" si="973"/>
        <v>-</v>
      </c>
      <c r="JJ320" s="56" t="str">
        <f t="shared" si="974"/>
        <v>-</v>
      </c>
      <c r="JK320" s="56" t="str">
        <f t="shared" si="975"/>
        <v>-</v>
      </c>
      <c r="JL320" s="56" t="str">
        <f t="shared" si="976"/>
        <v>-</v>
      </c>
      <c r="JM320" s="56" t="str">
        <f t="shared" si="977"/>
        <v>-</v>
      </c>
      <c r="JN320" s="56" t="str">
        <f t="shared" si="978"/>
        <v>-</v>
      </c>
      <c r="JO320" s="56" t="str">
        <f t="shared" si="979"/>
        <v>-</v>
      </c>
      <c r="JP320" s="56" t="str">
        <f t="shared" si="980"/>
        <v>-</v>
      </c>
      <c r="JQ320" s="56" t="str">
        <f t="shared" si="981"/>
        <v>-</v>
      </c>
      <c r="JR320" s="56" t="str">
        <f t="shared" si="982"/>
        <v>-</v>
      </c>
      <c r="JS320" s="56" t="str">
        <f t="shared" si="983"/>
        <v>-</v>
      </c>
      <c r="JT320" s="56" t="str">
        <f t="shared" si="984"/>
        <v>-</v>
      </c>
      <c r="JU320" s="56" t="str">
        <f t="shared" si="985"/>
        <v>-</v>
      </c>
      <c r="JV320" s="56" t="str">
        <f t="shared" si="986"/>
        <v>-</v>
      </c>
      <c r="JW320" s="56" t="str">
        <f t="shared" si="987"/>
        <v>-</v>
      </c>
      <c r="JX320" s="56" t="str">
        <f t="shared" si="988"/>
        <v>-</v>
      </c>
      <c r="JY320" s="56" t="str">
        <f t="shared" si="989"/>
        <v>-</v>
      </c>
      <c r="JZ320" s="56" t="str">
        <f t="shared" si="990"/>
        <v>-</v>
      </c>
      <c r="KA320" s="444" t="s">
        <v>1247</v>
      </c>
      <c r="KB320" s="360">
        <f>IF(ISNUMBER(INDEX($EQ$15:$GK$521,$B320,EO$11)),MAX(KB$14:KB319)+1,0)</f>
        <v>0</v>
      </c>
      <c r="KC320" s="360" t="str">
        <f t="shared" si="1090"/>
        <v/>
      </c>
      <c r="KD320" s="373" t="s">
        <v>2</v>
      </c>
      <c r="KE320" s="215"/>
      <c r="KF320" s="60"/>
      <c r="KG320" s="60"/>
      <c r="KH320" s="60"/>
      <c r="KI320" s="60"/>
      <c r="KJ320" s="60"/>
      <c r="KK320" s="60"/>
      <c r="KL320" s="60"/>
      <c r="KM320" s="60"/>
      <c r="KN320" s="60"/>
      <c r="KO320" s="60"/>
      <c r="KP320" s="60"/>
      <c r="KQ320" s="60"/>
      <c r="KR320" s="60"/>
      <c r="KS320" s="60"/>
      <c r="KT320" s="60"/>
      <c r="KU320" s="60"/>
      <c r="KV320" s="60"/>
      <c r="KW320" s="60"/>
      <c r="KX320" s="60"/>
      <c r="KY320" s="60"/>
      <c r="KZ320" s="283" t="str">
        <f t="shared" si="991"/>
        <v/>
      </c>
      <c r="LA320" s="26"/>
      <c r="LB320" s="18"/>
      <c r="LC320" s="18"/>
      <c r="LD320" s="18"/>
      <c r="LE320" s="18"/>
      <c r="LF320" s="18"/>
      <c r="LG320" s="18"/>
      <c r="LH320" s="18"/>
      <c r="LI320" s="18"/>
      <c r="LJ320" s="18"/>
      <c r="LK320" s="18"/>
      <c r="LL320" s="18"/>
      <c r="LM320" s="18"/>
      <c r="LN320" s="63"/>
      <c r="LO320" s="251">
        <f t="shared" si="992"/>
        <v>0</v>
      </c>
      <c r="LP320" s="251">
        <f t="shared" si="993"/>
        <v>0</v>
      </c>
      <c r="LQ320" s="251">
        <f t="shared" si="994"/>
        <v>0</v>
      </c>
      <c r="LR320" s="251">
        <f t="shared" si="995"/>
        <v>0</v>
      </c>
      <c r="LS320" s="251">
        <f t="shared" si="996"/>
        <v>0</v>
      </c>
      <c r="LT320" s="251">
        <f t="shared" si="997"/>
        <v>0</v>
      </c>
      <c r="LU320" s="251">
        <f t="shared" si="998"/>
        <v>0</v>
      </c>
      <c r="LV320" s="251">
        <f t="shared" si="999"/>
        <v>0</v>
      </c>
      <c r="LW320" s="251">
        <f t="shared" si="1000"/>
        <v>0</v>
      </c>
      <c r="LX320" s="251">
        <f t="shared" si="1001"/>
        <v>0</v>
      </c>
      <c r="LY320" s="251">
        <f t="shared" si="1002"/>
        <v>0</v>
      </c>
      <c r="LZ320" s="251">
        <f t="shared" si="1003"/>
        <v>0</v>
      </c>
      <c r="MA320" s="63" t="str">
        <f t="shared" si="1004"/>
        <v/>
      </c>
      <c r="MB320" s="63" t="str">
        <f t="shared" si="1094"/>
        <v/>
      </c>
      <c r="MC320" s="63">
        <f t="shared" si="1095"/>
        <v>306</v>
      </c>
      <c r="MD320" s="63" t="str">
        <f t="shared" si="1096"/>
        <v/>
      </c>
      <c r="ME320" s="63" t="str">
        <f t="shared" si="1097"/>
        <v/>
      </c>
      <c r="MF320" s="315" t="str">
        <f t="shared" si="1007"/>
        <v/>
      </c>
      <c r="MG320" s="315">
        <f>IF(ISNUMBER(MATCH(EO320,$ME$15:$ME$520,0)),0,MAX(MG$14:MG319)+1)</f>
        <v>0</v>
      </c>
      <c r="MH320" s="315" t="str">
        <f t="shared" si="1008"/>
        <v/>
      </c>
      <c r="MI320" s="369"/>
      <c r="MJ320" s="68"/>
      <c r="MK320" s="18"/>
      <c r="ML320" s="242"/>
      <c r="MM320" s="242"/>
      <c r="MN320" s="59"/>
      <c r="MO320" s="59"/>
      <c r="MP320" s="285"/>
      <c r="MQ320" s="59"/>
      <c r="MR320" s="238"/>
      <c r="MS320" s="285"/>
      <c r="MT320" s="59"/>
      <c r="MU320" s="285"/>
      <c r="MV320" s="238"/>
      <c r="MW320" s="59"/>
      <c r="MX320" s="59"/>
      <c r="MY320" s="59"/>
      <c r="MZ320" s="59"/>
      <c r="NA320" s="59"/>
      <c r="NB320" s="59"/>
      <c r="NC320" s="59"/>
      <c r="ND320" s="59"/>
      <c r="NE320" s="59"/>
      <c r="NF320" s="59"/>
      <c r="NG320" s="59"/>
      <c r="NH320" s="59"/>
      <c r="NI320" s="59"/>
      <c r="NJ320" s="59"/>
      <c r="NK320" s="59"/>
      <c r="NL320" s="454"/>
      <c r="NM320" s="454"/>
      <c r="NN320" s="59"/>
      <c r="NO320" s="18"/>
      <c r="NP320" s="18"/>
      <c r="NQ320" s="18"/>
      <c r="NR320" s="18"/>
      <c r="NS320" s="18"/>
      <c r="NT320" s="18"/>
      <c r="NU320" s="18"/>
      <c r="NV320" s="18"/>
      <c r="NW320" s="18"/>
      <c r="NX320" s="18"/>
      <c r="NY320" s="18"/>
      <c r="NZ320" s="18"/>
      <c r="OA320" s="18"/>
      <c r="OB320" s="18"/>
      <c r="OC320" s="18"/>
      <c r="OZ320" s="59"/>
      <c r="PA320" s="251" t="str">
        <f t="shared" si="1009"/>
        <v/>
      </c>
      <c r="PB320" s="251" t="str">
        <f t="shared" si="1010"/>
        <v/>
      </c>
      <c r="PC320" s="251" t="str">
        <f t="shared" si="1011"/>
        <v/>
      </c>
      <c r="PD320" s="251" t="str">
        <f t="shared" si="1012"/>
        <v/>
      </c>
      <c r="PE320" s="251" t="str">
        <f t="shared" si="1013"/>
        <v/>
      </c>
      <c r="PF320" s="251" t="str">
        <f t="shared" si="1014"/>
        <v/>
      </c>
      <c r="PG320" s="251" t="str">
        <f t="shared" si="1015"/>
        <v/>
      </c>
      <c r="PH320" s="251" t="str">
        <f t="shared" si="1016"/>
        <v/>
      </c>
      <c r="PI320" s="251" t="str">
        <f t="shared" si="1017"/>
        <v/>
      </c>
      <c r="PJ320" s="251" t="str">
        <f t="shared" si="1018"/>
        <v/>
      </c>
      <c r="PK320" s="251" t="str">
        <f t="shared" si="1019"/>
        <v/>
      </c>
      <c r="PL320" s="251" t="str">
        <f t="shared" si="1020"/>
        <v/>
      </c>
      <c r="PM320" s="251" t="str">
        <f t="shared" si="1021"/>
        <v/>
      </c>
      <c r="PN320" s="251" t="str">
        <f t="shared" si="1022"/>
        <v/>
      </c>
      <c r="PO320" s="251" t="str">
        <f t="shared" si="1023"/>
        <v/>
      </c>
      <c r="PP320" s="251" t="str">
        <f t="shared" si="1024"/>
        <v/>
      </c>
      <c r="PQ320" s="251" t="str">
        <f t="shared" si="1025"/>
        <v/>
      </c>
      <c r="PR320" s="251" t="str">
        <f t="shared" si="1026"/>
        <v/>
      </c>
      <c r="PS320" s="251" t="str">
        <f t="shared" si="1027"/>
        <v/>
      </c>
      <c r="PT320" s="251" t="str">
        <f t="shared" si="1028"/>
        <v/>
      </c>
      <c r="PU320" s="251" t="str">
        <f t="shared" si="1029"/>
        <v/>
      </c>
      <c r="PV320" s="251" t="str">
        <f t="shared" si="1030"/>
        <v/>
      </c>
      <c r="PW320" s="251" t="str">
        <f t="shared" si="1031"/>
        <v/>
      </c>
      <c r="PX320" s="251" t="str">
        <f t="shared" si="1032"/>
        <v/>
      </c>
      <c r="PY320" s="251" t="str">
        <f t="shared" si="1033"/>
        <v/>
      </c>
      <c r="PZ320" s="251" t="str">
        <f t="shared" si="1034"/>
        <v/>
      </c>
      <c r="QA320" s="251" t="str">
        <f t="shared" si="1035"/>
        <v/>
      </c>
      <c r="QB320" s="251" t="str">
        <f t="shared" si="1036"/>
        <v/>
      </c>
      <c r="QC320" s="251" t="str">
        <f t="shared" si="1037"/>
        <v/>
      </c>
      <c r="QD320" s="251" t="str">
        <f t="shared" si="1038"/>
        <v/>
      </c>
      <c r="QE320" s="251" t="str">
        <f t="shared" si="1039"/>
        <v/>
      </c>
      <c r="QF320" s="63">
        <f t="shared" si="1040"/>
        <v>0</v>
      </c>
      <c r="QG320" s="59"/>
      <c r="QH320" s="59"/>
      <c r="QI320" s="59"/>
      <c r="QJ320" s="59"/>
      <c r="QK320" s="59"/>
      <c r="QL320" s="59"/>
      <c r="QM320" s="59"/>
      <c r="QN320" s="59"/>
    </row>
    <row r="321" spans="1:456" ht="6.75" customHeight="1" x14ac:dyDescent="0.25">
      <c r="A321" s="68"/>
      <c r="B321" s="447">
        <f t="shared" si="900"/>
        <v>307</v>
      </c>
      <c r="C321" s="72" t="s">
        <v>889</v>
      </c>
      <c r="D321" s="261" t="s">
        <v>893</v>
      </c>
      <c r="E321" s="59"/>
      <c r="F321" s="229"/>
      <c r="G321" s="295"/>
      <c r="H321" s="295"/>
      <c r="I321" s="229"/>
      <c r="J321" s="295"/>
      <c r="K321" s="295"/>
      <c r="L321" s="229"/>
      <c r="M321" s="295"/>
      <c r="N321" s="295"/>
      <c r="O321" s="229"/>
      <c r="P321" s="295"/>
      <c r="Q321" s="295"/>
      <c r="R321" s="229"/>
      <c r="S321" s="230"/>
      <c r="T321" s="231"/>
      <c r="U321" s="229"/>
      <c r="V321" s="230"/>
      <c r="W321" s="231"/>
      <c r="X321" s="229"/>
      <c r="Y321" s="230"/>
      <c r="Z321" s="231"/>
      <c r="AA321" s="229"/>
      <c r="AB321" s="295"/>
      <c r="AC321" s="295"/>
      <c r="AD321" s="229"/>
      <c r="AE321" s="295"/>
      <c r="AF321" s="295"/>
      <c r="AG321" s="229"/>
      <c r="AH321" s="295"/>
      <c r="AI321" s="295"/>
      <c r="AJ321" s="229"/>
      <c r="AK321" s="295"/>
      <c r="AL321" s="295"/>
      <c r="AM321" s="229"/>
      <c r="AN321" s="295"/>
      <c r="AO321" s="295"/>
      <c r="AP321" s="243"/>
      <c r="AQ321" s="295"/>
      <c r="AR321" s="290"/>
      <c r="AS321" s="243"/>
      <c r="AT321" s="295"/>
      <c r="AU321" s="290"/>
      <c r="AV321" s="229"/>
      <c r="AW321" s="230"/>
      <c r="AX321" s="231"/>
      <c r="AY321" s="229"/>
      <c r="AZ321" s="230"/>
      <c r="BA321" s="231"/>
      <c r="BB321" s="229"/>
      <c r="BC321" s="230"/>
      <c r="BD321" s="231"/>
      <c r="BE321" s="229"/>
      <c r="BF321" s="230"/>
      <c r="BG321" s="231"/>
      <c r="BH321" s="229"/>
      <c r="BI321" s="230"/>
      <c r="BJ321" s="231"/>
      <c r="BK321" s="243"/>
      <c r="BL321" s="230"/>
      <c r="BM321" s="231"/>
      <c r="BN321" s="243"/>
      <c r="BO321" s="230"/>
      <c r="BP321" s="231"/>
      <c r="BQ321" s="229"/>
      <c r="BR321" s="230"/>
      <c r="BS321" s="231"/>
      <c r="BT321" s="229"/>
      <c r="BU321" s="230"/>
      <c r="BV321" s="231"/>
      <c r="BW321" s="229"/>
      <c r="BX321" s="230"/>
      <c r="BY321" s="231"/>
      <c r="BZ321" s="229"/>
      <c r="CA321" s="230"/>
      <c r="CB321" s="231"/>
      <c r="CC321" s="229"/>
      <c r="CD321" s="230"/>
      <c r="CE321" s="231"/>
      <c r="CF321" s="331"/>
      <c r="CG321" s="332"/>
      <c r="CH321" s="385"/>
      <c r="CI321" s="331"/>
      <c r="CJ321" s="332"/>
      <c r="CK321" s="385"/>
      <c r="CL321" s="243"/>
      <c r="CM321" s="230"/>
      <c r="CN321" s="354"/>
      <c r="CO321" s="243"/>
      <c r="CP321" s="230"/>
      <c r="CQ321" s="231"/>
      <c r="CR321" s="331"/>
      <c r="CS321" s="332"/>
      <c r="CT321" s="333"/>
      <c r="CU321" s="229"/>
      <c r="CV321" s="230"/>
      <c r="CW321" s="231"/>
      <c r="CX321" s="331"/>
      <c r="CY321" s="332"/>
      <c r="CZ321" s="333"/>
      <c r="DA321" s="331"/>
      <c r="DB321" s="332"/>
      <c r="DC321" s="333"/>
      <c r="DD321" s="331"/>
      <c r="DE321" s="332"/>
      <c r="DF321" s="333"/>
      <c r="DG321" s="331"/>
      <c r="DH321" s="332"/>
      <c r="DI321" s="333"/>
      <c r="DJ321" s="229"/>
      <c r="DK321" s="230"/>
      <c r="DL321" s="231"/>
      <c r="DM321" s="229"/>
      <c r="DN321" s="230"/>
      <c r="DO321" s="231"/>
      <c r="DP321" s="331"/>
      <c r="DQ321" s="332"/>
      <c r="DR321" s="333"/>
      <c r="DS321" s="331"/>
      <c r="DT321" s="332"/>
      <c r="DU321" s="333"/>
      <c r="DV321" s="331"/>
      <c r="DW321" s="332"/>
      <c r="DX321" s="333"/>
      <c r="DY321" s="331"/>
      <c r="DZ321" s="332"/>
      <c r="EA321" s="333"/>
      <c r="EB321" s="331"/>
      <c r="EC321" s="332"/>
      <c r="ED321" s="333"/>
      <c r="EE321" s="331"/>
      <c r="EF321" s="332"/>
      <c r="EG321" s="333"/>
      <c r="EH321" s="229"/>
      <c r="EI321" s="230"/>
      <c r="EJ321" s="231"/>
      <c r="EK321" s="229"/>
      <c r="EL321" s="230"/>
      <c r="EM321" s="231"/>
      <c r="EN321" s="244"/>
      <c r="EO321" s="269" t="str">
        <f t="shared" si="901"/>
        <v/>
      </c>
      <c r="EP321" s="444" t="s">
        <v>1247</v>
      </c>
      <c r="EQ321" s="360" t="str">
        <f t="shared" si="1041"/>
        <v/>
      </c>
      <c r="ER321" s="360" t="str">
        <f t="shared" si="1042"/>
        <v/>
      </c>
      <c r="ES321" s="360" t="str">
        <f t="shared" si="1043"/>
        <v/>
      </c>
      <c r="ET321" s="360" t="str">
        <f t="shared" si="1044"/>
        <v/>
      </c>
      <c r="EU321" s="360" t="str">
        <f t="shared" si="1045"/>
        <v/>
      </c>
      <c r="EV321" s="360" t="str">
        <f t="shared" si="1046"/>
        <v/>
      </c>
      <c r="EW321" s="360" t="str">
        <f t="shared" si="1047"/>
        <v/>
      </c>
      <c r="EX321" s="360" t="str">
        <f t="shared" si="1048"/>
        <v/>
      </c>
      <c r="EY321" s="360" t="str">
        <f t="shared" si="1049"/>
        <v/>
      </c>
      <c r="EZ321" s="360" t="str">
        <f t="shared" si="1050"/>
        <v/>
      </c>
      <c r="FA321" s="360" t="str">
        <f t="shared" si="1051"/>
        <v/>
      </c>
      <c r="FB321" s="360" t="str">
        <f t="shared" si="1052"/>
        <v/>
      </c>
      <c r="FC321" s="360" t="str">
        <f t="shared" si="1053"/>
        <v/>
      </c>
      <c r="FD321" s="360" t="str">
        <f t="shared" si="1054"/>
        <v/>
      </c>
      <c r="FE321" s="360" t="str">
        <f t="shared" si="1055"/>
        <v/>
      </c>
      <c r="FF321" s="360" t="str">
        <f t="shared" si="1056"/>
        <v/>
      </c>
      <c r="FG321" s="360" t="str">
        <f t="shared" si="1057"/>
        <v/>
      </c>
      <c r="FH321" s="360" t="str">
        <f t="shared" si="1058"/>
        <v/>
      </c>
      <c r="FI321" s="360" t="str">
        <f t="shared" si="1059"/>
        <v/>
      </c>
      <c r="FJ321" s="360" t="str">
        <f t="shared" si="1060"/>
        <v/>
      </c>
      <c r="FK321" s="360" t="str">
        <f t="shared" si="1061"/>
        <v/>
      </c>
      <c r="FL321" s="360" t="str">
        <f t="shared" si="1062"/>
        <v/>
      </c>
      <c r="FM321" s="360" t="str">
        <f t="shared" si="1063"/>
        <v/>
      </c>
      <c r="FN321" s="360" t="str">
        <f t="shared" si="1064"/>
        <v/>
      </c>
      <c r="FO321" s="360" t="str">
        <f t="shared" si="1065"/>
        <v/>
      </c>
      <c r="FP321" s="360" t="str">
        <f t="shared" si="1066"/>
        <v/>
      </c>
      <c r="FQ321" s="360">
        <f t="shared" si="1067"/>
        <v>45</v>
      </c>
      <c r="FR321" s="360">
        <f t="shared" si="1068"/>
        <v>45</v>
      </c>
      <c r="FS321" s="360">
        <f t="shared" si="1069"/>
        <v>45</v>
      </c>
      <c r="FT321" s="360" t="str">
        <f t="shared" si="902"/>
        <v/>
      </c>
      <c r="FU321" s="360" t="str">
        <f t="shared" si="1070"/>
        <v/>
      </c>
      <c r="FV321" s="360" t="str">
        <f t="shared" si="1071"/>
        <v/>
      </c>
      <c r="FW321" s="360" t="str">
        <f t="shared" si="1072"/>
        <v/>
      </c>
      <c r="FX321" s="360" t="str">
        <f t="shared" si="1073"/>
        <v/>
      </c>
      <c r="FY321" s="360" t="str">
        <f t="shared" si="1074"/>
        <v/>
      </c>
      <c r="FZ321" s="360" t="str">
        <f t="shared" si="1075"/>
        <v/>
      </c>
      <c r="GA321" s="360" t="str">
        <f t="shared" si="1076"/>
        <v/>
      </c>
      <c r="GB321" s="360" t="str">
        <f t="shared" si="1077"/>
        <v/>
      </c>
      <c r="GC321" s="360" t="str">
        <f t="shared" si="1078"/>
        <v/>
      </c>
      <c r="GD321" s="360" t="str">
        <f t="shared" si="1079"/>
        <v/>
      </c>
      <c r="GE321" s="360" t="str">
        <f t="shared" si="1080"/>
        <v/>
      </c>
      <c r="GF321" s="360" t="str">
        <f t="shared" si="1081"/>
        <v/>
      </c>
      <c r="GG321" s="360" t="str">
        <f t="shared" si="1082"/>
        <v/>
      </c>
      <c r="GH321" s="360" t="str">
        <f t="shared" si="1083"/>
        <v/>
      </c>
      <c r="GI321" s="360" t="str">
        <f t="shared" si="1084"/>
        <v/>
      </c>
      <c r="GJ321" s="360" t="str">
        <f t="shared" si="1085"/>
        <v/>
      </c>
      <c r="GK321" s="444" t="s">
        <v>1247</v>
      </c>
      <c r="GL321" s="361" t="str">
        <f t="shared" si="903"/>
        <v>-</v>
      </c>
      <c r="GM321" s="361" t="str">
        <f t="shared" si="904"/>
        <v>-</v>
      </c>
      <c r="GN321" s="361" t="str">
        <f t="shared" si="905"/>
        <v>-</v>
      </c>
      <c r="GO321" s="361" t="str">
        <f t="shared" si="906"/>
        <v>-</v>
      </c>
      <c r="GP321" s="361" t="str">
        <f t="shared" si="907"/>
        <v>-</v>
      </c>
      <c r="GQ321" s="361" t="str">
        <f t="shared" si="908"/>
        <v>-</v>
      </c>
      <c r="GR321" s="361" t="str">
        <f t="shared" si="909"/>
        <v>-</v>
      </c>
      <c r="GS321" s="361" t="str">
        <f t="shared" si="910"/>
        <v>-</v>
      </c>
      <c r="GT321" s="361" t="str">
        <f t="shared" si="911"/>
        <v>-</v>
      </c>
      <c r="GU321" s="361" t="str">
        <f t="shared" si="912"/>
        <v>-</v>
      </c>
      <c r="GV321" s="361" t="str">
        <f t="shared" si="913"/>
        <v>-</v>
      </c>
      <c r="GW321" s="361" t="str">
        <f t="shared" si="914"/>
        <v>-</v>
      </c>
      <c r="GX321" s="361" t="str">
        <f t="shared" si="915"/>
        <v>-</v>
      </c>
      <c r="GY321" s="361" t="str">
        <f t="shared" si="916"/>
        <v>-</v>
      </c>
      <c r="GZ321" s="361" t="str">
        <f t="shared" si="917"/>
        <v>-</v>
      </c>
      <c r="HA321" s="361" t="str">
        <f t="shared" si="918"/>
        <v>-</v>
      </c>
      <c r="HB321" s="361" t="str">
        <f t="shared" si="919"/>
        <v>-</v>
      </c>
      <c r="HC321" s="361" t="str">
        <f t="shared" si="920"/>
        <v>-</v>
      </c>
      <c r="HD321" s="361" t="str">
        <f t="shared" si="921"/>
        <v>-</v>
      </c>
      <c r="HE321" s="361" t="str">
        <f t="shared" si="922"/>
        <v>-</v>
      </c>
      <c r="HF321" s="361" t="str">
        <f t="shared" si="923"/>
        <v>-</v>
      </c>
      <c r="HG321" s="361" t="str">
        <f t="shared" si="924"/>
        <v>-</v>
      </c>
      <c r="HH321" s="361" t="str">
        <f t="shared" si="925"/>
        <v>-</v>
      </c>
      <c r="HI321" s="361" t="str">
        <f t="shared" si="926"/>
        <v>-</v>
      </c>
      <c r="HJ321" s="361" t="str">
        <f t="shared" si="927"/>
        <v>-</v>
      </c>
      <c r="HK321" s="361" t="str">
        <f t="shared" si="928"/>
        <v>-</v>
      </c>
      <c r="HL321" s="361" t="str">
        <f t="shared" si="929"/>
        <v>MAW</v>
      </c>
      <c r="HM321" s="361" t="str">
        <f t="shared" si="930"/>
        <v>MAW</v>
      </c>
      <c r="HN321" s="361" t="str">
        <f t="shared" si="931"/>
        <v>MAW</v>
      </c>
      <c r="HO321" s="361" t="str">
        <f t="shared" si="932"/>
        <v>-</v>
      </c>
      <c r="HP321" s="361" t="str">
        <f t="shared" si="933"/>
        <v>-</v>
      </c>
      <c r="HQ321" s="361" t="str">
        <f t="shared" si="934"/>
        <v>-</v>
      </c>
      <c r="HR321" s="361" t="str">
        <f t="shared" si="935"/>
        <v>-</v>
      </c>
      <c r="HS321" s="361" t="str">
        <f t="shared" si="936"/>
        <v>-</v>
      </c>
      <c r="HT321" s="361" t="str">
        <f t="shared" si="937"/>
        <v>-</v>
      </c>
      <c r="HU321" s="361" t="str">
        <f t="shared" si="938"/>
        <v>-</v>
      </c>
      <c r="HV321" s="361" t="str">
        <f t="shared" si="939"/>
        <v>-</v>
      </c>
      <c r="HW321" s="361" t="str">
        <f t="shared" si="940"/>
        <v>-</v>
      </c>
      <c r="HX321" s="361" t="str">
        <f t="shared" si="941"/>
        <v>-</v>
      </c>
      <c r="HY321" s="361" t="str">
        <f t="shared" si="942"/>
        <v>-</v>
      </c>
      <c r="HZ321" s="361" t="str">
        <f t="shared" si="943"/>
        <v>-</v>
      </c>
      <c r="IA321" s="361" t="str">
        <f t="shared" si="944"/>
        <v>-</v>
      </c>
      <c r="IB321" s="361" t="str">
        <f t="shared" si="945"/>
        <v>-</v>
      </c>
      <c r="IC321" s="361" t="str">
        <f t="shared" si="946"/>
        <v>-</v>
      </c>
      <c r="ID321" s="361" t="str">
        <f t="shared" si="947"/>
        <v>-</v>
      </c>
      <c r="IE321" s="361" t="str">
        <f t="shared" si="948"/>
        <v>-</v>
      </c>
      <c r="IF321" s="444" t="s">
        <v>1247</v>
      </c>
      <c r="IG321" s="56" t="str">
        <f t="shared" si="1086"/>
        <v>-</v>
      </c>
      <c r="IH321" s="56" t="str">
        <f t="shared" si="1087"/>
        <v>-</v>
      </c>
      <c r="II321" s="56" t="str">
        <f t="shared" si="1088"/>
        <v>-</v>
      </c>
      <c r="IJ321" s="56" t="str">
        <f t="shared" si="1089"/>
        <v>-</v>
      </c>
      <c r="IK321" s="56" t="str">
        <f t="shared" si="949"/>
        <v>-</v>
      </c>
      <c r="IL321" s="56" t="str">
        <f t="shared" si="950"/>
        <v>-</v>
      </c>
      <c r="IM321" s="56" t="str">
        <f t="shared" si="951"/>
        <v>-</v>
      </c>
      <c r="IN321" s="56" t="str">
        <f t="shared" si="952"/>
        <v>-</v>
      </c>
      <c r="IO321" s="56" t="str">
        <f t="shared" si="953"/>
        <v>-</v>
      </c>
      <c r="IP321" s="56" t="str">
        <f t="shared" si="954"/>
        <v>-</v>
      </c>
      <c r="IQ321" s="56" t="str">
        <f t="shared" si="955"/>
        <v>-</v>
      </c>
      <c r="IR321" s="56" t="str">
        <f t="shared" si="956"/>
        <v>-</v>
      </c>
      <c r="IS321" s="56" t="str">
        <f t="shared" si="957"/>
        <v>-</v>
      </c>
      <c r="IT321" s="56" t="str">
        <f t="shared" si="958"/>
        <v>-</v>
      </c>
      <c r="IU321" s="56" t="str">
        <f t="shared" si="959"/>
        <v>-</v>
      </c>
      <c r="IV321" s="56" t="str">
        <f t="shared" si="960"/>
        <v>-</v>
      </c>
      <c r="IW321" s="56" t="str">
        <f t="shared" si="961"/>
        <v>-</v>
      </c>
      <c r="IX321" s="56" t="str">
        <f t="shared" si="962"/>
        <v>-</v>
      </c>
      <c r="IY321" s="56" t="str">
        <f t="shared" si="963"/>
        <v>-</v>
      </c>
      <c r="IZ321" s="56" t="str">
        <f t="shared" si="964"/>
        <v>-</v>
      </c>
      <c r="JA321" s="56" t="str">
        <f t="shared" si="965"/>
        <v>-</v>
      </c>
      <c r="JB321" s="56" t="str">
        <f t="shared" si="966"/>
        <v>-</v>
      </c>
      <c r="JC321" s="56" t="str">
        <f t="shared" si="967"/>
        <v>-</v>
      </c>
      <c r="JD321" s="56" t="str">
        <f t="shared" si="968"/>
        <v>-</v>
      </c>
      <c r="JE321" s="56" t="str">
        <f t="shared" si="969"/>
        <v>-</v>
      </c>
      <c r="JF321" s="56" t="str">
        <f t="shared" si="970"/>
        <v>-</v>
      </c>
      <c r="JG321" s="56" t="str">
        <f t="shared" si="971"/>
        <v>---------------</v>
      </c>
      <c r="JH321" s="56" t="str">
        <f t="shared" si="972"/>
        <v>---------------</v>
      </c>
      <c r="JI321" s="56" t="str">
        <f t="shared" si="973"/>
        <v>---------------</v>
      </c>
      <c r="JJ321" s="56" t="str">
        <f t="shared" si="974"/>
        <v>-</v>
      </c>
      <c r="JK321" s="56" t="str">
        <f t="shared" si="975"/>
        <v>-</v>
      </c>
      <c r="JL321" s="56" t="str">
        <f t="shared" si="976"/>
        <v>-</v>
      </c>
      <c r="JM321" s="56" t="str">
        <f t="shared" si="977"/>
        <v>-</v>
      </c>
      <c r="JN321" s="56" t="str">
        <f t="shared" si="978"/>
        <v>-</v>
      </c>
      <c r="JO321" s="56" t="str">
        <f t="shared" si="979"/>
        <v>-</v>
      </c>
      <c r="JP321" s="56" t="str">
        <f t="shared" si="980"/>
        <v>-</v>
      </c>
      <c r="JQ321" s="56" t="str">
        <f t="shared" si="981"/>
        <v>-</v>
      </c>
      <c r="JR321" s="56" t="str">
        <f t="shared" si="982"/>
        <v>-</v>
      </c>
      <c r="JS321" s="56" t="str">
        <f t="shared" si="983"/>
        <v>-</v>
      </c>
      <c r="JT321" s="56" t="str">
        <f t="shared" si="984"/>
        <v>-</v>
      </c>
      <c r="JU321" s="56" t="str">
        <f t="shared" si="985"/>
        <v>-</v>
      </c>
      <c r="JV321" s="56" t="str">
        <f t="shared" si="986"/>
        <v>-</v>
      </c>
      <c r="JW321" s="56" t="str">
        <f t="shared" si="987"/>
        <v>-</v>
      </c>
      <c r="JX321" s="56" t="str">
        <f t="shared" si="988"/>
        <v>-</v>
      </c>
      <c r="JY321" s="56" t="str">
        <f t="shared" si="989"/>
        <v>-</v>
      </c>
      <c r="JZ321" s="56" t="str">
        <f t="shared" si="990"/>
        <v>-</v>
      </c>
      <c r="KA321" s="444" t="s">
        <v>1247</v>
      </c>
      <c r="KB321" s="360">
        <f>IF(ISNUMBER(INDEX($EQ$15:$GK$521,$B321,EO$11)),MAX(KB$14:KB320)+1,0)</f>
        <v>0</v>
      </c>
      <c r="KC321" s="360" t="str">
        <f t="shared" si="1090"/>
        <v/>
      </c>
      <c r="KD321" s="373" t="s">
        <v>2</v>
      </c>
      <c r="KE321" s="215"/>
      <c r="KF321" s="60"/>
      <c r="KG321" s="60"/>
      <c r="KH321" s="60"/>
      <c r="KI321" s="60"/>
      <c r="KJ321" s="60"/>
      <c r="KK321" s="60"/>
      <c r="KL321" s="60"/>
      <c r="KM321" s="60"/>
      <c r="KN321" s="60"/>
      <c r="KO321" s="60"/>
      <c r="KP321" s="60"/>
      <c r="KQ321" s="60"/>
      <c r="KR321" s="60"/>
      <c r="KS321" s="60"/>
      <c r="KT321" s="60"/>
      <c r="KU321" s="60"/>
      <c r="KV321" s="60"/>
      <c r="KW321" s="60"/>
      <c r="KX321" s="60"/>
      <c r="KY321" s="60"/>
      <c r="KZ321" s="283" t="str">
        <f t="shared" si="991"/>
        <v/>
      </c>
      <c r="LA321" s="26"/>
      <c r="LB321" s="18"/>
      <c r="LC321" s="18"/>
      <c r="LD321" s="18"/>
      <c r="LE321" s="18"/>
      <c r="LF321" s="18"/>
      <c r="LG321" s="18"/>
      <c r="LH321" s="18"/>
      <c r="LI321" s="18"/>
      <c r="LJ321" s="18"/>
      <c r="LK321" s="18"/>
      <c r="LL321" s="18"/>
      <c r="LM321" s="18"/>
      <c r="LN321" s="63"/>
      <c r="LO321" s="251">
        <f t="shared" si="992"/>
        <v>0</v>
      </c>
      <c r="LP321" s="251">
        <f t="shared" si="993"/>
        <v>0</v>
      </c>
      <c r="LQ321" s="251">
        <f t="shared" si="994"/>
        <v>0</v>
      </c>
      <c r="LR321" s="251">
        <f t="shared" si="995"/>
        <v>0</v>
      </c>
      <c r="LS321" s="251">
        <f t="shared" si="996"/>
        <v>0</v>
      </c>
      <c r="LT321" s="251">
        <f t="shared" si="997"/>
        <v>0</v>
      </c>
      <c r="LU321" s="251">
        <f t="shared" si="998"/>
        <v>0</v>
      </c>
      <c r="LV321" s="251">
        <f t="shared" si="999"/>
        <v>0</v>
      </c>
      <c r="LW321" s="251">
        <f t="shared" si="1000"/>
        <v>0</v>
      </c>
      <c r="LX321" s="251">
        <f t="shared" si="1001"/>
        <v>0</v>
      </c>
      <c r="LY321" s="251">
        <f t="shared" si="1002"/>
        <v>0</v>
      </c>
      <c r="LZ321" s="251">
        <f t="shared" si="1003"/>
        <v>0</v>
      </c>
      <c r="MA321" s="63" t="str">
        <f t="shared" si="1004"/>
        <v/>
      </c>
      <c r="MB321" s="63" t="str">
        <f t="shared" si="1094"/>
        <v/>
      </c>
      <c r="MC321" s="63">
        <f t="shared" si="1095"/>
        <v>307</v>
      </c>
      <c r="MD321" s="63" t="str">
        <f t="shared" si="1096"/>
        <v/>
      </c>
      <c r="ME321" s="63" t="str">
        <f t="shared" si="1097"/>
        <v/>
      </c>
      <c r="MF321" s="315" t="str">
        <f t="shared" si="1007"/>
        <v/>
      </c>
      <c r="MG321" s="315">
        <f>IF(ISNUMBER(MATCH(EO321,$ME$15:$ME$520,0)),0,MAX(MG$14:MG320)+1)</f>
        <v>0</v>
      </c>
      <c r="MH321" s="315" t="str">
        <f t="shared" si="1008"/>
        <v/>
      </c>
      <c r="MI321" s="369"/>
      <c r="MJ321" s="68"/>
      <c r="MK321" s="18"/>
      <c r="ML321" s="242"/>
      <c r="MM321" s="242"/>
      <c r="MN321" s="59"/>
      <c r="MO321" s="59"/>
      <c r="MP321" s="285"/>
      <c r="MQ321" s="59"/>
      <c r="MR321" s="238"/>
      <c r="MS321" s="285"/>
      <c r="MT321" s="59"/>
      <c r="MU321" s="285"/>
      <c r="MV321" s="238"/>
      <c r="MW321" s="59"/>
      <c r="MX321" s="59"/>
      <c r="MY321" s="59"/>
      <c r="MZ321" s="59"/>
      <c r="NA321" s="59"/>
      <c r="NB321" s="59"/>
      <c r="NC321" s="59"/>
      <c r="ND321" s="59"/>
      <c r="NE321" s="59"/>
      <c r="NF321" s="59"/>
      <c r="NG321" s="59"/>
      <c r="NH321" s="59"/>
      <c r="NI321" s="59"/>
      <c r="NJ321" s="59"/>
      <c r="NK321" s="59"/>
      <c r="NL321" s="454"/>
      <c r="NM321" s="454"/>
      <c r="NN321" s="59"/>
      <c r="NO321" s="18"/>
      <c r="NP321" s="18"/>
      <c r="NQ321" s="18"/>
      <c r="NR321" s="18"/>
      <c r="NS321" s="18"/>
      <c r="NT321" s="18"/>
      <c r="NU321" s="18"/>
      <c r="NV321" s="18"/>
      <c r="NW321" s="18"/>
      <c r="NX321" s="18"/>
      <c r="NY321" s="18"/>
      <c r="NZ321" s="18"/>
      <c r="OA321" s="18"/>
      <c r="OB321" s="18"/>
      <c r="OC321" s="18"/>
      <c r="OZ321" s="59"/>
      <c r="PA321" s="251" t="str">
        <f t="shared" si="1009"/>
        <v/>
      </c>
      <c r="PB321" s="251" t="str">
        <f t="shared" si="1010"/>
        <v/>
      </c>
      <c r="PC321" s="251" t="str">
        <f t="shared" si="1011"/>
        <v/>
      </c>
      <c r="PD321" s="251" t="str">
        <f t="shared" si="1012"/>
        <v/>
      </c>
      <c r="PE321" s="251" t="str">
        <f t="shared" si="1013"/>
        <v/>
      </c>
      <c r="PF321" s="251" t="str">
        <f t="shared" si="1014"/>
        <v/>
      </c>
      <c r="PG321" s="251" t="str">
        <f t="shared" si="1015"/>
        <v/>
      </c>
      <c r="PH321" s="251" t="str">
        <f t="shared" si="1016"/>
        <v/>
      </c>
      <c r="PI321" s="251" t="str">
        <f t="shared" si="1017"/>
        <v/>
      </c>
      <c r="PJ321" s="251" t="str">
        <f t="shared" si="1018"/>
        <v/>
      </c>
      <c r="PK321" s="251" t="str">
        <f t="shared" si="1019"/>
        <v/>
      </c>
      <c r="PL321" s="251" t="str">
        <f t="shared" si="1020"/>
        <v/>
      </c>
      <c r="PM321" s="251" t="str">
        <f t="shared" si="1021"/>
        <v/>
      </c>
      <c r="PN321" s="251" t="str">
        <f t="shared" si="1022"/>
        <v/>
      </c>
      <c r="PO321" s="251" t="str">
        <f t="shared" si="1023"/>
        <v/>
      </c>
      <c r="PP321" s="251" t="str">
        <f t="shared" si="1024"/>
        <v/>
      </c>
      <c r="PQ321" s="251" t="str">
        <f t="shared" si="1025"/>
        <v/>
      </c>
      <c r="PR321" s="251" t="str">
        <f t="shared" si="1026"/>
        <v/>
      </c>
      <c r="PS321" s="251" t="str">
        <f t="shared" si="1027"/>
        <v/>
      </c>
      <c r="PT321" s="251" t="str">
        <f t="shared" si="1028"/>
        <v/>
      </c>
      <c r="PU321" s="251" t="str">
        <f t="shared" si="1029"/>
        <v/>
      </c>
      <c r="PV321" s="251" t="str">
        <f t="shared" si="1030"/>
        <v/>
      </c>
      <c r="PW321" s="251" t="str">
        <f t="shared" si="1031"/>
        <v/>
      </c>
      <c r="PX321" s="251" t="str">
        <f t="shared" si="1032"/>
        <v/>
      </c>
      <c r="PY321" s="251" t="str">
        <f t="shared" si="1033"/>
        <v/>
      </c>
      <c r="PZ321" s="251" t="str">
        <f t="shared" si="1034"/>
        <v/>
      </c>
      <c r="QA321" s="251" t="str">
        <f t="shared" si="1035"/>
        <v/>
      </c>
      <c r="QB321" s="251" t="str">
        <f t="shared" si="1036"/>
        <v/>
      </c>
      <c r="QC321" s="251" t="str">
        <f t="shared" si="1037"/>
        <v/>
      </c>
      <c r="QD321" s="251" t="str">
        <f t="shared" si="1038"/>
        <v/>
      </c>
      <c r="QE321" s="251" t="str">
        <f t="shared" si="1039"/>
        <v/>
      </c>
      <c r="QF321" s="63">
        <f t="shared" si="1040"/>
        <v>0</v>
      </c>
      <c r="QG321" s="59"/>
      <c r="QH321" s="59"/>
      <c r="QI321" s="59"/>
      <c r="QJ321" s="59"/>
      <c r="QK321" s="59"/>
      <c r="QL321" s="59"/>
      <c r="QM321" s="59"/>
      <c r="QN321" s="59"/>
    </row>
    <row r="322" spans="1:456" ht="6.75" customHeight="1" x14ac:dyDescent="0.25">
      <c r="A322" s="68"/>
      <c r="B322" s="447">
        <f t="shared" si="900"/>
        <v>308</v>
      </c>
      <c r="C322" s="72" t="s">
        <v>892</v>
      </c>
      <c r="D322" s="261" t="s">
        <v>893</v>
      </c>
      <c r="E322" s="59"/>
      <c r="F322" s="229"/>
      <c r="G322" s="295"/>
      <c r="H322" s="295"/>
      <c r="I322" s="229"/>
      <c r="J322" s="295"/>
      <c r="K322" s="295"/>
      <c r="L322" s="229"/>
      <c r="M322" s="295"/>
      <c r="N322" s="295"/>
      <c r="O322" s="229"/>
      <c r="P322" s="295"/>
      <c r="Q322" s="295"/>
      <c r="R322" s="229"/>
      <c r="S322" s="230"/>
      <c r="T322" s="231"/>
      <c r="U322" s="229"/>
      <c r="V322" s="230"/>
      <c r="W322" s="231"/>
      <c r="X322" s="229"/>
      <c r="Y322" s="230"/>
      <c r="Z322" s="231"/>
      <c r="AA322" s="229"/>
      <c r="AB322" s="295"/>
      <c r="AC322" s="295"/>
      <c r="AD322" s="229"/>
      <c r="AE322" s="295"/>
      <c r="AF322" s="295"/>
      <c r="AG322" s="229"/>
      <c r="AH322" s="295"/>
      <c r="AI322" s="295"/>
      <c r="AJ322" s="229"/>
      <c r="AK322" s="295"/>
      <c r="AL322" s="295"/>
      <c r="AM322" s="229"/>
      <c r="AN322" s="295"/>
      <c r="AO322" s="295"/>
      <c r="AP322" s="243"/>
      <c r="AQ322" s="295"/>
      <c r="AR322" s="290"/>
      <c r="AS322" s="243"/>
      <c r="AT322" s="295"/>
      <c r="AU322" s="290"/>
      <c r="AV322" s="229"/>
      <c r="AW322" s="230"/>
      <c r="AX322" s="231"/>
      <c r="AY322" s="229"/>
      <c r="AZ322" s="230"/>
      <c r="BA322" s="231"/>
      <c r="BB322" s="229"/>
      <c r="BC322" s="230"/>
      <c r="BD322" s="231"/>
      <c r="BE322" s="229"/>
      <c r="BF322" s="230"/>
      <c r="BG322" s="231"/>
      <c r="BH322" s="229"/>
      <c r="BI322" s="230"/>
      <c r="BJ322" s="231"/>
      <c r="BK322" s="243"/>
      <c r="BL322" s="230"/>
      <c r="BM322" s="231"/>
      <c r="BN322" s="243"/>
      <c r="BO322" s="230"/>
      <c r="BP322" s="231"/>
      <c r="BQ322" s="229"/>
      <c r="BR322" s="230"/>
      <c r="BS322" s="231"/>
      <c r="BT322" s="229"/>
      <c r="BU322" s="230"/>
      <c r="BV322" s="231"/>
      <c r="BW322" s="229"/>
      <c r="BX322" s="230"/>
      <c r="BY322" s="231"/>
      <c r="BZ322" s="229"/>
      <c r="CA322" s="230"/>
      <c r="CB322" s="231"/>
      <c r="CC322" s="229"/>
      <c r="CD322" s="230"/>
      <c r="CE322" s="231"/>
      <c r="CF322" s="331"/>
      <c r="CG322" s="332"/>
      <c r="CH322" s="385"/>
      <c r="CI322" s="331"/>
      <c r="CJ322" s="332"/>
      <c r="CK322" s="385"/>
      <c r="CL322" s="243"/>
      <c r="CM322" s="230"/>
      <c r="CN322" s="354"/>
      <c r="CO322" s="243"/>
      <c r="CP322" s="230"/>
      <c r="CQ322" s="231"/>
      <c r="CR322" s="331"/>
      <c r="CS322" s="332"/>
      <c r="CT322" s="333"/>
      <c r="CU322" s="229"/>
      <c r="CV322" s="230"/>
      <c r="CW322" s="231"/>
      <c r="CX322" s="331"/>
      <c r="CY322" s="332"/>
      <c r="CZ322" s="333"/>
      <c r="DA322" s="331"/>
      <c r="DB322" s="332"/>
      <c r="DC322" s="333"/>
      <c r="DD322" s="331"/>
      <c r="DE322" s="332"/>
      <c r="DF322" s="333"/>
      <c r="DG322" s="331"/>
      <c r="DH322" s="332"/>
      <c r="DI322" s="333"/>
      <c r="DJ322" s="229"/>
      <c r="DK322" s="230"/>
      <c r="DL322" s="231"/>
      <c r="DM322" s="229"/>
      <c r="DN322" s="230"/>
      <c r="DO322" s="231"/>
      <c r="DP322" s="331"/>
      <c r="DQ322" s="332"/>
      <c r="DR322" s="333"/>
      <c r="DS322" s="331"/>
      <c r="DT322" s="332"/>
      <c r="DU322" s="333"/>
      <c r="DV322" s="331"/>
      <c r="DW322" s="332"/>
      <c r="DX322" s="333"/>
      <c r="DY322" s="331"/>
      <c r="DZ322" s="332"/>
      <c r="EA322" s="333"/>
      <c r="EB322" s="331"/>
      <c r="EC322" s="332"/>
      <c r="ED322" s="333"/>
      <c r="EE322" s="331"/>
      <c r="EF322" s="332"/>
      <c r="EG322" s="333"/>
      <c r="EH322" s="229"/>
      <c r="EI322" s="230"/>
      <c r="EJ322" s="231"/>
      <c r="EK322" s="229"/>
      <c r="EL322" s="230"/>
      <c r="EM322" s="231"/>
      <c r="EN322" s="244"/>
      <c r="EO322" s="269" t="str">
        <f t="shared" si="901"/>
        <v/>
      </c>
      <c r="EP322" s="444" t="s">
        <v>1247</v>
      </c>
      <c r="EQ322" s="360" t="str">
        <f t="shared" si="1041"/>
        <v/>
      </c>
      <c r="ER322" s="360" t="str">
        <f t="shared" si="1042"/>
        <v/>
      </c>
      <c r="ES322" s="360" t="str">
        <f t="shared" si="1043"/>
        <v/>
      </c>
      <c r="ET322" s="360" t="str">
        <f t="shared" si="1044"/>
        <v/>
      </c>
      <c r="EU322" s="360" t="str">
        <f t="shared" si="1045"/>
        <v/>
      </c>
      <c r="EV322" s="360" t="str">
        <f t="shared" si="1046"/>
        <v/>
      </c>
      <c r="EW322" s="360" t="str">
        <f t="shared" si="1047"/>
        <v/>
      </c>
      <c r="EX322" s="360" t="str">
        <f t="shared" si="1048"/>
        <v/>
      </c>
      <c r="EY322" s="360" t="str">
        <f t="shared" si="1049"/>
        <v/>
      </c>
      <c r="EZ322" s="360" t="str">
        <f t="shared" si="1050"/>
        <v/>
      </c>
      <c r="FA322" s="360" t="str">
        <f t="shared" si="1051"/>
        <v/>
      </c>
      <c r="FB322" s="360" t="str">
        <f t="shared" si="1052"/>
        <v/>
      </c>
      <c r="FC322" s="360" t="str">
        <f t="shared" si="1053"/>
        <v/>
      </c>
      <c r="FD322" s="360" t="str">
        <f t="shared" si="1054"/>
        <v/>
      </c>
      <c r="FE322" s="360" t="str">
        <f t="shared" si="1055"/>
        <v/>
      </c>
      <c r="FF322" s="360" t="str">
        <f t="shared" si="1056"/>
        <v/>
      </c>
      <c r="FG322" s="360" t="str">
        <f t="shared" si="1057"/>
        <v/>
      </c>
      <c r="FH322" s="360" t="str">
        <f t="shared" si="1058"/>
        <v/>
      </c>
      <c r="FI322" s="360" t="str">
        <f t="shared" si="1059"/>
        <v/>
      </c>
      <c r="FJ322" s="360" t="str">
        <f t="shared" si="1060"/>
        <v/>
      </c>
      <c r="FK322" s="360" t="str">
        <f t="shared" si="1061"/>
        <v/>
      </c>
      <c r="FL322" s="360" t="str">
        <f t="shared" si="1062"/>
        <v/>
      </c>
      <c r="FM322" s="360" t="str">
        <f t="shared" si="1063"/>
        <v/>
      </c>
      <c r="FN322" s="360" t="str">
        <f t="shared" si="1064"/>
        <v/>
      </c>
      <c r="FO322" s="360" t="str">
        <f t="shared" si="1065"/>
        <v/>
      </c>
      <c r="FP322" s="360" t="str">
        <f t="shared" si="1066"/>
        <v/>
      </c>
      <c r="FQ322" s="360">
        <f t="shared" si="1067"/>
        <v>15</v>
      </c>
      <c r="FR322" s="360">
        <f t="shared" si="1068"/>
        <v>15</v>
      </c>
      <c r="FS322" s="360">
        <f t="shared" si="1069"/>
        <v>23</v>
      </c>
      <c r="FT322" s="360" t="str">
        <f t="shared" si="902"/>
        <v/>
      </c>
      <c r="FU322" s="360" t="str">
        <f t="shared" si="1070"/>
        <v/>
      </c>
      <c r="FV322" s="360" t="str">
        <f t="shared" si="1071"/>
        <v/>
      </c>
      <c r="FW322" s="360" t="str">
        <f t="shared" si="1072"/>
        <v/>
      </c>
      <c r="FX322" s="360" t="str">
        <f t="shared" si="1073"/>
        <v/>
      </c>
      <c r="FY322" s="360" t="str">
        <f t="shared" si="1074"/>
        <v/>
      </c>
      <c r="FZ322" s="360" t="str">
        <f t="shared" si="1075"/>
        <v/>
      </c>
      <c r="GA322" s="360" t="str">
        <f t="shared" si="1076"/>
        <v/>
      </c>
      <c r="GB322" s="360" t="str">
        <f t="shared" si="1077"/>
        <v/>
      </c>
      <c r="GC322" s="360" t="str">
        <f t="shared" si="1078"/>
        <v/>
      </c>
      <c r="GD322" s="360" t="str">
        <f t="shared" si="1079"/>
        <v/>
      </c>
      <c r="GE322" s="360" t="str">
        <f t="shared" si="1080"/>
        <v/>
      </c>
      <c r="GF322" s="360" t="str">
        <f t="shared" si="1081"/>
        <v/>
      </c>
      <c r="GG322" s="360" t="str">
        <f t="shared" si="1082"/>
        <v/>
      </c>
      <c r="GH322" s="360" t="str">
        <f t="shared" si="1083"/>
        <v/>
      </c>
      <c r="GI322" s="360" t="str">
        <f t="shared" si="1084"/>
        <v/>
      </c>
      <c r="GJ322" s="360" t="str">
        <f t="shared" si="1085"/>
        <v/>
      </c>
      <c r="GK322" s="444" t="s">
        <v>1247</v>
      </c>
      <c r="GL322" s="361" t="str">
        <f t="shared" si="903"/>
        <v>-</v>
      </c>
      <c r="GM322" s="361" t="str">
        <f t="shared" si="904"/>
        <v>-</v>
      </c>
      <c r="GN322" s="361" t="str">
        <f t="shared" si="905"/>
        <v>-</v>
      </c>
      <c r="GO322" s="361" t="str">
        <f t="shared" si="906"/>
        <v>-</v>
      </c>
      <c r="GP322" s="361" t="str">
        <f t="shared" si="907"/>
        <v>-</v>
      </c>
      <c r="GQ322" s="361" t="str">
        <f t="shared" si="908"/>
        <v>-</v>
      </c>
      <c r="GR322" s="361" t="str">
        <f t="shared" si="909"/>
        <v>-</v>
      </c>
      <c r="GS322" s="361" t="str">
        <f t="shared" si="910"/>
        <v>-</v>
      </c>
      <c r="GT322" s="361" t="str">
        <f t="shared" si="911"/>
        <v>-</v>
      </c>
      <c r="GU322" s="361" t="str">
        <f t="shared" si="912"/>
        <v>-</v>
      </c>
      <c r="GV322" s="361" t="str">
        <f t="shared" si="913"/>
        <v>-</v>
      </c>
      <c r="GW322" s="361" t="str">
        <f t="shared" si="914"/>
        <v>-</v>
      </c>
      <c r="GX322" s="361" t="str">
        <f t="shared" si="915"/>
        <v>-</v>
      </c>
      <c r="GY322" s="361" t="str">
        <f t="shared" si="916"/>
        <v>-</v>
      </c>
      <c r="GZ322" s="361" t="str">
        <f t="shared" si="917"/>
        <v>-</v>
      </c>
      <c r="HA322" s="361" t="str">
        <f t="shared" si="918"/>
        <v>-</v>
      </c>
      <c r="HB322" s="361" t="str">
        <f t="shared" si="919"/>
        <v>-</v>
      </c>
      <c r="HC322" s="361" t="str">
        <f t="shared" si="920"/>
        <v>-</v>
      </c>
      <c r="HD322" s="361" t="str">
        <f t="shared" si="921"/>
        <v>-</v>
      </c>
      <c r="HE322" s="361" t="str">
        <f t="shared" si="922"/>
        <v>-</v>
      </c>
      <c r="HF322" s="361" t="str">
        <f t="shared" si="923"/>
        <v>-</v>
      </c>
      <c r="HG322" s="361" t="str">
        <f t="shared" si="924"/>
        <v>-</v>
      </c>
      <c r="HH322" s="361" t="str">
        <f t="shared" si="925"/>
        <v>-</v>
      </c>
      <c r="HI322" s="361" t="str">
        <f t="shared" si="926"/>
        <v>-</v>
      </c>
      <c r="HJ322" s="361" t="str">
        <f t="shared" si="927"/>
        <v>-</v>
      </c>
      <c r="HK322" s="361" t="str">
        <f t="shared" si="928"/>
        <v>-</v>
      </c>
      <c r="HL322" s="361" t="str">
        <f t="shared" si="929"/>
        <v>maw_radius</v>
      </c>
      <c r="HM322" s="361" t="str">
        <f t="shared" si="930"/>
        <v>maw_radius</v>
      </c>
      <c r="HN322" s="361" t="str">
        <f t="shared" si="931"/>
        <v>maw_radius</v>
      </c>
      <c r="HO322" s="361" t="str">
        <f t="shared" si="932"/>
        <v>-</v>
      </c>
      <c r="HP322" s="361" t="str">
        <f t="shared" si="933"/>
        <v>-</v>
      </c>
      <c r="HQ322" s="361" t="str">
        <f t="shared" si="934"/>
        <v>-</v>
      </c>
      <c r="HR322" s="361" t="str">
        <f t="shared" si="935"/>
        <v>-</v>
      </c>
      <c r="HS322" s="361" t="str">
        <f t="shared" si="936"/>
        <v>-</v>
      </c>
      <c r="HT322" s="361" t="str">
        <f t="shared" si="937"/>
        <v>-</v>
      </c>
      <c r="HU322" s="361" t="str">
        <f t="shared" si="938"/>
        <v>-</v>
      </c>
      <c r="HV322" s="361" t="str">
        <f t="shared" si="939"/>
        <v>-</v>
      </c>
      <c r="HW322" s="361" t="str">
        <f t="shared" si="940"/>
        <v>-</v>
      </c>
      <c r="HX322" s="361" t="str">
        <f t="shared" si="941"/>
        <v>-</v>
      </c>
      <c r="HY322" s="361" t="str">
        <f t="shared" si="942"/>
        <v>-</v>
      </c>
      <c r="HZ322" s="361" t="str">
        <f t="shared" si="943"/>
        <v>-</v>
      </c>
      <c r="IA322" s="361" t="str">
        <f t="shared" si="944"/>
        <v>-</v>
      </c>
      <c r="IB322" s="361" t="str">
        <f t="shared" si="945"/>
        <v>-</v>
      </c>
      <c r="IC322" s="361" t="str">
        <f t="shared" si="946"/>
        <v>-</v>
      </c>
      <c r="ID322" s="361" t="str">
        <f t="shared" si="947"/>
        <v>-</v>
      </c>
      <c r="IE322" s="361" t="str">
        <f t="shared" si="948"/>
        <v>-</v>
      </c>
      <c r="IF322" s="444" t="s">
        <v>1247</v>
      </c>
      <c r="IG322" s="56" t="str">
        <f t="shared" si="1086"/>
        <v>-</v>
      </c>
      <c r="IH322" s="56" t="str">
        <f t="shared" si="1087"/>
        <v>-</v>
      </c>
      <c r="II322" s="56" t="str">
        <f t="shared" si="1088"/>
        <v>-</v>
      </c>
      <c r="IJ322" s="56" t="str">
        <f t="shared" si="1089"/>
        <v>-</v>
      </c>
      <c r="IK322" s="56" t="str">
        <f t="shared" si="949"/>
        <v>-</v>
      </c>
      <c r="IL322" s="56" t="str">
        <f t="shared" si="950"/>
        <v>-</v>
      </c>
      <c r="IM322" s="56" t="str">
        <f t="shared" si="951"/>
        <v>-</v>
      </c>
      <c r="IN322" s="56" t="str">
        <f t="shared" si="952"/>
        <v>-</v>
      </c>
      <c r="IO322" s="56" t="str">
        <f t="shared" si="953"/>
        <v>-</v>
      </c>
      <c r="IP322" s="56" t="str">
        <f t="shared" si="954"/>
        <v>-</v>
      </c>
      <c r="IQ322" s="56" t="str">
        <f t="shared" si="955"/>
        <v>-</v>
      </c>
      <c r="IR322" s="56" t="str">
        <f t="shared" si="956"/>
        <v>-</v>
      </c>
      <c r="IS322" s="56" t="str">
        <f t="shared" si="957"/>
        <v>-</v>
      </c>
      <c r="IT322" s="56" t="str">
        <f t="shared" si="958"/>
        <v>-</v>
      </c>
      <c r="IU322" s="56" t="str">
        <f t="shared" si="959"/>
        <v>-</v>
      </c>
      <c r="IV322" s="56" t="str">
        <f t="shared" si="960"/>
        <v>-</v>
      </c>
      <c r="IW322" s="56" t="str">
        <f t="shared" si="961"/>
        <v>-</v>
      </c>
      <c r="IX322" s="56" t="str">
        <f t="shared" si="962"/>
        <v>-</v>
      </c>
      <c r="IY322" s="56" t="str">
        <f t="shared" si="963"/>
        <v>-</v>
      </c>
      <c r="IZ322" s="56" t="str">
        <f t="shared" si="964"/>
        <v>-</v>
      </c>
      <c r="JA322" s="56" t="str">
        <f t="shared" si="965"/>
        <v>-</v>
      </c>
      <c r="JB322" s="56" t="str">
        <f t="shared" si="966"/>
        <v>-</v>
      </c>
      <c r="JC322" s="56" t="str">
        <f t="shared" si="967"/>
        <v>-</v>
      </c>
      <c r="JD322" s="56" t="str">
        <f t="shared" si="968"/>
        <v>-</v>
      </c>
      <c r="JE322" s="56" t="str">
        <f t="shared" si="969"/>
        <v>-</v>
      </c>
      <c r="JF322" s="56" t="str">
        <f t="shared" si="970"/>
        <v>-</v>
      </c>
      <c r="JG322" s="56">
        <f t="shared" si="971"/>
        <v>0.15</v>
      </c>
      <c r="JH322" s="56">
        <f t="shared" si="972"/>
        <v>0.15</v>
      </c>
      <c r="JI322" s="56">
        <f t="shared" si="973"/>
        <v>0.1333</v>
      </c>
      <c r="JJ322" s="56" t="str">
        <f t="shared" si="974"/>
        <v>-</v>
      </c>
      <c r="JK322" s="56" t="str">
        <f t="shared" si="975"/>
        <v>-</v>
      </c>
      <c r="JL322" s="56" t="str">
        <f t="shared" si="976"/>
        <v>-</v>
      </c>
      <c r="JM322" s="56" t="str">
        <f t="shared" si="977"/>
        <v>-</v>
      </c>
      <c r="JN322" s="56" t="str">
        <f t="shared" si="978"/>
        <v>-</v>
      </c>
      <c r="JO322" s="56" t="str">
        <f t="shared" si="979"/>
        <v>-</v>
      </c>
      <c r="JP322" s="56" t="str">
        <f t="shared" si="980"/>
        <v>-</v>
      </c>
      <c r="JQ322" s="56" t="str">
        <f t="shared" si="981"/>
        <v>-</v>
      </c>
      <c r="JR322" s="56" t="str">
        <f t="shared" si="982"/>
        <v>-</v>
      </c>
      <c r="JS322" s="56" t="str">
        <f t="shared" si="983"/>
        <v>-</v>
      </c>
      <c r="JT322" s="56" t="str">
        <f t="shared" si="984"/>
        <v>-</v>
      </c>
      <c r="JU322" s="56" t="str">
        <f t="shared" si="985"/>
        <v>-</v>
      </c>
      <c r="JV322" s="56" t="str">
        <f t="shared" si="986"/>
        <v>-</v>
      </c>
      <c r="JW322" s="56" t="str">
        <f t="shared" si="987"/>
        <v>-</v>
      </c>
      <c r="JX322" s="56" t="str">
        <f t="shared" si="988"/>
        <v>-</v>
      </c>
      <c r="JY322" s="56" t="str">
        <f t="shared" si="989"/>
        <v>-</v>
      </c>
      <c r="JZ322" s="56" t="str">
        <f t="shared" si="990"/>
        <v>-</v>
      </c>
      <c r="KA322" s="444" t="s">
        <v>1247</v>
      </c>
      <c r="KB322" s="360">
        <f>IF(ISNUMBER(INDEX($EQ$15:$GK$521,$B322,EO$11)),MAX(KB$14:KB321)+1,0)</f>
        <v>0</v>
      </c>
      <c r="KC322" s="360" t="str">
        <f t="shared" si="1090"/>
        <v/>
      </c>
      <c r="KD322" s="373" t="s">
        <v>2</v>
      </c>
      <c r="KE322" s="215"/>
      <c r="KF322" s="60"/>
      <c r="KG322" s="60"/>
      <c r="KH322" s="60"/>
      <c r="KI322" s="60"/>
      <c r="KJ322" s="60"/>
      <c r="KK322" s="60"/>
      <c r="KL322" s="60"/>
      <c r="KM322" s="60"/>
      <c r="KN322" s="60"/>
      <c r="KO322" s="60"/>
      <c r="KP322" s="60"/>
      <c r="KQ322" s="60"/>
      <c r="KR322" s="60"/>
      <c r="KS322" s="60"/>
      <c r="KT322" s="60"/>
      <c r="KU322" s="60"/>
      <c r="KV322" s="60"/>
      <c r="KW322" s="60"/>
      <c r="KX322" s="60"/>
      <c r="KY322" s="60"/>
      <c r="KZ322" s="283" t="str">
        <f t="shared" si="991"/>
        <v/>
      </c>
      <c r="LA322" s="26"/>
      <c r="LB322" s="18"/>
      <c r="LC322" s="18"/>
      <c r="LD322" s="18"/>
      <c r="LE322" s="18"/>
      <c r="LF322" s="18"/>
      <c r="LG322" s="18"/>
      <c r="LH322" s="18"/>
      <c r="LI322" s="18"/>
      <c r="LJ322" s="18"/>
      <c r="LK322" s="18"/>
      <c r="LL322" s="18"/>
      <c r="LM322" s="18"/>
      <c r="LN322" s="63"/>
      <c r="LO322" s="251">
        <f t="shared" si="992"/>
        <v>0</v>
      </c>
      <c r="LP322" s="251">
        <f t="shared" si="993"/>
        <v>0</v>
      </c>
      <c r="LQ322" s="251">
        <f t="shared" si="994"/>
        <v>0</v>
      </c>
      <c r="LR322" s="251">
        <f t="shared" si="995"/>
        <v>0</v>
      </c>
      <c r="LS322" s="251">
        <f t="shared" si="996"/>
        <v>0</v>
      </c>
      <c r="LT322" s="251">
        <f t="shared" si="997"/>
        <v>0</v>
      </c>
      <c r="LU322" s="251">
        <f t="shared" si="998"/>
        <v>0</v>
      </c>
      <c r="LV322" s="251">
        <f t="shared" si="999"/>
        <v>0</v>
      </c>
      <c r="LW322" s="251">
        <f t="shared" si="1000"/>
        <v>0</v>
      </c>
      <c r="LX322" s="251">
        <f t="shared" si="1001"/>
        <v>0</v>
      </c>
      <c r="LY322" s="251">
        <f t="shared" si="1002"/>
        <v>0</v>
      </c>
      <c r="LZ322" s="251">
        <f t="shared" si="1003"/>
        <v>0</v>
      </c>
      <c r="MA322" s="63" t="str">
        <f t="shared" si="1004"/>
        <v/>
      </c>
      <c r="MB322" s="63" t="str">
        <f t="shared" si="1094"/>
        <v/>
      </c>
      <c r="MC322" s="63">
        <f t="shared" si="1095"/>
        <v>308</v>
      </c>
      <c r="MD322" s="63" t="str">
        <f t="shared" si="1096"/>
        <v/>
      </c>
      <c r="ME322" s="63" t="str">
        <f t="shared" si="1097"/>
        <v/>
      </c>
      <c r="MF322" s="315" t="str">
        <f t="shared" si="1007"/>
        <v/>
      </c>
      <c r="MG322" s="315">
        <f>IF(ISNUMBER(MATCH(EO322,$ME$15:$ME$520,0)),0,MAX(MG$14:MG321)+1)</f>
        <v>0</v>
      </c>
      <c r="MH322" s="315" t="str">
        <f t="shared" si="1008"/>
        <v/>
      </c>
      <c r="MI322" s="369"/>
      <c r="MJ322" s="68"/>
      <c r="MK322" s="18"/>
      <c r="ML322" s="242"/>
      <c r="MM322" s="242"/>
      <c r="MN322" s="59"/>
      <c r="MO322" s="59"/>
      <c r="MP322" s="285"/>
      <c r="MQ322" s="59"/>
      <c r="MR322" s="238"/>
      <c r="MS322" s="285"/>
      <c r="MT322" s="59"/>
      <c r="MU322" s="285"/>
      <c r="MV322" s="238"/>
      <c r="MW322" s="59"/>
      <c r="MX322" s="59"/>
      <c r="MY322" s="59"/>
      <c r="MZ322" s="59"/>
      <c r="NA322" s="59"/>
      <c r="NB322" s="59"/>
      <c r="NC322" s="59"/>
      <c r="ND322" s="59"/>
      <c r="NE322" s="59"/>
      <c r="NF322" s="59"/>
      <c r="NG322" s="59"/>
      <c r="NH322" s="59"/>
      <c r="NI322" s="59"/>
      <c r="NJ322" s="59"/>
      <c r="NK322" s="59"/>
      <c r="NL322" s="454"/>
      <c r="NM322" s="454"/>
      <c r="NN322" s="59"/>
      <c r="NO322" s="18"/>
      <c r="NP322" s="18"/>
      <c r="NQ322" s="18"/>
      <c r="NR322" s="18"/>
      <c r="NS322" s="18"/>
      <c r="NT322" s="18"/>
      <c r="NU322" s="18"/>
      <c r="NV322" s="18"/>
      <c r="NW322" s="18"/>
      <c r="NX322" s="18"/>
      <c r="NY322" s="18"/>
      <c r="NZ322" s="18"/>
      <c r="OA322" s="18"/>
      <c r="OB322" s="18"/>
      <c r="OC322" s="18"/>
      <c r="OZ322" s="59"/>
      <c r="PA322" s="251" t="str">
        <f t="shared" si="1009"/>
        <v/>
      </c>
      <c r="PB322" s="251" t="str">
        <f t="shared" si="1010"/>
        <v/>
      </c>
      <c r="PC322" s="251" t="str">
        <f t="shared" si="1011"/>
        <v/>
      </c>
      <c r="PD322" s="251" t="str">
        <f t="shared" si="1012"/>
        <v/>
      </c>
      <c r="PE322" s="251" t="str">
        <f t="shared" si="1013"/>
        <v/>
      </c>
      <c r="PF322" s="251" t="str">
        <f t="shared" si="1014"/>
        <v/>
      </c>
      <c r="PG322" s="251" t="str">
        <f t="shared" si="1015"/>
        <v/>
      </c>
      <c r="PH322" s="251" t="str">
        <f t="shared" si="1016"/>
        <v/>
      </c>
      <c r="PI322" s="251" t="str">
        <f t="shared" si="1017"/>
        <v/>
      </c>
      <c r="PJ322" s="251" t="str">
        <f t="shared" si="1018"/>
        <v/>
      </c>
      <c r="PK322" s="251" t="str">
        <f t="shared" si="1019"/>
        <v/>
      </c>
      <c r="PL322" s="251" t="str">
        <f t="shared" si="1020"/>
        <v/>
      </c>
      <c r="PM322" s="251" t="str">
        <f t="shared" si="1021"/>
        <v/>
      </c>
      <c r="PN322" s="251" t="str">
        <f t="shared" si="1022"/>
        <v/>
      </c>
      <c r="PO322" s="251" t="str">
        <f t="shared" si="1023"/>
        <v/>
      </c>
      <c r="PP322" s="251" t="str">
        <f t="shared" si="1024"/>
        <v/>
      </c>
      <c r="PQ322" s="251" t="str">
        <f t="shared" si="1025"/>
        <v/>
      </c>
      <c r="PR322" s="251" t="str">
        <f t="shared" si="1026"/>
        <v/>
      </c>
      <c r="PS322" s="251" t="str">
        <f t="shared" si="1027"/>
        <v/>
      </c>
      <c r="PT322" s="251" t="str">
        <f t="shared" si="1028"/>
        <v/>
      </c>
      <c r="PU322" s="251" t="str">
        <f t="shared" si="1029"/>
        <v/>
      </c>
      <c r="PV322" s="251" t="str">
        <f t="shared" si="1030"/>
        <v/>
      </c>
      <c r="PW322" s="251" t="str">
        <f t="shared" si="1031"/>
        <v/>
      </c>
      <c r="PX322" s="251" t="str">
        <f t="shared" si="1032"/>
        <v/>
      </c>
      <c r="PY322" s="251" t="str">
        <f t="shared" si="1033"/>
        <v/>
      </c>
      <c r="PZ322" s="251" t="str">
        <f t="shared" si="1034"/>
        <v/>
      </c>
      <c r="QA322" s="251" t="str">
        <f t="shared" si="1035"/>
        <v/>
      </c>
      <c r="QB322" s="251" t="str">
        <f t="shared" si="1036"/>
        <v/>
      </c>
      <c r="QC322" s="251" t="str">
        <f t="shared" si="1037"/>
        <v/>
      </c>
      <c r="QD322" s="251" t="str">
        <f t="shared" si="1038"/>
        <v/>
      </c>
      <c r="QE322" s="251" t="str">
        <f t="shared" si="1039"/>
        <v/>
      </c>
      <c r="QF322" s="63">
        <f t="shared" si="1040"/>
        <v>0</v>
      </c>
      <c r="QG322" s="59"/>
      <c r="QH322" s="59"/>
      <c r="QI322" s="59"/>
      <c r="QJ322" s="59"/>
      <c r="QK322" s="59"/>
      <c r="QL322" s="59"/>
      <c r="QM322" s="59"/>
      <c r="QN322" s="59"/>
    </row>
    <row r="323" spans="1:456" ht="6.75" customHeight="1" x14ac:dyDescent="0.25">
      <c r="A323" s="68"/>
      <c r="B323" s="447">
        <f t="shared" si="900"/>
        <v>309</v>
      </c>
      <c r="C323" s="72" t="s">
        <v>894</v>
      </c>
      <c r="D323" s="261" t="s">
        <v>893</v>
      </c>
      <c r="E323" s="59"/>
      <c r="F323" s="229"/>
      <c r="G323" s="295"/>
      <c r="H323" s="295"/>
      <c r="I323" s="229"/>
      <c r="J323" s="295"/>
      <c r="K323" s="295"/>
      <c r="L323" s="229"/>
      <c r="M323" s="295"/>
      <c r="N323" s="295"/>
      <c r="O323" s="229"/>
      <c r="P323" s="295"/>
      <c r="Q323" s="295"/>
      <c r="R323" s="229"/>
      <c r="S323" s="230"/>
      <c r="T323" s="231"/>
      <c r="U323" s="229"/>
      <c r="V323" s="230"/>
      <c r="W323" s="231"/>
      <c r="X323" s="229"/>
      <c r="Y323" s="230"/>
      <c r="Z323" s="231"/>
      <c r="AA323" s="229"/>
      <c r="AB323" s="295"/>
      <c r="AC323" s="295"/>
      <c r="AD323" s="229"/>
      <c r="AE323" s="295"/>
      <c r="AF323" s="295"/>
      <c r="AG323" s="229"/>
      <c r="AH323" s="295"/>
      <c r="AI323" s="295"/>
      <c r="AJ323" s="229"/>
      <c r="AK323" s="295"/>
      <c r="AL323" s="295"/>
      <c r="AM323" s="229"/>
      <c r="AN323" s="295"/>
      <c r="AO323" s="295"/>
      <c r="AP323" s="243"/>
      <c r="AQ323" s="295"/>
      <c r="AR323" s="290"/>
      <c r="AS323" s="243"/>
      <c r="AT323" s="295"/>
      <c r="AU323" s="290"/>
      <c r="AV323" s="229"/>
      <c r="AW323" s="230"/>
      <c r="AX323" s="231"/>
      <c r="AY323" s="229"/>
      <c r="AZ323" s="230"/>
      <c r="BA323" s="231"/>
      <c r="BB323" s="229"/>
      <c r="BC323" s="230"/>
      <c r="BD323" s="231"/>
      <c r="BE323" s="229"/>
      <c r="BF323" s="230"/>
      <c r="BG323" s="231"/>
      <c r="BH323" s="229"/>
      <c r="BI323" s="230"/>
      <c r="BJ323" s="231"/>
      <c r="BK323" s="243"/>
      <c r="BL323" s="230"/>
      <c r="BM323" s="231"/>
      <c r="BN323" s="243"/>
      <c r="BO323" s="230"/>
      <c r="BP323" s="231"/>
      <c r="BQ323" s="229"/>
      <c r="BR323" s="230"/>
      <c r="BS323" s="231"/>
      <c r="BT323" s="229"/>
      <c r="BU323" s="230"/>
      <c r="BV323" s="231"/>
      <c r="BW323" s="229"/>
      <c r="BX323" s="230"/>
      <c r="BY323" s="231"/>
      <c r="BZ323" s="229"/>
      <c r="CA323" s="230"/>
      <c r="CB323" s="231"/>
      <c r="CC323" s="229"/>
      <c r="CD323" s="230"/>
      <c r="CE323" s="231"/>
      <c r="CF323" s="331"/>
      <c r="CG323" s="332"/>
      <c r="CH323" s="385"/>
      <c r="CI323" s="331"/>
      <c r="CJ323" s="332"/>
      <c r="CK323" s="385"/>
      <c r="CL323" s="243"/>
      <c r="CM323" s="230"/>
      <c r="CN323" s="354"/>
      <c r="CO323" s="243"/>
      <c r="CP323" s="230"/>
      <c r="CQ323" s="231"/>
      <c r="CR323" s="331"/>
      <c r="CS323" s="332"/>
      <c r="CT323" s="333"/>
      <c r="CU323" s="229"/>
      <c r="CV323" s="230"/>
      <c r="CW323" s="231"/>
      <c r="CX323" s="331"/>
      <c r="CY323" s="332"/>
      <c r="CZ323" s="333"/>
      <c r="DA323" s="331"/>
      <c r="DB323" s="332"/>
      <c r="DC323" s="333"/>
      <c r="DD323" s="331"/>
      <c r="DE323" s="332"/>
      <c r="DF323" s="333"/>
      <c r="DG323" s="331"/>
      <c r="DH323" s="332"/>
      <c r="DI323" s="333"/>
      <c r="DJ323" s="229"/>
      <c r="DK323" s="230"/>
      <c r="DL323" s="231"/>
      <c r="DM323" s="229"/>
      <c r="DN323" s="230"/>
      <c r="DO323" s="231"/>
      <c r="DP323" s="331"/>
      <c r="DQ323" s="332"/>
      <c r="DR323" s="333"/>
      <c r="DS323" s="331"/>
      <c r="DT323" s="332"/>
      <c r="DU323" s="333"/>
      <c r="DV323" s="331"/>
      <c r="DW323" s="332"/>
      <c r="DX323" s="333"/>
      <c r="DY323" s="331"/>
      <c r="DZ323" s="332"/>
      <c r="EA323" s="333"/>
      <c r="EB323" s="331"/>
      <c r="EC323" s="332"/>
      <c r="ED323" s="333"/>
      <c r="EE323" s="331"/>
      <c r="EF323" s="332"/>
      <c r="EG323" s="333"/>
      <c r="EH323" s="229"/>
      <c r="EI323" s="230"/>
      <c r="EJ323" s="231"/>
      <c r="EK323" s="229"/>
      <c r="EL323" s="230"/>
      <c r="EM323" s="231"/>
      <c r="EN323" s="244"/>
      <c r="EO323" s="269" t="str">
        <f t="shared" si="901"/>
        <v/>
      </c>
      <c r="EP323" s="444" t="s">
        <v>1247</v>
      </c>
      <c r="EQ323" s="360" t="str">
        <f t="shared" si="1041"/>
        <v/>
      </c>
      <c r="ER323" s="360" t="str">
        <f t="shared" si="1042"/>
        <v/>
      </c>
      <c r="ES323" s="360" t="str">
        <f t="shared" si="1043"/>
        <v/>
      </c>
      <c r="ET323" s="360" t="str">
        <f t="shared" si="1044"/>
        <v/>
      </c>
      <c r="EU323" s="360" t="str">
        <f t="shared" si="1045"/>
        <v/>
      </c>
      <c r="EV323" s="360" t="str">
        <f t="shared" si="1046"/>
        <v/>
      </c>
      <c r="EW323" s="360" t="str">
        <f t="shared" si="1047"/>
        <v/>
      </c>
      <c r="EX323" s="360" t="str">
        <f t="shared" si="1048"/>
        <v/>
      </c>
      <c r="EY323" s="360" t="str">
        <f t="shared" si="1049"/>
        <v/>
      </c>
      <c r="EZ323" s="360" t="str">
        <f t="shared" si="1050"/>
        <v/>
      </c>
      <c r="FA323" s="360" t="str">
        <f t="shared" si="1051"/>
        <v/>
      </c>
      <c r="FB323" s="360" t="str">
        <f t="shared" si="1052"/>
        <v/>
      </c>
      <c r="FC323" s="360" t="str">
        <f t="shared" si="1053"/>
        <v/>
      </c>
      <c r="FD323" s="360" t="str">
        <f t="shared" si="1054"/>
        <v/>
      </c>
      <c r="FE323" s="360" t="str">
        <f t="shared" si="1055"/>
        <v/>
      </c>
      <c r="FF323" s="360" t="str">
        <f t="shared" si="1056"/>
        <v/>
      </c>
      <c r="FG323" s="360" t="str">
        <f t="shared" si="1057"/>
        <v/>
      </c>
      <c r="FH323" s="360" t="str">
        <f t="shared" si="1058"/>
        <v/>
      </c>
      <c r="FI323" s="360" t="str">
        <f t="shared" si="1059"/>
        <v/>
      </c>
      <c r="FJ323" s="360" t="str">
        <f t="shared" si="1060"/>
        <v/>
      </c>
      <c r="FK323" s="360" t="str">
        <f t="shared" si="1061"/>
        <v/>
      </c>
      <c r="FL323" s="360" t="str">
        <f t="shared" si="1062"/>
        <v/>
      </c>
      <c r="FM323" s="360" t="str">
        <f t="shared" si="1063"/>
        <v/>
      </c>
      <c r="FN323" s="360" t="str">
        <f t="shared" si="1064"/>
        <v/>
      </c>
      <c r="FO323" s="360" t="str">
        <f t="shared" si="1065"/>
        <v/>
      </c>
      <c r="FP323" s="360" t="str">
        <f t="shared" si="1066"/>
        <v/>
      </c>
      <c r="FQ323" s="360">
        <f t="shared" si="1067"/>
        <v>24</v>
      </c>
      <c r="FR323" s="360">
        <f t="shared" si="1068"/>
        <v>25</v>
      </c>
      <c r="FS323" s="360" t="str">
        <f t="shared" si="1069"/>
        <v/>
      </c>
      <c r="FT323" s="360" t="str">
        <f t="shared" si="902"/>
        <v/>
      </c>
      <c r="FU323" s="360" t="str">
        <f t="shared" si="1070"/>
        <v/>
      </c>
      <c r="FV323" s="360" t="str">
        <f t="shared" si="1071"/>
        <v/>
      </c>
      <c r="FW323" s="360" t="str">
        <f t="shared" si="1072"/>
        <v/>
      </c>
      <c r="FX323" s="360" t="str">
        <f t="shared" si="1073"/>
        <v/>
      </c>
      <c r="FY323" s="360" t="str">
        <f t="shared" si="1074"/>
        <v/>
      </c>
      <c r="FZ323" s="360" t="str">
        <f t="shared" si="1075"/>
        <v/>
      </c>
      <c r="GA323" s="360" t="str">
        <f t="shared" si="1076"/>
        <v/>
      </c>
      <c r="GB323" s="360" t="str">
        <f t="shared" si="1077"/>
        <v/>
      </c>
      <c r="GC323" s="360" t="str">
        <f t="shared" si="1078"/>
        <v/>
      </c>
      <c r="GD323" s="360" t="str">
        <f t="shared" si="1079"/>
        <v/>
      </c>
      <c r="GE323" s="360" t="str">
        <f t="shared" si="1080"/>
        <v/>
      </c>
      <c r="GF323" s="360" t="str">
        <f t="shared" si="1081"/>
        <v/>
      </c>
      <c r="GG323" s="360" t="str">
        <f t="shared" si="1082"/>
        <v/>
      </c>
      <c r="GH323" s="360" t="str">
        <f t="shared" si="1083"/>
        <v/>
      </c>
      <c r="GI323" s="360" t="str">
        <f t="shared" si="1084"/>
        <v/>
      </c>
      <c r="GJ323" s="360" t="str">
        <f t="shared" si="1085"/>
        <v/>
      </c>
      <c r="GK323" s="444" t="s">
        <v>1247</v>
      </c>
      <c r="GL323" s="361" t="str">
        <f t="shared" si="903"/>
        <v>-</v>
      </c>
      <c r="GM323" s="361" t="str">
        <f t="shared" si="904"/>
        <v>-</v>
      </c>
      <c r="GN323" s="361" t="str">
        <f t="shared" si="905"/>
        <v>-</v>
      </c>
      <c r="GO323" s="361" t="str">
        <f t="shared" si="906"/>
        <v>-</v>
      </c>
      <c r="GP323" s="361" t="str">
        <f t="shared" si="907"/>
        <v>-</v>
      </c>
      <c r="GQ323" s="361" t="str">
        <f t="shared" si="908"/>
        <v>-</v>
      </c>
      <c r="GR323" s="361" t="str">
        <f t="shared" si="909"/>
        <v>-</v>
      </c>
      <c r="GS323" s="361" t="str">
        <f t="shared" si="910"/>
        <v>-</v>
      </c>
      <c r="GT323" s="361" t="str">
        <f t="shared" si="911"/>
        <v>-</v>
      </c>
      <c r="GU323" s="361" t="str">
        <f t="shared" si="912"/>
        <v>-</v>
      </c>
      <c r="GV323" s="361" t="str">
        <f t="shared" si="913"/>
        <v>-</v>
      </c>
      <c r="GW323" s="361" t="str">
        <f t="shared" si="914"/>
        <v>-</v>
      </c>
      <c r="GX323" s="361" t="str">
        <f t="shared" si="915"/>
        <v>-</v>
      </c>
      <c r="GY323" s="361" t="str">
        <f t="shared" si="916"/>
        <v>-</v>
      </c>
      <c r="GZ323" s="361" t="str">
        <f t="shared" si="917"/>
        <v>-</v>
      </c>
      <c r="HA323" s="361" t="str">
        <f t="shared" si="918"/>
        <v>-</v>
      </c>
      <c r="HB323" s="361" t="str">
        <f t="shared" si="919"/>
        <v>-</v>
      </c>
      <c r="HC323" s="361" t="str">
        <f t="shared" si="920"/>
        <v>-</v>
      </c>
      <c r="HD323" s="361" t="str">
        <f t="shared" si="921"/>
        <v>-</v>
      </c>
      <c r="HE323" s="361" t="str">
        <f t="shared" si="922"/>
        <v>-</v>
      </c>
      <c r="HF323" s="361" t="str">
        <f t="shared" si="923"/>
        <v>-</v>
      </c>
      <c r="HG323" s="361" t="str">
        <f t="shared" si="924"/>
        <v>-</v>
      </c>
      <c r="HH323" s="361" t="str">
        <f t="shared" si="925"/>
        <v>-</v>
      </c>
      <c r="HI323" s="361" t="str">
        <f t="shared" si="926"/>
        <v>-</v>
      </c>
      <c r="HJ323" s="361" t="str">
        <f t="shared" si="927"/>
        <v>-</v>
      </c>
      <c r="HK323" s="361" t="str">
        <f t="shared" si="928"/>
        <v>-</v>
      </c>
      <c r="HL323" s="361" t="str">
        <f t="shared" si="929"/>
        <v>maw_spd</v>
      </c>
      <c r="HM323" s="361" t="str">
        <f t="shared" si="930"/>
        <v>maw_spd</v>
      </c>
      <c r="HN323" s="361" t="str">
        <f t="shared" si="931"/>
        <v>-</v>
      </c>
      <c r="HO323" s="361" t="str">
        <f t="shared" si="932"/>
        <v>-</v>
      </c>
      <c r="HP323" s="361" t="str">
        <f t="shared" si="933"/>
        <v>-</v>
      </c>
      <c r="HQ323" s="361" t="str">
        <f t="shared" si="934"/>
        <v>-</v>
      </c>
      <c r="HR323" s="361" t="str">
        <f t="shared" si="935"/>
        <v>-</v>
      </c>
      <c r="HS323" s="361" t="str">
        <f t="shared" si="936"/>
        <v>-</v>
      </c>
      <c r="HT323" s="361" t="str">
        <f t="shared" si="937"/>
        <v>-</v>
      </c>
      <c r="HU323" s="361" t="str">
        <f t="shared" si="938"/>
        <v>-</v>
      </c>
      <c r="HV323" s="361" t="str">
        <f t="shared" si="939"/>
        <v>-</v>
      </c>
      <c r="HW323" s="361" t="str">
        <f t="shared" si="940"/>
        <v>-</v>
      </c>
      <c r="HX323" s="361" t="str">
        <f t="shared" si="941"/>
        <v>-</v>
      </c>
      <c r="HY323" s="361" t="str">
        <f t="shared" si="942"/>
        <v>-</v>
      </c>
      <c r="HZ323" s="361" t="str">
        <f t="shared" si="943"/>
        <v>-</v>
      </c>
      <c r="IA323" s="361" t="str">
        <f t="shared" si="944"/>
        <v>-</v>
      </c>
      <c r="IB323" s="361" t="str">
        <f t="shared" si="945"/>
        <v>-</v>
      </c>
      <c r="IC323" s="361" t="str">
        <f t="shared" si="946"/>
        <v>-</v>
      </c>
      <c r="ID323" s="361" t="str">
        <f t="shared" si="947"/>
        <v>-</v>
      </c>
      <c r="IE323" s="361" t="str">
        <f t="shared" si="948"/>
        <v>-</v>
      </c>
      <c r="IF323" s="444" t="s">
        <v>1247</v>
      </c>
      <c r="IG323" s="56" t="str">
        <f t="shared" si="1086"/>
        <v>-</v>
      </c>
      <c r="IH323" s="56" t="str">
        <f t="shared" si="1087"/>
        <v>-</v>
      </c>
      <c r="II323" s="56" t="str">
        <f t="shared" si="1088"/>
        <v>-</v>
      </c>
      <c r="IJ323" s="56" t="str">
        <f t="shared" si="1089"/>
        <v>-</v>
      </c>
      <c r="IK323" s="56" t="str">
        <f t="shared" si="949"/>
        <v>-</v>
      </c>
      <c r="IL323" s="56" t="str">
        <f t="shared" si="950"/>
        <v>-</v>
      </c>
      <c r="IM323" s="56" t="str">
        <f t="shared" si="951"/>
        <v>-</v>
      </c>
      <c r="IN323" s="56" t="str">
        <f t="shared" si="952"/>
        <v>-</v>
      </c>
      <c r="IO323" s="56" t="str">
        <f t="shared" si="953"/>
        <v>-</v>
      </c>
      <c r="IP323" s="56" t="str">
        <f t="shared" si="954"/>
        <v>-</v>
      </c>
      <c r="IQ323" s="56" t="str">
        <f t="shared" si="955"/>
        <v>-</v>
      </c>
      <c r="IR323" s="56" t="str">
        <f t="shared" si="956"/>
        <v>-</v>
      </c>
      <c r="IS323" s="56" t="str">
        <f t="shared" si="957"/>
        <v>-</v>
      </c>
      <c r="IT323" s="56" t="str">
        <f t="shared" si="958"/>
        <v>-</v>
      </c>
      <c r="IU323" s="56" t="str">
        <f t="shared" si="959"/>
        <v>-</v>
      </c>
      <c r="IV323" s="56" t="str">
        <f t="shared" si="960"/>
        <v>-</v>
      </c>
      <c r="IW323" s="56" t="str">
        <f t="shared" si="961"/>
        <v>-</v>
      </c>
      <c r="IX323" s="56" t="str">
        <f t="shared" si="962"/>
        <v>-</v>
      </c>
      <c r="IY323" s="56" t="str">
        <f t="shared" si="963"/>
        <v>-</v>
      </c>
      <c r="IZ323" s="56" t="str">
        <f t="shared" si="964"/>
        <v>-</v>
      </c>
      <c r="JA323" s="56" t="str">
        <f t="shared" si="965"/>
        <v>-</v>
      </c>
      <c r="JB323" s="56" t="str">
        <f t="shared" si="966"/>
        <v>-</v>
      </c>
      <c r="JC323" s="56" t="str">
        <f t="shared" si="967"/>
        <v>-</v>
      </c>
      <c r="JD323" s="56" t="str">
        <f t="shared" si="968"/>
        <v>-</v>
      </c>
      <c r="JE323" s="56" t="str">
        <f t="shared" si="969"/>
        <v>-</v>
      </c>
      <c r="JF323" s="56" t="str">
        <f t="shared" si="970"/>
        <v>-</v>
      </c>
      <c r="JG323" s="56">
        <f t="shared" si="971"/>
        <v>-1767</v>
      </c>
      <c r="JH323" s="56" t="str">
        <f t="shared" si="972"/>
        <v>0 |  7500</v>
      </c>
      <c r="JI323" s="56" t="str">
        <f t="shared" si="973"/>
        <v>-</v>
      </c>
      <c r="JJ323" s="56" t="str">
        <f t="shared" si="974"/>
        <v>-</v>
      </c>
      <c r="JK323" s="56" t="str">
        <f t="shared" si="975"/>
        <v>-</v>
      </c>
      <c r="JL323" s="56" t="str">
        <f t="shared" si="976"/>
        <v>-</v>
      </c>
      <c r="JM323" s="56" t="str">
        <f t="shared" si="977"/>
        <v>-</v>
      </c>
      <c r="JN323" s="56" t="str">
        <f t="shared" si="978"/>
        <v>-</v>
      </c>
      <c r="JO323" s="56" t="str">
        <f t="shared" si="979"/>
        <v>-</v>
      </c>
      <c r="JP323" s="56" t="str">
        <f t="shared" si="980"/>
        <v>-</v>
      </c>
      <c r="JQ323" s="56" t="str">
        <f t="shared" si="981"/>
        <v>-</v>
      </c>
      <c r="JR323" s="56" t="str">
        <f t="shared" si="982"/>
        <v>-</v>
      </c>
      <c r="JS323" s="56" t="str">
        <f t="shared" si="983"/>
        <v>-</v>
      </c>
      <c r="JT323" s="56" t="str">
        <f t="shared" si="984"/>
        <v>-</v>
      </c>
      <c r="JU323" s="56" t="str">
        <f t="shared" si="985"/>
        <v>-</v>
      </c>
      <c r="JV323" s="56" t="str">
        <f t="shared" si="986"/>
        <v>-</v>
      </c>
      <c r="JW323" s="56" t="str">
        <f t="shared" si="987"/>
        <v>-</v>
      </c>
      <c r="JX323" s="56" t="str">
        <f t="shared" si="988"/>
        <v>-</v>
      </c>
      <c r="JY323" s="56" t="str">
        <f t="shared" si="989"/>
        <v>-</v>
      </c>
      <c r="JZ323" s="56" t="str">
        <f t="shared" si="990"/>
        <v>-</v>
      </c>
      <c r="KA323" s="444" t="s">
        <v>1247</v>
      </c>
      <c r="KB323" s="360">
        <f>IF(ISNUMBER(INDEX($EQ$15:$GK$521,$B323,EO$11)),MAX(KB$14:KB322)+1,0)</f>
        <v>0</v>
      </c>
      <c r="KC323" s="360" t="str">
        <f t="shared" si="1090"/>
        <v/>
      </c>
      <c r="KD323" s="373" t="s">
        <v>2</v>
      </c>
      <c r="KE323" s="215"/>
      <c r="KF323" s="60"/>
      <c r="KG323" s="60"/>
      <c r="KH323" s="60"/>
      <c r="KI323" s="60"/>
      <c r="KJ323" s="60"/>
      <c r="KK323" s="60"/>
      <c r="KL323" s="60"/>
      <c r="KM323" s="60"/>
      <c r="KN323" s="60"/>
      <c r="KO323" s="60"/>
      <c r="KP323" s="60"/>
      <c r="KQ323" s="60"/>
      <c r="KR323" s="60"/>
      <c r="KS323" s="60"/>
      <c r="KT323" s="60"/>
      <c r="KU323" s="60"/>
      <c r="KV323" s="60"/>
      <c r="KW323" s="60"/>
      <c r="KX323" s="60"/>
      <c r="KY323" s="60"/>
      <c r="KZ323" s="283" t="str">
        <f t="shared" si="991"/>
        <v/>
      </c>
      <c r="LA323" s="26"/>
      <c r="LB323" s="18"/>
      <c r="LC323" s="18"/>
      <c r="LD323" s="18"/>
      <c r="LE323" s="18"/>
      <c r="LF323" s="18"/>
      <c r="LG323" s="18"/>
      <c r="LH323" s="18"/>
      <c r="LI323" s="18"/>
      <c r="LJ323" s="18"/>
      <c r="LK323" s="18"/>
      <c r="LL323" s="18"/>
      <c r="LM323" s="18"/>
      <c r="LN323" s="63"/>
      <c r="LO323" s="251">
        <f t="shared" si="992"/>
        <v>0</v>
      </c>
      <c r="LP323" s="251">
        <f t="shared" si="993"/>
        <v>0</v>
      </c>
      <c r="LQ323" s="251">
        <f t="shared" si="994"/>
        <v>0</v>
      </c>
      <c r="LR323" s="251">
        <f t="shared" si="995"/>
        <v>0</v>
      </c>
      <c r="LS323" s="251">
        <f t="shared" si="996"/>
        <v>0</v>
      </c>
      <c r="LT323" s="251">
        <f t="shared" si="997"/>
        <v>0</v>
      </c>
      <c r="LU323" s="251">
        <f t="shared" si="998"/>
        <v>0</v>
      </c>
      <c r="LV323" s="251">
        <f t="shared" si="999"/>
        <v>0</v>
      </c>
      <c r="LW323" s="251">
        <f t="shared" si="1000"/>
        <v>0</v>
      </c>
      <c r="LX323" s="251">
        <f t="shared" si="1001"/>
        <v>0</v>
      </c>
      <c r="LY323" s="251">
        <f t="shared" si="1002"/>
        <v>0</v>
      </c>
      <c r="LZ323" s="251">
        <f t="shared" si="1003"/>
        <v>0</v>
      </c>
      <c r="MA323" s="63" t="str">
        <f t="shared" si="1004"/>
        <v/>
      </c>
      <c r="MB323" s="63" t="str">
        <f t="shared" si="1094"/>
        <v/>
      </c>
      <c r="MC323" s="63">
        <f t="shared" si="1095"/>
        <v>309</v>
      </c>
      <c r="MD323" s="63" t="str">
        <f t="shared" si="1096"/>
        <v/>
      </c>
      <c r="ME323" s="63" t="str">
        <f t="shared" si="1097"/>
        <v/>
      </c>
      <c r="MF323" s="315" t="str">
        <f t="shared" si="1007"/>
        <v/>
      </c>
      <c r="MG323" s="315">
        <f>IF(ISNUMBER(MATCH(EO323,$ME$15:$ME$520,0)),0,MAX(MG$14:MG322)+1)</f>
        <v>0</v>
      </c>
      <c r="MH323" s="315" t="str">
        <f t="shared" si="1008"/>
        <v/>
      </c>
      <c r="MI323" s="369"/>
      <c r="MJ323" s="68"/>
      <c r="MK323" s="18"/>
      <c r="ML323" s="242"/>
      <c r="MM323" s="242"/>
      <c r="MN323" s="59"/>
      <c r="MO323" s="59"/>
      <c r="MP323" s="285"/>
      <c r="MQ323" s="59"/>
      <c r="MR323" s="238"/>
      <c r="MS323" s="285"/>
      <c r="MT323" s="59"/>
      <c r="MU323" s="285"/>
      <c r="MV323" s="238"/>
      <c r="MW323" s="59"/>
      <c r="MX323" s="59"/>
      <c r="MY323" s="59"/>
      <c r="MZ323" s="59"/>
      <c r="NA323" s="59"/>
      <c r="NB323" s="59"/>
      <c r="NC323" s="59"/>
      <c r="ND323" s="59"/>
      <c r="NE323" s="59"/>
      <c r="NF323" s="59"/>
      <c r="NG323" s="59"/>
      <c r="NH323" s="59"/>
      <c r="NI323" s="59"/>
      <c r="NJ323" s="59"/>
      <c r="NK323" s="59"/>
      <c r="NL323" s="454"/>
      <c r="NM323" s="454"/>
      <c r="NN323" s="59"/>
      <c r="NO323" s="18"/>
      <c r="NP323" s="18"/>
      <c r="NQ323" s="18"/>
      <c r="NR323" s="18"/>
      <c r="NS323" s="18"/>
      <c r="NT323" s="18"/>
      <c r="NU323" s="18"/>
      <c r="NV323" s="18"/>
      <c r="NW323" s="18"/>
      <c r="NX323" s="18"/>
      <c r="NY323" s="18"/>
      <c r="NZ323" s="18"/>
      <c r="OA323" s="18"/>
      <c r="OB323" s="18"/>
      <c r="OC323" s="18"/>
      <c r="OZ323" s="59"/>
      <c r="PA323" s="251" t="str">
        <f t="shared" si="1009"/>
        <v/>
      </c>
      <c r="PB323" s="251" t="str">
        <f t="shared" si="1010"/>
        <v/>
      </c>
      <c r="PC323" s="251" t="str">
        <f t="shared" si="1011"/>
        <v/>
      </c>
      <c r="PD323" s="251" t="str">
        <f t="shared" si="1012"/>
        <v/>
      </c>
      <c r="PE323" s="251" t="str">
        <f t="shared" si="1013"/>
        <v/>
      </c>
      <c r="PF323" s="251" t="str">
        <f t="shared" si="1014"/>
        <v/>
      </c>
      <c r="PG323" s="251" t="str">
        <f t="shared" si="1015"/>
        <v/>
      </c>
      <c r="PH323" s="251" t="str">
        <f t="shared" si="1016"/>
        <v/>
      </c>
      <c r="PI323" s="251" t="str">
        <f t="shared" si="1017"/>
        <v/>
      </c>
      <c r="PJ323" s="251" t="str">
        <f t="shared" si="1018"/>
        <v/>
      </c>
      <c r="PK323" s="251" t="str">
        <f t="shared" si="1019"/>
        <v/>
      </c>
      <c r="PL323" s="251" t="str">
        <f t="shared" si="1020"/>
        <v/>
      </c>
      <c r="PM323" s="251" t="str">
        <f t="shared" si="1021"/>
        <v/>
      </c>
      <c r="PN323" s="251" t="str">
        <f t="shared" si="1022"/>
        <v/>
      </c>
      <c r="PO323" s="251" t="str">
        <f t="shared" si="1023"/>
        <v/>
      </c>
      <c r="PP323" s="251" t="str">
        <f t="shared" si="1024"/>
        <v/>
      </c>
      <c r="PQ323" s="251" t="str">
        <f t="shared" si="1025"/>
        <v/>
      </c>
      <c r="PR323" s="251" t="str">
        <f t="shared" si="1026"/>
        <v/>
      </c>
      <c r="PS323" s="251" t="str">
        <f t="shared" si="1027"/>
        <v/>
      </c>
      <c r="PT323" s="251" t="str">
        <f t="shared" si="1028"/>
        <v/>
      </c>
      <c r="PU323" s="251" t="str">
        <f t="shared" si="1029"/>
        <v/>
      </c>
      <c r="PV323" s="251" t="str">
        <f t="shared" si="1030"/>
        <v/>
      </c>
      <c r="PW323" s="251" t="str">
        <f t="shared" si="1031"/>
        <v/>
      </c>
      <c r="PX323" s="251" t="str">
        <f t="shared" si="1032"/>
        <v/>
      </c>
      <c r="PY323" s="251" t="str">
        <f t="shared" si="1033"/>
        <v/>
      </c>
      <c r="PZ323" s="251" t="str">
        <f t="shared" si="1034"/>
        <v/>
      </c>
      <c r="QA323" s="251" t="str">
        <f t="shared" si="1035"/>
        <v/>
      </c>
      <c r="QB323" s="251" t="str">
        <f t="shared" si="1036"/>
        <v/>
      </c>
      <c r="QC323" s="251" t="str">
        <f t="shared" si="1037"/>
        <v/>
      </c>
      <c r="QD323" s="251" t="str">
        <f t="shared" si="1038"/>
        <v/>
      </c>
      <c r="QE323" s="251" t="str">
        <f t="shared" si="1039"/>
        <v/>
      </c>
      <c r="QF323" s="63">
        <f t="shared" si="1040"/>
        <v>0</v>
      </c>
      <c r="QG323" s="59"/>
      <c r="QH323" s="59"/>
      <c r="QI323" s="59"/>
      <c r="QJ323" s="59"/>
      <c r="QK323" s="59"/>
      <c r="QL323" s="59"/>
      <c r="QM323" s="59"/>
      <c r="QN323" s="59"/>
    </row>
    <row r="324" spans="1:456" ht="6.75" customHeight="1" x14ac:dyDescent="0.25">
      <c r="A324" s="68"/>
      <c r="B324" s="447">
        <f t="shared" si="900"/>
        <v>310</v>
      </c>
      <c r="C324" s="72" t="s">
        <v>895</v>
      </c>
      <c r="D324" s="261" t="s">
        <v>893</v>
      </c>
      <c r="E324" s="59"/>
      <c r="F324" s="229"/>
      <c r="G324" s="295"/>
      <c r="H324" s="295"/>
      <c r="I324" s="229"/>
      <c r="J324" s="295"/>
      <c r="K324" s="295"/>
      <c r="L324" s="229"/>
      <c r="M324" s="295"/>
      <c r="N324" s="295"/>
      <c r="O324" s="229"/>
      <c r="P324" s="295"/>
      <c r="Q324" s="295"/>
      <c r="R324" s="229"/>
      <c r="S324" s="230"/>
      <c r="T324" s="231"/>
      <c r="U324" s="229"/>
      <c r="V324" s="230"/>
      <c r="W324" s="231"/>
      <c r="X324" s="229"/>
      <c r="Y324" s="230"/>
      <c r="Z324" s="231"/>
      <c r="AA324" s="229"/>
      <c r="AB324" s="295"/>
      <c r="AC324" s="295"/>
      <c r="AD324" s="229"/>
      <c r="AE324" s="295"/>
      <c r="AF324" s="295"/>
      <c r="AG324" s="229"/>
      <c r="AH324" s="295"/>
      <c r="AI324" s="295"/>
      <c r="AJ324" s="229"/>
      <c r="AK324" s="295"/>
      <c r="AL324" s="295"/>
      <c r="AM324" s="229"/>
      <c r="AN324" s="295"/>
      <c r="AO324" s="295"/>
      <c r="AP324" s="243"/>
      <c r="AQ324" s="295"/>
      <c r="AR324" s="290"/>
      <c r="AS324" s="243"/>
      <c r="AT324" s="295"/>
      <c r="AU324" s="290"/>
      <c r="AV324" s="229"/>
      <c r="AW324" s="230"/>
      <c r="AX324" s="231"/>
      <c r="AY324" s="229"/>
      <c r="AZ324" s="230"/>
      <c r="BA324" s="231"/>
      <c r="BB324" s="229"/>
      <c r="BC324" s="230"/>
      <c r="BD324" s="231"/>
      <c r="BE324" s="229"/>
      <c r="BF324" s="230"/>
      <c r="BG324" s="231"/>
      <c r="BH324" s="229"/>
      <c r="BI324" s="230"/>
      <c r="BJ324" s="231"/>
      <c r="BK324" s="243"/>
      <c r="BL324" s="230"/>
      <c r="BM324" s="231"/>
      <c r="BN324" s="243"/>
      <c r="BO324" s="230"/>
      <c r="BP324" s="231"/>
      <c r="BQ324" s="229"/>
      <c r="BR324" s="230"/>
      <c r="BS324" s="231"/>
      <c r="BT324" s="229"/>
      <c r="BU324" s="230"/>
      <c r="BV324" s="231"/>
      <c r="BW324" s="229"/>
      <c r="BX324" s="230"/>
      <c r="BY324" s="231"/>
      <c r="BZ324" s="229"/>
      <c r="CA324" s="230"/>
      <c r="CB324" s="231"/>
      <c r="CC324" s="229"/>
      <c r="CD324" s="230"/>
      <c r="CE324" s="231"/>
      <c r="CF324" s="331"/>
      <c r="CG324" s="332"/>
      <c r="CH324" s="385"/>
      <c r="CI324" s="331"/>
      <c r="CJ324" s="332"/>
      <c r="CK324" s="385"/>
      <c r="CL324" s="243"/>
      <c r="CM324" s="230"/>
      <c r="CN324" s="354"/>
      <c r="CO324" s="243"/>
      <c r="CP324" s="230"/>
      <c r="CQ324" s="231"/>
      <c r="CR324" s="331"/>
      <c r="CS324" s="332"/>
      <c r="CT324" s="333"/>
      <c r="CU324" s="229"/>
      <c r="CV324" s="230"/>
      <c r="CW324" s="231"/>
      <c r="CX324" s="331"/>
      <c r="CY324" s="332"/>
      <c r="CZ324" s="333"/>
      <c r="DA324" s="331"/>
      <c r="DB324" s="332"/>
      <c r="DC324" s="333"/>
      <c r="DD324" s="331"/>
      <c r="DE324" s="332"/>
      <c r="DF324" s="333"/>
      <c r="DG324" s="331"/>
      <c r="DH324" s="332"/>
      <c r="DI324" s="333"/>
      <c r="DJ324" s="229"/>
      <c r="DK324" s="230"/>
      <c r="DL324" s="231"/>
      <c r="DM324" s="229"/>
      <c r="DN324" s="230"/>
      <c r="DO324" s="231"/>
      <c r="DP324" s="331"/>
      <c r="DQ324" s="332"/>
      <c r="DR324" s="333"/>
      <c r="DS324" s="331"/>
      <c r="DT324" s="332"/>
      <c r="DU324" s="333"/>
      <c r="DV324" s="331"/>
      <c r="DW324" s="332"/>
      <c r="DX324" s="333"/>
      <c r="DY324" s="331"/>
      <c r="DZ324" s="332"/>
      <c r="EA324" s="333"/>
      <c r="EB324" s="331"/>
      <c r="EC324" s="332"/>
      <c r="ED324" s="333"/>
      <c r="EE324" s="331"/>
      <c r="EF324" s="332"/>
      <c r="EG324" s="333"/>
      <c r="EH324" s="229"/>
      <c r="EI324" s="230"/>
      <c r="EJ324" s="231"/>
      <c r="EK324" s="229"/>
      <c r="EL324" s="230"/>
      <c r="EM324" s="231"/>
      <c r="EN324" s="244"/>
      <c r="EO324" s="269" t="str">
        <f t="shared" si="901"/>
        <v/>
      </c>
      <c r="EP324" s="444" t="s">
        <v>1247</v>
      </c>
      <c r="EQ324" s="360" t="str">
        <f t="shared" si="1041"/>
        <v/>
      </c>
      <c r="ER324" s="360" t="str">
        <f t="shared" si="1042"/>
        <v/>
      </c>
      <c r="ES324" s="360" t="str">
        <f t="shared" si="1043"/>
        <v/>
      </c>
      <c r="ET324" s="360" t="str">
        <f t="shared" si="1044"/>
        <v/>
      </c>
      <c r="EU324" s="360" t="str">
        <f t="shared" si="1045"/>
        <v/>
      </c>
      <c r="EV324" s="360" t="str">
        <f t="shared" si="1046"/>
        <v/>
      </c>
      <c r="EW324" s="360" t="str">
        <f t="shared" si="1047"/>
        <v/>
      </c>
      <c r="EX324" s="360" t="str">
        <f t="shared" si="1048"/>
        <v/>
      </c>
      <c r="EY324" s="360" t="str">
        <f t="shared" si="1049"/>
        <v/>
      </c>
      <c r="EZ324" s="360" t="str">
        <f t="shared" si="1050"/>
        <v/>
      </c>
      <c r="FA324" s="360" t="str">
        <f t="shared" si="1051"/>
        <v/>
      </c>
      <c r="FB324" s="360" t="str">
        <f t="shared" si="1052"/>
        <v/>
      </c>
      <c r="FC324" s="360" t="str">
        <f t="shared" si="1053"/>
        <v/>
      </c>
      <c r="FD324" s="360" t="str">
        <f t="shared" si="1054"/>
        <v/>
      </c>
      <c r="FE324" s="360" t="str">
        <f t="shared" si="1055"/>
        <v/>
      </c>
      <c r="FF324" s="360" t="str">
        <f t="shared" si="1056"/>
        <v/>
      </c>
      <c r="FG324" s="360" t="str">
        <f t="shared" si="1057"/>
        <v/>
      </c>
      <c r="FH324" s="360" t="str">
        <f t="shared" si="1058"/>
        <v/>
      </c>
      <c r="FI324" s="360" t="str">
        <f t="shared" si="1059"/>
        <v/>
      </c>
      <c r="FJ324" s="360" t="str">
        <f t="shared" si="1060"/>
        <v/>
      </c>
      <c r="FK324" s="360" t="str">
        <f t="shared" si="1061"/>
        <v/>
      </c>
      <c r="FL324" s="360" t="str">
        <f t="shared" si="1062"/>
        <v/>
      </c>
      <c r="FM324" s="360" t="str">
        <f t="shared" si="1063"/>
        <v/>
      </c>
      <c r="FN324" s="360" t="str">
        <f t="shared" si="1064"/>
        <v/>
      </c>
      <c r="FO324" s="360" t="str">
        <f t="shared" si="1065"/>
        <v/>
      </c>
      <c r="FP324" s="360" t="str">
        <f t="shared" si="1066"/>
        <v/>
      </c>
      <c r="FQ324" s="360">
        <f t="shared" si="1067"/>
        <v>20</v>
      </c>
      <c r="FR324" s="360">
        <f t="shared" si="1068"/>
        <v>16</v>
      </c>
      <c r="FS324" s="360" t="str">
        <f t="shared" si="1069"/>
        <v/>
      </c>
      <c r="FT324" s="360" t="str">
        <f t="shared" si="902"/>
        <v/>
      </c>
      <c r="FU324" s="360" t="str">
        <f t="shared" si="1070"/>
        <v/>
      </c>
      <c r="FV324" s="360" t="str">
        <f t="shared" si="1071"/>
        <v/>
      </c>
      <c r="FW324" s="360" t="str">
        <f t="shared" si="1072"/>
        <v/>
      </c>
      <c r="FX324" s="360" t="str">
        <f t="shared" si="1073"/>
        <v/>
      </c>
      <c r="FY324" s="360" t="str">
        <f t="shared" si="1074"/>
        <v/>
      </c>
      <c r="FZ324" s="360" t="str">
        <f t="shared" si="1075"/>
        <v/>
      </c>
      <c r="GA324" s="360" t="str">
        <f t="shared" si="1076"/>
        <v/>
      </c>
      <c r="GB324" s="360" t="str">
        <f t="shared" si="1077"/>
        <v/>
      </c>
      <c r="GC324" s="360" t="str">
        <f t="shared" si="1078"/>
        <v/>
      </c>
      <c r="GD324" s="360" t="str">
        <f t="shared" si="1079"/>
        <v/>
      </c>
      <c r="GE324" s="360" t="str">
        <f t="shared" si="1080"/>
        <v/>
      </c>
      <c r="GF324" s="360" t="str">
        <f t="shared" si="1081"/>
        <v/>
      </c>
      <c r="GG324" s="360" t="str">
        <f t="shared" si="1082"/>
        <v/>
      </c>
      <c r="GH324" s="360" t="str">
        <f t="shared" si="1083"/>
        <v/>
      </c>
      <c r="GI324" s="360" t="str">
        <f t="shared" si="1084"/>
        <v/>
      </c>
      <c r="GJ324" s="360" t="str">
        <f t="shared" si="1085"/>
        <v/>
      </c>
      <c r="GK324" s="444" t="s">
        <v>1247</v>
      </c>
      <c r="GL324" s="361" t="str">
        <f t="shared" si="903"/>
        <v>-</v>
      </c>
      <c r="GM324" s="361" t="str">
        <f t="shared" si="904"/>
        <v>-</v>
      </c>
      <c r="GN324" s="361" t="str">
        <f t="shared" si="905"/>
        <v>-</v>
      </c>
      <c r="GO324" s="361" t="str">
        <f t="shared" si="906"/>
        <v>-</v>
      </c>
      <c r="GP324" s="361" t="str">
        <f t="shared" si="907"/>
        <v>-</v>
      </c>
      <c r="GQ324" s="361" t="str">
        <f t="shared" si="908"/>
        <v>-</v>
      </c>
      <c r="GR324" s="361" t="str">
        <f t="shared" si="909"/>
        <v>-</v>
      </c>
      <c r="GS324" s="361" t="str">
        <f t="shared" si="910"/>
        <v>-</v>
      </c>
      <c r="GT324" s="361" t="str">
        <f t="shared" si="911"/>
        <v>-</v>
      </c>
      <c r="GU324" s="361" t="str">
        <f t="shared" si="912"/>
        <v>-</v>
      </c>
      <c r="GV324" s="361" t="str">
        <f t="shared" si="913"/>
        <v>-</v>
      </c>
      <c r="GW324" s="361" t="str">
        <f t="shared" si="914"/>
        <v>-</v>
      </c>
      <c r="GX324" s="361" t="str">
        <f t="shared" si="915"/>
        <v>-</v>
      </c>
      <c r="GY324" s="361" t="str">
        <f t="shared" si="916"/>
        <v>-</v>
      </c>
      <c r="GZ324" s="361" t="str">
        <f t="shared" si="917"/>
        <v>-</v>
      </c>
      <c r="HA324" s="361" t="str">
        <f t="shared" si="918"/>
        <v>-</v>
      </c>
      <c r="HB324" s="361" t="str">
        <f t="shared" si="919"/>
        <v>-</v>
      </c>
      <c r="HC324" s="361" t="str">
        <f t="shared" si="920"/>
        <v>-</v>
      </c>
      <c r="HD324" s="361" t="str">
        <f t="shared" si="921"/>
        <v>-</v>
      </c>
      <c r="HE324" s="361" t="str">
        <f t="shared" si="922"/>
        <v>-</v>
      </c>
      <c r="HF324" s="361" t="str">
        <f t="shared" si="923"/>
        <v>-</v>
      </c>
      <c r="HG324" s="361" t="str">
        <f t="shared" si="924"/>
        <v>-</v>
      </c>
      <c r="HH324" s="361" t="str">
        <f t="shared" si="925"/>
        <v>-</v>
      </c>
      <c r="HI324" s="361" t="str">
        <f t="shared" si="926"/>
        <v>-</v>
      </c>
      <c r="HJ324" s="361" t="str">
        <f t="shared" si="927"/>
        <v>-</v>
      </c>
      <c r="HK324" s="361" t="str">
        <f t="shared" si="928"/>
        <v>-</v>
      </c>
      <c r="HL324" s="361" t="str">
        <f t="shared" si="929"/>
        <v>maw_rate</v>
      </c>
      <c r="HM324" s="361" t="str">
        <f t="shared" si="930"/>
        <v>maw_rate</v>
      </c>
      <c r="HN324" s="361" t="str">
        <f t="shared" si="931"/>
        <v>-</v>
      </c>
      <c r="HO324" s="361" t="str">
        <f t="shared" si="932"/>
        <v>-</v>
      </c>
      <c r="HP324" s="361" t="str">
        <f t="shared" si="933"/>
        <v>-</v>
      </c>
      <c r="HQ324" s="361" t="str">
        <f t="shared" si="934"/>
        <v>-</v>
      </c>
      <c r="HR324" s="361" t="str">
        <f t="shared" si="935"/>
        <v>-</v>
      </c>
      <c r="HS324" s="361" t="str">
        <f t="shared" si="936"/>
        <v>-</v>
      </c>
      <c r="HT324" s="361" t="str">
        <f t="shared" si="937"/>
        <v>-</v>
      </c>
      <c r="HU324" s="361" t="str">
        <f t="shared" si="938"/>
        <v>-</v>
      </c>
      <c r="HV324" s="361" t="str">
        <f t="shared" si="939"/>
        <v>-</v>
      </c>
      <c r="HW324" s="361" t="str">
        <f t="shared" si="940"/>
        <v>-</v>
      </c>
      <c r="HX324" s="361" t="str">
        <f t="shared" si="941"/>
        <v>-</v>
      </c>
      <c r="HY324" s="361" t="str">
        <f t="shared" si="942"/>
        <v>-</v>
      </c>
      <c r="HZ324" s="361" t="str">
        <f t="shared" si="943"/>
        <v>-</v>
      </c>
      <c r="IA324" s="361" t="str">
        <f t="shared" si="944"/>
        <v>-</v>
      </c>
      <c r="IB324" s="361" t="str">
        <f t="shared" si="945"/>
        <v>-</v>
      </c>
      <c r="IC324" s="361" t="str">
        <f t="shared" si="946"/>
        <v>-</v>
      </c>
      <c r="ID324" s="361" t="str">
        <f t="shared" si="947"/>
        <v>-</v>
      </c>
      <c r="IE324" s="361" t="str">
        <f t="shared" si="948"/>
        <v>-</v>
      </c>
      <c r="IF324" s="444" t="s">
        <v>1247</v>
      </c>
      <c r="IG324" s="56" t="str">
        <f t="shared" si="1086"/>
        <v>-</v>
      </c>
      <c r="IH324" s="56" t="str">
        <f t="shared" si="1087"/>
        <v>-</v>
      </c>
      <c r="II324" s="56" t="str">
        <f t="shared" si="1088"/>
        <v>-</v>
      </c>
      <c r="IJ324" s="56" t="str">
        <f t="shared" si="1089"/>
        <v>-</v>
      </c>
      <c r="IK324" s="56" t="str">
        <f t="shared" si="949"/>
        <v>-</v>
      </c>
      <c r="IL324" s="56" t="str">
        <f t="shared" si="950"/>
        <v>-</v>
      </c>
      <c r="IM324" s="56" t="str">
        <f t="shared" si="951"/>
        <v>-</v>
      </c>
      <c r="IN324" s="56" t="str">
        <f t="shared" si="952"/>
        <v>-</v>
      </c>
      <c r="IO324" s="56" t="str">
        <f t="shared" si="953"/>
        <v>-</v>
      </c>
      <c r="IP324" s="56" t="str">
        <f t="shared" si="954"/>
        <v>-</v>
      </c>
      <c r="IQ324" s="56" t="str">
        <f t="shared" si="955"/>
        <v>-</v>
      </c>
      <c r="IR324" s="56" t="str">
        <f t="shared" si="956"/>
        <v>-</v>
      </c>
      <c r="IS324" s="56" t="str">
        <f t="shared" si="957"/>
        <v>-</v>
      </c>
      <c r="IT324" s="56" t="str">
        <f t="shared" si="958"/>
        <v>-</v>
      </c>
      <c r="IU324" s="56" t="str">
        <f t="shared" si="959"/>
        <v>-</v>
      </c>
      <c r="IV324" s="56" t="str">
        <f t="shared" si="960"/>
        <v>-</v>
      </c>
      <c r="IW324" s="56" t="str">
        <f t="shared" si="961"/>
        <v>-</v>
      </c>
      <c r="IX324" s="56" t="str">
        <f t="shared" si="962"/>
        <v>-</v>
      </c>
      <c r="IY324" s="56" t="str">
        <f t="shared" si="963"/>
        <v>-</v>
      </c>
      <c r="IZ324" s="56" t="str">
        <f t="shared" si="964"/>
        <v>-</v>
      </c>
      <c r="JA324" s="56" t="str">
        <f t="shared" si="965"/>
        <v>-</v>
      </c>
      <c r="JB324" s="56" t="str">
        <f t="shared" si="966"/>
        <v>-</v>
      </c>
      <c r="JC324" s="56" t="str">
        <f t="shared" si="967"/>
        <v>-</v>
      </c>
      <c r="JD324" s="56" t="str">
        <f t="shared" si="968"/>
        <v>-</v>
      </c>
      <c r="JE324" s="56" t="str">
        <f t="shared" si="969"/>
        <v>-</v>
      </c>
      <c r="JF324" s="56" t="str">
        <f t="shared" si="970"/>
        <v>-</v>
      </c>
      <c r="JG324" s="56">
        <f t="shared" si="971"/>
        <v>-1767</v>
      </c>
      <c r="JH324" s="56">
        <f t="shared" si="972"/>
        <v>0</v>
      </c>
      <c r="JI324" s="56" t="str">
        <f t="shared" si="973"/>
        <v>-</v>
      </c>
      <c r="JJ324" s="56" t="str">
        <f t="shared" si="974"/>
        <v>-</v>
      </c>
      <c r="JK324" s="56" t="str">
        <f t="shared" si="975"/>
        <v>-</v>
      </c>
      <c r="JL324" s="56" t="str">
        <f t="shared" si="976"/>
        <v>-</v>
      </c>
      <c r="JM324" s="56" t="str">
        <f t="shared" si="977"/>
        <v>-</v>
      </c>
      <c r="JN324" s="56" t="str">
        <f t="shared" si="978"/>
        <v>-</v>
      </c>
      <c r="JO324" s="56" t="str">
        <f t="shared" si="979"/>
        <v>-</v>
      </c>
      <c r="JP324" s="56" t="str">
        <f t="shared" si="980"/>
        <v>-</v>
      </c>
      <c r="JQ324" s="56" t="str">
        <f t="shared" si="981"/>
        <v>-</v>
      </c>
      <c r="JR324" s="56" t="str">
        <f t="shared" si="982"/>
        <v>-</v>
      </c>
      <c r="JS324" s="56" t="str">
        <f t="shared" si="983"/>
        <v>-</v>
      </c>
      <c r="JT324" s="56" t="str">
        <f t="shared" si="984"/>
        <v>-</v>
      </c>
      <c r="JU324" s="56" t="str">
        <f t="shared" si="985"/>
        <v>-</v>
      </c>
      <c r="JV324" s="56" t="str">
        <f t="shared" si="986"/>
        <v>-</v>
      </c>
      <c r="JW324" s="56" t="str">
        <f t="shared" si="987"/>
        <v>-</v>
      </c>
      <c r="JX324" s="56" t="str">
        <f t="shared" si="988"/>
        <v>-</v>
      </c>
      <c r="JY324" s="56" t="str">
        <f t="shared" si="989"/>
        <v>-</v>
      </c>
      <c r="JZ324" s="56" t="str">
        <f t="shared" si="990"/>
        <v>-</v>
      </c>
      <c r="KA324" s="444" t="s">
        <v>1247</v>
      </c>
      <c r="KB324" s="360">
        <f>IF(ISNUMBER(INDEX($EQ$15:$GK$521,$B324,EO$11)),MAX(KB$14:KB323)+1,0)</f>
        <v>0</v>
      </c>
      <c r="KC324" s="360" t="str">
        <f t="shared" si="1090"/>
        <v/>
      </c>
      <c r="KD324" s="373" t="s">
        <v>2</v>
      </c>
      <c r="KE324" s="215"/>
      <c r="KF324" s="60"/>
      <c r="KG324" s="60"/>
      <c r="KH324" s="60"/>
      <c r="KI324" s="60"/>
      <c r="KJ324" s="60"/>
      <c r="KK324" s="60"/>
      <c r="KL324" s="60"/>
      <c r="KM324" s="60"/>
      <c r="KN324" s="60"/>
      <c r="KO324" s="60"/>
      <c r="KP324" s="60"/>
      <c r="KQ324" s="60"/>
      <c r="KR324" s="60"/>
      <c r="KS324" s="60"/>
      <c r="KT324" s="60"/>
      <c r="KU324" s="60"/>
      <c r="KV324" s="60"/>
      <c r="KW324" s="60"/>
      <c r="KX324" s="60"/>
      <c r="KY324" s="60"/>
      <c r="KZ324" s="283" t="str">
        <f t="shared" si="991"/>
        <v/>
      </c>
      <c r="LA324" s="26"/>
      <c r="LB324" s="18"/>
      <c r="LC324" s="18"/>
      <c r="LD324" s="18"/>
      <c r="LE324" s="18"/>
      <c r="LF324" s="18"/>
      <c r="LG324" s="18"/>
      <c r="LH324" s="18"/>
      <c r="LI324" s="18"/>
      <c r="LJ324" s="18"/>
      <c r="LK324" s="18"/>
      <c r="LL324" s="18"/>
      <c r="LM324" s="18"/>
      <c r="LN324" s="63"/>
      <c r="LO324" s="251">
        <f t="shared" si="992"/>
        <v>0</v>
      </c>
      <c r="LP324" s="251">
        <f t="shared" si="993"/>
        <v>0</v>
      </c>
      <c r="LQ324" s="251">
        <f t="shared" si="994"/>
        <v>0</v>
      </c>
      <c r="LR324" s="251">
        <f t="shared" si="995"/>
        <v>0</v>
      </c>
      <c r="LS324" s="251">
        <f t="shared" si="996"/>
        <v>0</v>
      </c>
      <c r="LT324" s="251">
        <f t="shared" si="997"/>
        <v>0</v>
      </c>
      <c r="LU324" s="251">
        <f t="shared" si="998"/>
        <v>0</v>
      </c>
      <c r="LV324" s="251">
        <f t="shared" si="999"/>
        <v>0</v>
      </c>
      <c r="LW324" s="251">
        <f t="shared" si="1000"/>
        <v>0</v>
      </c>
      <c r="LX324" s="251">
        <f t="shared" si="1001"/>
        <v>0</v>
      </c>
      <c r="LY324" s="251">
        <f t="shared" si="1002"/>
        <v>0</v>
      </c>
      <c r="LZ324" s="251">
        <f t="shared" si="1003"/>
        <v>0</v>
      </c>
      <c r="MA324" s="63" t="str">
        <f t="shared" si="1004"/>
        <v/>
      </c>
      <c r="MB324" s="63" t="str">
        <f t="shared" si="1094"/>
        <v/>
      </c>
      <c r="MC324" s="63">
        <f t="shared" si="1095"/>
        <v>310</v>
      </c>
      <c r="MD324" s="63" t="str">
        <f t="shared" si="1096"/>
        <v/>
      </c>
      <c r="ME324" s="63" t="str">
        <f t="shared" si="1097"/>
        <v/>
      </c>
      <c r="MF324" s="315" t="str">
        <f t="shared" si="1007"/>
        <v/>
      </c>
      <c r="MG324" s="315">
        <f>IF(ISNUMBER(MATCH(EO324,$ME$15:$ME$520,0)),0,MAX(MG$14:MG323)+1)</f>
        <v>0</v>
      </c>
      <c r="MH324" s="315" t="str">
        <f t="shared" si="1008"/>
        <v/>
      </c>
      <c r="MI324" s="369"/>
      <c r="MJ324" s="68"/>
      <c r="MK324" s="18"/>
      <c r="ML324" s="242"/>
      <c r="MM324" s="242"/>
      <c r="MN324" s="59"/>
      <c r="MO324" s="59"/>
      <c r="MP324" s="285"/>
      <c r="MQ324" s="59"/>
      <c r="MR324" s="238"/>
      <c r="MS324" s="285"/>
      <c r="MT324" s="59"/>
      <c r="MU324" s="285"/>
      <c r="MV324" s="238"/>
      <c r="MW324" s="59"/>
      <c r="MX324" s="59"/>
      <c r="MY324" s="59"/>
      <c r="MZ324" s="59"/>
      <c r="NA324" s="59"/>
      <c r="NB324" s="59"/>
      <c r="NC324" s="59"/>
      <c r="ND324" s="59"/>
      <c r="NE324" s="59"/>
      <c r="NF324" s="59"/>
      <c r="NG324" s="59"/>
      <c r="NH324" s="59"/>
      <c r="NI324" s="59"/>
      <c r="NJ324" s="59"/>
      <c r="NK324" s="59"/>
      <c r="NL324" s="454"/>
      <c r="NM324" s="454"/>
      <c r="NN324" s="59"/>
      <c r="NO324" s="18"/>
      <c r="NP324" s="18"/>
      <c r="NQ324" s="18"/>
      <c r="NR324" s="18"/>
      <c r="NS324" s="18"/>
      <c r="NT324" s="18"/>
      <c r="NU324" s="18"/>
      <c r="NV324" s="18"/>
      <c r="NW324" s="18"/>
      <c r="NX324" s="18"/>
      <c r="NY324" s="18"/>
      <c r="NZ324" s="18"/>
      <c r="OA324" s="18"/>
      <c r="OB324" s="18"/>
      <c r="OC324" s="18"/>
      <c r="OZ324" s="59"/>
      <c r="PA324" s="251" t="str">
        <f t="shared" si="1009"/>
        <v/>
      </c>
      <c r="PB324" s="251" t="str">
        <f t="shared" si="1010"/>
        <v/>
      </c>
      <c r="PC324" s="251" t="str">
        <f t="shared" si="1011"/>
        <v/>
      </c>
      <c r="PD324" s="251" t="str">
        <f t="shared" si="1012"/>
        <v/>
      </c>
      <c r="PE324" s="251" t="str">
        <f t="shared" si="1013"/>
        <v/>
      </c>
      <c r="PF324" s="251" t="str">
        <f t="shared" si="1014"/>
        <v/>
      </c>
      <c r="PG324" s="251" t="str">
        <f t="shared" si="1015"/>
        <v/>
      </c>
      <c r="PH324" s="251" t="str">
        <f t="shared" si="1016"/>
        <v/>
      </c>
      <c r="PI324" s="251" t="str">
        <f t="shared" si="1017"/>
        <v/>
      </c>
      <c r="PJ324" s="251" t="str">
        <f t="shared" si="1018"/>
        <v/>
      </c>
      <c r="PK324" s="251" t="str">
        <f t="shared" si="1019"/>
        <v/>
      </c>
      <c r="PL324" s="251" t="str">
        <f t="shared" si="1020"/>
        <v/>
      </c>
      <c r="PM324" s="251" t="str">
        <f t="shared" si="1021"/>
        <v/>
      </c>
      <c r="PN324" s="251" t="str">
        <f t="shared" si="1022"/>
        <v/>
      </c>
      <c r="PO324" s="251" t="str">
        <f t="shared" si="1023"/>
        <v/>
      </c>
      <c r="PP324" s="251" t="str">
        <f t="shared" si="1024"/>
        <v/>
      </c>
      <c r="PQ324" s="251" t="str">
        <f t="shared" si="1025"/>
        <v/>
      </c>
      <c r="PR324" s="251" t="str">
        <f t="shared" si="1026"/>
        <v/>
      </c>
      <c r="PS324" s="251" t="str">
        <f t="shared" si="1027"/>
        <v/>
      </c>
      <c r="PT324" s="251" t="str">
        <f t="shared" si="1028"/>
        <v/>
      </c>
      <c r="PU324" s="251" t="str">
        <f t="shared" si="1029"/>
        <v/>
      </c>
      <c r="PV324" s="251" t="str">
        <f t="shared" si="1030"/>
        <v/>
      </c>
      <c r="PW324" s="251" t="str">
        <f t="shared" si="1031"/>
        <v/>
      </c>
      <c r="PX324" s="251" t="str">
        <f t="shared" si="1032"/>
        <v/>
      </c>
      <c r="PY324" s="251" t="str">
        <f t="shared" si="1033"/>
        <v/>
      </c>
      <c r="PZ324" s="251" t="str">
        <f t="shared" si="1034"/>
        <v/>
      </c>
      <c r="QA324" s="251" t="str">
        <f t="shared" si="1035"/>
        <v/>
      </c>
      <c r="QB324" s="251" t="str">
        <f t="shared" si="1036"/>
        <v/>
      </c>
      <c r="QC324" s="251" t="str">
        <f t="shared" si="1037"/>
        <v/>
      </c>
      <c r="QD324" s="251" t="str">
        <f t="shared" si="1038"/>
        <v/>
      </c>
      <c r="QE324" s="251" t="str">
        <f t="shared" si="1039"/>
        <v/>
      </c>
      <c r="QF324" s="63">
        <f t="shared" si="1040"/>
        <v>0</v>
      </c>
      <c r="QG324" s="59"/>
      <c r="QH324" s="59"/>
      <c r="QI324" s="59"/>
      <c r="QJ324" s="59"/>
      <c r="QK324" s="59"/>
      <c r="QL324" s="59"/>
      <c r="QM324" s="59"/>
      <c r="QN324" s="59"/>
    </row>
    <row r="325" spans="1:456" ht="6.75" customHeight="1" x14ac:dyDescent="0.25">
      <c r="A325" s="68"/>
      <c r="B325" s="447">
        <f t="shared" si="900"/>
        <v>311</v>
      </c>
      <c r="C325" s="72" t="s">
        <v>901</v>
      </c>
      <c r="D325" s="261" t="s">
        <v>893</v>
      </c>
      <c r="E325" s="59"/>
      <c r="F325" s="229"/>
      <c r="G325" s="295"/>
      <c r="H325" s="295"/>
      <c r="I325" s="229"/>
      <c r="J325" s="295"/>
      <c r="K325" s="295"/>
      <c r="L325" s="229"/>
      <c r="M325" s="295"/>
      <c r="N325" s="295"/>
      <c r="O325" s="229"/>
      <c r="P325" s="295"/>
      <c r="Q325" s="295"/>
      <c r="R325" s="229"/>
      <c r="S325" s="230"/>
      <c r="T325" s="231"/>
      <c r="U325" s="229"/>
      <c r="V325" s="230"/>
      <c r="W325" s="231"/>
      <c r="X325" s="229"/>
      <c r="Y325" s="230"/>
      <c r="Z325" s="231"/>
      <c r="AA325" s="229"/>
      <c r="AB325" s="295"/>
      <c r="AC325" s="295"/>
      <c r="AD325" s="229"/>
      <c r="AE325" s="295"/>
      <c r="AF325" s="295"/>
      <c r="AG325" s="229"/>
      <c r="AH325" s="295"/>
      <c r="AI325" s="295"/>
      <c r="AJ325" s="229"/>
      <c r="AK325" s="295"/>
      <c r="AL325" s="295"/>
      <c r="AM325" s="229"/>
      <c r="AN325" s="295"/>
      <c r="AO325" s="295"/>
      <c r="AP325" s="243"/>
      <c r="AQ325" s="295"/>
      <c r="AR325" s="290"/>
      <c r="AS325" s="243"/>
      <c r="AT325" s="295"/>
      <c r="AU325" s="290"/>
      <c r="AV325" s="229"/>
      <c r="AW325" s="230"/>
      <c r="AX325" s="231"/>
      <c r="AY325" s="229"/>
      <c r="AZ325" s="230"/>
      <c r="BA325" s="231"/>
      <c r="BB325" s="229"/>
      <c r="BC325" s="230"/>
      <c r="BD325" s="231"/>
      <c r="BE325" s="229"/>
      <c r="BF325" s="230"/>
      <c r="BG325" s="231"/>
      <c r="BH325" s="229"/>
      <c r="BI325" s="230"/>
      <c r="BJ325" s="231"/>
      <c r="BK325" s="243"/>
      <c r="BL325" s="230"/>
      <c r="BM325" s="231"/>
      <c r="BN325" s="243"/>
      <c r="BO325" s="230"/>
      <c r="BP325" s="231"/>
      <c r="BQ325" s="229"/>
      <c r="BR325" s="230"/>
      <c r="BS325" s="231"/>
      <c r="BT325" s="229"/>
      <c r="BU325" s="230"/>
      <c r="BV325" s="231"/>
      <c r="BW325" s="229"/>
      <c r="BX325" s="230"/>
      <c r="BY325" s="231"/>
      <c r="BZ325" s="229"/>
      <c r="CA325" s="230"/>
      <c r="CB325" s="231"/>
      <c r="CC325" s="229"/>
      <c r="CD325" s="230"/>
      <c r="CE325" s="231"/>
      <c r="CF325" s="331"/>
      <c r="CG325" s="332"/>
      <c r="CH325" s="385"/>
      <c r="CI325" s="331"/>
      <c r="CJ325" s="332"/>
      <c r="CK325" s="385"/>
      <c r="CL325" s="243"/>
      <c r="CM325" s="230"/>
      <c r="CN325" s="354"/>
      <c r="CO325" s="243"/>
      <c r="CP325" s="230"/>
      <c r="CQ325" s="231"/>
      <c r="CR325" s="331"/>
      <c r="CS325" s="332"/>
      <c r="CT325" s="333"/>
      <c r="CU325" s="229"/>
      <c r="CV325" s="230"/>
      <c r="CW325" s="231"/>
      <c r="CX325" s="331"/>
      <c r="CY325" s="332"/>
      <c r="CZ325" s="333"/>
      <c r="DA325" s="331"/>
      <c r="DB325" s="332"/>
      <c r="DC325" s="333"/>
      <c r="DD325" s="331"/>
      <c r="DE325" s="332"/>
      <c r="DF325" s="333"/>
      <c r="DG325" s="331"/>
      <c r="DH325" s="332"/>
      <c r="DI325" s="333"/>
      <c r="DJ325" s="229"/>
      <c r="DK325" s="230"/>
      <c r="DL325" s="231"/>
      <c r="DM325" s="229"/>
      <c r="DN325" s="230"/>
      <c r="DO325" s="231"/>
      <c r="DP325" s="331"/>
      <c r="DQ325" s="332"/>
      <c r="DR325" s="333"/>
      <c r="DS325" s="331"/>
      <c r="DT325" s="332"/>
      <c r="DU325" s="333"/>
      <c r="DV325" s="331"/>
      <c r="DW325" s="332"/>
      <c r="DX325" s="333"/>
      <c r="DY325" s="331"/>
      <c r="DZ325" s="332"/>
      <c r="EA325" s="333"/>
      <c r="EB325" s="331"/>
      <c r="EC325" s="332"/>
      <c r="ED325" s="333"/>
      <c r="EE325" s="331"/>
      <c r="EF325" s="332"/>
      <c r="EG325" s="333"/>
      <c r="EH325" s="229"/>
      <c r="EI325" s="230"/>
      <c r="EJ325" s="231"/>
      <c r="EK325" s="229"/>
      <c r="EL325" s="230"/>
      <c r="EM325" s="231"/>
      <c r="EN325" s="244"/>
      <c r="EO325" s="269" t="str">
        <f t="shared" si="901"/>
        <v/>
      </c>
      <c r="EP325" s="444" t="s">
        <v>1247</v>
      </c>
      <c r="EQ325" s="360" t="str">
        <f t="shared" si="1041"/>
        <v/>
      </c>
      <c r="ER325" s="360" t="str">
        <f t="shared" si="1042"/>
        <v/>
      </c>
      <c r="ES325" s="360" t="str">
        <f t="shared" si="1043"/>
        <v/>
      </c>
      <c r="ET325" s="360" t="str">
        <f t="shared" si="1044"/>
        <v/>
      </c>
      <c r="EU325" s="360" t="str">
        <f t="shared" si="1045"/>
        <v/>
      </c>
      <c r="EV325" s="360" t="str">
        <f t="shared" si="1046"/>
        <v/>
      </c>
      <c r="EW325" s="360" t="str">
        <f t="shared" si="1047"/>
        <v/>
      </c>
      <c r="EX325" s="360" t="str">
        <f t="shared" si="1048"/>
        <v/>
      </c>
      <c r="EY325" s="360" t="str">
        <f t="shared" si="1049"/>
        <v/>
      </c>
      <c r="EZ325" s="360" t="str">
        <f t="shared" si="1050"/>
        <v/>
      </c>
      <c r="FA325" s="360" t="str">
        <f t="shared" si="1051"/>
        <v/>
      </c>
      <c r="FB325" s="360" t="str">
        <f t="shared" si="1052"/>
        <v/>
      </c>
      <c r="FC325" s="360" t="str">
        <f t="shared" si="1053"/>
        <v/>
      </c>
      <c r="FD325" s="360" t="str">
        <f t="shared" si="1054"/>
        <v/>
      </c>
      <c r="FE325" s="360" t="str">
        <f t="shared" si="1055"/>
        <v/>
      </c>
      <c r="FF325" s="360" t="str">
        <f t="shared" si="1056"/>
        <v/>
      </c>
      <c r="FG325" s="360" t="str">
        <f t="shared" si="1057"/>
        <v/>
      </c>
      <c r="FH325" s="360" t="str">
        <f t="shared" si="1058"/>
        <v/>
      </c>
      <c r="FI325" s="360" t="str">
        <f t="shared" si="1059"/>
        <v/>
      </c>
      <c r="FJ325" s="360" t="str">
        <f t="shared" si="1060"/>
        <v/>
      </c>
      <c r="FK325" s="360" t="str">
        <f t="shared" si="1061"/>
        <v/>
      </c>
      <c r="FL325" s="360" t="str">
        <f t="shared" si="1062"/>
        <v/>
      </c>
      <c r="FM325" s="360" t="str">
        <f t="shared" si="1063"/>
        <v/>
      </c>
      <c r="FN325" s="360" t="str">
        <f t="shared" si="1064"/>
        <v/>
      </c>
      <c r="FO325" s="360" t="str">
        <f t="shared" si="1065"/>
        <v/>
      </c>
      <c r="FP325" s="360" t="str">
        <f t="shared" si="1066"/>
        <v/>
      </c>
      <c r="FQ325" s="360">
        <f t="shared" si="1067"/>
        <v>21</v>
      </c>
      <c r="FR325" s="360">
        <f t="shared" si="1068"/>
        <v>40</v>
      </c>
      <c r="FS325" s="360" t="str">
        <f t="shared" si="1069"/>
        <v/>
      </c>
      <c r="FT325" s="360" t="str">
        <f t="shared" si="902"/>
        <v/>
      </c>
      <c r="FU325" s="360" t="str">
        <f t="shared" si="1070"/>
        <v/>
      </c>
      <c r="FV325" s="360" t="str">
        <f t="shared" si="1071"/>
        <v/>
      </c>
      <c r="FW325" s="360" t="str">
        <f t="shared" si="1072"/>
        <v/>
      </c>
      <c r="FX325" s="360" t="str">
        <f t="shared" si="1073"/>
        <v/>
      </c>
      <c r="FY325" s="360" t="str">
        <f t="shared" si="1074"/>
        <v/>
      </c>
      <c r="FZ325" s="360" t="str">
        <f t="shared" si="1075"/>
        <v/>
      </c>
      <c r="GA325" s="360" t="str">
        <f t="shared" si="1076"/>
        <v/>
      </c>
      <c r="GB325" s="360" t="str">
        <f t="shared" si="1077"/>
        <v/>
      </c>
      <c r="GC325" s="360" t="str">
        <f t="shared" si="1078"/>
        <v/>
      </c>
      <c r="GD325" s="360" t="str">
        <f t="shared" si="1079"/>
        <v/>
      </c>
      <c r="GE325" s="360" t="str">
        <f t="shared" si="1080"/>
        <v/>
      </c>
      <c r="GF325" s="360" t="str">
        <f t="shared" si="1081"/>
        <v/>
      </c>
      <c r="GG325" s="360" t="str">
        <f t="shared" si="1082"/>
        <v/>
      </c>
      <c r="GH325" s="360" t="str">
        <f t="shared" si="1083"/>
        <v/>
      </c>
      <c r="GI325" s="360" t="str">
        <f t="shared" si="1084"/>
        <v/>
      </c>
      <c r="GJ325" s="360" t="str">
        <f t="shared" si="1085"/>
        <v/>
      </c>
      <c r="GK325" s="444" t="s">
        <v>1247</v>
      </c>
      <c r="GL325" s="361" t="str">
        <f t="shared" si="903"/>
        <v>-</v>
      </c>
      <c r="GM325" s="361" t="str">
        <f t="shared" si="904"/>
        <v>-</v>
      </c>
      <c r="GN325" s="361" t="str">
        <f t="shared" si="905"/>
        <v>-</v>
      </c>
      <c r="GO325" s="361" t="str">
        <f t="shared" si="906"/>
        <v>-</v>
      </c>
      <c r="GP325" s="361" t="str">
        <f t="shared" si="907"/>
        <v>-</v>
      </c>
      <c r="GQ325" s="361" t="str">
        <f t="shared" si="908"/>
        <v>-</v>
      </c>
      <c r="GR325" s="361" t="str">
        <f t="shared" si="909"/>
        <v>-</v>
      </c>
      <c r="GS325" s="361" t="str">
        <f t="shared" si="910"/>
        <v>-</v>
      </c>
      <c r="GT325" s="361" t="str">
        <f t="shared" si="911"/>
        <v>-</v>
      </c>
      <c r="GU325" s="361" t="str">
        <f t="shared" si="912"/>
        <v>-</v>
      </c>
      <c r="GV325" s="361" t="str">
        <f t="shared" si="913"/>
        <v>-</v>
      </c>
      <c r="GW325" s="361" t="str">
        <f t="shared" si="914"/>
        <v>-</v>
      </c>
      <c r="GX325" s="361" t="str">
        <f t="shared" si="915"/>
        <v>-</v>
      </c>
      <c r="GY325" s="361" t="str">
        <f t="shared" si="916"/>
        <v>-</v>
      </c>
      <c r="GZ325" s="361" t="str">
        <f t="shared" si="917"/>
        <v>-</v>
      </c>
      <c r="HA325" s="361" t="str">
        <f t="shared" si="918"/>
        <v>-</v>
      </c>
      <c r="HB325" s="361" t="str">
        <f t="shared" si="919"/>
        <v>-</v>
      </c>
      <c r="HC325" s="361" t="str">
        <f t="shared" si="920"/>
        <v>-</v>
      </c>
      <c r="HD325" s="361" t="str">
        <f t="shared" si="921"/>
        <v>-</v>
      </c>
      <c r="HE325" s="361" t="str">
        <f t="shared" si="922"/>
        <v>-</v>
      </c>
      <c r="HF325" s="361" t="str">
        <f t="shared" si="923"/>
        <v>-</v>
      </c>
      <c r="HG325" s="361" t="str">
        <f t="shared" si="924"/>
        <v>-</v>
      </c>
      <c r="HH325" s="361" t="str">
        <f t="shared" si="925"/>
        <v>-</v>
      </c>
      <c r="HI325" s="361" t="str">
        <f t="shared" si="926"/>
        <v>-</v>
      </c>
      <c r="HJ325" s="361" t="str">
        <f t="shared" si="927"/>
        <v>-</v>
      </c>
      <c r="HK325" s="361" t="str">
        <f t="shared" si="928"/>
        <v>-</v>
      </c>
      <c r="HL325" s="361" t="str">
        <f t="shared" si="929"/>
        <v>nmawwells</v>
      </c>
      <c r="HM325" s="361" t="str">
        <f t="shared" si="930"/>
        <v>nmawwells</v>
      </c>
      <c r="HN325" s="361" t="str">
        <f t="shared" si="931"/>
        <v>-</v>
      </c>
      <c r="HO325" s="361" t="str">
        <f t="shared" si="932"/>
        <v>-</v>
      </c>
      <c r="HP325" s="361" t="str">
        <f t="shared" si="933"/>
        <v>-</v>
      </c>
      <c r="HQ325" s="361" t="str">
        <f t="shared" si="934"/>
        <v>-</v>
      </c>
      <c r="HR325" s="361" t="str">
        <f t="shared" si="935"/>
        <v>-</v>
      </c>
      <c r="HS325" s="361" t="str">
        <f t="shared" si="936"/>
        <v>-</v>
      </c>
      <c r="HT325" s="361" t="str">
        <f t="shared" si="937"/>
        <v>-</v>
      </c>
      <c r="HU325" s="361" t="str">
        <f t="shared" si="938"/>
        <v>-</v>
      </c>
      <c r="HV325" s="361" t="str">
        <f t="shared" si="939"/>
        <v>-</v>
      </c>
      <c r="HW325" s="361" t="str">
        <f t="shared" si="940"/>
        <v>-</v>
      </c>
      <c r="HX325" s="361" t="str">
        <f t="shared" si="941"/>
        <v>-</v>
      </c>
      <c r="HY325" s="361" t="str">
        <f t="shared" si="942"/>
        <v>-</v>
      </c>
      <c r="HZ325" s="361" t="str">
        <f t="shared" si="943"/>
        <v>-</v>
      </c>
      <c r="IA325" s="361" t="str">
        <f t="shared" si="944"/>
        <v>-</v>
      </c>
      <c r="IB325" s="361" t="str">
        <f t="shared" si="945"/>
        <v>-</v>
      </c>
      <c r="IC325" s="361" t="str">
        <f t="shared" si="946"/>
        <v>-</v>
      </c>
      <c r="ID325" s="361" t="str">
        <f t="shared" si="947"/>
        <v>-</v>
      </c>
      <c r="IE325" s="361" t="str">
        <f t="shared" si="948"/>
        <v>-</v>
      </c>
      <c r="IF325" s="444" t="s">
        <v>1247</v>
      </c>
      <c r="IG325" s="56" t="str">
        <f t="shared" si="1086"/>
        <v>-</v>
      </c>
      <c r="IH325" s="56" t="str">
        <f t="shared" si="1087"/>
        <v>-</v>
      </c>
      <c r="II325" s="56" t="str">
        <f t="shared" si="1088"/>
        <v>-</v>
      </c>
      <c r="IJ325" s="56" t="str">
        <f t="shared" si="1089"/>
        <v>-</v>
      </c>
      <c r="IK325" s="56" t="str">
        <f t="shared" si="949"/>
        <v>-</v>
      </c>
      <c r="IL325" s="56" t="str">
        <f t="shared" si="950"/>
        <v>-</v>
      </c>
      <c r="IM325" s="56" t="str">
        <f t="shared" si="951"/>
        <v>-</v>
      </c>
      <c r="IN325" s="56" t="str">
        <f t="shared" si="952"/>
        <v>-</v>
      </c>
      <c r="IO325" s="56" t="str">
        <f t="shared" si="953"/>
        <v>-</v>
      </c>
      <c r="IP325" s="56" t="str">
        <f t="shared" si="954"/>
        <v>-</v>
      </c>
      <c r="IQ325" s="56" t="str">
        <f t="shared" si="955"/>
        <v>-</v>
      </c>
      <c r="IR325" s="56" t="str">
        <f t="shared" si="956"/>
        <v>-</v>
      </c>
      <c r="IS325" s="56" t="str">
        <f t="shared" si="957"/>
        <v>-</v>
      </c>
      <c r="IT325" s="56" t="str">
        <f t="shared" si="958"/>
        <v>-</v>
      </c>
      <c r="IU325" s="56" t="str">
        <f t="shared" si="959"/>
        <v>-</v>
      </c>
      <c r="IV325" s="56" t="str">
        <f t="shared" si="960"/>
        <v>-</v>
      </c>
      <c r="IW325" s="56" t="str">
        <f t="shared" si="961"/>
        <v>-</v>
      </c>
      <c r="IX325" s="56" t="str">
        <f t="shared" si="962"/>
        <v>-</v>
      </c>
      <c r="IY325" s="56" t="str">
        <f t="shared" si="963"/>
        <v>-</v>
      </c>
      <c r="IZ325" s="56" t="str">
        <f t="shared" si="964"/>
        <v>-</v>
      </c>
      <c r="JA325" s="56" t="str">
        <f t="shared" si="965"/>
        <v>-</v>
      </c>
      <c r="JB325" s="56" t="str">
        <f t="shared" si="966"/>
        <v>-</v>
      </c>
      <c r="JC325" s="56" t="str">
        <f t="shared" si="967"/>
        <v>-</v>
      </c>
      <c r="JD325" s="56" t="str">
        <f t="shared" si="968"/>
        <v>-</v>
      </c>
      <c r="JE325" s="56" t="str">
        <f t="shared" si="969"/>
        <v>-</v>
      </c>
      <c r="JF325" s="56" t="str">
        <f t="shared" si="970"/>
        <v>-</v>
      </c>
      <c r="JG325" s="56">
        <f t="shared" si="971"/>
        <v>1</v>
      </c>
      <c r="JH325" s="56">
        <f t="shared" si="972"/>
        <v>1</v>
      </c>
      <c r="JI325" s="56" t="str">
        <f t="shared" si="973"/>
        <v>-</v>
      </c>
      <c r="JJ325" s="56" t="str">
        <f t="shared" si="974"/>
        <v>-</v>
      </c>
      <c r="JK325" s="56" t="str">
        <f t="shared" si="975"/>
        <v>-</v>
      </c>
      <c r="JL325" s="56" t="str">
        <f t="shared" si="976"/>
        <v>-</v>
      </c>
      <c r="JM325" s="56" t="str">
        <f t="shared" si="977"/>
        <v>-</v>
      </c>
      <c r="JN325" s="56" t="str">
        <f t="shared" si="978"/>
        <v>-</v>
      </c>
      <c r="JO325" s="56" t="str">
        <f t="shared" si="979"/>
        <v>-</v>
      </c>
      <c r="JP325" s="56" t="str">
        <f t="shared" si="980"/>
        <v>-</v>
      </c>
      <c r="JQ325" s="56" t="str">
        <f t="shared" si="981"/>
        <v>-</v>
      </c>
      <c r="JR325" s="56" t="str">
        <f t="shared" si="982"/>
        <v>-</v>
      </c>
      <c r="JS325" s="56" t="str">
        <f t="shared" si="983"/>
        <v>-</v>
      </c>
      <c r="JT325" s="56" t="str">
        <f t="shared" si="984"/>
        <v>-</v>
      </c>
      <c r="JU325" s="56" t="str">
        <f t="shared" si="985"/>
        <v>-</v>
      </c>
      <c r="JV325" s="56" t="str">
        <f t="shared" si="986"/>
        <v>-</v>
      </c>
      <c r="JW325" s="56" t="str">
        <f t="shared" si="987"/>
        <v>-</v>
      </c>
      <c r="JX325" s="56" t="str">
        <f t="shared" si="988"/>
        <v>-</v>
      </c>
      <c r="JY325" s="56" t="str">
        <f t="shared" si="989"/>
        <v>-</v>
      </c>
      <c r="JZ325" s="56" t="str">
        <f t="shared" si="990"/>
        <v>-</v>
      </c>
      <c r="KA325" s="444" t="s">
        <v>1247</v>
      </c>
      <c r="KB325" s="360">
        <f>IF(ISNUMBER(INDEX($EQ$15:$GK$521,$B325,EO$11)),MAX(KB$14:KB324)+1,0)</f>
        <v>0</v>
      </c>
      <c r="KC325" s="360" t="str">
        <f t="shared" si="1090"/>
        <v/>
      </c>
      <c r="KD325" s="373" t="s">
        <v>2</v>
      </c>
      <c r="KE325" s="215"/>
      <c r="KF325" s="60"/>
      <c r="KG325" s="60"/>
      <c r="KH325" s="60"/>
      <c r="KI325" s="60"/>
      <c r="KJ325" s="60"/>
      <c r="KK325" s="60"/>
      <c r="KL325" s="60"/>
      <c r="KM325" s="60"/>
      <c r="KN325" s="60"/>
      <c r="KO325" s="60"/>
      <c r="KP325" s="60"/>
      <c r="KQ325" s="60"/>
      <c r="KR325" s="60"/>
      <c r="KS325" s="60"/>
      <c r="KT325" s="60"/>
      <c r="KU325" s="60"/>
      <c r="KV325" s="60"/>
      <c r="KW325" s="60"/>
      <c r="KX325" s="60"/>
      <c r="KY325" s="60"/>
      <c r="KZ325" s="283" t="str">
        <f t="shared" si="991"/>
        <v/>
      </c>
      <c r="LA325" s="26"/>
      <c r="LB325" s="18"/>
      <c r="LC325" s="18"/>
      <c r="LD325" s="18"/>
      <c r="LE325" s="18"/>
      <c r="LF325" s="18"/>
      <c r="LG325" s="18"/>
      <c r="LH325" s="18"/>
      <c r="LI325" s="18"/>
      <c r="LJ325" s="18"/>
      <c r="LK325" s="18"/>
      <c r="LL325" s="18"/>
      <c r="LM325" s="18"/>
      <c r="LN325" s="63"/>
      <c r="LO325" s="251">
        <f t="shared" si="992"/>
        <v>0</v>
      </c>
      <c r="LP325" s="251">
        <f t="shared" si="993"/>
        <v>0</v>
      </c>
      <c r="LQ325" s="251">
        <f t="shared" si="994"/>
        <v>0</v>
      </c>
      <c r="LR325" s="251">
        <f t="shared" si="995"/>
        <v>0</v>
      </c>
      <c r="LS325" s="251">
        <f t="shared" si="996"/>
        <v>0</v>
      </c>
      <c r="LT325" s="251">
        <f t="shared" si="997"/>
        <v>0</v>
      </c>
      <c r="LU325" s="251">
        <f t="shared" si="998"/>
        <v>0</v>
      </c>
      <c r="LV325" s="251">
        <f t="shared" si="999"/>
        <v>0</v>
      </c>
      <c r="LW325" s="251">
        <f t="shared" si="1000"/>
        <v>0</v>
      </c>
      <c r="LX325" s="251">
        <f t="shared" si="1001"/>
        <v>0</v>
      </c>
      <c r="LY325" s="251">
        <f t="shared" si="1002"/>
        <v>0</v>
      </c>
      <c r="LZ325" s="251">
        <f t="shared" si="1003"/>
        <v>0</v>
      </c>
      <c r="MA325" s="63" t="str">
        <f t="shared" si="1004"/>
        <v/>
      </c>
      <c r="MB325" s="63" t="str">
        <f t="shared" si="1094"/>
        <v/>
      </c>
      <c r="MC325" s="63">
        <f t="shared" si="1095"/>
        <v>311</v>
      </c>
      <c r="MD325" s="63" t="str">
        <f t="shared" si="1096"/>
        <v/>
      </c>
      <c r="ME325" s="63" t="str">
        <f t="shared" si="1097"/>
        <v/>
      </c>
      <c r="MF325" s="315" t="str">
        <f t="shared" si="1007"/>
        <v/>
      </c>
      <c r="MG325" s="315">
        <f>IF(ISNUMBER(MATCH(EO325,$ME$15:$ME$520,0)),0,MAX(MG$14:MG324)+1)</f>
        <v>0</v>
      </c>
      <c r="MH325" s="315" t="str">
        <f t="shared" si="1008"/>
        <v/>
      </c>
      <c r="MI325" s="369"/>
      <c r="MJ325" s="68"/>
      <c r="MK325" s="18"/>
      <c r="ML325" s="242"/>
      <c r="MM325" s="242"/>
      <c r="MN325" s="59"/>
      <c r="MO325" s="59"/>
      <c r="MP325" s="285"/>
      <c r="MQ325" s="59"/>
      <c r="MR325" s="238"/>
      <c r="MS325" s="285"/>
      <c r="MT325" s="59"/>
      <c r="MU325" s="285"/>
      <c r="MV325" s="238"/>
      <c r="MW325" s="59"/>
      <c r="MX325" s="59"/>
      <c r="MY325" s="59"/>
      <c r="MZ325" s="59"/>
      <c r="NA325" s="59"/>
      <c r="NB325" s="59"/>
      <c r="NC325" s="59"/>
      <c r="ND325" s="59"/>
      <c r="NE325" s="59"/>
      <c r="NF325" s="59"/>
      <c r="NG325" s="59"/>
      <c r="NH325" s="59"/>
      <c r="NI325" s="59"/>
      <c r="NJ325" s="59"/>
      <c r="NK325" s="59"/>
      <c r="NL325" s="454"/>
      <c r="NM325" s="454"/>
      <c r="NN325" s="59"/>
      <c r="NO325" s="18"/>
      <c r="NP325" s="18"/>
      <c r="NQ325" s="18"/>
      <c r="NR325" s="18"/>
      <c r="NS325" s="18"/>
      <c r="NT325" s="18"/>
      <c r="NU325" s="18"/>
      <c r="NV325" s="18"/>
      <c r="NW325" s="18"/>
      <c r="NX325" s="18"/>
      <c r="NY325" s="18"/>
      <c r="NZ325" s="18"/>
      <c r="OA325" s="18"/>
      <c r="OB325" s="18"/>
      <c r="OC325" s="18"/>
      <c r="OZ325" s="59"/>
      <c r="PA325" s="251" t="str">
        <f t="shared" si="1009"/>
        <v/>
      </c>
      <c r="PB325" s="251" t="str">
        <f t="shared" si="1010"/>
        <v/>
      </c>
      <c r="PC325" s="251" t="str">
        <f t="shared" si="1011"/>
        <v/>
      </c>
      <c r="PD325" s="251" t="str">
        <f t="shared" si="1012"/>
        <v/>
      </c>
      <c r="PE325" s="251" t="str">
        <f t="shared" si="1013"/>
        <v/>
      </c>
      <c r="PF325" s="251" t="str">
        <f t="shared" si="1014"/>
        <v/>
      </c>
      <c r="PG325" s="251" t="str">
        <f t="shared" si="1015"/>
        <v/>
      </c>
      <c r="PH325" s="251" t="str">
        <f t="shared" si="1016"/>
        <v/>
      </c>
      <c r="PI325" s="251" t="str">
        <f t="shared" si="1017"/>
        <v/>
      </c>
      <c r="PJ325" s="251" t="str">
        <f t="shared" si="1018"/>
        <v/>
      </c>
      <c r="PK325" s="251" t="str">
        <f t="shared" si="1019"/>
        <v/>
      </c>
      <c r="PL325" s="251" t="str">
        <f t="shared" si="1020"/>
        <v/>
      </c>
      <c r="PM325" s="251" t="str">
        <f t="shared" si="1021"/>
        <v/>
      </c>
      <c r="PN325" s="251" t="str">
        <f t="shared" si="1022"/>
        <v/>
      </c>
      <c r="PO325" s="251" t="str">
        <f t="shared" si="1023"/>
        <v/>
      </c>
      <c r="PP325" s="251" t="str">
        <f t="shared" si="1024"/>
        <v/>
      </c>
      <c r="PQ325" s="251" t="str">
        <f t="shared" si="1025"/>
        <v/>
      </c>
      <c r="PR325" s="251" t="str">
        <f t="shared" si="1026"/>
        <v/>
      </c>
      <c r="PS325" s="251" t="str">
        <f t="shared" si="1027"/>
        <v/>
      </c>
      <c r="PT325" s="251" t="str">
        <f t="shared" si="1028"/>
        <v/>
      </c>
      <c r="PU325" s="251" t="str">
        <f t="shared" si="1029"/>
        <v/>
      </c>
      <c r="PV325" s="251" t="str">
        <f t="shared" si="1030"/>
        <v/>
      </c>
      <c r="PW325" s="251" t="str">
        <f t="shared" si="1031"/>
        <v/>
      </c>
      <c r="PX325" s="251" t="str">
        <f t="shared" si="1032"/>
        <v/>
      </c>
      <c r="PY325" s="251" t="str">
        <f t="shared" si="1033"/>
        <v/>
      </c>
      <c r="PZ325" s="251" t="str">
        <f t="shared" si="1034"/>
        <v/>
      </c>
      <c r="QA325" s="251" t="str">
        <f t="shared" si="1035"/>
        <v/>
      </c>
      <c r="QB325" s="251" t="str">
        <f t="shared" si="1036"/>
        <v/>
      </c>
      <c r="QC325" s="251" t="str">
        <f t="shared" si="1037"/>
        <v/>
      </c>
      <c r="QD325" s="251" t="str">
        <f t="shared" si="1038"/>
        <v/>
      </c>
      <c r="QE325" s="251" t="str">
        <f t="shared" si="1039"/>
        <v/>
      </c>
      <c r="QF325" s="63">
        <f t="shared" si="1040"/>
        <v>0</v>
      </c>
      <c r="QG325" s="59"/>
      <c r="QH325" s="59"/>
      <c r="QI325" s="59"/>
      <c r="QJ325" s="59"/>
      <c r="QK325" s="59"/>
      <c r="QL325" s="59"/>
      <c r="QM325" s="59"/>
      <c r="QN325" s="59"/>
    </row>
    <row r="326" spans="1:456" ht="6.75" customHeight="1" x14ac:dyDescent="0.25">
      <c r="A326" s="68"/>
      <c r="B326" s="447">
        <f t="shared" si="900"/>
        <v>312</v>
      </c>
      <c r="C326" s="72" t="s">
        <v>902</v>
      </c>
      <c r="D326" s="261" t="s">
        <v>893</v>
      </c>
      <c r="E326" s="59"/>
      <c r="F326" s="229"/>
      <c r="G326" s="295"/>
      <c r="H326" s="295"/>
      <c r="I326" s="229"/>
      <c r="J326" s="295"/>
      <c r="K326" s="295"/>
      <c r="L326" s="229"/>
      <c r="M326" s="295"/>
      <c r="N326" s="295"/>
      <c r="O326" s="229"/>
      <c r="P326" s="295"/>
      <c r="Q326" s="295"/>
      <c r="R326" s="229"/>
      <c r="S326" s="230"/>
      <c r="T326" s="231"/>
      <c r="U326" s="229"/>
      <c r="V326" s="230"/>
      <c r="W326" s="231"/>
      <c r="X326" s="229"/>
      <c r="Y326" s="230"/>
      <c r="Z326" s="231"/>
      <c r="AA326" s="229"/>
      <c r="AB326" s="295"/>
      <c r="AC326" s="295"/>
      <c r="AD326" s="229"/>
      <c r="AE326" s="295"/>
      <c r="AF326" s="295"/>
      <c r="AG326" s="229"/>
      <c r="AH326" s="295"/>
      <c r="AI326" s="295"/>
      <c r="AJ326" s="229"/>
      <c r="AK326" s="295"/>
      <c r="AL326" s="295"/>
      <c r="AM326" s="229"/>
      <c r="AN326" s="295"/>
      <c r="AO326" s="295"/>
      <c r="AP326" s="243"/>
      <c r="AQ326" s="295"/>
      <c r="AR326" s="290"/>
      <c r="AS326" s="243"/>
      <c r="AT326" s="295"/>
      <c r="AU326" s="290"/>
      <c r="AV326" s="229"/>
      <c r="AW326" s="230"/>
      <c r="AX326" s="231"/>
      <c r="AY326" s="229"/>
      <c r="AZ326" s="230"/>
      <c r="BA326" s="231"/>
      <c r="BB326" s="229"/>
      <c r="BC326" s="230"/>
      <c r="BD326" s="231"/>
      <c r="BE326" s="229"/>
      <c r="BF326" s="230"/>
      <c r="BG326" s="231"/>
      <c r="BH326" s="229"/>
      <c r="BI326" s="230"/>
      <c r="BJ326" s="231"/>
      <c r="BK326" s="243"/>
      <c r="BL326" s="230"/>
      <c r="BM326" s="231"/>
      <c r="BN326" s="243"/>
      <c r="BO326" s="230"/>
      <c r="BP326" s="231"/>
      <c r="BQ326" s="229"/>
      <c r="BR326" s="230"/>
      <c r="BS326" s="231"/>
      <c r="BT326" s="229"/>
      <c r="BU326" s="230"/>
      <c r="BV326" s="231"/>
      <c r="BW326" s="229"/>
      <c r="BX326" s="230"/>
      <c r="BY326" s="231"/>
      <c r="BZ326" s="229"/>
      <c r="CA326" s="230"/>
      <c r="CB326" s="231"/>
      <c r="CC326" s="229"/>
      <c r="CD326" s="230"/>
      <c r="CE326" s="231"/>
      <c r="CF326" s="331"/>
      <c r="CG326" s="332"/>
      <c r="CH326" s="385"/>
      <c r="CI326" s="331"/>
      <c r="CJ326" s="332"/>
      <c r="CK326" s="385"/>
      <c r="CL326" s="243"/>
      <c r="CM326" s="230"/>
      <c r="CN326" s="354"/>
      <c r="CO326" s="243"/>
      <c r="CP326" s="230"/>
      <c r="CQ326" s="231"/>
      <c r="CR326" s="331"/>
      <c r="CS326" s="332"/>
      <c r="CT326" s="333"/>
      <c r="CU326" s="229"/>
      <c r="CV326" s="230"/>
      <c r="CW326" s="231"/>
      <c r="CX326" s="331"/>
      <c r="CY326" s="332"/>
      <c r="CZ326" s="333"/>
      <c r="DA326" s="331"/>
      <c r="DB326" s="332"/>
      <c r="DC326" s="333"/>
      <c r="DD326" s="331"/>
      <c r="DE326" s="332"/>
      <c r="DF326" s="333"/>
      <c r="DG326" s="331"/>
      <c r="DH326" s="332"/>
      <c r="DI326" s="333"/>
      <c r="DJ326" s="229"/>
      <c r="DK326" s="230"/>
      <c r="DL326" s="231"/>
      <c r="DM326" s="229"/>
      <c r="DN326" s="230"/>
      <c r="DO326" s="231"/>
      <c r="DP326" s="331"/>
      <c r="DQ326" s="332"/>
      <c r="DR326" s="333"/>
      <c r="DS326" s="331"/>
      <c r="DT326" s="332"/>
      <c r="DU326" s="333"/>
      <c r="DV326" s="331"/>
      <c r="DW326" s="332"/>
      <c r="DX326" s="333"/>
      <c r="DY326" s="331"/>
      <c r="DZ326" s="332"/>
      <c r="EA326" s="333"/>
      <c r="EB326" s="331"/>
      <c r="EC326" s="332"/>
      <c r="ED326" s="333"/>
      <c r="EE326" s="331"/>
      <c r="EF326" s="332"/>
      <c r="EG326" s="333"/>
      <c r="EH326" s="229"/>
      <c r="EI326" s="230"/>
      <c r="EJ326" s="231"/>
      <c r="EK326" s="229"/>
      <c r="EL326" s="230"/>
      <c r="EM326" s="231"/>
      <c r="EN326" s="244"/>
      <c r="EO326" s="269" t="str">
        <f t="shared" si="901"/>
        <v/>
      </c>
      <c r="EP326" s="444" t="s">
        <v>1247</v>
      </c>
      <c r="EQ326" s="360" t="str">
        <f t="shared" si="1041"/>
        <v/>
      </c>
      <c r="ER326" s="360" t="str">
        <f t="shared" si="1042"/>
        <v/>
      </c>
      <c r="ES326" s="360" t="str">
        <f t="shared" si="1043"/>
        <v/>
      </c>
      <c r="ET326" s="360" t="str">
        <f t="shared" si="1044"/>
        <v/>
      </c>
      <c r="EU326" s="360" t="str">
        <f t="shared" si="1045"/>
        <v/>
      </c>
      <c r="EV326" s="360" t="str">
        <f t="shared" si="1046"/>
        <v/>
      </c>
      <c r="EW326" s="360" t="str">
        <f t="shared" si="1047"/>
        <v/>
      </c>
      <c r="EX326" s="360" t="str">
        <f t="shared" si="1048"/>
        <v/>
      </c>
      <c r="EY326" s="360" t="str">
        <f t="shared" si="1049"/>
        <v/>
      </c>
      <c r="EZ326" s="360" t="str">
        <f t="shared" si="1050"/>
        <v/>
      </c>
      <c r="FA326" s="360" t="str">
        <f t="shared" si="1051"/>
        <v/>
      </c>
      <c r="FB326" s="360" t="str">
        <f t="shared" si="1052"/>
        <v/>
      </c>
      <c r="FC326" s="360" t="str">
        <f t="shared" si="1053"/>
        <v/>
      </c>
      <c r="FD326" s="360" t="str">
        <f t="shared" si="1054"/>
        <v/>
      </c>
      <c r="FE326" s="360" t="str">
        <f t="shared" si="1055"/>
        <v/>
      </c>
      <c r="FF326" s="360" t="str">
        <f t="shared" si="1056"/>
        <v/>
      </c>
      <c r="FG326" s="360" t="str">
        <f t="shared" si="1057"/>
        <v/>
      </c>
      <c r="FH326" s="360" t="str">
        <f t="shared" si="1058"/>
        <v/>
      </c>
      <c r="FI326" s="360" t="str">
        <f t="shared" si="1059"/>
        <v/>
      </c>
      <c r="FJ326" s="360" t="str">
        <f t="shared" si="1060"/>
        <v/>
      </c>
      <c r="FK326" s="360" t="str">
        <f t="shared" si="1061"/>
        <v/>
      </c>
      <c r="FL326" s="360" t="str">
        <f t="shared" si="1062"/>
        <v/>
      </c>
      <c r="FM326" s="360" t="str">
        <f t="shared" si="1063"/>
        <v/>
      </c>
      <c r="FN326" s="360" t="str">
        <f t="shared" si="1064"/>
        <v/>
      </c>
      <c r="FO326" s="360" t="str">
        <f t="shared" si="1065"/>
        <v/>
      </c>
      <c r="FP326" s="360" t="str">
        <f t="shared" si="1066"/>
        <v/>
      </c>
      <c r="FQ326" s="360">
        <f t="shared" si="1067"/>
        <v>22</v>
      </c>
      <c r="FR326" s="360">
        <f t="shared" si="1068"/>
        <v>30</v>
      </c>
      <c r="FS326" s="360" t="str">
        <f t="shared" si="1069"/>
        <v/>
      </c>
      <c r="FT326" s="360" t="str">
        <f t="shared" si="902"/>
        <v/>
      </c>
      <c r="FU326" s="360" t="str">
        <f t="shared" si="1070"/>
        <v/>
      </c>
      <c r="FV326" s="360" t="str">
        <f t="shared" si="1071"/>
        <v/>
      </c>
      <c r="FW326" s="360" t="str">
        <f t="shared" si="1072"/>
        <v/>
      </c>
      <c r="FX326" s="360" t="str">
        <f t="shared" si="1073"/>
        <v/>
      </c>
      <c r="FY326" s="360" t="str">
        <f t="shared" si="1074"/>
        <v/>
      </c>
      <c r="FZ326" s="360" t="str">
        <f t="shared" si="1075"/>
        <v/>
      </c>
      <c r="GA326" s="360" t="str">
        <f t="shared" si="1076"/>
        <v/>
      </c>
      <c r="GB326" s="360" t="str">
        <f t="shared" si="1077"/>
        <v/>
      </c>
      <c r="GC326" s="360" t="str">
        <f t="shared" si="1078"/>
        <v/>
      </c>
      <c r="GD326" s="360" t="str">
        <f t="shared" si="1079"/>
        <v/>
      </c>
      <c r="GE326" s="360" t="str">
        <f t="shared" si="1080"/>
        <v/>
      </c>
      <c r="GF326" s="360" t="str">
        <f t="shared" si="1081"/>
        <v/>
      </c>
      <c r="GG326" s="360" t="str">
        <f t="shared" si="1082"/>
        <v/>
      </c>
      <c r="GH326" s="360" t="str">
        <f t="shared" si="1083"/>
        <v/>
      </c>
      <c r="GI326" s="360" t="str">
        <f t="shared" si="1084"/>
        <v/>
      </c>
      <c r="GJ326" s="360" t="str">
        <f t="shared" si="1085"/>
        <v/>
      </c>
      <c r="GK326" s="444" t="s">
        <v>1247</v>
      </c>
      <c r="GL326" s="361" t="str">
        <f t="shared" si="903"/>
        <v>-</v>
      </c>
      <c r="GM326" s="361" t="str">
        <f t="shared" si="904"/>
        <v>-</v>
      </c>
      <c r="GN326" s="361" t="str">
        <f t="shared" si="905"/>
        <v>-</v>
      </c>
      <c r="GO326" s="361" t="str">
        <f t="shared" si="906"/>
        <v>-</v>
      </c>
      <c r="GP326" s="361" t="str">
        <f t="shared" si="907"/>
        <v>-</v>
      </c>
      <c r="GQ326" s="361" t="str">
        <f t="shared" si="908"/>
        <v>-</v>
      </c>
      <c r="GR326" s="361" t="str">
        <f t="shared" si="909"/>
        <v>-</v>
      </c>
      <c r="GS326" s="361" t="str">
        <f t="shared" si="910"/>
        <v>-</v>
      </c>
      <c r="GT326" s="361" t="str">
        <f t="shared" si="911"/>
        <v>-</v>
      </c>
      <c r="GU326" s="361" t="str">
        <f t="shared" si="912"/>
        <v>-</v>
      </c>
      <c r="GV326" s="361" t="str">
        <f t="shared" si="913"/>
        <v>-</v>
      </c>
      <c r="GW326" s="361" t="str">
        <f t="shared" si="914"/>
        <v>-</v>
      </c>
      <c r="GX326" s="361" t="str">
        <f t="shared" si="915"/>
        <v>-</v>
      </c>
      <c r="GY326" s="361" t="str">
        <f t="shared" si="916"/>
        <v>-</v>
      </c>
      <c r="GZ326" s="361" t="str">
        <f t="shared" si="917"/>
        <v>-</v>
      </c>
      <c r="HA326" s="361" t="str">
        <f t="shared" si="918"/>
        <v>-</v>
      </c>
      <c r="HB326" s="361" t="str">
        <f t="shared" si="919"/>
        <v>-</v>
      </c>
      <c r="HC326" s="361" t="str">
        <f t="shared" si="920"/>
        <v>-</v>
      </c>
      <c r="HD326" s="361" t="str">
        <f t="shared" si="921"/>
        <v>-</v>
      </c>
      <c r="HE326" s="361" t="str">
        <f t="shared" si="922"/>
        <v>-</v>
      </c>
      <c r="HF326" s="361" t="str">
        <f t="shared" si="923"/>
        <v>-</v>
      </c>
      <c r="HG326" s="361" t="str">
        <f t="shared" si="924"/>
        <v>-</v>
      </c>
      <c r="HH326" s="361" t="str">
        <f t="shared" si="925"/>
        <v>-</v>
      </c>
      <c r="HI326" s="361" t="str">
        <f t="shared" si="926"/>
        <v>-</v>
      </c>
      <c r="HJ326" s="361" t="str">
        <f t="shared" si="927"/>
        <v>-</v>
      </c>
      <c r="HK326" s="361" t="str">
        <f t="shared" si="928"/>
        <v>-</v>
      </c>
      <c r="HL326" s="361" t="str">
        <f t="shared" si="929"/>
        <v>maw_packagedata</v>
      </c>
      <c r="HM326" s="361" t="str">
        <f t="shared" si="930"/>
        <v>maw_packagedata</v>
      </c>
      <c r="HN326" s="361" t="str">
        <f t="shared" si="931"/>
        <v>-</v>
      </c>
      <c r="HO326" s="361" t="str">
        <f t="shared" si="932"/>
        <v>-</v>
      </c>
      <c r="HP326" s="361" t="str">
        <f t="shared" si="933"/>
        <v>-</v>
      </c>
      <c r="HQ326" s="361" t="str">
        <f t="shared" si="934"/>
        <v>-</v>
      </c>
      <c r="HR326" s="361" t="str">
        <f t="shared" si="935"/>
        <v>-</v>
      </c>
      <c r="HS326" s="361" t="str">
        <f t="shared" si="936"/>
        <v>-</v>
      </c>
      <c r="HT326" s="361" t="str">
        <f t="shared" si="937"/>
        <v>-</v>
      </c>
      <c r="HU326" s="361" t="str">
        <f t="shared" si="938"/>
        <v>-</v>
      </c>
      <c r="HV326" s="361" t="str">
        <f t="shared" si="939"/>
        <v>-</v>
      </c>
      <c r="HW326" s="361" t="str">
        <f t="shared" si="940"/>
        <v>-</v>
      </c>
      <c r="HX326" s="361" t="str">
        <f t="shared" si="941"/>
        <v>-</v>
      </c>
      <c r="HY326" s="361" t="str">
        <f t="shared" si="942"/>
        <v>-</v>
      </c>
      <c r="HZ326" s="361" t="str">
        <f t="shared" si="943"/>
        <v>-</v>
      </c>
      <c r="IA326" s="361" t="str">
        <f t="shared" si="944"/>
        <v>-</v>
      </c>
      <c r="IB326" s="361" t="str">
        <f t="shared" si="945"/>
        <v>-</v>
      </c>
      <c r="IC326" s="361" t="str">
        <f t="shared" si="946"/>
        <v>-</v>
      </c>
      <c r="ID326" s="361" t="str">
        <f t="shared" si="947"/>
        <v>-</v>
      </c>
      <c r="IE326" s="361" t="str">
        <f t="shared" si="948"/>
        <v>-</v>
      </c>
      <c r="IF326" s="444" t="s">
        <v>1247</v>
      </c>
      <c r="IG326" s="56" t="str">
        <f t="shared" si="1086"/>
        <v>-</v>
      </c>
      <c r="IH326" s="56" t="str">
        <f t="shared" si="1087"/>
        <v>-</v>
      </c>
      <c r="II326" s="56" t="str">
        <f t="shared" si="1088"/>
        <v>-</v>
      </c>
      <c r="IJ326" s="56" t="str">
        <f t="shared" si="1089"/>
        <v>-</v>
      </c>
      <c r="IK326" s="56" t="str">
        <f t="shared" si="949"/>
        <v>-</v>
      </c>
      <c r="IL326" s="56" t="str">
        <f t="shared" si="950"/>
        <v>-</v>
      </c>
      <c r="IM326" s="56" t="str">
        <f t="shared" si="951"/>
        <v>-</v>
      </c>
      <c r="IN326" s="56" t="str">
        <f t="shared" si="952"/>
        <v>-</v>
      </c>
      <c r="IO326" s="56" t="str">
        <f t="shared" si="953"/>
        <v>-</v>
      </c>
      <c r="IP326" s="56" t="str">
        <f t="shared" si="954"/>
        <v>-</v>
      </c>
      <c r="IQ326" s="56" t="str">
        <f t="shared" si="955"/>
        <v>-</v>
      </c>
      <c r="IR326" s="56" t="str">
        <f t="shared" si="956"/>
        <v>-</v>
      </c>
      <c r="IS326" s="56" t="str">
        <f t="shared" si="957"/>
        <v>-</v>
      </c>
      <c r="IT326" s="56" t="str">
        <f t="shared" si="958"/>
        <v>-</v>
      </c>
      <c r="IU326" s="56" t="str">
        <f t="shared" si="959"/>
        <v>-</v>
      </c>
      <c r="IV326" s="56" t="str">
        <f t="shared" si="960"/>
        <v>-</v>
      </c>
      <c r="IW326" s="56" t="str">
        <f t="shared" si="961"/>
        <v>-</v>
      </c>
      <c r="IX326" s="56" t="str">
        <f t="shared" si="962"/>
        <v>-</v>
      </c>
      <c r="IY326" s="56" t="str">
        <f t="shared" si="963"/>
        <v>-</v>
      </c>
      <c r="IZ326" s="56" t="str">
        <f t="shared" si="964"/>
        <v>-</v>
      </c>
      <c r="JA326" s="56" t="str">
        <f t="shared" si="965"/>
        <v>-</v>
      </c>
      <c r="JB326" s="56" t="str">
        <f t="shared" si="966"/>
        <v>-</v>
      </c>
      <c r="JC326" s="56" t="str">
        <f t="shared" si="967"/>
        <v>-</v>
      </c>
      <c r="JD326" s="56" t="str">
        <f t="shared" si="968"/>
        <v>-</v>
      </c>
      <c r="JE326" s="56" t="str">
        <f t="shared" si="969"/>
        <v>-</v>
      </c>
      <c r="JF326" s="56" t="str">
        <f t="shared" si="970"/>
        <v>-</v>
      </c>
      <c r="JG326" s="56" t="str">
        <f t="shared" si="971"/>
        <v>csv</v>
      </c>
      <c r="JH326" s="56" t="str">
        <f t="shared" si="972"/>
        <v>csv</v>
      </c>
      <c r="JI326" s="56" t="str">
        <f t="shared" si="973"/>
        <v>-</v>
      </c>
      <c r="JJ326" s="56" t="str">
        <f t="shared" si="974"/>
        <v>-</v>
      </c>
      <c r="JK326" s="56" t="str">
        <f t="shared" si="975"/>
        <v>-</v>
      </c>
      <c r="JL326" s="56" t="str">
        <f t="shared" si="976"/>
        <v>-</v>
      </c>
      <c r="JM326" s="56" t="str">
        <f t="shared" si="977"/>
        <v>-</v>
      </c>
      <c r="JN326" s="56" t="str">
        <f t="shared" si="978"/>
        <v>-</v>
      </c>
      <c r="JO326" s="56" t="str">
        <f t="shared" si="979"/>
        <v>-</v>
      </c>
      <c r="JP326" s="56" t="str">
        <f t="shared" si="980"/>
        <v>-</v>
      </c>
      <c r="JQ326" s="56" t="str">
        <f t="shared" si="981"/>
        <v>-</v>
      </c>
      <c r="JR326" s="56" t="str">
        <f t="shared" si="982"/>
        <v>-</v>
      </c>
      <c r="JS326" s="56" t="str">
        <f t="shared" si="983"/>
        <v>-</v>
      </c>
      <c r="JT326" s="56" t="str">
        <f t="shared" si="984"/>
        <v>-</v>
      </c>
      <c r="JU326" s="56" t="str">
        <f t="shared" si="985"/>
        <v>-</v>
      </c>
      <c r="JV326" s="56" t="str">
        <f t="shared" si="986"/>
        <v>-</v>
      </c>
      <c r="JW326" s="56" t="str">
        <f t="shared" si="987"/>
        <v>-</v>
      </c>
      <c r="JX326" s="56" t="str">
        <f t="shared" si="988"/>
        <v>-</v>
      </c>
      <c r="JY326" s="56" t="str">
        <f t="shared" si="989"/>
        <v>-</v>
      </c>
      <c r="JZ326" s="56" t="str">
        <f t="shared" si="990"/>
        <v>-</v>
      </c>
      <c r="KA326" s="444" t="s">
        <v>1247</v>
      </c>
      <c r="KB326" s="360">
        <f>IF(ISNUMBER(INDEX($EQ$15:$GK$521,$B326,EO$11)),MAX(KB$14:KB325)+1,0)</f>
        <v>0</v>
      </c>
      <c r="KC326" s="360" t="str">
        <f t="shared" si="1090"/>
        <v/>
      </c>
      <c r="KD326" s="373" t="s">
        <v>2</v>
      </c>
      <c r="KE326" s="215"/>
      <c r="KF326" s="60"/>
      <c r="KG326" s="60"/>
      <c r="KH326" s="60"/>
      <c r="KI326" s="60"/>
      <c r="KJ326" s="60"/>
      <c r="KK326" s="60"/>
      <c r="KL326" s="60"/>
      <c r="KM326" s="60"/>
      <c r="KN326" s="60"/>
      <c r="KO326" s="60"/>
      <c r="KP326" s="60"/>
      <c r="KQ326" s="60"/>
      <c r="KR326" s="60"/>
      <c r="KS326" s="60"/>
      <c r="KT326" s="60"/>
      <c r="KU326" s="60"/>
      <c r="KV326" s="60"/>
      <c r="KW326" s="60"/>
      <c r="KX326" s="60"/>
      <c r="KY326" s="60"/>
      <c r="KZ326" s="283" t="str">
        <f t="shared" si="991"/>
        <v/>
      </c>
      <c r="LA326" s="26"/>
      <c r="LB326" s="18"/>
      <c r="LC326" s="18"/>
      <c r="LD326" s="18"/>
      <c r="LE326" s="18"/>
      <c r="LF326" s="18"/>
      <c r="LG326" s="18"/>
      <c r="LH326" s="18"/>
      <c r="LI326" s="18"/>
      <c r="LJ326" s="18"/>
      <c r="LK326" s="18"/>
      <c r="LL326" s="18"/>
      <c r="LM326" s="18"/>
      <c r="LN326" s="63"/>
      <c r="LO326" s="251">
        <f t="shared" si="992"/>
        <v>0</v>
      </c>
      <c r="LP326" s="251">
        <f t="shared" si="993"/>
        <v>0</v>
      </c>
      <c r="LQ326" s="251">
        <f t="shared" si="994"/>
        <v>0</v>
      </c>
      <c r="LR326" s="251">
        <f t="shared" si="995"/>
        <v>0</v>
      </c>
      <c r="LS326" s="251">
        <f t="shared" si="996"/>
        <v>0</v>
      </c>
      <c r="LT326" s="251">
        <f t="shared" si="997"/>
        <v>0</v>
      </c>
      <c r="LU326" s="251">
        <f t="shared" si="998"/>
        <v>0</v>
      </c>
      <c r="LV326" s="251">
        <f t="shared" si="999"/>
        <v>0</v>
      </c>
      <c r="LW326" s="251">
        <f t="shared" si="1000"/>
        <v>0</v>
      </c>
      <c r="LX326" s="251">
        <f t="shared" si="1001"/>
        <v>0</v>
      </c>
      <c r="LY326" s="251">
        <f t="shared" si="1002"/>
        <v>0</v>
      </c>
      <c r="LZ326" s="251">
        <f t="shared" si="1003"/>
        <v>0</v>
      </c>
      <c r="MA326" s="63" t="str">
        <f t="shared" si="1004"/>
        <v/>
      </c>
      <c r="MB326" s="63" t="str">
        <f t="shared" si="1094"/>
        <v/>
      </c>
      <c r="MC326" s="63">
        <f t="shared" si="1095"/>
        <v>312</v>
      </c>
      <c r="MD326" s="63" t="str">
        <f t="shared" si="1096"/>
        <v/>
      </c>
      <c r="ME326" s="63" t="str">
        <f t="shared" si="1097"/>
        <v/>
      </c>
      <c r="MF326" s="315" t="str">
        <f t="shared" si="1007"/>
        <v/>
      </c>
      <c r="MG326" s="315">
        <f>IF(ISNUMBER(MATCH(EO326,$ME$15:$ME$520,0)),0,MAX(MG$14:MG325)+1)</f>
        <v>0</v>
      </c>
      <c r="MH326" s="315" t="str">
        <f t="shared" si="1008"/>
        <v/>
      </c>
      <c r="MI326" s="369"/>
      <c r="MJ326" s="68"/>
      <c r="MK326" s="18"/>
      <c r="ML326" s="242"/>
      <c r="MM326" s="242"/>
      <c r="MN326" s="59"/>
      <c r="MO326" s="59"/>
      <c r="MP326" s="285"/>
      <c r="MQ326" s="59"/>
      <c r="MR326" s="238"/>
      <c r="MS326" s="285"/>
      <c r="MT326" s="59"/>
      <c r="MU326" s="285"/>
      <c r="MV326" s="238"/>
      <c r="MW326" s="59"/>
      <c r="MX326" s="59"/>
      <c r="MY326" s="59"/>
      <c r="MZ326" s="59"/>
      <c r="NA326" s="59"/>
      <c r="NB326" s="59"/>
      <c r="NC326" s="59"/>
      <c r="ND326" s="59"/>
      <c r="NE326" s="59"/>
      <c r="NF326" s="59"/>
      <c r="NG326" s="59"/>
      <c r="NH326" s="59"/>
      <c r="NI326" s="59"/>
      <c r="NJ326" s="59"/>
      <c r="NK326" s="59"/>
      <c r="NL326" s="454"/>
      <c r="NM326" s="454"/>
      <c r="NN326" s="59"/>
      <c r="NO326" s="18"/>
      <c r="NP326" s="18"/>
      <c r="NQ326" s="18"/>
      <c r="NR326" s="18"/>
      <c r="NS326" s="18"/>
      <c r="NT326" s="18"/>
      <c r="NU326" s="18"/>
      <c r="NV326" s="18"/>
      <c r="NW326" s="18"/>
      <c r="NX326" s="18"/>
      <c r="NY326" s="18"/>
      <c r="NZ326" s="18"/>
      <c r="OA326" s="18"/>
      <c r="OB326" s="18"/>
      <c r="OC326" s="18"/>
      <c r="OZ326" s="59"/>
      <c r="PA326" s="251" t="str">
        <f t="shared" si="1009"/>
        <v/>
      </c>
      <c r="PB326" s="251" t="str">
        <f t="shared" si="1010"/>
        <v/>
      </c>
      <c r="PC326" s="251" t="str">
        <f t="shared" si="1011"/>
        <v/>
      </c>
      <c r="PD326" s="251" t="str">
        <f t="shared" si="1012"/>
        <v/>
      </c>
      <c r="PE326" s="251" t="str">
        <f t="shared" si="1013"/>
        <v/>
      </c>
      <c r="PF326" s="251" t="str">
        <f t="shared" si="1014"/>
        <v/>
      </c>
      <c r="PG326" s="251" t="str">
        <f t="shared" si="1015"/>
        <v/>
      </c>
      <c r="PH326" s="251" t="str">
        <f t="shared" si="1016"/>
        <v/>
      </c>
      <c r="PI326" s="251" t="str">
        <f t="shared" si="1017"/>
        <v/>
      </c>
      <c r="PJ326" s="251" t="str">
        <f t="shared" si="1018"/>
        <v/>
      </c>
      <c r="PK326" s="251" t="str">
        <f t="shared" si="1019"/>
        <v/>
      </c>
      <c r="PL326" s="251" t="str">
        <f t="shared" si="1020"/>
        <v/>
      </c>
      <c r="PM326" s="251" t="str">
        <f t="shared" si="1021"/>
        <v/>
      </c>
      <c r="PN326" s="251" t="str">
        <f t="shared" si="1022"/>
        <v/>
      </c>
      <c r="PO326" s="251" t="str">
        <f t="shared" si="1023"/>
        <v/>
      </c>
      <c r="PP326" s="251" t="str">
        <f t="shared" si="1024"/>
        <v/>
      </c>
      <c r="PQ326" s="251" t="str">
        <f t="shared" si="1025"/>
        <v/>
      </c>
      <c r="PR326" s="251" t="str">
        <f t="shared" si="1026"/>
        <v/>
      </c>
      <c r="PS326" s="251" t="str">
        <f t="shared" si="1027"/>
        <v/>
      </c>
      <c r="PT326" s="251" t="str">
        <f t="shared" si="1028"/>
        <v/>
      </c>
      <c r="PU326" s="251" t="str">
        <f t="shared" si="1029"/>
        <v/>
      </c>
      <c r="PV326" s="251" t="str">
        <f t="shared" si="1030"/>
        <v/>
      </c>
      <c r="PW326" s="251" t="str">
        <f t="shared" si="1031"/>
        <v/>
      </c>
      <c r="PX326" s="251" t="str">
        <f t="shared" si="1032"/>
        <v/>
      </c>
      <c r="PY326" s="251" t="str">
        <f t="shared" si="1033"/>
        <v/>
      </c>
      <c r="PZ326" s="251" t="str">
        <f t="shared" si="1034"/>
        <v/>
      </c>
      <c r="QA326" s="251" t="str">
        <f t="shared" si="1035"/>
        <v/>
      </c>
      <c r="QB326" s="251" t="str">
        <f t="shared" si="1036"/>
        <v/>
      </c>
      <c r="QC326" s="251" t="str">
        <f t="shared" si="1037"/>
        <v/>
      </c>
      <c r="QD326" s="251" t="str">
        <f t="shared" si="1038"/>
        <v/>
      </c>
      <c r="QE326" s="251" t="str">
        <f t="shared" si="1039"/>
        <v/>
      </c>
      <c r="QF326" s="63">
        <f t="shared" si="1040"/>
        <v>0</v>
      </c>
      <c r="QG326" s="59"/>
      <c r="QH326" s="59"/>
      <c r="QI326" s="59"/>
      <c r="QJ326" s="59"/>
      <c r="QK326" s="59"/>
      <c r="QL326" s="59"/>
      <c r="QM326" s="59"/>
      <c r="QN326" s="59"/>
    </row>
    <row r="327" spans="1:456" ht="6.75" customHeight="1" x14ac:dyDescent="0.25">
      <c r="A327" s="68"/>
      <c r="B327" s="447">
        <f t="shared" si="900"/>
        <v>313</v>
      </c>
      <c r="C327" s="72" t="s">
        <v>903</v>
      </c>
      <c r="D327" s="261" t="s">
        <v>893</v>
      </c>
      <c r="E327" s="59"/>
      <c r="F327" s="229"/>
      <c r="G327" s="295"/>
      <c r="H327" s="295"/>
      <c r="I327" s="229"/>
      <c r="J327" s="295"/>
      <c r="K327" s="295"/>
      <c r="L327" s="229"/>
      <c r="M327" s="295"/>
      <c r="N327" s="295"/>
      <c r="O327" s="229"/>
      <c r="P327" s="295"/>
      <c r="Q327" s="295"/>
      <c r="R327" s="229"/>
      <c r="S327" s="230"/>
      <c r="T327" s="231"/>
      <c r="U327" s="229"/>
      <c r="V327" s="230"/>
      <c r="W327" s="231"/>
      <c r="X327" s="229"/>
      <c r="Y327" s="230"/>
      <c r="Z327" s="231"/>
      <c r="AA327" s="229"/>
      <c r="AB327" s="295"/>
      <c r="AC327" s="295"/>
      <c r="AD327" s="229"/>
      <c r="AE327" s="295"/>
      <c r="AF327" s="295"/>
      <c r="AG327" s="229"/>
      <c r="AH327" s="295"/>
      <c r="AI327" s="295"/>
      <c r="AJ327" s="229"/>
      <c r="AK327" s="295"/>
      <c r="AL327" s="295"/>
      <c r="AM327" s="229"/>
      <c r="AN327" s="295"/>
      <c r="AO327" s="295"/>
      <c r="AP327" s="243"/>
      <c r="AQ327" s="295"/>
      <c r="AR327" s="290"/>
      <c r="AS327" s="243"/>
      <c r="AT327" s="295"/>
      <c r="AU327" s="290"/>
      <c r="AV327" s="229"/>
      <c r="AW327" s="230"/>
      <c r="AX327" s="231"/>
      <c r="AY327" s="229"/>
      <c r="AZ327" s="230"/>
      <c r="BA327" s="231"/>
      <c r="BB327" s="229"/>
      <c r="BC327" s="230"/>
      <c r="BD327" s="231"/>
      <c r="BE327" s="229"/>
      <c r="BF327" s="230"/>
      <c r="BG327" s="231"/>
      <c r="BH327" s="229"/>
      <c r="BI327" s="230"/>
      <c r="BJ327" s="231"/>
      <c r="BK327" s="243"/>
      <c r="BL327" s="230"/>
      <c r="BM327" s="231"/>
      <c r="BN327" s="243"/>
      <c r="BO327" s="230"/>
      <c r="BP327" s="231"/>
      <c r="BQ327" s="229"/>
      <c r="BR327" s="230"/>
      <c r="BS327" s="231"/>
      <c r="BT327" s="229"/>
      <c r="BU327" s="230"/>
      <c r="BV327" s="231"/>
      <c r="BW327" s="229"/>
      <c r="BX327" s="230"/>
      <c r="BY327" s="231"/>
      <c r="BZ327" s="229"/>
      <c r="CA327" s="230"/>
      <c r="CB327" s="231"/>
      <c r="CC327" s="229"/>
      <c r="CD327" s="230"/>
      <c r="CE327" s="231"/>
      <c r="CF327" s="331"/>
      <c r="CG327" s="332"/>
      <c r="CH327" s="385"/>
      <c r="CI327" s="331"/>
      <c r="CJ327" s="332"/>
      <c r="CK327" s="385"/>
      <c r="CL327" s="243"/>
      <c r="CM327" s="230"/>
      <c r="CN327" s="354"/>
      <c r="CO327" s="243"/>
      <c r="CP327" s="230"/>
      <c r="CQ327" s="231"/>
      <c r="CR327" s="331"/>
      <c r="CS327" s="332"/>
      <c r="CT327" s="333"/>
      <c r="CU327" s="229"/>
      <c r="CV327" s="230"/>
      <c r="CW327" s="231"/>
      <c r="CX327" s="331"/>
      <c r="CY327" s="332"/>
      <c r="CZ327" s="333"/>
      <c r="DA327" s="331"/>
      <c r="DB327" s="332"/>
      <c r="DC327" s="333"/>
      <c r="DD327" s="331"/>
      <c r="DE327" s="332"/>
      <c r="DF327" s="333"/>
      <c r="DG327" s="331"/>
      <c r="DH327" s="332"/>
      <c r="DI327" s="333"/>
      <c r="DJ327" s="229"/>
      <c r="DK327" s="230"/>
      <c r="DL327" s="231"/>
      <c r="DM327" s="229"/>
      <c r="DN327" s="230"/>
      <c r="DO327" s="231"/>
      <c r="DP327" s="331"/>
      <c r="DQ327" s="332"/>
      <c r="DR327" s="333"/>
      <c r="DS327" s="331"/>
      <c r="DT327" s="332"/>
      <c r="DU327" s="333"/>
      <c r="DV327" s="331"/>
      <c r="DW327" s="332"/>
      <c r="DX327" s="333"/>
      <c r="DY327" s="331"/>
      <c r="DZ327" s="332"/>
      <c r="EA327" s="333"/>
      <c r="EB327" s="331"/>
      <c r="EC327" s="332"/>
      <c r="ED327" s="333"/>
      <c r="EE327" s="331"/>
      <c r="EF327" s="332"/>
      <c r="EG327" s="333"/>
      <c r="EH327" s="229"/>
      <c r="EI327" s="230"/>
      <c r="EJ327" s="231"/>
      <c r="EK327" s="229"/>
      <c r="EL327" s="230"/>
      <c r="EM327" s="231"/>
      <c r="EN327" s="244"/>
      <c r="EO327" s="269" t="str">
        <f t="shared" si="901"/>
        <v/>
      </c>
      <c r="EP327" s="444" t="s">
        <v>1247</v>
      </c>
      <c r="EQ327" s="360" t="str">
        <f t="shared" si="1041"/>
        <v/>
      </c>
      <c r="ER327" s="360" t="str">
        <f t="shared" si="1042"/>
        <v/>
      </c>
      <c r="ES327" s="360" t="str">
        <f t="shared" si="1043"/>
        <v/>
      </c>
      <c r="ET327" s="360" t="str">
        <f t="shared" si="1044"/>
        <v/>
      </c>
      <c r="EU327" s="360" t="str">
        <f t="shared" si="1045"/>
        <v/>
      </c>
      <c r="EV327" s="360" t="str">
        <f t="shared" si="1046"/>
        <v/>
      </c>
      <c r="EW327" s="360" t="str">
        <f t="shared" si="1047"/>
        <v/>
      </c>
      <c r="EX327" s="360" t="str">
        <f t="shared" si="1048"/>
        <v/>
      </c>
      <c r="EY327" s="360" t="str">
        <f t="shared" si="1049"/>
        <v/>
      </c>
      <c r="EZ327" s="360" t="str">
        <f t="shared" si="1050"/>
        <v/>
      </c>
      <c r="FA327" s="360" t="str">
        <f t="shared" si="1051"/>
        <v/>
      </c>
      <c r="FB327" s="360" t="str">
        <f t="shared" si="1052"/>
        <v/>
      </c>
      <c r="FC327" s="360" t="str">
        <f t="shared" si="1053"/>
        <v/>
      </c>
      <c r="FD327" s="360" t="str">
        <f t="shared" si="1054"/>
        <v/>
      </c>
      <c r="FE327" s="360" t="str">
        <f t="shared" si="1055"/>
        <v/>
      </c>
      <c r="FF327" s="360" t="str">
        <f t="shared" si="1056"/>
        <v/>
      </c>
      <c r="FG327" s="360" t="str">
        <f t="shared" si="1057"/>
        <v/>
      </c>
      <c r="FH327" s="360" t="str">
        <f t="shared" si="1058"/>
        <v/>
      </c>
      <c r="FI327" s="360" t="str">
        <f t="shared" si="1059"/>
        <v/>
      </c>
      <c r="FJ327" s="360" t="str">
        <f t="shared" si="1060"/>
        <v/>
      </c>
      <c r="FK327" s="360" t="str">
        <f t="shared" si="1061"/>
        <v/>
      </c>
      <c r="FL327" s="360" t="str">
        <f t="shared" si="1062"/>
        <v/>
      </c>
      <c r="FM327" s="360" t="str">
        <f t="shared" si="1063"/>
        <v/>
      </c>
      <c r="FN327" s="360" t="str">
        <f t="shared" si="1064"/>
        <v/>
      </c>
      <c r="FO327" s="360" t="str">
        <f t="shared" si="1065"/>
        <v/>
      </c>
      <c r="FP327" s="360" t="str">
        <f t="shared" si="1066"/>
        <v/>
      </c>
      <c r="FQ327" s="360">
        <f t="shared" si="1067"/>
        <v>23</v>
      </c>
      <c r="FR327" s="360">
        <f t="shared" si="1068"/>
        <v>39</v>
      </c>
      <c r="FS327" s="360" t="str">
        <f t="shared" si="1069"/>
        <v/>
      </c>
      <c r="FT327" s="360" t="str">
        <f t="shared" si="902"/>
        <v/>
      </c>
      <c r="FU327" s="360" t="str">
        <f t="shared" si="1070"/>
        <v/>
      </c>
      <c r="FV327" s="360" t="str">
        <f t="shared" si="1071"/>
        <v/>
      </c>
      <c r="FW327" s="360" t="str">
        <f t="shared" si="1072"/>
        <v/>
      </c>
      <c r="FX327" s="360" t="str">
        <f t="shared" si="1073"/>
        <v/>
      </c>
      <c r="FY327" s="360" t="str">
        <f t="shared" si="1074"/>
        <v/>
      </c>
      <c r="FZ327" s="360" t="str">
        <f t="shared" si="1075"/>
        <v/>
      </c>
      <c r="GA327" s="360" t="str">
        <f t="shared" si="1076"/>
        <v/>
      </c>
      <c r="GB327" s="360" t="str">
        <f t="shared" si="1077"/>
        <v/>
      </c>
      <c r="GC327" s="360" t="str">
        <f t="shared" si="1078"/>
        <v/>
      </c>
      <c r="GD327" s="360" t="str">
        <f t="shared" si="1079"/>
        <v/>
      </c>
      <c r="GE327" s="360" t="str">
        <f t="shared" si="1080"/>
        <v/>
      </c>
      <c r="GF327" s="360" t="str">
        <f t="shared" si="1081"/>
        <v/>
      </c>
      <c r="GG327" s="360" t="str">
        <f t="shared" si="1082"/>
        <v/>
      </c>
      <c r="GH327" s="360" t="str">
        <f t="shared" si="1083"/>
        <v/>
      </c>
      <c r="GI327" s="360" t="str">
        <f t="shared" si="1084"/>
        <v/>
      </c>
      <c r="GJ327" s="360" t="str">
        <f t="shared" si="1085"/>
        <v/>
      </c>
      <c r="GK327" s="444" t="s">
        <v>1247</v>
      </c>
      <c r="GL327" s="361" t="str">
        <f t="shared" si="903"/>
        <v>-</v>
      </c>
      <c r="GM327" s="361" t="str">
        <f t="shared" si="904"/>
        <v>-</v>
      </c>
      <c r="GN327" s="361" t="str">
        <f t="shared" si="905"/>
        <v>-</v>
      </c>
      <c r="GO327" s="361" t="str">
        <f t="shared" si="906"/>
        <v>-</v>
      </c>
      <c r="GP327" s="361" t="str">
        <f t="shared" si="907"/>
        <v>-</v>
      </c>
      <c r="GQ327" s="361" t="str">
        <f t="shared" si="908"/>
        <v>-</v>
      </c>
      <c r="GR327" s="361" t="str">
        <f t="shared" si="909"/>
        <v>-</v>
      </c>
      <c r="GS327" s="361" t="str">
        <f t="shared" si="910"/>
        <v>-</v>
      </c>
      <c r="GT327" s="361" t="str">
        <f t="shared" si="911"/>
        <v>-</v>
      </c>
      <c r="GU327" s="361" t="str">
        <f t="shared" si="912"/>
        <v>-</v>
      </c>
      <c r="GV327" s="361" t="str">
        <f t="shared" si="913"/>
        <v>-</v>
      </c>
      <c r="GW327" s="361" t="str">
        <f t="shared" si="914"/>
        <v>-</v>
      </c>
      <c r="GX327" s="361" t="str">
        <f t="shared" si="915"/>
        <v>-</v>
      </c>
      <c r="GY327" s="361" t="str">
        <f t="shared" si="916"/>
        <v>-</v>
      </c>
      <c r="GZ327" s="361" t="str">
        <f t="shared" si="917"/>
        <v>-</v>
      </c>
      <c r="HA327" s="361" t="str">
        <f t="shared" si="918"/>
        <v>-</v>
      </c>
      <c r="HB327" s="361" t="str">
        <f t="shared" si="919"/>
        <v>-</v>
      </c>
      <c r="HC327" s="361" t="str">
        <f t="shared" si="920"/>
        <v>-</v>
      </c>
      <c r="HD327" s="361" t="str">
        <f t="shared" si="921"/>
        <v>-</v>
      </c>
      <c r="HE327" s="361" t="str">
        <f t="shared" si="922"/>
        <v>-</v>
      </c>
      <c r="HF327" s="361" t="str">
        <f t="shared" si="923"/>
        <v>-</v>
      </c>
      <c r="HG327" s="361" t="str">
        <f t="shared" si="924"/>
        <v>-</v>
      </c>
      <c r="HH327" s="361" t="str">
        <f t="shared" si="925"/>
        <v>-</v>
      </c>
      <c r="HI327" s="361" t="str">
        <f t="shared" si="926"/>
        <v>-</v>
      </c>
      <c r="HJ327" s="361" t="str">
        <f t="shared" si="927"/>
        <v>-</v>
      </c>
      <c r="HK327" s="361" t="str">
        <f t="shared" si="928"/>
        <v>-</v>
      </c>
      <c r="HL327" s="361" t="str">
        <f t="shared" si="929"/>
        <v>maw_conn</v>
      </c>
      <c r="HM327" s="361" t="str">
        <f t="shared" si="930"/>
        <v>maw_conn</v>
      </c>
      <c r="HN327" s="361" t="str">
        <f t="shared" si="931"/>
        <v>-</v>
      </c>
      <c r="HO327" s="361" t="str">
        <f t="shared" si="932"/>
        <v>-</v>
      </c>
      <c r="HP327" s="361" t="str">
        <f t="shared" si="933"/>
        <v>-</v>
      </c>
      <c r="HQ327" s="361" t="str">
        <f t="shared" si="934"/>
        <v>-</v>
      </c>
      <c r="HR327" s="361" t="str">
        <f t="shared" si="935"/>
        <v>-</v>
      </c>
      <c r="HS327" s="361" t="str">
        <f t="shared" si="936"/>
        <v>-</v>
      </c>
      <c r="HT327" s="361" t="str">
        <f t="shared" si="937"/>
        <v>-</v>
      </c>
      <c r="HU327" s="361" t="str">
        <f t="shared" si="938"/>
        <v>-</v>
      </c>
      <c r="HV327" s="361" t="str">
        <f t="shared" si="939"/>
        <v>-</v>
      </c>
      <c r="HW327" s="361" t="str">
        <f t="shared" si="940"/>
        <v>-</v>
      </c>
      <c r="HX327" s="361" t="str">
        <f t="shared" si="941"/>
        <v>-</v>
      </c>
      <c r="HY327" s="361" t="str">
        <f t="shared" si="942"/>
        <v>-</v>
      </c>
      <c r="HZ327" s="361" t="str">
        <f t="shared" si="943"/>
        <v>-</v>
      </c>
      <c r="IA327" s="361" t="str">
        <f t="shared" si="944"/>
        <v>-</v>
      </c>
      <c r="IB327" s="361" t="str">
        <f t="shared" si="945"/>
        <v>-</v>
      </c>
      <c r="IC327" s="361" t="str">
        <f t="shared" si="946"/>
        <v>-</v>
      </c>
      <c r="ID327" s="361" t="str">
        <f t="shared" si="947"/>
        <v>-</v>
      </c>
      <c r="IE327" s="361" t="str">
        <f t="shared" si="948"/>
        <v>-</v>
      </c>
      <c r="IF327" s="444" t="s">
        <v>1247</v>
      </c>
      <c r="IG327" s="56" t="str">
        <f t="shared" si="1086"/>
        <v>-</v>
      </c>
      <c r="IH327" s="56" t="str">
        <f t="shared" si="1087"/>
        <v>-</v>
      </c>
      <c r="II327" s="56" t="str">
        <f t="shared" si="1088"/>
        <v>-</v>
      </c>
      <c r="IJ327" s="56" t="str">
        <f t="shared" si="1089"/>
        <v>-</v>
      </c>
      <c r="IK327" s="56" t="str">
        <f t="shared" si="949"/>
        <v>-</v>
      </c>
      <c r="IL327" s="56" t="str">
        <f t="shared" si="950"/>
        <v>-</v>
      </c>
      <c r="IM327" s="56" t="str">
        <f t="shared" si="951"/>
        <v>-</v>
      </c>
      <c r="IN327" s="56" t="str">
        <f t="shared" si="952"/>
        <v>-</v>
      </c>
      <c r="IO327" s="56" t="str">
        <f t="shared" si="953"/>
        <v>-</v>
      </c>
      <c r="IP327" s="56" t="str">
        <f t="shared" si="954"/>
        <v>-</v>
      </c>
      <c r="IQ327" s="56" t="str">
        <f t="shared" si="955"/>
        <v>-</v>
      </c>
      <c r="IR327" s="56" t="str">
        <f t="shared" si="956"/>
        <v>-</v>
      </c>
      <c r="IS327" s="56" t="str">
        <f t="shared" si="957"/>
        <v>-</v>
      </c>
      <c r="IT327" s="56" t="str">
        <f t="shared" si="958"/>
        <v>-</v>
      </c>
      <c r="IU327" s="56" t="str">
        <f t="shared" si="959"/>
        <v>-</v>
      </c>
      <c r="IV327" s="56" t="str">
        <f t="shared" si="960"/>
        <v>-</v>
      </c>
      <c r="IW327" s="56" t="str">
        <f t="shared" si="961"/>
        <v>-</v>
      </c>
      <c r="IX327" s="56" t="str">
        <f t="shared" si="962"/>
        <v>-</v>
      </c>
      <c r="IY327" s="56" t="str">
        <f t="shared" si="963"/>
        <v>-</v>
      </c>
      <c r="IZ327" s="56" t="str">
        <f t="shared" si="964"/>
        <v>-</v>
      </c>
      <c r="JA327" s="56" t="str">
        <f t="shared" si="965"/>
        <v>-</v>
      </c>
      <c r="JB327" s="56" t="str">
        <f t="shared" si="966"/>
        <v>-</v>
      </c>
      <c r="JC327" s="56" t="str">
        <f t="shared" si="967"/>
        <v>-</v>
      </c>
      <c r="JD327" s="56" t="str">
        <f t="shared" si="968"/>
        <v>-</v>
      </c>
      <c r="JE327" s="56" t="str">
        <f t="shared" si="969"/>
        <v>-</v>
      </c>
      <c r="JF327" s="56" t="str">
        <f t="shared" si="970"/>
        <v>-</v>
      </c>
      <c r="JG327" s="56" t="str">
        <f t="shared" si="971"/>
        <v>csv</v>
      </c>
      <c r="JH327" s="56" t="str">
        <f t="shared" si="972"/>
        <v>csv</v>
      </c>
      <c r="JI327" s="56" t="str">
        <f t="shared" si="973"/>
        <v>-</v>
      </c>
      <c r="JJ327" s="56" t="str">
        <f t="shared" si="974"/>
        <v>-</v>
      </c>
      <c r="JK327" s="56" t="str">
        <f t="shared" si="975"/>
        <v>-</v>
      </c>
      <c r="JL327" s="56" t="str">
        <f t="shared" si="976"/>
        <v>-</v>
      </c>
      <c r="JM327" s="56" t="str">
        <f t="shared" si="977"/>
        <v>-</v>
      </c>
      <c r="JN327" s="56" t="str">
        <f t="shared" si="978"/>
        <v>-</v>
      </c>
      <c r="JO327" s="56" t="str">
        <f t="shared" si="979"/>
        <v>-</v>
      </c>
      <c r="JP327" s="56" t="str">
        <f t="shared" si="980"/>
        <v>-</v>
      </c>
      <c r="JQ327" s="56" t="str">
        <f t="shared" si="981"/>
        <v>-</v>
      </c>
      <c r="JR327" s="56" t="str">
        <f t="shared" si="982"/>
        <v>-</v>
      </c>
      <c r="JS327" s="56" t="str">
        <f t="shared" si="983"/>
        <v>-</v>
      </c>
      <c r="JT327" s="56" t="str">
        <f t="shared" si="984"/>
        <v>-</v>
      </c>
      <c r="JU327" s="56" t="str">
        <f t="shared" si="985"/>
        <v>-</v>
      </c>
      <c r="JV327" s="56" t="str">
        <f t="shared" si="986"/>
        <v>-</v>
      </c>
      <c r="JW327" s="56" t="str">
        <f t="shared" si="987"/>
        <v>-</v>
      </c>
      <c r="JX327" s="56" t="str">
        <f t="shared" si="988"/>
        <v>-</v>
      </c>
      <c r="JY327" s="56" t="str">
        <f t="shared" si="989"/>
        <v>-</v>
      </c>
      <c r="JZ327" s="56" t="str">
        <f t="shared" si="990"/>
        <v>-</v>
      </c>
      <c r="KA327" s="444" t="s">
        <v>1247</v>
      </c>
      <c r="KB327" s="360">
        <f>IF(ISNUMBER(INDEX($EQ$15:$GK$521,$B327,EO$11)),MAX(KB$14:KB326)+1,0)</f>
        <v>0</v>
      </c>
      <c r="KC327" s="360" t="str">
        <f t="shared" si="1090"/>
        <v/>
      </c>
      <c r="KD327" s="373" t="s">
        <v>2</v>
      </c>
      <c r="KE327" s="215"/>
      <c r="KF327" s="60"/>
      <c r="KG327" s="60"/>
      <c r="KH327" s="60"/>
      <c r="KI327" s="60"/>
      <c r="KJ327" s="60"/>
      <c r="KK327" s="60"/>
      <c r="KL327" s="60"/>
      <c r="KM327" s="60"/>
      <c r="KN327" s="60"/>
      <c r="KO327" s="60"/>
      <c r="KP327" s="60"/>
      <c r="KQ327" s="60"/>
      <c r="KR327" s="60"/>
      <c r="KS327" s="60"/>
      <c r="KT327" s="60"/>
      <c r="KU327" s="60"/>
      <c r="KV327" s="60"/>
      <c r="KW327" s="60"/>
      <c r="KX327" s="60"/>
      <c r="KY327" s="60"/>
      <c r="KZ327" s="283" t="str">
        <f t="shared" si="991"/>
        <v/>
      </c>
      <c r="LA327" s="26"/>
      <c r="LB327" s="18"/>
      <c r="LC327" s="18"/>
      <c r="LD327" s="18"/>
      <c r="LE327" s="18"/>
      <c r="LF327" s="18"/>
      <c r="LG327" s="18"/>
      <c r="LH327" s="18"/>
      <c r="LI327" s="18"/>
      <c r="LJ327" s="18"/>
      <c r="LK327" s="18"/>
      <c r="LL327" s="18"/>
      <c r="LM327" s="18"/>
      <c r="LN327" s="63"/>
      <c r="LO327" s="251">
        <f t="shared" si="992"/>
        <v>0</v>
      </c>
      <c r="LP327" s="251">
        <f t="shared" si="993"/>
        <v>0</v>
      </c>
      <c r="LQ327" s="251">
        <f t="shared" si="994"/>
        <v>0</v>
      </c>
      <c r="LR327" s="251">
        <f t="shared" si="995"/>
        <v>0</v>
      </c>
      <c r="LS327" s="251">
        <f t="shared" si="996"/>
        <v>0</v>
      </c>
      <c r="LT327" s="251">
        <f t="shared" si="997"/>
        <v>0</v>
      </c>
      <c r="LU327" s="251">
        <f t="shared" si="998"/>
        <v>0</v>
      </c>
      <c r="LV327" s="251">
        <f t="shared" si="999"/>
        <v>0</v>
      </c>
      <c r="LW327" s="251">
        <f t="shared" si="1000"/>
        <v>0</v>
      </c>
      <c r="LX327" s="251">
        <f t="shared" si="1001"/>
        <v>0</v>
      </c>
      <c r="LY327" s="251">
        <f t="shared" si="1002"/>
        <v>0</v>
      </c>
      <c r="LZ327" s="251">
        <f t="shared" si="1003"/>
        <v>0</v>
      </c>
      <c r="MA327" s="63" t="str">
        <f t="shared" si="1004"/>
        <v/>
      </c>
      <c r="MB327" s="63" t="str">
        <f t="shared" si="1094"/>
        <v/>
      </c>
      <c r="MC327" s="63">
        <f t="shared" si="1095"/>
        <v>313</v>
      </c>
      <c r="MD327" s="63" t="str">
        <f t="shared" si="1096"/>
        <v/>
      </c>
      <c r="ME327" s="63" t="str">
        <f t="shared" si="1097"/>
        <v/>
      </c>
      <c r="MF327" s="315" t="str">
        <f t="shared" si="1007"/>
        <v/>
      </c>
      <c r="MG327" s="315">
        <f>IF(ISNUMBER(MATCH(EO327,$ME$15:$ME$520,0)),0,MAX(MG$14:MG326)+1)</f>
        <v>0</v>
      </c>
      <c r="MH327" s="315" t="str">
        <f t="shared" si="1008"/>
        <v/>
      </c>
      <c r="MI327" s="369"/>
      <c r="MJ327" s="68"/>
      <c r="MK327" s="18"/>
      <c r="ML327" s="242"/>
      <c r="MM327" s="242"/>
      <c r="MN327" s="59"/>
      <c r="MO327" s="59"/>
      <c r="MP327" s="285"/>
      <c r="MQ327" s="59"/>
      <c r="MR327" s="238"/>
      <c r="MS327" s="285"/>
      <c r="MT327" s="59"/>
      <c r="MU327" s="285"/>
      <c r="MV327" s="238"/>
      <c r="MW327" s="59"/>
      <c r="MX327" s="59"/>
      <c r="MY327" s="59"/>
      <c r="MZ327" s="59"/>
      <c r="NA327" s="59"/>
      <c r="NB327" s="59"/>
      <c r="NC327" s="59"/>
      <c r="ND327" s="59"/>
      <c r="NE327" s="59"/>
      <c r="NF327" s="59"/>
      <c r="NG327" s="59"/>
      <c r="NH327" s="59"/>
      <c r="NI327" s="59"/>
      <c r="NJ327" s="59"/>
      <c r="NK327" s="59"/>
      <c r="NL327" s="454"/>
      <c r="NM327" s="454"/>
      <c r="NN327" s="59"/>
      <c r="NO327" s="18"/>
      <c r="NP327" s="18"/>
      <c r="NQ327" s="18"/>
      <c r="NR327" s="18"/>
      <c r="NS327" s="18"/>
      <c r="NT327" s="18"/>
      <c r="NU327" s="18"/>
      <c r="NV327" s="18"/>
      <c r="NW327" s="18"/>
      <c r="NX327" s="18"/>
      <c r="NY327" s="18"/>
      <c r="NZ327" s="18"/>
      <c r="OA327" s="18"/>
      <c r="OB327" s="18"/>
      <c r="OC327" s="18"/>
      <c r="OZ327" s="59"/>
      <c r="PA327" s="251" t="str">
        <f t="shared" si="1009"/>
        <v/>
      </c>
      <c r="PB327" s="251" t="str">
        <f t="shared" si="1010"/>
        <v/>
      </c>
      <c r="PC327" s="251" t="str">
        <f t="shared" si="1011"/>
        <v/>
      </c>
      <c r="PD327" s="251" t="str">
        <f t="shared" si="1012"/>
        <v/>
      </c>
      <c r="PE327" s="251" t="str">
        <f t="shared" si="1013"/>
        <v/>
      </c>
      <c r="PF327" s="251" t="str">
        <f t="shared" si="1014"/>
        <v/>
      </c>
      <c r="PG327" s="251" t="str">
        <f t="shared" si="1015"/>
        <v/>
      </c>
      <c r="PH327" s="251" t="str">
        <f t="shared" si="1016"/>
        <v/>
      </c>
      <c r="PI327" s="251" t="str">
        <f t="shared" si="1017"/>
        <v/>
      </c>
      <c r="PJ327" s="251" t="str">
        <f t="shared" si="1018"/>
        <v/>
      </c>
      <c r="PK327" s="251" t="str">
        <f t="shared" si="1019"/>
        <v/>
      </c>
      <c r="PL327" s="251" t="str">
        <f t="shared" si="1020"/>
        <v/>
      </c>
      <c r="PM327" s="251" t="str">
        <f t="shared" si="1021"/>
        <v/>
      </c>
      <c r="PN327" s="251" t="str">
        <f t="shared" si="1022"/>
        <v/>
      </c>
      <c r="PO327" s="251" t="str">
        <f t="shared" si="1023"/>
        <v/>
      </c>
      <c r="PP327" s="251" t="str">
        <f t="shared" si="1024"/>
        <v/>
      </c>
      <c r="PQ327" s="251" t="str">
        <f t="shared" si="1025"/>
        <v/>
      </c>
      <c r="PR327" s="251" t="str">
        <f t="shared" si="1026"/>
        <v/>
      </c>
      <c r="PS327" s="251" t="str">
        <f t="shared" si="1027"/>
        <v/>
      </c>
      <c r="PT327" s="251" t="str">
        <f t="shared" si="1028"/>
        <v/>
      </c>
      <c r="PU327" s="251" t="str">
        <f t="shared" si="1029"/>
        <v/>
      </c>
      <c r="PV327" s="251" t="str">
        <f t="shared" si="1030"/>
        <v/>
      </c>
      <c r="PW327" s="251" t="str">
        <f t="shared" si="1031"/>
        <v/>
      </c>
      <c r="PX327" s="251" t="str">
        <f t="shared" si="1032"/>
        <v/>
      </c>
      <c r="PY327" s="251" t="str">
        <f t="shared" si="1033"/>
        <v/>
      </c>
      <c r="PZ327" s="251" t="str">
        <f t="shared" si="1034"/>
        <v/>
      </c>
      <c r="QA327" s="251" t="str">
        <f t="shared" si="1035"/>
        <v/>
      </c>
      <c r="QB327" s="251" t="str">
        <f t="shared" si="1036"/>
        <v/>
      </c>
      <c r="QC327" s="251" t="str">
        <f t="shared" si="1037"/>
        <v/>
      </c>
      <c r="QD327" s="251" t="str">
        <f t="shared" si="1038"/>
        <v/>
      </c>
      <c r="QE327" s="251" t="str">
        <f t="shared" si="1039"/>
        <v/>
      </c>
      <c r="QF327" s="63">
        <f t="shared" si="1040"/>
        <v>0</v>
      </c>
      <c r="QG327" s="59"/>
      <c r="QH327" s="59"/>
      <c r="QI327" s="59"/>
      <c r="QJ327" s="59"/>
      <c r="QK327" s="59"/>
      <c r="QL327" s="59"/>
      <c r="QM327" s="59"/>
      <c r="QN327" s="59"/>
    </row>
    <row r="328" spans="1:456" ht="6.75" customHeight="1" x14ac:dyDescent="0.25">
      <c r="A328" s="68"/>
      <c r="B328" s="447">
        <f t="shared" si="900"/>
        <v>314</v>
      </c>
      <c r="C328" s="72" t="s">
        <v>911</v>
      </c>
      <c r="D328" s="261" t="s">
        <v>893</v>
      </c>
      <c r="E328" s="59"/>
      <c r="F328" s="229"/>
      <c r="G328" s="295"/>
      <c r="H328" s="295"/>
      <c r="I328" s="229"/>
      <c r="J328" s="295"/>
      <c r="K328" s="295"/>
      <c r="L328" s="229"/>
      <c r="M328" s="295"/>
      <c r="N328" s="295"/>
      <c r="O328" s="229"/>
      <c r="P328" s="295"/>
      <c r="Q328" s="295"/>
      <c r="R328" s="229"/>
      <c r="S328" s="230"/>
      <c r="T328" s="231"/>
      <c r="U328" s="229"/>
      <c r="V328" s="230"/>
      <c r="W328" s="231"/>
      <c r="X328" s="229"/>
      <c r="Y328" s="230"/>
      <c r="Z328" s="231"/>
      <c r="AA328" s="229"/>
      <c r="AB328" s="295"/>
      <c r="AC328" s="295"/>
      <c r="AD328" s="229"/>
      <c r="AE328" s="295"/>
      <c r="AF328" s="295"/>
      <c r="AG328" s="229"/>
      <c r="AH328" s="295"/>
      <c r="AI328" s="295"/>
      <c r="AJ328" s="229"/>
      <c r="AK328" s="295"/>
      <c r="AL328" s="295"/>
      <c r="AM328" s="229"/>
      <c r="AN328" s="295"/>
      <c r="AO328" s="295"/>
      <c r="AP328" s="243"/>
      <c r="AQ328" s="295"/>
      <c r="AR328" s="290"/>
      <c r="AS328" s="243"/>
      <c r="AT328" s="295"/>
      <c r="AU328" s="290"/>
      <c r="AV328" s="229"/>
      <c r="AW328" s="230"/>
      <c r="AX328" s="231"/>
      <c r="AY328" s="229"/>
      <c r="AZ328" s="230"/>
      <c r="BA328" s="231"/>
      <c r="BB328" s="229"/>
      <c r="BC328" s="230"/>
      <c r="BD328" s="231"/>
      <c r="BE328" s="229"/>
      <c r="BF328" s="230"/>
      <c r="BG328" s="231"/>
      <c r="BH328" s="229"/>
      <c r="BI328" s="230"/>
      <c r="BJ328" s="231"/>
      <c r="BK328" s="243"/>
      <c r="BL328" s="230"/>
      <c r="BM328" s="231"/>
      <c r="BN328" s="243"/>
      <c r="BO328" s="230"/>
      <c r="BP328" s="231"/>
      <c r="BQ328" s="229"/>
      <c r="BR328" s="230"/>
      <c r="BS328" s="231"/>
      <c r="BT328" s="229"/>
      <c r="BU328" s="230"/>
      <c r="BV328" s="231"/>
      <c r="BW328" s="229"/>
      <c r="BX328" s="230"/>
      <c r="BY328" s="231"/>
      <c r="BZ328" s="229"/>
      <c r="CA328" s="230"/>
      <c r="CB328" s="231"/>
      <c r="CC328" s="229"/>
      <c r="CD328" s="230"/>
      <c r="CE328" s="231"/>
      <c r="CF328" s="331"/>
      <c r="CG328" s="332"/>
      <c r="CH328" s="385"/>
      <c r="CI328" s="331"/>
      <c r="CJ328" s="332"/>
      <c r="CK328" s="385"/>
      <c r="CL328" s="243"/>
      <c r="CM328" s="230"/>
      <c r="CN328" s="354"/>
      <c r="CO328" s="243"/>
      <c r="CP328" s="230"/>
      <c r="CQ328" s="231"/>
      <c r="CR328" s="331"/>
      <c r="CS328" s="332"/>
      <c r="CT328" s="333"/>
      <c r="CU328" s="229"/>
      <c r="CV328" s="230"/>
      <c r="CW328" s="231"/>
      <c r="CX328" s="331"/>
      <c r="CY328" s="332"/>
      <c r="CZ328" s="333"/>
      <c r="DA328" s="331"/>
      <c r="DB328" s="332"/>
      <c r="DC328" s="333"/>
      <c r="DD328" s="331"/>
      <c r="DE328" s="332"/>
      <c r="DF328" s="333"/>
      <c r="DG328" s="331"/>
      <c r="DH328" s="332"/>
      <c r="DI328" s="333"/>
      <c r="DJ328" s="229"/>
      <c r="DK328" s="230"/>
      <c r="DL328" s="231"/>
      <c r="DM328" s="229"/>
      <c r="DN328" s="230"/>
      <c r="DO328" s="231"/>
      <c r="DP328" s="331"/>
      <c r="DQ328" s="332"/>
      <c r="DR328" s="333"/>
      <c r="DS328" s="331"/>
      <c r="DT328" s="332"/>
      <c r="DU328" s="333"/>
      <c r="DV328" s="331"/>
      <c r="DW328" s="332"/>
      <c r="DX328" s="333"/>
      <c r="DY328" s="331"/>
      <c r="DZ328" s="332"/>
      <c r="EA328" s="333"/>
      <c r="EB328" s="331"/>
      <c r="EC328" s="332"/>
      <c r="ED328" s="333"/>
      <c r="EE328" s="331"/>
      <c r="EF328" s="332"/>
      <c r="EG328" s="333"/>
      <c r="EH328" s="229"/>
      <c r="EI328" s="230"/>
      <c r="EJ328" s="231"/>
      <c r="EK328" s="229"/>
      <c r="EL328" s="230"/>
      <c r="EM328" s="231"/>
      <c r="EN328" s="244"/>
      <c r="EO328" s="269" t="str">
        <f t="shared" si="901"/>
        <v/>
      </c>
      <c r="EP328" s="444" t="s">
        <v>1247</v>
      </c>
      <c r="EQ328" s="360" t="str">
        <f t="shared" si="1041"/>
        <v/>
      </c>
      <c r="ER328" s="360" t="str">
        <f t="shared" si="1042"/>
        <v/>
      </c>
      <c r="ES328" s="360" t="str">
        <f t="shared" si="1043"/>
        <v/>
      </c>
      <c r="ET328" s="360" t="str">
        <f t="shared" si="1044"/>
        <v/>
      </c>
      <c r="EU328" s="360" t="str">
        <f t="shared" si="1045"/>
        <v/>
      </c>
      <c r="EV328" s="360" t="str">
        <f t="shared" si="1046"/>
        <v/>
      </c>
      <c r="EW328" s="360" t="str">
        <f t="shared" si="1047"/>
        <v/>
      </c>
      <c r="EX328" s="360" t="str">
        <f t="shared" si="1048"/>
        <v/>
      </c>
      <c r="EY328" s="360" t="str">
        <f t="shared" si="1049"/>
        <v/>
      </c>
      <c r="EZ328" s="360" t="str">
        <f t="shared" si="1050"/>
        <v/>
      </c>
      <c r="FA328" s="360" t="str">
        <f t="shared" si="1051"/>
        <v/>
      </c>
      <c r="FB328" s="360" t="str">
        <f t="shared" si="1052"/>
        <v/>
      </c>
      <c r="FC328" s="360" t="str">
        <f t="shared" si="1053"/>
        <v/>
      </c>
      <c r="FD328" s="360" t="str">
        <f t="shared" si="1054"/>
        <v/>
      </c>
      <c r="FE328" s="360" t="str">
        <f t="shared" si="1055"/>
        <v/>
      </c>
      <c r="FF328" s="360" t="str">
        <f t="shared" si="1056"/>
        <v/>
      </c>
      <c r="FG328" s="360" t="str">
        <f t="shared" si="1057"/>
        <v/>
      </c>
      <c r="FH328" s="360" t="str">
        <f t="shared" si="1058"/>
        <v/>
      </c>
      <c r="FI328" s="360" t="str">
        <f t="shared" si="1059"/>
        <v/>
      </c>
      <c r="FJ328" s="360" t="str">
        <f t="shared" si="1060"/>
        <v/>
      </c>
      <c r="FK328" s="360" t="str">
        <f t="shared" si="1061"/>
        <v/>
      </c>
      <c r="FL328" s="360" t="str">
        <f t="shared" si="1062"/>
        <v/>
      </c>
      <c r="FM328" s="360" t="str">
        <f t="shared" si="1063"/>
        <v/>
      </c>
      <c r="FN328" s="360" t="str">
        <f t="shared" si="1064"/>
        <v/>
      </c>
      <c r="FO328" s="360" t="str">
        <f t="shared" si="1065"/>
        <v/>
      </c>
      <c r="FP328" s="360" t="str">
        <f t="shared" si="1066"/>
        <v/>
      </c>
      <c r="FQ328" s="360" t="str">
        <f t="shared" si="1067"/>
        <v/>
      </c>
      <c r="FR328" s="360" t="str">
        <f t="shared" si="1068"/>
        <v/>
      </c>
      <c r="FS328" s="360">
        <f t="shared" si="1069"/>
        <v>21</v>
      </c>
      <c r="FT328" s="360" t="str">
        <f t="shared" si="902"/>
        <v/>
      </c>
      <c r="FU328" s="360" t="str">
        <f t="shared" si="1070"/>
        <v/>
      </c>
      <c r="FV328" s="360" t="str">
        <f t="shared" si="1071"/>
        <v/>
      </c>
      <c r="FW328" s="360" t="str">
        <f t="shared" si="1072"/>
        <v/>
      </c>
      <c r="FX328" s="360" t="str">
        <f t="shared" si="1073"/>
        <v/>
      </c>
      <c r="FY328" s="360" t="str">
        <f t="shared" si="1074"/>
        <v/>
      </c>
      <c r="FZ328" s="360" t="str">
        <f t="shared" si="1075"/>
        <v/>
      </c>
      <c r="GA328" s="360" t="str">
        <f t="shared" si="1076"/>
        <v/>
      </c>
      <c r="GB328" s="360" t="str">
        <f t="shared" si="1077"/>
        <v/>
      </c>
      <c r="GC328" s="360" t="str">
        <f t="shared" si="1078"/>
        <v/>
      </c>
      <c r="GD328" s="360" t="str">
        <f t="shared" si="1079"/>
        <v/>
      </c>
      <c r="GE328" s="360" t="str">
        <f t="shared" si="1080"/>
        <v/>
      </c>
      <c r="GF328" s="360" t="str">
        <f t="shared" si="1081"/>
        <v/>
      </c>
      <c r="GG328" s="360" t="str">
        <f t="shared" si="1082"/>
        <v/>
      </c>
      <c r="GH328" s="360" t="str">
        <f t="shared" si="1083"/>
        <v/>
      </c>
      <c r="GI328" s="360" t="str">
        <f t="shared" si="1084"/>
        <v/>
      </c>
      <c r="GJ328" s="360" t="str">
        <f t="shared" si="1085"/>
        <v/>
      </c>
      <c r="GK328" s="444" t="s">
        <v>1247</v>
      </c>
      <c r="GL328" s="361" t="str">
        <f t="shared" si="903"/>
        <v>-</v>
      </c>
      <c r="GM328" s="361" t="str">
        <f t="shared" si="904"/>
        <v>-</v>
      </c>
      <c r="GN328" s="361" t="str">
        <f t="shared" si="905"/>
        <v>-</v>
      </c>
      <c r="GO328" s="361" t="str">
        <f t="shared" si="906"/>
        <v>-</v>
      </c>
      <c r="GP328" s="361" t="str">
        <f t="shared" si="907"/>
        <v>-</v>
      </c>
      <c r="GQ328" s="361" t="str">
        <f t="shared" si="908"/>
        <v>-</v>
      </c>
      <c r="GR328" s="361" t="str">
        <f t="shared" si="909"/>
        <v>-</v>
      </c>
      <c r="GS328" s="361" t="str">
        <f t="shared" si="910"/>
        <v>-</v>
      </c>
      <c r="GT328" s="361" t="str">
        <f t="shared" si="911"/>
        <v>-</v>
      </c>
      <c r="GU328" s="361" t="str">
        <f t="shared" si="912"/>
        <v>-</v>
      </c>
      <c r="GV328" s="361" t="str">
        <f t="shared" si="913"/>
        <v>-</v>
      </c>
      <c r="GW328" s="361" t="str">
        <f t="shared" si="914"/>
        <v>-</v>
      </c>
      <c r="GX328" s="361" t="str">
        <f t="shared" si="915"/>
        <v>-</v>
      </c>
      <c r="GY328" s="361" t="str">
        <f t="shared" si="916"/>
        <v>-</v>
      </c>
      <c r="GZ328" s="361" t="str">
        <f t="shared" si="917"/>
        <v>-</v>
      </c>
      <c r="HA328" s="361" t="str">
        <f t="shared" si="918"/>
        <v>-</v>
      </c>
      <c r="HB328" s="361" t="str">
        <f t="shared" si="919"/>
        <v>-</v>
      </c>
      <c r="HC328" s="361" t="str">
        <f t="shared" si="920"/>
        <v>-</v>
      </c>
      <c r="HD328" s="361" t="str">
        <f t="shared" si="921"/>
        <v>-</v>
      </c>
      <c r="HE328" s="361" t="str">
        <f t="shared" si="922"/>
        <v>-</v>
      </c>
      <c r="HF328" s="361" t="str">
        <f t="shared" si="923"/>
        <v>-</v>
      </c>
      <c r="HG328" s="361" t="str">
        <f t="shared" si="924"/>
        <v>-</v>
      </c>
      <c r="HH328" s="361" t="str">
        <f t="shared" si="925"/>
        <v>-</v>
      </c>
      <c r="HI328" s="361" t="str">
        <f t="shared" si="926"/>
        <v>-</v>
      </c>
      <c r="HJ328" s="361" t="str">
        <f t="shared" si="927"/>
        <v>-</v>
      </c>
      <c r="HK328" s="361" t="str">
        <f t="shared" si="928"/>
        <v>-</v>
      </c>
      <c r="HL328" s="361" t="str">
        <f t="shared" si="929"/>
        <v>-</v>
      </c>
      <c r="HM328" s="361" t="str">
        <f t="shared" si="930"/>
        <v>-</v>
      </c>
      <c r="HN328" s="361" t="str">
        <f t="shared" si="931"/>
        <v>maw_loc</v>
      </c>
      <c r="HO328" s="361" t="str">
        <f t="shared" si="932"/>
        <v>-</v>
      </c>
      <c r="HP328" s="361" t="str">
        <f t="shared" si="933"/>
        <v>-</v>
      </c>
      <c r="HQ328" s="361" t="str">
        <f t="shared" si="934"/>
        <v>-</v>
      </c>
      <c r="HR328" s="361" t="str">
        <f t="shared" si="935"/>
        <v>-</v>
      </c>
      <c r="HS328" s="361" t="str">
        <f t="shared" si="936"/>
        <v>-</v>
      </c>
      <c r="HT328" s="361" t="str">
        <f t="shared" si="937"/>
        <v>-</v>
      </c>
      <c r="HU328" s="361" t="str">
        <f t="shared" si="938"/>
        <v>-</v>
      </c>
      <c r="HV328" s="361" t="str">
        <f t="shared" si="939"/>
        <v>-</v>
      </c>
      <c r="HW328" s="361" t="str">
        <f t="shared" si="940"/>
        <v>-</v>
      </c>
      <c r="HX328" s="361" t="str">
        <f t="shared" si="941"/>
        <v>-</v>
      </c>
      <c r="HY328" s="361" t="str">
        <f t="shared" si="942"/>
        <v>-</v>
      </c>
      <c r="HZ328" s="361" t="str">
        <f t="shared" si="943"/>
        <v>-</v>
      </c>
      <c r="IA328" s="361" t="str">
        <f t="shared" si="944"/>
        <v>-</v>
      </c>
      <c r="IB328" s="361" t="str">
        <f t="shared" si="945"/>
        <v>-</v>
      </c>
      <c r="IC328" s="361" t="str">
        <f t="shared" si="946"/>
        <v>-</v>
      </c>
      <c r="ID328" s="361" t="str">
        <f t="shared" si="947"/>
        <v>-</v>
      </c>
      <c r="IE328" s="361" t="str">
        <f t="shared" si="948"/>
        <v>-</v>
      </c>
      <c r="IF328" s="444" t="s">
        <v>1247</v>
      </c>
      <c r="IG328" s="56" t="str">
        <f t="shared" si="1086"/>
        <v>-</v>
      </c>
      <c r="IH328" s="56" t="str">
        <f t="shared" si="1087"/>
        <v>-</v>
      </c>
      <c r="II328" s="56" t="str">
        <f t="shared" si="1088"/>
        <v>-</v>
      </c>
      <c r="IJ328" s="56" t="str">
        <f t="shared" si="1089"/>
        <v>-</v>
      </c>
      <c r="IK328" s="56" t="str">
        <f t="shared" si="949"/>
        <v>-</v>
      </c>
      <c r="IL328" s="56" t="str">
        <f t="shared" si="950"/>
        <v>-</v>
      </c>
      <c r="IM328" s="56" t="str">
        <f t="shared" si="951"/>
        <v>-</v>
      </c>
      <c r="IN328" s="56" t="str">
        <f t="shared" si="952"/>
        <v>-</v>
      </c>
      <c r="IO328" s="56" t="str">
        <f t="shared" si="953"/>
        <v>-</v>
      </c>
      <c r="IP328" s="56" t="str">
        <f t="shared" si="954"/>
        <v>-</v>
      </c>
      <c r="IQ328" s="56" t="str">
        <f t="shared" si="955"/>
        <v>-</v>
      </c>
      <c r="IR328" s="56" t="str">
        <f t="shared" si="956"/>
        <v>-</v>
      </c>
      <c r="IS328" s="56" t="str">
        <f t="shared" si="957"/>
        <v>-</v>
      </c>
      <c r="IT328" s="56" t="str">
        <f t="shared" si="958"/>
        <v>-</v>
      </c>
      <c r="IU328" s="56" t="str">
        <f t="shared" si="959"/>
        <v>-</v>
      </c>
      <c r="IV328" s="56" t="str">
        <f t="shared" si="960"/>
        <v>-</v>
      </c>
      <c r="IW328" s="56" t="str">
        <f t="shared" si="961"/>
        <v>-</v>
      </c>
      <c r="IX328" s="56" t="str">
        <f t="shared" si="962"/>
        <v>-</v>
      </c>
      <c r="IY328" s="56" t="str">
        <f t="shared" si="963"/>
        <v>-</v>
      </c>
      <c r="IZ328" s="56" t="str">
        <f t="shared" si="964"/>
        <v>-</v>
      </c>
      <c r="JA328" s="56" t="str">
        <f t="shared" si="965"/>
        <v>-</v>
      </c>
      <c r="JB328" s="56" t="str">
        <f t="shared" si="966"/>
        <v>-</v>
      </c>
      <c r="JC328" s="56" t="str">
        <f t="shared" si="967"/>
        <v>-</v>
      </c>
      <c r="JD328" s="56" t="str">
        <f t="shared" si="968"/>
        <v>-</v>
      </c>
      <c r="JE328" s="56" t="str">
        <f t="shared" si="969"/>
        <v>-</v>
      </c>
      <c r="JF328" s="56" t="str">
        <f t="shared" si="970"/>
        <v>-</v>
      </c>
      <c r="JG328" s="56" t="str">
        <f t="shared" si="971"/>
        <v>-</v>
      </c>
      <c r="JH328" s="56" t="str">
        <f t="shared" si="972"/>
        <v>-</v>
      </c>
      <c r="JI328" s="56" t="str">
        <f t="shared" si="973"/>
        <v>(15,13)</v>
      </c>
      <c r="JJ328" s="56" t="str">
        <f t="shared" si="974"/>
        <v>-</v>
      </c>
      <c r="JK328" s="56" t="str">
        <f t="shared" si="975"/>
        <v>-</v>
      </c>
      <c r="JL328" s="56" t="str">
        <f t="shared" si="976"/>
        <v>-</v>
      </c>
      <c r="JM328" s="56" t="str">
        <f t="shared" si="977"/>
        <v>-</v>
      </c>
      <c r="JN328" s="56" t="str">
        <f t="shared" si="978"/>
        <v>-</v>
      </c>
      <c r="JO328" s="56" t="str">
        <f t="shared" si="979"/>
        <v>-</v>
      </c>
      <c r="JP328" s="56" t="str">
        <f t="shared" si="980"/>
        <v>-</v>
      </c>
      <c r="JQ328" s="56" t="str">
        <f t="shared" si="981"/>
        <v>-</v>
      </c>
      <c r="JR328" s="56" t="str">
        <f t="shared" si="982"/>
        <v>-</v>
      </c>
      <c r="JS328" s="56" t="str">
        <f t="shared" si="983"/>
        <v>-</v>
      </c>
      <c r="JT328" s="56" t="str">
        <f t="shared" si="984"/>
        <v>-</v>
      </c>
      <c r="JU328" s="56" t="str">
        <f t="shared" si="985"/>
        <v>-</v>
      </c>
      <c r="JV328" s="56" t="str">
        <f t="shared" si="986"/>
        <v>-</v>
      </c>
      <c r="JW328" s="56" t="str">
        <f t="shared" si="987"/>
        <v>-</v>
      </c>
      <c r="JX328" s="56" t="str">
        <f t="shared" si="988"/>
        <v>-</v>
      </c>
      <c r="JY328" s="56" t="str">
        <f t="shared" si="989"/>
        <v>-</v>
      </c>
      <c r="JZ328" s="56" t="str">
        <f t="shared" si="990"/>
        <v>-</v>
      </c>
      <c r="KA328" s="444" t="s">
        <v>1247</v>
      </c>
      <c r="KB328" s="360">
        <f>IF(ISNUMBER(INDEX($EQ$15:$GK$521,$B328,EO$11)),MAX(KB$14:KB327)+1,0)</f>
        <v>0</v>
      </c>
      <c r="KC328" s="360" t="str">
        <f t="shared" si="1090"/>
        <v/>
      </c>
      <c r="KD328" s="373" t="s">
        <v>2</v>
      </c>
      <c r="KE328" s="215"/>
      <c r="KF328" s="60"/>
      <c r="KG328" s="60"/>
      <c r="KH328" s="60"/>
      <c r="KI328" s="60"/>
      <c r="KJ328" s="60"/>
      <c r="KK328" s="60"/>
      <c r="KL328" s="60"/>
      <c r="KM328" s="60"/>
      <c r="KN328" s="60"/>
      <c r="KO328" s="60"/>
      <c r="KP328" s="60"/>
      <c r="KQ328" s="60"/>
      <c r="KR328" s="60"/>
      <c r="KS328" s="60"/>
      <c r="KT328" s="60"/>
      <c r="KU328" s="60"/>
      <c r="KV328" s="60"/>
      <c r="KW328" s="60"/>
      <c r="KX328" s="60"/>
      <c r="KY328" s="60"/>
      <c r="KZ328" s="283" t="str">
        <f t="shared" si="991"/>
        <v/>
      </c>
      <c r="LA328" s="26"/>
      <c r="LB328" s="18"/>
      <c r="LC328" s="18"/>
      <c r="LD328" s="18"/>
      <c r="LE328" s="18"/>
      <c r="LF328" s="18"/>
      <c r="LG328" s="18"/>
      <c r="LH328" s="18"/>
      <c r="LI328" s="18"/>
      <c r="LJ328" s="18"/>
      <c r="LK328" s="18"/>
      <c r="LL328" s="18"/>
      <c r="LM328" s="18"/>
      <c r="LN328" s="63"/>
      <c r="LO328" s="251">
        <f t="shared" si="992"/>
        <v>0</v>
      </c>
      <c r="LP328" s="251">
        <f t="shared" si="993"/>
        <v>0</v>
      </c>
      <c r="LQ328" s="251">
        <f t="shared" si="994"/>
        <v>0</v>
      </c>
      <c r="LR328" s="251">
        <f t="shared" si="995"/>
        <v>0</v>
      </c>
      <c r="LS328" s="251">
        <f t="shared" si="996"/>
        <v>0</v>
      </c>
      <c r="LT328" s="251">
        <f t="shared" si="997"/>
        <v>0</v>
      </c>
      <c r="LU328" s="251">
        <f t="shared" si="998"/>
        <v>0</v>
      </c>
      <c r="LV328" s="251">
        <f t="shared" si="999"/>
        <v>0</v>
      </c>
      <c r="LW328" s="251">
        <f t="shared" si="1000"/>
        <v>0</v>
      </c>
      <c r="LX328" s="251">
        <f t="shared" si="1001"/>
        <v>0</v>
      </c>
      <c r="LY328" s="251">
        <f t="shared" si="1002"/>
        <v>0</v>
      </c>
      <c r="LZ328" s="251">
        <f t="shared" si="1003"/>
        <v>0</v>
      </c>
      <c r="MA328" s="63" t="str">
        <f t="shared" si="1004"/>
        <v/>
      </c>
      <c r="MB328" s="63" t="str">
        <f t="shared" si="1094"/>
        <v/>
      </c>
      <c r="MC328" s="63">
        <f t="shared" si="1095"/>
        <v>314</v>
      </c>
      <c r="MD328" s="63" t="str">
        <f t="shared" si="1096"/>
        <v/>
      </c>
      <c r="ME328" s="63" t="str">
        <f t="shared" si="1097"/>
        <v/>
      </c>
      <c r="MF328" s="315" t="str">
        <f t="shared" si="1007"/>
        <v/>
      </c>
      <c r="MG328" s="315">
        <f>IF(ISNUMBER(MATCH(EO328,$ME$15:$ME$520,0)),0,MAX(MG$14:MG327)+1)</f>
        <v>0</v>
      </c>
      <c r="MH328" s="315" t="str">
        <f t="shared" si="1008"/>
        <v/>
      </c>
      <c r="MI328" s="369"/>
      <c r="MJ328" s="68"/>
      <c r="MK328" s="18"/>
      <c r="ML328" s="242"/>
      <c r="MM328" s="242"/>
      <c r="MN328" s="59"/>
      <c r="MO328" s="59"/>
      <c r="MP328" s="285"/>
      <c r="MQ328" s="59"/>
      <c r="MR328" s="238"/>
      <c r="MS328" s="285"/>
      <c r="MT328" s="59"/>
      <c r="MU328" s="285"/>
      <c r="MV328" s="238"/>
      <c r="MW328" s="59"/>
      <c r="MX328" s="59"/>
      <c r="MY328" s="59"/>
      <c r="MZ328" s="59"/>
      <c r="NA328" s="59"/>
      <c r="NB328" s="59"/>
      <c r="NC328" s="59"/>
      <c r="ND328" s="59"/>
      <c r="NE328" s="59"/>
      <c r="NF328" s="59"/>
      <c r="NG328" s="59"/>
      <c r="NH328" s="59"/>
      <c r="NI328" s="59"/>
      <c r="NJ328" s="59"/>
      <c r="NK328" s="59"/>
      <c r="NL328" s="454"/>
      <c r="NM328" s="454"/>
      <c r="NN328" s="59"/>
      <c r="NO328" s="18"/>
      <c r="NP328" s="18"/>
      <c r="NQ328" s="18"/>
      <c r="NR328" s="18"/>
      <c r="NS328" s="18"/>
      <c r="NT328" s="18"/>
      <c r="NU328" s="18"/>
      <c r="NV328" s="18"/>
      <c r="NW328" s="18"/>
      <c r="NX328" s="18"/>
      <c r="NY328" s="18"/>
      <c r="NZ328" s="18"/>
      <c r="OA328" s="18"/>
      <c r="OB328" s="18"/>
      <c r="OC328" s="18"/>
      <c r="OZ328" s="59"/>
      <c r="PA328" s="251" t="str">
        <f t="shared" si="1009"/>
        <v/>
      </c>
      <c r="PB328" s="251" t="str">
        <f t="shared" si="1010"/>
        <v/>
      </c>
      <c r="PC328" s="251" t="str">
        <f t="shared" si="1011"/>
        <v/>
      </c>
      <c r="PD328" s="251" t="str">
        <f t="shared" si="1012"/>
        <v/>
      </c>
      <c r="PE328" s="251" t="str">
        <f t="shared" si="1013"/>
        <v/>
      </c>
      <c r="PF328" s="251" t="str">
        <f t="shared" si="1014"/>
        <v/>
      </c>
      <c r="PG328" s="251" t="str">
        <f t="shared" si="1015"/>
        <v/>
      </c>
      <c r="PH328" s="251" t="str">
        <f t="shared" si="1016"/>
        <v/>
      </c>
      <c r="PI328" s="251" t="str">
        <f t="shared" si="1017"/>
        <v/>
      </c>
      <c r="PJ328" s="251" t="str">
        <f t="shared" si="1018"/>
        <v/>
      </c>
      <c r="PK328" s="251" t="str">
        <f t="shared" si="1019"/>
        <v/>
      </c>
      <c r="PL328" s="251" t="str">
        <f t="shared" si="1020"/>
        <v/>
      </c>
      <c r="PM328" s="251" t="str">
        <f t="shared" si="1021"/>
        <v/>
      </c>
      <c r="PN328" s="251" t="str">
        <f t="shared" si="1022"/>
        <v/>
      </c>
      <c r="PO328" s="251" t="str">
        <f t="shared" si="1023"/>
        <v/>
      </c>
      <c r="PP328" s="251" t="str">
        <f t="shared" si="1024"/>
        <v/>
      </c>
      <c r="PQ328" s="251" t="str">
        <f t="shared" si="1025"/>
        <v/>
      </c>
      <c r="PR328" s="251" t="str">
        <f t="shared" si="1026"/>
        <v/>
      </c>
      <c r="PS328" s="251" t="str">
        <f t="shared" si="1027"/>
        <v/>
      </c>
      <c r="PT328" s="251" t="str">
        <f t="shared" si="1028"/>
        <v/>
      </c>
      <c r="PU328" s="251" t="str">
        <f t="shared" si="1029"/>
        <v/>
      </c>
      <c r="PV328" s="251" t="str">
        <f t="shared" si="1030"/>
        <v/>
      </c>
      <c r="PW328" s="251" t="str">
        <f t="shared" si="1031"/>
        <v/>
      </c>
      <c r="PX328" s="251" t="str">
        <f t="shared" si="1032"/>
        <v/>
      </c>
      <c r="PY328" s="251" t="str">
        <f t="shared" si="1033"/>
        <v/>
      </c>
      <c r="PZ328" s="251" t="str">
        <f t="shared" si="1034"/>
        <v/>
      </c>
      <c r="QA328" s="251" t="str">
        <f t="shared" si="1035"/>
        <v/>
      </c>
      <c r="QB328" s="251" t="str">
        <f t="shared" si="1036"/>
        <v/>
      </c>
      <c r="QC328" s="251" t="str">
        <f t="shared" si="1037"/>
        <v/>
      </c>
      <c r="QD328" s="251" t="str">
        <f t="shared" si="1038"/>
        <v/>
      </c>
      <c r="QE328" s="251" t="str">
        <f t="shared" si="1039"/>
        <v/>
      </c>
      <c r="QF328" s="63">
        <f t="shared" si="1040"/>
        <v>0</v>
      </c>
      <c r="QG328" s="59"/>
      <c r="QH328" s="59"/>
      <c r="QI328" s="59"/>
      <c r="QJ328" s="59"/>
      <c r="QK328" s="59"/>
      <c r="QL328" s="59"/>
      <c r="QM328" s="59"/>
      <c r="QN328" s="59"/>
    </row>
    <row r="329" spans="1:456" ht="6.75" customHeight="1" x14ac:dyDescent="0.25">
      <c r="A329" s="390"/>
      <c r="B329" s="447">
        <f t="shared" si="900"/>
        <v>315</v>
      </c>
      <c r="C329" s="72" t="s">
        <v>913</v>
      </c>
      <c r="D329" s="261" t="s">
        <v>893</v>
      </c>
      <c r="E329" s="59"/>
      <c r="F329" s="229"/>
      <c r="G329" s="295"/>
      <c r="H329" s="295"/>
      <c r="I329" s="229"/>
      <c r="J329" s="295"/>
      <c r="K329" s="295"/>
      <c r="L329" s="229"/>
      <c r="M329" s="295"/>
      <c r="N329" s="295"/>
      <c r="O329" s="229"/>
      <c r="P329" s="295"/>
      <c r="Q329" s="295"/>
      <c r="R329" s="229"/>
      <c r="S329" s="230"/>
      <c r="T329" s="231"/>
      <c r="U329" s="229"/>
      <c r="V329" s="230"/>
      <c r="W329" s="231"/>
      <c r="X329" s="229"/>
      <c r="Y329" s="230"/>
      <c r="Z329" s="231"/>
      <c r="AA329" s="229"/>
      <c r="AB329" s="295"/>
      <c r="AC329" s="295"/>
      <c r="AD329" s="229"/>
      <c r="AE329" s="295"/>
      <c r="AF329" s="295"/>
      <c r="AG329" s="229"/>
      <c r="AH329" s="295"/>
      <c r="AI329" s="295"/>
      <c r="AJ329" s="229"/>
      <c r="AK329" s="295"/>
      <c r="AL329" s="295"/>
      <c r="AM329" s="229"/>
      <c r="AN329" s="295"/>
      <c r="AO329" s="295"/>
      <c r="AP329" s="243"/>
      <c r="AQ329" s="295"/>
      <c r="AR329" s="290"/>
      <c r="AS329" s="243"/>
      <c r="AT329" s="295"/>
      <c r="AU329" s="290"/>
      <c r="AV329" s="229"/>
      <c r="AW329" s="230"/>
      <c r="AX329" s="231"/>
      <c r="AY329" s="229"/>
      <c r="AZ329" s="230"/>
      <c r="BA329" s="231"/>
      <c r="BB329" s="229"/>
      <c r="BC329" s="230"/>
      <c r="BD329" s="231"/>
      <c r="BE329" s="229"/>
      <c r="BF329" s="230"/>
      <c r="BG329" s="231"/>
      <c r="BH329" s="229"/>
      <c r="BI329" s="230"/>
      <c r="BJ329" s="231"/>
      <c r="BK329" s="243"/>
      <c r="BL329" s="230"/>
      <c r="BM329" s="231"/>
      <c r="BN329" s="243"/>
      <c r="BO329" s="230"/>
      <c r="BP329" s="231"/>
      <c r="BQ329" s="229"/>
      <c r="BR329" s="230"/>
      <c r="BS329" s="231"/>
      <c r="BT329" s="229"/>
      <c r="BU329" s="230"/>
      <c r="BV329" s="231"/>
      <c r="BW329" s="229"/>
      <c r="BX329" s="230"/>
      <c r="BY329" s="231"/>
      <c r="BZ329" s="229"/>
      <c r="CA329" s="230"/>
      <c r="CB329" s="231"/>
      <c r="CC329" s="229"/>
      <c r="CD329" s="230"/>
      <c r="CE329" s="231"/>
      <c r="CF329" s="331"/>
      <c r="CG329" s="332"/>
      <c r="CH329" s="385"/>
      <c r="CI329" s="331"/>
      <c r="CJ329" s="332"/>
      <c r="CK329" s="385"/>
      <c r="CL329" s="243"/>
      <c r="CM329" s="230"/>
      <c r="CN329" s="354"/>
      <c r="CO329" s="243"/>
      <c r="CP329" s="230"/>
      <c r="CQ329" s="231"/>
      <c r="CR329" s="331"/>
      <c r="CS329" s="332"/>
      <c r="CT329" s="333"/>
      <c r="CU329" s="229"/>
      <c r="CV329" s="230"/>
      <c r="CW329" s="231"/>
      <c r="CX329" s="331"/>
      <c r="CY329" s="332"/>
      <c r="CZ329" s="333"/>
      <c r="DA329" s="331"/>
      <c r="DB329" s="332"/>
      <c r="DC329" s="333"/>
      <c r="DD329" s="331"/>
      <c r="DE329" s="332"/>
      <c r="DF329" s="333"/>
      <c r="DG329" s="331"/>
      <c r="DH329" s="332"/>
      <c r="DI329" s="333"/>
      <c r="DJ329" s="229"/>
      <c r="DK329" s="230"/>
      <c r="DL329" s="231"/>
      <c r="DM329" s="229"/>
      <c r="DN329" s="230"/>
      <c r="DO329" s="231"/>
      <c r="DP329" s="331"/>
      <c r="DQ329" s="332"/>
      <c r="DR329" s="333"/>
      <c r="DS329" s="331"/>
      <c r="DT329" s="332"/>
      <c r="DU329" s="333"/>
      <c r="DV329" s="331"/>
      <c r="DW329" s="332"/>
      <c r="DX329" s="333"/>
      <c r="DY329" s="331"/>
      <c r="DZ329" s="332"/>
      <c r="EA329" s="333"/>
      <c r="EB329" s="331"/>
      <c r="EC329" s="332"/>
      <c r="ED329" s="333"/>
      <c r="EE329" s="331"/>
      <c r="EF329" s="332"/>
      <c r="EG329" s="333"/>
      <c r="EH329" s="229"/>
      <c r="EI329" s="230"/>
      <c r="EJ329" s="231"/>
      <c r="EK329" s="229"/>
      <c r="EL329" s="230"/>
      <c r="EM329" s="231"/>
      <c r="EN329" s="244"/>
      <c r="EO329" s="269" t="str">
        <f t="shared" si="901"/>
        <v/>
      </c>
      <c r="EP329" s="444" t="s">
        <v>1247</v>
      </c>
      <c r="EQ329" s="360" t="str">
        <f t="shared" si="1041"/>
        <v/>
      </c>
      <c r="ER329" s="360" t="str">
        <f t="shared" si="1042"/>
        <v/>
      </c>
      <c r="ES329" s="360" t="str">
        <f t="shared" si="1043"/>
        <v/>
      </c>
      <c r="ET329" s="360" t="str">
        <f t="shared" si="1044"/>
        <v/>
      </c>
      <c r="EU329" s="360" t="str">
        <f t="shared" si="1045"/>
        <v/>
      </c>
      <c r="EV329" s="360" t="str">
        <f t="shared" si="1046"/>
        <v/>
      </c>
      <c r="EW329" s="360" t="str">
        <f t="shared" si="1047"/>
        <v/>
      </c>
      <c r="EX329" s="360" t="str">
        <f t="shared" si="1048"/>
        <v/>
      </c>
      <c r="EY329" s="360" t="str">
        <f t="shared" si="1049"/>
        <v/>
      </c>
      <c r="EZ329" s="360" t="str">
        <f t="shared" si="1050"/>
        <v/>
      </c>
      <c r="FA329" s="360" t="str">
        <f t="shared" si="1051"/>
        <v/>
      </c>
      <c r="FB329" s="360" t="str">
        <f t="shared" si="1052"/>
        <v/>
      </c>
      <c r="FC329" s="360" t="str">
        <f t="shared" si="1053"/>
        <v/>
      </c>
      <c r="FD329" s="360" t="str">
        <f t="shared" si="1054"/>
        <v/>
      </c>
      <c r="FE329" s="360" t="str">
        <f t="shared" si="1055"/>
        <v/>
      </c>
      <c r="FF329" s="360" t="str">
        <f t="shared" si="1056"/>
        <v/>
      </c>
      <c r="FG329" s="360" t="str">
        <f t="shared" si="1057"/>
        <v/>
      </c>
      <c r="FH329" s="360" t="str">
        <f t="shared" si="1058"/>
        <v/>
      </c>
      <c r="FI329" s="360" t="str">
        <f t="shared" si="1059"/>
        <v/>
      </c>
      <c r="FJ329" s="360" t="str">
        <f t="shared" si="1060"/>
        <v/>
      </c>
      <c r="FK329" s="360" t="str">
        <f t="shared" si="1061"/>
        <v/>
      </c>
      <c r="FL329" s="360" t="str">
        <f t="shared" si="1062"/>
        <v/>
      </c>
      <c r="FM329" s="360" t="str">
        <f t="shared" si="1063"/>
        <v/>
      </c>
      <c r="FN329" s="360" t="str">
        <f t="shared" si="1064"/>
        <v/>
      </c>
      <c r="FO329" s="360" t="str">
        <f t="shared" si="1065"/>
        <v/>
      </c>
      <c r="FP329" s="360" t="str">
        <f t="shared" si="1066"/>
        <v/>
      </c>
      <c r="FQ329" s="360" t="str">
        <f t="shared" si="1067"/>
        <v/>
      </c>
      <c r="FR329" s="360" t="str">
        <f t="shared" si="1068"/>
        <v/>
      </c>
      <c r="FS329" s="360">
        <f t="shared" si="1069"/>
        <v>22</v>
      </c>
      <c r="FT329" s="360" t="str">
        <f t="shared" si="902"/>
        <v/>
      </c>
      <c r="FU329" s="360" t="str">
        <f t="shared" si="1070"/>
        <v/>
      </c>
      <c r="FV329" s="360" t="str">
        <f t="shared" si="1071"/>
        <v/>
      </c>
      <c r="FW329" s="360" t="str">
        <f t="shared" si="1072"/>
        <v/>
      </c>
      <c r="FX329" s="360" t="str">
        <f t="shared" si="1073"/>
        <v/>
      </c>
      <c r="FY329" s="360" t="str">
        <f t="shared" si="1074"/>
        <v/>
      </c>
      <c r="FZ329" s="360" t="str">
        <f t="shared" si="1075"/>
        <v/>
      </c>
      <c r="GA329" s="360" t="str">
        <f t="shared" si="1076"/>
        <v/>
      </c>
      <c r="GB329" s="360" t="str">
        <f t="shared" si="1077"/>
        <v/>
      </c>
      <c r="GC329" s="360" t="str">
        <f t="shared" si="1078"/>
        <v/>
      </c>
      <c r="GD329" s="360" t="str">
        <f t="shared" si="1079"/>
        <v/>
      </c>
      <c r="GE329" s="360" t="str">
        <f t="shared" si="1080"/>
        <v/>
      </c>
      <c r="GF329" s="360" t="str">
        <f t="shared" si="1081"/>
        <v/>
      </c>
      <c r="GG329" s="360" t="str">
        <f t="shared" si="1082"/>
        <v/>
      </c>
      <c r="GH329" s="360" t="str">
        <f t="shared" si="1083"/>
        <v/>
      </c>
      <c r="GI329" s="360" t="str">
        <f t="shared" si="1084"/>
        <v/>
      </c>
      <c r="GJ329" s="360" t="str">
        <f t="shared" si="1085"/>
        <v/>
      </c>
      <c r="GK329" s="444" t="s">
        <v>1247</v>
      </c>
      <c r="GL329" s="361" t="str">
        <f t="shared" si="903"/>
        <v>-</v>
      </c>
      <c r="GM329" s="361" t="str">
        <f t="shared" si="904"/>
        <v>-</v>
      </c>
      <c r="GN329" s="361" t="str">
        <f t="shared" si="905"/>
        <v>-</v>
      </c>
      <c r="GO329" s="361" t="str">
        <f t="shared" si="906"/>
        <v>-</v>
      </c>
      <c r="GP329" s="361" t="str">
        <f t="shared" si="907"/>
        <v>-</v>
      </c>
      <c r="GQ329" s="361" t="str">
        <f t="shared" si="908"/>
        <v>-</v>
      </c>
      <c r="GR329" s="361" t="str">
        <f t="shared" si="909"/>
        <v>-</v>
      </c>
      <c r="GS329" s="361" t="str">
        <f t="shared" si="910"/>
        <v>-</v>
      </c>
      <c r="GT329" s="361" t="str">
        <f t="shared" si="911"/>
        <v>-</v>
      </c>
      <c r="GU329" s="361" t="str">
        <f t="shared" si="912"/>
        <v>-</v>
      </c>
      <c r="GV329" s="361" t="str">
        <f t="shared" si="913"/>
        <v>-</v>
      </c>
      <c r="GW329" s="361" t="str">
        <f t="shared" si="914"/>
        <v>-</v>
      </c>
      <c r="GX329" s="361" t="str">
        <f t="shared" si="915"/>
        <v>-</v>
      </c>
      <c r="GY329" s="361" t="str">
        <f t="shared" si="916"/>
        <v>-</v>
      </c>
      <c r="GZ329" s="361" t="str">
        <f t="shared" si="917"/>
        <v>-</v>
      </c>
      <c r="HA329" s="361" t="str">
        <f t="shared" si="918"/>
        <v>-</v>
      </c>
      <c r="HB329" s="361" t="str">
        <f t="shared" si="919"/>
        <v>-</v>
      </c>
      <c r="HC329" s="361" t="str">
        <f t="shared" si="920"/>
        <v>-</v>
      </c>
      <c r="HD329" s="361" t="str">
        <f t="shared" si="921"/>
        <v>-</v>
      </c>
      <c r="HE329" s="361" t="str">
        <f t="shared" si="922"/>
        <v>-</v>
      </c>
      <c r="HF329" s="361" t="str">
        <f t="shared" si="923"/>
        <v>-</v>
      </c>
      <c r="HG329" s="361" t="str">
        <f t="shared" si="924"/>
        <v>-</v>
      </c>
      <c r="HH329" s="361" t="str">
        <f t="shared" si="925"/>
        <v>-</v>
      </c>
      <c r="HI329" s="361" t="str">
        <f t="shared" si="926"/>
        <v>-</v>
      </c>
      <c r="HJ329" s="361" t="str">
        <f t="shared" si="927"/>
        <v>-</v>
      </c>
      <c r="HK329" s="361" t="str">
        <f t="shared" si="928"/>
        <v>-</v>
      </c>
      <c r="HL329" s="361" t="str">
        <f t="shared" si="929"/>
        <v>-</v>
      </c>
      <c r="HM329" s="361" t="str">
        <f t="shared" si="930"/>
        <v>-</v>
      </c>
      <c r="HN329" s="361" t="str">
        <f t="shared" si="931"/>
        <v>maw_lay</v>
      </c>
      <c r="HO329" s="361" t="str">
        <f t="shared" si="932"/>
        <v>-</v>
      </c>
      <c r="HP329" s="361" t="str">
        <f t="shared" si="933"/>
        <v>-</v>
      </c>
      <c r="HQ329" s="361" t="str">
        <f t="shared" si="934"/>
        <v>-</v>
      </c>
      <c r="HR329" s="361" t="str">
        <f t="shared" si="935"/>
        <v>-</v>
      </c>
      <c r="HS329" s="361" t="str">
        <f t="shared" si="936"/>
        <v>-</v>
      </c>
      <c r="HT329" s="361" t="str">
        <f t="shared" si="937"/>
        <v>-</v>
      </c>
      <c r="HU329" s="361" t="str">
        <f t="shared" si="938"/>
        <v>-</v>
      </c>
      <c r="HV329" s="361" t="str">
        <f t="shared" si="939"/>
        <v>-</v>
      </c>
      <c r="HW329" s="361" t="str">
        <f t="shared" si="940"/>
        <v>-</v>
      </c>
      <c r="HX329" s="361" t="str">
        <f t="shared" si="941"/>
        <v>-</v>
      </c>
      <c r="HY329" s="361" t="str">
        <f t="shared" si="942"/>
        <v>-</v>
      </c>
      <c r="HZ329" s="361" t="str">
        <f t="shared" si="943"/>
        <v>-</v>
      </c>
      <c r="IA329" s="361" t="str">
        <f t="shared" si="944"/>
        <v>-</v>
      </c>
      <c r="IB329" s="361" t="str">
        <f t="shared" si="945"/>
        <v>-</v>
      </c>
      <c r="IC329" s="361" t="str">
        <f t="shared" si="946"/>
        <v>-</v>
      </c>
      <c r="ID329" s="361" t="str">
        <f t="shared" si="947"/>
        <v>-</v>
      </c>
      <c r="IE329" s="361" t="str">
        <f t="shared" si="948"/>
        <v>-</v>
      </c>
      <c r="IF329" s="444" t="s">
        <v>1247</v>
      </c>
      <c r="IG329" s="56" t="str">
        <f t="shared" si="1086"/>
        <v>-</v>
      </c>
      <c r="IH329" s="56" t="str">
        <f t="shared" si="1087"/>
        <v>-</v>
      </c>
      <c r="II329" s="56" t="str">
        <f t="shared" si="1088"/>
        <v>-</v>
      </c>
      <c r="IJ329" s="56" t="str">
        <f t="shared" si="1089"/>
        <v>-</v>
      </c>
      <c r="IK329" s="56" t="str">
        <f t="shared" si="949"/>
        <v>-</v>
      </c>
      <c r="IL329" s="56" t="str">
        <f t="shared" si="950"/>
        <v>-</v>
      </c>
      <c r="IM329" s="56" t="str">
        <f t="shared" si="951"/>
        <v>-</v>
      </c>
      <c r="IN329" s="56" t="str">
        <f t="shared" si="952"/>
        <v>-</v>
      </c>
      <c r="IO329" s="56" t="str">
        <f t="shared" si="953"/>
        <v>-</v>
      </c>
      <c r="IP329" s="56" t="str">
        <f t="shared" si="954"/>
        <v>-</v>
      </c>
      <c r="IQ329" s="56" t="str">
        <f t="shared" si="955"/>
        <v>-</v>
      </c>
      <c r="IR329" s="56" t="str">
        <f t="shared" si="956"/>
        <v>-</v>
      </c>
      <c r="IS329" s="56" t="str">
        <f t="shared" si="957"/>
        <v>-</v>
      </c>
      <c r="IT329" s="56" t="str">
        <f t="shared" si="958"/>
        <v>-</v>
      </c>
      <c r="IU329" s="56" t="str">
        <f t="shared" si="959"/>
        <v>-</v>
      </c>
      <c r="IV329" s="56" t="str">
        <f t="shared" si="960"/>
        <v>-</v>
      </c>
      <c r="IW329" s="56" t="str">
        <f t="shared" si="961"/>
        <v>-</v>
      </c>
      <c r="IX329" s="56" t="str">
        <f t="shared" si="962"/>
        <v>-</v>
      </c>
      <c r="IY329" s="56" t="str">
        <f t="shared" si="963"/>
        <v>-</v>
      </c>
      <c r="IZ329" s="56" t="str">
        <f t="shared" si="964"/>
        <v>-</v>
      </c>
      <c r="JA329" s="56" t="str">
        <f t="shared" si="965"/>
        <v>-</v>
      </c>
      <c r="JB329" s="56" t="str">
        <f t="shared" si="966"/>
        <v>-</v>
      </c>
      <c r="JC329" s="56" t="str">
        <f t="shared" si="967"/>
        <v>-</v>
      </c>
      <c r="JD329" s="56" t="str">
        <f t="shared" si="968"/>
        <v>-</v>
      </c>
      <c r="JE329" s="56" t="str">
        <f t="shared" si="969"/>
        <v>-</v>
      </c>
      <c r="JF329" s="56" t="str">
        <f t="shared" si="970"/>
        <v>-</v>
      </c>
      <c r="JG329" s="56" t="str">
        <f t="shared" si="971"/>
        <v>-</v>
      </c>
      <c r="JH329" s="56" t="str">
        <f t="shared" si="972"/>
        <v>-</v>
      </c>
      <c r="JI329" s="56" t="str">
        <f t="shared" si="973"/>
        <v>(1,12)</v>
      </c>
      <c r="JJ329" s="56" t="str">
        <f t="shared" si="974"/>
        <v>-</v>
      </c>
      <c r="JK329" s="56" t="str">
        <f t="shared" si="975"/>
        <v>-</v>
      </c>
      <c r="JL329" s="56" t="str">
        <f t="shared" si="976"/>
        <v>-</v>
      </c>
      <c r="JM329" s="56" t="str">
        <f t="shared" si="977"/>
        <v>-</v>
      </c>
      <c r="JN329" s="56" t="str">
        <f t="shared" si="978"/>
        <v>-</v>
      </c>
      <c r="JO329" s="56" t="str">
        <f t="shared" si="979"/>
        <v>-</v>
      </c>
      <c r="JP329" s="56" t="str">
        <f t="shared" si="980"/>
        <v>-</v>
      </c>
      <c r="JQ329" s="56" t="str">
        <f t="shared" si="981"/>
        <v>-</v>
      </c>
      <c r="JR329" s="56" t="str">
        <f t="shared" si="982"/>
        <v>-</v>
      </c>
      <c r="JS329" s="56" t="str">
        <f t="shared" si="983"/>
        <v>-</v>
      </c>
      <c r="JT329" s="56" t="str">
        <f t="shared" si="984"/>
        <v>-</v>
      </c>
      <c r="JU329" s="56" t="str">
        <f t="shared" si="985"/>
        <v>-</v>
      </c>
      <c r="JV329" s="56" t="str">
        <f t="shared" si="986"/>
        <v>-</v>
      </c>
      <c r="JW329" s="56" t="str">
        <f t="shared" si="987"/>
        <v>-</v>
      </c>
      <c r="JX329" s="56" t="str">
        <f t="shared" si="988"/>
        <v>-</v>
      </c>
      <c r="JY329" s="56" t="str">
        <f t="shared" si="989"/>
        <v>-</v>
      </c>
      <c r="JZ329" s="56" t="str">
        <f t="shared" si="990"/>
        <v>-</v>
      </c>
      <c r="KA329" s="444" t="s">
        <v>1247</v>
      </c>
      <c r="KB329" s="360">
        <f>IF(ISNUMBER(INDEX($EQ$15:$GK$521,$B329,EO$11)),MAX(KB$14:KB328)+1,0)</f>
        <v>0</v>
      </c>
      <c r="KC329" s="360" t="str">
        <f t="shared" si="1090"/>
        <v/>
      </c>
      <c r="KD329" s="373" t="s">
        <v>2</v>
      </c>
      <c r="KE329" s="215"/>
      <c r="KF329" s="60"/>
      <c r="KG329" s="60"/>
      <c r="KH329" s="60"/>
      <c r="KI329" s="60"/>
      <c r="KJ329" s="60"/>
      <c r="KK329" s="60"/>
      <c r="KL329" s="60"/>
      <c r="KM329" s="60"/>
      <c r="KN329" s="60"/>
      <c r="KO329" s="60"/>
      <c r="KP329" s="60"/>
      <c r="KQ329" s="60"/>
      <c r="KR329" s="60"/>
      <c r="KS329" s="60"/>
      <c r="KT329" s="60"/>
      <c r="KU329" s="60"/>
      <c r="KV329" s="60"/>
      <c r="KW329" s="60"/>
      <c r="KX329" s="60"/>
      <c r="KY329" s="60"/>
      <c r="KZ329" s="283" t="str">
        <f t="shared" si="991"/>
        <v/>
      </c>
      <c r="LA329" s="26"/>
      <c r="LB329" s="18"/>
      <c r="LC329" s="18"/>
      <c r="LD329" s="18"/>
      <c r="LE329" s="18"/>
      <c r="LF329" s="18"/>
      <c r="LG329" s="18"/>
      <c r="LH329" s="18"/>
      <c r="LI329" s="18"/>
      <c r="LJ329" s="18"/>
      <c r="LK329" s="18"/>
      <c r="LL329" s="18"/>
      <c r="LM329" s="18"/>
      <c r="LN329" s="63"/>
      <c r="LO329" s="251">
        <f t="shared" si="992"/>
        <v>0</v>
      </c>
      <c r="LP329" s="251">
        <f t="shared" si="993"/>
        <v>0</v>
      </c>
      <c r="LQ329" s="251">
        <f t="shared" si="994"/>
        <v>0</v>
      </c>
      <c r="LR329" s="251">
        <f t="shared" si="995"/>
        <v>0</v>
      </c>
      <c r="LS329" s="251">
        <f t="shared" si="996"/>
        <v>0</v>
      </c>
      <c r="LT329" s="251">
        <f t="shared" si="997"/>
        <v>0</v>
      </c>
      <c r="LU329" s="251">
        <f t="shared" si="998"/>
        <v>0</v>
      </c>
      <c r="LV329" s="251">
        <f t="shared" si="999"/>
        <v>0</v>
      </c>
      <c r="LW329" s="251">
        <f t="shared" si="1000"/>
        <v>0</v>
      </c>
      <c r="LX329" s="251">
        <f t="shared" si="1001"/>
        <v>0</v>
      </c>
      <c r="LY329" s="251">
        <f t="shared" si="1002"/>
        <v>0</v>
      </c>
      <c r="LZ329" s="251">
        <f t="shared" si="1003"/>
        <v>0</v>
      </c>
      <c r="MA329" s="63" t="str">
        <f t="shared" si="1004"/>
        <v/>
      </c>
      <c r="MB329" s="63" t="str">
        <f t="shared" si="1094"/>
        <v/>
      </c>
      <c r="MC329" s="63">
        <f t="shared" si="1095"/>
        <v>315</v>
      </c>
      <c r="MD329" s="63" t="str">
        <f t="shared" si="1096"/>
        <v/>
      </c>
      <c r="ME329" s="63" t="str">
        <f t="shared" si="1097"/>
        <v/>
      </c>
      <c r="MF329" s="315" t="str">
        <f t="shared" si="1007"/>
        <v/>
      </c>
      <c r="MG329" s="315">
        <f>IF(ISNUMBER(MATCH(EO329,$ME$15:$ME$520,0)),0,MAX(MG$14:MG328)+1)</f>
        <v>0</v>
      </c>
      <c r="MH329" s="315" t="str">
        <f t="shared" si="1008"/>
        <v/>
      </c>
      <c r="MI329" s="369"/>
      <c r="MJ329" s="68"/>
      <c r="MK329" s="18"/>
      <c r="ML329" s="242"/>
      <c r="MM329" s="242"/>
      <c r="MN329" s="59"/>
      <c r="MO329" s="59"/>
      <c r="MP329" s="285"/>
      <c r="MQ329" s="59"/>
      <c r="MR329" s="238"/>
      <c r="MS329" s="285"/>
      <c r="MT329" s="59"/>
      <c r="MU329" s="285"/>
      <c r="MV329" s="238"/>
      <c r="MW329" s="59"/>
      <c r="MX329" s="59"/>
      <c r="MY329" s="59"/>
      <c r="MZ329" s="59"/>
      <c r="NA329" s="59"/>
      <c r="NB329" s="59"/>
      <c r="NC329" s="59"/>
      <c r="ND329" s="59"/>
      <c r="NE329" s="59"/>
      <c r="NF329" s="59"/>
      <c r="NG329" s="59"/>
      <c r="NH329" s="59"/>
      <c r="NI329" s="59"/>
      <c r="NJ329" s="59"/>
      <c r="NK329" s="59"/>
      <c r="NL329" s="454"/>
      <c r="NM329" s="454"/>
      <c r="NN329" s="59"/>
      <c r="NO329" s="18"/>
      <c r="NP329" s="18"/>
      <c r="NQ329" s="18"/>
      <c r="NR329" s="18"/>
      <c r="NS329" s="18"/>
      <c r="NT329" s="18"/>
      <c r="NU329" s="18"/>
      <c r="NV329" s="18"/>
      <c r="NW329" s="18"/>
      <c r="NX329" s="18"/>
      <c r="NY329" s="18"/>
      <c r="NZ329" s="18"/>
      <c r="OA329" s="18"/>
      <c r="OB329" s="18"/>
      <c r="OC329" s="18"/>
      <c r="OZ329" s="59"/>
      <c r="PA329" s="251" t="str">
        <f t="shared" si="1009"/>
        <v/>
      </c>
      <c r="PB329" s="251" t="str">
        <f t="shared" si="1010"/>
        <v/>
      </c>
      <c r="PC329" s="251" t="str">
        <f t="shared" si="1011"/>
        <v/>
      </c>
      <c r="PD329" s="251" t="str">
        <f t="shared" si="1012"/>
        <v/>
      </c>
      <c r="PE329" s="251" t="str">
        <f t="shared" si="1013"/>
        <v/>
      </c>
      <c r="PF329" s="251" t="str">
        <f t="shared" si="1014"/>
        <v/>
      </c>
      <c r="PG329" s="251" t="str">
        <f t="shared" si="1015"/>
        <v/>
      </c>
      <c r="PH329" s="251" t="str">
        <f t="shared" si="1016"/>
        <v/>
      </c>
      <c r="PI329" s="251" t="str">
        <f t="shared" si="1017"/>
        <v/>
      </c>
      <c r="PJ329" s="251" t="str">
        <f t="shared" si="1018"/>
        <v/>
      </c>
      <c r="PK329" s="251" t="str">
        <f t="shared" si="1019"/>
        <v/>
      </c>
      <c r="PL329" s="251" t="str">
        <f t="shared" si="1020"/>
        <v/>
      </c>
      <c r="PM329" s="251" t="str">
        <f t="shared" si="1021"/>
        <v/>
      </c>
      <c r="PN329" s="251" t="str">
        <f t="shared" si="1022"/>
        <v/>
      </c>
      <c r="PO329" s="251" t="str">
        <f t="shared" si="1023"/>
        <v/>
      </c>
      <c r="PP329" s="251" t="str">
        <f t="shared" si="1024"/>
        <v/>
      </c>
      <c r="PQ329" s="251" t="str">
        <f t="shared" si="1025"/>
        <v/>
      </c>
      <c r="PR329" s="251" t="str">
        <f t="shared" si="1026"/>
        <v/>
      </c>
      <c r="PS329" s="251" t="str">
        <f t="shared" si="1027"/>
        <v/>
      </c>
      <c r="PT329" s="251" t="str">
        <f t="shared" si="1028"/>
        <v/>
      </c>
      <c r="PU329" s="251" t="str">
        <f t="shared" si="1029"/>
        <v/>
      </c>
      <c r="PV329" s="251" t="str">
        <f t="shared" si="1030"/>
        <v/>
      </c>
      <c r="PW329" s="251" t="str">
        <f t="shared" si="1031"/>
        <v/>
      </c>
      <c r="PX329" s="251" t="str">
        <f t="shared" si="1032"/>
        <v/>
      </c>
      <c r="PY329" s="251" t="str">
        <f t="shared" si="1033"/>
        <v/>
      </c>
      <c r="PZ329" s="251" t="str">
        <f t="shared" si="1034"/>
        <v/>
      </c>
      <c r="QA329" s="251" t="str">
        <f t="shared" si="1035"/>
        <v/>
      </c>
      <c r="QB329" s="251" t="str">
        <f t="shared" si="1036"/>
        <v/>
      </c>
      <c r="QC329" s="251" t="str">
        <f t="shared" si="1037"/>
        <v/>
      </c>
      <c r="QD329" s="251" t="str">
        <f t="shared" si="1038"/>
        <v/>
      </c>
      <c r="QE329" s="251" t="str">
        <f t="shared" si="1039"/>
        <v/>
      </c>
      <c r="QF329" s="63">
        <f t="shared" si="1040"/>
        <v>0</v>
      </c>
      <c r="QG329" s="59"/>
      <c r="QH329" s="59"/>
      <c r="QI329" s="59"/>
      <c r="QJ329" s="59"/>
      <c r="QK329" s="59"/>
      <c r="QL329" s="59"/>
      <c r="QM329" s="59"/>
      <c r="QN329" s="59"/>
    </row>
    <row r="330" spans="1:456" ht="6.75" customHeight="1" x14ac:dyDescent="0.25">
      <c r="A330" s="68"/>
      <c r="B330" s="447">
        <f t="shared" si="900"/>
        <v>316</v>
      </c>
      <c r="C330" s="72" t="s">
        <v>915</v>
      </c>
      <c r="D330" s="261" t="s">
        <v>893</v>
      </c>
      <c r="E330" s="59"/>
      <c r="F330" s="229"/>
      <c r="G330" s="295"/>
      <c r="H330" s="295"/>
      <c r="I330" s="229"/>
      <c r="J330" s="295"/>
      <c r="K330" s="295"/>
      <c r="L330" s="229"/>
      <c r="M330" s="295"/>
      <c r="N330" s="295"/>
      <c r="O330" s="229"/>
      <c r="P330" s="295"/>
      <c r="Q330" s="295"/>
      <c r="R330" s="229"/>
      <c r="S330" s="230"/>
      <c r="T330" s="231"/>
      <c r="U330" s="229"/>
      <c r="V330" s="230"/>
      <c r="W330" s="231"/>
      <c r="X330" s="229"/>
      <c r="Y330" s="230"/>
      <c r="Z330" s="231"/>
      <c r="AA330" s="229"/>
      <c r="AB330" s="295"/>
      <c r="AC330" s="295"/>
      <c r="AD330" s="229"/>
      <c r="AE330" s="295"/>
      <c r="AF330" s="295"/>
      <c r="AG330" s="229"/>
      <c r="AH330" s="295"/>
      <c r="AI330" s="295"/>
      <c r="AJ330" s="229"/>
      <c r="AK330" s="295"/>
      <c r="AL330" s="295"/>
      <c r="AM330" s="229"/>
      <c r="AN330" s="295"/>
      <c r="AO330" s="295"/>
      <c r="AP330" s="243"/>
      <c r="AQ330" s="295"/>
      <c r="AR330" s="290"/>
      <c r="AS330" s="243"/>
      <c r="AT330" s="295"/>
      <c r="AU330" s="290"/>
      <c r="AV330" s="229"/>
      <c r="AW330" s="230"/>
      <c r="AX330" s="231"/>
      <c r="AY330" s="229"/>
      <c r="AZ330" s="230"/>
      <c r="BA330" s="231"/>
      <c r="BB330" s="229"/>
      <c r="BC330" s="230"/>
      <c r="BD330" s="231"/>
      <c r="BE330" s="229"/>
      <c r="BF330" s="230"/>
      <c r="BG330" s="231"/>
      <c r="BH330" s="229"/>
      <c r="BI330" s="230"/>
      <c r="BJ330" s="231"/>
      <c r="BK330" s="243"/>
      <c r="BL330" s="230"/>
      <c r="BM330" s="231"/>
      <c r="BN330" s="243"/>
      <c r="BO330" s="230"/>
      <c r="BP330" s="231"/>
      <c r="BQ330" s="229"/>
      <c r="BR330" s="230"/>
      <c r="BS330" s="231"/>
      <c r="BT330" s="229"/>
      <c r="BU330" s="230"/>
      <c r="BV330" s="231"/>
      <c r="BW330" s="229"/>
      <c r="BX330" s="230"/>
      <c r="BY330" s="231"/>
      <c r="BZ330" s="229"/>
      <c r="CA330" s="230"/>
      <c r="CB330" s="231"/>
      <c r="CC330" s="229"/>
      <c r="CD330" s="230"/>
      <c r="CE330" s="231"/>
      <c r="CF330" s="331"/>
      <c r="CG330" s="332"/>
      <c r="CH330" s="385"/>
      <c r="CI330" s="331"/>
      <c r="CJ330" s="332"/>
      <c r="CK330" s="385"/>
      <c r="CL330" s="243"/>
      <c r="CM330" s="230"/>
      <c r="CN330" s="354"/>
      <c r="CO330" s="243"/>
      <c r="CP330" s="230"/>
      <c r="CQ330" s="231"/>
      <c r="CR330" s="331"/>
      <c r="CS330" s="332"/>
      <c r="CT330" s="333"/>
      <c r="CU330" s="229"/>
      <c r="CV330" s="230"/>
      <c r="CW330" s="231"/>
      <c r="CX330" s="331"/>
      <c r="CY330" s="332"/>
      <c r="CZ330" s="333"/>
      <c r="DA330" s="331"/>
      <c r="DB330" s="332"/>
      <c r="DC330" s="333"/>
      <c r="DD330" s="331"/>
      <c r="DE330" s="332"/>
      <c r="DF330" s="333"/>
      <c r="DG330" s="331"/>
      <c r="DH330" s="332"/>
      <c r="DI330" s="333"/>
      <c r="DJ330" s="229"/>
      <c r="DK330" s="230"/>
      <c r="DL330" s="231"/>
      <c r="DM330" s="229"/>
      <c r="DN330" s="230"/>
      <c r="DO330" s="231"/>
      <c r="DP330" s="331"/>
      <c r="DQ330" s="332"/>
      <c r="DR330" s="333"/>
      <c r="DS330" s="331"/>
      <c r="DT330" s="332"/>
      <c r="DU330" s="333"/>
      <c r="DV330" s="331"/>
      <c r="DW330" s="332"/>
      <c r="DX330" s="333"/>
      <c r="DY330" s="331"/>
      <c r="DZ330" s="332"/>
      <c r="EA330" s="333"/>
      <c r="EB330" s="331"/>
      <c r="EC330" s="332"/>
      <c r="ED330" s="333"/>
      <c r="EE330" s="331"/>
      <c r="EF330" s="332"/>
      <c r="EG330" s="333"/>
      <c r="EH330" s="229"/>
      <c r="EI330" s="230"/>
      <c r="EJ330" s="231"/>
      <c r="EK330" s="229"/>
      <c r="EL330" s="230"/>
      <c r="EM330" s="231"/>
      <c r="EN330" s="244"/>
      <c r="EO330" s="269" t="str">
        <f t="shared" si="901"/>
        <v/>
      </c>
      <c r="EP330" s="444" t="s">
        <v>1247</v>
      </c>
      <c r="EQ330" s="360" t="str">
        <f t="shared" si="1041"/>
        <v/>
      </c>
      <c r="ER330" s="360" t="str">
        <f t="shared" si="1042"/>
        <v/>
      </c>
      <c r="ES330" s="360" t="str">
        <f t="shared" si="1043"/>
        <v/>
      </c>
      <c r="ET330" s="360" t="str">
        <f t="shared" si="1044"/>
        <v/>
      </c>
      <c r="EU330" s="360" t="str">
        <f t="shared" si="1045"/>
        <v/>
      </c>
      <c r="EV330" s="360" t="str">
        <f t="shared" si="1046"/>
        <v/>
      </c>
      <c r="EW330" s="360" t="str">
        <f t="shared" si="1047"/>
        <v/>
      </c>
      <c r="EX330" s="360" t="str">
        <f t="shared" si="1048"/>
        <v/>
      </c>
      <c r="EY330" s="360" t="str">
        <f t="shared" si="1049"/>
        <v/>
      </c>
      <c r="EZ330" s="360" t="str">
        <f t="shared" si="1050"/>
        <v/>
      </c>
      <c r="FA330" s="360" t="str">
        <f t="shared" si="1051"/>
        <v/>
      </c>
      <c r="FB330" s="360" t="str">
        <f t="shared" si="1052"/>
        <v/>
      </c>
      <c r="FC330" s="360" t="str">
        <f t="shared" si="1053"/>
        <v/>
      </c>
      <c r="FD330" s="360" t="str">
        <f t="shared" si="1054"/>
        <v/>
      </c>
      <c r="FE330" s="360" t="str">
        <f t="shared" si="1055"/>
        <v/>
      </c>
      <c r="FF330" s="360" t="str">
        <f t="shared" si="1056"/>
        <v/>
      </c>
      <c r="FG330" s="360" t="str">
        <f t="shared" si="1057"/>
        <v/>
      </c>
      <c r="FH330" s="360" t="str">
        <f t="shared" si="1058"/>
        <v/>
      </c>
      <c r="FI330" s="360" t="str">
        <f t="shared" si="1059"/>
        <v/>
      </c>
      <c r="FJ330" s="360" t="str">
        <f t="shared" si="1060"/>
        <v/>
      </c>
      <c r="FK330" s="360" t="str">
        <f t="shared" si="1061"/>
        <v/>
      </c>
      <c r="FL330" s="360" t="str">
        <f t="shared" si="1062"/>
        <v/>
      </c>
      <c r="FM330" s="360" t="str">
        <f t="shared" si="1063"/>
        <v/>
      </c>
      <c r="FN330" s="360" t="str">
        <f t="shared" si="1064"/>
        <v/>
      </c>
      <c r="FO330" s="360" t="str">
        <f t="shared" si="1065"/>
        <v/>
      </c>
      <c r="FP330" s="360" t="str">
        <f t="shared" si="1066"/>
        <v/>
      </c>
      <c r="FQ330" s="360" t="str">
        <f t="shared" si="1067"/>
        <v/>
      </c>
      <c r="FR330" s="360" t="str">
        <f t="shared" si="1068"/>
        <v/>
      </c>
      <c r="FS330" s="360">
        <f t="shared" si="1069"/>
        <v>24</v>
      </c>
      <c r="FT330" s="360" t="str">
        <f t="shared" si="902"/>
        <v/>
      </c>
      <c r="FU330" s="360" t="str">
        <f t="shared" si="1070"/>
        <v/>
      </c>
      <c r="FV330" s="360" t="str">
        <f t="shared" si="1071"/>
        <v/>
      </c>
      <c r="FW330" s="360" t="str">
        <f t="shared" si="1072"/>
        <v/>
      </c>
      <c r="FX330" s="360" t="str">
        <f t="shared" si="1073"/>
        <v/>
      </c>
      <c r="FY330" s="360" t="str">
        <f t="shared" si="1074"/>
        <v/>
      </c>
      <c r="FZ330" s="360" t="str">
        <f t="shared" si="1075"/>
        <v/>
      </c>
      <c r="GA330" s="360" t="str">
        <f t="shared" si="1076"/>
        <v/>
      </c>
      <c r="GB330" s="360" t="str">
        <f t="shared" si="1077"/>
        <v/>
      </c>
      <c r="GC330" s="360" t="str">
        <f t="shared" si="1078"/>
        <v/>
      </c>
      <c r="GD330" s="360" t="str">
        <f t="shared" si="1079"/>
        <v/>
      </c>
      <c r="GE330" s="360" t="str">
        <f t="shared" si="1080"/>
        <v/>
      </c>
      <c r="GF330" s="360" t="str">
        <f t="shared" si="1081"/>
        <v/>
      </c>
      <c r="GG330" s="360" t="str">
        <f t="shared" si="1082"/>
        <v/>
      </c>
      <c r="GH330" s="360" t="str">
        <f t="shared" si="1083"/>
        <v/>
      </c>
      <c r="GI330" s="360" t="str">
        <f t="shared" si="1084"/>
        <v/>
      </c>
      <c r="GJ330" s="360" t="str">
        <f t="shared" si="1085"/>
        <v/>
      </c>
      <c r="GK330" s="444" t="s">
        <v>1247</v>
      </c>
      <c r="GL330" s="361" t="str">
        <f t="shared" si="903"/>
        <v>-</v>
      </c>
      <c r="GM330" s="361" t="str">
        <f t="shared" si="904"/>
        <v>-</v>
      </c>
      <c r="GN330" s="361" t="str">
        <f t="shared" si="905"/>
        <v>-</v>
      </c>
      <c r="GO330" s="361" t="str">
        <f t="shared" si="906"/>
        <v>-</v>
      </c>
      <c r="GP330" s="361" t="str">
        <f t="shared" si="907"/>
        <v>-</v>
      </c>
      <c r="GQ330" s="361" t="str">
        <f t="shared" si="908"/>
        <v>-</v>
      </c>
      <c r="GR330" s="361" t="str">
        <f t="shared" si="909"/>
        <v>-</v>
      </c>
      <c r="GS330" s="361" t="str">
        <f t="shared" si="910"/>
        <v>-</v>
      </c>
      <c r="GT330" s="361" t="str">
        <f t="shared" si="911"/>
        <v>-</v>
      </c>
      <c r="GU330" s="361" t="str">
        <f t="shared" si="912"/>
        <v>-</v>
      </c>
      <c r="GV330" s="361" t="str">
        <f t="shared" si="913"/>
        <v>-</v>
      </c>
      <c r="GW330" s="361" t="str">
        <f t="shared" si="914"/>
        <v>-</v>
      </c>
      <c r="GX330" s="361" t="str">
        <f t="shared" si="915"/>
        <v>-</v>
      </c>
      <c r="GY330" s="361" t="str">
        <f t="shared" si="916"/>
        <v>-</v>
      </c>
      <c r="GZ330" s="361" t="str">
        <f t="shared" si="917"/>
        <v>-</v>
      </c>
      <c r="HA330" s="361" t="str">
        <f t="shared" si="918"/>
        <v>-</v>
      </c>
      <c r="HB330" s="361" t="str">
        <f t="shared" si="919"/>
        <v>-</v>
      </c>
      <c r="HC330" s="361" t="str">
        <f t="shared" si="920"/>
        <v>-</v>
      </c>
      <c r="HD330" s="361" t="str">
        <f t="shared" si="921"/>
        <v>-</v>
      </c>
      <c r="HE330" s="361" t="str">
        <f t="shared" si="922"/>
        <v>-</v>
      </c>
      <c r="HF330" s="361" t="str">
        <f t="shared" si="923"/>
        <v>-</v>
      </c>
      <c r="HG330" s="361" t="str">
        <f t="shared" si="924"/>
        <v>-</v>
      </c>
      <c r="HH330" s="361" t="str">
        <f t="shared" si="925"/>
        <v>-</v>
      </c>
      <c r="HI330" s="361" t="str">
        <f t="shared" si="926"/>
        <v>-</v>
      </c>
      <c r="HJ330" s="361" t="str">
        <f t="shared" si="927"/>
        <v>-</v>
      </c>
      <c r="HK330" s="361" t="str">
        <f t="shared" si="928"/>
        <v>-</v>
      </c>
      <c r="HL330" s="361" t="str">
        <f t="shared" si="929"/>
        <v>-</v>
      </c>
      <c r="HM330" s="361" t="str">
        <f t="shared" si="930"/>
        <v>-</v>
      </c>
      <c r="HN330" s="361" t="str">
        <f t="shared" si="931"/>
        <v>maw_bot</v>
      </c>
      <c r="HO330" s="361" t="str">
        <f t="shared" si="932"/>
        <v>-</v>
      </c>
      <c r="HP330" s="361" t="str">
        <f t="shared" si="933"/>
        <v>-</v>
      </c>
      <c r="HQ330" s="361" t="str">
        <f t="shared" si="934"/>
        <v>-</v>
      </c>
      <c r="HR330" s="361" t="str">
        <f t="shared" si="935"/>
        <v>-</v>
      </c>
      <c r="HS330" s="361" t="str">
        <f t="shared" si="936"/>
        <v>-</v>
      </c>
      <c r="HT330" s="361" t="str">
        <f t="shared" si="937"/>
        <v>-</v>
      </c>
      <c r="HU330" s="361" t="str">
        <f t="shared" si="938"/>
        <v>-</v>
      </c>
      <c r="HV330" s="361" t="str">
        <f t="shared" si="939"/>
        <v>-</v>
      </c>
      <c r="HW330" s="361" t="str">
        <f t="shared" si="940"/>
        <v>-</v>
      </c>
      <c r="HX330" s="361" t="str">
        <f t="shared" si="941"/>
        <v>-</v>
      </c>
      <c r="HY330" s="361" t="str">
        <f t="shared" si="942"/>
        <v>-</v>
      </c>
      <c r="HZ330" s="361" t="str">
        <f t="shared" si="943"/>
        <v>-</v>
      </c>
      <c r="IA330" s="361" t="str">
        <f t="shared" si="944"/>
        <v>-</v>
      </c>
      <c r="IB330" s="361" t="str">
        <f t="shared" si="945"/>
        <v>-</v>
      </c>
      <c r="IC330" s="361" t="str">
        <f t="shared" si="946"/>
        <v>-</v>
      </c>
      <c r="ID330" s="361" t="str">
        <f t="shared" si="947"/>
        <v>-</v>
      </c>
      <c r="IE330" s="361" t="str">
        <f t="shared" si="948"/>
        <v>-</v>
      </c>
      <c r="IF330" s="444" t="s">
        <v>1247</v>
      </c>
      <c r="IG330" s="56" t="str">
        <f t="shared" si="1086"/>
        <v>-</v>
      </c>
      <c r="IH330" s="56" t="str">
        <f t="shared" si="1087"/>
        <v>-</v>
      </c>
      <c r="II330" s="56" t="str">
        <f t="shared" si="1088"/>
        <v>-</v>
      </c>
      <c r="IJ330" s="56" t="str">
        <f t="shared" si="1089"/>
        <v>-</v>
      </c>
      <c r="IK330" s="56" t="str">
        <f t="shared" si="949"/>
        <v>-</v>
      </c>
      <c r="IL330" s="56" t="str">
        <f t="shared" si="950"/>
        <v>-</v>
      </c>
      <c r="IM330" s="56" t="str">
        <f t="shared" si="951"/>
        <v>-</v>
      </c>
      <c r="IN330" s="56" t="str">
        <f t="shared" si="952"/>
        <v>-</v>
      </c>
      <c r="IO330" s="56" t="str">
        <f t="shared" si="953"/>
        <v>-</v>
      </c>
      <c r="IP330" s="56" t="str">
        <f t="shared" si="954"/>
        <v>-</v>
      </c>
      <c r="IQ330" s="56" t="str">
        <f t="shared" si="955"/>
        <v>-</v>
      </c>
      <c r="IR330" s="56" t="str">
        <f t="shared" si="956"/>
        <v>-</v>
      </c>
      <c r="IS330" s="56" t="str">
        <f t="shared" si="957"/>
        <v>-</v>
      </c>
      <c r="IT330" s="56" t="str">
        <f t="shared" si="958"/>
        <v>-</v>
      </c>
      <c r="IU330" s="56" t="str">
        <f t="shared" si="959"/>
        <v>-</v>
      </c>
      <c r="IV330" s="56" t="str">
        <f t="shared" si="960"/>
        <v>-</v>
      </c>
      <c r="IW330" s="56" t="str">
        <f t="shared" si="961"/>
        <v>-</v>
      </c>
      <c r="IX330" s="56" t="str">
        <f t="shared" si="962"/>
        <v>-</v>
      </c>
      <c r="IY330" s="56" t="str">
        <f t="shared" si="963"/>
        <v>-</v>
      </c>
      <c r="IZ330" s="56" t="str">
        <f t="shared" si="964"/>
        <v>-</v>
      </c>
      <c r="JA330" s="56" t="str">
        <f t="shared" si="965"/>
        <v>-</v>
      </c>
      <c r="JB330" s="56" t="str">
        <f t="shared" si="966"/>
        <v>-</v>
      </c>
      <c r="JC330" s="56" t="str">
        <f t="shared" si="967"/>
        <v>-</v>
      </c>
      <c r="JD330" s="56" t="str">
        <f t="shared" si="968"/>
        <v>-</v>
      </c>
      <c r="JE330" s="56" t="str">
        <f t="shared" si="969"/>
        <v>-</v>
      </c>
      <c r="JF330" s="56" t="str">
        <f t="shared" si="970"/>
        <v>-</v>
      </c>
      <c r="JG330" s="56" t="str">
        <f t="shared" si="971"/>
        <v>-</v>
      </c>
      <c r="JH330" s="56" t="str">
        <f t="shared" si="972"/>
        <v>-</v>
      </c>
      <c r="JI330" s="56">
        <f t="shared" si="973"/>
        <v>-65</v>
      </c>
      <c r="JJ330" s="56" t="str">
        <f t="shared" si="974"/>
        <v>-</v>
      </c>
      <c r="JK330" s="56" t="str">
        <f t="shared" si="975"/>
        <v>-</v>
      </c>
      <c r="JL330" s="56" t="str">
        <f t="shared" si="976"/>
        <v>-</v>
      </c>
      <c r="JM330" s="56" t="str">
        <f t="shared" si="977"/>
        <v>-</v>
      </c>
      <c r="JN330" s="56" t="str">
        <f t="shared" si="978"/>
        <v>-</v>
      </c>
      <c r="JO330" s="56" t="str">
        <f t="shared" si="979"/>
        <v>-</v>
      </c>
      <c r="JP330" s="56" t="str">
        <f t="shared" si="980"/>
        <v>-</v>
      </c>
      <c r="JQ330" s="56" t="str">
        <f t="shared" si="981"/>
        <v>-</v>
      </c>
      <c r="JR330" s="56" t="str">
        <f t="shared" si="982"/>
        <v>-</v>
      </c>
      <c r="JS330" s="56" t="str">
        <f t="shared" si="983"/>
        <v>-</v>
      </c>
      <c r="JT330" s="56" t="str">
        <f t="shared" si="984"/>
        <v>-</v>
      </c>
      <c r="JU330" s="56" t="str">
        <f t="shared" si="985"/>
        <v>-</v>
      </c>
      <c r="JV330" s="56" t="str">
        <f t="shared" si="986"/>
        <v>-</v>
      </c>
      <c r="JW330" s="56" t="str">
        <f t="shared" si="987"/>
        <v>-</v>
      </c>
      <c r="JX330" s="56" t="str">
        <f t="shared" si="988"/>
        <v>-</v>
      </c>
      <c r="JY330" s="56" t="str">
        <f t="shared" si="989"/>
        <v>-</v>
      </c>
      <c r="JZ330" s="56" t="str">
        <f t="shared" si="990"/>
        <v>-</v>
      </c>
      <c r="KA330" s="444" t="s">
        <v>1247</v>
      </c>
      <c r="KB330" s="360">
        <f>IF(ISNUMBER(INDEX($EQ$15:$GK$521,$B330,EO$11)),MAX(KB$14:KB329)+1,0)</f>
        <v>0</v>
      </c>
      <c r="KC330" s="360" t="str">
        <f t="shared" si="1090"/>
        <v/>
      </c>
      <c r="KD330" s="373" t="s">
        <v>2</v>
      </c>
      <c r="KE330" s="215"/>
      <c r="KF330" s="60"/>
      <c r="KG330" s="60"/>
      <c r="KH330" s="60"/>
      <c r="KI330" s="60"/>
      <c r="KJ330" s="60"/>
      <c r="KK330" s="60"/>
      <c r="KL330" s="60"/>
      <c r="KM330" s="60"/>
      <c r="KN330" s="60"/>
      <c r="KO330" s="60"/>
      <c r="KP330" s="60"/>
      <c r="KQ330" s="60"/>
      <c r="KR330" s="60"/>
      <c r="KS330" s="60"/>
      <c r="KT330" s="60"/>
      <c r="KU330" s="60"/>
      <c r="KV330" s="60"/>
      <c r="KW330" s="60"/>
      <c r="KX330" s="60"/>
      <c r="KY330" s="60"/>
      <c r="KZ330" s="283" t="str">
        <f t="shared" si="991"/>
        <v/>
      </c>
      <c r="LA330" s="26"/>
      <c r="LB330" s="18"/>
      <c r="LC330" s="18"/>
      <c r="LD330" s="18"/>
      <c r="LE330" s="18"/>
      <c r="LF330" s="18"/>
      <c r="LG330" s="18"/>
      <c r="LH330" s="18"/>
      <c r="LI330" s="18"/>
      <c r="LJ330" s="18"/>
      <c r="LK330" s="18"/>
      <c r="LL330" s="18"/>
      <c r="LM330" s="18"/>
      <c r="LN330" s="63"/>
      <c r="LO330" s="251">
        <f t="shared" si="992"/>
        <v>0</v>
      </c>
      <c r="LP330" s="251">
        <f t="shared" si="993"/>
        <v>0</v>
      </c>
      <c r="LQ330" s="251">
        <f t="shared" si="994"/>
        <v>0</v>
      </c>
      <c r="LR330" s="251">
        <f t="shared" si="995"/>
        <v>0</v>
      </c>
      <c r="LS330" s="251">
        <f t="shared" si="996"/>
        <v>0</v>
      </c>
      <c r="LT330" s="251">
        <f t="shared" si="997"/>
        <v>0</v>
      </c>
      <c r="LU330" s="251">
        <f t="shared" si="998"/>
        <v>0</v>
      </c>
      <c r="LV330" s="251">
        <f t="shared" si="999"/>
        <v>0</v>
      </c>
      <c r="LW330" s="251">
        <f t="shared" si="1000"/>
        <v>0</v>
      </c>
      <c r="LX330" s="251">
        <f t="shared" si="1001"/>
        <v>0</v>
      </c>
      <c r="LY330" s="251">
        <f t="shared" si="1002"/>
        <v>0</v>
      </c>
      <c r="LZ330" s="251">
        <f t="shared" si="1003"/>
        <v>0</v>
      </c>
      <c r="MA330" s="63" t="str">
        <f t="shared" si="1004"/>
        <v/>
      </c>
      <c r="MB330" s="63" t="str">
        <f t="shared" si="1094"/>
        <v/>
      </c>
      <c r="MC330" s="63">
        <f t="shared" si="1095"/>
        <v>316</v>
      </c>
      <c r="MD330" s="63" t="str">
        <f t="shared" si="1096"/>
        <v/>
      </c>
      <c r="ME330" s="63" t="str">
        <f t="shared" si="1097"/>
        <v/>
      </c>
      <c r="MF330" s="315" t="str">
        <f t="shared" si="1007"/>
        <v/>
      </c>
      <c r="MG330" s="315">
        <f>IF(ISNUMBER(MATCH(EO330,$ME$15:$ME$520,0)),0,MAX(MG$14:MG329)+1)</f>
        <v>0</v>
      </c>
      <c r="MH330" s="315" t="str">
        <f t="shared" si="1008"/>
        <v/>
      </c>
      <c r="MI330" s="369"/>
      <c r="MJ330" s="68"/>
      <c r="MK330" s="18"/>
      <c r="ML330" s="242"/>
      <c r="MM330" s="242"/>
      <c r="MN330" s="59"/>
      <c r="MO330" s="59"/>
      <c r="MP330" s="285"/>
      <c r="MQ330" s="59"/>
      <c r="MR330" s="238"/>
      <c r="MS330" s="285"/>
      <c r="MT330" s="59"/>
      <c r="MU330" s="285"/>
      <c r="MV330" s="238"/>
      <c r="MW330" s="59"/>
      <c r="MX330" s="59"/>
      <c r="MY330" s="59"/>
      <c r="MZ330" s="59"/>
      <c r="NA330" s="59"/>
      <c r="NB330" s="59"/>
      <c r="NC330" s="59"/>
      <c r="ND330" s="59"/>
      <c r="NE330" s="59"/>
      <c r="NF330" s="59"/>
      <c r="NG330" s="59"/>
      <c r="NH330" s="59"/>
      <c r="NI330" s="59"/>
      <c r="NJ330" s="59"/>
      <c r="NK330" s="59"/>
      <c r="NL330" s="454"/>
      <c r="NM330" s="454"/>
      <c r="NN330" s="59"/>
      <c r="NO330" s="18"/>
      <c r="NP330" s="18"/>
      <c r="NQ330" s="18"/>
      <c r="NR330" s="18"/>
      <c r="NS330" s="18"/>
      <c r="NT330" s="18"/>
      <c r="NU330" s="18"/>
      <c r="NV330" s="18"/>
      <c r="NW330" s="18"/>
      <c r="NX330" s="18"/>
      <c r="NY330" s="18"/>
      <c r="NZ330" s="18"/>
      <c r="OA330" s="18"/>
      <c r="OB330" s="18"/>
      <c r="OC330" s="18"/>
      <c r="OZ330" s="59"/>
      <c r="PA330" s="251" t="str">
        <f t="shared" si="1009"/>
        <v/>
      </c>
      <c r="PB330" s="251" t="str">
        <f t="shared" si="1010"/>
        <v/>
      </c>
      <c r="PC330" s="251" t="str">
        <f t="shared" si="1011"/>
        <v/>
      </c>
      <c r="PD330" s="251" t="str">
        <f t="shared" si="1012"/>
        <v/>
      </c>
      <c r="PE330" s="251" t="str">
        <f t="shared" si="1013"/>
        <v/>
      </c>
      <c r="PF330" s="251" t="str">
        <f t="shared" si="1014"/>
        <v/>
      </c>
      <c r="PG330" s="251" t="str">
        <f t="shared" si="1015"/>
        <v/>
      </c>
      <c r="PH330" s="251" t="str">
        <f t="shared" si="1016"/>
        <v/>
      </c>
      <c r="PI330" s="251" t="str">
        <f t="shared" si="1017"/>
        <v/>
      </c>
      <c r="PJ330" s="251" t="str">
        <f t="shared" si="1018"/>
        <v/>
      </c>
      <c r="PK330" s="251" t="str">
        <f t="shared" si="1019"/>
        <v/>
      </c>
      <c r="PL330" s="251" t="str">
        <f t="shared" si="1020"/>
        <v/>
      </c>
      <c r="PM330" s="251" t="str">
        <f t="shared" si="1021"/>
        <v/>
      </c>
      <c r="PN330" s="251" t="str">
        <f t="shared" si="1022"/>
        <v/>
      </c>
      <c r="PO330" s="251" t="str">
        <f t="shared" si="1023"/>
        <v/>
      </c>
      <c r="PP330" s="251" t="str">
        <f t="shared" si="1024"/>
        <v/>
      </c>
      <c r="PQ330" s="251" t="str">
        <f t="shared" si="1025"/>
        <v/>
      </c>
      <c r="PR330" s="251" t="str">
        <f t="shared" si="1026"/>
        <v/>
      </c>
      <c r="PS330" s="251" t="str">
        <f t="shared" si="1027"/>
        <v/>
      </c>
      <c r="PT330" s="251" t="str">
        <f t="shared" si="1028"/>
        <v/>
      </c>
      <c r="PU330" s="251" t="str">
        <f t="shared" si="1029"/>
        <v/>
      </c>
      <c r="PV330" s="251" t="str">
        <f t="shared" si="1030"/>
        <v/>
      </c>
      <c r="PW330" s="251" t="str">
        <f t="shared" si="1031"/>
        <v/>
      </c>
      <c r="PX330" s="251" t="str">
        <f t="shared" si="1032"/>
        <v/>
      </c>
      <c r="PY330" s="251" t="str">
        <f t="shared" si="1033"/>
        <v/>
      </c>
      <c r="PZ330" s="251" t="str">
        <f t="shared" si="1034"/>
        <v/>
      </c>
      <c r="QA330" s="251" t="str">
        <f t="shared" si="1035"/>
        <v/>
      </c>
      <c r="QB330" s="251" t="str">
        <f t="shared" si="1036"/>
        <v/>
      </c>
      <c r="QC330" s="251" t="str">
        <f t="shared" si="1037"/>
        <v/>
      </c>
      <c r="QD330" s="251" t="str">
        <f t="shared" si="1038"/>
        <v/>
      </c>
      <c r="QE330" s="251" t="str">
        <f t="shared" si="1039"/>
        <v/>
      </c>
      <c r="QF330" s="63">
        <f t="shared" si="1040"/>
        <v>0</v>
      </c>
      <c r="QG330" s="59"/>
      <c r="QH330" s="59"/>
      <c r="QI330" s="59"/>
      <c r="QJ330" s="59"/>
      <c r="QK330" s="59"/>
      <c r="QL330" s="59"/>
      <c r="QM330" s="59"/>
      <c r="QN330" s="59"/>
    </row>
    <row r="331" spans="1:456" ht="6.75" customHeight="1" x14ac:dyDescent="0.25">
      <c r="A331" s="68"/>
      <c r="B331" s="447">
        <f t="shared" si="900"/>
        <v>317</v>
      </c>
      <c r="C331" s="72" t="s">
        <v>916</v>
      </c>
      <c r="D331" s="261" t="s">
        <v>893</v>
      </c>
      <c r="E331" s="59"/>
      <c r="F331" s="229"/>
      <c r="G331" s="295"/>
      <c r="H331" s="295"/>
      <c r="I331" s="229"/>
      <c r="J331" s="295"/>
      <c r="K331" s="295"/>
      <c r="L331" s="229"/>
      <c r="M331" s="295"/>
      <c r="N331" s="295"/>
      <c r="O331" s="229"/>
      <c r="P331" s="295"/>
      <c r="Q331" s="295"/>
      <c r="R331" s="229"/>
      <c r="S331" s="230"/>
      <c r="T331" s="231"/>
      <c r="U331" s="229"/>
      <c r="V331" s="230"/>
      <c r="W331" s="231"/>
      <c r="X331" s="229"/>
      <c r="Y331" s="230"/>
      <c r="Z331" s="231"/>
      <c r="AA331" s="229"/>
      <c r="AB331" s="295"/>
      <c r="AC331" s="295"/>
      <c r="AD331" s="229"/>
      <c r="AE331" s="295"/>
      <c r="AF331" s="295"/>
      <c r="AG331" s="229"/>
      <c r="AH331" s="295"/>
      <c r="AI331" s="295"/>
      <c r="AJ331" s="229"/>
      <c r="AK331" s="295"/>
      <c r="AL331" s="295"/>
      <c r="AM331" s="229"/>
      <c r="AN331" s="295"/>
      <c r="AO331" s="295"/>
      <c r="AP331" s="243"/>
      <c r="AQ331" s="295"/>
      <c r="AR331" s="290"/>
      <c r="AS331" s="243"/>
      <c r="AT331" s="295"/>
      <c r="AU331" s="290"/>
      <c r="AV331" s="229"/>
      <c r="AW331" s="230"/>
      <c r="AX331" s="231"/>
      <c r="AY331" s="229"/>
      <c r="AZ331" s="230"/>
      <c r="BA331" s="231"/>
      <c r="BB331" s="229"/>
      <c r="BC331" s="230"/>
      <c r="BD331" s="231"/>
      <c r="BE331" s="229"/>
      <c r="BF331" s="230"/>
      <c r="BG331" s="231"/>
      <c r="BH331" s="229"/>
      <c r="BI331" s="230"/>
      <c r="BJ331" s="231"/>
      <c r="BK331" s="243"/>
      <c r="BL331" s="230"/>
      <c r="BM331" s="231"/>
      <c r="BN331" s="243"/>
      <c r="BO331" s="230"/>
      <c r="BP331" s="231"/>
      <c r="BQ331" s="229"/>
      <c r="BR331" s="230"/>
      <c r="BS331" s="231"/>
      <c r="BT331" s="229"/>
      <c r="BU331" s="230"/>
      <c r="BV331" s="231"/>
      <c r="BW331" s="229"/>
      <c r="BX331" s="230"/>
      <c r="BY331" s="231"/>
      <c r="BZ331" s="229"/>
      <c r="CA331" s="230"/>
      <c r="CB331" s="231"/>
      <c r="CC331" s="229"/>
      <c r="CD331" s="230"/>
      <c r="CE331" s="231"/>
      <c r="CF331" s="331"/>
      <c r="CG331" s="332"/>
      <c r="CH331" s="385"/>
      <c r="CI331" s="331"/>
      <c r="CJ331" s="332"/>
      <c r="CK331" s="385"/>
      <c r="CL331" s="243"/>
      <c r="CM331" s="230"/>
      <c r="CN331" s="354"/>
      <c r="CO331" s="243"/>
      <c r="CP331" s="230"/>
      <c r="CQ331" s="231"/>
      <c r="CR331" s="331"/>
      <c r="CS331" s="332"/>
      <c r="CT331" s="333"/>
      <c r="CU331" s="229"/>
      <c r="CV331" s="230"/>
      <c r="CW331" s="231"/>
      <c r="CX331" s="331"/>
      <c r="CY331" s="332"/>
      <c r="CZ331" s="333"/>
      <c r="DA331" s="331"/>
      <c r="DB331" s="332"/>
      <c r="DC331" s="333"/>
      <c r="DD331" s="331"/>
      <c r="DE331" s="332"/>
      <c r="DF331" s="333"/>
      <c r="DG331" s="331"/>
      <c r="DH331" s="332"/>
      <c r="DI331" s="333"/>
      <c r="DJ331" s="229"/>
      <c r="DK331" s="230"/>
      <c r="DL331" s="231"/>
      <c r="DM331" s="229"/>
      <c r="DN331" s="230"/>
      <c r="DO331" s="231"/>
      <c r="DP331" s="331"/>
      <c r="DQ331" s="332"/>
      <c r="DR331" s="333"/>
      <c r="DS331" s="331"/>
      <c r="DT331" s="332"/>
      <c r="DU331" s="333"/>
      <c r="DV331" s="331"/>
      <c r="DW331" s="332"/>
      <c r="DX331" s="333"/>
      <c r="DY331" s="331"/>
      <c r="DZ331" s="332"/>
      <c r="EA331" s="333"/>
      <c r="EB331" s="331"/>
      <c r="EC331" s="332"/>
      <c r="ED331" s="333"/>
      <c r="EE331" s="331"/>
      <c r="EF331" s="332"/>
      <c r="EG331" s="333"/>
      <c r="EH331" s="229"/>
      <c r="EI331" s="230"/>
      <c r="EJ331" s="231"/>
      <c r="EK331" s="229"/>
      <c r="EL331" s="230"/>
      <c r="EM331" s="231"/>
      <c r="EN331" s="244"/>
      <c r="EO331" s="269" t="str">
        <f t="shared" si="901"/>
        <v/>
      </c>
      <c r="EP331" s="444" t="s">
        <v>1247</v>
      </c>
      <c r="EQ331" s="360" t="str">
        <f t="shared" si="1041"/>
        <v/>
      </c>
      <c r="ER331" s="360" t="str">
        <f t="shared" si="1042"/>
        <v/>
      </c>
      <c r="ES331" s="360" t="str">
        <f t="shared" si="1043"/>
        <v/>
      </c>
      <c r="ET331" s="360" t="str">
        <f t="shared" si="1044"/>
        <v/>
      </c>
      <c r="EU331" s="360" t="str">
        <f t="shared" si="1045"/>
        <v/>
      </c>
      <c r="EV331" s="360" t="str">
        <f t="shared" si="1046"/>
        <v/>
      </c>
      <c r="EW331" s="360" t="str">
        <f t="shared" si="1047"/>
        <v/>
      </c>
      <c r="EX331" s="360" t="str">
        <f t="shared" si="1048"/>
        <v/>
      </c>
      <c r="EY331" s="360" t="str">
        <f t="shared" si="1049"/>
        <v/>
      </c>
      <c r="EZ331" s="360" t="str">
        <f t="shared" si="1050"/>
        <v/>
      </c>
      <c r="FA331" s="360" t="str">
        <f t="shared" si="1051"/>
        <v/>
      </c>
      <c r="FB331" s="360" t="str">
        <f t="shared" si="1052"/>
        <v/>
      </c>
      <c r="FC331" s="360" t="str">
        <f t="shared" si="1053"/>
        <v/>
      </c>
      <c r="FD331" s="360" t="str">
        <f t="shared" si="1054"/>
        <v/>
      </c>
      <c r="FE331" s="360" t="str">
        <f t="shared" si="1055"/>
        <v/>
      </c>
      <c r="FF331" s="360" t="str">
        <f t="shared" si="1056"/>
        <v/>
      </c>
      <c r="FG331" s="360" t="str">
        <f t="shared" si="1057"/>
        <v/>
      </c>
      <c r="FH331" s="360" t="str">
        <f t="shared" si="1058"/>
        <v/>
      </c>
      <c r="FI331" s="360" t="str">
        <f t="shared" si="1059"/>
        <v/>
      </c>
      <c r="FJ331" s="360" t="str">
        <f t="shared" si="1060"/>
        <v/>
      </c>
      <c r="FK331" s="360" t="str">
        <f t="shared" si="1061"/>
        <v/>
      </c>
      <c r="FL331" s="360" t="str">
        <f t="shared" si="1062"/>
        <v/>
      </c>
      <c r="FM331" s="360" t="str">
        <f t="shared" si="1063"/>
        <v/>
      </c>
      <c r="FN331" s="360" t="str">
        <f t="shared" si="1064"/>
        <v/>
      </c>
      <c r="FO331" s="360" t="str">
        <f t="shared" si="1065"/>
        <v/>
      </c>
      <c r="FP331" s="360" t="str">
        <f t="shared" si="1066"/>
        <v/>
      </c>
      <c r="FQ331" s="360" t="str">
        <f t="shared" si="1067"/>
        <v/>
      </c>
      <c r="FR331" s="360" t="str">
        <f t="shared" si="1068"/>
        <v/>
      </c>
      <c r="FS331" s="360">
        <f t="shared" si="1069"/>
        <v>25</v>
      </c>
      <c r="FT331" s="360" t="str">
        <f t="shared" si="902"/>
        <v/>
      </c>
      <c r="FU331" s="360" t="str">
        <f t="shared" si="1070"/>
        <v/>
      </c>
      <c r="FV331" s="360" t="str">
        <f t="shared" si="1071"/>
        <v/>
      </c>
      <c r="FW331" s="360" t="str">
        <f t="shared" si="1072"/>
        <v/>
      </c>
      <c r="FX331" s="360" t="str">
        <f t="shared" si="1073"/>
        <v/>
      </c>
      <c r="FY331" s="360" t="str">
        <f t="shared" si="1074"/>
        <v/>
      </c>
      <c r="FZ331" s="360" t="str">
        <f t="shared" si="1075"/>
        <v/>
      </c>
      <c r="GA331" s="360" t="str">
        <f t="shared" si="1076"/>
        <v/>
      </c>
      <c r="GB331" s="360" t="str">
        <f t="shared" si="1077"/>
        <v/>
      </c>
      <c r="GC331" s="360" t="str">
        <f t="shared" si="1078"/>
        <v/>
      </c>
      <c r="GD331" s="360" t="str">
        <f t="shared" si="1079"/>
        <v/>
      </c>
      <c r="GE331" s="360" t="str">
        <f t="shared" si="1080"/>
        <v/>
      </c>
      <c r="GF331" s="360" t="str">
        <f t="shared" si="1081"/>
        <v/>
      </c>
      <c r="GG331" s="360" t="str">
        <f t="shared" si="1082"/>
        <v/>
      </c>
      <c r="GH331" s="360" t="str">
        <f t="shared" si="1083"/>
        <v/>
      </c>
      <c r="GI331" s="360" t="str">
        <f t="shared" si="1084"/>
        <v/>
      </c>
      <c r="GJ331" s="360" t="str">
        <f t="shared" si="1085"/>
        <v/>
      </c>
      <c r="GK331" s="444" t="s">
        <v>1247</v>
      </c>
      <c r="GL331" s="361" t="str">
        <f t="shared" si="903"/>
        <v>-</v>
      </c>
      <c r="GM331" s="361" t="str">
        <f t="shared" si="904"/>
        <v>-</v>
      </c>
      <c r="GN331" s="361" t="str">
        <f t="shared" si="905"/>
        <v>-</v>
      </c>
      <c r="GO331" s="361" t="str">
        <f t="shared" si="906"/>
        <v>-</v>
      </c>
      <c r="GP331" s="361" t="str">
        <f t="shared" si="907"/>
        <v>-</v>
      </c>
      <c r="GQ331" s="361" t="str">
        <f t="shared" si="908"/>
        <v>-</v>
      </c>
      <c r="GR331" s="361" t="str">
        <f t="shared" si="909"/>
        <v>-</v>
      </c>
      <c r="GS331" s="361" t="str">
        <f t="shared" si="910"/>
        <v>-</v>
      </c>
      <c r="GT331" s="361" t="str">
        <f t="shared" si="911"/>
        <v>-</v>
      </c>
      <c r="GU331" s="361" t="str">
        <f t="shared" si="912"/>
        <v>-</v>
      </c>
      <c r="GV331" s="361" t="str">
        <f t="shared" si="913"/>
        <v>-</v>
      </c>
      <c r="GW331" s="361" t="str">
        <f t="shared" si="914"/>
        <v>-</v>
      </c>
      <c r="GX331" s="361" t="str">
        <f t="shared" si="915"/>
        <v>-</v>
      </c>
      <c r="GY331" s="361" t="str">
        <f t="shared" si="916"/>
        <v>-</v>
      </c>
      <c r="GZ331" s="361" t="str">
        <f t="shared" si="917"/>
        <v>-</v>
      </c>
      <c r="HA331" s="361" t="str">
        <f t="shared" si="918"/>
        <v>-</v>
      </c>
      <c r="HB331" s="361" t="str">
        <f t="shared" si="919"/>
        <v>-</v>
      </c>
      <c r="HC331" s="361" t="str">
        <f t="shared" si="920"/>
        <v>-</v>
      </c>
      <c r="HD331" s="361" t="str">
        <f t="shared" si="921"/>
        <v>-</v>
      </c>
      <c r="HE331" s="361" t="str">
        <f t="shared" si="922"/>
        <v>-</v>
      </c>
      <c r="HF331" s="361" t="str">
        <f t="shared" si="923"/>
        <v>-</v>
      </c>
      <c r="HG331" s="361" t="str">
        <f t="shared" si="924"/>
        <v>-</v>
      </c>
      <c r="HH331" s="361" t="str">
        <f t="shared" si="925"/>
        <v>-</v>
      </c>
      <c r="HI331" s="361" t="str">
        <f t="shared" si="926"/>
        <v>-</v>
      </c>
      <c r="HJ331" s="361" t="str">
        <f t="shared" si="927"/>
        <v>-</v>
      </c>
      <c r="HK331" s="361" t="str">
        <f t="shared" si="928"/>
        <v>-</v>
      </c>
      <c r="HL331" s="361" t="str">
        <f t="shared" si="929"/>
        <v>-</v>
      </c>
      <c r="HM331" s="361" t="str">
        <f t="shared" si="930"/>
        <v>-</v>
      </c>
      <c r="HN331" s="361" t="str">
        <f t="shared" si="931"/>
        <v>maw_highK</v>
      </c>
      <c r="HO331" s="361" t="str">
        <f t="shared" si="932"/>
        <v>-</v>
      </c>
      <c r="HP331" s="361" t="str">
        <f t="shared" si="933"/>
        <v>-</v>
      </c>
      <c r="HQ331" s="361" t="str">
        <f t="shared" si="934"/>
        <v>-</v>
      </c>
      <c r="HR331" s="361" t="str">
        <f t="shared" si="935"/>
        <v>-</v>
      </c>
      <c r="HS331" s="361" t="str">
        <f t="shared" si="936"/>
        <v>-</v>
      </c>
      <c r="HT331" s="361" t="str">
        <f t="shared" si="937"/>
        <v>-</v>
      </c>
      <c r="HU331" s="361" t="str">
        <f t="shared" si="938"/>
        <v>-</v>
      </c>
      <c r="HV331" s="361" t="str">
        <f t="shared" si="939"/>
        <v>-</v>
      </c>
      <c r="HW331" s="361" t="str">
        <f t="shared" si="940"/>
        <v>-</v>
      </c>
      <c r="HX331" s="361" t="str">
        <f t="shared" si="941"/>
        <v>-</v>
      </c>
      <c r="HY331" s="361" t="str">
        <f t="shared" si="942"/>
        <v>-</v>
      </c>
      <c r="HZ331" s="361" t="str">
        <f t="shared" si="943"/>
        <v>-</v>
      </c>
      <c r="IA331" s="361" t="str">
        <f t="shared" si="944"/>
        <v>-</v>
      </c>
      <c r="IB331" s="361" t="str">
        <f t="shared" si="945"/>
        <v>-</v>
      </c>
      <c r="IC331" s="361" t="str">
        <f t="shared" si="946"/>
        <v>-</v>
      </c>
      <c r="ID331" s="361" t="str">
        <f t="shared" si="947"/>
        <v>-</v>
      </c>
      <c r="IE331" s="361" t="str">
        <f t="shared" si="948"/>
        <v>-</v>
      </c>
      <c r="IF331" s="444" t="s">
        <v>1247</v>
      </c>
      <c r="IG331" s="56" t="str">
        <f t="shared" si="1086"/>
        <v>-</v>
      </c>
      <c r="IH331" s="56" t="str">
        <f t="shared" si="1087"/>
        <v>-</v>
      </c>
      <c r="II331" s="56" t="str">
        <f t="shared" si="1088"/>
        <v>-</v>
      </c>
      <c r="IJ331" s="56" t="str">
        <f t="shared" si="1089"/>
        <v>-</v>
      </c>
      <c r="IK331" s="56" t="str">
        <f t="shared" si="949"/>
        <v>-</v>
      </c>
      <c r="IL331" s="56" t="str">
        <f t="shared" si="950"/>
        <v>-</v>
      </c>
      <c r="IM331" s="56" t="str">
        <f t="shared" si="951"/>
        <v>-</v>
      </c>
      <c r="IN331" s="56" t="str">
        <f t="shared" si="952"/>
        <v>-</v>
      </c>
      <c r="IO331" s="56" t="str">
        <f t="shared" si="953"/>
        <v>-</v>
      </c>
      <c r="IP331" s="56" t="str">
        <f t="shared" si="954"/>
        <v>-</v>
      </c>
      <c r="IQ331" s="56" t="str">
        <f t="shared" si="955"/>
        <v>-</v>
      </c>
      <c r="IR331" s="56" t="str">
        <f t="shared" si="956"/>
        <v>-</v>
      </c>
      <c r="IS331" s="56" t="str">
        <f t="shared" si="957"/>
        <v>-</v>
      </c>
      <c r="IT331" s="56" t="str">
        <f t="shared" si="958"/>
        <v>-</v>
      </c>
      <c r="IU331" s="56" t="str">
        <f t="shared" si="959"/>
        <v>-</v>
      </c>
      <c r="IV331" s="56" t="str">
        <f t="shared" si="960"/>
        <v>-</v>
      </c>
      <c r="IW331" s="56" t="str">
        <f t="shared" si="961"/>
        <v>-</v>
      </c>
      <c r="IX331" s="56" t="str">
        <f t="shared" si="962"/>
        <v>-</v>
      </c>
      <c r="IY331" s="56" t="str">
        <f t="shared" si="963"/>
        <v>-</v>
      </c>
      <c r="IZ331" s="56" t="str">
        <f t="shared" si="964"/>
        <v>-</v>
      </c>
      <c r="JA331" s="56" t="str">
        <f t="shared" si="965"/>
        <v>-</v>
      </c>
      <c r="JB331" s="56" t="str">
        <f t="shared" si="966"/>
        <v>-</v>
      </c>
      <c r="JC331" s="56" t="str">
        <f t="shared" si="967"/>
        <v>-</v>
      </c>
      <c r="JD331" s="56" t="str">
        <f t="shared" si="968"/>
        <v>-</v>
      </c>
      <c r="JE331" s="56" t="str">
        <f t="shared" si="969"/>
        <v>-</v>
      </c>
      <c r="JF331" s="56" t="str">
        <f t="shared" si="970"/>
        <v>-</v>
      </c>
      <c r="JG331" s="56" t="str">
        <f t="shared" si="971"/>
        <v>-</v>
      </c>
      <c r="JH331" s="56" t="str">
        <f t="shared" si="972"/>
        <v>-</v>
      </c>
      <c r="JI331" s="56">
        <f t="shared" si="973"/>
        <v>1000000000</v>
      </c>
      <c r="JJ331" s="56" t="str">
        <f t="shared" si="974"/>
        <v>-</v>
      </c>
      <c r="JK331" s="56" t="str">
        <f t="shared" si="975"/>
        <v>-</v>
      </c>
      <c r="JL331" s="56" t="str">
        <f t="shared" si="976"/>
        <v>-</v>
      </c>
      <c r="JM331" s="56" t="str">
        <f t="shared" si="977"/>
        <v>-</v>
      </c>
      <c r="JN331" s="56" t="str">
        <f t="shared" si="978"/>
        <v>-</v>
      </c>
      <c r="JO331" s="56" t="str">
        <f t="shared" si="979"/>
        <v>-</v>
      </c>
      <c r="JP331" s="56" t="str">
        <f t="shared" si="980"/>
        <v>-</v>
      </c>
      <c r="JQ331" s="56" t="str">
        <f t="shared" si="981"/>
        <v>-</v>
      </c>
      <c r="JR331" s="56" t="str">
        <f t="shared" si="982"/>
        <v>-</v>
      </c>
      <c r="JS331" s="56" t="str">
        <f t="shared" si="983"/>
        <v>-</v>
      </c>
      <c r="JT331" s="56" t="str">
        <f t="shared" si="984"/>
        <v>-</v>
      </c>
      <c r="JU331" s="56" t="str">
        <f t="shared" si="985"/>
        <v>-</v>
      </c>
      <c r="JV331" s="56" t="str">
        <f t="shared" si="986"/>
        <v>-</v>
      </c>
      <c r="JW331" s="56" t="str">
        <f t="shared" si="987"/>
        <v>-</v>
      </c>
      <c r="JX331" s="56" t="str">
        <f t="shared" si="988"/>
        <v>-</v>
      </c>
      <c r="JY331" s="56" t="str">
        <f t="shared" si="989"/>
        <v>-</v>
      </c>
      <c r="JZ331" s="56" t="str">
        <f t="shared" si="990"/>
        <v>-</v>
      </c>
      <c r="KA331" s="444" t="s">
        <v>1247</v>
      </c>
      <c r="KB331" s="360">
        <f>IF(ISNUMBER(INDEX($EQ$15:$GK$521,$B331,EO$11)),MAX(KB$14:KB330)+1,0)</f>
        <v>0</v>
      </c>
      <c r="KC331" s="360" t="str">
        <f t="shared" si="1090"/>
        <v/>
      </c>
      <c r="KD331" s="373" t="s">
        <v>2</v>
      </c>
      <c r="KE331" s="215"/>
      <c r="KF331" s="60"/>
      <c r="KG331" s="60"/>
      <c r="KH331" s="60"/>
      <c r="KI331" s="60"/>
      <c r="KJ331" s="60"/>
      <c r="KK331" s="60"/>
      <c r="KL331" s="60"/>
      <c r="KM331" s="60"/>
      <c r="KN331" s="60"/>
      <c r="KO331" s="60"/>
      <c r="KP331" s="60"/>
      <c r="KQ331" s="60"/>
      <c r="KR331" s="60"/>
      <c r="KS331" s="60"/>
      <c r="KT331" s="60"/>
      <c r="KU331" s="60"/>
      <c r="KV331" s="60"/>
      <c r="KW331" s="60"/>
      <c r="KX331" s="60"/>
      <c r="KY331" s="60"/>
      <c r="KZ331" s="283" t="str">
        <f t="shared" si="991"/>
        <v/>
      </c>
      <c r="LA331" s="26"/>
      <c r="LB331" s="18"/>
      <c r="LC331" s="18"/>
      <c r="LD331" s="18"/>
      <c r="LE331" s="18"/>
      <c r="LF331" s="18"/>
      <c r="LG331" s="18"/>
      <c r="LH331" s="18"/>
      <c r="LI331" s="18"/>
      <c r="LJ331" s="18"/>
      <c r="LK331" s="18"/>
      <c r="LL331" s="18"/>
      <c r="LM331" s="18"/>
      <c r="LN331" s="63"/>
      <c r="LO331" s="251">
        <f t="shared" si="992"/>
        <v>0</v>
      </c>
      <c r="LP331" s="251">
        <f t="shared" si="993"/>
        <v>0</v>
      </c>
      <c r="LQ331" s="251">
        <f t="shared" si="994"/>
        <v>0</v>
      </c>
      <c r="LR331" s="251">
        <f t="shared" si="995"/>
        <v>0</v>
      </c>
      <c r="LS331" s="251">
        <f t="shared" si="996"/>
        <v>0</v>
      </c>
      <c r="LT331" s="251">
        <f t="shared" si="997"/>
        <v>0</v>
      </c>
      <c r="LU331" s="251">
        <f t="shared" si="998"/>
        <v>0</v>
      </c>
      <c r="LV331" s="251">
        <f t="shared" si="999"/>
        <v>0</v>
      </c>
      <c r="LW331" s="251">
        <f t="shared" si="1000"/>
        <v>0</v>
      </c>
      <c r="LX331" s="251">
        <f t="shared" si="1001"/>
        <v>0</v>
      </c>
      <c r="LY331" s="251">
        <f t="shared" si="1002"/>
        <v>0</v>
      </c>
      <c r="LZ331" s="251">
        <f t="shared" si="1003"/>
        <v>0</v>
      </c>
      <c r="MA331" s="63" t="str">
        <f t="shared" si="1004"/>
        <v/>
      </c>
      <c r="MB331" s="63" t="str">
        <f t="shared" si="1094"/>
        <v/>
      </c>
      <c r="MC331" s="63">
        <f t="shared" si="1095"/>
        <v>317</v>
      </c>
      <c r="MD331" s="63" t="str">
        <f t="shared" si="1096"/>
        <v/>
      </c>
      <c r="ME331" s="63" t="str">
        <f t="shared" si="1097"/>
        <v/>
      </c>
      <c r="MF331" s="315" t="str">
        <f t="shared" si="1007"/>
        <v/>
      </c>
      <c r="MG331" s="315">
        <f>IF(ISNUMBER(MATCH(EO331,$ME$15:$ME$520,0)),0,MAX(MG$14:MG330)+1)</f>
        <v>0</v>
      </c>
      <c r="MH331" s="315" t="str">
        <f t="shared" si="1008"/>
        <v/>
      </c>
      <c r="MI331" s="369"/>
      <c r="MJ331" s="68"/>
      <c r="MK331" s="18"/>
      <c r="ML331" s="242"/>
      <c r="MM331" s="242"/>
      <c r="MN331" s="59"/>
      <c r="MO331" s="59"/>
      <c r="MP331" s="285"/>
      <c r="MQ331" s="59"/>
      <c r="MR331" s="238"/>
      <c r="MS331" s="285"/>
      <c r="MT331" s="59"/>
      <c r="MU331" s="285"/>
      <c r="MV331" s="238"/>
      <c r="MW331" s="59"/>
      <c r="MX331" s="59"/>
      <c r="MY331" s="59"/>
      <c r="MZ331" s="59"/>
      <c r="NA331" s="59"/>
      <c r="NB331" s="59"/>
      <c r="NC331" s="59"/>
      <c r="ND331" s="59"/>
      <c r="NE331" s="59"/>
      <c r="NF331" s="59"/>
      <c r="NG331" s="59"/>
      <c r="NH331" s="59"/>
      <c r="NI331" s="59"/>
      <c r="NJ331" s="59"/>
      <c r="NK331" s="59"/>
      <c r="NL331" s="454"/>
      <c r="NM331" s="454"/>
      <c r="NN331" s="59"/>
      <c r="NO331" s="18"/>
      <c r="NP331" s="18"/>
      <c r="NQ331" s="18"/>
      <c r="NR331" s="18"/>
      <c r="NS331" s="18"/>
      <c r="NT331" s="18"/>
      <c r="NU331" s="18"/>
      <c r="NV331" s="18"/>
      <c r="NW331" s="18"/>
      <c r="NX331" s="18"/>
      <c r="NY331" s="18"/>
      <c r="NZ331" s="18"/>
      <c r="OA331" s="18"/>
      <c r="OB331" s="18"/>
      <c r="OC331" s="18"/>
      <c r="OZ331" s="59"/>
      <c r="PA331" s="251" t="str">
        <f t="shared" si="1009"/>
        <v/>
      </c>
      <c r="PB331" s="251" t="str">
        <f t="shared" si="1010"/>
        <v/>
      </c>
      <c r="PC331" s="251" t="str">
        <f t="shared" si="1011"/>
        <v/>
      </c>
      <c r="PD331" s="251" t="str">
        <f t="shared" si="1012"/>
        <v/>
      </c>
      <c r="PE331" s="251" t="str">
        <f t="shared" si="1013"/>
        <v/>
      </c>
      <c r="PF331" s="251" t="str">
        <f t="shared" si="1014"/>
        <v/>
      </c>
      <c r="PG331" s="251" t="str">
        <f t="shared" si="1015"/>
        <v/>
      </c>
      <c r="PH331" s="251" t="str">
        <f t="shared" si="1016"/>
        <v/>
      </c>
      <c r="PI331" s="251" t="str">
        <f t="shared" si="1017"/>
        <v/>
      </c>
      <c r="PJ331" s="251" t="str">
        <f t="shared" si="1018"/>
        <v/>
      </c>
      <c r="PK331" s="251" t="str">
        <f t="shared" si="1019"/>
        <v/>
      </c>
      <c r="PL331" s="251" t="str">
        <f t="shared" si="1020"/>
        <v/>
      </c>
      <c r="PM331" s="251" t="str">
        <f t="shared" si="1021"/>
        <v/>
      </c>
      <c r="PN331" s="251" t="str">
        <f t="shared" si="1022"/>
        <v/>
      </c>
      <c r="PO331" s="251" t="str">
        <f t="shared" si="1023"/>
        <v/>
      </c>
      <c r="PP331" s="251" t="str">
        <f t="shared" si="1024"/>
        <v/>
      </c>
      <c r="PQ331" s="251" t="str">
        <f t="shared" si="1025"/>
        <v/>
      </c>
      <c r="PR331" s="251" t="str">
        <f t="shared" si="1026"/>
        <v/>
      </c>
      <c r="PS331" s="251" t="str">
        <f t="shared" si="1027"/>
        <v/>
      </c>
      <c r="PT331" s="251" t="str">
        <f t="shared" si="1028"/>
        <v/>
      </c>
      <c r="PU331" s="251" t="str">
        <f t="shared" si="1029"/>
        <v/>
      </c>
      <c r="PV331" s="251" t="str">
        <f t="shared" si="1030"/>
        <v/>
      </c>
      <c r="PW331" s="251" t="str">
        <f t="shared" si="1031"/>
        <v/>
      </c>
      <c r="PX331" s="251" t="str">
        <f t="shared" si="1032"/>
        <v/>
      </c>
      <c r="PY331" s="251" t="str">
        <f t="shared" si="1033"/>
        <v/>
      </c>
      <c r="PZ331" s="251" t="str">
        <f t="shared" si="1034"/>
        <v/>
      </c>
      <c r="QA331" s="251" t="str">
        <f t="shared" si="1035"/>
        <v/>
      </c>
      <c r="QB331" s="251" t="str">
        <f t="shared" si="1036"/>
        <v/>
      </c>
      <c r="QC331" s="251" t="str">
        <f t="shared" si="1037"/>
        <v/>
      </c>
      <c r="QD331" s="251" t="str">
        <f t="shared" si="1038"/>
        <v/>
      </c>
      <c r="QE331" s="251" t="str">
        <f t="shared" si="1039"/>
        <v/>
      </c>
      <c r="QF331" s="63">
        <f t="shared" si="1040"/>
        <v>0</v>
      </c>
      <c r="QG331" s="59"/>
      <c r="QH331" s="59"/>
      <c r="QI331" s="59"/>
      <c r="QJ331" s="59"/>
      <c r="QK331" s="59"/>
      <c r="QL331" s="59"/>
      <c r="QM331" s="59"/>
      <c r="QN331" s="59"/>
    </row>
    <row r="332" spans="1:456" ht="6.75" customHeight="1" x14ac:dyDescent="0.25">
      <c r="A332" s="68"/>
      <c r="B332" s="447">
        <f t="shared" si="900"/>
        <v>318</v>
      </c>
      <c r="C332" s="72" t="s">
        <v>929</v>
      </c>
      <c r="D332" s="261" t="s">
        <v>893</v>
      </c>
      <c r="E332" s="59"/>
      <c r="F332" s="229"/>
      <c r="G332" s="295"/>
      <c r="H332" s="295"/>
      <c r="I332" s="229"/>
      <c r="J332" s="295"/>
      <c r="K332" s="295"/>
      <c r="L332" s="229"/>
      <c r="M332" s="295"/>
      <c r="N332" s="295"/>
      <c r="O332" s="229"/>
      <c r="P332" s="295"/>
      <c r="Q332" s="295"/>
      <c r="R332" s="229"/>
      <c r="S332" s="230"/>
      <c r="T332" s="231"/>
      <c r="U332" s="229"/>
      <c r="V332" s="230"/>
      <c r="W332" s="231"/>
      <c r="X332" s="229"/>
      <c r="Y332" s="230"/>
      <c r="Z332" s="231"/>
      <c r="AA332" s="229"/>
      <c r="AB332" s="295"/>
      <c r="AC332" s="295"/>
      <c r="AD332" s="229"/>
      <c r="AE332" s="295"/>
      <c r="AF332" s="295"/>
      <c r="AG332" s="229"/>
      <c r="AH332" s="295"/>
      <c r="AI332" s="295"/>
      <c r="AJ332" s="229"/>
      <c r="AK332" s="295"/>
      <c r="AL332" s="295"/>
      <c r="AM332" s="229"/>
      <c r="AN332" s="295"/>
      <c r="AO332" s="295"/>
      <c r="AP332" s="243"/>
      <c r="AQ332" s="295"/>
      <c r="AR332" s="290"/>
      <c r="AS332" s="243"/>
      <c r="AT332" s="295"/>
      <c r="AU332" s="290"/>
      <c r="AV332" s="229"/>
      <c r="AW332" s="230"/>
      <c r="AX332" s="231"/>
      <c r="AY332" s="229"/>
      <c r="AZ332" s="230"/>
      <c r="BA332" s="231"/>
      <c r="BB332" s="229"/>
      <c r="BC332" s="230"/>
      <c r="BD332" s="231"/>
      <c r="BE332" s="229"/>
      <c r="BF332" s="230"/>
      <c r="BG332" s="231"/>
      <c r="BH332" s="229"/>
      <c r="BI332" s="230"/>
      <c r="BJ332" s="231"/>
      <c r="BK332" s="243"/>
      <c r="BL332" s="230"/>
      <c r="BM332" s="231"/>
      <c r="BN332" s="243"/>
      <c r="BO332" s="230"/>
      <c r="BP332" s="231"/>
      <c r="BQ332" s="229"/>
      <c r="BR332" s="230"/>
      <c r="BS332" s="231"/>
      <c r="BT332" s="229"/>
      <c r="BU332" s="230"/>
      <c r="BV332" s="231"/>
      <c r="BW332" s="229"/>
      <c r="BX332" s="230"/>
      <c r="BY332" s="231"/>
      <c r="BZ332" s="229"/>
      <c r="CA332" s="230"/>
      <c r="CB332" s="231"/>
      <c r="CC332" s="229"/>
      <c r="CD332" s="230"/>
      <c r="CE332" s="231"/>
      <c r="CF332" s="331"/>
      <c r="CG332" s="332"/>
      <c r="CH332" s="385"/>
      <c r="CI332" s="331"/>
      <c r="CJ332" s="332"/>
      <c r="CK332" s="385"/>
      <c r="CL332" s="243"/>
      <c r="CM332" s="230"/>
      <c r="CN332" s="354"/>
      <c r="CO332" s="243"/>
      <c r="CP332" s="230"/>
      <c r="CQ332" s="231"/>
      <c r="CR332" s="331"/>
      <c r="CS332" s="332"/>
      <c r="CT332" s="333"/>
      <c r="CU332" s="229"/>
      <c r="CV332" s="230"/>
      <c r="CW332" s="231"/>
      <c r="CX332" s="331"/>
      <c r="CY332" s="332"/>
      <c r="CZ332" s="333"/>
      <c r="DA332" s="331"/>
      <c r="DB332" s="332"/>
      <c r="DC332" s="333"/>
      <c r="DD332" s="331"/>
      <c r="DE332" s="332"/>
      <c r="DF332" s="333"/>
      <c r="DG332" s="331"/>
      <c r="DH332" s="332"/>
      <c r="DI332" s="333"/>
      <c r="DJ332" s="229"/>
      <c r="DK332" s="230"/>
      <c r="DL332" s="231"/>
      <c r="DM332" s="229"/>
      <c r="DN332" s="230"/>
      <c r="DO332" s="231"/>
      <c r="DP332" s="331"/>
      <c r="DQ332" s="332"/>
      <c r="DR332" s="333"/>
      <c r="DS332" s="331"/>
      <c r="DT332" s="332"/>
      <c r="DU332" s="333"/>
      <c r="DV332" s="331"/>
      <c r="DW332" s="332"/>
      <c r="DX332" s="333"/>
      <c r="DY332" s="331"/>
      <c r="DZ332" s="332"/>
      <c r="EA332" s="333"/>
      <c r="EB332" s="331"/>
      <c r="EC332" s="332"/>
      <c r="ED332" s="333"/>
      <c r="EE332" s="331"/>
      <c r="EF332" s="332"/>
      <c r="EG332" s="333"/>
      <c r="EH332" s="229"/>
      <c r="EI332" s="230"/>
      <c r="EJ332" s="231"/>
      <c r="EK332" s="229"/>
      <c r="EL332" s="230"/>
      <c r="EM332" s="231"/>
      <c r="EN332" s="244"/>
      <c r="EO332" s="269" t="str">
        <f t="shared" si="901"/>
        <v/>
      </c>
      <c r="EP332" s="444" t="s">
        <v>1247</v>
      </c>
      <c r="EQ332" s="360" t="str">
        <f t="shared" si="1041"/>
        <v/>
      </c>
      <c r="ER332" s="360" t="str">
        <f t="shared" si="1042"/>
        <v/>
      </c>
      <c r="ES332" s="360" t="str">
        <f t="shared" si="1043"/>
        <v/>
      </c>
      <c r="ET332" s="360" t="str">
        <f t="shared" si="1044"/>
        <v/>
      </c>
      <c r="EU332" s="360" t="str">
        <f t="shared" si="1045"/>
        <v/>
      </c>
      <c r="EV332" s="360" t="str">
        <f t="shared" si="1046"/>
        <v/>
      </c>
      <c r="EW332" s="360" t="str">
        <f t="shared" si="1047"/>
        <v/>
      </c>
      <c r="EX332" s="360" t="str">
        <f t="shared" si="1048"/>
        <v/>
      </c>
      <c r="EY332" s="360" t="str">
        <f t="shared" si="1049"/>
        <v/>
      </c>
      <c r="EZ332" s="360" t="str">
        <f t="shared" si="1050"/>
        <v/>
      </c>
      <c r="FA332" s="360" t="str">
        <f t="shared" si="1051"/>
        <v/>
      </c>
      <c r="FB332" s="360" t="str">
        <f t="shared" si="1052"/>
        <v/>
      </c>
      <c r="FC332" s="360" t="str">
        <f t="shared" si="1053"/>
        <v/>
      </c>
      <c r="FD332" s="360" t="str">
        <f t="shared" si="1054"/>
        <v/>
      </c>
      <c r="FE332" s="360" t="str">
        <f t="shared" si="1055"/>
        <v/>
      </c>
      <c r="FF332" s="360" t="str">
        <f t="shared" si="1056"/>
        <v/>
      </c>
      <c r="FG332" s="360" t="str">
        <f t="shared" si="1057"/>
        <v/>
      </c>
      <c r="FH332" s="360" t="str">
        <f t="shared" si="1058"/>
        <v/>
      </c>
      <c r="FI332" s="360" t="str">
        <f t="shared" si="1059"/>
        <v/>
      </c>
      <c r="FJ332" s="360" t="str">
        <f t="shared" si="1060"/>
        <v/>
      </c>
      <c r="FK332" s="360" t="str">
        <f t="shared" si="1061"/>
        <v/>
      </c>
      <c r="FL332" s="360" t="str">
        <f t="shared" si="1062"/>
        <v/>
      </c>
      <c r="FM332" s="360" t="str">
        <f t="shared" si="1063"/>
        <v/>
      </c>
      <c r="FN332" s="360" t="str">
        <f t="shared" si="1064"/>
        <v/>
      </c>
      <c r="FO332" s="360" t="str">
        <f t="shared" si="1065"/>
        <v/>
      </c>
      <c r="FP332" s="360" t="str">
        <f t="shared" si="1066"/>
        <v/>
      </c>
      <c r="FQ332" s="360">
        <f t="shared" si="1067"/>
        <v>27</v>
      </c>
      <c r="FR332" s="360">
        <f t="shared" si="1068"/>
        <v>27</v>
      </c>
      <c r="FS332" s="360" t="str">
        <f t="shared" si="1069"/>
        <v/>
      </c>
      <c r="FT332" s="360" t="str">
        <f t="shared" si="902"/>
        <v/>
      </c>
      <c r="FU332" s="360" t="str">
        <f t="shared" si="1070"/>
        <v/>
      </c>
      <c r="FV332" s="360" t="str">
        <f t="shared" si="1071"/>
        <v/>
      </c>
      <c r="FW332" s="360" t="str">
        <f t="shared" si="1072"/>
        <v/>
      </c>
      <c r="FX332" s="360" t="str">
        <f t="shared" si="1073"/>
        <v/>
      </c>
      <c r="FY332" s="360" t="str">
        <f t="shared" si="1074"/>
        <v/>
      </c>
      <c r="FZ332" s="360" t="str">
        <f t="shared" si="1075"/>
        <v/>
      </c>
      <c r="GA332" s="360" t="str">
        <f t="shared" si="1076"/>
        <v/>
      </c>
      <c r="GB332" s="360" t="str">
        <f t="shared" si="1077"/>
        <v/>
      </c>
      <c r="GC332" s="360" t="str">
        <f t="shared" si="1078"/>
        <v/>
      </c>
      <c r="GD332" s="360" t="str">
        <f t="shared" si="1079"/>
        <v/>
      </c>
      <c r="GE332" s="360" t="str">
        <f t="shared" si="1080"/>
        <v/>
      </c>
      <c r="GF332" s="360" t="str">
        <f t="shared" si="1081"/>
        <v/>
      </c>
      <c r="GG332" s="360" t="str">
        <f t="shared" si="1082"/>
        <v/>
      </c>
      <c r="GH332" s="360" t="str">
        <f t="shared" si="1083"/>
        <v/>
      </c>
      <c r="GI332" s="360" t="str">
        <f t="shared" si="1084"/>
        <v/>
      </c>
      <c r="GJ332" s="360" t="str">
        <f t="shared" si="1085"/>
        <v/>
      </c>
      <c r="GK332" s="444" t="s">
        <v>1247</v>
      </c>
      <c r="GL332" s="361" t="str">
        <f t="shared" si="903"/>
        <v>-</v>
      </c>
      <c r="GM332" s="361" t="str">
        <f t="shared" si="904"/>
        <v>-</v>
      </c>
      <c r="GN332" s="361" t="str">
        <f t="shared" si="905"/>
        <v>-</v>
      </c>
      <c r="GO332" s="361" t="str">
        <f t="shared" si="906"/>
        <v>-</v>
      </c>
      <c r="GP332" s="361" t="str">
        <f t="shared" si="907"/>
        <v>-</v>
      </c>
      <c r="GQ332" s="361" t="str">
        <f t="shared" si="908"/>
        <v>-</v>
      </c>
      <c r="GR332" s="361" t="str">
        <f t="shared" si="909"/>
        <v>-</v>
      </c>
      <c r="GS332" s="361" t="str">
        <f t="shared" si="910"/>
        <v>-</v>
      </c>
      <c r="GT332" s="361" t="str">
        <f t="shared" si="911"/>
        <v>-</v>
      </c>
      <c r="GU332" s="361" t="str">
        <f t="shared" si="912"/>
        <v>-</v>
      </c>
      <c r="GV332" s="361" t="str">
        <f t="shared" si="913"/>
        <v>-</v>
      </c>
      <c r="GW332" s="361" t="str">
        <f t="shared" si="914"/>
        <v>-</v>
      </c>
      <c r="GX332" s="361" t="str">
        <f t="shared" si="915"/>
        <v>-</v>
      </c>
      <c r="GY332" s="361" t="str">
        <f t="shared" si="916"/>
        <v>-</v>
      </c>
      <c r="GZ332" s="361" t="str">
        <f t="shared" si="917"/>
        <v>-</v>
      </c>
      <c r="HA332" s="361" t="str">
        <f t="shared" si="918"/>
        <v>-</v>
      </c>
      <c r="HB332" s="361" t="str">
        <f t="shared" si="919"/>
        <v>-</v>
      </c>
      <c r="HC332" s="361" t="str">
        <f t="shared" si="920"/>
        <v>-</v>
      </c>
      <c r="HD332" s="361" t="str">
        <f t="shared" si="921"/>
        <v>-</v>
      </c>
      <c r="HE332" s="361" t="str">
        <f t="shared" si="922"/>
        <v>-</v>
      </c>
      <c r="HF332" s="361" t="str">
        <f t="shared" si="923"/>
        <v>-</v>
      </c>
      <c r="HG332" s="361" t="str">
        <f t="shared" si="924"/>
        <v>-</v>
      </c>
      <c r="HH332" s="361" t="str">
        <f t="shared" si="925"/>
        <v>-</v>
      </c>
      <c r="HI332" s="361" t="str">
        <f t="shared" si="926"/>
        <v>-</v>
      </c>
      <c r="HJ332" s="361" t="str">
        <f t="shared" si="927"/>
        <v>-</v>
      </c>
      <c r="HK332" s="361" t="str">
        <f t="shared" si="928"/>
        <v>-</v>
      </c>
      <c r="HL332" s="361" t="str">
        <f t="shared" si="929"/>
        <v>maw_Sel</v>
      </c>
      <c r="HM332" s="361" t="str">
        <f t="shared" si="930"/>
        <v>maw_Sel</v>
      </c>
      <c r="HN332" s="361" t="str">
        <f t="shared" si="931"/>
        <v>-</v>
      </c>
      <c r="HO332" s="361" t="str">
        <f t="shared" si="932"/>
        <v>-</v>
      </c>
      <c r="HP332" s="361" t="str">
        <f t="shared" si="933"/>
        <v>-</v>
      </c>
      <c r="HQ332" s="361" t="str">
        <f t="shared" si="934"/>
        <v>-</v>
      </c>
      <c r="HR332" s="361" t="str">
        <f t="shared" si="935"/>
        <v>-</v>
      </c>
      <c r="HS332" s="361" t="str">
        <f t="shared" si="936"/>
        <v>-</v>
      </c>
      <c r="HT332" s="361" t="str">
        <f t="shared" si="937"/>
        <v>-</v>
      </c>
      <c r="HU332" s="361" t="str">
        <f t="shared" si="938"/>
        <v>-</v>
      </c>
      <c r="HV332" s="361" t="str">
        <f t="shared" si="939"/>
        <v>-</v>
      </c>
      <c r="HW332" s="361" t="str">
        <f t="shared" si="940"/>
        <v>-</v>
      </c>
      <c r="HX332" s="361" t="str">
        <f t="shared" si="941"/>
        <v>-</v>
      </c>
      <c r="HY332" s="361" t="str">
        <f t="shared" si="942"/>
        <v>-</v>
      </c>
      <c r="HZ332" s="361" t="str">
        <f t="shared" si="943"/>
        <v>-</v>
      </c>
      <c r="IA332" s="361" t="str">
        <f t="shared" si="944"/>
        <v>-</v>
      </c>
      <c r="IB332" s="361" t="str">
        <f t="shared" si="945"/>
        <v>-</v>
      </c>
      <c r="IC332" s="361" t="str">
        <f t="shared" si="946"/>
        <v>-</v>
      </c>
      <c r="ID332" s="361" t="str">
        <f t="shared" si="947"/>
        <v>-</v>
      </c>
      <c r="IE332" s="361" t="str">
        <f t="shared" si="948"/>
        <v>-</v>
      </c>
      <c r="IF332" s="444" t="s">
        <v>1247</v>
      </c>
      <c r="IG332" s="56" t="str">
        <f t="shared" si="1086"/>
        <v>-</v>
      </c>
      <c r="IH332" s="56" t="str">
        <f t="shared" si="1087"/>
        <v>-</v>
      </c>
      <c r="II332" s="56" t="str">
        <f t="shared" si="1088"/>
        <v>-</v>
      </c>
      <c r="IJ332" s="56" t="str">
        <f t="shared" si="1089"/>
        <v>-</v>
      </c>
      <c r="IK332" s="56" t="str">
        <f t="shared" si="949"/>
        <v>-</v>
      </c>
      <c r="IL332" s="56" t="str">
        <f t="shared" si="950"/>
        <v>-</v>
      </c>
      <c r="IM332" s="56" t="str">
        <f t="shared" si="951"/>
        <v>-</v>
      </c>
      <c r="IN332" s="56" t="str">
        <f t="shared" si="952"/>
        <v>-</v>
      </c>
      <c r="IO332" s="56" t="str">
        <f t="shared" si="953"/>
        <v>-</v>
      </c>
      <c r="IP332" s="56" t="str">
        <f t="shared" si="954"/>
        <v>-</v>
      </c>
      <c r="IQ332" s="56" t="str">
        <f t="shared" si="955"/>
        <v>-</v>
      </c>
      <c r="IR332" s="56" t="str">
        <f t="shared" si="956"/>
        <v>-</v>
      </c>
      <c r="IS332" s="56" t="str">
        <f t="shared" si="957"/>
        <v>-</v>
      </c>
      <c r="IT332" s="56" t="str">
        <f t="shared" si="958"/>
        <v>-</v>
      </c>
      <c r="IU332" s="56" t="str">
        <f t="shared" si="959"/>
        <v>-</v>
      </c>
      <c r="IV332" s="56" t="str">
        <f t="shared" si="960"/>
        <v>-</v>
      </c>
      <c r="IW332" s="56" t="str">
        <f t="shared" si="961"/>
        <v>-</v>
      </c>
      <c r="IX332" s="56" t="str">
        <f t="shared" si="962"/>
        <v>-</v>
      </c>
      <c r="IY332" s="56" t="str">
        <f t="shared" si="963"/>
        <v>-</v>
      </c>
      <c r="IZ332" s="56" t="str">
        <f t="shared" si="964"/>
        <v>-</v>
      </c>
      <c r="JA332" s="56" t="str">
        <f t="shared" si="965"/>
        <v>-</v>
      </c>
      <c r="JB332" s="56" t="str">
        <f t="shared" si="966"/>
        <v>-</v>
      </c>
      <c r="JC332" s="56" t="str">
        <f t="shared" si="967"/>
        <v>-</v>
      </c>
      <c r="JD332" s="56" t="str">
        <f t="shared" si="968"/>
        <v>-</v>
      </c>
      <c r="JE332" s="56" t="str">
        <f t="shared" si="969"/>
        <v>-</v>
      </c>
      <c r="JF332" s="56" t="str">
        <f t="shared" si="970"/>
        <v>-</v>
      </c>
      <c r="JG332" s="56" t="str">
        <f t="shared" si="971"/>
        <v>THIEM</v>
      </c>
      <c r="JH332" s="56" t="str">
        <f t="shared" si="972"/>
        <v>SPECIFIED</v>
      </c>
      <c r="JI332" s="56" t="str">
        <f t="shared" si="973"/>
        <v>-</v>
      </c>
      <c r="JJ332" s="56" t="str">
        <f t="shared" si="974"/>
        <v>-</v>
      </c>
      <c r="JK332" s="56" t="str">
        <f t="shared" si="975"/>
        <v>-</v>
      </c>
      <c r="JL332" s="56" t="str">
        <f t="shared" si="976"/>
        <v>-</v>
      </c>
      <c r="JM332" s="56" t="str">
        <f t="shared" si="977"/>
        <v>-</v>
      </c>
      <c r="JN332" s="56" t="str">
        <f t="shared" si="978"/>
        <v>-</v>
      </c>
      <c r="JO332" s="56" t="str">
        <f t="shared" si="979"/>
        <v>-</v>
      </c>
      <c r="JP332" s="56" t="str">
        <f t="shared" si="980"/>
        <v>-</v>
      </c>
      <c r="JQ332" s="56" t="str">
        <f t="shared" si="981"/>
        <v>-</v>
      </c>
      <c r="JR332" s="56" t="str">
        <f t="shared" si="982"/>
        <v>-</v>
      </c>
      <c r="JS332" s="56" t="str">
        <f t="shared" si="983"/>
        <v>-</v>
      </c>
      <c r="JT332" s="56" t="str">
        <f t="shared" si="984"/>
        <v>-</v>
      </c>
      <c r="JU332" s="56" t="str">
        <f t="shared" si="985"/>
        <v>-</v>
      </c>
      <c r="JV332" s="56" t="str">
        <f t="shared" si="986"/>
        <v>-</v>
      </c>
      <c r="JW332" s="56" t="str">
        <f t="shared" si="987"/>
        <v>-</v>
      </c>
      <c r="JX332" s="56" t="str">
        <f t="shared" si="988"/>
        <v>-</v>
      </c>
      <c r="JY332" s="56" t="str">
        <f t="shared" si="989"/>
        <v>-</v>
      </c>
      <c r="JZ332" s="56" t="str">
        <f t="shared" si="990"/>
        <v>-</v>
      </c>
      <c r="KA332" s="444" t="s">
        <v>1247</v>
      </c>
      <c r="KB332" s="360">
        <f>IF(ISNUMBER(INDEX($EQ$15:$GK$521,$B332,EO$11)),MAX(KB$14:KB331)+1,0)</f>
        <v>0</v>
      </c>
      <c r="KC332" s="360" t="str">
        <f t="shared" si="1090"/>
        <v/>
      </c>
      <c r="KD332" s="373" t="s">
        <v>2</v>
      </c>
      <c r="KE332" s="215"/>
      <c r="KF332" s="60"/>
      <c r="KG332" s="60"/>
      <c r="KH332" s="60"/>
      <c r="KI332" s="60"/>
      <c r="KJ332" s="60"/>
      <c r="KK332" s="60"/>
      <c r="KL332" s="60"/>
      <c r="KM332" s="60"/>
      <c r="KN332" s="60"/>
      <c r="KO332" s="60"/>
      <c r="KP332" s="60"/>
      <c r="KQ332" s="60"/>
      <c r="KR332" s="60"/>
      <c r="KS332" s="60"/>
      <c r="KT332" s="60"/>
      <c r="KU332" s="60"/>
      <c r="KV332" s="60"/>
      <c r="KW332" s="60"/>
      <c r="KX332" s="60"/>
      <c r="KY332" s="60"/>
      <c r="KZ332" s="283" t="str">
        <f t="shared" si="991"/>
        <v/>
      </c>
      <c r="LA332" s="26"/>
      <c r="LB332" s="18"/>
      <c r="LC332" s="18"/>
      <c r="LD332" s="18"/>
      <c r="LE332" s="18"/>
      <c r="LF332" s="18"/>
      <c r="LG332" s="18"/>
      <c r="LH332" s="18"/>
      <c r="LI332" s="18"/>
      <c r="LJ332" s="18"/>
      <c r="LK332" s="18"/>
      <c r="LL332" s="18"/>
      <c r="LM332" s="18"/>
      <c r="LN332" s="63"/>
      <c r="LO332" s="251">
        <f t="shared" si="992"/>
        <v>0</v>
      </c>
      <c r="LP332" s="251">
        <f t="shared" si="993"/>
        <v>0</v>
      </c>
      <c r="LQ332" s="251">
        <f t="shared" si="994"/>
        <v>0</v>
      </c>
      <c r="LR332" s="251">
        <f t="shared" si="995"/>
        <v>0</v>
      </c>
      <c r="LS332" s="251">
        <f t="shared" si="996"/>
        <v>0</v>
      </c>
      <c r="LT332" s="251">
        <f t="shared" si="997"/>
        <v>0</v>
      </c>
      <c r="LU332" s="251">
        <f t="shared" si="998"/>
        <v>0</v>
      </c>
      <c r="LV332" s="251">
        <f t="shared" si="999"/>
        <v>0</v>
      </c>
      <c r="LW332" s="251">
        <f t="shared" si="1000"/>
        <v>0</v>
      </c>
      <c r="LX332" s="251">
        <f t="shared" si="1001"/>
        <v>0</v>
      </c>
      <c r="LY332" s="251">
        <f t="shared" si="1002"/>
        <v>0</v>
      </c>
      <c r="LZ332" s="251">
        <f t="shared" si="1003"/>
        <v>0</v>
      </c>
      <c r="MA332" s="63" t="str">
        <f t="shared" si="1004"/>
        <v/>
      </c>
      <c r="MB332" s="63" t="str">
        <f t="shared" si="1094"/>
        <v/>
      </c>
      <c r="MC332" s="63">
        <f t="shared" si="1095"/>
        <v>318</v>
      </c>
      <c r="MD332" s="63" t="str">
        <f t="shared" si="1096"/>
        <v/>
      </c>
      <c r="ME332" s="63" t="str">
        <f t="shared" si="1097"/>
        <v/>
      </c>
      <c r="MF332" s="315" t="str">
        <f t="shared" si="1007"/>
        <v/>
      </c>
      <c r="MG332" s="315">
        <f>IF(ISNUMBER(MATCH(EO332,$ME$15:$ME$520,0)),0,MAX(MG$14:MG331)+1)</f>
        <v>0</v>
      </c>
      <c r="MH332" s="315" t="str">
        <f t="shared" si="1008"/>
        <v/>
      </c>
      <c r="MI332" s="369"/>
      <c r="MJ332" s="68"/>
      <c r="MK332" s="18"/>
      <c r="ML332" s="242"/>
      <c r="MM332" s="242"/>
      <c r="MN332" s="59"/>
      <c r="MO332" s="59"/>
      <c r="MP332" s="285"/>
      <c r="MQ332" s="59"/>
      <c r="MR332" s="238"/>
      <c r="MS332" s="285"/>
      <c r="MT332" s="59"/>
      <c r="MU332" s="285"/>
      <c r="MV332" s="238"/>
      <c r="MW332" s="59"/>
      <c r="MX332" s="59"/>
      <c r="MY332" s="59"/>
      <c r="MZ332" s="59"/>
      <c r="NA332" s="59"/>
      <c r="NB332" s="59"/>
      <c r="NC332" s="59"/>
      <c r="ND332" s="59"/>
      <c r="NE332" s="59"/>
      <c r="NF332" s="59"/>
      <c r="NG332" s="59"/>
      <c r="NH332" s="59"/>
      <c r="NI332" s="59"/>
      <c r="NJ332" s="59"/>
      <c r="NK332" s="59"/>
      <c r="NL332" s="454"/>
      <c r="NM332" s="454"/>
      <c r="NN332" s="59"/>
      <c r="NO332" s="18"/>
      <c r="NP332" s="18"/>
      <c r="NQ332" s="18"/>
      <c r="NR332" s="18"/>
      <c r="NS332" s="18"/>
      <c r="NT332" s="18"/>
      <c r="NU332" s="18"/>
      <c r="NV332" s="18"/>
      <c r="NW332" s="18"/>
      <c r="NX332" s="18"/>
      <c r="NY332" s="18"/>
      <c r="NZ332" s="18"/>
      <c r="OA332" s="18"/>
      <c r="OB332" s="18"/>
      <c r="OC332" s="18"/>
      <c r="OZ332" s="59"/>
      <c r="PA332" s="251" t="str">
        <f t="shared" si="1009"/>
        <v/>
      </c>
      <c r="PB332" s="251" t="str">
        <f t="shared" si="1010"/>
        <v/>
      </c>
      <c r="PC332" s="251" t="str">
        <f t="shared" si="1011"/>
        <v/>
      </c>
      <c r="PD332" s="251" t="str">
        <f t="shared" si="1012"/>
        <v/>
      </c>
      <c r="PE332" s="251" t="str">
        <f t="shared" si="1013"/>
        <v/>
      </c>
      <c r="PF332" s="251" t="str">
        <f t="shared" si="1014"/>
        <v/>
      </c>
      <c r="PG332" s="251" t="str">
        <f t="shared" si="1015"/>
        <v/>
      </c>
      <c r="PH332" s="251" t="str">
        <f t="shared" si="1016"/>
        <v/>
      </c>
      <c r="PI332" s="251" t="str">
        <f t="shared" si="1017"/>
        <v/>
      </c>
      <c r="PJ332" s="251" t="str">
        <f t="shared" si="1018"/>
        <v/>
      </c>
      <c r="PK332" s="251" t="str">
        <f t="shared" si="1019"/>
        <v/>
      </c>
      <c r="PL332" s="251" t="str">
        <f t="shared" si="1020"/>
        <v/>
      </c>
      <c r="PM332" s="251" t="str">
        <f t="shared" si="1021"/>
        <v/>
      </c>
      <c r="PN332" s="251" t="str">
        <f t="shared" si="1022"/>
        <v/>
      </c>
      <c r="PO332" s="251" t="str">
        <f t="shared" si="1023"/>
        <v/>
      </c>
      <c r="PP332" s="251" t="str">
        <f t="shared" si="1024"/>
        <v/>
      </c>
      <c r="PQ332" s="251" t="str">
        <f t="shared" si="1025"/>
        <v/>
      </c>
      <c r="PR332" s="251" t="str">
        <f t="shared" si="1026"/>
        <v/>
      </c>
      <c r="PS332" s="251" t="str">
        <f t="shared" si="1027"/>
        <v/>
      </c>
      <c r="PT332" s="251" t="str">
        <f t="shared" si="1028"/>
        <v/>
      </c>
      <c r="PU332" s="251" t="str">
        <f t="shared" si="1029"/>
        <v/>
      </c>
      <c r="PV332" s="251" t="str">
        <f t="shared" si="1030"/>
        <v/>
      </c>
      <c r="PW332" s="251" t="str">
        <f t="shared" si="1031"/>
        <v/>
      </c>
      <c r="PX332" s="251" t="str">
        <f t="shared" si="1032"/>
        <v/>
      </c>
      <c r="PY332" s="251" t="str">
        <f t="shared" si="1033"/>
        <v/>
      </c>
      <c r="PZ332" s="251" t="str">
        <f t="shared" si="1034"/>
        <v/>
      </c>
      <c r="QA332" s="251" t="str">
        <f t="shared" si="1035"/>
        <v/>
      </c>
      <c r="QB332" s="251" t="str">
        <f t="shared" si="1036"/>
        <v/>
      </c>
      <c r="QC332" s="251" t="str">
        <f t="shared" si="1037"/>
        <v/>
      </c>
      <c r="QD332" s="251" t="str">
        <f t="shared" si="1038"/>
        <v/>
      </c>
      <c r="QE332" s="251" t="str">
        <f t="shared" si="1039"/>
        <v/>
      </c>
      <c r="QF332" s="63">
        <f t="shared" si="1040"/>
        <v>0</v>
      </c>
      <c r="QG332" s="59"/>
      <c r="QH332" s="59"/>
      <c r="QI332" s="59"/>
      <c r="QJ332" s="59"/>
      <c r="QK332" s="59"/>
      <c r="QL332" s="59"/>
      <c r="QM332" s="59"/>
      <c r="QN332" s="59"/>
    </row>
    <row r="333" spans="1:456" ht="6.75" customHeight="1" x14ac:dyDescent="0.25">
      <c r="A333" s="68"/>
      <c r="B333" s="447">
        <f t="shared" si="900"/>
        <v>319</v>
      </c>
      <c r="C333" s="72" t="s">
        <v>925</v>
      </c>
      <c r="D333" s="261" t="s">
        <v>893</v>
      </c>
      <c r="E333" s="59"/>
      <c r="F333" s="229"/>
      <c r="G333" s="295"/>
      <c r="H333" s="295"/>
      <c r="I333" s="229"/>
      <c r="J333" s="295"/>
      <c r="K333" s="295"/>
      <c r="L333" s="229"/>
      <c r="M333" s="295"/>
      <c r="N333" s="295"/>
      <c r="O333" s="229"/>
      <c r="P333" s="295"/>
      <c r="Q333" s="295"/>
      <c r="R333" s="229"/>
      <c r="S333" s="230"/>
      <c r="T333" s="231"/>
      <c r="U333" s="229"/>
      <c r="V333" s="230"/>
      <c r="W333" s="231"/>
      <c r="X333" s="229"/>
      <c r="Y333" s="230"/>
      <c r="Z333" s="231"/>
      <c r="AA333" s="229"/>
      <c r="AB333" s="295"/>
      <c r="AC333" s="295"/>
      <c r="AD333" s="229"/>
      <c r="AE333" s="295"/>
      <c r="AF333" s="295"/>
      <c r="AG333" s="229"/>
      <c r="AH333" s="295"/>
      <c r="AI333" s="295"/>
      <c r="AJ333" s="229"/>
      <c r="AK333" s="295"/>
      <c r="AL333" s="295"/>
      <c r="AM333" s="229"/>
      <c r="AN333" s="295"/>
      <c r="AO333" s="295"/>
      <c r="AP333" s="243"/>
      <c r="AQ333" s="295"/>
      <c r="AR333" s="290"/>
      <c r="AS333" s="243"/>
      <c r="AT333" s="295"/>
      <c r="AU333" s="290"/>
      <c r="AV333" s="229"/>
      <c r="AW333" s="230"/>
      <c r="AX333" s="231"/>
      <c r="AY333" s="229"/>
      <c r="AZ333" s="230"/>
      <c r="BA333" s="231"/>
      <c r="BB333" s="229"/>
      <c r="BC333" s="230"/>
      <c r="BD333" s="231"/>
      <c r="BE333" s="229"/>
      <c r="BF333" s="230"/>
      <c r="BG333" s="231"/>
      <c r="BH333" s="229"/>
      <c r="BI333" s="230"/>
      <c r="BJ333" s="231"/>
      <c r="BK333" s="243"/>
      <c r="BL333" s="230"/>
      <c r="BM333" s="231"/>
      <c r="BN333" s="243"/>
      <c r="BO333" s="230"/>
      <c r="BP333" s="231"/>
      <c r="BQ333" s="229"/>
      <c r="BR333" s="230"/>
      <c r="BS333" s="231"/>
      <c r="BT333" s="229"/>
      <c r="BU333" s="230"/>
      <c r="BV333" s="231"/>
      <c r="BW333" s="229"/>
      <c r="BX333" s="230"/>
      <c r="BY333" s="231"/>
      <c r="BZ333" s="229"/>
      <c r="CA333" s="230"/>
      <c r="CB333" s="231"/>
      <c r="CC333" s="229"/>
      <c r="CD333" s="230"/>
      <c r="CE333" s="231"/>
      <c r="CF333" s="331"/>
      <c r="CG333" s="332"/>
      <c r="CH333" s="385"/>
      <c r="CI333" s="331"/>
      <c r="CJ333" s="332"/>
      <c r="CK333" s="385"/>
      <c r="CL333" s="243"/>
      <c r="CM333" s="230"/>
      <c r="CN333" s="354"/>
      <c r="CO333" s="243"/>
      <c r="CP333" s="230"/>
      <c r="CQ333" s="231"/>
      <c r="CR333" s="331"/>
      <c r="CS333" s="332"/>
      <c r="CT333" s="333"/>
      <c r="CU333" s="229"/>
      <c r="CV333" s="230"/>
      <c r="CW333" s="231"/>
      <c r="CX333" s="331"/>
      <c r="CY333" s="332"/>
      <c r="CZ333" s="333"/>
      <c r="DA333" s="331"/>
      <c r="DB333" s="332"/>
      <c r="DC333" s="333"/>
      <c r="DD333" s="331"/>
      <c r="DE333" s="332"/>
      <c r="DF333" s="333"/>
      <c r="DG333" s="331"/>
      <c r="DH333" s="332"/>
      <c r="DI333" s="333"/>
      <c r="DJ333" s="229"/>
      <c r="DK333" s="230"/>
      <c r="DL333" s="231"/>
      <c r="DM333" s="229"/>
      <c r="DN333" s="230"/>
      <c r="DO333" s="231"/>
      <c r="DP333" s="331"/>
      <c r="DQ333" s="332"/>
      <c r="DR333" s="333"/>
      <c r="DS333" s="331"/>
      <c r="DT333" s="332"/>
      <c r="DU333" s="333"/>
      <c r="DV333" s="331"/>
      <c r="DW333" s="332"/>
      <c r="DX333" s="333"/>
      <c r="DY333" s="331"/>
      <c r="DZ333" s="332"/>
      <c r="EA333" s="333"/>
      <c r="EB333" s="331"/>
      <c r="EC333" s="332"/>
      <c r="ED333" s="333"/>
      <c r="EE333" s="331"/>
      <c r="EF333" s="332"/>
      <c r="EG333" s="333"/>
      <c r="EH333" s="229"/>
      <c r="EI333" s="230"/>
      <c r="EJ333" s="231"/>
      <c r="EK333" s="229"/>
      <c r="EL333" s="230"/>
      <c r="EM333" s="231"/>
      <c r="EN333" s="244"/>
      <c r="EO333" s="269" t="str">
        <f t="shared" si="901"/>
        <v/>
      </c>
      <c r="EP333" s="444" t="s">
        <v>1247</v>
      </c>
      <c r="EQ333" s="360" t="str">
        <f t="shared" si="1041"/>
        <v/>
      </c>
      <c r="ER333" s="360" t="str">
        <f t="shared" si="1042"/>
        <v/>
      </c>
      <c r="ES333" s="360" t="str">
        <f t="shared" si="1043"/>
        <v/>
      </c>
      <c r="ET333" s="360" t="str">
        <f t="shared" si="1044"/>
        <v/>
      </c>
      <c r="EU333" s="360" t="str">
        <f t="shared" si="1045"/>
        <v/>
      </c>
      <c r="EV333" s="360" t="str">
        <f t="shared" si="1046"/>
        <v/>
      </c>
      <c r="EW333" s="360" t="str">
        <f t="shared" si="1047"/>
        <v/>
      </c>
      <c r="EX333" s="360" t="str">
        <f t="shared" si="1048"/>
        <v/>
      </c>
      <c r="EY333" s="360" t="str">
        <f t="shared" si="1049"/>
        <v/>
      </c>
      <c r="EZ333" s="360" t="str">
        <f t="shared" si="1050"/>
        <v/>
      </c>
      <c r="FA333" s="360" t="str">
        <f t="shared" si="1051"/>
        <v/>
      </c>
      <c r="FB333" s="360" t="str">
        <f t="shared" si="1052"/>
        <v/>
      </c>
      <c r="FC333" s="360" t="str">
        <f t="shared" si="1053"/>
        <v/>
      </c>
      <c r="FD333" s="360" t="str">
        <f t="shared" si="1054"/>
        <v/>
      </c>
      <c r="FE333" s="360" t="str">
        <f t="shared" si="1055"/>
        <v/>
      </c>
      <c r="FF333" s="360" t="str">
        <f t="shared" si="1056"/>
        <v/>
      </c>
      <c r="FG333" s="360" t="str">
        <f t="shared" si="1057"/>
        <v/>
      </c>
      <c r="FH333" s="360" t="str">
        <f t="shared" si="1058"/>
        <v/>
      </c>
      <c r="FI333" s="360" t="str">
        <f t="shared" si="1059"/>
        <v/>
      </c>
      <c r="FJ333" s="360" t="str">
        <f t="shared" si="1060"/>
        <v/>
      </c>
      <c r="FK333" s="360" t="str">
        <f t="shared" si="1061"/>
        <v/>
      </c>
      <c r="FL333" s="360" t="str">
        <f t="shared" si="1062"/>
        <v/>
      </c>
      <c r="FM333" s="360" t="str">
        <f t="shared" si="1063"/>
        <v/>
      </c>
      <c r="FN333" s="360" t="str">
        <f t="shared" si="1064"/>
        <v/>
      </c>
      <c r="FO333" s="360" t="str">
        <f t="shared" si="1065"/>
        <v/>
      </c>
      <c r="FP333" s="360" t="str">
        <f t="shared" si="1066"/>
        <v/>
      </c>
      <c r="FQ333" s="360">
        <f t="shared" si="1067"/>
        <v>28</v>
      </c>
      <c r="FR333" s="360">
        <f t="shared" si="1068"/>
        <v>31</v>
      </c>
      <c r="FS333" s="360" t="str">
        <f t="shared" si="1069"/>
        <v/>
      </c>
      <c r="FT333" s="360" t="str">
        <f t="shared" si="902"/>
        <v/>
      </c>
      <c r="FU333" s="360" t="str">
        <f t="shared" si="1070"/>
        <v/>
      </c>
      <c r="FV333" s="360" t="str">
        <f t="shared" si="1071"/>
        <v/>
      </c>
      <c r="FW333" s="360" t="str">
        <f t="shared" si="1072"/>
        <v/>
      </c>
      <c r="FX333" s="360" t="str">
        <f t="shared" si="1073"/>
        <v/>
      </c>
      <c r="FY333" s="360" t="str">
        <f t="shared" si="1074"/>
        <v/>
      </c>
      <c r="FZ333" s="360" t="str">
        <f t="shared" si="1075"/>
        <v/>
      </c>
      <c r="GA333" s="360" t="str">
        <f t="shared" si="1076"/>
        <v/>
      </c>
      <c r="GB333" s="360" t="str">
        <f t="shared" si="1077"/>
        <v/>
      </c>
      <c r="GC333" s="360" t="str">
        <f t="shared" si="1078"/>
        <v/>
      </c>
      <c r="GD333" s="360" t="str">
        <f t="shared" si="1079"/>
        <v/>
      </c>
      <c r="GE333" s="360" t="str">
        <f t="shared" si="1080"/>
        <v/>
      </c>
      <c r="GF333" s="360" t="str">
        <f t="shared" si="1081"/>
        <v/>
      </c>
      <c r="GG333" s="360" t="str">
        <f t="shared" si="1082"/>
        <v/>
      </c>
      <c r="GH333" s="360" t="str">
        <f t="shared" si="1083"/>
        <v/>
      </c>
      <c r="GI333" s="360" t="str">
        <f t="shared" si="1084"/>
        <v/>
      </c>
      <c r="GJ333" s="360" t="str">
        <f t="shared" si="1085"/>
        <v/>
      </c>
      <c r="GK333" s="444" t="s">
        <v>1247</v>
      </c>
      <c r="GL333" s="361" t="str">
        <f t="shared" si="903"/>
        <v>-</v>
      </c>
      <c r="GM333" s="361" t="str">
        <f t="shared" si="904"/>
        <v>-</v>
      </c>
      <c r="GN333" s="361" t="str">
        <f t="shared" si="905"/>
        <v>-</v>
      </c>
      <c r="GO333" s="361" t="str">
        <f t="shared" si="906"/>
        <v>-</v>
      </c>
      <c r="GP333" s="361" t="str">
        <f t="shared" si="907"/>
        <v>-</v>
      </c>
      <c r="GQ333" s="361" t="str">
        <f t="shared" si="908"/>
        <v>-</v>
      </c>
      <c r="GR333" s="361" t="str">
        <f t="shared" si="909"/>
        <v>-</v>
      </c>
      <c r="GS333" s="361" t="str">
        <f t="shared" si="910"/>
        <v>-</v>
      </c>
      <c r="GT333" s="361" t="str">
        <f t="shared" si="911"/>
        <v>-</v>
      </c>
      <c r="GU333" s="361" t="str">
        <f t="shared" si="912"/>
        <v>-</v>
      </c>
      <c r="GV333" s="361" t="str">
        <f t="shared" si="913"/>
        <v>-</v>
      </c>
      <c r="GW333" s="361" t="str">
        <f t="shared" si="914"/>
        <v>-</v>
      </c>
      <c r="GX333" s="361" t="str">
        <f t="shared" si="915"/>
        <v>-</v>
      </c>
      <c r="GY333" s="361" t="str">
        <f t="shared" si="916"/>
        <v>-</v>
      </c>
      <c r="GZ333" s="361" t="str">
        <f t="shared" si="917"/>
        <v>-</v>
      </c>
      <c r="HA333" s="361" t="str">
        <f t="shared" si="918"/>
        <v>-</v>
      </c>
      <c r="HB333" s="361" t="str">
        <f t="shared" si="919"/>
        <v>-</v>
      </c>
      <c r="HC333" s="361" t="str">
        <f t="shared" si="920"/>
        <v>-</v>
      </c>
      <c r="HD333" s="361" t="str">
        <f t="shared" si="921"/>
        <v>-</v>
      </c>
      <c r="HE333" s="361" t="str">
        <f t="shared" si="922"/>
        <v>-</v>
      </c>
      <c r="HF333" s="361" t="str">
        <f t="shared" si="923"/>
        <v>-</v>
      </c>
      <c r="HG333" s="361" t="str">
        <f t="shared" si="924"/>
        <v>-</v>
      </c>
      <c r="HH333" s="361" t="str">
        <f t="shared" si="925"/>
        <v>-</v>
      </c>
      <c r="HI333" s="361" t="str">
        <f t="shared" si="926"/>
        <v>-</v>
      </c>
      <c r="HJ333" s="361" t="str">
        <f t="shared" si="927"/>
        <v>-</v>
      </c>
      <c r="HK333" s="361" t="str">
        <f t="shared" si="928"/>
        <v>-</v>
      </c>
      <c r="HL333" s="361" t="str">
        <f t="shared" si="929"/>
        <v>maw_botm</v>
      </c>
      <c r="HM333" s="361" t="str">
        <f t="shared" si="930"/>
        <v>maw_botm</v>
      </c>
      <c r="HN333" s="361" t="str">
        <f t="shared" si="931"/>
        <v>-</v>
      </c>
      <c r="HO333" s="361" t="str">
        <f t="shared" si="932"/>
        <v>-</v>
      </c>
      <c r="HP333" s="361" t="str">
        <f t="shared" si="933"/>
        <v>-</v>
      </c>
      <c r="HQ333" s="361" t="str">
        <f t="shared" si="934"/>
        <v>-</v>
      </c>
      <c r="HR333" s="361" t="str">
        <f t="shared" si="935"/>
        <v>-</v>
      </c>
      <c r="HS333" s="361" t="str">
        <f t="shared" si="936"/>
        <v>-</v>
      </c>
      <c r="HT333" s="361" t="str">
        <f t="shared" si="937"/>
        <v>-</v>
      </c>
      <c r="HU333" s="361" t="str">
        <f t="shared" si="938"/>
        <v>-</v>
      </c>
      <c r="HV333" s="361" t="str">
        <f t="shared" si="939"/>
        <v>-</v>
      </c>
      <c r="HW333" s="361" t="str">
        <f t="shared" si="940"/>
        <v>-</v>
      </c>
      <c r="HX333" s="361" t="str">
        <f t="shared" si="941"/>
        <v>-</v>
      </c>
      <c r="HY333" s="361" t="str">
        <f t="shared" si="942"/>
        <v>-</v>
      </c>
      <c r="HZ333" s="361" t="str">
        <f t="shared" si="943"/>
        <v>-</v>
      </c>
      <c r="IA333" s="361" t="str">
        <f t="shared" si="944"/>
        <v>-</v>
      </c>
      <c r="IB333" s="361" t="str">
        <f t="shared" si="945"/>
        <v>-</v>
      </c>
      <c r="IC333" s="361" t="str">
        <f t="shared" si="946"/>
        <v>-</v>
      </c>
      <c r="ID333" s="361" t="str">
        <f t="shared" si="947"/>
        <v>-</v>
      </c>
      <c r="IE333" s="361" t="str">
        <f t="shared" si="948"/>
        <v>-</v>
      </c>
      <c r="IF333" s="444" t="s">
        <v>1247</v>
      </c>
      <c r="IG333" s="56" t="str">
        <f t="shared" si="1086"/>
        <v>-</v>
      </c>
      <c r="IH333" s="56" t="str">
        <f t="shared" si="1087"/>
        <v>-</v>
      </c>
      <c r="II333" s="56" t="str">
        <f t="shared" si="1088"/>
        <v>-</v>
      </c>
      <c r="IJ333" s="56" t="str">
        <f t="shared" si="1089"/>
        <v>-</v>
      </c>
      <c r="IK333" s="56" t="str">
        <f t="shared" si="949"/>
        <v>-</v>
      </c>
      <c r="IL333" s="56" t="str">
        <f t="shared" si="950"/>
        <v>-</v>
      </c>
      <c r="IM333" s="56" t="str">
        <f t="shared" si="951"/>
        <v>-</v>
      </c>
      <c r="IN333" s="56" t="str">
        <f t="shared" si="952"/>
        <v>-</v>
      </c>
      <c r="IO333" s="56" t="str">
        <f t="shared" si="953"/>
        <v>-</v>
      </c>
      <c r="IP333" s="56" t="str">
        <f t="shared" si="954"/>
        <v>-</v>
      </c>
      <c r="IQ333" s="56" t="str">
        <f t="shared" si="955"/>
        <v>-</v>
      </c>
      <c r="IR333" s="56" t="str">
        <f t="shared" si="956"/>
        <v>-</v>
      </c>
      <c r="IS333" s="56" t="str">
        <f t="shared" si="957"/>
        <v>-</v>
      </c>
      <c r="IT333" s="56" t="str">
        <f t="shared" si="958"/>
        <v>-</v>
      </c>
      <c r="IU333" s="56" t="str">
        <f t="shared" si="959"/>
        <v>-</v>
      </c>
      <c r="IV333" s="56" t="str">
        <f t="shared" si="960"/>
        <v>-</v>
      </c>
      <c r="IW333" s="56" t="str">
        <f t="shared" si="961"/>
        <v>-</v>
      </c>
      <c r="IX333" s="56" t="str">
        <f t="shared" si="962"/>
        <v>-</v>
      </c>
      <c r="IY333" s="56" t="str">
        <f t="shared" si="963"/>
        <v>-</v>
      </c>
      <c r="IZ333" s="56" t="str">
        <f t="shared" si="964"/>
        <v>-</v>
      </c>
      <c r="JA333" s="56" t="str">
        <f t="shared" si="965"/>
        <v>-</v>
      </c>
      <c r="JB333" s="56" t="str">
        <f t="shared" si="966"/>
        <v>-</v>
      </c>
      <c r="JC333" s="56" t="str">
        <f t="shared" si="967"/>
        <v>-</v>
      </c>
      <c r="JD333" s="56" t="str">
        <f t="shared" si="968"/>
        <v>-</v>
      </c>
      <c r="JE333" s="56" t="str">
        <f t="shared" si="969"/>
        <v>-</v>
      </c>
      <c r="JF333" s="56" t="str">
        <f t="shared" si="970"/>
        <v>-</v>
      </c>
      <c r="JG333" s="56" t="str">
        <f t="shared" si="971"/>
        <v>[-1]</v>
      </c>
      <c r="JH333" s="56" t="str">
        <f t="shared" si="972"/>
        <v>[-1]</v>
      </c>
      <c r="JI333" s="56" t="str">
        <f t="shared" si="973"/>
        <v>-</v>
      </c>
      <c r="JJ333" s="56" t="str">
        <f t="shared" si="974"/>
        <v>-</v>
      </c>
      <c r="JK333" s="56" t="str">
        <f t="shared" si="975"/>
        <v>-</v>
      </c>
      <c r="JL333" s="56" t="str">
        <f t="shared" si="976"/>
        <v>-</v>
      </c>
      <c r="JM333" s="56" t="str">
        <f t="shared" si="977"/>
        <v>-</v>
      </c>
      <c r="JN333" s="56" t="str">
        <f t="shared" si="978"/>
        <v>-</v>
      </c>
      <c r="JO333" s="56" t="str">
        <f t="shared" si="979"/>
        <v>-</v>
      </c>
      <c r="JP333" s="56" t="str">
        <f t="shared" si="980"/>
        <v>-</v>
      </c>
      <c r="JQ333" s="56" t="str">
        <f t="shared" si="981"/>
        <v>-</v>
      </c>
      <c r="JR333" s="56" t="str">
        <f t="shared" si="982"/>
        <v>-</v>
      </c>
      <c r="JS333" s="56" t="str">
        <f t="shared" si="983"/>
        <v>-</v>
      </c>
      <c r="JT333" s="56" t="str">
        <f t="shared" si="984"/>
        <v>-</v>
      </c>
      <c r="JU333" s="56" t="str">
        <f t="shared" si="985"/>
        <v>-</v>
      </c>
      <c r="JV333" s="56" t="str">
        <f t="shared" si="986"/>
        <v>-</v>
      </c>
      <c r="JW333" s="56" t="str">
        <f t="shared" si="987"/>
        <v>-</v>
      </c>
      <c r="JX333" s="56" t="str">
        <f t="shared" si="988"/>
        <v>-</v>
      </c>
      <c r="JY333" s="56" t="str">
        <f t="shared" si="989"/>
        <v>-</v>
      </c>
      <c r="JZ333" s="56" t="str">
        <f t="shared" si="990"/>
        <v>-</v>
      </c>
      <c r="KA333" s="444" t="s">
        <v>1247</v>
      </c>
      <c r="KB333" s="360">
        <f>IF(ISNUMBER(INDEX($EQ$15:$GK$521,$B333,EO$11)),MAX(KB$14:KB332)+1,0)</f>
        <v>0</v>
      </c>
      <c r="KC333" s="360" t="str">
        <f t="shared" si="1090"/>
        <v/>
      </c>
      <c r="KD333" s="373" t="s">
        <v>2</v>
      </c>
      <c r="KE333" s="215"/>
      <c r="KF333" s="60"/>
      <c r="KG333" s="60"/>
      <c r="KH333" s="60"/>
      <c r="KI333" s="60"/>
      <c r="KJ333" s="60"/>
      <c r="KK333" s="60"/>
      <c r="KL333" s="60"/>
      <c r="KM333" s="60"/>
      <c r="KN333" s="60"/>
      <c r="KO333" s="60"/>
      <c r="KP333" s="60"/>
      <c r="KQ333" s="60"/>
      <c r="KR333" s="60"/>
      <c r="KS333" s="60"/>
      <c r="KT333" s="60"/>
      <c r="KU333" s="60"/>
      <c r="KV333" s="60"/>
      <c r="KW333" s="60"/>
      <c r="KX333" s="60"/>
      <c r="KY333" s="60"/>
      <c r="KZ333" s="283" t="str">
        <f t="shared" si="991"/>
        <v/>
      </c>
      <c r="LA333" s="26"/>
      <c r="LB333" s="18"/>
      <c r="LC333" s="18"/>
      <c r="LD333" s="18"/>
      <c r="LE333" s="18"/>
      <c r="LF333" s="18"/>
      <c r="LG333" s="18"/>
      <c r="LH333" s="18"/>
      <c r="LI333" s="18"/>
      <c r="LJ333" s="18"/>
      <c r="LK333" s="18"/>
      <c r="LL333" s="18"/>
      <c r="LM333" s="18"/>
      <c r="LN333" s="63"/>
      <c r="LO333" s="251">
        <f t="shared" si="992"/>
        <v>0</v>
      </c>
      <c r="LP333" s="251">
        <f t="shared" si="993"/>
        <v>0</v>
      </c>
      <c r="LQ333" s="251">
        <f t="shared" si="994"/>
        <v>0</v>
      </c>
      <c r="LR333" s="251">
        <f t="shared" si="995"/>
        <v>0</v>
      </c>
      <c r="LS333" s="251">
        <f t="shared" si="996"/>
        <v>0</v>
      </c>
      <c r="LT333" s="251">
        <f t="shared" si="997"/>
        <v>0</v>
      </c>
      <c r="LU333" s="251">
        <f t="shared" si="998"/>
        <v>0</v>
      </c>
      <c r="LV333" s="251">
        <f t="shared" si="999"/>
        <v>0</v>
      </c>
      <c r="LW333" s="251">
        <f t="shared" si="1000"/>
        <v>0</v>
      </c>
      <c r="LX333" s="251">
        <f t="shared" si="1001"/>
        <v>0</v>
      </c>
      <c r="LY333" s="251">
        <f t="shared" si="1002"/>
        <v>0</v>
      </c>
      <c r="LZ333" s="251">
        <f t="shared" si="1003"/>
        <v>0</v>
      </c>
      <c r="MA333" s="63" t="str">
        <f t="shared" si="1004"/>
        <v/>
      </c>
      <c r="MB333" s="63" t="str">
        <f t="shared" si="1094"/>
        <v/>
      </c>
      <c r="MC333" s="63">
        <f t="shared" si="1095"/>
        <v>319</v>
      </c>
      <c r="MD333" s="63" t="str">
        <f t="shared" si="1096"/>
        <v/>
      </c>
      <c r="ME333" s="63" t="str">
        <f t="shared" si="1097"/>
        <v/>
      </c>
      <c r="MF333" s="315" t="str">
        <f t="shared" si="1007"/>
        <v/>
      </c>
      <c r="MG333" s="315">
        <f>IF(ISNUMBER(MATCH(EO333,$ME$15:$ME$520,0)),0,MAX(MG$14:MG332)+1)</f>
        <v>0</v>
      </c>
      <c r="MH333" s="315" t="str">
        <f t="shared" si="1008"/>
        <v/>
      </c>
      <c r="MI333" s="369"/>
      <c r="MJ333" s="68"/>
      <c r="MK333" s="18"/>
      <c r="ML333" s="242"/>
      <c r="MM333" s="242"/>
      <c r="MN333" s="59"/>
      <c r="MO333" s="59"/>
      <c r="MP333" s="285"/>
      <c r="MQ333" s="59"/>
      <c r="MR333" s="238"/>
      <c r="MS333" s="285"/>
      <c r="MT333" s="59"/>
      <c r="MU333" s="285"/>
      <c r="MV333" s="238"/>
      <c r="MW333" s="59"/>
      <c r="MX333" s="59"/>
      <c r="MY333" s="59"/>
      <c r="MZ333" s="59"/>
      <c r="NA333" s="59"/>
      <c r="NB333" s="59"/>
      <c r="NC333" s="59"/>
      <c r="ND333" s="59"/>
      <c r="NE333" s="59"/>
      <c r="NF333" s="59"/>
      <c r="NG333" s="59"/>
      <c r="NH333" s="59"/>
      <c r="NI333" s="59"/>
      <c r="NJ333" s="59"/>
      <c r="NK333" s="59"/>
      <c r="NL333" s="454"/>
      <c r="NM333" s="454"/>
      <c r="NN333" s="59"/>
      <c r="NO333" s="18"/>
      <c r="NP333" s="18"/>
      <c r="NQ333" s="18"/>
      <c r="NR333" s="18"/>
      <c r="NS333" s="18"/>
      <c r="NT333" s="18"/>
      <c r="NU333" s="18"/>
      <c r="NV333" s="18"/>
      <c r="NW333" s="18"/>
      <c r="NX333" s="18"/>
      <c r="NY333" s="18"/>
      <c r="NZ333" s="18"/>
      <c r="OA333" s="18"/>
      <c r="OB333" s="18"/>
      <c r="OC333" s="18"/>
      <c r="OZ333" s="59"/>
      <c r="PA333" s="251" t="str">
        <f t="shared" si="1009"/>
        <v/>
      </c>
      <c r="PB333" s="251" t="str">
        <f t="shared" si="1010"/>
        <v/>
      </c>
      <c r="PC333" s="251" t="str">
        <f t="shared" si="1011"/>
        <v/>
      </c>
      <c r="PD333" s="251" t="str">
        <f t="shared" si="1012"/>
        <v/>
      </c>
      <c r="PE333" s="251" t="str">
        <f t="shared" si="1013"/>
        <v/>
      </c>
      <c r="PF333" s="251" t="str">
        <f t="shared" si="1014"/>
        <v/>
      </c>
      <c r="PG333" s="251" t="str">
        <f t="shared" si="1015"/>
        <v/>
      </c>
      <c r="PH333" s="251" t="str">
        <f t="shared" si="1016"/>
        <v/>
      </c>
      <c r="PI333" s="251" t="str">
        <f t="shared" si="1017"/>
        <v/>
      </c>
      <c r="PJ333" s="251" t="str">
        <f t="shared" si="1018"/>
        <v/>
      </c>
      <c r="PK333" s="251" t="str">
        <f t="shared" si="1019"/>
        <v/>
      </c>
      <c r="PL333" s="251" t="str">
        <f t="shared" si="1020"/>
        <v/>
      </c>
      <c r="PM333" s="251" t="str">
        <f t="shared" si="1021"/>
        <v/>
      </c>
      <c r="PN333" s="251" t="str">
        <f t="shared" si="1022"/>
        <v/>
      </c>
      <c r="PO333" s="251" t="str">
        <f t="shared" si="1023"/>
        <v/>
      </c>
      <c r="PP333" s="251" t="str">
        <f t="shared" si="1024"/>
        <v/>
      </c>
      <c r="PQ333" s="251" t="str">
        <f t="shared" si="1025"/>
        <v/>
      </c>
      <c r="PR333" s="251" t="str">
        <f t="shared" si="1026"/>
        <v/>
      </c>
      <c r="PS333" s="251" t="str">
        <f t="shared" si="1027"/>
        <v/>
      </c>
      <c r="PT333" s="251" t="str">
        <f t="shared" si="1028"/>
        <v/>
      </c>
      <c r="PU333" s="251" t="str">
        <f t="shared" si="1029"/>
        <v/>
      </c>
      <c r="PV333" s="251" t="str">
        <f t="shared" si="1030"/>
        <v/>
      </c>
      <c r="PW333" s="251" t="str">
        <f t="shared" si="1031"/>
        <v/>
      </c>
      <c r="PX333" s="251" t="str">
        <f t="shared" si="1032"/>
        <v/>
      </c>
      <c r="PY333" s="251" t="str">
        <f t="shared" si="1033"/>
        <v/>
      </c>
      <c r="PZ333" s="251" t="str">
        <f t="shared" si="1034"/>
        <v/>
      </c>
      <c r="QA333" s="251" t="str">
        <f t="shared" si="1035"/>
        <v/>
      </c>
      <c r="QB333" s="251" t="str">
        <f t="shared" si="1036"/>
        <v/>
      </c>
      <c r="QC333" s="251" t="str">
        <f t="shared" si="1037"/>
        <v/>
      </c>
      <c r="QD333" s="251" t="str">
        <f t="shared" si="1038"/>
        <v/>
      </c>
      <c r="QE333" s="251" t="str">
        <f t="shared" si="1039"/>
        <v/>
      </c>
      <c r="QF333" s="63">
        <f t="shared" si="1040"/>
        <v>0</v>
      </c>
      <c r="QG333" s="59"/>
      <c r="QH333" s="59"/>
      <c r="QI333" s="59"/>
      <c r="QJ333" s="59"/>
      <c r="QK333" s="59"/>
      <c r="QL333" s="59"/>
      <c r="QM333" s="59"/>
      <c r="QN333" s="59"/>
    </row>
    <row r="334" spans="1:456" ht="6.75" customHeight="1" x14ac:dyDescent="0.25">
      <c r="A334" s="68"/>
      <c r="B334" s="447">
        <f t="shared" si="900"/>
        <v>320</v>
      </c>
      <c r="C334" s="72" t="s">
        <v>926</v>
      </c>
      <c r="D334" s="261" t="s">
        <v>893</v>
      </c>
      <c r="E334" s="59"/>
      <c r="F334" s="229"/>
      <c r="G334" s="295"/>
      <c r="H334" s="295"/>
      <c r="I334" s="229"/>
      <c r="J334" s="295"/>
      <c r="K334" s="295"/>
      <c r="L334" s="229"/>
      <c r="M334" s="295"/>
      <c r="N334" s="295"/>
      <c r="O334" s="229"/>
      <c r="P334" s="295"/>
      <c r="Q334" s="295"/>
      <c r="R334" s="229"/>
      <c r="S334" s="230"/>
      <c r="T334" s="231"/>
      <c r="U334" s="229"/>
      <c r="V334" s="230"/>
      <c r="W334" s="231"/>
      <c r="X334" s="229"/>
      <c r="Y334" s="230"/>
      <c r="Z334" s="231"/>
      <c r="AA334" s="229"/>
      <c r="AB334" s="295"/>
      <c r="AC334" s="295"/>
      <c r="AD334" s="229"/>
      <c r="AE334" s="295"/>
      <c r="AF334" s="295"/>
      <c r="AG334" s="229"/>
      <c r="AH334" s="295"/>
      <c r="AI334" s="295"/>
      <c r="AJ334" s="229"/>
      <c r="AK334" s="295"/>
      <c r="AL334" s="295"/>
      <c r="AM334" s="229"/>
      <c r="AN334" s="295"/>
      <c r="AO334" s="295"/>
      <c r="AP334" s="243"/>
      <c r="AQ334" s="295"/>
      <c r="AR334" s="290"/>
      <c r="AS334" s="243"/>
      <c r="AT334" s="295"/>
      <c r="AU334" s="290"/>
      <c r="AV334" s="229"/>
      <c r="AW334" s="230"/>
      <c r="AX334" s="231"/>
      <c r="AY334" s="229"/>
      <c r="AZ334" s="230"/>
      <c r="BA334" s="231"/>
      <c r="BB334" s="229"/>
      <c r="BC334" s="230"/>
      <c r="BD334" s="231"/>
      <c r="BE334" s="229"/>
      <c r="BF334" s="230"/>
      <c r="BG334" s="231"/>
      <c r="BH334" s="229"/>
      <c r="BI334" s="230"/>
      <c r="BJ334" s="231"/>
      <c r="BK334" s="243"/>
      <c r="BL334" s="230"/>
      <c r="BM334" s="231"/>
      <c r="BN334" s="243"/>
      <c r="BO334" s="230"/>
      <c r="BP334" s="231"/>
      <c r="BQ334" s="229"/>
      <c r="BR334" s="230"/>
      <c r="BS334" s="231"/>
      <c r="BT334" s="229"/>
      <c r="BU334" s="230"/>
      <c r="BV334" s="231"/>
      <c r="BW334" s="229"/>
      <c r="BX334" s="230"/>
      <c r="BY334" s="231"/>
      <c r="BZ334" s="229"/>
      <c r="CA334" s="230"/>
      <c r="CB334" s="231"/>
      <c r="CC334" s="229"/>
      <c r="CD334" s="230"/>
      <c r="CE334" s="231"/>
      <c r="CF334" s="331"/>
      <c r="CG334" s="332"/>
      <c r="CH334" s="385"/>
      <c r="CI334" s="331"/>
      <c r="CJ334" s="332"/>
      <c r="CK334" s="385"/>
      <c r="CL334" s="243"/>
      <c r="CM334" s="230"/>
      <c r="CN334" s="354"/>
      <c r="CO334" s="243"/>
      <c r="CP334" s="230"/>
      <c r="CQ334" s="231"/>
      <c r="CR334" s="331"/>
      <c r="CS334" s="332"/>
      <c r="CT334" s="333"/>
      <c r="CU334" s="229"/>
      <c r="CV334" s="230"/>
      <c r="CW334" s="231"/>
      <c r="CX334" s="331"/>
      <c r="CY334" s="332"/>
      <c r="CZ334" s="333"/>
      <c r="DA334" s="331"/>
      <c r="DB334" s="332"/>
      <c r="DC334" s="333"/>
      <c r="DD334" s="331"/>
      <c r="DE334" s="332"/>
      <c r="DF334" s="333"/>
      <c r="DG334" s="331"/>
      <c r="DH334" s="332"/>
      <c r="DI334" s="333"/>
      <c r="DJ334" s="229"/>
      <c r="DK334" s="230"/>
      <c r="DL334" s="231"/>
      <c r="DM334" s="229"/>
      <c r="DN334" s="230"/>
      <c r="DO334" s="231"/>
      <c r="DP334" s="331"/>
      <c r="DQ334" s="332"/>
      <c r="DR334" s="333"/>
      <c r="DS334" s="331"/>
      <c r="DT334" s="332"/>
      <c r="DU334" s="333"/>
      <c r="DV334" s="331"/>
      <c r="DW334" s="332"/>
      <c r="DX334" s="333"/>
      <c r="DY334" s="331"/>
      <c r="DZ334" s="332"/>
      <c r="EA334" s="333"/>
      <c r="EB334" s="331"/>
      <c r="EC334" s="332"/>
      <c r="ED334" s="333"/>
      <c r="EE334" s="331"/>
      <c r="EF334" s="332"/>
      <c r="EG334" s="333"/>
      <c r="EH334" s="229"/>
      <c r="EI334" s="230"/>
      <c r="EJ334" s="231"/>
      <c r="EK334" s="229"/>
      <c r="EL334" s="230"/>
      <c r="EM334" s="231"/>
      <c r="EN334" s="244"/>
      <c r="EO334" s="269" t="str">
        <f t="shared" si="901"/>
        <v/>
      </c>
      <c r="EP334" s="444" t="s">
        <v>1247</v>
      </c>
      <c r="EQ334" s="360" t="str">
        <f t="shared" si="1041"/>
        <v/>
      </c>
      <c r="ER334" s="360" t="str">
        <f t="shared" si="1042"/>
        <v/>
      </c>
      <c r="ES334" s="360" t="str">
        <f t="shared" si="1043"/>
        <v/>
      </c>
      <c r="ET334" s="360" t="str">
        <f t="shared" si="1044"/>
        <v/>
      </c>
      <c r="EU334" s="360" t="str">
        <f t="shared" si="1045"/>
        <v/>
      </c>
      <c r="EV334" s="360" t="str">
        <f t="shared" si="1046"/>
        <v/>
      </c>
      <c r="EW334" s="360" t="str">
        <f t="shared" si="1047"/>
        <v/>
      </c>
      <c r="EX334" s="360" t="str">
        <f t="shared" si="1048"/>
        <v/>
      </c>
      <c r="EY334" s="360" t="str">
        <f t="shared" si="1049"/>
        <v/>
      </c>
      <c r="EZ334" s="360" t="str">
        <f t="shared" si="1050"/>
        <v/>
      </c>
      <c r="FA334" s="360" t="str">
        <f t="shared" si="1051"/>
        <v/>
      </c>
      <c r="FB334" s="360" t="str">
        <f t="shared" si="1052"/>
        <v/>
      </c>
      <c r="FC334" s="360" t="str">
        <f t="shared" si="1053"/>
        <v/>
      </c>
      <c r="FD334" s="360" t="str">
        <f t="shared" si="1054"/>
        <v/>
      </c>
      <c r="FE334" s="360" t="str">
        <f t="shared" si="1055"/>
        <v/>
      </c>
      <c r="FF334" s="360" t="str">
        <f t="shared" si="1056"/>
        <v/>
      </c>
      <c r="FG334" s="360" t="str">
        <f t="shared" si="1057"/>
        <v/>
      </c>
      <c r="FH334" s="360" t="str">
        <f t="shared" si="1058"/>
        <v/>
      </c>
      <c r="FI334" s="360" t="str">
        <f t="shared" si="1059"/>
        <v/>
      </c>
      <c r="FJ334" s="360" t="str">
        <f t="shared" si="1060"/>
        <v/>
      </c>
      <c r="FK334" s="360" t="str">
        <f t="shared" si="1061"/>
        <v/>
      </c>
      <c r="FL334" s="360" t="str">
        <f t="shared" si="1062"/>
        <v/>
      </c>
      <c r="FM334" s="360" t="str">
        <f t="shared" si="1063"/>
        <v/>
      </c>
      <c r="FN334" s="360" t="str">
        <f t="shared" si="1064"/>
        <v/>
      </c>
      <c r="FO334" s="360" t="str">
        <f t="shared" si="1065"/>
        <v/>
      </c>
      <c r="FP334" s="360" t="str">
        <f t="shared" si="1066"/>
        <v/>
      </c>
      <c r="FQ334" s="360">
        <f t="shared" si="1067"/>
        <v>29</v>
      </c>
      <c r="FR334" s="360">
        <f t="shared" si="1068"/>
        <v>17</v>
      </c>
      <c r="FS334" s="360" t="str">
        <f t="shared" si="1069"/>
        <v/>
      </c>
      <c r="FT334" s="360" t="str">
        <f t="shared" si="902"/>
        <v/>
      </c>
      <c r="FU334" s="360" t="str">
        <f t="shared" si="1070"/>
        <v/>
      </c>
      <c r="FV334" s="360" t="str">
        <f t="shared" si="1071"/>
        <v/>
      </c>
      <c r="FW334" s="360" t="str">
        <f t="shared" si="1072"/>
        <v/>
      </c>
      <c r="FX334" s="360" t="str">
        <f t="shared" si="1073"/>
        <v/>
      </c>
      <c r="FY334" s="360" t="str">
        <f t="shared" si="1074"/>
        <v/>
      </c>
      <c r="FZ334" s="360" t="str">
        <f t="shared" si="1075"/>
        <v/>
      </c>
      <c r="GA334" s="360" t="str">
        <f t="shared" si="1076"/>
        <v/>
      </c>
      <c r="GB334" s="360" t="str">
        <f t="shared" si="1077"/>
        <v/>
      </c>
      <c r="GC334" s="360" t="str">
        <f t="shared" si="1078"/>
        <v/>
      </c>
      <c r="GD334" s="360" t="str">
        <f t="shared" si="1079"/>
        <v/>
      </c>
      <c r="GE334" s="360" t="str">
        <f t="shared" si="1080"/>
        <v/>
      </c>
      <c r="GF334" s="360" t="str">
        <f t="shared" si="1081"/>
        <v/>
      </c>
      <c r="GG334" s="360" t="str">
        <f t="shared" si="1082"/>
        <v/>
      </c>
      <c r="GH334" s="360" t="str">
        <f t="shared" si="1083"/>
        <v/>
      </c>
      <c r="GI334" s="360" t="str">
        <f t="shared" si="1084"/>
        <v/>
      </c>
      <c r="GJ334" s="360" t="str">
        <f t="shared" si="1085"/>
        <v/>
      </c>
      <c r="GK334" s="444" t="s">
        <v>1247</v>
      </c>
      <c r="GL334" s="361" t="str">
        <f t="shared" si="903"/>
        <v>-</v>
      </c>
      <c r="GM334" s="361" t="str">
        <f t="shared" si="904"/>
        <v>-</v>
      </c>
      <c r="GN334" s="361" t="str">
        <f t="shared" si="905"/>
        <v>-</v>
      </c>
      <c r="GO334" s="361" t="str">
        <f t="shared" si="906"/>
        <v>-</v>
      </c>
      <c r="GP334" s="361" t="str">
        <f t="shared" si="907"/>
        <v>-</v>
      </c>
      <c r="GQ334" s="361" t="str">
        <f t="shared" si="908"/>
        <v>-</v>
      </c>
      <c r="GR334" s="361" t="str">
        <f t="shared" si="909"/>
        <v>-</v>
      </c>
      <c r="GS334" s="361" t="str">
        <f t="shared" si="910"/>
        <v>-</v>
      </c>
      <c r="GT334" s="361" t="str">
        <f t="shared" si="911"/>
        <v>-</v>
      </c>
      <c r="GU334" s="361" t="str">
        <f t="shared" si="912"/>
        <v>-</v>
      </c>
      <c r="GV334" s="361" t="str">
        <f t="shared" si="913"/>
        <v>-</v>
      </c>
      <c r="GW334" s="361" t="str">
        <f t="shared" si="914"/>
        <v>-</v>
      </c>
      <c r="GX334" s="361" t="str">
        <f t="shared" si="915"/>
        <v>-</v>
      </c>
      <c r="GY334" s="361" t="str">
        <f t="shared" si="916"/>
        <v>-</v>
      </c>
      <c r="GZ334" s="361" t="str">
        <f t="shared" si="917"/>
        <v>-</v>
      </c>
      <c r="HA334" s="361" t="str">
        <f t="shared" si="918"/>
        <v>-</v>
      </c>
      <c r="HB334" s="361" t="str">
        <f t="shared" si="919"/>
        <v>-</v>
      </c>
      <c r="HC334" s="361" t="str">
        <f t="shared" si="920"/>
        <v>-</v>
      </c>
      <c r="HD334" s="361" t="str">
        <f t="shared" si="921"/>
        <v>-</v>
      </c>
      <c r="HE334" s="361" t="str">
        <f t="shared" si="922"/>
        <v>-</v>
      </c>
      <c r="HF334" s="361" t="str">
        <f t="shared" si="923"/>
        <v>-</v>
      </c>
      <c r="HG334" s="361" t="str">
        <f t="shared" si="924"/>
        <v>-</v>
      </c>
      <c r="HH334" s="361" t="str">
        <f t="shared" si="925"/>
        <v>-</v>
      </c>
      <c r="HI334" s="361" t="str">
        <f t="shared" si="926"/>
        <v>-</v>
      </c>
      <c r="HJ334" s="361" t="str">
        <f t="shared" si="927"/>
        <v>-</v>
      </c>
      <c r="HK334" s="361" t="str">
        <f t="shared" si="928"/>
        <v>-</v>
      </c>
      <c r="HL334" s="361" t="str">
        <f t="shared" si="929"/>
        <v>maw_strt</v>
      </c>
      <c r="HM334" s="361" t="str">
        <f t="shared" si="930"/>
        <v>maw_strt</v>
      </c>
      <c r="HN334" s="361" t="str">
        <f t="shared" si="931"/>
        <v>-</v>
      </c>
      <c r="HO334" s="361" t="str">
        <f t="shared" si="932"/>
        <v>-</v>
      </c>
      <c r="HP334" s="361" t="str">
        <f t="shared" si="933"/>
        <v>-</v>
      </c>
      <c r="HQ334" s="361" t="str">
        <f t="shared" si="934"/>
        <v>-</v>
      </c>
      <c r="HR334" s="361" t="str">
        <f t="shared" si="935"/>
        <v>-</v>
      </c>
      <c r="HS334" s="361" t="str">
        <f t="shared" si="936"/>
        <v>-</v>
      </c>
      <c r="HT334" s="361" t="str">
        <f t="shared" si="937"/>
        <v>-</v>
      </c>
      <c r="HU334" s="361" t="str">
        <f t="shared" si="938"/>
        <v>-</v>
      </c>
      <c r="HV334" s="361" t="str">
        <f t="shared" si="939"/>
        <v>-</v>
      </c>
      <c r="HW334" s="361" t="str">
        <f t="shared" si="940"/>
        <v>-</v>
      </c>
      <c r="HX334" s="361" t="str">
        <f t="shared" si="941"/>
        <v>-</v>
      </c>
      <c r="HY334" s="361" t="str">
        <f t="shared" si="942"/>
        <v>-</v>
      </c>
      <c r="HZ334" s="361" t="str">
        <f t="shared" si="943"/>
        <v>-</v>
      </c>
      <c r="IA334" s="361" t="str">
        <f t="shared" si="944"/>
        <v>-</v>
      </c>
      <c r="IB334" s="361" t="str">
        <f t="shared" si="945"/>
        <v>-</v>
      </c>
      <c r="IC334" s="361" t="str">
        <f t="shared" si="946"/>
        <v>-</v>
      </c>
      <c r="ID334" s="361" t="str">
        <f t="shared" si="947"/>
        <v>-</v>
      </c>
      <c r="IE334" s="361" t="str">
        <f t="shared" si="948"/>
        <v>-</v>
      </c>
      <c r="IF334" s="444" t="s">
        <v>1247</v>
      </c>
      <c r="IG334" s="56" t="str">
        <f t="shared" si="1086"/>
        <v>-</v>
      </c>
      <c r="IH334" s="56" t="str">
        <f t="shared" si="1087"/>
        <v>-</v>
      </c>
      <c r="II334" s="56" t="str">
        <f t="shared" si="1088"/>
        <v>-</v>
      </c>
      <c r="IJ334" s="56" t="str">
        <f t="shared" si="1089"/>
        <v>-</v>
      </c>
      <c r="IK334" s="56" t="str">
        <f t="shared" si="949"/>
        <v>-</v>
      </c>
      <c r="IL334" s="56" t="str">
        <f t="shared" si="950"/>
        <v>-</v>
      </c>
      <c r="IM334" s="56" t="str">
        <f t="shared" si="951"/>
        <v>-</v>
      </c>
      <c r="IN334" s="56" t="str">
        <f t="shared" si="952"/>
        <v>-</v>
      </c>
      <c r="IO334" s="56" t="str">
        <f t="shared" si="953"/>
        <v>-</v>
      </c>
      <c r="IP334" s="56" t="str">
        <f t="shared" si="954"/>
        <v>-</v>
      </c>
      <c r="IQ334" s="56" t="str">
        <f t="shared" si="955"/>
        <v>-</v>
      </c>
      <c r="IR334" s="56" t="str">
        <f t="shared" si="956"/>
        <v>-</v>
      </c>
      <c r="IS334" s="56" t="str">
        <f t="shared" si="957"/>
        <v>-</v>
      </c>
      <c r="IT334" s="56" t="str">
        <f t="shared" si="958"/>
        <v>-</v>
      </c>
      <c r="IU334" s="56" t="str">
        <f t="shared" si="959"/>
        <v>-</v>
      </c>
      <c r="IV334" s="56" t="str">
        <f t="shared" si="960"/>
        <v>-</v>
      </c>
      <c r="IW334" s="56" t="str">
        <f t="shared" si="961"/>
        <v>-</v>
      </c>
      <c r="IX334" s="56" t="str">
        <f t="shared" si="962"/>
        <v>-</v>
      </c>
      <c r="IY334" s="56" t="str">
        <f t="shared" si="963"/>
        <v>-</v>
      </c>
      <c r="IZ334" s="56" t="str">
        <f t="shared" si="964"/>
        <v>-</v>
      </c>
      <c r="JA334" s="56" t="str">
        <f t="shared" si="965"/>
        <v>-</v>
      </c>
      <c r="JB334" s="56" t="str">
        <f t="shared" si="966"/>
        <v>-</v>
      </c>
      <c r="JC334" s="56" t="str">
        <f t="shared" si="967"/>
        <v>-</v>
      </c>
      <c r="JD334" s="56" t="str">
        <f t="shared" si="968"/>
        <v>-</v>
      </c>
      <c r="JE334" s="56" t="str">
        <f t="shared" si="969"/>
        <v>-</v>
      </c>
      <c r="JF334" s="56" t="str">
        <f t="shared" si="970"/>
        <v>-</v>
      </c>
      <c r="JG334" s="56" t="str">
        <f t="shared" si="971"/>
        <v>[-1]</v>
      </c>
      <c r="JH334" s="56" t="str">
        <f t="shared" si="972"/>
        <v>[-1]</v>
      </c>
      <c r="JI334" s="56" t="str">
        <f t="shared" si="973"/>
        <v>-</v>
      </c>
      <c r="JJ334" s="56" t="str">
        <f t="shared" si="974"/>
        <v>-</v>
      </c>
      <c r="JK334" s="56" t="str">
        <f t="shared" si="975"/>
        <v>-</v>
      </c>
      <c r="JL334" s="56" t="str">
        <f t="shared" si="976"/>
        <v>-</v>
      </c>
      <c r="JM334" s="56" t="str">
        <f t="shared" si="977"/>
        <v>-</v>
      </c>
      <c r="JN334" s="56" t="str">
        <f t="shared" si="978"/>
        <v>-</v>
      </c>
      <c r="JO334" s="56" t="str">
        <f t="shared" si="979"/>
        <v>-</v>
      </c>
      <c r="JP334" s="56" t="str">
        <f t="shared" si="980"/>
        <v>-</v>
      </c>
      <c r="JQ334" s="56" t="str">
        <f t="shared" si="981"/>
        <v>-</v>
      </c>
      <c r="JR334" s="56" t="str">
        <f t="shared" si="982"/>
        <v>-</v>
      </c>
      <c r="JS334" s="56" t="str">
        <f t="shared" si="983"/>
        <v>-</v>
      </c>
      <c r="JT334" s="56" t="str">
        <f t="shared" si="984"/>
        <v>-</v>
      </c>
      <c r="JU334" s="56" t="str">
        <f t="shared" si="985"/>
        <v>-</v>
      </c>
      <c r="JV334" s="56" t="str">
        <f t="shared" si="986"/>
        <v>-</v>
      </c>
      <c r="JW334" s="56" t="str">
        <f t="shared" si="987"/>
        <v>-</v>
      </c>
      <c r="JX334" s="56" t="str">
        <f t="shared" si="988"/>
        <v>-</v>
      </c>
      <c r="JY334" s="56" t="str">
        <f t="shared" si="989"/>
        <v>-</v>
      </c>
      <c r="JZ334" s="56" t="str">
        <f t="shared" si="990"/>
        <v>-</v>
      </c>
      <c r="KA334" s="444" t="s">
        <v>1247</v>
      </c>
      <c r="KB334" s="360">
        <f>IF(ISNUMBER(INDEX($EQ$15:$GK$521,$B334,EO$11)),MAX(KB$14:KB333)+1,0)</f>
        <v>0</v>
      </c>
      <c r="KC334" s="360" t="str">
        <f t="shared" si="1090"/>
        <v/>
      </c>
      <c r="KD334" s="373" t="s">
        <v>2</v>
      </c>
      <c r="KE334" s="215"/>
      <c r="KF334" s="60"/>
      <c r="KG334" s="60"/>
      <c r="KH334" s="60"/>
      <c r="KI334" s="60"/>
      <c r="KJ334" s="60"/>
      <c r="KK334" s="60"/>
      <c r="KL334" s="60"/>
      <c r="KM334" s="60"/>
      <c r="KN334" s="60"/>
      <c r="KO334" s="60"/>
      <c r="KP334" s="60"/>
      <c r="KQ334" s="60"/>
      <c r="KR334" s="60"/>
      <c r="KS334" s="60"/>
      <c r="KT334" s="60"/>
      <c r="KU334" s="60"/>
      <c r="KV334" s="60"/>
      <c r="KW334" s="60"/>
      <c r="KX334" s="60"/>
      <c r="KY334" s="60"/>
      <c r="KZ334" s="283" t="str">
        <f t="shared" si="991"/>
        <v/>
      </c>
      <c r="LA334" s="26"/>
      <c r="LB334" s="18"/>
      <c r="LC334" s="18"/>
      <c r="LD334" s="18"/>
      <c r="LE334" s="18"/>
      <c r="LF334" s="18"/>
      <c r="LG334" s="18"/>
      <c r="LH334" s="18"/>
      <c r="LI334" s="18"/>
      <c r="LJ334" s="18"/>
      <c r="LK334" s="18"/>
      <c r="LL334" s="18"/>
      <c r="LM334" s="18"/>
      <c r="LN334" s="63"/>
      <c r="LO334" s="251">
        <f t="shared" si="992"/>
        <v>0</v>
      </c>
      <c r="LP334" s="251">
        <f t="shared" si="993"/>
        <v>0</v>
      </c>
      <c r="LQ334" s="251">
        <f t="shared" si="994"/>
        <v>0</v>
      </c>
      <c r="LR334" s="251">
        <f t="shared" si="995"/>
        <v>0</v>
      </c>
      <c r="LS334" s="251">
        <f t="shared" si="996"/>
        <v>0</v>
      </c>
      <c r="LT334" s="251">
        <f t="shared" si="997"/>
        <v>0</v>
      </c>
      <c r="LU334" s="251">
        <f t="shared" si="998"/>
        <v>0</v>
      </c>
      <c r="LV334" s="251">
        <f t="shared" si="999"/>
        <v>0</v>
      </c>
      <c r="LW334" s="251">
        <f t="shared" si="1000"/>
        <v>0</v>
      </c>
      <c r="LX334" s="251">
        <f t="shared" si="1001"/>
        <v>0</v>
      </c>
      <c r="LY334" s="251">
        <f t="shared" si="1002"/>
        <v>0</v>
      </c>
      <c r="LZ334" s="251">
        <f t="shared" si="1003"/>
        <v>0</v>
      </c>
      <c r="MA334" s="63" t="str">
        <f t="shared" si="1004"/>
        <v/>
      </c>
      <c r="MB334" s="63" t="str">
        <f t="shared" si="1094"/>
        <v/>
      </c>
      <c r="MC334" s="63">
        <f t="shared" si="1095"/>
        <v>320</v>
      </c>
      <c r="MD334" s="63" t="str">
        <f t="shared" si="1096"/>
        <v/>
      </c>
      <c r="ME334" s="63" t="str">
        <f t="shared" si="1097"/>
        <v/>
      </c>
      <c r="MF334" s="315" t="str">
        <f t="shared" si="1007"/>
        <v/>
      </c>
      <c r="MG334" s="315">
        <f>IF(ISNUMBER(MATCH(EO334,$ME$15:$ME$520,0)),0,MAX(MG$14:MG333)+1)</f>
        <v>0</v>
      </c>
      <c r="MH334" s="315" t="str">
        <f t="shared" si="1008"/>
        <v/>
      </c>
      <c r="MI334" s="369"/>
      <c r="MJ334" s="68"/>
      <c r="MK334" s="18"/>
      <c r="ML334" s="242"/>
      <c r="MM334" s="242"/>
      <c r="MN334" s="59"/>
      <c r="MO334" s="59"/>
      <c r="MP334" s="285"/>
      <c r="MQ334" s="59"/>
      <c r="MR334" s="238"/>
      <c r="MS334" s="285"/>
      <c r="MT334" s="59"/>
      <c r="MU334" s="285"/>
      <c r="MV334" s="238"/>
      <c r="MW334" s="59"/>
      <c r="MX334" s="59"/>
      <c r="MY334" s="59"/>
      <c r="MZ334" s="59"/>
      <c r="NA334" s="59"/>
      <c r="NB334" s="59"/>
      <c r="NC334" s="59"/>
      <c r="ND334" s="59"/>
      <c r="NE334" s="59"/>
      <c r="NF334" s="59"/>
      <c r="NG334" s="59"/>
      <c r="NH334" s="59"/>
      <c r="NI334" s="59"/>
      <c r="NJ334" s="59"/>
      <c r="NK334" s="59"/>
      <c r="NL334" s="454"/>
      <c r="NM334" s="454"/>
      <c r="NN334" s="59"/>
      <c r="NO334" s="18"/>
      <c r="NP334" s="18"/>
      <c r="NQ334" s="18"/>
      <c r="NR334" s="18"/>
      <c r="NS334" s="18"/>
      <c r="NT334" s="18"/>
      <c r="NU334" s="18"/>
      <c r="NV334" s="18"/>
      <c r="NW334" s="18"/>
      <c r="NX334" s="18"/>
      <c r="NY334" s="18"/>
      <c r="NZ334" s="18"/>
      <c r="OA334" s="18"/>
      <c r="OB334" s="18"/>
      <c r="OC334" s="18"/>
      <c r="OZ334" s="59"/>
      <c r="PA334" s="251" t="str">
        <f t="shared" si="1009"/>
        <v/>
      </c>
      <c r="PB334" s="251" t="str">
        <f t="shared" si="1010"/>
        <v/>
      </c>
      <c r="PC334" s="251" t="str">
        <f t="shared" si="1011"/>
        <v/>
      </c>
      <c r="PD334" s="251" t="str">
        <f t="shared" si="1012"/>
        <v/>
      </c>
      <c r="PE334" s="251" t="str">
        <f t="shared" si="1013"/>
        <v/>
      </c>
      <c r="PF334" s="251" t="str">
        <f t="shared" si="1014"/>
        <v/>
      </c>
      <c r="PG334" s="251" t="str">
        <f t="shared" si="1015"/>
        <v/>
      </c>
      <c r="PH334" s="251" t="str">
        <f t="shared" si="1016"/>
        <v/>
      </c>
      <c r="PI334" s="251" t="str">
        <f t="shared" si="1017"/>
        <v/>
      </c>
      <c r="PJ334" s="251" t="str">
        <f t="shared" si="1018"/>
        <v/>
      </c>
      <c r="PK334" s="251" t="str">
        <f t="shared" si="1019"/>
        <v/>
      </c>
      <c r="PL334" s="251" t="str">
        <f t="shared" si="1020"/>
        <v/>
      </c>
      <c r="PM334" s="251" t="str">
        <f t="shared" si="1021"/>
        <v/>
      </c>
      <c r="PN334" s="251" t="str">
        <f t="shared" si="1022"/>
        <v/>
      </c>
      <c r="PO334" s="251" t="str">
        <f t="shared" si="1023"/>
        <v/>
      </c>
      <c r="PP334" s="251" t="str">
        <f t="shared" si="1024"/>
        <v/>
      </c>
      <c r="PQ334" s="251" t="str">
        <f t="shared" si="1025"/>
        <v/>
      </c>
      <c r="PR334" s="251" t="str">
        <f t="shared" si="1026"/>
        <v/>
      </c>
      <c r="PS334" s="251" t="str">
        <f t="shared" si="1027"/>
        <v/>
      </c>
      <c r="PT334" s="251" t="str">
        <f t="shared" si="1028"/>
        <v/>
      </c>
      <c r="PU334" s="251" t="str">
        <f t="shared" si="1029"/>
        <v/>
      </c>
      <c r="PV334" s="251" t="str">
        <f t="shared" si="1030"/>
        <v/>
      </c>
      <c r="PW334" s="251" t="str">
        <f t="shared" si="1031"/>
        <v/>
      </c>
      <c r="PX334" s="251" t="str">
        <f t="shared" si="1032"/>
        <v/>
      </c>
      <c r="PY334" s="251" t="str">
        <f t="shared" si="1033"/>
        <v/>
      </c>
      <c r="PZ334" s="251" t="str">
        <f t="shared" si="1034"/>
        <v/>
      </c>
      <c r="QA334" s="251" t="str">
        <f t="shared" si="1035"/>
        <v/>
      </c>
      <c r="QB334" s="251" t="str">
        <f t="shared" si="1036"/>
        <v/>
      </c>
      <c r="QC334" s="251" t="str">
        <f t="shared" si="1037"/>
        <v/>
      </c>
      <c r="QD334" s="251" t="str">
        <f t="shared" si="1038"/>
        <v/>
      </c>
      <c r="QE334" s="251" t="str">
        <f t="shared" si="1039"/>
        <v/>
      </c>
      <c r="QF334" s="63">
        <f t="shared" si="1040"/>
        <v>0</v>
      </c>
      <c r="QG334" s="59"/>
      <c r="QH334" s="59"/>
      <c r="QI334" s="59"/>
      <c r="QJ334" s="59"/>
      <c r="QK334" s="59"/>
      <c r="QL334" s="59"/>
      <c r="QM334" s="59"/>
      <c r="QN334" s="59"/>
    </row>
    <row r="335" spans="1:456" ht="6.75" customHeight="1" x14ac:dyDescent="0.25">
      <c r="A335" s="68"/>
      <c r="B335" s="447">
        <f t="shared" ref="B335:B398" si="1098">IF(C335="","",ROW()-$C$14)</f>
        <v>321</v>
      </c>
      <c r="C335" s="72" t="s">
        <v>931</v>
      </c>
      <c r="D335" s="261" t="s">
        <v>893</v>
      </c>
      <c r="E335" s="59"/>
      <c r="F335" s="229"/>
      <c r="G335" s="295"/>
      <c r="H335" s="295"/>
      <c r="I335" s="229"/>
      <c r="J335" s="295"/>
      <c r="K335" s="295"/>
      <c r="L335" s="229"/>
      <c r="M335" s="295"/>
      <c r="N335" s="295"/>
      <c r="O335" s="229"/>
      <c r="P335" s="295"/>
      <c r="Q335" s="295"/>
      <c r="R335" s="229"/>
      <c r="S335" s="230"/>
      <c r="T335" s="231"/>
      <c r="U335" s="229"/>
      <c r="V335" s="230"/>
      <c r="W335" s="231"/>
      <c r="X335" s="229"/>
      <c r="Y335" s="230"/>
      <c r="Z335" s="231"/>
      <c r="AA335" s="229"/>
      <c r="AB335" s="295"/>
      <c r="AC335" s="295"/>
      <c r="AD335" s="229"/>
      <c r="AE335" s="295"/>
      <c r="AF335" s="295"/>
      <c r="AG335" s="229"/>
      <c r="AH335" s="295"/>
      <c r="AI335" s="295"/>
      <c r="AJ335" s="229"/>
      <c r="AK335" s="295"/>
      <c r="AL335" s="295"/>
      <c r="AM335" s="229"/>
      <c r="AN335" s="295"/>
      <c r="AO335" s="295"/>
      <c r="AP335" s="243"/>
      <c r="AQ335" s="295"/>
      <c r="AR335" s="290"/>
      <c r="AS335" s="243"/>
      <c r="AT335" s="295"/>
      <c r="AU335" s="290"/>
      <c r="AV335" s="229"/>
      <c r="AW335" s="230"/>
      <c r="AX335" s="231"/>
      <c r="AY335" s="229"/>
      <c r="AZ335" s="230"/>
      <c r="BA335" s="231"/>
      <c r="BB335" s="229"/>
      <c r="BC335" s="230"/>
      <c r="BD335" s="231"/>
      <c r="BE335" s="229"/>
      <c r="BF335" s="230"/>
      <c r="BG335" s="231"/>
      <c r="BH335" s="229"/>
      <c r="BI335" s="230"/>
      <c r="BJ335" s="231"/>
      <c r="BK335" s="243"/>
      <c r="BL335" s="230"/>
      <c r="BM335" s="231"/>
      <c r="BN335" s="243"/>
      <c r="BO335" s="230"/>
      <c r="BP335" s="231"/>
      <c r="BQ335" s="229"/>
      <c r="BR335" s="230"/>
      <c r="BS335" s="231"/>
      <c r="BT335" s="229"/>
      <c r="BU335" s="230"/>
      <c r="BV335" s="231"/>
      <c r="BW335" s="229"/>
      <c r="BX335" s="230"/>
      <c r="BY335" s="231"/>
      <c r="BZ335" s="229"/>
      <c r="CA335" s="230"/>
      <c r="CB335" s="231"/>
      <c r="CC335" s="229"/>
      <c r="CD335" s="230"/>
      <c r="CE335" s="231"/>
      <c r="CF335" s="331"/>
      <c r="CG335" s="332"/>
      <c r="CH335" s="385"/>
      <c r="CI335" s="331"/>
      <c r="CJ335" s="332"/>
      <c r="CK335" s="385"/>
      <c r="CL335" s="243"/>
      <c r="CM335" s="230"/>
      <c r="CN335" s="354"/>
      <c r="CO335" s="243"/>
      <c r="CP335" s="230"/>
      <c r="CQ335" s="231"/>
      <c r="CR335" s="331"/>
      <c r="CS335" s="332"/>
      <c r="CT335" s="333"/>
      <c r="CU335" s="229"/>
      <c r="CV335" s="230"/>
      <c r="CW335" s="231"/>
      <c r="CX335" s="331"/>
      <c r="CY335" s="332"/>
      <c r="CZ335" s="333"/>
      <c r="DA335" s="331"/>
      <c r="DB335" s="332"/>
      <c r="DC335" s="333"/>
      <c r="DD335" s="331"/>
      <c r="DE335" s="332"/>
      <c r="DF335" s="333"/>
      <c r="DG335" s="331"/>
      <c r="DH335" s="332"/>
      <c r="DI335" s="333"/>
      <c r="DJ335" s="229"/>
      <c r="DK335" s="230"/>
      <c r="DL335" s="231"/>
      <c r="DM335" s="229"/>
      <c r="DN335" s="230"/>
      <c r="DO335" s="231"/>
      <c r="DP335" s="331"/>
      <c r="DQ335" s="332"/>
      <c r="DR335" s="333"/>
      <c r="DS335" s="331"/>
      <c r="DT335" s="332"/>
      <c r="DU335" s="333"/>
      <c r="DV335" s="331"/>
      <c r="DW335" s="332"/>
      <c r="DX335" s="333"/>
      <c r="DY335" s="331"/>
      <c r="DZ335" s="332"/>
      <c r="EA335" s="333"/>
      <c r="EB335" s="331"/>
      <c r="EC335" s="332"/>
      <c r="ED335" s="333"/>
      <c r="EE335" s="331"/>
      <c r="EF335" s="332"/>
      <c r="EG335" s="333"/>
      <c r="EH335" s="229"/>
      <c r="EI335" s="230"/>
      <c r="EJ335" s="231"/>
      <c r="EK335" s="229"/>
      <c r="EL335" s="230"/>
      <c r="EM335" s="231"/>
      <c r="EN335" s="244"/>
      <c r="EO335" s="269" t="str">
        <f t="shared" ref="EO335:EO398" si="1099">IF($B335&lt;=MAX($KB$14:$KB$523),INDEX($GL$15:$IF$521,$KC335,EO$11),"")</f>
        <v/>
      </c>
      <c r="EP335" s="444" t="s">
        <v>1247</v>
      </c>
      <c r="EQ335" s="360" t="str">
        <f t="shared" si="1041"/>
        <v/>
      </c>
      <c r="ER335" s="360" t="str">
        <f t="shared" si="1042"/>
        <v/>
      </c>
      <c r="ES335" s="360" t="str">
        <f t="shared" si="1043"/>
        <v/>
      </c>
      <c r="ET335" s="360" t="str">
        <f t="shared" si="1044"/>
        <v/>
      </c>
      <c r="EU335" s="360" t="str">
        <f t="shared" si="1045"/>
        <v/>
      </c>
      <c r="EV335" s="360" t="str">
        <f t="shared" si="1046"/>
        <v/>
      </c>
      <c r="EW335" s="360" t="str">
        <f t="shared" si="1047"/>
        <v/>
      </c>
      <c r="EX335" s="360" t="str">
        <f t="shared" si="1048"/>
        <v/>
      </c>
      <c r="EY335" s="360" t="str">
        <f t="shared" si="1049"/>
        <v/>
      </c>
      <c r="EZ335" s="360" t="str">
        <f t="shared" si="1050"/>
        <v/>
      </c>
      <c r="FA335" s="360" t="str">
        <f t="shared" si="1051"/>
        <v/>
      </c>
      <c r="FB335" s="360" t="str">
        <f t="shared" si="1052"/>
        <v/>
      </c>
      <c r="FC335" s="360" t="str">
        <f t="shared" si="1053"/>
        <v/>
      </c>
      <c r="FD335" s="360" t="str">
        <f t="shared" si="1054"/>
        <v/>
      </c>
      <c r="FE335" s="360" t="str">
        <f t="shared" si="1055"/>
        <v/>
      </c>
      <c r="FF335" s="360" t="str">
        <f t="shared" si="1056"/>
        <v/>
      </c>
      <c r="FG335" s="360" t="str">
        <f t="shared" si="1057"/>
        <v/>
      </c>
      <c r="FH335" s="360" t="str">
        <f t="shared" si="1058"/>
        <v/>
      </c>
      <c r="FI335" s="360" t="str">
        <f t="shared" si="1059"/>
        <v/>
      </c>
      <c r="FJ335" s="360" t="str">
        <f t="shared" si="1060"/>
        <v/>
      </c>
      <c r="FK335" s="360" t="str">
        <f t="shared" si="1061"/>
        <v/>
      </c>
      <c r="FL335" s="360" t="str">
        <f t="shared" si="1062"/>
        <v/>
      </c>
      <c r="FM335" s="360" t="str">
        <f t="shared" si="1063"/>
        <v/>
      </c>
      <c r="FN335" s="360" t="str">
        <f t="shared" si="1064"/>
        <v/>
      </c>
      <c r="FO335" s="360" t="str">
        <f t="shared" si="1065"/>
        <v/>
      </c>
      <c r="FP335" s="360" t="str">
        <f t="shared" si="1066"/>
        <v/>
      </c>
      <c r="FQ335" s="360" t="str">
        <f t="shared" si="1067"/>
        <v/>
      </c>
      <c r="FR335" s="360">
        <f t="shared" si="1068"/>
        <v>28</v>
      </c>
      <c r="FS335" s="360" t="str">
        <f t="shared" si="1069"/>
        <v/>
      </c>
      <c r="FT335" s="360" t="str">
        <f t="shared" ref="FT335:FT398" si="1100">IF(ISNUMBER(MATCH($C335,$CP$15:$CP$521,0)),MATCH($C335,$CP$15:$CP$521,0),(((IF(ISNUMBER(MATCH($C335,$CO$15:$CO$521,0)),MATCH($C335,$CO$15:$CO$521,0),"")))))</f>
        <v/>
      </c>
      <c r="FU335" s="360" t="str">
        <f t="shared" si="1070"/>
        <v/>
      </c>
      <c r="FV335" s="360" t="str">
        <f t="shared" si="1071"/>
        <v/>
      </c>
      <c r="FW335" s="360" t="str">
        <f t="shared" si="1072"/>
        <v/>
      </c>
      <c r="FX335" s="360" t="str">
        <f t="shared" si="1073"/>
        <v/>
      </c>
      <c r="FY335" s="360" t="str">
        <f t="shared" si="1074"/>
        <v/>
      </c>
      <c r="FZ335" s="360" t="str">
        <f t="shared" si="1075"/>
        <v/>
      </c>
      <c r="GA335" s="360" t="str">
        <f t="shared" si="1076"/>
        <v/>
      </c>
      <c r="GB335" s="360" t="str">
        <f t="shared" si="1077"/>
        <v/>
      </c>
      <c r="GC335" s="360" t="str">
        <f t="shared" si="1078"/>
        <v/>
      </c>
      <c r="GD335" s="360" t="str">
        <f t="shared" si="1079"/>
        <v/>
      </c>
      <c r="GE335" s="360" t="str">
        <f t="shared" si="1080"/>
        <v/>
      </c>
      <c r="GF335" s="360" t="str">
        <f t="shared" si="1081"/>
        <v/>
      </c>
      <c r="GG335" s="360" t="str">
        <f t="shared" si="1082"/>
        <v/>
      </c>
      <c r="GH335" s="360" t="str">
        <f t="shared" si="1083"/>
        <v/>
      </c>
      <c r="GI335" s="360" t="str">
        <f t="shared" si="1084"/>
        <v/>
      </c>
      <c r="GJ335" s="360" t="str">
        <f t="shared" si="1085"/>
        <v/>
      </c>
      <c r="GK335" s="444" t="s">
        <v>1247</v>
      </c>
      <c r="GL335" s="361" t="str">
        <f t="shared" ref="GL335:GL398" si="1101">IF(ISTEXT(INDEX($F$15:$H$521,EQ335,1)),INDEX($F$15:$H$521,EQ335,1),IF(ISNUMBER(EQ335),INDEX($F$15:$H$521,EQ335,2),"-"))</f>
        <v>-</v>
      </c>
      <c r="GM335" s="361" t="str">
        <f t="shared" ref="GM335:GM398" si="1102">IF(ISTEXT(INDEX($I$15:$K$521,ER335,1)),INDEX($I$15:$K$521,ER335,1),IF(ISNUMBER(ER335),INDEX($I$15:$K$521,ER335,2),"-"))</f>
        <v>-</v>
      </c>
      <c r="GN335" s="361" t="str">
        <f t="shared" ref="GN335:GN398" si="1103">IF(ISTEXT(INDEX($L$15:$N$521,ES335,1)),INDEX($L$15:$N$521,ES335,1),IF(ISNUMBER(ES335),INDEX($L$15:$N$521,ES335,2),"-"))</f>
        <v>-</v>
      </c>
      <c r="GO335" s="361" t="str">
        <f t="shared" ref="GO335:GO398" si="1104">IF(ISTEXT(INDEX($O$15:$Q$521,ET335,1)),INDEX($O$15:$Q$521,ET335,1),IF(ISNUMBER(ET335),INDEX($O$15:$Q$521,ET335,2),"-"))</f>
        <v>-</v>
      </c>
      <c r="GP335" s="361" t="str">
        <f t="shared" ref="GP335:GP398" si="1105">IF(ISTEXT(INDEX($R$15:$T$521,EU335,1)),INDEX($R$15:$T$521,EU335,1),IF(ISNUMBER(EU335),INDEX($R$15:$T$521,EU335,2),"-"))</f>
        <v>-</v>
      </c>
      <c r="GQ335" s="361" t="str">
        <f t="shared" ref="GQ335:GQ398" si="1106">IF(ISTEXT(INDEX($U$15:$W$521,EV335,1)),INDEX($U$15:$W$521,EV335,1),IF(ISNUMBER(EV335),INDEX($U$15:$W$521,EV335,2),"-"))</f>
        <v>-</v>
      </c>
      <c r="GR335" s="361" t="str">
        <f t="shared" ref="GR335:GR398" si="1107">IF(ISTEXT(INDEX($X$15:$Z$521,EW335,1)),INDEX($X$15:$Z$521,EW335,1),IF(ISNUMBER(EW335),INDEX($X$15:$Z$521,EW335,2),"-"))</f>
        <v>-</v>
      </c>
      <c r="GS335" s="361" t="str">
        <f t="shared" ref="GS335:GS398" si="1108">IF(ISTEXT(INDEX($AA$15:$AC$521,EX335,1)),INDEX($AA$15:$AC$521,EX335,1),IF(ISNUMBER(EX335),INDEX($AA$15:$AC$521,EX335,2),"-"))</f>
        <v>-</v>
      </c>
      <c r="GT335" s="361" t="str">
        <f t="shared" ref="GT335:GT398" si="1109">IF(ISTEXT(INDEX($AD$15:$AF$521,EY335,1)),INDEX($AD$15:$AF$521,EY335,1),IF(ISNUMBER(EY335),INDEX($AD$15:$AF$521,EY335,2),"-"))</f>
        <v>-</v>
      </c>
      <c r="GU335" s="361" t="str">
        <f t="shared" ref="GU335:GU398" si="1110">IF(ISTEXT(INDEX($AG$15:$AI$521,EZ335,1)),INDEX($AG$15:$AI$521,EZ335,1),IF(ISNUMBER(EZ335),INDEX($AG$15:$AI$521,EZ335,2),"-"))</f>
        <v>-</v>
      </c>
      <c r="GV335" s="361" t="str">
        <f t="shared" ref="GV335:GV398" si="1111">IF(ISTEXT(INDEX($AJ$15:$AL$521,FA335,1)),INDEX($AJ$15:$AL$521,FA335,1),IF(ISNUMBER(FA335),INDEX($AJ$15:$AL$521,FA335,2),"-"))</f>
        <v>-</v>
      </c>
      <c r="GW335" s="361" t="str">
        <f t="shared" ref="GW335:GW398" si="1112">IF(ISTEXT(INDEX($AM$15:$AO$521,FB335,1)),INDEX($AM$15:$AO$521,FB335,1),IF(ISNUMBER(FB335),INDEX($AM$15:$AO$521,FB335,2),"-"))</f>
        <v>-</v>
      </c>
      <c r="GX335" s="361" t="str">
        <f t="shared" ref="GX335:GX398" si="1113">IF(ISTEXT(INDEX($AP$15:$AR$521,FC335,1)),INDEX($AP$15:$AR$521,FC335,1),IF(ISNUMBER(FC335),INDEX($AP$15:$AR$521,FC335,2),"-"))</f>
        <v>-</v>
      </c>
      <c r="GY335" s="361" t="str">
        <f t="shared" ref="GY335:GY398" si="1114">IF(ISTEXT(INDEX($AS$15:$AU$521,FD335,1)),INDEX($AS$15:$AU$521,FD335,1),IF(ISNUMBER(FD335),INDEX($AS$15:$AU$521,FD335,2),"-"))</f>
        <v>-</v>
      </c>
      <c r="GZ335" s="361" t="str">
        <f t="shared" ref="GZ335:GZ398" si="1115">IF(ISTEXT(INDEX($AV$15:$AX$521,FE335,1)),INDEX($AV$15:$AX$521,FE335,1),IF(ISNUMBER(FE335),INDEX($AV$15:$AX$521,FE335,2),"-"))</f>
        <v>-</v>
      </c>
      <c r="HA335" s="361" t="str">
        <f t="shared" ref="HA335:HA398" si="1116">IF(ISTEXT(INDEX($AY$15:$BA$521,FF335,1)),INDEX($AY$15:$BA$521,FF335,1),IF(ISNUMBER(FF335),INDEX($AY$15:$BA$521,FF335,2),"-"))</f>
        <v>-</v>
      </c>
      <c r="HB335" s="361" t="str">
        <f t="shared" ref="HB335:HB398" si="1117">IF(ISTEXT(INDEX($BB$15:$BD$521,FG335,1)),INDEX($BB$15:$BD$521,FG335,1),IF(ISNUMBER(FG335),INDEX($BB$15:$BD$521,FG335,2),"-"))</f>
        <v>-</v>
      </c>
      <c r="HC335" s="361" t="str">
        <f t="shared" ref="HC335:HC398" si="1118">IF(ISTEXT(INDEX($BE$15:$BG$521,FH335,1)),INDEX($BE$15:$BG$521,FH335,1),IF(ISNUMBER(FH335),INDEX($BE$15:$BG$521,FH335,2),"-"))</f>
        <v>-</v>
      </c>
      <c r="HD335" s="361" t="str">
        <f t="shared" ref="HD335:HD398" si="1119">IF(ISTEXT(INDEX($BH$15:$BJ$521,FI335,1)),INDEX($BH$15:$BJ$521,FI335,1),IF(ISNUMBER(FI335),INDEX($BH$15:$BJ$521,FI335,2),"-"))</f>
        <v>-</v>
      </c>
      <c r="HE335" s="361" t="str">
        <f t="shared" ref="HE335:HE398" si="1120">IF(ISTEXT(INDEX($BK$15:$BM$521,FJ335,1)),INDEX($BK$15:$BM$521,FJ335,1),IF(ISNUMBER(FJ335),INDEX($BK$15:$BM$521,FJ335,2),"-"))</f>
        <v>-</v>
      </c>
      <c r="HF335" s="361" t="str">
        <f t="shared" ref="HF335:HF398" si="1121">IF(ISTEXT(INDEX($BN$15:$BP$521,FK335,1)),INDEX($BN$15:$BP$521,FK335,1),IF(ISNUMBER(FK335),INDEX($BN$15:$BP$521,FK335,2),"-"))</f>
        <v>-</v>
      </c>
      <c r="HG335" s="361" t="str">
        <f t="shared" ref="HG335:HG398" si="1122">IF(ISTEXT(INDEX($BQ$15:$BS$521,FL335,1)),INDEX($BQ$15:$BS$521,FL335,1),IF(ISNUMBER(FL335),INDEX($BQ$15:$BS$521,FL335,2),"-"))</f>
        <v>-</v>
      </c>
      <c r="HH335" s="361" t="str">
        <f t="shared" ref="HH335:HH398" si="1123">IF(ISTEXT(INDEX($BT$15:$BV$521,FM335,1)),INDEX($BT$15:$BV$521,FM335,1),IF(ISNUMBER(FM335),INDEX($BT$15:$BV$521,FM335,2),"-"))</f>
        <v>-</v>
      </c>
      <c r="HI335" s="361" t="str">
        <f t="shared" ref="HI335:HI398" si="1124">IF(ISTEXT(INDEX($BW$15:$BY$521,FN335,1)),INDEX($BW$15:$BY$521,FN335,1),IF(ISNUMBER(FN335),INDEX($BW$15:$BY$521,FN335,2),"-"))</f>
        <v>-</v>
      </c>
      <c r="HJ335" s="361" t="str">
        <f t="shared" ref="HJ335:HJ398" si="1125">IF(ISTEXT(INDEX($BZ$15:$CB$521,FO335,1)),INDEX($BZ$15:$CB$521,FO335,1),IF(ISNUMBER(FO335),INDEX($BZ$15:$CB$521,FO335,2),"-"))</f>
        <v>-</v>
      </c>
      <c r="HK335" s="361" t="str">
        <f t="shared" ref="HK335:HK398" si="1126">IF(ISTEXT(INDEX($CC$15:$CE$521,FP335,1)),INDEX($CC$15:$CE$521,FP335,1),IF(ISNUMBER(FP335),INDEX($CC$15:$CE$521,FP335,2),"-"))</f>
        <v>-</v>
      </c>
      <c r="HL335" s="361" t="str">
        <f t="shared" ref="HL335:HL398" si="1127">IF(ISTEXT(INDEX($CF$15:$CH$521,FQ335,1)),INDEX($CF$15:$CH$521,FQ335,1),IF(ISNUMBER(FQ335),INDEX($CF$15:$CH$521,FQ335,2),"-"))</f>
        <v>-</v>
      </c>
      <c r="HM335" s="361" t="str">
        <f t="shared" ref="HM335:HM398" si="1128">IF(ISTEXT(INDEX($CI$15:$CK$521,FR335,1)),INDEX($CI$15:$CK$521,FR335,1),IF(ISNUMBER(FR335),INDEX($CI$15:$CK$521,FR335,2),"-"))</f>
        <v>flowing_well</v>
      </c>
      <c r="HN335" s="361" t="str">
        <f t="shared" ref="HN335:HN398" si="1129">IF(ISTEXT(INDEX($CL$15:$CN$521,FS335,1)),INDEX($CL$15:$CN$521,FS335,1),IF(ISNUMBER(FS335),INDEX($CL$15:$CN$521,FS335,2),"-"))</f>
        <v>-</v>
      </c>
      <c r="HO335" s="361" t="str">
        <f t="shared" ref="HO335:HO398" si="1130">IF(ISTEXT(INDEX($CO$15:$CQ$521,FT335,1)),INDEX($CO$15:$CQ$521,FT335,1),IF(ISNUMBER(FT335),INDEX($CO$15:$CQ$521,FT335,2),"-"))</f>
        <v>-</v>
      </c>
      <c r="HP335" s="361" t="str">
        <f t="shared" ref="HP335:HP398" si="1131">IF(ISTEXT(INDEX($CR$15:$CT$521,FU335,1)),INDEX($CR$15:$CT$521,FU335,1),IF(ISNUMBER(FU335),INDEX($CR$15:$CT$521,FU335,2),"-"))</f>
        <v>-</v>
      </c>
      <c r="HQ335" s="361" t="str">
        <f t="shared" ref="HQ335:HQ398" si="1132">IF(ISTEXT(INDEX($CU$15:$CW$521,FV335,1)),INDEX($CU$15:$CW$521,FV335,1),IF(ISNUMBER(FV335),INDEX($CU$15:$CW$521,FV335,2),"-"))</f>
        <v>-</v>
      </c>
      <c r="HR335" s="361" t="str">
        <f t="shared" ref="HR335:HR398" si="1133">IF(ISTEXT(INDEX($CX$15:$CZ$521,FW335,1)),INDEX($CX$15:$CZ$521,FW335,1),IF(ISNUMBER(FW335),INDEX($CX$15:$CZ$521,FW335,2),"-"))</f>
        <v>-</v>
      </c>
      <c r="HS335" s="361" t="str">
        <f t="shared" ref="HS335:HS398" si="1134">IF(ISTEXT(INDEX($DA$15:$DC$521,FX335,1)),INDEX($DA$15:$DC$521,FX335,1),IF(ISNUMBER(FX335),INDEX($DA$15:$DC$521,FX335,2),"-"))</f>
        <v>-</v>
      </c>
      <c r="HT335" s="361" t="str">
        <f t="shared" ref="HT335:HT398" si="1135">IF(ISTEXT(INDEX($DD$15:$DF$521,FY335,1)),INDEX($DD$15:$DF$521,FY335,1),IF(ISNUMBER(FY335),INDEX($DD$15:$DF$521,FY335,2),"-"))</f>
        <v>-</v>
      </c>
      <c r="HU335" s="361" t="str">
        <f t="shared" ref="HU335:HU398" si="1136">IF(ISTEXT(INDEX($DG$15:$DI$521,FZ335,1)),INDEX($DG$15:$DI$521,FZ335,1),IF(ISNUMBER(FZ335),INDEX($DG$15:$DI$521,FZ335,2),"-"))</f>
        <v>-</v>
      </c>
      <c r="HV335" s="361" t="str">
        <f t="shared" ref="HV335:HV398" si="1137">IF(ISTEXT(INDEX($DJ$15:$DL$521,GA335,1)),INDEX($DJ$15:$DL$521,GA335,1),IF(ISNUMBER(GA335),INDEX($DJ$15:$DL$521,GA335,2),"-"))</f>
        <v>-</v>
      </c>
      <c r="HW335" s="361" t="str">
        <f t="shared" ref="HW335:HW398" si="1138">IF(ISTEXT(INDEX($DM$15:$DO$521,GB335,1)),INDEX($DM$15:$DO$521,GB335,1),IF(ISNUMBER(GB335),INDEX($DM$15:$DO$521,GB335,2),"-"))</f>
        <v>-</v>
      </c>
      <c r="HX335" s="361" t="str">
        <f t="shared" ref="HX335:HX398" si="1139">IF(ISTEXT(INDEX($DP$15:$DR$521,GC335,1)),INDEX($DP$15:$DR$521,GC335,1),IF(ISNUMBER(GC335),INDEX($DP$15:$DR$521,GC335,2),"-"))</f>
        <v>-</v>
      </c>
      <c r="HY335" s="361" t="str">
        <f t="shared" ref="HY335:HY398" si="1140">IF(ISTEXT(INDEX($DS$15:$DU$521,GD335,1)),INDEX($DS$15:$DU$521,GD335,1),IF(ISNUMBER(GD335),INDEX($DS$15:$DU$521,GD335,2),"-"))</f>
        <v>-</v>
      </c>
      <c r="HZ335" s="361" t="str">
        <f t="shared" ref="HZ335:HZ398" si="1141">IF(ISTEXT(INDEX($DV$15:$DX$521,GE335,1)),INDEX($DV$15:$DX$521,GE335,1),IF(ISNUMBER(GE335),INDEX($DV$15:$DX$521,GE335,2),"-"))</f>
        <v>-</v>
      </c>
      <c r="IA335" s="361" t="str">
        <f t="shared" ref="IA335:IA398" si="1142">IF(ISTEXT(INDEX($DY$15:$EA$521,GF335,1)),INDEX($DY$15:$EA$521,GF335,1),IF(ISNUMBER(GF335),INDEX($DY$15:$EA$521,GF335,2),"-"))</f>
        <v>-</v>
      </c>
      <c r="IB335" s="361" t="str">
        <f t="shared" ref="IB335:IB398" si="1143">IF(ISTEXT(INDEX($EB$15:$ED$521,GG335,1)),INDEX($EB$15:$ED$521,GG335,1),IF(ISNUMBER(GG335),INDEX($EB$15:$ED$521,GG335,2),"-"))</f>
        <v>-</v>
      </c>
      <c r="IC335" s="361" t="str">
        <f t="shared" ref="IC335:IC398" si="1144">IF(ISTEXT(INDEX($EE$15:$EG$521,GH335,1)),INDEX($EE$15:$EG$521,GH335,1),IF(ISNUMBER(GH335),INDEX($EE$15:$EG$521,GH335,2),"-"))</f>
        <v>-</v>
      </c>
      <c r="ID335" s="361" t="str">
        <f t="shared" ref="ID335:ID398" si="1145">IF(ISTEXT(INDEX($EH$15:$EJ$521,GI335,1)),INDEX($EH$15:$EJ$521,GI335,1),IF(ISNUMBER(GI335),INDEX($EH$15:$EJ$521,GI335,2),"-"))</f>
        <v>-</v>
      </c>
      <c r="IE335" s="361" t="str">
        <f t="shared" ref="IE335:IE398" si="1146">IF(ISTEXT(INDEX($EK$15:$EM$521,GJ335,1)),INDEX($EK$15:$EM$521,GJ335,1),IF(ISNUMBER(GJ335),INDEX($EK$15:$EM$521,GJ335,2),"-"))</f>
        <v>-</v>
      </c>
      <c r="IF335" s="444" t="s">
        <v>1247</v>
      </c>
      <c r="IG335" s="56" t="str">
        <f t="shared" si="1086"/>
        <v>-</v>
      </c>
      <c r="IH335" s="56" t="str">
        <f t="shared" si="1087"/>
        <v>-</v>
      </c>
      <c r="II335" s="56" t="str">
        <f t="shared" si="1088"/>
        <v>-</v>
      </c>
      <c r="IJ335" s="56" t="str">
        <f t="shared" si="1089"/>
        <v>-</v>
      </c>
      <c r="IK335" s="56" t="str">
        <f t="shared" ref="IK335:IK398" si="1147">IF(ISNUMBER(EU335),INDEX($S$15:$T$521,EU335,2),"-")</f>
        <v>-</v>
      </c>
      <c r="IL335" s="56" t="str">
        <f t="shared" ref="IL335:IL398" si="1148">IF(ISNUMBER(EV335),INDEX($V$15:$W$521,EV335,2),"-")</f>
        <v>-</v>
      </c>
      <c r="IM335" s="56" t="str">
        <f t="shared" ref="IM335:IM398" si="1149">IF(ISNUMBER(EW335),INDEX($Y$15:$Z$521,EW335,2),"-")</f>
        <v>-</v>
      </c>
      <c r="IN335" s="56" t="str">
        <f t="shared" ref="IN335:IN398" si="1150">IF(ISNUMBER(EX335),INDEX($AB$15:$AC$521,EX335,2),"-")</f>
        <v>-</v>
      </c>
      <c r="IO335" s="56" t="str">
        <f t="shared" ref="IO335:IO398" si="1151">IF(ISNUMBER(EY335),INDEX($AE$15:$AF$521,EY335,2),"-")</f>
        <v>-</v>
      </c>
      <c r="IP335" s="56" t="str">
        <f t="shared" ref="IP335:IP398" si="1152">IF(ISNUMBER(EZ335),INDEX($AH$15:$AI$521,EZ335,2),"-")</f>
        <v>-</v>
      </c>
      <c r="IQ335" s="56" t="str">
        <f t="shared" ref="IQ335:IQ398" si="1153">IF(ISNUMBER(FA335),INDEX($AK$15:$AL$521,FA335,2),"-")</f>
        <v>-</v>
      </c>
      <c r="IR335" s="56" t="str">
        <f t="shared" ref="IR335:IR398" si="1154">IF(ISNUMBER(FB335),INDEX($AN$15:$AO$521,FB335,2),"-")</f>
        <v>-</v>
      </c>
      <c r="IS335" s="56" t="str">
        <f t="shared" ref="IS335:IS398" si="1155">IF(ISNUMBER(FC335),INDEX($AQ$15:$AR$521,FC335,2),"-")</f>
        <v>-</v>
      </c>
      <c r="IT335" s="56" t="str">
        <f t="shared" ref="IT335:IT398" si="1156">IF(ISNUMBER(FD335),INDEX($AT$15:$AU$521,FD335,2),"-")</f>
        <v>-</v>
      </c>
      <c r="IU335" s="56" t="str">
        <f t="shared" ref="IU335:IU398" si="1157">IF(ISNUMBER(FE335),INDEX($AW$15:$AX$521,FE335,2),"-")</f>
        <v>-</v>
      </c>
      <c r="IV335" s="56" t="str">
        <f t="shared" ref="IV335:IV398" si="1158">IF(ISNUMBER(FF335),INDEX($AZ$15:$BA$521,FF335,2),"-")</f>
        <v>-</v>
      </c>
      <c r="IW335" s="56" t="str">
        <f t="shared" ref="IW335:IW398" si="1159">IF(ISNUMBER(FG335),INDEX($BC$15:$BD$521,FG335,2),"-")</f>
        <v>-</v>
      </c>
      <c r="IX335" s="56" t="str">
        <f t="shared" ref="IX335:IX398" si="1160">IF(ISNUMBER(FH335),INDEX($BF$15:$BG$521,FH335,2),"-")</f>
        <v>-</v>
      </c>
      <c r="IY335" s="56" t="str">
        <f t="shared" ref="IY335:IY398" si="1161">IF(ISNUMBER(FI335),INDEX($BI$15:$BJ$521,FI335,2),"-")</f>
        <v>-</v>
      </c>
      <c r="IZ335" s="56" t="str">
        <f t="shared" ref="IZ335:IZ398" si="1162">IF(ISNUMBER(FJ335),INDEX($BL$15:$BM$521,FJ335,2),"-")</f>
        <v>-</v>
      </c>
      <c r="JA335" s="56" t="str">
        <f t="shared" ref="JA335:JA398" si="1163">IF(ISNUMBER(FK335),INDEX($BO$15:$BP$521,FK335,2),"-")</f>
        <v>-</v>
      </c>
      <c r="JB335" s="56" t="str">
        <f t="shared" ref="JB335:JB398" si="1164">IF(ISNUMBER(FL335),INDEX($BR$15:$BS$521,FL335,2),"-")</f>
        <v>-</v>
      </c>
      <c r="JC335" s="56" t="str">
        <f t="shared" ref="JC335:JC398" si="1165">IF(ISNUMBER(FM335),INDEX($BU$15:$BV$521,FM335,2),"-")</f>
        <v>-</v>
      </c>
      <c r="JD335" s="56" t="str">
        <f t="shared" ref="JD335:JD398" si="1166">IF(ISNUMBER(FN335),INDEX($BX$15:$BY$521,FN335,2),"-")</f>
        <v>-</v>
      </c>
      <c r="JE335" s="56" t="str">
        <f t="shared" ref="JE335:JE398" si="1167">IF(ISNUMBER(FO335),INDEX($CA$15:$CB$521,FO335,2),"-")</f>
        <v>-</v>
      </c>
      <c r="JF335" s="56" t="str">
        <f t="shared" ref="JF335:JF398" si="1168">IF(ISNUMBER(FP335),INDEX($CD$15:$CE$521,FP335,2),"-")</f>
        <v>-</v>
      </c>
      <c r="JG335" s="56" t="str">
        <f t="shared" ref="JG335:JG398" si="1169">IF(ISNUMBER(FQ335),INDEX($CG$15:$CH$521,FQ335,2),"-")</f>
        <v>-</v>
      </c>
      <c r="JH335" s="56" t="b">
        <f t="shared" ref="JH335:JH398" si="1170">IF(ISNUMBER(FR335),INDEX($CJ$15:$CK$521,FR335,2),"-")</f>
        <v>1</v>
      </c>
      <c r="JI335" s="56" t="str">
        <f t="shared" ref="JI335:JI398" si="1171">IF(ISNUMBER(FS335),INDEX($CM$15:$CN$521,FS335,2),"-")</f>
        <v>-</v>
      </c>
      <c r="JJ335" s="56" t="str">
        <f t="shared" ref="JJ335:JJ398" si="1172">IF(ISNUMBER(FT335),INDEX($CP$15:$CQ$521,FT335,2),"-")</f>
        <v>-</v>
      </c>
      <c r="JK335" s="56" t="str">
        <f t="shared" ref="JK335:JK398" si="1173">IF(ISNUMBER(FU335),INDEX($CS$15:$CT$521,FU335,2),"-")</f>
        <v>-</v>
      </c>
      <c r="JL335" s="56" t="str">
        <f t="shared" ref="JL335:JL398" si="1174">IF(ISNUMBER(FV335),INDEX($CV$15:$CW$521,FV335,2),"-")</f>
        <v>-</v>
      </c>
      <c r="JM335" s="56" t="str">
        <f t="shared" ref="JM335:JM398" si="1175">IF(ISNUMBER(FW335),INDEX($CY$15:$CZ$521,FW335,2),"-")</f>
        <v>-</v>
      </c>
      <c r="JN335" s="56" t="str">
        <f t="shared" ref="JN335:JN398" si="1176">IF(ISNUMBER(FX335),INDEX($DB$15:$DC$521,FX335,2),"-")</f>
        <v>-</v>
      </c>
      <c r="JO335" s="56" t="str">
        <f t="shared" ref="JO335:JO398" si="1177">IF(ISNUMBER(FY335),INDEX($DE$15:$DF$521,FY335,2),"-")</f>
        <v>-</v>
      </c>
      <c r="JP335" s="56" t="str">
        <f t="shared" ref="JP335:JP398" si="1178">IF(ISNUMBER(FZ335),INDEX($DH$15:$DI$521,FZ335,2),"-")</f>
        <v>-</v>
      </c>
      <c r="JQ335" s="56" t="str">
        <f t="shared" ref="JQ335:JQ398" si="1179">IF(ISNUMBER(GA335),INDEX($DK$15:$DL$521,GA335,2),"-")</f>
        <v>-</v>
      </c>
      <c r="JR335" s="56" t="str">
        <f t="shared" ref="JR335:JR398" si="1180">IF(ISNUMBER(GB335),INDEX($DN$15:$DO$521,GB335,2),"-")</f>
        <v>-</v>
      </c>
      <c r="JS335" s="56" t="str">
        <f t="shared" ref="JS335:JS398" si="1181">IF(ISNUMBER(GC335),INDEX($DQ$15:$DR$521,GC335,2),"-")</f>
        <v>-</v>
      </c>
      <c r="JT335" s="56" t="str">
        <f t="shared" ref="JT335:JT398" si="1182">IF(ISNUMBER(GD335),INDEX($DT$15:$DU$521,GD335,2),"-")</f>
        <v>-</v>
      </c>
      <c r="JU335" s="56" t="str">
        <f t="shared" ref="JU335:JU398" si="1183">IF(ISNUMBER(GE335),INDEX($DW$15:$DX$521,GE335,2),"-")</f>
        <v>-</v>
      </c>
      <c r="JV335" s="56" t="str">
        <f t="shared" ref="JV335:JV398" si="1184">IF(ISNUMBER(GF335),INDEX($DZ$15:$EA$521,GF335,2),"-")</f>
        <v>-</v>
      </c>
      <c r="JW335" s="56" t="str">
        <f t="shared" ref="JW335:JW398" si="1185">IF(ISNUMBER(GG335),INDEX($EC$15:$ED$521,GG335,2),"-")</f>
        <v>-</v>
      </c>
      <c r="JX335" s="56" t="str">
        <f t="shared" ref="JX335:JX398" si="1186">IF(ISNUMBER(GH335),INDEX($EF$15:$EG$521,GH335,2),"-")</f>
        <v>-</v>
      </c>
      <c r="JY335" s="56" t="str">
        <f t="shared" ref="JY335:JY398" si="1187">IF(ISNUMBER(GI335),INDEX($EI$15:$EJ$521,GI335,2),"-")</f>
        <v>-</v>
      </c>
      <c r="JZ335" s="56" t="str">
        <f t="shared" ref="JZ335:JZ398" si="1188">IF(ISNUMBER(GJ335),INDEX($EL$15:$EM$521,GJ335,2),"-")</f>
        <v>-</v>
      </c>
      <c r="KA335" s="444" t="s">
        <v>1247</v>
      </c>
      <c r="KB335" s="360">
        <f>IF(ISNUMBER(INDEX($EQ$15:$GK$521,$B335,EO$11)),MAX(KB$14:KB334)+1,0)</f>
        <v>0</v>
      </c>
      <c r="KC335" s="360" t="str">
        <f t="shared" si="1090"/>
        <v/>
      </c>
      <c r="KD335" s="373" t="s">
        <v>2</v>
      </c>
      <c r="KE335" s="215"/>
      <c r="KF335" s="60"/>
      <c r="KG335" s="60"/>
      <c r="KH335" s="60"/>
      <c r="KI335" s="60"/>
      <c r="KJ335" s="60"/>
      <c r="KK335" s="60"/>
      <c r="KL335" s="60"/>
      <c r="KM335" s="60"/>
      <c r="KN335" s="60"/>
      <c r="KO335" s="60"/>
      <c r="KP335" s="60"/>
      <c r="KQ335" s="60"/>
      <c r="KR335" s="60"/>
      <c r="KS335" s="60"/>
      <c r="KT335" s="60"/>
      <c r="KU335" s="60"/>
      <c r="KV335" s="60"/>
      <c r="KW335" s="60"/>
      <c r="KX335" s="60"/>
      <c r="KY335" s="60"/>
      <c r="KZ335" s="283" t="str">
        <f t="shared" ref="KZ335:KZ398" si="1189">IF(ISNUMBER(MH335),INDEX($EO$15:$EO$520,MATCH(MH335,$MG$15:$MG$520,0),1),"")</f>
        <v/>
      </c>
      <c r="LA335" s="26"/>
      <c r="LB335" s="18"/>
      <c r="LC335" s="18"/>
      <c r="LD335" s="18"/>
      <c r="LE335" s="18"/>
      <c r="LF335" s="18"/>
      <c r="LG335" s="18"/>
      <c r="LH335" s="18"/>
      <c r="LI335" s="18"/>
      <c r="LJ335" s="18"/>
      <c r="LK335" s="18"/>
      <c r="LL335" s="18"/>
      <c r="LM335" s="18"/>
      <c r="LN335" s="63"/>
      <c r="LO335" s="251">
        <f t="shared" ref="LO335:LO398" si="1190">IF(LB335&lt;&gt;"",ROW()-$C$14,0)</f>
        <v>0</v>
      </c>
      <c r="LP335" s="251">
        <f t="shared" ref="LP335:LP398" si="1191">IF(LC335&lt;&gt;"",ROW()-$C$14,0)</f>
        <v>0</v>
      </c>
      <c r="LQ335" s="251">
        <f t="shared" ref="LQ335:LQ398" si="1192">IF(LD335&lt;&gt;"",ROW()-$C$14,0)</f>
        <v>0</v>
      </c>
      <c r="LR335" s="251">
        <f t="shared" ref="LR335:LR398" si="1193">IF(LE335&lt;&gt;"",ROW()-$C$14,0)</f>
        <v>0</v>
      </c>
      <c r="LS335" s="251">
        <f t="shared" ref="LS335:LS398" si="1194">IF(LF335&lt;&gt;"",ROW()-$C$14,0)</f>
        <v>0</v>
      </c>
      <c r="LT335" s="251">
        <f t="shared" ref="LT335:LT398" si="1195">IF(LG335&lt;&gt;"",ROW()-$C$14,0)</f>
        <v>0</v>
      </c>
      <c r="LU335" s="251">
        <f t="shared" ref="LU335:LU398" si="1196">IF(LH335&lt;&gt;"",ROW()-$C$14,0)</f>
        <v>0</v>
      </c>
      <c r="LV335" s="251">
        <f t="shared" ref="LV335:LV398" si="1197">IF(LI335&lt;&gt;"",ROW()-$C$14,0)</f>
        <v>0</v>
      </c>
      <c r="LW335" s="251">
        <f t="shared" ref="LW335:LW398" si="1198">IF(LJ335&lt;&gt;"",ROW()-$C$14,0)</f>
        <v>0</v>
      </c>
      <c r="LX335" s="251">
        <f t="shared" ref="LX335:LX398" si="1199">IF(LK335&lt;&gt;"",ROW()-$C$14,0)</f>
        <v>0</v>
      </c>
      <c r="LY335" s="251">
        <f t="shared" ref="LY335:LY398" si="1200">IF(LL335&lt;&gt;"",ROW()-$C$14,0)</f>
        <v>0</v>
      </c>
      <c r="LZ335" s="251">
        <f t="shared" ref="LZ335:LZ398" si="1201">IF(LM335&lt;&gt;"",ROW()-$C$14,0)</f>
        <v>0</v>
      </c>
      <c r="MA335" s="63" t="str">
        <f t="shared" ref="MA335:MA398" si="1202">IF(B335&gt;$MA$12,"",_xlfn.IFS(B335&lt;=LO$12,$LO$13,B335&lt;=LP$12,$LP$13,B335&lt;=LQ$12,$LQ$13,B335&lt;=LR$12,$LR$13,B335&lt;=LS$12,$LS$13,B335&lt;=LT$12,$LT$13,B335&lt;=LU$12,$LU$13,B335&lt;=LV$12,$LV$13,B335&lt;=LW$12,$LW$13,B335&lt;=LX$12,$LX$13,B335&lt;=LY$12,$LY$13,B335&lt;=LZ$12,$LZ$13))</f>
        <v/>
      </c>
      <c r="MB335" s="63" t="str">
        <f t="shared" si="1094"/>
        <v/>
      </c>
      <c r="MC335" s="63">
        <f t="shared" si="1095"/>
        <v>321</v>
      </c>
      <c r="MD335" s="63" t="str">
        <f t="shared" si="1096"/>
        <v/>
      </c>
      <c r="ME335" s="63" t="str">
        <f t="shared" si="1097"/>
        <v/>
      </c>
      <c r="MF335" s="315" t="str">
        <f t="shared" ref="MF335:MF398" si="1203">IF(ISNUMBER(MD335),MATCH(EO335,$ME$15:$ME$520,0),"")</f>
        <v/>
      </c>
      <c r="MG335" s="315">
        <f>IF(ISNUMBER(MATCH(EO335,$ME$15:$ME$520,0)),0,MAX(MG$14:MG334)+1)</f>
        <v>0</v>
      </c>
      <c r="MH335" s="315" t="str">
        <f t="shared" ref="MH335:MH398" si="1204">IF(B335&lt;=$MH$14,B335,"")</f>
        <v/>
      </c>
      <c r="MI335" s="369"/>
      <c r="MJ335" s="68"/>
      <c r="MK335" s="18"/>
      <c r="ML335" s="242"/>
      <c r="MM335" s="242"/>
      <c r="MN335" s="59"/>
      <c r="MO335" s="59"/>
      <c r="MP335" s="285"/>
      <c r="MQ335" s="59"/>
      <c r="MR335" s="238"/>
      <c r="MS335" s="285"/>
      <c r="MT335" s="59"/>
      <c r="MU335" s="285"/>
      <c r="MV335" s="238"/>
      <c r="MW335" s="59"/>
      <c r="MX335" s="59"/>
      <c r="MY335" s="59"/>
      <c r="MZ335" s="59"/>
      <c r="NA335" s="59"/>
      <c r="NB335" s="59"/>
      <c r="NC335" s="59"/>
      <c r="ND335" s="59"/>
      <c r="NE335" s="59"/>
      <c r="NF335" s="59"/>
      <c r="NG335" s="59"/>
      <c r="NH335" s="59"/>
      <c r="NI335" s="59"/>
      <c r="NJ335" s="59"/>
      <c r="NK335" s="59"/>
      <c r="NL335" s="454"/>
      <c r="NM335" s="454"/>
      <c r="NN335" s="59"/>
      <c r="NO335" s="18"/>
      <c r="NP335" s="18"/>
      <c r="NQ335" s="18"/>
      <c r="NR335" s="18"/>
      <c r="NS335" s="18"/>
      <c r="NT335" s="18"/>
      <c r="NU335" s="18"/>
      <c r="NV335" s="18"/>
      <c r="NW335" s="18"/>
      <c r="NX335" s="18"/>
      <c r="NY335" s="18"/>
      <c r="NZ335" s="18"/>
      <c r="OA335" s="18"/>
      <c r="OB335" s="18"/>
      <c r="OC335" s="18"/>
      <c r="OZ335" s="59"/>
      <c r="PA335" s="251" t="str">
        <f t="shared" ref="PA335:PA398" si="1205">IF(AND(ISNUMBER(PA$14),ISNUMBER(MATCH($ME335,GL$15:GL$520,0))),$ME335,"")</f>
        <v/>
      </c>
      <c r="PB335" s="251" t="str">
        <f t="shared" ref="PB335:PB398" si="1206">IF(AND(ISNUMBER(PB$14),ISNUMBER(MATCH($ME335,GM$15:GM$520,0))),$ME335,"")</f>
        <v/>
      </c>
      <c r="PC335" s="251" t="str">
        <f t="shared" ref="PC335:PC398" si="1207">IF(AND(ISNUMBER(PC$14),ISNUMBER(MATCH($ME335,GN$15:GN$520,0))),$ME335,"")</f>
        <v/>
      </c>
      <c r="PD335" s="251" t="str">
        <f t="shared" ref="PD335:PD398" si="1208">IF(AND(ISNUMBER(PD$14),ISNUMBER(MATCH($ME335,GO$15:GO$520,0))),$ME335,"")</f>
        <v/>
      </c>
      <c r="PE335" s="251" t="str">
        <f t="shared" ref="PE335:PE398" si="1209">IF(AND(ISNUMBER(PE$14),ISNUMBER(MATCH($ME335,GP$15:GP$520,0))),$ME335,"")</f>
        <v/>
      </c>
      <c r="PF335" s="251" t="str">
        <f t="shared" ref="PF335:PF398" si="1210">IF(AND(ISNUMBER(PF$14),ISNUMBER(MATCH($ME335,GQ$15:GQ$520,0))),$ME335,"")</f>
        <v/>
      </c>
      <c r="PG335" s="251" t="str">
        <f t="shared" ref="PG335:PG398" si="1211">IF(AND(ISNUMBER(PG$14),ISNUMBER(MATCH($ME335,GR$15:GR$520,0))),$ME335,"")</f>
        <v/>
      </c>
      <c r="PH335" s="251" t="str">
        <f t="shared" ref="PH335:PH398" si="1212">IF(AND(ISNUMBER(PH$14),ISNUMBER(MATCH($ME335,GS$15:GS$520,0))),$ME335,"")</f>
        <v/>
      </c>
      <c r="PI335" s="251" t="str">
        <f t="shared" ref="PI335:PI398" si="1213">IF(AND(ISNUMBER(PI$14),ISNUMBER(MATCH($ME335,GT$15:GT$520,0))),$ME335,"")</f>
        <v/>
      </c>
      <c r="PJ335" s="251" t="str">
        <f t="shared" ref="PJ335:PJ398" si="1214">IF(AND(ISNUMBER(PJ$14),ISNUMBER(MATCH($ME335,GU$15:GU$520,0))),$ME335,"")</f>
        <v/>
      </c>
      <c r="PK335" s="251" t="str">
        <f t="shared" ref="PK335:PK398" si="1215">IF(AND(ISNUMBER(PK$14),ISNUMBER(MATCH($ME335,GV$15:GV$520,0))),$ME335,"")</f>
        <v/>
      </c>
      <c r="PL335" s="251" t="str">
        <f t="shared" ref="PL335:PL398" si="1216">IF(AND(ISNUMBER(PL$14),ISNUMBER(MATCH($ME335,GW$15:GW$520,0))),$ME335,"")</f>
        <v/>
      </c>
      <c r="PM335" s="251" t="str">
        <f t="shared" ref="PM335:PM398" si="1217">IF(AND(ISNUMBER(PM$14),ISNUMBER(MATCH($ME335,GX$15:GX$520,0))),$ME335,"")</f>
        <v/>
      </c>
      <c r="PN335" s="251" t="str">
        <f t="shared" ref="PN335:PN398" si="1218">IF(AND(ISNUMBER(PN$14),ISNUMBER(MATCH($ME335,GY$15:GY$520,0))),$ME335,"")</f>
        <v/>
      </c>
      <c r="PO335" s="251" t="str">
        <f t="shared" ref="PO335:PO398" si="1219">IF(AND(ISNUMBER(PO$14),ISNUMBER(MATCH($ME335,GZ$15:GZ$520,0))),$ME335,"")</f>
        <v/>
      </c>
      <c r="PP335" s="251" t="str">
        <f t="shared" ref="PP335:PP398" si="1220">IF(AND(ISNUMBER(PP$14),ISNUMBER(MATCH($ME335,HA$15:HA$520,0))),$ME335,"")</f>
        <v/>
      </c>
      <c r="PQ335" s="251" t="str">
        <f t="shared" ref="PQ335:PQ398" si="1221">IF(AND(ISNUMBER(PQ$14),ISNUMBER(MATCH($ME335,HB$15:HB$520,0))),$ME335,"")</f>
        <v/>
      </c>
      <c r="PR335" s="251" t="str">
        <f t="shared" ref="PR335:PR398" si="1222">IF(AND(ISNUMBER(PR$14),ISNUMBER(MATCH($ME335,HC$15:HC$520,0))),$ME335,"")</f>
        <v/>
      </c>
      <c r="PS335" s="251" t="str">
        <f t="shared" ref="PS335:PS398" si="1223">IF(AND(ISNUMBER(PS$14),ISNUMBER(MATCH($ME335,HD$15:HD$520,0))),$ME335,"")</f>
        <v/>
      </c>
      <c r="PT335" s="251" t="str">
        <f t="shared" ref="PT335:PT398" si="1224">IF(AND(ISNUMBER(PT$14),ISNUMBER(MATCH($ME335,HE$15:HE$520,0))),$ME335,"")</f>
        <v/>
      </c>
      <c r="PU335" s="251" t="str">
        <f t="shared" ref="PU335:PU398" si="1225">IF(AND(ISNUMBER(PU$14),ISNUMBER(MATCH($ME335,HF$15:HF$520,0))),$ME335,"")</f>
        <v/>
      </c>
      <c r="PV335" s="251" t="str">
        <f t="shared" ref="PV335:PV398" si="1226">IF(AND(ISNUMBER(PV$14),ISNUMBER(MATCH($ME335,HG$15:HG$520,0))),$ME335,"")</f>
        <v/>
      </c>
      <c r="PW335" s="251" t="str">
        <f t="shared" ref="PW335:PW398" si="1227">IF(AND(ISNUMBER(PW$14),ISNUMBER(MATCH($ME335,HH$15:HH$520,0))),$ME335,"")</f>
        <v/>
      </c>
      <c r="PX335" s="251" t="str">
        <f t="shared" ref="PX335:PX398" si="1228">IF(AND(ISNUMBER(PX$14),ISNUMBER(MATCH($ME335,HI$15:HI$520,0))),$ME335,"")</f>
        <v/>
      </c>
      <c r="PY335" s="251" t="str">
        <f t="shared" ref="PY335:PY398" si="1229">IF(AND(ISNUMBER(PY$14),ISNUMBER(MATCH($ME335,HJ$15:HJ$520,0))),$ME335,"")</f>
        <v/>
      </c>
      <c r="PZ335" s="251" t="str">
        <f t="shared" ref="PZ335:PZ398" si="1230">IF(AND(ISNUMBER(PZ$14),ISNUMBER(MATCH($ME335,HK$15:HK$520,0))),$ME335,"")</f>
        <v/>
      </c>
      <c r="QA335" s="251" t="str">
        <f t="shared" ref="QA335:QA398" si="1231">IF(AND(ISNUMBER(QA$14),ISNUMBER(MATCH($ME335,HL$15:HL$520,0))),$ME335,"")</f>
        <v/>
      </c>
      <c r="QB335" s="251" t="str">
        <f t="shared" ref="QB335:QB398" si="1232">IF(AND(ISNUMBER(QB$14),ISNUMBER(MATCH($ME335,HM$15:HM$520,0))),$ME335,"")</f>
        <v/>
      </c>
      <c r="QC335" s="251" t="str">
        <f t="shared" ref="QC335:QC398" si="1233">IF(AND(ISNUMBER(QC$14),ISNUMBER(MATCH($ME335,HN$15:HN$520,0))),$ME335,"")</f>
        <v/>
      </c>
      <c r="QD335" s="251" t="str">
        <f t="shared" ref="QD335:QD398" si="1234">IF(AND(ISNUMBER(QD$14),ISNUMBER(MATCH($ME335,HO$15:HO$520,0))),$ME335,"")</f>
        <v/>
      </c>
      <c r="QE335" s="251" t="str">
        <f t="shared" ref="QE335:QE398" si="1235">IF(AND(ISNUMBER(QE$14),ISNUMBER(MATCH($ME335,HP$15:HP$520,0))),$ME335,"")</f>
        <v/>
      </c>
      <c r="QF335" s="63">
        <f t="shared" ref="QF335:QF398" si="1236">COUNTIF(PA335:QB335,"="&amp;ME335)</f>
        <v>0</v>
      </c>
      <c r="QG335" s="59"/>
      <c r="QH335" s="59"/>
      <c r="QI335" s="59"/>
      <c r="QJ335" s="59"/>
      <c r="QK335" s="59"/>
      <c r="QL335" s="59"/>
      <c r="QM335" s="59"/>
      <c r="QN335" s="59"/>
    </row>
    <row r="336" spans="1:456" ht="6.75" customHeight="1" x14ac:dyDescent="0.25">
      <c r="A336" s="68"/>
      <c r="B336" s="447">
        <f t="shared" si="1098"/>
        <v>322</v>
      </c>
      <c r="C336" s="72" t="s">
        <v>933</v>
      </c>
      <c r="D336" s="261" t="s">
        <v>1290</v>
      </c>
      <c r="E336" s="59"/>
      <c r="F336" s="229"/>
      <c r="G336" s="295"/>
      <c r="H336" s="295"/>
      <c r="I336" s="229"/>
      <c r="J336" s="295"/>
      <c r="K336" s="295"/>
      <c r="L336" s="229"/>
      <c r="M336" s="295"/>
      <c r="N336" s="295"/>
      <c r="O336" s="229"/>
      <c r="P336" s="295"/>
      <c r="Q336" s="295"/>
      <c r="R336" s="229"/>
      <c r="S336" s="230"/>
      <c r="T336" s="231"/>
      <c r="U336" s="229"/>
      <c r="V336" s="230"/>
      <c r="W336" s="231"/>
      <c r="X336" s="229"/>
      <c r="Y336" s="230"/>
      <c r="Z336" s="231"/>
      <c r="AA336" s="229"/>
      <c r="AB336" s="295"/>
      <c r="AC336" s="295"/>
      <c r="AD336" s="229"/>
      <c r="AE336" s="295"/>
      <c r="AF336" s="295"/>
      <c r="AG336" s="229"/>
      <c r="AH336" s="295"/>
      <c r="AI336" s="295"/>
      <c r="AJ336" s="229"/>
      <c r="AK336" s="295"/>
      <c r="AL336" s="295"/>
      <c r="AM336" s="229"/>
      <c r="AN336" s="295"/>
      <c r="AO336" s="295"/>
      <c r="AP336" s="243"/>
      <c r="AQ336" s="295"/>
      <c r="AR336" s="290"/>
      <c r="AS336" s="243"/>
      <c r="AT336" s="295"/>
      <c r="AU336" s="290"/>
      <c r="AV336" s="229"/>
      <c r="AW336" s="230"/>
      <c r="AX336" s="231"/>
      <c r="AY336" s="229"/>
      <c r="AZ336" s="230"/>
      <c r="BA336" s="231"/>
      <c r="BB336" s="229"/>
      <c r="BC336" s="230"/>
      <c r="BD336" s="231"/>
      <c r="BE336" s="229"/>
      <c r="BF336" s="230"/>
      <c r="BG336" s="231"/>
      <c r="BH336" s="229"/>
      <c r="BI336" s="230"/>
      <c r="BJ336" s="231"/>
      <c r="BK336" s="243"/>
      <c r="BL336" s="230"/>
      <c r="BM336" s="231"/>
      <c r="BN336" s="243"/>
      <c r="BO336" s="230"/>
      <c r="BP336" s="231"/>
      <c r="BQ336" s="229"/>
      <c r="BR336" s="230"/>
      <c r="BS336" s="231"/>
      <c r="BT336" s="229"/>
      <c r="BU336" s="230"/>
      <c r="BV336" s="231"/>
      <c r="BW336" s="229"/>
      <c r="BX336" s="230"/>
      <c r="BY336" s="231"/>
      <c r="BZ336" s="229"/>
      <c r="CA336" s="230"/>
      <c r="CB336" s="231"/>
      <c r="CC336" s="229"/>
      <c r="CD336" s="230"/>
      <c r="CE336" s="231"/>
      <c r="CF336" s="331"/>
      <c r="CG336" s="332"/>
      <c r="CH336" s="385"/>
      <c r="CI336" s="331"/>
      <c r="CJ336" s="332"/>
      <c r="CK336" s="385"/>
      <c r="CL336" s="243"/>
      <c r="CM336" s="230"/>
      <c r="CN336" s="354"/>
      <c r="CO336" s="243"/>
      <c r="CP336" s="230"/>
      <c r="CQ336" s="231"/>
      <c r="CR336" s="331"/>
      <c r="CS336" s="332"/>
      <c r="CT336" s="333"/>
      <c r="CU336" s="229"/>
      <c r="CV336" s="230"/>
      <c r="CW336" s="231"/>
      <c r="CX336" s="331"/>
      <c r="CY336" s="332"/>
      <c r="CZ336" s="333"/>
      <c r="DA336" s="331"/>
      <c r="DB336" s="332"/>
      <c r="DC336" s="333"/>
      <c r="DD336" s="331"/>
      <c r="DE336" s="332"/>
      <c r="DF336" s="333"/>
      <c r="DG336" s="331"/>
      <c r="DH336" s="332"/>
      <c r="DI336" s="333"/>
      <c r="DJ336" s="229"/>
      <c r="DK336" s="230"/>
      <c r="DL336" s="231"/>
      <c r="DM336" s="229"/>
      <c r="DN336" s="230"/>
      <c r="DO336" s="231"/>
      <c r="DP336" s="331"/>
      <c r="DQ336" s="332"/>
      <c r="DR336" s="333"/>
      <c r="DS336" s="331"/>
      <c r="DT336" s="332"/>
      <c r="DU336" s="333"/>
      <c r="DV336" s="331"/>
      <c r="DW336" s="332"/>
      <c r="DX336" s="333"/>
      <c r="DY336" s="331"/>
      <c r="DZ336" s="332"/>
      <c r="EA336" s="333"/>
      <c r="EB336" s="331"/>
      <c r="EC336" s="332"/>
      <c r="ED336" s="333"/>
      <c r="EE336" s="331"/>
      <c r="EF336" s="332"/>
      <c r="EG336" s="333"/>
      <c r="EH336" s="229"/>
      <c r="EI336" s="230"/>
      <c r="EJ336" s="231"/>
      <c r="EK336" s="229"/>
      <c r="EL336" s="230"/>
      <c r="EM336" s="231"/>
      <c r="EN336" s="244"/>
      <c r="EO336" s="269" t="str">
        <f t="shared" si="1099"/>
        <v/>
      </c>
      <c r="EP336" s="444" t="s">
        <v>1247</v>
      </c>
      <c r="EQ336" s="360" t="str">
        <f t="shared" ref="EQ336:EQ399" si="1237">IF(ISNUMBER(MATCH($C336,$G$15:$G$521,0)),MATCH($C336,$G$15:$G$521,0),(((IF(ISNUMBER(MATCH($C336,$F$15:$F$521,0)),MATCH($C336,$F$15:$F$521,0),"")))))</f>
        <v/>
      </c>
      <c r="ER336" s="360" t="str">
        <f t="shared" ref="ER336:ER399" si="1238">IF(ISNUMBER(MATCH($C336,$J$15:$J$521,0)),MATCH($C336,$J$15:$J$521,0),(((IF(ISNUMBER(MATCH($C336,$I$15:$I$521,0)),MATCH($C336,$I$15:$I$521,0),"")))))</f>
        <v/>
      </c>
      <c r="ES336" s="360" t="str">
        <f t="shared" ref="ES336:ES399" si="1239">IF(ISNUMBER(MATCH($C336,$M$15:$M$521,0)),MATCH($C336,$M$15:$M$521,0),(((IF(ISNUMBER(MATCH($C336,$L$15:$L$521,0)),MATCH($C336,$L$15:$L$521,0),"")))))</f>
        <v/>
      </c>
      <c r="ET336" s="360" t="str">
        <f t="shared" ref="ET336:ET399" si="1240">IF(ISNUMBER(MATCH($C336,$P$15:$P$521,0)),MATCH($C336,$P$15:$P$521,0),(((IF(ISNUMBER(MATCH($C336,$O$15:$O$521,0)),MATCH($C336,$O$15:$O$521,0),"")))))</f>
        <v/>
      </c>
      <c r="EU336" s="360" t="str">
        <f t="shared" ref="EU336:EU399" si="1241">IF(ISNUMBER(MATCH($C336,$S$15:$S$521,0)),MATCH($C336,$S$15:$S$521,0),(((IF(ISNUMBER(MATCH($C336,$R$15:$R$521,0)),MATCH($C336,$R$15:$R$521,0),"")))))</f>
        <v/>
      </c>
      <c r="EV336" s="360" t="str">
        <f t="shared" ref="EV336:EV399" si="1242">IF(ISNUMBER(MATCH($C336,$V$15:$V$521,0)),MATCH($C336,$V$15:$V$521,0),(((IF(ISNUMBER(MATCH($C336,$U$15:$U$521,0)),MATCH($C336,$U$15:$U$521,0),"")))))</f>
        <v/>
      </c>
      <c r="EW336" s="360" t="str">
        <f t="shared" ref="EW336:EW399" si="1243">IF(ISNUMBER(MATCH($C336,$Y$15:$Y$521,0)),MATCH($C336,$Y$15:$Y$521,0),(((IF(ISNUMBER(MATCH($C336,$X$15:$X$521,0)),MATCH($C336,$X$15:$X$521,0),"")))))</f>
        <v/>
      </c>
      <c r="EX336" s="360" t="str">
        <f t="shared" ref="EX336:EX399" si="1244">IF(ISNUMBER(MATCH($C336,$AB$15:$AB$521,0)),MATCH($C336,$AB$15:$AB$521,0),(((IF(ISNUMBER(MATCH($C336,$AA$15:$AA$521,0)),MATCH($C336,$AA$15:$AA$521,0),"")))))</f>
        <v/>
      </c>
      <c r="EY336" s="360" t="str">
        <f t="shared" ref="EY336:EY399" si="1245">IF(ISNUMBER(MATCH($C336,$AE$15:$AE$521,0)),MATCH($C336,$AE$15:$AE$521,0),(((IF(ISNUMBER(MATCH($C336,$AD$15:$AD$521,0)),MATCH($C336,$AD$15:$AD$521,0),"")))))</f>
        <v/>
      </c>
      <c r="EZ336" s="360" t="str">
        <f t="shared" ref="EZ336:EZ399" si="1246">IF(ISNUMBER(MATCH($C336,$AH$15:$AH$521,0)),MATCH($C336,$AH$15:$AH$521,0),(((IF(ISNUMBER(MATCH($C336,$AG$15:$AG$521,0)),MATCH($C336,$AG$15:$AG$521,0),"")))))</f>
        <v/>
      </c>
      <c r="FA336" s="360" t="str">
        <f t="shared" ref="FA336:FA399" si="1247">IF(ISNUMBER(MATCH($C336,$AK$15:$AK$521,0)),MATCH($C336,$AK$15:$AK$521,0),(((IF(ISNUMBER(MATCH($C336,$AJ$15:$AJ$521,0)),MATCH($C336,$AJ$15:$AJ$521,0),"")))))</f>
        <v/>
      </c>
      <c r="FB336" s="360" t="str">
        <f t="shared" ref="FB336:FB399" si="1248">IF(ISNUMBER(MATCH($C336,$AN$15:$AN$521,0)),MATCH($C336,$AN$15:$AN$521,0),(((IF(ISNUMBER(MATCH($C336,$AM$15:$AM$521,0)),MATCH($C336,$AM$15:$AM$521,0),"")))))</f>
        <v/>
      </c>
      <c r="FC336" s="360" t="str">
        <f t="shared" ref="FC336:FC399" si="1249">IF(ISNUMBER(MATCH($C336,$AQ$15:$AQ$521,0)),MATCH($C336,$AQ$15:$AQ$521,0),(((IF(ISNUMBER(MATCH($C336,$AP$15:$AP$521,0)),MATCH($C336,$AP$15:$AP$521,0),"")))))</f>
        <v/>
      </c>
      <c r="FD336" s="360" t="str">
        <f t="shared" ref="FD336:FD399" si="1250">IF(ISNUMBER(MATCH($C336,$AT$15:$AT$521,0)),MATCH($C336,$AT$15:$AT$521,0),(((IF(ISNUMBER(MATCH($C336,$AS$15:$AS$521,0)),MATCH($C336,$AS$15:$AS$521,0),"")))))</f>
        <v/>
      </c>
      <c r="FE336" s="360" t="str">
        <f t="shared" ref="FE336:FE399" si="1251">IF(ISNUMBER(MATCH($C336,$AW$15:$AW$521,0)),MATCH($C336,$AW$15:$AW$521,0),(((IF(ISNUMBER(MATCH($C336,$AV$15:$AV$521,0)),MATCH($C336,$AV$15:$AV$521,0),"")))))</f>
        <v/>
      </c>
      <c r="FF336" s="360" t="str">
        <f t="shared" ref="FF336:FF399" si="1252">IF(ISNUMBER(MATCH($C336,$AZ$15:$AZ$521,0)),MATCH($C336,$AZ$15:$AZ$521,0),(((IF(ISNUMBER(MATCH($C336,$AY$15:$AY$521,0)),MATCH($C336,$AY$15:$AY$521,0),"")))))</f>
        <v/>
      </c>
      <c r="FG336" s="360" t="str">
        <f t="shared" ref="FG336:FG399" si="1253">IF(ISNUMBER(MATCH($C336,$BC$15:$BC$521,0)),MATCH($C336,$BC$15:$BC$521,0),(((IF(ISNUMBER(MATCH($C336,$BB$15:$BB$521,0)),MATCH($C336,$BB$15:$BB$521,0),"")))))</f>
        <v/>
      </c>
      <c r="FH336" s="360" t="str">
        <f t="shared" ref="FH336:FH399" si="1254">IF(ISNUMBER(MATCH($C336,$BF$15:$BF$521,0)),MATCH($C336,$BF$15:$BF$521,0),(((IF(ISNUMBER(MATCH($C336,$BE$15:$BE$521,0)),MATCH($C336,$BE$15:$BE$521,0),"")))))</f>
        <v/>
      </c>
      <c r="FI336" s="360" t="str">
        <f t="shared" ref="FI336:FI399" si="1255">IF(ISNUMBER(MATCH($C336,$BI$15:$BI$521,0)),MATCH($C336,$BI$15:$BI$521,0),(((IF(ISNUMBER(MATCH($C336,$BH$15:$BH$521,0)),MATCH($C336,$BH$15:$BH$521,0),"")))))</f>
        <v/>
      </c>
      <c r="FJ336" s="360" t="str">
        <f t="shared" ref="FJ336:FJ399" si="1256">IF(ISNUMBER(MATCH($C336,$BL$15:$BL$521,0)),MATCH($C336,$BL$15:$BL$521,0),(((IF(ISNUMBER(MATCH($C336,$BK$15:$BK$521,0)),MATCH($C336,$BK$15:$BK$521,0),"")))))</f>
        <v/>
      </c>
      <c r="FK336" s="360" t="str">
        <f t="shared" ref="FK336:FK399" si="1257">IF(ISNUMBER(MATCH($C336,$BO$15:$BO$521,0)),MATCH($C336,$BO$15:$BO$521,0),(((IF(ISNUMBER(MATCH($C336,$BN$15:$BN$521,0)),MATCH($C336,$BN$15:$BN$521,0),"")))))</f>
        <v/>
      </c>
      <c r="FL336" s="360" t="str">
        <f t="shared" ref="FL336:FL399" si="1258">IF(ISNUMBER(MATCH($C336,$BR$15:$BR$521,0)),MATCH($C336,$BR$15:$BR$521,0),(((IF(ISNUMBER(MATCH($C336,$BQ$15:$BQ$521,0)),MATCH($C336,$BQ$15:$BQ$521,0),"")))))</f>
        <v/>
      </c>
      <c r="FM336" s="360" t="str">
        <f t="shared" ref="FM336:FM399" si="1259">IF(ISNUMBER(MATCH($C336,$BU$15:$BU$521,0)),MATCH($C336,$BU$15:$BU$521,0),(((IF(ISNUMBER(MATCH($C336,$BT$15:$BT$521,0)),MATCH($C336,$BT$15:$BT$521,0),"")))))</f>
        <v/>
      </c>
      <c r="FN336" s="360" t="str">
        <f t="shared" ref="FN336:FN399" si="1260">IF(ISNUMBER(MATCH($C336,$BX$15:$BX$521,0)),MATCH($C336,$BX$15:$BX$521,0),(((IF(ISNUMBER(MATCH($C336,$BW$15:$BW$521,0)),MATCH($C336,$BW$15:$BW$521,0),"")))))</f>
        <v/>
      </c>
      <c r="FO336" s="360" t="str">
        <f t="shared" ref="FO336:FO399" si="1261">IF(ISNUMBER(MATCH($C336,$CA$15:$CA$521,0)),MATCH($C336,$CA$15:$CA$521,0),(((IF(ISNUMBER(MATCH($C336,$BZ$15:$BZ$521,0)),MATCH($C336,$BZ$15:$BZ$521,0),"")))))</f>
        <v/>
      </c>
      <c r="FP336" s="360" t="str">
        <f t="shared" ref="FP336:FP399" si="1262">IF(ISNUMBER(MATCH($C336,$CD$15:$CD$521,0)),MATCH($C336,$CD$15:$CD$521,0),(((IF(ISNUMBER(MATCH($C336,$CC$15:$CC$521,0)),MATCH($C336,$CC$15:$CC$521,0),"")))))</f>
        <v/>
      </c>
      <c r="FQ336" s="360" t="str">
        <f t="shared" ref="FQ336:FQ399" si="1263">IF(ISNUMBER(MATCH($C336,$CG$15:$CG$521,0)),MATCH($C336,$CG$15:$CG$521,0),(((IF(ISNUMBER(MATCH($C336,$CF$15:$CF$521,0)),MATCH($C336,$CF$15:$CF$521,0),"")))))</f>
        <v/>
      </c>
      <c r="FR336" s="360" t="str">
        <f t="shared" ref="FR336:FR399" si="1264">IF(ISNUMBER(MATCH($C336,$CJ$15:$CJ$521,0)),MATCH($C336,$CJ$15:$CJ$521,0),(((IF(ISNUMBER(MATCH($C336,$CI$15:$CI$521,0)),MATCH($C336,$CI$15:$CI$521,0),"")))))</f>
        <v/>
      </c>
      <c r="FS336" s="360">
        <f t="shared" ref="FS336:FS399" si="1265">IF(ISNUMBER(MATCH($C336,$CM$15:$CM$521,0)),MATCH($C336,$CM$15:$CM$521,0),(((IF(ISNUMBER(MATCH($C336,$CL$15:$CL$521,0)),MATCH($C336,$CL$15:$CL$521,0),"")))))</f>
        <v>30</v>
      </c>
      <c r="FT336" s="360" t="str">
        <f t="shared" si="1100"/>
        <v/>
      </c>
      <c r="FU336" s="360" t="str">
        <f t="shared" ref="FU336:FU399" si="1266">IF(ISNUMBER(MATCH($C336,$CS$15:$CS$521,0)),MATCH($C336,$CS$15:$CS$521,0),(((IF(ISNUMBER(MATCH($C336,$CR$15:$CR$521,0)),MATCH($C336,$CR$15:$CR$521,0),"")))))</f>
        <v/>
      </c>
      <c r="FV336" s="360" t="str">
        <f t="shared" ref="FV336:FV399" si="1267">IF(ISNUMBER(MATCH($C336,$CV$15:$CV$521,0)),MATCH($C336,$CV$15:$CV$521,0),(((IF(ISNUMBER(MATCH($C336,$CU$15:$CU$521,0)),MATCH($C336,$CU$15:$CU$521,0),"")))))</f>
        <v/>
      </c>
      <c r="FW336" s="360" t="str">
        <f t="shared" ref="FW336:FW399" si="1268">IF(ISNUMBER(MATCH($C336,$CY$15:$CY$521,0)),MATCH($C336,$CY$15:$CY$521,0),(((IF(ISNUMBER(MATCH($C336,$CX$15:$CX$521,0)),MATCH($C336,$CX$15:$CX$521,0),"")))))</f>
        <v/>
      </c>
      <c r="FX336" s="360" t="str">
        <f t="shared" ref="FX336:FX399" si="1269">IF(ISNUMBER(MATCH($C336,$DB$15:$DB$521,0)),MATCH($C336,$DB$15:$DB$521,0),(((IF(ISNUMBER(MATCH($C336,$DA$15:$DA$521,0)),MATCH($C336,$DA$15:$DA$521,0),"")))))</f>
        <v/>
      </c>
      <c r="FY336" s="360" t="str">
        <f t="shared" ref="FY336:FY399" si="1270">IF(ISNUMBER(MATCH($C336,$DE$15:$DE$521,0)),MATCH($C336,$DE$15:$DE$521,0),(((IF(ISNUMBER(MATCH($C336,$DD$15:$DD$521,0)),MATCH($C336,$DD$15:$DD$521,0),"")))))</f>
        <v/>
      </c>
      <c r="FZ336" s="360" t="str">
        <f t="shared" ref="FZ336:FZ399" si="1271">IF(ISNUMBER(MATCH($C336,$DH$15:$DH$521,0)),MATCH($C336,$DH$15:$DH$521,0),(((IF(ISNUMBER(MATCH($C336,$DG$15:$DG$521,0)),MATCH($C336,$DG$15:$DG$521,0),"")))))</f>
        <v/>
      </c>
      <c r="GA336" s="360" t="str">
        <f t="shared" ref="GA336:GA399" si="1272">IF(ISNUMBER(MATCH($C336,$DK$15:$DK$521,0)),MATCH($C336,$DK$15:$DK$521,0),(((IF(ISNUMBER(MATCH($C336,$DJ$15:$DJ$521,0)),MATCH($C336,$DJ$15:$DJ$521,0),"")))))</f>
        <v/>
      </c>
      <c r="GB336" s="360" t="str">
        <f t="shared" ref="GB336:GB399" si="1273">IF(ISNUMBER(MATCH($C336,$DN$15:$DN$521,0)),MATCH($C336,$DN$15:$DN$521,0),(((IF(ISNUMBER(MATCH($C336,$DM$15:$DM$521,0)),MATCH($C336,$DM$15:$DM$521,0),"")))))</f>
        <v/>
      </c>
      <c r="GC336" s="360" t="str">
        <f t="shared" ref="GC336:GC399" si="1274">IF(ISNUMBER(MATCH($C336,$DQ$15:$DQ$521,0)),MATCH($C336,$DQ$15:$DQ$521,0),(((IF(ISNUMBER(MATCH($C336,$DP$15:$DP$521,0)),MATCH($C336,$DP$15:$DP$521,0),"")))))</f>
        <v/>
      </c>
      <c r="GD336" s="360" t="str">
        <f t="shared" ref="GD336:GD399" si="1275">IF(ISNUMBER(MATCH($C336,$DT$15:$DT$521,0)),MATCH($C336,$DT$15:$DT$521,0),(((IF(ISNUMBER(MATCH($C336,$DS$15:$DS$521,0)),MATCH($C336,$DS$15:$DS$521,0),"")))))</f>
        <v/>
      </c>
      <c r="GE336" s="360" t="str">
        <f t="shared" ref="GE336:GE399" si="1276">IF(ISNUMBER(MATCH($C336,$DW$15:$DW$521,0)),MATCH($C336,$DW$15:$DW$521,0),(((IF(ISNUMBER(MATCH($C336,$DV$15:$DV$521,0)),MATCH($C336,$DV$15:$DV$521,0),"")))))</f>
        <v/>
      </c>
      <c r="GF336" s="360" t="str">
        <f t="shared" ref="GF336:GF399" si="1277">IF(ISNUMBER(MATCH($C336,$DZ$15:$DZ$521,0)),MATCH($C336,$DZ$15:$DZ$521,0),(((IF(ISNUMBER(MATCH($C336,$DY$15:$DY$521,0)),MATCH($C336,$DY$15:$DY$521,0),"")))))</f>
        <v/>
      </c>
      <c r="GG336" s="360" t="str">
        <f t="shared" ref="GG336:GG399" si="1278">IF(ISNUMBER(MATCH($C336,$EC$15:$EC$521,0)),MATCH($C336,$EC$15:$EC$521,0),(((IF(ISNUMBER(MATCH($C336,$EB$15:$EB$521,0)),MATCH($C336,$EB$15:$EB$521,0),"")))))</f>
        <v/>
      </c>
      <c r="GH336" s="360" t="str">
        <f t="shared" ref="GH336:GH399" si="1279">IF(ISNUMBER(MATCH($C336,$EF$15:$EF$521,0)),MATCH($C336,$EF$15:$EF$521,0),(((IF(ISNUMBER(MATCH($C336,$EE$15:$EE$521,0)),MATCH($C336,$EE$15:$EE$521,0),"")))))</f>
        <v/>
      </c>
      <c r="GI336" s="360" t="str">
        <f t="shared" ref="GI336:GI399" si="1280">IF(ISNUMBER(MATCH($C336,$EI$15:$EI$521,0)),MATCH($C336,$EI$15:$EI$521,0),(((IF(ISNUMBER(MATCH($C336,$EH$15:$EH$521,0)),MATCH($C336,$EH$15:$EH$521,0),"")))))</f>
        <v/>
      </c>
      <c r="GJ336" s="360" t="str">
        <f t="shared" ref="GJ336:GJ399" si="1281">IF(ISNUMBER(MATCH($C336,$EL$15:$EL$521,0)),MATCH($C336,$EL$15:$EL$521,0),(((IF(ISNUMBER(MATCH($C336,$EK$15:$EK$521,0)),MATCH($C336,$EK$15:$EK$521,0),"")))))</f>
        <v/>
      </c>
      <c r="GK336" s="444" t="s">
        <v>1247</v>
      </c>
      <c r="GL336" s="361" t="str">
        <f t="shared" si="1101"/>
        <v>-</v>
      </c>
      <c r="GM336" s="361" t="str">
        <f t="shared" si="1102"/>
        <v>-</v>
      </c>
      <c r="GN336" s="361" t="str">
        <f t="shared" si="1103"/>
        <v>-</v>
      </c>
      <c r="GO336" s="361" t="str">
        <f t="shared" si="1104"/>
        <v>-</v>
      </c>
      <c r="GP336" s="361" t="str">
        <f t="shared" si="1105"/>
        <v>-</v>
      </c>
      <c r="GQ336" s="361" t="str">
        <f t="shared" si="1106"/>
        <v>-</v>
      </c>
      <c r="GR336" s="361" t="str">
        <f t="shared" si="1107"/>
        <v>-</v>
      </c>
      <c r="GS336" s="361" t="str">
        <f t="shared" si="1108"/>
        <v>-</v>
      </c>
      <c r="GT336" s="361" t="str">
        <f t="shared" si="1109"/>
        <v>-</v>
      </c>
      <c r="GU336" s="361" t="str">
        <f t="shared" si="1110"/>
        <v>-</v>
      </c>
      <c r="GV336" s="361" t="str">
        <f t="shared" si="1111"/>
        <v>-</v>
      </c>
      <c r="GW336" s="361" t="str">
        <f t="shared" si="1112"/>
        <v>-</v>
      </c>
      <c r="GX336" s="361" t="str">
        <f t="shared" si="1113"/>
        <v>-</v>
      </c>
      <c r="GY336" s="361" t="str">
        <f t="shared" si="1114"/>
        <v>-</v>
      </c>
      <c r="GZ336" s="361" t="str">
        <f t="shared" si="1115"/>
        <v>-</v>
      </c>
      <c r="HA336" s="361" t="str">
        <f t="shared" si="1116"/>
        <v>-</v>
      </c>
      <c r="HB336" s="361" t="str">
        <f t="shared" si="1117"/>
        <v>-</v>
      </c>
      <c r="HC336" s="361" t="str">
        <f t="shared" si="1118"/>
        <v>-</v>
      </c>
      <c r="HD336" s="361" t="str">
        <f t="shared" si="1119"/>
        <v>-</v>
      </c>
      <c r="HE336" s="361" t="str">
        <f t="shared" si="1120"/>
        <v>-</v>
      </c>
      <c r="HF336" s="361" t="str">
        <f t="shared" si="1121"/>
        <v>-</v>
      </c>
      <c r="HG336" s="361" t="str">
        <f t="shared" si="1122"/>
        <v>-</v>
      </c>
      <c r="HH336" s="361" t="str">
        <f t="shared" si="1123"/>
        <v>-</v>
      </c>
      <c r="HI336" s="361" t="str">
        <f t="shared" si="1124"/>
        <v>-</v>
      </c>
      <c r="HJ336" s="361" t="str">
        <f t="shared" si="1125"/>
        <v>-</v>
      </c>
      <c r="HK336" s="361" t="str">
        <f t="shared" si="1126"/>
        <v>-</v>
      </c>
      <c r="HL336" s="361" t="str">
        <f t="shared" si="1127"/>
        <v>-</v>
      </c>
      <c r="HM336" s="361" t="str">
        <f t="shared" si="1128"/>
        <v>-</v>
      </c>
      <c r="HN336" s="361" t="str">
        <f t="shared" si="1129"/>
        <v>head_filerecord</v>
      </c>
      <c r="HO336" s="361" t="str">
        <f t="shared" si="1130"/>
        <v>-</v>
      </c>
      <c r="HP336" s="361" t="str">
        <f t="shared" si="1131"/>
        <v>-</v>
      </c>
      <c r="HQ336" s="361" t="str">
        <f t="shared" si="1132"/>
        <v>-</v>
      </c>
      <c r="HR336" s="361" t="str">
        <f t="shared" si="1133"/>
        <v>-</v>
      </c>
      <c r="HS336" s="361" t="str">
        <f t="shared" si="1134"/>
        <v>-</v>
      </c>
      <c r="HT336" s="361" t="str">
        <f t="shared" si="1135"/>
        <v>-</v>
      </c>
      <c r="HU336" s="361" t="str">
        <f t="shared" si="1136"/>
        <v>-</v>
      </c>
      <c r="HV336" s="361" t="str">
        <f t="shared" si="1137"/>
        <v>-</v>
      </c>
      <c r="HW336" s="361" t="str">
        <f t="shared" si="1138"/>
        <v>-</v>
      </c>
      <c r="HX336" s="361" t="str">
        <f t="shared" si="1139"/>
        <v>-</v>
      </c>
      <c r="HY336" s="361" t="str">
        <f t="shared" si="1140"/>
        <v>-</v>
      </c>
      <c r="HZ336" s="361" t="str">
        <f t="shared" si="1141"/>
        <v>-</v>
      </c>
      <c r="IA336" s="361" t="str">
        <f t="shared" si="1142"/>
        <v>-</v>
      </c>
      <c r="IB336" s="361" t="str">
        <f t="shared" si="1143"/>
        <v>-</v>
      </c>
      <c r="IC336" s="361" t="str">
        <f t="shared" si="1144"/>
        <v>-</v>
      </c>
      <c r="ID336" s="361" t="str">
        <f t="shared" si="1145"/>
        <v>-</v>
      </c>
      <c r="IE336" s="361" t="str">
        <f t="shared" si="1146"/>
        <v>-</v>
      </c>
      <c r="IF336" s="444" t="s">
        <v>1247</v>
      </c>
      <c r="IG336" s="56" t="str">
        <f t="shared" ref="IG336:IG399" si="1282">IF(ISNUMBER($EQ336),INDEX($G$15:$H$521,$EQ336,2),"-")</f>
        <v>-</v>
      </c>
      <c r="IH336" s="56" t="str">
        <f t="shared" ref="IH336:IH399" si="1283">IF(ISNUMBER($ER336),INDEX($J$15:$K$521,$ER336,2),"-")</f>
        <v>-</v>
      </c>
      <c r="II336" s="56" t="str">
        <f t="shared" ref="II336:II399" si="1284">IF(ISNUMBER($ES336),INDEX($M$15:$N$521,$ES336,2),"-")</f>
        <v>-</v>
      </c>
      <c r="IJ336" s="56" t="str">
        <f t="shared" ref="IJ336:IJ399" si="1285">IF(ISNUMBER($ET336),INDEX($P$15:$Q$521,$ET336,2),"-")</f>
        <v>-</v>
      </c>
      <c r="IK336" s="56" t="str">
        <f t="shared" si="1147"/>
        <v>-</v>
      </c>
      <c r="IL336" s="56" t="str">
        <f t="shared" si="1148"/>
        <v>-</v>
      </c>
      <c r="IM336" s="56" t="str">
        <f t="shared" si="1149"/>
        <v>-</v>
      </c>
      <c r="IN336" s="56" t="str">
        <f t="shared" si="1150"/>
        <v>-</v>
      </c>
      <c r="IO336" s="56" t="str">
        <f t="shared" si="1151"/>
        <v>-</v>
      </c>
      <c r="IP336" s="56" t="str">
        <f t="shared" si="1152"/>
        <v>-</v>
      </c>
      <c r="IQ336" s="56" t="str">
        <f t="shared" si="1153"/>
        <v>-</v>
      </c>
      <c r="IR336" s="56" t="str">
        <f t="shared" si="1154"/>
        <v>-</v>
      </c>
      <c r="IS336" s="56" t="str">
        <f t="shared" si="1155"/>
        <v>-</v>
      </c>
      <c r="IT336" s="56" t="str">
        <f t="shared" si="1156"/>
        <v>-</v>
      </c>
      <c r="IU336" s="56" t="str">
        <f t="shared" si="1157"/>
        <v>-</v>
      </c>
      <c r="IV336" s="56" t="str">
        <f t="shared" si="1158"/>
        <v>-</v>
      </c>
      <c r="IW336" s="56" t="str">
        <f t="shared" si="1159"/>
        <v>-</v>
      </c>
      <c r="IX336" s="56" t="str">
        <f t="shared" si="1160"/>
        <v>-</v>
      </c>
      <c r="IY336" s="56" t="str">
        <f t="shared" si="1161"/>
        <v>-</v>
      </c>
      <c r="IZ336" s="56" t="str">
        <f t="shared" si="1162"/>
        <v>-</v>
      </c>
      <c r="JA336" s="56" t="str">
        <f t="shared" si="1163"/>
        <v>-</v>
      </c>
      <c r="JB336" s="56" t="str">
        <f t="shared" si="1164"/>
        <v>-</v>
      </c>
      <c r="JC336" s="56" t="str">
        <f t="shared" si="1165"/>
        <v>-</v>
      </c>
      <c r="JD336" s="56" t="str">
        <f t="shared" si="1166"/>
        <v>-</v>
      </c>
      <c r="JE336" s="56" t="str">
        <f t="shared" si="1167"/>
        <v>-</v>
      </c>
      <c r="JF336" s="56" t="str">
        <f t="shared" si="1168"/>
        <v>-</v>
      </c>
      <c r="JG336" s="56" t="str">
        <f t="shared" si="1169"/>
        <v>-</v>
      </c>
      <c r="JH336" s="56" t="str">
        <f t="shared" si="1170"/>
        <v>-</v>
      </c>
      <c r="JI336" s="56" t="str">
        <f t="shared" si="1171"/>
        <v>yes</v>
      </c>
      <c r="JJ336" s="56" t="str">
        <f t="shared" si="1172"/>
        <v>-</v>
      </c>
      <c r="JK336" s="56" t="str">
        <f t="shared" si="1173"/>
        <v>-</v>
      </c>
      <c r="JL336" s="56" t="str">
        <f t="shared" si="1174"/>
        <v>-</v>
      </c>
      <c r="JM336" s="56" t="str">
        <f t="shared" si="1175"/>
        <v>-</v>
      </c>
      <c r="JN336" s="56" t="str">
        <f t="shared" si="1176"/>
        <v>-</v>
      </c>
      <c r="JO336" s="56" t="str">
        <f t="shared" si="1177"/>
        <v>-</v>
      </c>
      <c r="JP336" s="56" t="str">
        <f t="shared" si="1178"/>
        <v>-</v>
      </c>
      <c r="JQ336" s="56" t="str">
        <f t="shared" si="1179"/>
        <v>-</v>
      </c>
      <c r="JR336" s="56" t="str">
        <f t="shared" si="1180"/>
        <v>-</v>
      </c>
      <c r="JS336" s="56" t="str">
        <f t="shared" si="1181"/>
        <v>-</v>
      </c>
      <c r="JT336" s="56" t="str">
        <f t="shared" si="1182"/>
        <v>-</v>
      </c>
      <c r="JU336" s="56" t="str">
        <f t="shared" si="1183"/>
        <v>-</v>
      </c>
      <c r="JV336" s="56" t="str">
        <f t="shared" si="1184"/>
        <v>-</v>
      </c>
      <c r="JW336" s="56" t="str">
        <f t="shared" si="1185"/>
        <v>-</v>
      </c>
      <c r="JX336" s="56" t="str">
        <f t="shared" si="1186"/>
        <v>-</v>
      </c>
      <c r="JY336" s="56" t="str">
        <f t="shared" si="1187"/>
        <v>-</v>
      </c>
      <c r="JZ336" s="56" t="str">
        <f t="shared" si="1188"/>
        <v>-</v>
      </c>
      <c r="KA336" s="444" t="s">
        <v>1247</v>
      </c>
      <c r="KB336" s="360">
        <f>IF(ISNUMBER(INDEX($EQ$15:$GK$521,$B336,EO$11)),MAX(KB$14:KB335)+1,0)</f>
        <v>0</v>
      </c>
      <c r="KC336" s="360" t="str">
        <f t="shared" ref="KC336:KC399" si="1286">IF($B336&lt;=MAX($KB$14:$KB$523),MATCH(B336,$KB$15:$KB$523,0),"")</f>
        <v/>
      </c>
      <c r="KD336" s="373" t="s">
        <v>2</v>
      </c>
      <c r="KE336" s="215"/>
      <c r="KF336" s="60"/>
      <c r="KG336" s="60"/>
      <c r="KH336" s="60"/>
      <c r="KI336" s="60"/>
      <c r="KJ336" s="60"/>
      <c r="KK336" s="60"/>
      <c r="KL336" s="60"/>
      <c r="KM336" s="60"/>
      <c r="KN336" s="60"/>
      <c r="KO336" s="60"/>
      <c r="KP336" s="60"/>
      <c r="KQ336" s="60"/>
      <c r="KR336" s="60"/>
      <c r="KS336" s="60"/>
      <c r="KT336" s="60"/>
      <c r="KU336" s="60"/>
      <c r="KV336" s="60"/>
      <c r="KW336" s="60"/>
      <c r="KX336" s="60"/>
      <c r="KY336" s="60"/>
      <c r="KZ336" s="283" t="str">
        <f t="shared" si="1189"/>
        <v/>
      </c>
      <c r="LA336" s="26"/>
      <c r="LB336" s="18"/>
      <c r="LC336" s="18"/>
      <c r="LD336" s="18"/>
      <c r="LE336" s="18"/>
      <c r="LF336" s="18"/>
      <c r="LG336" s="18"/>
      <c r="LH336" s="18"/>
      <c r="LI336" s="18"/>
      <c r="LJ336" s="18"/>
      <c r="LK336" s="18"/>
      <c r="LL336" s="18"/>
      <c r="LM336" s="18"/>
      <c r="LN336" s="63"/>
      <c r="LO336" s="251">
        <f t="shared" si="1190"/>
        <v>0</v>
      </c>
      <c r="LP336" s="251">
        <f t="shared" si="1191"/>
        <v>0</v>
      </c>
      <c r="LQ336" s="251">
        <f t="shared" si="1192"/>
        <v>0</v>
      </c>
      <c r="LR336" s="251">
        <f t="shared" si="1193"/>
        <v>0</v>
      </c>
      <c r="LS336" s="251">
        <f t="shared" si="1194"/>
        <v>0</v>
      </c>
      <c r="LT336" s="251">
        <f t="shared" si="1195"/>
        <v>0</v>
      </c>
      <c r="LU336" s="251">
        <f t="shared" si="1196"/>
        <v>0</v>
      </c>
      <c r="LV336" s="251">
        <f t="shared" si="1197"/>
        <v>0</v>
      </c>
      <c r="LW336" s="251">
        <f t="shared" si="1198"/>
        <v>0</v>
      </c>
      <c r="LX336" s="251">
        <f t="shared" si="1199"/>
        <v>0</v>
      </c>
      <c r="LY336" s="251">
        <f t="shared" si="1200"/>
        <v>0</v>
      </c>
      <c r="LZ336" s="251">
        <f t="shared" si="1201"/>
        <v>0</v>
      </c>
      <c r="MA336" s="63" t="str">
        <f t="shared" si="1202"/>
        <v/>
      </c>
      <c r="MB336" s="63" t="str">
        <f t="shared" si="1094"/>
        <v/>
      </c>
      <c r="MC336" s="63">
        <f t="shared" si="1095"/>
        <v>322</v>
      </c>
      <c r="MD336" s="63" t="str">
        <f t="shared" si="1096"/>
        <v/>
      </c>
      <c r="ME336" s="63" t="str">
        <f t="shared" si="1097"/>
        <v/>
      </c>
      <c r="MF336" s="315" t="str">
        <f t="shared" si="1203"/>
        <v/>
      </c>
      <c r="MG336" s="315">
        <f>IF(ISNUMBER(MATCH(EO336,$ME$15:$ME$520,0)),0,MAX(MG$14:MG335)+1)</f>
        <v>0</v>
      </c>
      <c r="MH336" s="315" t="str">
        <f t="shared" si="1204"/>
        <v/>
      </c>
      <c r="MI336" s="369"/>
      <c r="MJ336" s="68"/>
      <c r="MK336" s="18"/>
      <c r="ML336" s="242"/>
      <c r="MM336" s="242"/>
      <c r="MN336" s="59"/>
      <c r="MO336" s="59"/>
      <c r="MP336" s="285"/>
      <c r="MQ336" s="59"/>
      <c r="MR336" s="238"/>
      <c r="MS336" s="285"/>
      <c r="MT336" s="59"/>
      <c r="MU336" s="285"/>
      <c r="MV336" s="238"/>
      <c r="MW336" s="59"/>
      <c r="MX336" s="59"/>
      <c r="MY336" s="59"/>
      <c r="MZ336" s="59"/>
      <c r="NA336" s="59"/>
      <c r="NB336" s="59"/>
      <c r="NC336" s="59"/>
      <c r="ND336" s="59"/>
      <c r="NE336" s="59"/>
      <c r="NF336" s="59"/>
      <c r="NG336" s="59"/>
      <c r="NH336" s="59"/>
      <c r="NI336" s="59"/>
      <c r="NJ336" s="59"/>
      <c r="NK336" s="59"/>
      <c r="NL336" s="454"/>
      <c r="NM336" s="454"/>
      <c r="NN336" s="59"/>
      <c r="NO336" s="18"/>
      <c r="NP336" s="18"/>
      <c r="NQ336" s="18"/>
      <c r="NR336" s="18"/>
      <c r="NS336" s="18"/>
      <c r="NT336" s="18"/>
      <c r="NU336" s="18"/>
      <c r="NV336" s="18"/>
      <c r="NW336" s="18"/>
      <c r="NX336" s="18"/>
      <c r="NY336" s="18"/>
      <c r="NZ336" s="18"/>
      <c r="OA336" s="18"/>
      <c r="OB336" s="18"/>
      <c r="OC336" s="18"/>
      <c r="OZ336" s="59"/>
      <c r="PA336" s="251" t="str">
        <f t="shared" si="1205"/>
        <v/>
      </c>
      <c r="PB336" s="251" t="str">
        <f t="shared" si="1206"/>
        <v/>
      </c>
      <c r="PC336" s="251" t="str">
        <f t="shared" si="1207"/>
        <v/>
      </c>
      <c r="PD336" s="251" t="str">
        <f t="shared" si="1208"/>
        <v/>
      </c>
      <c r="PE336" s="251" t="str">
        <f t="shared" si="1209"/>
        <v/>
      </c>
      <c r="PF336" s="251" t="str">
        <f t="shared" si="1210"/>
        <v/>
      </c>
      <c r="PG336" s="251" t="str">
        <f t="shared" si="1211"/>
        <v/>
      </c>
      <c r="PH336" s="251" t="str">
        <f t="shared" si="1212"/>
        <v/>
      </c>
      <c r="PI336" s="251" t="str">
        <f t="shared" si="1213"/>
        <v/>
      </c>
      <c r="PJ336" s="251" t="str">
        <f t="shared" si="1214"/>
        <v/>
      </c>
      <c r="PK336" s="251" t="str">
        <f t="shared" si="1215"/>
        <v/>
      </c>
      <c r="PL336" s="251" t="str">
        <f t="shared" si="1216"/>
        <v/>
      </c>
      <c r="PM336" s="251" t="str">
        <f t="shared" si="1217"/>
        <v/>
      </c>
      <c r="PN336" s="251" t="str">
        <f t="shared" si="1218"/>
        <v/>
      </c>
      <c r="PO336" s="251" t="str">
        <f t="shared" si="1219"/>
        <v/>
      </c>
      <c r="PP336" s="251" t="str">
        <f t="shared" si="1220"/>
        <v/>
      </c>
      <c r="PQ336" s="251" t="str">
        <f t="shared" si="1221"/>
        <v/>
      </c>
      <c r="PR336" s="251" t="str">
        <f t="shared" si="1222"/>
        <v/>
      </c>
      <c r="PS336" s="251" t="str">
        <f t="shared" si="1223"/>
        <v/>
      </c>
      <c r="PT336" s="251" t="str">
        <f t="shared" si="1224"/>
        <v/>
      </c>
      <c r="PU336" s="251" t="str">
        <f t="shared" si="1225"/>
        <v/>
      </c>
      <c r="PV336" s="251" t="str">
        <f t="shared" si="1226"/>
        <v/>
      </c>
      <c r="PW336" s="251" t="str">
        <f t="shared" si="1227"/>
        <v/>
      </c>
      <c r="PX336" s="251" t="str">
        <f t="shared" si="1228"/>
        <v/>
      </c>
      <c r="PY336" s="251" t="str">
        <f t="shared" si="1229"/>
        <v/>
      </c>
      <c r="PZ336" s="251" t="str">
        <f t="shared" si="1230"/>
        <v/>
      </c>
      <c r="QA336" s="251" t="str">
        <f t="shared" si="1231"/>
        <v/>
      </c>
      <c r="QB336" s="251" t="str">
        <f t="shared" si="1232"/>
        <v/>
      </c>
      <c r="QC336" s="251" t="str">
        <f t="shared" si="1233"/>
        <v/>
      </c>
      <c r="QD336" s="251" t="str">
        <f t="shared" si="1234"/>
        <v/>
      </c>
      <c r="QE336" s="251" t="str">
        <f t="shared" si="1235"/>
        <v/>
      </c>
      <c r="QF336" s="63">
        <f t="shared" si="1236"/>
        <v>0</v>
      </c>
      <c r="QG336" s="59"/>
      <c r="QH336" s="59"/>
      <c r="QI336" s="59"/>
      <c r="QJ336" s="59"/>
      <c r="QK336" s="59"/>
      <c r="QL336" s="59"/>
      <c r="QM336" s="59"/>
      <c r="QN336" s="59"/>
    </row>
    <row r="337" spans="1:456" ht="6.75" customHeight="1" x14ac:dyDescent="0.25">
      <c r="A337" s="68"/>
      <c r="B337" s="447">
        <f t="shared" si="1098"/>
        <v>323</v>
      </c>
      <c r="C337" s="72" t="s">
        <v>1187</v>
      </c>
      <c r="D337" s="261" t="s">
        <v>1210</v>
      </c>
      <c r="E337" s="59"/>
      <c r="F337" s="229"/>
      <c r="G337" s="295"/>
      <c r="H337" s="295"/>
      <c r="I337" s="229"/>
      <c r="J337" s="295"/>
      <c r="K337" s="295"/>
      <c r="L337" s="229"/>
      <c r="M337" s="295"/>
      <c r="N337" s="295"/>
      <c r="O337" s="229"/>
      <c r="P337" s="295"/>
      <c r="Q337" s="295"/>
      <c r="R337" s="229"/>
      <c r="S337" s="230"/>
      <c r="T337" s="231"/>
      <c r="U337" s="229"/>
      <c r="V337" s="230"/>
      <c r="W337" s="231"/>
      <c r="X337" s="229"/>
      <c r="Y337" s="230"/>
      <c r="Z337" s="231"/>
      <c r="AA337" s="229"/>
      <c r="AB337" s="295"/>
      <c r="AC337" s="295"/>
      <c r="AD337" s="229"/>
      <c r="AE337" s="295"/>
      <c r="AF337" s="295"/>
      <c r="AG337" s="229"/>
      <c r="AH337" s="295"/>
      <c r="AI337" s="295"/>
      <c r="AJ337" s="229"/>
      <c r="AK337" s="295"/>
      <c r="AL337" s="295"/>
      <c r="AM337" s="229"/>
      <c r="AN337" s="295"/>
      <c r="AO337" s="295"/>
      <c r="AP337" s="243"/>
      <c r="AQ337" s="295"/>
      <c r="AR337" s="290"/>
      <c r="AS337" s="243"/>
      <c r="AT337" s="295"/>
      <c r="AU337" s="290"/>
      <c r="AV337" s="229"/>
      <c r="AW337" s="230"/>
      <c r="AX337" s="231"/>
      <c r="AY337" s="229"/>
      <c r="AZ337" s="230"/>
      <c r="BA337" s="231"/>
      <c r="BB337" s="229"/>
      <c r="BC337" s="230"/>
      <c r="BD337" s="231"/>
      <c r="BE337" s="229"/>
      <c r="BF337" s="230"/>
      <c r="BG337" s="231"/>
      <c r="BH337" s="229"/>
      <c r="BI337" s="230"/>
      <c r="BJ337" s="231"/>
      <c r="BK337" s="243"/>
      <c r="BL337" s="230"/>
      <c r="BM337" s="231"/>
      <c r="BN337" s="243"/>
      <c r="BO337" s="230"/>
      <c r="BP337" s="231"/>
      <c r="BQ337" s="229"/>
      <c r="BR337" s="230"/>
      <c r="BS337" s="231"/>
      <c r="BT337" s="229"/>
      <c r="BU337" s="230"/>
      <c r="BV337" s="231"/>
      <c r="BW337" s="229"/>
      <c r="BX337" s="230"/>
      <c r="BY337" s="231"/>
      <c r="BZ337" s="229"/>
      <c r="CA337" s="230"/>
      <c r="CB337" s="231"/>
      <c r="CC337" s="229"/>
      <c r="CD337" s="230"/>
      <c r="CE337" s="231"/>
      <c r="CF337" s="331"/>
      <c r="CG337" s="332"/>
      <c r="CH337" s="385"/>
      <c r="CI337" s="331"/>
      <c r="CJ337" s="332"/>
      <c r="CK337" s="385"/>
      <c r="CL337" s="243"/>
      <c r="CM337" s="230"/>
      <c r="CN337" s="354"/>
      <c r="CO337" s="243"/>
      <c r="CP337" s="230"/>
      <c r="CQ337" s="231"/>
      <c r="CR337" s="331"/>
      <c r="CS337" s="332"/>
      <c r="CT337" s="333"/>
      <c r="CU337" s="229"/>
      <c r="CV337" s="230"/>
      <c r="CW337" s="231"/>
      <c r="CX337" s="331"/>
      <c r="CY337" s="332"/>
      <c r="CZ337" s="333"/>
      <c r="DA337" s="331"/>
      <c r="DB337" s="332"/>
      <c r="DC337" s="333"/>
      <c r="DD337" s="331"/>
      <c r="DE337" s="332"/>
      <c r="DF337" s="333"/>
      <c r="DG337" s="331"/>
      <c r="DH337" s="332"/>
      <c r="DI337" s="333"/>
      <c r="DJ337" s="229"/>
      <c r="DK337" s="230"/>
      <c r="DL337" s="231"/>
      <c r="DM337" s="229"/>
      <c r="DN337" s="230"/>
      <c r="DO337" s="231"/>
      <c r="DP337" s="331"/>
      <c r="DQ337" s="332"/>
      <c r="DR337" s="333"/>
      <c r="DS337" s="331"/>
      <c r="DT337" s="332"/>
      <c r="DU337" s="333"/>
      <c r="DV337" s="331"/>
      <c r="DW337" s="332"/>
      <c r="DX337" s="333"/>
      <c r="DY337" s="331"/>
      <c r="DZ337" s="332"/>
      <c r="EA337" s="333"/>
      <c r="EB337" s="331"/>
      <c r="EC337" s="332"/>
      <c r="ED337" s="333"/>
      <c r="EE337" s="331"/>
      <c r="EF337" s="332"/>
      <c r="EG337" s="333"/>
      <c r="EH337" s="229"/>
      <c r="EI337" s="230"/>
      <c r="EJ337" s="231"/>
      <c r="EK337" s="229"/>
      <c r="EL337" s="230"/>
      <c r="EM337" s="231"/>
      <c r="EN337" s="244"/>
      <c r="EO337" s="269" t="str">
        <f t="shared" si="1099"/>
        <v/>
      </c>
      <c r="EP337" s="444" t="s">
        <v>1247</v>
      </c>
      <c r="EQ337" s="360" t="str">
        <f t="shared" si="1237"/>
        <v/>
      </c>
      <c r="ER337" s="360" t="str">
        <f t="shared" si="1238"/>
        <v/>
      </c>
      <c r="ES337" s="360" t="str">
        <f t="shared" si="1239"/>
        <v/>
      </c>
      <c r="ET337" s="360" t="str">
        <f t="shared" si="1240"/>
        <v/>
      </c>
      <c r="EU337" s="360" t="str">
        <f t="shared" si="1241"/>
        <v/>
      </c>
      <c r="EV337" s="360" t="str">
        <f t="shared" si="1242"/>
        <v/>
      </c>
      <c r="EW337" s="360" t="str">
        <f t="shared" si="1243"/>
        <v/>
      </c>
      <c r="EX337" s="360" t="str">
        <f t="shared" si="1244"/>
        <v/>
      </c>
      <c r="EY337" s="360" t="str">
        <f t="shared" si="1245"/>
        <v/>
      </c>
      <c r="EZ337" s="360" t="str">
        <f t="shared" si="1246"/>
        <v/>
      </c>
      <c r="FA337" s="360" t="str">
        <f t="shared" si="1247"/>
        <v/>
      </c>
      <c r="FB337" s="360" t="str">
        <f t="shared" si="1248"/>
        <v/>
      </c>
      <c r="FC337" s="360" t="str">
        <f t="shared" si="1249"/>
        <v/>
      </c>
      <c r="FD337" s="360" t="str">
        <f t="shared" si="1250"/>
        <v/>
      </c>
      <c r="FE337" s="360" t="str">
        <f t="shared" si="1251"/>
        <v/>
      </c>
      <c r="FF337" s="360" t="str">
        <f t="shared" si="1252"/>
        <v/>
      </c>
      <c r="FG337" s="360" t="str">
        <f t="shared" si="1253"/>
        <v/>
      </c>
      <c r="FH337" s="360" t="str">
        <f t="shared" si="1254"/>
        <v/>
      </c>
      <c r="FI337" s="360" t="str">
        <f t="shared" si="1255"/>
        <v/>
      </c>
      <c r="FJ337" s="360" t="str">
        <f t="shared" si="1256"/>
        <v/>
      </c>
      <c r="FK337" s="360" t="str">
        <f t="shared" si="1257"/>
        <v/>
      </c>
      <c r="FL337" s="360" t="str">
        <f t="shared" si="1258"/>
        <v/>
      </c>
      <c r="FM337" s="360" t="str">
        <f t="shared" si="1259"/>
        <v/>
      </c>
      <c r="FN337" s="360" t="str">
        <f t="shared" si="1260"/>
        <v/>
      </c>
      <c r="FO337" s="360" t="str">
        <f t="shared" si="1261"/>
        <v/>
      </c>
      <c r="FP337" s="360" t="str">
        <f t="shared" si="1262"/>
        <v/>
      </c>
      <c r="FQ337" s="360" t="str">
        <f t="shared" si="1263"/>
        <v/>
      </c>
      <c r="FR337" s="360" t="str">
        <f t="shared" si="1264"/>
        <v/>
      </c>
      <c r="FS337" s="360" t="str">
        <f t="shared" si="1265"/>
        <v/>
      </c>
      <c r="FT337" s="360" t="str">
        <f t="shared" si="1100"/>
        <v/>
      </c>
      <c r="FU337" s="360" t="str">
        <f t="shared" si="1266"/>
        <v/>
      </c>
      <c r="FV337" s="360" t="str">
        <f t="shared" si="1267"/>
        <v/>
      </c>
      <c r="FW337" s="360" t="str">
        <f t="shared" si="1268"/>
        <v/>
      </c>
      <c r="FX337" s="360" t="str">
        <f t="shared" si="1269"/>
        <v/>
      </c>
      <c r="FY337" s="360">
        <f t="shared" si="1270"/>
        <v>26</v>
      </c>
      <c r="FZ337" s="360" t="str">
        <f t="shared" si="1271"/>
        <v/>
      </c>
      <c r="GA337" s="360" t="str">
        <f t="shared" si="1272"/>
        <v/>
      </c>
      <c r="GB337" s="360" t="str">
        <f t="shared" si="1273"/>
        <v/>
      </c>
      <c r="GC337" s="360" t="str">
        <f t="shared" si="1274"/>
        <v/>
      </c>
      <c r="GD337" s="360" t="str">
        <f t="shared" si="1275"/>
        <v/>
      </c>
      <c r="GE337" s="360" t="str">
        <f t="shared" si="1276"/>
        <v/>
      </c>
      <c r="GF337" s="360" t="str">
        <f t="shared" si="1277"/>
        <v/>
      </c>
      <c r="GG337" s="360" t="str">
        <f t="shared" si="1278"/>
        <v/>
      </c>
      <c r="GH337" s="360" t="str">
        <f t="shared" si="1279"/>
        <v/>
      </c>
      <c r="GI337" s="360" t="str">
        <f t="shared" si="1280"/>
        <v/>
      </c>
      <c r="GJ337" s="360" t="str">
        <f t="shared" si="1281"/>
        <v/>
      </c>
      <c r="GK337" s="444" t="s">
        <v>1247</v>
      </c>
      <c r="GL337" s="361" t="str">
        <f t="shared" si="1101"/>
        <v>-</v>
      </c>
      <c r="GM337" s="361" t="str">
        <f t="shared" si="1102"/>
        <v>-</v>
      </c>
      <c r="GN337" s="361" t="str">
        <f t="shared" si="1103"/>
        <v>-</v>
      </c>
      <c r="GO337" s="361" t="str">
        <f t="shared" si="1104"/>
        <v>-</v>
      </c>
      <c r="GP337" s="361" t="str">
        <f t="shared" si="1105"/>
        <v>-</v>
      </c>
      <c r="GQ337" s="361" t="str">
        <f t="shared" si="1106"/>
        <v>-</v>
      </c>
      <c r="GR337" s="361" t="str">
        <f t="shared" si="1107"/>
        <v>-</v>
      </c>
      <c r="GS337" s="361" t="str">
        <f t="shared" si="1108"/>
        <v>-</v>
      </c>
      <c r="GT337" s="361" t="str">
        <f t="shared" si="1109"/>
        <v>-</v>
      </c>
      <c r="GU337" s="361" t="str">
        <f t="shared" si="1110"/>
        <v>-</v>
      </c>
      <c r="GV337" s="361" t="str">
        <f t="shared" si="1111"/>
        <v>-</v>
      </c>
      <c r="GW337" s="361" t="str">
        <f t="shared" si="1112"/>
        <v>-</v>
      </c>
      <c r="GX337" s="361" t="str">
        <f t="shared" si="1113"/>
        <v>-</v>
      </c>
      <c r="GY337" s="361" t="str">
        <f t="shared" si="1114"/>
        <v>-</v>
      </c>
      <c r="GZ337" s="361" t="str">
        <f t="shared" si="1115"/>
        <v>-</v>
      </c>
      <c r="HA337" s="361" t="str">
        <f t="shared" si="1116"/>
        <v>-</v>
      </c>
      <c r="HB337" s="361" t="str">
        <f t="shared" si="1117"/>
        <v>-</v>
      </c>
      <c r="HC337" s="361" t="str">
        <f t="shared" si="1118"/>
        <v>-</v>
      </c>
      <c r="HD337" s="361" t="str">
        <f t="shared" si="1119"/>
        <v>-</v>
      </c>
      <c r="HE337" s="361" t="str">
        <f t="shared" si="1120"/>
        <v>-</v>
      </c>
      <c r="HF337" s="361" t="str">
        <f t="shared" si="1121"/>
        <v>-</v>
      </c>
      <c r="HG337" s="361" t="str">
        <f t="shared" si="1122"/>
        <v>-</v>
      </c>
      <c r="HH337" s="361" t="str">
        <f t="shared" si="1123"/>
        <v>-</v>
      </c>
      <c r="HI337" s="361" t="str">
        <f t="shared" si="1124"/>
        <v>-</v>
      </c>
      <c r="HJ337" s="361" t="str">
        <f t="shared" si="1125"/>
        <v>-</v>
      </c>
      <c r="HK337" s="361" t="str">
        <f t="shared" si="1126"/>
        <v>-</v>
      </c>
      <c r="HL337" s="361" t="str">
        <f t="shared" si="1127"/>
        <v>-</v>
      </c>
      <c r="HM337" s="361" t="str">
        <f t="shared" si="1128"/>
        <v>-</v>
      </c>
      <c r="HN337" s="361" t="str">
        <f t="shared" si="1129"/>
        <v>-</v>
      </c>
      <c r="HO337" s="361" t="str">
        <f t="shared" si="1130"/>
        <v>-</v>
      </c>
      <c r="HP337" s="361" t="str">
        <f t="shared" si="1131"/>
        <v>-</v>
      </c>
      <c r="HQ337" s="361" t="str">
        <f t="shared" si="1132"/>
        <v>-</v>
      </c>
      <c r="HR337" s="361" t="str">
        <f t="shared" si="1133"/>
        <v>-</v>
      </c>
      <c r="HS337" s="361" t="str">
        <f t="shared" si="1134"/>
        <v>-</v>
      </c>
      <c r="HT337" s="361" t="str">
        <f t="shared" si="1135"/>
        <v>Path</v>
      </c>
      <c r="HU337" s="361" t="str">
        <f t="shared" si="1136"/>
        <v>-</v>
      </c>
      <c r="HV337" s="361" t="str">
        <f t="shared" si="1137"/>
        <v>-</v>
      </c>
      <c r="HW337" s="361" t="str">
        <f t="shared" si="1138"/>
        <v>-</v>
      </c>
      <c r="HX337" s="361" t="str">
        <f t="shared" si="1139"/>
        <v>-</v>
      </c>
      <c r="HY337" s="361" t="str">
        <f t="shared" si="1140"/>
        <v>-</v>
      </c>
      <c r="HZ337" s="361" t="str">
        <f t="shared" si="1141"/>
        <v>-</v>
      </c>
      <c r="IA337" s="361" t="str">
        <f t="shared" si="1142"/>
        <v>-</v>
      </c>
      <c r="IB337" s="361" t="str">
        <f t="shared" si="1143"/>
        <v>-</v>
      </c>
      <c r="IC337" s="361" t="str">
        <f t="shared" si="1144"/>
        <v>-</v>
      </c>
      <c r="ID337" s="361" t="str">
        <f t="shared" si="1145"/>
        <v>-</v>
      </c>
      <c r="IE337" s="361" t="str">
        <f t="shared" si="1146"/>
        <v>-</v>
      </c>
      <c r="IF337" s="444" t="s">
        <v>1247</v>
      </c>
      <c r="IG337" s="56" t="str">
        <f t="shared" si="1282"/>
        <v>-</v>
      </c>
      <c r="IH337" s="56" t="str">
        <f t="shared" si="1283"/>
        <v>-</v>
      </c>
      <c r="II337" s="56" t="str">
        <f t="shared" si="1284"/>
        <v>-</v>
      </c>
      <c r="IJ337" s="56" t="str">
        <f t="shared" si="1285"/>
        <v>-</v>
      </c>
      <c r="IK337" s="56" t="str">
        <f t="shared" si="1147"/>
        <v>-</v>
      </c>
      <c r="IL337" s="56" t="str">
        <f t="shared" si="1148"/>
        <v>-</v>
      </c>
      <c r="IM337" s="56" t="str">
        <f t="shared" si="1149"/>
        <v>-</v>
      </c>
      <c r="IN337" s="56" t="str">
        <f t="shared" si="1150"/>
        <v>-</v>
      </c>
      <c r="IO337" s="56" t="str">
        <f t="shared" si="1151"/>
        <v>-</v>
      </c>
      <c r="IP337" s="56" t="str">
        <f t="shared" si="1152"/>
        <v>-</v>
      </c>
      <c r="IQ337" s="56" t="str">
        <f t="shared" si="1153"/>
        <v>-</v>
      </c>
      <c r="IR337" s="56" t="str">
        <f t="shared" si="1154"/>
        <v>-</v>
      </c>
      <c r="IS337" s="56" t="str">
        <f t="shared" si="1155"/>
        <v>-</v>
      </c>
      <c r="IT337" s="56" t="str">
        <f t="shared" si="1156"/>
        <v>-</v>
      </c>
      <c r="IU337" s="56" t="str">
        <f t="shared" si="1157"/>
        <v>-</v>
      </c>
      <c r="IV337" s="56" t="str">
        <f t="shared" si="1158"/>
        <v>-</v>
      </c>
      <c r="IW337" s="56" t="str">
        <f t="shared" si="1159"/>
        <v>-</v>
      </c>
      <c r="IX337" s="56" t="str">
        <f t="shared" si="1160"/>
        <v>-</v>
      </c>
      <c r="IY337" s="56" t="str">
        <f t="shared" si="1161"/>
        <v>-</v>
      </c>
      <c r="IZ337" s="56" t="str">
        <f t="shared" si="1162"/>
        <v>-</v>
      </c>
      <c r="JA337" s="56" t="str">
        <f t="shared" si="1163"/>
        <v>-</v>
      </c>
      <c r="JB337" s="56" t="str">
        <f t="shared" si="1164"/>
        <v>-</v>
      </c>
      <c r="JC337" s="56" t="str">
        <f t="shared" si="1165"/>
        <v>-</v>
      </c>
      <c r="JD337" s="56" t="str">
        <f t="shared" si="1166"/>
        <v>-</v>
      </c>
      <c r="JE337" s="56" t="str">
        <f t="shared" si="1167"/>
        <v>-</v>
      </c>
      <c r="JF337" s="56" t="str">
        <f t="shared" si="1168"/>
        <v>-</v>
      </c>
      <c r="JG337" s="56" t="str">
        <f t="shared" si="1169"/>
        <v>-</v>
      </c>
      <c r="JH337" s="56" t="str">
        <f t="shared" si="1170"/>
        <v>-</v>
      </c>
      <c r="JI337" s="56" t="str">
        <f t="shared" si="1171"/>
        <v>-</v>
      </c>
      <c r="JJ337" s="56" t="str">
        <f t="shared" si="1172"/>
        <v>-</v>
      </c>
      <c r="JK337" s="56" t="str">
        <f t="shared" si="1173"/>
        <v>-</v>
      </c>
      <c r="JL337" s="56" t="str">
        <f t="shared" si="1174"/>
        <v>-</v>
      </c>
      <c r="JM337" s="56" t="str">
        <f t="shared" si="1175"/>
        <v>-</v>
      </c>
      <c r="JN337" s="56" t="str">
        <f t="shared" si="1176"/>
        <v>-</v>
      </c>
      <c r="JO337" s="56" t="str">
        <f t="shared" si="1177"/>
        <v>---------------</v>
      </c>
      <c r="JP337" s="56" t="str">
        <f t="shared" si="1178"/>
        <v>-</v>
      </c>
      <c r="JQ337" s="56" t="str">
        <f t="shared" si="1179"/>
        <v>-</v>
      </c>
      <c r="JR337" s="56" t="str">
        <f t="shared" si="1180"/>
        <v>-</v>
      </c>
      <c r="JS337" s="56" t="str">
        <f t="shared" si="1181"/>
        <v>-</v>
      </c>
      <c r="JT337" s="56" t="str">
        <f t="shared" si="1182"/>
        <v>-</v>
      </c>
      <c r="JU337" s="56" t="str">
        <f t="shared" si="1183"/>
        <v>-</v>
      </c>
      <c r="JV337" s="56" t="str">
        <f t="shared" si="1184"/>
        <v>-</v>
      </c>
      <c r="JW337" s="56" t="str">
        <f t="shared" si="1185"/>
        <v>-</v>
      </c>
      <c r="JX337" s="56" t="str">
        <f t="shared" si="1186"/>
        <v>-</v>
      </c>
      <c r="JY337" s="56" t="str">
        <f t="shared" si="1187"/>
        <v>-</v>
      </c>
      <c r="JZ337" s="56" t="str">
        <f t="shared" si="1188"/>
        <v>-</v>
      </c>
      <c r="KA337" s="444" t="s">
        <v>1247</v>
      </c>
      <c r="KB337" s="360">
        <f>IF(ISNUMBER(INDEX($EQ$15:$GK$521,$B337,EO$11)),MAX(KB$14:KB336)+1,0)</f>
        <v>0</v>
      </c>
      <c r="KC337" s="360" t="str">
        <f t="shared" si="1286"/>
        <v/>
      </c>
      <c r="KD337" s="373" t="s">
        <v>2</v>
      </c>
      <c r="KE337" s="215"/>
      <c r="KF337" s="60"/>
      <c r="KG337" s="60"/>
      <c r="KH337" s="60"/>
      <c r="KI337" s="60"/>
      <c r="KJ337" s="60"/>
      <c r="KK337" s="60"/>
      <c r="KL337" s="60"/>
      <c r="KM337" s="60"/>
      <c r="KN337" s="60"/>
      <c r="KO337" s="60"/>
      <c r="KP337" s="60"/>
      <c r="KQ337" s="60"/>
      <c r="KR337" s="60"/>
      <c r="KS337" s="60"/>
      <c r="KT337" s="60"/>
      <c r="KU337" s="60"/>
      <c r="KV337" s="60"/>
      <c r="KW337" s="60"/>
      <c r="KX337" s="60"/>
      <c r="KY337" s="60"/>
      <c r="KZ337" s="283" t="str">
        <f t="shared" si="1189"/>
        <v/>
      </c>
      <c r="LA337" s="26"/>
      <c r="LB337" s="18"/>
      <c r="LC337" s="18"/>
      <c r="LD337" s="18"/>
      <c r="LE337" s="18"/>
      <c r="LF337" s="18"/>
      <c r="LG337" s="18"/>
      <c r="LH337" s="18"/>
      <c r="LI337" s="18"/>
      <c r="LJ337" s="18"/>
      <c r="LK337" s="18"/>
      <c r="LL337" s="18"/>
      <c r="LM337" s="18"/>
      <c r="LN337" s="63"/>
      <c r="LO337" s="251">
        <f t="shared" si="1190"/>
        <v>0</v>
      </c>
      <c r="LP337" s="251">
        <f t="shared" si="1191"/>
        <v>0</v>
      </c>
      <c r="LQ337" s="251">
        <f t="shared" si="1192"/>
        <v>0</v>
      </c>
      <c r="LR337" s="251">
        <f t="shared" si="1193"/>
        <v>0</v>
      </c>
      <c r="LS337" s="251">
        <f t="shared" si="1194"/>
        <v>0</v>
      </c>
      <c r="LT337" s="251">
        <f t="shared" si="1195"/>
        <v>0</v>
      </c>
      <c r="LU337" s="251">
        <f t="shared" si="1196"/>
        <v>0</v>
      </c>
      <c r="LV337" s="251">
        <f t="shared" si="1197"/>
        <v>0</v>
      </c>
      <c r="LW337" s="251">
        <f t="shared" si="1198"/>
        <v>0</v>
      </c>
      <c r="LX337" s="251">
        <f t="shared" si="1199"/>
        <v>0</v>
      </c>
      <c r="LY337" s="251">
        <f t="shared" si="1200"/>
        <v>0</v>
      </c>
      <c r="LZ337" s="251">
        <f t="shared" si="1201"/>
        <v>0</v>
      </c>
      <c r="MA337" s="63" t="str">
        <f t="shared" si="1202"/>
        <v/>
      </c>
      <c r="MB337" s="63" t="str">
        <f t="shared" si="1094"/>
        <v/>
      </c>
      <c r="MC337" s="63">
        <f t="shared" si="1095"/>
        <v>323</v>
      </c>
      <c r="MD337" s="63" t="str">
        <f t="shared" si="1096"/>
        <v/>
      </c>
      <c r="ME337" s="63" t="str">
        <f t="shared" si="1097"/>
        <v/>
      </c>
      <c r="MF337" s="315" t="str">
        <f t="shared" si="1203"/>
        <v/>
      </c>
      <c r="MG337" s="315">
        <f>IF(ISNUMBER(MATCH(EO337,$ME$15:$ME$520,0)),0,MAX(MG$14:MG336)+1)</f>
        <v>0</v>
      </c>
      <c r="MH337" s="315" t="str">
        <f t="shared" si="1204"/>
        <v/>
      </c>
      <c r="MI337" s="369"/>
      <c r="MJ337" s="68"/>
      <c r="MK337" s="18"/>
      <c r="ML337" s="242"/>
      <c r="MM337" s="242"/>
      <c r="MN337" s="59"/>
      <c r="MO337" s="59"/>
      <c r="MP337" s="285"/>
      <c r="MQ337" s="59"/>
      <c r="MR337" s="238"/>
      <c r="MS337" s="285"/>
      <c r="MT337" s="59"/>
      <c r="MU337" s="285"/>
      <c r="MV337" s="238"/>
      <c r="MW337" s="59"/>
      <c r="MX337" s="59"/>
      <c r="MY337" s="59"/>
      <c r="MZ337" s="59"/>
      <c r="NA337" s="59"/>
      <c r="NB337" s="59"/>
      <c r="NC337" s="59"/>
      <c r="ND337" s="59"/>
      <c r="NE337" s="59"/>
      <c r="NF337" s="59"/>
      <c r="NG337" s="59"/>
      <c r="NH337" s="59"/>
      <c r="NI337" s="59"/>
      <c r="NJ337" s="59"/>
      <c r="NK337" s="59"/>
      <c r="NL337" s="454"/>
      <c r="NM337" s="454"/>
      <c r="NN337" s="59"/>
      <c r="NO337" s="18"/>
      <c r="NP337" s="18"/>
      <c r="NQ337" s="18"/>
      <c r="NR337" s="18"/>
      <c r="NS337" s="18"/>
      <c r="NT337" s="18"/>
      <c r="NU337" s="18"/>
      <c r="NV337" s="18"/>
      <c r="NW337" s="18"/>
      <c r="NX337" s="18"/>
      <c r="NY337" s="18"/>
      <c r="NZ337" s="18"/>
      <c r="OA337" s="18"/>
      <c r="OB337" s="18"/>
      <c r="OC337" s="18"/>
      <c r="OZ337" s="59"/>
      <c r="PA337" s="251" t="str">
        <f t="shared" si="1205"/>
        <v/>
      </c>
      <c r="PB337" s="251" t="str">
        <f t="shared" si="1206"/>
        <v/>
      </c>
      <c r="PC337" s="251" t="str">
        <f t="shared" si="1207"/>
        <v/>
      </c>
      <c r="PD337" s="251" t="str">
        <f t="shared" si="1208"/>
        <v/>
      </c>
      <c r="PE337" s="251" t="str">
        <f t="shared" si="1209"/>
        <v/>
      </c>
      <c r="PF337" s="251" t="str">
        <f t="shared" si="1210"/>
        <v/>
      </c>
      <c r="PG337" s="251" t="str">
        <f t="shared" si="1211"/>
        <v/>
      </c>
      <c r="PH337" s="251" t="str">
        <f t="shared" si="1212"/>
        <v/>
      </c>
      <c r="PI337" s="251" t="str">
        <f t="shared" si="1213"/>
        <v/>
      </c>
      <c r="PJ337" s="251" t="str">
        <f t="shared" si="1214"/>
        <v/>
      </c>
      <c r="PK337" s="251" t="str">
        <f t="shared" si="1215"/>
        <v/>
      </c>
      <c r="PL337" s="251" t="str">
        <f t="shared" si="1216"/>
        <v/>
      </c>
      <c r="PM337" s="251" t="str">
        <f t="shared" si="1217"/>
        <v/>
      </c>
      <c r="PN337" s="251" t="str">
        <f t="shared" si="1218"/>
        <v/>
      </c>
      <c r="PO337" s="251" t="str">
        <f t="shared" si="1219"/>
        <v/>
      </c>
      <c r="PP337" s="251" t="str">
        <f t="shared" si="1220"/>
        <v/>
      </c>
      <c r="PQ337" s="251" t="str">
        <f t="shared" si="1221"/>
        <v/>
      </c>
      <c r="PR337" s="251" t="str">
        <f t="shared" si="1222"/>
        <v/>
      </c>
      <c r="PS337" s="251" t="str">
        <f t="shared" si="1223"/>
        <v/>
      </c>
      <c r="PT337" s="251" t="str">
        <f t="shared" si="1224"/>
        <v/>
      </c>
      <c r="PU337" s="251" t="str">
        <f t="shared" si="1225"/>
        <v/>
      </c>
      <c r="PV337" s="251" t="str">
        <f t="shared" si="1226"/>
        <v/>
      </c>
      <c r="PW337" s="251" t="str">
        <f t="shared" si="1227"/>
        <v/>
      </c>
      <c r="PX337" s="251" t="str">
        <f t="shared" si="1228"/>
        <v/>
      </c>
      <c r="PY337" s="251" t="str">
        <f t="shared" si="1229"/>
        <v/>
      </c>
      <c r="PZ337" s="251" t="str">
        <f t="shared" si="1230"/>
        <v/>
      </c>
      <c r="QA337" s="251" t="str">
        <f t="shared" si="1231"/>
        <v/>
      </c>
      <c r="QB337" s="251" t="str">
        <f t="shared" si="1232"/>
        <v/>
      </c>
      <c r="QC337" s="251" t="str">
        <f t="shared" si="1233"/>
        <v/>
      </c>
      <c r="QD337" s="251" t="str">
        <f t="shared" si="1234"/>
        <v/>
      </c>
      <c r="QE337" s="251" t="str">
        <f t="shared" si="1235"/>
        <v/>
      </c>
      <c r="QF337" s="63">
        <f t="shared" si="1236"/>
        <v>0</v>
      </c>
      <c r="QG337" s="59"/>
      <c r="QH337" s="59"/>
      <c r="QI337" s="59"/>
      <c r="QJ337" s="59"/>
      <c r="QK337" s="59"/>
      <c r="QL337" s="59"/>
      <c r="QM337" s="59"/>
      <c r="QN337" s="59"/>
    </row>
    <row r="338" spans="1:456" ht="6.75" customHeight="1" x14ac:dyDescent="0.25">
      <c r="A338" s="68"/>
      <c r="B338" s="447">
        <f t="shared" si="1098"/>
        <v>324</v>
      </c>
      <c r="C338" s="72" t="s">
        <v>1201</v>
      </c>
      <c r="D338" s="261" t="s">
        <v>1210</v>
      </c>
      <c r="E338" s="59"/>
      <c r="F338" s="229"/>
      <c r="G338" s="295"/>
      <c r="H338" s="295"/>
      <c r="I338" s="229"/>
      <c r="J338" s="295"/>
      <c r="K338" s="295"/>
      <c r="L338" s="229"/>
      <c r="M338" s="295"/>
      <c r="N338" s="295"/>
      <c r="O338" s="229"/>
      <c r="P338" s="295"/>
      <c r="Q338" s="295"/>
      <c r="R338" s="229"/>
      <c r="S338" s="230"/>
      <c r="T338" s="231"/>
      <c r="U338" s="229"/>
      <c r="V338" s="230"/>
      <c r="W338" s="231"/>
      <c r="X338" s="229"/>
      <c r="Y338" s="230"/>
      <c r="Z338" s="231"/>
      <c r="AA338" s="229"/>
      <c r="AB338" s="295"/>
      <c r="AC338" s="295"/>
      <c r="AD338" s="229"/>
      <c r="AE338" s="295"/>
      <c r="AF338" s="295"/>
      <c r="AG338" s="229"/>
      <c r="AH338" s="295"/>
      <c r="AI338" s="295"/>
      <c r="AJ338" s="229"/>
      <c r="AK338" s="295"/>
      <c r="AL338" s="295"/>
      <c r="AM338" s="229"/>
      <c r="AN338" s="295"/>
      <c r="AO338" s="295"/>
      <c r="AP338" s="243"/>
      <c r="AQ338" s="295"/>
      <c r="AR338" s="290"/>
      <c r="AS338" s="243"/>
      <c r="AT338" s="295"/>
      <c r="AU338" s="290"/>
      <c r="AV338" s="229"/>
      <c r="AW338" s="230"/>
      <c r="AX338" s="231"/>
      <c r="AY338" s="229"/>
      <c r="AZ338" s="230"/>
      <c r="BA338" s="231"/>
      <c r="BB338" s="229"/>
      <c r="BC338" s="230"/>
      <c r="BD338" s="231"/>
      <c r="BE338" s="229"/>
      <c r="BF338" s="230"/>
      <c r="BG338" s="231"/>
      <c r="BH338" s="229"/>
      <c r="BI338" s="230"/>
      <c r="BJ338" s="231"/>
      <c r="BK338" s="243"/>
      <c r="BL338" s="230"/>
      <c r="BM338" s="231"/>
      <c r="BN338" s="243"/>
      <c r="BO338" s="230"/>
      <c r="BP338" s="231"/>
      <c r="BQ338" s="229"/>
      <c r="BR338" s="230"/>
      <c r="BS338" s="231"/>
      <c r="BT338" s="229"/>
      <c r="BU338" s="230"/>
      <c r="BV338" s="231"/>
      <c r="BW338" s="229"/>
      <c r="BX338" s="230"/>
      <c r="BY338" s="231"/>
      <c r="BZ338" s="229"/>
      <c r="CA338" s="230"/>
      <c r="CB338" s="231"/>
      <c r="CC338" s="229"/>
      <c r="CD338" s="230"/>
      <c r="CE338" s="231"/>
      <c r="CF338" s="331"/>
      <c r="CG338" s="332"/>
      <c r="CH338" s="385"/>
      <c r="CI338" s="331"/>
      <c r="CJ338" s="332"/>
      <c r="CK338" s="385"/>
      <c r="CL338" s="243"/>
      <c r="CM338" s="230"/>
      <c r="CN338" s="354"/>
      <c r="CO338" s="243"/>
      <c r="CP338" s="230"/>
      <c r="CQ338" s="231"/>
      <c r="CR338" s="331"/>
      <c r="CS338" s="332"/>
      <c r="CT338" s="333"/>
      <c r="CU338" s="229"/>
      <c r="CV338" s="230"/>
      <c r="CW338" s="231"/>
      <c r="CX338" s="331"/>
      <c r="CY338" s="332"/>
      <c r="CZ338" s="333"/>
      <c r="DA338" s="331"/>
      <c r="DB338" s="332"/>
      <c r="DC338" s="333"/>
      <c r="DD338" s="331"/>
      <c r="DE338" s="332"/>
      <c r="DF338" s="333"/>
      <c r="DG338" s="331"/>
      <c r="DH338" s="332"/>
      <c r="DI338" s="333"/>
      <c r="DJ338" s="229"/>
      <c r="DK338" s="230"/>
      <c r="DL338" s="231"/>
      <c r="DM338" s="229"/>
      <c r="DN338" s="230"/>
      <c r="DO338" s="231"/>
      <c r="DP338" s="331"/>
      <c r="DQ338" s="332"/>
      <c r="DR338" s="333"/>
      <c r="DS338" s="331"/>
      <c r="DT338" s="332"/>
      <c r="DU338" s="333"/>
      <c r="DV338" s="331"/>
      <c r="DW338" s="332"/>
      <c r="DX338" s="333"/>
      <c r="DY338" s="331"/>
      <c r="DZ338" s="332"/>
      <c r="EA338" s="333"/>
      <c r="EB338" s="331"/>
      <c r="EC338" s="332"/>
      <c r="ED338" s="333"/>
      <c r="EE338" s="331"/>
      <c r="EF338" s="332"/>
      <c r="EG338" s="333"/>
      <c r="EH338" s="229"/>
      <c r="EI338" s="230"/>
      <c r="EJ338" s="231"/>
      <c r="EK338" s="229"/>
      <c r="EL338" s="230"/>
      <c r="EM338" s="231"/>
      <c r="EN338" s="244"/>
      <c r="EO338" s="269" t="str">
        <f t="shared" si="1099"/>
        <v/>
      </c>
      <c r="EP338" s="444" t="s">
        <v>1247</v>
      </c>
      <c r="EQ338" s="360" t="str">
        <f t="shared" si="1237"/>
        <v/>
      </c>
      <c r="ER338" s="360" t="str">
        <f t="shared" si="1238"/>
        <v/>
      </c>
      <c r="ES338" s="360" t="str">
        <f t="shared" si="1239"/>
        <v/>
      </c>
      <c r="ET338" s="360" t="str">
        <f t="shared" si="1240"/>
        <v/>
      </c>
      <c r="EU338" s="360" t="str">
        <f t="shared" si="1241"/>
        <v/>
      </c>
      <c r="EV338" s="360" t="str">
        <f t="shared" si="1242"/>
        <v/>
      </c>
      <c r="EW338" s="360" t="str">
        <f t="shared" si="1243"/>
        <v/>
      </c>
      <c r="EX338" s="360" t="str">
        <f t="shared" si="1244"/>
        <v/>
      </c>
      <c r="EY338" s="360" t="str">
        <f t="shared" si="1245"/>
        <v/>
      </c>
      <c r="EZ338" s="360" t="str">
        <f t="shared" si="1246"/>
        <v/>
      </c>
      <c r="FA338" s="360" t="str">
        <f t="shared" si="1247"/>
        <v/>
      </c>
      <c r="FB338" s="360" t="str">
        <f t="shared" si="1248"/>
        <v/>
      </c>
      <c r="FC338" s="360" t="str">
        <f t="shared" si="1249"/>
        <v/>
      </c>
      <c r="FD338" s="360" t="str">
        <f t="shared" si="1250"/>
        <v/>
      </c>
      <c r="FE338" s="360" t="str">
        <f t="shared" si="1251"/>
        <v/>
      </c>
      <c r="FF338" s="360" t="str">
        <f t="shared" si="1252"/>
        <v/>
      </c>
      <c r="FG338" s="360" t="str">
        <f t="shared" si="1253"/>
        <v/>
      </c>
      <c r="FH338" s="360" t="str">
        <f t="shared" si="1254"/>
        <v/>
      </c>
      <c r="FI338" s="360" t="str">
        <f t="shared" si="1255"/>
        <v/>
      </c>
      <c r="FJ338" s="360" t="str">
        <f t="shared" si="1256"/>
        <v/>
      </c>
      <c r="FK338" s="360" t="str">
        <f t="shared" si="1257"/>
        <v/>
      </c>
      <c r="FL338" s="360" t="str">
        <f t="shared" si="1258"/>
        <v/>
      </c>
      <c r="FM338" s="360" t="str">
        <f t="shared" si="1259"/>
        <v/>
      </c>
      <c r="FN338" s="360" t="str">
        <f t="shared" si="1260"/>
        <v/>
      </c>
      <c r="FO338" s="360" t="str">
        <f t="shared" si="1261"/>
        <v/>
      </c>
      <c r="FP338" s="360" t="str">
        <f t="shared" si="1262"/>
        <v/>
      </c>
      <c r="FQ338" s="360" t="str">
        <f t="shared" si="1263"/>
        <v/>
      </c>
      <c r="FR338" s="360" t="str">
        <f t="shared" si="1264"/>
        <v/>
      </c>
      <c r="FS338" s="360" t="str">
        <f t="shared" si="1265"/>
        <v/>
      </c>
      <c r="FT338" s="360" t="str">
        <f t="shared" si="1100"/>
        <v/>
      </c>
      <c r="FU338" s="360" t="str">
        <f t="shared" si="1266"/>
        <v/>
      </c>
      <c r="FV338" s="360" t="str">
        <f t="shared" si="1267"/>
        <v/>
      </c>
      <c r="FW338" s="360" t="str">
        <f t="shared" si="1268"/>
        <v/>
      </c>
      <c r="FX338" s="360" t="str">
        <f t="shared" si="1269"/>
        <v/>
      </c>
      <c r="FY338" s="360">
        <f t="shared" si="1270"/>
        <v>15</v>
      </c>
      <c r="FZ338" s="360" t="str">
        <f t="shared" si="1271"/>
        <v/>
      </c>
      <c r="GA338" s="360" t="str">
        <f t="shared" si="1272"/>
        <v/>
      </c>
      <c r="GB338" s="360" t="str">
        <f t="shared" si="1273"/>
        <v/>
      </c>
      <c r="GC338" s="360" t="str">
        <f t="shared" si="1274"/>
        <v/>
      </c>
      <c r="GD338" s="360" t="str">
        <f t="shared" si="1275"/>
        <v/>
      </c>
      <c r="GE338" s="360" t="str">
        <f t="shared" si="1276"/>
        <v/>
      </c>
      <c r="GF338" s="360" t="str">
        <f t="shared" si="1277"/>
        <v/>
      </c>
      <c r="GG338" s="360" t="str">
        <f t="shared" si="1278"/>
        <v/>
      </c>
      <c r="GH338" s="360" t="str">
        <f t="shared" si="1279"/>
        <v/>
      </c>
      <c r="GI338" s="360" t="str">
        <f t="shared" si="1280"/>
        <v/>
      </c>
      <c r="GJ338" s="360" t="str">
        <f t="shared" si="1281"/>
        <v/>
      </c>
      <c r="GK338" s="444" t="s">
        <v>1247</v>
      </c>
      <c r="GL338" s="361" t="str">
        <f t="shared" si="1101"/>
        <v>-</v>
      </c>
      <c r="GM338" s="361" t="str">
        <f t="shared" si="1102"/>
        <v>-</v>
      </c>
      <c r="GN338" s="361" t="str">
        <f t="shared" si="1103"/>
        <v>-</v>
      </c>
      <c r="GO338" s="361" t="str">
        <f t="shared" si="1104"/>
        <v>-</v>
      </c>
      <c r="GP338" s="361" t="str">
        <f t="shared" si="1105"/>
        <v>-</v>
      </c>
      <c r="GQ338" s="361" t="str">
        <f t="shared" si="1106"/>
        <v>-</v>
      </c>
      <c r="GR338" s="361" t="str">
        <f t="shared" si="1107"/>
        <v>-</v>
      </c>
      <c r="GS338" s="361" t="str">
        <f t="shared" si="1108"/>
        <v>-</v>
      </c>
      <c r="GT338" s="361" t="str">
        <f t="shared" si="1109"/>
        <v>-</v>
      </c>
      <c r="GU338" s="361" t="str">
        <f t="shared" si="1110"/>
        <v>-</v>
      </c>
      <c r="GV338" s="361" t="str">
        <f t="shared" si="1111"/>
        <v>-</v>
      </c>
      <c r="GW338" s="361" t="str">
        <f t="shared" si="1112"/>
        <v>-</v>
      </c>
      <c r="GX338" s="361" t="str">
        <f t="shared" si="1113"/>
        <v>-</v>
      </c>
      <c r="GY338" s="361" t="str">
        <f t="shared" si="1114"/>
        <v>-</v>
      </c>
      <c r="GZ338" s="361" t="str">
        <f t="shared" si="1115"/>
        <v>-</v>
      </c>
      <c r="HA338" s="361" t="str">
        <f t="shared" si="1116"/>
        <v>-</v>
      </c>
      <c r="HB338" s="361" t="str">
        <f t="shared" si="1117"/>
        <v>-</v>
      </c>
      <c r="HC338" s="361" t="str">
        <f t="shared" si="1118"/>
        <v>-</v>
      </c>
      <c r="HD338" s="361" t="str">
        <f t="shared" si="1119"/>
        <v>-</v>
      </c>
      <c r="HE338" s="361" t="str">
        <f t="shared" si="1120"/>
        <v>-</v>
      </c>
      <c r="HF338" s="361" t="str">
        <f t="shared" si="1121"/>
        <v>-</v>
      </c>
      <c r="HG338" s="361" t="str">
        <f t="shared" si="1122"/>
        <v>-</v>
      </c>
      <c r="HH338" s="361" t="str">
        <f t="shared" si="1123"/>
        <v>-</v>
      </c>
      <c r="HI338" s="361" t="str">
        <f t="shared" si="1124"/>
        <v>-</v>
      </c>
      <c r="HJ338" s="361" t="str">
        <f t="shared" si="1125"/>
        <v>-</v>
      </c>
      <c r="HK338" s="361" t="str">
        <f t="shared" si="1126"/>
        <v>-</v>
      </c>
      <c r="HL338" s="361" t="str">
        <f t="shared" si="1127"/>
        <v>-</v>
      </c>
      <c r="HM338" s="361" t="str">
        <f t="shared" si="1128"/>
        <v>-</v>
      </c>
      <c r="HN338" s="361" t="str">
        <f t="shared" si="1129"/>
        <v>-</v>
      </c>
      <c r="HO338" s="361" t="str">
        <f t="shared" si="1130"/>
        <v>-</v>
      </c>
      <c r="HP338" s="361" t="str">
        <f t="shared" si="1131"/>
        <v>-</v>
      </c>
      <c r="HQ338" s="361" t="str">
        <f t="shared" si="1132"/>
        <v>-</v>
      </c>
      <c r="HR338" s="361" t="str">
        <f t="shared" si="1133"/>
        <v>-</v>
      </c>
      <c r="HS338" s="361" t="str">
        <f t="shared" si="1134"/>
        <v>-</v>
      </c>
      <c r="HT338" s="361" t="str">
        <f t="shared" si="1135"/>
        <v>simulationtype</v>
      </c>
      <c r="HU338" s="361" t="str">
        <f t="shared" si="1136"/>
        <v>-</v>
      </c>
      <c r="HV338" s="361" t="str">
        <f t="shared" si="1137"/>
        <v>-</v>
      </c>
      <c r="HW338" s="361" t="str">
        <f t="shared" si="1138"/>
        <v>-</v>
      </c>
      <c r="HX338" s="361" t="str">
        <f t="shared" si="1139"/>
        <v>-</v>
      </c>
      <c r="HY338" s="361" t="str">
        <f t="shared" si="1140"/>
        <v>-</v>
      </c>
      <c r="HZ338" s="361" t="str">
        <f t="shared" si="1141"/>
        <v>-</v>
      </c>
      <c r="IA338" s="361" t="str">
        <f t="shared" si="1142"/>
        <v>-</v>
      </c>
      <c r="IB338" s="361" t="str">
        <f t="shared" si="1143"/>
        <v>-</v>
      </c>
      <c r="IC338" s="361" t="str">
        <f t="shared" si="1144"/>
        <v>-</v>
      </c>
      <c r="ID338" s="361" t="str">
        <f t="shared" si="1145"/>
        <v>-</v>
      </c>
      <c r="IE338" s="361" t="str">
        <f t="shared" si="1146"/>
        <v>-</v>
      </c>
      <c r="IF338" s="444" t="s">
        <v>1247</v>
      </c>
      <c r="IG338" s="56" t="str">
        <f t="shared" si="1282"/>
        <v>-</v>
      </c>
      <c r="IH338" s="56" t="str">
        <f t="shared" si="1283"/>
        <v>-</v>
      </c>
      <c r="II338" s="56" t="str">
        <f t="shared" si="1284"/>
        <v>-</v>
      </c>
      <c r="IJ338" s="56" t="str">
        <f t="shared" si="1285"/>
        <v>-</v>
      </c>
      <c r="IK338" s="56" t="str">
        <f t="shared" si="1147"/>
        <v>-</v>
      </c>
      <c r="IL338" s="56" t="str">
        <f t="shared" si="1148"/>
        <v>-</v>
      </c>
      <c r="IM338" s="56" t="str">
        <f t="shared" si="1149"/>
        <v>-</v>
      </c>
      <c r="IN338" s="56" t="str">
        <f t="shared" si="1150"/>
        <v>-</v>
      </c>
      <c r="IO338" s="56" t="str">
        <f t="shared" si="1151"/>
        <v>-</v>
      </c>
      <c r="IP338" s="56" t="str">
        <f t="shared" si="1152"/>
        <v>-</v>
      </c>
      <c r="IQ338" s="56" t="str">
        <f t="shared" si="1153"/>
        <v>-</v>
      </c>
      <c r="IR338" s="56" t="str">
        <f t="shared" si="1154"/>
        <v>-</v>
      </c>
      <c r="IS338" s="56" t="str">
        <f t="shared" si="1155"/>
        <v>-</v>
      </c>
      <c r="IT338" s="56" t="str">
        <f t="shared" si="1156"/>
        <v>-</v>
      </c>
      <c r="IU338" s="56" t="str">
        <f t="shared" si="1157"/>
        <v>-</v>
      </c>
      <c r="IV338" s="56" t="str">
        <f t="shared" si="1158"/>
        <v>-</v>
      </c>
      <c r="IW338" s="56" t="str">
        <f t="shared" si="1159"/>
        <v>-</v>
      </c>
      <c r="IX338" s="56" t="str">
        <f t="shared" si="1160"/>
        <v>-</v>
      </c>
      <c r="IY338" s="56" t="str">
        <f t="shared" si="1161"/>
        <v>-</v>
      </c>
      <c r="IZ338" s="56" t="str">
        <f t="shared" si="1162"/>
        <v>-</v>
      </c>
      <c r="JA338" s="56" t="str">
        <f t="shared" si="1163"/>
        <v>-</v>
      </c>
      <c r="JB338" s="56" t="str">
        <f t="shared" si="1164"/>
        <v>-</v>
      </c>
      <c r="JC338" s="56" t="str">
        <f t="shared" si="1165"/>
        <v>-</v>
      </c>
      <c r="JD338" s="56" t="str">
        <f t="shared" si="1166"/>
        <v>-</v>
      </c>
      <c r="JE338" s="56" t="str">
        <f t="shared" si="1167"/>
        <v>-</v>
      </c>
      <c r="JF338" s="56" t="str">
        <f t="shared" si="1168"/>
        <v>-</v>
      </c>
      <c r="JG338" s="56" t="str">
        <f t="shared" si="1169"/>
        <v>-</v>
      </c>
      <c r="JH338" s="56" t="str">
        <f t="shared" si="1170"/>
        <v>-</v>
      </c>
      <c r="JI338" s="56" t="str">
        <f t="shared" si="1171"/>
        <v>-</v>
      </c>
      <c r="JJ338" s="56" t="str">
        <f t="shared" si="1172"/>
        <v>-</v>
      </c>
      <c r="JK338" s="56" t="str">
        <f t="shared" si="1173"/>
        <v>-</v>
      </c>
      <c r="JL338" s="56" t="str">
        <f t="shared" si="1174"/>
        <v>-</v>
      </c>
      <c r="JM338" s="56" t="str">
        <f t="shared" si="1175"/>
        <v>-</v>
      </c>
      <c r="JN338" s="56" t="str">
        <f t="shared" si="1176"/>
        <v>-</v>
      </c>
      <c r="JO338" s="56" t="str">
        <f t="shared" si="1177"/>
        <v>combined</v>
      </c>
      <c r="JP338" s="56" t="str">
        <f t="shared" si="1178"/>
        <v>-</v>
      </c>
      <c r="JQ338" s="56" t="str">
        <f t="shared" si="1179"/>
        <v>-</v>
      </c>
      <c r="JR338" s="56" t="str">
        <f t="shared" si="1180"/>
        <v>-</v>
      </c>
      <c r="JS338" s="56" t="str">
        <f t="shared" si="1181"/>
        <v>-</v>
      </c>
      <c r="JT338" s="56" t="str">
        <f t="shared" si="1182"/>
        <v>-</v>
      </c>
      <c r="JU338" s="56" t="str">
        <f t="shared" si="1183"/>
        <v>-</v>
      </c>
      <c r="JV338" s="56" t="str">
        <f t="shared" si="1184"/>
        <v>-</v>
      </c>
      <c r="JW338" s="56" t="str">
        <f t="shared" si="1185"/>
        <v>-</v>
      </c>
      <c r="JX338" s="56" t="str">
        <f t="shared" si="1186"/>
        <v>-</v>
      </c>
      <c r="JY338" s="56" t="str">
        <f t="shared" si="1187"/>
        <v>-</v>
      </c>
      <c r="JZ338" s="56" t="str">
        <f t="shared" si="1188"/>
        <v>-</v>
      </c>
      <c r="KA338" s="444" t="s">
        <v>1247</v>
      </c>
      <c r="KB338" s="360">
        <f>IF(ISNUMBER(INDEX($EQ$15:$GK$521,$B338,EO$11)),MAX(KB$14:KB337)+1,0)</f>
        <v>0</v>
      </c>
      <c r="KC338" s="360" t="str">
        <f t="shared" si="1286"/>
        <v/>
      </c>
      <c r="KD338" s="373" t="s">
        <v>2</v>
      </c>
      <c r="KE338" s="215"/>
      <c r="KF338" s="60"/>
      <c r="KG338" s="60"/>
      <c r="KH338" s="60"/>
      <c r="KI338" s="60"/>
      <c r="KJ338" s="60"/>
      <c r="KK338" s="60"/>
      <c r="KL338" s="60"/>
      <c r="KM338" s="60"/>
      <c r="KN338" s="60"/>
      <c r="KO338" s="60"/>
      <c r="KP338" s="60"/>
      <c r="KQ338" s="60"/>
      <c r="KR338" s="60"/>
      <c r="KS338" s="60"/>
      <c r="KT338" s="60"/>
      <c r="KU338" s="60"/>
      <c r="KV338" s="60"/>
      <c r="KW338" s="60"/>
      <c r="KX338" s="60"/>
      <c r="KY338" s="60"/>
      <c r="KZ338" s="283" t="str">
        <f t="shared" si="1189"/>
        <v/>
      </c>
      <c r="LA338" s="26"/>
      <c r="LB338" s="18"/>
      <c r="LC338" s="18"/>
      <c r="LD338" s="18"/>
      <c r="LE338" s="18"/>
      <c r="LF338" s="18"/>
      <c r="LG338" s="18"/>
      <c r="LH338" s="18"/>
      <c r="LI338" s="18"/>
      <c r="LJ338" s="18"/>
      <c r="LK338" s="18"/>
      <c r="LL338" s="18"/>
      <c r="LM338" s="18"/>
      <c r="LN338" s="63"/>
      <c r="LO338" s="251">
        <f t="shared" si="1190"/>
        <v>0</v>
      </c>
      <c r="LP338" s="251">
        <f t="shared" si="1191"/>
        <v>0</v>
      </c>
      <c r="LQ338" s="251">
        <f t="shared" si="1192"/>
        <v>0</v>
      </c>
      <c r="LR338" s="251">
        <f t="shared" si="1193"/>
        <v>0</v>
      </c>
      <c r="LS338" s="251">
        <f t="shared" si="1194"/>
        <v>0</v>
      </c>
      <c r="LT338" s="251">
        <f t="shared" si="1195"/>
        <v>0</v>
      </c>
      <c r="LU338" s="251">
        <f t="shared" si="1196"/>
        <v>0</v>
      </c>
      <c r="LV338" s="251">
        <f t="shared" si="1197"/>
        <v>0</v>
      </c>
      <c r="LW338" s="251">
        <f t="shared" si="1198"/>
        <v>0</v>
      </c>
      <c r="LX338" s="251">
        <f t="shared" si="1199"/>
        <v>0</v>
      </c>
      <c r="LY338" s="251">
        <f t="shared" si="1200"/>
        <v>0</v>
      </c>
      <c r="LZ338" s="251">
        <f t="shared" si="1201"/>
        <v>0</v>
      </c>
      <c r="MA338" s="63" t="str">
        <f t="shared" si="1202"/>
        <v/>
      </c>
      <c r="MB338" s="63" t="str">
        <f t="shared" si="1094"/>
        <v/>
      </c>
      <c r="MC338" s="63">
        <f t="shared" si="1095"/>
        <v>324</v>
      </c>
      <c r="MD338" s="63" t="str">
        <f t="shared" si="1096"/>
        <v/>
      </c>
      <c r="ME338" s="63" t="str">
        <f t="shared" si="1097"/>
        <v/>
      </c>
      <c r="MF338" s="315" t="str">
        <f t="shared" si="1203"/>
        <v/>
      </c>
      <c r="MG338" s="315">
        <f>IF(ISNUMBER(MATCH(EO338,$ME$15:$ME$520,0)),0,MAX(MG$14:MG337)+1)</f>
        <v>0</v>
      </c>
      <c r="MH338" s="315" t="str">
        <f t="shared" si="1204"/>
        <v/>
      </c>
      <c r="MI338" s="369"/>
      <c r="MJ338" s="68"/>
      <c r="MK338" s="18"/>
      <c r="ML338" s="242"/>
      <c r="MM338" s="242"/>
      <c r="MN338" s="59"/>
      <c r="MO338" s="59"/>
      <c r="MP338" s="285"/>
      <c r="MQ338" s="59"/>
      <c r="MR338" s="238"/>
      <c r="MS338" s="285"/>
      <c r="MT338" s="59"/>
      <c r="MU338" s="285"/>
      <c r="MV338" s="238"/>
      <c r="MW338" s="59"/>
      <c r="MX338" s="59"/>
      <c r="MY338" s="59"/>
      <c r="MZ338" s="59"/>
      <c r="NA338" s="59"/>
      <c r="NB338" s="59"/>
      <c r="NC338" s="59"/>
      <c r="ND338" s="59"/>
      <c r="NE338" s="59"/>
      <c r="NF338" s="59"/>
      <c r="NG338" s="59"/>
      <c r="NH338" s="59"/>
      <c r="NI338" s="59"/>
      <c r="NJ338" s="59"/>
      <c r="NK338" s="59"/>
      <c r="NL338" s="454"/>
      <c r="NM338" s="454"/>
      <c r="NN338" s="59"/>
      <c r="NO338" s="18"/>
      <c r="NP338" s="18"/>
      <c r="NQ338" s="18"/>
      <c r="NR338" s="18"/>
      <c r="NS338" s="18"/>
      <c r="NT338" s="18"/>
      <c r="NU338" s="18"/>
      <c r="NV338" s="18"/>
      <c r="NW338" s="18"/>
      <c r="NX338" s="18"/>
      <c r="NY338" s="18"/>
      <c r="NZ338" s="18"/>
      <c r="OA338" s="18"/>
      <c r="OB338" s="18"/>
      <c r="OC338" s="18"/>
      <c r="OZ338" s="59"/>
      <c r="PA338" s="251" t="str">
        <f t="shared" si="1205"/>
        <v/>
      </c>
      <c r="PB338" s="251" t="str">
        <f t="shared" si="1206"/>
        <v/>
      </c>
      <c r="PC338" s="251" t="str">
        <f t="shared" si="1207"/>
        <v/>
      </c>
      <c r="PD338" s="251" t="str">
        <f t="shared" si="1208"/>
        <v/>
      </c>
      <c r="PE338" s="251" t="str">
        <f t="shared" si="1209"/>
        <v/>
      </c>
      <c r="PF338" s="251" t="str">
        <f t="shared" si="1210"/>
        <v/>
      </c>
      <c r="PG338" s="251" t="str">
        <f t="shared" si="1211"/>
        <v/>
      </c>
      <c r="PH338" s="251" t="str">
        <f t="shared" si="1212"/>
        <v/>
      </c>
      <c r="PI338" s="251" t="str">
        <f t="shared" si="1213"/>
        <v/>
      </c>
      <c r="PJ338" s="251" t="str">
        <f t="shared" si="1214"/>
        <v/>
      </c>
      <c r="PK338" s="251" t="str">
        <f t="shared" si="1215"/>
        <v/>
      </c>
      <c r="PL338" s="251" t="str">
        <f t="shared" si="1216"/>
        <v/>
      </c>
      <c r="PM338" s="251" t="str">
        <f t="shared" si="1217"/>
        <v/>
      </c>
      <c r="PN338" s="251" t="str">
        <f t="shared" si="1218"/>
        <v/>
      </c>
      <c r="PO338" s="251" t="str">
        <f t="shared" si="1219"/>
        <v/>
      </c>
      <c r="PP338" s="251" t="str">
        <f t="shared" si="1220"/>
        <v/>
      </c>
      <c r="PQ338" s="251" t="str">
        <f t="shared" si="1221"/>
        <v/>
      </c>
      <c r="PR338" s="251" t="str">
        <f t="shared" si="1222"/>
        <v/>
      </c>
      <c r="PS338" s="251" t="str">
        <f t="shared" si="1223"/>
        <v/>
      </c>
      <c r="PT338" s="251" t="str">
        <f t="shared" si="1224"/>
        <v/>
      </c>
      <c r="PU338" s="251" t="str">
        <f t="shared" si="1225"/>
        <v/>
      </c>
      <c r="PV338" s="251" t="str">
        <f t="shared" si="1226"/>
        <v/>
      </c>
      <c r="PW338" s="251" t="str">
        <f t="shared" si="1227"/>
        <v/>
      </c>
      <c r="PX338" s="251" t="str">
        <f t="shared" si="1228"/>
        <v/>
      </c>
      <c r="PY338" s="251" t="str">
        <f t="shared" si="1229"/>
        <v/>
      </c>
      <c r="PZ338" s="251" t="str">
        <f t="shared" si="1230"/>
        <v/>
      </c>
      <c r="QA338" s="251" t="str">
        <f t="shared" si="1231"/>
        <v/>
      </c>
      <c r="QB338" s="251" t="str">
        <f t="shared" si="1232"/>
        <v/>
      </c>
      <c r="QC338" s="251" t="str">
        <f t="shared" si="1233"/>
        <v/>
      </c>
      <c r="QD338" s="251" t="str">
        <f t="shared" si="1234"/>
        <v/>
      </c>
      <c r="QE338" s="251" t="str">
        <f t="shared" si="1235"/>
        <v/>
      </c>
      <c r="QF338" s="63">
        <f t="shared" si="1236"/>
        <v>0</v>
      </c>
      <c r="QG338" s="59"/>
      <c r="QH338" s="59"/>
      <c r="QI338" s="59"/>
      <c r="QJ338" s="59"/>
      <c r="QK338" s="59"/>
      <c r="QL338" s="59"/>
      <c r="QM338" s="59"/>
      <c r="QN338" s="59"/>
    </row>
    <row r="339" spans="1:456" ht="6.75" customHeight="1" x14ac:dyDescent="0.25">
      <c r="A339" s="68"/>
      <c r="B339" s="447">
        <f t="shared" si="1098"/>
        <v>325</v>
      </c>
      <c r="C339" s="72" t="s">
        <v>1202</v>
      </c>
      <c r="D339" s="261" t="s">
        <v>1210</v>
      </c>
      <c r="E339" s="59"/>
      <c r="F339" s="229"/>
      <c r="G339" s="295"/>
      <c r="H339" s="295"/>
      <c r="I339" s="229"/>
      <c r="J339" s="295"/>
      <c r="K339" s="295"/>
      <c r="L339" s="229"/>
      <c r="M339" s="295"/>
      <c r="N339" s="295"/>
      <c r="O339" s="229"/>
      <c r="P339" s="295"/>
      <c r="Q339" s="295"/>
      <c r="R339" s="229"/>
      <c r="S339" s="230"/>
      <c r="T339" s="231"/>
      <c r="U339" s="229"/>
      <c r="V339" s="230"/>
      <c r="W339" s="231"/>
      <c r="X339" s="229"/>
      <c r="Y339" s="230"/>
      <c r="Z339" s="231"/>
      <c r="AA339" s="229"/>
      <c r="AB339" s="295"/>
      <c r="AC339" s="295"/>
      <c r="AD339" s="229"/>
      <c r="AE339" s="295"/>
      <c r="AF339" s="295"/>
      <c r="AG339" s="229"/>
      <c r="AH339" s="295"/>
      <c r="AI339" s="295"/>
      <c r="AJ339" s="229"/>
      <c r="AK339" s="295"/>
      <c r="AL339" s="295"/>
      <c r="AM339" s="229"/>
      <c r="AN339" s="295"/>
      <c r="AO339" s="295"/>
      <c r="AP339" s="243"/>
      <c r="AQ339" s="295"/>
      <c r="AR339" s="290"/>
      <c r="AS339" s="243"/>
      <c r="AT339" s="295"/>
      <c r="AU339" s="290"/>
      <c r="AV339" s="229"/>
      <c r="AW339" s="230"/>
      <c r="AX339" s="231"/>
      <c r="AY339" s="229"/>
      <c r="AZ339" s="230"/>
      <c r="BA339" s="231"/>
      <c r="BB339" s="229"/>
      <c r="BC339" s="230"/>
      <c r="BD339" s="231"/>
      <c r="BE339" s="229"/>
      <c r="BF339" s="230"/>
      <c r="BG339" s="231"/>
      <c r="BH339" s="229"/>
      <c r="BI339" s="230"/>
      <c r="BJ339" s="231"/>
      <c r="BK339" s="243"/>
      <c r="BL339" s="230"/>
      <c r="BM339" s="231"/>
      <c r="BN339" s="243"/>
      <c r="BO339" s="230"/>
      <c r="BP339" s="231"/>
      <c r="BQ339" s="229"/>
      <c r="BR339" s="230"/>
      <c r="BS339" s="231"/>
      <c r="BT339" s="229"/>
      <c r="BU339" s="230"/>
      <c r="BV339" s="231"/>
      <c r="BW339" s="229"/>
      <c r="BX339" s="230"/>
      <c r="BY339" s="231"/>
      <c r="BZ339" s="229"/>
      <c r="CA339" s="230"/>
      <c r="CB339" s="231"/>
      <c r="CC339" s="229"/>
      <c r="CD339" s="230"/>
      <c r="CE339" s="231"/>
      <c r="CF339" s="331"/>
      <c r="CG339" s="332"/>
      <c r="CH339" s="385"/>
      <c r="CI339" s="331"/>
      <c r="CJ339" s="332"/>
      <c r="CK339" s="385"/>
      <c r="CL339" s="243"/>
      <c r="CM339" s="230"/>
      <c r="CN339" s="354"/>
      <c r="CO339" s="243"/>
      <c r="CP339" s="230"/>
      <c r="CQ339" s="231"/>
      <c r="CR339" s="331"/>
      <c r="CS339" s="332"/>
      <c r="CT339" s="333"/>
      <c r="CU339" s="229"/>
      <c r="CV339" s="230"/>
      <c r="CW339" s="231"/>
      <c r="CX339" s="331"/>
      <c r="CY339" s="332"/>
      <c r="CZ339" s="333"/>
      <c r="DA339" s="331"/>
      <c r="DB339" s="332"/>
      <c r="DC339" s="333"/>
      <c r="DD339" s="331"/>
      <c r="DE339" s="332"/>
      <c r="DF339" s="333"/>
      <c r="DG339" s="331"/>
      <c r="DH339" s="332"/>
      <c r="DI339" s="333"/>
      <c r="DJ339" s="229"/>
      <c r="DK339" s="230"/>
      <c r="DL339" s="231"/>
      <c r="DM339" s="229"/>
      <c r="DN339" s="230"/>
      <c r="DO339" s="231"/>
      <c r="DP339" s="331"/>
      <c r="DQ339" s="332"/>
      <c r="DR339" s="333"/>
      <c r="DS339" s="331"/>
      <c r="DT339" s="332"/>
      <c r="DU339" s="333"/>
      <c r="DV339" s="331"/>
      <c r="DW339" s="332"/>
      <c r="DX339" s="333"/>
      <c r="DY339" s="331"/>
      <c r="DZ339" s="332"/>
      <c r="EA339" s="333"/>
      <c r="EB339" s="331"/>
      <c r="EC339" s="332"/>
      <c r="ED339" s="333"/>
      <c r="EE339" s="331"/>
      <c r="EF339" s="332"/>
      <c r="EG339" s="333"/>
      <c r="EH339" s="229"/>
      <c r="EI339" s="230"/>
      <c r="EJ339" s="231"/>
      <c r="EK339" s="229"/>
      <c r="EL339" s="230"/>
      <c r="EM339" s="231"/>
      <c r="EN339" s="244"/>
      <c r="EO339" s="269" t="str">
        <f t="shared" si="1099"/>
        <v/>
      </c>
      <c r="EP339" s="444" t="s">
        <v>1247</v>
      </c>
      <c r="EQ339" s="360" t="str">
        <f t="shared" si="1237"/>
        <v/>
      </c>
      <c r="ER339" s="360" t="str">
        <f t="shared" si="1238"/>
        <v/>
      </c>
      <c r="ES339" s="360" t="str">
        <f t="shared" si="1239"/>
        <v/>
      </c>
      <c r="ET339" s="360" t="str">
        <f t="shared" si="1240"/>
        <v/>
      </c>
      <c r="EU339" s="360" t="str">
        <f t="shared" si="1241"/>
        <v/>
      </c>
      <c r="EV339" s="360" t="str">
        <f t="shared" si="1242"/>
        <v/>
      </c>
      <c r="EW339" s="360" t="str">
        <f t="shared" si="1243"/>
        <v/>
      </c>
      <c r="EX339" s="360" t="str">
        <f t="shared" si="1244"/>
        <v/>
      </c>
      <c r="EY339" s="360" t="str">
        <f t="shared" si="1245"/>
        <v/>
      </c>
      <c r="EZ339" s="360" t="str">
        <f t="shared" si="1246"/>
        <v/>
      </c>
      <c r="FA339" s="360" t="str">
        <f t="shared" si="1247"/>
        <v/>
      </c>
      <c r="FB339" s="360" t="str">
        <f t="shared" si="1248"/>
        <v/>
      </c>
      <c r="FC339" s="360" t="str">
        <f t="shared" si="1249"/>
        <v/>
      </c>
      <c r="FD339" s="360" t="str">
        <f t="shared" si="1250"/>
        <v/>
      </c>
      <c r="FE339" s="360" t="str">
        <f t="shared" si="1251"/>
        <v/>
      </c>
      <c r="FF339" s="360" t="str">
        <f t="shared" si="1252"/>
        <v/>
      </c>
      <c r="FG339" s="360" t="str">
        <f t="shared" si="1253"/>
        <v/>
      </c>
      <c r="FH339" s="360" t="str">
        <f t="shared" si="1254"/>
        <v/>
      </c>
      <c r="FI339" s="360" t="str">
        <f t="shared" si="1255"/>
        <v/>
      </c>
      <c r="FJ339" s="360" t="str">
        <f t="shared" si="1256"/>
        <v/>
      </c>
      <c r="FK339" s="360" t="str">
        <f t="shared" si="1257"/>
        <v/>
      </c>
      <c r="FL339" s="360" t="str">
        <f t="shared" si="1258"/>
        <v/>
      </c>
      <c r="FM339" s="360" t="str">
        <f t="shared" si="1259"/>
        <v/>
      </c>
      <c r="FN339" s="360" t="str">
        <f t="shared" si="1260"/>
        <v/>
      </c>
      <c r="FO339" s="360" t="str">
        <f t="shared" si="1261"/>
        <v/>
      </c>
      <c r="FP339" s="360" t="str">
        <f t="shared" si="1262"/>
        <v/>
      </c>
      <c r="FQ339" s="360" t="str">
        <f t="shared" si="1263"/>
        <v/>
      </c>
      <c r="FR339" s="360" t="str">
        <f t="shared" si="1264"/>
        <v/>
      </c>
      <c r="FS339" s="360" t="str">
        <f t="shared" si="1265"/>
        <v/>
      </c>
      <c r="FT339" s="360" t="str">
        <f t="shared" si="1100"/>
        <v/>
      </c>
      <c r="FU339" s="360" t="str">
        <f t="shared" si="1266"/>
        <v/>
      </c>
      <c r="FV339" s="360" t="str">
        <f t="shared" si="1267"/>
        <v/>
      </c>
      <c r="FW339" s="360" t="str">
        <f t="shared" si="1268"/>
        <v/>
      </c>
      <c r="FX339" s="360" t="str">
        <f t="shared" si="1269"/>
        <v/>
      </c>
      <c r="FY339" s="360">
        <f t="shared" si="1270"/>
        <v>16</v>
      </c>
      <c r="FZ339" s="360" t="str">
        <f t="shared" si="1271"/>
        <v/>
      </c>
      <c r="GA339" s="360" t="str">
        <f t="shared" si="1272"/>
        <v/>
      </c>
      <c r="GB339" s="360" t="str">
        <f t="shared" si="1273"/>
        <v/>
      </c>
      <c r="GC339" s="360" t="str">
        <f t="shared" si="1274"/>
        <v/>
      </c>
      <c r="GD339" s="360" t="str">
        <f t="shared" si="1275"/>
        <v/>
      </c>
      <c r="GE339" s="360" t="str">
        <f t="shared" si="1276"/>
        <v/>
      </c>
      <c r="GF339" s="360" t="str">
        <f t="shared" si="1277"/>
        <v/>
      </c>
      <c r="GG339" s="360" t="str">
        <f t="shared" si="1278"/>
        <v/>
      </c>
      <c r="GH339" s="360" t="str">
        <f t="shared" si="1279"/>
        <v/>
      </c>
      <c r="GI339" s="360" t="str">
        <f t="shared" si="1280"/>
        <v/>
      </c>
      <c r="GJ339" s="360" t="str">
        <f t="shared" si="1281"/>
        <v/>
      </c>
      <c r="GK339" s="444" t="s">
        <v>1247</v>
      </c>
      <c r="GL339" s="361" t="str">
        <f t="shared" si="1101"/>
        <v>-</v>
      </c>
      <c r="GM339" s="361" t="str">
        <f t="shared" si="1102"/>
        <v>-</v>
      </c>
      <c r="GN339" s="361" t="str">
        <f t="shared" si="1103"/>
        <v>-</v>
      </c>
      <c r="GO339" s="361" t="str">
        <f t="shared" si="1104"/>
        <v>-</v>
      </c>
      <c r="GP339" s="361" t="str">
        <f t="shared" si="1105"/>
        <v>-</v>
      </c>
      <c r="GQ339" s="361" t="str">
        <f t="shared" si="1106"/>
        <v>-</v>
      </c>
      <c r="GR339" s="361" t="str">
        <f t="shared" si="1107"/>
        <v>-</v>
      </c>
      <c r="GS339" s="361" t="str">
        <f t="shared" si="1108"/>
        <v>-</v>
      </c>
      <c r="GT339" s="361" t="str">
        <f t="shared" si="1109"/>
        <v>-</v>
      </c>
      <c r="GU339" s="361" t="str">
        <f t="shared" si="1110"/>
        <v>-</v>
      </c>
      <c r="GV339" s="361" t="str">
        <f t="shared" si="1111"/>
        <v>-</v>
      </c>
      <c r="GW339" s="361" t="str">
        <f t="shared" si="1112"/>
        <v>-</v>
      </c>
      <c r="GX339" s="361" t="str">
        <f t="shared" si="1113"/>
        <v>-</v>
      </c>
      <c r="GY339" s="361" t="str">
        <f t="shared" si="1114"/>
        <v>-</v>
      </c>
      <c r="GZ339" s="361" t="str">
        <f t="shared" si="1115"/>
        <v>-</v>
      </c>
      <c r="HA339" s="361" t="str">
        <f t="shared" si="1116"/>
        <v>-</v>
      </c>
      <c r="HB339" s="361" t="str">
        <f t="shared" si="1117"/>
        <v>-</v>
      </c>
      <c r="HC339" s="361" t="str">
        <f t="shared" si="1118"/>
        <v>-</v>
      </c>
      <c r="HD339" s="361" t="str">
        <f t="shared" si="1119"/>
        <v>-</v>
      </c>
      <c r="HE339" s="361" t="str">
        <f t="shared" si="1120"/>
        <v>-</v>
      </c>
      <c r="HF339" s="361" t="str">
        <f t="shared" si="1121"/>
        <v>-</v>
      </c>
      <c r="HG339" s="361" t="str">
        <f t="shared" si="1122"/>
        <v>-</v>
      </c>
      <c r="HH339" s="361" t="str">
        <f t="shared" si="1123"/>
        <v>-</v>
      </c>
      <c r="HI339" s="361" t="str">
        <f t="shared" si="1124"/>
        <v>-</v>
      </c>
      <c r="HJ339" s="361" t="str">
        <f t="shared" si="1125"/>
        <v>-</v>
      </c>
      <c r="HK339" s="361" t="str">
        <f t="shared" si="1126"/>
        <v>-</v>
      </c>
      <c r="HL339" s="361" t="str">
        <f t="shared" si="1127"/>
        <v>-</v>
      </c>
      <c r="HM339" s="361" t="str">
        <f t="shared" si="1128"/>
        <v>-</v>
      </c>
      <c r="HN339" s="361" t="str">
        <f t="shared" si="1129"/>
        <v>-</v>
      </c>
      <c r="HO339" s="361" t="str">
        <f t="shared" si="1130"/>
        <v>-</v>
      </c>
      <c r="HP339" s="361" t="str">
        <f t="shared" si="1131"/>
        <v>-</v>
      </c>
      <c r="HQ339" s="361" t="str">
        <f t="shared" si="1132"/>
        <v>-</v>
      </c>
      <c r="HR339" s="361" t="str">
        <f t="shared" si="1133"/>
        <v>-</v>
      </c>
      <c r="HS339" s="361" t="str">
        <f t="shared" si="1134"/>
        <v>-</v>
      </c>
      <c r="HT339" s="361" t="str">
        <f t="shared" si="1135"/>
        <v>trackingdirection</v>
      </c>
      <c r="HU339" s="361" t="str">
        <f t="shared" si="1136"/>
        <v>-</v>
      </c>
      <c r="HV339" s="361" t="str">
        <f t="shared" si="1137"/>
        <v>-</v>
      </c>
      <c r="HW339" s="361" t="str">
        <f t="shared" si="1138"/>
        <v>-</v>
      </c>
      <c r="HX339" s="361" t="str">
        <f t="shared" si="1139"/>
        <v>-</v>
      </c>
      <c r="HY339" s="361" t="str">
        <f t="shared" si="1140"/>
        <v>-</v>
      </c>
      <c r="HZ339" s="361" t="str">
        <f t="shared" si="1141"/>
        <v>-</v>
      </c>
      <c r="IA339" s="361" t="str">
        <f t="shared" si="1142"/>
        <v>-</v>
      </c>
      <c r="IB339" s="361" t="str">
        <f t="shared" si="1143"/>
        <v>-</v>
      </c>
      <c r="IC339" s="361" t="str">
        <f t="shared" si="1144"/>
        <v>-</v>
      </c>
      <c r="ID339" s="361" t="str">
        <f t="shared" si="1145"/>
        <v>-</v>
      </c>
      <c r="IE339" s="361" t="str">
        <f t="shared" si="1146"/>
        <v>-</v>
      </c>
      <c r="IF339" s="444" t="s">
        <v>1247</v>
      </c>
      <c r="IG339" s="56" t="str">
        <f t="shared" si="1282"/>
        <v>-</v>
      </c>
      <c r="IH339" s="56" t="str">
        <f t="shared" si="1283"/>
        <v>-</v>
      </c>
      <c r="II339" s="56" t="str">
        <f t="shared" si="1284"/>
        <v>-</v>
      </c>
      <c r="IJ339" s="56" t="str">
        <f t="shared" si="1285"/>
        <v>-</v>
      </c>
      <c r="IK339" s="56" t="str">
        <f t="shared" si="1147"/>
        <v>-</v>
      </c>
      <c r="IL339" s="56" t="str">
        <f t="shared" si="1148"/>
        <v>-</v>
      </c>
      <c r="IM339" s="56" t="str">
        <f t="shared" si="1149"/>
        <v>-</v>
      </c>
      <c r="IN339" s="56" t="str">
        <f t="shared" si="1150"/>
        <v>-</v>
      </c>
      <c r="IO339" s="56" t="str">
        <f t="shared" si="1151"/>
        <v>-</v>
      </c>
      <c r="IP339" s="56" t="str">
        <f t="shared" si="1152"/>
        <v>-</v>
      </c>
      <c r="IQ339" s="56" t="str">
        <f t="shared" si="1153"/>
        <v>-</v>
      </c>
      <c r="IR339" s="56" t="str">
        <f t="shared" si="1154"/>
        <v>-</v>
      </c>
      <c r="IS339" s="56" t="str">
        <f t="shared" si="1155"/>
        <v>-</v>
      </c>
      <c r="IT339" s="56" t="str">
        <f t="shared" si="1156"/>
        <v>-</v>
      </c>
      <c r="IU339" s="56" t="str">
        <f t="shared" si="1157"/>
        <v>-</v>
      </c>
      <c r="IV339" s="56" t="str">
        <f t="shared" si="1158"/>
        <v>-</v>
      </c>
      <c r="IW339" s="56" t="str">
        <f t="shared" si="1159"/>
        <v>-</v>
      </c>
      <c r="IX339" s="56" t="str">
        <f t="shared" si="1160"/>
        <v>-</v>
      </c>
      <c r="IY339" s="56" t="str">
        <f t="shared" si="1161"/>
        <v>-</v>
      </c>
      <c r="IZ339" s="56" t="str">
        <f t="shared" si="1162"/>
        <v>-</v>
      </c>
      <c r="JA339" s="56" t="str">
        <f t="shared" si="1163"/>
        <v>-</v>
      </c>
      <c r="JB339" s="56" t="str">
        <f t="shared" si="1164"/>
        <v>-</v>
      </c>
      <c r="JC339" s="56" t="str">
        <f t="shared" si="1165"/>
        <v>-</v>
      </c>
      <c r="JD339" s="56" t="str">
        <f t="shared" si="1166"/>
        <v>-</v>
      </c>
      <c r="JE339" s="56" t="str">
        <f t="shared" si="1167"/>
        <v>-</v>
      </c>
      <c r="JF339" s="56" t="str">
        <f t="shared" si="1168"/>
        <v>-</v>
      </c>
      <c r="JG339" s="56" t="str">
        <f t="shared" si="1169"/>
        <v>-</v>
      </c>
      <c r="JH339" s="56" t="str">
        <f t="shared" si="1170"/>
        <v>-</v>
      </c>
      <c r="JI339" s="56" t="str">
        <f t="shared" si="1171"/>
        <v>-</v>
      </c>
      <c r="JJ339" s="56" t="str">
        <f t="shared" si="1172"/>
        <v>-</v>
      </c>
      <c r="JK339" s="56" t="str">
        <f t="shared" si="1173"/>
        <v>-</v>
      </c>
      <c r="JL339" s="56" t="str">
        <f t="shared" si="1174"/>
        <v>-</v>
      </c>
      <c r="JM339" s="56" t="str">
        <f t="shared" si="1175"/>
        <v>-</v>
      </c>
      <c r="JN339" s="56" t="str">
        <f t="shared" si="1176"/>
        <v>-</v>
      </c>
      <c r="JO339" s="56" t="str">
        <f t="shared" si="1177"/>
        <v>forward</v>
      </c>
      <c r="JP339" s="56" t="str">
        <f t="shared" si="1178"/>
        <v>-</v>
      </c>
      <c r="JQ339" s="56" t="str">
        <f t="shared" si="1179"/>
        <v>-</v>
      </c>
      <c r="JR339" s="56" t="str">
        <f t="shared" si="1180"/>
        <v>-</v>
      </c>
      <c r="JS339" s="56" t="str">
        <f t="shared" si="1181"/>
        <v>-</v>
      </c>
      <c r="JT339" s="56" t="str">
        <f t="shared" si="1182"/>
        <v>-</v>
      </c>
      <c r="JU339" s="56" t="str">
        <f t="shared" si="1183"/>
        <v>-</v>
      </c>
      <c r="JV339" s="56" t="str">
        <f t="shared" si="1184"/>
        <v>-</v>
      </c>
      <c r="JW339" s="56" t="str">
        <f t="shared" si="1185"/>
        <v>-</v>
      </c>
      <c r="JX339" s="56" t="str">
        <f t="shared" si="1186"/>
        <v>-</v>
      </c>
      <c r="JY339" s="56" t="str">
        <f t="shared" si="1187"/>
        <v>-</v>
      </c>
      <c r="JZ339" s="56" t="str">
        <f t="shared" si="1188"/>
        <v>-</v>
      </c>
      <c r="KA339" s="444" t="s">
        <v>1247</v>
      </c>
      <c r="KB339" s="360">
        <f>IF(ISNUMBER(INDEX($EQ$15:$GK$521,$B339,EO$11)),MAX(KB$14:KB338)+1,0)</f>
        <v>0</v>
      </c>
      <c r="KC339" s="360" t="str">
        <f t="shared" si="1286"/>
        <v/>
      </c>
      <c r="KD339" s="373" t="s">
        <v>2</v>
      </c>
      <c r="KE339" s="215"/>
      <c r="KF339" s="60"/>
      <c r="KG339" s="60"/>
      <c r="KH339" s="60"/>
      <c r="KI339" s="60"/>
      <c r="KJ339" s="60"/>
      <c r="KK339" s="60"/>
      <c r="KL339" s="60"/>
      <c r="KM339" s="60"/>
      <c r="KN339" s="60"/>
      <c r="KO339" s="60"/>
      <c r="KP339" s="60"/>
      <c r="KQ339" s="60"/>
      <c r="KR339" s="60"/>
      <c r="KS339" s="60"/>
      <c r="KT339" s="60"/>
      <c r="KU339" s="60"/>
      <c r="KV339" s="60"/>
      <c r="KW339" s="60"/>
      <c r="KX339" s="60"/>
      <c r="KY339" s="60"/>
      <c r="KZ339" s="283" t="str">
        <f t="shared" si="1189"/>
        <v/>
      </c>
      <c r="LA339" s="26"/>
      <c r="LB339" s="18"/>
      <c r="LC339" s="18"/>
      <c r="LD339" s="18"/>
      <c r="LE339" s="18"/>
      <c r="LF339" s="18"/>
      <c r="LG339" s="18"/>
      <c r="LH339" s="18"/>
      <c r="LI339" s="18"/>
      <c r="LJ339" s="18"/>
      <c r="LK339" s="18"/>
      <c r="LL339" s="18"/>
      <c r="LM339" s="18"/>
      <c r="LN339" s="63"/>
      <c r="LO339" s="251">
        <f t="shared" si="1190"/>
        <v>0</v>
      </c>
      <c r="LP339" s="251">
        <f t="shared" si="1191"/>
        <v>0</v>
      </c>
      <c r="LQ339" s="251">
        <f t="shared" si="1192"/>
        <v>0</v>
      </c>
      <c r="LR339" s="251">
        <f t="shared" si="1193"/>
        <v>0</v>
      </c>
      <c r="LS339" s="251">
        <f t="shared" si="1194"/>
        <v>0</v>
      </c>
      <c r="LT339" s="251">
        <f t="shared" si="1195"/>
        <v>0</v>
      </c>
      <c r="LU339" s="251">
        <f t="shared" si="1196"/>
        <v>0</v>
      </c>
      <c r="LV339" s="251">
        <f t="shared" si="1197"/>
        <v>0</v>
      </c>
      <c r="LW339" s="251">
        <f t="shared" si="1198"/>
        <v>0</v>
      </c>
      <c r="LX339" s="251">
        <f t="shared" si="1199"/>
        <v>0</v>
      </c>
      <c r="LY339" s="251">
        <f t="shared" si="1200"/>
        <v>0</v>
      </c>
      <c r="LZ339" s="251">
        <f t="shared" si="1201"/>
        <v>0</v>
      </c>
      <c r="MA339" s="63" t="str">
        <f t="shared" si="1202"/>
        <v/>
      </c>
      <c r="MB339" s="63" t="str">
        <f t="shared" si="1094"/>
        <v/>
      </c>
      <c r="MC339" s="63">
        <f t="shared" si="1095"/>
        <v>325</v>
      </c>
      <c r="MD339" s="63" t="str">
        <f t="shared" si="1096"/>
        <v/>
      </c>
      <c r="ME339" s="63" t="str">
        <f t="shared" si="1097"/>
        <v/>
      </c>
      <c r="MF339" s="315" t="str">
        <f t="shared" si="1203"/>
        <v/>
      </c>
      <c r="MG339" s="315">
        <f>IF(ISNUMBER(MATCH(EO339,$ME$15:$ME$520,0)),0,MAX(MG$14:MG338)+1)</f>
        <v>0</v>
      </c>
      <c r="MH339" s="315" t="str">
        <f t="shared" si="1204"/>
        <v/>
      </c>
      <c r="MI339" s="369"/>
      <c r="MJ339" s="68"/>
      <c r="MK339" s="18"/>
      <c r="ML339" s="242"/>
      <c r="MM339" s="242"/>
      <c r="MN339" s="59"/>
      <c r="MO339" s="59"/>
      <c r="MP339" s="285"/>
      <c r="MQ339" s="59"/>
      <c r="MR339" s="238"/>
      <c r="MS339" s="285"/>
      <c r="MT339" s="59"/>
      <c r="MU339" s="285"/>
      <c r="MV339" s="238"/>
      <c r="MW339" s="59"/>
      <c r="MX339" s="59"/>
      <c r="MY339" s="59"/>
      <c r="MZ339" s="59"/>
      <c r="NA339" s="59"/>
      <c r="NB339" s="59"/>
      <c r="NC339" s="59"/>
      <c r="ND339" s="59"/>
      <c r="NE339" s="59"/>
      <c r="NF339" s="59"/>
      <c r="NG339" s="59"/>
      <c r="NH339" s="59"/>
      <c r="NI339" s="59"/>
      <c r="NJ339" s="59"/>
      <c r="NK339" s="59"/>
      <c r="NL339" s="454"/>
      <c r="NM339" s="454"/>
      <c r="NN339" s="59"/>
      <c r="NO339" s="18"/>
      <c r="NP339" s="18"/>
      <c r="NQ339" s="18"/>
      <c r="NR339" s="18"/>
      <c r="NS339" s="18"/>
      <c r="NT339" s="18"/>
      <c r="NU339" s="18"/>
      <c r="NV339" s="18"/>
      <c r="NW339" s="18"/>
      <c r="NX339" s="18"/>
      <c r="NY339" s="18"/>
      <c r="NZ339" s="18"/>
      <c r="OA339" s="18"/>
      <c r="OB339" s="18"/>
      <c r="OC339" s="18"/>
      <c r="OZ339" s="59"/>
      <c r="PA339" s="251" t="str">
        <f t="shared" si="1205"/>
        <v/>
      </c>
      <c r="PB339" s="251" t="str">
        <f t="shared" si="1206"/>
        <v/>
      </c>
      <c r="PC339" s="251" t="str">
        <f t="shared" si="1207"/>
        <v/>
      </c>
      <c r="PD339" s="251" t="str">
        <f t="shared" si="1208"/>
        <v/>
      </c>
      <c r="PE339" s="251" t="str">
        <f t="shared" si="1209"/>
        <v/>
      </c>
      <c r="PF339" s="251" t="str">
        <f t="shared" si="1210"/>
        <v/>
      </c>
      <c r="PG339" s="251" t="str">
        <f t="shared" si="1211"/>
        <v/>
      </c>
      <c r="PH339" s="251" t="str">
        <f t="shared" si="1212"/>
        <v/>
      </c>
      <c r="PI339" s="251" t="str">
        <f t="shared" si="1213"/>
        <v/>
      </c>
      <c r="PJ339" s="251" t="str">
        <f t="shared" si="1214"/>
        <v/>
      </c>
      <c r="PK339" s="251" t="str">
        <f t="shared" si="1215"/>
        <v/>
      </c>
      <c r="PL339" s="251" t="str">
        <f t="shared" si="1216"/>
        <v/>
      </c>
      <c r="PM339" s="251" t="str">
        <f t="shared" si="1217"/>
        <v/>
      </c>
      <c r="PN339" s="251" t="str">
        <f t="shared" si="1218"/>
        <v/>
      </c>
      <c r="PO339" s="251" t="str">
        <f t="shared" si="1219"/>
        <v/>
      </c>
      <c r="PP339" s="251" t="str">
        <f t="shared" si="1220"/>
        <v/>
      </c>
      <c r="PQ339" s="251" t="str">
        <f t="shared" si="1221"/>
        <v/>
      </c>
      <c r="PR339" s="251" t="str">
        <f t="shared" si="1222"/>
        <v/>
      </c>
      <c r="PS339" s="251" t="str">
        <f t="shared" si="1223"/>
        <v/>
      </c>
      <c r="PT339" s="251" t="str">
        <f t="shared" si="1224"/>
        <v/>
      </c>
      <c r="PU339" s="251" t="str">
        <f t="shared" si="1225"/>
        <v/>
      </c>
      <c r="PV339" s="251" t="str">
        <f t="shared" si="1226"/>
        <v/>
      </c>
      <c r="PW339" s="251" t="str">
        <f t="shared" si="1227"/>
        <v/>
      </c>
      <c r="PX339" s="251" t="str">
        <f t="shared" si="1228"/>
        <v/>
      </c>
      <c r="PY339" s="251" t="str">
        <f t="shared" si="1229"/>
        <v/>
      </c>
      <c r="PZ339" s="251" t="str">
        <f t="shared" si="1230"/>
        <v/>
      </c>
      <c r="QA339" s="251" t="str">
        <f t="shared" si="1231"/>
        <v/>
      </c>
      <c r="QB339" s="251" t="str">
        <f t="shared" si="1232"/>
        <v/>
      </c>
      <c r="QC339" s="251" t="str">
        <f t="shared" si="1233"/>
        <v/>
      </c>
      <c r="QD339" s="251" t="str">
        <f t="shared" si="1234"/>
        <v/>
      </c>
      <c r="QE339" s="251" t="str">
        <f t="shared" si="1235"/>
        <v/>
      </c>
      <c r="QF339" s="63">
        <f t="shared" si="1236"/>
        <v>0</v>
      </c>
      <c r="QG339" s="59"/>
      <c r="QH339" s="59"/>
      <c r="QI339" s="59"/>
      <c r="QJ339" s="59"/>
      <c r="QK339" s="59"/>
      <c r="QL339" s="59"/>
      <c r="QM339" s="59"/>
      <c r="QN339" s="59"/>
    </row>
    <row r="340" spans="1:456" ht="6.75" customHeight="1" x14ac:dyDescent="0.25">
      <c r="A340" s="68"/>
      <c r="B340" s="447">
        <f t="shared" si="1098"/>
        <v>326</v>
      </c>
      <c r="C340" s="72" t="s">
        <v>1203</v>
      </c>
      <c r="D340" s="261" t="s">
        <v>1210</v>
      </c>
      <c r="E340" s="59"/>
      <c r="F340" s="229"/>
      <c r="G340" s="295"/>
      <c r="H340" s="295"/>
      <c r="I340" s="229"/>
      <c r="J340" s="295"/>
      <c r="K340" s="295"/>
      <c r="L340" s="229"/>
      <c r="M340" s="295"/>
      <c r="N340" s="295"/>
      <c r="O340" s="229"/>
      <c r="P340" s="295"/>
      <c r="Q340" s="295"/>
      <c r="R340" s="229"/>
      <c r="S340" s="230"/>
      <c r="T340" s="231"/>
      <c r="U340" s="229"/>
      <c r="V340" s="230"/>
      <c r="W340" s="231"/>
      <c r="X340" s="229"/>
      <c r="Y340" s="230"/>
      <c r="Z340" s="231"/>
      <c r="AA340" s="229"/>
      <c r="AB340" s="295"/>
      <c r="AC340" s="295"/>
      <c r="AD340" s="229"/>
      <c r="AE340" s="295"/>
      <c r="AF340" s="295"/>
      <c r="AG340" s="229"/>
      <c r="AH340" s="295"/>
      <c r="AI340" s="295"/>
      <c r="AJ340" s="229"/>
      <c r="AK340" s="295"/>
      <c r="AL340" s="295"/>
      <c r="AM340" s="229"/>
      <c r="AN340" s="295"/>
      <c r="AO340" s="295"/>
      <c r="AP340" s="243"/>
      <c r="AQ340" s="295"/>
      <c r="AR340" s="290"/>
      <c r="AS340" s="243"/>
      <c r="AT340" s="295"/>
      <c r="AU340" s="290"/>
      <c r="AV340" s="229"/>
      <c r="AW340" s="230"/>
      <c r="AX340" s="231"/>
      <c r="AY340" s="229"/>
      <c r="AZ340" s="230"/>
      <c r="BA340" s="231"/>
      <c r="BB340" s="229"/>
      <c r="BC340" s="230"/>
      <c r="BD340" s="231"/>
      <c r="BE340" s="229"/>
      <c r="BF340" s="230"/>
      <c r="BG340" s="231"/>
      <c r="BH340" s="229"/>
      <c r="BI340" s="230"/>
      <c r="BJ340" s="231"/>
      <c r="BK340" s="243"/>
      <c r="BL340" s="230"/>
      <c r="BM340" s="231"/>
      <c r="BN340" s="243"/>
      <c r="BO340" s="230"/>
      <c r="BP340" s="231"/>
      <c r="BQ340" s="229"/>
      <c r="BR340" s="230"/>
      <c r="BS340" s="231"/>
      <c r="BT340" s="229"/>
      <c r="BU340" s="230"/>
      <c r="BV340" s="231"/>
      <c r="BW340" s="229"/>
      <c r="BX340" s="230"/>
      <c r="BY340" s="231"/>
      <c r="BZ340" s="229"/>
      <c r="CA340" s="230"/>
      <c r="CB340" s="231"/>
      <c r="CC340" s="229"/>
      <c r="CD340" s="230"/>
      <c r="CE340" s="231"/>
      <c r="CF340" s="331"/>
      <c r="CG340" s="332"/>
      <c r="CH340" s="385"/>
      <c r="CI340" s="331"/>
      <c r="CJ340" s="332"/>
      <c r="CK340" s="385"/>
      <c r="CL340" s="243"/>
      <c r="CM340" s="230"/>
      <c r="CN340" s="354"/>
      <c r="CO340" s="243"/>
      <c r="CP340" s="230"/>
      <c r="CQ340" s="231"/>
      <c r="CR340" s="331"/>
      <c r="CS340" s="332"/>
      <c r="CT340" s="333"/>
      <c r="CU340" s="229"/>
      <c r="CV340" s="230"/>
      <c r="CW340" s="231"/>
      <c r="CX340" s="331"/>
      <c r="CY340" s="332"/>
      <c r="CZ340" s="333"/>
      <c r="DA340" s="331"/>
      <c r="DB340" s="332"/>
      <c r="DC340" s="333"/>
      <c r="DD340" s="331"/>
      <c r="DE340" s="332"/>
      <c r="DF340" s="333"/>
      <c r="DG340" s="331"/>
      <c r="DH340" s="332"/>
      <c r="DI340" s="333"/>
      <c r="DJ340" s="229"/>
      <c r="DK340" s="230"/>
      <c r="DL340" s="231"/>
      <c r="DM340" s="229"/>
      <c r="DN340" s="230"/>
      <c r="DO340" s="231"/>
      <c r="DP340" s="331"/>
      <c r="DQ340" s="332"/>
      <c r="DR340" s="333"/>
      <c r="DS340" s="331"/>
      <c r="DT340" s="332"/>
      <c r="DU340" s="333"/>
      <c r="DV340" s="331"/>
      <c r="DW340" s="332"/>
      <c r="DX340" s="333"/>
      <c r="DY340" s="331"/>
      <c r="DZ340" s="332"/>
      <c r="EA340" s="333"/>
      <c r="EB340" s="331"/>
      <c r="EC340" s="332"/>
      <c r="ED340" s="333"/>
      <c r="EE340" s="331"/>
      <c r="EF340" s="332"/>
      <c r="EG340" s="333"/>
      <c r="EH340" s="229"/>
      <c r="EI340" s="230"/>
      <c r="EJ340" s="231"/>
      <c r="EK340" s="229"/>
      <c r="EL340" s="230"/>
      <c r="EM340" s="231"/>
      <c r="EN340" s="244"/>
      <c r="EO340" s="269" t="str">
        <f t="shared" si="1099"/>
        <v/>
      </c>
      <c r="EP340" s="444" t="s">
        <v>1247</v>
      </c>
      <c r="EQ340" s="360" t="str">
        <f t="shared" si="1237"/>
        <v/>
      </c>
      <c r="ER340" s="360" t="str">
        <f t="shared" si="1238"/>
        <v/>
      </c>
      <c r="ES340" s="360" t="str">
        <f t="shared" si="1239"/>
        <v/>
      </c>
      <c r="ET340" s="360" t="str">
        <f t="shared" si="1240"/>
        <v/>
      </c>
      <c r="EU340" s="360" t="str">
        <f t="shared" si="1241"/>
        <v/>
      </c>
      <c r="EV340" s="360" t="str">
        <f t="shared" si="1242"/>
        <v/>
      </c>
      <c r="EW340" s="360" t="str">
        <f t="shared" si="1243"/>
        <v/>
      </c>
      <c r="EX340" s="360" t="str">
        <f t="shared" si="1244"/>
        <v/>
      </c>
      <c r="EY340" s="360" t="str">
        <f t="shared" si="1245"/>
        <v/>
      </c>
      <c r="EZ340" s="360" t="str">
        <f t="shared" si="1246"/>
        <v/>
      </c>
      <c r="FA340" s="360" t="str">
        <f t="shared" si="1247"/>
        <v/>
      </c>
      <c r="FB340" s="360" t="str">
        <f t="shared" si="1248"/>
        <v/>
      </c>
      <c r="FC340" s="360" t="str">
        <f t="shared" si="1249"/>
        <v/>
      </c>
      <c r="FD340" s="360" t="str">
        <f t="shared" si="1250"/>
        <v/>
      </c>
      <c r="FE340" s="360" t="str">
        <f t="shared" si="1251"/>
        <v/>
      </c>
      <c r="FF340" s="360" t="str">
        <f t="shared" si="1252"/>
        <v/>
      </c>
      <c r="FG340" s="360" t="str">
        <f t="shared" si="1253"/>
        <v/>
      </c>
      <c r="FH340" s="360" t="str">
        <f t="shared" si="1254"/>
        <v/>
      </c>
      <c r="FI340" s="360" t="str">
        <f t="shared" si="1255"/>
        <v/>
      </c>
      <c r="FJ340" s="360" t="str">
        <f t="shared" si="1256"/>
        <v/>
      </c>
      <c r="FK340" s="360" t="str">
        <f t="shared" si="1257"/>
        <v/>
      </c>
      <c r="FL340" s="360" t="str">
        <f t="shared" si="1258"/>
        <v/>
      </c>
      <c r="FM340" s="360" t="str">
        <f t="shared" si="1259"/>
        <v/>
      </c>
      <c r="FN340" s="360" t="str">
        <f t="shared" si="1260"/>
        <v/>
      </c>
      <c r="FO340" s="360" t="str">
        <f t="shared" si="1261"/>
        <v/>
      </c>
      <c r="FP340" s="360" t="str">
        <f t="shared" si="1262"/>
        <v/>
      </c>
      <c r="FQ340" s="360" t="str">
        <f t="shared" si="1263"/>
        <v/>
      </c>
      <c r="FR340" s="360" t="str">
        <f t="shared" si="1264"/>
        <v/>
      </c>
      <c r="FS340" s="360" t="str">
        <f t="shared" si="1265"/>
        <v/>
      </c>
      <c r="FT340" s="360" t="str">
        <f t="shared" si="1100"/>
        <v/>
      </c>
      <c r="FU340" s="360" t="str">
        <f t="shared" si="1266"/>
        <v/>
      </c>
      <c r="FV340" s="360" t="str">
        <f t="shared" si="1267"/>
        <v/>
      </c>
      <c r="FW340" s="360" t="str">
        <f t="shared" si="1268"/>
        <v/>
      </c>
      <c r="FX340" s="360" t="str">
        <f t="shared" si="1269"/>
        <v/>
      </c>
      <c r="FY340" s="360">
        <f t="shared" si="1270"/>
        <v>17</v>
      </c>
      <c r="FZ340" s="360" t="str">
        <f t="shared" si="1271"/>
        <v/>
      </c>
      <c r="GA340" s="360" t="str">
        <f t="shared" si="1272"/>
        <v/>
      </c>
      <c r="GB340" s="360" t="str">
        <f t="shared" si="1273"/>
        <v/>
      </c>
      <c r="GC340" s="360" t="str">
        <f t="shared" si="1274"/>
        <v/>
      </c>
      <c r="GD340" s="360" t="str">
        <f t="shared" si="1275"/>
        <v/>
      </c>
      <c r="GE340" s="360" t="str">
        <f t="shared" si="1276"/>
        <v/>
      </c>
      <c r="GF340" s="360" t="str">
        <f t="shared" si="1277"/>
        <v/>
      </c>
      <c r="GG340" s="360" t="str">
        <f t="shared" si="1278"/>
        <v/>
      </c>
      <c r="GH340" s="360" t="str">
        <f t="shared" si="1279"/>
        <v/>
      </c>
      <c r="GI340" s="360" t="str">
        <f t="shared" si="1280"/>
        <v/>
      </c>
      <c r="GJ340" s="360" t="str">
        <f t="shared" si="1281"/>
        <v/>
      </c>
      <c r="GK340" s="444" t="s">
        <v>1247</v>
      </c>
      <c r="GL340" s="361" t="str">
        <f t="shared" si="1101"/>
        <v>-</v>
      </c>
      <c r="GM340" s="361" t="str">
        <f t="shared" si="1102"/>
        <v>-</v>
      </c>
      <c r="GN340" s="361" t="str">
        <f t="shared" si="1103"/>
        <v>-</v>
      </c>
      <c r="GO340" s="361" t="str">
        <f t="shared" si="1104"/>
        <v>-</v>
      </c>
      <c r="GP340" s="361" t="str">
        <f t="shared" si="1105"/>
        <v>-</v>
      </c>
      <c r="GQ340" s="361" t="str">
        <f t="shared" si="1106"/>
        <v>-</v>
      </c>
      <c r="GR340" s="361" t="str">
        <f t="shared" si="1107"/>
        <v>-</v>
      </c>
      <c r="GS340" s="361" t="str">
        <f t="shared" si="1108"/>
        <v>-</v>
      </c>
      <c r="GT340" s="361" t="str">
        <f t="shared" si="1109"/>
        <v>-</v>
      </c>
      <c r="GU340" s="361" t="str">
        <f t="shared" si="1110"/>
        <v>-</v>
      </c>
      <c r="GV340" s="361" t="str">
        <f t="shared" si="1111"/>
        <v>-</v>
      </c>
      <c r="GW340" s="361" t="str">
        <f t="shared" si="1112"/>
        <v>-</v>
      </c>
      <c r="GX340" s="361" t="str">
        <f t="shared" si="1113"/>
        <v>-</v>
      </c>
      <c r="GY340" s="361" t="str">
        <f t="shared" si="1114"/>
        <v>-</v>
      </c>
      <c r="GZ340" s="361" t="str">
        <f t="shared" si="1115"/>
        <v>-</v>
      </c>
      <c r="HA340" s="361" t="str">
        <f t="shared" si="1116"/>
        <v>-</v>
      </c>
      <c r="HB340" s="361" t="str">
        <f t="shared" si="1117"/>
        <v>-</v>
      </c>
      <c r="HC340" s="361" t="str">
        <f t="shared" si="1118"/>
        <v>-</v>
      </c>
      <c r="HD340" s="361" t="str">
        <f t="shared" si="1119"/>
        <v>-</v>
      </c>
      <c r="HE340" s="361" t="str">
        <f t="shared" si="1120"/>
        <v>-</v>
      </c>
      <c r="HF340" s="361" t="str">
        <f t="shared" si="1121"/>
        <v>-</v>
      </c>
      <c r="HG340" s="361" t="str">
        <f t="shared" si="1122"/>
        <v>-</v>
      </c>
      <c r="HH340" s="361" t="str">
        <f t="shared" si="1123"/>
        <v>-</v>
      </c>
      <c r="HI340" s="361" t="str">
        <f t="shared" si="1124"/>
        <v>-</v>
      </c>
      <c r="HJ340" s="361" t="str">
        <f t="shared" si="1125"/>
        <v>-</v>
      </c>
      <c r="HK340" s="361" t="str">
        <f t="shared" si="1126"/>
        <v>-</v>
      </c>
      <c r="HL340" s="361" t="str">
        <f t="shared" si="1127"/>
        <v>-</v>
      </c>
      <c r="HM340" s="361" t="str">
        <f t="shared" si="1128"/>
        <v>-</v>
      </c>
      <c r="HN340" s="361" t="str">
        <f t="shared" si="1129"/>
        <v>-</v>
      </c>
      <c r="HO340" s="361" t="str">
        <f t="shared" si="1130"/>
        <v>-</v>
      </c>
      <c r="HP340" s="361" t="str">
        <f t="shared" si="1131"/>
        <v>-</v>
      </c>
      <c r="HQ340" s="361" t="str">
        <f t="shared" si="1132"/>
        <v>-</v>
      </c>
      <c r="HR340" s="361" t="str">
        <f t="shared" si="1133"/>
        <v>-</v>
      </c>
      <c r="HS340" s="361" t="str">
        <f t="shared" si="1134"/>
        <v>-</v>
      </c>
      <c r="HT340" s="361" t="str">
        <f t="shared" si="1135"/>
        <v>referencetime</v>
      </c>
      <c r="HU340" s="361" t="str">
        <f t="shared" si="1136"/>
        <v>-</v>
      </c>
      <c r="HV340" s="361" t="str">
        <f t="shared" si="1137"/>
        <v>-</v>
      </c>
      <c r="HW340" s="361" t="str">
        <f t="shared" si="1138"/>
        <v>-</v>
      </c>
      <c r="HX340" s="361" t="str">
        <f t="shared" si="1139"/>
        <v>-</v>
      </c>
      <c r="HY340" s="361" t="str">
        <f t="shared" si="1140"/>
        <v>-</v>
      </c>
      <c r="HZ340" s="361" t="str">
        <f t="shared" si="1141"/>
        <v>-</v>
      </c>
      <c r="IA340" s="361" t="str">
        <f t="shared" si="1142"/>
        <v>-</v>
      </c>
      <c r="IB340" s="361" t="str">
        <f t="shared" si="1143"/>
        <v>-</v>
      </c>
      <c r="IC340" s="361" t="str">
        <f t="shared" si="1144"/>
        <v>-</v>
      </c>
      <c r="ID340" s="361" t="str">
        <f t="shared" si="1145"/>
        <v>-</v>
      </c>
      <c r="IE340" s="361" t="str">
        <f t="shared" si="1146"/>
        <v>-</v>
      </c>
      <c r="IF340" s="444" t="s">
        <v>1247</v>
      </c>
      <c r="IG340" s="56" t="str">
        <f t="shared" si="1282"/>
        <v>-</v>
      </c>
      <c r="IH340" s="56" t="str">
        <f t="shared" si="1283"/>
        <v>-</v>
      </c>
      <c r="II340" s="56" t="str">
        <f t="shared" si="1284"/>
        <v>-</v>
      </c>
      <c r="IJ340" s="56" t="str">
        <f t="shared" si="1285"/>
        <v>-</v>
      </c>
      <c r="IK340" s="56" t="str">
        <f t="shared" si="1147"/>
        <v>-</v>
      </c>
      <c r="IL340" s="56" t="str">
        <f t="shared" si="1148"/>
        <v>-</v>
      </c>
      <c r="IM340" s="56" t="str">
        <f t="shared" si="1149"/>
        <v>-</v>
      </c>
      <c r="IN340" s="56" t="str">
        <f t="shared" si="1150"/>
        <v>-</v>
      </c>
      <c r="IO340" s="56" t="str">
        <f t="shared" si="1151"/>
        <v>-</v>
      </c>
      <c r="IP340" s="56" t="str">
        <f t="shared" si="1152"/>
        <v>-</v>
      </c>
      <c r="IQ340" s="56" t="str">
        <f t="shared" si="1153"/>
        <v>-</v>
      </c>
      <c r="IR340" s="56" t="str">
        <f t="shared" si="1154"/>
        <v>-</v>
      </c>
      <c r="IS340" s="56" t="str">
        <f t="shared" si="1155"/>
        <v>-</v>
      </c>
      <c r="IT340" s="56" t="str">
        <f t="shared" si="1156"/>
        <v>-</v>
      </c>
      <c r="IU340" s="56" t="str">
        <f t="shared" si="1157"/>
        <v>-</v>
      </c>
      <c r="IV340" s="56" t="str">
        <f t="shared" si="1158"/>
        <v>-</v>
      </c>
      <c r="IW340" s="56" t="str">
        <f t="shared" si="1159"/>
        <v>-</v>
      </c>
      <c r="IX340" s="56" t="str">
        <f t="shared" si="1160"/>
        <v>-</v>
      </c>
      <c r="IY340" s="56" t="str">
        <f t="shared" si="1161"/>
        <v>-</v>
      </c>
      <c r="IZ340" s="56" t="str">
        <f t="shared" si="1162"/>
        <v>-</v>
      </c>
      <c r="JA340" s="56" t="str">
        <f t="shared" si="1163"/>
        <v>-</v>
      </c>
      <c r="JB340" s="56" t="str">
        <f t="shared" si="1164"/>
        <v>-</v>
      </c>
      <c r="JC340" s="56" t="str">
        <f t="shared" si="1165"/>
        <v>-</v>
      </c>
      <c r="JD340" s="56" t="str">
        <f t="shared" si="1166"/>
        <v>-</v>
      </c>
      <c r="JE340" s="56" t="str">
        <f t="shared" si="1167"/>
        <v>-</v>
      </c>
      <c r="JF340" s="56" t="str">
        <f t="shared" si="1168"/>
        <v>-</v>
      </c>
      <c r="JG340" s="56" t="str">
        <f t="shared" si="1169"/>
        <v>-</v>
      </c>
      <c r="JH340" s="56" t="str">
        <f t="shared" si="1170"/>
        <v>-</v>
      </c>
      <c r="JI340" s="56" t="str">
        <f t="shared" si="1171"/>
        <v>-</v>
      </c>
      <c r="JJ340" s="56" t="str">
        <f t="shared" si="1172"/>
        <v>-</v>
      </c>
      <c r="JK340" s="56" t="str">
        <f t="shared" si="1173"/>
        <v>-</v>
      </c>
      <c r="JL340" s="56" t="str">
        <f t="shared" si="1174"/>
        <v>-</v>
      </c>
      <c r="JM340" s="56" t="str">
        <f t="shared" si="1175"/>
        <v>-</v>
      </c>
      <c r="JN340" s="56" t="str">
        <f t="shared" si="1176"/>
        <v>-</v>
      </c>
      <c r="JO340" s="56" t="str">
        <f t="shared" si="1177"/>
        <v>[0,0,0.0]</v>
      </c>
      <c r="JP340" s="56" t="str">
        <f t="shared" si="1178"/>
        <v>-</v>
      </c>
      <c r="JQ340" s="56" t="str">
        <f t="shared" si="1179"/>
        <v>-</v>
      </c>
      <c r="JR340" s="56" t="str">
        <f t="shared" si="1180"/>
        <v>-</v>
      </c>
      <c r="JS340" s="56" t="str">
        <f t="shared" si="1181"/>
        <v>-</v>
      </c>
      <c r="JT340" s="56" t="str">
        <f t="shared" si="1182"/>
        <v>-</v>
      </c>
      <c r="JU340" s="56" t="str">
        <f t="shared" si="1183"/>
        <v>-</v>
      </c>
      <c r="JV340" s="56" t="str">
        <f t="shared" si="1184"/>
        <v>-</v>
      </c>
      <c r="JW340" s="56" t="str">
        <f t="shared" si="1185"/>
        <v>-</v>
      </c>
      <c r="JX340" s="56" t="str">
        <f t="shared" si="1186"/>
        <v>-</v>
      </c>
      <c r="JY340" s="56" t="str">
        <f t="shared" si="1187"/>
        <v>-</v>
      </c>
      <c r="JZ340" s="56" t="str">
        <f t="shared" si="1188"/>
        <v>-</v>
      </c>
      <c r="KA340" s="444" t="s">
        <v>1247</v>
      </c>
      <c r="KB340" s="360">
        <f>IF(ISNUMBER(INDEX($EQ$15:$GK$521,$B340,EO$11)),MAX(KB$14:KB339)+1,0)</f>
        <v>0</v>
      </c>
      <c r="KC340" s="360" t="str">
        <f t="shared" si="1286"/>
        <v/>
      </c>
      <c r="KD340" s="373" t="s">
        <v>2</v>
      </c>
      <c r="KE340" s="215"/>
      <c r="KF340" s="60"/>
      <c r="KG340" s="60"/>
      <c r="KH340" s="60"/>
      <c r="KI340" s="60"/>
      <c r="KJ340" s="60"/>
      <c r="KK340" s="60"/>
      <c r="KL340" s="60"/>
      <c r="KM340" s="60"/>
      <c r="KN340" s="60"/>
      <c r="KO340" s="60"/>
      <c r="KP340" s="60"/>
      <c r="KQ340" s="60"/>
      <c r="KR340" s="60"/>
      <c r="KS340" s="60"/>
      <c r="KT340" s="60"/>
      <c r="KU340" s="60"/>
      <c r="KV340" s="60"/>
      <c r="KW340" s="60"/>
      <c r="KX340" s="60"/>
      <c r="KY340" s="60"/>
      <c r="KZ340" s="283" t="str">
        <f t="shared" si="1189"/>
        <v/>
      </c>
      <c r="LA340" s="26"/>
      <c r="LB340" s="18"/>
      <c r="LC340" s="18"/>
      <c r="LD340" s="18"/>
      <c r="LE340" s="18"/>
      <c r="LF340" s="18"/>
      <c r="LG340" s="18"/>
      <c r="LH340" s="18"/>
      <c r="LI340" s="18"/>
      <c r="LJ340" s="18"/>
      <c r="LK340" s="18"/>
      <c r="LL340" s="18"/>
      <c r="LM340" s="18"/>
      <c r="LN340" s="63"/>
      <c r="LO340" s="251">
        <f t="shared" si="1190"/>
        <v>0</v>
      </c>
      <c r="LP340" s="251">
        <f t="shared" si="1191"/>
        <v>0</v>
      </c>
      <c r="LQ340" s="251">
        <f t="shared" si="1192"/>
        <v>0</v>
      </c>
      <c r="LR340" s="251">
        <f t="shared" si="1193"/>
        <v>0</v>
      </c>
      <c r="LS340" s="251">
        <f t="shared" si="1194"/>
        <v>0</v>
      </c>
      <c r="LT340" s="251">
        <f t="shared" si="1195"/>
        <v>0</v>
      </c>
      <c r="LU340" s="251">
        <f t="shared" si="1196"/>
        <v>0</v>
      </c>
      <c r="LV340" s="251">
        <f t="shared" si="1197"/>
        <v>0</v>
      </c>
      <c r="LW340" s="251">
        <f t="shared" si="1198"/>
        <v>0</v>
      </c>
      <c r="LX340" s="251">
        <f t="shared" si="1199"/>
        <v>0</v>
      </c>
      <c r="LY340" s="251">
        <f t="shared" si="1200"/>
        <v>0</v>
      </c>
      <c r="LZ340" s="251">
        <f t="shared" si="1201"/>
        <v>0</v>
      </c>
      <c r="MA340" s="63" t="str">
        <f t="shared" si="1202"/>
        <v/>
      </c>
      <c r="MB340" s="63" t="str">
        <f t="shared" si="1094"/>
        <v/>
      </c>
      <c r="MC340" s="63">
        <f t="shared" si="1095"/>
        <v>326</v>
      </c>
      <c r="MD340" s="63" t="str">
        <f t="shared" si="1096"/>
        <v/>
      </c>
      <c r="ME340" s="63" t="str">
        <f t="shared" si="1097"/>
        <v/>
      </c>
      <c r="MF340" s="315" t="str">
        <f t="shared" si="1203"/>
        <v/>
      </c>
      <c r="MG340" s="315">
        <f>IF(ISNUMBER(MATCH(EO340,$ME$15:$ME$520,0)),0,MAX(MG$14:MG339)+1)</f>
        <v>0</v>
      </c>
      <c r="MH340" s="315" t="str">
        <f t="shared" si="1204"/>
        <v/>
      </c>
      <c r="MI340" s="369"/>
      <c r="MJ340" s="68"/>
      <c r="MK340" s="18"/>
      <c r="ML340" s="242"/>
      <c r="MM340" s="242"/>
      <c r="MN340" s="59"/>
      <c r="MO340" s="59"/>
      <c r="MP340" s="285"/>
      <c r="MQ340" s="59"/>
      <c r="MR340" s="238"/>
      <c r="MS340" s="285"/>
      <c r="MT340" s="59"/>
      <c r="MU340" s="285"/>
      <c r="MV340" s="238"/>
      <c r="MW340" s="59"/>
      <c r="MX340" s="59"/>
      <c r="MY340" s="59"/>
      <c r="MZ340" s="59"/>
      <c r="NA340" s="59"/>
      <c r="NB340" s="59"/>
      <c r="NC340" s="59"/>
      <c r="ND340" s="59"/>
      <c r="NE340" s="59"/>
      <c r="NF340" s="59"/>
      <c r="NG340" s="59"/>
      <c r="NH340" s="59"/>
      <c r="NI340" s="59"/>
      <c r="NJ340" s="59"/>
      <c r="NK340" s="59"/>
      <c r="NL340" s="454"/>
      <c r="NM340" s="454"/>
      <c r="NN340" s="59"/>
      <c r="NO340" s="18"/>
      <c r="NP340" s="18"/>
      <c r="NQ340" s="18"/>
      <c r="NR340" s="18"/>
      <c r="NS340" s="18"/>
      <c r="NT340" s="18"/>
      <c r="NU340" s="18"/>
      <c r="NV340" s="18"/>
      <c r="NW340" s="18"/>
      <c r="NX340" s="18"/>
      <c r="NY340" s="18"/>
      <c r="NZ340" s="18"/>
      <c r="OA340" s="18"/>
      <c r="OB340" s="18"/>
      <c r="OC340" s="18"/>
      <c r="OZ340" s="59"/>
      <c r="PA340" s="251" t="str">
        <f t="shared" si="1205"/>
        <v/>
      </c>
      <c r="PB340" s="251" t="str">
        <f t="shared" si="1206"/>
        <v/>
      </c>
      <c r="PC340" s="251" t="str">
        <f t="shared" si="1207"/>
        <v/>
      </c>
      <c r="PD340" s="251" t="str">
        <f t="shared" si="1208"/>
        <v/>
      </c>
      <c r="PE340" s="251" t="str">
        <f t="shared" si="1209"/>
        <v/>
      </c>
      <c r="PF340" s="251" t="str">
        <f t="shared" si="1210"/>
        <v/>
      </c>
      <c r="PG340" s="251" t="str">
        <f t="shared" si="1211"/>
        <v/>
      </c>
      <c r="PH340" s="251" t="str">
        <f t="shared" si="1212"/>
        <v/>
      </c>
      <c r="PI340" s="251" t="str">
        <f t="shared" si="1213"/>
        <v/>
      </c>
      <c r="PJ340" s="251" t="str">
        <f t="shared" si="1214"/>
        <v/>
      </c>
      <c r="PK340" s="251" t="str">
        <f t="shared" si="1215"/>
        <v/>
      </c>
      <c r="PL340" s="251" t="str">
        <f t="shared" si="1216"/>
        <v/>
      </c>
      <c r="PM340" s="251" t="str">
        <f t="shared" si="1217"/>
        <v/>
      </c>
      <c r="PN340" s="251" t="str">
        <f t="shared" si="1218"/>
        <v/>
      </c>
      <c r="PO340" s="251" t="str">
        <f t="shared" si="1219"/>
        <v/>
      </c>
      <c r="PP340" s="251" t="str">
        <f t="shared" si="1220"/>
        <v/>
      </c>
      <c r="PQ340" s="251" t="str">
        <f t="shared" si="1221"/>
        <v/>
      </c>
      <c r="PR340" s="251" t="str">
        <f t="shared" si="1222"/>
        <v/>
      </c>
      <c r="PS340" s="251" t="str">
        <f t="shared" si="1223"/>
        <v/>
      </c>
      <c r="PT340" s="251" t="str">
        <f t="shared" si="1224"/>
        <v/>
      </c>
      <c r="PU340" s="251" t="str">
        <f t="shared" si="1225"/>
        <v/>
      </c>
      <c r="PV340" s="251" t="str">
        <f t="shared" si="1226"/>
        <v/>
      </c>
      <c r="PW340" s="251" t="str">
        <f t="shared" si="1227"/>
        <v/>
      </c>
      <c r="PX340" s="251" t="str">
        <f t="shared" si="1228"/>
        <v/>
      </c>
      <c r="PY340" s="251" t="str">
        <f t="shared" si="1229"/>
        <v/>
      </c>
      <c r="PZ340" s="251" t="str">
        <f t="shared" si="1230"/>
        <v/>
      </c>
      <c r="QA340" s="251" t="str">
        <f t="shared" si="1231"/>
        <v/>
      </c>
      <c r="QB340" s="251" t="str">
        <f t="shared" si="1232"/>
        <v/>
      </c>
      <c r="QC340" s="251" t="str">
        <f t="shared" si="1233"/>
        <v/>
      </c>
      <c r="QD340" s="251" t="str">
        <f t="shared" si="1234"/>
        <v/>
      </c>
      <c r="QE340" s="251" t="str">
        <f t="shared" si="1235"/>
        <v/>
      </c>
      <c r="QF340" s="63">
        <f t="shared" si="1236"/>
        <v>0</v>
      </c>
      <c r="QG340" s="59"/>
      <c r="QH340" s="59"/>
      <c r="QI340" s="59"/>
      <c r="QJ340" s="59"/>
      <c r="QK340" s="59"/>
      <c r="QL340" s="59"/>
      <c r="QM340" s="59"/>
      <c r="QN340" s="59"/>
    </row>
    <row r="341" spans="1:456" ht="6.75" customHeight="1" x14ac:dyDescent="0.25">
      <c r="A341" s="68"/>
      <c r="B341" s="447">
        <f t="shared" si="1098"/>
        <v>327</v>
      </c>
      <c r="C341" s="72" t="s">
        <v>1205</v>
      </c>
      <c r="D341" s="261" t="s">
        <v>1210</v>
      </c>
      <c r="E341" s="59"/>
      <c r="F341" s="229"/>
      <c r="G341" s="295"/>
      <c r="H341" s="295"/>
      <c r="I341" s="229"/>
      <c r="J341" s="295"/>
      <c r="K341" s="295"/>
      <c r="L341" s="229"/>
      <c r="M341" s="295"/>
      <c r="N341" s="295"/>
      <c r="O341" s="229"/>
      <c r="P341" s="295"/>
      <c r="Q341" s="295"/>
      <c r="R341" s="229"/>
      <c r="S341" s="230"/>
      <c r="T341" s="231"/>
      <c r="U341" s="229"/>
      <c r="V341" s="230"/>
      <c r="W341" s="231"/>
      <c r="X341" s="229"/>
      <c r="Y341" s="230"/>
      <c r="Z341" s="231"/>
      <c r="AA341" s="229"/>
      <c r="AB341" s="295"/>
      <c r="AC341" s="295"/>
      <c r="AD341" s="229"/>
      <c r="AE341" s="295"/>
      <c r="AF341" s="295"/>
      <c r="AG341" s="229"/>
      <c r="AH341" s="295"/>
      <c r="AI341" s="295"/>
      <c r="AJ341" s="229"/>
      <c r="AK341" s="295"/>
      <c r="AL341" s="295"/>
      <c r="AM341" s="229"/>
      <c r="AN341" s="295"/>
      <c r="AO341" s="295"/>
      <c r="AP341" s="243"/>
      <c r="AQ341" s="295"/>
      <c r="AR341" s="290"/>
      <c r="AS341" s="243"/>
      <c r="AT341" s="295"/>
      <c r="AU341" s="290"/>
      <c r="AV341" s="229"/>
      <c r="AW341" s="230"/>
      <c r="AX341" s="231"/>
      <c r="AY341" s="229"/>
      <c r="AZ341" s="230"/>
      <c r="BA341" s="231"/>
      <c r="BB341" s="229"/>
      <c r="BC341" s="230"/>
      <c r="BD341" s="231"/>
      <c r="BE341" s="229"/>
      <c r="BF341" s="230"/>
      <c r="BG341" s="231"/>
      <c r="BH341" s="229"/>
      <c r="BI341" s="230"/>
      <c r="BJ341" s="231"/>
      <c r="BK341" s="243"/>
      <c r="BL341" s="230"/>
      <c r="BM341" s="231"/>
      <c r="BN341" s="243"/>
      <c r="BO341" s="230"/>
      <c r="BP341" s="231"/>
      <c r="BQ341" s="229"/>
      <c r="BR341" s="230"/>
      <c r="BS341" s="231"/>
      <c r="BT341" s="229"/>
      <c r="BU341" s="230"/>
      <c r="BV341" s="231"/>
      <c r="BW341" s="229"/>
      <c r="BX341" s="230"/>
      <c r="BY341" s="231"/>
      <c r="BZ341" s="229"/>
      <c r="CA341" s="230"/>
      <c r="CB341" s="231"/>
      <c r="CC341" s="229"/>
      <c r="CD341" s="230"/>
      <c r="CE341" s="231"/>
      <c r="CF341" s="331"/>
      <c r="CG341" s="332"/>
      <c r="CH341" s="385"/>
      <c r="CI341" s="331"/>
      <c r="CJ341" s="332"/>
      <c r="CK341" s="385"/>
      <c r="CL341" s="243"/>
      <c r="CM341" s="230"/>
      <c r="CN341" s="354"/>
      <c r="CO341" s="243"/>
      <c r="CP341" s="230"/>
      <c r="CQ341" s="231"/>
      <c r="CR341" s="331"/>
      <c r="CS341" s="332"/>
      <c r="CT341" s="333"/>
      <c r="CU341" s="229"/>
      <c r="CV341" s="230"/>
      <c r="CW341" s="231"/>
      <c r="CX341" s="331"/>
      <c r="CY341" s="332"/>
      <c r="CZ341" s="333"/>
      <c r="DA341" s="331"/>
      <c r="DB341" s="332"/>
      <c r="DC341" s="333"/>
      <c r="DD341" s="331"/>
      <c r="DE341" s="332"/>
      <c r="DF341" s="333"/>
      <c r="DG341" s="331"/>
      <c r="DH341" s="332"/>
      <c r="DI341" s="333"/>
      <c r="DJ341" s="229"/>
      <c r="DK341" s="230"/>
      <c r="DL341" s="231"/>
      <c r="DM341" s="229"/>
      <c r="DN341" s="230"/>
      <c r="DO341" s="231"/>
      <c r="DP341" s="331"/>
      <c r="DQ341" s="332"/>
      <c r="DR341" s="333"/>
      <c r="DS341" s="331"/>
      <c r="DT341" s="332"/>
      <c r="DU341" s="333"/>
      <c r="DV341" s="331"/>
      <c r="DW341" s="332"/>
      <c r="DX341" s="333"/>
      <c r="DY341" s="331"/>
      <c r="DZ341" s="332"/>
      <c r="EA341" s="333"/>
      <c r="EB341" s="331"/>
      <c r="EC341" s="332"/>
      <c r="ED341" s="333"/>
      <c r="EE341" s="331"/>
      <c r="EF341" s="332"/>
      <c r="EG341" s="333"/>
      <c r="EH341" s="229"/>
      <c r="EI341" s="230"/>
      <c r="EJ341" s="231"/>
      <c r="EK341" s="229"/>
      <c r="EL341" s="230"/>
      <c r="EM341" s="231"/>
      <c r="EN341" s="244"/>
      <c r="EO341" s="269" t="str">
        <f t="shared" si="1099"/>
        <v/>
      </c>
      <c r="EP341" s="444" t="s">
        <v>1247</v>
      </c>
      <c r="EQ341" s="360" t="str">
        <f t="shared" si="1237"/>
        <v/>
      </c>
      <c r="ER341" s="360" t="str">
        <f t="shared" si="1238"/>
        <v/>
      </c>
      <c r="ES341" s="360" t="str">
        <f t="shared" si="1239"/>
        <v/>
      </c>
      <c r="ET341" s="360" t="str">
        <f t="shared" si="1240"/>
        <v/>
      </c>
      <c r="EU341" s="360" t="str">
        <f t="shared" si="1241"/>
        <v/>
      </c>
      <c r="EV341" s="360" t="str">
        <f t="shared" si="1242"/>
        <v/>
      </c>
      <c r="EW341" s="360" t="str">
        <f t="shared" si="1243"/>
        <v/>
      </c>
      <c r="EX341" s="360" t="str">
        <f t="shared" si="1244"/>
        <v/>
      </c>
      <c r="EY341" s="360" t="str">
        <f t="shared" si="1245"/>
        <v/>
      </c>
      <c r="EZ341" s="360" t="str">
        <f t="shared" si="1246"/>
        <v/>
      </c>
      <c r="FA341" s="360" t="str">
        <f t="shared" si="1247"/>
        <v/>
      </c>
      <c r="FB341" s="360" t="str">
        <f t="shared" si="1248"/>
        <v/>
      </c>
      <c r="FC341" s="360" t="str">
        <f t="shared" si="1249"/>
        <v/>
      </c>
      <c r="FD341" s="360" t="str">
        <f t="shared" si="1250"/>
        <v/>
      </c>
      <c r="FE341" s="360" t="str">
        <f t="shared" si="1251"/>
        <v/>
      </c>
      <c r="FF341" s="360" t="str">
        <f t="shared" si="1252"/>
        <v/>
      </c>
      <c r="FG341" s="360" t="str">
        <f t="shared" si="1253"/>
        <v/>
      </c>
      <c r="FH341" s="360" t="str">
        <f t="shared" si="1254"/>
        <v/>
      </c>
      <c r="FI341" s="360" t="str">
        <f t="shared" si="1255"/>
        <v/>
      </c>
      <c r="FJ341" s="360" t="str">
        <f t="shared" si="1256"/>
        <v/>
      </c>
      <c r="FK341" s="360" t="str">
        <f t="shared" si="1257"/>
        <v/>
      </c>
      <c r="FL341" s="360" t="str">
        <f t="shared" si="1258"/>
        <v/>
      </c>
      <c r="FM341" s="360" t="str">
        <f t="shared" si="1259"/>
        <v/>
      </c>
      <c r="FN341" s="360" t="str">
        <f t="shared" si="1260"/>
        <v/>
      </c>
      <c r="FO341" s="360" t="str">
        <f t="shared" si="1261"/>
        <v/>
      </c>
      <c r="FP341" s="360" t="str">
        <f t="shared" si="1262"/>
        <v/>
      </c>
      <c r="FQ341" s="360" t="str">
        <f t="shared" si="1263"/>
        <v/>
      </c>
      <c r="FR341" s="360" t="str">
        <f t="shared" si="1264"/>
        <v/>
      </c>
      <c r="FS341" s="360" t="str">
        <f t="shared" si="1265"/>
        <v/>
      </c>
      <c r="FT341" s="360" t="str">
        <f t="shared" si="1100"/>
        <v/>
      </c>
      <c r="FU341" s="360" t="str">
        <f t="shared" si="1266"/>
        <v/>
      </c>
      <c r="FV341" s="360" t="str">
        <f t="shared" si="1267"/>
        <v/>
      </c>
      <c r="FW341" s="360" t="str">
        <f t="shared" si="1268"/>
        <v/>
      </c>
      <c r="FX341" s="360" t="str">
        <f t="shared" si="1269"/>
        <v/>
      </c>
      <c r="FY341" s="360">
        <f t="shared" si="1270"/>
        <v>18</v>
      </c>
      <c r="FZ341" s="360" t="str">
        <f t="shared" si="1271"/>
        <v/>
      </c>
      <c r="GA341" s="360" t="str">
        <f t="shared" si="1272"/>
        <v/>
      </c>
      <c r="GB341" s="360" t="str">
        <f t="shared" si="1273"/>
        <v/>
      </c>
      <c r="GC341" s="360" t="str">
        <f t="shared" si="1274"/>
        <v/>
      </c>
      <c r="GD341" s="360" t="str">
        <f t="shared" si="1275"/>
        <v/>
      </c>
      <c r="GE341" s="360" t="str">
        <f t="shared" si="1276"/>
        <v/>
      </c>
      <c r="GF341" s="360" t="str">
        <f t="shared" si="1277"/>
        <v/>
      </c>
      <c r="GG341" s="360" t="str">
        <f t="shared" si="1278"/>
        <v/>
      </c>
      <c r="GH341" s="360" t="str">
        <f t="shared" si="1279"/>
        <v/>
      </c>
      <c r="GI341" s="360" t="str">
        <f t="shared" si="1280"/>
        <v/>
      </c>
      <c r="GJ341" s="360" t="str">
        <f t="shared" si="1281"/>
        <v/>
      </c>
      <c r="GK341" s="444" t="s">
        <v>1247</v>
      </c>
      <c r="GL341" s="361" t="str">
        <f t="shared" si="1101"/>
        <v>-</v>
      </c>
      <c r="GM341" s="361" t="str">
        <f t="shared" si="1102"/>
        <v>-</v>
      </c>
      <c r="GN341" s="361" t="str">
        <f t="shared" si="1103"/>
        <v>-</v>
      </c>
      <c r="GO341" s="361" t="str">
        <f t="shared" si="1104"/>
        <v>-</v>
      </c>
      <c r="GP341" s="361" t="str">
        <f t="shared" si="1105"/>
        <v>-</v>
      </c>
      <c r="GQ341" s="361" t="str">
        <f t="shared" si="1106"/>
        <v>-</v>
      </c>
      <c r="GR341" s="361" t="str">
        <f t="shared" si="1107"/>
        <v>-</v>
      </c>
      <c r="GS341" s="361" t="str">
        <f t="shared" si="1108"/>
        <v>-</v>
      </c>
      <c r="GT341" s="361" t="str">
        <f t="shared" si="1109"/>
        <v>-</v>
      </c>
      <c r="GU341" s="361" t="str">
        <f t="shared" si="1110"/>
        <v>-</v>
      </c>
      <c r="GV341" s="361" t="str">
        <f t="shared" si="1111"/>
        <v>-</v>
      </c>
      <c r="GW341" s="361" t="str">
        <f t="shared" si="1112"/>
        <v>-</v>
      </c>
      <c r="GX341" s="361" t="str">
        <f t="shared" si="1113"/>
        <v>-</v>
      </c>
      <c r="GY341" s="361" t="str">
        <f t="shared" si="1114"/>
        <v>-</v>
      </c>
      <c r="GZ341" s="361" t="str">
        <f t="shared" si="1115"/>
        <v>-</v>
      </c>
      <c r="HA341" s="361" t="str">
        <f t="shared" si="1116"/>
        <v>-</v>
      </c>
      <c r="HB341" s="361" t="str">
        <f t="shared" si="1117"/>
        <v>-</v>
      </c>
      <c r="HC341" s="361" t="str">
        <f t="shared" si="1118"/>
        <v>-</v>
      </c>
      <c r="HD341" s="361" t="str">
        <f t="shared" si="1119"/>
        <v>-</v>
      </c>
      <c r="HE341" s="361" t="str">
        <f t="shared" si="1120"/>
        <v>-</v>
      </c>
      <c r="HF341" s="361" t="str">
        <f t="shared" si="1121"/>
        <v>-</v>
      </c>
      <c r="HG341" s="361" t="str">
        <f t="shared" si="1122"/>
        <v>-</v>
      </c>
      <c r="HH341" s="361" t="str">
        <f t="shared" si="1123"/>
        <v>-</v>
      </c>
      <c r="HI341" s="361" t="str">
        <f t="shared" si="1124"/>
        <v>-</v>
      </c>
      <c r="HJ341" s="361" t="str">
        <f t="shared" si="1125"/>
        <v>-</v>
      </c>
      <c r="HK341" s="361" t="str">
        <f t="shared" si="1126"/>
        <v>-</v>
      </c>
      <c r="HL341" s="361" t="str">
        <f t="shared" si="1127"/>
        <v>-</v>
      </c>
      <c r="HM341" s="361" t="str">
        <f t="shared" si="1128"/>
        <v>-</v>
      </c>
      <c r="HN341" s="361" t="str">
        <f t="shared" si="1129"/>
        <v>-</v>
      </c>
      <c r="HO341" s="361" t="str">
        <f t="shared" si="1130"/>
        <v>-</v>
      </c>
      <c r="HP341" s="361" t="str">
        <f t="shared" si="1131"/>
        <v>-</v>
      </c>
      <c r="HQ341" s="361" t="str">
        <f t="shared" si="1132"/>
        <v>-</v>
      </c>
      <c r="HR341" s="361" t="str">
        <f t="shared" si="1133"/>
        <v>-</v>
      </c>
      <c r="HS341" s="361" t="str">
        <f t="shared" si="1134"/>
        <v>-</v>
      </c>
      <c r="HT341" s="361" t="str">
        <f t="shared" si="1135"/>
        <v>timepointdata</v>
      </c>
      <c r="HU341" s="361" t="str">
        <f t="shared" si="1136"/>
        <v>-</v>
      </c>
      <c r="HV341" s="361" t="str">
        <f t="shared" si="1137"/>
        <v>-</v>
      </c>
      <c r="HW341" s="361" t="str">
        <f t="shared" si="1138"/>
        <v>-</v>
      </c>
      <c r="HX341" s="361" t="str">
        <f t="shared" si="1139"/>
        <v>-</v>
      </c>
      <c r="HY341" s="361" t="str">
        <f t="shared" si="1140"/>
        <v>-</v>
      </c>
      <c r="HZ341" s="361" t="str">
        <f t="shared" si="1141"/>
        <v>-</v>
      </c>
      <c r="IA341" s="361" t="str">
        <f t="shared" si="1142"/>
        <v>-</v>
      </c>
      <c r="IB341" s="361" t="str">
        <f t="shared" si="1143"/>
        <v>-</v>
      </c>
      <c r="IC341" s="361" t="str">
        <f t="shared" si="1144"/>
        <v>-</v>
      </c>
      <c r="ID341" s="361" t="str">
        <f t="shared" si="1145"/>
        <v>-</v>
      </c>
      <c r="IE341" s="361" t="str">
        <f t="shared" si="1146"/>
        <v>-</v>
      </c>
      <c r="IF341" s="444" t="s">
        <v>1247</v>
      </c>
      <c r="IG341" s="56" t="str">
        <f t="shared" si="1282"/>
        <v>-</v>
      </c>
      <c r="IH341" s="56" t="str">
        <f t="shared" si="1283"/>
        <v>-</v>
      </c>
      <c r="II341" s="56" t="str">
        <f t="shared" si="1284"/>
        <v>-</v>
      </c>
      <c r="IJ341" s="56" t="str">
        <f t="shared" si="1285"/>
        <v>-</v>
      </c>
      <c r="IK341" s="56" t="str">
        <f t="shared" si="1147"/>
        <v>-</v>
      </c>
      <c r="IL341" s="56" t="str">
        <f t="shared" si="1148"/>
        <v>-</v>
      </c>
      <c r="IM341" s="56" t="str">
        <f t="shared" si="1149"/>
        <v>-</v>
      </c>
      <c r="IN341" s="56" t="str">
        <f t="shared" si="1150"/>
        <v>-</v>
      </c>
      <c r="IO341" s="56" t="str">
        <f t="shared" si="1151"/>
        <v>-</v>
      </c>
      <c r="IP341" s="56" t="str">
        <f t="shared" si="1152"/>
        <v>-</v>
      </c>
      <c r="IQ341" s="56" t="str">
        <f t="shared" si="1153"/>
        <v>-</v>
      </c>
      <c r="IR341" s="56" t="str">
        <f t="shared" si="1154"/>
        <v>-</v>
      </c>
      <c r="IS341" s="56" t="str">
        <f t="shared" si="1155"/>
        <v>-</v>
      </c>
      <c r="IT341" s="56" t="str">
        <f t="shared" si="1156"/>
        <v>-</v>
      </c>
      <c r="IU341" s="56" t="str">
        <f t="shared" si="1157"/>
        <v>-</v>
      </c>
      <c r="IV341" s="56" t="str">
        <f t="shared" si="1158"/>
        <v>-</v>
      </c>
      <c r="IW341" s="56" t="str">
        <f t="shared" si="1159"/>
        <v>-</v>
      </c>
      <c r="IX341" s="56" t="str">
        <f t="shared" si="1160"/>
        <v>-</v>
      </c>
      <c r="IY341" s="56" t="str">
        <f t="shared" si="1161"/>
        <v>-</v>
      </c>
      <c r="IZ341" s="56" t="str">
        <f t="shared" si="1162"/>
        <v>-</v>
      </c>
      <c r="JA341" s="56" t="str">
        <f t="shared" si="1163"/>
        <v>-</v>
      </c>
      <c r="JB341" s="56" t="str">
        <f t="shared" si="1164"/>
        <v>-</v>
      </c>
      <c r="JC341" s="56" t="str">
        <f t="shared" si="1165"/>
        <v>-</v>
      </c>
      <c r="JD341" s="56" t="str">
        <f t="shared" si="1166"/>
        <v>-</v>
      </c>
      <c r="JE341" s="56" t="str">
        <f t="shared" si="1167"/>
        <v>-</v>
      </c>
      <c r="JF341" s="56" t="str">
        <f t="shared" si="1168"/>
        <v>-</v>
      </c>
      <c r="JG341" s="56" t="str">
        <f t="shared" si="1169"/>
        <v>-</v>
      </c>
      <c r="JH341" s="56" t="str">
        <f t="shared" si="1170"/>
        <v>-</v>
      </c>
      <c r="JI341" s="56" t="str">
        <f t="shared" si="1171"/>
        <v>-</v>
      </c>
      <c r="JJ341" s="56" t="str">
        <f t="shared" si="1172"/>
        <v>-</v>
      </c>
      <c r="JK341" s="56" t="str">
        <f t="shared" si="1173"/>
        <v>-</v>
      </c>
      <c r="JL341" s="56" t="str">
        <f t="shared" si="1174"/>
        <v>-</v>
      </c>
      <c r="JM341" s="56" t="str">
        <f t="shared" si="1175"/>
        <v>-</v>
      </c>
      <c r="JN341" s="56" t="str">
        <f t="shared" si="1176"/>
        <v>-</v>
      </c>
      <c r="JO341" s="56" t="str">
        <f t="shared" si="1177"/>
        <v>[1,[0]]</v>
      </c>
      <c r="JP341" s="56" t="str">
        <f t="shared" si="1178"/>
        <v>-</v>
      </c>
      <c r="JQ341" s="56" t="str">
        <f t="shared" si="1179"/>
        <v>-</v>
      </c>
      <c r="JR341" s="56" t="str">
        <f t="shared" si="1180"/>
        <v>-</v>
      </c>
      <c r="JS341" s="56" t="str">
        <f t="shared" si="1181"/>
        <v>-</v>
      </c>
      <c r="JT341" s="56" t="str">
        <f t="shared" si="1182"/>
        <v>-</v>
      </c>
      <c r="JU341" s="56" t="str">
        <f t="shared" si="1183"/>
        <v>-</v>
      </c>
      <c r="JV341" s="56" t="str">
        <f t="shared" si="1184"/>
        <v>-</v>
      </c>
      <c r="JW341" s="56" t="str">
        <f t="shared" si="1185"/>
        <v>-</v>
      </c>
      <c r="JX341" s="56" t="str">
        <f t="shared" si="1186"/>
        <v>-</v>
      </c>
      <c r="JY341" s="56" t="str">
        <f t="shared" si="1187"/>
        <v>-</v>
      </c>
      <c r="JZ341" s="56" t="str">
        <f t="shared" si="1188"/>
        <v>-</v>
      </c>
      <c r="KA341" s="444" t="s">
        <v>1247</v>
      </c>
      <c r="KB341" s="360">
        <f>IF(ISNUMBER(INDEX($EQ$15:$GK$521,$B341,EO$11)),MAX(KB$14:KB340)+1,0)</f>
        <v>0</v>
      </c>
      <c r="KC341" s="360" t="str">
        <f t="shared" si="1286"/>
        <v/>
      </c>
      <c r="KD341" s="373" t="s">
        <v>2</v>
      </c>
      <c r="KE341" s="215"/>
      <c r="KF341" s="60"/>
      <c r="KG341" s="60"/>
      <c r="KH341" s="60"/>
      <c r="KI341" s="60"/>
      <c r="KJ341" s="60"/>
      <c r="KK341" s="60"/>
      <c r="KL341" s="60"/>
      <c r="KM341" s="60"/>
      <c r="KN341" s="60"/>
      <c r="KO341" s="60"/>
      <c r="KP341" s="60"/>
      <c r="KQ341" s="60"/>
      <c r="KR341" s="60"/>
      <c r="KS341" s="60"/>
      <c r="KT341" s="60"/>
      <c r="KU341" s="60"/>
      <c r="KV341" s="60"/>
      <c r="KW341" s="60"/>
      <c r="KX341" s="60"/>
      <c r="KY341" s="60"/>
      <c r="KZ341" s="283" t="str">
        <f t="shared" si="1189"/>
        <v/>
      </c>
      <c r="LA341" s="26"/>
      <c r="LB341" s="18"/>
      <c r="LC341" s="18"/>
      <c r="LD341" s="18"/>
      <c r="LE341" s="18"/>
      <c r="LF341" s="18"/>
      <c r="LG341" s="18"/>
      <c r="LH341" s="18"/>
      <c r="LI341" s="18"/>
      <c r="LJ341" s="18"/>
      <c r="LK341" s="18"/>
      <c r="LL341" s="18"/>
      <c r="LM341" s="18"/>
      <c r="LN341" s="63"/>
      <c r="LO341" s="251">
        <f t="shared" si="1190"/>
        <v>0</v>
      </c>
      <c r="LP341" s="251">
        <f t="shared" si="1191"/>
        <v>0</v>
      </c>
      <c r="LQ341" s="251">
        <f t="shared" si="1192"/>
        <v>0</v>
      </c>
      <c r="LR341" s="251">
        <f t="shared" si="1193"/>
        <v>0</v>
      </c>
      <c r="LS341" s="251">
        <f t="shared" si="1194"/>
        <v>0</v>
      </c>
      <c r="LT341" s="251">
        <f t="shared" si="1195"/>
        <v>0</v>
      </c>
      <c r="LU341" s="251">
        <f t="shared" si="1196"/>
        <v>0</v>
      </c>
      <c r="LV341" s="251">
        <f t="shared" si="1197"/>
        <v>0</v>
      </c>
      <c r="LW341" s="251">
        <f t="shared" si="1198"/>
        <v>0</v>
      </c>
      <c r="LX341" s="251">
        <f t="shared" si="1199"/>
        <v>0</v>
      </c>
      <c r="LY341" s="251">
        <f t="shared" si="1200"/>
        <v>0</v>
      </c>
      <c r="LZ341" s="251">
        <f t="shared" si="1201"/>
        <v>0</v>
      </c>
      <c r="MA341" s="63" t="str">
        <f t="shared" si="1202"/>
        <v/>
      </c>
      <c r="MB341" s="63" t="str">
        <f t="shared" si="1094"/>
        <v/>
      </c>
      <c r="MC341" s="63">
        <f t="shared" si="1095"/>
        <v>327</v>
      </c>
      <c r="MD341" s="63" t="str">
        <f t="shared" si="1096"/>
        <v/>
      </c>
      <c r="ME341" s="63" t="str">
        <f t="shared" si="1097"/>
        <v/>
      </c>
      <c r="MF341" s="315" t="str">
        <f t="shared" si="1203"/>
        <v/>
      </c>
      <c r="MG341" s="315">
        <f>IF(ISNUMBER(MATCH(EO341,$ME$15:$ME$520,0)),0,MAX(MG$14:MG340)+1)</f>
        <v>0</v>
      </c>
      <c r="MH341" s="315" t="str">
        <f t="shared" si="1204"/>
        <v/>
      </c>
      <c r="MI341" s="369"/>
      <c r="MJ341" s="68"/>
      <c r="MK341" s="18"/>
      <c r="ML341" s="242"/>
      <c r="MM341" s="242"/>
      <c r="MN341" s="59"/>
      <c r="MO341" s="59"/>
      <c r="MP341" s="285"/>
      <c r="MQ341" s="59"/>
      <c r="MR341" s="238"/>
      <c r="MS341" s="285"/>
      <c r="MT341" s="59"/>
      <c r="MU341" s="285"/>
      <c r="MV341" s="238"/>
      <c r="MW341" s="59"/>
      <c r="MX341" s="59"/>
      <c r="MY341" s="59"/>
      <c r="MZ341" s="59"/>
      <c r="NA341" s="59"/>
      <c r="NB341" s="59"/>
      <c r="NC341" s="59"/>
      <c r="ND341" s="59"/>
      <c r="NE341" s="59"/>
      <c r="NF341" s="59"/>
      <c r="NG341" s="59"/>
      <c r="NH341" s="59"/>
      <c r="NI341" s="59"/>
      <c r="NJ341" s="59"/>
      <c r="NK341" s="59"/>
      <c r="NL341" s="454"/>
      <c r="NM341" s="454"/>
      <c r="NN341" s="59"/>
      <c r="NO341" s="18"/>
      <c r="NP341" s="18"/>
      <c r="NQ341" s="18"/>
      <c r="NR341" s="18"/>
      <c r="NS341" s="18"/>
      <c r="NT341" s="18"/>
      <c r="NU341" s="18"/>
      <c r="NV341" s="18"/>
      <c r="NW341" s="18"/>
      <c r="NX341" s="18"/>
      <c r="NY341" s="18"/>
      <c r="NZ341" s="18"/>
      <c r="OA341" s="18"/>
      <c r="OB341" s="18"/>
      <c r="OC341" s="18"/>
      <c r="OZ341" s="59"/>
      <c r="PA341" s="251" t="str">
        <f t="shared" si="1205"/>
        <v/>
      </c>
      <c r="PB341" s="251" t="str">
        <f t="shared" si="1206"/>
        <v/>
      </c>
      <c r="PC341" s="251" t="str">
        <f t="shared" si="1207"/>
        <v/>
      </c>
      <c r="PD341" s="251" t="str">
        <f t="shared" si="1208"/>
        <v/>
      </c>
      <c r="PE341" s="251" t="str">
        <f t="shared" si="1209"/>
        <v/>
      </c>
      <c r="PF341" s="251" t="str">
        <f t="shared" si="1210"/>
        <v/>
      </c>
      <c r="PG341" s="251" t="str">
        <f t="shared" si="1211"/>
        <v/>
      </c>
      <c r="PH341" s="251" t="str">
        <f t="shared" si="1212"/>
        <v/>
      </c>
      <c r="PI341" s="251" t="str">
        <f t="shared" si="1213"/>
        <v/>
      </c>
      <c r="PJ341" s="251" t="str">
        <f t="shared" si="1214"/>
        <v/>
      </c>
      <c r="PK341" s="251" t="str">
        <f t="shared" si="1215"/>
        <v/>
      </c>
      <c r="PL341" s="251" t="str">
        <f t="shared" si="1216"/>
        <v/>
      </c>
      <c r="PM341" s="251" t="str">
        <f t="shared" si="1217"/>
        <v/>
      </c>
      <c r="PN341" s="251" t="str">
        <f t="shared" si="1218"/>
        <v/>
      </c>
      <c r="PO341" s="251" t="str">
        <f t="shared" si="1219"/>
        <v/>
      </c>
      <c r="PP341" s="251" t="str">
        <f t="shared" si="1220"/>
        <v/>
      </c>
      <c r="PQ341" s="251" t="str">
        <f t="shared" si="1221"/>
        <v/>
      </c>
      <c r="PR341" s="251" t="str">
        <f t="shared" si="1222"/>
        <v/>
      </c>
      <c r="PS341" s="251" t="str">
        <f t="shared" si="1223"/>
        <v/>
      </c>
      <c r="PT341" s="251" t="str">
        <f t="shared" si="1224"/>
        <v/>
      </c>
      <c r="PU341" s="251" t="str">
        <f t="shared" si="1225"/>
        <v/>
      </c>
      <c r="PV341" s="251" t="str">
        <f t="shared" si="1226"/>
        <v/>
      </c>
      <c r="PW341" s="251" t="str">
        <f t="shared" si="1227"/>
        <v/>
      </c>
      <c r="PX341" s="251" t="str">
        <f t="shared" si="1228"/>
        <v/>
      </c>
      <c r="PY341" s="251" t="str">
        <f t="shared" si="1229"/>
        <v/>
      </c>
      <c r="PZ341" s="251" t="str">
        <f t="shared" si="1230"/>
        <v/>
      </c>
      <c r="QA341" s="251" t="str">
        <f t="shared" si="1231"/>
        <v/>
      </c>
      <c r="QB341" s="251" t="str">
        <f t="shared" si="1232"/>
        <v/>
      </c>
      <c r="QC341" s="251" t="str">
        <f t="shared" si="1233"/>
        <v/>
      </c>
      <c r="QD341" s="251" t="str">
        <f t="shared" si="1234"/>
        <v/>
      </c>
      <c r="QE341" s="251" t="str">
        <f t="shared" si="1235"/>
        <v/>
      </c>
      <c r="QF341" s="63">
        <f t="shared" si="1236"/>
        <v>0</v>
      </c>
      <c r="QG341" s="59"/>
      <c r="QH341" s="59"/>
      <c r="QI341" s="59"/>
      <c r="QJ341" s="59"/>
      <c r="QK341" s="59"/>
      <c r="QL341" s="59"/>
      <c r="QM341" s="59"/>
      <c r="QN341" s="59"/>
    </row>
    <row r="342" spans="1:456" ht="6.75" customHeight="1" x14ac:dyDescent="0.25">
      <c r="A342" s="68"/>
      <c r="B342" s="447">
        <f t="shared" si="1098"/>
        <v>328</v>
      </c>
      <c r="C342" s="72" t="s">
        <v>1207</v>
      </c>
      <c r="D342" s="261" t="s">
        <v>1210</v>
      </c>
      <c r="E342" s="59"/>
      <c r="F342" s="229"/>
      <c r="G342" s="295"/>
      <c r="H342" s="295"/>
      <c r="I342" s="229"/>
      <c r="J342" s="295"/>
      <c r="K342" s="295"/>
      <c r="L342" s="229"/>
      <c r="M342" s="295"/>
      <c r="N342" s="295"/>
      <c r="O342" s="229"/>
      <c r="P342" s="295"/>
      <c r="Q342" s="295"/>
      <c r="R342" s="229"/>
      <c r="S342" s="230"/>
      <c r="T342" s="231"/>
      <c r="U342" s="229"/>
      <c r="V342" s="230"/>
      <c r="W342" s="231"/>
      <c r="X342" s="229"/>
      <c r="Y342" s="230"/>
      <c r="Z342" s="231"/>
      <c r="AA342" s="229"/>
      <c r="AB342" s="295"/>
      <c r="AC342" s="295"/>
      <c r="AD342" s="229"/>
      <c r="AE342" s="295"/>
      <c r="AF342" s="295"/>
      <c r="AG342" s="229"/>
      <c r="AH342" s="295"/>
      <c r="AI342" s="295"/>
      <c r="AJ342" s="229"/>
      <c r="AK342" s="295"/>
      <c r="AL342" s="295"/>
      <c r="AM342" s="229"/>
      <c r="AN342" s="295"/>
      <c r="AO342" s="295"/>
      <c r="AP342" s="243"/>
      <c r="AQ342" s="295"/>
      <c r="AR342" s="290"/>
      <c r="AS342" s="243"/>
      <c r="AT342" s="295"/>
      <c r="AU342" s="290"/>
      <c r="AV342" s="229"/>
      <c r="AW342" s="230"/>
      <c r="AX342" s="231"/>
      <c r="AY342" s="229"/>
      <c r="AZ342" s="230"/>
      <c r="BA342" s="231"/>
      <c r="BB342" s="229"/>
      <c r="BC342" s="230"/>
      <c r="BD342" s="231"/>
      <c r="BE342" s="229"/>
      <c r="BF342" s="230"/>
      <c r="BG342" s="231"/>
      <c r="BH342" s="229"/>
      <c r="BI342" s="230"/>
      <c r="BJ342" s="231"/>
      <c r="BK342" s="243"/>
      <c r="BL342" s="230"/>
      <c r="BM342" s="231"/>
      <c r="BN342" s="243"/>
      <c r="BO342" s="230"/>
      <c r="BP342" s="231"/>
      <c r="BQ342" s="229"/>
      <c r="BR342" s="230"/>
      <c r="BS342" s="231"/>
      <c r="BT342" s="229"/>
      <c r="BU342" s="230"/>
      <c r="BV342" s="231"/>
      <c r="BW342" s="229"/>
      <c r="BX342" s="230"/>
      <c r="BY342" s="231"/>
      <c r="BZ342" s="229"/>
      <c r="CA342" s="230"/>
      <c r="CB342" s="231"/>
      <c r="CC342" s="229"/>
      <c r="CD342" s="230"/>
      <c r="CE342" s="231"/>
      <c r="CF342" s="331"/>
      <c r="CG342" s="332"/>
      <c r="CH342" s="385"/>
      <c r="CI342" s="331"/>
      <c r="CJ342" s="332"/>
      <c r="CK342" s="385"/>
      <c r="CL342" s="243"/>
      <c r="CM342" s="230"/>
      <c r="CN342" s="354"/>
      <c r="CO342" s="243"/>
      <c r="CP342" s="230"/>
      <c r="CQ342" s="231"/>
      <c r="CR342" s="331"/>
      <c r="CS342" s="332"/>
      <c r="CT342" s="333"/>
      <c r="CU342" s="229"/>
      <c r="CV342" s="230"/>
      <c r="CW342" s="231"/>
      <c r="CX342" s="331"/>
      <c r="CY342" s="332"/>
      <c r="CZ342" s="333"/>
      <c r="DA342" s="331"/>
      <c r="DB342" s="332"/>
      <c r="DC342" s="333"/>
      <c r="DD342" s="331"/>
      <c r="DE342" s="332"/>
      <c r="DF342" s="333"/>
      <c r="DG342" s="331"/>
      <c r="DH342" s="332"/>
      <c r="DI342" s="333"/>
      <c r="DJ342" s="229"/>
      <c r="DK342" s="230"/>
      <c r="DL342" s="231"/>
      <c r="DM342" s="229"/>
      <c r="DN342" s="230"/>
      <c r="DO342" s="231"/>
      <c r="DP342" s="331"/>
      <c r="DQ342" s="332"/>
      <c r="DR342" s="333"/>
      <c r="DS342" s="331"/>
      <c r="DT342" s="332"/>
      <c r="DU342" s="333"/>
      <c r="DV342" s="331"/>
      <c r="DW342" s="332"/>
      <c r="DX342" s="333"/>
      <c r="DY342" s="331"/>
      <c r="DZ342" s="332"/>
      <c r="EA342" s="333"/>
      <c r="EB342" s="331"/>
      <c r="EC342" s="332"/>
      <c r="ED342" s="333"/>
      <c r="EE342" s="331"/>
      <c r="EF342" s="332"/>
      <c r="EG342" s="333"/>
      <c r="EH342" s="229"/>
      <c r="EI342" s="230"/>
      <c r="EJ342" s="231"/>
      <c r="EK342" s="229"/>
      <c r="EL342" s="230"/>
      <c r="EM342" s="231"/>
      <c r="EN342" s="244"/>
      <c r="EO342" s="269" t="str">
        <f t="shared" si="1099"/>
        <v/>
      </c>
      <c r="EP342" s="444" t="s">
        <v>1247</v>
      </c>
      <c r="EQ342" s="360" t="str">
        <f t="shared" si="1237"/>
        <v/>
      </c>
      <c r="ER342" s="360" t="str">
        <f t="shared" si="1238"/>
        <v/>
      </c>
      <c r="ES342" s="360" t="str">
        <f t="shared" si="1239"/>
        <v/>
      </c>
      <c r="ET342" s="360" t="str">
        <f t="shared" si="1240"/>
        <v/>
      </c>
      <c r="EU342" s="360" t="str">
        <f t="shared" si="1241"/>
        <v/>
      </c>
      <c r="EV342" s="360" t="str">
        <f t="shared" si="1242"/>
        <v/>
      </c>
      <c r="EW342" s="360" t="str">
        <f t="shared" si="1243"/>
        <v/>
      </c>
      <c r="EX342" s="360" t="str">
        <f t="shared" si="1244"/>
        <v/>
      </c>
      <c r="EY342" s="360" t="str">
        <f t="shared" si="1245"/>
        <v/>
      </c>
      <c r="EZ342" s="360" t="str">
        <f t="shared" si="1246"/>
        <v/>
      </c>
      <c r="FA342" s="360" t="str">
        <f t="shared" si="1247"/>
        <v/>
      </c>
      <c r="FB342" s="360" t="str">
        <f t="shared" si="1248"/>
        <v/>
      </c>
      <c r="FC342" s="360" t="str">
        <f t="shared" si="1249"/>
        <v/>
      </c>
      <c r="FD342" s="360" t="str">
        <f t="shared" si="1250"/>
        <v/>
      </c>
      <c r="FE342" s="360" t="str">
        <f t="shared" si="1251"/>
        <v/>
      </c>
      <c r="FF342" s="360" t="str">
        <f t="shared" si="1252"/>
        <v/>
      </c>
      <c r="FG342" s="360" t="str">
        <f t="shared" si="1253"/>
        <v/>
      </c>
      <c r="FH342" s="360" t="str">
        <f t="shared" si="1254"/>
        <v/>
      </c>
      <c r="FI342" s="360" t="str">
        <f t="shared" si="1255"/>
        <v/>
      </c>
      <c r="FJ342" s="360" t="str">
        <f t="shared" si="1256"/>
        <v/>
      </c>
      <c r="FK342" s="360" t="str">
        <f t="shared" si="1257"/>
        <v/>
      </c>
      <c r="FL342" s="360" t="str">
        <f t="shared" si="1258"/>
        <v/>
      </c>
      <c r="FM342" s="360" t="str">
        <f t="shared" si="1259"/>
        <v/>
      </c>
      <c r="FN342" s="360" t="str">
        <f t="shared" si="1260"/>
        <v/>
      </c>
      <c r="FO342" s="360" t="str">
        <f t="shared" si="1261"/>
        <v/>
      </c>
      <c r="FP342" s="360" t="str">
        <f t="shared" si="1262"/>
        <v/>
      </c>
      <c r="FQ342" s="360" t="str">
        <f t="shared" si="1263"/>
        <v/>
      </c>
      <c r="FR342" s="360" t="str">
        <f t="shared" si="1264"/>
        <v/>
      </c>
      <c r="FS342" s="360" t="str">
        <f t="shared" si="1265"/>
        <v/>
      </c>
      <c r="FT342" s="360" t="str">
        <f t="shared" si="1100"/>
        <v/>
      </c>
      <c r="FU342" s="360" t="str">
        <f t="shared" si="1266"/>
        <v/>
      </c>
      <c r="FV342" s="360" t="str">
        <f t="shared" si="1267"/>
        <v/>
      </c>
      <c r="FW342" s="360" t="str">
        <f t="shared" si="1268"/>
        <v/>
      </c>
      <c r="FX342" s="360" t="str">
        <f t="shared" si="1269"/>
        <v/>
      </c>
      <c r="FY342" s="360">
        <f t="shared" si="1270"/>
        <v>19</v>
      </c>
      <c r="FZ342" s="360" t="str">
        <f t="shared" si="1271"/>
        <v/>
      </c>
      <c r="GA342" s="360" t="str">
        <f t="shared" si="1272"/>
        <v/>
      </c>
      <c r="GB342" s="360" t="str">
        <f t="shared" si="1273"/>
        <v/>
      </c>
      <c r="GC342" s="360" t="str">
        <f t="shared" si="1274"/>
        <v/>
      </c>
      <c r="GD342" s="360" t="str">
        <f t="shared" si="1275"/>
        <v/>
      </c>
      <c r="GE342" s="360" t="str">
        <f t="shared" si="1276"/>
        <v/>
      </c>
      <c r="GF342" s="360" t="str">
        <f t="shared" si="1277"/>
        <v/>
      </c>
      <c r="GG342" s="360" t="str">
        <f t="shared" si="1278"/>
        <v/>
      </c>
      <c r="GH342" s="360" t="str">
        <f t="shared" si="1279"/>
        <v/>
      </c>
      <c r="GI342" s="360" t="str">
        <f t="shared" si="1280"/>
        <v/>
      </c>
      <c r="GJ342" s="360" t="str">
        <f t="shared" si="1281"/>
        <v/>
      </c>
      <c r="GK342" s="444" t="s">
        <v>1247</v>
      </c>
      <c r="GL342" s="361" t="str">
        <f t="shared" si="1101"/>
        <v>-</v>
      </c>
      <c r="GM342" s="361" t="str">
        <f t="shared" si="1102"/>
        <v>-</v>
      </c>
      <c r="GN342" s="361" t="str">
        <f t="shared" si="1103"/>
        <v>-</v>
      </c>
      <c r="GO342" s="361" t="str">
        <f t="shared" si="1104"/>
        <v>-</v>
      </c>
      <c r="GP342" s="361" t="str">
        <f t="shared" si="1105"/>
        <v>-</v>
      </c>
      <c r="GQ342" s="361" t="str">
        <f t="shared" si="1106"/>
        <v>-</v>
      </c>
      <c r="GR342" s="361" t="str">
        <f t="shared" si="1107"/>
        <v>-</v>
      </c>
      <c r="GS342" s="361" t="str">
        <f t="shared" si="1108"/>
        <v>-</v>
      </c>
      <c r="GT342" s="361" t="str">
        <f t="shared" si="1109"/>
        <v>-</v>
      </c>
      <c r="GU342" s="361" t="str">
        <f t="shared" si="1110"/>
        <v>-</v>
      </c>
      <c r="GV342" s="361" t="str">
        <f t="shared" si="1111"/>
        <v>-</v>
      </c>
      <c r="GW342" s="361" t="str">
        <f t="shared" si="1112"/>
        <v>-</v>
      </c>
      <c r="GX342" s="361" t="str">
        <f t="shared" si="1113"/>
        <v>-</v>
      </c>
      <c r="GY342" s="361" t="str">
        <f t="shared" si="1114"/>
        <v>-</v>
      </c>
      <c r="GZ342" s="361" t="str">
        <f t="shared" si="1115"/>
        <v>-</v>
      </c>
      <c r="HA342" s="361" t="str">
        <f t="shared" si="1116"/>
        <v>-</v>
      </c>
      <c r="HB342" s="361" t="str">
        <f t="shared" si="1117"/>
        <v>-</v>
      </c>
      <c r="HC342" s="361" t="str">
        <f t="shared" si="1118"/>
        <v>-</v>
      </c>
      <c r="HD342" s="361" t="str">
        <f t="shared" si="1119"/>
        <v>-</v>
      </c>
      <c r="HE342" s="361" t="str">
        <f t="shared" si="1120"/>
        <v>-</v>
      </c>
      <c r="HF342" s="361" t="str">
        <f t="shared" si="1121"/>
        <v>-</v>
      </c>
      <c r="HG342" s="361" t="str">
        <f t="shared" si="1122"/>
        <v>-</v>
      </c>
      <c r="HH342" s="361" t="str">
        <f t="shared" si="1123"/>
        <v>-</v>
      </c>
      <c r="HI342" s="361" t="str">
        <f t="shared" si="1124"/>
        <v>-</v>
      </c>
      <c r="HJ342" s="361" t="str">
        <f t="shared" si="1125"/>
        <v>-</v>
      </c>
      <c r="HK342" s="361" t="str">
        <f t="shared" si="1126"/>
        <v>-</v>
      </c>
      <c r="HL342" s="361" t="str">
        <f t="shared" si="1127"/>
        <v>-</v>
      </c>
      <c r="HM342" s="361" t="str">
        <f t="shared" si="1128"/>
        <v>-</v>
      </c>
      <c r="HN342" s="361" t="str">
        <f t="shared" si="1129"/>
        <v>-</v>
      </c>
      <c r="HO342" s="361" t="str">
        <f t="shared" si="1130"/>
        <v>-</v>
      </c>
      <c r="HP342" s="361" t="str">
        <f t="shared" si="1131"/>
        <v>-</v>
      </c>
      <c r="HQ342" s="361" t="str">
        <f t="shared" si="1132"/>
        <v>-</v>
      </c>
      <c r="HR342" s="361" t="str">
        <f t="shared" si="1133"/>
        <v>-</v>
      </c>
      <c r="HS342" s="361" t="str">
        <f t="shared" si="1134"/>
        <v>-</v>
      </c>
      <c r="HT342" s="361" t="str">
        <f t="shared" si="1135"/>
        <v>zonedataoption</v>
      </c>
      <c r="HU342" s="361" t="str">
        <f t="shared" si="1136"/>
        <v>-</v>
      </c>
      <c r="HV342" s="361" t="str">
        <f t="shared" si="1137"/>
        <v>-</v>
      </c>
      <c r="HW342" s="361" t="str">
        <f t="shared" si="1138"/>
        <v>-</v>
      </c>
      <c r="HX342" s="361" t="str">
        <f t="shared" si="1139"/>
        <v>-</v>
      </c>
      <c r="HY342" s="361" t="str">
        <f t="shared" si="1140"/>
        <v>-</v>
      </c>
      <c r="HZ342" s="361" t="str">
        <f t="shared" si="1141"/>
        <v>-</v>
      </c>
      <c r="IA342" s="361" t="str">
        <f t="shared" si="1142"/>
        <v>-</v>
      </c>
      <c r="IB342" s="361" t="str">
        <f t="shared" si="1143"/>
        <v>-</v>
      </c>
      <c r="IC342" s="361" t="str">
        <f t="shared" si="1144"/>
        <v>-</v>
      </c>
      <c r="ID342" s="361" t="str">
        <f t="shared" si="1145"/>
        <v>-</v>
      </c>
      <c r="IE342" s="361" t="str">
        <f t="shared" si="1146"/>
        <v>-</v>
      </c>
      <c r="IF342" s="444" t="s">
        <v>1247</v>
      </c>
      <c r="IG342" s="56" t="str">
        <f t="shared" si="1282"/>
        <v>-</v>
      </c>
      <c r="IH342" s="56" t="str">
        <f t="shared" si="1283"/>
        <v>-</v>
      </c>
      <c r="II342" s="56" t="str">
        <f t="shared" si="1284"/>
        <v>-</v>
      </c>
      <c r="IJ342" s="56" t="str">
        <f t="shared" si="1285"/>
        <v>-</v>
      </c>
      <c r="IK342" s="56" t="str">
        <f t="shared" si="1147"/>
        <v>-</v>
      </c>
      <c r="IL342" s="56" t="str">
        <f t="shared" si="1148"/>
        <v>-</v>
      </c>
      <c r="IM342" s="56" t="str">
        <f t="shared" si="1149"/>
        <v>-</v>
      </c>
      <c r="IN342" s="56" t="str">
        <f t="shared" si="1150"/>
        <v>-</v>
      </c>
      <c r="IO342" s="56" t="str">
        <f t="shared" si="1151"/>
        <v>-</v>
      </c>
      <c r="IP342" s="56" t="str">
        <f t="shared" si="1152"/>
        <v>-</v>
      </c>
      <c r="IQ342" s="56" t="str">
        <f t="shared" si="1153"/>
        <v>-</v>
      </c>
      <c r="IR342" s="56" t="str">
        <f t="shared" si="1154"/>
        <v>-</v>
      </c>
      <c r="IS342" s="56" t="str">
        <f t="shared" si="1155"/>
        <v>-</v>
      </c>
      <c r="IT342" s="56" t="str">
        <f t="shared" si="1156"/>
        <v>-</v>
      </c>
      <c r="IU342" s="56" t="str">
        <f t="shared" si="1157"/>
        <v>-</v>
      </c>
      <c r="IV342" s="56" t="str">
        <f t="shared" si="1158"/>
        <v>-</v>
      </c>
      <c r="IW342" s="56" t="str">
        <f t="shared" si="1159"/>
        <v>-</v>
      </c>
      <c r="IX342" s="56" t="str">
        <f t="shared" si="1160"/>
        <v>-</v>
      </c>
      <c r="IY342" s="56" t="str">
        <f t="shared" si="1161"/>
        <v>-</v>
      </c>
      <c r="IZ342" s="56" t="str">
        <f t="shared" si="1162"/>
        <v>-</v>
      </c>
      <c r="JA342" s="56" t="str">
        <f t="shared" si="1163"/>
        <v>-</v>
      </c>
      <c r="JB342" s="56" t="str">
        <f t="shared" si="1164"/>
        <v>-</v>
      </c>
      <c r="JC342" s="56" t="str">
        <f t="shared" si="1165"/>
        <v>-</v>
      </c>
      <c r="JD342" s="56" t="str">
        <f t="shared" si="1166"/>
        <v>-</v>
      </c>
      <c r="JE342" s="56" t="str">
        <f t="shared" si="1167"/>
        <v>-</v>
      </c>
      <c r="JF342" s="56" t="str">
        <f t="shared" si="1168"/>
        <v>-</v>
      </c>
      <c r="JG342" s="56" t="str">
        <f t="shared" si="1169"/>
        <v>-</v>
      </c>
      <c r="JH342" s="56" t="str">
        <f t="shared" si="1170"/>
        <v>-</v>
      </c>
      <c r="JI342" s="56" t="str">
        <f t="shared" si="1171"/>
        <v>-</v>
      </c>
      <c r="JJ342" s="56" t="str">
        <f t="shared" si="1172"/>
        <v>-</v>
      </c>
      <c r="JK342" s="56" t="str">
        <f t="shared" si="1173"/>
        <v>-</v>
      </c>
      <c r="JL342" s="56" t="str">
        <f t="shared" si="1174"/>
        <v>-</v>
      </c>
      <c r="JM342" s="56" t="str">
        <f t="shared" si="1175"/>
        <v>-</v>
      </c>
      <c r="JN342" s="56" t="str">
        <f t="shared" si="1176"/>
        <v>-</v>
      </c>
      <c r="JO342" s="56" t="str">
        <f t="shared" si="1177"/>
        <v>on</v>
      </c>
      <c r="JP342" s="56" t="str">
        <f t="shared" si="1178"/>
        <v>-</v>
      </c>
      <c r="JQ342" s="56" t="str">
        <f t="shared" si="1179"/>
        <v>-</v>
      </c>
      <c r="JR342" s="56" t="str">
        <f t="shared" si="1180"/>
        <v>-</v>
      </c>
      <c r="JS342" s="56" t="str">
        <f t="shared" si="1181"/>
        <v>-</v>
      </c>
      <c r="JT342" s="56" t="str">
        <f t="shared" si="1182"/>
        <v>-</v>
      </c>
      <c r="JU342" s="56" t="str">
        <f t="shared" si="1183"/>
        <v>-</v>
      </c>
      <c r="JV342" s="56" t="str">
        <f t="shared" si="1184"/>
        <v>-</v>
      </c>
      <c r="JW342" s="56" t="str">
        <f t="shared" si="1185"/>
        <v>-</v>
      </c>
      <c r="JX342" s="56" t="str">
        <f t="shared" si="1186"/>
        <v>-</v>
      </c>
      <c r="JY342" s="56" t="str">
        <f t="shared" si="1187"/>
        <v>-</v>
      </c>
      <c r="JZ342" s="56" t="str">
        <f t="shared" si="1188"/>
        <v>-</v>
      </c>
      <c r="KA342" s="444" t="s">
        <v>1247</v>
      </c>
      <c r="KB342" s="360">
        <f>IF(ISNUMBER(INDEX($EQ$15:$GK$521,$B342,EO$11)),MAX(KB$14:KB341)+1,0)</f>
        <v>0</v>
      </c>
      <c r="KC342" s="360" t="str">
        <f t="shared" si="1286"/>
        <v/>
      </c>
      <c r="KD342" s="373" t="s">
        <v>2</v>
      </c>
      <c r="KE342" s="215"/>
      <c r="KF342" s="60"/>
      <c r="KG342" s="60"/>
      <c r="KH342" s="60"/>
      <c r="KI342" s="60"/>
      <c r="KJ342" s="60"/>
      <c r="KK342" s="60"/>
      <c r="KL342" s="60"/>
      <c r="KM342" s="60"/>
      <c r="KN342" s="60"/>
      <c r="KO342" s="60"/>
      <c r="KP342" s="60"/>
      <c r="KQ342" s="60"/>
      <c r="KR342" s="60"/>
      <c r="KS342" s="60"/>
      <c r="KT342" s="60"/>
      <c r="KU342" s="60"/>
      <c r="KV342" s="60"/>
      <c r="KW342" s="60"/>
      <c r="KX342" s="60"/>
      <c r="KY342" s="60"/>
      <c r="KZ342" s="283" t="str">
        <f t="shared" si="1189"/>
        <v/>
      </c>
      <c r="LA342" s="26"/>
      <c r="LB342" s="18"/>
      <c r="LC342" s="18"/>
      <c r="LD342" s="18"/>
      <c r="LE342" s="18"/>
      <c r="LF342" s="18"/>
      <c r="LG342" s="18"/>
      <c r="LH342" s="18"/>
      <c r="LI342" s="18"/>
      <c r="LJ342" s="18"/>
      <c r="LK342" s="18"/>
      <c r="LL342" s="18"/>
      <c r="LM342" s="18"/>
      <c r="LN342" s="63"/>
      <c r="LO342" s="251">
        <f t="shared" si="1190"/>
        <v>0</v>
      </c>
      <c r="LP342" s="251">
        <f t="shared" si="1191"/>
        <v>0</v>
      </c>
      <c r="LQ342" s="251">
        <f t="shared" si="1192"/>
        <v>0</v>
      </c>
      <c r="LR342" s="251">
        <f t="shared" si="1193"/>
        <v>0</v>
      </c>
      <c r="LS342" s="251">
        <f t="shared" si="1194"/>
        <v>0</v>
      </c>
      <c r="LT342" s="251">
        <f t="shared" si="1195"/>
        <v>0</v>
      </c>
      <c r="LU342" s="251">
        <f t="shared" si="1196"/>
        <v>0</v>
      </c>
      <c r="LV342" s="251">
        <f t="shared" si="1197"/>
        <v>0</v>
      </c>
      <c r="LW342" s="251">
        <f t="shared" si="1198"/>
        <v>0</v>
      </c>
      <c r="LX342" s="251">
        <f t="shared" si="1199"/>
        <v>0</v>
      </c>
      <c r="LY342" s="251">
        <f t="shared" si="1200"/>
        <v>0</v>
      </c>
      <c r="LZ342" s="251">
        <f t="shared" si="1201"/>
        <v>0</v>
      </c>
      <c r="MA342" s="63" t="str">
        <f t="shared" si="1202"/>
        <v/>
      </c>
      <c r="MB342" s="63" t="str">
        <f t="shared" si="1094"/>
        <v/>
      </c>
      <c r="MC342" s="63">
        <f t="shared" si="1095"/>
        <v>328</v>
      </c>
      <c r="MD342" s="63" t="str">
        <f t="shared" si="1096"/>
        <v/>
      </c>
      <c r="ME342" s="63" t="str">
        <f t="shared" si="1097"/>
        <v/>
      </c>
      <c r="MF342" s="315" t="str">
        <f t="shared" si="1203"/>
        <v/>
      </c>
      <c r="MG342" s="315">
        <f>IF(ISNUMBER(MATCH(EO342,$ME$15:$ME$520,0)),0,MAX(MG$14:MG341)+1)</f>
        <v>0</v>
      </c>
      <c r="MH342" s="315" t="str">
        <f t="shared" si="1204"/>
        <v/>
      </c>
      <c r="MI342" s="369"/>
      <c r="MJ342" s="68"/>
      <c r="MK342" s="18"/>
      <c r="ML342" s="242"/>
      <c r="MM342" s="242"/>
      <c r="MN342" s="59"/>
      <c r="MO342" s="59"/>
      <c r="MP342" s="285"/>
      <c r="MQ342" s="59"/>
      <c r="MR342" s="238"/>
      <c r="MS342" s="285"/>
      <c r="MT342" s="59"/>
      <c r="MU342" s="285"/>
      <c r="MV342" s="238"/>
      <c r="MW342" s="59"/>
      <c r="MX342" s="59"/>
      <c r="MY342" s="59"/>
      <c r="MZ342" s="59"/>
      <c r="NA342" s="59"/>
      <c r="NB342" s="59"/>
      <c r="NC342" s="59"/>
      <c r="ND342" s="59"/>
      <c r="NE342" s="59"/>
      <c r="NF342" s="59"/>
      <c r="NG342" s="59"/>
      <c r="NH342" s="59"/>
      <c r="NI342" s="59"/>
      <c r="NJ342" s="59"/>
      <c r="NK342" s="59"/>
      <c r="NL342" s="454"/>
      <c r="NM342" s="454"/>
      <c r="NN342" s="59"/>
      <c r="NO342" s="18"/>
      <c r="NP342" s="18"/>
      <c r="NQ342" s="18"/>
      <c r="NR342" s="18"/>
      <c r="NS342" s="18"/>
      <c r="NT342" s="18"/>
      <c r="NU342" s="18"/>
      <c r="NV342" s="18"/>
      <c r="NW342" s="18"/>
      <c r="NX342" s="18"/>
      <c r="NY342" s="18"/>
      <c r="NZ342" s="18"/>
      <c r="OA342" s="18"/>
      <c r="OB342" s="18"/>
      <c r="OC342" s="18"/>
      <c r="OZ342" s="59"/>
      <c r="PA342" s="251" t="str">
        <f t="shared" si="1205"/>
        <v/>
      </c>
      <c r="PB342" s="251" t="str">
        <f t="shared" si="1206"/>
        <v/>
      </c>
      <c r="PC342" s="251" t="str">
        <f t="shared" si="1207"/>
        <v/>
      </c>
      <c r="PD342" s="251" t="str">
        <f t="shared" si="1208"/>
        <v/>
      </c>
      <c r="PE342" s="251" t="str">
        <f t="shared" si="1209"/>
        <v/>
      </c>
      <c r="PF342" s="251" t="str">
        <f t="shared" si="1210"/>
        <v/>
      </c>
      <c r="PG342" s="251" t="str">
        <f t="shared" si="1211"/>
        <v/>
      </c>
      <c r="PH342" s="251" t="str">
        <f t="shared" si="1212"/>
        <v/>
      </c>
      <c r="PI342" s="251" t="str">
        <f t="shared" si="1213"/>
        <v/>
      </c>
      <c r="PJ342" s="251" t="str">
        <f t="shared" si="1214"/>
        <v/>
      </c>
      <c r="PK342" s="251" t="str">
        <f t="shared" si="1215"/>
        <v/>
      </c>
      <c r="PL342" s="251" t="str">
        <f t="shared" si="1216"/>
        <v/>
      </c>
      <c r="PM342" s="251" t="str">
        <f t="shared" si="1217"/>
        <v/>
      </c>
      <c r="PN342" s="251" t="str">
        <f t="shared" si="1218"/>
        <v/>
      </c>
      <c r="PO342" s="251" t="str">
        <f t="shared" si="1219"/>
        <v/>
      </c>
      <c r="PP342" s="251" t="str">
        <f t="shared" si="1220"/>
        <v/>
      </c>
      <c r="PQ342" s="251" t="str">
        <f t="shared" si="1221"/>
        <v/>
      </c>
      <c r="PR342" s="251" t="str">
        <f t="shared" si="1222"/>
        <v/>
      </c>
      <c r="PS342" s="251" t="str">
        <f t="shared" si="1223"/>
        <v/>
      </c>
      <c r="PT342" s="251" t="str">
        <f t="shared" si="1224"/>
        <v/>
      </c>
      <c r="PU342" s="251" t="str">
        <f t="shared" si="1225"/>
        <v/>
      </c>
      <c r="PV342" s="251" t="str">
        <f t="shared" si="1226"/>
        <v/>
      </c>
      <c r="PW342" s="251" t="str">
        <f t="shared" si="1227"/>
        <v/>
      </c>
      <c r="PX342" s="251" t="str">
        <f t="shared" si="1228"/>
        <v/>
      </c>
      <c r="PY342" s="251" t="str">
        <f t="shared" si="1229"/>
        <v/>
      </c>
      <c r="PZ342" s="251" t="str">
        <f t="shared" si="1230"/>
        <v/>
      </c>
      <c r="QA342" s="251" t="str">
        <f t="shared" si="1231"/>
        <v/>
      </c>
      <c r="QB342" s="251" t="str">
        <f t="shared" si="1232"/>
        <v/>
      </c>
      <c r="QC342" s="251" t="str">
        <f t="shared" si="1233"/>
        <v/>
      </c>
      <c r="QD342" s="251" t="str">
        <f t="shared" si="1234"/>
        <v/>
      </c>
      <c r="QE342" s="251" t="str">
        <f t="shared" si="1235"/>
        <v/>
      </c>
      <c r="QF342" s="63">
        <f t="shared" si="1236"/>
        <v>0</v>
      </c>
      <c r="QG342" s="59"/>
      <c r="QH342" s="59"/>
      <c r="QI342" s="59"/>
      <c r="QJ342" s="59"/>
      <c r="QK342" s="59"/>
      <c r="QL342" s="59"/>
      <c r="QM342" s="59"/>
      <c r="QN342" s="59"/>
    </row>
    <row r="343" spans="1:456" ht="6.75" customHeight="1" x14ac:dyDescent="0.25">
      <c r="A343" s="68"/>
      <c r="B343" s="447">
        <f t="shared" si="1098"/>
        <v>329</v>
      </c>
      <c r="C343" s="72" t="s">
        <v>1208</v>
      </c>
      <c r="D343" s="261" t="s">
        <v>1210</v>
      </c>
      <c r="E343" s="59"/>
      <c r="F343" s="229"/>
      <c r="G343" s="295"/>
      <c r="H343" s="295"/>
      <c r="I343" s="229"/>
      <c r="J343" s="295"/>
      <c r="K343" s="295"/>
      <c r="L343" s="229"/>
      <c r="M343" s="295"/>
      <c r="N343" s="295"/>
      <c r="O343" s="229"/>
      <c r="P343" s="295"/>
      <c r="Q343" s="295"/>
      <c r="R343" s="229"/>
      <c r="S343" s="230"/>
      <c r="T343" s="231"/>
      <c r="U343" s="229"/>
      <c r="V343" s="230"/>
      <c r="W343" s="231"/>
      <c r="X343" s="229"/>
      <c r="Y343" s="230"/>
      <c r="Z343" s="231"/>
      <c r="AA343" s="229"/>
      <c r="AB343" s="295"/>
      <c r="AC343" s="295"/>
      <c r="AD343" s="229"/>
      <c r="AE343" s="295"/>
      <c r="AF343" s="295"/>
      <c r="AG343" s="229"/>
      <c r="AH343" s="295"/>
      <c r="AI343" s="295"/>
      <c r="AJ343" s="229"/>
      <c r="AK343" s="295"/>
      <c r="AL343" s="295"/>
      <c r="AM343" s="229"/>
      <c r="AN343" s="295"/>
      <c r="AO343" s="295"/>
      <c r="AP343" s="243"/>
      <c r="AQ343" s="295"/>
      <c r="AR343" s="290"/>
      <c r="AS343" s="243"/>
      <c r="AT343" s="295"/>
      <c r="AU343" s="290"/>
      <c r="AV343" s="229"/>
      <c r="AW343" s="230"/>
      <c r="AX343" s="231"/>
      <c r="AY343" s="229"/>
      <c r="AZ343" s="230"/>
      <c r="BA343" s="231"/>
      <c r="BB343" s="229"/>
      <c r="BC343" s="230"/>
      <c r="BD343" s="231"/>
      <c r="BE343" s="229"/>
      <c r="BF343" s="230"/>
      <c r="BG343" s="231"/>
      <c r="BH343" s="229"/>
      <c r="BI343" s="230"/>
      <c r="BJ343" s="231"/>
      <c r="BK343" s="243"/>
      <c r="BL343" s="230"/>
      <c r="BM343" s="231"/>
      <c r="BN343" s="243"/>
      <c r="BO343" s="230"/>
      <c r="BP343" s="231"/>
      <c r="BQ343" s="229"/>
      <c r="BR343" s="230"/>
      <c r="BS343" s="231"/>
      <c r="BT343" s="229"/>
      <c r="BU343" s="230"/>
      <c r="BV343" s="231"/>
      <c r="BW343" s="229"/>
      <c r="BX343" s="230"/>
      <c r="BY343" s="231"/>
      <c r="BZ343" s="229"/>
      <c r="CA343" s="230"/>
      <c r="CB343" s="231"/>
      <c r="CC343" s="229"/>
      <c r="CD343" s="230"/>
      <c r="CE343" s="231"/>
      <c r="CF343" s="331"/>
      <c r="CG343" s="332"/>
      <c r="CH343" s="385"/>
      <c r="CI343" s="331"/>
      <c r="CJ343" s="332"/>
      <c r="CK343" s="385"/>
      <c r="CL343" s="243"/>
      <c r="CM343" s="230"/>
      <c r="CN343" s="354"/>
      <c r="CO343" s="243"/>
      <c r="CP343" s="230"/>
      <c r="CQ343" s="231"/>
      <c r="CR343" s="331"/>
      <c r="CS343" s="332"/>
      <c r="CT343" s="333"/>
      <c r="CU343" s="229"/>
      <c r="CV343" s="230"/>
      <c r="CW343" s="231"/>
      <c r="CX343" s="331"/>
      <c r="CY343" s="332"/>
      <c r="CZ343" s="333"/>
      <c r="DA343" s="331"/>
      <c r="DB343" s="332"/>
      <c r="DC343" s="333"/>
      <c r="DD343" s="331"/>
      <c r="DE343" s="332"/>
      <c r="DF343" s="333"/>
      <c r="DG343" s="331"/>
      <c r="DH343" s="332"/>
      <c r="DI343" s="333"/>
      <c r="DJ343" s="229"/>
      <c r="DK343" s="230"/>
      <c r="DL343" s="231"/>
      <c r="DM343" s="229"/>
      <c r="DN343" s="230"/>
      <c r="DO343" s="231"/>
      <c r="DP343" s="331"/>
      <c r="DQ343" s="332"/>
      <c r="DR343" s="333"/>
      <c r="DS343" s="331"/>
      <c r="DT343" s="332"/>
      <c r="DU343" s="333"/>
      <c r="DV343" s="331"/>
      <c r="DW343" s="332"/>
      <c r="DX343" s="333"/>
      <c r="DY343" s="331"/>
      <c r="DZ343" s="332"/>
      <c r="EA343" s="333"/>
      <c r="EB343" s="331"/>
      <c r="EC343" s="332"/>
      <c r="ED343" s="333"/>
      <c r="EE343" s="331"/>
      <c r="EF343" s="332"/>
      <c r="EG343" s="333"/>
      <c r="EH343" s="229"/>
      <c r="EI343" s="230"/>
      <c r="EJ343" s="231"/>
      <c r="EK343" s="229"/>
      <c r="EL343" s="230"/>
      <c r="EM343" s="231"/>
      <c r="EN343" s="244"/>
      <c r="EO343" s="269" t="str">
        <f t="shared" si="1099"/>
        <v/>
      </c>
      <c r="EP343" s="444" t="s">
        <v>1247</v>
      </c>
      <c r="EQ343" s="360" t="str">
        <f t="shared" si="1237"/>
        <v/>
      </c>
      <c r="ER343" s="360" t="str">
        <f t="shared" si="1238"/>
        <v/>
      </c>
      <c r="ES343" s="360" t="str">
        <f t="shared" si="1239"/>
        <v/>
      </c>
      <c r="ET343" s="360" t="str">
        <f t="shared" si="1240"/>
        <v/>
      </c>
      <c r="EU343" s="360" t="str">
        <f t="shared" si="1241"/>
        <v/>
      </c>
      <c r="EV343" s="360" t="str">
        <f t="shared" si="1242"/>
        <v/>
      </c>
      <c r="EW343" s="360" t="str">
        <f t="shared" si="1243"/>
        <v/>
      </c>
      <c r="EX343" s="360" t="str">
        <f t="shared" si="1244"/>
        <v/>
      </c>
      <c r="EY343" s="360" t="str">
        <f t="shared" si="1245"/>
        <v/>
      </c>
      <c r="EZ343" s="360" t="str">
        <f t="shared" si="1246"/>
        <v/>
      </c>
      <c r="FA343" s="360" t="str">
        <f t="shared" si="1247"/>
        <v/>
      </c>
      <c r="FB343" s="360" t="str">
        <f t="shared" si="1248"/>
        <v/>
      </c>
      <c r="FC343" s="360" t="str">
        <f t="shared" si="1249"/>
        <v/>
      </c>
      <c r="FD343" s="360" t="str">
        <f t="shared" si="1250"/>
        <v/>
      </c>
      <c r="FE343" s="360" t="str">
        <f t="shared" si="1251"/>
        <v/>
      </c>
      <c r="FF343" s="360" t="str">
        <f t="shared" si="1252"/>
        <v/>
      </c>
      <c r="FG343" s="360" t="str">
        <f t="shared" si="1253"/>
        <v/>
      </c>
      <c r="FH343" s="360" t="str">
        <f t="shared" si="1254"/>
        <v/>
      </c>
      <c r="FI343" s="360" t="str">
        <f t="shared" si="1255"/>
        <v/>
      </c>
      <c r="FJ343" s="360" t="str">
        <f t="shared" si="1256"/>
        <v/>
      </c>
      <c r="FK343" s="360" t="str">
        <f t="shared" si="1257"/>
        <v/>
      </c>
      <c r="FL343" s="360" t="str">
        <f t="shared" si="1258"/>
        <v/>
      </c>
      <c r="FM343" s="360" t="str">
        <f t="shared" si="1259"/>
        <v/>
      </c>
      <c r="FN343" s="360" t="str">
        <f t="shared" si="1260"/>
        <v/>
      </c>
      <c r="FO343" s="360" t="str">
        <f t="shared" si="1261"/>
        <v/>
      </c>
      <c r="FP343" s="360" t="str">
        <f t="shared" si="1262"/>
        <v/>
      </c>
      <c r="FQ343" s="360" t="str">
        <f t="shared" si="1263"/>
        <v/>
      </c>
      <c r="FR343" s="360" t="str">
        <f t="shared" si="1264"/>
        <v/>
      </c>
      <c r="FS343" s="360" t="str">
        <f t="shared" si="1265"/>
        <v/>
      </c>
      <c r="FT343" s="360" t="str">
        <f t="shared" si="1100"/>
        <v/>
      </c>
      <c r="FU343" s="360" t="str">
        <f t="shared" si="1266"/>
        <v/>
      </c>
      <c r="FV343" s="360" t="str">
        <f t="shared" si="1267"/>
        <v/>
      </c>
      <c r="FW343" s="360" t="str">
        <f t="shared" si="1268"/>
        <v/>
      </c>
      <c r="FX343" s="360" t="str">
        <f t="shared" si="1269"/>
        <v/>
      </c>
      <c r="FY343" s="360">
        <f t="shared" si="1270"/>
        <v>20</v>
      </c>
      <c r="FZ343" s="360" t="str">
        <f t="shared" si="1271"/>
        <v/>
      </c>
      <c r="GA343" s="360" t="str">
        <f t="shared" si="1272"/>
        <v/>
      </c>
      <c r="GB343" s="360" t="str">
        <f t="shared" si="1273"/>
        <v/>
      </c>
      <c r="GC343" s="360" t="str">
        <f t="shared" si="1274"/>
        <v/>
      </c>
      <c r="GD343" s="360" t="str">
        <f t="shared" si="1275"/>
        <v/>
      </c>
      <c r="GE343" s="360" t="str">
        <f t="shared" si="1276"/>
        <v/>
      </c>
      <c r="GF343" s="360" t="str">
        <f t="shared" si="1277"/>
        <v/>
      </c>
      <c r="GG343" s="360" t="str">
        <f t="shared" si="1278"/>
        <v/>
      </c>
      <c r="GH343" s="360" t="str">
        <f t="shared" si="1279"/>
        <v/>
      </c>
      <c r="GI343" s="360" t="str">
        <f t="shared" si="1280"/>
        <v/>
      </c>
      <c r="GJ343" s="360" t="str">
        <f t="shared" si="1281"/>
        <v/>
      </c>
      <c r="GK343" s="444" t="s">
        <v>1247</v>
      </c>
      <c r="GL343" s="361" t="str">
        <f t="shared" si="1101"/>
        <v>-</v>
      </c>
      <c r="GM343" s="361" t="str">
        <f t="shared" si="1102"/>
        <v>-</v>
      </c>
      <c r="GN343" s="361" t="str">
        <f t="shared" si="1103"/>
        <v>-</v>
      </c>
      <c r="GO343" s="361" t="str">
        <f t="shared" si="1104"/>
        <v>-</v>
      </c>
      <c r="GP343" s="361" t="str">
        <f t="shared" si="1105"/>
        <v>-</v>
      </c>
      <c r="GQ343" s="361" t="str">
        <f t="shared" si="1106"/>
        <v>-</v>
      </c>
      <c r="GR343" s="361" t="str">
        <f t="shared" si="1107"/>
        <v>-</v>
      </c>
      <c r="GS343" s="361" t="str">
        <f t="shared" si="1108"/>
        <v>-</v>
      </c>
      <c r="GT343" s="361" t="str">
        <f t="shared" si="1109"/>
        <v>-</v>
      </c>
      <c r="GU343" s="361" t="str">
        <f t="shared" si="1110"/>
        <v>-</v>
      </c>
      <c r="GV343" s="361" t="str">
        <f t="shared" si="1111"/>
        <v>-</v>
      </c>
      <c r="GW343" s="361" t="str">
        <f t="shared" si="1112"/>
        <v>-</v>
      </c>
      <c r="GX343" s="361" t="str">
        <f t="shared" si="1113"/>
        <v>-</v>
      </c>
      <c r="GY343" s="361" t="str">
        <f t="shared" si="1114"/>
        <v>-</v>
      </c>
      <c r="GZ343" s="361" t="str">
        <f t="shared" si="1115"/>
        <v>-</v>
      </c>
      <c r="HA343" s="361" t="str">
        <f t="shared" si="1116"/>
        <v>-</v>
      </c>
      <c r="HB343" s="361" t="str">
        <f t="shared" si="1117"/>
        <v>-</v>
      </c>
      <c r="HC343" s="361" t="str">
        <f t="shared" si="1118"/>
        <v>-</v>
      </c>
      <c r="HD343" s="361" t="str">
        <f t="shared" si="1119"/>
        <v>-</v>
      </c>
      <c r="HE343" s="361" t="str">
        <f t="shared" si="1120"/>
        <v>-</v>
      </c>
      <c r="HF343" s="361" t="str">
        <f t="shared" si="1121"/>
        <v>-</v>
      </c>
      <c r="HG343" s="361" t="str">
        <f t="shared" si="1122"/>
        <v>-</v>
      </c>
      <c r="HH343" s="361" t="str">
        <f t="shared" si="1123"/>
        <v>-</v>
      </c>
      <c r="HI343" s="361" t="str">
        <f t="shared" si="1124"/>
        <v>-</v>
      </c>
      <c r="HJ343" s="361" t="str">
        <f t="shared" si="1125"/>
        <v>-</v>
      </c>
      <c r="HK343" s="361" t="str">
        <f t="shared" si="1126"/>
        <v>-</v>
      </c>
      <c r="HL343" s="361" t="str">
        <f t="shared" si="1127"/>
        <v>-</v>
      </c>
      <c r="HM343" s="361" t="str">
        <f t="shared" si="1128"/>
        <v>-</v>
      </c>
      <c r="HN343" s="361" t="str">
        <f t="shared" si="1129"/>
        <v>-</v>
      </c>
      <c r="HO343" s="361" t="str">
        <f t="shared" si="1130"/>
        <v>-</v>
      </c>
      <c r="HP343" s="361" t="str">
        <f t="shared" si="1131"/>
        <v>-</v>
      </c>
      <c r="HQ343" s="361" t="str">
        <f t="shared" si="1132"/>
        <v>-</v>
      </c>
      <c r="HR343" s="361" t="str">
        <f t="shared" si="1133"/>
        <v>-</v>
      </c>
      <c r="HS343" s="361" t="str">
        <f t="shared" si="1134"/>
        <v>-</v>
      </c>
      <c r="HT343" s="361" t="str">
        <f t="shared" si="1135"/>
        <v>zones</v>
      </c>
      <c r="HU343" s="361" t="str">
        <f t="shared" si="1136"/>
        <v>-</v>
      </c>
      <c r="HV343" s="361" t="str">
        <f t="shared" si="1137"/>
        <v>-</v>
      </c>
      <c r="HW343" s="361" t="str">
        <f t="shared" si="1138"/>
        <v>-</v>
      </c>
      <c r="HX343" s="361" t="str">
        <f t="shared" si="1139"/>
        <v>-</v>
      </c>
      <c r="HY343" s="361" t="str">
        <f t="shared" si="1140"/>
        <v>-</v>
      </c>
      <c r="HZ343" s="361" t="str">
        <f t="shared" si="1141"/>
        <v>-</v>
      </c>
      <c r="IA343" s="361" t="str">
        <f t="shared" si="1142"/>
        <v>-</v>
      </c>
      <c r="IB343" s="361" t="str">
        <f t="shared" si="1143"/>
        <v>-</v>
      </c>
      <c r="IC343" s="361" t="str">
        <f t="shared" si="1144"/>
        <v>-</v>
      </c>
      <c r="ID343" s="361" t="str">
        <f t="shared" si="1145"/>
        <v>-</v>
      </c>
      <c r="IE343" s="361" t="str">
        <f t="shared" si="1146"/>
        <v>-</v>
      </c>
      <c r="IF343" s="444" t="s">
        <v>1247</v>
      </c>
      <c r="IG343" s="56" t="str">
        <f t="shared" si="1282"/>
        <v>-</v>
      </c>
      <c r="IH343" s="56" t="str">
        <f t="shared" si="1283"/>
        <v>-</v>
      </c>
      <c r="II343" s="56" t="str">
        <f t="shared" si="1284"/>
        <v>-</v>
      </c>
      <c r="IJ343" s="56" t="str">
        <f t="shared" si="1285"/>
        <v>-</v>
      </c>
      <c r="IK343" s="56" t="str">
        <f t="shared" si="1147"/>
        <v>-</v>
      </c>
      <c r="IL343" s="56" t="str">
        <f t="shared" si="1148"/>
        <v>-</v>
      </c>
      <c r="IM343" s="56" t="str">
        <f t="shared" si="1149"/>
        <v>-</v>
      </c>
      <c r="IN343" s="56" t="str">
        <f t="shared" si="1150"/>
        <v>-</v>
      </c>
      <c r="IO343" s="56" t="str">
        <f t="shared" si="1151"/>
        <v>-</v>
      </c>
      <c r="IP343" s="56" t="str">
        <f t="shared" si="1152"/>
        <v>-</v>
      </c>
      <c r="IQ343" s="56" t="str">
        <f t="shared" si="1153"/>
        <v>-</v>
      </c>
      <c r="IR343" s="56" t="str">
        <f t="shared" si="1154"/>
        <v>-</v>
      </c>
      <c r="IS343" s="56" t="str">
        <f t="shared" si="1155"/>
        <v>-</v>
      </c>
      <c r="IT343" s="56" t="str">
        <f t="shared" si="1156"/>
        <v>-</v>
      </c>
      <c r="IU343" s="56" t="str">
        <f t="shared" si="1157"/>
        <v>-</v>
      </c>
      <c r="IV343" s="56" t="str">
        <f t="shared" si="1158"/>
        <v>-</v>
      </c>
      <c r="IW343" s="56" t="str">
        <f t="shared" si="1159"/>
        <v>-</v>
      </c>
      <c r="IX343" s="56" t="str">
        <f t="shared" si="1160"/>
        <v>-</v>
      </c>
      <c r="IY343" s="56" t="str">
        <f t="shared" si="1161"/>
        <v>-</v>
      </c>
      <c r="IZ343" s="56" t="str">
        <f t="shared" si="1162"/>
        <v>-</v>
      </c>
      <c r="JA343" s="56" t="str">
        <f t="shared" si="1163"/>
        <v>-</v>
      </c>
      <c r="JB343" s="56" t="str">
        <f t="shared" si="1164"/>
        <v>-</v>
      </c>
      <c r="JC343" s="56" t="str">
        <f t="shared" si="1165"/>
        <v>-</v>
      </c>
      <c r="JD343" s="56" t="str">
        <f t="shared" si="1166"/>
        <v>-</v>
      </c>
      <c r="JE343" s="56" t="str">
        <f t="shared" si="1167"/>
        <v>-</v>
      </c>
      <c r="JF343" s="56" t="str">
        <f t="shared" si="1168"/>
        <v>-</v>
      </c>
      <c r="JG343" s="56" t="str">
        <f t="shared" si="1169"/>
        <v>-</v>
      </c>
      <c r="JH343" s="56" t="str">
        <f t="shared" si="1170"/>
        <v>-</v>
      </c>
      <c r="JI343" s="56" t="str">
        <f t="shared" si="1171"/>
        <v>-</v>
      </c>
      <c r="JJ343" s="56" t="str">
        <f t="shared" si="1172"/>
        <v>-</v>
      </c>
      <c r="JK343" s="56" t="str">
        <f t="shared" si="1173"/>
        <v>-</v>
      </c>
      <c r="JL343" s="56" t="str">
        <f t="shared" si="1174"/>
        <v>-</v>
      </c>
      <c r="JM343" s="56" t="str">
        <f t="shared" si="1175"/>
        <v>-</v>
      </c>
      <c r="JN343" s="56" t="str">
        <f t="shared" si="1176"/>
        <v>-</v>
      </c>
      <c r="JO343" s="56" t="str">
        <f t="shared" si="1177"/>
        <v>zone_maps</v>
      </c>
      <c r="JP343" s="56" t="str">
        <f t="shared" si="1178"/>
        <v>-</v>
      </c>
      <c r="JQ343" s="56" t="str">
        <f t="shared" si="1179"/>
        <v>-</v>
      </c>
      <c r="JR343" s="56" t="str">
        <f t="shared" si="1180"/>
        <v>-</v>
      </c>
      <c r="JS343" s="56" t="str">
        <f t="shared" si="1181"/>
        <v>-</v>
      </c>
      <c r="JT343" s="56" t="str">
        <f t="shared" si="1182"/>
        <v>-</v>
      </c>
      <c r="JU343" s="56" t="str">
        <f t="shared" si="1183"/>
        <v>-</v>
      </c>
      <c r="JV343" s="56" t="str">
        <f t="shared" si="1184"/>
        <v>-</v>
      </c>
      <c r="JW343" s="56" t="str">
        <f t="shared" si="1185"/>
        <v>-</v>
      </c>
      <c r="JX343" s="56" t="str">
        <f t="shared" si="1186"/>
        <v>-</v>
      </c>
      <c r="JY343" s="56" t="str">
        <f t="shared" si="1187"/>
        <v>-</v>
      </c>
      <c r="JZ343" s="56" t="str">
        <f t="shared" si="1188"/>
        <v>-</v>
      </c>
      <c r="KA343" s="444" t="s">
        <v>1247</v>
      </c>
      <c r="KB343" s="360">
        <f>IF(ISNUMBER(INDEX($EQ$15:$GK$521,$B343,EO$11)),MAX(KB$14:KB342)+1,0)</f>
        <v>0</v>
      </c>
      <c r="KC343" s="360" t="str">
        <f t="shared" si="1286"/>
        <v/>
      </c>
      <c r="KD343" s="373" t="s">
        <v>2</v>
      </c>
      <c r="KE343" s="215"/>
      <c r="KF343" s="60"/>
      <c r="KG343" s="60"/>
      <c r="KH343" s="60"/>
      <c r="KI343" s="60"/>
      <c r="KJ343" s="60"/>
      <c r="KK343" s="60"/>
      <c r="KL343" s="60"/>
      <c r="KM343" s="60"/>
      <c r="KN343" s="60"/>
      <c r="KO343" s="60"/>
      <c r="KP343" s="60"/>
      <c r="KQ343" s="60"/>
      <c r="KR343" s="60"/>
      <c r="KS343" s="60"/>
      <c r="KT343" s="60"/>
      <c r="KU343" s="60"/>
      <c r="KV343" s="60"/>
      <c r="KW343" s="60"/>
      <c r="KX343" s="60"/>
      <c r="KY343" s="60"/>
      <c r="KZ343" s="283" t="str">
        <f t="shared" si="1189"/>
        <v/>
      </c>
      <c r="LA343" s="26"/>
      <c r="LB343" s="18"/>
      <c r="LC343" s="18"/>
      <c r="LD343" s="18"/>
      <c r="LE343" s="18"/>
      <c r="LF343" s="18"/>
      <c r="LG343" s="18"/>
      <c r="LH343" s="18"/>
      <c r="LI343" s="18"/>
      <c r="LJ343" s="18"/>
      <c r="LK343" s="18"/>
      <c r="LL343" s="18"/>
      <c r="LM343" s="18"/>
      <c r="LN343" s="63"/>
      <c r="LO343" s="251">
        <f t="shared" si="1190"/>
        <v>0</v>
      </c>
      <c r="LP343" s="251">
        <f t="shared" si="1191"/>
        <v>0</v>
      </c>
      <c r="LQ343" s="251">
        <f t="shared" si="1192"/>
        <v>0</v>
      </c>
      <c r="LR343" s="251">
        <f t="shared" si="1193"/>
        <v>0</v>
      </c>
      <c r="LS343" s="251">
        <f t="shared" si="1194"/>
        <v>0</v>
      </c>
      <c r="LT343" s="251">
        <f t="shared" si="1195"/>
        <v>0</v>
      </c>
      <c r="LU343" s="251">
        <f t="shared" si="1196"/>
        <v>0</v>
      </c>
      <c r="LV343" s="251">
        <f t="shared" si="1197"/>
        <v>0</v>
      </c>
      <c r="LW343" s="251">
        <f t="shared" si="1198"/>
        <v>0</v>
      </c>
      <c r="LX343" s="251">
        <f t="shared" si="1199"/>
        <v>0</v>
      </c>
      <c r="LY343" s="251">
        <f t="shared" si="1200"/>
        <v>0</v>
      </c>
      <c r="LZ343" s="251">
        <f t="shared" si="1201"/>
        <v>0</v>
      </c>
      <c r="MA343" s="63" t="str">
        <f t="shared" si="1202"/>
        <v/>
      </c>
      <c r="MB343" s="63" t="str">
        <f t="shared" si="1094"/>
        <v/>
      </c>
      <c r="MC343" s="63">
        <f t="shared" si="1095"/>
        <v>329</v>
      </c>
      <c r="MD343" s="63" t="str">
        <f t="shared" si="1096"/>
        <v/>
      </c>
      <c r="ME343" s="63" t="str">
        <f t="shared" si="1097"/>
        <v/>
      </c>
      <c r="MF343" s="315" t="str">
        <f t="shared" si="1203"/>
        <v/>
      </c>
      <c r="MG343" s="315">
        <f>IF(ISNUMBER(MATCH(EO343,$ME$15:$ME$520,0)),0,MAX(MG$14:MG342)+1)</f>
        <v>0</v>
      </c>
      <c r="MH343" s="315" t="str">
        <f t="shared" si="1204"/>
        <v/>
      </c>
      <c r="MI343" s="369"/>
      <c r="MJ343" s="68"/>
      <c r="MK343" s="18"/>
      <c r="ML343" s="242"/>
      <c r="MM343" s="242"/>
      <c r="MN343" s="59"/>
      <c r="MO343" s="59"/>
      <c r="MP343" s="285"/>
      <c r="MQ343" s="59"/>
      <c r="MR343" s="238"/>
      <c r="MS343" s="285"/>
      <c r="MT343" s="59"/>
      <c r="MU343" s="285"/>
      <c r="MV343" s="238"/>
      <c r="MW343" s="59"/>
      <c r="MX343" s="59"/>
      <c r="MY343" s="59"/>
      <c r="MZ343" s="59"/>
      <c r="NA343" s="59"/>
      <c r="NB343" s="59"/>
      <c r="NC343" s="59"/>
      <c r="ND343" s="59"/>
      <c r="NE343" s="59"/>
      <c r="NF343" s="59"/>
      <c r="NG343" s="59"/>
      <c r="NH343" s="59"/>
      <c r="NI343" s="59"/>
      <c r="NJ343" s="59"/>
      <c r="NK343" s="59"/>
      <c r="NL343" s="454"/>
      <c r="NM343" s="454"/>
      <c r="NN343" s="59"/>
      <c r="NO343" s="18"/>
      <c r="NP343" s="18"/>
      <c r="NQ343" s="18"/>
      <c r="NR343" s="18"/>
      <c r="NS343" s="18"/>
      <c r="NT343" s="18"/>
      <c r="NU343" s="18"/>
      <c r="NV343" s="18"/>
      <c r="NW343" s="18"/>
      <c r="NX343" s="18"/>
      <c r="NY343" s="18"/>
      <c r="NZ343" s="18"/>
      <c r="OA343" s="18"/>
      <c r="OB343" s="18"/>
      <c r="OC343" s="18"/>
      <c r="OZ343" s="59"/>
      <c r="PA343" s="251" t="str">
        <f t="shared" si="1205"/>
        <v/>
      </c>
      <c r="PB343" s="251" t="str">
        <f t="shared" si="1206"/>
        <v/>
      </c>
      <c r="PC343" s="251" t="str">
        <f t="shared" si="1207"/>
        <v/>
      </c>
      <c r="PD343" s="251" t="str">
        <f t="shared" si="1208"/>
        <v/>
      </c>
      <c r="PE343" s="251" t="str">
        <f t="shared" si="1209"/>
        <v/>
      </c>
      <c r="PF343" s="251" t="str">
        <f t="shared" si="1210"/>
        <v/>
      </c>
      <c r="PG343" s="251" t="str">
        <f t="shared" si="1211"/>
        <v/>
      </c>
      <c r="PH343" s="251" t="str">
        <f t="shared" si="1212"/>
        <v/>
      </c>
      <c r="PI343" s="251" t="str">
        <f t="shared" si="1213"/>
        <v/>
      </c>
      <c r="PJ343" s="251" t="str">
        <f t="shared" si="1214"/>
        <v/>
      </c>
      <c r="PK343" s="251" t="str">
        <f t="shared" si="1215"/>
        <v/>
      </c>
      <c r="PL343" s="251" t="str">
        <f t="shared" si="1216"/>
        <v/>
      </c>
      <c r="PM343" s="251" t="str">
        <f t="shared" si="1217"/>
        <v/>
      </c>
      <c r="PN343" s="251" t="str">
        <f t="shared" si="1218"/>
        <v/>
      </c>
      <c r="PO343" s="251" t="str">
        <f t="shared" si="1219"/>
        <v/>
      </c>
      <c r="PP343" s="251" t="str">
        <f t="shared" si="1220"/>
        <v/>
      </c>
      <c r="PQ343" s="251" t="str">
        <f t="shared" si="1221"/>
        <v/>
      </c>
      <c r="PR343" s="251" t="str">
        <f t="shared" si="1222"/>
        <v/>
      </c>
      <c r="PS343" s="251" t="str">
        <f t="shared" si="1223"/>
        <v/>
      </c>
      <c r="PT343" s="251" t="str">
        <f t="shared" si="1224"/>
        <v/>
      </c>
      <c r="PU343" s="251" t="str">
        <f t="shared" si="1225"/>
        <v/>
      </c>
      <c r="PV343" s="251" t="str">
        <f t="shared" si="1226"/>
        <v/>
      </c>
      <c r="PW343" s="251" t="str">
        <f t="shared" si="1227"/>
        <v/>
      </c>
      <c r="PX343" s="251" t="str">
        <f t="shared" si="1228"/>
        <v/>
      </c>
      <c r="PY343" s="251" t="str">
        <f t="shared" si="1229"/>
        <v/>
      </c>
      <c r="PZ343" s="251" t="str">
        <f t="shared" si="1230"/>
        <v/>
      </c>
      <c r="QA343" s="251" t="str">
        <f t="shared" si="1231"/>
        <v/>
      </c>
      <c r="QB343" s="251" t="str">
        <f t="shared" si="1232"/>
        <v/>
      </c>
      <c r="QC343" s="251" t="str">
        <f t="shared" si="1233"/>
        <v/>
      </c>
      <c r="QD343" s="251" t="str">
        <f t="shared" si="1234"/>
        <v/>
      </c>
      <c r="QE343" s="251" t="str">
        <f t="shared" si="1235"/>
        <v/>
      </c>
      <c r="QF343" s="63">
        <f t="shared" si="1236"/>
        <v>0</v>
      </c>
      <c r="QG343" s="59"/>
      <c r="QH343" s="59"/>
      <c r="QI343" s="59"/>
      <c r="QJ343" s="59"/>
      <c r="QK343" s="59"/>
      <c r="QL343" s="59"/>
      <c r="QM343" s="59"/>
      <c r="QN343" s="59"/>
    </row>
    <row r="344" spans="1:456" ht="6.75" customHeight="1" x14ac:dyDescent="0.25">
      <c r="A344" s="68"/>
      <c r="B344" s="447">
        <f t="shared" si="1098"/>
        <v>330</v>
      </c>
      <c r="C344" s="72" t="s">
        <v>1195</v>
      </c>
      <c r="D344" s="261" t="s">
        <v>1210</v>
      </c>
      <c r="E344" s="59"/>
      <c r="F344" s="229"/>
      <c r="G344" s="295"/>
      <c r="H344" s="295"/>
      <c r="I344" s="229"/>
      <c r="J344" s="295"/>
      <c r="K344" s="295"/>
      <c r="L344" s="229"/>
      <c r="M344" s="295"/>
      <c r="N344" s="295"/>
      <c r="O344" s="229"/>
      <c r="P344" s="295"/>
      <c r="Q344" s="295"/>
      <c r="R344" s="229"/>
      <c r="S344" s="230"/>
      <c r="T344" s="231"/>
      <c r="U344" s="229"/>
      <c r="V344" s="230"/>
      <c r="W344" s="231"/>
      <c r="X344" s="229"/>
      <c r="Y344" s="230"/>
      <c r="Z344" s="231"/>
      <c r="AA344" s="229"/>
      <c r="AB344" s="295"/>
      <c r="AC344" s="295"/>
      <c r="AD344" s="229"/>
      <c r="AE344" s="295"/>
      <c r="AF344" s="295"/>
      <c r="AG344" s="229"/>
      <c r="AH344" s="295"/>
      <c r="AI344" s="295"/>
      <c r="AJ344" s="229"/>
      <c r="AK344" s="295"/>
      <c r="AL344" s="295"/>
      <c r="AM344" s="229"/>
      <c r="AN344" s="295"/>
      <c r="AO344" s="295"/>
      <c r="AP344" s="243"/>
      <c r="AQ344" s="295"/>
      <c r="AR344" s="290"/>
      <c r="AS344" s="243"/>
      <c r="AT344" s="295"/>
      <c r="AU344" s="290"/>
      <c r="AV344" s="229"/>
      <c r="AW344" s="230"/>
      <c r="AX344" s="231"/>
      <c r="AY344" s="229"/>
      <c r="AZ344" s="230"/>
      <c r="BA344" s="231"/>
      <c r="BB344" s="229"/>
      <c r="BC344" s="230"/>
      <c r="BD344" s="231"/>
      <c r="BE344" s="229"/>
      <c r="BF344" s="230"/>
      <c r="BG344" s="231"/>
      <c r="BH344" s="229"/>
      <c r="BI344" s="230"/>
      <c r="BJ344" s="231"/>
      <c r="BK344" s="243"/>
      <c r="BL344" s="230"/>
      <c r="BM344" s="231"/>
      <c r="BN344" s="243"/>
      <c r="BO344" s="230"/>
      <c r="BP344" s="231"/>
      <c r="BQ344" s="229"/>
      <c r="BR344" s="230"/>
      <c r="BS344" s="231"/>
      <c r="BT344" s="229"/>
      <c r="BU344" s="230"/>
      <c r="BV344" s="231"/>
      <c r="BW344" s="229"/>
      <c r="BX344" s="230"/>
      <c r="BY344" s="231"/>
      <c r="BZ344" s="229"/>
      <c r="CA344" s="230"/>
      <c r="CB344" s="231"/>
      <c r="CC344" s="229"/>
      <c r="CD344" s="230"/>
      <c r="CE344" s="231"/>
      <c r="CF344" s="331"/>
      <c r="CG344" s="332"/>
      <c r="CH344" s="385"/>
      <c r="CI344" s="331"/>
      <c r="CJ344" s="332"/>
      <c r="CK344" s="385"/>
      <c r="CL344" s="243"/>
      <c r="CM344" s="230"/>
      <c r="CN344" s="354"/>
      <c r="CO344" s="243"/>
      <c r="CP344" s="230"/>
      <c r="CQ344" s="231"/>
      <c r="CR344" s="331"/>
      <c r="CS344" s="332"/>
      <c r="CT344" s="333"/>
      <c r="CU344" s="229"/>
      <c r="CV344" s="230"/>
      <c r="CW344" s="231"/>
      <c r="CX344" s="331"/>
      <c r="CY344" s="332"/>
      <c r="CZ344" s="333"/>
      <c r="DA344" s="331"/>
      <c r="DB344" s="332"/>
      <c r="DC344" s="333"/>
      <c r="DD344" s="331"/>
      <c r="DE344" s="332"/>
      <c r="DF344" s="333"/>
      <c r="DG344" s="331"/>
      <c r="DH344" s="332"/>
      <c r="DI344" s="333"/>
      <c r="DJ344" s="229"/>
      <c r="DK344" s="230"/>
      <c r="DL344" s="231"/>
      <c r="DM344" s="229"/>
      <c r="DN344" s="230"/>
      <c r="DO344" s="231"/>
      <c r="DP344" s="331"/>
      <c r="DQ344" s="332"/>
      <c r="DR344" s="333"/>
      <c r="DS344" s="331"/>
      <c r="DT344" s="332"/>
      <c r="DU344" s="333"/>
      <c r="DV344" s="331"/>
      <c r="DW344" s="332"/>
      <c r="DX344" s="333"/>
      <c r="DY344" s="331"/>
      <c r="DZ344" s="332"/>
      <c r="EA344" s="333"/>
      <c r="EB344" s="331"/>
      <c r="EC344" s="332"/>
      <c r="ED344" s="333"/>
      <c r="EE344" s="331"/>
      <c r="EF344" s="332"/>
      <c r="EG344" s="333"/>
      <c r="EH344" s="229"/>
      <c r="EI344" s="230"/>
      <c r="EJ344" s="231"/>
      <c r="EK344" s="229"/>
      <c r="EL344" s="230"/>
      <c r="EM344" s="231"/>
      <c r="EN344" s="244"/>
      <c r="EO344" s="269" t="str">
        <f t="shared" si="1099"/>
        <v/>
      </c>
      <c r="EP344" s="444" t="s">
        <v>1247</v>
      </c>
      <c r="EQ344" s="360" t="str">
        <f t="shared" si="1237"/>
        <v/>
      </c>
      <c r="ER344" s="360" t="str">
        <f t="shared" si="1238"/>
        <v/>
      </c>
      <c r="ES344" s="360" t="str">
        <f t="shared" si="1239"/>
        <v/>
      </c>
      <c r="ET344" s="360" t="str">
        <f t="shared" si="1240"/>
        <v/>
      </c>
      <c r="EU344" s="360" t="str">
        <f t="shared" si="1241"/>
        <v/>
      </c>
      <c r="EV344" s="360" t="str">
        <f t="shared" si="1242"/>
        <v/>
      </c>
      <c r="EW344" s="360" t="str">
        <f t="shared" si="1243"/>
        <v/>
      </c>
      <c r="EX344" s="360" t="str">
        <f t="shared" si="1244"/>
        <v/>
      </c>
      <c r="EY344" s="360" t="str">
        <f t="shared" si="1245"/>
        <v/>
      </c>
      <c r="EZ344" s="360" t="str">
        <f t="shared" si="1246"/>
        <v/>
      </c>
      <c r="FA344" s="360" t="str">
        <f t="shared" si="1247"/>
        <v/>
      </c>
      <c r="FB344" s="360" t="str">
        <f t="shared" si="1248"/>
        <v/>
      </c>
      <c r="FC344" s="360" t="str">
        <f t="shared" si="1249"/>
        <v/>
      </c>
      <c r="FD344" s="360" t="str">
        <f t="shared" si="1250"/>
        <v/>
      </c>
      <c r="FE344" s="360" t="str">
        <f t="shared" si="1251"/>
        <v/>
      </c>
      <c r="FF344" s="360" t="str">
        <f t="shared" si="1252"/>
        <v/>
      </c>
      <c r="FG344" s="360" t="str">
        <f t="shared" si="1253"/>
        <v/>
      </c>
      <c r="FH344" s="360" t="str">
        <f t="shared" si="1254"/>
        <v/>
      </c>
      <c r="FI344" s="360" t="str">
        <f t="shared" si="1255"/>
        <v/>
      </c>
      <c r="FJ344" s="360" t="str">
        <f t="shared" si="1256"/>
        <v/>
      </c>
      <c r="FK344" s="360" t="str">
        <f t="shared" si="1257"/>
        <v/>
      </c>
      <c r="FL344" s="360" t="str">
        <f t="shared" si="1258"/>
        <v/>
      </c>
      <c r="FM344" s="360" t="str">
        <f t="shared" si="1259"/>
        <v/>
      </c>
      <c r="FN344" s="360" t="str">
        <f t="shared" si="1260"/>
        <v/>
      </c>
      <c r="FO344" s="360" t="str">
        <f t="shared" si="1261"/>
        <v/>
      </c>
      <c r="FP344" s="360" t="str">
        <f t="shared" si="1262"/>
        <v/>
      </c>
      <c r="FQ344" s="360" t="str">
        <f t="shared" si="1263"/>
        <v/>
      </c>
      <c r="FR344" s="360" t="str">
        <f t="shared" si="1264"/>
        <v/>
      </c>
      <c r="FS344" s="360" t="str">
        <f t="shared" si="1265"/>
        <v/>
      </c>
      <c r="FT344" s="360" t="str">
        <f t="shared" si="1100"/>
        <v/>
      </c>
      <c r="FU344" s="360" t="str">
        <f t="shared" si="1266"/>
        <v/>
      </c>
      <c r="FV344" s="360" t="str">
        <f t="shared" si="1267"/>
        <v/>
      </c>
      <c r="FW344" s="360" t="str">
        <f t="shared" si="1268"/>
        <v/>
      </c>
      <c r="FX344" s="360" t="str">
        <f t="shared" si="1269"/>
        <v/>
      </c>
      <c r="FY344" s="360">
        <f t="shared" si="1270"/>
        <v>21</v>
      </c>
      <c r="FZ344" s="360" t="str">
        <f t="shared" si="1271"/>
        <v/>
      </c>
      <c r="GA344" s="360" t="str">
        <f t="shared" si="1272"/>
        <v/>
      </c>
      <c r="GB344" s="360" t="str">
        <f t="shared" si="1273"/>
        <v/>
      </c>
      <c r="GC344" s="360" t="str">
        <f t="shared" si="1274"/>
        <v/>
      </c>
      <c r="GD344" s="360" t="str">
        <f t="shared" si="1275"/>
        <v/>
      </c>
      <c r="GE344" s="360" t="str">
        <f t="shared" si="1276"/>
        <v/>
      </c>
      <c r="GF344" s="360" t="str">
        <f t="shared" si="1277"/>
        <v/>
      </c>
      <c r="GG344" s="360" t="str">
        <f t="shared" si="1278"/>
        <v/>
      </c>
      <c r="GH344" s="360" t="str">
        <f t="shared" si="1279"/>
        <v/>
      </c>
      <c r="GI344" s="360" t="str">
        <f t="shared" si="1280"/>
        <v/>
      </c>
      <c r="GJ344" s="360" t="str">
        <f t="shared" si="1281"/>
        <v/>
      </c>
      <c r="GK344" s="444" t="s">
        <v>1247</v>
      </c>
      <c r="GL344" s="361" t="str">
        <f t="shared" si="1101"/>
        <v>-</v>
      </c>
      <c r="GM344" s="361" t="str">
        <f t="shared" si="1102"/>
        <v>-</v>
      </c>
      <c r="GN344" s="361" t="str">
        <f t="shared" si="1103"/>
        <v>-</v>
      </c>
      <c r="GO344" s="361" t="str">
        <f t="shared" si="1104"/>
        <v>-</v>
      </c>
      <c r="GP344" s="361" t="str">
        <f t="shared" si="1105"/>
        <v>-</v>
      </c>
      <c r="GQ344" s="361" t="str">
        <f t="shared" si="1106"/>
        <v>-</v>
      </c>
      <c r="GR344" s="361" t="str">
        <f t="shared" si="1107"/>
        <v>-</v>
      </c>
      <c r="GS344" s="361" t="str">
        <f t="shared" si="1108"/>
        <v>-</v>
      </c>
      <c r="GT344" s="361" t="str">
        <f t="shared" si="1109"/>
        <v>-</v>
      </c>
      <c r="GU344" s="361" t="str">
        <f t="shared" si="1110"/>
        <v>-</v>
      </c>
      <c r="GV344" s="361" t="str">
        <f t="shared" si="1111"/>
        <v>-</v>
      </c>
      <c r="GW344" s="361" t="str">
        <f t="shared" si="1112"/>
        <v>-</v>
      </c>
      <c r="GX344" s="361" t="str">
        <f t="shared" si="1113"/>
        <v>-</v>
      </c>
      <c r="GY344" s="361" t="str">
        <f t="shared" si="1114"/>
        <v>-</v>
      </c>
      <c r="GZ344" s="361" t="str">
        <f t="shared" si="1115"/>
        <v>-</v>
      </c>
      <c r="HA344" s="361" t="str">
        <f t="shared" si="1116"/>
        <v>-</v>
      </c>
      <c r="HB344" s="361" t="str">
        <f t="shared" si="1117"/>
        <v>-</v>
      </c>
      <c r="HC344" s="361" t="str">
        <f t="shared" si="1118"/>
        <v>-</v>
      </c>
      <c r="HD344" s="361" t="str">
        <f t="shared" si="1119"/>
        <v>-</v>
      </c>
      <c r="HE344" s="361" t="str">
        <f t="shared" si="1120"/>
        <v>-</v>
      </c>
      <c r="HF344" s="361" t="str">
        <f t="shared" si="1121"/>
        <v>-</v>
      </c>
      <c r="HG344" s="361" t="str">
        <f t="shared" si="1122"/>
        <v>-</v>
      </c>
      <c r="HH344" s="361" t="str">
        <f t="shared" si="1123"/>
        <v>-</v>
      </c>
      <c r="HI344" s="361" t="str">
        <f t="shared" si="1124"/>
        <v>-</v>
      </c>
      <c r="HJ344" s="361" t="str">
        <f t="shared" si="1125"/>
        <v>-</v>
      </c>
      <c r="HK344" s="361" t="str">
        <f t="shared" si="1126"/>
        <v>-</v>
      </c>
      <c r="HL344" s="361" t="str">
        <f t="shared" si="1127"/>
        <v>-</v>
      </c>
      <c r="HM344" s="361" t="str">
        <f t="shared" si="1128"/>
        <v>-</v>
      </c>
      <c r="HN344" s="361" t="str">
        <f t="shared" si="1129"/>
        <v>-</v>
      </c>
      <c r="HO344" s="361" t="str">
        <f t="shared" si="1130"/>
        <v>-</v>
      </c>
      <c r="HP344" s="361" t="str">
        <f t="shared" si="1131"/>
        <v>-</v>
      </c>
      <c r="HQ344" s="361" t="str">
        <f t="shared" si="1132"/>
        <v>-</v>
      </c>
      <c r="HR344" s="361" t="str">
        <f t="shared" si="1133"/>
        <v>-</v>
      </c>
      <c r="HS344" s="361" t="str">
        <f t="shared" si="1134"/>
        <v>-</v>
      </c>
      <c r="HT344" s="361" t="str">
        <f t="shared" si="1135"/>
        <v>particlegroups</v>
      </c>
      <c r="HU344" s="361" t="str">
        <f t="shared" si="1136"/>
        <v>-</v>
      </c>
      <c r="HV344" s="361" t="str">
        <f t="shared" si="1137"/>
        <v>-</v>
      </c>
      <c r="HW344" s="361" t="str">
        <f t="shared" si="1138"/>
        <v>-</v>
      </c>
      <c r="HX344" s="361" t="str">
        <f t="shared" si="1139"/>
        <v>-</v>
      </c>
      <c r="HY344" s="361" t="str">
        <f t="shared" si="1140"/>
        <v>-</v>
      </c>
      <c r="HZ344" s="361" t="str">
        <f t="shared" si="1141"/>
        <v>-</v>
      </c>
      <c r="IA344" s="361" t="str">
        <f t="shared" si="1142"/>
        <v>-</v>
      </c>
      <c r="IB344" s="361" t="str">
        <f t="shared" si="1143"/>
        <v>-</v>
      </c>
      <c r="IC344" s="361" t="str">
        <f t="shared" si="1144"/>
        <v>-</v>
      </c>
      <c r="ID344" s="361" t="str">
        <f t="shared" si="1145"/>
        <v>-</v>
      </c>
      <c r="IE344" s="361" t="str">
        <f t="shared" si="1146"/>
        <v>-</v>
      </c>
      <c r="IF344" s="444" t="s">
        <v>1247</v>
      </c>
      <c r="IG344" s="56" t="str">
        <f t="shared" si="1282"/>
        <v>-</v>
      </c>
      <c r="IH344" s="56" t="str">
        <f t="shared" si="1283"/>
        <v>-</v>
      </c>
      <c r="II344" s="56" t="str">
        <f t="shared" si="1284"/>
        <v>-</v>
      </c>
      <c r="IJ344" s="56" t="str">
        <f t="shared" si="1285"/>
        <v>-</v>
      </c>
      <c r="IK344" s="56" t="str">
        <f t="shared" si="1147"/>
        <v>-</v>
      </c>
      <c r="IL344" s="56" t="str">
        <f t="shared" si="1148"/>
        <v>-</v>
      </c>
      <c r="IM344" s="56" t="str">
        <f t="shared" si="1149"/>
        <v>-</v>
      </c>
      <c r="IN344" s="56" t="str">
        <f t="shared" si="1150"/>
        <v>-</v>
      </c>
      <c r="IO344" s="56" t="str">
        <f t="shared" si="1151"/>
        <v>-</v>
      </c>
      <c r="IP344" s="56" t="str">
        <f t="shared" si="1152"/>
        <v>-</v>
      </c>
      <c r="IQ344" s="56" t="str">
        <f t="shared" si="1153"/>
        <v>-</v>
      </c>
      <c r="IR344" s="56" t="str">
        <f t="shared" si="1154"/>
        <v>-</v>
      </c>
      <c r="IS344" s="56" t="str">
        <f t="shared" si="1155"/>
        <v>-</v>
      </c>
      <c r="IT344" s="56" t="str">
        <f t="shared" si="1156"/>
        <v>-</v>
      </c>
      <c r="IU344" s="56" t="str">
        <f t="shared" si="1157"/>
        <v>-</v>
      </c>
      <c r="IV344" s="56" t="str">
        <f t="shared" si="1158"/>
        <v>-</v>
      </c>
      <c r="IW344" s="56" t="str">
        <f t="shared" si="1159"/>
        <v>-</v>
      </c>
      <c r="IX344" s="56" t="str">
        <f t="shared" si="1160"/>
        <v>-</v>
      </c>
      <c r="IY344" s="56" t="str">
        <f t="shared" si="1161"/>
        <v>-</v>
      </c>
      <c r="IZ344" s="56" t="str">
        <f t="shared" si="1162"/>
        <v>-</v>
      </c>
      <c r="JA344" s="56" t="str">
        <f t="shared" si="1163"/>
        <v>-</v>
      </c>
      <c r="JB344" s="56" t="str">
        <f t="shared" si="1164"/>
        <v>-</v>
      </c>
      <c r="JC344" s="56" t="str">
        <f t="shared" si="1165"/>
        <v>-</v>
      </c>
      <c r="JD344" s="56" t="str">
        <f t="shared" si="1166"/>
        <v>-</v>
      </c>
      <c r="JE344" s="56" t="str">
        <f t="shared" si="1167"/>
        <v>-</v>
      </c>
      <c r="JF344" s="56" t="str">
        <f t="shared" si="1168"/>
        <v>-</v>
      </c>
      <c r="JG344" s="56" t="str">
        <f t="shared" si="1169"/>
        <v>-</v>
      </c>
      <c r="JH344" s="56" t="str">
        <f t="shared" si="1170"/>
        <v>-</v>
      </c>
      <c r="JI344" s="56" t="str">
        <f t="shared" si="1171"/>
        <v>-</v>
      </c>
      <c r="JJ344" s="56" t="str">
        <f t="shared" si="1172"/>
        <v>-</v>
      </c>
      <c r="JK344" s="56" t="str">
        <f t="shared" si="1173"/>
        <v>-</v>
      </c>
      <c r="JL344" s="56" t="str">
        <f t="shared" si="1174"/>
        <v>-</v>
      </c>
      <c r="JM344" s="56" t="str">
        <f t="shared" si="1175"/>
        <v>-</v>
      </c>
      <c r="JN344" s="56" t="str">
        <f t="shared" si="1176"/>
        <v>-</v>
      </c>
      <c r="JO344" s="56" t="str">
        <f t="shared" si="1177"/>
        <v>pgs</v>
      </c>
      <c r="JP344" s="56" t="str">
        <f t="shared" si="1178"/>
        <v>-</v>
      </c>
      <c r="JQ344" s="56" t="str">
        <f t="shared" si="1179"/>
        <v>-</v>
      </c>
      <c r="JR344" s="56" t="str">
        <f t="shared" si="1180"/>
        <v>-</v>
      </c>
      <c r="JS344" s="56" t="str">
        <f t="shared" si="1181"/>
        <v>-</v>
      </c>
      <c r="JT344" s="56" t="str">
        <f t="shared" si="1182"/>
        <v>-</v>
      </c>
      <c r="JU344" s="56" t="str">
        <f t="shared" si="1183"/>
        <v>-</v>
      </c>
      <c r="JV344" s="56" t="str">
        <f t="shared" si="1184"/>
        <v>-</v>
      </c>
      <c r="JW344" s="56" t="str">
        <f t="shared" si="1185"/>
        <v>-</v>
      </c>
      <c r="JX344" s="56" t="str">
        <f t="shared" si="1186"/>
        <v>-</v>
      </c>
      <c r="JY344" s="56" t="str">
        <f t="shared" si="1187"/>
        <v>-</v>
      </c>
      <c r="JZ344" s="56" t="str">
        <f t="shared" si="1188"/>
        <v>-</v>
      </c>
      <c r="KA344" s="444" t="s">
        <v>1247</v>
      </c>
      <c r="KB344" s="360">
        <f>IF(ISNUMBER(INDEX($EQ$15:$GK$521,$B344,EO$11)),MAX(KB$14:KB343)+1,0)</f>
        <v>0</v>
      </c>
      <c r="KC344" s="360" t="str">
        <f t="shared" si="1286"/>
        <v/>
      </c>
      <c r="KD344" s="373" t="s">
        <v>2</v>
      </c>
      <c r="KE344" s="215"/>
      <c r="KF344" s="60"/>
      <c r="KG344" s="60"/>
      <c r="KH344" s="60"/>
      <c r="KI344" s="60"/>
      <c r="KJ344" s="60"/>
      <c r="KK344" s="60"/>
      <c r="KL344" s="60"/>
      <c r="KM344" s="60"/>
      <c r="KN344" s="60"/>
      <c r="KO344" s="60"/>
      <c r="KP344" s="60"/>
      <c r="KQ344" s="60"/>
      <c r="KR344" s="60"/>
      <c r="KS344" s="60"/>
      <c r="KT344" s="60"/>
      <c r="KU344" s="60"/>
      <c r="KV344" s="60"/>
      <c r="KW344" s="60"/>
      <c r="KX344" s="60"/>
      <c r="KY344" s="60"/>
      <c r="KZ344" s="283" t="str">
        <f t="shared" si="1189"/>
        <v/>
      </c>
      <c r="LA344" s="26"/>
      <c r="LB344" s="18"/>
      <c r="LC344" s="18"/>
      <c r="LD344" s="18"/>
      <c r="LE344" s="18"/>
      <c r="LF344" s="18"/>
      <c r="LG344" s="18"/>
      <c r="LH344" s="18"/>
      <c r="LI344" s="18"/>
      <c r="LJ344" s="18"/>
      <c r="LK344" s="18"/>
      <c r="LL344" s="18"/>
      <c r="LM344" s="18"/>
      <c r="LN344" s="63"/>
      <c r="LO344" s="251">
        <f t="shared" si="1190"/>
        <v>0</v>
      </c>
      <c r="LP344" s="251">
        <f t="shared" si="1191"/>
        <v>0</v>
      </c>
      <c r="LQ344" s="251">
        <f t="shared" si="1192"/>
        <v>0</v>
      </c>
      <c r="LR344" s="251">
        <f t="shared" si="1193"/>
        <v>0</v>
      </c>
      <c r="LS344" s="251">
        <f t="shared" si="1194"/>
        <v>0</v>
      </c>
      <c r="LT344" s="251">
        <f t="shared" si="1195"/>
        <v>0</v>
      </c>
      <c r="LU344" s="251">
        <f t="shared" si="1196"/>
        <v>0</v>
      </c>
      <c r="LV344" s="251">
        <f t="shared" si="1197"/>
        <v>0</v>
      </c>
      <c r="LW344" s="251">
        <f t="shared" si="1198"/>
        <v>0</v>
      </c>
      <c r="LX344" s="251">
        <f t="shared" si="1199"/>
        <v>0</v>
      </c>
      <c r="LY344" s="251">
        <f t="shared" si="1200"/>
        <v>0</v>
      </c>
      <c r="LZ344" s="251">
        <f t="shared" si="1201"/>
        <v>0</v>
      </c>
      <c r="MA344" s="63" t="str">
        <f t="shared" si="1202"/>
        <v/>
      </c>
      <c r="MB344" s="63" t="str">
        <f t="shared" si="1094"/>
        <v/>
      </c>
      <c r="MC344" s="63">
        <f t="shared" si="1095"/>
        <v>330</v>
      </c>
      <c r="MD344" s="63" t="str">
        <f t="shared" si="1096"/>
        <v/>
      </c>
      <c r="ME344" s="63" t="str">
        <f t="shared" si="1097"/>
        <v/>
      </c>
      <c r="MF344" s="315" t="str">
        <f t="shared" si="1203"/>
        <v/>
      </c>
      <c r="MG344" s="315">
        <f>IF(ISNUMBER(MATCH(EO344,$ME$15:$ME$520,0)),0,MAX(MG$14:MG343)+1)</f>
        <v>0</v>
      </c>
      <c r="MH344" s="315" t="str">
        <f t="shared" si="1204"/>
        <v/>
      </c>
      <c r="MI344" s="369"/>
      <c r="MJ344" s="68"/>
      <c r="MK344" s="18"/>
      <c r="ML344" s="242"/>
      <c r="MM344" s="242"/>
      <c r="MN344" s="59"/>
      <c r="MO344" s="59"/>
      <c r="MP344" s="285"/>
      <c r="MQ344" s="59"/>
      <c r="MR344" s="238"/>
      <c r="MS344" s="285"/>
      <c r="MT344" s="59"/>
      <c r="MU344" s="285"/>
      <c r="MV344" s="238"/>
      <c r="MW344" s="59"/>
      <c r="MX344" s="59"/>
      <c r="MY344" s="59"/>
      <c r="MZ344" s="59"/>
      <c r="NA344" s="59"/>
      <c r="NB344" s="59"/>
      <c r="NC344" s="59"/>
      <c r="ND344" s="59"/>
      <c r="NE344" s="59"/>
      <c r="NF344" s="59"/>
      <c r="NG344" s="59"/>
      <c r="NH344" s="59"/>
      <c r="NI344" s="59"/>
      <c r="NJ344" s="59"/>
      <c r="NK344" s="59"/>
      <c r="NL344" s="454"/>
      <c r="NM344" s="454"/>
      <c r="NN344" s="59"/>
      <c r="NO344" s="18"/>
      <c r="NP344" s="18"/>
      <c r="NQ344" s="18"/>
      <c r="NR344" s="18"/>
      <c r="NS344" s="18"/>
      <c r="NT344" s="18"/>
      <c r="NU344" s="18"/>
      <c r="NV344" s="18"/>
      <c r="NW344" s="18"/>
      <c r="NX344" s="18"/>
      <c r="NY344" s="18"/>
      <c r="NZ344" s="18"/>
      <c r="OA344" s="18"/>
      <c r="OB344" s="18"/>
      <c r="OC344" s="18"/>
      <c r="OZ344" s="59"/>
      <c r="PA344" s="251" t="str">
        <f t="shared" si="1205"/>
        <v/>
      </c>
      <c r="PB344" s="251" t="str">
        <f t="shared" si="1206"/>
        <v/>
      </c>
      <c r="PC344" s="251" t="str">
        <f t="shared" si="1207"/>
        <v/>
      </c>
      <c r="PD344" s="251" t="str">
        <f t="shared" si="1208"/>
        <v/>
      </c>
      <c r="PE344" s="251" t="str">
        <f t="shared" si="1209"/>
        <v/>
      </c>
      <c r="PF344" s="251" t="str">
        <f t="shared" si="1210"/>
        <v/>
      </c>
      <c r="PG344" s="251" t="str">
        <f t="shared" si="1211"/>
        <v/>
      </c>
      <c r="PH344" s="251" t="str">
        <f t="shared" si="1212"/>
        <v/>
      </c>
      <c r="PI344" s="251" t="str">
        <f t="shared" si="1213"/>
        <v/>
      </c>
      <c r="PJ344" s="251" t="str">
        <f t="shared" si="1214"/>
        <v/>
      </c>
      <c r="PK344" s="251" t="str">
        <f t="shared" si="1215"/>
        <v/>
      </c>
      <c r="PL344" s="251" t="str">
        <f t="shared" si="1216"/>
        <v/>
      </c>
      <c r="PM344" s="251" t="str">
        <f t="shared" si="1217"/>
        <v/>
      </c>
      <c r="PN344" s="251" t="str">
        <f t="shared" si="1218"/>
        <v/>
      </c>
      <c r="PO344" s="251" t="str">
        <f t="shared" si="1219"/>
        <v/>
      </c>
      <c r="PP344" s="251" t="str">
        <f t="shared" si="1220"/>
        <v/>
      </c>
      <c r="PQ344" s="251" t="str">
        <f t="shared" si="1221"/>
        <v/>
      </c>
      <c r="PR344" s="251" t="str">
        <f t="shared" si="1222"/>
        <v/>
      </c>
      <c r="PS344" s="251" t="str">
        <f t="shared" si="1223"/>
        <v/>
      </c>
      <c r="PT344" s="251" t="str">
        <f t="shared" si="1224"/>
        <v/>
      </c>
      <c r="PU344" s="251" t="str">
        <f t="shared" si="1225"/>
        <v/>
      </c>
      <c r="PV344" s="251" t="str">
        <f t="shared" si="1226"/>
        <v/>
      </c>
      <c r="PW344" s="251" t="str">
        <f t="shared" si="1227"/>
        <v/>
      </c>
      <c r="PX344" s="251" t="str">
        <f t="shared" si="1228"/>
        <v/>
      </c>
      <c r="PY344" s="251" t="str">
        <f t="shared" si="1229"/>
        <v/>
      </c>
      <c r="PZ344" s="251" t="str">
        <f t="shared" si="1230"/>
        <v/>
      </c>
      <c r="QA344" s="251" t="str">
        <f t="shared" si="1231"/>
        <v/>
      </c>
      <c r="QB344" s="251" t="str">
        <f t="shared" si="1232"/>
        <v/>
      </c>
      <c r="QC344" s="251" t="str">
        <f t="shared" si="1233"/>
        <v/>
      </c>
      <c r="QD344" s="251" t="str">
        <f t="shared" si="1234"/>
        <v/>
      </c>
      <c r="QE344" s="251" t="str">
        <f t="shared" si="1235"/>
        <v/>
      </c>
      <c r="QF344" s="63">
        <f t="shared" si="1236"/>
        <v>0</v>
      </c>
      <c r="QG344" s="59"/>
      <c r="QH344" s="59"/>
      <c r="QI344" s="59"/>
      <c r="QJ344" s="59"/>
      <c r="QK344" s="59"/>
      <c r="QL344" s="59"/>
      <c r="QM344" s="59"/>
      <c r="QN344" s="59"/>
    </row>
    <row r="345" spans="1:456" ht="6.75" customHeight="1" x14ac:dyDescent="0.25">
      <c r="A345" s="68"/>
      <c r="B345" s="447">
        <f t="shared" si="1098"/>
        <v>331</v>
      </c>
      <c r="C345" s="72" t="s">
        <v>1211</v>
      </c>
      <c r="D345" s="261" t="s">
        <v>1212</v>
      </c>
      <c r="E345" s="59"/>
      <c r="F345" s="229"/>
      <c r="G345" s="295"/>
      <c r="H345" s="295"/>
      <c r="I345" s="229"/>
      <c r="J345" s="295"/>
      <c r="K345" s="295"/>
      <c r="L345" s="229"/>
      <c r="M345" s="295"/>
      <c r="N345" s="295"/>
      <c r="O345" s="229"/>
      <c r="P345" s="295"/>
      <c r="Q345" s="295"/>
      <c r="R345" s="229"/>
      <c r="S345" s="230"/>
      <c r="T345" s="231"/>
      <c r="U345" s="229"/>
      <c r="V345" s="230"/>
      <c r="W345" s="231"/>
      <c r="X345" s="229"/>
      <c r="Y345" s="230"/>
      <c r="Z345" s="231"/>
      <c r="AA345" s="229"/>
      <c r="AB345" s="295"/>
      <c r="AC345" s="295"/>
      <c r="AD345" s="229"/>
      <c r="AE345" s="295"/>
      <c r="AF345" s="295"/>
      <c r="AG345" s="229"/>
      <c r="AH345" s="295"/>
      <c r="AI345" s="295"/>
      <c r="AJ345" s="229"/>
      <c r="AK345" s="295"/>
      <c r="AL345" s="295"/>
      <c r="AM345" s="229"/>
      <c r="AN345" s="295"/>
      <c r="AO345" s="295"/>
      <c r="AP345" s="243"/>
      <c r="AQ345" s="295"/>
      <c r="AR345" s="290"/>
      <c r="AS345" s="243"/>
      <c r="AT345" s="295"/>
      <c r="AU345" s="290"/>
      <c r="AV345" s="229"/>
      <c r="AW345" s="230"/>
      <c r="AX345" s="231"/>
      <c r="AY345" s="229"/>
      <c r="AZ345" s="230"/>
      <c r="BA345" s="231"/>
      <c r="BB345" s="229"/>
      <c r="BC345" s="230"/>
      <c r="BD345" s="231"/>
      <c r="BE345" s="229"/>
      <c r="BF345" s="230"/>
      <c r="BG345" s="231"/>
      <c r="BH345" s="229"/>
      <c r="BI345" s="230"/>
      <c r="BJ345" s="231"/>
      <c r="BK345" s="243"/>
      <c r="BL345" s="230"/>
      <c r="BM345" s="231"/>
      <c r="BN345" s="243"/>
      <c r="BO345" s="230"/>
      <c r="BP345" s="231"/>
      <c r="BQ345" s="229"/>
      <c r="BR345" s="230"/>
      <c r="BS345" s="231"/>
      <c r="BT345" s="229"/>
      <c r="BU345" s="230"/>
      <c r="BV345" s="231"/>
      <c r="BW345" s="229"/>
      <c r="BX345" s="230"/>
      <c r="BY345" s="231"/>
      <c r="BZ345" s="229"/>
      <c r="CA345" s="230"/>
      <c r="CB345" s="231"/>
      <c r="CC345" s="229"/>
      <c r="CD345" s="230"/>
      <c r="CE345" s="231"/>
      <c r="CF345" s="331"/>
      <c r="CG345" s="332"/>
      <c r="CH345" s="385"/>
      <c r="CI345" s="331"/>
      <c r="CJ345" s="332"/>
      <c r="CK345" s="385"/>
      <c r="CL345" s="243"/>
      <c r="CM345" s="230"/>
      <c r="CN345" s="354"/>
      <c r="CO345" s="243"/>
      <c r="CP345" s="230"/>
      <c r="CQ345" s="231"/>
      <c r="CR345" s="331"/>
      <c r="CS345" s="332"/>
      <c r="CT345" s="333"/>
      <c r="CU345" s="229"/>
      <c r="CV345" s="230"/>
      <c r="CW345" s="231"/>
      <c r="CX345" s="331"/>
      <c r="CY345" s="332"/>
      <c r="CZ345" s="333"/>
      <c r="DA345" s="331"/>
      <c r="DB345" s="332"/>
      <c r="DC345" s="333"/>
      <c r="DD345" s="331"/>
      <c r="DE345" s="332"/>
      <c r="DF345" s="333"/>
      <c r="DG345" s="331"/>
      <c r="DH345" s="332"/>
      <c r="DI345" s="333"/>
      <c r="DJ345" s="229"/>
      <c r="DK345" s="230"/>
      <c r="DL345" s="231"/>
      <c r="DM345" s="229"/>
      <c r="DN345" s="230"/>
      <c r="DO345" s="231"/>
      <c r="DP345" s="331"/>
      <c r="DQ345" s="332"/>
      <c r="DR345" s="333"/>
      <c r="DS345" s="331"/>
      <c r="DT345" s="332"/>
      <c r="DU345" s="333"/>
      <c r="DV345" s="331"/>
      <c r="DW345" s="332"/>
      <c r="DX345" s="333"/>
      <c r="DY345" s="331"/>
      <c r="DZ345" s="332"/>
      <c r="EA345" s="333"/>
      <c r="EB345" s="331"/>
      <c r="EC345" s="332"/>
      <c r="ED345" s="333"/>
      <c r="EE345" s="331"/>
      <c r="EF345" s="332"/>
      <c r="EG345" s="333"/>
      <c r="EH345" s="229"/>
      <c r="EI345" s="230"/>
      <c r="EJ345" s="231"/>
      <c r="EK345" s="229"/>
      <c r="EL345" s="230"/>
      <c r="EM345" s="231"/>
      <c r="EN345" s="244"/>
      <c r="EO345" s="269" t="str">
        <f t="shared" si="1099"/>
        <v/>
      </c>
      <c r="EP345" s="444" t="s">
        <v>1247</v>
      </c>
      <c r="EQ345" s="360" t="str">
        <f t="shared" si="1237"/>
        <v/>
      </c>
      <c r="ER345" s="360" t="str">
        <f t="shared" si="1238"/>
        <v/>
      </c>
      <c r="ES345" s="360" t="str">
        <f t="shared" si="1239"/>
        <v/>
      </c>
      <c r="ET345" s="360" t="str">
        <f t="shared" si="1240"/>
        <v/>
      </c>
      <c r="EU345" s="360" t="str">
        <f t="shared" si="1241"/>
        <v/>
      </c>
      <c r="EV345" s="360" t="str">
        <f t="shared" si="1242"/>
        <v/>
      </c>
      <c r="EW345" s="360" t="str">
        <f t="shared" si="1243"/>
        <v/>
      </c>
      <c r="EX345" s="360" t="str">
        <f t="shared" si="1244"/>
        <v/>
      </c>
      <c r="EY345" s="360" t="str">
        <f t="shared" si="1245"/>
        <v/>
      </c>
      <c r="EZ345" s="360" t="str">
        <f t="shared" si="1246"/>
        <v/>
      </c>
      <c r="FA345" s="360" t="str">
        <f t="shared" si="1247"/>
        <v/>
      </c>
      <c r="FB345" s="360" t="str">
        <f t="shared" si="1248"/>
        <v/>
      </c>
      <c r="FC345" s="360" t="str">
        <f t="shared" si="1249"/>
        <v/>
      </c>
      <c r="FD345" s="360" t="str">
        <f t="shared" si="1250"/>
        <v/>
      </c>
      <c r="FE345" s="360" t="str">
        <f t="shared" si="1251"/>
        <v/>
      </c>
      <c r="FF345" s="360" t="str">
        <f t="shared" si="1252"/>
        <v/>
      </c>
      <c r="FG345" s="360" t="str">
        <f t="shared" si="1253"/>
        <v/>
      </c>
      <c r="FH345" s="360" t="str">
        <f t="shared" si="1254"/>
        <v/>
      </c>
      <c r="FI345" s="360" t="str">
        <f t="shared" si="1255"/>
        <v/>
      </c>
      <c r="FJ345" s="360" t="str">
        <f t="shared" si="1256"/>
        <v/>
      </c>
      <c r="FK345" s="360" t="str">
        <f t="shared" si="1257"/>
        <v/>
      </c>
      <c r="FL345" s="360" t="str">
        <f t="shared" si="1258"/>
        <v/>
      </c>
      <c r="FM345" s="360" t="str">
        <f t="shared" si="1259"/>
        <v/>
      </c>
      <c r="FN345" s="360" t="str">
        <f t="shared" si="1260"/>
        <v/>
      </c>
      <c r="FO345" s="360" t="str">
        <f t="shared" si="1261"/>
        <v/>
      </c>
      <c r="FP345" s="360" t="str">
        <f t="shared" si="1262"/>
        <v/>
      </c>
      <c r="FQ345" s="360" t="str">
        <f t="shared" si="1263"/>
        <v/>
      </c>
      <c r="FR345" s="360" t="str">
        <f t="shared" si="1264"/>
        <v/>
      </c>
      <c r="FS345" s="360" t="str">
        <f t="shared" si="1265"/>
        <v/>
      </c>
      <c r="FT345" s="360" t="str">
        <f t="shared" si="1100"/>
        <v/>
      </c>
      <c r="FU345" s="360" t="str">
        <f t="shared" si="1266"/>
        <v/>
      </c>
      <c r="FV345" s="360" t="str">
        <f t="shared" si="1267"/>
        <v/>
      </c>
      <c r="FW345" s="360" t="str">
        <f t="shared" si="1268"/>
        <v/>
      </c>
      <c r="FX345" s="360" t="str">
        <f t="shared" si="1269"/>
        <v/>
      </c>
      <c r="FY345" s="360">
        <f t="shared" si="1270"/>
        <v>22</v>
      </c>
      <c r="FZ345" s="360" t="str">
        <f t="shared" si="1271"/>
        <v/>
      </c>
      <c r="GA345" s="360" t="str">
        <f t="shared" si="1272"/>
        <v/>
      </c>
      <c r="GB345" s="360" t="str">
        <f t="shared" si="1273"/>
        <v/>
      </c>
      <c r="GC345" s="360" t="str">
        <f t="shared" si="1274"/>
        <v/>
      </c>
      <c r="GD345" s="360" t="str">
        <f t="shared" si="1275"/>
        <v/>
      </c>
      <c r="GE345" s="360" t="str">
        <f t="shared" si="1276"/>
        <v/>
      </c>
      <c r="GF345" s="360" t="str">
        <f t="shared" si="1277"/>
        <v/>
      </c>
      <c r="GG345" s="360" t="str">
        <f t="shared" si="1278"/>
        <v/>
      </c>
      <c r="GH345" s="360" t="str">
        <f t="shared" si="1279"/>
        <v/>
      </c>
      <c r="GI345" s="360" t="str">
        <f t="shared" si="1280"/>
        <v/>
      </c>
      <c r="GJ345" s="360" t="str">
        <f t="shared" si="1281"/>
        <v/>
      </c>
      <c r="GK345" s="444" t="s">
        <v>1247</v>
      </c>
      <c r="GL345" s="361" t="str">
        <f t="shared" si="1101"/>
        <v>-</v>
      </c>
      <c r="GM345" s="361" t="str">
        <f t="shared" si="1102"/>
        <v>-</v>
      </c>
      <c r="GN345" s="361" t="str">
        <f t="shared" si="1103"/>
        <v>-</v>
      </c>
      <c r="GO345" s="361" t="str">
        <f t="shared" si="1104"/>
        <v>-</v>
      </c>
      <c r="GP345" s="361" t="str">
        <f t="shared" si="1105"/>
        <v>-</v>
      </c>
      <c r="GQ345" s="361" t="str">
        <f t="shared" si="1106"/>
        <v>-</v>
      </c>
      <c r="GR345" s="361" t="str">
        <f t="shared" si="1107"/>
        <v>-</v>
      </c>
      <c r="GS345" s="361" t="str">
        <f t="shared" si="1108"/>
        <v>-</v>
      </c>
      <c r="GT345" s="361" t="str">
        <f t="shared" si="1109"/>
        <v>-</v>
      </c>
      <c r="GU345" s="361" t="str">
        <f t="shared" si="1110"/>
        <v>-</v>
      </c>
      <c r="GV345" s="361" t="str">
        <f t="shared" si="1111"/>
        <v>-</v>
      </c>
      <c r="GW345" s="361" t="str">
        <f t="shared" si="1112"/>
        <v>-</v>
      </c>
      <c r="GX345" s="361" t="str">
        <f t="shared" si="1113"/>
        <v>-</v>
      </c>
      <c r="GY345" s="361" t="str">
        <f t="shared" si="1114"/>
        <v>-</v>
      </c>
      <c r="GZ345" s="361" t="str">
        <f t="shared" si="1115"/>
        <v>-</v>
      </c>
      <c r="HA345" s="361" t="str">
        <f t="shared" si="1116"/>
        <v>-</v>
      </c>
      <c r="HB345" s="361" t="str">
        <f t="shared" si="1117"/>
        <v>-</v>
      </c>
      <c r="HC345" s="361" t="str">
        <f t="shared" si="1118"/>
        <v>-</v>
      </c>
      <c r="HD345" s="361" t="str">
        <f t="shared" si="1119"/>
        <v>-</v>
      </c>
      <c r="HE345" s="361" t="str">
        <f t="shared" si="1120"/>
        <v>-</v>
      </c>
      <c r="HF345" s="361" t="str">
        <f t="shared" si="1121"/>
        <v>-</v>
      </c>
      <c r="HG345" s="361" t="str">
        <f t="shared" si="1122"/>
        <v>-</v>
      </c>
      <c r="HH345" s="361" t="str">
        <f t="shared" si="1123"/>
        <v>-</v>
      </c>
      <c r="HI345" s="361" t="str">
        <f t="shared" si="1124"/>
        <v>-</v>
      </c>
      <c r="HJ345" s="361" t="str">
        <f t="shared" si="1125"/>
        <v>-</v>
      </c>
      <c r="HK345" s="361" t="str">
        <f t="shared" si="1126"/>
        <v>-</v>
      </c>
      <c r="HL345" s="361" t="str">
        <f t="shared" si="1127"/>
        <v>-</v>
      </c>
      <c r="HM345" s="361" t="str">
        <f t="shared" si="1128"/>
        <v>-</v>
      </c>
      <c r="HN345" s="361" t="str">
        <f t="shared" si="1129"/>
        <v>-</v>
      </c>
      <c r="HO345" s="361" t="str">
        <f t="shared" si="1130"/>
        <v>-</v>
      </c>
      <c r="HP345" s="361" t="str">
        <f t="shared" si="1131"/>
        <v>-</v>
      </c>
      <c r="HQ345" s="361" t="str">
        <f t="shared" si="1132"/>
        <v>-</v>
      </c>
      <c r="HR345" s="361" t="str">
        <f t="shared" si="1133"/>
        <v>-</v>
      </c>
      <c r="HS345" s="361" t="str">
        <f t="shared" si="1134"/>
        <v>-</v>
      </c>
      <c r="HT345" s="361" t="str">
        <f t="shared" si="1135"/>
        <v>defaultiface</v>
      </c>
      <c r="HU345" s="361" t="str">
        <f t="shared" si="1136"/>
        <v>-</v>
      </c>
      <c r="HV345" s="361" t="str">
        <f t="shared" si="1137"/>
        <v>-</v>
      </c>
      <c r="HW345" s="361" t="str">
        <f t="shared" si="1138"/>
        <v>-</v>
      </c>
      <c r="HX345" s="361" t="str">
        <f t="shared" si="1139"/>
        <v>-</v>
      </c>
      <c r="HY345" s="361" t="str">
        <f t="shared" si="1140"/>
        <v>-</v>
      </c>
      <c r="HZ345" s="361" t="str">
        <f t="shared" si="1141"/>
        <v>-</v>
      </c>
      <c r="IA345" s="361" t="str">
        <f t="shared" si="1142"/>
        <v>-</v>
      </c>
      <c r="IB345" s="361" t="str">
        <f t="shared" si="1143"/>
        <v>-</v>
      </c>
      <c r="IC345" s="361" t="str">
        <f t="shared" si="1144"/>
        <v>-</v>
      </c>
      <c r="ID345" s="361" t="str">
        <f t="shared" si="1145"/>
        <v>-</v>
      </c>
      <c r="IE345" s="361" t="str">
        <f t="shared" si="1146"/>
        <v>-</v>
      </c>
      <c r="IF345" s="444" t="s">
        <v>1247</v>
      </c>
      <c r="IG345" s="56" t="str">
        <f t="shared" si="1282"/>
        <v>-</v>
      </c>
      <c r="IH345" s="56" t="str">
        <f t="shared" si="1283"/>
        <v>-</v>
      </c>
      <c r="II345" s="56" t="str">
        <f t="shared" si="1284"/>
        <v>-</v>
      </c>
      <c r="IJ345" s="56" t="str">
        <f t="shared" si="1285"/>
        <v>-</v>
      </c>
      <c r="IK345" s="56" t="str">
        <f t="shared" si="1147"/>
        <v>-</v>
      </c>
      <c r="IL345" s="56" t="str">
        <f t="shared" si="1148"/>
        <v>-</v>
      </c>
      <c r="IM345" s="56" t="str">
        <f t="shared" si="1149"/>
        <v>-</v>
      </c>
      <c r="IN345" s="56" t="str">
        <f t="shared" si="1150"/>
        <v>-</v>
      </c>
      <c r="IO345" s="56" t="str">
        <f t="shared" si="1151"/>
        <v>-</v>
      </c>
      <c r="IP345" s="56" t="str">
        <f t="shared" si="1152"/>
        <v>-</v>
      </c>
      <c r="IQ345" s="56" t="str">
        <f t="shared" si="1153"/>
        <v>-</v>
      </c>
      <c r="IR345" s="56" t="str">
        <f t="shared" si="1154"/>
        <v>-</v>
      </c>
      <c r="IS345" s="56" t="str">
        <f t="shared" si="1155"/>
        <v>-</v>
      </c>
      <c r="IT345" s="56" t="str">
        <f t="shared" si="1156"/>
        <v>-</v>
      </c>
      <c r="IU345" s="56" t="str">
        <f t="shared" si="1157"/>
        <v>-</v>
      </c>
      <c r="IV345" s="56" t="str">
        <f t="shared" si="1158"/>
        <v>-</v>
      </c>
      <c r="IW345" s="56" t="str">
        <f t="shared" si="1159"/>
        <v>-</v>
      </c>
      <c r="IX345" s="56" t="str">
        <f t="shared" si="1160"/>
        <v>-</v>
      </c>
      <c r="IY345" s="56" t="str">
        <f t="shared" si="1161"/>
        <v>-</v>
      </c>
      <c r="IZ345" s="56" t="str">
        <f t="shared" si="1162"/>
        <v>-</v>
      </c>
      <c r="JA345" s="56" t="str">
        <f t="shared" si="1163"/>
        <v>-</v>
      </c>
      <c r="JB345" s="56" t="str">
        <f t="shared" si="1164"/>
        <v>-</v>
      </c>
      <c r="JC345" s="56" t="str">
        <f t="shared" si="1165"/>
        <v>-</v>
      </c>
      <c r="JD345" s="56" t="str">
        <f t="shared" si="1166"/>
        <v>-</v>
      </c>
      <c r="JE345" s="56" t="str">
        <f t="shared" si="1167"/>
        <v>-</v>
      </c>
      <c r="JF345" s="56" t="str">
        <f t="shared" si="1168"/>
        <v>-</v>
      </c>
      <c r="JG345" s="56" t="str">
        <f t="shared" si="1169"/>
        <v>-</v>
      </c>
      <c r="JH345" s="56" t="str">
        <f t="shared" si="1170"/>
        <v>-</v>
      </c>
      <c r="JI345" s="56" t="str">
        <f t="shared" si="1171"/>
        <v>-</v>
      </c>
      <c r="JJ345" s="56" t="str">
        <f t="shared" si="1172"/>
        <v>-</v>
      </c>
      <c r="JK345" s="56" t="str">
        <f t="shared" si="1173"/>
        <v>-</v>
      </c>
      <c r="JL345" s="56" t="str">
        <f t="shared" si="1174"/>
        <v>-</v>
      </c>
      <c r="JM345" s="56" t="str">
        <f t="shared" si="1175"/>
        <v>-</v>
      </c>
      <c r="JN345" s="56" t="str">
        <f t="shared" si="1176"/>
        <v>-</v>
      </c>
      <c r="JO345" s="56" t="str">
        <f t="shared" si="1177"/>
        <v>no</v>
      </c>
      <c r="JP345" s="56" t="str">
        <f t="shared" si="1178"/>
        <v>-</v>
      </c>
      <c r="JQ345" s="56" t="str">
        <f t="shared" si="1179"/>
        <v>-</v>
      </c>
      <c r="JR345" s="56" t="str">
        <f t="shared" si="1180"/>
        <v>-</v>
      </c>
      <c r="JS345" s="56" t="str">
        <f t="shared" si="1181"/>
        <v>-</v>
      </c>
      <c r="JT345" s="56" t="str">
        <f t="shared" si="1182"/>
        <v>-</v>
      </c>
      <c r="JU345" s="56" t="str">
        <f t="shared" si="1183"/>
        <v>-</v>
      </c>
      <c r="JV345" s="56" t="str">
        <f t="shared" si="1184"/>
        <v>-</v>
      </c>
      <c r="JW345" s="56" t="str">
        <f t="shared" si="1185"/>
        <v>-</v>
      </c>
      <c r="JX345" s="56" t="str">
        <f t="shared" si="1186"/>
        <v>-</v>
      </c>
      <c r="JY345" s="56" t="str">
        <f t="shared" si="1187"/>
        <v>-</v>
      </c>
      <c r="JZ345" s="56" t="str">
        <f t="shared" si="1188"/>
        <v>-</v>
      </c>
      <c r="KA345" s="444" t="s">
        <v>1247</v>
      </c>
      <c r="KB345" s="360">
        <f>IF(ISNUMBER(INDEX($EQ$15:$GK$521,$B345,EO$11)),MAX(KB$14:KB344)+1,0)</f>
        <v>0</v>
      </c>
      <c r="KC345" s="360" t="str">
        <f t="shared" si="1286"/>
        <v/>
      </c>
      <c r="KD345" s="373" t="s">
        <v>2</v>
      </c>
      <c r="KE345" s="215"/>
      <c r="KF345" s="60"/>
      <c r="KG345" s="60"/>
      <c r="KH345" s="60"/>
      <c r="KI345" s="60"/>
      <c r="KJ345" s="60"/>
      <c r="KK345" s="60"/>
      <c r="KL345" s="60"/>
      <c r="KM345" s="60"/>
      <c r="KN345" s="60"/>
      <c r="KO345" s="60"/>
      <c r="KP345" s="60"/>
      <c r="KQ345" s="60"/>
      <c r="KR345" s="60"/>
      <c r="KS345" s="60"/>
      <c r="KT345" s="60"/>
      <c r="KU345" s="60"/>
      <c r="KV345" s="60"/>
      <c r="KW345" s="60"/>
      <c r="KX345" s="60"/>
      <c r="KY345" s="60"/>
      <c r="KZ345" s="283" t="str">
        <f t="shared" si="1189"/>
        <v/>
      </c>
      <c r="LA345" s="26"/>
      <c r="LB345" s="18"/>
      <c r="LC345" s="18"/>
      <c r="LD345" s="18"/>
      <c r="LE345" s="18"/>
      <c r="LF345" s="18"/>
      <c r="LG345" s="18"/>
      <c r="LH345" s="18"/>
      <c r="LI345" s="18"/>
      <c r="LJ345" s="18"/>
      <c r="LK345" s="18"/>
      <c r="LL345" s="18"/>
      <c r="LM345" s="18"/>
      <c r="LN345" s="63"/>
      <c r="LO345" s="251">
        <f t="shared" si="1190"/>
        <v>0</v>
      </c>
      <c r="LP345" s="251">
        <f t="shared" si="1191"/>
        <v>0</v>
      </c>
      <c r="LQ345" s="251">
        <f t="shared" si="1192"/>
        <v>0</v>
      </c>
      <c r="LR345" s="251">
        <f t="shared" si="1193"/>
        <v>0</v>
      </c>
      <c r="LS345" s="251">
        <f t="shared" si="1194"/>
        <v>0</v>
      </c>
      <c r="LT345" s="251">
        <f t="shared" si="1195"/>
        <v>0</v>
      </c>
      <c r="LU345" s="251">
        <f t="shared" si="1196"/>
        <v>0</v>
      </c>
      <c r="LV345" s="251">
        <f t="shared" si="1197"/>
        <v>0</v>
      </c>
      <c r="LW345" s="251">
        <f t="shared" si="1198"/>
        <v>0</v>
      </c>
      <c r="LX345" s="251">
        <f t="shared" si="1199"/>
        <v>0</v>
      </c>
      <c r="LY345" s="251">
        <f t="shared" si="1200"/>
        <v>0</v>
      </c>
      <c r="LZ345" s="251">
        <f t="shared" si="1201"/>
        <v>0</v>
      </c>
      <c r="MA345" s="63" t="str">
        <f t="shared" si="1202"/>
        <v/>
      </c>
      <c r="MB345" s="63" t="str">
        <f t="shared" si="1094"/>
        <v/>
      </c>
      <c r="MC345" s="63">
        <f t="shared" si="1095"/>
        <v>331</v>
      </c>
      <c r="MD345" s="63" t="str">
        <f t="shared" si="1096"/>
        <v/>
      </c>
      <c r="ME345" s="63" t="str">
        <f t="shared" si="1097"/>
        <v/>
      </c>
      <c r="MF345" s="315" t="str">
        <f t="shared" si="1203"/>
        <v/>
      </c>
      <c r="MG345" s="315">
        <f>IF(ISNUMBER(MATCH(EO345,$ME$15:$ME$520,0)),0,MAX(MG$14:MG344)+1)</f>
        <v>0</v>
      </c>
      <c r="MH345" s="315" t="str">
        <f t="shared" si="1204"/>
        <v/>
      </c>
      <c r="MI345" s="369"/>
      <c r="MJ345" s="68"/>
      <c r="MK345" s="18"/>
      <c r="ML345" s="242"/>
      <c r="MM345" s="242"/>
      <c r="MN345" s="59"/>
      <c r="MO345" s="59"/>
      <c r="MP345" s="285"/>
      <c r="MQ345" s="59"/>
      <c r="MR345" s="238"/>
      <c r="MS345" s="285"/>
      <c r="MT345" s="59"/>
      <c r="MU345" s="285"/>
      <c r="MV345" s="238"/>
      <c r="MW345" s="59"/>
      <c r="MX345" s="59"/>
      <c r="MY345" s="59"/>
      <c r="MZ345" s="59"/>
      <c r="NA345" s="59"/>
      <c r="NB345" s="59"/>
      <c r="NC345" s="59"/>
      <c r="ND345" s="59"/>
      <c r="NE345" s="59"/>
      <c r="NF345" s="59"/>
      <c r="NG345" s="59"/>
      <c r="NH345" s="59"/>
      <c r="NI345" s="59"/>
      <c r="NJ345" s="59"/>
      <c r="NK345" s="59"/>
      <c r="NL345" s="454"/>
      <c r="NM345" s="454"/>
      <c r="NN345" s="59"/>
      <c r="NO345" s="18"/>
      <c r="NP345" s="18"/>
      <c r="NQ345" s="18"/>
      <c r="NR345" s="18"/>
      <c r="NS345" s="18"/>
      <c r="NT345" s="18"/>
      <c r="NU345" s="18"/>
      <c r="NV345" s="18"/>
      <c r="NW345" s="18"/>
      <c r="NX345" s="18"/>
      <c r="NY345" s="18"/>
      <c r="NZ345" s="18"/>
      <c r="OA345" s="18"/>
      <c r="OB345" s="18"/>
      <c r="OC345" s="18"/>
      <c r="OZ345" s="59"/>
      <c r="PA345" s="251" t="str">
        <f t="shared" si="1205"/>
        <v/>
      </c>
      <c r="PB345" s="251" t="str">
        <f t="shared" si="1206"/>
        <v/>
      </c>
      <c r="PC345" s="251" t="str">
        <f t="shared" si="1207"/>
        <v/>
      </c>
      <c r="PD345" s="251" t="str">
        <f t="shared" si="1208"/>
        <v/>
      </c>
      <c r="PE345" s="251" t="str">
        <f t="shared" si="1209"/>
        <v/>
      </c>
      <c r="PF345" s="251" t="str">
        <f t="shared" si="1210"/>
        <v/>
      </c>
      <c r="PG345" s="251" t="str">
        <f t="shared" si="1211"/>
        <v/>
      </c>
      <c r="PH345" s="251" t="str">
        <f t="shared" si="1212"/>
        <v/>
      </c>
      <c r="PI345" s="251" t="str">
        <f t="shared" si="1213"/>
        <v/>
      </c>
      <c r="PJ345" s="251" t="str">
        <f t="shared" si="1214"/>
        <v/>
      </c>
      <c r="PK345" s="251" t="str">
        <f t="shared" si="1215"/>
        <v/>
      </c>
      <c r="PL345" s="251" t="str">
        <f t="shared" si="1216"/>
        <v/>
      </c>
      <c r="PM345" s="251" t="str">
        <f t="shared" si="1217"/>
        <v/>
      </c>
      <c r="PN345" s="251" t="str">
        <f t="shared" si="1218"/>
        <v/>
      </c>
      <c r="PO345" s="251" t="str">
        <f t="shared" si="1219"/>
        <v/>
      </c>
      <c r="PP345" s="251" t="str">
        <f t="shared" si="1220"/>
        <v/>
      </c>
      <c r="PQ345" s="251" t="str">
        <f t="shared" si="1221"/>
        <v/>
      </c>
      <c r="PR345" s="251" t="str">
        <f t="shared" si="1222"/>
        <v/>
      </c>
      <c r="PS345" s="251" t="str">
        <f t="shared" si="1223"/>
        <v/>
      </c>
      <c r="PT345" s="251" t="str">
        <f t="shared" si="1224"/>
        <v/>
      </c>
      <c r="PU345" s="251" t="str">
        <f t="shared" si="1225"/>
        <v/>
      </c>
      <c r="PV345" s="251" t="str">
        <f t="shared" si="1226"/>
        <v/>
      </c>
      <c r="PW345" s="251" t="str">
        <f t="shared" si="1227"/>
        <v/>
      </c>
      <c r="PX345" s="251" t="str">
        <f t="shared" si="1228"/>
        <v/>
      </c>
      <c r="PY345" s="251" t="str">
        <f t="shared" si="1229"/>
        <v/>
      </c>
      <c r="PZ345" s="251" t="str">
        <f t="shared" si="1230"/>
        <v/>
      </c>
      <c r="QA345" s="251" t="str">
        <f t="shared" si="1231"/>
        <v/>
      </c>
      <c r="QB345" s="251" t="str">
        <f t="shared" si="1232"/>
        <v/>
      </c>
      <c r="QC345" s="251" t="str">
        <f t="shared" si="1233"/>
        <v/>
      </c>
      <c r="QD345" s="251" t="str">
        <f t="shared" si="1234"/>
        <v/>
      </c>
      <c r="QE345" s="251" t="str">
        <f t="shared" si="1235"/>
        <v/>
      </c>
      <c r="QF345" s="63">
        <f t="shared" si="1236"/>
        <v>0</v>
      </c>
      <c r="QG345" s="59"/>
      <c r="QH345" s="59"/>
      <c r="QI345" s="59"/>
      <c r="QJ345" s="59"/>
      <c r="QK345" s="59"/>
      <c r="QL345" s="59"/>
      <c r="QM345" s="59"/>
      <c r="QN345" s="59"/>
    </row>
    <row r="346" spans="1:456" ht="6.75" customHeight="1" x14ac:dyDescent="0.25">
      <c r="A346" s="68"/>
      <c r="B346" s="447">
        <f t="shared" si="1098"/>
        <v>332</v>
      </c>
      <c r="C346" s="72" t="s">
        <v>1216</v>
      </c>
      <c r="D346" s="261" t="s">
        <v>1210</v>
      </c>
      <c r="E346" s="59"/>
      <c r="F346" s="229"/>
      <c r="G346" s="295"/>
      <c r="H346" s="295"/>
      <c r="I346" s="229"/>
      <c r="J346" s="295"/>
      <c r="K346" s="295"/>
      <c r="L346" s="229"/>
      <c r="M346" s="295"/>
      <c r="N346" s="295"/>
      <c r="O346" s="229"/>
      <c r="P346" s="295"/>
      <c r="Q346" s="295"/>
      <c r="R346" s="229"/>
      <c r="S346" s="230"/>
      <c r="T346" s="231"/>
      <c r="U346" s="229"/>
      <c r="V346" s="230"/>
      <c r="W346" s="231"/>
      <c r="X346" s="229"/>
      <c r="Y346" s="230"/>
      <c r="Z346" s="231"/>
      <c r="AA346" s="229"/>
      <c r="AB346" s="295"/>
      <c r="AC346" s="295"/>
      <c r="AD346" s="229"/>
      <c r="AE346" s="295"/>
      <c r="AF346" s="295"/>
      <c r="AG346" s="229"/>
      <c r="AH346" s="295"/>
      <c r="AI346" s="295"/>
      <c r="AJ346" s="229"/>
      <c r="AK346" s="295"/>
      <c r="AL346" s="295"/>
      <c r="AM346" s="229"/>
      <c r="AN346" s="295"/>
      <c r="AO346" s="295"/>
      <c r="AP346" s="243"/>
      <c r="AQ346" s="295"/>
      <c r="AR346" s="290"/>
      <c r="AS346" s="243"/>
      <c r="AT346" s="295"/>
      <c r="AU346" s="290"/>
      <c r="AV346" s="229"/>
      <c r="AW346" s="230"/>
      <c r="AX346" s="231"/>
      <c r="AY346" s="229"/>
      <c r="AZ346" s="230"/>
      <c r="BA346" s="231"/>
      <c r="BB346" s="229"/>
      <c r="BC346" s="230"/>
      <c r="BD346" s="231"/>
      <c r="BE346" s="229"/>
      <c r="BF346" s="230"/>
      <c r="BG346" s="231"/>
      <c r="BH346" s="229"/>
      <c r="BI346" s="230"/>
      <c r="BJ346" s="231"/>
      <c r="BK346" s="243"/>
      <c r="BL346" s="230"/>
      <c r="BM346" s="231"/>
      <c r="BN346" s="243"/>
      <c r="BO346" s="230"/>
      <c r="BP346" s="231"/>
      <c r="BQ346" s="229"/>
      <c r="BR346" s="230"/>
      <c r="BS346" s="231"/>
      <c r="BT346" s="229"/>
      <c r="BU346" s="230"/>
      <c r="BV346" s="231"/>
      <c r="BW346" s="229"/>
      <c r="BX346" s="230"/>
      <c r="BY346" s="231"/>
      <c r="BZ346" s="229"/>
      <c r="CA346" s="230"/>
      <c r="CB346" s="231"/>
      <c r="CC346" s="229"/>
      <c r="CD346" s="230"/>
      <c r="CE346" s="231"/>
      <c r="CF346" s="331"/>
      <c r="CG346" s="332"/>
      <c r="CH346" s="385"/>
      <c r="CI346" s="331"/>
      <c r="CJ346" s="332"/>
      <c r="CK346" s="385"/>
      <c r="CL346" s="243"/>
      <c r="CM346" s="230"/>
      <c r="CN346" s="354"/>
      <c r="CO346" s="243"/>
      <c r="CP346" s="230"/>
      <c r="CQ346" s="231"/>
      <c r="CR346" s="331"/>
      <c r="CS346" s="332"/>
      <c r="CT346" s="333"/>
      <c r="CU346" s="229"/>
      <c r="CV346" s="230"/>
      <c r="CW346" s="231"/>
      <c r="CX346" s="331"/>
      <c r="CY346" s="332"/>
      <c r="CZ346" s="333"/>
      <c r="DA346" s="331"/>
      <c r="DB346" s="332"/>
      <c r="DC346" s="333"/>
      <c r="DD346" s="331"/>
      <c r="DE346" s="332"/>
      <c r="DF346" s="333"/>
      <c r="DG346" s="331"/>
      <c r="DH346" s="332"/>
      <c r="DI346" s="333"/>
      <c r="DJ346" s="229"/>
      <c r="DK346" s="230"/>
      <c r="DL346" s="231"/>
      <c r="DM346" s="229"/>
      <c r="DN346" s="230"/>
      <c r="DO346" s="231"/>
      <c r="DP346" s="331"/>
      <c r="DQ346" s="332"/>
      <c r="DR346" s="333"/>
      <c r="DS346" s="331"/>
      <c r="DT346" s="332"/>
      <c r="DU346" s="333"/>
      <c r="DV346" s="331"/>
      <c r="DW346" s="332"/>
      <c r="DX346" s="333"/>
      <c r="DY346" s="331"/>
      <c r="DZ346" s="332"/>
      <c r="EA346" s="333"/>
      <c r="EB346" s="331"/>
      <c r="EC346" s="332"/>
      <c r="ED346" s="333"/>
      <c r="EE346" s="331"/>
      <c r="EF346" s="332"/>
      <c r="EG346" s="333"/>
      <c r="EH346" s="229"/>
      <c r="EI346" s="230"/>
      <c r="EJ346" s="231"/>
      <c r="EK346" s="229"/>
      <c r="EL346" s="230"/>
      <c r="EM346" s="231"/>
      <c r="EN346" s="244"/>
      <c r="EO346" s="269" t="str">
        <f t="shared" si="1099"/>
        <v/>
      </c>
      <c r="EP346" s="444" t="s">
        <v>1247</v>
      </c>
      <c r="EQ346" s="360" t="str">
        <f t="shared" si="1237"/>
        <v/>
      </c>
      <c r="ER346" s="360" t="str">
        <f t="shared" si="1238"/>
        <v/>
      </c>
      <c r="ES346" s="360" t="str">
        <f t="shared" si="1239"/>
        <v/>
      </c>
      <c r="ET346" s="360" t="str">
        <f t="shared" si="1240"/>
        <v/>
      </c>
      <c r="EU346" s="360" t="str">
        <f t="shared" si="1241"/>
        <v/>
      </c>
      <c r="EV346" s="360" t="str">
        <f t="shared" si="1242"/>
        <v/>
      </c>
      <c r="EW346" s="360" t="str">
        <f t="shared" si="1243"/>
        <v/>
      </c>
      <c r="EX346" s="360" t="str">
        <f t="shared" si="1244"/>
        <v/>
      </c>
      <c r="EY346" s="360" t="str">
        <f t="shared" si="1245"/>
        <v/>
      </c>
      <c r="EZ346" s="360" t="str">
        <f t="shared" si="1246"/>
        <v/>
      </c>
      <c r="FA346" s="360" t="str">
        <f t="shared" si="1247"/>
        <v/>
      </c>
      <c r="FB346" s="360" t="str">
        <f t="shared" si="1248"/>
        <v/>
      </c>
      <c r="FC346" s="360" t="str">
        <f t="shared" si="1249"/>
        <v/>
      </c>
      <c r="FD346" s="360" t="str">
        <f t="shared" si="1250"/>
        <v/>
      </c>
      <c r="FE346" s="360" t="str">
        <f t="shared" si="1251"/>
        <v/>
      </c>
      <c r="FF346" s="360" t="str">
        <f t="shared" si="1252"/>
        <v/>
      </c>
      <c r="FG346" s="360" t="str">
        <f t="shared" si="1253"/>
        <v/>
      </c>
      <c r="FH346" s="360" t="str">
        <f t="shared" si="1254"/>
        <v/>
      </c>
      <c r="FI346" s="360" t="str">
        <f t="shared" si="1255"/>
        <v/>
      </c>
      <c r="FJ346" s="360" t="str">
        <f t="shared" si="1256"/>
        <v/>
      </c>
      <c r="FK346" s="360" t="str">
        <f t="shared" si="1257"/>
        <v/>
      </c>
      <c r="FL346" s="360" t="str">
        <f t="shared" si="1258"/>
        <v/>
      </c>
      <c r="FM346" s="360" t="str">
        <f t="shared" si="1259"/>
        <v/>
      </c>
      <c r="FN346" s="360" t="str">
        <f t="shared" si="1260"/>
        <v/>
      </c>
      <c r="FO346" s="360" t="str">
        <f t="shared" si="1261"/>
        <v/>
      </c>
      <c r="FP346" s="360" t="str">
        <f t="shared" si="1262"/>
        <v/>
      </c>
      <c r="FQ346" s="360" t="str">
        <f t="shared" si="1263"/>
        <v/>
      </c>
      <c r="FR346" s="360" t="str">
        <f t="shared" si="1264"/>
        <v/>
      </c>
      <c r="FS346" s="360" t="str">
        <f t="shared" si="1265"/>
        <v/>
      </c>
      <c r="FT346" s="360" t="str">
        <f t="shared" si="1100"/>
        <v/>
      </c>
      <c r="FU346" s="360" t="str">
        <f t="shared" si="1266"/>
        <v/>
      </c>
      <c r="FV346" s="360" t="str">
        <f t="shared" si="1267"/>
        <v/>
      </c>
      <c r="FW346" s="360" t="str">
        <f t="shared" si="1268"/>
        <v/>
      </c>
      <c r="FX346" s="360" t="str">
        <f t="shared" si="1269"/>
        <v/>
      </c>
      <c r="FY346" s="360">
        <f t="shared" si="1270"/>
        <v>23</v>
      </c>
      <c r="FZ346" s="360" t="str">
        <f t="shared" si="1271"/>
        <v/>
      </c>
      <c r="GA346" s="360" t="str">
        <f t="shared" si="1272"/>
        <v/>
      </c>
      <c r="GB346" s="360" t="str">
        <f t="shared" si="1273"/>
        <v/>
      </c>
      <c r="GC346" s="360" t="str">
        <f t="shared" si="1274"/>
        <v/>
      </c>
      <c r="GD346" s="360" t="str">
        <f t="shared" si="1275"/>
        <v/>
      </c>
      <c r="GE346" s="360" t="str">
        <f t="shared" si="1276"/>
        <v/>
      </c>
      <c r="GF346" s="360" t="str">
        <f t="shared" si="1277"/>
        <v/>
      </c>
      <c r="GG346" s="360" t="str">
        <f t="shared" si="1278"/>
        <v/>
      </c>
      <c r="GH346" s="360" t="str">
        <f t="shared" si="1279"/>
        <v/>
      </c>
      <c r="GI346" s="360" t="str">
        <f t="shared" si="1280"/>
        <v/>
      </c>
      <c r="GJ346" s="360" t="str">
        <f t="shared" si="1281"/>
        <v/>
      </c>
      <c r="GK346" s="444" t="s">
        <v>1247</v>
      </c>
      <c r="GL346" s="361" t="str">
        <f t="shared" si="1101"/>
        <v>-</v>
      </c>
      <c r="GM346" s="361" t="str">
        <f t="shared" si="1102"/>
        <v>-</v>
      </c>
      <c r="GN346" s="361" t="str">
        <f t="shared" si="1103"/>
        <v>-</v>
      </c>
      <c r="GO346" s="361" t="str">
        <f t="shared" si="1104"/>
        <v>-</v>
      </c>
      <c r="GP346" s="361" t="str">
        <f t="shared" si="1105"/>
        <v>-</v>
      </c>
      <c r="GQ346" s="361" t="str">
        <f t="shared" si="1106"/>
        <v>-</v>
      </c>
      <c r="GR346" s="361" t="str">
        <f t="shared" si="1107"/>
        <v>-</v>
      </c>
      <c r="GS346" s="361" t="str">
        <f t="shared" si="1108"/>
        <v>-</v>
      </c>
      <c r="GT346" s="361" t="str">
        <f t="shared" si="1109"/>
        <v>-</v>
      </c>
      <c r="GU346" s="361" t="str">
        <f t="shared" si="1110"/>
        <v>-</v>
      </c>
      <c r="GV346" s="361" t="str">
        <f t="shared" si="1111"/>
        <v>-</v>
      </c>
      <c r="GW346" s="361" t="str">
        <f t="shared" si="1112"/>
        <v>-</v>
      </c>
      <c r="GX346" s="361" t="str">
        <f t="shared" si="1113"/>
        <v>-</v>
      </c>
      <c r="GY346" s="361" t="str">
        <f t="shared" si="1114"/>
        <v>-</v>
      </c>
      <c r="GZ346" s="361" t="str">
        <f t="shared" si="1115"/>
        <v>-</v>
      </c>
      <c r="HA346" s="361" t="str">
        <f t="shared" si="1116"/>
        <v>-</v>
      </c>
      <c r="HB346" s="361" t="str">
        <f t="shared" si="1117"/>
        <v>-</v>
      </c>
      <c r="HC346" s="361" t="str">
        <f t="shared" si="1118"/>
        <v>-</v>
      </c>
      <c r="HD346" s="361" t="str">
        <f t="shared" si="1119"/>
        <v>-</v>
      </c>
      <c r="HE346" s="361" t="str">
        <f t="shared" si="1120"/>
        <v>-</v>
      </c>
      <c r="HF346" s="361" t="str">
        <f t="shared" si="1121"/>
        <v>-</v>
      </c>
      <c r="HG346" s="361" t="str">
        <f t="shared" si="1122"/>
        <v>-</v>
      </c>
      <c r="HH346" s="361" t="str">
        <f t="shared" si="1123"/>
        <v>-</v>
      </c>
      <c r="HI346" s="361" t="str">
        <f t="shared" si="1124"/>
        <v>-</v>
      </c>
      <c r="HJ346" s="361" t="str">
        <f t="shared" si="1125"/>
        <v>-</v>
      </c>
      <c r="HK346" s="361" t="str">
        <f t="shared" si="1126"/>
        <v>-</v>
      </c>
      <c r="HL346" s="361" t="str">
        <f t="shared" si="1127"/>
        <v>-</v>
      </c>
      <c r="HM346" s="361" t="str">
        <f t="shared" si="1128"/>
        <v>-</v>
      </c>
      <c r="HN346" s="361" t="str">
        <f t="shared" si="1129"/>
        <v>-</v>
      </c>
      <c r="HO346" s="361" t="str">
        <f t="shared" si="1130"/>
        <v>-</v>
      </c>
      <c r="HP346" s="361" t="str">
        <f t="shared" si="1131"/>
        <v>-</v>
      </c>
      <c r="HQ346" s="361" t="str">
        <f t="shared" si="1132"/>
        <v>-</v>
      </c>
      <c r="HR346" s="361" t="str">
        <f t="shared" si="1133"/>
        <v>-</v>
      </c>
      <c r="HS346" s="361" t="str">
        <f t="shared" si="1134"/>
        <v>-</v>
      </c>
      <c r="HT346" s="361" t="str">
        <f t="shared" si="1135"/>
        <v>lrcregions</v>
      </c>
      <c r="HU346" s="361" t="str">
        <f t="shared" si="1136"/>
        <v>-</v>
      </c>
      <c r="HV346" s="361" t="str">
        <f t="shared" si="1137"/>
        <v>-</v>
      </c>
      <c r="HW346" s="361" t="str">
        <f t="shared" si="1138"/>
        <v>-</v>
      </c>
      <c r="HX346" s="361" t="str">
        <f t="shared" si="1139"/>
        <v>-</v>
      </c>
      <c r="HY346" s="361" t="str">
        <f t="shared" si="1140"/>
        <v>-</v>
      </c>
      <c r="HZ346" s="361" t="str">
        <f t="shared" si="1141"/>
        <v>-</v>
      </c>
      <c r="IA346" s="361" t="str">
        <f t="shared" si="1142"/>
        <v>-</v>
      </c>
      <c r="IB346" s="361" t="str">
        <f t="shared" si="1143"/>
        <v>-</v>
      </c>
      <c r="IC346" s="361" t="str">
        <f t="shared" si="1144"/>
        <v>-</v>
      </c>
      <c r="ID346" s="361" t="str">
        <f t="shared" si="1145"/>
        <v>-</v>
      </c>
      <c r="IE346" s="361" t="str">
        <f t="shared" si="1146"/>
        <v>-</v>
      </c>
      <c r="IF346" s="444" t="s">
        <v>1247</v>
      </c>
      <c r="IG346" s="56" t="str">
        <f t="shared" si="1282"/>
        <v>-</v>
      </c>
      <c r="IH346" s="56" t="str">
        <f t="shared" si="1283"/>
        <v>-</v>
      </c>
      <c r="II346" s="56" t="str">
        <f t="shared" si="1284"/>
        <v>-</v>
      </c>
      <c r="IJ346" s="56" t="str">
        <f t="shared" si="1285"/>
        <v>-</v>
      </c>
      <c r="IK346" s="56" t="str">
        <f t="shared" si="1147"/>
        <v>-</v>
      </c>
      <c r="IL346" s="56" t="str">
        <f t="shared" si="1148"/>
        <v>-</v>
      </c>
      <c r="IM346" s="56" t="str">
        <f t="shared" si="1149"/>
        <v>-</v>
      </c>
      <c r="IN346" s="56" t="str">
        <f t="shared" si="1150"/>
        <v>-</v>
      </c>
      <c r="IO346" s="56" t="str">
        <f t="shared" si="1151"/>
        <v>-</v>
      </c>
      <c r="IP346" s="56" t="str">
        <f t="shared" si="1152"/>
        <v>-</v>
      </c>
      <c r="IQ346" s="56" t="str">
        <f t="shared" si="1153"/>
        <v>-</v>
      </c>
      <c r="IR346" s="56" t="str">
        <f t="shared" si="1154"/>
        <v>-</v>
      </c>
      <c r="IS346" s="56" t="str">
        <f t="shared" si="1155"/>
        <v>-</v>
      </c>
      <c r="IT346" s="56" t="str">
        <f t="shared" si="1156"/>
        <v>-</v>
      </c>
      <c r="IU346" s="56" t="str">
        <f t="shared" si="1157"/>
        <v>-</v>
      </c>
      <c r="IV346" s="56" t="str">
        <f t="shared" si="1158"/>
        <v>-</v>
      </c>
      <c r="IW346" s="56" t="str">
        <f t="shared" si="1159"/>
        <v>-</v>
      </c>
      <c r="IX346" s="56" t="str">
        <f t="shared" si="1160"/>
        <v>-</v>
      </c>
      <c r="IY346" s="56" t="str">
        <f t="shared" si="1161"/>
        <v>-</v>
      </c>
      <c r="IZ346" s="56" t="str">
        <f t="shared" si="1162"/>
        <v>-</v>
      </c>
      <c r="JA346" s="56" t="str">
        <f t="shared" si="1163"/>
        <v>-</v>
      </c>
      <c r="JB346" s="56" t="str">
        <f t="shared" si="1164"/>
        <v>-</v>
      </c>
      <c r="JC346" s="56" t="str">
        <f t="shared" si="1165"/>
        <v>-</v>
      </c>
      <c r="JD346" s="56" t="str">
        <f t="shared" si="1166"/>
        <v>-</v>
      </c>
      <c r="JE346" s="56" t="str">
        <f t="shared" si="1167"/>
        <v>-</v>
      </c>
      <c r="JF346" s="56" t="str">
        <f t="shared" si="1168"/>
        <v>-</v>
      </c>
      <c r="JG346" s="56" t="str">
        <f t="shared" si="1169"/>
        <v>-</v>
      </c>
      <c r="JH346" s="56" t="str">
        <f t="shared" si="1170"/>
        <v>-</v>
      </c>
      <c r="JI346" s="56" t="str">
        <f t="shared" si="1171"/>
        <v>-</v>
      </c>
      <c r="JJ346" s="56" t="str">
        <f t="shared" si="1172"/>
        <v>-</v>
      </c>
      <c r="JK346" s="56" t="str">
        <f t="shared" si="1173"/>
        <v>-</v>
      </c>
      <c r="JL346" s="56" t="str">
        <f t="shared" si="1174"/>
        <v>-</v>
      </c>
      <c r="JM346" s="56" t="str">
        <f t="shared" si="1175"/>
        <v>-</v>
      </c>
      <c r="JN346" s="56" t="str">
        <f t="shared" si="1176"/>
        <v>-</v>
      </c>
      <c r="JO346" s="56" t="str">
        <f t="shared" si="1177"/>
        <v>[..]</v>
      </c>
      <c r="JP346" s="56" t="str">
        <f t="shared" si="1178"/>
        <v>-</v>
      </c>
      <c r="JQ346" s="56" t="str">
        <f t="shared" si="1179"/>
        <v>-</v>
      </c>
      <c r="JR346" s="56" t="str">
        <f t="shared" si="1180"/>
        <v>-</v>
      </c>
      <c r="JS346" s="56" t="str">
        <f t="shared" si="1181"/>
        <v>-</v>
      </c>
      <c r="JT346" s="56" t="str">
        <f t="shared" si="1182"/>
        <v>-</v>
      </c>
      <c r="JU346" s="56" t="str">
        <f t="shared" si="1183"/>
        <v>-</v>
      </c>
      <c r="JV346" s="56" t="str">
        <f t="shared" si="1184"/>
        <v>-</v>
      </c>
      <c r="JW346" s="56" t="str">
        <f t="shared" si="1185"/>
        <v>-</v>
      </c>
      <c r="JX346" s="56" t="str">
        <f t="shared" si="1186"/>
        <v>-</v>
      </c>
      <c r="JY346" s="56" t="str">
        <f t="shared" si="1187"/>
        <v>-</v>
      </c>
      <c r="JZ346" s="56" t="str">
        <f t="shared" si="1188"/>
        <v>-</v>
      </c>
      <c r="KA346" s="444" t="s">
        <v>1247</v>
      </c>
      <c r="KB346" s="360">
        <f>IF(ISNUMBER(INDEX($EQ$15:$GK$521,$B346,EO$11)),MAX(KB$14:KB345)+1,0)</f>
        <v>0</v>
      </c>
      <c r="KC346" s="360" t="str">
        <f t="shared" si="1286"/>
        <v/>
      </c>
      <c r="KD346" s="373" t="s">
        <v>2</v>
      </c>
      <c r="KE346" s="215"/>
      <c r="KF346" s="60"/>
      <c r="KG346" s="60"/>
      <c r="KH346" s="60"/>
      <c r="KI346" s="60"/>
      <c r="KJ346" s="60"/>
      <c r="KK346" s="60"/>
      <c r="KL346" s="60"/>
      <c r="KM346" s="60"/>
      <c r="KN346" s="60"/>
      <c r="KO346" s="60"/>
      <c r="KP346" s="60"/>
      <c r="KQ346" s="60"/>
      <c r="KR346" s="60"/>
      <c r="KS346" s="60"/>
      <c r="KT346" s="60"/>
      <c r="KU346" s="60"/>
      <c r="KV346" s="60"/>
      <c r="KW346" s="60"/>
      <c r="KX346" s="60"/>
      <c r="KY346" s="60"/>
      <c r="KZ346" s="283" t="str">
        <f t="shared" si="1189"/>
        <v/>
      </c>
      <c r="LA346" s="26"/>
      <c r="LB346" s="18"/>
      <c r="LC346" s="18"/>
      <c r="LD346" s="18"/>
      <c r="LE346" s="18"/>
      <c r="LF346" s="18"/>
      <c r="LG346" s="18"/>
      <c r="LH346" s="18"/>
      <c r="LI346" s="18"/>
      <c r="LJ346" s="18"/>
      <c r="LK346" s="18"/>
      <c r="LL346" s="18"/>
      <c r="LM346" s="18"/>
      <c r="LN346" s="63"/>
      <c r="LO346" s="251">
        <f t="shared" si="1190"/>
        <v>0</v>
      </c>
      <c r="LP346" s="251">
        <f t="shared" si="1191"/>
        <v>0</v>
      </c>
      <c r="LQ346" s="251">
        <f t="shared" si="1192"/>
        <v>0</v>
      </c>
      <c r="LR346" s="251">
        <f t="shared" si="1193"/>
        <v>0</v>
      </c>
      <c r="LS346" s="251">
        <f t="shared" si="1194"/>
        <v>0</v>
      </c>
      <c r="LT346" s="251">
        <f t="shared" si="1195"/>
        <v>0</v>
      </c>
      <c r="LU346" s="251">
        <f t="shared" si="1196"/>
        <v>0</v>
      </c>
      <c r="LV346" s="251">
        <f t="shared" si="1197"/>
        <v>0</v>
      </c>
      <c r="LW346" s="251">
        <f t="shared" si="1198"/>
        <v>0</v>
      </c>
      <c r="LX346" s="251">
        <f t="shared" si="1199"/>
        <v>0</v>
      </c>
      <c r="LY346" s="251">
        <f t="shared" si="1200"/>
        <v>0</v>
      </c>
      <c r="LZ346" s="251">
        <f t="shared" si="1201"/>
        <v>0</v>
      </c>
      <c r="MA346" s="63" t="str">
        <f t="shared" si="1202"/>
        <v/>
      </c>
      <c r="MB346" s="63" t="str">
        <f t="shared" si="1094"/>
        <v/>
      </c>
      <c r="MC346" s="63">
        <f t="shared" si="1095"/>
        <v>332</v>
      </c>
      <c r="MD346" s="63" t="str">
        <f t="shared" si="1096"/>
        <v/>
      </c>
      <c r="ME346" s="63" t="str">
        <f t="shared" si="1097"/>
        <v/>
      </c>
      <c r="MF346" s="315" t="str">
        <f t="shared" si="1203"/>
        <v/>
      </c>
      <c r="MG346" s="315">
        <f>IF(ISNUMBER(MATCH(EO346,$ME$15:$ME$520,0)),0,MAX(MG$14:MG345)+1)</f>
        <v>0</v>
      </c>
      <c r="MH346" s="315" t="str">
        <f t="shared" si="1204"/>
        <v/>
      </c>
      <c r="MI346" s="369"/>
      <c r="MJ346" s="68"/>
      <c r="MK346" s="18"/>
      <c r="ML346" s="242"/>
      <c r="MM346" s="242"/>
      <c r="MN346" s="59"/>
      <c r="MO346" s="59"/>
      <c r="MP346" s="285"/>
      <c r="MQ346" s="59"/>
      <c r="MR346" s="238"/>
      <c r="MS346" s="285"/>
      <c r="MT346" s="59"/>
      <c r="MU346" s="285"/>
      <c r="MV346" s="238"/>
      <c r="MW346" s="59"/>
      <c r="MX346" s="59"/>
      <c r="MY346" s="59"/>
      <c r="MZ346" s="59"/>
      <c r="NA346" s="59"/>
      <c r="NB346" s="59"/>
      <c r="NC346" s="59"/>
      <c r="ND346" s="59"/>
      <c r="NE346" s="59"/>
      <c r="NF346" s="59"/>
      <c r="NG346" s="59"/>
      <c r="NH346" s="59"/>
      <c r="NI346" s="59"/>
      <c r="NJ346" s="59"/>
      <c r="NK346" s="59"/>
      <c r="NL346" s="454"/>
      <c r="NM346" s="454"/>
      <c r="NN346" s="59"/>
      <c r="NO346" s="18"/>
      <c r="NP346" s="18"/>
      <c r="NQ346" s="18"/>
      <c r="NR346" s="18"/>
      <c r="NS346" s="18"/>
      <c r="NT346" s="18"/>
      <c r="NU346" s="18"/>
      <c r="NV346" s="18"/>
      <c r="NW346" s="18"/>
      <c r="NX346" s="18"/>
      <c r="NY346" s="18"/>
      <c r="NZ346" s="18"/>
      <c r="OA346" s="18"/>
      <c r="OB346" s="18"/>
      <c r="OC346" s="18"/>
      <c r="OZ346" s="59"/>
      <c r="PA346" s="251" t="str">
        <f t="shared" si="1205"/>
        <v/>
      </c>
      <c r="PB346" s="251" t="str">
        <f t="shared" si="1206"/>
        <v/>
      </c>
      <c r="PC346" s="251" t="str">
        <f t="shared" si="1207"/>
        <v/>
      </c>
      <c r="PD346" s="251" t="str">
        <f t="shared" si="1208"/>
        <v/>
      </c>
      <c r="PE346" s="251" t="str">
        <f t="shared" si="1209"/>
        <v/>
      </c>
      <c r="PF346" s="251" t="str">
        <f t="shared" si="1210"/>
        <v/>
      </c>
      <c r="PG346" s="251" t="str">
        <f t="shared" si="1211"/>
        <v/>
      </c>
      <c r="PH346" s="251" t="str">
        <f t="shared" si="1212"/>
        <v/>
      </c>
      <c r="PI346" s="251" t="str">
        <f t="shared" si="1213"/>
        <v/>
      </c>
      <c r="PJ346" s="251" t="str">
        <f t="shared" si="1214"/>
        <v/>
      </c>
      <c r="PK346" s="251" t="str">
        <f t="shared" si="1215"/>
        <v/>
      </c>
      <c r="PL346" s="251" t="str">
        <f t="shared" si="1216"/>
        <v/>
      </c>
      <c r="PM346" s="251" t="str">
        <f t="shared" si="1217"/>
        <v/>
      </c>
      <c r="PN346" s="251" t="str">
        <f t="shared" si="1218"/>
        <v/>
      </c>
      <c r="PO346" s="251" t="str">
        <f t="shared" si="1219"/>
        <v/>
      </c>
      <c r="PP346" s="251" t="str">
        <f t="shared" si="1220"/>
        <v/>
      </c>
      <c r="PQ346" s="251" t="str">
        <f t="shared" si="1221"/>
        <v/>
      </c>
      <c r="PR346" s="251" t="str">
        <f t="shared" si="1222"/>
        <v/>
      </c>
      <c r="PS346" s="251" t="str">
        <f t="shared" si="1223"/>
        <v/>
      </c>
      <c r="PT346" s="251" t="str">
        <f t="shared" si="1224"/>
        <v/>
      </c>
      <c r="PU346" s="251" t="str">
        <f t="shared" si="1225"/>
        <v/>
      </c>
      <c r="PV346" s="251" t="str">
        <f t="shared" si="1226"/>
        <v/>
      </c>
      <c r="PW346" s="251" t="str">
        <f t="shared" si="1227"/>
        <v/>
      </c>
      <c r="PX346" s="251" t="str">
        <f t="shared" si="1228"/>
        <v/>
      </c>
      <c r="PY346" s="251" t="str">
        <f t="shared" si="1229"/>
        <v/>
      </c>
      <c r="PZ346" s="251" t="str">
        <f t="shared" si="1230"/>
        <v/>
      </c>
      <c r="QA346" s="251" t="str">
        <f t="shared" si="1231"/>
        <v/>
      </c>
      <c r="QB346" s="251" t="str">
        <f t="shared" si="1232"/>
        <v/>
      </c>
      <c r="QC346" s="251" t="str">
        <f t="shared" si="1233"/>
        <v/>
      </c>
      <c r="QD346" s="251" t="str">
        <f t="shared" si="1234"/>
        <v/>
      </c>
      <c r="QE346" s="251" t="str">
        <f t="shared" si="1235"/>
        <v/>
      </c>
      <c r="QF346" s="63">
        <f t="shared" si="1236"/>
        <v>0</v>
      </c>
      <c r="QG346" s="59"/>
      <c r="QH346" s="59"/>
      <c r="QI346" s="59"/>
      <c r="QJ346" s="59"/>
      <c r="QK346" s="59"/>
      <c r="QL346" s="59"/>
      <c r="QM346" s="59"/>
      <c r="QN346" s="59"/>
    </row>
    <row r="347" spans="1:456" ht="6.75" customHeight="1" x14ac:dyDescent="0.25">
      <c r="A347" s="68"/>
      <c r="B347" s="447">
        <f t="shared" si="1098"/>
        <v>333</v>
      </c>
      <c r="C347" s="72" t="s">
        <v>1224</v>
      </c>
      <c r="D347" s="261" t="s">
        <v>848</v>
      </c>
      <c r="E347" s="59"/>
      <c r="F347" s="229"/>
      <c r="G347" s="295"/>
      <c r="H347" s="295"/>
      <c r="I347" s="229"/>
      <c r="J347" s="295"/>
      <c r="K347" s="295"/>
      <c r="L347" s="229"/>
      <c r="M347" s="295"/>
      <c r="N347" s="295"/>
      <c r="O347" s="229"/>
      <c r="P347" s="295"/>
      <c r="Q347" s="295"/>
      <c r="R347" s="229"/>
      <c r="S347" s="230"/>
      <c r="T347" s="231"/>
      <c r="U347" s="229"/>
      <c r="V347" s="230"/>
      <c r="W347" s="231"/>
      <c r="X347" s="229"/>
      <c r="Y347" s="230"/>
      <c r="Z347" s="231"/>
      <c r="AA347" s="229"/>
      <c r="AB347" s="295"/>
      <c r="AC347" s="295"/>
      <c r="AD347" s="229"/>
      <c r="AE347" s="295"/>
      <c r="AF347" s="295"/>
      <c r="AG347" s="229"/>
      <c r="AH347" s="295"/>
      <c r="AI347" s="295"/>
      <c r="AJ347" s="229"/>
      <c r="AK347" s="295"/>
      <c r="AL347" s="295"/>
      <c r="AM347" s="229"/>
      <c r="AN347" s="295"/>
      <c r="AO347" s="295"/>
      <c r="AP347" s="243"/>
      <c r="AQ347" s="295"/>
      <c r="AR347" s="290"/>
      <c r="AS347" s="243"/>
      <c r="AT347" s="295"/>
      <c r="AU347" s="290"/>
      <c r="AV347" s="229"/>
      <c r="AW347" s="230"/>
      <c r="AX347" s="231"/>
      <c r="AY347" s="229"/>
      <c r="AZ347" s="230"/>
      <c r="BA347" s="231"/>
      <c r="BB347" s="229"/>
      <c r="BC347" s="230"/>
      <c r="BD347" s="231"/>
      <c r="BE347" s="229"/>
      <c r="BF347" s="230"/>
      <c r="BG347" s="231"/>
      <c r="BH347" s="229"/>
      <c r="BI347" s="230"/>
      <c r="BJ347" s="231"/>
      <c r="BK347" s="243"/>
      <c r="BL347" s="230"/>
      <c r="BM347" s="231"/>
      <c r="BN347" s="243"/>
      <c r="BO347" s="230"/>
      <c r="BP347" s="231"/>
      <c r="BQ347" s="229"/>
      <c r="BR347" s="230"/>
      <c r="BS347" s="231"/>
      <c r="BT347" s="229"/>
      <c r="BU347" s="230"/>
      <c r="BV347" s="231"/>
      <c r="BW347" s="229"/>
      <c r="BX347" s="230"/>
      <c r="BY347" s="231"/>
      <c r="BZ347" s="229"/>
      <c r="CA347" s="230"/>
      <c r="CB347" s="231"/>
      <c r="CC347" s="229"/>
      <c r="CD347" s="230"/>
      <c r="CE347" s="231"/>
      <c r="CF347" s="331"/>
      <c r="CG347" s="332"/>
      <c r="CH347" s="385"/>
      <c r="CI347" s="331"/>
      <c r="CJ347" s="332"/>
      <c r="CK347" s="385"/>
      <c r="CL347" s="243"/>
      <c r="CM347" s="230"/>
      <c r="CN347" s="354"/>
      <c r="CO347" s="243"/>
      <c r="CP347" s="230"/>
      <c r="CQ347" s="231"/>
      <c r="CR347" s="331"/>
      <c r="CS347" s="332"/>
      <c r="CT347" s="333"/>
      <c r="CU347" s="229"/>
      <c r="CV347" s="230"/>
      <c r="CW347" s="231"/>
      <c r="CX347" s="331"/>
      <c r="CY347" s="332"/>
      <c r="CZ347" s="333"/>
      <c r="DA347" s="331"/>
      <c r="DB347" s="332"/>
      <c r="DC347" s="333"/>
      <c r="DD347" s="331"/>
      <c r="DE347" s="332"/>
      <c r="DF347" s="333"/>
      <c r="DG347" s="331"/>
      <c r="DH347" s="332"/>
      <c r="DI347" s="333"/>
      <c r="DJ347" s="229"/>
      <c r="DK347" s="230"/>
      <c r="DL347" s="231"/>
      <c r="DM347" s="229"/>
      <c r="DN347" s="230"/>
      <c r="DO347" s="231"/>
      <c r="DP347" s="331"/>
      <c r="DQ347" s="332"/>
      <c r="DR347" s="333"/>
      <c r="DS347" s="331"/>
      <c r="DT347" s="332"/>
      <c r="DU347" s="333"/>
      <c r="DV347" s="331"/>
      <c r="DW347" s="332"/>
      <c r="DX347" s="333"/>
      <c r="DY347" s="331"/>
      <c r="DZ347" s="332"/>
      <c r="EA347" s="333"/>
      <c r="EB347" s="331"/>
      <c r="EC347" s="332"/>
      <c r="ED347" s="333"/>
      <c r="EE347" s="331"/>
      <c r="EF347" s="332"/>
      <c r="EG347" s="333"/>
      <c r="EH347" s="229"/>
      <c r="EI347" s="230"/>
      <c r="EJ347" s="231"/>
      <c r="EK347" s="229"/>
      <c r="EL347" s="230"/>
      <c r="EM347" s="231"/>
      <c r="EN347" s="244"/>
      <c r="EO347" s="269" t="str">
        <f t="shared" si="1099"/>
        <v/>
      </c>
      <c r="EP347" s="444" t="s">
        <v>1247</v>
      </c>
      <c r="EQ347" s="360" t="str">
        <f t="shared" si="1237"/>
        <v/>
      </c>
      <c r="ER347" s="360" t="str">
        <f t="shared" si="1238"/>
        <v/>
      </c>
      <c r="ES347" s="360" t="str">
        <f t="shared" si="1239"/>
        <v/>
      </c>
      <c r="ET347" s="360" t="str">
        <f t="shared" si="1240"/>
        <v/>
      </c>
      <c r="EU347" s="360" t="str">
        <f t="shared" si="1241"/>
        <v/>
      </c>
      <c r="EV347" s="360" t="str">
        <f t="shared" si="1242"/>
        <v/>
      </c>
      <c r="EW347" s="360" t="str">
        <f t="shared" si="1243"/>
        <v/>
      </c>
      <c r="EX347" s="360" t="str">
        <f t="shared" si="1244"/>
        <v/>
      </c>
      <c r="EY347" s="360" t="str">
        <f t="shared" si="1245"/>
        <v/>
      </c>
      <c r="EZ347" s="360" t="str">
        <f t="shared" si="1246"/>
        <v/>
      </c>
      <c r="FA347" s="360" t="str">
        <f t="shared" si="1247"/>
        <v/>
      </c>
      <c r="FB347" s="360" t="str">
        <f t="shared" si="1248"/>
        <v/>
      </c>
      <c r="FC347" s="360" t="str">
        <f t="shared" si="1249"/>
        <v/>
      </c>
      <c r="FD347" s="360" t="str">
        <f t="shared" si="1250"/>
        <v/>
      </c>
      <c r="FE347" s="360" t="str">
        <f t="shared" si="1251"/>
        <v/>
      </c>
      <c r="FF347" s="360" t="str">
        <f t="shared" si="1252"/>
        <v/>
      </c>
      <c r="FG347" s="360" t="str">
        <f t="shared" si="1253"/>
        <v/>
      </c>
      <c r="FH347" s="360" t="str">
        <f t="shared" si="1254"/>
        <v/>
      </c>
      <c r="FI347" s="360" t="str">
        <f t="shared" si="1255"/>
        <v/>
      </c>
      <c r="FJ347" s="360" t="str">
        <f t="shared" si="1256"/>
        <v/>
      </c>
      <c r="FK347" s="360" t="str">
        <f t="shared" si="1257"/>
        <v/>
      </c>
      <c r="FL347" s="360" t="str">
        <f t="shared" si="1258"/>
        <v/>
      </c>
      <c r="FM347" s="360" t="str">
        <f t="shared" si="1259"/>
        <v/>
      </c>
      <c r="FN347" s="360" t="str">
        <f t="shared" si="1260"/>
        <v/>
      </c>
      <c r="FO347" s="360" t="str">
        <f t="shared" si="1261"/>
        <v/>
      </c>
      <c r="FP347" s="360" t="str">
        <f t="shared" si="1262"/>
        <v/>
      </c>
      <c r="FQ347" s="360" t="str">
        <f t="shared" si="1263"/>
        <v/>
      </c>
      <c r="FR347" s="360" t="str">
        <f t="shared" si="1264"/>
        <v/>
      </c>
      <c r="FS347" s="360" t="str">
        <f t="shared" si="1265"/>
        <v/>
      </c>
      <c r="FT347" s="360" t="str">
        <f t="shared" si="1100"/>
        <v/>
      </c>
      <c r="FU347" s="360" t="str">
        <f t="shared" si="1266"/>
        <v/>
      </c>
      <c r="FV347" s="360" t="str">
        <f t="shared" si="1267"/>
        <v/>
      </c>
      <c r="FW347" s="360" t="str">
        <f t="shared" si="1268"/>
        <v/>
      </c>
      <c r="FX347" s="360" t="str">
        <f t="shared" si="1269"/>
        <v/>
      </c>
      <c r="FY347" s="360" t="str">
        <f t="shared" si="1270"/>
        <v/>
      </c>
      <c r="FZ347" s="360" t="str">
        <f t="shared" si="1271"/>
        <v/>
      </c>
      <c r="GA347" s="360" t="str">
        <f t="shared" si="1272"/>
        <v/>
      </c>
      <c r="GB347" s="360" t="str">
        <f t="shared" si="1273"/>
        <v/>
      </c>
      <c r="GC347" s="360" t="str">
        <f t="shared" si="1274"/>
        <v/>
      </c>
      <c r="GD347" s="360" t="str">
        <f t="shared" si="1275"/>
        <v/>
      </c>
      <c r="GE347" s="360" t="str">
        <f t="shared" si="1276"/>
        <v/>
      </c>
      <c r="GF347" s="360" t="str">
        <f t="shared" si="1277"/>
        <v/>
      </c>
      <c r="GG347" s="360" t="str">
        <f t="shared" si="1278"/>
        <v/>
      </c>
      <c r="GH347" s="360" t="str">
        <f t="shared" si="1279"/>
        <v/>
      </c>
      <c r="GI347" s="360" t="str">
        <f t="shared" si="1280"/>
        <v/>
      </c>
      <c r="GJ347" s="360" t="str">
        <f t="shared" si="1281"/>
        <v/>
      </c>
      <c r="GK347" s="444" t="s">
        <v>1247</v>
      </c>
      <c r="GL347" s="361" t="str">
        <f t="shared" si="1101"/>
        <v>-</v>
      </c>
      <c r="GM347" s="361" t="str">
        <f t="shared" si="1102"/>
        <v>-</v>
      </c>
      <c r="GN347" s="361" t="str">
        <f t="shared" si="1103"/>
        <v>-</v>
      </c>
      <c r="GO347" s="361" t="str">
        <f t="shared" si="1104"/>
        <v>-</v>
      </c>
      <c r="GP347" s="361" t="str">
        <f t="shared" si="1105"/>
        <v>-</v>
      </c>
      <c r="GQ347" s="361" t="str">
        <f t="shared" si="1106"/>
        <v>-</v>
      </c>
      <c r="GR347" s="361" t="str">
        <f t="shared" si="1107"/>
        <v>-</v>
      </c>
      <c r="GS347" s="361" t="str">
        <f t="shared" si="1108"/>
        <v>-</v>
      </c>
      <c r="GT347" s="361" t="str">
        <f t="shared" si="1109"/>
        <v>-</v>
      </c>
      <c r="GU347" s="361" t="str">
        <f t="shared" si="1110"/>
        <v>-</v>
      </c>
      <c r="GV347" s="361" t="str">
        <f t="shared" si="1111"/>
        <v>-</v>
      </c>
      <c r="GW347" s="361" t="str">
        <f t="shared" si="1112"/>
        <v>-</v>
      </c>
      <c r="GX347" s="361" t="str">
        <f t="shared" si="1113"/>
        <v>-</v>
      </c>
      <c r="GY347" s="361" t="str">
        <f t="shared" si="1114"/>
        <v>-</v>
      </c>
      <c r="GZ347" s="361" t="str">
        <f t="shared" si="1115"/>
        <v>-</v>
      </c>
      <c r="HA347" s="361" t="str">
        <f t="shared" si="1116"/>
        <v>-</v>
      </c>
      <c r="HB347" s="361" t="str">
        <f t="shared" si="1117"/>
        <v>-</v>
      </c>
      <c r="HC347" s="361" t="str">
        <f t="shared" si="1118"/>
        <v>-</v>
      </c>
      <c r="HD347" s="361" t="str">
        <f t="shared" si="1119"/>
        <v>-</v>
      </c>
      <c r="HE347" s="361" t="str">
        <f t="shared" si="1120"/>
        <v>-</v>
      </c>
      <c r="HF347" s="361" t="str">
        <f t="shared" si="1121"/>
        <v>-</v>
      </c>
      <c r="HG347" s="361" t="str">
        <f t="shared" si="1122"/>
        <v>-</v>
      </c>
      <c r="HH347" s="361" t="str">
        <f t="shared" si="1123"/>
        <v>-</v>
      </c>
      <c r="HI347" s="361" t="str">
        <f t="shared" si="1124"/>
        <v>-</v>
      </c>
      <c r="HJ347" s="361" t="str">
        <f t="shared" si="1125"/>
        <v>-</v>
      </c>
      <c r="HK347" s="361" t="str">
        <f t="shared" si="1126"/>
        <v>-</v>
      </c>
      <c r="HL347" s="361" t="str">
        <f t="shared" si="1127"/>
        <v>-</v>
      </c>
      <c r="HM347" s="361" t="str">
        <f t="shared" si="1128"/>
        <v>-</v>
      </c>
      <c r="HN347" s="361" t="str">
        <f t="shared" si="1129"/>
        <v>-</v>
      </c>
      <c r="HO347" s="361" t="str">
        <f t="shared" si="1130"/>
        <v>-</v>
      </c>
      <c r="HP347" s="361" t="str">
        <f t="shared" si="1131"/>
        <v>-</v>
      </c>
      <c r="HQ347" s="361" t="str">
        <f t="shared" si="1132"/>
        <v>-</v>
      </c>
      <c r="HR347" s="361" t="str">
        <f t="shared" si="1133"/>
        <v>-</v>
      </c>
      <c r="HS347" s="361" t="str">
        <f t="shared" si="1134"/>
        <v>-</v>
      </c>
      <c r="HT347" s="361" t="str">
        <f t="shared" si="1135"/>
        <v>-</v>
      </c>
      <c r="HU347" s="361" t="str">
        <f t="shared" si="1136"/>
        <v>-</v>
      </c>
      <c r="HV347" s="361" t="str">
        <f t="shared" si="1137"/>
        <v>-</v>
      </c>
      <c r="HW347" s="361" t="str">
        <f t="shared" si="1138"/>
        <v>-</v>
      </c>
      <c r="HX347" s="361" t="str">
        <f t="shared" si="1139"/>
        <v>-</v>
      </c>
      <c r="HY347" s="361" t="str">
        <f t="shared" si="1140"/>
        <v>-</v>
      </c>
      <c r="HZ347" s="361" t="str">
        <f t="shared" si="1141"/>
        <v>-</v>
      </c>
      <c r="IA347" s="361" t="str">
        <f t="shared" si="1142"/>
        <v>-</v>
      </c>
      <c r="IB347" s="361" t="str">
        <f t="shared" si="1143"/>
        <v>-</v>
      </c>
      <c r="IC347" s="361" t="str">
        <f t="shared" si="1144"/>
        <v>-</v>
      </c>
      <c r="ID347" s="361" t="str">
        <f t="shared" si="1145"/>
        <v>-</v>
      </c>
      <c r="IE347" s="361" t="str">
        <f t="shared" si="1146"/>
        <v>-</v>
      </c>
      <c r="IF347" s="444" t="s">
        <v>1247</v>
      </c>
      <c r="IG347" s="56" t="str">
        <f t="shared" si="1282"/>
        <v>-</v>
      </c>
      <c r="IH347" s="56" t="str">
        <f t="shared" si="1283"/>
        <v>-</v>
      </c>
      <c r="II347" s="56" t="str">
        <f t="shared" si="1284"/>
        <v>-</v>
      </c>
      <c r="IJ347" s="56" t="str">
        <f t="shared" si="1285"/>
        <v>-</v>
      </c>
      <c r="IK347" s="56" t="str">
        <f t="shared" si="1147"/>
        <v>-</v>
      </c>
      <c r="IL347" s="56" t="str">
        <f t="shared" si="1148"/>
        <v>-</v>
      </c>
      <c r="IM347" s="56" t="str">
        <f t="shared" si="1149"/>
        <v>-</v>
      </c>
      <c r="IN347" s="56" t="str">
        <f t="shared" si="1150"/>
        <v>-</v>
      </c>
      <c r="IO347" s="56" t="str">
        <f t="shared" si="1151"/>
        <v>-</v>
      </c>
      <c r="IP347" s="56" t="str">
        <f t="shared" si="1152"/>
        <v>-</v>
      </c>
      <c r="IQ347" s="56" t="str">
        <f t="shared" si="1153"/>
        <v>-</v>
      </c>
      <c r="IR347" s="56" t="str">
        <f t="shared" si="1154"/>
        <v>-</v>
      </c>
      <c r="IS347" s="56" t="str">
        <f t="shared" si="1155"/>
        <v>-</v>
      </c>
      <c r="IT347" s="56" t="str">
        <f t="shared" si="1156"/>
        <v>-</v>
      </c>
      <c r="IU347" s="56" t="str">
        <f t="shared" si="1157"/>
        <v>-</v>
      </c>
      <c r="IV347" s="56" t="str">
        <f t="shared" si="1158"/>
        <v>-</v>
      </c>
      <c r="IW347" s="56" t="str">
        <f t="shared" si="1159"/>
        <v>-</v>
      </c>
      <c r="IX347" s="56" t="str">
        <f t="shared" si="1160"/>
        <v>-</v>
      </c>
      <c r="IY347" s="56" t="str">
        <f t="shared" si="1161"/>
        <v>-</v>
      </c>
      <c r="IZ347" s="56" t="str">
        <f t="shared" si="1162"/>
        <v>-</v>
      </c>
      <c r="JA347" s="56" t="str">
        <f t="shared" si="1163"/>
        <v>-</v>
      </c>
      <c r="JB347" s="56" t="str">
        <f t="shared" si="1164"/>
        <v>-</v>
      </c>
      <c r="JC347" s="56" t="str">
        <f t="shared" si="1165"/>
        <v>-</v>
      </c>
      <c r="JD347" s="56" t="str">
        <f t="shared" si="1166"/>
        <v>-</v>
      </c>
      <c r="JE347" s="56" t="str">
        <f t="shared" si="1167"/>
        <v>-</v>
      </c>
      <c r="JF347" s="56" t="str">
        <f t="shared" si="1168"/>
        <v>-</v>
      </c>
      <c r="JG347" s="56" t="str">
        <f t="shared" si="1169"/>
        <v>-</v>
      </c>
      <c r="JH347" s="56" t="str">
        <f t="shared" si="1170"/>
        <v>-</v>
      </c>
      <c r="JI347" s="56" t="str">
        <f t="shared" si="1171"/>
        <v>-</v>
      </c>
      <c r="JJ347" s="56" t="str">
        <f t="shared" si="1172"/>
        <v>-</v>
      </c>
      <c r="JK347" s="56" t="str">
        <f t="shared" si="1173"/>
        <v>-</v>
      </c>
      <c r="JL347" s="56" t="str">
        <f t="shared" si="1174"/>
        <v>-</v>
      </c>
      <c r="JM347" s="56" t="str">
        <f t="shared" si="1175"/>
        <v>-</v>
      </c>
      <c r="JN347" s="56" t="str">
        <f t="shared" si="1176"/>
        <v>-</v>
      </c>
      <c r="JO347" s="56" t="str">
        <f t="shared" si="1177"/>
        <v>-</v>
      </c>
      <c r="JP347" s="56" t="str">
        <f t="shared" si="1178"/>
        <v>-</v>
      </c>
      <c r="JQ347" s="56" t="str">
        <f t="shared" si="1179"/>
        <v>-</v>
      </c>
      <c r="JR347" s="56" t="str">
        <f t="shared" si="1180"/>
        <v>-</v>
      </c>
      <c r="JS347" s="56" t="str">
        <f t="shared" si="1181"/>
        <v>-</v>
      </c>
      <c r="JT347" s="56" t="str">
        <f t="shared" si="1182"/>
        <v>-</v>
      </c>
      <c r="JU347" s="56" t="str">
        <f t="shared" si="1183"/>
        <v>-</v>
      </c>
      <c r="JV347" s="56" t="str">
        <f t="shared" si="1184"/>
        <v>-</v>
      </c>
      <c r="JW347" s="56" t="str">
        <f t="shared" si="1185"/>
        <v>-</v>
      </c>
      <c r="JX347" s="56" t="str">
        <f t="shared" si="1186"/>
        <v>-</v>
      </c>
      <c r="JY347" s="56" t="str">
        <f t="shared" si="1187"/>
        <v>-</v>
      </c>
      <c r="JZ347" s="56" t="str">
        <f t="shared" si="1188"/>
        <v>-</v>
      </c>
      <c r="KA347" s="444" t="s">
        <v>1247</v>
      </c>
      <c r="KB347" s="360">
        <f>IF(ISNUMBER(INDEX($EQ$15:$GK$521,$B347,EO$11)),MAX(KB$14:KB346)+1,0)</f>
        <v>0</v>
      </c>
      <c r="KC347" s="360" t="str">
        <f t="shared" si="1286"/>
        <v/>
      </c>
      <c r="KD347" s="373" t="s">
        <v>2</v>
      </c>
      <c r="KE347" s="215"/>
      <c r="KF347" s="60"/>
      <c r="KG347" s="60"/>
      <c r="KH347" s="60"/>
      <c r="KI347" s="60"/>
      <c r="KJ347" s="60"/>
      <c r="KK347" s="60"/>
      <c r="KL347" s="60"/>
      <c r="KM347" s="60"/>
      <c r="KN347" s="60"/>
      <c r="KO347" s="60"/>
      <c r="KP347" s="60"/>
      <c r="KQ347" s="60"/>
      <c r="KR347" s="60"/>
      <c r="KS347" s="60"/>
      <c r="KT347" s="60"/>
      <c r="KU347" s="60"/>
      <c r="KV347" s="60"/>
      <c r="KW347" s="60"/>
      <c r="KX347" s="60"/>
      <c r="KY347" s="60"/>
      <c r="KZ347" s="283" t="str">
        <f t="shared" si="1189"/>
        <v/>
      </c>
      <c r="LA347" s="26"/>
      <c r="LB347" s="18"/>
      <c r="LC347" s="18"/>
      <c r="LD347" s="18"/>
      <c r="LE347" s="18"/>
      <c r="LF347" s="18"/>
      <c r="LG347" s="18"/>
      <c r="LH347" s="18"/>
      <c r="LI347" s="18"/>
      <c r="LJ347" s="18"/>
      <c r="LK347" s="18"/>
      <c r="LL347" s="18"/>
      <c r="LM347" s="18"/>
      <c r="LN347" s="63"/>
      <c r="LO347" s="251">
        <f t="shared" si="1190"/>
        <v>0</v>
      </c>
      <c r="LP347" s="251">
        <f t="shared" si="1191"/>
        <v>0</v>
      </c>
      <c r="LQ347" s="251">
        <f t="shared" si="1192"/>
        <v>0</v>
      </c>
      <c r="LR347" s="251">
        <f t="shared" si="1193"/>
        <v>0</v>
      </c>
      <c r="LS347" s="251">
        <f t="shared" si="1194"/>
        <v>0</v>
      </c>
      <c r="LT347" s="251">
        <f t="shared" si="1195"/>
        <v>0</v>
      </c>
      <c r="LU347" s="251">
        <f t="shared" si="1196"/>
        <v>0</v>
      </c>
      <c r="LV347" s="251">
        <f t="shared" si="1197"/>
        <v>0</v>
      </c>
      <c r="LW347" s="251">
        <f t="shared" si="1198"/>
        <v>0</v>
      </c>
      <c r="LX347" s="251">
        <f t="shared" si="1199"/>
        <v>0</v>
      </c>
      <c r="LY347" s="251">
        <f t="shared" si="1200"/>
        <v>0</v>
      </c>
      <c r="LZ347" s="251">
        <f t="shared" si="1201"/>
        <v>0</v>
      </c>
      <c r="MA347" s="63" t="str">
        <f t="shared" si="1202"/>
        <v/>
      </c>
      <c r="MB347" s="63" t="str">
        <f t="shared" si="1094"/>
        <v/>
      </c>
      <c r="MC347" s="63">
        <f t="shared" si="1095"/>
        <v>333</v>
      </c>
      <c r="MD347" s="63" t="str">
        <f t="shared" si="1096"/>
        <v/>
      </c>
      <c r="ME347" s="63" t="str">
        <f t="shared" si="1097"/>
        <v/>
      </c>
      <c r="MF347" s="315" t="str">
        <f t="shared" si="1203"/>
        <v/>
      </c>
      <c r="MG347" s="315">
        <f>IF(ISNUMBER(MATCH(EO347,$ME$15:$ME$520,0)),0,MAX(MG$14:MG346)+1)</f>
        <v>0</v>
      </c>
      <c r="MH347" s="315" t="str">
        <f t="shared" si="1204"/>
        <v/>
      </c>
      <c r="MI347" s="369"/>
      <c r="MJ347" s="68"/>
      <c r="MK347" s="18"/>
      <c r="ML347" s="242"/>
      <c r="MM347" s="242"/>
      <c r="MN347" s="59"/>
      <c r="MO347" s="59"/>
      <c r="MP347" s="285"/>
      <c r="MQ347" s="59"/>
      <c r="MR347" s="238"/>
      <c r="MS347" s="285"/>
      <c r="MT347" s="59"/>
      <c r="MU347" s="285"/>
      <c r="MV347" s="238"/>
      <c r="MW347" s="59"/>
      <c r="MX347" s="59"/>
      <c r="MY347" s="59"/>
      <c r="MZ347" s="59"/>
      <c r="NA347" s="59"/>
      <c r="NB347" s="59"/>
      <c r="NC347" s="59"/>
      <c r="ND347" s="59"/>
      <c r="NE347" s="59"/>
      <c r="NF347" s="59"/>
      <c r="NG347" s="59"/>
      <c r="NH347" s="59"/>
      <c r="NI347" s="59"/>
      <c r="NJ347" s="59"/>
      <c r="NK347" s="59"/>
      <c r="NL347" s="454"/>
      <c r="NM347" s="454"/>
      <c r="NN347" s="59"/>
      <c r="NO347" s="18"/>
      <c r="NP347" s="18"/>
      <c r="NQ347" s="18"/>
      <c r="NR347" s="18"/>
      <c r="NS347" s="18"/>
      <c r="NT347" s="18"/>
      <c r="NU347" s="18"/>
      <c r="NV347" s="18"/>
      <c r="NW347" s="18"/>
      <c r="NX347" s="18"/>
      <c r="NY347" s="18"/>
      <c r="NZ347" s="18"/>
      <c r="OA347" s="18"/>
      <c r="OB347" s="18"/>
      <c r="OC347" s="18"/>
      <c r="OZ347" s="59"/>
      <c r="PA347" s="251" t="str">
        <f t="shared" si="1205"/>
        <v/>
      </c>
      <c r="PB347" s="251" t="str">
        <f t="shared" si="1206"/>
        <v/>
      </c>
      <c r="PC347" s="251" t="str">
        <f t="shared" si="1207"/>
        <v/>
      </c>
      <c r="PD347" s="251" t="str">
        <f t="shared" si="1208"/>
        <v/>
      </c>
      <c r="PE347" s="251" t="str">
        <f t="shared" si="1209"/>
        <v/>
      </c>
      <c r="PF347" s="251" t="str">
        <f t="shared" si="1210"/>
        <v/>
      </c>
      <c r="PG347" s="251" t="str">
        <f t="shared" si="1211"/>
        <v/>
      </c>
      <c r="PH347" s="251" t="str">
        <f t="shared" si="1212"/>
        <v/>
      </c>
      <c r="PI347" s="251" t="str">
        <f t="shared" si="1213"/>
        <v/>
      </c>
      <c r="PJ347" s="251" t="str">
        <f t="shared" si="1214"/>
        <v/>
      </c>
      <c r="PK347" s="251" t="str">
        <f t="shared" si="1215"/>
        <v/>
      </c>
      <c r="PL347" s="251" t="str">
        <f t="shared" si="1216"/>
        <v/>
      </c>
      <c r="PM347" s="251" t="str">
        <f t="shared" si="1217"/>
        <v/>
      </c>
      <c r="PN347" s="251" t="str">
        <f t="shared" si="1218"/>
        <v/>
      </c>
      <c r="PO347" s="251" t="str">
        <f t="shared" si="1219"/>
        <v/>
      </c>
      <c r="PP347" s="251" t="str">
        <f t="shared" si="1220"/>
        <v/>
      </c>
      <c r="PQ347" s="251" t="str">
        <f t="shared" si="1221"/>
        <v/>
      </c>
      <c r="PR347" s="251" t="str">
        <f t="shared" si="1222"/>
        <v/>
      </c>
      <c r="PS347" s="251" t="str">
        <f t="shared" si="1223"/>
        <v/>
      </c>
      <c r="PT347" s="251" t="str">
        <f t="shared" si="1224"/>
        <v/>
      </c>
      <c r="PU347" s="251" t="str">
        <f t="shared" si="1225"/>
        <v/>
      </c>
      <c r="PV347" s="251" t="str">
        <f t="shared" si="1226"/>
        <v/>
      </c>
      <c r="PW347" s="251" t="str">
        <f t="shared" si="1227"/>
        <v/>
      </c>
      <c r="PX347" s="251" t="str">
        <f t="shared" si="1228"/>
        <v/>
      </c>
      <c r="PY347" s="251" t="str">
        <f t="shared" si="1229"/>
        <v/>
      </c>
      <c r="PZ347" s="251" t="str">
        <f t="shared" si="1230"/>
        <v/>
      </c>
      <c r="QA347" s="251" t="str">
        <f t="shared" si="1231"/>
        <v/>
      </c>
      <c r="QB347" s="251" t="str">
        <f t="shared" si="1232"/>
        <v/>
      </c>
      <c r="QC347" s="251" t="str">
        <f t="shared" si="1233"/>
        <v/>
      </c>
      <c r="QD347" s="251" t="str">
        <f t="shared" si="1234"/>
        <v/>
      </c>
      <c r="QE347" s="251" t="str">
        <f t="shared" si="1235"/>
        <v/>
      </c>
      <c r="QF347" s="63">
        <f t="shared" si="1236"/>
        <v>0</v>
      </c>
      <c r="QG347" s="59"/>
      <c r="QH347" s="59"/>
      <c r="QI347" s="59"/>
      <c r="QJ347" s="59"/>
      <c r="QK347" s="59"/>
      <c r="QL347" s="59"/>
      <c r="QM347" s="59"/>
      <c r="QN347" s="59"/>
    </row>
    <row r="348" spans="1:456" ht="6.75" customHeight="1" x14ac:dyDescent="0.25">
      <c r="A348" s="68"/>
      <c r="B348" s="447">
        <f t="shared" si="1098"/>
        <v>334</v>
      </c>
      <c r="C348" s="72" t="s">
        <v>654</v>
      </c>
      <c r="D348" s="261" t="s">
        <v>1242</v>
      </c>
      <c r="E348" s="59"/>
      <c r="F348" s="229"/>
      <c r="G348" s="295"/>
      <c r="H348" s="295"/>
      <c r="I348" s="229"/>
      <c r="J348" s="295"/>
      <c r="K348" s="295"/>
      <c r="L348" s="229"/>
      <c r="M348" s="295"/>
      <c r="N348" s="295"/>
      <c r="O348" s="229"/>
      <c r="P348" s="295"/>
      <c r="Q348" s="295"/>
      <c r="R348" s="229"/>
      <c r="S348" s="230"/>
      <c r="T348" s="231"/>
      <c r="U348" s="229"/>
      <c r="V348" s="230"/>
      <c r="W348" s="231"/>
      <c r="X348" s="229"/>
      <c r="Y348" s="230"/>
      <c r="Z348" s="231"/>
      <c r="AA348" s="229"/>
      <c r="AB348" s="295"/>
      <c r="AC348" s="295"/>
      <c r="AD348" s="229"/>
      <c r="AE348" s="295"/>
      <c r="AF348" s="295"/>
      <c r="AG348" s="229"/>
      <c r="AH348" s="295"/>
      <c r="AI348" s="295"/>
      <c r="AJ348" s="229"/>
      <c r="AK348" s="295"/>
      <c r="AL348" s="295"/>
      <c r="AM348" s="229"/>
      <c r="AN348" s="295"/>
      <c r="AO348" s="295"/>
      <c r="AP348" s="243"/>
      <c r="AQ348" s="295"/>
      <c r="AR348" s="290"/>
      <c r="AS348" s="243"/>
      <c r="AT348" s="295"/>
      <c r="AU348" s="290"/>
      <c r="AV348" s="229"/>
      <c r="AW348" s="230"/>
      <c r="AX348" s="231"/>
      <c r="AY348" s="229"/>
      <c r="AZ348" s="230"/>
      <c r="BA348" s="231"/>
      <c r="BB348" s="229"/>
      <c r="BC348" s="230"/>
      <c r="BD348" s="231"/>
      <c r="BE348" s="229"/>
      <c r="BF348" s="230"/>
      <c r="BG348" s="231"/>
      <c r="BH348" s="229"/>
      <c r="BI348" s="230"/>
      <c r="BJ348" s="231"/>
      <c r="BK348" s="243"/>
      <c r="BL348" s="295"/>
      <c r="BM348" s="429"/>
      <c r="BN348" s="243"/>
      <c r="BO348" s="295"/>
      <c r="BP348" s="429"/>
      <c r="BQ348" s="229"/>
      <c r="BR348" s="230"/>
      <c r="BS348" s="231"/>
      <c r="BT348" s="229"/>
      <c r="BU348" s="230"/>
      <c r="BV348" s="231"/>
      <c r="BW348" s="229"/>
      <c r="BX348" s="230"/>
      <c r="BY348" s="231"/>
      <c r="BZ348" s="229"/>
      <c r="CA348" s="230"/>
      <c r="CB348" s="231"/>
      <c r="CC348" s="229"/>
      <c r="CD348" s="230"/>
      <c r="CE348" s="231"/>
      <c r="CF348" s="331"/>
      <c r="CG348" s="332"/>
      <c r="CH348" s="385"/>
      <c r="CI348" s="331"/>
      <c r="CJ348" s="332"/>
      <c r="CK348" s="385"/>
      <c r="CL348" s="243"/>
      <c r="CM348" s="230"/>
      <c r="CN348" s="354"/>
      <c r="CO348" s="243"/>
      <c r="CP348" s="295"/>
      <c r="CQ348" s="429"/>
      <c r="CR348" s="331"/>
      <c r="CS348" s="332"/>
      <c r="CT348" s="333"/>
      <c r="CU348" s="229"/>
      <c r="CV348" s="230"/>
      <c r="CW348" s="231"/>
      <c r="CX348" s="331"/>
      <c r="CY348" s="332"/>
      <c r="CZ348" s="333"/>
      <c r="DA348" s="331"/>
      <c r="DB348" s="332"/>
      <c r="DC348" s="333"/>
      <c r="DD348" s="331"/>
      <c r="DE348" s="332"/>
      <c r="DF348" s="333"/>
      <c r="DG348" s="331"/>
      <c r="DH348" s="332"/>
      <c r="DI348" s="333"/>
      <c r="DJ348" s="229"/>
      <c r="DK348" s="230"/>
      <c r="DL348" s="231"/>
      <c r="DM348" s="229"/>
      <c r="DN348" s="230"/>
      <c r="DO348" s="231"/>
      <c r="DP348" s="331"/>
      <c r="DQ348" s="332"/>
      <c r="DR348" s="333"/>
      <c r="DS348" s="331"/>
      <c r="DT348" s="332"/>
      <c r="DU348" s="333"/>
      <c r="DV348" s="331"/>
      <c r="DW348" s="332"/>
      <c r="DX348" s="333"/>
      <c r="DY348" s="331"/>
      <c r="DZ348" s="332"/>
      <c r="EA348" s="333"/>
      <c r="EB348" s="331"/>
      <c r="EC348" s="332"/>
      <c r="ED348" s="333"/>
      <c r="EE348" s="331"/>
      <c r="EF348" s="332"/>
      <c r="EG348" s="333"/>
      <c r="EH348" s="229"/>
      <c r="EI348" s="230"/>
      <c r="EJ348" s="231"/>
      <c r="EK348" s="229"/>
      <c r="EL348" s="230"/>
      <c r="EM348" s="231"/>
      <c r="EN348" s="244"/>
      <c r="EO348" s="269" t="str">
        <f t="shared" si="1099"/>
        <v/>
      </c>
      <c r="EP348" s="444" t="s">
        <v>1247</v>
      </c>
      <c r="EQ348" s="360" t="str">
        <f t="shared" si="1237"/>
        <v/>
      </c>
      <c r="ER348" s="360" t="str">
        <f t="shared" si="1238"/>
        <v/>
      </c>
      <c r="ES348" s="360" t="str">
        <f t="shared" si="1239"/>
        <v/>
      </c>
      <c r="ET348" s="360" t="str">
        <f t="shared" si="1240"/>
        <v/>
      </c>
      <c r="EU348" s="360" t="str">
        <f t="shared" si="1241"/>
        <v/>
      </c>
      <c r="EV348" s="360" t="str">
        <f t="shared" si="1242"/>
        <v/>
      </c>
      <c r="EW348" s="360" t="str">
        <f t="shared" si="1243"/>
        <v/>
      </c>
      <c r="EX348" s="360" t="str">
        <f t="shared" si="1244"/>
        <v/>
      </c>
      <c r="EY348" s="360" t="str">
        <f t="shared" si="1245"/>
        <v/>
      </c>
      <c r="EZ348" s="360" t="str">
        <f t="shared" si="1246"/>
        <v/>
      </c>
      <c r="FA348" s="360" t="str">
        <f t="shared" si="1247"/>
        <v/>
      </c>
      <c r="FB348" s="360" t="str">
        <f t="shared" si="1248"/>
        <v/>
      </c>
      <c r="FC348" s="360" t="str">
        <f t="shared" si="1249"/>
        <v/>
      </c>
      <c r="FD348" s="360" t="str">
        <f t="shared" si="1250"/>
        <v/>
      </c>
      <c r="FE348" s="360" t="str">
        <f t="shared" si="1251"/>
        <v/>
      </c>
      <c r="FF348" s="360" t="str">
        <f t="shared" si="1252"/>
        <v/>
      </c>
      <c r="FG348" s="360" t="str">
        <f t="shared" si="1253"/>
        <v/>
      </c>
      <c r="FH348" s="360" t="str">
        <f t="shared" si="1254"/>
        <v/>
      </c>
      <c r="FI348" s="360" t="str">
        <f t="shared" si="1255"/>
        <v/>
      </c>
      <c r="FJ348" s="360">
        <f t="shared" si="1256"/>
        <v>40</v>
      </c>
      <c r="FK348" s="360">
        <f t="shared" si="1257"/>
        <v>40</v>
      </c>
      <c r="FL348" s="360" t="str">
        <f t="shared" si="1258"/>
        <v/>
      </c>
      <c r="FM348" s="360" t="str">
        <f t="shared" si="1259"/>
        <v/>
      </c>
      <c r="FN348" s="360" t="str">
        <f t="shared" si="1260"/>
        <v/>
      </c>
      <c r="FO348" s="360" t="str">
        <f t="shared" si="1261"/>
        <v/>
      </c>
      <c r="FP348" s="360" t="str">
        <f t="shared" si="1262"/>
        <v/>
      </c>
      <c r="FQ348" s="360" t="str">
        <f t="shared" si="1263"/>
        <v/>
      </c>
      <c r="FR348" s="360" t="str">
        <f t="shared" si="1264"/>
        <v/>
      </c>
      <c r="FS348" s="360" t="str">
        <f t="shared" si="1265"/>
        <v/>
      </c>
      <c r="FT348" s="360" t="str">
        <f t="shared" si="1100"/>
        <v/>
      </c>
      <c r="FU348" s="360" t="str">
        <f t="shared" si="1266"/>
        <v/>
      </c>
      <c r="FV348" s="360" t="str">
        <f t="shared" si="1267"/>
        <v/>
      </c>
      <c r="FW348" s="360" t="str">
        <f t="shared" si="1268"/>
        <v/>
      </c>
      <c r="FX348" s="360" t="str">
        <f t="shared" si="1269"/>
        <v/>
      </c>
      <c r="FY348" s="360" t="str">
        <f t="shared" si="1270"/>
        <v/>
      </c>
      <c r="FZ348" s="360" t="str">
        <f t="shared" si="1271"/>
        <v/>
      </c>
      <c r="GA348" s="360" t="str">
        <f t="shared" si="1272"/>
        <v/>
      </c>
      <c r="GB348" s="360" t="str">
        <f t="shared" si="1273"/>
        <v/>
      </c>
      <c r="GC348" s="360" t="str">
        <f t="shared" si="1274"/>
        <v/>
      </c>
      <c r="GD348" s="360" t="str">
        <f t="shared" si="1275"/>
        <v/>
      </c>
      <c r="GE348" s="360" t="str">
        <f t="shared" si="1276"/>
        <v/>
      </c>
      <c r="GF348" s="360" t="str">
        <f t="shared" si="1277"/>
        <v/>
      </c>
      <c r="GG348" s="360" t="str">
        <f t="shared" si="1278"/>
        <v/>
      </c>
      <c r="GH348" s="360" t="str">
        <f t="shared" si="1279"/>
        <v/>
      </c>
      <c r="GI348" s="360" t="str">
        <f t="shared" si="1280"/>
        <v/>
      </c>
      <c r="GJ348" s="360" t="str">
        <f t="shared" si="1281"/>
        <v/>
      </c>
      <c r="GK348" s="444" t="s">
        <v>1247</v>
      </c>
      <c r="GL348" s="361" t="str">
        <f t="shared" si="1101"/>
        <v>-</v>
      </c>
      <c r="GM348" s="361" t="str">
        <f t="shared" si="1102"/>
        <v>-</v>
      </c>
      <c r="GN348" s="361" t="str">
        <f t="shared" si="1103"/>
        <v>-</v>
      </c>
      <c r="GO348" s="361" t="str">
        <f t="shared" si="1104"/>
        <v>-</v>
      </c>
      <c r="GP348" s="361" t="str">
        <f t="shared" si="1105"/>
        <v>-</v>
      </c>
      <c r="GQ348" s="361" t="str">
        <f t="shared" si="1106"/>
        <v>-</v>
      </c>
      <c r="GR348" s="361" t="str">
        <f t="shared" si="1107"/>
        <v>-</v>
      </c>
      <c r="GS348" s="361" t="str">
        <f t="shared" si="1108"/>
        <v>-</v>
      </c>
      <c r="GT348" s="361" t="str">
        <f t="shared" si="1109"/>
        <v>-</v>
      </c>
      <c r="GU348" s="361" t="str">
        <f t="shared" si="1110"/>
        <v>-</v>
      </c>
      <c r="GV348" s="361" t="str">
        <f t="shared" si="1111"/>
        <v>-</v>
      </c>
      <c r="GW348" s="361" t="str">
        <f t="shared" si="1112"/>
        <v>-</v>
      </c>
      <c r="GX348" s="361" t="str">
        <f t="shared" si="1113"/>
        <v>-</v>
      </c>
      <c r="GY348" s="361" t="str">
        <f t="shared" si="1114"/>
        <v>-</v>
      </c>
      <c r="GZ348" s="361" t="str">
        <f t="shared" si="1115"/>
        <v>-</v>
      </c>
      <c r="HA348" s="361" t="str">
        <f t="shared" si="1116"/>
        <v>-</v>
      </c>
      <c r="HB348" s="361" t="str">
        <f t="shared" si="1117"/>
        <v>-</v>
      </c>
      <c r="HC348" s="361" t="str">
        <f t="shared" si="1118"/>
        <v>-</v>
      </c>
      <c r="HD348" s="361" t="str">
        <f t="shared" si="1119"/>
        <v>-</v>
      </c>
      <c r="HE348" s="361" t="str">
        <f t="shared" si="1120"/>
        <v>UPW</v>
      </c>
      <c r="HF348" s="361" t="str">
        <f t="shared" si="1121"/>
        <v>UPW</v>
      </c>
      <c r="HG348" s="361" t="str">
        <f t="shared" si="1122"/>
        <v>-</v>
      </c>
      <c r="HH348" s="361" t="str">
        <f t="shared" si="1123"/>
        <v>-</v>
      </c>
      <c r="HI348" s="361" t="str">
        <f t="shared" si="1124"/>
        <v>-</v>
      </c>
      <c r="HJ348" s="361" t="str">
        <f t="shared" si="1125"/>
        <v>-</v>
      </c>
      <c r="HK348" s="361" t="str">
        <f t="shared" si="1126"/>
        <v>-</v>
      </c>
      <c r="HL348" s="361" t="str">
        <f t="shared" si="1127"/>
        <v>-</v>
      </c>
      <c r="HM348" s="361" t="str">
        <f t="shared" si="1128"/>
        <v>-</v>
      </c>
      <c r="HN348" s="361" t="str">
        <f t="shared" si="1129"/>
        <v>-</v>
      </c>
      <c r="HO348" s="361" t="str">
        <f t="shared" si="1130"/>
        <v>-</v>
      </c>
      <c r="HP348" s="361" t="str">
        <f t="shared" si="1131"/>
        <v>-</v>
      </c>
      <c r="HQ348" s="361" t="str">
        <f t="shared" si="1132"/>
        <v>-</v>
      </c>
      <c r="HR348" s="361" t="str">
        <f t="shared" si="1133"/>
        <v>-</v>
      </c>
      <c r="HS348" s="361" t="str">
        <f t="shared" si="1134"/>
        <v>-</v>
      </c>
      <c r="HT348" s="361" t="str">
        <f t="shared" si="1135"/>
        <v>-</v>
      </c>
      <c r="HU348" s="361" t="str">
        <f t="shared" si="1136"/>
        <v>-</v>
      </c>
      <c r="HV348" s="361" t="str">
        <f t="shared" si="1137"/>
        <v>-</v>
      </c>
      <c r="HW348" s="361" t="str">
        <f t="shared" si="1138"/>
        <v>-</v>
      </c>
      <c r="HX348" s="361" t="str">
        <f t="shared" si="1139"/>
        <v>-</v>
      </c>
      <c r="HY348" s="361" t="str">
        <f t="shared" si="1140"/>
        <v>-</v>
      </c>
      <c r="HZ348" s="361" t="str">
        <f t="shared" si="1141"/>
        <v>-</v>
      </c>
      <c r="IA348" s="361" t="str">
        <f t="shared" si="1142"/>
        <v>-</v>
      </c>
      <c r="IB348" s="361" t="str">
        <f t="shared" si="1143"/>
        <v>-</v>
      </c>
      <c r="IC348" s="361" t="str">
        <f t="shared" si="1144"/>
        <v>-</v>
      </c>
      <c r="ID348" s="361" t="str">
        <f t="shared" si="1145"/>
        <v>-</v>
      </c>
      <c r="IE348" s="361" t="str">
        <f t="shared" si="1146"/>
        <v>-</v>
      </c>
      <c r="IF348" s="444" t="s">
        <v>1247</v>
      </c>
      <c r="IG348" s="56" t="str">
        <f t="shared" si="1282"/>
        <v>-</v>
      </c>
      <c r="IH348" s="56" t="str">
        <f t="shared" si="1283"/>
        <v>-</v>
      </c>
      <c r="II348" s="56" t="str">
        <f t="shared" si="1284"/>
        <v>-</v>
      </c>
      <c r="IJ348" s="56" t="str">
        <f t="shared" si="1285"/>
        <v>-</v>
      </c>
      <c r="IK348" s="56" t="str">
        <f t="shared" si="1147"/>
        <v>-</v>
      </c>
      <c r="IL348" s="56" t="str">
        <f t="shared" si="1148"/>
        <v>-</v>
      </c>
      <c r="IM348" s="56" t="str">
        <f t="shared" si="1149"/>
        <v>-</v>
      </c>
      <c r="IN348" s="56" t="str">
        <f t="shared" si="1150"/>
        <v>-</v>
      </c>
      <c r="IO348" s="56" t="str">
        <f t="shared" si="1151"/>
        <v>-</v>
      </c>
      <c r="IP348" s="56" t="str">
        <f t="shared" si="1152"/>
        <v>-</v>
      </c>
      <c r="IQ348" s="56" t="str">
        <f t="shared" si="1153"/>
        <v>-</v>
      </c>
      <c r="IR348" s="56" t="str">
        <f t="shared" si="1154"/>
        <v>-</v>
      </c>
      <c r="IS348" s="56" t="str">
        <f t="shared" si="1155"/>
        <v>-</v>
      </c>
      <c r="IT348" s="56" t="str">
        <f t="shared" si="1156"/>
        <v>-</v>
      </c>
      <c r="IU348" s="56" t="str">
        <f t="shared" si="1157"/>
        <v>-</v>
      </c>
      <c r="IV348" s="56" t="str">
        <f t="shared" si="1158"/>
        <v>-</v>
      </c>
      <c r="IW348" s="56" t="str">
        <f t="shared" si="1159"/>
        <v>-</v>
      </c>
      <c r="IX348" s="56" t="str">
        <f t="shared" si="1160"/>
        <v>-</v>
      </c>
      <c r="IY348" s="56" t="str">
        <f t="shared" si="1161"/>
        <v>-</v>
      </c>
      <c r="IZ348" s="56" t="str">
        <f t="shared" si="1162"/>
        <v>---------------</v>
      </c>
      <c r="JA348" s="56" t="str">
        <f t="shared" si="1163"/>
        <v>---------------</v>
      </c>
      <c r="JB348" s="56" t="str">
        <f t="shared" si="1164"/>
        <v>-</v>
      </c>
      <c r="JC348" s="56" t="str">
        <f t="shared" si="1165"/>
        <v>-</v>
      </c>
      <c r="JD348" s="56" t="str">
        <f t="shared" si="1166"/>
        <v>-</v>
      </c>
      <c r="JE348" s="56" t="str">
        <f t="shared" si="1167"/>
        <v>-</v>
      </c>
      <c r="JF348" s="56" t="str">
        <f t="shared" si="1168"/>
        <v>-</v>
      </c>
      <c r="JG348" s="56" t="str">
        <f t="shared" si="1169"/>
        <v>-</v>
      </c>
      <c r="JH348" s="56" t="str">
        <f t="shared" si="1170"/>
        <v>-</v>
      </c>
      <c r="JI348" s="56" t="str">
        <f t="shared" si="1171"/>
        <v>-</v>
      </c>
      <c r="JJ348" s="56" t="str">
        <f t="shared" si="1172"/>
        <v>-</v>
      </c>
      <c r="JK348" s="56" t="str">
        <f t="shared" si="1173"/>
        <v>-</v>
      </c>
      <c r="JL348" s="56" t="str">
        <f t="shared" si="1174"/>
        <v>-</v>
      </c>
      <c r="JM348" s="56" t="str">
        <f t="shared" si="1175"/>
        <v>-</v>
      </c>
      <c r="JN348" s="56" t="str">
        <f t="shared" si="1176"/>
        <v>-</v>
      </c>
      <c r="JO348" s="56" t="str">
        <f t="shared" si="1177"/>
        <v>-</v>
      </c>
      <c r="JP348" s="56" t="str">
        <f t="shared" si="1178"/>
        <v>-</v>
      </c>
      <c r="JQ348" s="56" t="str">
        <f t="shared" si="1179"/>
        <v>-</v>
      </c>
      <c r="JR348" s="56" t="str">
        <f t="shared" si="1180"/>
        <v>-</v>
      </c>
      <c r="JS348" s="56" t="str">
        <f t="shared" si="1181"/>
        <v>-</v>
      </c>
      <c r="JT348" s="56" t="str">
        <f t="shared" si="1182"/>
        <v>-</v>
      </c>
      <c r="JU348" s="56" t="str">
        <f t="shared" si="1183"/>
        <v>-</v>
      </c>
      <c r="JV348" s="56" t="str">
        <f t="shared" si="1184"/>
        <v>-</v>
      </c>
      <c r="JW348" s="56" t="str">
        <f t="shared" si="1185"/>
        <v>-</v>
      </c>
      <c r="JX348" s="56" t="str">
        <f t="shared" si="1186"/>
        <v>-</v>
      </c>
      <c r="JY348" s="56" t="str">
        <f t="shared" si="1187"/>
        <v>-</v>
      </c>
      <c r="JZ348" s="56" t="str">
        <f t="shared" si="1188"/>
        <v>-</v>
      </c>
      <c r="KA348" s="444" t="s">
        <v>1247</v>
      </c>
      <c r="KB348" s="360">
        <f>IF(ISNUMBER(INDEX($EQ$15:$GK$521,$B348,EO$11)),MAX(KB$14:KB347)+1,0)</f>
        <v>0</v>
      </c>
      <c r="KC348" s="360" t="str">
        <f t="shared" si="1286"/>
        <v/>
      </c>
      <c r="KD348" s="373" t="s">
        <v>2</v>
      </c>
      <c r="KE348" s="215"/>
      <c r="KF348" s="60"/>
      <c r="KG348" s="60"/>
      <c r="KH348" s="60"/>
      <c r="KI348" s="60"/>
      <c r="KJ348" s="60"/>
      <c r="KK348" s="60"/>
      <c r="KL348" s="60"/>
      <c r="KM348" s="60"/>
      <c r="KN348" s="60"/>
      <c r="KO348" s="60"/>
      <c r="KP348" s="60"/>
      <c r="KQ348" s="60"/>
      <c r="KR348" s="60"/>
      <c r="KS348" s="60"/>
      <c r="KT348" s="60"/>
      <c r="KU348" s="60"/>
      <c r="KV348" s="60"/>
      <c r="KW348" s="60"/>
      <c r="KX348" s="60"/>
      <c r="KY348" s="60"/>
      <c r="KZ348" s="283" t="str">
        <f t="shared" si="1189"/>
        <v/>
      </c>
      <c r="LA348" s="26"/>
      <c r="LB348" s="18"/>
      <c r="LC348" s="18"/>
      <c r="LD348" s="18"/>
      <c r="LE348" s="18"/>
      <c r="LF348" s="18"/>
      <c r="LG348" s="18"/>
      <c r="LH348" s="18"/>
      <c r="LI348" s="18"/>
      <c r="LJ348" s="18"/>
      <c r="LK348" s="18"/>
      <c r="LL348" s="18"/>
      <c r="LM348" s="18"/>
      <c r="LN348" s="63"/>
      <c r="LO348" s="251">
        <f t="shared" si="1190"/>
        <v>0</v>
      </c>
      <c r="LP348" s="251">
        <f t="shared" si="1191"/>
        <v>0</v>
      </c>
      <c r="LQ348" s="251">
        <f t="shared" si="1192"/>
        <v>0</v>
      </c>
      <c r="LR348" s="251">
        <f t="shared" si="1193"/>
        <v>0</v>
      </c>
      <c r="LS348" s="251">
        <f t="shared" si="1194"/>
        <v>0</v>
      </c>
      <c r="LT348" s="251">
        <f t="shared" si="1195"/>
        <v>0</v>
      </c>
      <c r="LU348" s="251">
        <f t="shared" si="1196"/>
        <v>0</v>
      </c>
      <c r="LV348" s="251">
        <f t="shared" si="1197"/>
        <v>0</v>
      </c>
      <c r="LW348" s="251">
        <f t="shared" si="1198"/>
        <v>0</v>
      </c>
      <c r="LX348" s="251">
        <f t="shared" si="1199"/>
        <v>0</v>
      </c>
      <c r="LY348" s="251">
        <f t="shared" si="1200"/>
        <v>0</v>
      </c>
      <c r="LZ348" s="251">
        <f t="shared" si="1201"/>
        <v>0</v>
      </c>
      <c r="MA348" s="63" t="str">
        <f t="shared" si="1202"/>
        <v/>
      </c>
      <c r="MB348" s="63" t="str">
        <f t="shared" si="1094"/>
        <v/>
      </c>
      <c r="MC348" s="63">
        <f t="shared" si="1095"/>
        <v>334</v>
      </c>
      <c r="MD348" s="63" t="str">
        <f t="shared" si="1096"/>
        <v/>
      </c>
      <c r="ME348" s="63" t="str">
        <f t="shared" si="1097"/>
        <v/>
      </c>
      <c r="MF348" s="315" t="str">
        <f t="shared" si="1203"/>
        <v/>
      </c>
      <c r="MG348" s="315">
        <f>IF(ISNUMBER(MATCH(EO348,$ME$15:$ME$520,0)),0,MAX(MG$14:MG347)+1)</f>
        <v>0</v>
      </c>
      <c r="MH348" s="315" t="str">
        <f t="shared" si="1204"/>
        <v/>
      </c>
      <c r="MI348" s="369"/>
      <c r="MJ348" s="68"/>
      <c r="MK348" s="18"/>
      <c r="ML348" s="242"/>
      <c r="MM348" s="242"/>
      <c r="MN348" s="59"/>
      <c r="MO348" s="59"/>
      <c r="MP348" s="285"/>
      <c r="MQ348" s="59"/>
      <c r="MR348" s="238"/>
      <c r="MS348" s="285"/>
      <c r="MT348" s="59"/>
      <c r="MU348" s="285"/>
      <c r="MV348" s="238"/>
      <c r="MW348" s="59"/>
      <c r="MX348" s="59"/>
      <c r="MY348" s="59"/>
      <c r="MZ348" s="59"/>
      <c r="NA348" s="59"/>
      <c r="NB348" s="59"/>
      <c r="NC348" s="59"/>
      <c r="ND348" s="59"/>
      <c r="NE348" s="59"/>
      <c r="NF348" s="59"/>
      <c r="NG348" s="59"/>
      <c r="NH348" s="59"/>
      <c r="NI348" s="59"/>
      <c r="NJ348" s="59"/>
      <c r="NK348" s="59"/>
      <c r="NL348" s="454"/>
      <c r="NM348" s="454"/>
      <c r="NN348" s="59"/>
      <c r="NO348" s="18"/>
      <c r="NP348" s="18"/>
      <c r="NQ348" s="18"/>
      <c r="NR348" s="18"/>
      <c r="NS348" s="18"/>
      <c r="NT348" s="18"/>
      <c r="NU348" s="18"/>
      <c r="NV348" s="18"/>
      <c r="NW348" s="18"/>
      <c r="NX348" s="18"/>
      <c r="NY348" s="18"/>
      <c r="NZ348" s="18"/>
      <c r="OA348" s="18"/>
      <c r="OB348" s="18"/>
      <c r="OC348" s="18"/>
      <c r="OZ348" s="59"/>
      <c r="PA348" s="251" t="str">
        <f t="shared" si="1205"/>
        <v/>
      </c>
      <c r="PB348" s="251" t="str">
        <f t="shared" si="1206"/>
        <v/>
      </c>
      <c r="PC348" s="251" t="str">
        <f t="shared" si="1207"/>
        <v/>
      </c>
      <c r="PD348" s="251" t="str">
        <f t="shared" si="1208"/>
        <v/>
      </c>
      <c r="PE348" s="251" t="str">
        <f t="shared" si="1209"/>
        <v/>
      </c>
      <c r="PF348" s="251" t="str">
        <f t="shared" si="1210"/>
        <v/>
      </c>
      <c r="PG348" s="251" t="str">
        <f t="shared" si="1211"/>
        <v/>
      </c>
      <c r="PH348" s="251" t="str">
        <f t="shared" si="1212"/>
        <v/>
      </c>
      <c r="PI348" s="251" t="str">
        <f t="shared" si="1213"/>
        <v/>
      </c>
      <c r="PJ348" s="251" t="str">
        <f t="shared" si="1214"/>
        <v/>
      </c>
      <c r="PK348" s="251" t="str">
        <f t="shared" si="1215"/>
        <v/>
      </c>
      <c r="PL348" s="251" t="str">
        <f t="shared" si="1216"/>
        <v/>
      </c>
      <c r="PM348" s="251" t="str">
        <f t="shared" si="1217"/>
        <v/>
      </c>
      <c r="PN348" s="251" t="str">
        <f t="shared" si="1218"/>
        <v/>
      </c>
      <c r="PO348" s="251" t="str">
        <f t="shared" si="1219"/>
        <v/>
      </c>
      <c r="PP348" s="251" t="str">
        <f t="shared" si="1220"/>
        <v/>
      </c>
      <c r="PQ348" s="251" t="str">
        <f t="shared" si="1221"/>
        <v/>
      </c>
      <c r="PR348" s="251" t="str">
        <f t="shared" si="1222"/>
        <v/>
      </c>
      <c r="PS348" s="251" t="str">
        <f t="shared" si="1223"/>
        <v/>
      </c>
      <c r="PT348" s="251" t="str">
        <f t="shared" si="1224"/>
        <v/>
      </c>
      <c r="PU348" s="251" t="str">
        <f t="shared" si="1225"/>
        <v/>
      </c>
      <c r="PV348" s="251" t="str">
        <f t="shared" si="1226"/>
        <v/>
      </c>
      <c r="PW348" s="251" t="str">
        <f t="shared" si="1227"/>
        <v/>
      </c>
      <c r="PX348" s="251" t="str">
        <f t="shared" si="1228"/>
        <v/>
      </c>
      <c r="PY348" s="251" t="str">
        <f t="shared" si="1229"/>
        <v/>
      </c>
      <c r="PZ348" s="251" t="str">
        <f t="shared" si="1230"/>
        <v/>
      </c>
      <c r="QA348" s="251" t="str">
        <f t="shared" si="1231"/>
        <v/>
      </c>
      <c r="QB348" s="251" t="str">
        <f t="shared" si="1232"/>
        <v/>
      </c>
      <c r="QC348" s="251" t="str">
        <f t="shared" si="1233"/>
        <v/>
      </c>
      <c r="QD348" s="251" t="str">
        <f t="shared" si="1234"/>
        <v/>
      </c>
      <c r="QE348" s="251" t="str">
        <f t="shared" si="1235"/>
        <v/>
      </c>
      <c r="QF348" s="63">
        <f t="shared" si="1236"/>
        <v>0</v>
      </c>
      <c r="QG348" s="59"/>
      <c r="QH348" s="59"/>
      <c r="QI348" s="59"/>
      <c r="QJ348" s="59"/>
      <c r="QK348" s="59"/>
      <c r="QL348" s="59"/>
      <c r="QM348" s="59"/>
      <c r="QN348" s="59"/>
    </row>
    <row r="349" spans="1:456" ht="6.75" customHeight="1" x14ac:dyDescent="0.25">
      <c r="A349" s="68"/>
      <c r="B349" s="447">
        <f t="shared" si="1098"/>
        <v>335</v>
      </c>
      <c r="C349" s="72" t="s">
        <v>729</v>
      </c>
      <c r="D349" s="261" t="s">
        <v>1242</v>
      </c>
      <c r="E349" s="59"/>
      <c r="F349" s="229"/>
      <c r="G349" s="295"/>
      <c r="H349" s="295"/>
      <c r="I349" s="229"/>
      <c r="J349" s="295"/>
      <c r="K349" s="295"/>
      <c r="L349" s="229"/>
      <c r="M349" s="295"/>
      <c r="N349" s="295"/>
      <c r="O349" s="229"/>
      <c r="P349" s="295"/>
      <c r="Q349" s="295"/>
      <c r="R349" s="229"/>
      <c r="S349" s="230"/>
      <c r="T349" s="231"/>
      <c r="U349" s="229"/>
      <c r="V349" s="230"/>
      <c r="W349" s="231"/>
      <c r="X349" s="229"/>
      <c r="Y349" s="230"/>
      <c r="Z349" s="231"/>
      <c r="AA349" s="229"/>
      <c r="AB349" s="295"/>
      <c r="AC349" s="295"/>
      <c r="AD349" s="229"/>
      <c r="AE349" s="295"/>
      <c r="AF349" s="295"/>
      <c r="AG349" s="229"/>
      <c r="AH349" s="295"/>
      <c r="AI349" s="295"/>
      <c r="AJ349" s="229"/>
      <c r="AK349" s="295"/>
      <c r="AL349" s="295"/>
      <c r="AM349" s="229"/>
      <c r="AN349" s="295"/>
      <c r="AO349" s="295"/>
      <c r="AP349" s="243"/>
      <c r="AQ349" s="295"/>
      <c r="AR349" s="290"/>
      <c r="AS349" s="243"/>
      <c r="AT349" s="295"/>
      <c r="AU349" s="290"/>
      <c r="AV349" s="229"/>
      <c r="AW349" s="230"/>
      <c r="AX349" s="231"/>
      <c r="AY349" s="229"/>
      <c r="AZ349" s="230"/>
      <c r="BA349" s="231"/>
      <c r="BB349" s="229"/>
      <c r="BC349" s="230"/>
      <c r="BD349" s="231"/>
      <c r="BE349" s="229"/>
      <c r="BF349" s="230"/>
      <c r="BG349" s="231"/>
      <c r="BH349" s="229"/>
      <c r="BI349" s="230"/>
      <c r="BJ349" s="231"/>
      <c r="BK349" s="243"/>
      <c r="BL349" s="295"/>
      <c r="BM349" s="429"/>
      <c r="BN349" s="243"/>
      <c r="BO349" s="230"/>
      <c r="BP349" s="429"/>
      <c r="BQ349" s="229"/>
      <c r="BR349" s="230"/>
      <c r="BS349" s="231"/>
      <c r="BT349" s="229"/>
      <c r="BU349" s="230"/>
      <c r="BV349" s="231"/>
      <c r="BW349" s="229"/>
      <c r="BX349" s="230"/>
      <c r="BY349" s="231"/>
      <c r="BZ349" s="229"/>
      <c r="CA349" s="230"/>
      <c r="CB349" s="231"/>
      <c r="CC349" s="229"/>
      <c r="CD349" s="230"/>
      <c r="CE349" s="231"/>
      <c r="CF349" s="331"/>
      <c r="CG349" s="332"/>
      <c r="CH349" s="385"/>
      <c r="CI349" s="331"/>
      <c r="CJ349" s="332"/>
      <c r="CK349" s="385"/>
      <c r="CL349" s="243"/>
      <c r="CM349" s="230"/>
      <c r="CN349" s="354"/>
      <c r="CO349" s="243"/>
      <c r="CP349" s="295"/>
      <c r="CQ349" s="429"/>
      <c r="CR349" s="331"/>
      <c r="CS349" s="332"/>
      <c r="CT349" s="333"/>
      <c r="CU349" s="229"/>
      <c r="CV349" s="230"/>
      <c r="CW349" s="231"/>
      <c r="CX349" s="331"/>
      <c r="CY349" s="332"/>
      <c r="CZ349" s="333"/>
      <c r="DA349" s="331"/>
      <c r="DB349" s="332"/>
      <c r="DC349" s="333"/>
      <c r="DD349" s="331"/>
      <c r="DE349" s="332"/>
      <c r="DF349" s="333"/>
      <c r="DG349" s="331"/>
      <c r="DH349" s="332"/>
      <c r="DI349" s="333"/>
      <c r="DJ349" s="229"/>
      <c r="DK349" s="230"/>
      <c r="DL349" s="231"/>
      <c r="DM349" s="229"/>
      <c r="DN349" s="230"/>
      <c r="DO349" s="231"/>
      <c r="DP349" s="331"/>
      <c r="DQ349" s="332"/>
      <c r="DR349" s="333"/>
      <c r="DS349" s="331"/>
      <c r="DT349" s="332"/>
      <c r="DU349" s="333"/>
      <c r="DV349" s="331"/>
      <c r="DW349" s="332"/>
      <c r="DX349" s="333"/>
      <c r="DY349" s="331"/>
      <c r="DZ349" s="332"/>
      <c r="EA349" s="333"/>
      <c r="EB349" s="331"/>
      <c r="EC349" s="332"/>
      <c r="ED349" s="333"/>
      <c r="EE349" s="331"/>
      <c r="EF349" s="332"/>
      <c r="EG349" s="333"/>
      <c r="EH349" s="229"/>
      <c r="EI349" s="230"/>
      <c r="EJ349" s="231"/>
      <c r="EK349" s="229"/>
      <c r="EL349" s="230"/>
      <c r="EM349" s="231"/>
      <c r="EN349" s="244"/>
      <c r="EO349" s="269" t="str">
        <f t="shared" si="1099"/>
        <v/>
      </c>
      <c r="EP349" s="444" t="s">
        <v>1247</v>
      </c>
      <c r="EQ349" s="360" t="str">
        <f t="shared" si="1237"/>
        <v/>
      </c>
      <c r="ER349" s="360" t="str">
        <f t="shared" si="1238"/>
        <v/>
      </c>
      <c r="ES349" s="360" t="str">
        <f t="shared" si="1239"/>
        <v/>
      </c>
      <c r="ET349" s="360" t="str">
        <f t="shared" si="1240"/>
        <v/>
      </c>
      <c r="EU349" s="360" t="str">
        <f t="shared" si="1241"/>
        <v/>
      </c>
      <c r="EV349" s="360" t="str">
        <f t="shared" si="1242"/>
        <v/>
      </c>
      <c r="EW349" s="360" t="str">
        <f t="shared" si="1243"/>
        <v/>
      </c>
      <c r="EX349" s="360" t="str">
        <f t="shared" si="1244"/>
        <v/>
      </c>
      <c r="EY349" s="360" t="str">
        <f t="shared" si="1245"/>
        <v/>
      </c>
      <c r="EZ349" s="360" t="str">
        <f t="shared" si="1246"/>
        <v/>
      </c>
      <c r="FA349" s="360" t="str">
        <f t="shared" si="1247"/>
        <v/>
      </c>
      <c r="FB349" s="360" t="str">
        <f t="shared" si="1248"/>
        <v/>
      </c>
      <c r="FC349" s="360" t="str">
        <f t="shared" si="1249"/>
        <v/>
      </c>
      <c r="FD349" s="360" t="str">
        <f t="shared" si="1250"/>
        <v/>
      </c>
      <c r="FE349" s="360" t="str">
        <f t="shared" si="1251"/>
        <v/>
      </c>
      <c r="FF349" s="360" t="str">
        <f t="shared" si="1252"/>
        <v/>
      </c>
      <c r="FG349" s="360" t="str">
        <f t="shared" si="1253"/>
        <v/>
      </c>
      <c r="FH349" s="360" t="str">
        <f t="shared" si="1254"/>
        <v/>
      </c>
      <c r="FI349" s="360" t="str">
        <f t="shared" si="1255"/>
        <v/>
      </c>
      <c r="FJ349" s="360">
        <f t="shared" si="1256"/>
        <v>39</v>
      </c>
      <c r="FK349" s="360">
        <f t="shared" si="1257"/>
        <v>39</v>
      </c>
      <c r="FL349" s="360" t="str">
        <f t="shared" si="1258"/>
        <v/>
      </c>
      <c r="FM349" s="360" t="str">
        <f t="shared" si="1259"/>
        <v/>
      </c>
      <c r="FN349" s="360" t="str">
        <f t="shared" si="1260"/>
        <v/>
      </c>
      <c r="FO349" s="360" t="str">
        <f t="shared" si="1261"/>
        <v/>
      </c>
      <c r="FP349" s="360" t="str">
        <f t="shared" si="1262"/>
        <v/>
      </c>
      <c r="FQ349" s="360" t="str">
        <f t="shared" si="1263"/>
        <v/>
      </c>
      <c r="FR349" s="360" t="str">
        <f t="shared" si="1264"/>
        <v/>
      </c>
      <c r="FS349" s="360" t="str">
        <f t="shared" si="1265"/>
        <v/>
      </c>
      <c r="FT349" s="360">
        <f t="shared" si="1100"/>
        <v>40</v>
      </c>
      <c r="FU349" s="360" t="str">
        <f t="shared" si="1266"/>
        <v/>
      </c>
      <c r="FV349" s="360" t="str">
        <f t="shared" si="1267"/>
        <v/>
      </c>
      <c r="FW349" s="360" t="str">
        <f t="shared" si="1268"/>
        <v/>
      </c>
      <c r="FX349" s="360" t="str">
        <f t="shared" si="1269"/>
        <v/>
      </c>
      <c r="FY349" s="360" t="str">
        <f t="shared" si="1270"/>
        <v/>
      </c>
      <c r="FZ349" s="360" t="str">
        <f t="shared" si="1271"/>
        <v/>
      </c>
      <c r="GA349" s="360" t="str">
        <f t="shared" si="1272"/>
        <v/>
      </c>
      <c r="GB349" s="360" t="str">
        <f t="shared" si="1273"/>
        <v/>
      </c>
      <c r="GC349" s="360" t="str">
        <f t="shared" si="1274"/>
        <v/>
      </c>
      <c r="GD349" s="360">
        <f t="shared" si="1275"/>
        <v>49</v>
      </c>
      <c r="GE349" s="360" t="str">
        <f t="shared" si="1276"/>
        <v/>
      </c>
      <c r="GF349" s="360" t="str">
        <f t="shared" si="1277"/>
        <v/>
      </c>
      <c r="GG349" s="360" t="str">
        <f t="shared" si="1278"/>
        <v/>
      </c>
      <c r="GH349" s="360" t="str">
        <f t="shared" si="1279"/>
        <v/>
      </c>
      <c r="GI349" s="360" t="str">
        <f t="shared" si="1280"/>
        <v/>
      </c>
      <c r="GJ349" s="360" t="str">
        <f t="shared" si="1281"/>
        <v/>
      </c>
      <c r="GK349" s="444" t="s">
        <v>1247</v>
      </c>
      <c r="GL349" s="361" t="str">
        <f t="shared" si="1101"/>
        <v>-</v>
      </c>
      <c r="GM349" s="361" t="str">
        <f t="shared" si="1102"/>
        <v>-</v>
      </c>
      <c r="GN349" s="361" t="str">
        <f t="shared" si="1103"/>
        <v>-</v>
      </c>
      <c r="GO349" s="361" t="str">
        <f t="shared" si="1104"/>
        <v>-</v>
      </c>
      <c r="GP349" s="361" t="str">
        <f t="shared" si="1105"/>
        <v>-</v>
      </c>
      <c r="GQ349" s="361" t="str">
        <f t="shared" si="1106"/>
        <v>-</v>
      </c>
      <c r="GR349" s="361" t="str">
        <f t="shared" si="1107"/>
        <v>-</v>
      </c>
      <c r="GS349" s="361" t="str">
        <f t="shared" si="1108"/>
        <v>-</v>
      </c>
      <c r="GT349" s="361" t="str">
        <f t="shared" si="1109"/>
        <v>-</v>
      </c>
      <c r="GU349" s="361" t="str">
        <f t="shared" si="1110"/>
        <v>-</v>
      </c>
      <c r="GV349" s="361" t="str">
        <f t="shared" si="1111"/>
        <v>-</v>
      </c>
      <c r="GW349" s="361" t="str">
        <f t="shared" si="1112"/>
        <v>-</v>
      </c>
      <c r="GX349" s="361" t="str">
        <f t="shared" si="1113"/>
        <v>-</v>
      </c>
      <c r="GY349" s="361" t="str">
        <f t="shared" si="1114"/>
        <v>-</v>
      </c>
      <c r="GZ349" s="361" t="str">
        <f t="shared" si="1115"/>
        <v>-</v>
      </c>
      <c r="HA349" s="361" t="str">
        <f t="shared" si="1116"/>
        <v>-</v>
      </c>
      <c r="HB349" s="361" t="str">
        <f t="shared" si="1117"/>
        <v>-</v>
      </c>
      <c r="HC349" s="361" t="str">
        <f t="shared" si="1118"/>
        <v>-</v>
      </c>
      <c r="HD349" s="361" t="str">
        <f t="shared" si="1119"/>
        <v>-</v>
      </c>
      <c r="HE349" s="361" t="str">
        <f t="shared" si="1120"/>
        <v>GWF</v>
      </c>
      <c r="HF349" s="361" t="str">
        <f t="shared" si="1121"/>
        <v>GWF</v>
      </c>
      <c r="HG349" s="361" t="str">
        <f t="shared" si="1122"/>
        <v>-</v>
      </c>
      <c r="HH349" s="361" t="str">
        <f t="shared" si="1123"/>
        <v>-</v>
      </c>
      <c r="HI349" s="361" t="str">
        <f t="shared" si="1124"/>
        <v>-</v>
      </c>
      <c r="HJ349" s="361" t="str">
        <f t="shared" si="1125"/>
        <v>-</v>
      </c>
      <c r="HK349" s="361" t="str">
        <f t="shared" si="1126"/>
        <v>-</v>
      </c>
      <c r="HL349" s="361" t="str">
        <f t="shared" si="1127"/>
        <v>-</v>
      </c>
      <c r="HM349" s="361" t="str">
        <f t="shared" si="1128"/>
        <v>-</v>
      </c>
      <c r="HN349" s="361" t="str">
        <f t="shared" si="1129"/>
        <v>-</v>
      </c>
      <c r="HO349" s="361" t="str">
        <f t="shared" si="1130"/>
        <v>GWF</v>
      </c>
      <c r="HP349" s="361" t="str">
        <f t="shared" si="1131"/>
        <v>-</v>
      </c>
      <c r="HQ349" s="361" t="str">
        <f t="shared" si="1132"/>
        <v>-</v>
      </c>
      <c r="HR349" s="361" t="str">
        <f t="shared" si="1133"/>
        <v>-</v>
      </c>
      <c r="HS349" s="361" t="str">
        <f t="shared" si="1134"/>
        <v>-</v>
      </c>
      <c r="HT349" s="361" t="str">
        <f t="shared" si="1135"/>
        <v>-</v>
      </c>
      <c r="HU349" s="361" t="str">
        <f t="shared" si="1136"/>
        <v>-</v>
      </c>
      <c r="HV349" s="361" t="str">
        <f t="shared" si="1137"/>
        <v>-</v>
      </c>
      <c r="HW349" s="361" t="str">
        <f t="shared" si="1138"/>
        <v>-</v>
      </c>
      <c r="HX349" s="361" t="str">
        <f t="shared" si="1139"/>
        <v>-</v>
      </c>
      <c r="HY349" s="361" t="str">
        <f t="shared" si="1140"/>
        <v>GWF</v>
      </c>
      <c r="HZ349" s="361" t="str">
        <f t="shared" si="1141"/>
        <v>-</v>
      </c>
      <c r="IA349" s="361" t="str">
        <f t="shared" si="1142"/>
        <v>-</v>
      </c>
      <c r="IB349" s="361" t="str">
        <f t="shared" si="1143"/>
        <v>-</v>
      </c>
      <c r="IC349" s="361" t="str">
        <f t="shared" si="1144"/>
        <v>-</v>
      </c>
      <c r="ID349" s="361" t="str">
        <f t="shared" si="1145"/>
        <v>-</v>
      </c>
      <c r="IE349" s="361" t="str">
        <f t="shared" si="1146"/>
        <v>-</v>
      </c>
      <c r="IF349" s="444" t="s">
        <v>1247</v>
      </c>
      <c r="IG349" s="56" t="str">
        <f t="shared" si="1282"/>
        <v>-</v>
      </c>
      <c r="IH349" s="56" t="str">
        <f t="shared" si="1283"/>
        <v>-</v>
      </c>
      <c r="II349" s="56" t="str">
        <f t="shared" si="1284"/>
        <v>-</v>
      </c>
      <c r="IJ349" s="56" t="str">
        <f t="shared" si="1285"/>
        <v>-</v>
      </c>
      <c r="IK349" s="56" t="str">
        <f t="shared" si="1147"/>
        <v>-</v>
      </c>
      <c r="IL349" s="56" t="str">
        <f t="shared" si="1148"/>
        <v>-</v>
      </c>
      <c r="IM349" s="56" t="str">
        <f t="shared" si="1149"/>
        <v>-</v>
      </c>
      <c r="IN349" s="56" t="str">
        <f t="shared" si="1150"/>
        <v>-</v>
      </c>
      <c r="IO349" s="56" t="str">
        <f t="shared" si="1151"/>
        <v>-</v>
      </c>
      <c r="IP349" s="56" t="str">
        <f t="shared" si="1152"/>
        <v>-</v>
      </c>
      <c r="IQ349" s="56" t="str">
        <f t="shared" si="1153"/>
        <v>-</v>
      </c>
      <c r="IR349" s="56" t="str">
        <f t="shared" si="1154"/>
        <v>-</v>
      </c>
      <c r="IS349" s="56" t="str">
        <f t="shared" si="1155"/>
        <v>-</v>
      </c>
      <c r="IT349" s="56" t="str">
        <f t="shared" si="1156"/>
        <v>-</v>
      </c>
      <c r="IU349" s="56" t="str">
        <f t="shared" si="1157"/>
        <v>-</v>
      </c>
      <c r="IV349" s="56" t="str">
        <f t="shared" si="1158"/>
        <v>-</v>
      </c>
      <c r="IW349" s="56" t="str">
        <f t="shared" si="1159"/>
        <v>-</v>
      </c>
      <c r="IX349" s="56" t="str">
        <f t="shared" si="1160"/>
        <v>-</v>
      </c>
      <c r="IY349" s="56" t="str">
        <f t="shared" si="1161"/>
        <v>-</v>
      </c>
      <c r="IZ349" s="56" t="str">
        <f t="shared" si="1162"/>
        <v>---------------</v>
      </c>
      <c r="JA349" s="56" t="str">
        <f t="shared" si="1163"/>
        <v>---------------</v>
      </c>
      <c r="JB349" s="56" t="str">
        <f t="shared" si="1164"/>
        <v>-</v>
      </c>
      <c r="JC349" s="56" t="str">
        <f t="shared" si="1165"/>
        <v>-</v>
      </c>
      <c r="JD349" s="56" t="str">
        <f t="shared" si="1166"/>
        <v>-</v>
      </c>
      <c r="JE349" s="56" t="str">
        <f t="shared" si="1167"/>
        <v>-</v>
      </c>
      <c r="JF349" s="56" t="str">
        <f t="shared" si="1168"/>
        <v>-</v>
      </c>
      <c r="JG349" s="56" t="str">
        <f t="shared" si="1169"/>
        <v>-</v>
      </c>
      <c r="JH349" s="56" t="str">
        <f t="shared" si="1170"/>
        <v>-</v>
      </c>
      <c r="JI349" s="56" t="str">
        <f t="shared" si="1171"/>
        <v>-</v>
      </c>
      <c r="JJ349" s="56" t="str">
        <f t="shared" si="1172"/>
        <v>---------------</v>
      </c>
      <c r="JK349" s="56" t="str">
        <f t="shared" si="1173"/>
        <v>-</v>
      </c>
      <c r="JL349" s="56" t="str">
        <f t="shared" si="1174"/>
        <v>-</v>
      </c>
      <c r="JM349" s="56" t="str">
        <f t="shared" si="1175"/>
        <v>-</v>
      </c>
      <c r="JN349" s="56" t="str">
        <f t="shared" si="1176"/>
        <v>-</v>
      </c>
      <c r="JO349" s="56" t="str">
        <f t="shared" si="1177"/>
        <v>-</v>
      </c>
      <c r="JP349" s="56" t="str">
        <f t="shared" si="1178"/>
        <v>-</v>
      </c>
      <c r="JQ349" s="56" t="str">
        <f t="shared" si="1179"/>
        <v>-</v>
      </c>
      <c r="JR349" s="56" t="str">
        <f t="shared" si="1180"/>
        <v>-</v>
      </c>
      <c r="JS349" s="56" t="str">
        <f t="shared" si="1181"/>
        <v>-</v>
      </c>
      <c r="JT349" s="56" t="str">
        <f t="shared" si="1182"/>
        <v>---------------</v>
      </c>
      <c r="JU349" s="56" t="str">
        <f t="shared" si="1183"/>
        <v>-</v>
      </c>
      <c r="JV349" s="56" t="str">
        <f t="shared" si="1184"/>
        <v>-</v>
      </c>
      <c r="JW349" s="56" t="str">
        <f t="shared" si="1185"/>
        <v>-</v>
      </c>
      <c r="JX349" s="56" t="str">
        <f t="shared" si="1186"/>
        <v>-</v>
      </c>
      <c r="JY349" s="56" t="str">
        <f t="shared" si="1187"/>
        <v>-</v>
      </c>
      <c r="JZ349" s="56" t="str">
        <f t="shared" si="1188"/>
        <v>-</v>
      </c>
      <c r="KA349" s="444" t="s">
        <v>1247</v>
      </c>
      <c r="KB349" s="360">
        <f>IF(ISNUMBER(INDEX($EQ$15:$GK$521,$B349,EO$11)),MAX(KB$14:KB348)+1,0)</f>
        <v>0</v>
      </c>
      <c r="KC349" s="360" t="str">
        <f t="shared" si="1286"/>
        <v/>
      </c>
      <c r="KD349" s="373" t="s">
        <v>2</v>
      </c>
      <c r="KE349" s="215"/>
      <c r="KF349" s="60"/>
      <c r="KG349" s="60"/>
      <c r="KH349" s="60"/>
      <c r="KI349" s="60"/>
      <c r="KJ349" s="60"/>
      <c r="KK349" s="60"/>
      <c r="KL349" s="60"/>
      <c r="KM349" s="60"/>
      <c r="KN349" s="60"/>
      <c r="KO349" s="60"/>
      <c r="KP349" s="60"/>
      <c r="KQ349" s="60"/>
      <c r="KR349" s="60"/>
      <c r="KS349" s="60"/>
      <c r="KT349" s="60"/>
      <c r="KU349" s="60"/>
      <c r="KV349" s="60"/>
      <c r="KW349" s="60"/>
      <c r="KX349" s="60"/>
      <c r="KY349" s="60"/>
      <c r="KZ349" s="283" t="str">
        <f t="shared" si="1189"/>
        <v/>
      </c>
      <c r="LA349" s="26"/>
      <c r="LB349" s="18"/>
      <c r="LC349" s="18"/>
      <c r="LD349" s="18"/>
      <c r="LE349" s="18"/>
      <c r="LF349" s="18"/>
      <c r="LG349" s="18"/>
      <c r="LH349" s="18"/>
      <c r="LI349" s="18"/>
      <c r="LJ349" s="18"/>
      <c r="LK349" s="18"/>
      <c r="LL349" s="18"/>
      <c r="LM349" s="18"/>
      <c r="LN349" s="63"/>
      <c r="LO349" s="251">
        <f t="shared" si="1190"/>
        <v>0</v>
      </c>
      <c r="LP349" s="251">
        <f t="shared" si="1191"/>
        <v>0</v>
      </c>
      <c r="LQ349" s="251">
        <f t="shared" si="1192"/>
        <v>0</v>
      </c>
      <c r="LR349" s="251">
        <f t="shared" si="1193"/>
        <v>0</v>
      </c>
      <c r="LS349" s="251">
        <f t="shared" si="1194"/>
        <v>0</v>
      </c>
      <c r="LT349" s="251">
        <f t="shared" si="1195"/>
        <v>0</v>
      </c>
      <c r="LU349" s="251">
        <f t="shared" si="1196"/>
        <v>0</v>
      </c>
      <c r="LV349" s="251">
        <f t="shared" si="1197"/>
        <v>0</v>
      </c>
      <c r="LW349" s="251">
        <f t="shared" si="1198"/>
        <v>0</v>
      </c>
      <c r="LX349" s="251">
        <f t="shared" si="1199"/>
        <v>0</v>
      </c>
      <c r="LY349" s="251">
        <f t="shared" si="1200"/>
        <v>0</v>
      </c>
      <c r="LZ349" s="251">
        <f t="shared" si="1201"/>
        <v>0</v>
      </c>
      <c r="MA349" s="63" t="str">
        <f t="shared" si="1202"/>
        <v/>
      </c>
      <c r="MB349" s="63" t="str">
        <f t="shared" si="1094"/>
        <v/>
      </c>
      <c r="MC349" s="63">
        <f t="shared" si="1095"/>
        <v>335</v>
      </c>
      <c r="MD349" s="63" t="str">
        <f t="shared" si="1096"/>
        <v/>
      </c>
      <c r="ME349" s="63" t="str">
        <f t="shared" si="1097"/>
        <v/>
      </c>
      <c r="MF349" s="315" t="str">
        <f t="shared" si="1203"/>
        <v/>
      </c>
      <c r="MG349" s="315">
        <f>IF(ISNUMBER(MATCH(EO349,$ME$15:$ME$520,0)),0,MAX(MG$14:MG348)+1)</f>
        <v>0</v>
      </c>
      <c r="MH349" s="315" t="str">
        <f t="shared" si="1204"/>
        <v/>
      </c>
      <c r="MI349" s="369"/>
      <c r="MJ349" s="68"/>
      <c r="MK349" s="18"/>
      <c r="ML349" s="242"/>
      <c r="MM349" s="242"/>
      <c r="MN349" s="59"/>
      <c r="MO349" s="59"/>
      <c r="MP349" s="285"/>
      <c r="MQ349" s="59"/>
      <c r="MR349" s="238"/>
      <c r="MS349" s="285"/>
      <c r="MT349" s="59"/>
      <c r="MU349" s="285"/>
      <c r="MV349" s="238"/>
      <c r="MW349" s="59"/>
      <c r="MX349" s="59"/>
      <c r="MY349" s="59"/>
      <c r="MZ349" s="59"/>
      <c r="NA349" s="59"/>
      <c r="NB349" s="59"/>
      <c r="NC349" s="59"/>
      <c r="ND349" s="59"/>
      <c r="NE349" s="59"/>
      <c r="NF349" s="59"/>
      <c r="NG349" s="59"/>
      <c r="NH349" s="59"/>
      <c r="NI349" s="59"/>
      <c r="NJ349" s="59"/>
      <c r="NK349" s="59"/>
      <c r="NL349" s="454"/>
      <c r="NM349" s="454"/>
      <c r="NN349" s="59"/>
      <c r="NO349" s="18"/>
      <c r="NP349" s="18"/>
      <c r="NQ349" s="18"/>
      <c r="NR349" s="18"/>
      <c r="NS349" s="18"/>
      <c r="NT349" s="18"/>
      <c r="NU349" s="18"/>
      <c r="NV349" s="18"/>
      <c r="NW349" s="18"/>
      <c r="NX349" s="18"/>
      <c r="NY349" s="18"/>
      <c r="NZ349" s="18"/>
      <c r="OA349" s="18"/>
      <c r="OB349" s="18"/>
      <c r="OC349" s="18"/>
      <c r="OZ349" s="59"/>
      <c r="PA349" s="251" t="str">
        <f t="shared" si="1205"/>
        <v/>
      </c>
      <c r="PB349" s="251" t="str">
        <f t="shared" si="1206"/>
        <v/>
      </c>
      <c r="PC349" s="251" t="str">
        <f t="shared" si="1207"/>
        <v/>
      </c>
      <c r="PD349" s="251" t="str">
        <f t="shared" si="1208"/>
        <v/>
      </c>
      <c r="PE349" s="251" t="str">
        <f t="shared" si="1209"/>
        <v/>
      </c>
      <c r="PF349" s="251" t="str">
        <f t="shared" si="1210"/>
        <v/>
      </c>
      <c r="PG349" s="251" t="str">
        <f t="shared" si="1211"/>
        <v/>
      </c>
      <c r="PH349" s="251" t="str">
        <f t="shared" si="1212"/>
        <v/>
      </c>
      <c r="PI349" s="251" t="str">
        <f t="shared" si="1213"/>
        <v/>
      </c>
      <c r="PJ349" s="251" t="str">
        <f t="shared" si="1214"/>
        <v/>
      </c>
      <c r="PK349" s="251" t="str">
        <f t="shared" si="1215"/>
        <v/>
      </c>
      <c r="PL349" s="251" t="str">
        <f t="shared" si="1216"/>
        <v/>
      </c>
      <c r="PM349" s="251" t="str">
        <f t="shared" si="1217"/>
        <v/>
      </c>
      <c r="PN349" s="251" t="str">
        <f t="shared" si="1218"/>
        <v/>
      </c>
      <c r="PO349" s="251" t="str">
        <f t="shared" si="1219"/>
        <v/>
      </c>
      <c r="PP349" s="251" t="str">
        <f t="shared" si="1220"/>
        <v/>
      </c>
      <c r="PQ349" s="251" t="str">
        <f t="shared" si="1221"/>
        <v/>
      </c>
      <c r="PR349" s="251" t="str">
        <f t="shared" si="1222"/>
        <v/>
      </c>
      <c r="PS349" s="251" t="str">
        <f t="shared" si="1223"/>
        <v/>
      </c>
      <c r="PT349" s="251" t="str">
        <f t="shared" si="1224"/>
        <v/>
      </c>
      <c r="PU349" s="251" t="str">
        <f t="shared" si="1225"/>
        <v/>
      </c>
      <c r="PV349" s="251" t="str">
        <f t="shared" si="1226"/>
        <v/>
      </c>
      <c r="PW349" s="251" t="str">
        <f t="shared" si="1227"/>
        <v/>
      </c>
      <c r="PX349" s="251" t="str">
        <f t="shared" si="1228"/>
        <v/>
      </c>
      <c r="PY349" s="251" t="str">
        <f t="shared" si="1229"/>
        <v/>
      </c>
      <c r="PZ349" s="251" t="str">
        <f t="shared" si="1230"/>
        <v/>
      </c>
      <c r="QA349" s="251" t="str">
        <f t="shared" si="1231"/>
        <v/>
      </c>
      <c r="QB349" s="251" t="str">
        <f t="shared" si="1232"/>
        <v/>
      </c>
      <c r="QC349" s="251" t="str">
        <f t="shared" si="1233"/>
        <v/>
      </c>
      <c r="QD349" s="251" t="str">
        <f t="shared" si="1234"/>
        <v/>
      </c>
      <c r="QE349" s="251" t="str">
        <f t="shared" si="1235"/>
        <v/>
      </c>
      <c r="QF349" s="63">
        <f t="shared" si="1236"/>
        <v>0</v>
      </c>
      <c r="QG349" s="59"/>
      <c r="QH349" s="59"/>
      <c r="QI349" s="59"/>
      <c r="QJ349" s="59"/>
      <c r="QK349" s="59"/>
      <c r="QL349" s="59"/>
      <c r="QM349" s="59"/>
      <c r="QN349" s="59"/>
    </row>
    <row r="350" spans="1:456" ht="6.75" customHeight="1" x14ac:dyDescent="0.25">
      <c r="A350" s="68"/>
      <c r="B350" s="447">
        <f t="shared" si="1098"/>
        <v>336</v>
      </c>
      <c r="C350" s="72" t="s">
        <v>937</v>
      </c>
      <c r="D350" s="261" t="s">
        <v>1242</v>
      </c>
      <c r="E350" s="59"/>
      <c r="F350" s="229"/>
      <c r="G350" s="295"/>
      <c r="H350" s="295"/>
      <c r="I350" s="229"/>
      <c r="J350" s="295"/>
      <c r="K350" s="295"/>
      <c r="L350" s="229"/>
      <c r="M350" s="295"/>
      <c r="N350" s="295"/>
      <c r="O350" s="229"/>
      <c r="P350" s="295"/>
      <c r="Q350" s="295"/>
      <c r="R350" s="229"/>
      <c r="S350" s="230"/>
      <c r="T350" s="231"/>
      <c r="U350" s="229"/>
      <c r="V350" s="230"/>
      <c r="W350" s="231"/>
      <c r="X350" s="229"/>
      <c r="Y350" s="230"/>
      <c r="Z350" s="231"/>
      <c r="AA350" s="229"/>
      <c r="AB350" s="295"/>
      <c r="AC350" s="295"/>
      <c r="AD350" s="229"/>
      <c r="AE350" s="295"/>
      <c r="AF350" s="295"/>
      <c r="AG350" s="229"/>
      <c r="AH350" s="295"/>
      <c r="AI350" s="295"/>
      <c r="AJ350" s="229"/>
      <c r="AK350" s="295"/>
      <c r="AL350" s="295"/>
      <c r="AM350" s="229"/>
      <c r="AN350" s="295"/>
      <c r="AO350" s="295"/>
      <c r="AP350" s="243"/>
      <c r="AQ350" s="295"/>
      <c r="AR350" s="290"/>
      <c r="AS350" s="243"/>
      <c r="AT350" s="295"/>
      <c r="AU350" s="290"/>
      <c r="AV350" s="229"/>
      <c r="AW350" s="230"/>
      <c r="AX350" s="231"/>
      <c r="AY350" s="229"/>
      <c r="AZ350" s="230"/>
      <c r="BA350" s="231"/>
      <c r="BB350" s="229"/>
      <c r="BC350" s="230"/>
      <c r="BD350" s="231"/>
      <c r="BE350" s="229"/>
      <c r="BF350" s="230"/>
      <c r="BG350" s="231"/>
      <c r="BH350" s="229"/>
      <c r="BI350" s="230"/>
      <c r="BJ350" s="231"/>
      <c r="BK350" s="243"/>
      <c r="BL350" s="295"/>
      <c r="BM350" s="429"/>
      <c r="BN350" s="243"/>
      <c r="BO350" s="230"/>
      <c r="BP350" s="429"/>
      <c r="BQ350" s="229"/>
      <c r="BR350" s="230"/>
      <c r="BS350" s="231"/>
      <c r="BT350" s="229"/>
      <c r="BU350" s="230"/>
      <c r="BV350" s="231"/>
      <c r="BW350" s="229"/>
      <c r="BX350" s="230"/>
      <c r="BY350" s="231"/>
      <c r="BZ350" s="229"/>
      <c r="CA350" s="230"/>
      <c r="CB350" s="231"/>
      <c r="CC350" s="229"/>
      <c r="CD350" s="230"/>
      <c r="CE350" s="231"/>
      <c r="CF350" s="331"/>
      <c r="CG350" s="332"/>
      <c r="CH350" s="385"/>
      <c r="CI350" s="331"/>
      <c r="CJ350" s="332"/>
      <c r="CK350" s="385"/>
      <c r="CL350" s="243"/>
      <c r="CM350" s="230"/>
      <c r="CN350" s="354"/>
      <c r="CO350" s="243"/>
      <c r="CP350" s="295"/>
      <c r="CQ350" s="429"/>
      <c r="CR350" s="331"/>
      <c r="CS350" s="332"/>
      <c r="CT350" s="333"/>
      <c r="CU350" s="229"/>
      <c r="CV350" s="230"/>
      <c r="CW350" s="231"/>
      <c r="CX350" s="331"/>
      <c r="CY350" s="332"/>
      <c r="CZ350" s="333"/>
      <c r="DA350" s="331"/>
      <c r="DB350" s="332"/>
      <c r="DC350" s="333"/>
      <c r="DD350" s="331"/>
      <c r="DE350" s="332"/>
      <c r="DF350" s="333"/>
      <c r="DG350" s="331"/>
      <c r="DH350" s="332"/>
      <c r="DI350" s="333"/>
      <c r="DJ350" s="229"/>
      <c r="DK350" s="230"/>
      <c r="DL350" s="231"/>
      <c r="DM350" s="229"/>
      <c r="DN350" s="230"/>
      <c r="DO350" s="231"/>
      <c r="DP350" s="331"/>
      <c r="DQ350" s="332"/>
      <c r="DR350" s="333"/>
      <c r="DS350" s="331"/>
      <c r="DT350" s="332"/>
      <c r="DU350" s="333"/>
      <c r="DV350" s="331"/>
      <c r="DW350" s="332"/>
      <c r="DX350" s="333"/>
      <c r="DY350" s="331"/>
      <c r="DZ350" s="332"/>
      <c r="EA350" s="333"/>
      <c r="EB350" s="331"/>
      <c r="EC350" s="332"/>
      <c r="ED350" s="333"/>
      <c r="EE350" s="331"/>
      <c r="EF350" s="332"/>
      <c r="EG350" s="333"/>
      <c r="EH350" s="229"/>
      <c r="EI350" s="230"/>
      <c r="EJ350" s="231"/>
      <c r="EK350" s="229"/>
      <c r="EL350" s="230"/>
      <c r="EM350" s="231"/>
      <c r="EN350" s="244"/>
      <c r="EO350" s="269" t="str">
        <f t="shared" si="1099"/>
        <v/>
      </c>
      <c r="EP350" s="444" t="s">
        <v>1247</v>
      </c>
      <c r="EQ350" s="360" t="str">
        <f t="shared" si="1237"/>
        <v/>
      </c>
      <c r="ER350" s="360" t="str">
        <f t="shared" si="1238"/>
        <v/>
      </c>
      <c r="ES350" s="360" t="str">
        <f t="shared" si="1239"/>
        <v/>
      </c>
      <c r="ET350" s="360" t="str">
        <f t="shared" si="1240"/>
        <v/>
      </c>
      <c r="EU350" s="360" t="str">
        <f t="shared" si="1241"/>
        <v/>
      </c>
      <c r="EV350" s="360" t="str">
        <f t="shared" si="1242"/>
        <v/>
      </c>
      <c r="EW350" s="360" t="str">
        <f t="shared" si="1243"/>
        <v/>
      </c>
      <c r="EX350" s="360" t="str">
        <f t="shared" si="1244"/>
        <v/>
      </c>
      <c r="EY350" s="360" t="str">
        <f t="shared" si="1245"/>
        <v/>
      </c>
      <c r="EZ350" s="360" t="str">
        <f t="shared" si="1246"/>
        <v/>
      </c>
      <c r="FA350" s="360" t="str">
        <f t="shared" si="1247"/>
        <v/>
      </c>
      <c r="FB350" s="360" t="str">
        <f t="shared" si="1248"/>
        <v/>
      </c>
      <c r="FC350" s="360" t="str">
        <f t="shared" si="1249"/>
        <v/>
      </c>
      <c r="FD350" s="360" t="str">
        <f t="shared" si="1250"/>
        <v/>
      </c>
      <c r="FE350" s="360" t="str">
        <f t="shared" si="1251"/>
        <v/>
      </c>
      <c r="FF350" s="360" t="str">
        <f t="shared" si="1252"/>
        <v/>
      </c>
      <c r="FG350" s="360" t="str">
        <f t="shared" si="1253"/>
        <v/>
      </c>
      <c r="FH350" s="360" t="str">
        <f t="shared" si="1254"/>
        <v/>
      </c>
      <c r="FI350" s="360" t="str">
        <f t="shared" si="1255"/>
        <v/>
      </c>
      <c r="FJ350" s="360">
        <f t="shared" si="1256"/>
        <v>3</v>
      </c>
      <c r="FK350" s="360">
        <f t="shared" si="1257"/>
        <v>3</v>
      </c>
      <c r="FL350" s="360" t="str">
        <f t="shared" si="1258"/>
        <v/>
      </c>
      <c r="FM350" s="360" t="str">
        <f t="shared" si="1259"/>
        <v/>
      </c>
      <c r="FN350" s="360" t="str">
        <f t="shared" si="1260"/>
        <v/>
      </c>
      <c r="FO350" s="360" t="str">
        <f t="shared" si="1261"/>
        <v/>
      </c>
      <c r="FP350" s="360" t="str">
        <f t="shared" si="1262"/>
        <v/>
      </c>
      <c r="FQ350" s="360" t="str">
        <f t="shared" si="1263"/>
        <v/>
      </c>
      <c r="FR350" s="360" t="str">
        <f t="shared" si="1264"/>
        <v/>
      </c>
      <c r="FS350" s="360" t="str">
        <f t="shared" si="1265"/>
        <v/>
      </c>
      <c r="FT350" s="360">
        <f t="shared" si="1100"/>
        <v>3</v>
      </c>
      <c r="FU350" s="360" t="str">
        <f t="shared" si="1266"/>
        <v/>
      </c>
      <c r="FV350" s="360" t="str">
        <f t="shared" si="1267"/>
        <v/>
      </c>
      <c r="FW350" s="360" t="str">
        <f t="shared" si="1268"/>
        <v/>
      </c>
      <c r="FX350" s="360" t="str">
        <f t="shared" si="1269"/>
        <v/>
      </c>
      <c r="FY350" s="360" t="str">
        <f t="shared" si="1270"/>
        <v/>
      </c>
      <c r="FZ350" s="360" t="str">
        <f t="shared" si="1271"/>
        <v/>
      </c>
      <c r="GA350" s="360" t="str">
        <f t="shared" si="1272"/>
        <v/>
      </c>
      <c r="GB350" s="360" t="str">
        <f t="shared" si="1273"/>
        <v/>
      </c>
      <c r="GC350" s="360">
        <f t="shared" si="1274"/>
        <v>33</v>
      </c>
      <c r="GD350" s="360" t="str">
        <f t="shared" si="1275"/>
        <v/>
      </c>
      <c r="GE350" s="360" t="str">
        <f t="shared" si="1276"/>
        <v/>
      </c>
      <c r="GF350" s="360" t="str">
        <f t="shared" si="1277"/>
        <v/>
      </c>
      <c r="GG350" s="360" t="str">
        <f t="shared" si="1278"/>
        <v/>
      </c>
      <c r="GH350" s="360" t="str">
        <f t="shared" si="1279"/>
        <v/>
      </c>
      <c r="GI350" s="360" t="str">
        <f t="shared" si="1280"/>
        <v/>
      </c>
      <c r="GJ350" s="360" t="str">
        <f t="shared" si="1281"/>
        <v/>
      </c>
      <c r="GK350" s="444" t="s">
        <v>1247</v>
      </c>
      <c r="GL350" s="361" t="str">
        <f t="shared" si="1101"/>
        <v>-</v>
      </c>
      <c r="GM350" s="361" t="str">
        <f t="shared" si="1102"/>
        <v>-</v>
      </c>
      <c r="GN350" s="361" t="str">
        <f t="shared" si="1103"/>
        <v>-</v>
      </c>
      <c r="GO350" s="361" t="str">
        <f t="shared" si="1104"/>
        <v>-</v>
      </c>
      <c r="GP350" s="361" t="str">
        <f t="shared" si="1105"/>
        <v>-</v>
      </c>
      <c r="GQ350" s="361" t="str">
        <f t="shared" si="1106"/>
        <v>-</v>
      </c>
      <c r="GR350" s="361" t="str">
        <f t="shared" si="1107"/>
        <v>-</v>
      </c>
      <c r="GS350" s="361" t="str">
        <f t="shared" si="1108"/>
        <v>-</v>
      </c>
      <c r="GT350" s="361" t="str">
        <f t="shared" si="1109"/>
        <v>-</v>
      </c>
      <c r="GU350" s="361" t="str">
        <f t="shared" si="1110"/>
        <v>-</v>
      </c>
      <c r="GV350" s="361" t="str">
        <f t="shared" si="1111"/>
        <v>-</v>
      </c>
      <c r="GW350" s="361" t="str">
        <f t="shared" si="1112"/>
        <v>-</v>
      </c>
      <c r="GX350" s="361" t="str">
        <f t="shared" si="1113"/>
        <v>-</v>
      </c>
      <c r="GY350" s="361" t="str">
        <f t="shared" si="1114"/>
        <v>-</v>
      </c>
      <c r="GZ350" s="361" t="str">
        <f t="shared" si="1115"/>
        <v>-</v>
      </c>
      <c r="HA350" s="361" t="str">
        <f t="shared" si="1116"/>
        <v>-</v>
      </c>
      <c r="HB350" s="361" t="str">
        <f t="shared" si="1117"/>
        <v>-</v>
      </c>
      <c r="HC350" s="361" t="str">
        <f t="shared" si="1118"/>
        <v>-</v>
      </c>
      <c r="HD350" s="361" t="str">
        <f t="shared" si="1119"/>
        <v>-</v>
      </c>
      <c r="HE350" s="361" t="str">
        <f t="shared" si="1120"/>
        <v>newtonoptions</v>
      </c>
      <c r="HF350" s="361" t="str">
        <f t="shared" si="1121"/>
        <v>newtonoptions</v>
      </c>
      <c r="HG350" s="361" t="str">
        <f t="shared" si="1122"/>
        <v>-</v>
      </c>
      <c r="HH350" s="361" t="str">
        <f t="shared" si="1123"/>
        <v>-</v>
      </c>
      <c r="HI350" s="361" t="str">
        <f t="shared" si="1124"/>
        <v>-</v>
      </c>
      <c r="HJ350" s="361" t="str">
        <f t="shared" si="1125"/>
        <v>-</v>
      </c>
      <c r="HK350" s="361" t="str">
        <f t="shared" si="1126"/>
        <v>-</v>
      </c>
      <c r="HL350" s="361" t="str">
        <f t="shared" si="1127"/>
        <v>-</v>
      </c>
      <c r="HM350" s="361" t="str">
        <f t="shared" si="1128"/>
        <v>-</v>
      </c>
      <c r="HN350" s="361" t="str">
        <f t="shared" si="1129"/>
        <v>-</v>
      </c>
      <c r="HO350" s="361" t="str">
        <f t="shared" si="1130"/>
        <v>newtonoptions</v>
      </c>
      <c r="HP350" s="361" t="str">
        <f t="shared" si="1131"/>
        <v>-</v>
      </c>
      <c r="HQ350" s="361" t="str">
        <f t="shared" si="1132"/>
        <v>-</v>
      </c>
      <c r="HR350" s="361" t="str">
        <f t="shared" si="1133"/>
        <v>-</v>
      </c>
      <c r="HS350" s="361" t="str">
        <f t="shared" si="1134"/>
        <v>-</v>
      </c>
      <c r="HT350" s="361" t="str">
        <f t="shared" si="1135"/>
        <v>-</v>
      </c>
      <c r="HU350" s="361" t="str">
        <f t="shared" si="1136"/>
        <v>-</v>
      </c>
      <c r="HV350" s="361" t="str">
        <f t="shared" si="1137"/>
        <v>-</v>
      </c>
      <c r="HW350" s="361" t="str">
        <f t="shared" si="1138"/>
        <v>-</v>
      </c>
      <c r="HX350" s="361" t="str">
        <f t="shared" si="1139"/>
        <v>newtonoptions</v>
      </c>
      <c r="HY350" s="361" t="str">
        <f t="shared" si="1140"/>
        <v>-</v>
      </c>
      <c r="HZ350" s="361" t="str">
        <f t="shared" si="1141"/>
        <v>-</v>
      </c>
      <c r="IA350" s="361" t="str">
        <f t="shared" si="1142"/>
        <v>-</v>
      </c>
      <c r="IB350" s="361" t="str">
        <f t="shared" si="1143"/>
        <v>-</v>
      </c>
      <c r="IC350" s="361" t="str">
        <f t="shared" si="1144"/>
        <v>-</v>
      </c>
      <c r="ID350" s="361" t="str">
        <f t="shared" si="1145"/>
        <v>-</v>
      </c>
      <c r="IE350" s="361" t="str">
        <f t="shared" si="1146"/>
        <v>-</v>
      </c>
      <c r="IF350" s="444" t="s">
        <v>1247</v>
      </c>
      <c r="IG350" s="56" t="str">
        <f t="shared" si="1282"/>
        <v>-</v>
      </c>
      <c r="IH350" s="56" t="str">
        <f t="shared" si="1283"/>
        <v>-</v>
      </c>
      <c r="II350" s="56" t="str">
        <f t="shared" si="1284"/>
        <v>-</v>
      </c>
      <c r="IJ350" s="56" t="str">
        <f t="shared" si="1285"/>
        <v>-</v>
      </c>
      <c r="IK350" s="56" t="str">
        <f t="shared" si="1147"/>
        <v>-</v>
      </c>
      <c r="IL350" s="56" t="str">
        <f t="shared" si="1148"/>
        <v>-</v>
      </c>
      <c r="IM350" s="56" t="str">
        <f t="shared" si="1149"/>
        <v>-</v>
      </c>
      <c r="IN350" s="56" t="str">
        <f t="shared" si="1150"/>
        <v>-</v>
      </c>
      <c r="IO350" s="56" t="str">
        <f t="shared" si="1151"/>
        <v>-</v>
      </c>
      <c r="IP350" s="56" t="str">
        <f t="shared" si="1152"/>
        <v>-</v>
      </c>
      <c r="IQ350" s="56" t="str">
        <f t="shared" si="1153"/>
        <v>-</v>
      </c>
      <c r="IR350" s="56" t="str">
        <f t="shared" si="1154"/>
        <v>-</v>
      </c>
      <c r="IS350" s="56" t="str">
        <f t="shared" si="1155"/>
        <v>-</v>
      </c>
      <c r="IT350" s="56" t="str">
        <f t="shared" si="1156"/>
        <v>-</v>
      </c>
      <c r="IU350" s="56" t="str">
        <f t="shared" si="1157"/>
        <v>-</v>
      </c>
      <c r="IV350" s="56" t="str">
        <f t="shared" si="1158"/>
        <v>-</v>
      </c>
      <c r="IW350" s="56" t="str">
        <f t="shared" si="1159"/>
        <v>-</v>
      </c>
      <c r="IX350" s="56" t="str">
        <f t="shared" si="1160"/>
        <v>-</v>
      </c>
      <c r="IY350" s="56" t="str">
        <f t="shared" si="1161"/>
        <v>-</v>
      </c>
      <c r="IZ350" s="56" t="str">
        <f t="shared" si="1162"/>
        <v>newton</v>
      </c>
      <c r="JA350" s="56" t="str">
        <f t="shared" si="1163"/>
        <v>newton</v>
      </c>
      <c r="JB350" s="56" t="str">
        <f t="shared" si="1164"/>
        <v>-</v>
      </c>
      <c r="JC350" s="56" t="str">
        <f t="shared" si="1165"/>
        <v>-</v>
      </c>
      <c r="JD350" s="56" t="str">
        <f t="shared" si="1166"/>
        <v>-</v>
      </c>
      <c r="JE350" s="56" t="str">
        <f t="shared" si="1167"/>
        <v>-</v>
      </c>
      <c r="JF350" s="56" t="str">
        <f t="shared" si="1168"/>
        <v>-</v>
      </c>
      <c r="JG350" s="56" t="str">
        <f t="shared" si="1169"/>
        <v>-</v>
      </c>
      <c r="JH350" s="56" t="str">
        <f t="shared" si="1170"/>
        <v>-</v>
      </c>
      <c r="JI350" s="56" t="str">
        <f t="shared" si="1171"/>
        <v>-</v>
      </c>
      <c r="JJ350" s="56" t="str">
        <f t="shared" si="1172"/>
        <v>newton</v>
      </c>
      <c r="JK350" s="56" t="str">
        <f t="shared" si="1173"/>
        <v>-</v>
      </c>
      <c r="JL350" s="56" t="str">
        <f t="shared" si="1174"/>
        <v>-</v>
      </c>
      <c r="JM350" s="56" t="str">
        <f t="shared" si="1175"/>
        <v>-</v>
      </c>
      <c r="JN350" s="56" t="str">
        <f t="shared" si="1176"/>
        <v>-</v>
      </c>
      <c r="JO350" s="56" t="str">
        <f t="shared" si="1177"/>
        <v>-</v>
      </c>
      <c r="JP350" s="56" t="str">
        <f t="shared" si="1178"/>
        <v>-</v>
      </c>
      <c r="JQ350" s="56" t="str">
        <f t="shared" si="1179"/>
        <v>-</v>
      </c>
      <c r="JR350" s="56" t="str">
        <f t="shared" si="1180"/>
        <v>-</v>
      </c>
      <c r="JS350" s="56" t="str">
        <f t="shared" si="1181"/>
        <v>newton</v>
      </c>
      <c r="JT350" s="56" t="str">
        <f t="shared" si="1182"/>
        <v>-</v>
      </c>
      <c r="JU350" s="56" t="str">
        <f t="shared" si="1183"/>
        <v>-</v>
      </c>
      <c r="JV350" s="56" t="str">
        <f t="shared" si="1184"/>
        <v>-</v>
      </c>
      <c r="JW350" s="56" t="str">
        <f t="shared" si="1185"/>
        <v>-</v>
      </c>
      <c r="JX350" s="56" t="str">
        <f t="shared" si="1186"/>
        <v>-</v>
      </c>
      <c r="JY350" s="56" t="str">
        <f t="shared" si="1187"/>
        <v>-</v>
      </c>
      <c r="JZ350" s="56" t="str">
        <f t="shared" si="1188"/>
        <v>-</v>
      </c>
      <c r="KA350" s="444" t="s">
        <v>1247</v>
      </c>
      <c r="KB350" s="360">
        <f>IF(ISNUMBER(INDEX($EQ$15:$GK$521,$B350,EO$11)),MAX(KB$14:KB349)+1,0)</f>
        <v>0</v>
      </c>
      <c r="KC350" s="360" t="str">
        <f t="shared" si="1286"/>
        <v/>
      </c>
      <c r="KD350" s="373" t="s">
        <v>2</v>
      </c>
      <c r="KE350" s="215"/>
      <c r="KF350" s="60"/>
      <c r="KG350" s="60"/>
      <c r="KH350" s="60"/>
      <c r="KI350" s="60"/>
      <c r="KJ350" s="60"/>
      <c r="KK350" s="60"/>
      <c r="KL350" s="60"/>
      <c r="KM350" s="60"/>
      <c r="KN350" s="60"/>
      <c r="KO350" s="60"/>
      <c r="KP350" s="60"/>
      <c r="KQ350" s="60"/>
      <c r="KR350" s="60"/>
      <c r="KS350" s="60"/>
      <c r="KT350" s="60"/>
      <c r="KU350" s="60"/>
      <c r="KV350" s="60"/>
      <c r="KW350" s="60"/>
      <c r="KX350" s="60"/>
      <c r="KY350" s="60"/>
      <c r="KZ350" s="283" t="str">
        <f t="shared" si="1189"/>
        <v/>
      </c>
      <c r="LA350" s="26"/>
      <c r="LB350" s="18"/>
      <c r="LC350" s="18"/>
      <c r="LD350" s="18"/>
      <c r="LE350" s="18"/>
      <c r="LF350" s="18"/>
      <c r="LG350" s="18"/>
      <c r="LH350" s="18"/>
      <c r="LI350" s="18"/>
      <c r="LJ350" s="18"/>
      <c r="LK350" s="18"/>
      <c r="LL350" s="18"/>
      <c r="LM350" s="18"/>
      <c r="LN350" s="63"/>
      <c r="LO350" s="251">
        <f t="shared" si="1190"/>
        <v>0</v>
      </c>
      <c r="LP350" s="251">
        <f t="shared" si="1191"/>
        <v>0</v>
      </c>
      <c r="LQ350" s="251">
        <f t="shared" si="1192"/>
        <v>0</v>
      </c>
      <c r="LR350" s="251">
        <f t="shared" si="1193"/>
        <v>0</v>
      </c>
      <c r="LS350" s="251">
        <f t="shared" si="1194"/>
        <v>0</v>
      </c>
      <c r="LT350" s="251">
        <f t="shared" si="1195"/>
        <v>0</v>
      </c>
      <c r="LU350" s="251">
        <f t="shared" si="1196"/>
        <v>0</v>
      </c>
      <c r="LV350" s="251">
        <f t="shared" si="1197"/>
        <v>0</v>
      </c>
      <c r="LW350" s="251">
        <f t="shared" si="1198"/>
        <v>0</v>
      </c>
      <c r="LX350" s="251">
        <f t="shared" si="1199"/>
        <v>0</v>
      </c>
      <c r="LY350" s="251">
        <f t="shared" si="1200"/>
        <v>0</v>
      </c>
      <c r="LZ350" s="251">
        <f t="shared" si="1201"/>
        <v>0</v>
      </c>
      <c r="MA350" s="63" t="str">
        <f t="shared" si="1202"/>
        <v/>
      </c>
      <c r="MB350" s="63" t="str">
        <f t="shared" si="1094"/>
        <v/>
      </c>
      <c r="MC350" s="63">
        <f t="shared" si="1095"/>
        <v>336</v>
      </c>
      <c r="MD350" s="63" t="str">
        <f t="shared" si="1096"/>
        <v/>
      </c>
      <c r="ME350" s="63" t="str">
        <f t="shared" si="1097"/>
        <v/>
      </c>
      <c r="MF350" s="315" t="str">
        <f t="shared" si="1203"/>
        <v/>
      </c>
      <c r="MG350" s="315">
        <f>IF(ISNUMBER(MATCH(EO350,$ME$15:$ME$520,0)),0,MAX(MG$14:MG349)+1)</f>
        <v>0</v>
      </c>
      <c r="MH350" s="315" t="str">
        <f t="shared" si="1204"/>
        <v/>
      </c>
      <c r="MI350" s="369"/>
      <c r="MJ350" s="68"/>
      <c r="MK350" s="18"/>
      <c r="ML350" s="242"/>
      <c r="MM350" s="242"/>
      <c r="MN350" s="59"/>
      <c r="MO350" s="59"/>
      <c r="MP350" s="285"/>
      <c r="MQ350" s="59"/>
      <c r="MR350" s="238"/>
      <c r="MS350" s="285"/>
      <c r="MT350" s="59"/>
      <c r="MU350" s="285"/>
      <c r="MV350" s="238"/>
      <c r="MW350" s="59"/>
      <c r="MX350" s="59"/>
      <c r="MY350" s="59"/>
      <c r="MZ350" s="59"/>
      <c r="NA350" s="59"/>
      <c r="NB350" s="59"/>
      <c r="NC350" s="59"/>
      <c r="ND350" s="59"/>
      <c r="NE350" s="59"/>
      <c r="NF350" s="59"/>
      <c r="NG350" s="59"/>
      <c r="NH350" s="59"/>
      <c r="NI350" s="59"/>
      <c r="NJ350" s="59"/>
      <c r="NK350" s="59"/>
      <c r="NL350" s="454"/>
      <c r="NM350" s="454"/>
      <c r="NN350" s="59"/>
      <c r="NO350" s="18"/>
      <c r="NP350" s="18"/>
      <c r="NQ350" s="18"/>
      <c r="NR350" s="18"/>
      <c r="NS350" s="18"/>
      <c r="NT350" s="18"/>
      <c r="NU350" s="18"/>
      <c r="NV350" s="18"/>
      <c r="NW350" s="18"/>
      <c r="NX350" s="18"/>
      <c r="NY350" s="18"/>
      <c r="NZ350" s="18"/>
      <c r="OA350" s="18"/>
      <c r="OB350" s="18"/>
      <c r="OC350" s="18"/>
      <c r="OZ350" s="59"/>
      <c r="PA350" s="251" t="str">
        <f t="shared" si="1205"/>
        <v/>
      </c>
      <c r="PB350" s="251" t="str">
        <f t="shared" si="1206"/>
        <v/>
      </c>
      <c r="PC350" s="251" t="str">
        <f t="shared" si="1207"/>
        <v/>
      </c>
      <c r="PD350" s="251" t="str">
        <f t="shared" si="1208"/>
        <v/>
      </c>
      <c r="PE350" s="251" t="str">
        <f t="shared" si="1209"/>
        <v/>
      </c>
      <c r="PF350" s="251" t="str">
        <f t="shared" si="1210"/>
        <v/>
      </c>
      <c r="PG350" s="251" t="str">
        <f t="shared" si="1211"/>
        <v/>
      </c>
      <c r="PH350" s="251" t="str">
        <f t="shared" si="1212"/>
        <v/>
      </c>
      <c r="PI350" s="251" t="str">
        <f t="shared" si="1213"/>
        <v/>
      </c>
      <c r="PJ350" s="251" t="str">
        <f t="shared" si="1214"/>
        <v/>
      </c>
      <c r="PK350" s="251" t="str">
        <f t="shared" si="1215"/>
        <v/>
      </c>
      <c r="PL350" s="251" t="str">
        <f t="shared" si="1216"/>
        <v/>
      </c>
      <c r="PM350" s="251" t="str">
        <f t="shared" si="1217"/>
        <v/>
      </c>
      <c r="PN350" s="251" t="str">
        <f t="shared" si="1218"/>
        <v/>
      </c>
      <c r="PO350" s="251" t="str">
        <f t="shared" si="1219"/>
        <v/>
      </c>
      <c r="PP350" s="251" t="str">
        <f t="shared" si="1220"/>
        <v/>
      </c>
      <c r="PQ350" s="251" t="str">
        <f t="shared" si="1221"/>
        <v/>
      </c>
      <c r="PR350" s="251" t="str">
        <f t="shared" si="1222"/>
        <v/>
      </c>
      <c r="PS350" s="251" t="str">
        <f t="shared" si="1223"/>
        <v/>
      </c>
      <c r="PT350" s="251" t="str">
        <f t="shared" si="1224"/>
        <v/>
      </c>
      <c r="PU350" s="251" t="str">
        <f t="shared" si="1225"/>
        <v/>
      </c>
      <c r="PV350" s="251" t="str">
        <f t="shared" si="1226"/>
        <v/>
      </c>
      <c r="PW350" s="251" t="str">
        <f t="shared" si="1227"/>
        <v/>
      </c>
      <c r="PX350" s="251" t="str">
        <f t="shared" si="1228"/>
        <v/>
      </c>
      <c r="PY350" s="251" t="str">
        <f t="shared" si="1229"/>
        <v/>
      </c>
      <c r="PZ350" s="251" t="str">
        <f t="shared" si="1230"/>
        <v/>
      </c>
      <c r="QA350" s="251" t="str">
        <f t="shared" si="1231"/>
        <v/>
      </c>
      <c r="QB350" s="251" t="str">
        <f t="shared" si="1232"/>
        <v/>
      </c>
      <c r="QC350" s="251" t="str">
        <f t="shared" si="1233"/>
        <v/>
      </c>
      <c r="QD350" s="251" t="str">
        <f t="shared" si="1234"/>
        <v/>
      </c>
      <c r="QE350" s="251" t="str">
        <f t="shared" si="1235"/>
        <v/>
      </c>
      <c r="QF350" s="63">
        <f t="shared" si="1236"/>
        <v>0</v>
      </c>
      <c r="QG350" s="59"/>
      <c r="QH350" s="59"/>
      <c r="QI350" s="59"/>
      <c r="QJ350" s="59"/>
      <c r="QK350" s="59"/>
      <c r="QL350" s="59"/>
      <c r="QM350" s="59"/>
      <c r="QN350" s="59"/>
    </row>
    <row r="351" spans="1:456" ht="6.75" customHeight="1" x14ac:dyDescent="0.25">
      <c r="A351" s="68"/>
      <c r="B351" s="447">
        <f t="shared" si="1098"/>
        <v>337</v>
      </c>
      <c r="C351" s="72" t="s">
        <v>675</v>
      </c>
      <c r="D351" s="261" t="s">
        <v>1242</v>
      </c>
      <c r="E351" s="59"/>
      <c r="F351" s="229"/>
      <c r="G351" s="295"/>
      <c r="H351" s="295"/>
      <c r="I351" s="229"/>
      <c r="J351" s="295"/>
      <c r="K351" s="295"/>
      <c r="L351" s="229"/>
      <c r="M351" s="295"/>
      <c r="N351" s="295"/>
      <c r="O351" s="229"/>
      <c r="P351" s="295"/>
      <c r="Q351" s="295"/>
      <c r="R351" s="229"/>
      <c r="S351" s="230"/>
      <c r="T351" s="231"/>
      <c r="U351" s="229"/>
      <c r="V351" s="230"/>
      <c r="W351" s="231"/>
      <c r="X351" s="229"/>
      <c r="Y351" s="230"/>
      <c r="Z351" s="231"/>
      <c r="AA351" s="229"/>
      <c r="AB351" s="295"/>
      <c r="AC351" s="295"/>
      <c r="AD351" s="229"/>
      <c r="AE351" s="295"/>
      <c r="AF351" s="295"/>
      <c r="AG351" s="229"/>
      <c r="AH351" s="295"/>
      <c r="AI351" s="295"/>
      <c r="AJ351" s="229"/>
      <c r="AK351" s="295"/>
      <c r="AL351" s="295"/>
      <c r="AM351" s="229"/>
      <c r="AN351" s="295"/>
      <c r="AO351" s="295"/>
      <c r="AP351" s="243"/>
      <c r="AQ351" s="295"/>
      <c r="AR351" s="290"/>
      <c r="AS351" s="243"/>
      <c r="AT351" s="295"/>
      <c r="AU351" s="290"/>
      <c r="AV351" s="229"/>
      <c r="AW351" s="230"/>
      <c r="AX351" s="231"/>
      <c r="AY351" s="229"/>
      <c r="AZ351" s="230"/>
      <c r="BA351" s="231"/>
      <c r="BB351" s="229"/>
      <c r="BC351" s="230"/>
      <c r="BD351" s="231"/>
      <c r="BE351" s="229"/>
      <c r="BF351" s="230"/>
      <c r="BG351" s="231"/>
      <c r="BH351" s="229"/>
      <c r="BI351" s="230"/>
      <c r="BJ351" s="231"/>
      <c r="BK351" s="243"/>
      <c r="BL351" s="295"/>
      <c r="BM351" s="429"/>
      <c r="BN351" s="243"/>
      <c r="BO351" s="230"/>
      <c r="BP351" s="429"/>
      <c r="BQ351" s="229"/>
      <c r="BR351" s="230"/>
      <c r="BS351" s="231"/>
      <c r="BT351" s="229"/>
      <c r="BU351" s="230"/>
      <c r="BV351" s="231"/>
      <c r="BW351" s="229"/>
      <c r="BX351" s="230"/>
      <c r="BY351" s="231"/>
      <c r="BZ351" s="229"/>
      <c r="CA351" s="230"/>
      <c r="CB351" s="231"/>
      <c r="CC351" s="229"/>
      <c r="CD351" s="230"/>
      <c r="CE351" s="231"/>
      <c r="CF351" s="331"/>
      <c r="CG351" s="332"/>
      <c r="CH351" s="385"/>
      <c r="CI351" s="331"/>
      <c r="CJ351" s="332"/>
      <c r="CK351" s="385"/>
      <c r="CL351" s="243"/>
      <c r="CM351" s="230"/>
      <c r="CN351" s="354"/>
      <c r="CO351" s="243"/>
      <c r="CP351" s="295"/>
      <c r="CQ351" s="429"/>
      <c r="CR351" s="331"/>
      <c r="CS351" s="332"/>
      <c r="CT351" s="333"/>
      <c r="CU351" s="229"/>
      <c r="CV351" s="230"/>
      <c r="CW351" s="231"/>
      <c r="CX351" s="331"/>
      <c r="CY351" s="332"/>
      <c r="CZ351" s="333"/>
      <c r="DA351" s="331"/>
      <c r="DB351" s="332"/>
      <c r="DC351" s="333"/>
      <c r="DD351" s="331"/>
      <c r="DE351" s="332"/>
      <c r="DF351" s="333"/>
      <c r="DG351" s="331"/>
      <c r="DH351" s="332"/>
      <c r="DI351" s="333"/>
      <c r="DJ351" s="229"/>
      <c r="DK351" s="230"/>
      <c r="DL351" s="231"/>
      <c r="DM351" s="229"/>
      <c r="DN351" s="230"/>
      <c r="DO351" s="231"/>
      <c r="DP351" s="331"/>
      <c r="DQ351" s="332"/>
      <c r="DR351" s="333"/>
      <c r="DS351" s="331"/>
      <c r="DT351" s="332"/>
      <c r="DU351" s="333"/>
      <c r="DV351" s="331"/>
      <c r="DW351" s="332"/>
      <c r="DX351" s="333"/>
      <c r="DY351" s="331"/>
      <c r="DZ351" s="332"/>
      <c r="EA351" s="333"/>
      <c r="EB351" s="331"/>
      <c r="EC351" s="332"/>
      <c r="ED351" s="333"/>
      <c r="EE351" s="331"/>
      <c r="EF351" s="332"/>
      <c r="EG351" s="333"/>
      <c r="EH351" s="229"/>
      <c r="EI351" s="230"/>
      <c r="EJ351" s="231"/>
      <c r="EK351" s="229"/>
      <c r="EL351" s="230"/>
      <c r="EM351" s="231"/>
      <c r="EN351" s="244"/>
      <c r="EO351" s="269" t="str">
        <f t="shared" si="1099"/>
        <v/>
      </c>
      <c r="EP351" s="444" t="s">
        <v>1247</v>
      </c>
      <c r="EQ351" s="360" t="str">
        <f t="shared" si="1237"/>
        <v/>
      </c>
      <c r="ER351" s="360" t="str">
        <f t="shared" si="1238"/>
        <v/>
      </c>
      <c r="ES351" s="360" t="str">
        <f t="shared" si="1239"/>
        <v/>
      </c>
      <c r="ET351" s="360" t="str">
        <f t="shared" si="1240"/>
        <v/>
      </c>
      <c r="EU351" s="360" t="str">
        <f t="shared" si="1241"/>
        <v/>
      </c>
      <c r="EV351" s="360" t="str">
        <f t="shared" si="1242"/>
        <v/>
      </c>
      <c r="EW351" s="360" t="str">
        <f t="shared" si="1243"/>
        <v/>
      </c>
      <c r="EX351" s="360" t="str">
        <f t="shared" si="1244"/>
        <v/>
      </c>
      <c r="EY351" s="360" t="str">
        <f t="shared" si="1245"/>
        <v/>
      </c>
      <c r="EZ351" s="360" t="str">
        <f t="shared" si="1246"/>
        <v/>
      </c>
      <c r="FA351" s="360" t="str">
        <f t="shared" si="1247"/>
        <v/>
      </c>
      <c r="FB351" s="360" t="str">
        <f t="shared" si="1248"/>
        <v/>
      </c>
      <c r="FC351" s="360" t="str">
        <f t="shared" si="1249"/>
        <v/>
      </c>
      <c r="FD351" s="360">
        <f t="shared" si="1250"/>
        <v>25</v>
      </c>
      <c r="FE351" s="360" t="str">
        <f t="shared" si="1251"/>
        <v/>
      </c>
      <c r="FF351" s="360" t="str">
        <f t="shared" si="1252"/>
        <v/>
      </c>
      <c r="FG351" s="360" t="str">
        <f t="shared" si="1253"/>
        <v/>
      </c>
      <c r="FH351" s="360" t="str">
        <f t="shared" si="1254"/>
        <v/>
      </c>
      <c r="FI351" s="360" t="str">
        <f t="shared" si="1255"/>
        <v/>
      </c>
      <c r="FJ351" s="360" t="str">
        <f t="shared" si="1256"/>
        <v/>
      </c>
      <c r="FK351" s="360" t="str">
        <f t="shared" si="1257"/>
        <v/>
      </c>
      <c r="FL351" s="360" t="str">
        <f t="shared" si="1258"/>
        <v/>
      </c>
      <c r="FM351" s="360" t="str">
        <f t="shared" si="1259"/>
        <v/>
      </c>
      <c r="FN351" s="360" t="str">
        <f t="shared" si="1260"/>
        <v/>
      </c>
      <c r="FO351" s="360" t="str">
        <f t="shared" si="1261"/>
        <v/>
      </c>
      <c r="FP351" s="360" t="str">
        <f t="shared" si="1262"/>
        <v/>
      </c>
      <c r="FQ351" s="360" t="str">
        <f t="shared" si="1263"/>
        <v/>
      </c>
      <c r="FR351" s="360" t="str">
        <f t="shared" si="1264"/>
        <v/>
      </c>
      <c r="FS351" s="360" t="str">
        <f t="shared" si="1265"/>
        <v/>
      </c>
      <c r="FT351" s="360" t="str">
        <f t="shared" si="1100"/>
        <v/>
      </c>
      <c r="FU351" s="360" t="str">
        <f t="shared" si="1266"/>
        <v/>
      </c>
      <c r="FV351" s="360" t="str">
        <f t="shared" si="1267"/>
        <v/>
      </c>
      <c r="FW351" s="360" t="str">
        <f t="shared" si="1268"/>
        <v/>
      </c>
      <c r="FX351" s="360" t="str">
        <f t="shared" si="1269"/>
        <v/>
      </c>
      <c r="FY351" s="360" t="str">
        <f t="shared" si="1270"/>
        <v/>
      </c>
      <c r="FZ351" s="360" t="str">
        <f t="shared" si="1271"/>
        <v/>
      </c>
      <c r="GA351" s="360" t="str">
        <f t="shared" si="1272"/>
        <v/>
      </c>
      <c r="GB351" s="360" t="str">
        <f t="shared" si="1273"/>
        <v/>
      </c>
      <c r="GC351" s="360" t="str">
        <f t="shared" si="1274"/>
        <v/>
      </c>
      <c r="GD351" s="360" t="str">
        <f t="shared" si="1275"/>
        <v/>
      </c>
      <c r="GE351" s="360" t="str">
        <f t="shared" si="1276"/>
        <v/>
      </c>
      <c r="GF351" s="360" t="str">
        <f t="shared" si="1277"/>
        <v/>
      </c>
      <c r="GG351" s="360" t="str">
        <f t="shared" si="1278"/>
        <v/>
      </c>
      <c r="GH351" s="360" t="str">
        <f t="shared" si="1279"/>
        <v/>
      </c>
      <c r="GI351" s="360" t="str">
        <f t="shared" si="1280"/>
        <v/>
      </c>
      <c r="GJ351" s="360" t="str">
        <f t="shared" si="1281"/>
        <v/>
      </c>
      <c r="GK351" s="444" t="s">
        <v>1247</v>
      </c>
      <c r="GL351" s="361" t="str">
        <f t="shared" si="1101"/>
        <v>-</v>
      </c>
      <c r="GM351" s="361" t="str">
        <f t="shared" si="1102"/>
        <v>-</v>
      </c>
      <c r="GN351" s="361" t="str">
        <f t="shared" si="1103"/>
        <v>-</v>
      </c>
      <c r="GO351" s="361" t="str">
        <f t="shared" si="1104"/>
        <v>-</v>
      </c>
      <c r="GP351" s="361" t="str">
        <f t="shared" si="1105"/>
        <v>-</v>
      </c>
      <c r="GQ351" s="361" t="str">
        <f t="shared" si="1106"/>
        <v>-</v>
      </c>
      <c r="GR351" s="361" t="str">
        <f t="shared" si="1107"/>
        <v>-</v>
      </c>
      <c r="GS351" s="361" t="str">
        <f t="shared" si="1108"/>
        <v>-</v>
      </c>
      <c r="GT351" s="361" t="str">
        <f t="shared" si="1109"/>
        <v>-</v>
      </c>
      <c r="GU351" s="361" t="str">
        <f t="shared" si="1110"/>
        <v>-</v>
      </c>
      <c r="GV351" s="361" t="str">
        <f t="shared" si="1111"/>
        <v>-</v>
      </c>
      <c r="GW351" s="361" t="str">
        <f t="shared" si="1112"/>
        <v>-</v>
      </c>
      <c r="GX351" s="361" t="str">
        <f t="shared" si="1113"/>
        <v>-</v>
      </c>
      <c r="GY351" s="361" t="str">
        <f t="shared" si="1114"/>
        <v>newton_NPF</v>
      </c>
      <c r="GZ351" s="361" t="str">
        <f t="shared" si="1115"/>
        <v>-</v>
      </c>
      <c r="HA351" s="361" t="str">
        <f t="shared" si="1116"/>
        <v>-</v>
      </c>
      <c r="HB351" s="361" t="str">
        <f t="shared" si="1117"/>
        <v>-</v>
      </c>
      <c r="HC351" s="361" t="str">
        <f t="shared" si="1118"/>
        <v>-</v>
      </c>
      <c r="HD351" s="361" t="str">
        <f t="shared" si="1119"/>
        <v>-</v>
      </c>
      <c r="HE351" s="361" t="str">
        <f t="shared" si="1120"/>
        <v>-</v>
      </c>
      <c r="HF351" s="361" t="str">
        <f t="shared" si="1121"/>
        <v>-</v>
      </c>
      <c r="HG351" s="361" t="str">
        <f t="shared" si="1122"/>
        <v>-</v>
      </c>
      <c r="HH351" s="361" t="str">
        <f t="shared" si="1123"/>
        <v>-</v>
      </c>
      <c r="HI351" s="361" t="str">
        <f t="shared" si="1124"/>
        <v>-</v>
      </c>
      <c r="HJ351" s="361" t="str">
        <f t="shared" si="1125"/>
        <v>-</v>
      </c>
      <c r="HK351" s="361" t="str">
        <f t="shared" si="1126"/>
        <v>-</v>
      </c>
      <c r="HL351" s="361" t="str">
        <f t="shared" si="1127"/>
        <v>-</v>
      </c>
      <c r="HM351" s="361" t="str">
        <f t="shared" si="1128"/>
        <v>-</v>
      </c>
      <c r="HN351" s="361" t="str">
        <f t="shared" si="1129"/>
        <v>-</v>
      </c>
      <c r="HO351" s="361" t="str">
        <f t="shared" si="1130"/>
        <v>-</v>
      </c>
      <c r="HP351" s="361" t="str">
        <f t="shared" si="1131"/>
        <v>-</v>
      </c>
      <c r="HQ351" s="361" t="str">
        <f t="shared" si="1132"/>
        <v>-</v>
      </c>
      <c r="HR351" s="361" t="str">
        <f t="shared" si="1133"/>
        <v>-</v>
      </c>
      <c r="HS351" s="361" t="str">
        <f t="shared" si="1134"/>
        <v>-</v>
      </c>
      <c r="HT351" s="361" t="str">
        <f t="shared" si="1135"/>
        <v>-</v>
      </c>
      <c r="HU351" s="361" t="str">
        <f t="shared" si="1136"/>
        <v>-</v>
      </c>
      <c r="HV351" s="361" t="str">
        <f t="shared" si="1137"/>
        <v>-</v>
      </c>
      <c r="HW351" s="361" t="str">
        <f t="shared" si="1138"/>
        <v>-</v>
      </c>
      <c r="HX351" s="361" t="str">
        <f t="shared" si="1139"/>
        <v>-</v>
      </c>
      <c r="HY351" s="361" t="str">
        <f t="shared" si="1140"/>
        <v>-</v>
      </c>
      <c r="HZ351" s="361" t="str">
        <f t="shared" si="1141"/>
        <v>-</v>
      </c>
      <c r="IA351" s="361" t="str">
        <f t="shared" si="1142"/>
        <v>-</v>
      </c>
      <c r="IB351" s="361" t="str">
        <f t="shared" si="1143"/>
        <v>-</v>
      </c>
      <c r="IC351" s="361" t="str">
        <f t="shared" si="1144"/>
        <v>-</v>
      </c>
      <c r="ID351" s="361" t="str">
        <f t="shared" si="1145"/>
        <v>-</v>
      </c>
      <c r="IE351" s="361" t="str">
        <f t="shared" si="1146"/>
        <v>-</v>
      </c>
      <c r="IF351" s="444" t="s">
        <v>1247</v>
      </c>
      <c r="IG351" s="56" t="str">
        <f t="shared" si="1282"/>
        <v>-</v>
      </c>
      <c r="IH351" s="56" t="str">
        <f t="shared" si="1283"/>
        <v>-</v>
      </c>
      <c r="II351" s="56" t="str">
        <f t="shared" si="1284"/>
        <v>-</v>
      </c>
      <c r="IJ351" s="56" t="str">
        <f t="shared" si="1285"/>
        <v>-</v>
      </c>
      <c r="IK351" s="56" t="str">
        <f t="shared" si="1147"/>
        <v>-</v>
      </c>
      <c r="IL351" s="56" t="str">
        <f t="shared" si="1148"/>
        <v>-</v>
      </c>
      <c r="IM351" s="56" t="str">
        <f t="shared" si="1149"/>
        <v>-</v>
      </c>
      <c r="IN351" s="56" t="str">
        <f t="shared" si="1150"/>
        <v>-</v>
      </c>
      <c r="IO351" s="56" t="str">
        <f t="shared" si="1151"/>
        <v>-</v>
      </c>
      <c r="IP351" s="56" t="str">
        <f t="shared" si="1152"/>
        <v>-</v>
      </c>
      <c r="IQ351" s="56" t="str">
        <f t="shared" si="1153"/>
        <v>-</v>
      </c>
      <c r="IR351" s="56" t="str">
        <f t="shared" si="1154"/>
        <v>-</v>
      </c>
      <c r="IS351" s="56" t="str">
        <f t="shared" si="1155"/>
        <v>-</v>
      </c>
      <c r="IT351" s="56" t="str">
        <f t="shared" si="1156"/>
        <v>no</v>
      </c>
      <c r="IU351" s="56" t="str">
        <f t="shared" si="1157"/>
        <v>-</v>
      </c>
      <c r="IV351" s="56" t="str">
        <f t="shared" si="1158"/>
        <v>-</v>
      </c>
      <c r="IW351" s="56" t="str">
        <f t="shared" si="1159"/>
        <v>-</v>
      </c>
      <c r="IX351" s="56" t="str">
        <f t="shared" si="1160"/>
        <v>-</v>
      </c>
      <c r="IY351" s="56" t="str">
        <f t="shared" si="1161"/>
        <v>-</v>
      </c>
      <c r="IZ351" s="56" t="str">
        <f t="shared" si="1162"/>
        <v>-</v>
      </c>
      <c r="JA351" s="56" t="str">
        <f t="shared" si="1163"/>
        <v>-</v>
      </c>
      <c r="JB351" s="56" t="str">
        <f t="shared" si="1164"/>
        <v>-</v>
      </c>
      <c r="JC351" s="56" t="str">
        <f t="shared" si="1165"/>
        <v>-</v>
      </c>
      <c r="JD351" s="56" t="str">
        <f t="shared" si="1166"/>
        <v>-</v>
      </c>
      <c r="JE351" s="56" t="str">
        <f t="shared" si="1167"/>
        <v>-</v>
      </c>
      <c r="JF351" s="56" t="str">
        <f t="shared" si="1168"/>
        <v>-</v>
      </c>
      <c r="JG351" s="56" t="str">
        <f t="shared" si="1169"/>
        <v>-</v>
      </c>
      <c r="JH351" s="56" t="str">
        <f t="shared" si="1170"/>
        <v>-</v>
      </c>
      <c r="JI351" s="56" t="str">
        <f t="shared" si="1171"/>
        <v>-</v>
      </c>
      <c r="JJ351" s="56" t="str">
        <f t="shared" si="1172"/>
        <v>-</v>
      </c>
      <c r="JK351" s="56" t="str">
        <f t="shared" si="1173"/>
        <v>-</v>
      </c>
      <c r="JL351" s="56" t="str">
        <f t="shared" si="1174"/>
        <v>-</v>
      </c>
      <c r="JM351" s="56" t="str">
        <f t="shared" si="1175"/>
        <v>-</v>
      </c>
      <c r="JN351" s="56" t="str">
        <f t="shared" si="1176"/>
        <v>-</v>
      </c>
      <c r="JO351" s="56" t="str">
        <f t="shared" si="1177"/>
        <v>-</v>
      </c>
      <c r="JP351" s="56" t="str">
        <f t="shared" si="1178"/>
        <v>-</v>
      </c>
      <c r="JQ351" s="56" t="str">
        <f t="shared" si="1179"/>
        <v>-</v>
      </c>
      <c r="JR351" s="56" t="str">
        <f t="shared" si="1180"/>
        <v>-</v>
      </c>
      <c r="JS351" s="56" t="str">
        <f t="shared" si="1181"/>
        <v>-</v>
      </c>
      <c r="JT351" s="56" t="str">
        <f t="shared" si="1182"/>
        <v>-</v>
      </c>
      <c r="JU351" s="56" t="str">
        <f t="shared" si="1183"/>
        <v>-</v>
      </c>
      <c r="JV351" s="56" t="str">
        <f t="shared" si="1184"/>
        <v>-</v>
      </c>
      <c r="JW351" s="56" t="str">
        <f t="shared" si="1185"/>
        <v>-</v>
      </c>
      <c r="JX351" s="56" t="str">
        <f t="shared" si="1186"/>
        <v>-</v>
      </c>
      <c r="JY351" s="56" t="str">
        <f t="shared" si="1187"/>
        <v>-</v>
      </c>
      <c r="JZ351" s="56" t="str">
        <f t="shared" si="1188"/>
        <v>-</v>
      </c>
      <c r="KA351" s="444" t="s">
        <v>1247</v>
      </c>
      <c r="KB351" s="360">
        <f>IF(ISNUMBER(INDEX($EQ$15:$GK$521,$B351,EO$11)),MAX(KB$14:KB350)+1,0)</f>
        <v>0</v>
      </c>
      <c r="KC351" s="360" t="str">
        <f t="shared" si="1286"/>
        <v/>
      </c>
      <c r="KD351" s="373" t="s">
        <v>2</v>
      </c>
      <c r="KE351" s="215"/>
      <c r="KF351" s="60"/>
      <c r="KG351" s="60"/>
      <c r="KH351" s="60"/>
      <c r="KI351" s="60"/>
      <c r="KJ351" s="60"/>
      <c r="KK351" s="60"/>
      <c r="KL351" s="60"/>
      <c r="KM351" s="60"/>
      <c r="KN351" s="60"/>
      <c r="KO351" s="60"/>
      <c r="KP351" s="60"/>
      <c r="KQ351" s="60"/>
      <c r="KR351" s="60"/>
      <c r="KS351" s="60"/>
      <c r="KT351" s="60"/>
      <c r="KU351" s="60"/>
      <c r="KV351" s="60"/>
      <c r="KW351" s="60"/>
      <c r="KX351" s="60"/>
      <c r="KY351" s="60"/>
      <c r="KZ351" s="283" t="str">
        <f t="shared" si="1189"/>
        <v/>
      </c>
      <c r="LA351" s="26"/>
      <c r="LB351" s="18"/>
      <c r="LC351" s="18"/>
      <c r="LD351" s="18"/>
      <c r="LE351" s="18"/>
      <c r="LF351" s="18"/>
      <c r="LG351" s="18"/>
      <c r="LH351" s="18"/>
      <c r="LI351" s="18"/>
      <c r="LJ351" s="18"/>
      <c r="LK351" s="18"/>
      <c r="LL351" s="18"/>
      <c r="LM351" s="18"/>
      <c r="LN351" s="63"/>
      <c r="LO351" s="251">
        <f t="shared" si="1190"/>
        <v>0</v>
      </c>
      <c r="LP351" s="251">
        <f t="shared" si="1191"/>
        <v>0</v>
      </c>
      <c r="LQ351" s="251">
        <f t="shared" si="1192"/>
        <v>0</v>
      </c>
      <c r="LR351" s="251">
        <f t="shared" si="1193"/>
        <v>0</v>
      </c>
      <c r="LS351" s="251">
        <f t="shared" si="1194"/>
        <v>0</v>
      </c>
      <c r="LT351" s="251">
        <f t="shared" si="1195"/>
        <v>0</v>
      </c>
      <c r="LU351" s="251">
        <f t="shared" si="1196"/>
        <v>0</v>
      </c>
      <c r="LV351" s="251">
        <f t="shared" si="1197"/>
        <v>0</v>
      </c>
      <c r="LW351" s="251">
        <f t="shared" si="1198"/>
        <v>0</v>
      </c>
      <c r="LX351" s="251">
        <f t="shared" si="1199"/>
        <v>0</v>
      </c>
      <c r="LY351" s="251">
        <f t="shared" si="1200"/>
        <v>0</v>
      </c>
      <c r="LZ351" s="251">
        <f t="shared" si="1201"/>
        <v>0</v>
      </c>
      <c r="MA351" s="63" t="str">
        <f t="shared" si="1202"/>
        <v/>
      </c>
      <c r="MB351" s="63" t="str">
        <f t="shared" si="1094"/>
        <v/>
      </c>
      <c r="MC351" s="63">
        <f t="shared" si="1095"/>
        <v>337</v>
      </c>
      <c r="MD351" s="63" t="str">
        <f t="shared" si="1096"/>
        <v/>
      </c>
      <c r="ME351" s="63" t="str">
        <f t="shared" si="1097"/>
        <v/>
      </c>
      <c r="MF351" s="315" t="str">
        <f t="shared" si="1203"/>
        <v/>
      </c>
      <c r="MG351" s="315">
        <f>IF(ISNUMBER(MATCH(EO351,$ME$15:$ME$520,0)),0,MAX(MG$14:MG350)+1)</f>
        <v>0</v>
      </c>
      <c r="MH351" s="315" t="str">
        <f t="shared" si="1204"/>
        <v/>
      </c>
      <c r="MI351" s="369"/>
      <c r="MJ351" s="68"/>
      <c r="MK351" s="18"/>
      <c r="ML351" s="242"/>
      <c r="MM351" s="242"/>
      <c r="MN351" s="59"/>
      <c r="MO351" s="59"/>
      <c r="MP351" s="285"/>
      <c r="MQ351" s="59"/>
      <c r="MR351" s="238"/>
      <c r="MS351" s="285"/>
      <c r="MT351" s="59"/>
      <c r="MU351" s="285"/>
      <c r="MV351" s="238"/>
      <c r="MW351" s="59"/>
      <c r="MX351" s="59"/>
      <c r="MY351" s="59"/>
      <c r="MZ351" s="59"/>
      <c r="NA351" s="59"/>
      <c r="NB351" s="59"/>
      <c r="NC351" s="59"/>
      <c r="ND351" s="59"/>
      <c r="NE351" s="59"/>
      <c r="NF351" s="59"/>
      <c r="NG351" s="59"/>
      <c r="NH351" s="59"/>
      <c r="NI351" s="59"/>
      <c r="NJ351" s="59"/>
      <c r="NK351" s="59"/>
      <c r="NL351" s="454"/>
      <c r="NM351" s="454"/>
      <c r="NN351" s="59"/>
      <c r="NO351" s="18"/>
      <c r="NP351" s="18"/>
      <c r="NQ351" s="18"/>
      <c r="NR351" s="18"/>
      <c r="NS351" s="18"/>
      <c r="NT351" s="18"/>
      <c r="NU351" s="18"/>
      <c r="NV351" s="18"/>
      <c r="NW351" s="18"/>
      <c r="NX351" s="18"/>
      <c r="NY351" s="18"/>
      <c r="NZ351" s="18"/>
      <c r="OA351" s="18"/>
      <c r="OB351" s="18"/>
      <c r="OC351" s="18"/>
      <c r="OZ351" s="59"/>
      <c r="PA351" s="251" t="str">
        <f t="shared" si="1205"/>
        <v/>
      </c>
      <c r="PB351" s="251" t="str">
        <f t="shared" si="1206"/>
        <v/>
      </c>
      <c r="PC351" s="251" t="str">
        <f t="shared" si="1207"/>
        <v/>
      </c>
      <c r="PD351" s="251" t="str">
        <f t="shared" si="1208"/>
        <v/>
      </c>
      <c r="PE351" s="251" t="str">
        <f t="shared" si="1209"/>
        <v/>
      </c>
      <c r="PF351" s="251" t="str">
        <f t="shared" si="1210"/>
        <v/>
      </c>
      <c r="PG351" s="251" t="str">
        <f t="shared" si="1211"/>
        <v/>
      </c>
      <c r="PH351" s="251" t="str">
        <f t="shared" si="1212"/>
        <v/>
      </c>
      <c r="PI351" s="251" t="str">
        <f t="shared" si="1213"/>
        <v/>
      </c>
      <c r="PJ351" s="251" t="str">
        <f t="shared" si="1214"/>
        <v/>
      </c>
      <c r="PK351" s="251" t="str">
        <f t="shared" si="1215"/>
        <v/>
      </c>
      <c r="PL351" s="251" t="str">
        <f t="shared" si="1216"/>
        <v/>
      </c>
      <c r="PM351" s="251" t="str">
        <f t="shared" si="1217"/>
        <v/>
      </c>
      <c r="PN351" s="251" t="str">
        <f t="shared" si="1218"/>
        <v/>
      </c>
      <c r="PO351" s="251" t="str">
        <f t="shared" si="1219"/>
        <v/>
      </c>
      <c r="PP351" s="251" t="str">
        <f t="shared" si="1220"/>
        <v/>
      </c>
      <c r="PQ351" s="251" t="str">
        <f t="shared" si="1221"/>
        <v/>
      </c>
      <c r="PR351" s="251" t="str">
        <f t="shared" si="1222"/>
        <v/>
      </c>
      <c r="PS351" s="251" t="str">
        <f t="shared" si="1223"/>
        <v/>
      </c>
      <c r="PT351" s="251" t="str">
        <f t="shared" si="1224"/>
        <v/>
      </c>
      <c r="PU351" s="251" t="str">
        <f t="shared" si="1225"/>
        <v/>
      </c>
      <c r="PV351" s="251" t="str">
        <f t="shared" si="1226"/>
        <v/>
      </c>
      <c r="PW351" s="251" t="str">
        <f t="shared" si="1227"/>
        <v/>
      </c>
      <c r="PX351" s="251" t="str">
        <f t="shared" si="1228"/>
        <v/>
      </c>
      <c r="PY351" s="251" t="str">
        <f t="shared" si="1229"/>
        <v/>
      </c>
      <c r="PZ351" s="251" t="str">
        <f t="shared" si="1230"/>
        <v/>
      </c>
      <c r="QA351" s="251" t="str">
        <f t="shared" si="1231"/>
        <v/>
      </c>
      <c r="QB351" s="251" t="str">
        <f t="shared" si="1232"/>
        <v/>
      </c>
      <c r="QC351" s="251" t="str">
        <f t="shared" si="1233"/>
        <v/>
      </c>
      <c r="QD351" s="251" t="str">
        <f t="shared" si="1234"/>
        <v/>
      </c>
      <c r="QE351" s="251" t="str">
        <f t="shared" si="1235"/>
        <v/>
      </c>
      <c r="QF351" s="63">
        <f t="shared" si="1236"/>
        <v>0</v>
      </c>
      <c r="QG351" s="59"/>
      <c r="QH351" s="59"/>
      <c r="QI351" s="59"/>
      <c r="QJ351" s="59"/>
      <c r="QK351" s="59"/>
      <c r="QL351" s="59"/>
      <c r="QM351" s="59"/>
      <c r="QN351" s="59"/>
    </row>
    <row r="352" spans="1:456" ht="6.75" customHeight="1" x14ac:dyDescent="0.25">
      <c r="A352" s="68"/>
      <c r="B352" s="447">
        <f t="shared" si="1098"/>
        <v>338</v>
      </c>
      <c r="C352" s="72" t="s">
        <v>674</v>
      </c>
      <c r="D352" s="261" t="s">
        <v>1242</v>
      </c>
      <c r="E352" s="59"/>
      <c r="F352" s="229"/>
      <c r="G352" s="295"/>
      <c r="H352" s="295"/>
      <c r="I352" s="229"/>
      <c r="J352" s="295"/>
      <c r="K352" s="295"/>
      <c r="L352" s="229"/>
      <c r="M352" s="295"/>
      <c r="N352" s="295"/>
      <c r="O352" s="229"/>
      <c r="P352" s="295"/>
      <c r="Q352" s="295"/>
      <c r="R352" s="229"/>
      <c r="S352" s="230"/>
      <c r="T352" s="231"/>
      <c r="U352" s="229"/>
      <c r="V352" s="230"/>
      <c r="W352" s="231"/>
      <c r="X352" s="229"/>
      <c r="Y352" s="230"/>
      <c r="Z352" s="231"/>
      <c r="AA352" s="229"/>
      <c r="AB352" s="295"/>
      <c r="AC352" s="295"/>
      <c r="AD352" s="229"/>
      <c r="AE352" s="295"/>
      <c r="AF352" s="295"/>
      <c r="AG352" s="229"/>
      <c r="AH352" s="295"/>
      <c r="AI352" s="295"/>
      <c r="AJ352" s="229"/>
      <c r="AK352" s="295"/>
      <c r="AL352" s="295"/>
      <c r="AM352" s="229"/>
      <c r="AN352" s="295"/>
      <c r="AO352" s="295"/>
      <c r="AP352" s="243"/>
      <c r="AQ352" s="295"/>
      <c r="AR352" s="290"/>
      <c r="AS352" s="243"/>
      <c r="AT352" s="295"/>
      <c r="AU352" s="290"/>
      <c r="AV352" s="229"/>
      <c r="AW352" s="230"/>
      <c r="AX352" s="231"/>
      <c r="AY352" s="229"/>
      <c r="AZ352" s="230"/>
      <c r="BA352" s="231"/>
      <c r="BB352" s="229"/>
      <c r="BC352" s="230"/>
      <c r="BD352" s="231"/>
      <c r="BE352" s="229"/>
      <c r="BF352" s="230"/>
      <c r="BG352" s="231"/>
      <c r="BH352" s="229"/>
      <c r="BI352" s="230"/>
      <c r="BJ352" s="231"/>
      <c r="BK352" s="243"/>
      <c r="BL352" s="295"/>
      <c r="BM352" s="429"/>
      <c r="BN352" s="243"/>
      <c r="BO352" s="230"/>
      <c r="BP352" s="429"/>
      <c r="BQ352" s="229"/>
      <c r="BR352" s="230"/>
      <c r="BS352" s="231"/>
      <c r="BT352" s="229"/>
      <c r="BU352" s="230"/>
      <c r="BV352" s="231"/>
      <c r="BW352" s="229"/>
      <c r="BX352" s="230"/>
      <c r="BY352" s="231"/>
      <c r="BZ352" s="229"/>
      <c r="CA352" s="230"/>
      <c r="CB352" s="231"/>
      <c r="CC352" s="229"/>
      <c r="CD352" s="230"/>
      <c r="CE352" s="231"/>
      <c r="CF352" s="331"/>
      <c r="CG352" s="332"/>
      <c r="CH352" s="385"/>
      <c r="CI352" s="331"/>
      <c r="CJ352" s="332"/>
      <c r="CK352" s="385"/>
      <c r="CL352" s="243"/>
      <c r="CM352" s="230"/>
      <c r="CN352" s="354"/>
      <c r="CO352" s="243"/>
      <c r="CP352" s="295"/>
      <c r="CQ352" s="429"/>
      <c r="CR352" s="331"/>
      <c r="CS352" s="332"/>
      <c r="CT352" s="333"/>
      <c r="CU352" s="229"/>
      <c r="CV352" s="230"/>
      <c r="CW352" s="231"/>
      <c r="CX352" s="331"/>
      <c r="CY352" s="332"/>
      <c r="CZ352" s="333"/>
      <c r="DA352" s="331"/>
      <c r="DB352" s="332"/>
      <c r="DC352" s="333"/>
      <c r="DD352" s="331"/>
      <c r="DE352" s="332"/>
      <c r="DF352" s="333"/>
      <c r="DG352" s="331"/>
      <c r="DH352" s="332"/>
      <c r="DI352" s="333"/>
      <c r="DJ352" s="229"/>
      <c r="DK352" s="230"/>
      <c r="DL352" s="231"/>
      <c r="DM352" s="229"/>
      <c r="DN352" s="230"/>
      <c r="DO352" s="231"/>
      <c r="DP352" s="331"/>
      <c r="DQ352" s="332"/>
      <c r="DR352" s="333"/>
      <c r="DS352" s="331"/>
      <c r="DT352" s="332"/>
      <c r="DU352" s="333"/>
      <c r="DV352" s="331"/>
      <c r="DW352" s="332"/>
      <c r="DX352" s="333"/>
      <c r="DY352" s="331"/>
      <c r="DZ352" s="332"/>
      <c r="EA352" s="333"/>
      <c r="EB352" s="331"/>
      <c r="EC352" s="332"/>
      <c r="ED352" s="333"/>
      <c r="EE352" s="331"/>
      <c r="EF352" s="332"/>
      <c r="EG352" s="333"/>
      <c r="EH352" s="229"/>
      <c r="EI352" s="230"/>
      <c r="EJ352" s="231"/>
      <c r="EK352" s="229"/>
      <c r="EL352" s="230"/>
      <c r="EM352" s="231"/>
      <c r="EN352" s="244"/>
      <c r="EO352" s="269" t="str">
        <f t="shared" si="1099"/>
        <v/>
      </c>
      <c r="EP352" s="444" t="s">
        <v>1247</v>
      </c>
      <c r="EQ352" s="360" t="str">
        <f t="shared" si="1237"/>
        <v/>
      </c>
      <c r="ER352" s="360" t="str">
        <f t="shared" si="1238"/>
        <v/>
      </c>
      <c r="ES352" s="360" t="str">
        <f t="shared" si="1239"/>
        <v/>
      </c>
      <c r="ET352" s="360" t="str">
        <f t="shared" si="1240"/>
        <v/>
      </c>
      <c r="EU352" s="360" t="str">
        <f t="shared" si="1241"/>
        <v/>
      </c>
      <c r="EV352" s="360" t="str">
        <f t="shared" si="1242"/>
        <v/>
      </c>
      <c r="EW352" s="360" t="str">
        <f t="shared" si="1243"/>
        <v/>
      </c>
      <c r="EX352" s="360" t="str">
        <f t="shared" si="1244"/>
        <v/>
      </c>
      <c r="EY352" s="360" t="str">
        <f t="shared" si="1245"/>
        <v/>
      </c>
      <c r="EZ352" s="360" t="str">
        <f t="shared" si="1246"/>
        <v/>
      </c>
      <c r="FA352" s="360" t="str">
        <f t="shared" si="1247"/>
        <v/>
      </c>
      <c r="FB352" s="360" t="str">
        <f t="shared" si="1248"/>
        <v/>
      </c>
      <c r="FC352" s="360" t="str">
        <f t="shared" si="1249"/>
        <v/>
      </c>
      <c r="FD352" s="360">
        <f t="shared" si="1250"/>
        <v>24</v>
      </c>
      <c r="FE352" s="360" t="str">
        <f t="shared" si="1251"/>
        <v/>
      </c>
      <c r="FF352" s="360" t="str">
        <f t="shared" si="1252"/>
        <v/>
      </c>
      <c r="FG352" s="360" t="str">
        <f t="shared" si="1253"/>
        <v/>
      </c>
      <c r="FH352" s="360" t="str">
        <f t="shared" si="1254"/>
        <v/>
      </c>
      <c r="FI352" s="360" t="str">
        <f t="shared" si="1255"/>
        <v/>
      </c>
      <c r="FJ352" s="360" t="str">
        <f t="shared" si="1256"/>
        <v/>
      </c>
      <c r="FK352" s="360" t="str">
        <f t="shared" si="1257"/>
        <v/>
      </c>
      <c r="FL352" s="360" t="str">
        <f t="shared" si="1258"/>
        <v/>
      </c>
      <c r="FM352" s="360" t="str">
        <f t="shared" si="1259"/>
        <v/>
      </c>
      <c r="FN352" s="360" t="str">
        <f t="shared" si="1260"/>
        <v/>
      </c>
      <c r="FO352" s="360" t="str">
        <f t="shared" si="1261"/>
        <v/>
      </c>
      <c r="FP352" s="360" t="str">
        <f t="shared" si="1262"/>
        <v/>
      </c>
      <c r="FQ352" s="360" t="str">
        <f t="shared" si="1263"/>
        <v/>
      </c>
      <c r="FR352" s="360" t="str">
        <f t="shared" si="1264"/>
        <v/>
      </c>
      <c r="FS352" s="360" t="str">
        <f t="shared" si="1265"/>
        <v/>
      </c>
      <c r="FT352" s="360" t="str">
        <f t="shared" si="1100"/>
        <v/>
      </c>
      <c r="FU352" s="360" t="str">
        <f t="shared" si="1266"/>
        <v/>
      </c>
      <c r="FV352" s="360" t="str">
        <f t="shared" si="1267"/>
        <v/>
      </c>
      <c r="FW352" s="360" t="str">
        <f t="shared" si="1268"/>
        <v/>
      </c>
      <c r="FX352" s="360" t="str">
        <f t="shared" si="1269"/>
        <v/>
      </c>
      <c r="FY352" s="360" t="str">
        <f t="shared" si="1270"/>
        <v/>
      </c>
      <c r="FZ352" s="360" t="str">
        <f t="shared" si="1271"/>
        <v/>
      </c>
      <c r="GA352" s="360" t="str">
        <f t="shared" si="1272"/>
        <v/>
      </c>
      <c r="GB352" s="360" t="str">
        <f t="shared" si="1273"/>
        <v/>
      </c>
      <c r="GC352" s="360" t="str">
        <f t="shared" si="1274"/>
        <v/>
      </c>
      <c r="GD352" s="360" t="str">
        <f t="shared" si="1275"/>
        <v/>
      </c>
      <c r="GE352" s="360" t="str">
        <f t="shared" si="1276"/>
        <v/>
      </c>
      <c r="GF352" s="360" t="str">
        <f t="shared" si="1277"/>
        <v/>
      </c>
      <c r="GG352" s="360" t="str">
        <f t="shared" si="1278"/>
        <v/>
      </c>
      <c r="GH352" s="360" t="str">
        <f t="shared" si="1279"/>
        <v/>
      </c>
      <c r="GI352" s="360" t="str">
        <f t="shared" si="1280"/>
        <v/>
      </c>
      <c r="GJ352" s="360" t="str">
        <f t="shared" si="1281"/>
        <v/>
      </c>
      <c r="GK352" s="444" t="s">
        <v>1247</v>
      </c>
      <c r="GL352" s="361" t="str">
        <f t="shared" si="1101"/>
        <v>-</v>
      </c>
      <c r="GM352" s="361" t="str">
        <f t="shared" si="1102"/>
        <v>-</v>
      </c>
      <c r="GN352" s="361" t="str">
        <f t="shared" si="1103"/>
        <v>-</v>
      </c>
      <c r="GO352" s="361" t="str">
        <f t="shared" si="1104"/>
        <v>-</v>
      </c>
      <c r="GP352" s="361" t="str">
        <f t="shared" si="1105"/>
        <v>-</v>
      </c>
      <c r="GQ352" s="361" t="str">
        <f t="shared" si="1106"/>
        <v>-</v>
      </c>
      <c r="GR352" s="361" t="str">
        <f t="shared" si="1107"/>
        <v>-</v>
      </c>
      <c r="GS352" s="361" t="str">
        <f t="shared" si="1108"/>
        <v>-</v>
      </c>
      <c r="GT352" s="361" t="str">
        <f t="shared" si="1109"/>
        <v>-</v>
      </c>
      <c r="GU352" s="361" t="str">
        <f t="shared" si="1110"/>
        <v>-</v>
      </c>
      <c r="GV352" s="361" t="str">
        <f t="shared" si="1111"/>
        <v>-</v>
      </c>
      <c r="GW352" s="361" t="str">
        <f t="shared" si="1112"/>
        <v>-</v>
      </c>
      <c r="GX352" s="361" t="str">
        <f t="shared" si="1113"/>
        <v>-</v>
      </c>
      <c r="GY352" s="361" t="str">
        <f t="shared" si="1114"/>
        <v>linear_acceleration_NPF</v>
      </c>
      <c r="GZ352" s="361" t="str">
        <f t="shared" si="1115"/>
        <v>-</v>
      </c>
      <c r="HA352" s="361" t="str">
        <f t="shared" si="1116"/>
        <v>-</v>
      </c>
      <c r="HB352" s="361" t="str">
        <f t="shared" si="1117"/>
        <v>-</v>
      </c>
      <c r="HC352" s="361" t="str">
        <f t="shared" si="1118"/>
        <v>-</v>
      </c>
      <c r="HD352" s="361" t="str">
        <f t="shared" si="1119"/>
        <v>-</v>
      </c>
      <c r="HE352" s="361" t="str">
        <f t="shared" si="1120"/>
        <v>-</v>
      </c>
      <c r="HF352" s="361" t="str">
        <f t="shared" si="1121"/>
        <v>-</v>
      </c>
      <c r="HG352" s="361" t="str">
        <f t="shared" si="1122"/>
        <v>-</v>
      </c>
      <c r="HH352" s="361" t="str">
        <f t="shared" si="1123"/>
        <v>-</v>
      </c>
      <c r="HI352" s="361" t="str">
        <f t="shared" si="1124"/>
        <v>-</v>
      </c>
      <c r="HJ352" s="361" t="str">
        <f t="shared" si="1125"/>
        <v>-</v>
      </c>
      <c r="HK352" s="361" t="str">
        <f t="shared" si="1126"/>
        <v>-</v>
      </c>
      <c r="HL352" s="361" t="str">
        <f t="shared" si="1127"/>
        <v>-</v>
      </c>
      <c r="HM352" s="361" t="str">
        <f t="shared" si="1128"/>
        <v>-</v>
      </c>
      <c r="HN352" s="361" t="str">
        <f t="shared" si="1129"/>
        <v>-</v>
      </c>
      <c r="HO352" s="361" t="str">
        <f t="shared" si="1130"/>
        <v>-</v>
      </c>
      <c r="HP352" s="361" t="str">
        <f t="shared" si="1131"/>
        <v>-</v>
      </c>
      <c r="HQ352" s="361" t="str">
        <f t="shared" si="1132"/>
        <v>-</v>
      </c>
      <c r="HR352" s="361" t="str">
        <f t="shared" si="1133"/>
        <v>-</v>
      </c>
      <c r="HS352" s="361" t="str">
        <f t="shared" si="1134"/>
        <v>-</v>
      </c>
      <c r="HT352" s="361" t="str">
        <f t="shared" si="1135"/>
        <v>-</v>
      </c>
      <c r="HU352" s="361" t="str">
        <f t="shared" si="1136"/>
        <v>-</v>
      </c>
      <c r="HV352" s="361" t="str">
        <f t="shared" si="1137"/>
        <v>-</v>
      </c>
      <c r="HW352" s="361" t="str">
        <f t="shared" si="1138"/>
        <v>-</v>
      </c>
      <c r="HX352" s="361" t="str">
        <f t="shared" si="1139"/>
        <v>-</v>
      </c>
      <c r="HY352" s="361" t="str">
        <f t="shared" si="1140"/>
        <v>-</v>
      </c>
      <c r="HZ352" s="361" t="str">
        <f t="shared" si="1141"/>
        <v>-</v>
      </c>
      <c r="IA352" s="361" t="str">
        <f t="shared" si="1142"/>
        <v>-</v>
      </c>
      <c r="IB352" s="361" t="str">
        <f t="shared" si="1143"/>
        <v>-</v>
      </c>
      <c r="IC352" s="361" t="str">
        <f t="shared" si="1144"/>
        <v>-</v>
      </c>
      <c r="ID352" s="361" t="str">
        <f t="shared" si="1145"/>
        <v>-</v>
      </c>
      <c r="IE352" s="361" t="str">
        <f t="shared" si="1146"/>
        <v>-</v>
      </c>
      <c r="IF352" s="444" t="s">
        <v>1247</v>
      </c>
      <c r="IG352" s="56" t="str">
        <f t="shared" si="1282"/>
        <v>-</v>
      </c>
      <c r="IH352" s="56" t="str">
        <f t="shared" si="1283"/>
        <v>-</v>
      </c>
      <c r="II352" s="56" t="str">
        <f t="shared" si="1284"/>
        <v>-</v>
      </c>
      <c r="IJ352" s="56" t="str">
        <f t="shared" si="1285"/>
        <v>-</v>
      </c>
      <c r="IK352" s="56" t="str">
        <f t="shared" si="1147"/>
        <v>-</v>
      </c>
      <c r="IL352" s="56" t="str">
        <f t="shared" si="1148"/>
        <v>-</v>
      </c>
      <c r="IM352" s="56" t="str">
        <f t="shared" si="1149"/>
        <v>-</v>
      </c>
      <c r="IN352" s="56" t="str">
        <f t="shared" si="1150"/>
        <v>-</v>
      </c>
      <c r="IO352" s="56" t="str">
        <f t="shared" si="1151"/>
        <v>-</v>
      </c>
      <c r="IP352" s="56" t="str">
        <f t="shared" si="1152"/>
        <v>-</v>
      </c>
      <c r="IQ352" s="56" t="str">
        <f t="shared" si="1153"/>
        <v>-</v>
      </c>
      <c r="IR352" s="56" t="str">
        <f t="shared" si="1154"/>
        <v>-</v>
      </c>
      <c r="IS352" s="56" t="str">
        <f t="shared" si="1155"/>
        <v>-</v>
      </c>
      <c r="IT352" s="56" t="str">
        <f t="shared" si="1156"/>
        <v>cg</v>
      </c>
      <c r="IU352" s="56" t="str">
        <f t="shared" si="1157"/>
        <v>-</v>
      </c>
      <c r="IV352" s="56" t="str">
        <f t="shared" si="1158"/>
        <v>-</v>
      </c>
      <c r="IW352" s="56" t="str">
        <f t="shared" si="1159"/>
        <v>-</v>
      </c>
      <c r="IX352" s="56" t="str">
        <f t="shared" si="1160"/>
        <v>-</v>
      </c>
      <c r="IY352" s="56" t="str">
        <f t="shared" si="1161"/>
        <v>-</v>
      </c>
      <c r="IZ352" s="56" t="str">
        <f t="shared" si="1162"/>
        <v>-</v>
      </c>
      <c r="JA352" s="56" t="str">
        <f t="shared" si="1163"/>
        <v>-</v>
      </c>
      <c r="JB352" s="56" t="str">
        <f t="shared" si="1164"/>
        <v>-</v>
      </c>
      <c r="JC352" s="56" t="str">
        <f t="shared" si="1165"/>
        <v>-</v>
      </c>
      <c r="JD352" s="56" t="str">
        <f t="shared" si="1166"/>
        <v>-</v>
      </c>
      <c r="JE352" s="56" t="str">
        <f t="shared" si="1167"/>
        <v>-</v>
      </c>
      <c r="JF352" s="56" t="str">
        <f t="shared" si="1168"/>
        <v>-</v>
      </c>
      <c r="JG352" s="56" t="str">
        <f t="shared" si="1169"/>
        <v>-</v>
      </c>
      <c r="JH352" s="56" t="str">
        <f t="shared" si="1170"/>
        <v>-</v>
      </c>
      <c r="JI352" s="56" t="str">
        <f t="shared" si="1171"/>
        <v>-</v>
      </c>
      <c r="JJ352" s="56" t="str">
        <f t="shared" si="1172"/>
        <v>-</v>
      </c>
      <c r="JK352" s="56" t="str">
        <f t="shared" si="1173"/>
        <v>-</v>
      </c>
      <c r="JL352" s="56" t="str">
        <f t="shared" si="1174"/>
        <v>-</v>
      </c>
      <c r="JM352" s="56" t="str">
        <f t="shared" si="1175"/>
        <v>-</v>
      </c>
      <c r="JN352" s="56" t="str">
        <f t="shared" si="1176"/>
        <v>-</v>
      </c>
      <c r="JO352" s="56" t="str">
        <f t="shared" si="1177"/>
        <v>-</v>
      </c>
      <c r="JP352" s="56" t="str">
        <f t="shared" si="1178"/>
        <v>-</v>
      </c>
      <c r="JQ352" s="56" t="str">
        <f t="shared" si="1179"/>
        <v>-</v>
      </c>
      <c r="JR352" s="56" t="str">
        <f t="shared" si="1180"/>
        <v>-</v>
      </c>
      <c r="JS352" s="56" t="str">
        <f t="shared" si="1181"/>
        <v>-</v>
      </c>
      <c r="JT352" s="56" t="str">
        <f t="shared" si="1182"/>
        <v>-</v>
      </c>
      <c r="JU352" s="56" t="str">
        <f t="shared" si="1183"/>
        <v>-</v>
      </c>
      <c r="JV352" s="56" t="str">
        <f t="shared" si="1184"/>
        <v>-</v>
      </c>
      <c r="JW352" s="56" t="str">
        <f t="shared" si="1185"/>
        <v>-</v>
      </c>
      <c r="JX352" s="56" t="str">
        <f t="shared" si="1186"/>
        <v>-</v>
      </c>
      <c r="JY352" s="56" t="str">
        <f t="shared" si="1187"/>
        <v>-</v>
      </c>
      <c r="JZ352" s="56" t="str">
        <f t="shared" si="1188"/>
        <v>-</v>
      </c>
      <c r="KA352" s="444" t="s">
        <v>1247</v>
      </c>
      <c r="KB352" s="360">
        <f>IF(ISNUMBER(INDEX($EQ$15:$GK$521,$B352,EO$11)),MAX(KB$14:KB351)+1,0)</f>
        <v>0</v>
      </c>
      <c r="KC352" s="360" t="str">
        <f t="shared" si="1286"/>
        <v/>
      </c>
      <c r="KD352" s="373" t="s">
        <v>2</v>
      </c>
      <c r="KE352" s="215"/>
      <c r="KF352" s="60"/>
      <c r="KG352" s="60"/>
      <c r="KH352" s="60"/>
      <c r="KI352" s="60"/>
      <c r="KJ352" s="60"/>
      <c r="KK352" s="60"/>
      <c r="KL352" s="60"/>
      <c r="KM352" s="60"/>
      <c r="KN352" s="60"/>
      <c r="KO352" s="60"/>
      <c r="KP352" s="60"/>
      <c r="KQ352" s="60"/>
      <c r="KR352" s="60"/>
      <c r="KS352" s="60"/>
      <c r="KT352" s="60"/>
      <c r="KU352" s="60"/>
      <c r="KV352" s="60"/>
      <c r="KW352" s="60"/>
      <c r="KX352" s="60"/>
      <c r="KY352" s="60"/>
      <c r="KZ352" s="283" t="str">
        <f t="shared" si="1189"/>
        <v/>
      </c>
      <c r="LA352" s="26"/>
      <c r="LB352" s="18"/>
      <c r="LC352" s="18"/>
      <c r="LD352" s="18"/>
      <c r="LE352" s="18"/>
      <c r="LF352" s="18"/>
      <c r="LG352" s="18"/>
      <c r="LH352" s="18"/>
      <c r="LI352" s="18"/>
      <c r="LJ352" s="18"/>
      <c r="LK352" s="18"/>
      <c r="LL352" s="18"/>
      <c r="LM352" s="18"/>
      <c r="LN352" s="63"/>
      <c r="LO352" s="251">
        <f t="shared" si="1190"/>
        <v>0</v>
      </c>
      <c r="LP352" s="251">
        <f t="shared" si="1191"/>
        <v>0</v>
      </c>
      <c r="LQ352" s="251">
        <f t="shared" si="1192"/>
        <v>0</v>
      </c>
      <c r="LR352" s="251">
        <f t="shared" si="1193"/>
        <v>0</v>
      </c>
      <c r="LS352" s="251">
        <f t="shared" si="1194"/>
        <v>0</v>
      </c>
      <c r="LT352" s="251">
        <f t="shared" si="1195"/>
        <v>0</v>
      </c>
      <c r="LU352" s="251">
        <f t="shared" si="1196"/>
        <v>0</v>
      </c>
      <c r="LV352" s="251">
        <f t="shared" si="1197"/>
        <v>0</v>
      </c>
      <c r="LW352" s="251">
        <f t="shared" si="1198"/>
        <v>0</v>
      </c>
      <c r="LX352" s="251">
        <f t="shared" si="1199"/>
        <v>0</v>
      </c>
      <c r="LY352" s="251">
        <f t="shared" si="1200"/>
        <v>0</v>
      </c>
      <c r="LZ352" s="251">
        <f t="shared" si="1201"/>
        <v>0</v>
      </c>
      <c r="MA352" s="63" t="str">
        <f t="shared" si="1202"/>
        <v/>
      </c>
      <c r="MB352" s="63" t="str">
        <f t="shared" si="1094"/>
        <v/>
      </c>
      <c r="MC352" s="63">
        <f t="shared" si="1095"/>
        <v>338</v>
      </c>
      <c r="MD352" s="63" t="str">
        <f t="shared" si="1096"/>
        <v/>
      </c>
      <c r="ME352" s="63" t="str">
        <f t="shared" si="1097"/>
        <v/>
      </c>
      <c r="MF352" s="315" t="str">
        <f t="shared" si="1203"/>
        <v/>
      </c>
      <c r="MG352" s="315">
        <f>IF(ISNUMBER(MATCH(EO352,$ME$15:$ME$520,0)),0,MAX(MG$14:MG351)+1)</f>
        <v>0</v>
      </c>
      <c r="MH352" s="315" t="str">
        <f t="shared" si="1204"/>
        <v/>
      </c>
      <c r="MI352" s="369"/>
      <c r="MJ352" s="68"/>
      <c r="MK352" s="18"/>
      <c r="ML352" s="242"/>
      <c r="MM352" s="242"/>
      <c r="MN352" s="59"/>
      <c r="MO352" s="59"/>
      <c r="MP352" s="285"/>
      <c r="MQ352" s="59"/>
      <c r="MR352" s="238"/>
      <c r="MS352" s="285"/>
      <c r="MT352" s="59"/>
      <c r="MU352" s="285"/>
      <c r="MV352" s="238"/>
      <c r="MW352" s="59"/>
      <c r="MX352" s="59"/>
      <c r="MY352" s="59"/>
      <c r="MZ352" s="59"/>
      <c r="NA352" s="59"/>
      <c r="NB352" s="59"/>
      <c r="NC352" s="59"/>
      <c r="ND352" s="59"/>
      <c r="NE352" s="59"/>
      <c r="NF352" s="59"/>
      <c r="NG352" s="59"/>
      <c r="NH352" s="59"/>
      <c r="NI352" s="59"/>
      <c r="NJ352" s="59"/>
      <c r="NK352" s="59"/>
      <c r="NL352" s="454"/>
      <c r="NM352" s="454"/>
      <c r="NN352" s="59"/>
      <c r="NO352" s="18"/>
      <c r="NP352" s="18"/>
      <c r="NQ352" s="18"/>
      <c r="NR352" s="18"/>
      <c r="NS352" s="18"/>
      <c r="NT352" s="18"/>
      <c r="NU352" s="18"/>
      <c r="NV352" s="18"/>
      <c r="NW352" s="18"/>
      <c r="NX352" s="18"/>
      <c r="NY352" s="18"/>
      <c r="NZ352" s="18"/>
      <c r="OA352" s="18"/>
      <c r="OB352" s="18"/>
      <c r="OC352" s="18"/>
      <c r="OZ352" s="59"/>
      <c r="PA352" s="251" t="str">
        <f t="shared" si="1205"/>
        <v/>
      </c>
      <c r="PB352" s="251" t="str">
        <f t="shared" si="1206"/>
        <v/>
      </c>
      <c r="PC352" s="251" t="str">
        <f t="shared" si="1207"/>
        <v/>
      </c>
      <c r="PD352" s="251" t="str">
        <f t="shared" si="1208"/>
        <v/>
      </c>
      <c r="PE352" s="251" t="str">
        <f t="shared" si="1209"/>
        <v/>
      </c>
      <c r="PF352" s="251" t="str">
        <f t="shared" si="1210"/>
        <v/>
      </c>
      <c r="PG352" s="251" t="str">
        <f t="shared" si="1211"/>
        <v/>
      </c>
      <c r="PH352" s="251" t="str">
        <f t="shared" si="1212"/>
        <v/>
      </c>
      <c r="PI352" s="251" t="str">
        <f t="shared" si="1213"/>
        <v/>
      </c>
      <c r="PJ352" s="251" t="str">
        <f t="shared" si="1214"/>
        <v/>
      </c>
      <c r="PK352" s="251" t="str">
        <f t="shared" si="1215"/>
        <v/>
      </c>
      <c r="PL352" s="251" t="str">
        <f t="shared" si="1216"/>
        <v/>
      </c>
      <c r="PM352" s="251" t="str">
        <f t="shared" si="1217"/>
        <v/>
      </c>
      <c r="PN352" s="251" t="str">
        <f t="shared" si="1218"/>
        <v/>
      </c>
      <c r="PO352" s="251" t="str">
        <f t="shared" si="1219"/>
        <v/>
      </c>
      <c r="PP352" s="251" t="str">
        <f t="shared" si="1220"/>
        <v/>
      </c>
      <c r="PQ352" s="251" t="str">
        <f t="shared" si="1221"/>
        <v/>
      </c>
      <c r="PR352" s="251" t="str">
        <f t="shared" si="1222"/>
        <v/>
      </c>
      <c r="PS352" s="251" t="str">
        <f t="shared" si="1223"/>
        <v/>
      </c>
      <c r="PT352" s="251" t="str">
        <f t="shared" si="1224"/>
        <v/>
      </c>
      <c r="PU352" s="251" t="str">
        <f t="shared" si="1225"/>
        <v/>
      </c>
      <c r="PV352" s="251" t="str">
        <f t="shared" si="1226"/>
        <v/>
      </c>
      <c r="PW352" s="251" t="str">
        <f t="shared" si="1227"/>
        <v/>
      </c>
      <c r="PX352" s="251" t="str">
        <f t="shared" si="1228"/>
        <v/>
      </c>
      <c r="PY352" s="251" t="str">
        <f t="shared" si="1229"/>
        <v/>
      </c>
      <c r="PZ352" s="251" t="str">
        <f t="shared" si="1230"/>
        <v/>
      </c>
      <c r="QA352" s="251" t="str">
        <f t="shared" si="1231"/>
        <v/>
      </c>
      <c r="QB352" s="251" t="str">
        <f t="shared" si="1232"/>
        <v/>
      </c>
      <c r="QC352" s="251" t="str">
        <f t="shared" si="1233"/>
        <v/>
      </c>
      <c r="QD352" s="251" t="str">
        <f t="shared" si="1234"/>
        <v/>
      </c>
      <c r="QE352" s="251" t="str">
        <f t="shared" si="1235"/>
        <v/>
      </c>
      <c r="QF352" s="63">
        <f t="shared" si="1236"/>
        <v>0</v>
      </c>
      <c r="QG352" s="59"/>
      <c r="QH352" s="59"/>
      <c r="QI352" s="59"/>
      <c r="QJ352" s="59"/>
      <c r="QK352" s="59"/>
      <c r="QL352" s="59"/>
      <c r="QM352" s="59"/>
      <c r="QN352" s="59"/>
    </row>
    <row r="353" spans="1:456" ht="6.75" customHeight="1" x14ac:dyDescent="0.25">
      <c r="A353" s="68"/>
      <c r="B353" s="447">
        <f t="shared" si="1098"/>
        <v>339</v>
      </c>
      <c r="C353" s="72" t="s">
        <v>405</v>
      </c>
      <c r="D353" s="261" t="s">
        <v>1242</v>
      </c>
      <c r="E353" s="59"/>
      <c r="F353" s="229"/>
      <c r="G353" s="295"/>
      <c r="H353" s="295"/>
      <c r="I353" s="229"/>
      <c r="J353" s="295"/>
      <c r="K353" s="295"/>
      <c r="L353" s="229"/>
      <c r="M353" s="295"/>
      <c r="N353" s="295"/>
      <c r="O353" s="229"/>
      <c r="P353" s="295"/>
      <c r="Q353" s="295"/>
      <c r="R353" s="229"/>
      <c r="S353" s="230"/>
      <c r="T353" s="231"/>
      <c r="U353" s="229"/>
      <c r="V353" s="230"/>
      <c r="W353" s="231"/>
      <c r="X353" s="229"/>
      <c r="Y353" s="230"/>
      <c r="Z353" s="231"/>
      <c r="AA353" s="229"/>
      <c r="AB353" s="295"/>
      <c r="AC353" s="295"/>
      <c r="AD353" s="229"/>
      <c r="AE353" s="295"/>
      <c r="AF353" s="295"/>
      <c r="AG353" s="229"/>
      <c r="AH353" s="295"/>
      <c r="AI353" s="295"/>
      <c r="AJ353" s="229"/>
      <c r="AK353" s="295"/>
      <c r="AL353" s="295"/>
      <c r="AM353" s="229"/>
      <c r="AN353" s="295"/>
      <c r="AO353" s="295"/>
      <c r="AP353" s="243"/>
      <c r="AQ353" s="295"/>
      <c r="AR353" s="290"/>
      <c r="AS353" s="243"/>
      <c r="AT353" s="295"/>
      <c r="AU353" s="290"/>
      <c r="AV353" s="229"/>
      <c r="AW353" s="230"/>
      <c r="AX353" s="231"/>
      <c r="AY353" s="229"/>
      <c r="AZ353" s="230"/>
      <c r="BA353" s="231"/>
      <c r="BB353" s="229"/>
      <c r="BC353" s="230"/>
      <c r="BD353" s="231"/>
      <c r="BE353" s="229"/>
      <c r="BF353" s="230"/>
      <c r="BG353" s="231"/>
      <c r="BH353" s="229"/>
      <c r="BI353" s="230"/>
      <c r="BJ353" s="231"/>
      <c r="BK353" s="243"/>
      <c r="BL353" s="295"/>
      <c r="BM353" s="429"/>
      <c r="BN353" s="243"/>
      <c r="BO353" s="230"/>
      <c r="BP353" s="429"/>
      <c r="BQ353" s="229"/>
      <c r="BR353" s="230"/>
      <c r="BS353" s="231"/>
      <c r="BT353" s="229"/>
      <c r="BU353" s="230"/>
      <c r="BV353" s="231"/>
      <c r="BW353" s="229"/>
      <c r="BX353" s="230"/>
      <c r="BY353" s="231"/>
      <c r="BZ353" s="229"/>
      <c r="CA353" s="230"/>
      <c r="CB353" s="231"/>
      <c r="CC353" s="229"/>
      <c r="CD353" s="230"/>
      <c r="CE353" s="231"/>
      <c r="CF353" s="331"/>
      <c r="CG353" s="332"/>
      <c r="CH353" s="385"/>
      <c r="CI353" s="331"/>
      <c r="CJ353" s="332"/>
      <c r="CK353" s="385"/>
      <c r="CL353" s="243"/>
      <c r="CM353" s="230"/>
      <c r="CN353" s="354"/>
      <c r="CO353" s="243"/>
      <c r="CP353" s="295"/>
      <c r="CQ353" s="429"/>
      <c r="CR353" s="331"/>
      <c r="CS353" s="332"/>
      <c r="CT353" s="333"/>
      <c r="CU353" s="229"/>
      <c r="CV353" s="230"/>
      <c r="CW353" s="231"/>
      <c r="CX353" s="331"/>
      <c r="CY353" s="332"/>
      <c r="CZ353" s="333"/>
      <c r="DA353" s="331"/>
      <c r="DB353" s="332"/>
      <c r="DC353" s="333"/>
      <c r="DD353" s="331"/>
      <c r="DE353" s="332"/>
      <c r="DF353" s="333"/>
      <c r="DG353" s="331"/>
      <c r="DH353" s="332"/>
      <c r="DI353" s="333"/>
      <c r="DJ353" s="229"/>
      <c r="DK353" s="230"/>
      <c r="DL353" s="231"/>
      <c r="DM353" s="229"/>
      <c r="DN353" s="230"/>
      <c r="DO353" s="231"/>
      <c r="DP353" s="331"/>
      <c r="DQ353" s="332"/>
      <c r="DR353" s="333"/>
      <c r="DS353" s="331"/>
      <c r="DT353" s="332"/>
      <c r="DU353" s="333"/>
      <c r="DV353" s="331"/>
      <c r="DW353" s="332"/>
      <c r="DX353" s="333"/>
      <c r="DY353" s="331"/>
      <c r="DZ353" s="332"/>
      <c r="EA353" s="333"/>
      <c r="EB353" s="331"/>
      <c r="EC353" s="332"/>
      <c r="ED353" s="333"/>
      <c r="EE353" s="331"/>
      <c r="EF353" s="332"/>
      <c r="EG353" s="333"/>
      <c r="EH353" s="229"/>
      <c r="EI353" s="230"/>
      <c r="EJ353" s="231"/>
      <c r="EK353" s="229"/>
      <c r="EL353" s="230"/>
      <c r="EM353" s="231"/>
      <c r="EN353" s="244"/>
      <c r="EO353" s="269" t="str">
        <f t="shared" si="1099"/>
        <v/>
      </c>
      <c r="EP353" s="444" t="s">
        <v>1247</v>
      </c>
      <c r="EQ353" s="360" t="str">
        <f t="shared" si="1237"/>
        <v/>
      </c>
      <c r="ER353" s="360" t="str">
        <f t="shared" si="1238"/>
        <v/>
      </c>
      <c r="ES353" s="360" t="str">
        <f t="shared" si="1239"/>
        <v/>
      </c>
      <c r="ET353" s="360" t="str">
        <f t="shared" si="1240"/>
        <v/>
      </c>
      <c r="EU353" s="360" t="str">
        <f t="shared" si="1241"/>
        <v/>
      </c>
      <c r="EV353" s="360" t="str">
        <f t="shared" si="1242"/>
        <v/>
      </c>
      <c r="EW353" s="360" t="str">
        <f t="shared" si="1243"/>
        <v/>
      </c>
      <c r="EX353" s="360" t="str">
        <f t="shared" si="1244"/>
        <v/>
      </c>
      <c r="EY353" s="360" t="str">
        <f t="shared" si="1245"/>
        <v/>
      </c>
      <c r="EZ353" s="360" t="str">
        <f t="shared" si="1246"/>
        <v/>
      </c>
      <c r="FA353" s="360" t="str">
        <f t="shared" si="1247"/>
        <v/>
      </c>
      <c r="FB353" s="360" t="str">
        <f t="shared" si="1248"/>
        <v/>
      </c>
      <c r="FC353" s="360" t="str">
        <f t="shared" si="1249"/>
        <v/>
      </c>
      <c r="FD353" s="360">
        <f t="shared" si="1250"/>
        <v>20</v>
      </c>
      <c r="FE353" s="360" t="str">
        <f t="shared" si="1251"/>
        <v/>
      </c>
      <c r="FF353" s="360" t="str">
        <f t="shared" si="1252"/>
        <v/>
      </c>
      <c r="FG353" s="360" t="str">
        <f t="shared" si="1253"/>
        <v/>
      </c>
      <c r="FH353" s="360" t="str">
        <f t="shared" si="1254"/>
        <v/>
      </c>
      <c r="FI353" s="360" t="str">
        <f t="shared" si="1255"/>
        <v/>
      </c>
      <c r="FJ353" s="360">
        <f t="shared" si="1256"/>
        <v>7</v>
      </c>
      <c r="FK353" s="360" t="str">
        <f t="shared" si="1257"/>
        <v/>
      </c>
      <c r="FL353" s="360" t="str">
        <f t="shared" si="1258"/>
        <v/>
      </c>
      <c r="FM353" s="360" t="str">
        <f t="shared" si="1259"/>
        <v/>
      </c>
      <c r="FN353" s="360" t="str">
        <f t="shared" si="1260"/>
        <v/>
      </c>
      <c r="FO353" s="360" t="str">
        <f t="shared" si="1261"/>
        <v/>
      </c>
      <c r="FP353" s="360" t="str">
        <f t="shared" si="1262"/>
        <v/>
      </c>
      <c r="FQ353" s="360" t="str">
        <f t="shared" si="1263"/>
        <v/>
      </c>
      <c r="FR353" s="360" t="str">
        <f t="shared" si="1264"/>
        <v/>
      </c>
      <c r="FS353" s="360" t="str">
        <f t="shared" si="1265"/>
        <v/>
      </c>
      <c r="FT353" s="360">
        <f t="shared" si="1100"/>
        <v>7</v>
      </c>
      <c r="FU353" s="360" t="str">
        <f t="shared" si="1266"/>
        <v/>
      </c>
      <c r="FV353" s="360" t="str">
        <f t="shared" si="1267"/>
        <v/>
      </c>
      <c r="FW353" s="360" t="str">
        <f t="shared" si="1268"/>
        <v/>
      </c>
      <c r="FX353" s="360" t="str">
        <f t="shared" si="1269"/>
        <v/>
      </c>
      <c r="FY353" s="360" t="str">
        <f t="shared" si="1270"/>
        <v/>
      </c>
      <c r="FZ353" s="360" t="str">
        <f t="shared" si="1271"/>
        <v/>
      </c>
      <c r="GA353" s="360" t="str">
        <f t="shared" si="1272"/>
        <v/>
      </c>
      <c r="GB353" s="360" t="str">
        <f t="shared" si="1273"/>
        <v/>
      </c>
      <c r="GC353" s="360" t="str">
        <f t="shared" si="1274"/>
        <v/>
      </c>
      <c r="GD353" s="360" t="str">
        <f t="shared" si="1275"/>
        <v/>
      </c>
      <c r="GE353" s="360" t="str">
        <f t="shared" si="1276"/>
        <v/>
      </c>
      <c r="GF353" s="360" t="str">
        <f t="shared" si="1277"/>
        <v/>
      </c>
      <c r="GG353" s="360" t="str">
        <f t="shared" si="1278"/>
        <v/>
      </c>
      <c r="GH353" s="360" t="str">
        <f t="shared" si="1279"/>
        <v/>
      </c>
      <c r="GI353" s="360" t="str">
        <f t="shared" si="1280"/>
        <v/>
      </c>
      <c r="GJ353" s="360" t="str">
        <f t="shared" si="1281"/>
        <v/>
      </c>
      <c r="GK353" s="444" t="s">
        <v>1247</v>
      </c>
      <c r="GL353" s="361" t="str">
        <f t="shared" si="1101"/>
        <v>-</v>
      </c>
      <c r="GM353" s="361" t="str">
        <f t="shared" si="1102"/>
        <v>-</v>
      </c>
      <c r="GN353" s="361" t="str">
        <f t="shared" si="1103"/>
        <v>-</v>
      </c>
      <c r="GO353" s="361" t="str">
        <f t="shared" si="1104"/>
        <v>-</v>
      </c>
      <c r="GP353" s="361" t="str">
        <f t="shared" si="1105"/>
        <v>-</v>
      </c>
      <c r="GQ353" s="361" t="str">
        <f t="shared" si="1106"/>
        <v>-</v>
      </c>
      <c r="GR353" s="361" t="str">
        <f t="shared" si="1107"/>
        <v>-</v>
      </c>
      <c r="GS353" s="361" t="str">
        <f t="shared" si="1108"/>
        <v>-</v>
      </c>
      <c r="GT353" s="361" t="str">
        <f t="shared" si="1109"/>
        <v>-</v>
      </c>
      <c r="GU353" s="361" t="str">
        <f t="shared" si="1110"/>
        <v>-</v>
      </c>
      <c r="GV353" s="361" t="str">
        <f t="shared" si="1111"/>
        <v>-</v>
      </c>
      <c r="GW353" s="361" t="str">
        <f t="shared" si="1112"/>
        <v>-</v>
      </c>
      <c r="GX353" s="361" t="str">
        <f t="shared" si="1113"/>
        <v>-</v>
      </c>
      <c r="GY353" s="361" t="str">
        <f t="shared" si="1114"/>
        <v>wetfct</v>
      </c>
      <c r="GZ353" s="361" t="str">
        <f t="shared" si="1115"/>
        <v>-</v>
      </c>
      <c r="HA353" s="361" t="str">
        <f t="shared" si="1116"/>
        <v>-</v>
      </c>
      <c r="HB353" s="361" t="str">
        <f t="shared" si="1117"/>
        <v>-</v>
      </c>
      <c r="HC353" s="361" t="str">
        <f t="shared" si="1118"/>
        <v>-</v>
      </c>
      <c r="HD353" s="361" t="str">
        <f t="shared" si="1119"/>
        <v>-</v>
      </c>
      <c r="HE353" s="361" t="str">
        <f t="shared" si="1120"/>
        <v>wetfct</v>
      </c>
      <c r="HF353" s="361" t="str">
        <f t="shared" si="1121"/>
        <v>-</v>
      </c>
      <c r="HG353" s="361" t="str">
        <f t="shared" si="1122"/>
        <v>-</v>
      </c>
      <c r="HH353" s="361" t="str">
        <f t="shared" si="1123"/>
        <v>-</v>
      </c>
      <c r="HI353" s="361" t="str">
        <f t="shared" si="1124"/>
        <v>-</v>
      </c>
      <c r="HJ353" s="361" t="str">
        <f t="shared" si="1125"/>
        <v>-</v>
      </c>
      <c r="HK353" s="361" t="str">
        <f t="shared" si="1126"/>
        <v>-</v>
      </c>
      <c r="HL353" s="361" t="str">
        <f t="shared" si="1127"/>
        <v>-</v>
      </c>
      <c r="HM353" s="361" t="str">
        <f t="shared" si="1128"/>
        <v>-</v>
      </c>
      <c r="HN353" s="361" t="str">
        <f t="shared" si="1129"/>
        <v>-</v>
      </c>
      <c r="HO353" s="361" t="str">
        <f t="shared" si="1130"/>
        <v>wetfct</v>
      </c>
      <c r="HP353" s="361" t="str">
        <f t="shared" si="1131"/>
        <v>-</v>
      </c>
      <c r="HQ353" s="361" t="str">
        <f t="shared" si="1132"/>
        <v>-</v>
      </c>
      <c r="HR353" s="361" t="str">
        <f t="shared" si="1133"/>
        <v>-</v>
      </c>
      <c r="HS353" s="361" t="str">
        <f t="shared" si="1134"/>
        <v>-</v>
      </c>
      <c r="HT353" s="361" t="str">
        <f t="shared" si="1135"/>
        <v>-</v>
      </c>
      <c r="HU353" s="361" t="str">
        <f t="shared" si="1136"/>
        <v>-</v>
      </c>
      <c r="HV353" s="361" t="str">
        <f t="shared" si="1137"/>
        <v>-</v>
      </c>
      <c r="HW353" s="361" t="str">
        <f t="shared" si="1138"/>
        <v>-</v>
      </c>
      <c r="HX353" s="361" t="str">
        <f t="shared" si="1139"/>
        <v>-</v>
      </c>
      <c r="HY353" s="361" t="str">
        <f t="shared" si="1140"/>
        <v>-</v>
      </c>
      <c r="HZ353" s="361" t="str">
        <f t="shared" si="1141"/>
        <v>-</v>
      </c>
      <c r="IA353" s="361" t="str">
        <f t="shared" si="1142"/>
        <v>-</v>
      </c>
      <c r="IB353" s="361" t="str">
        <f t="shared" si="1143"/>
        <v>-</v>
      </c>
      <c r="IC353" s="361" t="str">
        <f t="shared" si="1144"/>
        <v>-</v>
      </c>
      <c r="ID353" s="361" t="str">
        <f t="shared" si="1145"/>
        <v>-</v>
      </c>
      <c r="IE353" s="361" t="str">
        <f t="shared" si="1146"/>
        <v>-</v>
      </c>
      <c r="IF353" s="444" t="s">
        <v>1247</v>
      </c>
      <c r="IG353" s="56" t="str">
        <f t="shared" si="1282"/>
        <v>-</v>
      </c>
      <c r="IH353" s="56" t="str">
        <f t="shared" si="1283"/>
        <v>-</v>
      </c>
      <c r="II353" s="56" t="str">
        <f t="shared" si="1284"/>
        <v>-</v>
      </c>
      <c r="IJ353" s="56" t="str">
        <f t="shared" si="1285"/>
        <v>-</v>
      </c>
      <c r="IK353" s="56" t="str">
        <f t="shared" si="1147"/>
        <v>-</v>
      </c>
      <c r="IL353" s="56" t="str">
        <f t="shared" si="1148"/>
        <v>-</v>
      </c>
      <c r="IM353" s="56" t="str">
        <f t="shared" si="1149"/>
        <v>-</v>
      </c>
      <c r="IN353" s="56" t="str">
        <f t="shared" si="1150"/>
        <v>-</v>
      </c>
      <c r="IO353" s="56" t="str">
        <f t="shared" si="1151"/>
        <v>-</v>
      </c>
      <c r="IP353" s="56" t="str">
        <f t="shared" si="1152"/>
        <v>-</v>
      </c>
      <c r="IQ353" s="56" t="str">
        <f t="shared" si="1153"/>
        <v>-</v>
      </c>
      <c r="IR353" s="56" t="str">
        <f t="shared" si="1154"/>
        <v>-</v>
      </c>
      <c r="IS353" s="56" t="str">
        <f t="shared" si="1155"/>
        <v>-</v>
      </c>
      <c r="IT353" s="56">
        <f t="shared" si="1156"/>
        <v>1</v>
      </c>
      <c r="IU353" s="56" t="str">
        <f t="shared" si="1157"/>
        <v>-</v>
      </c>
      <c r="IV353" s="56" t="str">
        <f t="shared" si="1158"/>
        <v>-</v>
      </c>
      <c r="IW353" s="56" t="str">
        <f t="shared" si="1159"/>
        <v>-</v>
      </c>
      <c r="IX353" s="56" t="str">
        <f t="shared" si="1160"/>
        <v>-</v>
      </c>
      <c r="IY353" s="56" t="str">
        <f t="shared" si="1161"/>
        <v>-</v>
      </c>
      <c r="IZ353" s="56">
        <f t="shared" si="1162"/>
        <v>0.5</v>
      </c>
      <c r="JA353" s="56" t="str">
        <f t="shared" si="1163"/>
        <v>-</v>
      </c>
      <c r="JB353" s="56" t="str">
        <f t="shared" si="1164"/>
        <v>-</v>
      </c>
      <c r="JC353" s="56" t="str">
        <f t="shared" si="1165"/>
        <v>-</v>
      </c>
      <c r="JD353" s="56" t="str">
        <f t="shared" si="1166"/>
        <v>-</v>
      </c>
      <c r="JE353" s="56" t="str">
        <f t="shared" si="1167"/>
        <v>-</v>
      </c>
      <c r="JF353" s="56" t="str">
        <f t="shared" si="1168"/>
        <v>-</v>
      </c>
      <c r="JG353" s="56" t="str">
        <f t="shared" si="1169"/>
        <v>-</v>
      </c>
      <c r="JH353" s="56" t="str">
        <f t="shared" si="1170"/>
        <v>-</v>
      </c>
      <c r="JI353" s="56" t="str">
        <f t="shared" si="1171"/>
        <v>-</v>
      </c>
      <c r="JJ353" s="56">
        <f t="shared" si="1172"/>
        <v>1</v>
      </c>
      <c r="JK353" s="56" t="str">
        <f t="shared" si="1173"/>
        <v>-</v>
      </c>
      <c r="JL353" s="56" t="str">
        <f t="shared" si="1174"/>
        <v>-</v>
      </c>
      <c r="JM353" s="56" t="str">
        <f t="shared" si="1175"/>
        <v>-</v>
      </c>
      <c r="JN353" s="56" t="str">
        <f t="shared" si="1176"/>
        <v>-</v>
      </c>
      <c r="JO353" s="56" t="str">
        <f t="shared" si="1177"/>
        <v>-</v>
      </c>
      <c r="JP353" s="56" t="str">
        <f t="shared" si="1178"/>
        <v>-</v>
      </c>
      <c r="JQ353" s="56" t="str">
        <f t="shared" si="1179"/>
        <v>-</v>
      </c>
      <c r="JR353" s="56" t="str">
        <f t="shared" si="1180"/>
        <v>-</v>
      </c>
      <c r="JS353" s="56" t="str">
        <f t="shared" si="1181"/>
        <v>-</v>
      </c>
      <c r="JT353" s="56" t="str">
        <f t="shared" si="1182"/>
        <v>-</v>
      </c>
      <c r="JU353" s="56" t="str">
        <f t="shared" si="1183"/>
        <v>-</v>
      </c>
      <c r="JV353" s="56" t="str">
        <f t="shared" si="1184"/>
        <v>-</v>
      </c>
      <c r="JW353" s="56" t="str">
        <f t="shared" si="1185"/>
        <v>-</v>
      </c>
      <c r="JX353" s="56" t="str">
        <f t="shared" si="1186"/>
        <v>-</v>
      </c>
      <c r="JY353" s="56" t="str">
        <f t="shared" si="1187"/>
        <v>-</v>
      </c>
      <c r="JZ353" s="56" t="str">
        <f t="shared" si="1188"/>
        <v>-</v>
      </c>
      <c r="KA353" s="444" t="s">
        <v>1247</v>
      </c>
      <c r="KB353" s="360">
        <f>IF(ISNUMBER(INDEX($EQ$15:$GK$521,$B353,EO$11)),MAX(KB$14:KB352)+1,0)</f>
        <v>0</v>
      </c>
      <c r="KC353" s="360" t="str">
        <f t="shared" si="1286"/>
        <v/>
      </c>
      <c r="KD353" s="373" t="s">
        <v>2</v>
      </c>
      <c r="KE353" s="215"/>
      <c r="KF353" s="60"/>
      <c r="KG353" s="60"/>
      <c r="KH353" s="60"/>
      <c r="KI353" s="60"/>
      <c r="KJ353" s="60"/>
      <c r="KK353" s="60"/>
      <c r="KL353" s="60"/>
      <c r="KM353" s="60"/>
      <c r="KN353" s="60"/>
      <c r="KO353" s="60"/>
      <c r="KP353" s="60"/>
      <c r="KQ353" s="60"/>
      <c r="KR353" s="60"/>
      <c r="KS353" s="60"/>
      <c r="KT353" s="60"/>
      <c r="KU353" s="60"/>
      <c r="KV353" s="60"/>
      <c r="KW353" s="60"/>
      <c r="KX353" s="60"/>
      <c r="KY353" s="60"/>
      <c r="KZ353" s="283" t="str">
        <f t="shared" si="1189"/>
        <v/>
      </c>
      <c r="LA353" s="26"/>
      <c r="LB353" s="18"/>
      <c r="LC353" s="18"/>
      <c r="LD353" s="18"/>
      <c r="LE353" s="18"/>
      <c r="LF353" s="18"/>
      <c r="LG353" s="18"/>
      <c r="LH353" s="18"/>
      <c r="LI353" s="18"/>
      <c r="LJ353" s="18"/>
      <c r="LK353" s="18"/>
      <c r="LL353" s="18"/>
      <c r="LM353" s="18"/>
      <c r="LN353" s="63"/>
      <c r="LO353" s="251">
        <f t="shared" si="1190"/>
        <v>0</v>
      </c>
      <c r="LP353" s="251">
        <f t="shared" si="1191"/>
        <v>0</v>
      </c>
      <c r="LQ353" s="251">
        <f t="shared" si="1192"/>
        <v>0</v>
      </c>
      <c r="LR353" s="251">
        <f t="shared" si="1193"/>
        <v>0</v>
      </c>
      <c r="LS353" s="251">
        <f t="shared" si="1194"/>
        <v>0</v>
      </c>
      <c r="LT353" s="251">
        <f t="shared" si="1195"/>
        <v>0</v>
      </c>
      <c r="LU353" s="251">
        <f t="shared" si="1196"/>
        <v>0</v>
      </c>
      <c r="LV353" s="251">
        <f t="shared" si="1197"/>
        <v>0</v>
      </c>
      <c r="LW353" s="251">
        <f t="shared" si="1198"/>
        <v>0</v>
      </c>
      <c r="LX353" s="251">
        <f t="shared" si="1199"/>
        <v>0</v>
      </c>
      <c r="LY353" s="251">
        <f t="shared" si="1200"/>
        <v>0</v>
      </c>
      <c r="LZ353" s="251">
        <f t="shared" si="1201"/>
        <v>0</v>
      </c>
      <c r="MA353" s="63" t="str">
        <f t="shared" si="1202"/>
        <v/>
      </c>
      <c r="MB353" s="63" t="str">
        <f t="shared" si="1094"/>
        <v/>
      </c>
      <c r="MC353" s="63">
        <f t="shared" si="1095"/>
        <v>339</v>
      </c>
      <c r="MD353" s="63" t="str">
        <f t="shared" si="1096"/>
        <v/>
      </c>
      <c r="ME353" s="63" t="str">
        <f t="shared" si="1097"/>
        <v/>
      </c>
      <c r="MF353" s="315" t="str">
        <f t="shared" si="1203"/>
        <v/>
      </c>
      <c r="MG353" s="315">
        <f>IF(ISNUMBER(MATCH(EO353,$ME$15:$ME$520,0)),0,MAX(MG$14:MG352)+1)</f>
        <v>0</v>
      </c>
      <c r="MH353" s="315" t="str">
        <f t="shared" si="1204"/>
        <v/>
      </c>
      <c r="MI353" s="369"/>
      <c r="MJ353" s="68"/>
      <c r="MK353" s="18"/>
      <c r="ML353" s="242"/>
      <c r="MM353" s="242"/>
      <c r="MN353" s="59"/>
      <c r="MO353" s="59"/>
      <c r="MP353" s="285"/>
      <c r="MQ353" s="59"/>
      <c r="MR353" s="238"/>
      <c r="MS353" s="285"/>
      <c r="MT353" s="59"/>
      <c r="MU353" s="285"/>
      <c r="MV353" s="238"/>
      <c r="MW353" s="59"/>
      <c r="MX353" s="59"/>
      <c r="MY353" s="59"/>
      <c r="MZ353" s="59"/>
      <c r="NA353" s="59"/>
      <c r="NB353" s="59"/>
      <c r="NC353" s="59"/>
      <c r="ND353" s="59"/>
      <c r="NE353" s="59"/>
      <c r="NF353" s="59"/>
      <c r="NG353" s="59"/>
      <c r="NH353" s="59"/>
      <c r="NI353" s="59"/>
      <c r="NJ353" s="59"/>
      <c r="NK353" s="59"/>
      <c r="NL353" s="454"/>
      <c r="NM353" s="454"/>
      <c r="NN353" s="59"/>
      <c r="NO353" s="18"/>
      <c r="NP353" s="18"/>
      <c r="NQ353" s="18"/>
      <c r="NR353" s="18"/>
      <c r="NS353" s="18"/>
      <c r="NT353" s="18"/>
      <c r="NU353" s="18"/>
      <c r="NV353" s="18"/>
      <c r="NW353" s="18"/>
      <c r="NX353" s="18"/>
      <c r="NY353" s="18"/>
      <c r="NZ353" s="18"/>
      <c r="OA353" s="18"/>
      <c r="OB353" s="18"/>
      <c r="OC353" s="18"/>
      <c r="OZ353" s="59"/>
      <c r="PA353" s="251" t="str">
        <f t="shared" si="1205"/>
        <v/>
      </c>
      <c r="PB353" s="251" t="str">
        <f t="shared" si="1206"/>
        <v/>
      </c>
      <c r="PC353" s="251" t="str">
        <f t="shared" si="1207"/>
        <v/>
      </c>
      <c r="PD353" s="251" t="str">
        <f t="shared" si="1208"/>
        <v/>
      </c>
      <c r="PE353" s="251" t="str">
        <f t="shared" si="1209"/>
        <v/>
      </c>
      <c r="PF353" s="251" t="str">
        <f t="shared" si="1210"/>
        <v/>
      </c>
      <c r="PG353" s="251" t="str">
        <f t="shared" si="1211"/>
        <v/>
      </c>
      <c r="PH353" s="251" t="str">
        <f t="shared" si="1212"/>
        <v/>
      </c>
      <c r="PI353" s="251" t="str">
        <f t="shared" si="1213"/>
        <v/>
      </c>
      <c r="PJ353" s="251" t="str">
        <f t="shared" si="1214"/>
        <v/>
      </c>
      <c r="PK353" s="251" t="str">
        <f t="shared" si="1215"/>
        <v/>
      </c>
      <c r="PL353" s="251" t="str">
        <f t="shared" si="1216"/>
        <v/>
      </c>
      <c r="PM353" s="251" t="str">
        <f t="shared" si="1217"/>
        <v/>
      </c>
      <c r="PN353" s="251" t="str">
        <f t="shared" si="1218"/>
        <v/>
      </c>
      <c r="PO353" s="251" t="str">
        <f t="shared" si="1219"/>
        <v/>
      </c>
      <c r="PP353" s="251" t="str">
        <f t="shared" si="1220"/>
        <v/>
      </c>
      <c r="PQ353" s="251" t="str">
        <f t="shared" si="1221"/>
        <v/>
      </c>
      <c r="PR353" s="251" t="str">
        <f t="shared" si="1222"/>
        <v/>
      </c>
      <c r="PS353" s="251" t="str">
        <f t="shared" si="1223"/>
        <v/>
      </c>
      <c r="PT353" s="251" t="str">
        <f t="shared" si="1224"/>
        <v/>
      </c>
      <c r="PU353" s="251" t="str">
        <f t="shared" si="1225"/>
        <v/>
      </c>
      <c r="PV353" s="251" t="str">
        <f t="shared" si="1226"/>
        <v/>
      </c>
      <c r="PW353" s="251" t="str">
        <f t="shared" si="1227"/>
        <v/>
      </c>
      <c r="PX353" s="251" t="str">
        <f t="shared" si="1228"/>
        <v/>
      </c>
      <c r="PY353" s="251" t="str">
        <f t="shared" si="1229"/>
        <v/>
      </c>
      <c r="PZ353" s="251" t="str">
        <f t="shared" si="1230"/>
        <v/>
      </c>
      <c r="QA353" s="251" t="str">
        <f t="shared" si="1231"/>
        <v/>
      </c>
      <c r="QB353" s="251" t="str">
        <f t="shared" si="1232"/>
        <v/>
      </c>
      <c r="QC353" s="251" t="str">
        <f t="shared" si="1233"/>
        <v/>
      </c>
      <c r="QD353" s="251" t="str">
        <f t="shared" si="1234"/>
        <v/>
      </c>
      <c r="QE353" s="251" t="str">
        <f t="shared" si="1235"/>
        <v/>
      </c>
      <c r="QF353" s="63">
        <f t="shared" si="1236"/>
        <v>0</v>
      </c>
      <c r="QG353" s="59"/>
      <c r="QH353" s="59"/>
      <c r="QI353" s="59"/>
      <c r="QJ353" s="59"/>
      <c r="QK353" s="59"/>
      <c r="QL353" s="59"/>
      <c r="QM353" s="59"/>
      <c r="QN353" s="59"/>
    </row>
    <row r="354" spans="1:456" ht="6.75" customHeight="1" x14ac:dyDescent="0.25">
      <c r="A354" s="68"/>
      <c r="B354" s="447">
        <f t="shared" si="1098"/>
        <v>340</v>
      </c>
      <c r="C354" s="72" t="s">
        <v>406</v>
      </c>
      <c r="D354" s="261" t="s">
        <v>1242</v>
      </c>
      <c r="E354" s="59"/>
      <c r="F354" s="229"/>
      <c r="G354" s="295"/>
      <c r="H354" s="295"/>
      <c r="I354" s="229"/>
      <c r="J354" s="295"/>
      <c r="K354" s="295"/>
      <c r="L354" s="229"/>
      <c r="M354" s="295"/>
      <c r="N354" s="295"/>
      <c r="O354" s="229"/>
      <c r="P354" s="295"/>
      <c r="Q354" s="295"/>
      <c r="R354" s="229"/>
      <c r="S354" s="230"/>
      <c r="T354" s="231"/>
      <c r="U354" s="229"/>
      <c r="V354" s="230"/>
      <c r="W354" s="231"/>
      <c r="X354" s="229"/>
      <c r="Y354" s="230"/>
      <c r="Z354" s="231"/>
      <c r="AA354" s="229"/>
      <c r="AB354" s="295"/>
      <c r="AC354" s="295"/>
      <c r="AD354" s="229"/>
      <c r="AE354" s="295"/>
      <c r="AF354" s="295"/>
      <c r="AG354" s="229"/>
      <c r="AH354" s="295"/>
      <c r="AI354" s="295"/>
      <c r="AJ354" s="229"/>
      <c r="AK354" s="295"/>
      <c r="AL354" s="295"/>
      <c r="AM354" s="229"/>
      <c r="AN354" s="295"/>
      <c r="AO354" s="295"/>
      <c r="AP354" s="243"/>
      <c r="AQ354" s="295"/>
      <c r="AR354" s="290"/>
      <c r="AS354" s="243"/>
      <c r="AT354" s="295"/>
      <c r="AU354" s="290"/>
      <c r="AV354" s="229"/>
      <c r="AW354" s="230"/>
      <c r="AX354" s="231"/>
      <c r="AY354" s="229"/>
      <c r="AZ354" s="230"/>
      <c r="BA354" s="231"/>
      <c r="BB354" s="229"/>
      <c r="BC354" s="230"/>
      <c r="BD354" s="231"/>
      <c r="BE354" s="229"/>
      <c r="BF354" s="230"/>
      <c r="BG354" s="231"/>
      <c r="BH354" s="229"/>
      <c r="BI354" s="230"/>
      <c r="BJ354" s="231"/>
      <c r="BK354" s="243"/>
      <c r="BL354" s="295"/>
      <c r="BM354" s="429"/>
      <c r="BN354" s="243"/>
      <c r="BO354" s="230"/>
      <c r="BP354" s="429"/>
      <c r="BQ354" s="229"/>
      <c r="BR354" s="230"/>
      <c r="BS354" s="231"/>
      <c r="BT354" s="229"/>
      <c r="BU354" s="230"/>
      <c r="BV354" s="231"/>
      <c r="BW354" s="229"/>
      <c r="BX354" s="230"/>
      <c r="BY354" s="231"/>
      <c r="BZ354" s="229"/>
      <c r="CA354" s="230"/>
      <c r="CB354" s="231"/>
      <c r="CC354" s="229"/>
      <c r="CD354" s="230"/>
      <c r="CE354" s="231"/>
      <c r="CF354" s="331"/>
      <c r="CG354" s="332"/>
      <c r="CH354" s="385"/>
      <c r="CI354" s="331"/>
      <c r="CJ354" s="332"/>
      <c r="CK354" s="385"/>
      <c r="CL354" s="243"/>
      <c r="CM354" s="230"/>
      <c r="CN354" s="354"/>
      <c r="CO354" s="243"/>
      <c r="CP354" s="295"/>
      <c r="CQ354" s="429"/>
      <c r="CR354" s="331"/>
      <c r="CS354" s="332"/>
      <c r="CT354" s="333"/>
      <c r="CU354" s="229"/>
      <c r="CV354" s="230"/>
      <c r="CW354" s="231"/>
      <c r="CX354" s="331"/>
      <c r="CY354" s="332"/>
      <c r="CZ354" s="333"/>
      <c r="DA354" s="331"/>
      <c r="DB354" s="332"/>
      <c r="DC354" s="333"/>
      <c r="DD354" s="331"/>
      <c r="DE354" s="332"/>
      <c r="DF354" s="333"/>
      <c r="DG354" s="331"/>
      <c r="DH354" s="332"/>
      <c r="DI354" s="333"/>
      <c r="DJ354" s="229"/>
      <c r="DK354" s="230"/>
      <c r="DL354" s="231"/>
      <c r="DM354" s="229"/>
      <c r="DN354" s="230"/>
      <c r="DO354" s="231"/>
      <c r="DP354" s="331"/>
      <c r="DQ354" s="332"/>
      <c r="DR354" s="333"/>
      <c r="DS354" s="331"/>
      <c r="DT354" s="332"/>
      <c r="DU354" s="333"/>
      <c r="DV354" s="331"/>
      <c r="DW354" s="332"/>
      <c r="DX354" s="333"/>
      <c r="DY354" s="331"/>
      <c r="DZ354" s="332"/>
      <c r="EA354" s="333"/>
      <c r="EB354" s="331"/>
      <c r="EC354" s="332"/>
      <c r="ED354" s="333"/>
      <c r="EE354" s="331"/>
      <c r="EF354" s="332"/>
      <c r="EG354" s="333"/>
      <c r="EH354" s="229"/>
      <c r="EI354" s="230"/>
      <c r="EJ354" s="231"/>
      <c r="EK354" s="229"/>
      <c r="EL354" s="230"/>
      <c r="EM354" s="231"/>
      <c r="EN354" s="244"/>
      <c r="EO354" s="269" t="str">
        <f t="shared" si="1099"/>
        <v/>
      </c>
      <c r="EP354" s="444" t="s">
        <v>1247</v>
      </c>
      <c r="EQ354" s="360" t="str">
        <f t="shared" si="1237"/>
        <v/>
      </c>
      <c r="ER354" s="360" t="str">
        <f t="shared" si="1238"/>
        <v/>
      </c>
      <c r="ES354" s="360" t="str">
        <f t="shared" si="1239"/>
        <v/>
      </c>
      <c r="ET354" s="360" t="str">
        <f t="shared" si="1240"/>
        <v/>
      </c>
      <c r="EU354" s="360" t="str">
        <f t="shared" si="1241"/>
        <v/>
      </c>
      <c r="EV354" s="360" t="str">
        <f t="shared" si="1242"/>
        <v/>
      </c>
      <c r="EW354" s="360" t="str">
        <f t="shared" si="1243"/>
        <v/>
      </c>
      <c r="EX354" s="360" t="str">
        <f t="shared" si="1244"/>
        <v/>
      </c>
      <c r="EY354" s="360" t="str">
        <f t="shared" si="1245"/>
        <v/>
      </c>
      <c r="EZ354" s="360" t="str">
        <f t="shared" si="1246"/>
        <v/>
      </c>
      <c r="FA354" s="360" t="str">
        <f t="shared" si="1247"/>
        <v/>
      </c>
      <c r="FB354" s="360" t="str">
        <f t="shared" si="1248"/>
        <v/>
      </c>
      <c r="FC354" s="360" t="str">
        <f t="shared" si="1249"/>
        <v/>
      </c>
      <c r="FD354" s="360">
        <f t="shared" si="1250"/>
        <v>21</v>
      </c>
      <c r="FE354" s="360" t="str">
        <f t="shared" si="1251"/>
        <v/>
      </c>
      <c r="FF354" s="360" t="str">
        <f t="shared" si="1252"/>
        <v/>
      </c>
      <c r="FG354" s="360" t="str">
        <f t="shared" si="1253"/>
        <v/>
      </c>
      <c r="FH354" s="360" t="str">
        <f t="shared" si="1254"/>
        <v/>
      </c>
      <c r="FI354" s="360" t="str">
        <f t="shared" si="1255"/>
        <v/>
      </c>
      <c r="FJ354" s="360">
        <f t="shared" si="1256"/>
        <v>8</v>
      </c>
      <c r="FK354" s="360" t="str">
        <f t="shared" si="1257"/>
        <v/>
      </c>
      <c r="FL354" s="360" t="str">
        <f t="shared" si="1258"/>
        <v/>
      </c>
      <c r="FM354" s="360" t="str">
        <f t="shared" si="1259"/>
        <v/>
      </c>
      <c r="FN354" s="360" t="str">
        <f t="shared" si="1260"/>
        <v/>
      </c>
      <c r="FO354" s="360" t="str">
        <f t="shared" si="1261"/>
        <v/>
      </c>
      <c r="FP354" s="360" t="str">
        <f t="shared" si="1262"/>
        <v/>
      </c>
      <c r="FQ354" s="360" t="str">
        <f t="shared" si="1263"/>
        <v/>
      </c>
      <c r="FR354" s="360" t="str">
        <f t="shared" si="1264"/>
        <v/>
      </c>
      <c r="FS354" s="360" t="str">
        <f t="shared" si="1265"/>
        <v/>
      </c>
      <c r="FT354" s="360">
        <f t="shared" si="1100"/>
        <v>8</v>
      </c>
      <c r="FU354" s="360" t="str">
        <f t="shared" si="1266"/>
        <v/>
      </c>
      <c r="FV354" s="360" t="str">
        <f t="shared" si="1267"/>
        <v/>
      </c>
      <c r="FW354" s="360" t="str">
        <f t="shared" si="1268"/>
        <v/>
      </c>
      <c r="FX354" s="360" t="str">
        <f t="shared" si="1269"/>
        <v/>
      </c>
      <c r="FY354" s="360" t="str">
        <f t="shared" si="1270"/>
        <v/>
      </c>
      <c r="FZ354" s="360" t="str">
        <f t="shared" si="1271"/>
        <v/>
      </c>
      <c r="GA354" s="360" t="str">
        <f t="shared" si="1272"/>
        <v/>
      </c>
      <c r="GB354" s="360" t="str">
        <f t="shared" si="1273"/>
        <v/>
      </c>
      <c r="GC354" s="360" t="str">
        <f t="shared" si="1274"/>
        <v/>
      </c>
      <c r="GD354" s="360" t="str">
        <f t="shared" si="1275"/>
        <v/>
      </c>
      <c r="GE354" s="360" t="str">
        <f t="shared" si="1276"/>
        <v/>
      </c>
      <c r="GF354" s="360" t="str">
        <f t="shared" si="1277"/>
        <v/>
      </c>
      <c r="GG354" s="360" t="str">
        <f t="shared" si="1278"/>
        <v/>
      </c>
      <c r="GH354" s="360" t="str">
        <f t="shared" si="1279"/>
        <v/>
      </c>
      <c r="GI354" s="360" t="str">
        <f t="shared" si="1280"/>
        <v/>
      </c>
      <c r="GJ354" s="360" t="str">
        <f t="shared" si="1281"/>
        <v/>
      </c>
      <c r="GK354" s="444" t="s">
        <v>1247</v>
      </c>
      <c r="GL354" s="361" t="str">
        <f t="shared" si="1101"/>
        <v>-</v>
      </c>
      <c r="GM354" s="361" t="str">
        <f t="shared" si="1102"/>
        <v>-</v>
      </c>
      <c r="GN354" s="361" t="str">
        <f t="shared" si="1103"/>
        <v>-</v>
      </c>
      <c r="GO354" s="361" t="str">
        <f t="shared" si="1104"/>
        <v>-</v>
      </c>
      <c r="GP354" s="361" t="str">
        <f t="shared" si="1105"/>
        <v>-</v>
      </c>
      <c r="GQ354" s="361" t="str">
        <f t="shared" si="1106"/>
        <v>-</v>
      </c>
      <c r="GR354" s="361" t="str">
        <f t="shared" si="1107"/>
        <v>-</v>
      </c>
      <c r="GS354" s="361" t="str">
        <f t="shared" si="1108"/>
        <v>-</v>
      </c>
      <c r="GT354" s="361" t="str">
        <f t="shared" si="1109"/>
        <v>-</v>
      </c>
      <c r="GU354" s="361" t="str">
        <f t="shared" si="1110"/>
        <v>-</v>
      </c>
      <c r="GV354" s="361" t="str">
        <f t="shared" si="1111"/>
        <v>-</v>
      </c>
      <c r="GW354" s="361" t="str">
        <f t="shared" si="1112"/>
        <v>-</v>
      </c>
      <c r="GX354" s="361" t="str">
        <f t="shared" si="1113"/>
        <v>-</v>
      </c>
      <c r="GY354" s="361" t="str">
        <f t="shared" si="1114"/>
        <v>iwetit</v>
      </c>
      <c r="GZ354" s="361" t="str">
        <f t="shared" si="1115"/>
        <v>-</v>
      </c>
      <c r="HA354" s="361" t="str">
        <f t="shared" si="1116"/>
        <v>-</v>
      </c>
      <c r="HB354" s="361" t="str">
        <f t="shared" si="1117"/>
        <v>-</v>
      </c>
      <c r="HC354" s="361" t="str">
        <f t="shared" si="1118"/>
        <v>-</v>
      </c>
      <c r="HD354" s="361" t="str">
        <f t="shared" si="1119"/>
        <v>-</v>
      </c>
      <c r="HE354" s="361" t="str">
        <f t="shared" si="1120"/>
        <v>iwetit</v>
      </c>
      <c r="HF354" s="361" t="str">
        <f t="shared" si="1121"/>
        <v>-</v>
      </c>
      <c r="HG354" s="361" t="str">
        <f t="shared" si="1122"/>
        <v>-</v>
      </c>
      <c r="HH354" s="361" t="str">
        <f t="shared" si="1123"/>
        <v>-</v>
      </c>
      <c r="HI354" s="361" t="str">
        <f t="shared" si="1124"/>
        <v>-</v>
      </c>
      <c r="HJ354" s="361" t="str">
        <f t="shared" si="1125"/>
        <v>-</v>
      </c>
      <c r="HK354" s="361" t="str">
        <f t="shared" si="1126"/>
        <v>-</v>
      </c>
      <c r="HL354" s="361" t="str">
        <f t="shared" si="1127"/>
        <v>-</v>
      </c>
      <c r="HM354" s="361" t="str">
        <f t="shared" si="1128"/>
        <v>-</v>
      </c>
      <c r="HN354" s="361" t="str">
        <f t="shared" si="1129"/>
        <v>-</v>
      </c>
      <c r="HO354" s="361" t="str">
        <f t="shared" si="1130"/>
        <v>iwetit</v>
      </c>
      <c r="HP354" s="361" t="str">
        <f t="shared" si="1131"/>
        <v>-</v>
      </c>
      <c r="HQ354" s="361" t="str">
        <f t="shared" si="1132"/>
        <v>-</v>
      </c>
      <c r="HR354" s="361" t="str">
        <f t="shared" si="1133"/>
        <v>-</v>
      </c>
      <c r="HS354" s="361" t="str">
        <f t="shared" si="1134"/>
        <v>-</v>
      </c>
      <c r="HT354" s="361" t="str">
        <f t="shared" si="1135"/>
        <v>-</v>
      </c>
      <c r="HU354" s="361" t="str">
        <f t="shared" si="1136"/>
        <v>-</v>
      </c>
      <c r="HV354" s="361" t="str">
        <f t="shared" si="1137"/>
        <v>-</v>
      </c>
      <c r="HW354" s="361" t="str">
        <f t="shared" si="1138"/>
        <v>-</v>
      </c>
      <c r="HX354" s="361" t="str">
        <f t="shared" si="1139"/>
        <v>-</v>
      </c>
      <c r="HY354" s="361" t="str">
        <f t="shared" si="1140"/>
        <v>-</v>
      </c>
      <c r="HZ354" s="361" t="str">
        <f t="shared" si="1141"/>
        <v>-</v>
      </c>
      <c r="IA354" s="361" t="str">
        <f t="shared" si="1142"/>
        <v>-</v>
      </c>
      <c r="IB354" s="361" t="str">
        <f t="shared" si="1143"/>
        <v>-</v>
      </c>
      <c r="IC354" s="361" t="str">
        <f t="shared" si="1144"/>
        <v>-</v>
      </c>
      <c r="ID354" s="361" t="str">
        <f t="shared" si="1145"/>
        <v>-</v>
      </c>
      <c r="IE354" s="361" t="str">
        <f t="shared" si="1146"/>
        <v>-</v>
      </c>
      <c r="IF354" s="444" t="s">
        <v>1247</v>
      </c>
      <c r="IG354" s="56" t="str">
        <f t="shared" si="1282"/>
        <v>-</v>
      </c>
      <c r="IH354" s="56" t="str">
        <f t="shared" si="1283"/>
        <v>-</v>
      </c>
      <c r="II354" s="56" t="str">
        <f t="shared" si="1284"/>
        <v>-</v>
      </c>
      <c r="IJ354" s="56" t="str">
        <f t="shared" si="1285"/>
        <v>-</v>
      </c>
      <c r="IK354" s="56" t="str">
        <f t="shared" si="1147"/>
        <v>-</v>
      </c>
      <c r="IL354" s="56" t="str">
        <f t="shared" si="1148"/>
        <v>-</v>
      </c>
      <c r="IM354" s="56" t="str">
        <f t="shared" si="1149"/>
        <v>-</v>
      </c>
      <c r="IN354" s="56" t="str">
        <f t="shared" si="1150"/>
        <v>-</v>
      </c>
      <c r="IO354" s="56" t="str">
        <f t="shared" si="1151"/>
        <v>-</v>
      </c>
      <c r="IP354" s="56" t="str">
        <f t="shared" si="1152"/>
        <v>-</v>
      </c>
      <c r="IQ354" s="56" t="str">
        <f t="shared" si="1153"/>
        <v>-</v>
      </c>
      <c r="IR354" s="56" t="str">
        <f t="shared" si="1154"/>
        <v>-</v>
      </c>
      <c r="IS354" s="56" t="str">
        <f t="shared" si="1155"/>
        <v>-</v>
      </c>
      <c r="IT354" s="56">
        <f t="shared" si="1156"/>
        <v>1</v>
      </c>
      <c r="IU354" s="56" t="str">
        <f t="shared" si="1157"/>
        <v>-</v>
      </c>
      <c r="IV354" s="56" t="str">
        <f t="shared" si="1158"/>
        <v>-</v>
      </c>
      <c r="IW354" s="56" t="str">
        <f t="shared" si="1159"/>
        <v>-</v>
      </c>
      <c r="IX354" s="56" t="str">
        <f t="shared" si="1160"/>
        <v>-</v>
      </c>
      <c r="IY354" s="56" t="str">
        <f t="shared" si="1161"/>
        <v>-</v>
      </c>
      <c r="IZ354" s="56">
        <f t="shared" si="1162"/>
        <v>1</v>
      </c>
      <c r="JA354" s="56" t="str">
        <f t="shared" si="1163"/>
        <v>-</v>
      </c>
      <c r="JB354" s="56" t="str">
        <f t="shared" si="1164"/>
        <v>-</v>
      </c>
      <c r="JC354" s="56" t="str">
        <f t="shared" si="1165"/>
        <v>-</v>
      </c>
      <c r="JD354" s="56" t="str">
        <f t="shared" si="1166"/>
        <v>-</v>
      </c>
      <c r="JE354" s="56" t="str">
        <f t="shared" si="1167"/>
        <v>-</v>
      </c>
      <c r="JF354" s="56" t="str">
        <f t="shared" si="1168"/>
        <v>-</v>
      </c>
      <c r="JG354" s="56" t="str">
        <f t="shared" si="1169"/>
        <v>-</v>
      </c>
      <c r="JH354" s="56" t="str">
        <f t="shared" si="1170"/>
        <v>-</v>
      </c>
      <c r="JI354" s="56" t="str">
        <f t="shared" si="1171"/>
        <v>-</v>
      </c>
      <c r="JJ354" s="56">
        <f t="shared" si="1172"/>
        <v>1</v>
      </c>
      <c r="JK354" s="56" t="str">
        <f t="shared" si="1173"/>
        <v>-</v>
      </c>
      <c r="JL354" s="56" t="str">
        <f t="shared" si="1174"/>
        <v>-</v>
      </c>
      <c r="JM354" s="56" t="str">
        <f t="shared" si="1175"/>
        <v>-</v>
      </c>
      <c r="JN354" s="56" t="str">
        <f t="shared" si="1176"/>
        <v>-</v>
      </c>
      <c r="JO354" s="56" t="str">
        <f t="shared" si="1177"/>
        <v>-</v>
      </c>
      <c r="JP354" s="56" t="str">
        <f t="shared" si="1178"/>
        <v>-</v>
      </c>
      <c r="JQ354" s="56" t="str">
        <f t="shared" si="1179"/>
        <v>-</v>
      </c>
      <c r="JR354" s="56" t="str">
        <f t="shared" si="1180"/>
        <v>-</v>
      </c>
      <c r="JS354" s="56" t="str">
        <f t="shared" si="1181"/>
        <v>-</v>
      </c>
      <c r="JT354" s="56" t="str">
        <f t="shared" si="1182"/>
        <v>-</v>
      </c>
      <c r="JU354" s="56" t="str">
        <f t="shared" si="1183"/>
        <v>-</v>
      </c>
      <c r="JV354" s="56" t="str">
        <f t="shared" si="1184"/>
        <v>-</v>
      </c>
      <c r="JW354" s="56" t="str">
        <f t="shared" si="1185"/>
        <v>-</v>
      </c>
      <c r="JX354" s="56" t="str">
        <f t="shared" si="1186"/>
        <v>-</v>
      </c>
      <c r="JY354" s="56" t="str">
        <f t="shared" si="1187"/>
        <v>-</v>
      </c>
      <c r="JZ354" s="56" t="str">
        <f t="shared" si="1188"/>
        <v>-</v>
      </c>
      <c r="KA354" s="444" t="s">
        <v>1247</v>
      </c>
      <c r="KB354" s="360">
        <f>IF(ISNUMBER(INDEX($EQ$15:$GK$521,$B354,EO$11)),MAX(KB$14:KB353)+1,0)</f>
        <v>0</v>
      </c>
      <c r="KC354" s="360" t="str">
        <f t="shared" si="1286"/>
        <v/>
      </c>
      <c r="KD354" s="373" t="s">
        <v>2</v>
      </c>
      <c r="KE354" s="215"/>
      <c r="KF354" s="60"/>
      <c r="KG354" s="60"/>
      <c r="KH354" s="60"/>
      <c r="KI354" s="60"/>
      <c r="KJ354" s="60"/>
      <c r="KK354" s="60"/>
      <c r="KL354" s="60"/>
      <c r="KM354" s="60"/>
      <c r="KN354" s="60"/>
      <c r="KO354" s="60"/>
      <c r="KP354" s="60"/>
      <c r="KQ354" s="60"/>
      <c r="KR354" s="60"/>
      <c r="KS354" s="60"/>
      <c r="KT354" s="60"/>
      <c r="KU354" s="60"/>
      <c r="KV354" s="60"/>
      <c r="KW354" s="60"/>
      <c r="KX354" s="60"/>
      <c r="KY354" s="60"/>
      <c r="KZ354" s="283" t="str">
        <f t="shared" si="1189"/>
        <v/>
      </c>
      <c r="LA354" s="26"/>
      <c r="LB354" s="18"/>
      <c r="LC354" s="18"/>
      <c r="LD354" s="18"/>
      <c r="LE354" s="18"/>
      <c r="LF354" s="18"/>
      <c r="LG354" s="18"/>
      <c r="LH354" s="18"/>
      <c r="LI354" s="18"/>
      <c r="LJ354" s="18"/>
      <c r="LK354" s="18"/>
      <c r="LL354" s="18"/>
      <c r="LM354" s="18"/>
      <c r="LN354" s="63"/>
      <c r="LO354" s="251">
        <f t="shared" si="1190"/>
        <v>0</v>
      </c>
      <c r="LP354" s="251">
        <f t="shared" si="1191"/>
        <v>0</v>
      </c>
      <c r="LQ354" s="251">
        <f t="shared" si="1192"/>
        <v>0</v>
      </c>
      <c r="LR354" s="251">
        <f t="shared" si="1193"/>
        <v>0</v>
      </c>
      <c r="LS354" s="251">
        <f t="shared" si="1194"/>
        <v>0</v>
      </c>
      <c r="LT354" s="251">
        <f t="shared" si="1195"/>
        <v>0</v>
      </c>
      <c r="LU354" s="251">
        <f t="shared" si="1196"/>
        <v>0</v>
      </c>
      <c r="LV354" s="251">
        <f t="shared" si="1197"/>
        <v>0</v>
      </c>
      <c r="LW354" s="251">
        <f t="shared" si="1198"/>
        <v>0</v>
      </c>
      <c r="LX354" s="251">
        <f t="shared" si="1199"/>
        <v>0</v>
      </c>
      <c r="LY354" s="251">
        <f t="shared" si="1200"/>
        <v>0</v>
      </c>
      <c r="LZ354" s="251">
        <f t="shared" si="1201"/>
        <v>0</v>
      </c>
      <c r="MA354" s="63" t="str">
        <f t="shared" si="1202"/>
        <v/>
      </c>
      <c r="MB354" s="63" t="str">
        <f t="shared" si="1094"/>
        <v/>
      </c>
      <c r="MC354" s="63">
        <f t="shared" si="1095"/>
        <v>340</v>
      </c>
      <c r="MD354" s="63" t="str">
        <f t="shared" si="1096"/>
        <v/>
      </c>
      <c r="ME354" s="63" t="str">
        <f t="shared" si="1097"/>
        <v/>
      </c>
      <c r="MF354" s="315" t="str">
        <f t="shared" si="1203"/>
        <v/>
      </c>
      <c r="MG354" s="315">
        <f>IF(ISNUMBER(MATCH(EO354,$ME$15:$ME$520,0)),0,MAX(MG$14:MG353)+1)</f>
        <v>0</v>
      </c>
      <c r="MH354" s="315" t="str">
        <f t="shared" si="1204"/>
        <v/>
      </c>
      <c r="MI354" s="369"/>
      <c r="MJ354" s="68"/>
      <c r="MK354" s="18"/>
      <c r="ML354" s="242"/>
      <c r="MM354" s="242"/>
      <c r="MN354" s="59"/>
      <c r="MO354" s="59"/>
      <c r="MP354" s="285"/>
      <c r="MQ354" s="59"/>
      <c r="MR354" s="238"/>
      <c r="MS354" s="285"/>
      <c r="MT354" s="59"/>
      <c r="MU354" s="285"/>
      <c r="MV354" s="238"/>
      <c r="MW354" s="59"/>
      <c r="MX354" s="59"/>
      <c r="MY354" s="59"/>
      <c r="MZ354" s="59"/>
      <c r="NA354" s="59"/>
      <c r="NB354" s="59"/>
      <c r="NC354" s="59"/>
      <c r="ND354" s="59"/>
      <c r="NE354" s="59"/>
      <c r="NF354" s="59"/>
      <c r="NG354" s="59"/>
      <c r="NH354" s="59"/>
      <c r="NI354" s="59"/>
      <c r="NJ354" s="59"/>
      <c r="NK354" s="59"/>
      <c r="NL354" s="454"/>
      <c r="NM354" s="454"/>
      <c r="NN354" s="59"/>
      <c r="NO354" s="18"/>
      <c r="NP354" s="18"/>
      <c r="NQ354" s="18"/>
      <c r="NR354" s="18"/>
      <c r="NS354" s="18"/>
      <c r="NT354" s="18"/>
      <c r="NU354" s="18"/>
      <c r="NV354" s="18"/>
      <c r="NW354" s="18"/>
      <c r="NX354" s="18"/>
      <c r="NY354" s="18"/>
      <c r="NZ354" s="18"/>
      <c r="OA354" s="18"/>
      <c r="OB354" s="18"/>
      <c r="OC354" s="18"/>
      <c r="OZ354" s="59"/>
      <c r="PA354" s="251" t="str">
        <f t="shared" si="1205"/>
        <v/>
      </c>
      <c r="PB354" s="251" t="str">
        <f t="shared" si="1206"/>
        <v/>
      </c>
      <c r="PC354" s="251" t="str">
        <f t="shared" si="1207"/>
        <v/>
      </c>
      <c r="PD354" s="251" t="str">
        <f t="shared" si="1208"/>
        <v/>
      </c>
      <c r="PE354" s="251" t="str">
        <f t="shared" si="1209"/>
        <v/>
      </c>
      <c r="PF354" s="251" t="str">
        <f t="shared" si="1210"/>
        <v/>
      </c>
      <c r="PG354" s="251" t="str">
        <f t="shared" si="1211"/>
        <v/>
      </c>
      <c r="PH354" s="251" t="str">
        <f t="shared" si="1212"/>
        <v/>
      </c>
      <c r="PI354" s="251" t="str">
        <f t="shared" si="1213"/>
        <v/>
      </c>
      <c r="PJ354" s="251" t="str">
        <f t="shared" si="1214"/>
        <v/>
      </c>
      <c r="PK354" s="251" t="str">
        <f t="shared" si="1215"/>
        <v/>
      </c>
      <c r="PL354" s="251" t="str">
        <f t="shared" si="1216"/>
        <v/>
      </c>
      <c r="PM354" s="251" t="str">
        <f t="shared" si="1217"/>
        <v/>
      </c>
      <c r="PN354" s="251" t="str">
        <f t="shared" si="1218"/>
        <v/>
      </c>
      <c r="PO354" s="251" t="str">
        <f t="shared" si="1219"/>
        <v/>
      </c>
      <c r="PP354" s="251" t="str">
        <f t="shared" si="1220"/>
        <v/>
      </c>
      <c r="PQ354" s="251" t="str">
        <f t="shared" si="1221"/>
        <v/>
      </c>
      <c r="PR354" s="251" t="str">
        <f t="shared" si="1222"/>
        <v/>
      </c>
      <c r="PS354" s="251" t="str">
        <f t="shared" si="1223"/>
        <v/>
      </c>
      <c r="PT354" s="251" t="str">
        <f t="shared" si="1224"/>
        <v/>
      </c>
      <c r="PU354" s="251" t="str">
        <f t="shared" si="1225"/>
        <v/>
      </c>
      <c r="PV354" s="251" t="str">
        <f t="shared" si="1226"/>
        <v/>
      </c>
      <c r="PW354" s="251" t="str">
        <f t="shared" si="1227"/>
        <v/>
      </c>
      <c r="PX354" s="251" t="str">
        <f t="shared" si="1228"/>
        <v/>
      </c>
      <c r="PY354" s="251" t="str">
        <f t="shared" si="1229"/>
        <v/>
      </c>
      <c r="PZ354" s="251" t="str">
        <f t="shared" si="1230"/>
        <v/>
      </c>
      <c r="QA354" s="251" t="str">
        <f t="shared" si="1231"/>
        <v/>
      </c>
      <c r="QB354" s="251" t="str">
        <f t="shared" si="1232"/>
        <v/>
      </c>
      <c r="QC354" s="251" t="str">
        <f t="shared" si="1233"/>
        <v/>
      </c>
      <c r="QD354" s="251" t="str">
        <f t="shared" si="1234"/>
        <v/>
      </c>
      <c r="QE354" s="251" t="str">
        <f t="shared" si="1235"/>
        <v/>
      </c>
      <c r="QF354" s="63">
        <f t="shared" si="1236"/>
        <v>0</v>
      </c>
      <c r="QG354" s="59"/>
      <c r="QH354" s="59"/>
      <c r="QI354" s="59"/>
      <c r="QJ354" s="59"/>
      <c r="QK354" s="59"/>
      <c r="QL354" s="59"/>
      <c r="QM354" s="59"/>
      <c r="QN354" s="59"/>
    </row>
    <row r="355" spans="1:456" ht="6.75" customHeight="1" x14ac:dyDescent="0.25">
      <c r="A355" s="68"/>
      <c r="B355" s="447">
        <f t="shared" si="1098"/>
        <v>341</v>
      </c>
      <c r="C355" s="72" t="s">
        <v>407</v>
      </c>
      <c r="D355" s="261" t="s">
        <v>1242</v>
      </c>
      <c r="E355" s="59"/>
      <c r="F355" s="229"/>
      <c r="G355" s="295"/>
      <c r="H355" s="295"/>
      <c r="I355" s="229"/>
      <c r="J355" s="295"/>
      <c r="K355" s="295"/>
      <c r="L355" s="229"/>
      <c r="M355" s="295"/>
      <c r="N355" s="295"/>
      <c r="O355" s="229"/>
      <c r="P355" s="295"/>
      <c r="Q355" s="295"/>
      <c r="R355" s="229"/>
      <c r="S355" s="230"/>
      <c r="T355" s="231"/>
      <c r="U355" s="229"/>
      <c r="V355" s="230"/>
      <c r="W355" s="231"/>
      <c r="X355" s="229"/>
      <c r="Y355" s="230"/>
      <c r="Z355" s="231"/>
      <c r="AA355" s="229"/>
      <c r="AB355" s="295"/>
      <c r="AC355" s="295"/>
      <c r="AD355" s="229"/>
      <c r="AE355" s="295"/>
      <c r="AF355" s="295"/>
      <c r="AG355" s="229"/>
      <c r="AH355" s="295"/>
      <c r="AI355" s="295"/>
      <c r="AJ355" s="229"/>
      <c r="AK355" s="295"/>
      <c r="AL355" s="295"/>
      <c r="AM355" s="229"/>
      <c r="AN355" s="295"/>
      <c r="AO355" s="295"/>
      <c r="AP355" s="243"/>
      <c r="AQ355" s="295"/>
      <c r="AR355" s="290"/>
      <c r="AS355" s="243"/>
      <c r="AT355" s="295"/>
      <c r="AU355" s="290"/>
      <c r="AV355" s="229"/>
      <c r="AW355" s="230"/>
      <c r="AX355" s="231"/>
      <c r="AY355" s="229"/>
      <c r="AZ355" s="230"/>
      <c r="BA355" s="231"/>
      <c r="BB355" s="229"/>
      <c r="BC355" s="230"/>
      <c r="BD355" s="231"/>
      <c r="BE355" s="229"/>
      <c r="BF355" s="230"/>
      <c r="BG355" s="231"/>
      <c r="BH355" s="229"/>
      <c r="BI355" s="230"/>
      <c r="BJ355" s="231"/>
      <c r="BK355" s="243"/>
      <c r="BL355" s="230"/>
      <c r="BM355" s="231"/>
      <c r="BN355" s="243"/>
      <c r="BO355" s="230"/>
      <c r="BP355" s="231"/>
      <c r="BQ355" s="229"/>
      <c r="BR355" s="230"/>
      <c r="BS355" s="231"/>
      <c r="BT355" s="229"/>
      <c r="BU355" s="230"/>
      <c r="BV355" s="231"/>
      <c r="BW355" s="229"/>
      <c r="BX355" s="230"/>
      <c r="BY355" s="231"/>
      <c r="BZ355" s="229"/>
      <c r="CA355" s="230"/>
      <c r="CB355" s="231"/>
      <c r="CC355" s="229"/>
      <c r="CD355" s="230"/>
      <c r="CE355" s="231"/>
      <c r="CF355" s="331"/>
      <c r="CG355" s="332"/>
      <c r="CH355" s="385"/>
      <c r="CI355" s="331"/>
      <c r="CJ355" s="332"/>
      <c r="CK355" s="385"/>
      <c r="CL355" s="243"/>
      <c r="CM355" s="230"/>
      <c r="CN355" s="354"/>
      <c r="CO355" s="243"/>
      <c r="CP355" s="230"/>
      <c r="CQ355" s="231"/>
      <c r="CR355" s="331"/>
      <c r="CS355" s="332"/>
      <c r="CT355" s="333"/>
      <c r="CU355" s="229"/>
      <c r="CV355" s="230"/>
      <c r="CW355" s="231"/>
      <c r="CX355" s="331"/>
      <c r="CY355" s="332"/>
      <c r="CZ355" s="333"/>
      <c r="DA355" s="331"/>
      <c r="DB355" s="332"/>
      <c r="DC355" s="333"/>
      <c r="DD355" s="331"/>
      <c r="DE355" s="332"/>
      <c r="DF355" s="333"/>
      <c r="DG355" s="331"/>
      <c r="DH355" s="332"/>
      <c r="DI355" s="333"/>
      <c r="DJ355" s="229"/>
      <c r="DK355" s="230"/>
      <c r="DL355" s="231"/>
      <c r="DM355" s="229"/>
      <c r="DN355" s="230"/>
      <c r="DO355" s="231"/>
      <c r="DP355" s="331"/>
      <c r="DQ355" s="332"/>
      <c r="DR355" s="333"/>
      <c r="DS355" s="331"/>
      <c r="DT355" s="332"/>
      <c r="DU355" s="333"/>
      <c r="DV355" s="331"/>
      <c r="DW355" s="332"/>
      <c r="DX355" s="333"/>
      <c r="DY355" s="331"/>
      <c r="DZ355" s="332"/>
      <c r="EA355" s="333"/>
      <c r="EB355" s="331"/>
      <c r="EC355" s="332"/>
      <c r="ED355" s="333"/>
      <c r="EE355" s="331"/>
      <c r="EF355" s="332"/>
      <c r="EG355" s="333"/>
      <c r="EH355" s="229"/>
      <c r="EI355" s="230"/>
      <c r="EJ355" s="231"/>
      <c r="EK355" s="229"/>
      <c r="EL355" s="230"/>
      <c r="EM355" s="231"/>
      <c r="EN355" s="244"/>
      <c r="EO355" s="269" t="str">
        <f t="shared" si="1099"/>
        <v/>
      </c>
      <c r="EP355" s="444" t="s">
        <v>1247</v>
      </c>
      <c r="EQ355" s="360" t="str">
        <f t="shared" si="1237"/>
        <v/>
      </c>
      <c r="ER355" s="360" t="str">
        <f t="shared" si="1238"/>
        <v/>
      </c>
      <c r="ES355" s="360" t="str">
        <f t="shared" si="1239"/>
        <v/>
      </c>
      <c r="ET355" s="360" t="str">
        <f t="shared" si="1240"/>
        <v/>
      </c>
      <c r="EU355" s="360" t="str">
        <f t="shared" si="1241"/>
        <v/>
      </c>
      <c r="EV355" s="360" t="str">
        <f t="shared" si="1242"/>
        <v/>
      </c>
      <c r="EW355" s="360" t="str">
        <f t="shared" si="1243"/>
        <v/>
      </c>
      <c r="EX355" s="360" t="str">
        <f t="shared" si="1244"/>
        <v/>
      </c>
      <c r="EY355" s="360" t="str">
        <f t="shared" si="1245"/>
        <v/>
      </c>
      <c r="EZ355" s="360" t="str">
        <f t="shared" si="1246"/>
        <v/>
      </c>
      <c r="FA355" s="360" t="str">
        <f t="shared" si="1247"/>
        <v/>
      </c>
      <c r="FB355" s="360" t="str">
        <f t="shared" si="1248"/>
        <v/>
      </c>
      <c r="FC355" s="360" t="str">
        <f t="shared" si="1249"/>
        <v/>
      </c>
      <c r="FD355" s="360">
        <f t="shared" si="1250"/>
        <v>22</v>
      </c>
      <c r="FE355" s="360" t="str">
        <f t="shared" si="1251"/>
        <v/>
      </c>
      <c r="FF355" s="360" t="str">
        <f t="shared" si="1252"/>
        <v/>
      </c>
      <c r="FG355" s="360" t="str">
        <f t="shared" si="1253"/>
        <v/>
      </c>
      <c r="FH355" s="360" t="str">
        <f t="shared" si="1254"/>
        <v/>
      </c>
      <c r="FI355" s="360" t="str">
        <f t="shared" si="1255"/>
        <v/>
      </c>
      <c r="FJ355" s="360">
        <f t="shared" si="1256"/>
        <v>9</v>
      </c>
      <c r="FK355" s="360" t="str">
        <f t="shared" si="1257"/>
        <v/>
      </c>
      <c r="FL355" s="360" t="str">
        <f t="shared" si="1258"/>
        <v/>
      </c>
      <c r="FM355" s="360" t="str">
        <f t="shared" si="1259"/>
        <v/>
      </c>
      <c r="FN355" s="360" t="str">
        <f t="shared" si="1260"/>
        <v/>
      </c>
      <c r="FO355" s="360" t="str">
        <f t="shared" si="1261"/>
        <v/>
      </c>
      <c r="FP355" s="360" t="str">
        <f t="shared" si="1262"/>
        <v/>
      </c>
      <c r="FQ355" s="360" t="str">
        <f t="shared" si="1263"/>
        <v/>
      </c>
      <c r="FR355" s="360" t="str">
        <f t="shared" si="1264"/>
        <v/>
      </c>
      <c r="FS355" s="360" t="str">
        <f t="shared" si="1265"/>
        <v/>
      </c>
      <c r="FT355" s="360">
        <f t="shared" si="1100"/>
        <v>9</v>
      </c>
      <c r="FU355" s="360" t="str">
        <f t="shared" si="1266"/>
        <v/>
      </c>
      <c r="FV355" s="360" t="str">
        <f t="shared" si="1267"/>
        <v/>
      </c>
      <c r="FW355" s="360" t="str">
        <f t="shared" si="1268"/>
        <v/>
      </c>
      <c r="FX355" s="360" t="str">
        <f t="shared" si="1269"/>
        <v/>
      </c>
      <c r="FY355" s="360" t="str">
        <f t="shared" si="1270"/>
        <v/>
      </c>
      <c r="FZ355" s="360" t="str">
        <f t="shared" si="1271"/>
        <v/>
      </c>
      <c r="GA355" s="360" t="str">
        <f t="shared" si="1272"/>
        <v/>
      </c>
      <c r="GB355" s="360" t="str">
        <f t="shared" si="1273"/>
        <v/>
      </c>
      <c r="GC355" s="360" t="str">
        <f t="shared" si="1274"/>
        <v/>
      </c>
      <c r="GD355" s="360" t="str">
        <f t="shared" si="1275"/>
        <v/>
      </c>
      <c r="GE355" s="360" t="str">
        <f t="shared" si="1276"/>
        <v/>
      </c>
      <c r="GF355" s="360" t="str">
        <f t="shared" si="1277"/>
        <v/>
      </c>
      <c r="GG355" s="360" t="str">
        <f t="shared" si="1278"/>
        <v/>
      </c>
      <c r="GH355" s="360" t="str">
        <f t="shared" si="1279"/>
        <v/>
      </c>
      <c r="GI355" s="360" t="str">
        <f t="shared" si="1280"/>
        <v/>
      </c>
      <c r="GJ355" s="360" t="str">
        <f t="shared" si="1281"/>
        <v/>
      </c>
      <c r="GK355" s="444" t="s">
        <v>1247</v>
      </c>
      <c r="GL355" s="361" t="str">
        <f t="shared" si="1101"/>
        <v>-</v>
      </c>
      <c r="GM355" s="361" t="str">
        <f t="shared" si="1102"/>
        <v>-</v>
      </c>
      <c r="GN355" s="361" t="str">
        <f t="shared" si="1103"/>
        <v>-</v>
      </c>
      <c r="GO355" s="361" t="str">
        <f t="shared" si="1104"/>
        <v>-</v>
      </c>
      <c r="GP355" s="361" t="str">
        <f t="shared" si="1105"/>
        <v>-</v>
      </c>
      <c r="GQ355" s="361" t="str">
        <f t="shared" si="1106"/>
        <v>-</v>
      </c>
      <c r="GR355" s="361" t="str">
        <f t="shared" si="1107"/>
        <v>-</v>
      </c>
      <c r="GS355" s="361" t="str">
        <f t="shared" si="1108"/>
        <v>-</v>
      </c>
      <c r="GT355" s="361" t="str">
        <f t="shared" si="1109"/>
        <v>-</v>
      </c>
      <c r="GU355" s="361" t="str">
        <f t="shared" si="1110"/>
        <v>-</v>
      </c>
      <c r="GV355" s="361" t="str">
        <f t="shared" si="1111"/>
        <v>-</v>
      </c>
      <c r="GW355" s="361" t="str">
        <f t="shared" si="1112"/>
        <v>-</v>
      </c>
      <c r="GX355" s="361" t="str">
        <f t="shared" si="1113"/>
        <v>-</v>
      </c>
      <c r="GY355" s="361" t="str">
        <f t="shared" si="1114"/>
        <v>ihdwet</v>
      </c>
      <c r="GZ355" s="361" t="str">
        <f t="shared" si="1115"/>
        <v>-</v>
      </c>
      <c r="HA355" s="361" t="str">
        <f t="shared" si="1116"/>
        <v>-</v>
      </c>
      <c r="HB355" s="361" t="str">
        <f t="shared" si="1117"/>
        <v>-</v>
      </c>
      <c r="HC355" s="361" t="str">
        <f t="shared" si="1118"/>
        <v>-</v>
      </c>
      <c r="HD355" s="361" t="str">
        <f t="shared" si="1119"/>
        <v>-</v>
      </c>
      <c r="HE355" s="361" t="str">
        <f t="shared" si="1120"/>
        <v>ihdwet</v>
      </c>
      <c r="HF355" s="361" t="str">
        <f t="shared" si="1121"/>
        <v>-</v>
      </c>
      <c r="HG355" s="361" t="str">
        <f t="shared" si="1122"/>
        <v>-</v>
      </c>
      <c r="HH355" s="361" t="str">
        <f t="shared" si="1123"/>
        <v>-</v>
      </c>
      <c r="HI355" s="361" t="str">
        <f t="shared" si="1124"/>
        <v>-</v>
      </c>
      <c r="HJ355" s="361" t="str">
        <f t="shared" si="1125"/>
        <v>-</v>
      </c>
      <c r="HK355" s="361" t="str">
        <f t="shared" si="1126"/>
        <v>-</v>
      </c>
      <c r="HL355" s="361" t="str">
        <f t="shared" si="1127"/>
        <v>-</v>
      </c>
      <c r="HM355" s="361" t="str">
        <f t="shared" si="1128"/>
        <v>-</v>
      </c>
      <c r="HN355" s="361" t="str">
        <f t="shared" si="1129"/>
        <v>-</v>
      </c>
      <c r="HO355" s="361" t="str">
        <f t="shared" si="1130"/>
        <v>ihdwet</v>
      </c>
      <c r="HP355" s="361" t="str">
        <f t="shared" si="1131"/>
        <v>-</v>
      </c>
      <c r="HQ355" s="361" t="str">
        <f t="shared" si="1132"/>
        <v>-</v>
      </c>
      <c r="HR355" s="361" t="str">
        <f t="shared" si="1133"/>
        <v>-</v>
      </c>
      <c r="HS355" s="361" t="str">
        <f t="shared" si="1134"/>
        <v>-</v>
      </c>
      <c r="HT355" s="361" t="str">
        <f t="shared" si="1135"/>
        <v>-</v>
      </c>
      <c r="HU355" s="361" t="str">
        <f t="shared" si="1136"/>
        <v>-</v>
      </c>
      <c r="HV355" s="361" t="str">
        <f t="shared" si="1137"/>
        <v>-</v>
      </c>
      <c r="HW355" s="361" t="str">
        <f t="shared" si="1138"/>
        <v>-</v>
      </c>
      <c r="HX355" s="361" t="str">
        <f t="shared" si="1139"/>
        <v>-</v>
      </c>
      <c r="HY355" s="361" t="str">
        <f t="shared" si="1140"/>
        <v>-</v>
      </c>
      <c r="HZ355" s="361" t="str">
        <f t="shared" si="1141"/>
        <v>-</v>
      </c>
      <c r="IA355" s="361" t="str">
        <f t="shared" si="1142"/>
        <v>-</v>
      </c>
      <c r="IB355" s="361" t="str">
        <f t="shared" si="1143"/>
        <v>-</v>
      </c>
      <c r="IC355" s="361" t="str">
        <f t="shared" si="1144"/>
        <v>-</v>
      </c>
      <c r="ID355" s="361" t="str">
        <f t="shared" si="1145"/>
        <v>-</v>
      </c>
      <c r="IE355" s="361" t="str">
        <f t="shared" si="1146"/>
        <v>-</v>
      </c>
      <c r="IF355" s="444" t="s">
        <v>1247</v>
      </c>
      <c r="IG355" s="56" t="str">
        <f t="shared" si="1282"/>
        <v>-</v>
      </c>
      <c r="IH355" s="56" t="str">
        <f t="shared" si="1283"/>
        <v>-</v>
      </c>
      <c r="II355" s="56" t="str">
        <f t="shared" si="1284"/>
        <v>-</v>
      </c>
      <c r="IJ355" s="56" t="str">
        <f t="shared" si="1285"/>
        <v>-</v>
      </c>
      <c r="IK355" s="56" t="str">
        <f t="shared" si="1147"/>
        <v>-</v>
      </c>
      <c r="IL355" s="56" t="str">
        <f t="shared" si="1148"/>
        <v>-</v>
      </c>
      <c r="IM355" s="56" t="str">
        <f t="shared" si="1149"/>
        <v>-</v>
      </c>
      <c r="IN355" s="56" t="str">
        <f t="shared" si="1150"/>
        <v>-</v>
      </c>
      <c r="IO355" s="56" t="str">
        <f t="shared" si="1151"/>
        <v>-</v>
      </c>
      <c r="IP355" s="56" t="str">
        <f t="shared" si="1152"/>
        <v>-</v>
      </c>
      <c r="IQ355" s="56" t="str">
        <f t="shared" si="1153"/>
        <v>-</v>
      </c>
      <c r="IR355" s="56" t="str">
        <f t="shared" si="1154"/>
        <v>-</v>
      </c>
      <c r="IS355" s="56" t="str">
        <f t="shared" si="1155"/>
        <v>-</v>
      </c>
      <c r="IT355" s="56">
        <f t="shared" si="1156"/>
        <v>0</v>
      </c>
      <c r="IU355" s="56" t="str">
        <f t="shared" si="1157"/>
        <v>-</v>
      </c>
      <c r="IV355" s="56" t="str">
        <f t="shared" si="1158"/>
        <v>-</v>
      </c>
      <c r="IW355" s="56" t="str">
        <f t="shared" si="1159"/>
        <v>-</v>
      </c>
      <c r="IX355" s="56" t="str">
        <f t="shared" si="1160"/>
        <v>-</v>
      </c>
      <c r="IY355" s="56" t="str">
        <f t="shared" si="1161"/>
        <v>-</v>
      </c>
      <c r="IZ355" s="56">
        <f t="shared" si="1162"/>
        <v>1</v>
      </c>
      <c r="JA355" s="56" t="str">
        <f t="shared" si="1163"/>
        <v>-</v>
      </c>
      <c r="JB355" s="56" t="str">
        <f t="shared" si="1164"/>
        <v>-</v>
      </c>
      <c r="JC355" s="56" t="str">
        <f t="shared" si="1165"/>
        <v>-</v>
      </c>
      <c r="JD355" s="56" t="str">
        <f t="shared" si="1166"/>
        <v>-</v>
      </c>
      <c r="JE355" s="56" t="str">
        <f t="shared" si="1167"/>
        <v>-</v>
      </c>
      <c r="JF355" s="56" t="str">
        <f t="shared" si="1168"/>
        <v>-</v>
      </c>
      <c r="JG355" s="56" t="str">
        <f t="shared" si="1169"/>
        <v>-</v>
      </c>
      <c r="JH355" s="56" t="str">
        <f t="shared" si="1170"/>
        <v>-</v>
      </c>
      <c r="JI355" s="56" t="str">
        <f t="shared" si="1171"/>
        <v>-</v>
      </c>
      <c r="JJ355" s="56">
        <f t="shared" si="1172"/>
        <v>0</v>
      </c>
      <c r="JK355" s="56" t="str">
        <f t="shared" si="1173"/>
        <v>-</v>
      </c>
      <c r="JL355" s="56" t="str">
        <f t="shared" si="1174"/>
        <v>-</v>
      </c>
      <c r="JM355" s="56" t="str">
        <f t="shared" si="1175"/>
        <v>-</v>
      </c>
      <c r="JN355" s="56" t="str">
        <f t="shared" si="1176"/>
        <v>-</v>
      </c>
      <c r="JO355" s="56" t="str">
        <f t="shared" si="1177"/>
        <v>-</v>
      </c>
      <c r="JP355" s="56" t="str">
        <f t="shared" si="1178"/>
        <v>-</v>
      </c>
      <c r="JQ355" s="56" t="str">
        <f t="shared" si="1179"/>
        <v>-</v>
      </c>
      <c r="JR355" s="56" t="str">
        <f t="shared" si="1180"/>
        <v>-</v>
      </c>
      <c r="JS355" s="56" t="str">
        <f t="shared" si="1181"/>
        <v>-</v>
      </c>
      <c r="JT355" s="56" t="str">
        <f t="shared" si="1182"/>
        <v>-</v>
      </c>
      <c r="JU355" s="56" t="str">
        <f t="shared" si="1183"/>
        <v>-</v>
      </c>
      <c r="JV355" s="56" t="str">
        <f t="shared" si="1184"/>
        <v>-</v>
      </c>
      <c r="JW355" s="56" t="str">
        <f t="shared" si="1185"/>
        <v>-</v>
      </c>
      <c r="JX355" s="56" t="str">
        <f t="shared" si="1186"/>
        <v>-</v>
      </c>
      <c r="JY355" s="56" t="str">
        <f t="shared" si="1187"/>
        <v>-</v>
      </c>
      <c r="JZ355" s="56" t="str">
        <f t="shared" si="1188"/>
        <v>-</v>
      </c>
      <c r="KA355" s="444" t="s">
        <v>1247</v>
      </c>
      <c r="KB355" s="360">
        <f>IF(ISNUMBER(INDEX($EQ$15:$GK$521,$B355,EO$11)),MAX(KB$14:KB354)+1,0)</f>
        <v>0</v>
      </c>
      <c r="KC355" s="360" t="str">
        <f t="shared" si="1286"/>
        <v/>
      </c>
      <c r="KD355" s="373" t="s">
        <v>2</v>
      </c>
      <c r="KE355" s="215"/>
      <c r="KF355" s="60"/>
      <c r="KG355" s="60"/>
      <c r="KH355" s="60"/>
      <c r="KI355" s="60"/>
      <c r="KJ355" s="60"/>
      <c r="KK355" s="60"/>
      <c r="KL355" s="60"/>
      <c r="KM355" s="60"/>
      <c r="KN355" s="60"/>
      <c r="KO355" s="60"/>
      <c r="KP355" s="60"/>
      <c r="KQ355" s="60"/>
      <c r="KR355" s="60"/>
      <c r="KS355" s="60"/>
      <c r="KT355" s="60"/>
      <c r="KU355" s="60"/>
      <c r="KV355" s="60"/>
      <c r="KW355" s="60"/>
      <c r="KX355" s="60"/>
      <c r="KY355" s="60"/>
      <c r="KZ355" s="283" t="str">
        <f t="shared" si="1189"/>
        <v/>
      </c>
      <c r="LA355" s="26"/>
      <c r="LB355" s="18"/>
      <c r="LC355" s="18"/>
      <c r="LD355" s="18"/>
      <c r="LE355" s="18"/>
      <c r="LF355" s="18"/>
      <c r="LG355" s="18"/>
      <c r="LH355" s="18"/>
      <c r="LI355" s="18"/>
      <c r="LJ355" s="18"/>
      <c r="LK355" s="18"/>
      <c r="LL355" s="18"/>
      <c r="LM355" s="18"/>
      <c r="LN355" s="63"/>
      <c r="LO355" s="251">
        <f t="shared" si="1190"/>
        <v>0</v>
      </c>
      <c r="LP355" s="251">
        <f t="shared" si="1191"/>
        <v>0</v>
      </c>
      <c r="LQ355" s="251">
        <f t="shared" si="1192"/>
        <v>0</v>
      </c>
      <c r="LR355" s="251">
        <f t="shared" si="1193"/>
        <v>0</v>
      </c>
      <c r="LS355" s="251">
        <f t="shared" si="1194"/>
        <v>0</v>
      </c>
      <c r="LT355" s="251">
        <f t="shared" si="1195"/>
        <v>0</v>
      </c>
      <c r="LU355" s="251">
        <f t="shared" si="1196"/>
        <v>0</v>
      </c>
      <c r="LV355" s="251">
        <f t="shared" si="1197"/>
        <v>0</v>
      </c>
      <c r="LW355" s="251">
        <f t="shared" si="1198"/>
        <v>0</v>
      </c>
      <c r="LX355" s="251">
        <f t="shared" si="1199"/>
        <v>0</v>
      </c>
      <c r="LY355" s="251">
        <f t="shared" si="1200"/>
        <v>0</v>
      </c>
      <c r="LZ355" s="251">
        <f t="shared" si="1201"/>
        <v>0</v>
      </c>
      <c r="MA355" s="63" t="str">
        <f t="shared" si="1202"/>
        <v/>
      </c>
      <c r="MB355" s="63" t="str">
        <f t="shared" si="1094"/>
        <v/>
      </c>
      <c r="MC355" s="63">
        <f t="shared" si="1095"/>
        <v>341</v>
      </c>
      <c r="MD355" s="63" t="str">
        <f t="shared" si="1096"/>
        <v/>
      </c>
      <c r="ME355" s="63" t="str">
        <f t="shared" si="1097"/>
        <v/>
      </c>
      <c r="MF355" s="315" t="str">
        <f t="shared" si="1203"/>
        <v/>
      </c>
      <c r="MG355" s="315">
        <f>IF(ISNUMBER(MATCH(EO355,$ME$15:$ME$520,0)),0,MAX(MG$14:MG354)+1)</f>
        <v>0</v>
      </c>
      <c r="MH355" s="315" t="str">
        <f t="shared" si="1204"/>
        <v/>
      </c>
      <c r="MI355" s="369"/>
      <c r="MJ355" s="68"/>
      <c r="MK355" s="18"/>
      <c r="ML355" s="242"/>
      <c r="MM355" s="242"/>
      <c r="MN355" s="59"/>
      <c r="MO355" s="59"/>
      <c r="MP355" s="285"/>
      <c r="MQ355" s="59"/>
      <c r="MR355" s="238"/>
      <c r="MS355" s="285"/>
      <c r="MT355" s="59"/>
      <c r="MU355" s="285"/>
      <c r="MV355" s="238"/>
      <c r="MW355" s="59"/>
      <c r="MX355" s="59"/>
      <c r="MY355" s="59"/>
      <c r="MZ355" s="59"/>
      <c r="NA355" s="59"/>
      <c r="NB355" s="59"/>
      <c r="NC355" s="59"/>
      <c r="ND355" s="59"/>
      <c r="NE355" s="59"/>
      <c r="NF355" s="59"/>
      <c r="NG355" s="59"/>
      <c r="NH355" s="59"/>
      <c r="NI355" s="59"/>
      <c r="NJ355" s="59"/>
      <c r="NK355" s="59"/>
      <c r="NL355" s="454"/>
      <c r="NM355" s="454"/>
      <c r="NN355" s="59"/>
      <c r="NO355" s="18"/>
      <c r="NP355" s="18"/>
      <c r="NQ355" s="18"/>
      <c r="NR355" s="18"/>
      <c r="NS355" s="18"/>
      <c r="NT355" s="18"/>
      <c r="NU355" s="18"/>
      <c r="NV355" s="18"/>
      <c r="NW355" s="18"/>
      <c r="NX355" s="18"/>
      <c r="NY355" s="18"/>
      <c r="NZ355" s="18"/>
      <c r="OA355" s="18"/>
      <c r="OB355" s="18"/>
      <c r="OC355" s="18"/>
      <c r="OZ355" s="59"/>
      <c r="PA355" s="251" t="str">
        <f t="shared" si="1205"/>
        <v/>
      </c>
      <c r="PB355" s="251" t="str">
        <f t="shared" si="1206"/>
        <v/>
      </c>
      <c r="PC355" s="251" t="str">
        <f t="shared" si="1207"/>
        <v/>
      </c>
      <c r="PD355" s="251" t="str">
        <f t="shared" si="1208"/>
        <v/>
      </c>
      <c r="PE355" s="251" t="str">
        <f t="shared" si="1209"/>
        <v/>
      </c>
      <c r="PF355" s="251" t="str">
        <f t="shared" si="1210"/>
        <v/>
      </c>
      <c r="PG355" s="251" t="str">
        <f t="shared" si="1211"/>
        <v/>
      </c>
      <c r="PH355" s="251" t="str">
        <f t="shared" si="1212"/>
        <v/>
      </c>
      <c r="PI355" s="251" t="str">
        <f t="shared" si="1213"/>
        <v/>
      </c>
      <c r="PJ355" s="251" t="str">
        <f t="shared" si="1214"/>
        <v/>
      </c>
      <c r="PK355" s="251" t="str">
        <f t="shared" si="1215"/>
        <v/>
      </c>
      <c r="PL355" s="251" t="str">
        <f t="shared" si="1216"/>
        <v/>
      </c>
      <c r="PM355" s="251" t="str">
        <f t="shared" si="1217"/>
        <v/>
      </c>
      <c r="PN355" s="251" t="str">
        <f t="shared" si="1218"/>
        <v/>
      </c>
      <c r="PO355" s="251" t="str">
        <f t="shared" si="1219"/>
        <v/>
      </c>
      <c r="PP355" s="251" t="str">
        <f t="shared" si="1220"/>
        <v/>
      </c>
      <c r="PQ355" s="251" t="str">
        <f t="shared" si="1221"/>
        <v/>
      </c>
      <c r="PR355" s="251" t="str">
        <f t="shared" si="1222"/>
        <v/>
      </c>
      <c r="PS355" s="251" t="str">
        <f t="shared" si="1223"/>
        <v/>
      </c>
      <c r="PT355" s="251" t="str">
        <f t="shared" si="1224"/>
        <v/>
      </c>
      <c r="PU355" s="251" t="str">
        <f t="shared" si="1225"/>
        <v/>
      </c>
      <c r="PV355" s="251" t="str">
        <f t="shared" si="1226"/>
        <v/>
      </c>
      <c r="PW355" s="251" t="str">
        <f t="shared" si="1227"/>
        <v/>
      </c>
      <c r="PX355" s="251" t="str">
        <f t="shared" si="1228"/>
        <v/>
      </c>
      <c r="PY355" s="251" t="str">
        <f t="shared" si="1229"/>
        <v/>
      </c>
      <c r="PZ355" s="251" t="str">
        <f t="shared" si="1230"/>
        <v/>
      </c>
      <c r="QA355" s="251" t="str">
        <f t="shared" si="1231"/>
        <v/>
      </c>
      <c r="QB355" s="251" t="str">
        <f t="shared" si="1232"/>
        <v/>
      </c>
      <c r="QC355" s="251" t="str">
        <f t="shared" si="1233"/>
        <v/>
      </c>
      <c r="QD355" s="251" t="str">
        <f t="shared" si="1234"/>
        <v/>
      </c>
      <c r="QE355" s="251" t="str">
        <f t="shared" si="1235"/>
        <v/>
      </c>
      <c r="QF355" s="63">
        <f t="shared" si="1236"/>
        <v>0</v>
      </c>
      <c r="QG355" s="59"/>
      <c r="QH355" s="59"/>
      <c r="QI355" s="59"/>
      <c r="QJ355" s="59"/>
      <c r="QK355" s="59"/>
      <c r="QL355" s="59"/>
      <c r="QM355" s="59"/>
      <c r="QN355" s="59"/>
    </row>
    <row r="356" spans="1:456" ht="6.75" customHeight="1" x14ac:dyDescent="0.25">
      <c r="A356" s="68"/>
      <c r="B356" s="447">
        <f t="shared" si="1098"/>
        <v>342</v>
      </c>
      <c r="C356" s="72" t="s">
        <v>1244</v>
      </c>
      <c r="D356" s="261" t="s">
        <v>1242</v>
      </c>
      <c r="E356" s="59"/>
      <c r="F356" s="229"/>
      <c r="G356" s="295"/>
      <c r="H356" s="295"/>
      <c r="I356" s="229"/>
      <c r="J356" s="295"/>
      <c r="K356" s="295"/>
      <c r="L356" s="229"/>
      <c r="M356" s="295"/>
      <c r="N356" s="295"/>
      <c r="O356" s="229"/>
      <c r="P356" s="295"/>
      <c r="Q356" s="295"/>
      <c r="R356" s="229"/>
      <c r="S356" s="230"/>
      <c r="T356" s="231"/>
      <c r="U356" s="229"/>
      <c r="V356" s="230"/>
      <c r="W356" s="231"/>
      <c r="X356" s="229"/>
      <c r="Y356" s="230"/>
      <c r="Z356" s="231"/>
      <c r="AA356" s="229"/>
      <c r="AB356" s="295"/>
      <c r="AC356" s="295"/>
      <c r="AD356" s="229"/>
      <c r="AE356" s="295"/>
      <c r="AF356" s="295"/>
      <c r="AG356" s="229"/>
      <c r="AH356" s="295"/>
      <c r="AI356" s="295"/>
      <c r="AJ356" s="229"/>
      <c r="AK356" s="295"/>
      <c r="AL356" s="295"/>
      <c r="AM356" s="229"/>
      <c r="AN356" s="295"/>
      <c r="AO356" s="295"/>
      <c r="AP356" s="243"/>
      <c r="AQ356" s="295"/>
      <c r="AR356" s="290"/>
      <c r="AS356" s="243"/>
      <c r="AT356" s="295"/>
      <c r="AU356" s="290"/>
      <c r="AV356" s="229"/>
      <c r="AW356" s="230"/>
      <c r="AX356" s="231"/>
      <c r="AY356" s="229"/>
      <c r="AZ356" s="230"/>
      <c r="BA356" s="231"/>
      <c r="BB356" s="229"/>
      <c r="BC356" s="230"/>
      <c r="BD356" s="231"/>
      <c r="BE356" s="229"/>
      <c r="BF356" s="230"/>
      <c r="BG356" s="231"/>
      <c r="BH356" s="229"/>
      <c r="BI356" s="230"/>
      <c r="BJ356" s="231"/>
      <c r="BK356" s="243"/>
      <c r="BL356" s="230"/>
      <c r="BM356" s="231"/>
      <c r="BN356" s="243"/>
      <c r="BO356" s="230"/>
      <c r="BP356" s="231"/>
      <c r="BQ356" s="229"/>
      <c r="BR356" s="230"/>
      <c r="BS356" s="231"/>
      <c r="BT356" s="229"/>
      <c r="BU356" s="230"/>
      <c r="BV356" s="231"/>
      <c r="BW356" s="229"/>
      <c r="BX356" s="230"/>
      <c r="BY356" s="231"/>
      <c r="BZ356" s="229"/>
      <c r="CA356" s="230"/>
      <c r="CB356" s="231"/>
      <c r="CC356" s="229"/>
      <c r="CD356" s="230"/>
      <c r="CE356" s="231"/>
      <c r="CF356" s="331"/>
      <c r="CG356" s="332"/>
      <c r="CH356" s="385"/>
      <c r="CI356" s="331"/>
      <c r="CJ356" s="332"/>
      <c r="CK356" s="385"/>
      <c r="CL356" s="243"/>
      <c r="CM356" s="230"/>
      <c r="CN356" s="354"/>
      <c r="CO356" s="243"/>
      <c r="CP356" s="230"/>
      <c r="CQ356" s="231"/>
      <c r="CR356" s="331"/>
      <c r="CS356" s="332"/>
      <c r="CT356" s="333"/>
      <c r="CU356" s="229"/>
      <c r="CV356" s="230"/>
      <c r="CW356" s="231"/>
      <c r="CX356" s="331"/>
      <c r="CY356" s="332"/>
      <c r="CZ356" s="333"/>
      <c r="DA356" s="331"/>
      <c r="DB356" s="332"/>
      <c r="DC356" s="333"/>
      <c r="DD356" s="331"/>
      <c r="DE356" s="332"/>
      <c r="DF356" s="333"/>
      <c r="DG356" s="331"/>
      <c r="DH356" s="332"/>
      <c r="DI356" s="333"/>
      <c r="DJ356" s="229"/>
      <c r="DK356" s="230"/>
      <c r="DL356" s="231"/>
      <c r="DM356" s="229"/>
      <c r="DN356" s="230"/>
      <c r="DO356" s="231"/>
      <c r="DP356" s="331"/>
      <c r="DQ356" s="332"/>
      <c r="DR356" s="333"/>
      <c r="DS356" s="331"/>
      <c r="DT356" s="332"/>
      <c r="DU356" s="333"/>
      <c r="DV356" s="331"/>
      <c r="DW356" s="332"/>
      <c r="DX356" s="333"/>
      <c r="DY356" s="331"/>
      <c r="DZ356" s="332"/>
      <c r="EA356" s="333"/>
      <c r="EB356" s="331"/>
      <c r="EC356" s="332"/>
      <c r="ED356" s="333"/>
      <c r="EE356" s="331"/>
      <c r="EF356" s="332"/>
      <c r="EG356" s="333"/>
      <c r="EH356" s="229"/>
      <c r="EI356" s="230"/>
      <c r="EJ356" s="231"/>
      <c r="EK356" s="229"/>
      <c r="EL356" s="230"/>
      <c r="EM356" s="231"/>
      <c r="EN356" s="244"/>
      <c r="EO356" s="269" t="str">
        <f t="shared" si="1099"/>
        <v/>
      </c>
      <c r="EP356" s="444" t="s">
        <v>1247</v>
      </c>
      <c r="EQ356" s="360" t="str">
        <f t="shared" si="1237"/>
        <v/>
      </c>
      <c r="ER356" s="360" t="str">
        <f t="shared" si="1238"/>
        <v/>
      </c>
      <c r="ES356" s="360" t="str">
        <f t="shared" si="1239"/>
        <v/>
      </c>
      <c r="ET356" s="360" t="str">
        <f t="shared" si="1240"/>
        <v/>
      </c>
      <c r="EU356" s="360" t="str">
        <f t="shared" si="1241"/>
        <v/>
      </c>
      <c r="EV356" s="360" t="str">
        <f t="shared" si="1242"/>
        <v/>
      </c>
      <c r="EW356" s="360" t="str">
        <f t="shared" si="1243"/>
        <v/>
      </c>
      <c r="EX356" s="360" t="str">
        <f t="shared" si="1244"/>
        <v/>
      </c>
      <c r="EY356" s="360" t="str">
        <f t="shared" si="1245"/>
        <v/>
      </c>
      <c r="EZ356" s="360" t="str">
        <f t="shared" si="1246"/>
        <v/>
      </c>
      <c r="FA356" s="360" t="str">
        <f t="shared" si="1247"/>
        <v/>
      </c>
      <c r="FB356" s="360" t="str">
        <f t="shared" si="1248"/>
        <v/>
      </c>
      <c r="FC356" s="360" t="str">
        <f t="shared" si="1249"/>
        <v/>
      </c>
      <c r="FD356" s="360" t="str">
        <f t="shared" si="1250"/>
        <v/>
      </c>
      <c r="FE356" s="360" t="str">
        <f t="shared" si="1251"/>
        <v/>
      </c>
      <c r="FF356" s="360" t="str">
        <f t="shared" si="1252"/>
        <v/>
      </c>
      <c r="FG356" s="360" t="str">
        <f t="shared" si="1253"/>
        <v/>
      </c>
      <c r="FH356" s="360" t="str">
        <f t="shared" si="1254"/>
        <v/>
      </c>
      <c r="FI356" s="360" t="str">
        <f t="shared" si="1255"/>
        <v/>
      </c>
      <c r="FJ356" s="360" t="str">
        <f t="shared" si="1256"/>
        <v/>
      </c>
      <c r="FK356" s="360" t="str">
        <f t="shared" si="1257"/>
        <v/>
      </c>
      <c r="FL356" s="360" t="str">
        <f t="shared" si="1258"/>
        <v/>
      </c>
      <c r="FM356" s="360" t="str">
        <f t="shared" si="1259"/>
        <v/>
      </c>
      <c r="FN356" s="360" t="str">
        <f t="shared" si="1260"/>
        <v/>
      </c>
      <c r="FO356" s="360" t="str">
        <f t="shared" si="1261"/>
        <v/>
      </c>
      <c r="FP356" s="360" t="str">
        <f t="shared" si="1262"/>
        <v/>
      </c>
      <c r="FQ356" s="360" t="str">
        <f t="shared" si="1263"/>
        <v/>
      </c>
      <c r="FR356" s="360" t="str">
        <f t="shared" si="1264"/>
        <v/>
      </c>
      <c r="FS356" s="360" t="str">
        <f t="shared" si="1265"/>
        <v/>
      </c>
      <c r="FT356" s="360" t="str">
        <f t="shared" si="1100"/>
        <v/>
      </c>
      <c r="FU356" s="360" t="str">
        <f t="shared" si="1266"/>
        <v/>
      </c>
      <c r="FV356" s="360" t="str">
        <f t="shared" si="1267"/>
        <v/>
      </c>
      <c r="FW356" s="360" t="str">
        <f t="shared" si="1268"/>
        <v/>
      </c>
      <c r="FX356" s="360" t="str">
        <f t="shared" si="1269"/>
        <v/>
      </c>
      <c r="FY356" s="360" t="str">
        <f t="shared" si="1270"/>
        <v/>
      </c>
      <c r="FZ356" s="360" t="str">
        <f t="shared" si="1271"/>
        <v/>
      </c>
      <c r="GA356" s="360" t="str">
        <f t="shared" si="1272"/>
        <v/>
      </c>
      <c r="GB356" s="360" t="str">
        <f t="shared" si="1273"/>
        <v/>
      </c>
      <c r="GC356" s="360" t="str">
        <f t="shared" si="1274"/>
        <v/>
      </c>
      <c r="GD356" s="360" t="str">
        <f t="shared" si="1275"/>
        <v/>
      </c>
      <c r="GE356" s="360" t="str">
        <f t="shared" si="1276"/>
        <v/>
      </c>
      <c r="GF356" s="360" t="str">
        <f t="shared" si="1277"/>
        <v/>
      </c>
      <c r="GG356" s="360" t="str">
        <f t="shared" si="1278"/>
        <v/>
      </c>
      <c r="GH356" s="360" t="str">
        <f t="shared" si="1279"/>
        <v/>
      </c>
      <c r="GI356" s="360" t="str">
        <f t="shared" si="1280"/>
        <v/>
      </c>
      <c r="GJ356" s="360" t="str">
        <f t="shared" si="1281"/>
        <v/>
      </c>
      <c r="GK356" s="444" t="s">
        <v>1247</v>
      </c>
      <c r="GL356" s="361" t="str">
        <f t="shared" si="1101"/>
        <v>-</v>
      </c>
      <c r="GM356" s="361" t="str">
        <f t="shared" si="1102"/>
        <v>-</v>
      </c>
      <c r="GN356" s="361" t="str">
        <f t="shared" si="1103"/>
        <v>-</v>
      </c>
      <c r="GO356" s="361" t="str">
        <f t="shared" si="1104"/>
        <v>-</v>
      </c>
      <c r="GP356" s="361" t="str">
        <f t="shared" si="1105"/>
        <v>-</v>
      </c>
      <c r="GQ356" s="361" t="str">
        <f t="shared" si="1106"/>
        <v>-</v>
      </c>
      <c r="GR356" s="361" t="str">
        <f t="shared" si="1107"/>
        <v>-</v>
      </c>
      <c r="GS356" s="361" t="str">
        <f t="shared" si="1108"/>
        <v>-</v>
      </c>
      <c r="GT356" s="361" t="str">
        <f t="shared" si="1109"/>
        <v>-</v>
      </c>
      <c r="GU356" s="361" t="str">
        <f t="shared" si="1110"/>
        <v>-</v>
      </c>
      <c r="GV356" s="361" t="str">
        <f t="shared" si="1111"/>
        <v>-</v>
      </c>
      <c r="GW356" s="361" t="str">
        <f t="shared" si="1112"/>
        <v>-</v>
      </c>
      <c r="GX356" s="361" t="str">
        <f t="shared" si="1113"/>
        <v>-</v>
      </c>
      <c r="GY356" s="361" t="str">
        <f t="shared" si="1114"/>
        <v>-</v>
      </c>
      <c r="GZ356" s="361" t="str">
        <f t="shared" si="1115"/>
        <v>-</v>
      </c>
      <c r="HA356" s="361" t="str">
        <f t="shared" si="1116"/>
        <v>-</v>
      </c>
      <c r="HB356" s="361" t="str">
        <f t="shared" si="1117"/>
        <v>-</v>
      </c>
      <c r="HC356" s="361" t="str">
        <f t="shared" si="1118"/>
        <v>-</v>
      </c>
      <c r="HD356" s="361" t="str">
        <f t="shared" si="1119"/>
        <v>-</v>
      </c>
      <c r="HE356" s="361" t="str">
        <f t="shared" si="1120"/>
        <v>-</v>
      </c>
      <c r="HF356" s="361" t="str">
        <f t="shared" si="1121"/>
        <v>-</v>
      </c>
      <c r="HG356" s="361" t="str">
        <f t="shared" si="1122"/>
        <v>-</v>
      </c>
      <c r="HH356" s="361" t="str">
        <f t="shared" si="1123"/>
        <v>-</v>
      </c>
      <c r="HI356" s="361" t="str">
        <f t="shared" si="1124"/>
        <v>-</v>
      </c>
      <c r="HJ356" s="361" t="str">
        <f t="shared" si="1125"/>
        <v>-</v>
      </c>
      <c r="HK356" s="361" t="str">
        <f t="shared" si="1126"/>
        <v>-</v>
      </c>
      <c r="HL356" s="361" t="str">
        <f t="shared" si="1127"/>
        <v>-</v>
      </c>
      <c r="HM356" s="361" t="str">
        <f t="shared" si="1128"/>
        <v>-</v>
      </c>
      <c r="HN356" s="361" t="str">
        <f t="shared" si="1129"/>
        <v>-</v>
      </c>
      <c r="HO356" s="361" t="str">
        <f t="shared" si="1130"/>
        <v>-</v>
      </c>
      <c r="HP356" s="361" t="str">
        <f t="shared" si="1131"/>
        <v>-</v>
      </c>
      <c r="HQ356" s="361" t="str">
        <f t="shared" si="1132"/>
        <v>-</v>
      </c>
      <c r="HR356" s="361" t="str">
        <f t="shared" si="1133"/>
        <v>-</v>
      </c>
      <c r="HS356" s="361" t="str">
        <f t="shared" si="1134"/>
        <v>-</v>
      </c>
      <c r="HT356" s="361" t="str">
        <f t="shared" si="1135"/>
        <v>-</v>
      </c>
      <c r="HU356" s="361" t="str">
        <f t="shared" si="1136"/>
        <v>-</v>
      </c>
      <c r="HV356" s="361" t="str">
        <f t="shared" si="1137"/>
        <v>-</v>
      </c>
      <c r="HW356" s="361" t="str">
        <f t="shared" si="1138"/>
        <v>-</v>
      </c>
      <c r="HX356" s="361" t="str">
        <f t="shared" si="1139"/>
        <v>-</v>
      </c>
      <c r="HY356" s="361" t="str">
        <f t="shared" si="1140"/>
        <v>-</v>
      </c>
      <c r="HZ356" s="361" t="str">
        <f t="shared" si="1141"/>
        <v>-</v>
      </c>
      <c r="IA356" s="361" t="str">
        <f t="shared" si="1142"/>
        <v>-</v>
      </c>
      <c r="IB356" s="361" t="str">
        <f t="shared" si="1143"/>
        <v>-</v>
      </c>
      <c r="IC356" s="361" t="str">
        <f t="shared" si="1144"/>
        <v>-</v>
      </c>
      <c r="ID356" s="361" t="str">
        <f t="shared" si="1145"/>
        <v>-</v>
      </c>
      <c r="IE356" s="361" t="str">
        <f t="shared" si="1146"/>
        <v>-</v>
      </c>
      <c r="IF356" s="444" t="s">
        <v>1247</v>
      </c>
      <c r="IG356" s="56" t="str">
        <f t="shared" si="1282"/>
        <v>-</v>
      </c>
      <c r="IH356" s="56" t="str">
        <f t="shared" si="1283"/>
        <v>-</v>
      </c>
      <c r="II356" s="56" t="str">
        <f t="shared" si="1284"/>
        <v>-</v>
      </c>
      <c r="IJ356" s="56" t="str">
        <f t="shared" si="1285"/>
        <v>-</v>
      </c>
      <c r="IK356" s="56" t="str">
        <f t="shared" si="1147"/>
        <v>-</v>
      </c>
      <c r="IL356" s="56" t="str">
        <f t="shared" si="1148"/>
        <v>-</v>
      </c>
      <c r="IM356" s="56" t="str">
        <f t="shared" si="1149"/>
        <v>-</v>
      </c>
      <c r="IN356" s="56" t="str">
        <f t="shared" si="1150"/>
        <v>-</v>
      </c>
      <c r="IO356" s="56" t="str">
        <f t="shared" si="1151"/>
        <v>-</v>
      </c>
      <c r="IP356" s="56" t="str">
        <f t="shared" si="1152"/>
        <v>-</v>
      </c>
      <c r="IQ356" s="56" t="str">
        <f t="shared" si="1153"/>
        <v>-</v>
      </c>
      <c r="IR356" s="56" t="str">
        <f t="shared" si="1154"/>
        <v>-</v>
      </c>
      <c r="IS356" s="56" t="str">
        <f t="shared" si="1155"/>
        <v>-</v>
      </c>
      <c r="IT356" s="56" t="str">
        <f t="shared" si="1156"/>
        <v>-</v>
      </c>
      <c r="IU356" s="56" t="str">
        <f t="shared" si="1157"/>
        <v>-</v>
      </c>
      <c r="IV356" s="56" t="str">
        <f t="shared" si="1158"/>
        <v>-</v>
      </c>
      <c r="IW356" s="56" t="str">
        <f t="shared" si="1159"/>
        <v>-</v>
      </c>
      <c r="IX356" s="56" t="str">
        <f t="shared" si="1160"/>
        <v>-</v>
      </c>
      <c r="IY356" s="56" t="str">
        <f t="shared" si="1161"/>
        <v>-</v>
      </c>
      <c r="IZ356" s="56" t="str">
        <f t="shared" si="1162"/>
        <v>-</v>
      </c>
      <c r="JA356" s="56" t="str">
        <f t="shared" si="1163"/>
        <v>-</v>
      </c>
      <c r="JB356" s="56" t="str">
        <f t="shared" si="1164"/>
        <v>-</v>
      </c>
      <c r="JC356" s="56" t="str">
        <f t="shared" si="1165"/>
        <v>-</v>
      </c>
      <c r="JD356" s="56" t="str">
        <f t="shared" si="1166"/>
        <v>-</v>
      </c>
      <c r="JE356" s="56" t="str">
        <f t="shared" si="1167"/>
        <v>-</v>
      </c>
      <c r="JF356" s="56" t="str">
        <f t="shared" si="1168"/>
        <v>-</v>
      </c>
      <c r="JG356" s="56" t="str">
        <f t="shared" si="1169"/>
        <v>-</v>
      </c>
      <c r="JH356" s="56" t="str">
        <f t="shared" si="1170"/>
        <v>-</v>
      </c>
      <c r="JI356" s="56" t="str">
        <f t="shared" si="1171"/>
        <v>-</v>
      </c>
      <c r="JJ356" s="56" t="str">
        <f t="shared" si="1172"/>
        <v>-</v>
      </c>
      <c r="JK356" s="56" t="str">
        <f t="shared" si="1173"/>
        <v>-</v>
      </c>
      <c r="JL356" s="56" t="str">
        <f t="shared" si="1174"/>
        <v>-</v>
      </c>
      <c r="JM356" s="56" t="str">
        <f t="shared" si="1175"/>
        <v>-</v>
      </c>
      <c r="JN356" s="56" t="str">
        <f t="shared" si="1176"/>
        <v>-</v>
      </c>
      <c r="JO356" s="56" t="str">
        <f t="shared" si="1177"/>
        <v>-</v>
      </c>
      <c r="JP356" s="56" t="str">
        <f t="shared" si="1178"/>
        <v>-</v>
      </c>
      <c r="JQ356" s="56" t="str">
        <f t="shared" si="1179"/>
        <v>-</v>
      </c>
      <c r="JR356" s="56" t="str">
        <f t="shared" si="1180"/>
        <v>-</v>
      </c>
      <c r="JS356" s="56" t="str">
        <f t="shared" si="1181"/>
        <v>-</v>
      </c>
      <c r="JT356" s="56" t="str">
        <f t="shared" si="1182"/>
        <v>-</v>
      </c>
      <c r="JU356" s="56" t="str">
        <f t="shared" si="1183"/>
        <v>-</v>
      </c>
      <c r="JV356" s="56" t="str">
        <f t="shared" si="1184"/>
        <v>-</v>
      </c>
      <c r="JW356" s="56" t="str">
        <f t="shared" si="1185"/>
        <v>-</v>
      </c>
      <c r="JX356" s="56" t="str">
        <f t="shared" si="1186"/>
        <v>-</v>
      </c>
      <c r="JY356" s="56" t="str">
        <f t="shared" si="1187"/>
        <v>-</v>
      </c>
      <c r="JZ356" s="56" t="str">
        <f t="shared" si="1188"/>
        <v>-</v>
      </c>
      <c r="KA356" s="444" t="s">
        <v>1247</v>
      </c>
      <c r="KB356" s="360">
        <f>IF(ISNUMBER(INDEX($EQ$15:$GK$521,$B356,EO$11)),MAX(KB$14:KB355)+1,0)</f>
        <v>0</v>
      </c>
      <c r="KC356" s="360" t="str">
        <f t="shared" si="1286"/>
        <v/>
      </c>
      <c r="KD356" s="373" t="s">
        <v>2</v>
      </c>
      <c r="KE356" s="215"/>
      <c r="KF356" s="60"/>
      <c r="KG356" s="60"/>
      <c r="KH356" s="60"/>
      <c r="KI356" s="60"/>
      <c r="KJ356" s="60"/>
      <c r="KK356" s="60"/>
      <c r="KL356" s="60"/>
      <c r="KM356" s="60"/>
      <c r="KN356" s="60"/>
      <c r="KO356" s="60"/>
      <c r="KP356" s="60"/>
      <c r="KQ356" s="60"/>
      <c r="KR356" s="60"/>
      <c r="KS356" s="60"/>
      <c r="KT356" s="60"/>
      <c r="KU356" s="60"/>
      <c r="KV356" s="60"/>
      <c r="KW356" s="60"/>
      <c r="KX356" s="60"/>
      <c r="KY356" s="60"/>
      <c r="KZ356" s="283" t="str">
        <f t="shared" si="1189"/>
        <v/>
      </c>
      <c r="LA356" s="26"/>
      <c r="LB356" s="18"/>
      <c r="LC356" s="18"/>
      <c r="LD356" s="18"/>
      <c r="LE356" s="18"/>
      <c r="LF356" s="18"/>
      <c r="LG356" s="18"/>
      <c r="LH356" s="18"/>
      <c r="LI356" s="18"/>
      <c r="LJ356" s="18"/>
      <c r="LK356" s="18"/>
      <c r="LL356" s="18"/>
      <c r="LM356" s="18"/>
      <c r="LN356" s="63"/>
      <c r="LO356" s="251">
        <f t="shared" si="1190"/>
        <v>0</v>
      </c>
      <c r="LP356" s="251">
        <f t="shared" si="1191"/>
        <v>0</v>
      </c>
      <c r="LQ356" s="251">
        <f t="shared" si="1192"/>
        <v>0</v>
      </c>
      <c r="LR356" s="251">
        <f t="shared" si="1193"/>
        <v>0</v>
      </c>
      <c r="LS356" s="251">
        <f t="shared" si="1194"/>
        <v>0</v>
      </c>
      <c r="LT356" s="251">
        <f t="shared" si="1195"/>
        <v>0</v>
      </c>
      <c r="LU356" s="251">
        <f t="shared" si="1196"/>
        <v>0</v>
      </c>
      <c r="LV356" s="251">
        <f t="shared" si="1197"/>
        <v>0</v>
      </c>
      <c r="LW356" s="251">
        <f t="shared" si="1198"/>
        <v>0</v>
      </c>
      <c r="LX356" s="251">
        <f t="shared" si="1199"/>
        <v>0</v>
      </c>
      <c r="LY356" s="251">
        <f t="shared" si="1200"/>
        <v>0</v>
      </c>
      <c r="LZ356" s="251">
        <f t="shared" si="1201"/>
        <v>0</v>
      </c>
      <c r="MA356" s="63" t="str">
        <f t="shared" si="1202"/>
        <v/>
      </c>
      <c r="MB356" s="63" t="str">
        <f t="shared" si="1094"/>
        <v/>
      </c>
      <c r="MC356" s="63">
        <f t="shared" si="1095"/>
        <v>342</v>
      </c>
      <c r="MD356" s="63" t="str">
        <f t="shared" si="1096"/>
        <v/>
      </c>
      <c r="ME356" s="63" t="str">
        <f t="shared" si="1097"/>
        <v/>
      </c>
      <c r="MF356" s="315" t="str">
        <f t="shared" si="1203"/>
        <v/>
      </c>
      <c r="MG356" s="315">
        <f>IF(ISNUMBER(MATCH(EO356,$ME$15:$ME$520,0)),0,MAX(MG$14:MG355)+1)</f>
        <v>0</v>
      </c>
      <c r="MH356" s="315" t="str">
        <f t="shared" si="1204"/>
        <v/>
      </c>
      <c r="MI356" s="369"/>
      <c r="MJ356" s="68"/>
      <c r="MK356" s="18"/>
      <c r="ML356" s="242"/>
      <c r="MM356" s="242"/>
      <c r="MN356" s="59"/>
      <c r="MO356" s="59"/>
      <c r="MP356" s="285"/>
      <c r="MQ356" s="59"/>
      <c r="MR356" s="238"/>
      <c r="MS356" s="285"/>
      <c r="MT356" s="59"/>
      <c r="MU356" s="285"/>
      <c r="MV356" s="238"/>
      <c r="MW356" s="59"/>
      <c r="MX356" s="59"/>
      <c r="MY356" s="59"/>
      <c r="MZ356" s="59"/>
      <c r="NA356" s="59"/>
      <c r="NB356" s="59"/>
      <c r="NC356" s="59"/>
      <c r="ND356" s="59"/>
      <c r="NE356" s="59"/>
      <c r="NF356" s="59"/>
      <c r="NG356" s="59"/>
      <c r="NH356" s="59"/>
      <c r="NI356" s="59"/>
      <c r="NJ356" s="59"/>
      <c r="NK356" s="59"/>
      <c r="NL356" s="454"/>
      <c r="NM356" s="454"/>
      <c r="NN356" s="59"/>
      <c r="NO356" s="18"/>
      <c r="NP356" s="18"/>
      <c r="NQ356" s="18"/>
      <c r="NR356" s="18"/>
      <c r="NS356" s="18"/>
      <c r="NT356" s="18"/>
      <c r="NU356" s="18"/>
      <c r="NV356" s="18"/>
      <c r="NW356" s="18"/>
      <c r="NX356" s="18"/>
      <c r="NY356" s="18"/>
      <c r="NZ356" s="18"/>
      <c r="OA356" s="18"/>
      <c r="OB356" s="18"/>
      <c r="OC356" s="18"/>
      <c r="OZ356" s="59"/>
      <c r="PA356" s="251" t="str">
        <f t="shared" si="1205"/>
        <v/>
      </c>
      <c r="PB356" s="251" t="str">
        <f t="shared" si="1206"/>
        <v/>
      </c>
      <c r="PC356" s="251" t="str">
        <f t="shared" si="1207"/>
        <v/>
      </c>
      <c r="PD356" s="251" t="str">
        <f t="shared" si="1208"/>
        <v/>
      </c>
      <c r="PE356" s="251" t="str">
        <f t="shared" si="1209"/>
        <v/>
      </c>
      <c r="PF356" s="251" t="str">
        <f t="shared" si="1210"/>
        <v/>
      </c>
      <c r="PG356" s="251" t="str">
        <f t="shared" si="1211"/>
        <v/>
      </c>
      <c r="PH356" s="251" t="str">
        <f t="shared" si="1212"/>
        <v/>
      </c>
      <c r="PI356" s="251" t="str">
        <f t="shared" si="1213"/>
        <v/>
      </c>
      <c r="PJ356" s="251" t="str">
        <f t="shared" si="1214"/>
        <v/>
      </c>
      <c r="PK356" s="251" t="str">
        <f t="shared" si="1215"/>
        <v/>
      </c>
      <c r="PL356" s="251" t="str">
        <f t="shared" si="1216"/>
        <v/>
      </c>
      <c r="PM356" s="251" t="str">
        <f t="shared" si="1217"/>
        <v/>
      </c>
      <c r="PN356" s="251" t="str">
        <f t="shared" si="1218"/>
        <v/>
      </c>
      <c r="PO356" s="251" t="str">
        <f t="shared" si="1219"/>
        <v/>
      </c>
      <c r="PP356" s="251" t="str">
        <f t="shared" si="1220"/>
        <v/>
      </c>
      <c r="PQ356" s="251" t="str">
        <f t="shared" si="1221"/>
        <v/>
      </c>
      <c r="PR356" s="251" t="str">
        <f t="shared" si="1222"/>
        <v/>
      </c>
      <c r="PS356" s="251" t="str">
        <f t="shared" si="1223"/>
        <v/>
      </c>
      <c r="PT356" s="251" t="str">
        <f t="shared" si="1224"/>
        <v/>
      </c>
      <c r="PU356" s="251" t="str">
        <f t="shared" si="1225"/>
        <v/>
      </c>
      <c r="PV356" s="251" t="str">
        <f t="shared" si="1226"/>
        <v/>
      </c>
      <c r="PW356" s="251" t="str">
        <f t="shared" si="1227"/>
        <v/>
      </c>
      <c r="PX356" s="251" t="str">
        <f t="shared" si="1228"/>
        <v/>
      </c>
      <c r="PY356" s="251" t="str">
        <f t="shared" si="1229"/>
        <v/>
      </c>
      <c r="PZ356" s="251" t="str">
        <f t="shared" si="1230"/>
        <v/>
      </c>
      <c r="QA356" s="251" t="str">
        <f t="shared" si="1231"/>
        <v/>
      </c>
      <c r="QB356" s="251" t="str">
        <f t="shared" si="1232"/>
        <v/>
      </c>
      <c r="QC356" s="251" t="str">
        <f t="shared" si="1233"/>
        <v/>
      </c>
      <c r="QD356" s="251" t="str">
        <f t="shared" si="1234"/>
        <v/>
      </c>
      <c r="QE356" s="251" t="str">
        <f t="shared" si="1235"/>
        <v/>
      </c>
      <c r="QF356" s="63">
        <f t="shared" si="1236"/>
        <v>0</v>
      </c>
      <c r="QG356" s="59"/>
      <c r="QH356" s="59"/>
      <c r="QI356" s="59"/>
      <c r="QJ356" s="59"/>
      <c r="QK356" s="59"/>
      <c r="QL356" s="59"/>
      <c r="QM356" s="59"/>
      <c r="QN356" s="59"/>
    </row>
    <row r="357" spans="1:456" ht="6.75" customHeight="1" x14ac:dyDescent="0.25">
      <c r="A357" s="68"/>
      <c r="B357" s="447">
        <f t="shared" si="1098"/>
        <v>343</v>
      </c>
      <c r="C357" s="72" t="s">
        <v>774</v>
      </c>
      <c r="D357" s="261" t="s">
        <v>1242</v>
      </c>
      <c r="E357" s="59"/>
      <c r="F357" s="229"/>
      <c r="G357" s="295"/>
      <c r="H357" s="295"/>
      <c r="I357" s="229"/>
      <c r="J357" s="295"/>
      <c r="K357" s="295"/>
      <c r="L357" s="229"/>
      <c r="M357" s="295"/>
      <c r="N357" s="295"/>
      <c r="O357" s="229"/>
      <c r="P357" s="295"/>
      <c r="Q357" s="295"/>
      <c r="R357" s="229"/>
      <c r="S357" s="230"/>
      <c r="T357" s="231"/>
      <c r="U357" s="229"/>
      <c r="V357" s="230"/>
      <c r="W357" s="231"/>
      <c r="X357" s="229"/>
      <c r="Y357" s="230"/>
      <c r="Z357" s="231"/>
      <c r="AA357" s="229"/>
      <c r="AB357" s="295"/>
      <c r="AC357" s="295"/>
      <c r="AD357" s="229"/>
      <c r="AE357" s="295"/>
      <c r="AF357" s="295"/>
      <c r="AG357" s="229"/>
      <c r="AH357" s="295"/>
      <c r="AI357" s="295"/>
      <c r="AJ357" s="229"/>
      <c r="AK357" s="295"/>
      <c r="AL357" s="295"/>
      <c r="AM357" s="229"/>
      <c r="AN357" s="295"/>
      <c r="AO357" s="295"/>
      <c r="AP357" s="243"/>
      <c r="AQ357" s="295"/>
      <c r="AR357" s="290"/>
      <c r="AS357" s="243"/>
      <c r="AT357" s="295"/>
      <c r="AU357" s="290"/>
      <c r="AV357" s="229"/>
      <c r="AW357" s="230"/>
      <c r="AX357" s="231"/>
      <c r="AY357" s="229"/>
      <c r="AZ357" s="230"/>
      <c r="BA357" s="231"/>
      <c r="BB357" s="229"/>
      <c r="BC357" s="230"/>
      <c r="BD357" s="231"/>
      <c r="BE357" s="229"/>
      <c r="BF357" s="230"/>
      <c r="BG357" s="231"/>
      <c r="BH357" s="229"/>
      <c r="BI357" s="230"/>
      <c r="BJ357" s="231"/>
      <c r="BK357" s="243"/>
      <c r="BL357" s="230"/>
      <c r="BM357" s="231"/>
      <c r="BN357" s="243"/>
      <c r="BO357" s="230"/>
      <c r="BP357" s="231"/>
      <c r="BQ357" s="229"/>
      <c r="BR357" s="230"/>
      <c r="BS357" s="231"/>
      <c r="BT357" s="229"/>
      <c r="BU357" s="230"/>
      <c r="BV357" s="231"/>
      <c r="BW357" s="229"/>
      <c r="BX357" s="230"/>
      <c r="BY357" s="231"/>
      <c r="BZ357" s="229"/>
      <c r="CA357" s="230"/>
      <c r="CB357" s="231"/>
      <c r="CC357" s="229"/>
      <c r="CD357" s="230"/>
      <c r="CE357" s="231"/>
      <c r="CF357" s="331"/>
      <c r="CG357" s="332"/>
      <c r="CH357" s="385"/>
      <c r="CI357" s="331"/>
      <c r="CJ357" s="332"/>
      <c r="CK357" s="385"/>
      <c r="CL357" s="243"/>
      <c r="CM357" s="230"/>
      <c r="CN357" s="354"/>
      <c r="CO357" s="243"/>
      <c r="CP357" s="230"/>
      <c r="CQ357" s="231"/>
      <c r="CR357" s="331"/>
      <c r="CS357" s="332"/>
      <c r="CT357" s="333"/>
      <c r="CU357" s="229"/>
      <c r="CV357" s="230"/>
      <c r="CW357" s="231"/>
      <c r="CX357" s="331"/>
      <c r="CY357" s="332"/>
      <c r="CZ357" s="333"/>
      <c r="DA357" s="331"/>
      <c r="DB357" s="332"/>
      <c r="DC357" s="333"/>
      <c r="DD357" s="331"/>
      <c r="DE357" s="332"/>
      <c r="DF357" s="333"/>
      <c r="DG357" s="331"/>
      <c r="DH357" s="332"/>
      <c r="DI357" s="333"/>
      <c r="DJ357" s="229"/>
      <c r="DK357" s="230"/>
      <c r="DL357" s="231"/>
      <c r="DM357" s="229"/>
      <c r="DN357" s="230"/>
      <c r="DO357" s="231"/>
      <c r="DP357" s="331"/>
      <c r="DQ357" s="332"/>
      <c r="DR357" s="333"/>
      <c r="DS357" s="331"/>
      <c r="DT357" s="332"/>
      <c r="DU357" s="333"/>
      <c r="DV357" s="331"/>
      <c r="DW357" s="332"/>
      <c r="DX357" s="333"/>
      <c r="DY357" s="331"/>
      <c r="DZ357" s="332"/>
      <c r="EA357" s="333"/>
      <c r="EB357" s="331"/>
      <c r="EC357" s="332"/>
      <c r="ED357" s="333"/>
      <c r="EE357" s="331"/>
      <c r="EF357" s="332"/>
      <c r="EG357" s="333"/>
      <c r="EH357" s="229"/>
      <c r="EI357" s="230"/>
      <c r="EJ357" s="231"/>
      <c r="EK357" s="229"/>
      <c r="EL357" s="230"/>
      <c r="EM357" s="231"/>
      <c r="EN357" s="244"/>
      <c r="EO357" s="269" t="str">
        <f t="shared" si="1099"/>
        <v/>
      </c>
      <c r="EP357" s="444" t="s">
        <v>1247</v>
      </c>
      <c r="EQ357" s="360" t="str">
        <f t="shared" si="1237"/>
        <v/>
      </c>
      <c r="ER357" s="360" t="str">
        <f t="shared" si="1238"/>
        <v/>
      </c>
      <c r="ES357" s="360" t="str">
        <f t="shared" si="1239"/>
        <v/>
      </c>
      <c r="ET357" s="360" t="str">
        <f t="shared" si="1240"/>
        <v/>
      </c>
      <c r="EU357" s="360" t="str">
        <f t="shared" si="1241"/>
        <v/>
      </c>
      <c r="EV357" s="360" t="str">
        <f t="shared" si="1242"/>
        <v/>
      </c>
      <c r="EW357" s="360" t="str">
        <f t="shared" si="1243"/>
        <v/>
      </c>
      <c r="EX357" s="360" t="str">
        <f t="shared" si="1244"/>
        <v/>
      </c>
      <c r="EY357" s="360" t="str">
        <f t="shared" si="1245"/>
        <v/>
      </c>
      <c r="EZ357" s="360" t="str">
        <f t="shared" si="1246"/>
        <v/>
      </c>
      <c r="FA357" s="360" t="str">
        <f t="shared" si="1247"/>
        <v/>
      </c>
      <c r="FB357" s="360" t="str">
        <f t="shared" si="1248"/>
        <v/>
      </c>
      <c r="FC357" s="360" t="str">
        <f t="shared" si="1249"/>
        <v/>
      </c>
      <c r="FD357" s="360" t="str">
        <f t="shared" si="1250"/>
        <v/>
      </c>
      <c r="FE357" s="360" t="str">
        <f t="shared" si="1251"/>
        <v/>
      </c>
      <c r="FF357" s="360" t="str">
        <f t="shared" si="1252"/>
        <v/>
      </c>
      <c r="FG357" s="360" t="str">
        <f t="shared" si="1253"/>
        <v/>
      </c>
      <c r="FH357" s="360" t="str">
        <f t="shared" si="1254"/>
        <v/>
      </c>
      <c r="FI357" s="360" t="str">
        <f t="shared" si="1255"/>
        <v/>
      </c>
      <c r="FJ357" s="360">
        <f t="shared" si="1256"/>
        <v>5</v>
      </c>
      <c r="FK357" s="360">
        <f t="shared" si="1257"/>
        <v>5</v>
      </c>
      <c r="FL357" s="360" t="str">
        <f t="shared" si="1258"/>
        <v/>
      </c>
      <c r="FM357" s="360" t="str">
        <f t="shared" si="1259"/>
        <v/>
      </c>
      <c r="FN357" s="360" t="str">
        <f t="shared" si="1260"/>
        <v/>
      </c>
      <c r="FO357" s="360" t="str">
        <f t="shared" si="1261"/>
        <v/>
      </c>
      <c r="FP357" s="360" t="str">
        <f t="shared" si="1262"/>
        <v/>
      </c>
      <c r="FQ357" s="360" t="str">
        <f t="shared" si="1263"/>
        <v/>
      </c>
      <c r="FR357" s="360" t="str">
        <f t="shared" si="1264"/>
        <v/>
      </c>
      <c r="FS357" s="360" t="str">
        <f t="shared" si="1265"/>
        <v/>
      </c>
      <c r="FT357" s="360">
        <f t="shared" si="1100"/>
        <v>5</v>
      </c>
      <c r="FU357" s="360" t="str">
        <f t="shared" si="1266"/>
        <v/>
      </c>
      <c r="FV357" s="360" t="str">
        <f t="shared" si="1267"/>
        <v/>
      </c>
      <c r="FW357" s="360" t="str">
        <f t="shared" si="1268"/>
        <v/>
      </c>
      <c r="FX357" s="360" t="str">
        <f t="shared" si="1269"/>
        <v/>
      </c>
      <c r="FY357" s="360" t="str">
        <f t="shared" si="1270"/>
        <v/>
      </c>
      <c r="FZ357" s="360" t="str">
        <f t="shared" si="1271"/>
        <v/>
      </c>
      <c r="GA357" s="360" t="str">
        <f t="shared" si="1272"/>
        <v/>
      </c>
      <c r="GB357" s="360" t="str">
        <f t="shared" si="1273"/>
        <v/>
      </c>
      <c r="GC357" s="360" t="str">
        <f t="shared" si="1274"/>
        <v/>
      </c>
      <c r="GD357" s="360" t="str">
        <f t="shared" si="1275"/>
        <v/>
      </c>
      <c r="GE357" s="360" t="str">
        <f t="shared" si="1276"/>
        <v/>
      </c>
      <c r="GF357" s="360" t="str">
        <f t="shared" si="1277"/>
        <v/>
      </c>
      <c r="GG357" s="360" t="str">
        <f t="shared" si="1278"/>
        <v/>
      </c>
      <c r="GH357" s="360" t="str">
        <f t="shared" si="1279"/>
        <v/>
      </c>
      <c r="GI357" s="360" t="str">
        <f t="shared" si="1280"/>
        <v/>
      </c>
      <c r="GJ357" s="360" t="str">
        <f t="shared" si="1281"/>
        <v/>
      </c>
      <c r="GK357" s="444" t="s">
        <v>1247</v>
      </c>
      <c r="GL357" s="361" t="str">
        <f t="shared" si="1101"/>
        <v>-</v>
      </c>
      <c r="GM357" s="361" t="str">
        <f t="shared" si="1102"/>
        <v>-</v>
      </c>
      <c r="GN357" s="361" t="str">
        <f t="shared" si="1103"/>
        <v>-</v>
      </c>
      <c r="GO357" s="361" t="str">
        <f t="shared" si="1104"/>
        <v>-</v>
      </c>
      <c r="GP357" s="361" t="str">
        <f t="shared" si="1105"/>
        <v>-</v>
      </c>
      <c r="GQ357" s="361" t="str">
        <f t="shared" si="1106"/>
        <v>-</v>
      </c>
      <c r="GR357" s="361" t="str">
        <f t="shared" si="1107"/>
        <v>-</v>
      </c>
      <c r="GS357" s="361" t="str">
        <f t="shared" si="1108"/>
        <v>-</v>
      </c>
      <c r="GT357" s="361" t="str">
        <f t="shared" si="1109"/>
        <v>-</v>
      </c>
      <c r="GU357" s="361" t="str">
        <f t="shared" si="1110"/>
        <v>-</v>
      </c>
      <c r="GV357" s="361" t="str">
        <f t="shared" si="1111"/>
        <v>-</v>
      </c>
      <c r="GW357" s="361" t="str">
        <f t="shared" si="1112"/>
        <v>-</v>
      </c>
      <c r="GX357" s="361" t="str">
        <f t="shared" si="1113"/>
        <v>-</v>
      </c>
      <c r="GY357" s="361" t="str">
        <f t="shared" si="1114"/>
        <v>-</v>
      </c>
      <c r="GZ357" s="361" t="str">
        <f t="shared" si="1115"/>
        <v>-</v>
      </c>
      <c r="HA357" s="361" t="str">
        <f t="shared" si="1116"/>
        <v>-</v>
      </c>
      <c r="HB357" s="361" t="str">
        <f t="shared" si="1117"/>
        <v>-</v>
      </c>
      <c r="HC357" s="361" t="str">
        <f t="shared" si="1118"/>
        <v>-</v>
      </c>
      <c r="HD357" s="361" t="str">
        <f t="shared" si="1119"/>
        <v>-</v>
      </c>
      <c r="HE357" s="361" t="str">
        <f t="shared" si="1120"/>
        <v>complexity</v>
      </c>
      <c r="HF357" s="361" t="str">
        <f t="shared" si="1121"/>
        <v>complexity</v>
      </c>
      <c r="HG357" s="361" t="str">
        <f t="shared" si="1122"/>
        <v>-</v>
      </c>
      <c r="HH357" s="361" t="str">
        <f t="shared" si="1123"/>
        <v>-</v>
      </c>
      <c r="HI357" s="361" t="str">
        <f t="shared" si="1124"/>
        <v>-</v>
      </c>
      <c r="HJ357" s="361" t="str">
        <f t="shared" si="1125"/>
        <v>-</v>
      </c>
      <c r="HK357" s="361" t="str">
        <f t="shared" si="1126"/>
        <v>-</v>
      </c>
      <c r="HL357" s="361" t="str">
        <f t="shared" si="1127"/>
        <v>-</v>
      </c>
      <c r="HM357" s="361" t="str">
        <f t="shared" si="1128"/>
        <v>-</v>
      </c>
      <c r="HN357" s="361" t="str">
        <f t="shared" si="1129"/>
        <v>-</v>
      </c>
      <c r="HO357" s="361" t="str">
        <f t="shared" si="1130"/>
        <v>complexity</v>
      </c>
      <c r="HP357" s="361" t="str">
        <f t="shared" si="1131"/>
        <v>-</v>
      </c>
      <c r="HQ357" s="361" t="str">
        <f t="shared" si="1132"/>
        <v>-</v>
      </c>
      <c r="HR357" s="361" t="str">
        <f t="shared" si="1133"/>
        <v>-</v>
      </c>
      <c r="HS357" s="361" t="str">
        <f t="shared" si="1134"/>
        <v>-</v>
      </c>
      <c r="HT357" s="361" t="str">
        <f t="shared" si="1135"/>
        <v>-</v>
      </c>
      <c r="HU357" s="361" t="str">
        <f t="shared" si="1136"/>
        <v>-</v>
      </c>
      <c r="HV357" s="361" t="str">
        <f t="shared" si="1137"/>
        <v>-</v>
      </c>
      <c r="HW357" s="361" t="str">
        <f t="shared" si="1138"/>
        <v>-</v>
      </c>
      <c r="HX357" s="361" t="str">
        <f t="shared" si="1139"/>
        <v>-</v>
      </c>
      <c r="HY357" s="361" t="str">
        <f t="shared" si="1140"/>
        <v>-</v>
      </c>
      <c r="HZ357" s="361" t="str">
        <f t="shared" si="1141"/>
        <v>-</v>
      </c>
      <c r="IA357" s="361" t="str">
        <f t="shared" si="1142"/>
        <v>-</v>
      </c>
      <c r="IB357" s="361" t="str">
        <f t="shared" si="1143"/>
        <v>-</v>
      </c>
      <c r="IC357" s="361" t="str">
        <f t="shared" si="1144"/>
        <v>-</v>
      </c>
      <c r="ID357" s="361" t="str">
        <f t="shared" si="1145"/>
        <v>-</v>
      </c>
      <c r="IE357" s="361" t="str">
        <f t="shared" si="1146"/>
        <v>-</v>
      </c>
      <c r="IF357" s="444" t="s">
        <v>1247</v>
      </c>
      <c r="IG357" s="56" t="str">
        <f t="shared" si="1282"/>
        <v>-</v>
      </c>
      <c r="IH357" s="56" t="str">
        <f t="shared" si="1283"/>
        <v>-</v>
      </c>
      <c r="II357" s="56" t="str">
        <f t="shared" si="1284"/>
        <v>-</v>
      </c>
      <c r="IJ357" s="56" t="str">
        <f t="shared" si="1285"/>
        <v>-</v>
      </c>
      <c r="IK357" s="56" t="str">
        <f t="shared" si="1147"/>
        <v>-</v>
      </c>
      <c r="IL357" s="56" t="str">
        <f t="shared" si="1148"/>
        <v>-</v>
      </c>
      <c r="IM357" s="56" t="str">
        <f t="shared" si="1149"/>
        <v>-</v>
      </c>
      <c r="IN357" s="56" t="str">
        <f t="shared" si="1150"/>
        <v>-</v>
      </c>
      <c r="IO357" s="56" t="str">
        <f t="shared" si="1151"/>
        <v>-</v>
      </c>
      <c r="IP357" s="56" t="str">
        <f t="shared" si="1152"/>
        <v>-</v>
      </c>
      <c r="IQ357" s="56" t="str">
        <f t="shared" si="1153"/>
        <v>-</v>
      </c>
      <c r="IR357" s="56" t="str">
        <f t="shared" si="1154"/>
        <v>-</v>
      </c>
      <c r="IS357" s="56" t="str">
        <f t="shared" si="1155"/>
        <v>-</v>
      </c>
      <c r="IT357" s="56" t="str">
        <f t="shared" si="1156"/>
        <v>-</v>
      </c>
      <c r="IU357" s="56" t="str">
        <f t="shared" si="1157"/>
        <v>-</v>
      </c>
      <c r="IV357" s="56" t="str">
        <f t="shared" si="1158"/>
        <v>-</v>
      </c>
      <c r="IW357" s="56" t="str">
        <f t="shared" si="1159"/>
        <v>-</v>
      </c>
      <c r="IX357" s="56" t="str">
        <f t="shared" si="1160"/>
        <v>-</v>
      </c>
      <c r="IY357" s="56" t="str">
        <f t="shared" si="1161"/>
        <v>-</v>
      </c>
      <c r="IZ357" s="56" t="str">
        <f t="shared" si="1162"/>
        <v>complex</v>
      </c>
      <c r="JA357" s="56" t="str">
        <f t="shared" si="1163"/>
        <v>symple</v>
      </c>
      <c r="JB357" s="56" t="str">
        <f t="shared" si="1164"/>
        <v>-</v>
      </c>
      <c r="JC357" s="56" t="str">
        <f t="shared" si="1165"/>
        <v>-</v>
      </c>
      <c r="JD357" s="56" t="str">
        <f t="shared" si="1166"/>
        <v>-</v>
      </c>
      <c r="JE357" s="56" t="str">
        <f t="shared" si="1167"/>
        <v>-</v>
      </c>
      <c r="JF357" s="56" t="str">
        <f t="shared" si="1168"/>
        <v>-</v>
      </c>
      <c r="JG357" s="56" t="str">
        <f t="shared" si="1169"/>
        <v>-</v>
      </c>
      <c r="JH357" s="56" t="str">
        <f t="shared" si="1170"/>
        <v>-</v>
      </c>
      <c r="JI357" s="56" t="str">
        <f t="shared" si="1171"/>
        <v>-</v>
      </c>
      <c r="JJ357" s="56" t="str">
        <f t="shared" si="1172"/>
        <v>complex</v>
      </c>
      <c r="JK357" s="56" t="str">
        <f t="shared" si="1173"/>
        <v>-</v>
      </c>
      <c r="JL357" s="56" t="str">
        <f t="shared" si="1174"/>
        <v>-</v>
      </c>
      <c r="JM357" s="56" t="str">
        <f t="shared" si="1175"/>
        <v>-</v>
      </c>
      <c r="JN357" s="56" t="str">
        <f t="shared" si="1176"/>
        <v>-</v>
      </c>
      <c r="JO357" s="56" t="str">
        <f t="shared" si="1177"/>
        <v>-</v>
      </c>
      <c r="JP357" s="56" t="str">
        <f t="shared" si="1178"/>
        <v>-</v>
      </c>
      <c r="JQ357" s="56" t="str">
        <f t="shared" si="1179"/>
        <v>-</v>
      </c>
      <c r="JR357" s="56" t="str">
        <f t="shared" si="1180"/>
        <v>-</v>
      </c>
      <c r="JS357" s="56" t="str">
        <f t="shared" si="1181"/>
        <v>-</v>
      </c>
      <c r="JT357" s="56" t="str">
        <f t="shared" si="1182"/>
        <v>-</v>
      </c>
      <c r="JU357" s="56" t="str">
        <f t="shared" si="1183"/>
        <v>-</v>
      </c>
      <c r="JV357" s="56" t="str">
        <f t="shared" si="1184"/>
        <v>-</v>
      </c>
      <c r="JW357" s="56" t="str">
        <f t="shared" si="1185"/>
        <v>-</v>
      </c>
      <c r="JX357" s="56" t="str">
        <f t="shared" si="1186"/>
        <v>-</v>
      </c>
      <c r="JY357" s="56" t="str">
        <f t="shared" si="1187"/>
        <v>-</v>
      </c>
      <c r="JZ357" s="56" t="str">
        <f t="shared" si="1188"/>
        <v>-</v>
      </c>
      <c r="KA357" s="444" t="s">
        <v>1247</v>
      </c>
      <c r="KB357" s="360">
        <f>IF(ISNUMBER(INDEX($EQ$15:$GK$521,$B357,EO$11)),MAX(KB$14:KB356)+1,0)</f>
        <v>0</v>
      </c>
      <c r="KC357" s="360" t="str">
        <f t="shared" si="1286"/>
        <v/>
      </c>
      <c r="KD357" s="373" t="s">
        <v>2</v>
      </c>
      <c r="KE357" s="215"/>
      <c r="KF357" s="60"/>
      <c r="KG357" s="60"/>
      <c r="KH357" s="60"/>
      <c r="KI357" s="60"/>
      <c r="KJ357" s="60"/>
      <c r="KK357" s="60"/>
      <c r="KL357" s="60"/>
      <c r="KM357" s="60"/>
      <c r="KN357" s="60"/>
      <c r="KO357" s="60"/>
      <c r="KP357" s="60"/>
      <c r="KQ357" s="60"/>
      <c r="KR357" s="60"/>
      <c r="KS357" s="60"/>
      <c r="KT357" s="60"/>
      <c r="KU357" s="60"/>
      <c r="KV357" s="60"/>
      <c r="KW357" s="60"/>
      <c r="KX357" s="60"/>
      <c r="KY357" s="60"/>
      <c r="KZ357" s="283" t="str">
        <f t="shared" si="1189"/>
        <v/>
      </c>
      <c r="LA357" s="26"/>
      <c r="LB357" s="18"/>
      <c r="LC357" s="18"/>
      <c r="LD357" s="18"/>
      <c r="LE357" s="18"/>
      <c r="LF357" s="18"/>
      <c r="LG357" s="18"/>
      <c r="LH357" s="18"/>
      <c r="LI357" s="18"/>
      <c r="LJ357" s="18"/>
      <c r="LK357" s="18"/>
      <c r="LL357" s="18"/>
      <c r="LM357" s="18"/>
      <c r="LN357" s="63"/>
      <c r="LO357" s="251">
        <f t="shared" si="1190"/>
        <v>0</v>
      </c>
      <c r="LP357" s="251">
        <f t="shared" si="1191"/>
        <v>0</v>
      </c>
      <c r="LQ357" s="251">
        <f t="shared" si="1192"/>
        <v>0</v>
      </c>
      <c r="LR357" s="251">
        <f t="shared" si="1193"/>
        <v>0</v>
      </c>
      <c r="LS357" s="251">
        <f t="shared" si="1194"/>
        <v>0</v>
      </c>
      <c r="LT357" s="251">
        <f t="shared" si="1195"/>
        <v>0</v>
      </c>
      <c r="LU357" s="251">
        <f t="shared" si="1196"/>
        <v>0</v>
      </c>
      <c r="LV357" s="251">
        <f t="shared" si="1197"/>
        <v>0</v>
      </c>
      <c r="LW357" s="251">
        <f t="shared" si="1198"/>
        <v>0</v>
      </c>
      <c r="LX357" s="251">
        <f t="shared" si="1199"/>
        <v>0</v>
      </c>
      <c r="LY357" s="251">
        <f t="shared" si="1200"/>
        <v>0</v>
      </c>
      <c r="LZ357" s="251">
        <f t="shared" si="1201"/>
        <v>0</v>
      </c>
      <c r="MA357" s="63" t="str">
        <f t="shared" si="1202"/>
        <v/>
      </c>
      <c r="MB357" s="63" t="str">
        <f t="shared" si="1094"/>
        <v/>
      </c>
      <c r="MC357" s="63">
        <f t="shared" si="1095"/>
        <v>343</v>
      </c>
      <c r="MD357" s="63" t="str">
        <f t="shared" si="1096"/>
        <v/>
      </c>
      <c r="ME357" s="63" t="str">
        <f t="shared" si="1097"/>
        <v/>
      </c>
      <c r="MF357" s="315" t="str">
        <f t="shared" si="1203"/>
        <v/>
      </c>
      <c r="MG357" s="315">
        <f>IF(ISNUMBER(MATCH(EO357,$ME$15:$ME$520,0)),0,MAX(MG$14:MG356)+1)</f>
        <v>0</v>
      </c>
      <c r="MH357" s="315" t="str">
        <f t="shared" si="1204"/>
        <v/>
      </c>
      <c r="MI357" s="369"/>
      <c r="MJ357" s="68"/>
      <c r="MK357" s="18"/>
      <c r="ML357" s="242"/>
      <c r="MM357" s="242"/>
      <c r="MN357" s="59"/>
      <c r="MO357" s="59"/>
      <c r="MP357" s="285"/>
      <c r="MQ357" s="59"/>
      <c r="MR357" s="238"/>
      <c r="MS357" s="285"/>
      <c r="MT357" s="59"/>
      <c r="MU357" s="285"/>
      <c r="MV357" s="238"/>
      <c r="MW357" s="59"/>
      <c r="MX357" s="59"/>
      <c r="MY357" s="59"/>
      <c r="MZ357" s="59"/>
      <c r="NA357" s="59"/>
      <c r="NB357" s="59"/>
      <c r="NC357" s="59"/>
      <c r="ND357" s="59"/>
      <c r="NE357" s="59"/>
      <c r="NF357" s="59"/>
      <c r="NG357" s="59"/>
      <c r="NH357" s="59"/>
      <c r="NI357" s="59"/>
      <c r="NJ357" s="59"/>
      <c r="NK357" s="59"/>
      <c r="NL357" s="454"/>
      <c r="NM357" s="454"/>
      <c r="NN357" s="59"/>
      <c r="NO357" s="18"/>
      <c r="NP357" s="18"/>
      <c r="NQ357" s="18"/>
      <c r="NR357" s="18"/>
      <c r="NS357" s="18"/>
      <c r="NT357" s="18"/>
      <c r="NU357" s="18"/>
      <c r="NV357" s="18"/>
      <c r="NW357" s="18"/>
      <c r="NX357" s="18"/>
      <c r="NY357" s="18"/>
      <c r="NZ357" s="18"/>
      <c r="OA357" s="18"/>
      <c r="OB357" s="18"/>
      <c r="OC357" s="18"/>
      <c r="OZ357" s="59"/>
      <c r="PA357" s="251" t="str">
        <f t="shared" si="1205"/>
        <v/>
      </c>
      <c r="PB357" s="251" t="str">
        <f t="shared" si="1206"/>
        <v/>
      </c>
      <c r="PC357" s="251" t="str">
        <f t="shared" si="1207"/>
        <v/>
      </c>
      <c r="PD357" s="251" t="str">
        <f t="shared" si="1208"/>
        <v/>
      </c>
      <c r="PE357" s="251" t="str">
        <f t="shared" si="1209"/>
        <v/>
      </c>
      <c r="PF357" s="251" t="str">
        <f t="shared" si="1210"/>
        <v/>
      </c>
      <c r="PG357" s="251" t="str">
        <f t="shared" si="1211"/>
        <v/>
      </c>
      <c r="PH357" s="251" t="str">
        <f t="shared" si="1212"/>
        <v/>
      </c>
      <c r="PI357" s="251" t="str">
        <f t="shared" si="1213"/>
        <v/>
      </c>
      <c r="PJ357" s="251" t="str">
        <f t="shared" si="1214"/>
        <v/>
      </c>
      <c r="PK357" s="251" t="str">
        <f t="shared" si="1215"/>
        <v/>
      </c>
      <c r="PL357" s="251" t="str">
        <f t="shared" si="1216"/>
        <v/>
      </c>
      <c r="PM357" s="251" t="str">
        <f t="shared" si="1217"/>
        <v/>
      </c>
      <c r="PN357" s="251" t="str">
        <f t="shared" si="1218"/>
        <v/>
      </c>
      <c r="PO357" s="251" t="str">
        <f t="shared" si="1219"/>
        <v/>
      </c>
      <c r="PP357" s="251" t="str">
        <f t="shared" si="1220"/>
        <v/>
      </c>
      <c r="PQ357" s="251" t="str">
        <f t="shared" si="1221"/>
        <v/>
      </c>
      <c r="PR357" s="251" t="str">
        <f t="shared" si="1222"/>
        <v/>
      </c>
      <c r="PS357" s="251" t="str">
        <f t="shared" si="1223"/>
        <v/>
      </c>
      <c r="PT357" s="251" t="str">
        <f t="shared" si="1224"/>
        <v/>
      </c>
      <c r="PU357" s="251" t="str">
        <f t="shared" si="1225"/>
        <v/>
      </c>
      <c r="PV357" s="251" t="str">
        <f t="shared" si="1226"/>
        <v/>
      </c>
      <c r="PW357" s="251" t="str">
        <f t="shared" si="1227"/>
        <v/>
      </c>
      <c r="PX357" s="251" t="str">
        <f t="shared" si="1228"/>
        <v/>
      </c>
      <c r="PY357" s="251" t="str">
        <f t="shared" si="1229"/>
        <v/>
      </c>
      <c r="PZ357" s="251" t="str">
        <f t="shared" si="1230"/>
        <v/>
      </c>
      <c r="QA357" s="251" t="str">
        <f t="shared" si="1231"/>
        <v/>
      </c>
      <c r="QB357" s="251" t="str">
        <f t="shared" si="1232"/>
        <v/>
      </c>
      <c r="QC357" s="251" t="str">
        <f t="shared" si="1233"/>
        <v/>
      </c>
      <c r="QD357" s="251" t="str">
        <f t="shared" si="1234"/>
        <v/>
      </c>
      <c r="QE357" s="251" t="str">
        <f t="shared" si="1235"/>
        <v/>
      </c>
      <c r="QF357" s="63">
        <f t="shared" si="1236"/>
        <v>0</v>
      </c>
      <c r="QG357" s="59"/>
      <c r="QH357" s="59"/>
      <c r="QI357" s="59"/>
      <c r="QJ357" s="59"/>
      <c r="QK357" s="59"/>
      <c r="QL357" s="59"/>
      <c r="QM357" s="59"/>
      <c r="QN357" s="59"/>
    </row>
    <row r="358" spans="1:456" ht="6.75" customHeight="1" x14ac:dyDescent="0.25">
      <c r="A358" s="68"/>
      <c r="B358" s="447">
        <f t="shared" si="1098"/>
        <v>344</v>
      </c>
      <c r="C358" s="72" t="s">
        <v>1289</v>
      </c>
      <c r="D358" s="261" t="s">
        <v>1263</v>
      </c>
      <c r="E358" s="59"/>
      <c r="F358" s="229"/>
      <c r="G358" s="295"/>
      <c r="H358" s="295"/>
      <c r="I358" s="229"/>
      <c r="J358" s="295"/>
      <c r="K358" s="295"/>
      <c r="L358" s="229"/>
      <c r="M358" s="295"/>
      <c r="N358" s="295"/>
      <c r="O358" s="229"/>
      <c r="P358" s="295"/>
      <c r="Q358" s="295"/>
      <c r="R358" s="229"/>
      <c r="S358" s="230"/>
      <c r="T358" s="231"/>
      <c r="U358" s="229"/>
      <c r="V358" s="230"/>
      <c r="W358" s="231"/>
      <c r="X358" s="229"/>
      <c r="Y358" s="230"/>
      <c r="Z358" s="231"/>
      <c r="AA358" s="229"/>
      <c r="AB358" s="295"/>
      <c r="AC358" s="295"/>
      <c r="AD358" s="229"/>
      <c r="AE358" s="295"/>
      <c r="AF358" s="295"/>
      <c r="AG358" s="229"/>
      <c r="AH358" s="295"/>
      <c r="AI358" s="295"/>
      <c r="AJ358" s="229"/>
      <c r="AK358" s="295"/>
      <c r="AL358" s="295"/>
      <c r="AM358" s="229"/>
      <c r="AN358" s="295"/>
      <c r="AO358" s="295"/>
      <c r="AP358" s="243"/>
      <c r="AQ358" s="295"/>
      <c r="AR358" s="290"/>
      <c r="AS358" s="243"/>
      <c r="AT358" s="295"/>
      <c r="AU358" s="290"/>
      <c r="AV358" s="229"/>
      <c r="AW358" s="230"/>
      <c r="AX358" s="231"/>
      <c r="AY358" s="229"/>
      <c r="AZ358" s="230"/>
      <c r="BA358" s="231"/>
      <c r="BB358" s="229"/>
      <c r="BC358" s="230"/>
      <c r="BD358" s="231"/>
      <c r="BE358" s="229"/>
      <c r="BF358" s="230"/>
      <c r="BG358" s="231"/>
      <c r="BH358" s="229"/>
      <c r="BI358" s="230"/>
      <c r="BJ358" s="231"/>
      <c r="BK358" s="243"/>
      <c r="BL358" s="230"/>
      <c r="BM358" s="231"/>
      <c r="BN358" s="243"/>
      <c r="BO358" s="230"/>
      <c r="BP358" s="231"/>
      <c r="BQ358" s="229"/>
      <c r="BR358" s="230"/>
      <c r="BS358" s="231"/>
      <c r="BT358" s="229"/>
      <c r="BU358" s="230"/>
      <c r="BV358" s="231"/>
      <c r="BW358" s="229"/>
      <c r="BX358" s="230"/>
      <c r="BY358" s="231"/>
      <c r="BZ358" s="229"/>
      <c r="CA358" s="230"/>
      <c r="CB358" s="231"/>
      <c r="CC358" s="229"/>
      <c r="CD358" s="230"/>
      <c r="CE358" s="231"/>
      <c r="CF358" s="331"/>
      <c r="CG358" s="332"/>
      <c r="CH358" s="385"/>
      <c r="CI358" s="331"/>
      <c r="CJ358" s="332"/>
      <c r="CK358" s="385"/>
      <c r="CL358" s="243"/>
      <c r="CM358" s="230"/>
      <c r="CN358" s="354"/>
      <c r="CO358" s="243"/>
      <c r="CP358" s="230"/>
      <c r="CQ358" s="231"/>
      <c r="CR358" s="331"/>
      <c r="CS358" s="332"/>
      <c r="CT358" s="333"/>
      <c r="CU358" s="229"/>
      <c r="CV358" s="230"/>
      <c r="CW358" s="231"/>
      <c r="CX358" s="331"/>
      <c r="CY358" s="332"/>
      <c r="CZ358" s="333"/>
      <c r="DA358" s="331"/>
      <c r="DB358" s="332"/>
      <c r="DC358" s="333"/>
      <c r="DD358" s="331"/>
      <c r="DE358" s="332"/>
      <c r="DF358" s="333"/>
      <c r="DG358" s="331"/>
      <c r="DH358" s="332"/>
      <c r="DI358" s="333"/>
      <c r="DJ358" s="229"/>
      <c r="DK358" s="230"/>
      <c r="DL358" s="231"/>
      <c r="DM358" s="229"/>
      <c r="DN358" s="230"/>
      <c r="DO358" s="231"/>
      <c r="DP358" s="331"/>
      <c r="DQ358" s="332"/>
      <c r="DR358" s="333"/>
      <c r="DS358" s="331"/>
      <c r="DT358" s="332"/>
      <c r="DU358" s="333"/>
      <c r="DV358" s="331"/>
      <c r="DW358" s="332"/>
      <c r="DX358" s="333"/>
      <c r="DY358" s="331"/>
      <c r="DZ358" s="332"/>
      <c r="EA358" s="333"/>
      <c r="EB358" s="331"/>
      <c r="EC358" s="332"/>
      <c r="ED358" s="333"/>
      <c r="EE358" s="331"/>
      <c r="EF358" s="332"/>
      <c r="EG358" s="333"/>
      <c r="EH358" s="229"/>
      <c r="EI358" s="230"/>
      <c r="EJ358" s="231"/>
      <c r="EK358" s="229"/>
      <c r="EL358" s="230"/>
      <c r="EM358" s="231"/>
      <c r="EN358" s="244"/>
      <c r="EO358" s="269" t="str">
        <f t="shared" si="1099"/>
        <v/>
      </c>
      <c r="EP358" s="444" t="s">
        <v>1247</v>
      </c>
      <c r="EQ358" s="360" t="str">
        <f t="shared" si="1237"/>
        <v/>
      </c>
      <c r="ER358" s="360" t="str">
        <f t="shared" si="1238"/>
        <v/>
      </c>
      <c r="ES358" s="360" t="str">
        <f t="shared" si="1239"/>
        <v/>
      </c>
      <c r="ET358" s="360" t="str">
        <f t="shared" si="1240"/>
        <v/>
      </c>
      <c r="EU358" s="360" t="str">
        <f t="shared" si="1241"/>
        <v/>
      </c>
      <c r="EV358" s="360" t="str">
        <f t="shared" si="1242"/>
        <v/>
      </c>
      <c r="EW358" s="360" t="str">
        <f t="shared" si="1243"/>
        <v/>
      </c>
      <c r="EX358" s="360" t="str">
        <f t="shared" si="1244"/>
        <v/>
      </c>
      <c r="EY358" s="360" t="str">
        <f t="shared" si="1245"/>
        <v/>
      </c>
      <c r="EZ358" s="360" t="str">
        <f t="shared" si="1246"/>
        <v/>
      </c>
      <c r="FA358" s="360" t="str">
        <f t="shared" si="1247"/>
        <v/>
      </c>
      <c r="FB358" s="360" t="str">
        <f t="shared" si="1248"/>
        <v/>
      </c>
      <c r="FC358" s="360" t="str">
        <f t="shared" si="1249"/>
        <v/>
      </c>
      <c r="FD358" s="360" t="str">
        <f t="shared" si="1250"/>
        <v/>
      </c>
      <c r="FE358" s="360" t="str">
        <f t="shared" si="1251"/>
        <v/>
      </c>
      <c r="FF358" s="360" t="str">
        <f t="shared" si="1252"/>
        <v/>
      </c>
      <c r="FG358" s="360" t="str">
        <f t="shared" si="1253"/>
        <v/>
      </c>
      <c r="FH358" s="360" t="str">
        <f t="shared" si="1254"/>
        <v/>
      </c>
      <c r="FI358" s="360" t="str">
        <f t="shared" si="1255"/>
        <v/>
      </c>
      <c r="FJ358" s="360" t="str">
        <f t="shared" si="1256"/>
        <v/>
      </c>
      <c r="FK358" s="360" t="str">
        <f t="shared" si="1257"/>
        <v/>
      </c>
      <c r="FL358" s="360" t="str">
        <f t="shared" si="1258"/>
        <v/>
      </c>
      <c r="FM358" s="360" t="str">
        <f t="shared" si="1259"/>
        <v/>
      </c>
      <c r="FN358" s="360" t="str">
        <f t="shared" si="1260"/>
        <v/>
      </c>
      <c r="FO358" s="360" t="str">
        <f t="shared" si="1261"/>
        <v/>
      </c>
      <c r="FP358" s="360" t="str">
        <f t="shared" si="1262"/>
        <v/>
      </c>
      <c r="FQ358" s="360" t="str">
        <f t="shared" si="1263"/>
        <v/>
      </c>
      <c r="FR358" s="360" t="str">
        <f t="shared" si="1264"/>
        <v/>
      </c>
      <c r="FS358" s="360" t="str">
        <f t="shared" si="1265"/>
        <v/>
      </c>
      <c r="FT358" s="360" t="str">
        <f t="shared" si="1100"/>
        <v/>
      </c>
      <c r="FU358" s="360" t="str">
        <f t="shared" si="1266"/>
        <v/>
      </c>
      <c r="FV358" s="360" t="str">
        <f t="shared" si="1267"/>
        <v/>
      </c>
      <c r="FW358" s="360" t="str">
        <f t="shared" si="1268"/>
        <v/>
      </c>
      <c r="FX358" s="360" t="str">
        <f t="shared" si="1269"/>
        <v/>
      </c>
      <c r="FY358" s="360" t="str">
        <f t="shared" si="1270"/>
        <v/>
      </c>
      <c r="FZ358" s="360" t="str">
        <f t="shared" si="1271"/>
        <v/>
      </c>
      <c r="GA358" s="360" t="str">
        <f t="shared" si="1272"/>
        <v/>
      </c>
      <c r="GB358" s="360" t="str">
        <f t="shared" si="1273"/>
        <v/>
      </c>
      <c r="GC358" s="360" t="str">
        <f t="shared" si="1274"/>
        <v/>
      </c>
      <c r="GD358" s="360">
        <f t="shared" si="1275"/>
        <v>35</v>
      </c>
      <c r="GE358" s="360" t="str">
        <f t="shared" si="1276"/>
        <v/>
      </c>
      <c r="GF358" s="360" t="str">
        <f t="shared" si="1277"/>
        <v/>
      </c>
      <c r="GG358" s="360" t="str">
        <f t="shared" si="1278"/>
        <v/>
      </c>
      <c r="GH358" s="360" t="str">
        <f t="shared" si="1279"/>
        <v/>
      </c>
      <c r="GI358" s="360" t="str">
        <f t="shared" si="1280"/>
        <v/>
      </c>
      <c r="GJ358" s="360" t="str">
        <f t="shared" si="1281"/>
        <v/>
      </c>
      <c r="GK358" s="444" t="s">
        <v>1247</v>
      </c>
      <c r="GL358" s="361" t="str">
        <f t="shared" si="1101"/>
        <v>-</v>
      </c>
      <c r="GM358" s="361" t="str">
        <f t="shared" si="1102"/>
        <v>-</v>
      </c>
      <c r="GN358" s="361" t="str">
        <f t="shared" si="1103"/>
        <v>-</v>
      </c>
      <c r="GO358" s="361" t="str">
        <f t="shared" si="1104"/>
        <v>-</v>
      </c>
      <c r="GP358" s="361" t="str">
        <f t="shared" si="1105"/>
        <v>-</v>
      </c>
      <c r="GQ358" s="361" t="str">
        <f t="shared" si="1106"/>
        <v>-</v>
      </c>
      <c r="GR358" s="361" t="str">
        <f t="shared" si="1107"/>
        <v>-</v>
      </c>
      <c r="GS358" s="361" t="str">
        <f t="shared" si="1108"/>
        <v>-</v>
      </c>
      <c r="GT358" s="361" t="str">
        <f t="shared" si="1109"/>
        <v>-</v>
      </c>
      <c r="GU358" s="361" t="str">
        <f t="shared" si="1110"/>
        <v>-</v>
      </c>
      <c r="GV358" s="361" t="str">
        <f t="shared" si="1111"/>
        <v>-</v>
      </c>
      <c r="GW358" s="361" t="str">
        <f t="shared" si="1112"/>
        <v>-</v>
      </c>
      <c r="GX358" s="361" t="str">
        <f t="shared" si="1113"/>
        <v>-</v>
      </c>
      <c r="GY358" s="361" t="str">
        <f t="shared" si="1114"/>
        <v>-</v>
      </c>
      <c r="GZ358" s="361" t="str">
        <f t="shared" si="1115"/>
        <v>-</v>
      </c>
      <c r="HA358" s="361" t="str">
        <f t="shared" si="1116"/>
        <v>-</v>
      </c>
      <c r="HB358" s="361" t="str">
        <f t="shared" si="1117"/>
        <v>-</v>
      </c>
      <c r="HC358" s="361" t="str">
        <f t="shared" si="1118"/>
        <v>-</v>
      </c>
      <c r="HD358" s="361" t="str">
        <f t="shared" si="1119"/>
        <v>-</v>
      </c>
      <c r="HE358" s="361" t="str">
        <f t="shared" si="1120"/>
        <v>-</v>
      </c>
      <c r="HF358" s="361" t="str">
        <f t="shared" si="1121"/>
        <v>-</v>
      </c>
      <c r="HG358" s="361" t="str">
        <f t="shared" si="1122"/>
        <v>-</v>
      </c>
      <c r="HH358" s="361" t="str">
        <f t="shared" si="1123"/>
        <v>-</v>
      </c>
      <c r="HI358" s="361" t="str">
        <f t="shared" si="1124"/>
        <v>-</v>
      </c>
      <c r="HJ358" s="361" t="str">
        <f t="shared" si="1125"/>
        <v>-</v>
      </c>
      <c r="HK358" s="361" t="str">
        <f t="shared" si="1126"/>
        <v>-</v>
      </c>
      <c r="HL358" s="361" t="str">
        <f t="shared" si="1127"/>
        <v>-</v>
      </c>
      <c r="HM358" s="361" t="str">
        <f t="shared" si="1128"/>
        <v>-</v>
      </c>
      <c r="HN358" s="361" t="str">
        <f t="shared" si="1129"/>
        <v>-</v>
      </c>
      <c r="HO358" s="361" t="str">
        <f t="shared" si="1130"/>
        <v>-</v>
      </c>
      <c r="HP358" s="361" t="str">
        <f t="shared" si="1131"/>
        <v>-</v>
      </c>
      <c r="HQ358" s="361" t="str">
        <f t="shared" si="1132"/>
        <v>-</v>
      </c>
      <c r="HR358" s="361" t="str">
        <f t="shared" si="1133"/>
        <v>-</v>
      </c>
      <c r="HS358" s="361" t="str">
        <f t="shared" si="1134"/>
        <v>-</v>
      </c>
      <c r="HT358" s="361" t="str">
        <f t="shared" si="1135"/>
        <v>-</v>
      </c>
      <c r="HU358" s="361" t="str">
        <f t="shared" si="1136"/>
        <v>-</v>
      </c>
      <c r="HV358" s="361" t="str">
        <f t="shared" si="1137"/>
        <v>-</v>
      </c>
      <c r="HW358" s="361" t="str">
        <f t="shared" si="1138"/>
        <v>-</v>
      </c>
      <c r="HX358" s="361" t="str">
        <f t="shared" si="1139"/>
        <v>-</v>
      </c>
      <c r="HY358" s="361" t="str">
        <f t="shared" si="1140"/>
        <v>LGR______</v>
      </c>
      <c r="HZ358" s="361" t="str">
        <f t="shared" si="1141"/>
        <v>-</v>
      </c>
      <c r="IA358" s="361" t="str">
        <f t="shared" si="1142"/>
        <v>-</v>
      </c>
      <c r="IB358" s="361" t="str">
        <f t="shared" si="1143"/>
        <v>-</v>
      </c>
      <c r="IC358" s="361" t="str">
        <f t="shared" si="1144"/>
        <v>-</v>
      </c>
      <c r="ID358" s="361" t="str">
        <f t="shared" si="1145"/>
        <v>-</v>
      </c>
      <c r="IE358" s="361" t="str">
        <f t="shared" si="1146"/>
        <v>-</v>
      </c>
      <c r="IF358" s="444" t="s">
        <v>1247</v>
      </c>
      <c r="IG358" s="56" t="str">
        <f t="shared" si="1282"/>
        <v>-</v>
      </c>
      <c r="IH358" s="56" t="str">
        <f t="shared" si="1283"/>
        <v>-</v>
      </c>
      <c r="II358" s="56" t="str">
        <f t="shared" si="1284"/>
        <v>-</v>
      </c>
      <c r="IJ358" s="56" t="str">
        <f t="shared" si="1285"/>
        <v>-</v>
      </c>
      <c r="IK358" s="56" t="str">
        <f t="shared" si="1147"/>
        <v>-</v>
      </c>
      <c r="IL358" s="56" t="str">
        <f t="shared" si="1148"/>
        <v>-</v>
      </c>
      <c r="IM358" s="56" t="str">
        <f t="shared" si="1149"/>
        <v>-</v>
      </c>
      <c r="IN358" s="56" t="str">
        <f t="shared" si="1150"/>
        <v>-</v>
      </c>
      <c r="IO358" s="56" t="str">
        <f t="shared" si="1151"/>
        <v>-</v>
      </c>
      <c r="IP358" s="56" t="str">
        <f t="shared" si="1152"/>
        <v>-</v>
      </c>
      <c r="IQ358" s="56" t="str">
        <f t="shared" si="1153"/>
        <v>-</v>
      </c>
      <c r="IR358" s="56" t="str">
        <f t="shared" si="1154"/>
        <v>-</v>
      </c>
      <c r="IS358" s="56" t="str">
        <f t="shared" si="1155"/>
        <v>-</v>
      </c>
      <c r="IT358" s="56" t="str">
        <f t="shared" si="1156"/>
        <v>-</v>
      </c>
      <c r="IU358" s="56" t="str">
        <f t="shared" si="1157"/>
        <v>-</v>
      </c>
      <c r="IV358" s="56" t="str">
        <f t="shared" si="1158"/>
        <v>-</v>
      </c>
      <c r="IW358" s="56" t="str">
        <f t="shared" si="1159"/>
        <v>-</v>
      </c>
      <c r="IX358" s="56" t="str">
        <f t="shared" si="1160"/>
        <v>-</v>
      </c>
      <c r="IY358" s="56" t="str">
        <f t="shared" si="1161"/>
        <v>-</v>
      </c>
      <c r="IZ358" s="56" t="str">
        <f t="shared" si="1162"/>
        <v>-</v>
      </c>
      <c r="JA358" s="56" t="str">
        <f t="shared" si="1163"/>
        <v>-</v>
      </c>
      <c r="JB358" s="56" t="str">
        <f t="shared" si="1164"/>
        <v>-</v>
      </c>
      <c r="JC358" s="56" t="str">
        <f t="shared" si="1165"/>
        <v>-</v>
      </c>
      <c r="JD358" s="56" t="str">
        <f t="shared" si="1166"/>
        <v>-</v>
      </c>
      <c r="JE358" s="56" t="str">
        <f t="shared" si="1167"/>
        <v>-</v>
      </c>
      <c r="JF358" s="56" t="str">
        <f t="shared" si="1168"/>
        <v>-</v>
      </c>
      <c r="JG358" s="56" t="str">
        <f t="shared" si="1169"/>
        <v>-</v>
      </c>
      <c r="JH358" s="56" t="str">
        <f t="shared" si="1170"/>
        <v>-</v>
      </c>
      <c r="JI358" s="56" t="str">
        <f t="shared" si="1171"/>
        <v>-</v>
      </c>
      <c r="JJ358" s="56" t="str">
        <f t="shared" si="1172"/>
        <v>-</v>
      </c>
      <c r="JK358" s="56" t="str">
        <f t="shared" si="1173"/>
        <v>-</v>
      </c>
      <c r="JL358" s="56" t="str">
        <f t="shared" si="1174"/>
        <v>-</v>
      </c>
      <c r="JM358" s="56" t="str">
        <f t="shared" si="1175"/>
        <v>-</v>
      </c>
      <c r="JN358" s="56" t="str">
        <f t="shared" si="1176"/>
        <v>-</v>
      </c>
      <c r="JO358" s="56" t="str">
        <f t="shared" si="1177"/>
        <v>-</v>
      </c>
      <c r="JP358" s="56" t="str">
        <f t="shared" si="1178"/>
        <v>-</v>
      </c>
      <c r="JQ358" s="56" t="str">
        <f t="shared" si="1179"/>
        <v>-</v>
      </c>
      <c r="JR358" s="56" t="str">
        <f t="shared" si="1180"/>
        <v>-</v>
      </c>
      <c r="JS358" s="56" t="str">
        <f t="shared" si="1181"/>
        <v>-</v>
      </c>
      <c r="JT358" s="56" t="str">
        <f t="shared" si="1182"/>
        <v>a</v>
      </c>
      <c r="JU358" s="56" t="str">
        <f t="shared" si="1183"/>
        <v>-</v>
      </c>
      <c r="JV358" s="56" t="str">
        <f t="shared" si="1184"/>
        <v>-</v>
      </c>
      <c r="JW358" s="56" t="str">
        <f t="shared" si="1185"/>
        <v>-</v>
      </c>
      <c r="JX358" s="56" t="str">
        <f t="shared" si="1186"/>
        <v>-</v>
      </c>
      <c r="JY358" s="56" t="str">
        <f t="shared" si="1187"/>
        <v>-</v>
      </c>
      <c r="JZ358" s="56" t="str">
        <f t="shared" si="1188"/>
        <v>-</v>
      </c>
      <c r="KA358" s="444" t="s">
        <v>1247</v>
      </c>
      <c r="KB358" s="360">
        <f>IF(ISNUMBER(INDEX($EQ$15:$GK$521,$B358,EO$11)),MAX(KB$14:KB357)+1,0)</f>
        <v>0</v>
      </c>
      <c r="KC358" s="360" t="str">
        <f t="shared" si="1286"/>
        <v/>
      </c>
      <c r="KD358" s="373" t="s">
        <v>2</v>
      </c>
      <c r="KE358" s="215"/>
      <c r="KF358" s="60"/>
      <c r="KG358" s="60"/>
      <c r="KH358" s="60"/>
      <c r="KI358" s="60"/>
      <c r="KJ358" s="60"/>
      <c r="KK358" s="60"/>
      <c r="KL358" s="60"/>
      <c r="KM358" s="60"/>
      <c r="KN358" s="60"/>
      <c r="KO358" s="60"/>
      <c r="KP358" s="60"/>
      <c r="KQ358" s="60"/>
      <c r="KR358" s="60"/>
      <c r="KS358" s="60"/>
      <c r="KT358" s="60"/>
      <c r="KU358" s="60"/>
      <c r="KV358" s="60"/>
      <c r="KW358" s="60"/>
      <c r="KX358" s="60"/>
      <c r="KY358" s="60"/>
      <c r="KZ358" s="283" t="str">
        <f t="shared" si="1189"/>
        <v/>
      </c>
      <c r="LA358" s="26"/>
      <c r="LB358" s="18"/>
      <c r="LC358" s="18"/>
      <c r="LD358" s="18"/>
      <c r="LE358" s="18"/>
      <c r="LF358" s="18"/>
      <c r="LG358" s="18"/>
      <c r="LH358" s="18"/>
      <c r="LI358" s="18"/>
      <c r="LJ358" s="18"/>
      <c r="LK358" s="18"/>
      <c r="LL358" s="18"/>
      <c r="LM358" s="18"/>
      <c r="LN358" s="63"/>
      <c r="LO358" s="251">
        <f t="shared" si="1190"/>
        <v>0</v>
      </c>
      <c r="LP358" s="251">
        <f t="shared" si="1191"/>
        <v>0</v>
      </c>
      <c r="LQ358" s="251">
        <f t="shared" si="1192"/>
        <v>0</v>
      </c>
      <c r="LR358" s="251">
        <f t="shared" si="1193"/>
        <v>0</v>
      </c>
      <c r="LS358" s="251">
        <f t="shared" si="1194"/>
        <v>0</v>
      </c>
      <c r="LT358" s="251">
        <f t="shared" si="1195"/>
        <v>0</v>
      </c>
      <c r="LU358" s="251">
        <f t="shared" si="1196"/>
        <v>0</v>
      </c>
      <c r="LV358" s="251">
        <f t="shared" si="1197"/>
        <v>0</v>
      </c>
      <c r="LW358" s="251">
        <f t="shared" si="1198"/>
        <v>0</v>
      </c>
      <c r="LX358" s="251">
        <f t="shared" si="1199"/>
        <v>0</v>
      </c>
      <c r="LY358" s="251">
        <f t="shared" si="1200"/>
        <v>0</v>
      </c>
      <c r="LZ358" s="251">
        <f t="shared" si="1201"/>
        <v>0</v>
      </c>
      <c r="MA358" s="63" t="str">
        <f t="shared" si="1202"/>
        <v/>
      </c>
      <c r="MB358" s="63" t="str">
        <f t="shared" si="1094"/>
        <v/>
      </c>
      <c r="MC358" s="63">
        <f t="shared" si="1095"/>
        <v>344</v>
      </c>
      <c r="MD358" s="63" t="str">
        <f t="shared" si="1096"/>
        <v/>
      </c>
      <c r="ME358" s="63" t="str">
        <f t="shared" si="1097"/>
        <v/>
      </c>
      <c r="MF358" s="315" t="str">
        <f t="shared" si="1203"/>
        <v/>
      </c>
      <c r="MG358" s="315">
        <f>IF(ISNUMBER(MATCH(EO358,$ME$15:$ME$520,0)),0,MAX(MG$14:MG357)+1)</f>
        <v>0</v>
      </c>
      <c r="MH358" s="315" t="str">
        <f t="shared" si="1204"/>
        <v/>
      </c>
      <c r="MI358" s="369"/>
      <c r="MJ358" s="68"/>
      <c r="MK358" s="18"/>
      <c r="ML358" s="242"/>
      <c r="MM358" s="242"/>
      <c r="MN358" s="59"/>
      <c r="MO358" s="59"/>
      <c r="MP358" s="285"/>
      <c r="MQ358" s="59"/>
      <c r="MR358" s="238"/>
      <c r="MS358" s="285"/>
      <c r="MT358" s="59"/>
      <c r="MU358" s="285"/>
      <c r="MV358" s="238"/>
      <c r="MW358" s="59"/>
      <c r="MX358" s="59"/>
      <c r="MY358" s="59"/>
      <c r="MZ358" s="59"/>
      <c r="NA358" s="59"/>
      <c r="NB358" s="59"/>
      <c r="NC358" s="59"/>
      <c r="ND358" s="59"/>
      <c r="NE358" s="59"/>
      <c r="NF358" s="59"/>
      <c r="NG358" s="59"/>
      <c r="NH358" s="59"/>
      <c r="NI358" s="59"/>
      <c r="NJ358" s="59"/>
      <c r="NK358" s="59"/>
      <c r="NL358" s="454"/>
      <c r="NM358" s="454"/>
      <c r="NN358" s="59"/>
      <c r="NO358" s="18"/>
      <c r="NP358" s="18"/>
      <c r="NQ358" s="18"/>
      <c r="NR358" s="18"/>
      <c r="NS358" s="18"/>
      <c r="NT358" s="18"/>
      <c r="NU358" s="18"/>
      <c r="NV358" s="18"/>
      <c r="NW358" s="18"/>
      <c r="NX358" s="18"/>
      <c r="NY358" s="18"/>
      <c r="NZ358" s="18"/>
      <c r="OA358" s="18"/>
      <c r="OB358" s="18"/>
      <c r="OC358" s="18"/>
      <c r="OZ358" s="59"/>
      <c r="PA358" s="251" t="str">
        <f t="shared" si="1205"/>
        <v/>
      </c>
      <c r="PB358" s="251" t="str">
        <f t="shared" si="1206"/>
        <v/>
      </c>
      <c r="PC358" s="251" t="str">
        <f t="shared" si="1207"/>
        <v/>
      </c>
      <c r="PD358" s="251" t="str">
        <f t="shared" si="1208"/>
        <v/>
      </c>
      <c r="PE358" s="251" t="str">
        <f t="shared" si="1209"/>
        <v/>
      </c>
      <c r="PF358" s="251" t="str">
        <f t="shared" si="1210"/>
        <v/>
      </c>
      <c r="PG358" s="251" t="str">
        <f t="shared" si="1211"/>
        <v/>
      </c>
      <c r="PH358" s="251" t="str">
        <f t="shared" si="1212"/>
        <v/>
      </c>
      <c r="PI358" s="251" t="str">
        <f t="shared" si="1213"/>
        <v/>
      </c>
      <c r="PJ358" s="251" t="str">
        <f t="shared" si="1214"/>
        <v/>
      </c>
      <c r="PK358" s="251" t="str">
        <f t="shared" si="1215"/>
        <v/>
      </c>
      <c r="PL358" s="251" t="str">
        <f t="shared" si="1216"/>
        <v/>
      </c>
      <c r="PM358" s="251" t="str">
        <f t="shared" si="1217"/>
        <v/>
      </c>
      <c r="PN358" s="251" t="str">
        <f t="shared" si="1218"/>
        <v/>
      </c>
      <c r="PO358" s="251" t="str">
        <f t="shared" si="1219"/>
        <v/>
      </c>
      <c r="PP358" s="251" t="str">
        <f t="shared" si="1220"/>
        <v/>
      </c>
      <c r="PQ358" s="251" t="str">
        <f t="shared" si="1221"/>
        <v/>
      </c>
      <c r="PR358" s="251" t="str">
        <f t="shared" si="1222"/>
        <v/>
      </c>
      <c r="PS358" s="251" t="str">
        <f t="shared" si="1223"/>
        <v/>
      </c>
      <c r="PT358" s="251" t="str">
        <f t="shared" si="1224"/>
        <v/>
      </c>
      <c r="PU358" s="251" t="str">
        <f t="shared" si="1225"/>
        <v/>
      </c>
      <c r="PV358" s="251" t="str">
        <f t="shared" si="1226"/>
        <v/>
      </c>
      <c r="PW358" s="251" t="str">
        <f t="shared" si="1227"/>
        <v/>
      </c>
      <c r="PX358" s="251" t="str">
        <f t="shared" si="1228"/>
        <v/>
      </c>
      <c r="PY358" s="251" t="str">
        <f t="shared" si="1229"/>
        <v/>
      </c>
      <c r="PZ358" s="251" t="str">
        <f t="shared" si="1230"/>
        <v/>
      </c>
      <c r="QA358" s="251" t="str">
        <f t="shared" si="1231"/>
        <v/>
      </c>
      <c r="QB358" s="251" t="str">
        <f t="shared" si="1232"/>
        <v/>
      </c>
      <c r="QC358" s="251" t="str">
        <f t="shared" si="1233"/>
        <v/>
      </c>
      <c r="QD358" s="251" t="str">
        <f t="shared" si="1234"/>
        <v/>
      </c>
      <c r="QE358" s="251" t="str">
        <f t="shared" si="1235"/>
        <v/>
      </c>
      <c r="QF358" s="63">
        <f t="shared" si="1236"/>
        <v>0</v>
      </c>
      <c r="QG358" s="59"/>
      <c r="QH358" s="59"/>
      <c r="QI358" s="59"/>
      <c r="QJ358" s="59"/>
      <c r="QK358" s="59"/>
      <c r="QL358" s="59"/>
      <c r="QM358" s="59"/>
      <c r="QN358" s="59"/>
    </row>
    <row r="359" spans="1:456" ht="6.75" customHeight="1" x14ac:dyDescent="0.25">
      <c r="A359" s="68"/>
      <c r="B359" s="447">
        <f t="shared" si="1098"/>
        <v>345</v>
      </c>
      <c r="C359" s="72" t="s">
        <v>1300</v>
      </c>
      <c r="D359" s="261" t="s">
        <v>1263</v>
      </c>
      <c r="E359" s="59"/>
      <c r="F359" s="229"/>
      <c r="G359" s="295"/>
      <c r="H359" s="295"/>
      <c r="I359" s="229"/>
      <c r="J359" s="295"/>
      <c r="K359" s="295"/>
      <c r="L359" s="229"/>
      <c r="M359" s="295"/>
      <c r="N359" s="295"/>
      <c r="O359" s="229"/>
      <c r="P359" s="295"/>
      <c r="Q359" s="295"/>
      <c r="R359" s="229"/>
      <c r="S359" s="230"/>
      <c r="T359" s="231"/>
      <c r="U359" s="229"/>
      <c r="V359" s="230"/>
      <c r="W359" s="231"/>
      <c r="X359" s="229"/>
      <c r="Y359" s="230"/>
      <c r="Z359" s="231"/>
      <c r="AA359" s="229"/>
      <c r="AB359" s="295"/>
      <c r="AC359" s="295"/>
      <c r="AD359" s="229"/>
      <c r="AE359" s="295"/>
      <c r="AF359" s="295"/>
      <c r="AG359" s="229"/>
      <c r="AH359" s="295"/>
      <c r="AI359" s="295"/>
      <c r="AJ359" s="229"/>
      <c r="AK359" s="295"/>
      <c r="AL359" s="295"/>
      <c r="AM359" s="229"/>
      <c r="AN359" s="295"/>
      <c r="AO359" s="295"/>
      <c r="AP359" s="243"/>
      <c r="AQ359" s="295"/>
      <c r="AR359" s="290"/>
      <c r="AS359" s="243"/>
      <c r="AT359" s="295"/>
      <c r="AU359" s="290"/>
      <c r="AV359" s="229"/>
      <c r="AW359" s="230"/>
      <c r="AX359" s="231"/>
      <c r="AY359" s="229"/>
      <c r="AZ359" s="230"/>
      <c r="BA359" s="231"/>
      <c r="BB359" s="229"/>
      <c r="BC359" s="230"/>
      <c r="BD359" s="231"/>
      <c r="BE359" s="229"/>
      <c r="BF359" s="230"/>
      <c r="BG359" s="231"/>
      <c r="BH359" s="229"/>
      <c r="BI359" s="230"/>
      <c r="BJ359" s="231"/>
      <c r="BK359" s="243"/>
      <c r="BL359" s="230"/>
      <c r="BM359" s="231"/>
      <c r="BN359" s="243"/>
      <c r="BO359" s="230"/>
      <c r="BP359" s="231"/>
      <c r="BQ359" s="229"/>
      <c r="BR359" s="230"/>
      <c r="BS359" s="231"/>
      <c r="BT359" s="229"/>
      <c r="BU359" s="230"/>
      <c r="BV359" s="231"/>
      <c r="BW359" s="229"/>
      <c r="BX359" s="230"/>
      <c r="BY359" s="231"/>
      <c r="BZ359" s="229"/>
      <c r="CA359" s="230"/>
      <c r="CB359" s="231"/>
      <c r="CC359" s="229"/>
      <c r="CD359" s="230"/>
      <c r="CE359" s="231"/>
      <c r="CF359" s="331"/>
      <c r="CG359" s="332"/>
      <c r="CH359" s="385"/>
      <c r="CI359" s="331"/>
      <c r="CJ359" s="332"/>
      <c r="CK359" s="385"/>
      <c r="CL359" s="243"/>
      <c r="CM359" s="230"/>
      <c r="CN359" s="354"/>
      <c r="CO359" s="243"/>
      <c r="CP359" s="230"/>
      <c r="CQ359" s="231"/>
      <c r="CR359" s="331"/>
      <c r="CS359" s="332"/>
      <c r="CT359" s="333"/>
      <c r="CU359" s="229"/>
      <c r="CV359" s="230"/>
      <c r="CW359" s="231"/>
      <c r="CX359" s="331"/>
      <c r="CY359" s="332"/>
      <c r="CZ359" s="333"/>
      <c r="DA359" s="331"/>
      <c r="DB359" s="332"/>
      <c r="DC359" s="333"/>
      <c r="DD359" s="331"/>
      <c r="DE359" s="332"/>
      <c r="DF359" s="333"/>
      <c r="DG359" s="331"/>
      <c r="DH359" s="332"/>
      <c r="DI359" s="333"/>
      <c r="DJ359" s="229"/>
      <c r="DK359" s="230"/>
      <c r="DL359" s="231"/>
      <c r="DM359" s="229"/>
      <c r="DN359" s="230"/>
      <c r="DO359" s="231"/>
      <c r="DP359" s="331"/>
      <c r="DQ359" s="332"/>
      <c r="DR359" s="333"/>
      <c r="DS359" s="331"/>
      <c r="DT359" s="332"/>
      <c r="DU359" s="333"/>
      <c r="DV359" s="331"/>
      <c r="DW359" s="332"/>
      <c r="DX359" s="333"/>
      <c r="DY359" s="331"/>
      <c r="DZ359" s="332"/>
      <c r="EA359" s="333"/>
      <c r="EB359" s="331"/>
      <c r="EC359" s="332"/>
      <c r="ED359" s="333"/>
      <c r="EE359" s="331"/>
      <c r="EF359" s="332"/>
      <c r="EG359" s="333"/>
      <c r="EH359" s="229"/>
      <c r="EI359" s="230"/>
      <c r="EJ359" s="231"/>
      <c r="EK359" s="229"/>
      <c r="EL359" s="230"/>
      <c r="EM359" s="231"/>
      <c r="EN359" s="244"/>
      <c r="EO359" s="269" t="str">
        <f t="shared" si="1099"/>
        <v/>
      </c>
      <c r="EP359" s="444" t="s">
        <v>1247</v>
      </c>
      <c r="EQ359" s="360" t="str">
        <f t="shared" si="1237"/>
        <v/>
      </c>
      <c r="ER359" s="360" t="str">
        <f t="shared" si="1238"/>
        <v/>
      </c>
      <c r="ES359" s="360" t="str">
        <f t="shared" si="1239"/>
        <v/>
      </c>
      <c r="ET359" s="360" t="str">
        <f t="shared" si="1240"/>
        <v/>
      </c>
      <c r="EU359" s="360" t="str">
        <f t="shared" si="1241"/>
        <v/>
      </c>
      <c r="EV359" s="360" t="str">
        <f t="shared" si="1242"/>
        <v/>
      </c>
      <c r="EW359" s="360" t="str">
        <f t="shared" si="1243"/>
        <v/>
      </c>
      <c r="EX359" s="360" t="str">
        <f t="shared" si="1244"/>
        <v/>
      </c>
      <c r="EY359" s="360" t="str">
        <f t="shared" si="1245"/>
        <v/>
      </c>
      <c r="EZ359" s="360" t="str">
        <f t="shared" si="1246"/>
        <v/>
      </c>
      <c r="FA359" s="360" t="str">
        <f t="shared" si="1247"/>
        <v/>
      </c>
      <c r="FB359" s="360" t="str">
        <f t="shared" si="1248"/>
        <v/>
      </c>
      <c r="FC359" s="360" t="str">
        <f t="shared" si="1249"/>
        <v/>
      </c>
      <c r="FD359" s="360" t="str">
        <f t="shared" si="1250"/>
        <v/>
      </c>
      <c r="FE359" s="360" t="str">
        <f t="shared" si="1251"/>
        <v/>
      </c>
      <c r="FF359" s="360" t="str">
        <f t="shared" si="1252"/>
        <v/>
      </c>
      <c r="FG359" s="360" t="str">
        <f t="shared" si="1253"/>
        <v/>
      </c>
      <c r="FH359" s="360" t="str">
        <f t="shared" si="1254"/>
        <v/>
      </c>
      <c r="FI359" s="360" t="str">
        <f t="shared" si="1255"/>
        <v/>
      </c>
      <c r="FJ359" s="360" t="str">
        <f t="shared" si="1256"/>
        <v/>
      </c>
      <c r="FK359" s="360" t="str">
        <f t="shared" si="1257"/>
        <v/>
      </c>
      <c r="FL359" s="360" t="str">
        <f t="shared" si="1258"/>
        <v/>
      </c>
      <c r="FM359" s="360" t="str">
        <f t="shared" si="1259"/>
        <v/>
      </c>
      <c r="FN359" s="360" t="str">
        <f t="shared" si="1260"/>
        <v/>
      </c>
      <c r="FO359" s="360" t="str">
        <f t="shared" si="1261"/>
        <v/>
      </c>
      <c r="FP359" s="360" t="str">
        <f t="shared" si="1262"/>
        <v/>
      </c>
      <c r="FQ359" s="360" t="str">
        <f t="shared" si="1263"/>
        <v/>
      </c>
      <c r="FR359" s="360" t="str">
        <f t="shared" si="1264"/>
        <v/>
      </c>
      <c r="FS359" s="360" t="str">
        <f t="shared" si="1265"/>
        <v/>
      </c>
      <c r="FT359" s="360" t="str">
        <f t="shared" si="1100"/>
        <v/>
      </c>
      <c r="FU359" s="360" t="str">
        <f t="shared" si="1266"/>
        <v/>
      </c>
      <c r="FV359" s="360" t="str">
        <f t="shared" si="1267"/>
        <v/>
      </c>
      <c r="FW359" s="360" t="str">
        <f t="shared" si="1268"/>
        <v/>
      </c>
      <c r="FX359" s="360" t="str">
        <f t="shared" si="1269"/>
        <v/>
      </c>
      <c r="FY359" s="360" t="str">
        <f t="shared" si="1270"/>
        <v/>
      </c>
      <c r="FZ359" s="360" t="str">
        <f t="shared" si="1271"/>
        <v/>
      </c>
      <c r="GA359" s="360" t="str">
        <f t="shared" si="1272"/>
        <v/>
      </c>
      <c r="GB359" s="360" t="str">
        <f t="shared" si="1273"/>
        <v/>
      </c>
      <c r="GC359" s="360" t="str">
        <f t="shared" si="1274"/>
        <v/>
      </c>
      <c r="GD359" s="360">
        <f t="shared" si="1275"/>
        <v>36</v>
      </c>
      <c r="GE359" s="360" t="str">
        <f t="shared" si="1276"/>
        <v/>
      </c>
      <c r="GF359" s="360" t="str">
        <f t="shared" si="1277"/>
        <v/>
      </c>
      <c r="GG359" s="360" t="str">
        <f t="shared" si="1278"/>
        <v/>
      </c>
      <c r="GH359" s="360" t="str">
        <f t="shared" si="1279"/>
        <v/>
      </c>
      <c r="GI359" s="360" t="str">
        <f t="shared" si="1280"/>
        <v/>
      </c>
      <c r="GJ359" s="360" t="str">
        <f t="shared" si="1281"/>
        <v/>
      </c>
      <c r="GK359" s="444" t="s">
        <v>1247</v>
      </c>
      <c r="GL359" s="361" t="str">
        <f t="shared" si="1101"/>
        <v>-</v>
      </c>
      <c r="GM359" s="361" t="str">
        <f t="shared" si="1102"/>
        <v>-</v>
      </c>
      <c r="GN359" s="361" t="str">
        <f t="shared" si="1103"/>
        <v>-</v>
      </c>
      <c r="GO359" s="361" t="str">
        <f t="shared" si="1104"/>
        <v>-</v>
      </c>
      <c r="GP359" s="361" t="str">
        <f t="shared" si="1105"/>
        <v>-</v>
      </c>
      <c r="GQ359" s="361" t="str">
        <f t="shared" si="1106"/>
        <v>-</v>
      </c>
      <c r="GR359" s="361" t="str">
        <f t="shared" si="1107"/>
        <v>-</v>
      </c>
      <c r="GS359" s="361" t="str">
        <f t="shared" si="1108"/>
        <v>-</v>
      </c>
      <c r="GT359" s="361" t="str">
        <f t="shared" si="1109"/>
        <v>-</v>
      </c>
      <c r="GU359" s="361" t="str">
        <f t="shared" si="1110"/>
        <v>-</v>
      </c>
      <c r="GV359" s="361" t="str">
        <f t="shared" si="1111"/>
        <v>-</v>
      </c>
      <c r="GW359" s="361" t="str">
        <f t="shared" si="1112"/>
        <v>-</v>
      </c>
      <c r="GX359" s="361" t="str">
        <f t="shared" si="1113"/>
        <v>-</v>
      </c>
      <c r="GY359" s="361" t="str">
        <f t="shared" si="1114"/>
        <v>-</v>
      </c>
      <c r="GZ359" s="361" t="str">
        <f t="shared" si="1115"/>
        <v>-</v>
      </c>
      <c r="HA359" s="361" t="str">
        <f t="shared" si="1116"/>
        <v>-</v>
      </c>
      <c r="HB359" s="361" t="str">
        <f t="shared" si="1117"/>
        <v>-</v>
      </c>
      <c r="HC359" s="361" t="str">
        <f t="shared" si="1118"/>
        <v>-</v>
      </c>
      <c r="HD359" s="361" t="str">
        <f t="shared" si="1119"/>
        <v>-</v>
      </c>
      <c r="HE359" s="361" t="str">
        <f t="shared" si="1120"/>
        <v>-</v>
      </c>
      <c r="HF359" s="361" t="str">
        <f t="shared" si="1121"/>
        <v>-</v>
      </c>
      <c r="HG359" s="361" t="str">
        <f t="shared" si="1122"/>
        <v>-</v>
      </c>
      <c r="HH359" s="361" t="str">
        <f t="shared" si="1123"/>
        <v>-</v>
      </c>
      <c r="HI359" s="361" t="str">
        <f t="shared" si="1124"/>
        <v>-</v>
      </c>
      <c r="HJ359" s="361" t="str">
        <f t="shared" si="1125"/>
        <v>-</v>
      </c>
      <c r="HK359" s="361" t="str">
        <f t="shared" si="1126"/>
        <v>-</v>
      </c>
      <c r="HL359" s="361" t="str">
        <f t="shared" si="1127"/>
        <v>-</v>
      </c>
      <c r="HM359" s="361" t="str">
        <f t="shared" si="1128"/>
        <v>-</v>
      </c>
      <c r="HN359" s="361" t="str">
        <f t="shared" si="1129"/>
        <v>-</v>
      </c>
      <c r="HO359" s="361" t="str">
        <f t="shared" si="1130"/>
        <v>-</v>
      </c>
      <c r="HP359" s="361" t="str">
        <f t="shared" si="1131"/>
        <v>-</v>
      </c>
      <c r="HQ359" s="361" t="str">
        <f t="shared" si="1132"/>
        <v>-</v>
      </c>
      <c r="HR359" s="361" t="str">
        <f t="shared" si="1133"/>
        <v>-</v>
      </c>
      <c r="HS359" s="361" t="str">
        <f t="shared" si="1134"/>
        <v>-</v>
      </c>
      <c r="HT359" s="361" t="str">
        <f t="shared" si="1135"/>
        <v>-</v>
      </c>
      <c r="HU359" s="361" t="str">
        <f t="shared" si="1136"/>
        <v>-</v>
      </c>
      <c r="HV359" s="361" t="str">
        <f t="shared" si="1137"/>
        <v>-</v>
      </c>
      <c r="HW359" s="361" t="str">
        <f t="shared" si="1138"/>
        <v>-</v>
      </c>
      <c r="HX359" s="361" t="str">
        <f t="shared" si="1139"/>
        <v>-</v>
      </c>
      <c r="HY359" s="361" t="str">
        <f t="shared" si="1140"/>
        <v>nlay1</v>
      </c>
      <c r="HZ359" s="361" t="str">
        <f t="shared" si="1141"/>
        <v>-</v>
      </c>
      <c r="IA359" s="361" t="str">
        <f t="shared" si="1142"/>
        <v>-</v>
      </c>
      <c r="IB359" s="361" t="str">
        <f t="shared" si="1143"/>
        <v>-</v>
      </c>
      <c r="IC359" s="361" t="str">
        <f t="shared" si="1144"/>
        <v>-</v>
      </c>
      <c r="ID359" s="361" t="str">
        <f t="shared" si="1145"/>
        <v>-</v>
      </c>
      <c r="IE359" s="361" t="str">
        <f t="shared" si="1146"/>
        <v>-</v>
      </c>
      <c r="IF359" s="444" t="s">
        <v>1247</v>
      </c>
      <c r="IG359" s="56" t="str">
        <f t="shared" si="1282"/>
        <v>-</v>
      </c>
      <c r="IH359" s="56" t="str">
        <f t="shared" si="1283"/>
        <v>-</v>
      </c>
      <c r="II359" s="56" t="str">
        <f t="shared" si="1284"/>
        <v>-</v>
      </c>
      <c r="IJ359" s="56" t="str">
        <f t="shared" si="1285"/>
        <v>-</v>
      </c>
      <c r="IK359" s="56" t="str">
        <f t="shared" si="1147"/>
        <v>-</v>
      </c>
      <c r="IL359" s="56" t="str">
        <f t="shared" si="1148"/>
        <v>-</v>
      </c>
      <c r="IM359" s="56" t="str">
        <f t="shared" si="1149"/>
        <v>-</v>
      </c>
      <c r="IN359" s="56" t="str">
        <f t="shared" si="1150"/>
        <v>-</v>
      </c>
      <c r="IO359" s="56" t="str">
        <f t="shared" si="1151"/>
        <v>-</v>
      </c>
      <c r="IP359" s="56" t="str">
        <f t="shared" si="1152"/>
        <v>-</v>
      </c>
      <c r="IQ359" s="56" t="str">
        <f t="shared" si="1153"/>
        <v>-</v>
      </c>
      <c r="IR359" s="56" t="str">
        <f t="shared" si="1154"/>
        <v>-</v>
      </c>
      <c r="IS359" s="56" t="str">
        <f t="shared" si="1155"/>
        <v>-</v>
      </c>
      <c r="IT359" s="56" t="str">
        <f t="shared" si="1156"/>
        <v>-</v>
      </c>
      <c r="IU359" s="56" t="str">
        <f t="shared" si="1157"/>
        <v>-</v>
      </c>
      <c r="IV359" s="56" t="str">
        <f t="shared" si="1158"/>
        <v>-</v>
      </c>
      <c r="IW359" s="56" t="str">
        <f t="shared" si="1159"/>
        <v>-</v>
      </c>
      <c r="IX359" s="56" t="str">
        <f t="shared" si="1160"/>
        <v>-</v>
      </c>
      <c r="IY359" s="56" t="str">
        <f t="shared" si="1161"/>
        <v>-</v>
      </c>
      <c r="IZ359" s="56" t="str">
        <f t="shared" si="1162"/>
        <v>-</v>
      </c>
      <c r="JA359" s="56" t="str">
        <f t="shared" si="1163"/>
        <v>-</v>
      </c>
      <c r="JB359" s="56" t="str">
        <f t="shared" si="1164"/>
        <v>-</v>
      </c>
      <c r="JC359" s="56" t="str">
        <f t="shared" si="1165"/>
        <v>-</v>
      </c>
      <c r="JD359" s="56" t="str">
        <f t="shared" si="1166"/>
        <v>-</v>
      </c>
      <c r="JE359" s="56" t="str">
        <f t="shared" si="1167"/>
        <v>-</v>
      </c>
      <c r="JF359" s="56" t="str">
        <f t="shared" si="1168"/>
        <v>-</v>
      </c>
      <c r="JG359" s="56" t="str">
        <f t="shared" si="1169"/>
        <v>-</v>
      </c>
      <c r="JH359" s="56" t="str">
        <f t="shared" si="1170"/>
        <v>-</v>
      </c>
      <c r="JI359" s="56" t="str">
        <f t="shared" si="1171"/>
        <v>-</v>
      </c>
      <c r="JJ359" s="56" t="str">
        <f t="shared" si="1172"/>
        <v>-</v>
      </c>
      <c r="JK359" s="56" t="str">
        <f t="shared" si="1173"/>
        <v>-</v>
      </c>
      <c r="JL359" s="56" t="str">
        <f t="shared" si="1174"/>
        <v>-</v>
      </c>
      <c r="JM359" s="56" t="str">
        <f t="shared" si="1175"/>
        <v>-</v>
      </c>
      <c r="JN359" s="56" t="str">
        <f t="shared" si="1176"/>
        <v>-</v>
      </c>
      <c r="JO359" s="56" t="str">
        <f t="shared" si="1177"/>
        <v>-</v>
      </c>
      <c r="JP359" s="56" t="str">
        <f t="shared" si="1178"/>
        <v>-</v>
      </c>
      <c r="JQ359" s="56" t="str">
        <f t="shared" si="1179"/>
        <v>-</v>
      </c>
      <c r="JR359" s="56" t="str">
        <f t="shared" si="1180"/>
        <v>-</v>
      </c>
      <c r="JS359" s="56" t="str">
        <f t="shared" si="1181"/>
        <v>-</v>
      </c>
      <c r="JT359" s="56" t="str">
        <f t="shared" si="1182"/>
        <v>b</v>
      </c>
      <c r="JU359" s="56" t="str">
        <f t="shared" si="1183"/>
        <v>-</v>
      </c>
      <c r="JV359" s="56" t="str">
        <f t="shared" si="1184"/>
        <v>-</v>
      </c>
      <c r="JW359" s="56" t="str">
        <f t="shared" si="1185"/>
        <v>-</v>
      </c>
      <c r="JX359" s="56" t="str">
        <f t="shared" si="1186"/>
        <v>-</v>
      </c>
      <c r="JY359" s="56" t="str">
        <f t="shared" si="1187"/>
        <v>-</v>
      </c>
      <c r="JZ359" s="56" t="str">
        <f t="shared" si="1188"/>
        <v>-</v>
      </c>
      <c r="KA359" s="444" t="s">
        <v>1247</v>
      </c>
      <c r="KB359" s="360">
        <f>IF(ISNUMBER(INDEX($EQ$15:$GK$521,$B359,EO$11)),MAX(KB$14:KB358)+1,0)</f>
        <v>0</v>
      </c>
      <c r="KC359" s="360" t="str">
        <f t="shared" si="1286"/>
        <v/>
      </c>
      <c r="KD359" s="373" t="s">
        <v>2</v>
      </c>
      <c r="KE359" s="215"/>
      <c r="KF359" s="60"/>
      <c r="KG359" s="60"/>
      <c r="KH359" s="60"/>
      <c r="KI359" s="60"/>
      <c r="KJ359" s="60"/>
      <c r="KK359" s="60"/>
      <c r="KL359" s="60"/>
      <c r="KM359" s="60"/>
      <c r="KN359" s="60"/>
      <c r="KO359" s="60"/>
      <c r="KP359" s="60"/>
      <c r="KQ359" s="60"/>
      <c r="KR359" s="60"/>
      <c r="KS359" s="60"/>
      <c r="KT359" s="60"/>
      <c r="KU359" s="60"/>
      <c r="KV359" s="60"/>
      <c r="KW359" s="60"/>
      <c r="KX359" s="60"/>
      <c r="KY359" s="60"/>
      <c r="KZ359" s="283" t="str">
        <f t="shared" si="1189"/>
        <v/>
      </c>
      <c r="LA359" s="26"/>
      <c r="LB359" s="18"/>
      <c r="LC359" s="18"/>
      <c r="LD359" s="18"/>
      <c r="LE359" s="18"/>
      <c r="LF359" s="18"/>
      <c r="LG359" s="18"/>
      <c r="LH359" s="18"/>
      <c r="LI359" s="18"/>
      <c r="LJ359" s="18"/>
      <c r="LK359" s="18"/>
      <c r="LL359" s="18"/>
      <c r="LM359" s="18"/>
      <c r="LN359" s="63"/>
      <c r="LO359" s="251">
        <f t="shared" si="1190"/>
        <v>0</v>
      </c>
      <c r="LP359" s="251">
        <f t="shared" si="1191"/>
        <v>0</v>
      </c>
      <c r="LQ359" s="251">
        <f t="shared" si="1192"/>
        <v>0</v>
      </c>
      <c r="LR359" s="251">
        <f t="shared" si="1193"/>
        <v>0</v>
      </c>
      <c r="LS359" s="251">
        <f t="shared" si="1194"/>
        <v>0</v>
      </c>
      <c r="LT359" s="251">
        <f t="shared" si="1195"/>
        <v>0</v>
      </c>
      <c r="LU359" s="251">
        <f t="shared" si="1196"/>
        <v>0</v>
      </c>
      <c r="LV359" s="251">
        <f t="shared" si="1197"/>
        <v>0</v>
      </c>
      <c r="LW359" s="251">
        <f t="shared" si="1198"/>
        <v>0</v>
      </c>
      <c r="LX359" s="251">
        <f t="shared" si="1199"/>
        <v>0</v>
      </c>
      <c r="LY359" s="251">
        <f t="shared" si="1200"/>
        <v>0</v>
      </c>
      <c r="LZ359" s="251">
        <f t="shared" si="1201"/>
        <v>0</v>
      </c>
      <c r="MA359" s="63" t="str">
        <f t="shared" si="1202"/>
        <v/>
      </c>
      <c r="MB359" s="63" t="str">
        <f t="shared" si="1094"/>
        <v/>
      </c>
      <c r="MC359" s="63">
        <f t="shared" si="1095"/>
        <v>345</v>
      </c>
      <c r="MD359" s="63" t="str">
        <f t="shared" si="1096"/>
        <v/>
      </c>
      <c r="ME359" s="63" t="str">
        <f t="shared" si="1097"/>
        <v/>
      </c>
      <c r="MF359" s="315" t="str">
        <f t="shared" si="1203"/>
        <v/>
      </c>
      <c r="MG359" s="315">
        <f>IF(ISNUMBER(MATCH(EO359,$ME$15:$ME$520,0)),0,MAX(MG$14:MG358)+1)</f>
        <v>0</v>
      </c>
      <c r="MH359" s="315" t="str">
        <f t="shared" si="1204"/>
        <v/>
      </c>
      <c r="MI359" s="369"/>
      <c r="MJ359" s="68"/>
      <c r="MK359" s="18"/>
      <c r="ML359" s="242"/>
      <c r="MM359" s="242"/>
      <c r="MN359" s="59"/>
      <c r="MO359" s="59"/>
      <c r="MP359" s="285"/>
      <c r="MQ359" s="59"/>
      <c r="MR359" s="238"/>
      <c r="MS359" s="285"/>
      <c r="MT359" s="59"/>
      <c r="MU359" s="285"/>
      <c r="MV359" s="238"/>
      <c r="MW359" s="59"/>
      <c r="MX359" s="59"/>
      <c r="MY359" s="59"/>
      <c r="MZ359" s="59"/>
      <c r="NA359" s="59"/>
      <c r="NB359" s="59"/>
      <c r="NC359" s="59"/>
      <c r="ND359" s="59"/>
      <c r="NE359" s="59"/>
      <c r="NF359" s="59"/>
      <c r="NG359" s="59"/>
      <c r="NH359" s="59"/>
      <c r="NI359" s="59"/>
      <c r="NJ359" s="59"/>
      <c r="NK359" s="59"/>
      <c r="NL359" s="454"/>
      <c r="NM359" s="454"/>
      <c r="NN359" s="59"/>
      <c r="NO359" s="18"/>
      <c r="NP359" s="18"/>
      <c r="NQ359" s="18"/>
      <c r="NR359" s="18"/>
      <c r="NS359" s="18"/>
      <c r="NT359" s="18"/>
      <c r="NU359" s="18"/>
      <c r="NV359" s="18"/>
      <c r="NW359" s="18"/>
      <c r="NX359" s="18"/>
      <c r="NY359" s="18"/>
      <c r="NZ359" s="18"/>
      <c r="OA359" s="18"/>
      <c r="OB359" s="18"/>
      <c r="OC359" s="18"/>
      <c r="OZ359" s="59"/>
      <c r="PA359" s="251" t="str">
        <f t="shared" si="1205"/>
        <v/>
      </c>
      <c r="PB359" s="251" t="str">
        <f t="shared" si="1206"/>
        <v/>
      </c>
      <c r="PC359" s="251" t="str">
        <f t="shared" si="1207"/>
        <v/>
      </c>
      <c r="PD359" s="251" t="str">
        <f t="shared" si="1208"/>
        <v/>
      </c>
      <c r="PE359" s="251" t="str">
        <f t="shared" si="1209"/>
        <v/>
      </c>
      <c r="PF359" s="251" t="str">
        <f t="shared" si="1210"/>
        <v/>
      </c>
      <c r="PG359" s="251" t="str">
        <f t="shared" si="1211"/>
        <v/>
      </c>
      <c r="PH359" s="251" t="str">
        <f t="shared" si="1212"/>
        <v/>
      </c>
      <c r="PI359" s="251" t="str">
        <f t="shared" si="1213"/>
        <v/>
      </c>
      <c r="PJ359" s="251" t="str">
        <f t="shared" si="1214"/>
        <v/>
      </c>
      <c r="PK359" s="251" t="str">
        <f t="shared" si="1215"/>
        <v/>
      </c>
      <c r="PL359" s="251" t="str">
        <f t="shared" si="1216"/>
        <v/>
      </c>
      <c r="PM359" s="251" t="str">
        <f t="shared" si="1217"/>
        <v/>
      </c>
      <c r="PN359" s="251" t="str">
        <f t="shared" si="1218"/>
        <v/>
      </c>
      <c r="PO359" s="251" t="str">
        <f t="shared" si="1219"/>
        <v/>
      </c>
      <c r="PP359" s="251" t="str">
        <f t="shared" si="1220"/>
        <v/>
      </c>
      <c r="PQ359" s="251" t="str">
        <f t="shared" si="1221"/>
        <v/>
      </c>
      <c r="PR359" s="251" t="str">
        <f t="shared" si="1222"/>
        <v/>
      </c>
      <c r="PS359" s="251" t="str">
        <f t="shared" si="1223"/>
        <v/>
      </c>
      <c r="PT359" s="251" t="str">
        <f t="shared" si="1224"/>
        <v/>
      </c>
      <c r="PU359" s="251" t="str">
        <f t="shared" si="1225"/>
        <v/>
      </c>
      <c r="PV359" s="251" t="str">
        <f t="shared" si="1226"/>
        <v/>
      </c>
      <c r="PW359" s="251" t="str">
        <f t="shared" si="1227"/>
        <v/>
      </c>
      <c r="PX359" s="251" t="str">
        <f t="shared" si="1228"/>
        <v/>
      </c>
      <c r="PY359" s="251" t="str">
        <f t="shared" si="1229"/>
        <v/>
      </c>
      <c r="PZ359" s="251" t="str">
        <f t="shared" si="1230"/>
        <v/>
      </c>
      <c r="QA359" s="251" t="str">
        <f t="shared" si="1231"/>
        <v/>
      </c>
      <c r="QB359" s="251" t="str">
        <f t="shared" si="1232"/>
        <v/>
      </c>
      <c r="QC359" s="251" t="str">
        <f t="shared" si="1233"/>
        <v/>
      </c>
      <c r="QD359" s="251" t="str">
        <f t="shared" si="1234"/>
        <v/>
      </c>
      <c r="QE359" s="251" t="str">
        <f t="shared" si="1235"/>
        <v/>
      </c>
      <c r="QF359" s="63">
        <f t="shared" si="1236"/>
        <v>0</v>
      </c>
      <c r="QG359" s="59"/>
      <c r="QH359" s="59"/>
      <c r="QI359" s="59"/>
      <c r="QJ359" s="59"/>
      <c r="QK359" s="59"/>
      <c r="QL359" s="59"/>
      <c r="QM359" s="59"/>
      <c r="QN359" s="59"/>
    </row>
    <row r="360" spans="1:456" ht="6.75" customHeight="1" x14ac:dyDescent="0.25">
      <c r="A360" s="68"/>
      <c r="B360" s="447">
        <f t="shared" si="1098"/>
        <v>346</v>
      </c>
      <c r="C360" s="72" t="s">
        <v>1301</v>
      </c>
      <c r="D360" s="261" t="s">
        <v>1263</v>
      </c>
      <c r="E360" s="59"/>
      <c r="F360" s="229"/>
      <c r="G360" s="295"/>
      <c r="H360" s="295"/>
      <c r="I360" s="229"/>
      <c r="J360" s="295"/>
      <c r="K360" s="295"/>
      <c r="L360" s="229"/>
      <c r="M360" s="295"/>
      <c r="N360" s="295"/>
      <c r="O360" s="229"/>
      <c r="P360" s="295"/>
      <c r="Q360" s="295"/>
      <c r="R360" s="229"/>
      <c r="S360" s="230"/>
      <c r="T360" s="231"/>
      <c r="U360" s="229"/>
      <c r="V360" s="230"/>
      <c r="W360" s="231"/>
      <c r="X360" s="229"/>
      <c r="Y360" s="230"/>
      <c r="Z360" s="231"/>
      <c r="AA360" s="229"/>
      <c r="AB360" s="295"/>
      <c r="AC360" s="295"/>
      <c r="AD360" s="229"/>
      <c r="AE360" s="295"/>
      <c r="AF360" s="295"/>
      <c r="AG360" s="229"/>
      <c r="AH360" s="295"/>
      <c r="AI360" s="295"/>
      <c r="AJ360" s="229"/>
      <c r="AK360" s="295"/>
      <c r="AL360" s="295"/>
      <c r="AM360" s="229"/>
      <c r="AN360" s="295"/>
      <c r="AO360" s="295"/>
      <c r="AP360" s="243"/>
      <c r="AQ360" s="295"/>
      <c r="AR360" s="290"/>
      <c r="AS360" s="243"/>
      <c r="AT360" s="295"/>
      <c r="AU360" s="290"/>
      <c r="AV360" s="229"/>
      <c r="AW360" s="230"/>
      <c r="AX360" s="231"/>
      <c r="AY360" s="229"/>
      <c r="AZ360" s="230"/>
      <c r="BA360" s="231"/>
      <c r="BB360" s="229"/>
      <c r="BC360" s="230"/>
      <c r="BD360" s="231"/>
      <c r="BE360" s="229"/>
      <c r="BF360" s="230"/>
      <c r="BG360" s="231"/>
      <c r="BH360" s="229"/>
      <c r="BI360" s="230"/>
      <c r="BJ360" s="231"/>
      <c r="BK360" s="243"/>
      <c r="BL360" s="230"/>
      <c r="BM360" s="231"/>
      <c r="BN360" s="243"/>
      <c r="BO360" s="230"/>
      <c r="BP360" s="231"/>
      <c r="BQ360" s="229"/>
      <c r="BR360" s="230"/>
      <c r="BS360" s="231"/>
      <c r="BT360" s="229"/>
      <c r="BU360" s="230"/>
      <c r="BV360" s="231"/>
      <c r="BW360" s="229"/>
      <c r="BX360" s="230"/>
      <c r="BY360" s="231"/>
      <c r="BZ360" s="229"/>
      <c r="CA360" s="230"/>
      <c r="CB360" s="231"/>
      <c r="CC360" s="229"/>
      <c r="CD360" s="230"/>
      <c r="CE360" s="231"/>
      <c r="CF360" s="331"/>
      <c r="CG360" s="332"/>
      <c r="CH360" s="385"/>
      <c r="CI360" s="331"/>
      <c r="CJ360" s="332"/>
      <c r="CK360" s="385"/>
      <c r="CL360" s="243"/>
      <c r="CM360" s="230"/>
      <c r="CN360" s="354"/>
      <c r="CO360" s="243"/>
      <c r="CP360" s="230"/>
      <c r="CQ360" s="231"/>
      <c r="CR360" s="331"/>
      <c r="CS360" s="332"/>
      <c r="CT360" s="333"/>
      <c r="CU360" s="229"/>
      <c r="CV360" s="230"/>
      <c r="CW360" s="231"/>
      <c r="CX360" s="331"/>
      <c r="CY360" s="332"/>
      <c r="CZ360" s="333"/>
      <c r="DA360" s="331"/>
      <c r="DB360" s="332"/>
      <c r="DC360" s="333"/>
      <c r="DD360" s="331"/>
      <c r="DE360" s="332"/>
      <c r="DF360" s="333"/>
      <c r="DG360" s="331"/>
      <c r="DH360" s="332"/>
      <c r="DI360" s="333"/>
      <c r="DJ360" s="229"/>
      <c r="DK360" s="230"/>
      <c r="DL360" s="231"/>
      <c r="DM360" s="229"/>
      <c r="DN360" s="230"/>
      <c r="DO360" s="231"/>
      <c r="DP360" s="331"/>
      <c r="DQ360" s="332"/>
      <c r="DR360" s="333"/>
      <c r="DS360" s="331"/>
      <c r="DT360" s="332"/>
      <c r="DU360" s="333"/>
      <c r="DV360" s="331"/>
      <c r="DW360" s="332"/>
      <c r="DX360" s="333"/>
      <c r="DY360" s="331"/>
      <c r="DZ360" s="332"/>
      <c r="EA360" s="333"/>
      <c r="EB360" s="331"/>
      <c r="EC360" s="332"/>
      <c r="ED360" s="333"/>
      <c r="EE360" s="331"/>
      <c r="EF360" s="332"/>
      <c r="EG360" s="333"/>
      <c r="EH360" s="229"/>
      <c r="EI360" s="230"/>
      <c r="EJ360" s="231"/>
      <c r="EK360" s="229"/>
      <c r="EL360" s="230"/>
      <c r="EM360" s="231"/>
      <c r="EN360" s="244"/>
      <c r="EO360" s="269" t="str">
        <f t="shared" si="1099"/>
        <v/>
      </c>
      <c r="EP360" s="444" t="s">
        <v>1247</v>
      </c>
      <c r="EQ360" s="360" t="str">
        <f t="shared" si="1237"/>
        <v/>
      </c>
      <c r="ER360" s="360" t="str">
        <f t="shared" si="1238"/>
        <v/>
      </c>
      <c r="ES360" s="360" t="str">
        <f t="shared" si="1239"/>
        <v/>
      </c>
      <c r="ET360" s="360" t="str">
        <f t="shared" si="1240"/>
        <v/>
      </c>
      <c r="EU360" s="360" t="str">
        <f t="shared" si="1241"/>
        <v/>
      </c>
      <c r="EV360" s="360" t="str">
        <f t="shared" si="1242"/>
        <v/>
      </c>
      <c r="EW360" s="360" t="str">
        <f t="shared" si="1243"/>
        <v/>
      </c>
      <c r="EX360" s="360" t="str">
        <f t="shared" si="1244"/>
        <v/>
      </c>
      <c r="EY360" s="360" t="str">
        <f t="shared" si="1245"/>
        <v/>
      </c>
      <c r="EZ360" s="360" t="str">
        <f t="shared" si="1246"/>
        <v/>
      </c>
      <c r="FA360" s="360" t="str">
        <f t="shared" si="1247"/>
        <v/>
      </c>
      <c r="FB360" s="360" t="str">
        <f t="shared" si="1248"/>
        <v/>
      </c>
      <c r="FC360" s="360" t="str">
        <f t="shared" si="1249"/>
        <v/>
      </c>
      <c r="FD360" s="360" t="str">
        <f t="shared" si="1250"/>
        <v/>
      </c>
      <c r="FE360" s="360" t="str">
        <f t="shared" si="1251"/>
        <v/>
      </c>
      <c r="FF360" s="360" t="str">
        <f t="shared" si="1252"/>
        <v/>
      </c>
      <c r="FG360" s="360" t="str">
        <f t="shared" si="1253"/>
        <v/>
      </c>
      <c r="FH360" s="360" t="str">
        <f t="shared" si="1254"/>
        <v/>
      </c>
      <c r="FI360" s="360" t="str">
        <f t="shared" si="1255"/>
        <v/>
      </c>
      <c r="FJ360" s="360" t="str">
        <f t="shared" si="1256"/>
        <v/>
      </c>
      <c r="FK360" s="360" t="str">
        <f t="shared" si="1257"/>
        <v/>
      </c>
      <c r="FL360" s="360" t="str">
        <f t="shared" si="1258"/>
        <v/>
      </c>
      <c r="FM360" s="360" t="str">
        <f t="shared" si="1259"/>
        <v/>
      </c>
      <c r="FN360" s="360" t="str">
        <f t="shared" si="1260"/>
        <v/>
      </c>
      <c r="FO360" s="360" t="str">
        <f t="shared" si="1261"/>
        <v/>
      </c>
      <c r="FP360" s="360" t="str">
        <f t="shared" si="1262"/>
        <v/>
      </c>
      <c r="FQ360" s="360" t="str">
        <f t="shared" si="1263"/>
        <v/>
      </c>
      <c r="FR360" s="360" t="str">
        <f t="shared" si="1264"/>
        <v/>
      </c>
      <c r="FS360" s="360" t="str">
        <f t="shared" si="1265"/>
        <v/>
      </c>
      <c r="FT360" s="360" t="str">
        <f t="shared" si="1100"/>
        <v/>
      </c>
      <c r="FU360" s="360" t="str">
        <f t="shared" si="1266"/>
        <v/>
      </c>
      <c r="FV360" s="360" t="str">
        <f t="shared" si="1267"/>
        <v/>
      </c>
      <c r="FW360" s="360" t="str">
        <f t="shared" si="1268"/>
        <v/>
      </c>
      <c r="FX360" s="360" t="str">
        <f t="shared" si="1269"/>
        <v/>
      </c>
      <c r="FY360" s="360" t="str">
        <f t="shared" si="1270"/>
        <v/>
      </c>
      <c r="FZ360" s="360" t="str">
        <f t="shared" si="1271"/>
        <v/>
      </c>
      <c r="GA360" s="360" t="str">
        <f t="shared" si="1272"/>
        <v/>
      </c>
      <c r="GB360" s="360" t="str">
        <f t="shared" si="1273"/>
        <v/>
      </c>
      <c r="GC360" s="360" t="str">
        <f t="shared" si="1274"/>
        <v/>
      </c>
      <c r="GD360" s="360">
        <f t="shared" si="1275"/>
        <v>37</v>
      </c>
      <c r="GE360" s="360" t="str">
        <f t="shared" si="1276"/>
        <v/>
      </c>
      <c r="GF360" s="360" t="str">
        <f t="shared" si="1277"/>
        <v/>
      </c>
      <c r="GG360" s="360" t="str">
        <f t="shared" si="1278"/>
        <v/>
      </c>
      <c r="GH360" s="360" t="str">
        <f t="shared" si="1279"/>
        <v/>
      </c>
      <c r="GI360" s="360" t="str">
        <f t="shared" si="1280"/>
        <v/>
      </c>
      <c r="GJ360" s="360" t="str">
        <f t="shared" si="1281"/>
        <v/>
      </c>
      <c r="GK360" s="444" t="s">
        <v>1247</v>
      </c>
      <c r="GL360" s="361" t="str">
        <f t="shared" si="1101"/>
        <v>-</v>
      </c>
      <c r="GM360" s="361" t="str">
        <f t="shared" si="1102"/>
        <v>-</v>
      </c>
      <c r="GN360" s="361" t="str">
        <f t="shared" si="1103"/>
        <v>-</v>
      </c>
      <c r="GO360" s="361" t="str">
        <f t="shared" si="1104"/>
        <v>-</v>
      </c>
      <c r="GP360" s="361" t="str">
        <f t="shared" si="1105"/>
        <v>-</v>
      </c>
      <c r="GQ360" s="361" t="str">
        <f t="shared" si="1106"/>
        <v>-</v>
      </c>
      <c r="GR360" s="361" t="str">
        <f t="shared" si="1107"/>
        <v>-</v>
      </c>
      <c r="GS360" s="361" t="str">
        <f t="shared" si="1108"/>
        <v>-</v>
      </c>
      <c r="GT360" s="361" t="str">
        <f t="shared" si="1109"/>
        <v>-</v>
      </c>
      <c r="GU360" s="361" t="str">
        <f t="shared" si="1110"/>
        <v>-</v>
      </c>
      <c r="GV360" s="361" t="str">
        <f t="shared" si="1111"/>
        <v>-</v>
      </c>
      <c r="GW360" s="361" t="str">
        <f t="shared" si="1112"/>
        <v>-</v>
      </c>
      <c r="GX360" s="361" t="str">
        <f t="shared" si="1113"/>
        <v>-</v>
      </c>
      <c r="GY360" s="361" t="str">
        <f t="shared" si="1114"/>
        <v>-</v>
      </c>
      <c r="GZ360" s="361" t="str">
        <f t="shared" si="1115"/>
        <v>-</v>
      </c>
      <c r="HA360" s="361" t="str">
        <f t="shared" si="1116"/>
        <v>-</v>
      </c>
      <c r="HB360" s="361" t="str">
        <f t="shared" si="1117"/>
        <v>-</v>
      </c>
      <c r="HC360" s="361" t="str">
        <f t="shared" si="1118"/>
        <v>-</v>
      </c>
      <c r="HD360" s="361" t="str">
        <f t="shared" si="1119"/>
        <v>-</v>
      </c>
      <c r="HE360" s="361" t="str">
        <f t="shared" si="1120"/>
        <v>-</v>
      </c>
      <c r="HF360" s="361" t="str">
        <f t="shared" si="1121"/>
        <v>-</v>
      </c>
      <c r="HG360" s="361" t="str">
        <f t="shared" si="1122"/>
        <v>-</v>
      </c>
      <c r="HH360" s="361" t="str">
        <f t="shared" si="1123"/>
        <v>-</v>
      </c>
      <c r="HI360" s="361" t="str">
        <f t="shared" si="1124"/>
        <v>-</v>
      </c>
      <c r="HJ360" s="361" t="str">
        <f t="shared" si="1125"/>
        <v>-</v>
      </c>
      <c r="HK360" s="361" t="str">
        <f t="shared" si="1126"/>
        <v>-</v>
      </c>
      <c r="HL360" s="361" t="str">
        <f t="shared" si="1127"/>
        <v>-</v>
      </c>
      <c r="HM360" s="361" t="str">
        <f t="shared" si="1128"/>
        <v>-</v>
      </c>
      <c r="HN360" s="361" t="str">
        <f t="shared" si="1129"/>
        <v>-</v>
      </c>
      <c r="HO360" s="361" t="str">
        <f t="shared" si="1130"/>
        <v>-</v>
      </c>
      <c r="HP360" s="361" t="str">
        <f t="shared" si="1131"/>
        <v>-</v>
      </c>
      <c r="HQ360" s="361" t="str">
        <f t="shared" si="1132"/>
        <v>-</v>
      </c>
      <c r="HR360" s="361" t="str">
        <f t="shared" si="1133"/>
        <v>-</v>
      </c>
      <c r="HS360" s="361" t="str">
        <f t="shared" si="1134"/>
        <v>-</v>
      </c>
      <c r="HT360" s="361" t="str">
        <f t="shared" si="1135"/>
        <v>-</v>
      </c>
      <c r="HU360" s="361" t="str">
        <f t="shared" si="1136"/>
        <v>-</v>
      </c>
      <c r="HV360" s="361" t="str">
        <f t="shared" si="1137"/>
        <v>-</v>
      </c>
      <c r="HW360" s="361" t="str">
        <f t="shared" si="1138"/>
        <v>-</v>
      </c>
      <c r="HX360" s="361" t="str">
        <f t="shared" si="1139"/>
        <v>-</v>
      </c>
      <c r="HY360" s="361" t="str">
        <f t="shared" si="1140"/>
        <v>nrow1</v>
      </c>
      <c r="HZ360" s="361" t="str">
        <f t="shared" si="1141"/>
        <v>-</v>
      </c>
      <c r="IA360" s="361" t="str">
        <f t="shared" si="1142"/>
        <v>-</v>
      </c>
      <c r="IB360" s="361" t="str">
        <f t="shared" si="1143"/>
        <v>-</v>
      </c>
      <c r="IC360" s="361" t="str">
        <f t="shared" si="1144"/>
        <v>-</v>
      </c>
      <c r="ID360" s="361" t="str">
        <f t="shared" si="1145"/>
        <v>-</v>
      </c>
      <c r="IE360" s="361" t="str">
        <f t="shared" si="1146"/>
        <v>-</v>
      </c>
      <c r="IF360" s="444" t="s">
        <v>1247</v>
      </c>
      <c r="IG360" s="56" t="str">
        <f t="shared" si="1282"/>
        <v>-</v>
      </c>
      <c r="IH360" s="56" t="str">
        <f t="shared" si="1283"/>
        <v>-</v>
      </c>
      <c r="II360" s="56" t="str">
        <f t="shared" si="1284"/>
        <v>-</v>
      </c>
      <c r="IJ360" s="56" t="str">
        <f t="shared" si="1285"/>
        <v>-</v>
      </c>
      <c r="IK360" s="56" t="str">
        <f t="shared" si="1147"/>
        <v>-</v>
      </c>
      <c r="IL360" s="56" t="str">
        <f t="shared" si="1148"/>
        <v>-</v>
      </c>
      <c r="IM360" s="56" t="str">
        <f t="shared" si="1149"/>
        <v>-</v>
      </c>
      <c r="IN360" s="56" t="str">
        <f t="shared" si="1150"/>
        <v>-</v>
      </c>
      <c r="IO360" s="56" t="str">
        <f t="shared" si="1151"/>
        <v>-</v>
      </c>
      <c r="IP360" s="56" t="str">
        <f t="shared" si="1152"/>
        <v>-</v>
      </c>
      <c r="IQ360" s="56" t="str">
        <f t="shared" si="1153"/>
        <v>-</v>
      </c>
      <c r="IR360" s="56" t="str">
        <f t="shared" si="1154"/>
        <v>-</v>
      </c>
      <c r="IS360" s="56" t="str">
        <f t="shared" si="1155"/>
        <v>-</v>
      </c>
      <c r="IT360" s="56" t="str">
        <f t="shared" si="1156"/>
        <v>-</v>
      </c>
      <c r="IU360" s="56" t="str">
        <f t="shared" si="1157"/>
        <v>-</v>
      </c>
      <c r="IV360" s="56" t="str">
        <f t="shared" si="1158"/>
        <v>-</v>
      </c>
      <c r="IW360" s="56" t="str">
        <f t="shared" si="1159"/>
        <v>-</v>
      </c>
      <c r="IX360" s="56" t="str">
        <f t="shared" si="1160"/>
        <v>-</v>
      </c>
      <c r="IY360" s="56" t="str">
        <f t="shared" si="1161"/>
        <v>-</v>
      </c>
      <c r="IZ360" s="56" t="str">
        <f t="shared" si="1162"/>
        <v>-</v>
      </c>
      <c r="JA360" s="56" t="str">
        <f t="shared" si="1163"/>
        <v>-</v>
      </c>
      <c r="JB360" s="56" t="str">
        <f t="shared" si="1164"/>
        <v>-</v>
      </c>
      <c r="JC360" s="56" t="str">
        <f t="shared" si="1165"/>
        <v>-</v>
      </c>
      <c r="JD360" s="56" t="str">
        <f t="shared" si="1166"/>
        <v>-</v>
      </c>
      <c r="JE360" s="56" t="str">
        <f t="shared" si="1167"/>
        <v>-</v>
      </c>
      <c r="JF360" s="56" t="str">
        <f t="shared" si="1168"/>
        <v>-</v>
      </c>
      <c r="JG360" s="56" t="str">
        <f t="shared" si="1169"/>
        <v>-</v>
      </c>
      <c r="JH360" s="56" t="str">
        <f t="shared" si="1170"/>
        <v>-</v>
      </c>
      <c r="JI360" s="56" t="str">
        <f t="shared" si="1171"/>
        <v>-</v>
      </c>
      <c r="JJ360" s="56" t="str">
        <f t="shared" si="1172"/>
        <v>-</v>
      </c>
      <c r="JK360" s="56" t="str">
        <f t="shared" si="1173"/>
        <v>-</v>
      </c>
      <c r="JL360" s="56" t="str">
        <f t="shared" si="1174"/>
        <v>-</v>
      </c>
      <c r="JM360" s="56" t="str">
        <f t="shared" si="1175"/>
        <v>-</v>
      </c>
      <c r="JN360" s="56" t="str">
        <f t="shared" si="1176"/>
        <v>-</v>
      </c>
      <c r="JO360" s="56" t="str">
        <f t="shared" si="1177"/>
        <v>-</v>
      </c>
      <c r="JP360" s="56" t="str">
        <f t="shared" si="1178"/>
        <v>-</v>
      </c>
      <c r="JQ360" s="56" t="str">
        <f t="shared" si="1179"/>
        <v>-</v>
      </c>
      <c r="JR360" s="56" t="str">
        <f t="shared" si="1180"/>
        <v>-</v>
      </c>
      <c r="JS360" s="56" t="str">
        <f t="shared" si="1181"/>
        <v>-</v>
      </c>
      <c r="JT360" s="56" t="str">
        <f t="shared" si="1182"/>
        <v>c</v>
      </c>
      <c r="JU360" s="56" t="str">
        <f t="shared" si="1183"/>
        <v>-</v>
      </c>
      <c r="JV360" s="56" t="str">
        <f t="shared" si="1184"/>
        <v>-</v>
      </c>
      <c r="JW360" s="56" t="str">
        <f t="shared" si="1185"/>
        <v>-</v>
      </c>
      <c r="JX360" s="56" t="str">
        <f t="shared" si="1186"/>
        <v>-</v>
      </c>
      <c r="JY360" s="56" t="str">
        <f t="shared" si="1187"/>
        <v>-</v>
      </c>
      <c r="JZ360" s="56" t="str">
        <f t="shared" si="1188"/>
        <v>-</v>
      </c>
      <c r="KA360" s="444" t="s">
        <v>1247</v>
      </c>
      <c r="KB360" s="360">
        <f>IF(ISNUMBER(INDEX($EQ$15:$GK$521,$B360,EO$11)),MAX(KB$14:KB359)+1,0)</f>
        <v>0</v>
      </c>
      <c r="KC360" s="360" t="str">
        <f t="shared" si="1286"/>
        <v/>
      </c>
      <c r="KD360" s="373" t="s">
        <v>2</v>
      </c>
      <c r="KE360" s="215"/>
      <c r="KF360" s="60"/>
      <c r="KG360" s="60"/>
      <c r="KH360" s="60"/>
      <c r="KI360" s="60"/>
      <c r="KJ360" s="60"/>
      <c r="KK360" s="60"/>
      <c r="KL360" s="60"/>
      <c r="KM360" s="60"/>
      <c r="KN360" s="60"/>
      <c r="KO360" s="60"/>
      <c r="KP360" s="60"/>
      <c r="KQ360" s="60"/>
      <c r="KR360" s="60"/>
      <c r="KS360" s="60"/>
      <c r="KT360" s="60"/>
      <c r="KU360" s="60"/>
      <c r="KV360" s="60"/>
      <c r="KW360" s="60"/>
      <c r="KX360" s="60"/>
      <c r="KY360" s="60"/>
      <c r="KZ360" s="283" t="str">
        <f t="shared" si="1189"/>
        <v/>
      </c>
      <c r="LA360" s="26"/>
      <c r="LB360" s="18"/>
      <c r="LC360" s="18"/>
      <c r="LD360" s="18"/>
      <c r="LE360" s="18"/>
      <c r="LF360" s="18"/>
      <c r="LG360" s="18"/>
      <c r="LH360" s="18"/>
      <c r="LI360" s="18"/>
      <c r="LJ360" s="18"/>
      <c r="LK360" s="18"/>
      <c r="LL360" s="18"/>
      <c r="LM360" s="18"/>
      <c r="LN360" s="63"/>
      <c r="LO360" s="251">
        <f t="shared" si="1190"/>
        <v>0</v>
      </c>
      <c r="LP360" s="251">
        <f t="shared" si="1191"/>
        <v>0</v>
      </c>
      <c r="LQ360" s="251">
        <f t="shared" si="1192"/>
        <v>0</v>
      </c>
      <c r="LR360" s="251">
        <f t="shared" si="1193"/>
        <v>0</v>
      </c>
      <c r="LS360" s="251">
        <f t="shared" si="1194"/>
        <v>0</v>
      </c>
      <c r="LT360" s="251">
        <f t="shared" si="1195"/>
        <v>0</v>
      </c>
      <c r="LU360" s="251">
        <f t="shared" si="1196"/>
        <v>0</v>
      </c>
      <c r="LV360" s="251">
        <f t="shared" si="1197"/>
        <v>0</v>
      </c>
      <c r="LW360" s="251">
        <f t="shared" si="1198"/>
        <v>0</v>
      </c>
      <c r="LX360" s="251">
        <f t="shared" si="1199"/>
        <v>0</v>
      </c>
      <c r="LY360" s="251">
        <f t="shared" si="1200"/>
        <v>0</v>
      </c>
      <c r="LZ360" s="251">
        <f t="shared" si="1201"/>
        <v>0</v>
      </c>
      <c r="MA360" s="63" t="str">
        <f t="shared" si="1202"/>
        <v/>
      </c>
      <c r="MB360" s="63" t="str">
        <f t="shared" si="1094"/>
        <v/>
      </c>
      <c r="MC360" s="63">
        <f t="shared" si="1095"/>
        <v>346</v>
      </c>
      <c r="MD360" s="63" t="str">
        <f t="shared" si="1096"/>
        <v/>
      </c>
      <c r="ME360" s="63" t="str">
        <f t="shared" si="1097"/>
        <v/>
      </c>
      <c r="MF360" s="315" t="str">
        <f t="shared" si="1203"/>
        <v/>
      </c>
      <c r="MG360" s="315">
        <f>IF(ISNUMBER(MATCH(EO360,$ME$15:$ME$520,0)),0,MAX(MG$14:MG359)+1)</f>
        <v>0</v>
      </c>
      <c r="MH360" s="315" t="str">
        <f t="shared" si="1204"/>
        <v/>
      </c>
      <c r="MI360" s="369"/>
      <c r="MJ360" s="68"/>
      <c r="MK360" s="18"/>
      <c r="ML360" s="242"/>
      <c r="MM360" s="242"/>
      <c r="MN360" s="59"/>
      <c r="MO360" s="59"/>
      <c r="MP360" s="285"/>
      <c r="MQ360" s="59"/>
      <c r="MR360" s="238"/>
      <c r="MS360" s="285"/>
      <c r="MT360" s="59"/>
      <c r="MU360" s="285"/>
      <c r="MV360" s="238"/>
      <c r="MW360" s="59"/>
      <c r="MX360" s="59"/>
      <c r="MY360" s="59"/>
      <c r="MZ360" s="59"/>
      <c r="NA360" s="59"/>
      <c r="NB360" s="59"/>
      <c r="NC360" s="59"/>
      <c r="ND360" s="59"/>
      <c r="NE360" s="59"/>
      <c r="NF360" s="59"/>
      <c r="NG360" s="59"/>
      <c r="NH360" s="59"/>
      <c r="NI360" s="59"/>
      <c r="NJ360" s="59"/>
      <c r="NK360" s="59"/>
      <c r="NL360" s="454"/>
      <c r="NM360" s="454"/>
      <c r="NN360" s="59"/>
      <c r="NO360" s="18"/>
      <c r="NP360" s="18"/>
      <c r="NQ360" s="18"/>
      <c r="NR360" s="18"/>
      <c r="NS360" s="18"/>
      <c r="NT360" s="18"/>
      <c r="NU360" s="18"/>
      <c r="NV360" s="18"/>
      <c r="NW360" s="18"/>
      <c r="NX360" s="18"/>
      <c r="NY360" s="18"/>
      <c r="NZ360" s="18"/>
      <c r="OA360" s="18"/>
      <c r="OB360" s="18"/>
      <c r="OC360" s="18"/>
      <c r="OZ360" s="59"/>
      <c r="PA360" s="251" t="str">
        <f t="shared" si="1205"/>
        <v/>
      </c>
      <c r="PB360" s="251" t="str">
        <f t="shared" si="1206"/>
        <v/>
      </c>
      <c r="PC360" s="251" t="str">
        <f t="shared" si="1207"/>
        <v/>
      </c>
      <c r="PD360" s="251" t="str">
        <f t="shared" si="1208"/>
        <v/>
      </c>
      <c r="PE360" s="251" t="str">
        <f t="shared" si="1209"/>
        <v/>
      </c>
      <c r="PF360" s="251" t="str">
        <f t="shared" si="1210"/>
        <v/>
      </c>
      <c r="PG360" s="251" t="str">
        <f t="shared" si="1211"/>
        <v/>
      </c>
      <c r="PH360" s="251" t="str">
        <f t="shared" si="1212"/>
        <v/>
      </c>
      <c r="PI360" s="251" t="str">
        <f t="shared" si="1213"/>
        <v/>
      </c>
      <c r="PJ360" s="251" t="str">
        <f t="shared" si="1214"/>
        <v/>
      </c>
      <c r="PK360" s="251" t="str">
        <f t="shared" si="1215"/>
        <v/>
      </c>
      <c r="PL360" s="251" t="str">
        <f t="shared" si="1216"/>
        <v/>
      </c>
      <c r="PM360" s="251" t="str">
        <f t="shared" si="1217"/>
        <v/>
      </c>
      <c r="PN360" s="251" t="str">
        <f t="shared" si="1218"/>
        <v/>
      </c>
      <c r="PO360" s="251" t="str">
        <f t="shared" si="1219"/>
        <v/>
      </c>
      <c r="PP360" s="251" t="str">
        <f t="shared" si="1220"/>
        <v/>
      </c>
      <c r="PQ360" s="251" t="str">
        <f t="shared" si="1221"/>
        <v/>
      </c>
      <c r="PR360" s="251" t="str">
        <f t="shared" si="1222"/>
        <v/>
      </c>
      <c r="PS360" s="251" t="str">
        <f t="shared" si="1223"/>
        <v/>
      </c>
      <c r="PT360" s="251" t="str">
        <f t="shared" si="1224"/>
        <v/>
      </c>
      <c r="PU360" s="251" t="str">
        <f t="shared" si="1225"/>
        <v/>
      </c>
      <c r="PV360" s="251" t="str">
        <f t="shared" si="1226"/>
        <v/>
      </c>
      <c r="PW360" s="251" t="str">
        <f t="shared" si="1227"/>
        <v/>
      </c>
      <c r="PX360" s="251" t="str">
        <f t="shared" si="1228"/>
        <v/>
      </c>
      <c r="PY360" s="251" t="str">
        <f t="shared" si="1229"/>
        <v/>
      </c>
      <c r="PZ360" s="251" t="str">
        <f t="shared" si="1230"/>
        <v/>
      </c>
      <c r="QA360" s="251" t="str">
        <f t="shared" si="1231"/>
        <v/>
      </c>
      <c r="QB360" s="251" t="str">
        <f t="shared" si="1232"/>
        <v/>
      </c>
      <c r="QC360" s="251" t="str">
        <f t="shared" si="1233"/>
        <v/>
      </c>
      <c r="QD360" s="251" t="str">
        <f t="shared" si="1234"/>
        <v/>
      </c>
      <c r="QE360" s="251" t="str">
        <f t="shared" si="1235"/>
        <v/>
      </c>
      <c r="QF360" s="63">
        <f t="shared" si="1236"/>
        <v>0</v>
      </c>
      <c r="QG360" s="59"/>
      <c r="QH360" s="59"/>
      <c r="QI360" s="59"/>
      <c r="QJ360" s="59"/>
      <c r="QK360" s="59"/>
      <c r="QL360" s="59"/>
      <c r="QM360" s="59"/>
      <c r="QN360" s="59"/>
    </row>
    <row r="361" spans="1:456" ht="6.75" customHeight="1" x14ac:dyDescent="0.25">
      <c r="A361" s="68"/>
      <c r="B361" s="447">
        <f t="shared" si="1098"/>
        <v>347</v>
      </c>
      <c r="C361" s="72" t="s">
        <v>1302</v>
      </c>
      <c r="D361" s="261" t="s">
        <v>1263</v>
      </c>
      <c r="E361" s="59"/>
      <c r="F361" s="229"/>
      <c r="G361" s="295"/>
      <c r="H361" s="295"/>
      <c r="I361" s="229"/>
      <c r="J361" s="295"/>
      <c r="K361" s="295"/>
      <c r="L361" s="229"/>
      <c r="M361" s="295"/>
      <c r="N361" s="295"/>
      <c r="O361" s="229"/>
      <c r="P361" s="295"/>
      <c r="Q361" s="295"/>
      <c r="R361" s="229"/>
      <c r="S361" s="230"/>
      <c r="T361" s="231"/>
      <c r="U361" s="229"/>
      <c r="V361" s="230"/>
      <c r="W361" s="231"/>
      <c r="X361" s="229"/>
      <c r="Y361" s="230"/>
      <c r="Z361" s="231"/>
      <c r="AA361" s="229"/>
      <c r="AB361" s="295"/>
      <c r="AC361" s="295"/>
      <c r="AD361" s="229"/>
      <c r="AE361" s="295"/>
      <c r="AF361" s="295"/>
      <c r="AG361" s="229"/>
      <c r="AH361" s="295"/>
      <c r="AI361" s="295"/>
      <c r="AJ361" s="229"/>
      <c r="AK361" s="295"/>
      <c r="AL361" s="295"/>
      <c r="AM361" s="229"/>
      <c r="AN361" s="295"/>
      <c r="AO361" s="295"/>
      <c r="AP361" s="243"/>
      <c r="AQ361" s="295"/>
      <c r="AR361" s="290"/>
      <c r="AS361" s="243"/>
      <c r="AT361" s="295"/>
      <c r="AU361" s="290"/>
      <c r="AV361" s="229"/>
      <c r="AW361" s="230"/>
      <c r="AX361" s="231"/>
      <c r="AY361" s="229"/>
      <c r="AZ361" s="230"/>
      <c r="BA361" s="231"/>
      <c r="BB361" s="229"/>
      <c r="BC361" s="230"/>
      <c r="BD361" s="231"/>
      <c r="BE361" s="229"/>
      <c r="BF361" s="230"/>
      <c r="BG361" s="231"/>
      <c r="BH361" s="229"/>
      <c r="BI361" s="230"/>
      <c r="BJ361" s="231"/>
      <c r="BK361" s="243"/>
      <c r="BL361" s="230"/>
      <c r="BM361" s="231"/>
      <c r="BN361" s="243"/>
      <c r="BO361" s="230"/>
      <c r="BP361" s="231"/>
      <c r="BQ361" s="229"/>
      <c r="BR361" s="230"/>
      <c r="BS361" s="231"/>
      <c r="BT361" s="229"/>
      <c r="BU361" s="230"/>
      <c r="BV361" s="231"/>
      <c r="BW361" s="229"/>
      <c r="BX361" s="230"/>
      <c r="BY361" s="231"/>
      <c r="BZ361" s="229"/>
      <c r="CA361" s="230"/>
      <c r="CB361" s="231"/>
      <c r="CC361" s="229"/>
      <c r="CD361" s="230"/>
      <c r="CE361" s="231"/>
      <c r="CF361" s="331"/>
      <c r="CG361" s="332"/>
      <c r="CH361" s="385"/>
      <c r="CI361" s="331"/>
      <c r="CJ361" s="332"/>
      <c r="CK361" s="385"/>
      <c r="CL361" s="243"/>
      <c r="CM361" s="230"/>
      <c r="CN361" s="354"/>
      <c r="CO361" s="243"/>
      <c r="CP361" s="230"/>
      <c r="CQ361" s="231"/>
      <c r="CR361" s="331"/>
      <c r="CS361" s="332"/>
      <c r="CT361" s="333"/>
      <c r="CU361" s="229"/>
      <c r="CV361" s="230"/>
      <c r="CW361" s="231"/>
      <c r="CX361" s="331"/>
      <c r="CY361" s="332"/>
      <c r="CZ361" s="333"/>
      <c r="DA361" s="331"/>
      <c r="DB361" s="332"/>
      <c r="DC361" s="333"/>
      <c r="DD361" s="331"/>
      <c r="DE361" s="332"/>
      <c r="DF361" s="333"/>
      <c r="DG361" s="331"/>
      <c r="DH361" s="332"/>
      <c r="DI361" s="333"/>
      <c r="DJ361" s="229"/>
      <c r="DK361" s="230"/>
      <c r="DL361" s="231"/>
      <c r="DM361" s="229"/>
      <c r="DN361" s="230"/>
      <c r="DO361" s="231"/>
      <c r="DP361" s="331"/>
      <c r="DQ361" s="332"/>
      <c r="DR361" s="333"/>
      <c r="DS361" s="331"/>
      <c r="DT361" s="332"/>
      <c r="DU361" s="333"/>
      <c r="DV361" s="331"/>
      <c r="DW361" s="332"/>
      <c r="DX361" s="333"/>
      <c r="DY361" s="331"/>
      <c r="DZ361" s="332"/>
      <c r="EA361" s="333"/>
      <c r="EB361" s="331"/>
      <c r="EC361" s="332"/>
      <c r="ED361" s="333"/>
      <c r="EE361" s="331"/>
      <c r="EF361" s="332"/>
      <c r="EG361" s="333"/>
      <c r="EH361" s="229"/>
      <c r="EI361" s="230"/>
      <c r="EJ361" s="231"/>
      <c r="EK361" s="229"/>
      <c r="EL361" s="230"/>
      <c r="EM361" s="231"/>
      <c r="EN361" s="244"/>
      <c r="EO361" s="269" t="str">
        <f t="shared" si="1099"/>
        <v/>
      </c>
      <c r="EP361" s="444" t="s">
        <v>1247</v>
      </c>
      <c r="EQ361" s="360" t="str">
        <f t="shared" si="1237"/>
        <v/>
      </c>
      <c r="ER361" s="360" t="str">
        <f t="shared" si="1238"/>
        <v/>
      </c>
      <c r="ES361" s="360" t="str">
        <f t="shared" si="1239"/>
        <v/>
      </c>
      <c r="ET361" s="360" t="str">
        <f t="shared" si="1240"/>
        <v/>
      </c>
      <c r="EU361" s="360" t="str">
        <f t="shared" si="1241"/>
        <v/>
      </c>
      <c r="EV361" s="360" t="str">
        <f t="shared" si="1242"/>
        <v/>
      </c>
      <c r="EW361" s="360" t="str">
        <f t="shared" si="1243"/>
        <v/>
      </c>
      <c r="EX361" s="360" t="str">
        <f t="shared" si="1244"/>
        <v/>
      </c>
      <c r="EY361" s="360" t="str">
        <f t="shared" si="1245"/>
        <v/>
      </c>
      <c r="EZ361" s="360" t="str">
        <f t="shared" si="1246"/>
        <v/>
      </c>
      <c r="FA361" s="360" t="str">
        <f t="shared" si="1247"/>
        <v/>
      </c>
      <c r="FB361" s="360" t="str">
        <f t="shared" si="1248"/>
        <v/>
      </c>
      <c r="FC361" s="360" t="str">
        <f t="shared" si="1249"/>
        <v/>
      </c>
      <c r="FD361" s="360" t="str">
        <f t="shared" si="1250"/>
        <v/>
      </c>
      <c r="FE361" s="360" t="str">
        <f t="shared" si="1251"/>
        <v/>
      </c>
      <c r="FF361" s="360" t="str">
        <f t="shared" si="1252"/>
        <v/>
      </c>
      <c r="FG361" s="360" t="str">
        <f t="shared" si="1253"/>
        <v/>
      </c>
      <c r="FH361" s="360" t="str">
        <f t="shared" si="1254"/>
        <v/>
      </c>
      <c r="FI361" s="360" t="str">
        <f t="shared" si="1255"/>
        <v/>
      </c>
      <c r="FJ361" s="360" t="str">
        <f t="shared" si="1256"/>
        <v/>
      </c>
      <c r="FK361" s="360" t="str">
        <f t="shared" si="1257"/>
        <v/>
      </c>
      <c r="FL361" s="360" t="str">
        <f t="shared" si="1258"/>
        <v/>
      </c>
      <c r="FM361" s="360" t="str">
        <f t="shared" si="1259"/>
        <v/>
      </c>
      <c r="FN361" s="360" t="str">
        <f t="shared" si="1260"/>
        <v/>
      </c>
      <c r="FO361" s="360" t="str">
        <f t="shared" si="1261"/>
        <v/>
      </c>
      <c r="FP361" s="360" t="str">
        <f t="shared" si="1262"/>
        <v/>
      </c>
      <c r="FQ361" s="360" t="str">
        <f t="shared" si="1263"/>
        <v/>
      </c>
      <c r="FR361" s="360" t="str">
        <f t="shared" si="1264"/>
        <v/>
      </c>
      <c r="FS361" s="360" t="str">
        <f t="shared" si="1265"/>
        <v/>
      </c>
      <c r="FT361" s="360" t="str">
        <f t="shared" si="1100"/>
        <v/>
      </c>
      <c r="FU361" s="360" t="str">
        <f t="shared" si="1266"/>
        <v/>
      </c>
      <c r="FV361" s="360" t="str">
        <f t="shared" si="1267"/>
        <v/>
      </c>
      <c r="FW361" s="360" t="str">
        <f t="shared" si="1268"/>
        <v/>
      </c>
      <c r="FX361" s="360" t="str">
        <f t="shared" si="1269"/>
        <v/>
      </c>
      <c r="FY361" s="360" t="str">
        <f t="shared" si="1270"/>
        <v/>
      </c>
      <c r="FZ361" s="360" t="str">
        <f t="shared" si="1271"/>
        <v/>
      </c>
      <c r="GA361" s="360" t="str">
        <f t="shared" si="1272"/>
        <v/>
      </c>
      <c r="GB361" s="360" t="str">
        <f t="shared" si="1273"/>
        <v/>
      </c>
      <c r="GC361" s="360" t="str">
        <f t="shared" si="1274"/>
        <v/>
      </c>
      <c r="GD361" s="360">
        <f t="shared" si="1275"/>
        <v>38</v>
      </c>
      <c r="GE361" s="360" t="str">
        <f t="shared" si="1276"/>
        <v/>
      </c>
      <c r="GF361" s="360" t="str">
        <f t="shared" si="1277"/>
        <v/>
      </c>
      <c r="GG361" s="360" t="str">
        <f t="shared" si="1278"/>
        <v/>
      </c>
      <c r="GH361" s="360" t="str">
        <f t="shared" si="1279"/>
        <v/>
      </c>
      <c r="GI361" s="360" t="str">
        <f t="shared" si="1280"/>
        <v/>
      </c>
      <c r="GJ361" s="360" t="str">
        <f t="shared" si="1281"/>
        <v/>
      </c>
      <c r="GK361" s="444" t="s">
        <v>1247</v>
      </c>
      <c r="GL361" s="361" t="str">
        <f t="shared" si="1101"/>
        <v>-</v>
      </c>
      <c r="GM361" s="361" t="str">
        <f t="shared" si="1102"/>
        <v>-</v>
      </c>
      <c r="GN361" s="361" t="str">
        <f t="shared" si="1103"/>
        <v>-</v>
      </c>
      <c r="GO361" s="361" t="str">
        <f t="shared" si="1104"/>
        <v>-</v>
      </c>
      <c r="GP361" s="361" t="str">
        <f t="shared" si="1105"/>
        <v>-</v>
      </c>
      <c r="GQ361" s="361" t="str">
        <f t="shared" si="1106"/>
        <v>-</v>
      </c>
      <c r="GR361" s="361" t="str">
        <f t="shared" si="1107"/>
        <v>-</v>
      </c>
      <c r="GS361" s="361" t="str">
        <f t="shared" si="1108"/>
        <v>-</v>
      </c>
      <c r="GT361" s="361" t="str">
        <f t="shared" si="1109"/>
        <v>-</v>
      </c>
      <c r="GU361" s="361" t="str">
        <f t="shared" si="1110"/>
        <v>-</v>
      </c>
      <c r="GV361" s="361" t="str">
        <f t="shared" si="1111"/>
        <v>-</v>
      </c>
      <c r="GW361" s="361" t="str">
        <f t="shared" si="1112"/>
        <v>-</v>
      </c>
      <c r="GX361" s="361" t="str">
        <f t="shared" si="1113"/>
        <v>-</v>
      </c>
      <c r="GY361" s="361" t="str">
        <f t="shared" si="1114"/>
        <v>-</v>
      </c>
      <c r="GZ361" s="361" t="str">
        <f t="shared" si="1115"/>
        <v>-</v>
      </c>
      <c r="HA361" s="361" t="str">
        <f t="shared" si="1116"/>
        <v>-</v>
      </c>
      <c r="HB361" s="361" t="str">
        <f t="shared" si="1117"/>
        <v>-</v>
      </c>
      <c r="HC361" s="361" t="str">
        <f t="shared" si="1118"/>
        <v>-</v>
      </c>
      <c r="HD361" s="361" t="str">
        <f t="shared" si="1119"/>
        <v>-</v>
      </c>
      <c r="HE361" s="361" t="str">
        <f t="shared" si="1120"/>
        <v>-</v>
      </c>
      <c r="HF361" s="361" t="str">
        <f t="shared" si="1121"/>
        <v>-</v>
      </c>
      <c r="HG361" s="361" t="str">
        <f t="shared" si="1122"/>
        <v>-</v>
      </c>
      <c r="HH361" s="361" t="str">
        <f t="shared" si="1123"/>
        <v>-</v>
      </c>
      <c r="HI361" s="361" t="str">
        <f t="shared" si="1124"/>
        <v>-</v>
      </c>
      <c r="HJ361" s="361" t="str">
        <f t="shared" si="1125"/>
        <v>-</v>
      </c>
      <c r="HK361" s="361" t="str">
        <f t="shared" si="1126"/>
        <v>-</v>
      </c>
      <c r="HL361" s="361" t="str">
        <f t="shared" si="1127"/>
        <v>-</v>
      </c>
      <c r="HM361" s="361" t="str">
        <f t="shared" si="1128"/>
        <v>-</v>
      </c>
      <c r="HN361" s="361" t="str">
        <f t="shared" si="1129"/>
        <v>-</v>
      </c>
      <c r="HO361" s="361" t="str">
        <f t="shared" si="1130"/>
        <v>-</v>
      </c>
      <c r="HP361" s="361" t="str">
        <f t="shared" si="1131"/>
        <v>-</v>
      </c>
      <c r="HQ361" s="361" t="str">
        <f t="shared" si="1132"/>
        <v>-</v>
      </c>
      <c r="HR361" s="361" t="str">
        <f t="shared" si="1133"/>
        <v>-</v>
      </c>
      <c r="HS361" s="361" t="str">
        <f t="shared" si="1134"/>
        <v>-</v>
      </c>
      <c r="HT361" s="361" t="str">
        <f t="shared" si="1135"/>
        <v>-</v>
      </c>
      <c r="HU361" s="361" t="str">
        <f t="shared" si="1136"/>
        <v>-</v>
      </c>
      <c r="HV361" s="361" t="str">
        <f t="shared" si="1137"/>
        <v>-</v>
      </c>
      <c r="HW361" s="361" t="str">
        <f t="shared" si="1138"/>
        <v>-</v>
      </c>
      <c r="HX361" s="361" t="str">
        <f t="shared" si="1139"/>
        <v>-</v>
      </c>
      <c r="HY361" s="361" t="str">
        <f t="shared" si="1140"/>
        <v>ncol1</v>
      </c>
      <c r="HZ361" s="361" t="str">
        <f t="shared" si="1141"/>
        <v>-</v>
      </c>
      <c r="IA361" s="361" t="str">
        <f t="shared" si="1142"/>
        <v>-</v>
      </c>
      <c r="IB361" s="361" t="str">
        <f t="shared" si="1143"/>
        <v>-</v>
      </c>
      <c r="IC361" s="361" t="str">
        <f t="shared" si="1144"/>
        <v>-</v>
      </c>
      <c r="ID361" s="361" t="str">
        <f t="shared" si="1145"/>
        <v>-</v>
      </c>
      <c r="IE361" s="361" t="str">
        <f t="shared" si="1146"/>
        <v>-</v>
      </c>
      <c r="IF361" s="444" t="s">
        <v>1247</v>
      </c>
      <c r="IG361" s="56" t="str">
        <f t="shared" si="1282"/>
        <v>-</v>
      </c>
      <c r="IH361" s="56" t="str">
        <f t="shared" si="1283"/>
        <v>-</v>
      </c>
      <c r="II361" s="56" t="str">
        <f t="shared" si="1284"/>
        <v>-</v>
      </c>
      <c r="IJ361" s="56" t="str">
        <f t="shared" si="1285"/>
        <v>-</v>
      </c>
      <c r="IK361" s="56" t="str">
        <f t="shared" si="1147"/>
        <v>-</v>
      </c>
      <c r="IL361" s="56" t="str">
        <f t="shared" si="1148"/>
        <v>-</v>
      </c>
      <c r="IM361" s="56" t="str">
        <f t="shared" si="1149"/>
        <v>-</v>
      </c>
      <c r="IN361" s="56" t="str">
        <f t="shared" si="1150"/>
        <v>-</v>
      </c>
      <c r="IO361" s="56" t="str">
        <f t="shared" si="1151"/>
        <v>-</v>
      </c>
      <c r="IP361" s="56" t="str">
        <f t="shared" si="1152"/>
        <v>-</v>
      </c>
      <c r="IQ361" s="56" t="str">
        <f t="shared" si="1153"/>
        <v>-</v>
      </c>
      <c r="IR361" s="56" t="str">
        <f t="shared" si="1154"/>
        <v>-</v>
      </c>
      <c r="IS361" s="56" t="str">
        <f t="shared" si="1155"/>
        <v>-</v>
      </c>
      <c r="IT361" s="56" t="str">
        <f t="shared" si="1156"/>
        <v>-</v>
      </c>
      <c r="IU361" s="56" t="str">
        <f t="shared" si="1157"/>
        <v>-</v>
      </c>
      <c r="IV361" s="56" t="str">
        <f t="shared" si="1158"/>
        <v>-</v>
      </c>
      <c r="IW361" s="56" t="str">
        <f t="shared" si="1159"/>
        <v>-</v>
      </c>
      <c r="IX361" s="56" t="str">
        <f t="shared" si="1160"/>
        <v>-</v>
      </c>
      <c r="IY361" s="56" t="str">
        <f t="shared" si="1161"/>
        <v>-</v>
      </c>
      <c r="IZ361" s="56" t="str">
        <f t="shared" si="1162"/>
        <v>-</v>
      </c>
      <c r="JA361" s="56" t="str">
        <f t="shared" si="1163"/>
        <v>-</v>
      </c>
      <c r="JB361" s="56" t="str">
        <f t="shared" si="1164"/>
        <v>-</v>
      </c>
      <c r="JC361" s="56" t="str">
        <f t="shared" si="1165"/>
        <v>-</v>
      </c>
      <c r="JD361" s="56" t="str">
        <f t="shared" si="1166"/>
        <v>-</v>
      </c>
      <c r="JE361" s="56" t="str">
        <f t="shared" si="1167"/>
        <v>-</v>
      </c>
      <c r="JF361" s="56" t="str">
        <f t="shared" si="1168"/>
        <v>-</v>
      </c>
      <c r="JG361" s="56" t="str">
        <f t="shared" si="1169"/>
        <v>-</v>
      </c>
      <c r="JH361" s="56" t="str">
        <f t="shared" si="1170"/>
        <v>-</v>
      </c>
      <c r="JI361" s="56" t="str">
        <f t="shared" si="1171"/>
        <v>-</v>
      </c>
      <c r="JJ361" s="56" t="str">
        <f t="shared" si="1172"/>
        <v>-</v>
      </c>
      <c r="JK361" s="56" t="str">
        <f t="shared" si="1173"/>
        <v>-</v>
      </c>
      <c r="JL361" s="56" t="str">
        <f t="shared" si="1174"/>
        <v>-</v>
      </c>
      <c r="JM361" s="56" t="str">
        <f t="shared" si="1175"/>
        <v>-</v>
      </c>
      <c r="JN361" s="56" t="str">
        <f t="shared" si="1176"/>
        <v>-</v>
      </c>
      <c r="JO361" s="56" t="str">
        <f t="shared" si="1177"/>
        <v>-</v>
      </c>
      <c r="JP361" s="56" t="str">
        <f t="shared" si="1178"/>
        <v>-</v>
      </c>
      <c r="JQ361" s="56" t="str">
        <f t="shared" si="1179"/>
        <v>-</v>
      </c>
      <c r="JR361" s="56" t="str">
        <f t="shared" si="1180"/>
        <v>-</v>
      </c>
      <c r="JS361" s="56" t="str">
        <f t="shared" si="1181"/>
        <v>-</v>
      </c>
      <c r="JT361" s="56" t="str">
        <f t="shared" si="1182"/>
        <v>d</v>
      </c>
      <c r="JU361" s="56" t="str">
        <f t="shared" si="1183"/>
        <v>-</v>
      </c>
      <c r="JV361" s="56" t="str">
        <f t="shared" si="1184"/>
        <v>-</v>
      </c>
      <c r="JW361" s="56" t="str">
        <f t="shared" si="1185"/>
        <v>-</v>
      </c>
      <c r="JX361" s="56" t="str">
        <f t="shared" si="1186"/>
        <v>-</v>
      </c>
      <c r="JY361" s="56" t="str">
        <f t="shared" si="1187"/>
        <v>-</v>
      </c>
      <c r="JZ361" s="56" t="str">
        <f t="shared" si="1188"/>
        <v>-</v>
      </c>
      <c r="KA361" s="444" t="s">
        <v>1247</v>
      </c>
      <c r="KB361" s="360">
        <f>IF(ISNUMBER(INDEX($EQ$15:$GK$521,$B361,EO$11)),MAX(KB$14:KB360)+1,0)</f>
        <v>0</v>
      </c>
      <c r="KC361" s="360" t="str">
        <f t="shared" si="1286"/>
        <v/>
      </c>
      <c r="KD361" s="373" t="s">
        <v>2</v>
      </c>
      <c r="KE361" s="215"/>
      <c r="KF361" s="60"/>
      <c r="KG361" s="60"/>
      <c r="KH361" s="60"/>
      <c r="KI361" s="60"/>
      <c r="KJ361" s="60"/>
      <c r="KK361" s="60"/>
      <c r="KL361" s="60"/>
      <c r="KM361" s="60"/>
      <c r="KN361" s="60"/>
      <c r="KO361" s="60"/>
      <c r="KP361" s="60"/>
      <c r="KQ361" s="60"/>
      <c r="KR361" s="60"/>
      <c r="KS361" s="60"/>
      <c r="KT361" s="60"/>
      <c r="KU361" s="60"/>
      <c r="KV361" s="60"/>
      <c r="KW361" s="60"/>
      <c r="KX361" s="60"/>
      <c r="KY361" s="60"/>
      <c r="KZ361" s="283" t="str">
        <f t="shared" si="1189"/>
        <v/>
      </c>
      <c r="LA361" s="26"/>
      <c r="LB361" s="18"/>
      <c r="LC361" s="18"/>
      <c r="LD361" s="18"/>
      <c r="LE361" s="18"/>
      <c r="LF361" s="18"/>
      <c r="LG361" s="18"/>
      <c r="LH361" s="18"/>
      <c r="LI361" s="18"/>
      <c r="LJ361" s="18"/>
      <c r="LK361" s="18"/>
      <c r="LL361" s="18"/>
      <c r="LM361" s="18"/>
      <c r="LN361" s="63"/>
      <c r="LO361" s="251">
        <f t="shared" si="1190"/>
        <v>0</v>
      </c>
      <c r="LP361" s="251">
        <f t="shared" si="1191"/>
        <v>0</v>
      </c>
      <c r="LQ361" s="251">
        <f t="shared" si="1192"/>
        <v>0</v>
      </c>
      <c r="LR361" s="251">
        <f t="shared" si="1193"/>
        <v>0</v>
      </c>
      <c r="LS361" s="251">
        <f t="shared" si="1194"/>
        <v>0</v>
      </c>
      <c r="LT361" s="251">
        <f t="shared" si="1195"/>
        <v>0</v>
      </c>
      <c r="LU361" s="251">
        <f t="shared" si="1196"/>
        <v>0</v>
      </c>
      <c r="LV361" s="251">
        <f t="shared" si="1197"/>
        <v>0</v>
      </c>
      <c r="LW361" s="251">
        <f t="shared" si="1198"/>
        <v>0</v>
      </c>
      <c r="LX361" s="251">
        <f t="shared" si="1199"/>
        <v>0</v>
      </c>
      <c r="LY361" s="251">
        <f t="shared" si="1200"/>
        <v>0</v>
      </c>
      <c r="LZ361" s="251">
        <f t="shared" si="1201"/>
        <v>0</v>
      </c>
      <c r="MA361" s="63" t="str">
        <f t="shared" si="1202"/>
        <v/>
      </c>
      <c r="MB361" s="63" t="str">
        <f t="shared" si="1094"/>
        <v/>
      </c>
      <c r="MC361" s="63">
        <f t="shared" si="1095"/>
        <v>347</v>
      </c>
      <c r="MD361" s="63" t="str">
        <f t="shared" si="1096"/>
        <v/>
      </c>
      <c r="ME361" s="63" t="str">
        <f t="shared" si="1097"/>
        <v/>
      </c>
      <c r="MF361" s="315" t="str">
        <f t="shared" si="1203"/>
        <v/>
      </c>
      <c r="MG361" s="315">
        <f>IF(ISNUMBER(MATCH(EO361,$ME$15:$ME$520,0)),0,MAX(MG$14:MG360)+1)</f>
        <v>0</v>
      </c>
      <c r="MH361" s="315" t="str">
        <f t="shared" si="1204"/>
        <v/>
      </c>
      <c r="MI361" s="369"/>
      <c r="MJ361" s="68"/>
      <c r="MK361" s="18"/>
      <c r="ML361" s="242"/>
      <c r="MM361" s="242"/>
      <c r="MN361" s="59"/>
      <c r="MO361" s="59"/>
      <c r="MP361" s="285"/>
      <c r="MQ361" s="59"/>
      <c r="MR361" s="238"/>
      <c r="MS361" s="285"/>
      <c r="MT361" s="59"/>
      <c r="MU361" s="285"/>
      <c r="MV361" s="238"/>
      <c r="MW361" s="59"/>
      <c r="MX361" s="59"/>
      <c r="MY361" s="59"/>
      <c r="MZ361" s="59"/>
      <c r="NA361" s="59"/>
      <c r="NB361" s="59"/>
      <c r="NC361" s="59"/>
      <c r="ND361" s="59"/>
      <c r="NE361" s="59"/>
      <c r="NF361" s="59"/>
      <c r="NG361" s="59"/>
      <c r="NH361" s="59"/>
      <c r="NI361" s="59"/>
      <c r="NJ361" s="59"/>
      <c r="NK361" s="59"/>
      <c r="NL361" s="454"/>
      <c r="NM361" s="454"/>
      <c r="NN361" s="59"/>
      <c r="NO361" s="18"/>
      <c r="NP361" s="18"/>
      <c r="NQ361" s="18"/>
      <c r="NR361" s="18"/>
      <c r="NS361" s="18"/>
      <c r="NT361" s="18"/>
      <c r="NU361" s="18"/>
      <c r="NV361" s="18"/>
      <c r="NW361" s="18"/>
      <c r="NX361" s="18"/>
      <c r="NY361" s="18"/>
      <c r="NZ361" s="18"/>
      <c r="OA361" s="18"/>
      <c r="OB361" s="18"/>
      <c r="OC361" s="18"/>
      <c r="OZ361" s="59"/>
      <c r="PA361" s="251" t="str">
        <f t="shared" si="1205"/>
        <v/>
      </c>
      <c r="PB361" s="251" t="str">
        <f t="shared" si="1206"/>
        <v/>
      </c>
      <c r="PC361" s="251" t="str">
        <f t="shared" si="1207"/>
        <v/>
      </c>
      <c r="PD361" s="251" t="str">
        <f t="shared" si="1208"/>
        <v/>
      </c>
      <c r="PE361" s="251" t="str">
        <f t="shared" si="1209"/>
        <v/>
      </c>
      <c r="PF361" s="251" t="str">
        <f t="shared" si="1210"/>
        <v/>
      </c>
      <c r="PG361" s="251" t="str">
        <f t="shared" si="1211"/>
        <v/>
      </c>
      <c r="PH361" s="251" t="str">
        <f t="shared" si="1212"/>
        <v/>
      </c>
      <c r="PI361" s="251" t="str">
        <f t="shared" si="1213"/>
        <v/>
      </c>
      <c r="PJ361" s="251" t="str">
        <f t="shared" si="1214"/>
        <v/>
      </c>
      <c r="PK361" s="251" t="str">
        <f t="shared" si="1215"/>
        <v/>
      </c>
      <c r="PL361" s="251" t="str">
        <f t="shared" si="1216"/>
        <v/>
      </c>
      <c r="PM361" s="251" t="str">
        <f t="shared" si="1217"/>
        <v/>
      </c>
      <c r="PN361" s="251" t="str">
        <f t="shared" si="1218"/>
        <v/>
      </c>
      <c r="PO361" s="251" t="str">
        <f t="shared" si="1219"/>
        <v/>
      </c>
      <c r="PP361" s="251" t="str">
        <f t="shared" si="1220"/>
        <v/>
      </c>
      <c r="PQ361" s="251" t="str">
        <f t="shared" si="1221"/>
        <v/>
      </c>
      <c r="PR361" s="251" t="str">
        <f t="shared" si="1222"/>
        <v/>
      </c>
      <c r="PS361" s="251" t="str">
        <f t="shared" si="1223"/>
        <v/>
      </c>
      <c r="PT361" s="251" t="str">
        <f t="shared" si="1224"/>
        <v/>
      </c>
      <c r="PU361" s="251" t="str">
        <f t="shared" si="1225"/>
        <v/>
      </c>
      <c r="PV361" s="251" t="str">
        <f t="shared" si="1226"/>
        <v/>
      </c>
      <c r="PW361" s="251" t="str">
        <f t="shared" si="1227"/>
        <v/>
      </c>
      <c r="PX361" s="251" t="str">
        <f t="shared" si="1228"/>
        <v/>
      </c>
      <c r="PY361" s="251" t="str">
        <f t="shared" si="1229"/>
        <v/>
      </c>
      <c r="PZ361" s="251" t="str">
        <f t="shared" si="1230"/>
        <v/>
      </c>
      <c r="QA361" s="251" t="str">
        <f t="shared" si="1231"/>
        <v/>
      </c>
      <c r="QB361" s="251" t="str">
        <f t="shared" si="1232"/>
        <v/>
      </c>
      <c r="QC361" s="251" t="str">
        <f t="shared" si="1233"/>
        <v/>
      </c>
      <c r="QD361" s="251" t="str">
        <f t="shared" si="1234"/>
        <v/>
      </c>
      <c r="QE361" s="251" t="str">
        <f t="shared" si="1235"/>
        <v/>
      </c>
      <c r="QF361" s="63">
        <f t="shared" si="1236"/>
        <v>0</v>
      </c>
      <c r="QG361" s="59"/>
      <c r="QH361" s="59"/>
      <c r="QI361" s="59"/>
      <c r="QJ361" s="59"/>
      <c r="QK361" s="59"/>
      <c r="QL361" s="59"/>
      <c r="QM361" s="59"/>
      <c r="QN361" s="59"/>
    </row>
    <row r="362" spans="1:456" ht="6.75" customHeight="1" x14ac:dyDescent="0.25">
      <c r="A362" s="68"/>
      <c r="B362" s="447">
        <f t="shared" si="1098"/>
        <v>348</v>
      </c>
      <c r="C362" s="72" t="s">
        <v>1303</v>
      </c>
      <c r="D362" s="261" t="s">
        <v>1263</v>
      </c>
      <c r="E362" s="59"/>
      <c r="F362" s="229"/>
      <c r="G362" s="295"/>
      <c r="H362" s="295"/>
      <c r="I362" s="229"/>
      <c r="J362" s="295"/>
      <c r="K362" s="295"/>
      <c r="L362" s="229"/>
      <c r="M362" s="295"/>
      <c r="N362" s="295"/>
      <c r="O362" s="229"/>
      <c r="P362" s="295"/>
      <c r="Q362" s="295"/>
      <c r="R362" s="229"/>
      <c r="S362" s="230"/>
      <c r="T362" s="231"/>
      <c r="U362" s="229"/>
      <c r="V362" s="230"/>
      <c r="W362" s="231"/>
      <c r="X362" s="229"/>
      <c r="Y362" s="230"/>
      <c r="Z362" s="231"/>
      <c r="AA362" s="229"/>
      <c r="AB362" s="295"/>
      <c r="AC362" s="295"/>
      <c r="AD362" s="229"/>
      <c r="AE362" s="295"/>
      <c r="AF362" s="295"/>
      <c r="AG362" s="229"/>
      <c r="AH362" s="295"/>
      <c r="AI362" s="295"/>
      <c r="AJ362" s="229"/>
      <c r="AK362" s="295"/>
      <c r="AL362" s="295"/>
      <c r="AM362" s="229"/>
      <c r="AN362" s="295"/>
      <c r="AO362" s="295"/>
      <c r="AP362" s="243"/>
      <c r="AQ362" s="295"/>
      <c r="AR362" s="290"/>
      <c r="AS362" s="243"/>
      <c r="AT362" s="295"/>
      <c r="AU362" s="290"/>
      <c r="AV362" s="229"/>
      <c r="AW362" s="230"/>
      <c r="AX362" s="231"/>
      <c r="AY362" s="229"/>
      <c r="AZ362" s="230"/>
      <c r="BA362" s="231"/>
      <c r="BB362" s="229"/>
      <c r="BC362" s="230"/>
      <c r="BD362" s="231"/>
      <c r="BE362" s="229"/>
      <c r="BF362" s="230"/>
      <c r="BG362" s="231"/>
      <c r="BH362" s="229"/>
      <c r="BI362" s="230"/>
      <c r="BJ362" s="231"/>
      <c r="BK362" s="243"/>
      <c r="BL362" s="230"/>
      <c r="BM362" s="231"/>
      <c r="BN362" s="243"/>
      <c r="BO362" s="230"/>
      <c r="BP362" s="231"/>
      <c r="BQ362" s="229"/>
      <c r="BR362" s="230"/>
      <c r="BS362" s="231"/>
      <c r="BT362" s="229"/>
      <c r="BU362" s="230"/>
      <c r="BV362" s="231"/>
      <c r="BW362" s="229"/>
      <c r="BX362" s="230"/>
      <c r="BY362" s="231"/>
      <c r="BZ362" s="229"/>
      <c r="CA362" s="230"/>
      <c r="CB362" s="231"/>
      <c r="CC362" s="229"/>
      <c r="CD362" s="230"/>
      <c r="CE362" s="231"/>
      <c r="CF362" s="331"/>
      <c r="CG362" s="332"/>
      <c r="CH362" s="385"/>
      <c r="CI362" s="331"/>
      <c r="CJ362" s="332"/>
      <c r="CK362" s="385"/>
      <c r="CL362" s="243"/>
      <c r="CM362" s="230"/>
      <c r="CN362" s="354"/>
      <c r="CO362" s="243"/>
      <c r="CP362" s="230"/>
      <c r="CQ362" s="231"/>
      <c r="CR362" s="331"/>
      <c r="CS362" s="332"/>
      <c r="CT362" s="333"/>
      <c r="CU362" s="229"/>
      <c r="CV362" s="230"/>
      <c r="CW362" s="231"/>
      <c r="CX362" s="331"/>
      <c r="CY362" s="332"/>
      <c r="CZ362" s="333"/>
      <c r="DA362" s="331"/>
      <c r="DB362" s="332"/>
      <c r="DC362" s="333"/>
      <c r="DD362" s="331"/>
      <c r="DE362" s="332"/>
      <c r="DF362" s="333"/>
      <c r="DG362" s="331"/>
      <c r="DH362" s="332"/>
      <c r="DI362" s="333"/>
      <c r="DJ362" s="229"/>
      <c r="DK362" s="230"/>
      <c r="DL362" s="231"/>
      <c r="DM362" s="229"/>
      <c r="DN362" s="230"/>
      <c r="DO362" s="231"/>
      <c r="DP362" s="331"/>
      <c r="DQ362" s="332"/>
      <c r="DR362" s="333"/>
      <c r="DS362" s="331"/>
      <c r="DT362" s="332"/>
      <c r="DU362" s="333"/>
      <c r="DV362" s="331"/>
      <c r="DW362" s="332"/>
      <c r="DX362" s="333"/>
      <c r="DY362" s="331"/>
      <c r="DZ362" s="332"/>
      <c r="EA362" s="333"/>
      <c r="EB362" s="331"/>
      <c r="EC362" s="332"/>
      <c r="ED362" s="333"/>
      <c r="EE362" s="331"/>
      <c r="EF362" s="332"/>
      <c r="EG362" s="333"/>
      <c r="EH362" s="229"/>
      <c r="EI362" s="230"/>
      <c r="EJ362" s="231"/>
      <c r="EK362" s="229"/>
      <c r="EL362" s="230"/>
      <c r="EM362" s="231"/>
      <c r="EN362" s="244"/>
      <c r="EO362" s="269" t="str">
        <f t="shared" si="1099"/>
        <v/>
      </c>
      <c r="EP362" s="444" t="s">
        <v>1247</v>
      </c>
      <c r="EQ362" s="360" t="str">
        <f t="shared" si="1237"/>
        <v/>
      </c>
      <c r="ER362" s="360" t="str">
        <f t="shared" si="1238"/>
        <v/>
      </c>
      <c r="ES362" s="360" t="str">
        <f t="shared" si="1239"/>
        <v/>
      </c>
      <c r="ET362" s="360" t="str">
        <f t="shared" si="1240"/>
        <v/>
      </c>
      <c r="EU362" s="360" t="str">
        <f t="shared" si="1241"/>
        <v/>
      </c>
      <c r="EV362" s="360" t="str">
        <f t="shared" si="1242"/>
        <v/>
      </c>
      <c r="EW362" s="360" t="str">
        <f t="shared" si="1243"/>
        <v/>
      </c>
      <c r="EX362" s="360" t="str">
        <f t="shared" si="1244"/>
        <v/>
      </c>
      <c r="EY362" s="360" t="str">
        <f t="shared" si="1245"/>
        <v/>
      </c>
      <c r="EZ362" s="360" t="str">
        <f t="shared" si="1246"/>
        <v/>
      </c>
      <c r="FA362" s="360" t="str">
        <f t="shared" si="1247"/>
        <v/>
      </c>
      <c r="FB362" s="360" t="str">
        <f t="shared" si="1248"/>
        <v/>
      </c>
      <c r="FC362" s="360" t="str">
        <f t="shared" si="1249"/>
        <v/>
      </c>
      <c r="FD362" s="360" t="str">
        <f t="shared" si="1250"/>
        <v/>
      </c>
      <c r="FE362" s="360" t="str">
        <f t="shared" si="1251"/>
        <v/>
      </c>
      <c r="FF362" s="360" t="str">
        <f t="shared" si="1252"/>
        <v/>
      </c>
      <c r="FG362" s="360" t="str">
        <f t="shared" si="1253"/>
        <v/>
      </c>
      <c r="FH362" s="360" t="str">
        <f t="shared" si="1254"/>
        <v/>
      </c>
      <c r="FI362" s="360" t="str">
        <f t="shared" si="1255"/>
        <v/>
      </c>
      <c r="FJ362" s="360" t="str">
        <f t="shared" si="1256"/>
        <v/>
      </c>
      <c r="FK362" s="360" t="str">
        <f t="shared" si="1257"/>
        <v/>
      </c>
      <c r="FL362" s="360" t="str">
        <f t="shared" si="1258"/>
        <v/>
      </c>
      <c r="FM362" s="360" t="str">
        <f t="shared" si="1259"/>
        <v/>
      </c>
      <c r="FN362" s="360" t="str">
        <f t="shared" si="1260"/>
        <v/>
      </c>
      <c r="FO362" s="360" t="str">
        <f t="shared" si="1261"/>
        <v/>
      </c>
      <c r="FP362" s="360" t="str">
        <f t="shared" si="1262"/>
        <v/>
      </c>
      <c r="FQ362" s="360" t="str">
        <f t="shared" si="1263"/>
        <v/>
      </c>
      <c r="FR362" s="360" t="str">
        <f t="shared" si="1264"/>
        <v/>
      </c>
      <c r="FS362" s="360" t="str">
        <f t="shared" si="1265"/>
        <v/>
      </c>
      <c r="FT362" s="360" t="str">
        <f t="shared" si="1100"/>
        <v/>
      </c>
      <c r="FU362" s="360" t="str">
        <f t="shared" si="1266"/>
        <v/>
      </c>
      <c r="FV362" s="360" t="str">
        <f t="shared" si="1267"/>
        <v/>
      </c>
      <c r="FW362" s="360" t="str">
        <f t="shared" si="1268"/>
        <v/>
      </c>
      <c r="FX362" s="360" t="str">
        <f t="shared" si="1269"/>
        <v/>
      </c>
      <c r="FY362" s="360" t="str">
        <f t="shared" si="1270"/>
        <v/>
      </c>
      <c r="FZ362" s="360" t="str">
        <f t="shared" si="1271"/>
        <v/>
      </c>
      <c r="GA362" s="360" t="str">
        <f t="shared" si="1272"/>
        <v/>
      </c>
      <c r="GB362" s="360" t="str">
        <f t="shared" si="1273"/>
        <v/>
      </c>
      <c r="GC362" s="360" t="str">
        <f t="shared" si="1274"/>
        <v/>
      </c>
      <c r="GD362" s="360">
        <f t="shared" si="1275"/>
        <v>39</v>
      </c>
      <c r="GE362" s="360" t="str">
        <f t="shared" si="1276"/>
        <v/>
      </c>
      <c r="GF362" s="360" t="str">
        <f t="shared" si="1277"/>
        <v/>
      </c>
      <c r="GG362" s="360" t="str">
        <f t="shared" si="1278"/>
        <v/>
      </c>
      <c r="GH362" s="360" t="str">
        <f t="shared" si="1279"/>
        <v/>
      </c>
      <c r="GI362" s="360" t="str">
        <f t="shared" si="1280"/>
        <v/>
      </c>
      <c r="GJ362" s="360" t="str">
        <f t="shared" si="1281"/>
        <v/>
      </c>
      <c r="GK362" s="444" t="s">
        <v>1247</v>
      </c>
      <c r="GL362" s="361" t="str">
        <f t="shared" si="1101"/>
        <v>-</v>
      </c>
      <c r="GM362" s="361" t="str">
        <f t="shared" si="1102"/>
        <v>-</v>
      </c>
      <c r="GN362" s="361" t="str">
        <f t="shared" si="1103"/>
        <v>-</v>
      </c>
      <c r="GO362" s="361" t="str">
        <f t="shared" si="1104"/>
        <v>-</v>
      </c>
      <c r="GP362" s="361" t="str">
        <f t="shared" si="1105"/>
        <v>-</v>
      </c>
      <c r="GQ362" s="361" t="str">
        <f t="shared" si="1106"/>
        <v>-</v>
      </c>
      <c r="GR362" s="361" t="str">
        <f t="shared" si="1107"/>
        <v>-</v>
      </c>
      <c r="GS362" s="361" t="str">
        <f t="shared" si="1108"/>
        <v>-</v>
      </c>
      <c r="GT362" s="361" t="str">
        <f t="shared" si="1109"/>
        <v>-</v>
      </c>
      <c r="GU362" s="361" t="str">
        <f t="shared" si="1110"/>
        <v>-</v>
      </c>
      <c r="GV362" s="361" t="str">
        <f t="shared" si="1111"/>
        <v>-</v>
      </c>
      <c r="GW362" s="361" t="str">
        <f t="shared" si="1112"/>
        <v>-</v>
      </c>
      <c r="GX362" s="361" t="str">
        <f t="shared" si="1113"/>
        <v>-</v>
      </c>
      <c r="GY362" s="361" t="str">
        <f t="shared" si="1114"/>
        <v>-</v>
      </c>
      <c r="GZ362" s="361" t="str">
        <f t="shared" si="1115"/>
        <v>-</v>
      </c>
      <c r="HA362" s="361" t="str">
        <f t="shared" si="1116"/>
        <v>-</v>
      </c>
      <c r="HB362" s="361" t="str">
        <f t="shared" si="1117"/>
        <v>-</v>
      </c>
      <c r="HC362" s="361" t="str">
        <f t="shared" si="1118"/>
        <v>-</v>
      </c>
      <c r="HD362" s="361" t="str">
        <f t="shared" si="1119"/>
        <v>-</v>
      </c>
      <c r="HE362" s="361" t="str">
        <f t="shared" si="1120"/>
        <v>-</v>
      </c>
      <c r="HF362" s="361" t="str">
        <f t="shared" si="1121"/>
        <v>-</v>
      </c>
      <c r="HG362" s="361" t="str">
        <f t="shared" si="1122"/>
        <v>-</v>
      </c>
      <c r="HH362" s="361" t="str">
        <f t="shared" si="1123"/>
        <v>-</v>
      </c>
      <c r="HI362" s="361" t="str">
        <f t="shared" si="1124"/>
        <v>-</v>
      </c>
      <c r="HJ362" s="361" t="str">
        <f t="shared" si="1125"/>
        <v>-</v>
      </c>
      <c r="HK362" s="361" t="str">
        <f t="shared" si="1126"/>
        <v>-</v>
      </c>
      <c r="HL362" s="361" t="str">
        <f t="shared" si="1127"/>
        <v>-</v>
      </c>
      <c r="HM362" s="361" t="str">
        <f t="shared" si="1128"/>
        <v>-</v>
      </c>
      <c r="HN362" s="361" t="str">
        <f t="shared" si="1129"/>
        <v>-</v>
      </c>
      <c r="HO362" s="361" t="str">
        <f t="shared" si="1130"/>
        <v>-</v>
      </c>
      <c r="HP362" s="361" t="str">
        <f t="shared" si="1131"/>
        <v>-</v>
      </c>
      <c r="HQ362" s="361" t="str">
        <f t="shared" si="1132"/>
        <v>-</v>
      </c>
      <c r="HR362" s="361" t="str">
        <f t="shared" si="1133"/>
        <v>-</v>
      </c>
      <c r="HS362" s="361" t="str">
        <f t="shared" si="1134"/>
        <v>-</v>
      </c>
      <c r="HT362" s="361" t="str">
        <f t="shared" si="1135"/>
        <v>-</v>
      </c>
      <c r="HU362" s="361" t="str">
        <f t="shared" si="1136"/>
        <v>-</v>
      </c>
      <c r="HV362" s="361" t="str">
        <f t="shared" si="1137"/>
        <v>-</v>
      </c>
      <c r="HW362" s="361" t="str">
        <f t="shared" si="1138"/>
        <v>-</v>
      </c>
      <c r="HX362" s="361" t="str">
        <f t="shared" si="1139"/>
        <v>-</v>
      </c>
      <c r="HY362" s="361" t="str">
        <f t="shared" si="1140"/>
        <v>delr1</v>
      </c>
      <c r="HZ362" s="361" t="str">
        <f t="shared" si="1141"/>
        <v>-</v>
      </c>
      <c r="IA362" s="361" t="str">
        <f t="shared" si="1142"/>
        <v>-</v>
      </c>
      <c r="IB362" s="361" t="str">
        <f t="shared" si="1143"/>
        <v>-</v>
      </c>
      <c r="IC362" s="361" t="str">
        <f t="shared" si="1144"/>
        <v>-</v>
      </c>
      <c r="ID362" s="361" t="str">
        <f t="shared" si="1145"/>
        <v>-</v>
      </c>
      <c r="IE362" s="361" t="str">
        <f t="shared" si="1146"/>
        <v>-</v>
      </c>
      <c r="IF362" s="444" t="s">
        <v>1247</v>
      </c>
      <c r="IG362" s="56" t="str">
        <f t="shared" si="1282"/>
        <v>-</v>
      </c>
      <c r="IH362" s="56" t="str">
        <f t="shared" si="1283"/>
        <v>-</v>
      </c>
      <c r="II362" s="56" t="str">
        <f t="shared" si="1284"/>
        <v>-</v>
      </c>
      <c r="IJ362" s="56" t="str">
        <f t="shared" si="1285"/>
        <v>-</v>
      </c>
      <c r="IK362" s="56" t="str">
        <f t="shared" si="1147"/>
        <v>-</v>
      </c>
      <c r="IL362" s="56" t="str">
        <f t="shared" si="1148"/>
        <v>-</v>
      </c>
      <c r="IM362" s="56" t="str">
        <f t="shared" si="1149"/>
        <v>-</v>
      </c>
      <c r="IN362" s="56" t="str">
        <f t="shared" si="1150"/>
        <v>-</v>
      </c>
      <c r="IO362" s="56" t="str">
        <f t="shared" si="1151"/>
        <v>-</v>
      </c>
      <c r="IP362" s="56" t="str">
        <f t="shared" si="1152"/>
        <v>-</v>
      </c>
      <c r="IQ362" s="56" t="str">
        <f t="shared" si="1153"/>
        <v>-</v>
      </c>
      <c r="IR362" s="56" t="str">
        <f t="shared" si="1154"/>
        <v>-</v>
      </c>
      <c r="IS362" s="56" t="str">
        <f t="shared" si="1155"/>
        <v>-</v>
      </c>
      <c r="IT362" s="56" t="str">
        <f t="shared" si="1156"/>
        <v>-</v>
      </c>
      <c r="IU362" s="56" t="str">
        <f t="shared" si="1157"/>
        <v>-</v>
      </c>
      <c r="IV362" s="56" t="str">
        <f t="shared" si="1158"/>
        <v>-</v>
      </c>
      <c r="IW362" s="56" t="str">
        <f t="shared" si="1159"/>
        <v>-</v>
      </c>
      <c r="IX362" s="56" t="str">
        <f t="shared" si="1160"/>
        <v>-</v>
      </c>
      <c r="IY362" s="56" t="str">
        <f t="shared" si="1161"/>
        <v>-</v>
      </c>
      <c r="IZ362" s="56" t="str">
        <f t="shared" si="1162"/>
        <v>-</v>
      </c>
      <c r="JA362" s="56" t="str">
        <f t="shared" si="1163"/>
        <v>-</v>
      </c>
      <c r="JB362" s="56" t="str">
        <f t="shared" si="1164"/>
        <v>-</v>
      </c>
      <c r="JC362" s="56" t="str">
        <f t="shared" si="1165"/>
        <v>-</v>
      </c>
      <c r="JD362" s="56" t="str">
        <f t="shared" si="1166"/>
        <v>-</v>
      </c>
      <c r="JE362" s="56" t="str">
        <f t="shared" si="1167"/>
        <v>-</v>
      </c>
      <c r="JF362" s="56" t="str">
        <f t="shared" si="1168"/>
        <v>-</v>
      </c>
      <c r="JG362" s="56" t="str">
        <f t="shared" si="1169"/>
        <v>-</v>
      </c>
      <c r="JH362" s="56" t="str">
        <f t="shared" si="1170"/>
        <v>-</v>
      </c>
      <c r="JI362" s="56" t="str">
        <f t="shared" si="1171"/>
        <v>-</v>
      </c>
      <c r="JJ362" s="56" t="str">
        <f t="shared" si="1172"/>
        <v>-</v>
      </c>
      <c r="JK362" s="56" t="str">
        <f t="shared" si="1173"/>
        <v>-</v>
      </c>
      <c r="JL362" s="56" t="str">
        <f t="shared" si="1174"/>
        <v>-</v>
      </c>
      <c r="JM362" s="56" t="str">
        <f t="shared" si="1175"/>
        <v>-</v>
      </c>
      <c r="JN362" s="56" t="str">
        <f t="shared" si="1176"/>
        <v>-</v>
      </c>
      <c r="JO362" s="56" t="str">
        <f t="shared" si="1177"/>
        <v>-</v>
      </c>
      <c r="JP362" s="56" t="str">
        <f t="shared" si="1178"/>
        <v>-</v>
      </c>
      <c r="JQ362" s="56" t="str">
        <f t="shared" si="1179"/>
        <v>-</v>
      </c>
      <c r="JR362" s="56" t="str">
        <f t="shared" si="1180"/>
        <v>-</v>
      </c>
      <c r="JS362" s="56" t="str">
        <f t="shared" si="1181"/>
        <v>-</v>
      </c>
      <c r="JT362" s="56" t="str">
        <f t="shared" si="1182"/>
        <v>e</v>
      </c>
      <c r="JU362" s="56" t="str">
        <f t="shared" si="1183"/>
        <v>-</v>
      </c>
      <c r="JV362" s="56" t="str">
        <f t="shared" si="1184"/>
        <v>-</v>
      </c>
      <c r="JW362" s="56" t="str">
        <f t="shared" si="1185"/>
        <v>-</v>
      </c>
      <c r="JX362" s="56" t="str">
        <f t="shared" si="1186"/>
        <v>-</v>
      </c>
      <c r="JY362" s="56" t="str">
        <f t="shared" si="1187"/>
        <v>-</v>
      </c>
      <c r="JZ362" s="56" t="str">
        <f t="shared" si="1188"/>
        <v>-</v>
      </c>
      <c r="KA362" s="444" t="s">
        <v>1247</v>
      </c>
      <c r="KB362" s="360">
        <f>IF(ISNUMBER(INDEX($EQ$15:$GK$521,$B362,EO$11)),MAX(KB$14:KB361)+1,0)</f>
        <v>0</v>
      </c>
      <c r="KC362" s="360" t="str">
        <f t="shared" si="1286"/>
        <v/>
      </c>
      <c r="KD362" s="373" t="s">
        <v>2</v>
      </c>
      <c r="KE362" s="215"/>
      <c r="KF362" s="60"/>
      <c r="KG362" s="60"/>
      <c r="KH362" s="60"/>
      <c r="KI362" s="60"/>
      <c r="KJ362" s="60"/>
      <c r="KK362" s="60"/>
      <c r="KL362" s="60"/>
      <c r="KM362" s="60"/>
      <c r="KN362" s="60"/>
      <c r="KO362" s="60"/>
      <c r="KP362" s="60"/>
      <c r="KQ362" s="60"/>
      <c r="KR362" s="60"/>
      <c r="KS362" s="60"/>
      <c r="KT362" s="60"/>
      <c r="KU362" s="60"/>
      <c r="KV362" s="60"/>
      <c r="KW362" s="60"/>
      <c r="KX362" s="60"/>
      <c r="KY362" s="60"/>
      <c r="KZ362" s="283" t="str">
        <f t="shared" si="1189"/>
        <v/>
      </c>
      <c r="LA362" s="26"/>
      <c r="LB362" s="18"/>
      <c r="LC362" s="18"/>
      <c r="LD362" s="18"/>
      <c r="LE362" s="18"/>
      <c r="LF362" s="18"/>
      <c r="LG362" s="18"/>
      <c r="LH362" s="18"/>
      <c r="LI362" s="18"/>
      <c r="LJ362" s="18"/>
      <c r="LK362" s="18"/>
      <c r="LL362" s="18"/>
      <c r="LM362" s="18"/>
      <c r="LN362" s="63"/>
      <c r="LO362" s="251">
        <f t="shared" si="1190"/>
        <v>0</v>
      </c>
      <c r="LP362" s="251">
        <f t="shared" si="1191"/>
        <v>0</v>
      </c>
      <c r="LQ362" s="251">
        <f t="shared" si="1192"/>
        <v>0</v>
      </c>
      <c r="LR362" s="251">
        <f t="shared" si="1193"/>
        <v>0</v>
      </c>
      <c r="LS362" s="251">
        <f t="shared" si="1194"/>
        <v>0</v>
      </c>
      <c r="LT362" s="251">
        <f t="shared" si="1195"/>
        <v>0</v>
      </c>
      <c r="LU362" s="251">
        <f t="shared" si="1196"/>
        <v>0</v>
      </c>
      <c r="LV362" s="251">
        <f t="shared" si="1197"/>
        <v>0</v>
      </c>
      <c r="LW362" s="251">
        <f t="shared" si="1198"/>
        <v>0</v>
      </c>
      <c r="LX362" s="251">
        <f t="shared" si="1199"/>
        <v>0</v>
      </c>
      <c r="LY362" s="251">
        <f t="shared" si="1200"/>
        <v>0</v>
      </c>
      <c r="LZ362" s="251">
        <f t="shared" si="1201"/>
        <v>0</v>
      </c>
      <c r="MA362" s="63" t="str">
        <f t="shared" si="1202"/>
        <v/>
      </c>
      <c r="MB362" s="63" t="str">
        <f t="shared" si="1094"/>
        <v/>
      </c>
      <c r="MC362" s="63">
        <f t="shared" si="1095"/>
        <v>348</v>
      </c>
      <c r="MD362" s="63" t="str">
        <f t="shared" si="1096"/>
        <v/>
      </c>
      <c r="ME362" s="63" t="str">
        <f t="shared" si="1097"/>
        <v/>
      </c>
      <c r="MF362" s="315" t="str">
        <f t="shared" si="1203"/>
        <v/>
      </c>
      <c r="MG362" s="315">
        <f>IF(ISNUMBER(MATCH(EO362,$ME$15:$ME$520,0)),0,MAX(MG$14:MG361)+1)</f>
        <v>0</v>
      </c>
      <c r="MH362" s="315" t="str">
        <f t="shared" si="1204"/>
        <v/>
      </c>
      <c r="MI362" s="369"/>
      <c r="MJ362" s="68"/>
      <c r="MK362" s="18"/>
      <c r="ML362" s="242"/>
      <c r="MM362" s="242"/>
      <c r="MN362" s="59"/>
      <c r="MO362" s="59"/>
      <c r="MP362" s="285"/>
      <c r="MQ362" s="59"/>
      <c r="MR362" s="238"/>
      <c r="MS362" s="285"/>
      <c r="MT362" s="59"/>
      <c r="MU362" s="285"/>
      <c r="MV362" s="238"/>
      <c r="MW362" s="59"/>
      <c r="MX362" s="59"/>
      <c r="MY362" s="59"/>
      <c r="MZ362" s="59"/>
      <c r="NA362" s="59"/>
      <c r="NB362" s="59"/>
      <c r="NC362" s="59"/>
      <c r="ND362" s="59"/>
      <c r="NE362" s="59"/>
      <c r="NF362" s="59"/>
      <c r="NG362" s="59"/>
      <c r="NH362" s="59"/>
      <c r="NI362" s="59"/>
      <c r="NJ362" s="59"/>
      <c r="NK362" s="59"/>
      <c r="NL362" s="454"/>
      <c r="NM362" s="454"/>
      <c r="NN362" s="59"/>
      <c r="NO362" s="18"/>
      <c r="NP362" s="18"/>
      <c r="NQ362" s="18"/>
      <c r="NR362" s="18"/>
      <c r="NS362" s="18"/>
      <c r="NT362" s="18"/>
      <c r="NU362" s="18"/>
      <c r="NV362" s="18"/>
      <c r="NW362" s="18"/>
      <c r="NX362" s="18"/>
      <c r="NY362" s="18"/>
      <c r="NZ362" s="18"/>
      <c r="OA362" s="18"/>
      <c r="OB362" s="18"/>
      <c r="OC362" s="18"/>
      <c r="OZ362" s="59"/>
      <c r="PA362" s="251" t="str">
        <f t="shared" si="1205"/>
        <v/>
      </c>
      <c r="PB362" s="251" t="str">
        <f t="shared" si="1206"/>
        <v/>
      </c>
      <c r="PC362" s="251" t="str">
        <f t="shared" si="1207"/>
        <v/>
      </c>
      <c r="PD362" s="251" t="str">
        <f t="shared" si="1208"/>
        <v/>
      </c>
      <c r="PE362" s="251" t="str">
        <f t="shared" si="1209"/>
        <v/>
      </c>
      <c r="PF362" s="251" t="str">
        <f t="shared" si="1210"/>
        <v/>
      </c>
      <c r="PG362" s="251" t="str">
        <f t="shared" si="1211"/>
        <v/>
      </c>
      <c r="PH362" s="251" t="str">
        <f t="shared" si="1212"/>
        <v/>
      </c>
      <c r="PI362" s="251" t="str">
        <f t="shared" si="1213"/>
        <v/>
      </c>
      <c r="PJ362" s="251" t="str">
        <f t="shared" si="1214"/>
        <v/>
      </c>
      <c r="PK362" s="251" t="str">
        <f t="shared" si="1215"/>
        <v/>
      </c>
      <c r="PL362" s="251" t="str">
        <f t="shared" si="1216"/>
        <v/>
      </c>
      <c r="PM362" s="251" t="str">
        <f t="shared" si="1217"/>
        <v/>
      </c>
      <c r="PN362" s="251" t="str">
        <f t="shared" si="1218"/>
        <v/>
      </c>
      <c r="PO362" s="251" t="str">
        <f t="shared" si="1219"/>
        <v/>
      </c>
      <c r="PP362" s="251" t="str">
        <f t="shared" si="1220"/>
        <v/>
      </c>
      <c r="PQ362" s="251" t="str">
        <f t="shared" si="1221"/>
        <v/>
      </c>
      <c r="PR362" s="251" t="str">
        <f t="shared" si="1222"/>
        <v/>
      </c>
      <c r="PS362" s="251" t="str">
        <f t="shared" si="1223"/>
        <v/>
      </c>
      <c r="PT362" s="251" t="str">
        <f t="shared" si="1224"/>
        <v/>
      </c>
      <c r="PU362" s="251" t="str">
        <f t="shared" si="1225"/>
        <v/>
      </c>
      <c r="PV362" s="251" t="str">
        <f t="shared" si="1226"/>
        <v/>
      </c>
      <c r="PW362" s="251" t="str">
        <f t="shared" si="1227"/>
        <v/>
      </c>
      <c r="PX362" s="251" t="str">
        <f t="shared" si="1228"/>
        <v/>
      </c>
      <c r="PY362" s="251" t="str">
        <f t="shared" si="1229"/>
        <v/>
      </c>
      <c r="PZ362" s="251" t="str">
        <f t="shared" si="1230"/>
        <v/>
      </c>
      <c r="QA362" s="251" t="str">
        <f t="shared" si="1231"/>
        <v/>
      </c>
      <c r="QB362" s="251" t="str">
        <f t="shared" si="1232"/>
        <v/>
      </c>
      <c r="QC362" s="251" t="str">
        <f t="shared" si="1233"/>
        <v/>
      </c>
      <c r="QD362" s="251" t="str">
        <f t="shared" si="1234"/>
        <v/>
      </c>
      <c r="QE362" s="251" t="str">
        <f t="shared" si="1235"/>
        <v/>
      </c>
      <c r="QF362" s="63">
        <f t="shared" si="1236"/>
        <v>0</v>
      </c>
      <c r="QG362" s="59"/>
      <c r="QH362" s="59"/>
      <c r="QI362" s="59"/>
      <c r="QJ362" s="59"/>
      <c r="QK362" s="59"/>
      <c r="QL362" s="59"/>
      <c r="QM362" s="59"/>
      <c r="QN362" s="59"/>
    </row>
    <row r="363" spans="1:456" ht="6.75" customHeight="1" x14ac:dyDescent="0.25">
      <c r="A363" s="68"/>
      <c r="B363" s="447">
        <f t="shared" si="1098"/>
        <v>349</v>
      </c>
      <c r="C363" s="72" t="s">
        <v>1304</v>
      </c>
      <c r="D363" s="261" t="s">
        <v>1263</v>
      </c>
      <c r="E363" s="59"/>
      <c r="F363" s="229"/>
      <c r="G363" s="295"/>
      <c r="H363" s="295"/>
      <c r="I363" s="229"/>
      <c r="J363" s="295"/>
      <c r="K363" s="295"/>
      <c r="L363" s="229"/>
      <c r="M363" s="295"/>
      <c r="N363" s="295"/>
      <c r="O363" s="229"/>
      <c r="P363" s="295"/>
      <c r="Q363" s="295"/>
      <c r="R363" s="229"/>
      <c r="S363" s="230"/>
      <c r="T363" s="231"/>
      <c r="U363" s="229"/>
      <c r="V363" s="230"/>
      <c r="W363" s="231"/>
      <c r="X363" s="229"/>
      <c r="Y363" s="230"/>
      <c r="Z363" s="231"/>
      <c r="AA363" s="229"/>
      <c r="AB363" s="295"/>
      <c r="AC363" s="295"/>
      <c r="AD363" s="229"/>
      <c r="AE363" s="295"/>
      <c r="AF363" s="295"/>
      <c r="AG363" s="229"/>
      <c r="AH363" s="295"/>
      <c r="AI363" s="295"/>
      <c r="AJ363" s="229"/>
      <c r="AK363" s="295"/>
      <c r="AL363" s="295"/>
      <c r="AM363" s="229"/>
      <c r="AN363" s="295"/>
      <c r="AO363" s="295"/>
      <c r="AP363" s="243"/>
      <c r="AQ363" s="295"/>
      <c r="AR363" s="290"/>
      <c r="AS363" s="243"/>
      <c r="AT363" s="295"/>
      <c r="AU363" s="290"/>
      <c r="AV363" s="229"/>
      <c r="AW363" s="230"/>
      <c r="AX363" s="231"/>
      <c r="AY363" s="229"/>
      <c r="AZ363" s="230"/>
      <c r="BA363" s="231"/>
      <c r="BB363" s="229"/>
      <c r="BC363" s="230"/>
      <c r="BD363" s="231"/>
      <c r="BE363" s="229"/>
      <c r="BF363" s="230"/>
      <c r="BG363" s="231"/>
      <c r="BH363" s="229"/>
      <c r="BI363" s="230"/>
      <c r="BJ363" s="231"/>
      <c r="BK363" s="243"/>
      <c r="BL363" s="230"/>
      <c r="BM363" s="231"/>
      <c r="BN363" s="243"/>
      <c r="BO363" s="230"/>
      <c r="BP363" s="231"/>
      <c r="BQ363" s="229"/>
      <c r="BR363" s="230"/>
      <c r="BS363" s="231"/>
      <c r="BT363" s="229"/>
      <c r="BU363" s="230"/>
      <c r="BV363" s="231"/>
      <c r="BW363" s="229"/>
      <c r="BX363" s="230"/>
      <c r="BY363" s="231"/>
      <c r="BZ363" s="229"/>
      <c r="CA363" s="230"/>
      <c r="CB363" s="231"/>
      <c r="CC363" s="229"/>
      <c r="CD363" s="230"/>
      <c r="CE363" s="231"/>
      <c r="CF363" s="331"/>
      <c r="CG363" s="332"/>
      <c r="CH363" s="385"/>
      <c r="CI363" s="331"/>
      <c r="CJ363" s="332"/>
      <c r="CK363" s="385"/>
      <c r="CL363" s="243"/>
      <c r="CM363" s="230"/>
      <c r="CN363" s="354"/>
      <c r="CO363" s="243"/>
      <c r="CP363" s="230"/>
      <c r="CQ363" s="231"/>
      <c r="CR363" s="331"/>
      <c r="CS363" s="332"/>
      <c r="CT363" s="333"/>
      <c r="CU363" s="229"/>
      <c r="CV363" s="230"/>
      <c r="CW363" s="231"/>
      <c r="CX363" s="331"/>
      <c r="CY363" s="332"/>
      <c r="CZ363" s="333"/>
      <c r="DA363" s="331"/>
      <c r="DB363" s="332"/>
      <c r="DC363" s="333"/>
      <c r="DD363" s="331"/>
      <c r="DE363" s="332"/>
      <c r="DF363" s="333"/>
      <c r="DG363" s="331"/>
      <c r="DH363" s="332"/>
      <c r="DI363" s="333"/>
      <c r="DJ363" s="229"/>
      <c r="DK363" s="230"/>
      <c r="DL363" s="231"/>
      <c r="DM363" s="229"/>
      <c r="DN363" s="230"/>
      <c r="DO363" s="231"/>
      <c r="DP363" s="331"/>
      <c r="DQ363" s="332"/>
      <c r="DR363" s="333"/>
      <c r="DS363" s="331"/>
      <c r="DT363" s="332"/>
      <c r="DU363" s="333"/>
      <c r="DV363" s="331"/>
      <c r="DW363" s="332"/>
      <c r="DX363" s="333"/>
      <c r="DY363" s="331"/>
      <c r="DZ363" s="332"/>
      <c r="EA363" s="333"/>
      <c r="EB363" s="331"/>
      <c r="EC363" s="332"/>
      <c r="ED363" s="333"/>
      <c r="EE363" s="331"/>
      <c r="EF363" s="332"/>
      <c r="EG363" s="333"/>
      <c r="EH363" s="229"/>
      <c r="EI363" s="230"/>
      <c r="EJ363" s="231"/>
      <c r="EK363" s="229"/>
      <c r="EL363" s="230"/>
      <c r="EM363" s="231"/>
      <c r="EN363" s="244"/>
      <c r="EO363" s="269" t="str">
        <f t="shared" si="1099"/>
        <v/>
      </c>
      <c r="EP363" s="444" t="s">
        <v>1247</v>
      </c>
      <c r="EQ363" s="360" t="str">
        <f t="shared" si="1237"/>
        <v/>
      </c>
      <c r="ER363" s="360" t="str">
        <f t="shared" si="1238"/>
        <v/>
      </c>
      <c r="ES363" s="360" t="str">
        <f t="shared" si="1239"/>
        <v/>
      </c>
      <c r="ET363" s="360" t="str">
        <f t="shared" si="1240"/>
        <v/>
      </c>
      <c r="EU363" s="360" t="str">
        <f t="shared" si="1241"/>
        <v/>
      </c>
      <c r="EV363" s="360" t="str">
        <f t="shared" si="1242"/>
        <v/>
      </c>
      <c r="EW363" s="360" t="str">
        <f t="shared" si="1243"/>
        <v/>
      </c>
      <c r="EX363" s="360" t="str">
        <f t="shared" si="1244"/>
        <v/>
      </c>
      <c r="EY363" s="360" t="str">
        <f t="shared" si="1245"/>
        <v/>
      </c>
      <c r="EZ363" s="360" t="str">
        <f t="shared" si="1246"/>
        <v/>
      </c>
      <c r="FA363" s="360" t="str">
        <f t="shared" si="1247"/>
        <v/>
      </c>
      <c r="FB363" s="360" t="str">
        <f t="shared" si="1248"/>
        <v/>
      </c>
      <c r="FC363" s="360" t="str">
        <f t="shared" si="1249"/>
        <v/>
      </c>
      <c r="FD363" s="360" t="str">
        <f t="shared" si="1250"/>
        <v/>
      </c>
      <c r="FE363" s="360" t="str">
        <f t="shared" si="1251"/>
        <v/>
      </c>
      <c r="FF363" s="360" t="str">
        <f t="shared" si="1252"/>
        <v/>
      </c>
      <c r="FG363" s="360" t="str">
        <f t="shared" si="1253"/>
        <v/>
      </c>
      <c r="FH363" s="360" t="str">
        <f t="shared" si="1254"/>
        <v/>
      </c>
      <c r="FI363" s="360" t="str">
        <f t="shared" si="1255"/>
        <v/>
      </c>
      <c r="FJ363" s="360" t="str">
        <f t="shared" si="1256"/>
        <v/>
      </c>
      <c r="FK363" s="360" t="str">
        <f t="shared" si="1257"/>
        <v/>
      </c>
      <c r="FL363" s="360" t="str">
        <f t="shared" si="1258"/>
        <v/>
      </c>
      <c r="FM363" s="360" t="str">
        <f t="shared" si="1259"/>
        <v/>
      </c>
      <c r="FN363" s="360" t="str">
        <f t="shared" si="1260"/>
        <v/>
      </c>
      <c r="FO363" s="360" t="str">
        <f t="shared" si="1261"/>
        <v/>
      </c>
      <c r="FP363" s="360" t="str">
        <f t="shared" si="1262"/>
        <v/>
      </c>
      <c r="FQ363" s="360" t="str">
        <f t="shared" si="1263"/>
        <v/>
      </c>
      <c r="FR363" s="360" t="str">
        <f t="shared" si="1264"/>
        <v/>
      </c>
      <c r="FS363" s="360" t="str">
        <f t="shared" si="1265"/>
        <v/>
      </c>
      <c r="FT363" s="360" t="str">
        <f t="shared" si="1100"/>
        <v/>
      </c>
      <c r="FU363" s="360" t="str">
        <f t="shared" si="1266"/>
        <v/>
      </c>
      <c r="FV363" s="360" t="str">
        <f t="shared" si="1267"/>
        <v/>
      </c>
      <c r="FW363" s="360" t="str">
        <f t="shared" si="1268"/>
        <v/>
      </c>
      <c r="FX363" s="360" t="str">
        <f t="shared" si="1269"/>
        <v/>
      </c>
      <c r="FY363" s="360" t="str">
        <f t="shared" si="1270"/>
        <v/>
      </c>
      <c r="FZ363" s="360" t="str">
        <f t="shared" si="1271"/>
        <v/>
      </c>
      <c r="GA363" s="360" t="str">
        <f t="shared" si="1272"/>
        <v/>
      </c>
      <c r="GB363" s="360" t="str">
        <f t="shared" si="1273"/>
        <v/>
      </c>
      <c r="GC363" s="360" t="str">
        <f t="shared" si="1274"/>
        <v/>
      </c>
      <c r="GD363" s="360">
        <f t="shared" si="1275"/>
        <v>40</v>
      </c>
      <c r="GE363" s="360" t="str">
        <f t="shared" si="1276"/>
        <v/>
      </c>
      <c r="GF363" s="360" t="str">
        <f t="shared" si="1277"/>
        <v/>
      </c>
      <c r="GG363" s="360" t="str">
        <f t="shared" si="1278"/>
        <v/>
      </c>
      <c r="GH363" s="360" t="str">
        <f t="shared" si="1279"/>
        <v/>
      </c>
      <c r="GI363" s="360" t="str">
        <f t="shared" si="1280"/>
        <v/>
      </c>
      <c r="GJ363" s="360" t="str">
        <f t="shared" si="1281"/>
        <v/>
      </c>
      <c r="GK363" s="444" t="s">
        <v>1247</v>
      </c>
      <c r="GL363" s="361" t="str">
        <f t="shared" si="1101"/>
        <v>-</v>
      </c>
      <c r="GM363" s="361" t="str">
        <f t="shared" si="1102"/>
        <v>-</v>
      </c>
      <c r="GN363" s="361" t="str">
        <f t="shared" si="1103"/>
        <v>-</v>
      </c>
      <c r="GO363" s="361" t="str">
        <f t="shared" si="1104"/>
        <v>-</v>
      </c>
      <c r="GP363" s="361" t="str">
        <f t="shared" si="1105"/>
        <v>-</v>
      </c>
      <c r="GQ363" s="361" t="str">
        <f t="shared" si="1106"/>
        <v>-</v>
      </c>
      <c r="GR363" s="361" t="str">
        <f t="shared" si="1107"/>
        <v>-</v>
      </c>
      <c r="GS363" s="361" t="str">
        <f t="shared" si="1108"/>
        <v>-</v>
      </c>
      <c r="GT363" s="361" t="str">
        <f t="shared" si="1109"/>
        <v>-</v>
      </c>
      <c r="GU363" s="361" t="str">
        <f t="shared" si="1110"/>
        <v>-</v>
      </c>
      <c r="GV363" s="361" t="str">
        <f t="shared" si="1111"/>
        <v>-</v>
      </c>
      <c r="GW363" s="361" t="str">
        <f t="shared" si="1112"/>
        <v>-</v>
      </c>
      <c r="GX363" s="361" t="str">
        <f t="shared" si="1113"/>
        <v>-</v>
      </c>
      <c r="GY363" s="361" t="str">
        <f t="shared" si="1114"/>
        <v>-</v>
      </c>
      <c r="GZ363" s="361" t="str">
        <f t="shared" si="1115"/>
        <v>-</v>
      </c>
      <c r="HA363" s="361" t="str">
        <f t="shared" si="1116"/>
        <v>-</v>
      </c>
      <c r="HB363" s="361" t="str">
        <f t="shared" si="1117"/>
        <v>-</v>
      </c>
      <c r="HC363" s="361" t="str">
        <f t="shared" si="1118"/>
        <v>-</v>
      </c>
      <c r="HD363" s="361" t="str">
        <f t="shared" si="1119"/>
        <v>-</v>
      </c>
      <c r="HE363" s="361" t="str">
        <f t="shared" si="1120"/>
        <v>-</v>
      </c>
      <c r="HF363" s="361" t="str">
        <f t="shared" si="1121"/>
        <v>-</v>
      </c>
      <c r="HG363" s="361" t="str">
        <f t="shared" si="1122"/>
        <v>-</v>
      </c>
      <c r="HH363" s="361" t="str">
        <f t="shared" si="1123"/>
        <v>-</v>
      </c>
      <c r="HI363" s="361" t="str">
        <f t="shared" si="1124"/>
        <v>-</v>
      </c>
      <c r="HJ363" s="361" t="str">
        <f t="shared" si="1125"/>
        <v>-</v>
      </c>
      <c r="HK363" s="361" t="str">
        <f t="shared" si="1126"/>
        <v>-</v>
      </c>
      <c r="HL363" s="361" t="str">
        <f t="shared" si="1127"/>
        <v>-</v>
      </c>
      <c r="HM363" s="361" t="str">
        <f t="shared" si="1128"/>
        <v>-</v>
      </c>
      <c r="HN363" s="361" t="str">
        <f t="shared" si="1129"/>
        <v>-</v>
      </c>
      <c r="HO363" s="361" t="str">
        <f t="shared" si="1130"/>
        <v>-</v>
      </c>
      <c r="HP363" s="361" t="str">
        <f t="shared" si="1131"/>
        <v>-</v>
      </c>
      <c r="HQ363" s="361" t="str">
        <f t="shared" si="1132"/>
        <v>-</v>
      </c>
      <c r="HR363" s="361" t="str">
        <f t="shared" si="1133"/>
        <v>-</v>
      </c>
      <c r="HS363" s="361" t="str">
        <f t="shared" si="1134"/>
        <v>-</v>
      </c>
      <c r="HT363" s="361" t="str">
        <f t="shared" si="1135"/>
        <v>-</v>
      </c>
      <c r="HU363" s="361" t="str">
        <f t="shared" si="1136"/>
        <v>-</v>
      </c>
      <c r="HV363" s="361" t="str">
        <f t="shared" si="1137"/>
        <v>-</v>
      </c>
      <c r="HW363" s="361" t="str">
        <f t="shared" si="1138"/>
        <v>-</v>
      </c>
      <c r="HX363" s="361" t="str">
        <f t="shared" si="1139"/>
        <v>-</v>
      </c>
      <c r="HY363" s="361" t="str">
        <f t="shared" si="1140"/>
        <v>delc1</v>
      </c>
      <c r="HZ363" s="361" t="str">
        <f t="shared" si="1141"/>
        <v>-</v>
      </c>
      <c r="IA363" s="361" t="str">
        <f t="shared" si="1142"/>
        <v>-</v>
      </c>
      <c r="IB363" s="361" t="str">
        <f t="shared" si="1143"/>
        <v>-</v>
      </c>
      <c r="IC363" s="361" t="str">
        <f t="shared" si="1144"/>
        <v>-</v>
      </c>
      <c r="ID363" s="361" t="str">
        <f t="shared" si="1145"/>
        <v>-</v>
      </c>
      <c r="IE363" s="361" t="str">
        <f t="shared" si="1146"/>
        <v>-</v>
      </c>
      <c r="IF363" s="444" t="s">
        <v>1247</v>
      </c>
      <c r="IG363" s="56" t="str">
        <f t="shared" si="1282"/>
        <v>-</v>
      </c>
      <c r="IH363" s="56" t="str">
        <f t="shared" si="1283"/>
        <v>-</v>
      </c>
      <c r="II363" s="56" t="str">
        <f t="shared" si="1284"/>
        <v>-</v>
      </c>
      <c r="IJ363" s="56" t="str">
        <f t="shared" si="1285"/>
        <v>-</v>
      </c>
      <c r="IK363" s="56" t="str">
        <f t="shared" si="1147"/>
        <v>-</v>
      </c>
      <c r="IL363" s="56" t="str">
        <f t="shared" si="1148"/>
        <v>-</v>
      </c>
      <c r="IM363" s="56" t="str">
        <f t="shared" si="1149"/>
        <v>-</v>
      </c>
      <c r="IN363" s="56" t="str">
        <f t="shared" si="1150"/>
        <v>-</v>
      </c>
      <c r="IO363" s="56" t="str">
        <f t="shared" si="1151"/>
        <v>-</v>
      </c>
      <c r="IP363" s="56" t="str">
        <f t="shared" si="1152"/>
        <v>-</v>
      </c>
      <c r="IQ363" s="56" t="str">
        <f t="shared" si="1153"/>
        <v>-</v>
      </c>
      <c r="IR363" s="56" t="str">
        <f t="shared" si="1154"/>
        <v>-</v>
      </c>
      <c r="IS363" s="56" t="str">
        <f t="shared" si="1155"/>
        <v>-</v>
      </c>
      <c r="IT363" s="56" t="str">
        <f t="shared" si="1156"/>
        <v>-</v>
      </c>
      <c r="IU363" s="56" t="str">
        <f t="shared" si="1157"/>
        <v>-</v>
      </c>
      <c r="IV363" s="56" t="str">
        <f t="shared" si="1158"/>
        <v>-</v>
      </c>
      <c r="IW363" s="56" t="str">
        <f t="shared" si="1159"/>
        <v>-</v>
      </c>
      <c r="IX363" s="56" t="str">
        <f t="shared" si="1160"/>
        <v>-</v>
      </c>
      <c r="IY363" s="56" t="str">
        <f t="shared" si="1161"/>
        <v>-</v>
      </c>
      <c r="IZ363" s="56" t="str">
        <f t="shared" si="1162"/>
        <v>-</v>
      </c>
      <c r="JA363" s="56" t="str">
        <f t="shared" si="1163"/>
        <v>-</v>
      </c>
      <c r="JB363" s="56" t="str">
        <f t="shared" si="1164"/>
        <v>-</v>
      </c>
      <c r="JC363" s="56" t="str">
        <f t="shared" si="1165"/>
        <v>-</v>
      </c>
      <c r="JD363" s="56" t="str">
        <f t="shared" si="1166"/>
        <v>-</v>
      </c>
      <c r="JE363" s="56" t="str">
        <f t="shared" si="1167"/>
        <v>-</v>
      </c>
      <c r="JF363" s="56" t="str">
        <f t="shared" si="1168"/>
        <v>-</v>
      </c>
      <c r="JG363" s="56" t="str">
        <f t="shared" si="1169"/>
        <v>-</v>
      </c>
      <c r="JH363" s="56" t="str">
        <f t="shared" si="1170"/>
        <v>-</v>
      </c>
      <c r="JI363" s="56" t="str">
        <f t="shared" si="1171"/>
        <v>-</v>
      </c>
      <c r="JJ363" s="56" t="str">
        <f t="shared" si="1172"/>
        <v>-</v>
      </c>
      <c r="JK363" s="56" t="str">
        <f t="shared" si="1173"/>
        <v>-</v>
      </c>
      <c r="JL363" s="56" t="str">
        <f t="shared" si="1174"/>
        <v>-</v>
      </c>
      <c r="JM363" s="56" t="str">
        <f t="shared" si="1175"/>
        <v>-</v>
      </c>
      <c r="JN363" s="56" t="str">
        <f t="shared" si="1176"/>
        <v>-</v>
      </c>
      <c r="JO363" s="56" t="str">
        <f t="shared" si="1177"/>
        <v>-</v>
      </c>
      <c r="JP363" s="56" t="str">
        <f t="shared" si="1178"/>
        <v>-</v>
      </c>
      <c r="JQ363" s="56" t="str">
        <f t="shared" si="1179"/>
        <v>-</v>
      </c>
      <c r="JR363" s="56" t="str">
        <f t="shared" si="1180"/>
        <v>-</v>
      </c>
      <c r="JS363" s="56" t="str">
        <f t="shared" si="1181"/>
        <v>-</v>
      </c>
      <c r="JT363" s="56" t="str">
        <f t="shared" si="1182"/>
        <v>f</v>
      </c>
      <c r="JU363" s="56" t="str">
        <f t="shared" si="1183"/>
        <v>-</v>
      </c>
      <c r="JV363" s="56" t="str">
        <f t="shared" si="1184"/>
        <v>-</v>
      </c>
      <c r="JW363" s="56" t="str">
        <f t="shared" si="1185"/>
        <v>-</v>
      </c>
      <c r="JX363" s="56" t="str">
        <f t="shared" si="1186"/>
        <v>-</v>
      </c>
      <c r="JY363" s="56" t="str">
        <f t="shared" si="1187"/>
        <v>-</v>
      </c>
      <c r="JZ363" s="56" t="str">
        <f t="shared" si="1188"/>
        <v>-</v>
      </c>
      <c r="KA363" s="444" t="s">
        <v>1247</v>
      </c>
      <c r="KB363" s="360">
        <f>IF(ISNUMBER(INDEX($EQ$15:$GK$521,$B363,EO$11)),MAX(KB$14:KB362)+1,0)</f>
        <v>0</v>
      </c>
      <c r="KC363" s="360" t="str">
        <f t="shared" si="1286"/>
        <v/>
      </c>
      <c r="KD363" s="373" t="s">
        <v>2</v>
      </c>
      <c r="KE363" s="215"/>
      <c r="KF363" s="60"/>
      <c r="KG363" s="60"/>
      <c r="KH363" s="60"/>
      <c r="KI363" s="60"/>
      <c r="KJ363" s="60"/>
      <c r="KK363" s="60"/>
      <c r="KL363" s="60"/>
      <c r="KM363" s="60"/>
      <c r="KN363" s="60"/>
      <c r="KO363" s="60"/>
      <c r="KP363" s="60"/>
      <c r="KQ363" s="60"/>
      <c r="KR363" s="60"/>
      <c r="KS363" s="60"/>
      <c r="KT363" s="60"/>
      <c r="KU363" s="60"/>
      <c r="KV363" s="60"/>
      <c r="KW363" s="60"/>
      <c r="KX363" s="60"/>
      <c r="KY363" s="60"/>
      <c r="KZ363" s="283" t="str">
        <f t="shared" si="1189"/>
        <v/>
      </c>
      <c r="LA363" s="26"/>
      <c r="LB363" s="18"/>
      <c r="LC363" s="18"/>
      <c r="LD363" s="18"/>
      <c r="LE363" s="18"/>
      <c r="LF363" s="18"/>
      <c r="LG363" s="18"/>
      <c r="LH363" s="18"/>
      <c r="LI363" s="18"/>
      <c r="LJ363" s="18"/>
      <c r="LK363" s="18"/>
      <c r="LL363" s="18"/>
      <c r="LM363" s="18"/>
      <c r="LN363" s="63"/>
      <c r="LO363" s="251">
        <f t="shared" si="1190"/>
        <v>0</v>
      </c>
      <c r="LP363" s="251">
        <f t="shared" si="1191"/>
        <v>0</v>
      </c>
      <c r="LQ363" s="251">
        <f t="shared" si="1192"/>
        <v>0</v>
      </c>
      <c r="LR363" s="251">
        <f t="shared" si="1193"/>
        <v>0</v>
      </c>
      <c r="LS363" s="251">
        <f t="shared" si="1194"/>
        <v>0</v>
      </c>
      <c r="LT363" s="251">
        <f t="shared" si="1195"/>
        <v>0</v>
      </c>
      <c r="LU363" s="251">
        <f t="shared" si="1196"/>
        <v>0</v>
      </c>
      <c r="LV363" s="251">
        <f t="shared" si="1197"/>
        <v>0</v>
      </c>
      <c r="LW363" s="251">
        <f t="shared" si="1198"/>
        <v>0</v>
      </c>
      <c r="LX363" s="251">
        <f t="shared" si="1199"/>
        <v>0</v>
      </c>
      <c r="LY363" s="251">
        <f t="shared" si="1200"/>
        <v>0</v>
      </c>
      <c r="LZ363" s="251">
        <f t="shared" si="1201"/>
        <v>0</v>
      </c>
      <c r="MA363" s="63" t="str">
        <f t="shared" si="1202"/>
        <v/>
      </c>
      <c r="MB363" s="63" t="str">
        <f t="shared" si="1094"/>
        <v/>
      </c>
      <c r="MC363" s="63">
        <f t="shared" si="1095"/>
        <v>349</v>
      </c>
      <c r="MD363" s="63" t="str">
        <f t="shared" si="1096"/>
        <v/>
      </c>
      <c r="ME363" s="63" t="str">
        <f t="shared" si="1097"/>
        <v/>
      </c>
      <c r="MF363" s="315" t="str">
        <f t="shared" si="1203"/>
        <v/>
      </c>
      <c r="MG363" s="315">
        <f>IF(ISNUMBER(MATCH(EO363,$ME$15:$ME$520,0)),0,MAX(MG$14:MG362)+1)</f>
        <v>0</v>
      </c>
      <c r="MH363" s="315" t="str">
        <f t="shared" si="1204"/>
        <v/>
      </c>
      <c r="MI363" s="369"/>
      <c r="MJ363" s="68"/>
      <c r="MK363" s="18"/>
      <c r="ML363" s="242"/>
      <c r="MM363" s="242"/>
      <c r="MN363" s="59"/>
      <c r="MO363" s="59"/>
      <c r="MP363" s="285"/>
      <c r="MQ363" s="59"/>
      <c r="MR363" s="238"/>
      <c r="MS363" s="285"/>
      <c r="MT363" s="59"/>
      <c r="MU363" s="285"/>
      <c r="MV363" s="238"/>
      <c r="MW363" s="59"/>
      <c r="MX363" s="59"/>
      <c r="MY363" s="59"/>
      <c r="MZ363" s="59"/>
      <c r="NA363" s="59"/>
      <c r="NB363" s="59"/>
      <c r="NC363" s="59"/>
      <c r="ND363" s="59"/>
      <c r="NE363" s="59"/>
      <c r="NF363" s="59"/>
      <c r="NG363" s="59"/>
      <c r="NH363" s="59"/>
      <c r="NI363" s="59"/>
      <c r="NJ363" s="59"/>
      <c r="NK363" s="59"/>
      <c r="NL363" s="454"/>
      <c r="NM363" s="454"/>
      <c r="NN363" s="59"/>
      <c r="NO363" s="18"/>
      <c r="NP363" s="18"/>
      <c r="NQ363" s="18"/>
      <c r="NR363" s="18"/>
      <c r="NS363" s="18"/>
      <c r="NT363" s="18"/>
      <c r="NU363" s="18"/>
      <c r="NV363" s="18"/>
      <c r="NW363" s="18"/>
      <c r="NX363" s="18"/>
      <c r="NY363" s="18"/>
      <c r="NZ363" s="18"/>
      <c r="OA363" s="18"/>
      <c r="OB363" s="18"/>
      <c r="OC363" s="18"/>
      <c r="OZ363" s="59"/>
      <c r="PA363" s="251" t="str">
        <f t="shared" si="1205"/>
        <v/>
      </c>
      <c r="PB363" s="251" t="str">
        <f t="shared" si="1206"/>
        <v/>
      </c>
      <c r="PC363" s="251" t="str">
        <f t="shared" si="1207"/>
        <v/>
      </c>
      <c r="PD363" s="251" t="str">
        <f t="shared" si="1208"/>
        <v/>
      </c>
      <c r="PE363" s="251" t="str">
        <f t="shared" si="1209"/>
        <v/>
      </c>
      <c r="PF363" s="251" t="str">
        <f t="shared" si="1210"/>
        <v/>
      </c>
      <c r="PG363" s="251" t="str">
        <f t="shared" si="1211"/>
        <v/>
      </c>
      <c r="PH363" s="251" t="str">
        <f t="shared" si="1212"/>
        <v/>
      </c>
      <c r="PI363" s="251" t="str">
        <f t="shared" si="1213"/>
        <v/>
      </c>
      <c r="PJ363" s="251" t="str">
        <f t="shared" si="1214"/>
        <v/>
      </c>
      <c r="PK363" s="251" t="str">
        <f t="shared" si="1215"/>
        <v/>
      </c>
      <c r="PL363" s="251" t="str">
        <f t="shared" si="1216"/>
        <v/>
      </c>
      <c r="PM363" s="251" t="str">
        <f t="shared" si="1217"/>
        <v/>
      </c>
      <c r="PN363" s="251" t="str">
        <f t="shared" si="1218"/>
        <v/>
      </c>
      <c r="PO363" s="251" t="str">
        <f t="shared" si="1219"/>
        <v/>
      </c>
      <c r="PP363" s="251" t="str">
        <f t="shared" si="1220"/>
        <v/>
      </c>
      <c r="PQ363" s="251" t="str">
        <f t="shared" si="1221"/>
        <v/>
      </c>
      <c r="PR363" s="251" t="str">
        <f t="shared" si="1222"/>
        <v/>
      </c>
      <c r="PS363" s="251" t="str">
        <f t="shared" si="1223"/>
        <v/>
      </c>
      <c r="PT363" s="251" t="str">
        <f t="shared" si="1224"/>
        <v/>
      </c>
      <c r="PU363" s="251" t="str">
        <f t="shared" si="1225"/>
        <v/>
      </c>
      <c r="PV363" s="251" t="str">
        <f t="shared" si="1226"/>
        <v/>
      </c>
      <c r="PW363" s="251" t="str">
        <f t="shared" si="1227"/>
        <v/>
      </c>
      <c r="PX363" s="251" t="str">
        <f t="shared" si="1228"/>
        <v/>
      </c>
      <c r="PY363" s="251" t="str">
        <f t="shared" si="1229"/>
        <v/>
      </c>
      <c r="PZ363" s="251" t="str">
        <f t="shared" si="1230"/>
        <v/>
      </c>
      <c r="QA363" s="251" t="str">
        <f t="shared" si="1231"/>
        <v/>
      </c>
      <c r="QB363" s="251" t="str">
        <f t="shared" si="1232"/>
        <v/>
      </c>
      <c r="QC363" s="251" t="str">
        <f t="shared" si="1233"/>
        <v/>
      </c>
      <c r="QD363" s="251" t="str">
        <f t="shared" si="1234"/>
        <v/>
      </c>
      <c r="QE363" s="251" t="str">
        <f t="shared" si="1235"/>
        <v/>
      </c>
      <c r="QF363" s="63">
        <f t="shared" si="1236"/>
        <v>0</v>
      </c>
      <c r="QG363" s="59"/>
      <c r="QH363" s="59"/>
      <c r="QI363" s="59"/>
      <c r="QJ363" s="59"/>
      <c r="QK363" s="59"/>
      <c r="QL363" s="59"/>
      <c r="QM363" s="59"/>
      <c r="QN363" s="59"/>
    </row>
    <row r="364" spans="1:456" ht="6.75" customHeight="1" x14ac:dyDescent="0.25">
      <c r="A364" s="68"/>
      <c r="B364" s="447">
        <f t="shared" si="1098"/>
        <v>350</v>
      </c>
      <c r="C364" s="72" t="s">
        <v>1305</v>
      </c>
      <c r="D364" s="261" t="s">
        <v>1263</v>
      </c>
      <c r="E364" s="59"/>
      <c r="F364" s="229"/>
      <c r="G364" s="295"/>
      <c r="H364" s="295"/>
      <c r="I364" s="229"/>
      <c r="J364" s="295"/>
      <c r="K364" s="295"/>
      <c r="L364" s="229"/>
      <c r="M364" s="295"/>
      <c r="N364" s="295"/>
      <c r="O364" s="229"/>
      <c r="P364" s="295"/>
      <c r="Q364" s="295"/>
      <c r="R364" s="229"/>
      <c r="S364" s="230"/>
      <c r="T364" s="231"/>
      <c r="U364" s="229"/>
      <c r="V364" s="230"/>
      <c r="W364" s="231"/>
      <c r="X364" s="229"/>
      <c r="Y364" s="230"/>
      <c r="Z364" s="231"/>
      <c r="AA364" s="229"/>
      <c r="AB364" s="295"/>
      <c r="AC364" s="295"/>
      <c r="AD364" s="229"/>
      <c r="AE364" s="295"/>
      <c r="AF364" s="295"/>
      <c r="AG364" s="229"/>
      <c r="AH364" s="295"/>
      <c r="AI364" s="295"/>
      <c r="AJ364" s="229"/>
      <c r="AK364" s="295"/>
      <c r="AL364" s="295"/>
      <c r="AM364" s="229"/>
      <c r="AN364" s="295"/>
      <c r="AO364" s="295"/>
      <c r="AP364" s="243"/>
      <c r="AQ364" s="295"/>
      <c r="AR364" s="290"/>
      <c r="AS364" s="243"/>
      <c r="AT364" s="295"/>
      <c r="AU364" s="290"/>
      <c r="AV364" s="229"/>
      <c r="AW364" s="230"/>
      <c r="AX364" s="231"/>
      <c r="AY364" s="229"/>
      <c r="AZ364" s="230"/>
      <c r="BA364" s="231"/>
      <c r="BB364" s="229"/>
      <c r="BC364" s="230"/>
      <c r="BD364" s="231"/>
      <c r="BE364" s="229"/>
      <c r="BF364" s="230"/>
      <c r="BG364" s="231"/>
      <c r="BH364" s="229"/>
      <c r="BI364" s="230"/>
      <c r="BJ364" s="231"/>
      <c r="BK364" s="243"/>
      <c r="BL364" s="230"/>
      <c r="BM364" s="231"/>
      <c r="BN364" s="243"/>
      <c r="BO364" s="230"/>
      <c r="BP364" s="231"/>
      <c r="BQ364" s="229"/>
      <c r="BR364" s="230"/>
      <c r="BS364" s="231"/>
      <c r="BT364" s="229"/>
      <c r="BU364" s="230"/>
      <c r="BV364" s="231"/>
      <c r="BW364" s="229"/>
      <c r="BX364" s="230"/>
      <c r="BY364" s="231"/>
      <c r="BZ364" s="229"/>
      <c r="CA364" s="230"/>
      <c r="CB364" s="231"/>
      <c r="CC364" s="229"/>
      <c r="CD364" s="230"/>
      <c r="CE364" s="231"/>
      <c r="CF364" s="331"/>
      <c r="CG364" s="332"/>
      <c r="CH364" s="385"/>
      <c r="CI364" s="331"/>
      <c r="CJ364" s="332"/>
      <c r="CK364" s="385"/>
      <c r="CL364" s="243"/>
      <c r="CM364" s="230"/>
      <c r="CN364" s="354"/>
      <c r="CO364" s="243"/>
      <c r="CP364" s="230"/>
      <c r="CQ364" s="231"/>
      <c r="CR364" s="331"/>
      <c r="CS364" s="332"/>
      <c r="CT364" s="333"/>
      <c r="CU364" s="229"/>
      <c r="CV364" s="230"/>
      <c r="CW364" s="231"/>
      <c r="CX364" s="331"/>
      <c r="CY364" s="332"/>
      <c r="CZ364" s="333"/>
      <c r="DA364" s="331"/>
      <c r="DB364" s="332"/>
      <c r="DC364" s="333"/>
      <c r="DD364" s="331"/>
      <c r="DE364" s="332"/>
      <c r="DF364" s="333"/>
      <c r="DG364" s="331"/>
      <c r="DH364" s="332"/>
      <c r="DI364" s="333"/>
      <c r="DJ364" s="229"/>
      <c r="DK364" s="230"/>
      <c r="DL364" s="231"/>
      <c r="DM364" s="229"/>
      <c r="DN364" s="230"/>
      <c r="DO364" s="231"/>
      <c r="DP364" s="331"/>
      <c r="DQ364" s="332"/>
      <c r="DR364" s="333"/>
      <c r="DS364" s="331"/>
      <c r="DT364" s="332"/>
      <c r="DU364" s="333"/>
      <c r="DV364" s="331"/>
      <c r="DW364" s="332"/>
      <c r="DX364" s="333"/>
      <c r="DY364" s="331"/>
      <c r="DZ364" s="332"/>
      <c r="EA364" s="333"/>
      <c r="EB364" s="331"/>
      <c r="EC364" s="332"/>
      <c r="ED364" s="333"/>
      <c r="EE364" s="331"/>
      <c r="EF364" s="332"/>
      <c r="EG364" s="333"/>
      <c r="EH364" s="229"/>
      <c r="EI364" s="230"/>
      <c r="EJ364" s="231"/>
      <c r="EK364" s="229"/>
      <c r="EL364" s="230"/>
      <c r="EM364" s="231"/>
      <c r="EN364" s="244"/>
      <c r="EO364" s="269" t="str">
        <f t="shared" si="1099"/>
        <v/>
      </c>
      <c r="EP364" s="444" t="s">
        <v>1247</v>
      </c>
      <c r="EQ364" s="360" t="str">
        <f t="shared" si="1237"/>
        <v/>
      </c>
      <c r="ER364" s="360" t="str">
        <f t="shared" si="1238"/>
        <v/>
      </c>
      <c r="ES364" s="360" t="str">
        <f t="shared" si="1239"/>
        <v/>
      </c>
      <c r="ET364" s="360" t="str">
        <f t="shared" si="1240"/>
        <v/>
      </c>
      <c r="EU364" s="360" t="str">
        <f t="shared" si="1241"/>
        <v/>
      </c>
      <c r="EV364" s="360" t="str">
        <f t="shared" si="1242"/>
        <v/>
      </c>
      <c r="EW364" s="360" t="str">
        <f t="shared" si="1243"/>
        <v/>
      </c>
      <c r="EX364" s="360" t="str">
        <f t="shared" si="1244"/>
        <v/>
      </c>
      <c r="EY364" s="360" t="str">
        <f t="shared" si="1245"/>
        <v/>
      </c>
      <c r="EZ364" s="360" t="str">
        <f t="shared" si="1246"/>
        <v/>
      </c>
      <c r="FA364" s="360" t="str">
        <f t="shared" si="1247"/>
        <v/>
      </c>
      <c r="FB364" s="360" t="str">
        <f t="shared" si="1248"/>
        <v/>
      </c>
      <c r="FC364" s="360" t="str">
        <f t="shared" si="1249"/>
        <v/>
      </c>
      <c r="FD364" s="360" t="str">
        <f t="shared" si="1250"/>
        <v/>
      </c>
      <c r="FE364" s="360" t="str">
        <f t="shared" si="1251"/>
        <v/>
      </c>
      <c r="FF364" s="360" t="str">
        <f t="shared" si="1252"/>
        <v/>
      </c>
      <c r="FG364" s="360" t="str">
        <f t="shared" si="1253"/>
        <v/>
      </c>
      <c r="FH364" s="360" t="str">
        <f t="shared" si="1254"/>
        <v/>
      </c>
      <c r="FI364" s="360" t="str">
        <f t="shared" si="1255"/>
        <v/>
      </c>
      <c r="FJ364" s="360" t="str">
        <f t="shared" si="1256"/>
        <v/>
      </c>
      <c r="FK364" s="360" t="str">
        <f t="shared" si="1257"/>
        <v/>
      </c>
      <c r="FL364" s="360" t="str">
        <f t="shared" si="1258"/>
        <v/>
      </c>
      <c r="FM364" s="360" t="str">
        <f t="shared" si="1259"/>
        <v/>
      </c>
      <c r="FN364" s="360" t="str">
        <f t="shared" si="1260"/>
        <v/>
      </c>
      <c r="FO364" s="360" t="str">
        <f t="shared" si="1261"/>
        <v/>
      </c>
      <c r="FP364" s="360" t="str">
        <f t="shared" si="1262"/>
        <v/>
      </c>
      <c r="FQ364" s="360" t="str">
        <f t="shared" si="1263"/>
        <v/>
      </c>
      <c r="FR364" s="360" t="str">
        <f t="shared" si="1264"/>
        <v/>
      </c>
      <c r="FS364" s="360" t="str">
        <f t="shared" si="1265"/>
        <v/>
      </c>
      <c r="FT364" s="360" t="str">
        <f t="shared" si="1100"/>
        <v/>
      </c>
      <c r="FU364" s="360" t="str">
        <f t="shared" si="1266"/>
        <v/>
      </c>
      <c r="FV364" s="360" t="str">
        <f t="shared" si="1267"/>
        <v/>
      </c>
      <c r="FW364" s="360" t="str">
        <f t="shared" si="1268"/>
        <v/>
      </c>
      <c r="FX364" s="360" t="str">
        <f t="shared" si="1269"/>
        <v/>
      </c>
      <c r="FY364" s="360" t="str">
        <f t="shared" si="1270"/>
        <v/>
      </c>
      <c r="FZ364" s="360" t="str">
        <f t="shared" si="1271"/>
        <v/>
      </c>
      <c r="GA364" s="360" t="str">
        <f t="shared" si="1272"/>
        <v/>
      </c>
      <c r="GB364" s="360" t="str">
        <f t="shared" si="1273"/>
        <v/>
      </c>
      <c r="GC364" s="360" t="str">
        <f t="shared" si="1274"/>
        <v/>
      </c>
      <c r="GD364" s="360">
        <f t="shared" si="1275"/>
        <v>41</v>
      </c>
      <c r="GE364" s="360" t="str">
        <f t="shared" si="1276"/>
        <v/>
      </c>
      <c r="GF364" s="360" t="str">
        <f t="shared" si="1277"/>
        <v/>
      </c>
      <c r="GG364" s="360" t="str">
        <f t="shared" si="1278"/>
        <v/>
      </c>
      <c r="GH364" s="360" t="str">
        <f t="shared" si="1279"/>
        <v/>
      </c>
      <c r="GI364" s="360" t="str">
        <f t="shared" si="1280"/>
        <v/>
      </c>
      <c r="GJ364" s="360" t="str">
        <f t="shared" si="1281"/>
        <v/>
      </c>
      <c r="GK364" s="444" t="s">
        <v>1247</v>
      </c>
      <c r="GL364" s="361" t="str">
        <f t="shared" si="1101"/>
        <v>-</v>
      </c>
      <c r="GM364" s="361" t="str">
        <f t="shared" si="1102"/>
        <v>-</v>
      </c>
      <c r="GN364" s="361" t="str">
        <f t="shared" si="1103"/>
        <v>-</v>
      </c>
      <c r="GO364" s="361" t="str">
        <f t="shared" si="1104"/>
        <v>-</v>
      </c>
      <c r="GP364" s="361" t="str">
        <f t="shared" si="1105"/>
        <v>-</v>
      </c>
      <c r="GQ364" s="361" t="str">
        <f t="shared" si="1106"/>
        <v>-</v>
      </c>
      <c r="GR364" s="361" t="str">
        <f t="shared" si="1107"/>
        <v>-</v>
      </c>
      <c r="GS364" s="361" t="str">
        <f t="shared" si="1108"/>
        <v>-</v>
      </c>
      <c r="GT364" s="361" t="str">
        <f t="shared" si="1109"/>
        <v>-</v>
      </c>
      <c r="GU364" s="361" t="str">
        <f t="shared" si="1110"/>
        <v>-</v>
      </c>
      <c r="GV364" s="361" t="str">
        <f t="shared" si="1111"/>
        <v>-</v>
      </c>
      <c r="GW364" s="361" t="str">
        <f t="shared" si="1112"/>
        <v>-</v>
      </c>
      <c r="GX364" s="361" t="str">
        <f t="shared" si="1113"/>
        <v>-</v>
      </c>
      <c r="GY364" s="361" t="str">
        <f t="shared" si="1114"/>
        <v>-</v>
      </c>
      <c r="GZ364" s="361" t="str">
        <f t="shared" si="1115"/>
        <v>-</v>
      </c>
      <c r="HA364" s="361" t="str">
        <f t="shared" si="1116"/>
        <v>-</v>
      </c>
      <c r="HB364" s="361" t="str">
        <f t="shared" si="1117"/>
        <v>-</v>
      </c>
      <c r="HC364" s="361" t="str">
        <f t="shared" si="1118"/>
        <v>-</v>
      </c>
      <c r="HD364" s="361" t="str">
        <f t="shared" si="1119"/>
        <v>-</v>
      </c>
      <c r="HE364" s="361" t="str">
        <f t="shared" si="1120"/>
        <v>-</v>
      </c>
      <c r="HF364" s="361" t="str">
        <f t="shared" si="1121"/>
        <v>-</v>
      </c>
      <c r="HG364" s="361" t="str">
        <f t="shared" si="1122"/>
        <v>-</v>
      </c>
      <c r="HH364" s="361" t="str">
        <f t="shared" si="1123"/>
        <v>-</v>
      </c>
      <c r="HI364" s="361" t="str">
        <f t="shared" si="1124"/>
        <v>-</v>
      </c>
      <c r="HJ364" s="361" t="str">
        <f t="shared" si="1125"/>
        <v>-</v>
      </c>
      <c r="HK364" s="361" t="str">
        <f t="shared" si="1126"/>
        <v>-</v>
      </c>
      <c r="HL364" s="361" t="str">
        <f t="shared" si="1127"/>
        <v>-</v>
      </c>
      <c r="HM364" s="361" t="str">
        <f t="shared" si="1128"/>
        <v>-</v>
      </c>
      <c r="HN364" s="361" t="str">
        <f t="shared" si="1129"/>
        <v>-</v>
      </c>
      <c r="HO364" s="361" t="str">
        <f t="shared" si="1130"/>
        <v>-</v>
      </c>
      <c r="HP364" s="361" t="str">
        <f t="shared" si="1131"/>
        <v>-</v>
      </c>
      <c r="HQ364" s="361" t="str">
        <f t="shared" si="1132"/>
        <v>-</v>
      </c>
      <c r="HR364" s="361" t="str">
        <f t="shared" si="1133"/>
        <v>-</v>
      </c>
      <c r="HS364" s="361" t="str">
        <f t="shared" si="1134"/>
        <v>-</v>
      </c>
      <c r="HT364" s="361" t="str">
        <f t="shared" si="1135"/>
        <v>-</v>
      </c>
      <c r="HU364" s="361" t="str">
        <f t="shared" si="1136"/>
        <v>-</v>
      </c>
      <c r="HV364" s="361" t="str">
        <f t="shared" si="1137"/>
        <v>-</v>
      </c>
      <c r="HW364" s="361" t="str">
        <f t="shared" si="1138"/>
        <v>-</v>
      </c>
      <c r="HX364" s="361" t="str">
        <f t="shared" si="1139"/>
        <v>-</v>
      </c>
      <c r="HY364" s="361" t="str">
        <f t="shared" si="1140"/>
        <v>top1</v>
      </c>
      <c r="HZ364" s="361" t="str">
        <f t="shared" si="1141"/>
        <v>-</v>
      </c>
      <c r="IA364" s="361" t="str">
        <f t="shared" si="1142"/>
        <v>-</v>
      </c>
      <c r="IB364" s="361" t="str">
        <f t="shared" si="1143"/>
        <v>-</v>
      </c>
      <c r="IC364" s="361" t="str">
        <f t="shared" si="1144"/>
        <v>-</v>
      </c>
      <c r="ID364" s="361" t="str">
        <f t="shared" si="1145"/>
        <v>-</v>
      </c>
      <c r="IE364" s="361" t="str">
        <f t="shared" si="1146"/>
        <v>-</v>
      </c>
      <c r="IF364" s="444" t="s">
        <v>1247</v>
      </c>
      <c r="IG364" s="56" t="str">
        <f t="shared" si="1282"/>
        <v>-</v>
      </c>
      <c r="IH364" s="56" t="str">
        <f t="shared" si="1283"/>
        <v>-</v>
      </c>
      <c r="II364" s="56" t="str">
        <f t="shared" si="1284"/>
        <v>-</v>
      </c>
      <c r="IJ364" s="56" t="str">
        <f t="shared" si="1285"/>
        <v>-</v>
      </c>
      <c r="IK364" s="56" t="str">
        <f t="shared" si="1147"/>
        <v>-</v>
      </c>
      <c r="IL364" s="56" t="str">
        <f t="shared" si="1148"/>
        <v>-</v>
      </c>
      <c r="IM364" s="56" t="str">
        <f t="shared" si="1149"/>
        <v>-</v>
      </c>
      <c r="IN364" s="56" t="str">
        <f t="shared" si="1150"/>
        <v>-</v>
      </c>
      <c r="IO364" s="56" t="str">
        <f t="shared" si="1151"/>
        <v>-</v>
      </c>
      <c r="IP364" s="56" t="str">
        <f t="shared" si="1152"/>
        <v>-</v>
      </c>
      <c r="IQ364" s="56" t="str">
        <f t="shared" si="1153"/>
        <v>-</v>
      </c>
      <c r="IR364" s="56" t="str">
        <f t="shared" si="1154"/>
        <v>-</v>
      </c>
      <c r="IS364" s="56" t="str">
        <f t="shared" si="1155"/>
        <v>-</v>
      </c>
      <c r="IT364" s="56" t="str">
        <f t="shared" si="1156"/>
        <v>-</v>
      </c>
      <c r="IU364" s="56" t="str">
        <f t="shared" si="1157"/>
        <v>-</v>
      </c>
      <c r="IV364" s="56" t="str">
        <f t="shared" si="1158"/>
        <v>-</v>
      </c>
      <c r="IW364" s="56" t="str">
        <f t="shared" si="1159"/>
        <v>-</v>
      </c>
      <c r="IX364" s="56" t="str">
        <f t="shared" si="1160"/>
        <v>-</v>
      </c>
      <c r="IY364" s="56" t="str">
        <f t="shared" si="1161"/>
        <v>-</v>
      </c>
      <c r="IZ364" s="56" t="str">
        <f t="shared" si="1162"/>
        <v>-</v>
      </c>
      <c r="JA364" s="56" t="str">
        <f t="shared" si="1163"/>
        <v>-</v>
      </c>
      <c r="JB364" s="56" t="str">
        <f t="shared" si="1164"/>
        <v>-</v>
      </c>
      <c r="JC364" s="56" t="str">
        <f t="shared" si="1165"/>
        <v>-</v>
      </c>
      <c r="JD364" s="56" t="str">
        <f t="shared" si="1166"/>
        <v>-</v>
      </c>
      <c r="JE364" s="56" t="str">
        <f t="shared" si="1167"/>
        <v>-</v>
      </c>
      <c r="JF364" s="56" t="str">
        <f t="shared" si="1168"/>
        <v>-</v>
      </c>
      <c r="JG364" s="56" t="str">
        <f t="shared" si="1169"/>
        <v>-</v>
      </c>
      <c r="JH364" s="56" t="str">
        <f t="shared" si="1170"/>
        <v>-</v>
      </c>
      <c r="JI364" s="56" t="str">
        <f t="shared" si="1171"/>
        <v>-</v>
      </c>
      <c r="JJ364" s="56" t="str">
        <f t="shared" si="1172"/>
        <v>-</v>
      </c>
      <c r="JK364" s="56" t="str">
        <f t="shared" si="1173"/>
        <v>-</v>
      </c>
      <c r="JL364" s="56" t="str">
        <f t="shared" si="1174"/>
        <v>-</v>
      </c>
      <c r="JM364" s="56" t="str">
        <f t="shared" si="1175"/>
        <v>-</v>
      </c>
      <c r="JN364" s="56" t="str">
        <f t="shared" si="1176"/>
        <v>-</v>
      </c>
      <c r="JO364" s="56" t="str">
        <f t="shared" si="1177"/>
        <v>-</v>
      </c>
      <c r="JP364" s="56" t="str">
        <f t="shared" si="1178"/>
        <v>-</v>
      </c>
      <c r="JQ364" s="56" t="str">
        <f t="shared" si="1179"/>
        <v>-</v>
      </c>
      <c r="JR364" s="56" t="str">
        <f t="shared" si="1180"/>
        <v>-</v>
      </c>
      <c r="JS364" s="56" t="str">
        <f t="shared" si="1181"/>
        <v>-</v>
      </c>
      <c r="JT364" s="56" t="str">
        <f t="shared" si="1182"/>
        <v>g</v>
      </c>
      <c r="JU364" s="56" t="str">
        <f t="shared" si="1183"/>
        <v>-</v>
      </c>
      <c r="JV364" s="56" t="str">
        <f t="shared" si="1184"/>
        <v>-</v>
      </c>
      <c r="JW364" s="56" t="str">
        <f t="shared" si="1185"/>
        <v>-</v>
      </c>
      <c r="JX364" s="56" t="str">
        <f t="shared" si="1186"/>
        <v>-</v>
      </c>
      <c r="JY364" s="56" t="str">
        <f t="shared" si="1187"/>
        <v>-</v>
      </c>
      <c r="JZ364" s="56" t="str">
        <f t="shared" si="1188"/>
        <v>-</v>
      </c>
      <c r="KA364" s="444" t="s">
        <v>1247</v>
      </c>
      <c r="KB364" s="360">
        <f>IF(ISNUMBER(INDEX($EQ$15:$GK$521,$B364,EO$11)),MAX(KB$14:KB363)+1,0)</f>
        <v>0</v>
      </c>
      <c r="KC364" s="360" t="str">
        <f t="shared" si="1286"/>
        <v/>
      </c>
      <c r="KD364" s="373" t="s">
        <v>2</v>
      </c>
      <c r="KE364" s="215"/>
      <c r="KF364" s="60"/>
      <c r="KG364" s="60"/>
      <c r="KH364" s="60"/>
      <c r="KI364" s="60"/>
      <c r="KJ364" s="60"/>
      <c r="KK364" s="60"/>
      <c r="KL364" s="60"/>
      <c r="KM364" s="60"/>
      <c r="KN364" s="60"/>
      <c r="KO364" s="60"/>
      <c r="KP364" s="60"/>
      <c r="KQ364" s="60"/>
      <c r="KR364" s="60"/>
      <c r="KS364" s="60"/>
      <c r="KT364" s="60"/>
      <c r="KU364" s="60"/>
      <c r="KV364" s="60"/>
      <c r="KW364" s="60"/>
      <c r="KX364" s="60"/>
      <c r="KY364" s="60"/>
      <c r="KZ364" s="283" t="str">
        <f t="shared" si="1189"/>
        <v/>
      </c>
      <c r="LA364" s="26"/>
      <c r="LB364" s="18"/>
      <c r="LC364" s="18"/>
      <c r="LD364" s="18"/>
      <c r="LE364" s="18"/>
      <c r="LF364" s="18"/>
      <c r="LG364" s="18"/>
      <c r="LH364" s="18"/>
      <c r="LI364" s="18"/>
      <c r="LJ364" s="18"/>
      <c r="LK364" s="18"/>
      <c r="LL364" s="18"/>
      <c r="LM364" s="18"/>
      <c r="LN364" s="63"/>
      <c r="LO364" s="251">
        <f t="shared" si="1190"/>
        <v>0</v>
      </c>
      <c r="LP364" s="251">
        <f t="shared" si="1191"/>
        <v>0</v>
      </c>
      <c r="LQ364" s="251">
        <f t="shared" si="1192"/>
        <v>0</v>
      </c>
      <c r="LR364" s="251">
        <f t="shared" si="1193"/>
        <v>0</v>
      </c>
      <c r="LS364" s="251">
        <f t="shared" si="1194"/>
        <v>0</v>
      </c>
      <c r="LT364" s="251">
        <f t="shared" si="1195"/>
        <v>0</v>
      </c>
      <c r="LU364" s="251">
        <f t="shared" si="1196"/>
        <v>0</v>
      </c>
      <c r="LV364" s="251">
        <f t="shared" si="1197"/>
        <v>0</v>
      </c>
      <c r="LW364" s="251">
        <f t="shared" si="1198"/>
        <v>0</v>
      </c>
      <c r="LX364" s="251">
        <f t="shared" si="1199"/>
        <v>0</v>
      </c>
      <c r="LY364" s="251">
        <f t="shared" si="1200"/>
        <v>0</v>
      </c>
      <c r="LZ364" s="251">
        <f t="shared" si="1201"/>
        <v>0</v>
      </c>
      <c r="MA364" s="63" t="str">
        <f t="shared" si="1202"/>
        <v/>
      </c>
      <c r="MB364" s="63" t="str">
        <f t="shared" si="1094"/>
        <v/>
      </c>
      <c r="MC364" s="63">
        <f t="shared" si="1095"/>
        <v>350</v>
      </c>
      <c r="MD364" s="63" t="str">
        <f t="shared" si="1096"/>
        <v/>
      </c>
      <c r="ME364" s="63" t="str">
        <f t="shared" si="1097"/>
        <v/>
      </c>
      <c r="MF364" s="315" t="str">
        <f t="shared" si="1203"/>
        <v/>
      </c>
      <c r="MG364" s="315">
        <f>IF(ISNUMBER(MATCH(EO364,$ME$15:$ME$520,0)),0,MAX(MG$14:MG363)+1)</f>
        <v>0</v>
      </c>
      <c r="MH364" s="315" t="str">
        <f t="shared" si="1204"/>
        <v/>
      </c>
      <c r="MI364" s="369"/>
      <c r="MJ364" s="68"/>
      <c r="MK364" s="18"/>
      <c r="ML364" s="242"/>
      <c r="MM364" s="242"/>
      <c r="MN364" s="59"/>
      <c r="MO364" s="59"/>
      <c r="MP364" s="285"/>
      <c r="MQ364" s="59"/>
      <c r="MR364" s="238"/>
      <c r="MS364" s="285"/>
      <c r="MT364" s="59"/>
      <c r="MU364" s="285"/>
      <c r="MV364" s="238"/>
      <c r="MW364" s="59"/>
      <c r="MX364" s="59"/>
      <c r="MY364" s="59"/>
      <c r="MZ364" s="59"/>
      <c r="NA364" s="59"/>
      <c r="NB364" s="59"/>
      <c r="NC364" s="59"/>
      <c r="ND364" s="59"/>
      <c r="NE364" s="59"/>
      <c r="NF364" s="59"/>
      <c r="NG364" s="59"/>
      <c r="NH364" s="59"/>
      <c r="NI364" s="59"/>
      <c r="NJ364" s="59"/>
      <c r="NK364" s="59"/>
      <c r="NL364" s="454"/>
      <c r="NM364" s="454"/>
      <c r="NN364" s="59"/>
      <c r="NO364" s="18"/>
      <c r="NP364" s="18"/>
      <c r="NQ364" s="18"/>
      <c r="NR364" s="18"/>
      <c r="NS364" s="18"/>
      <c r="NT364" s="18"/>
      <c r="NU364" s="18"/>
      <c r="NV364" s="18"/>
      <c r="NW364" s="18"/>
      <c r="NX364" s="18"/>
      <c r="NY364" s="18"/>
      <c r="NZ364" s="18"/>
      <c r="OA364" s="18"/>
      <c r="OB364" s="18"/>
      <c r="OC364" s="18"/>
      <c r="OZ364" s="59"/>
      <c r="PA364" s="251" t="str">
        <f t="shared" si="1205"/>
        <v/>
      </c>
      <c r="PB364" s="251" t="str">
        <f t="shared" si="1206"/>
        <v/>
      </c>
      <c r="PC364" s="251" t="str">
        <f t="shared" si="1207"/>
        <v/>
      </c>
      <c r="PD364" s="251" t="str">
        <f t="shared" si="1208"/>
        <v/>
      </c>
      <c r="PE364" s="251" t="str">
        <f t="shared" si="1209"/>
        <v/>
      </c>
      <c r="PF364" s="251" t="str">
        <f t="shared" si="1210"/>
        <v/>
      </c>
      <c r="PG364" s="251" t="str">
        <f t="shared" si="1211"/>
        <v/>
      </c>
      <c r="PH364" s="251" t="str">
        <f t="shared" si="1212"/>
        <v/>
      </c>
      <c r="PI364" s="251" t="str">
        <f t="shared" si="1213"/>
        <v/>
      </c>
      <c r="PJ364" s="251" t="str">
        <f t="shared" si="1214"/>
        <v/>
      </c>
      <c r="PK364" s="251" t="str">
        <f t="shared" si="1215"/>
        <v/>
      </c>
      <c r="PL364" s="251" t="str">
        <f t="shared" si="1216"/>
        <v/>
      </c>
      <c r="PM364" s="251" t="str">
        <f t="shared" si="1217"/>
        <v/>
      </c>
      <c r="PN364" s="251" t="str">
        <f t="shared" si="1218"/>
        <v/>
      </c>
      <c r="PO364" s="251" t="str">
        <f t="shared" si="1219"/>
        <v/>
      </c>
      <c r="PP364" s="251" t="str">
        <f t="shared" si="1220"/>
        <v/>
      </c>
      <c r="PQ364" s="251" t="str">
        <f t="shared" si="1221"/>
        <v/>
      </c>
      <c r="PR364" s="251" t="str">
        <f t="shared" si="1222"/>
        <v/>
      </c>
      <c r="PS364" s="251" t="str">
        <f t="shared" si="1223"/>
        <v/>
      </c>
      <c r="PT364" s="251" t="str">
        <f t="shared" si="1224"/>
        <v/>
      </c>
      <c r="PU364" s="251" t="str">
        <f t="shared" si="1225"/>
        <v/>
      </c>
      <c r="PV364" s="251" t="str">
        <f t="shared" si="1226"/>
        <v/>
      </c>
      <c r="PW364" s="251" t="str">
        <f t="shared" si="1227"/>
        <v/>
      </c>
      <c r="PX364" s="251" t="str">
        <f t="shared" si="1228"/>
        <v/>
      </c>
      <c r="PY364" s="251" t="str">
        <f t="shared" si="1229"/>
        <v/>
      </c>
      <c r="PZ364" s="251" t="str">
        <f t="shared" si="1230"/>
        <v/>
      </c>
      <c r="QA364" s="251" t="str">
        <f t="shared" si="1231"/>
        <v/>
      </c>
      <c r="QB364" s="251" t="str">
        <f t="shared" si="1232"/>
        <v/>
      </c>
      <c r="QC364" s="251" t="str">
        <f t="shared" si="1233"/>
        <v/>
      </c>
      <c r="QD364" s="251" t="str">
        <f t="shared" si="1234"/>
        <v/>
      </c>
      <c r="QE364" s="251" t="str">
        <f t="shared" si="1235"/>
        <v/>
      </c>
      <c r="QF364" s="63">
        <f t="shared" si="1236"/>
        <v>0</v>
      </c>
      <c r="QG364" s="59"/>
      <c r="QH364" s="59"/>
      <c r="QI364" s="59"/>
      <c r="QJ364" s="59"/>
      <c r="QK364" s="59"/>
      <c r="QL364" s="59"/>
      <c r="QM364" s="59"/>
      <c r="QN364" s="59"/>
    </row>
    <row r="365" spans="1:456" ht="6.75" customHeight="1" x14ac:dyDescent="0.25">
      <c r="A365" s="68"/>
      <c r="B365" s="447">
        <f t="shared" si="1098"/>
        <v>351</v>
      </c>
      <c r="C365" s="72" t="s">
        <v>1306</v>
      </c>
      <c r="D365" s="261" t="s">
        <v>1263</v>
      </c>
      <c r="E365" s="59"/>
      <c r="F365" s="229"/>
      <c r="G365" s="295"/>
      <c r="H365" s="295"/>
      <c r="I365" s="229"/>
      <c r="J365" s="295"/>
      <c r="K365" s="295"/>
      <c r="L365" s="229"/>
      <c r="M365" s="295"/>
      <c r="N365" s="295"/>
      <c r="O365" s="229"/>
      <c r="P365" s="295"/>
      <c r="Q365" s="295"/>
      <c r="R365" s="229"/>
      <c r="S365" s="230"/>
      <c r="T365" s="231"/>
      <c r="U365" s="229"/>
      <c r="V365" s="230"/>
      <c r="W365" s="231"/>
      <c r="X365" s="229"/>
      <c r="Y365" s="230"/>
      <c r="Z365" s="231"/>
      <c r="AA365" s="229"/>
      <c r="AB365" s="295"/>
      <c r="AC365" s="295"/>
      <c r="AD365" s="229"/>
      <c r="AE365" s="295"/>
      <c r="AF365" s="295"/>
      <c r="AG365" s="229"/>
      <c r="AH365" s="295"/>
      <c r="AI365" s="295"/>
      <c r="AJ365" s="229"/>
      <c r="AK365" s="295"/>
      <c r="AL365" s="295"/>
      <c r="AM365" s="229"/>
      <c r="AN365" s="295"/>
      <c r="AO365" s="295"/>
      <c r="AP365" s="243"/>
      <c r="AQ365" s="295"/>
      <c r="AR365" s="290"/>
      <c r="AS365" s="243"/>
      <c r="AT365" s="295"/>
      <c r="AU365" s="290"/>
      <c r="AV365" s="229"/>
      <c r="AW365" s="230"/>
      <c r="AX365" s="231"/>
      <c r="AY365" s="229"/>
      <c r="AZ365" s="230"/>
      <c r="BA365" s="231"/>
      <c r="BB365" s="229"/>
      <c r="BC365" s="230"/>
      <c r="BD365" s="231"/>
      <c r="BE365" s="229"/>
      <c r="BF365" s="230"/>
      <c r="BG365" s="231"/>
      <c r="BH365" s="229"/>
      <c r="BI365" s="230"/>
      <c r="BJ365" s="231"/>
      <c r="BK365" s="243"/>
      <c r="BL365" s="230"/>
      <c r="BM365" s="231"/>
      <c r="BN365" s="243"/>
      <c r="BO365" s="230"/>
      <c r="BP365" s="231"/>
      <c r="BQ365" s="229"/>
      <c r="BR365" s="230"/>
      <c r="BS365" s="231"/>
      <c r="BT365" s="229"/>
      <c r="BU365" s="230"/>
      <c r="BV365" s="231"/>
      <c r="BW365" s="229"/>
      <c r="BX365" s="230"/>
      <c r="BY365" s="231"/>
      <c r="BZ365" s="229"/>
      <c r="CA365" s="230"/>
      <c r="CB365" s="231"/>
      <c r="CC365" s="229"/>
      <c r="CD365" s="230"/>
      <c r="CE365" s="231"/>
      <c r="CF365" s="331"/>
      <c r="CG365" s="332"/>
      <c r="CH365" s="385"/>
      <c r="CI365" s="331"/>
      <c r="CJ365" s="332"/>
      <c r="CK365" s="385"/>
      <c r="CL365" s="243"/>
      <c r="CM365" s="230"/>
      <c r="CN365" s="354"/>
      <c r="CO365" s="243"/>
      <c r="CP365" s="230"/>
      <c r="CQ365" s="231"/>
      <c r="CR365" s="331"/>
      <c r="CS365" s="332"/>
      <c r="CT365" s="333"/>
      <c r="CU365" s="229"/>
      <c r="CV365" s="230"/>
      <c r="CW365" s="231"/>
      <c r="CX365" s="331"/>
      <c r="CY365" s="332"/>
      <c r="CZ365" s="333"/>
      <c r="DA365" s="331"/>
      <c r="DB365" s="332"/>
      <c r="DC365" s="333"/>
      <c r="DD365" s="331"/>
      <c r="DE365" s="332"/>
      <c r="DF365" s="333"/>
      <c r="DG365" s="331"/>
      <c r="DH365" s="332"/>
      <c r="DI365" s="333"/>
      <c r="DJ365" s="229"/>
      <c r="DK365" s="230"/>
      <c r="DL365" s="231"/>
      <c r="DM365" s="229"/>
      <c r="DN365" s="230"/>
      <c r="DO365" s="231"/>
      <c r="DP365" s="331"/>
      <c r="DQ365" s="332"/>
      <c r="DR365" s="333"/>
      <c r="DS365" s="331"/>
      <c r="DT365" s="332"/>
      <c r="DU365" s="333"/>
      <c r="DV365" s="331"/>
      <c r="DW365" s="332"/>
      <c r="DX365" s="333"/>
      <c r="DY365" s="331"/>
      <c r="DZ365" s="332"/>
      <c r="EA365" s="333"/>
      <c r="EB365" s="331"/>
      <c r="EC365" s="332"/>
      <c r="ED365" s="333"/>
      <c r="EE365" s="331"/>
      <c r="EF365" s="332"/>
      <c r="EG365" s="333"/>
      <c r="EH365" s="229"/>
      <c r="EI365" s="230"/>
      <c r="EJ365" s="231"/>
      <c r="EK365" s="229"/>
      <c r="EL365" s="230"/>
      <c r="EM365" s="231"/>
      <c r="EN365" s="244"/>
      <c r="EO365" s="269" t="str">
        <f t="shared" si="1099"/>
        <v/>
      </c>
      <c r="EP365" s="444" t="s">
        <v>1247</v>
      </c>
      <c r="EQ365" s="360" t="str">
        <f t="shared" si="1237"/>
        <v/>
      </c>
      <c r="ER365" s="360" t="str">
        <f t="shared" si="1238"/>
        <v/>
      </c>
      <c r="ES365" s="360" t="str">
        <f t="shared" si="1239"/>
        <v/>
      </c>
      <c r="ET365" s="360" t="str">
        <f t="shared" si="1240"/>
        <v/>
      </c>
      <c r="EU365" s="360" t="str">
        <f t="shared" si="1241"/>
        <v/>
      </c>
      <c r="EV365" s="360" t="str">
        <f t="shared" si="1242"/>
        <v/>
      </c>
      <c r="EW365" s="360" t="str">
        <f t="shared" si="1243"/>
        <v/>
      </c>
      <c r="EX365" s="360" t="str">
        <f t="shared" si="1244"/>
        <v/>
      </c>
      <c r="EY365" s="360" t="str">
        <f t="shared" si="1245"/>
        <v/>
      </c>
      <c r="EZ365" s="360" t="str">
        <f t="shared" si="1246"/>
        <v/>
      </c>
      <c r="FA365" s="360" t="str">
        <f t="shared" si="1247"/>
        <v/>
      </c>
      <c r="FB365" s="360" t="str">
        <f t="shared" si="1248"/>
        <v/>
      </c>
      <c r="FC365" s="360" t="str">
        <f t="shared" si="1249"/>
        <v/>
      </c>
      <c r="FD365" s="360" t="str">
        <f t="shared" si="1250"/>
        <v/>
      </c>
      <c r="FE365" s="360" t="str">
        <f t="shared" si="1251"/>
        <v/>
      </c>
      <c r="FF365" s="360" t="str">
        <f t="shared" si="1252"/>
        <v/>
      </c>
      <c r="FG365" s="360" t="str">
        <f t="shared" si="1253"/>
        <v/>
      </c>
      <c r="FH365" s="360" t="str">
        <f t="shared" si="1254"/>
        <v/>
      </c>
      <c r="FI365" s="360" t="str">
        <f t="shared" si="1255"/>
        <v/>
      </c>
      <c r="FJ365" s="360" t="str">
        <f t="shared" si="1256"/>
        <v/>
      </c>
      <c r="FK365" s="360" t="str">
        <f t="shared" si="1257"/>
        <v/>
      </c>
      <c r="FL365" s="360" t="str">
        <f t="shared" si="1258"/>
        <v/>
      </c>
      <c r="FM365" s="360" t="str">
        <f t="shared" si="1259"/>
        <v/>
      </c>
      <c r="FN365" s="360" t="str">
        <f t="shared" si="1260"/>
        <v/>
      </c>
      <c r="FO365" s="360" t="str">
        <f t="shared" si="1261"/>
        <v/>
      </c>
      <c r="FP365" s="360" t="str">
        <f t="shared" si="1262"/>
        <v/>
      </c>
      <c r="FQ365" s="360" t="str">
        <f t="shared" si="1263"/>
        <v/>
      </c>
      <c r="FR365" s="360" t="str">
        <f t="shared" si="1264"/>
        <v/>
      </c>
      <c r="FS365" s="360" t="str">
        <f t="shared" si="1265"/>
        <v/>
      </c>
      <c r="FT365" s="360" t="str">
        <f t="shared" si="1100"/>
        <v/>
      </c>
      <c r="FU365" s="360" t="str">
        <f t="shared" si="1266"/>
        <v/>
      </c>
      <c r="FV365" s="360" t="str">
        <f t="shared" si="1267"/>
        <v/>
      </c>
      <c r="FW365" s="360" t="str">
        <f t="shared" si="1268"/>
        <v/>
      </c>
      <c r="FX365" s="360" t="str">
        <f t="shared" si="1269"/>
        <v/>
      </c>
      <c r="FY365" s="360" t="str">
        <f t="shared" si="1270"/>
        <v/>
      </c>
      <c r="FZ365" s="360" t="str">
        <f t="shared" si="1271"/>
        <v/>
      </c>
      <c r="GA365" s="360" t="str">
        <f t="shared" si="1272"/>
        <v/>
      </c>
      <c r="GB365" s="360" t="str">
        <f t="shared" si="1273"/>
        <v/>
      </c>
      <c r="GC365" s="360" t="str">
        <f t="shared" si="1274"/>
        <v/>
      </c>
      <c r="GD365" s="360">
        <f t="shared" si="1275"/>
        <v>42</v>
      </c>
      <c r="GE365" s="360" t="str">
        <f t="shared" si="1276"/>
        <v/>
      </c>
      <c r="GF365" s="360" t="str">
        <f t="shared" si="1277"/>
        <v/>
      </c>
      <c r="GG365" s="360" t="str">
        <f t="shared" si="1278"/>
        <v/>
      </c>
      <c r="GH365" s="360" t="str">
        <f t="shared" si="1279"/>
        <v/>
      </c>
      <c r="GI365" s="360" t="str">
        <f t="shared" si="1280"/>
        <v/>
      </c>
      <c r="GJ365" s="360" t="str">
        <f t="shared" si="1281"/>
        <v/>
      </c>
      <c r="GK365" s="444" t="s">
        <v>1247</v>
      </c>
      <c r="GL365" s="361" t="str">
        <f t="shared" si="1101"/>
        <v>-</v>
      </c>
      <c r="GM365" s="361" t="str">
        <f t="shared" si="1102"/>
        <v>-</v>
      </c>
      <c r="GN365" s="361" t="str">
        <f t="shared" si="1103"/>
        <v>-</v>
      </c>
      <c r="GO365" s="361" t="str">
        <f t="shared" si="1104"/>
        <v>-</v>
      </c>
      <c r="GP365" s="361" t="str">
        <f t="shared" si="1105"/>
        <v>-</v>
      </c>
      <c r="GQ365" s="361" t="str">
        <f t="shared" si="1106"/>
        <v>-</v>
      </c>
      <c r="GR365" s="361" t="str">
        <f t="shared" si="1107"/>
        <v>-</v>
      </c>
      <c r="GS365" s="361" t="str">
        <f t="shared" si="1108"/>
        <v>-</v>
      </c>
      <c r="GT365" s="361" t="str">
        <f t="shared" si="1109"/>
        <v>-</v>
      </c>
      <c r="GU365" s="361" t="str">
        <f t="shared" si="1110"/>
        <v>-</v>
      </c>
      <c r="GV365" s="361" t="str">
        <f t="shared" si="1111"/>
        <v>-</v>
      </c>
      <c r="GW365" s="361" t="str">
        <f t="shared" si="1112"/>
        <v>-</v>
      </c>
      <c r="GX365" s="361" t="str">
        <f t="shared" si="1113"/>
        <v>-</v>
      </c>
      <c r="GY365" s="361" t="str">
        <f t="shared" si="1114"/>
        <v>-</v>
      </c>
      <c r="GZ365" s="361" t="str">
        <f t="shared" si="1115"/>
        <v>-</v>
      </c>
      <c r="HA365" s="361" t="str">
        <f t="shared" si="1116"/>
        <v>-</v>
      </c>
      <c r="HB365" s="361" t="str">
        <f t="shared" si="1117"/>
        <v>-</v>
      </c>
      <c r="HC365" s="361" t="str">
        <f t="shared" si="1118"/>
        <v>-</v>
      </c>
      <c r="HD365" s="361" t="str">
        <f t="shared" si="1119"/>
        <v>-</v>
      </c>
      <c r="HE365" s="361" t="str">
        <f t="shared" si="1120"/>
        <v>-</v>
      </c>
      <c r="HF365" s="361" t="str">
        <f t="shared" si="1121"/>
        <v>-</v>
      </c>
      <c r="HG365" s="361" t="str">
        <f t="shared" si="1122"/>
        <v>-</v>
      </c>
      <c r="HH365" s="361" t="str">
        <f t="shared" si="1123"/>
        <v>-</v>
      </c>
      <c r="HI365" s="361" t="str">
        <f t="shared" si="1124"/>
        <v>-</v>
      </c>
      <c r="HJ365" s="361" t="str">
        <f t="shared" si="1125"/>
        <v>-</v>
      </c>
      <c r="HK365" s="361" t="str">
        <f t="shared" si="1126"/>
        <v>-</v>
      </c>
      <c r="HL365" s="361" t="str">
        <f t="shared" si="1127"/>
        <v>-</v>
      </c>
      <c r="HM365" s="361" t="str">
        <f t="shared" si="1128"/>
        <v>-</v>
      </c>
      <c r="HN365" s="361" t="str">
        <f t="shared" si="1129"/>
        <v>-</v>
      </c>
      <c r="HO365" s="361" t="str">
        <f t="shared" si="1130"/>
        <v>-</v>
      </c>
      <c r="HP365" s="361" t="str">
        <f t="shared" si="1131"/>
        <v>-</v>
      </c>
      <c r="HQ365" s="361" t="str">
        <f t="shared" si="1132"/>
        <v>-</v>
      </c>
      <c r="HR365" s="361" t="str">
        <f t="shared" si="1133"/>
        <v>-</v>
      </c>
      <c r="HS365" s="361" t="str">
        <f t="shared" si="1134"/>
        <v>-</v>
      </c>
      <c r="HT365" s="361" t="str">
        <f t="shared" si="1135"/>
        <v>-</v>
      </c>
      <c r="HU365" s="361" t="str">
        <f t="shared" si="1136"/>
        <v>-</v>
      </c>
      <c r="HV365" s="361" t="str">
        <f t="shared" si="1137"/>
        <v>-</v>
      </c>
      <c r="HW365" s="361" t="str">
        <f t="shared" si="1138"/>
        <v>-</v>
      </c>
      <c r="HX365" s="361" t="str">
        <f t="shared" si="1139"/>
        <v>-</v>
      </c>
      <c r="HY365" s="361" t="str">
        <f t="shared" si="1140"/>
        <v>botm1</v>
      </c>
      <c r="HZ365" s="361" t="str">
        <f t="shared" si="1141"/>
        <v>-</v>
      </c>
      <c r="IA365" s="361" t="str">
        <f t="shared" si="1142"/>
        <v>-</v>
      </c>
      <c r="IB365" s="361" t="str">
        <f t="shared" si="1143"/>
        <v>-</v>
      </c>
      <c r="IC365" s="361" t="str">
        <f t="shared" si="1144"/>
        <v>-</v>
      </c>
      <c r="ID365" s="361" t="str">
        <f t="shared" si="1145"/>
        <v>-</v>
      </c>
      <c r="IE365" s="361" t="str">
        <f t="shared" si="1146"/>
        <v>-</v>
      </c>
      <c r="IF365" s="444" t="s">
        <v>1247</v>
      </c>
      <c r="IG365" s="56" t="str">
        <f t="shared" si="1282"/>
        <v>-</v>
      </c>
      <c r="IH365" s="56" t="str">
        <f t="shared" si="1283"/>
        <v>-</v>
      </c>
      <c r="II365" s="56" t="str">
        <f t="shared" si="1284"/>
        <v>-</v>
      </c>
      <c r="IJ365" s="56" t="str">
        <f t="shared" si="1285"/>
        <v>-</v>
      </c>
      <c r="IK365" s="56" t="str">
        <f t="shared" si="1147"/>
        <v>-</v>
      </c>
      <c r="IL365" s="56" t="str">
        <f t="shared" si="1148"/>
        <v>-</v>
      </c>
      <c r="IM365" s="56" t="str">
        <f t="shared" si="1149"/>
        <v>-</v>
      </c>
      <c r="IN365" s="56" t="str">
        <f t="shared" si="1150"/>
        <v>-</v>
      </c>
      <c r="IO365" s="56" t="str">
        <f t="shared" si="1151"/>
        <v>-</v>
      </c>
      <c r="IP365" s="56" t="str">
        <f t="shared" si="1152"/>
        <v>-</v>
      </c>
      <c r="IQ365" s="56" t="str">
        <f t="shared" si="1153"/>
        <v>-</v>
      </c>
      <c r="IR365" s="56" t="str">
        <f t="shared" si="1154"/>
        <v>-</v>
      </c>
      <c r="IS365" s="56" t="str">
        <f t="shared" si="1155"/>
        <v>-</v>
      </c>
      <c r="IT365" s="56" t="str">
        <f t="shared" si="1156"/>
        <v>-</v>
      </c>
      <c r="IU365" s="56" t="str">
        <f t="shared" si="1157"/>
        <v>-</v>
      </c>
      <c r="IV365" s="56" t="str">
        <f t="shared" si="1158"/>
        <v>-</v>
      </c>
      <c r="IW365" s="56" t="str">
        <f t="shared" si="1159"/>
        <v>-</v>
      </c>
      <c r="IX365" s="56" t="str">
        <f t="shared" si="1160"/>
        <v>-</v>
      </c>
      <c r="IY365" s="56" t="str">
        <f t="shared" si="1161"/>
        <v>-</v>
      </c>
      <c r="IZ365" s="56" t="str">
        <f t="shared" si="1162"/>
        <v>-</v>
      </c>
      <c r="JA365" s="56" t="str">
        <f t="shared" si="1163"/>
        <v>-</v>
      </c>
      <c r="JB365" s="56" t="str">
        <f t="shared" si="1164"/>
        <v>-</v>
      </c>
      <c r="JC365" s="56" t="str">
        <f t="shared" si="1165"/>
        <v>-</v>
      </c>
      <c r="JD365" s="56" t="str">
        <f t="shared" si="1166"/>
        <v>-</v>
      </c>
      <c r="JE365" s="56" t="str">
        <f t="shared" si="1167"/>
        <v>-</v>
      </c>
      <c r="JF365" s="56" t="str">
        <f t="shared" si="1168"/>
        <v>-</v>
      </c>
      <c r="JG365" s="56" t="str">
        <f t="shared" si="1169"/>
        <v>-</v>
      </c>
      <c r="JH365" s="56" t="str">
        <f t="shared" si="1170"/>
        <v>-</v>
      </c>
      <c r="JI365" s="56" t="str">
        <f t="shared" si="1171"/>
        <v>-</v>
      </c>
      <c r="JJ365" s="56" t="str">
        <f t="shared" si="1172"/>
        <v>-</v>
      </c>
      <c r="JK365" s="56" t="str">
        <f t="shared" si="1173"/>
        <v>-</v>
      </c>
      <c r="JL365" s="56" t="str">
        <f t="shared" si="1174"/>
        <v>-</v>
      </c>
      <c r="JM365" s="56" t="str">
        <f t="shared" si="1175"/>
        <v>-</v>
      </c>
      <c r="JN365" s="56" t="str">
        <f t="shared" si="1176"/>
        <v>-</v>
      </c>
      <c r="JO365" s="56" t="str">
        <f t="shared" si="1177"/>
        <v>-</v>
      </c>
      <c r="JP365" s="56" t="str">
        <f t="shared" si="1178"/>
        <v>-</v>
      </c>
      <c r="JQ365" s="56" t="str">
        <f t="shared" si="1179"/>
        <v>-</v>
      </c>
      <c r="JR365" s="56" t="str">
        <f t="shared" si="1180"/>
        <v>-</v>
      </c>
      <c r="JS365" s="56" t="str">
        <f t="shared" si="1181"/>
        <v>-</v>
      </c>
      <c r="JT365" s="56" t="str">
        <f t="shared" si="1182"/>
        <v>h</v>
      </c>
      <c r="JU365" s="56" t="str">
        <f t="shared" si="1183"/>
        <v>-</v>
      </c>
      <c r="JV365" s="56" t="str">
        <f t="shared" si="1184"/>
        <v>-</v>
      </c>
      <c r="JW365" s="56" t="str">
        <f t="shared" si="1185"/>
        <v>-</v>
      </c>
      <c r="JX365" s="56" t="str">
        <f t="shared" si="1186"/>
        <v>-</v>
      </c>
      <c r="JY365" s="56" t="str">
        <f t="shared" si="1187"/>
        <v>-</v>
      </c>
      <c r="JZ365" s="56" t="str">
        <f t="shared" si="1188"/>
        <v>-</v>
      </c>
      <c r="KA365" s="444" t="s">
        <v>1247</v>
      </c>
      <c r="KB365" s="360">
        <f>IF(ISNUMBER(INDEX($EQ$15:$GK$521,$B365,EO$11)),MAX(KB$14:KB364)+1,0)</f>
        <v>0</v>
      </c>
      <c r="KC365" s="360" t="str">
        <f t="shared" si="1286"/>
        <v/>
      </c>
      <c r="KD365" s="373" t="s">
        <v>2</v>
      </c>
      <c r="KE365" s="215"/>
      <c r="KF365" s="60"/>
      <c r="KG365" s="60"/>
      <c r="KH365" s="60"/>
      <c r="KI365" s="60"/>
      <c r="KJ365" s="60"/>
      <c r="KK365" s="60"/>
      <c r="KL365" s="60"/>
      <c r="KM365" s="60"/>
      <c r="KN365" s="60"/>
      <c r="KO365" s="60"/>
      <c r="KP365" s="60"/>
      <c r="KQ365" s="60"/>
      <c r="KR365" s="60"/>
      <c r="KS365" s="60"/>
      <c r="KT365" s="60"/>
      <c r="KU365" s="60"/>
      <c r="KV365" s="60"/>
      <c r="KW365" s="60"/>
      <c r="KX365" s="60"/>
      <c r="KY365" s="60"/>
      <c r="KZ365" s="283" t="str">
        <f t="shared" si="1189"/>
        <v/>
      </c>
      <c r="LA365" s="26"/>
      <c r="LB365" s="18"/>
      <c r="LC365" s="18"/>
      <c r="LD365" s="18"/>
      <c r="LE365" s="18"/>
      <c r="LF365" s="18"/>
      <c r="LG365" s="18"/>
      <c r="LH365" s="18"/>
      <c r="LI365" s="18"/>
      <c r="LJ365" s="18"/>
      <c r="LK365" s="18"/>
      <c r="LL365" s="18"/>
      <c r="LM365" s="18"/>
      <c r="LN365" s="63"/>
      <c r="LO365" s="251">
        <f t="shared" si="1190"/>
        <v>0</v>
      </c>
      <c r="LP365" s="251">
        <f t="shared" si="1191"/>
        <v>0</v>
      </c>
      <c r="LQ365" s="251">
        <f t="shared" si="1192"/>
        <v>0</v>
      </c>
      <c r="LR365" s="251">
        <f t="shared" si="1193"/>
        <v>0</v>
      </c>
      <c r="LS365" s="251">
        <f t="shared" si="1194"/>
        <v>0</v>
      </c>
      <c r="LT365" s="251">
        <f t="shared" si="1195"/>
        <v>0</v>
      </c>
      <c r="LU365" s="251">
        <f t="shared" si="1196"/>
        <v>0</v>
      </c>
      <c r="LV365" s="251">
        <f t="shared" si="1197"/>
        <v>0</v>
      </c>
      <c r="LW365" s="251">
        <f t="shared" si="1198"/>
        <v>0</v>
      </c>
      <c r="LX365" s="251">
        <f t="shared" si="1199"/>
        <v>0</v>
      </c>
      <c r="LY365" s="251">
        <f t="shared" si="1200"/>
        <v>0</v>
      </c>
      <c r="LZ365" s="251">
        <f t="shared" si="1201"/>
        <v>0</v>
      </c>
      <c r="MA365" s="63" t="str">
        <f t="shared" si="1202"/>
        <v/>
      </c>
      <c r="MB365" s="63" t="str">
        <f t="shared" si="1094"/>
        <v/>
      </c>
      <c r="MC365" s="63">
        <f t="shared" si="1095"/>
        <v>351</v>
      </c>
      <c r="MD365" s="63" t="str">
        <f t="shared" si="1096"/>
        <v/>
      </c>
      <c r="ME365" s="63" t="str">
        <f t="shared" si="1097"/>
        <v/>
      </c>
      <c r="MF365" s="315" t="str">
        <f t="shared" si="1203"/>
        <v/>
      </c>
      <c r="MG365" s="315">
        <f>IF(ISNUMBER(MATCH(EO365,$ME$15:$ME$520,0)),0,MAX(MG$14:MG364)+1)</f>
        <v>0</v>
      </c>
      <c r="MH365" s="315" t="str">
        <f t="shared" si="1204"/>
        <v/>
      </c>
      <c r="MI365" s="369"/>
      <c r="MJ365" s="68"/>
      <c r="MK365" s="18"/>
      <c r="ML365" s="242"/>
      <c r="MM365" s="242"/>
      <c r="MN365" s="59"/>
      <c r="MO365" s="59"/>
      <c r="MP365" s="285"/>
      <c r="MQ365" s="59"/>
      <c r="MR365" s="238"/>
      <c r="MS365" s="285"/>
      <c r="MT365" s="59"/>
      <c r="MU365" s="285"/>
      <c r="MV365" s="238"/>
      <c r="MW365" s="59"/>
      <c r="MX365" s="59"/>
      <c r="MY365" s="59"/>
      <c r="MZ365" s="59"/>
      <c r="NA365" s="59"/>
      <c r="NB365" s="59"/>
      <c r="NC365" s="59"/>
      <c r="ND365" s="59"/>
      <c r="NE365" s="59"/>
      <c r="NF365" s="59"/>
      <c r="NG365" s="59"/>
      <c r="NH365" s="59"/>
      <c r="NI365" s="59"/>
      <c r="NJ365" s="59"/>
      <c r="NK365" s="59"/>
      <c r="NL365" s="454"/>
      <c r="NM365" s="454"/>
      <c r="NN365" s="59"/>
      <c r="NO365" s="18"/>
      <c r="NP365" s="18"/>
      <c r="NQ365" s="18"/>
      <c r="NR365" s="18"/>
      <c r="NS365" s="18"/>
      <c r="NT365" s="18"/>
      <c r="NU365" s="18"/>
      <c r="NV365" s="18"/>
      <c r="NW365" s="18"/>
      <c r="NX365" s="18"/>
      <c r="NY365" s="18"/>
      <c r="NZ365" s="18"/>
      <c r="OA365" s="18"/>
      <c r="OB365" s="18"/>
      <c r="OC365" s="18"/>
      <c r="OZ365" s="59"/>
      <c r="PA365" s="251" t="str">
        <f t="shared" si="1205"/>
        <v/>
      </c>
      <c r="PB365" s="251" t="str">
        <f t="shared" si="1206"/>
        <v/>
      </c>
      <c r="PC365" s="251" t="str">
        <f t="shared" si="1207"/>
        <v/>
      </c>
      <c r="PD365" s="251" t="str">
        <f t="shared" si="1208"/>
        <v/>
      </c>
      <c r="PE365" s="251" t="str">
        <f t="shared" si="1209"/>
        <v/>
      </c>
      <c r="PF365" s="251" t="str">
        <f t="shared" si="1210"/>
        <v/>
      </c>
      <c r="PG365" s="251" t="str">
        <f t="shared" si="1211"/>
        <v/>
      </c>
      <c r="PH365" s="251" t="str">
        <f t="shared" si="1212"/>
        <v/>
      </c>
      <c r="PI365" s="251" t="str">
        <f t="shared" si="1213"/>
        <v/>
      </c>
      <c r="PJ365" s="251" t="str">
        <f t="shared" si="1214"/>
        <v/>
      </c>
      <c r="PK365" s="251" t="str">
        <f t="shared" si="1215"/>
        <v/>
      </c>
      <c r="PL365" s="251" t="str">
        <f t="shared" si="1216"/>
        <v/>
      </c>
      <c r="PM365" s="251" t="str">
        <f t="shared" si="1217"/>
        <v/>
      </c>
      <c r="PN365" s="251" t="str">
        <f t="shared" si="1218"/>
        <v/>
      </c>
      <c r="PO365" s="251" t="str">
        <f t="shared" si="1219"/>
        <v/>
      </c>
      <c r="PP365" s="251" t="str">
        <f t="shared" si="1220"/>
        <v/>
      </c>
      <c r="PQ365" s="251" t="str">
        <f t="shared" si="1221"/>
        <v/>
      </c>
      <c r="PR365" s="251" t="str">
        <f t="shared" si="1222"/>
        <v/>
      </c>
      <c r="PS365" s="251" t="str">
        <f t="shared" si="1223"/>
        <v/>
      </c>
      <c r="PT365" s="251" t="str">
        <f t="shared" si="1224"/>
        <v/>
      </c>
      <c r="PU365" s="251" t="str">
        <f t="shared" si="1225"/>
        <v/>
      </c>
      <c r="PV365" s="251" t="str">
        <f t="shared" si="1226"/>
        <v/>
      </c>
      <c r="PW365" s="251" t="str">
        <f t="shared" si="1227"/>
        <v/>
      </c>
      <c r="PX365" s="251" t="str">
        <f t="shared" si="1228"/>
        <v/>
      </c>
      <c r="PY365" s="251" t="str">
        <f t="shared" si="1229"/>
        <v/>
      </c>
      <c r="PZ365" s="251" t="str">
        <f t="shared" si="1230"/>
        <v/>
      </c>
      <c r="QA365" s="251" t="str">
        <f t="shared" si="1231"/>
        <v/>
      </c>
      <c r="QB365" s="251" t="str">
        <f t="shared" si="1232"/>
        <v/>
      </c>
      <c r="QC365" s="251" t="str">
        <f t="shared" si="1233"/>
        <v/>
      </c>
      <c r="QD365" s="251" t="str">
        <f t="shared" si="1234"/>
        <v/>
      </c>
      <c r="QE365" s="251" t="str">
        <f t="shared" si="1235"/>
        <v/>
      </c>
      <c r="QF365" s="63">
        <f t="shared" si="1236"/>
        <v>0</v>
      </c>
      <c r="QG365" s="59"/>
      <c r="QH365" s="59"/>
      <c r="QI365" s="59"/>
      <c r="QJ365" s="59"/>
      <c r="QK365" s="59"/>
      <c r="QL365" s="59"/>
      <c r="QM365" s="59"/>
      <c r="QN365" s="59"/>
    </row>
    <row r="366" spans="1:456" ht="6.75" customHeight="1" x14ac:dyDescent="0.25">
      <c r="A366" s="68"/>
      <c r="B366" s="447">
        <f t="shared" si="1098"/>
        <v>352</v>
      </c>
      <c r="C366" s="72" t="s">
        <v>1307</v>
      </c>
      <c r="D366" s="261" t="s">
        <v>1263</v>
      </c>
      <c r="E366" s="59"/>
      <c r="F366" s="229"/>
      <c r="G366" s="295"/>
      <c r="H366" s="295"/>
      <c r="I366" s="229"/>
      <c r="J366" s="295"/>
      <c r="K366" s="295"/>
      <c r="L366" s="229"/>
      <c r="M366" s="295"/>
      <c r="N366" s="295"/>
      <c r="O366" s="229"/>
      <c r="P366" s="295"/>
      <c r="Q366" s="295"/>
      <c r="R366" s="229"/>
      <c r="S366" s="230"/>
      <c r="T366" s="231"/>
      <c r="U366" s="229"/>
      <c r="V366" s="230"/>
      <c r="W366" s="231"/>
      <c r="X366" s="229"/>
      <c r="Y366" s="230"/>
      <c r="Z366" s="231"/>
      <c r="AA366" s="229"/>
      <c r="AB366" s="295"/>
      <c r="AC366" s="295"/>
      <c r="AD366" s="229"/>
      <c r="AE366" s="295"/>
      <c r="AF366" s="295"/>
      <c r="AG366" s="229"/>
      <c r="AH366" s="295"/>
      <c r="AI366" s="295"/>
      <c r="AJ366" s="229"/>
      <c r="AK366" s="295"/>
      <c r="AL366" s="295"/>
      <c r="AM366" s="229"/>
      <c r="AN366" s="295"/>
      <c r="AO366" s="295"/>
      <c r="AP366" s="243"/>
      <c r="AQ366" s="295"/>
      <c r="AR366" s="290"/>
      <c r="AS366" s="243"/>
      <c r="AT366" s="295"/>
      <c r="AU366" s="290"/>
      <c r="AV366" s="229"/>
      <c r="AW366" s="230"/>
      <c r="AX366" s="231"/>
      <c r="AY366" s="229"/>
      <c r="AZ366" s="230"/>
      <c r="BA366" s="231"/>
      <c r="BB366" s="229"/>
      <c r="BC366" s="230"/>
      <c r="BD366" s="231"/>
      <c r="BE366" s="229"/>
      <c r="BF366" s="230"/>
      <c r="BG366" s="231"/>
      <c r="BH366" s="229"/>
      <c r="BI366" s="230"/>
      <c r="BJ366" s="231"/>
      <c r="BK366" s="243"/>
      <c r="BL366" s="230"/>
      <c r="BM366" s="231"/>
      <c r="BN366" s="243"/>
      <c r="BO366" s="230"/>
      <c r="BP366" s="231"/>
      <c r="BQ366" s="229"/>
      <c r="BR366" s="230"/>
      <c r="BS366" s="231"/>
      <c r="BT366" s="229"/>
      <c r="BU366" s="230"/>
      <c r="BV366" s="231"/>
      <c r="BW366" s="229"/>
      <c r="BX366" s="230"/>
      <c r="BY366" s="231"/>
      <c r="BZ366" s="229"/>
      <c r="CA366" s="230"/>
      <c r="CB366" s="231"/>
      <c r="CC366" s="229"/>
      <c r="CD366" s="230"/>
      <c r="CE366" s="231"/>
      <c r="CF366" s="331"/>
      <c r="CG366" s="332"/>
      <c r="CH366" s="385"/>
      <c r="CI366" s="331"/>
      <c r="CJ366" s="332"/>
      <c r="CK366" s="385"/>
      <c r="CL366" s="243"/>
      <c r="CM366" s="230"/>
      <c r="CN366" s="354"/>
      <c r="CO366" s="243"/>
      <c r="CP366" s="230"/>
      <c r="CQ366" s="231"/>
      <c r="CR366" s="331"/>
      <c r="CS366" s="332"/>
      <c r="CT366" s="333"/>
      <c r="CU366" s="229"/>
      <c r="CV366" s="230"/>
      <c r="CW366" s="231"/>
      <c r="CX366" s="331"/>
      <c r="CY366" s="332"/>
      <c r="CZ366" s="333"/>
      <c r="DA366" s="331"/>
      <c r="DB366" s="332"/>
      <c r="DC366" s="333"/>
      <c r="DD366" s="331"/>
      <c r="DE366" s="332"/>
      <c r="DF366" s="333"/>
      <c r="DG366" s="331"/>
      <c r="DH366" s="332"/>
      <c r="DI366" s="333"/>
      <c r="DJ366" s="229"/>
      <c r="DK366" s="230"/>
      <c r="DL366" s="231"/>
      <c r="DM366" s="229"/>
      <c r="DN366" s="230"/>
      <c r="DO366" s="231"/>
      <c r="DP366" s="331"/>
      <c r="DQ366" s="332"/>
      <c r="DR366" s="333"/>
      <c r="DS366" s="331"/>
      <c r="DT366" s="332"/>
      <c r="DU366" s="333"/>
      <c r="DV366" s="331"/>
      <c r="DW366" s="332"/>
      <c r="DX366" s="333"/>
      <c r="DY366" s="331"/>
      <c r="DZ366" s="332"/>
      <c r="EA366" s="333"/>
      <c r="EB366" s="331"/>
      <c r="EC366" s="332"/>
      <c r="ED366" s="333"/>
      <c r="EE366" s="331"/>
      <c r="EF366" s="332"/>
      <c r="EG366" s="333"/>
      <c r="EH366" s="229"/>
      <c r="EI366" s="230"/>
      <c r="EJ366" s="231"/>
      <c r="EK366" s="229"/>
      <c r="EL366" s="230"/>
      <c r="EM366" s="231"/>
      <c r="EN366" s="244"/>
      <c r="EO366" s="269" t="str">
        <f t="shared" si="1099"/>
        <v/>
      </c>
      <c r="EP366" s="444" t="s">
        <v>1247</v>
      </c>
      <c r="EQ366" s="360" t="str">
        <f t="shared" si="1237"/>
        <v/>
      </c>
      <c r="ER366" s="360" t="str">
        <f t="shared" si="1238"/>
        <v/>
      </c>
      <c r="ES366" s="360" t="str">
        <f t="shared" si="1239"/>
        <v/>
      </c>
      <c r="ET366" s="360" t="str">
        <f t="shared" si="1240"/>
        <v/>
      </c>
      <c r="EU366" s="360" t="str">
        <f t="shared" si="1241"/>
        <v/>
      </c>
      <c r="EV366" s="360" t="str">
        <f t="shared" si="1242"/>
        <v/>
      </c>
      <c r="EW366" s="360" t="str">
        <f t="shared" si="1243"/>
        <v/>
      </c>
      <c r="EX366" s="360" t="str">
        <f t="shared" si="1244"/>
        <v/>
      </c>
      <c r="EY366" s="360" t="str">
        <f t="shared" si="1245"/>
        <v/>
      </c>
      <c r="EZ366" s="360" t="str">
        <f t="shared" si="1246"/>
        <v/>
      </c>
      <c r="FA366" s="360" t="str">
        <f t="shared" si="1247"/>
        <v/>
      </c>
      <c r="FB366" s="360" t="str">
        <f t="shared" si="1248"/>
        <v/>
      </c>
      <c r="FC366" s="360" t="str">
        <f t="shared" si="1249"/>
        <v/>
      </c>
      <c r="FD366" s="360" t="str">
        <f t="shared" si="1250"/>
        <v/>
      </c>
      <c r="FE366" s="360" t="str">
        <f t="shared" si="1251"/>
        <v/>
      </c>
      <c r="FF366" s="360" t="str">
        <f t="shared" si="1252"/>
        <v/>
      </c>
      <c r="FG366" s="360" t="str">
        <f t="shared" si="1253"/>
        <v/>
      </c>
      <c r="FH366" s="360" t="str">
        <f t="shared" si="1254"/>
        <v/>
      </c>
      <c r="FI366" s="360" t="str">
        <f t="shared" si="1255"/>
        <v/>
      </c>
      <c r="FJ366" s="360" t="str">
        <f t="shared" si="1256"/>
        <v/>
      </c>
      <c r="FK366" s="360" t="str">
        <f t="shared" si="1257"/>
        <v/>
      </c>
      <c r="FL366" s="360" t="str">
        <f t="shared" si="1258"/>
        <v/>
      </c>
      <c r="FM366" s="360" t="str">
        <f t="shared" si="1259"/>
        <v/>
      </c>
      <c r="FN366" s="360" t="str">
        <f t="shared" si="1260"/>
        <v/>
      </c>
      <c r="FO366" s="360" t="str">
        <f t="shared" si="1261"/>
        <v/>
      </c>
      <c r="FP366" s="360" t="str">
        <f t="shared" si="1262"/>
        <v/>
      </c>
      <c r="FQ366" s="360" t="str">
        <f t="shared" si="1263"/>
        <v/>
      </c>
      <c r="FR366" s="360" t="str">
        <f t="shared" si="1264"/>
        <v/>
      </c>
      <c r="FS366" s="360" t="str">
        <f t="shared" si="1265"/>
        <v/>
      </c>
      <c r="FT366" s="360" t="str">
        <f t="shared" si="1100"/>
        <v/>
      </c>
      <c r="FU366" s="360" t="str">
        <f t="shared" si="1266"/>
        <v/>
      </c>
      <c r="FV366" s="360" t="str">
        <f t="shared" si="1267"/>
        <v/>
      </c>
      <c r="FW366" s="360" t="str">
        <f t="shared" si="1268"/>
        <v/>
      </c>
      <c r="FX366" s="360" t="str">
        <f t="shared" si="1269"/>
        <v/>
      </c>
      <c r="FY366" s="360" t="str">
        <f t="shared" si="1270"/>
        <v/>
      </c>
      <c r="FZ366" s="360" t="str">
        <f t="shared" si="1271"/>
        <v/>
      </c>
      <c r="GA366" s="360" t="str">
        <f t="shared" si="1272"/>
        <v/>
      </c>
      <c r="GB366" s="360" t="str">
        <f t="shared" si="1273"/>
        <v/>
      </c>
      <c r="GC366" s="360" t="str">
        <f t="shared" si="1274"/>
        <v/>
      </c>
      <c r="GD366" s="360">
        <f t="shared" si="1275"/>
        <v>43</v>
      </c>
      <c r="GE366" s="360" t="str">
        <f t="shared" si="1276"/>
        <v/>
      </c>
      <c r="GF366" s="360" t="str">
        <f t="shared" si="1277"/>
        <v/>
      </c>
      <c r="GG366" s="360" t="str">
        <f t="shared" si="1278"/>
        <v/>
      </c>
      <c r="GH366" s="360" t="str">
        <f t="shared" si="1279"/>
        <v/>
      </c>
      <c r="GI366" s="360" t="str">
        <f t="shared" si="1280"/>
        <v/>
      </c>
      <c r="GJ366" s="360" t="str">
        <f t="shared" si="1281"/>
        <v/>
      </c>
      <c r="GK366" s="444" t="s">
        <v>1247</v>
      </c>
      <c r="GL366" s="361" t="str">
        <f t="shared" si="1101"/>
        <v>-</v>
      </c>
      <c r="GM366" s="361" t="str">
        <f t="shared" si="1102"/>
        <v>-</v>
      </c>
      <c r="GN366" s="361" t="str">
        <f t="shared" si="1103"/>
        <v>-</v>
      </c>
      <c r="GO366" s="361" t="str">
        <f t="shared" si="1104"/>
        <v>-</v>
      </c>
      <c r="GP366" s="361" t="str">
        <f t="shared" si="1105"/>
        <v>-</v>
      </c>
      <c r="GQ366" s="361" t="str">
        <f t="shared" si="1106"/>
        <v>-</v>
      </c>
      <c r="GR366" s="361" t="str">
        <f t="shared" si="1107"/>
        <v>-</v>
      </c>
      <c r="GS366" s="361" t="str">
        <f t="shared" si="1108"/>
        <v>-</v>
      </c>
      <c r="GT366" s="361" t="str">
        <f t="shared" si="1109"/>
        <v>-</v>
      </c>
      <c r="GU366" s="361" t="str">
        <f t="shared" si="1110"/>
        <v>-</v>
      </c>
      <c r="GV366" s="361" t="str">
        <f t="shared" si="1111"/>
        <v>-</v>
      </c>
      <c r="GW366" s="361" t="str">
        <f t="shared" si="1112"/>
        <v>-</v>
      </c>
      <c r="GX366" s="361" t="str">
        <f t="shared" si="1113"/>
        <v>-</v>
      </c>
      <c r="GY366" s="361" t="str">
        <f t="shared" si="1114"/>
        <v>-</v>
      </c>
      <c r="GZ366" s="361" t="str">
        <f t="shared" si="1115"/>
        <v>-</v>
      </c>
      <c r="HA366" s="361" t="str">
        <f t="shared" si="1116"/>
        <v>-</v>
      </c>
      <c r="HB366" s="361" t="str">
        <f t="shared" si="1117"/>
        <v>-</v>
      </c>
      <c r="HC366" s="361" t="str">
        <f t="shared" si="1118"/>
        <v>-</v>
      </c>
      <c r="HD366" s="361" t="str">
        <f t="shared" si="1119"/>
        <v>-</v>
      </c>
      <c r="HE366" s="361" t="str">
        <f t="shared" si="1120"/>
        <v>-</v>
      </c>
      <c r="HF366" s="361" t="str">
        <f t="shared" si="1121"/>
        <v>-</v>
      </c>
      <c r="HG366" s="361" t="str">
        <f t="shared" si="1122"/>
        <v>-</v>
      </c>
      <c r="HH366" s="361" t="str">
        <f t="shared" si="1123"/>
        <v>-</v>
      </c>
      <c r="HI366" s="361" t="str">
        <f t="shared" si="1124"/>
        <v>-</v>
      </c>
      <c r="HJ366" s="361" t="str">
        <f t="shared" si="1125"/>
        <v>-</v>
      </c>
      <c r="HK366" s="361" t="str">
        <f t="shared" si="1126"/>
        <v>-</v>
      </c>
      <c r="HL366" s="361" t="str">
        <f t="shared" si="1127"/>
        <v>-</v>
      </c>
      <c r="HM366" s="361" t="str">
        <f t="shared" si="1128"/>
        <v>-</v>
      </c>
      <c r="HN366" s="361" t="str">
        <f t="shared" si="1129"/>
        <v>-</v>
      </c>
      <c r="HO366" s="361" t="str">
        <f t="shared" si="1130"/>
        <v>-</v>
      </c>
      <c r="HP366" s="361" t="str">
        <f t="shared" si="1131"/>
        <v>-</v>
      </c>
      <c r="HQ366" s="361" t="str">
        <f t="shared" si="1132"/>
        <v>-</v>
      </c>
      <c r="HR366" s="361" t="str">
        <f t="shared" si="1133"/>
        <v>-</v>
      </c>
      <c r="HS366" s="361" t="str">
        <f t="shared" si="1134"/>
        <v>-</v>
      </c>
      <c r="HT366" s="361" t="str">
        <f t="shared" si="1135"/>
        <v>-</v>
      </c>
      <c r="HU366" s="361" t="str">
        <f t="shared" si="1136"/>
        <v>-</v>
      </c>
      <c r="HV366" s="361" t="str">
        <f t="shared" si="1137"/>
        <v>-</v>
      </c>
      <c r="HW366" s="361" t="str">
        <f t="shared" si="1138"/>
        <v>-</v>
      </c>
      <c r="HX366" s="361" t="str">
        <f t="shared" si="1139"/>
        <v>-</v>
      </c>
      <c r="HY366" s="361" t="str">
        <f t="shared" si="1140"/>
        <v>idomain1</v>
      </c>
      <c r="HZ366" s="361" t="str">
        <f t="shared" si="1141"/>
        <v>-</v>
      </c>
      <c r="IA366" s="361" t="str">
        <f t="shared" si="1142"/>
        <v>-</v>
      </c>
      <c r="IB366" s="361" t="str">
        <f t="shared" si="1143"/>
        <v>-</v>
      </c>
      <c r="IC366" s="361" t="str">
        <f t="shared" si="1144"/>
        <v>-</v>
      </c>
      <c r="ID366" s="361" t="str">
        <f t="shared" si="1145"/>
        <v>-</v>
      </c>
      <c r="IE366" s="361" t="str">
        <f t="shared" si="1146"/>
        <v>-</v>
      </c>
      <c r="IF366" s="444" t="s">
        <v>1247</v>
      </c>
      <c r="IG366" s="56" t="str">
        <f t="shared" si="1282"/>
        <v>-</v>
      </c>
      <c r="IH366" s="56" t="str">
        <f t="shared" si="1283"/>
        <v>-</v>
      </c>
      <c r="II366" s="56" t="str">
        <f t="shared" si="1284"/>
        <v>-</v>
      </c>
      <c r="IJ366" s="56" t="str">
        <f t="shared" si="1285"/>
        <v>-</v>
      </c>
      <c r="IK366" s="56" t="str">
        <f t="shared" si="1147"/>
        <v>-</v>
      </c>
      <c r="IL366" s="56" t="str">
        <f t="shared" si="1148"/>
        <v>-</v>
      </c>
      <c r="IM366" s="56" t="str">
        <f t="shared" si="1149"/>
        <v>-</v>
      </c>
      <c r="IN366" s="56" t="str">
        <f t="shared" si="1150"/>
        <v>-</v>
      </c>
      <c r="IO366" s="56" t="str">
        <f t="shared" si="1151"/>
        <v>-</v>
      </c>
      <c r="IP366" s="56" t="str">
        <f t="shared" si="1152"/>
        <v>-</v>
      </c>
      <c r="IQ366" s="56" t="str">
        <f t="shared" si="1153"/>
        <v>-</v>
      </c>
      <c r="IR366" s="56" t="str">
        <f t="shared" si="1154"/>
        <v>-</v>
      </c>
      <c r="IS366" s="56" t="str">
        <f t="shared" si="1155"/>
        <v>-</v>
      </c>
      <c r="IT366" s="56" t="str">
        <f t="shared" si="1156"/>
        <v>-</v>
      </c>
      <c r="IU366" s="56" t="str">
        <f t="shared" si="1157"/>
        <v>-</v>
      </c>
      <c r="IV366" s="56" t="str">
        <f t="shared" si="1158"/>
        <v>-</v>
      </c>
      <c r="IW366" s="56" t="str">
        <f t="shared" si="1159"/>
        <v>-</v>
      </c>
      <c r="IX366" s="56" t="str">
        <f t="shared" si="1160"/>
        <v>-</v>
      </c>
      <c r="IY366" s="56" t="str">
        <f t="shared" si="1161"/>
        <v>-</v>
      </c>
      <c r="IZ366" s="56" t="str">
        <f t="shared" si="1162"/>
        <v>-</v>
      </c>
      <c r="JA366" s="56" t="str">
        <f t="shared" si="1163"/>
        <v>-</v>
      </c>
      <c r="JB366" s="56" t="str">
        <f t="shared" si="1164"/>
        <v>-</v>
      </c>
      <c r="JC366" s="56" t="str">
        <f t="shared" si="1165"/>
        <v>-</v>
      </c>
      <c r="JD366" s="56" t="str">
        <f t="shared" si="1166"/>
        <v>-</v>
      </c>
      <c r="JE366" s="56" t="str">
        <f t="shared" si="1167"/>
        <v>-</v>
      </c>
      <c r="JF366" s="56" t="str">
        <f t="shared" si="1168"/>
        <v>-</v>
      </c>
      <c r="JG366" s="56" t="str">
        <f t="shared" si="1169"/>
        <v>-</v>
      </c>
      <c r="JH366" s="56" t="str">
        <f t="shared" si="1170"/>
        <v>-</v>
      </c>
      <c r="JI366" s="56" t="str">
        <f t="shared" si="1171"/>
        <v>-</v>
      </c>
      <c r="JJ366" s="56" t="str">
        <f t="shared" si="1172"/>
        <v>-</v>
      </c>
      <c r="JK366" s="56" t="str">
        <f t="shared" si="1173"/>
        <v>-</v>
      </c>
      <c r="JL366" s="56" t="str">
        <f t="shared" si="1174"/>
        <v>-</v>
      </c>
      <c r="JM366" s="56" t="str">
        <f t="shared" si="1175"/>
        <v>-</v>
      </c>
      <c r="JN366" s="56" t="str">
        <f t="shared" si="1176"/>
        <v>-</v>
      </c>
      <c r="JO366" s="56" t="str">
        <f t="shared" si="1177"/>
        <v>-</v>
      </c>
      <c r="JP366" s="56" t="str">
        <f t="shared" si="1178"/>
        <v>-</v>
      </c>
      <c r="JQ366" s="56" t="str">
        <f t="shared" si="1179"/>
        <v>-</v>
      </c>
      <c r="JR366" s="56" t="str">
        <f t="shared" si="1180"/>
        <v>-</v>
      </c>
      <c r="JS366" s="56" t="str">
        <f t="shared" si="1181"/>
        <v>-</v>
      </c>
      <c r="JT366" s="56" t="str">
        <f t="shared" si="1182"/>
        <v>i</v>
      </c>
      <c r="JU366" s="56" t="str">
        <f t="shared" si="1183"/>
        <v>-</v>
      </c>
      <c r="JV366" s="56" t="str">
        <f t="shared" si="1184"/>
        <v>-</v>
      </c>
      <c r="JW366" s="56" t="str">
        <f t="shared" si="1185"/>
        <v>-</v>
      </c>
      <c r="JX366" s="56" t="str">
        <f t="shared" si="1186"/>
        <v>-</v>
      </c>
      <c r="JY366" s="56" t="str">
        <f t="shared" si="1187"/>
        <v>-</v>
      </c>
      <c r="JZ366" s="56" t="str">
        <f t="shared" si="1188"/>
        <v>-</v>
      </c>
      <c r="KA366" s="444" t="s">
        <v>1247</v>
      </c>
      <c r="KB366" s="360">
        <f>IF(ISNUMBER(INDEX($EQ$15:$GK$521,$B366,EO$11)),MAX(KB$14:KB365)+1,0)</f>
        <v>0</v>
      </c>
      <c r="KC366" s="360" t="str">
        <f t="shared" si="1286"/>
        <v/>
      </c>
      <c r="KD366" s="373" t="s">
        <v>2</v>
      </c>
      <c r="KE366" s="215"/>
      <c r="KF366" s="60"/>
      <c r="KG366" s="60"/>
      <c r="KH366" s="60"/>
      <c r="KI366" s="60"/>
      <c r="KJ366" s="60"/>
      <c r="KK366" s="60"/>
      <c r="KL366" s="60"/>
      <c r="KM366" s="60"/>
      <c r="KN366" s="60"/>
      <c r="KO366" s="60"/>
      <c r="KP366" s="60"/>
      <c r="KQ366" s="60"/>
      <c r="KR366" s="60"/>
      <c r="KS366" s="60"/>
      <c r="KT366" s="60"/>
      <c r="KU366" s="60"/>
      <c r="KV366" s="60"/>
      <c r="KW366" s="60"/>
      <c r="KX366" s="60"/>
      <c r="KY366" s="60"/>
      <c r="KZ366" s="283" t="str">
        <f t="shared" si="1189"/>
        <v/>
      </c>
      <c r="LA366" s="26"/>
      <c r="LB366" s="18"/>
      <c r="LC366" s="18"/>
      <c r="LD366" s="18"/>
      <c r="LE366" s="18"/>
      <c r="LF366" s="18"/>
      <c r="LG366" s="18"/>
      <c r="LH366" s="18"/>
      <c r="LI366" s="18"/>
      <c r="LJ366" s="18"/>
      <c r="LK366" s="18"/>
      <c r="LL366" s="18"/>
      <c r="LM366" s="18"/>
      <c r="LN366" s="63"/>
      <c r="LO366" s="251">
        <f t="shared" si="1190"/>
        <v>0</v>
      </c>
      <c r="LP366" s="251">
        <f t="shared" si="1191"/>
        <v>0</v>
      </c>
      <c r="LQ366" s="251">
        <f t="shared" si="1192"/>
        <v>0</v>
      </c>
      <c r="LR366" s="251">
        <f t="shared" si="1193"/>
        <v>0</v>
      </c>
      <c r="LS366" s="251">
        <f t="shared" si="1194"/>
        <v>0</v>
      </c>
      <c r="LT366" s="251">
        <f t="shared" si="1195"/>
        <v>0</v>
      </c>
      <c r="LU366" s="251">
        <f t="shared" si="1196"/>
        <v>0</v>
      </c>
      <c r="LV366" s="251">
        <f t="shared" si="1197"/>
        <v>0</v>
      </c>
      <c r="LW366" s="251">
        <f t="shared" si="1198"/>
        <v>0</v>
      </c>
      <c r="LX366" s="251">
        <f t="shared" si="1199"/>
        <v>0</v>
      </c>
      <c r="LY366" s="251">
        <f t="shared" si="1200"/>
        <v>0</v>
      </c>
      <c r="LZ366" s="251">
        <f t="shared" si="1201"/>
        <v>0</v>
      </c>
      <c r="MA366" s="63" t="str">
        <f t="shared" si="1202"/>
        <v/>
      </c>
      <c r="MB366" s="63" t="str">
        <f t="shared" si="1094"/>
        <v/>
      </c>
      <c r="MC366" s="63">
        <f t="shared" si="1095"/>
        <v>352</v>
      </c>
      <c r="MD366" s="63" t="str">
        <f t="shared" si="1096"/>
        <v/>
      </c>
      <c r="ME366" s="63" t="str">
        <f t="shared" si="1097"/>
        <v/>
      </c>
      <c r="MF366" s="315" t="str">
        <f t="shared" si="1203"/>
        <v/>
      </c>
      <c r="MG366" s="315">
        <f>IF(ISNUMBER(MATCH(EO366,$ME$15:$ME$520,0)),0,MAX(MG$14:MG365)+1)</f>
        <v>0</v>
      </c>
      <c r="MH366" s="315" t="str">
        <f t="shared" si="1204"/>
        <v/>
      </c>
      <c r="MI366" s="369"/>
      <c r="MJ366" s="68"/>
      <c r="MK366" s="18"/>
      <c r="ML366" s="242"/>
      <c r="MM366" s="242"/>
      <c r="MN366" s="59"/>
      <c r="MO366" s="59"/>
      <c r="MP366" s="285"/>
      <c r="MQ366" s="59"/>
      <c r="MR366" s="238"/>
      <c r="MS366" s="285"/>
      <c r="MT366" s="59"/>
      <c r="MU366" s="285"/>
      <c r="MV366" s="238"/>
      <c r="MW366" s="59"/>
      <c r="MX366" s="59"/>
      <c r="MY366" s="59"/>
      <c r="MZ366" s="59"/>
      <c r="NA366" s="59"/>
      <c r="NB366" s="59"/>
      <c r="NC366" s="59"/>
      <c r="ND366" s="59"/>
      <c r="NE366" s="59"/>
      <c r="NF366" s="59"/>
      <c r="NG366" s="59"/>
      <c r="NH366" s="59"/>
      <c r="NI366" s="59"/>
      <c r="NJ366" s="59"/>
      <c r="NK366" s="59"/>
      <c r="NL366" s="454"/>
      <c r="NM366" s="454"/>
      <c r="NN366" s="59"/>
      <c r="NO366" s="18"/>
      <c r="NP366" s="18"/>
      <c r="NQ366" s="18"/>
      <c r="NR366" s="18"/>
      <c r="NS366" s="18"/>
      <c r="NT366" s="18"/>
      <c r="NU366" s="18"/>
      <c r="NV366" s="18"/>
      <c r="NW366" s="18"/>
      <c r="NX366" s="18"/>
      <c r="NY366" s="18"/>
      <c r="NZ366" s="18"/>
      <c r="OA366" s="18"/>
      <c r="OB366" s="18"/>
      <c r="OC366" s="18"/>
      <c r="OZ366" s="59"/>
      <c r="PA366" s="251" t="str">
        <f t="shared" si="1205"/>
        <v/>
      </c>
      <c r="PB366" s="251" t="str">
        <f t="shared" si="1206"/>
        <v/>
      </c>
      <c r="PC366" s="251" t="str">
        <f t="shared" si="1207"/>
        <v/>
      </c>
      <c r="PD366" s="251" t="str">
        <f t="shared" si="1208"/>
        <v/>
      </c>
      <c r="PE366" s="251" t="str">
        <f t="shared" si="1209"/>
        <v/>
      </c>
      <c r="PF366" s="251" t="str">
        <f t="shared" si="1210"/>
        <v/>
      </c>
      <c r="PG366" s="251" t="str">
        <f t="shared" si="1211"/>
        <v/>
      </c>
      <c r="PH366" s="251" t="str">
        <f t="shared" si="1212"/>
        <v/>
      </c>
      <c r="PI366" s="251" t="str">
        <f t="shared" si="1213"/>
        <v/>
      </c>
      <c r="PJ366" s="251" t="str">
        <f t="shared" si="1214"/>
        <v/>
      </c>
      <c r="PK366" s="251" t="str">
        <f t="shared" si="1215"/>
        <v/>
      </c>
      <c r="PL366" s="251" t="str">
        <f t="shared" si="1216"/>
        <v/>
      </c>
      <c r="PM366" s="251" t="str">
        <f t="shared" si="1217"/>
        <v/>
      </c>
      <c r="PN366" s="251" t="str">
        <f t="shared" si="1218"/>
        <v/>
      </c>
      <c r="PO366" s="251" t="str">
        <f t="shared" si="1219"/>
        <v/>
      </c>
      <c r="PP366" s="251" t="str">
        <f t="shared" si="1220"/>
        <v/>
      </c>
      <c r="PQ366" s="251" t="str">
        <f t="shared" si="1221"/>
        <v/>
      </c>
      <c r="PR366" s="251" t="str">
        <f t="shared" si="1222"/>
        <v/>
      </c>
      <c r="PS366" s="251" t="str">
        <f t="shared" si="1223"/>
        <v/>
      </c>
      <c r="PT366" s="251" t="str">
        <f t="shared" si="1224"/>
        <v/>
      </c>
      <c r="PU366" s="251" t="str">
        <f t="shared" si="1225"/>
        <v/>
      </c>
      <c r="PV366" s="251" t="str">
        <f t="shared" si="1226"/>
        <v/>
      </c>
      <c r="PW366" s="251" t="str">
        <f t="shared" si="1227"/>
        <v/>
      </c>
      <c r="PX366" s="251" t="str">
        <f t="shared" si="1228"/>
        <v/>
      </c>
      <c r="PY366" s="251" t="str">
        <f t="shared" si="1229"/>
        <v/>
      </c>
      <c r="PZ366" s="251" t="str">
        <f t="shared" si="1230"/>
        <v/>
      </c>
      <c r="QA366" s="251" t="str">
        <f t="shared" si="1231"/>
        <v/>
      </c>
      <c r="QB366" s="251" t="str">
        <f t="shared" si="1232"/>
        <v/>
      </c>
      <c r="QC366" s="251" t="str">
        <f t="shared" si="1233"/>
        <v/>
      </c>
      <c r="QD366" s="251" t="str">
        <f t="shared" si="1234"/>
        <v/>
      </c>
      <c r="QE366" s="251" t="str">
        <f t="shared" si="1235"/>
        <v/>
      </c>
      <c r="QF366" s="63">
        <f t="shared" si="1236"/>
        <v>0</v>
      </c>
      <c r="QG366" s="59"/>
      <c r="QH366" s="59"/>
      <c r="QI366" s="59"/>
      <c r="QJ366" s="59"/>
      <c r="QK366" s="59"/>
      <c r="QL366" s="59"/>
      <c r="QM366" s="59"/>
      <c r="QN366" s="59"/>
    </row>
    <row r="367" spans="1:456" ht="6.75" customHeight="1" x14ac:dyDescent="0.25">
      <c r="A367" s="68"/>
      <c r="B367" s="447">
        <f t="shared" si="1098"/>
        <v>353</v>
      </c>
      <c r="C367" s="72" t="s">
        <v>1308</v>
      </c>
      <c r="D367" s="261" t="s">
        <v>1263</v>
      </c>
      <c r="E367" s="59"/>
      <c r="F367" s="229"/>
      <c r="G367" s="295"/>
      <c r="H367" s="295"/>
      <c r="I367" s="229"/>
      <c r="J367" s="295"/>
      <c r="K367" s="295"/>
      <c r="L367" s="229"/>
      <c r="M367" s="295"/>
      <c r="N367" s="295"/>
      <c r="O367" s="229"/>
      <c r="P367" s="295"/>
      <c r="Q367" s="295"/>
      <c r="R367" s="229"/>
      <c r="S367" s="230"/>
      <c r="T367" s="231"/>
      <c r="U367" s="229"/>
      <c r="V367" s="230"/>
      <c r="W367" s="231"/>
      <c r="X367" s="229"/>
      <c r="Y367" s="230"/>
      <c r="Z367" s="231"/>
      <c r="AA367" s="229"/>
      <c r="AB367" s="295"/>
      <c r="AC367" s="295"/>
      <c r="AD367" s="229"/>
      <c r="AE367" s="295"/>
      <c r="AF367" s="295"/>
      <c r="AG367" s="229"/>
      <c r="AH367" s="295"/>
      <c r="AI367" s="295"/>
      <c r="AJ367" s="229"/>
      <c r="AK367" s="295"/>
      <c r="AL367" s="295"/>
      <c r="AM367" s="229"/>
      <c r="AN367" s="295"/>
      <c r="AO367" s="295"/>
      <c r="AP367" s="243"/>
      <c r="AQ367" s="295"/>
      <c r="AR367" s="290"/>
      <c r="AS367" s="243"/>
      <c r="AT367" s="295"/>
      <c r="AU367" s="290"/>
      <c r="AV367" s="229"/>
      <c r="AW367" s="230"/>
      <c r="AX367" s="231"/>
      <c r="AY367" s="229"/>
      <c r="AZ367" s="230"/>
      <c r="BA367" s="231"/>
      <c r="BB367" s="229"/>
      <c r="BC367" s="230"/>
      <c r="BD367" s="231"/>
      <c r="BE367" s="229"/>
      <c r="BF367" s="230"/>
      <c r="BG367" s="231"/>
      <c r="BH367" s="229"/>
      <c r="BI367" s="230"/>
      <c r="BJ367" s="231"/>
      <c r="BK367" s="243"/>
      <c r="BL367" s="230"/>
      <c r="BM367" s="231"/>
      <c r="BN367" s="243"/>
      <c r="BO367" s="230"/>
      <c r="BP367" s="231"/>
      <c r="BQ367" s="229"/>
      <c r="BR367" s="230"/>
      <c r="BS367" s="231"/>
      <c r="BT367" s="229"/>
      <c r="BU367" s="230"/>
      <c r="BV367" s="231"/>
      <c r="BW367" s="229"/>
      <c r="BX367" s="230"/>
      <c r="BY367" s="231"/>
      <c r="BZ367" s="229"/>
      <c r="CA367" s="230"/>
      <c r="CB367" s="231"/>
      <c r="CC367" s="229"/>
      <c r="CD367" s="230"/>
      <c r="CE367" s="231"/>
      <c r="CF367" s="331"/>
      <c r="CG367" s="332"/>
      <c r="CH367" s="385"/>
      <c r="CI367" s="331"/>
      <c r="CJ367" s="332"/>
      <c r="CK367" s="385"/>
      <c r="CL367" s="243"/>
      <c r="CM367" s="230"/>
      <c r="CN367" s="354"/>
      <c r="CO367" s="243"/>
      <c r="CP367" s="230"/>
      <c r="CQ367" s="231"/>
      <c r="CR367" s="331"/>
      <c r="CS367" s="332"/>
      <c r="CT367" s="333"/>
      <c r="CU367" s="229"/>
      <c r="CV367" s="230"/>
      <c r="CW367" s="231"/>
      <c r="CX367" s="331"/>
      <c r="CY367" s="332"/>
      <c r="CZ367" s="333"/>
      <c r="DA367" s="331"/>
      <c r="DB367" s="332"/>
      <c r="DC367" s="333"/>
      <c r="DD367" s="331"/>
      <c r="DE367" s="332"/>
      <c r="DF367" s="333"/>
      <c r="DG367" s="331"/>
      <c r="DH367" s="332"/>
      <c r="DI367" s="333"/>
      <c r="DJ367" s="229"/>
      <c r="DK367" s="230"/>
      <c r="DL367" s="231"/>
      <c r="DM367" s="229"/>
      <c r="DN367" s="230"/>
      <c r="DO367" s="231"/>
      <c r="DP367" s="331"/>
      <c r="DQ367" s="332"/>
      <c r="DR367" s="333"/>
      <c r="DS367" s="331"/>
      <c r="DT367" s="332"/>
      <c r="DU367" s="333"/>
      <c r="DV367" s="331"/>
      <c r="DW367" s="332"/>
      <c r="DX367" s="333"/>
      <c r="DY367" s="331"/>
      <c r="DZ367" s="332"/>
      <c r="EA367" s="333"/>
      <c r="EB367" s="331"/>
      <c r="EC367" s="332"/>
      <c r="ED367" s="333"/>
      <c r="EE367" s="331"/>
      <c r="EF367" s="332"/>
      <c r="EG367" s="333"/>
      <c r="EH367" s="229"/>
      <c r="EI367" s="230"/>
      <c r="EJ367" s="231"/>
      <c r="EK367" s="229"/>
      <c r="EL367" s="230"/>
      <c r="EM367" s="231"/>
      <c r="EN367" s="244"/>
      <c r="EO367" s="269" t="str">
        <f t="shared" si="1099"/>
        <v/>
      </c>
      <c r="EP367" s="444" t="s">
        <v>1247</v>
      </c>
      <c r="EQ367" s="360" t="str">
        <f t="shared" si="1237"/>
        <v/>
      </c>
      <c r="ER367" s="360" t="str">
        <f t="shared" si="1238"/>
        <v/>
      </c>
      <c r="ES367" s="360" t="str">
        <f t="shared" si="1239"/>
        <v/>
      </c>
      <c r="ET367" s="360" t="str">
        <f t="shared" si="1240"/>
        <v/>
      </c>
      <c r="EU367" s="360" t="str">
        <f t="shared" si="1241"/>
        <v/>
      </c>
      <c r="EV367" s="360" t="str">
        <f t="shared" si="1242"/>
        <v/>
      </c>
      <c r="EW367" s="360" t="str">
        <f t="shared" si="1243"/>
        <v/>
      </c>
      <c r="EX367" s="360" t="str">
        <f t="shared" si="1244"/>
        <v/>
      </c>
      <c r="EY367" s="360" t="str">
        <f t="shared" si="1245"/>
        <v/>
      </c>
      <c r="EZ367" s="360" t="str">
        <f t="shared" si="1246"/>
        <v/>
      </c>
      <c r="FA367" s="360" t="str">
        <f t="shared" si="1247"/>
        <v/>
      </c>
      <c r="FB367" s="360" t="str">
        <f t="shared" si="1248"/>
        <v/>
      </c>
      <c r="FC367" s="360" t="str">
        <f t="shared" si="1249"/>
        <v/>
      </c>
      <c r="FD367" s="360" t="str">
        <f t="shared" si="1250"/>
        <v/>
      </c>
      <c r="FE367" s="360" t="str">
        <f t="shared" si="1251"/>
        <v/>
      </c>
      <c r="FF367" s="360" t="str">
        <f t="shared" si="1252"/>
        <v/>
      </c>
      <c r="FG367" s="360" t="str">
        <f t="shared" si="1253"/>
        <v/>
      </c>
      <c r="FH367" s="360" t="str">
        <f t="shared" si="1254"/>
        <v/>
      </c>
      <c r="FI367" s="360" t="str">
        <f t="shared" si="1255"/>
        <v/>
      </c>
      <c r="FJ367" s="360" t="str">
        <f t="shared" si="1256"/>
        <v/>
      </c>
      <c r="FK367" s="360" t="str">
        <f t="shared" si="1257"/>
        <v/>
      </c>
      <c r="FL367" s="360" t="str">
        <f t="shared" si="1258"/>
        <v/>
      </c>
      <c r="FM367" s="360" t="str">
        <f t="shared" si="1259"/>
        <v/>
      </c>
      <c r="FN367" s="360" t="str">
        <f t="shared" si="1260"/>
        <v/>
      </c>
      <c r="FO367" s="360" t="str">
        <f t="shared" si="1261"/>
        <v/>
      </c>
      <c r="FP367" s="360" t="str">
        <f t="shared" si="1262"/>
        <v/>
      </c>
      <c r="FQ367" s="360" t="str">
        <f t="shared" si="1263"/>
        <v/>
      </c>
      <c r="FR367" s="360" t="str">
        <f t="shared" si="1264"/>
        <v/>
      </c>
      <c r="FS367" s="360" t="str">
        <f t="shared" si="1265"/>
        <v/>
      </c>
      <c r="FT367" s="360" t="str">
        <f t="shared" si="1100"/>
        <v/>
      </c>
      <c r="FU367" s="360" t="str">
        <f t="shared" si="1266"/>
        <v/>
      </c>
      <c r="FV367" s="360" t="str">
        <f t="shared" si="1267"/>
        <v/>
      </c>
      <c r="FW367" s="360" t="str">
        <f t="shared" si="1268"/>
        <v/>
      </c>
      <c r="FX367" s="360" t="str">
        <f t="shared" si="1269"/>
        <v/>
      </c>
      <c r="FY367" s="360" t="str">
        <f t="shared" si="1270"/>
        <v/>
      </c>
      <c r="FZ367" s="360" t="str">
        <f t="shared" si="1271"/>
        <v/>
      </c>
      <c r="GA367" s="360" t="str">
        <f t="shared" si="1272"/>
        <v/>
      </c>
      <c r="GB367" s="360" t="str">
        <f t="shared" si="1273"/>
        <v/>
      </c>
      <c r="GC367" s="360" t="str">
        <f t="shared" si="1274"/>
        <v/>
      </c>
      <c r="GD367" s="360">
        <f t="shared" si="1275"/>
        <v>44</v>
      </c>
      <c r="GE367" s="360" t="str">
        <f t="shared" si="1276"/>
        <v/>
      </c>
      <c r="GF367" s="360" t="str">
        <f t="shared" si="1277"/>
        <v/>
      </c>
      <c r="GG367" s="360" t="str">
        <f t="shared" si="1278"/>
        <v/>
      </c>
      <c r="GH367" s="360" t="str">
        <f t="shared" si="1279"/>
        <v/>
      </c>
      <c r="GI367" s="360" t="str">
        <f t="shared" si="1280"/>
        <v/>
      </c>
      <c r="GJ367" s="360" t="str">
        <f t="shared" si="1281"/>
        <v/>
      </c>
      <c r="GK367" s="444" t="s">
        <v>1247</v>
      </c>
      <c r="GL367" s="361" t="str">
        <f t="shared" si="1101"/>
        <v>-</v>
      </c>
      <c r="GM367" s="361" t="str">
        <f t="shared" si="1102"/>
        <v>-</v>
      </c>
      <c r="GN367" s="361" t="str">
        <f t="shared" si="1103"/>
        <v>-</v>
      </c>
      <c r="GO367" s="361" t="str">
        <f t="shared" si="1104"/>
        <v>-</v>
      </c>
      <c r="GP367" s="361" t="str">
        <f t="shared" si="1105"/>
        <v>-</v>
      </c>
      <c r="GQ367" s="361" t="str">
        <f t="shared" si="1106"/>
        <v>-</v>
      </c>
      <c r="GR367" s="361" t="str">
        <f t="shared" si="1107"/>
        <v>-</v>
      </c>
      <c r="GS367" s="361" t="str">
        <f t="shared" si="1108"/>
        <v>-</v>
      </c>
      <c r="GT367" s="361" t="str">
        <f t="shared" si="1109"/>
        <v>-</v>
      </c>
      <c r="GU367" s="361" t="str">
        <f t="shared" si="1110"/>
        <v>-</v>
      </c>
      <c r="GV367" s="361" t="str">
        <f t="shared" si="1111"/>
        <v>-</v>
      </c>
      <c r="GW367" s="361" t="str">
        <f t="shared" si="1112"/>
        <v>-</v>
      </c>
      <c r="GX367" s="361" t="str">
        <f t="shared" si="1113"/>
        <v>-</v>
      </c>
      <c r="GY367" s="361" t="str">
        <f t="shared" si="1114"/>
        <v>-</v>
      </c>
      <c r="GZ367" s="361" t="str">
        <f t="shared" si="1115"/>
        <v>-</v>
      </c>
      <c r="HA367" s="361" t="str">
        <f t="shared" si="1116"/>
        <v>-</v>
      </c>
      <c r="HB367" s="361" t="str">
        <f t="shared" si="1117"/>
        <v>-</v>
      </c>
      <c r="HC367" s="361" t="str">
        <f t="shared" si="1118"/>
        <v>-</v>
      </c>
      <c r="HD367" s="361" t="str">
        <f t="shared" si="1119"/>
        <v>-</v>
      </c>
      <c r="HE367" s="361" t="str">
        <f t="shared" si="1120"/>
        <v>-</v>
      </c>
      <c r="HF367" s="361" t="str">
        <f t="shared" si="1121"/>
        <v>-</v>
      </c>
      <c r="HG367" s="361" t="str">
        <f t="shared" si="1122"/>
        <v>-</v>
      </c>
      <c r="HH367" s="361" t="str">
        <f t="shared" si="1123"/>
        <v>-</v>
      </c>
      <c r="HI367" s="361" t="str">
        <f t="shared" si="1124"/>
        <v>-</v>
      </c>
      <c r="HJ367" s="361" t="str">
        <f t="shared" si="1125"/>
        <v>-</v>
      </c>
      <c r="HK367" s="361" t="str">
        <f t="shared" si="1126"/>
        <v>-</v>
      </c>
      <c r="HL367" s="361" t="str">
        <f t="shared" si="1127"/>
        <v>-</v>
      </c>
      <c r="HM367" s="361" t="str">
        <f t="shared" si="1128"/>
        <v>-</v>
      </c>
      <c r="HN367" s="361" t="str">
        <f t="shared" si="1129"/>
        <v>-</v>
      </c>
      <c r="HO367" s="361" t="str">
        <f t="shared" si="1130"/>
        <v>-</v>
      </c>
      <c r="HP367" s="361" t="str">
        <f t="shared" si="1131"/>
        <v>-</v>
      </c>
      <c r="HQ367" s="361" t="str">
        <f t="shared" si="1132"/>
        <v>-</v>
      </c>
      <c r="HR367" s="361" t="str">
        <f t="shared" si="1133"/>
        <v>-</v>
      </c>
      <c r="HS367" s="361" t="str">
        <f t="shared" si="1134"/>
        <v>-</v>
      </c>
      <c r="HT367" s="361" t="str">
        <f t="shared" si="1135"/>
        <v>-</v>
      </c>
      <c r="HU367" s="361" t="str">
        <f t="shared" si="1136"/>
        <v>-</v>
      </c>
      <c r="HV367" s="361" t="str">
        <f t="shared" si="1137"/>
        <v>-</v>
      </c>
      <c r="HW367" s="361" t="str">
        <f t="shared" si="1138"/>
        <v>-</v>
      </c>
      <c r="HX367" s="361" t="str">
        <f t="shared" si="1139"/>
        <v>-</v>
      </c>
      <c r="HY367" s="361" t="str">
        <f t="shared" si="1140"/>
        <v>ncp1</v>
      </c>
      <c r="HZ367" s="361" t="str">
        <f t="shared" si="1141"/>
        <v>-</v>
      </c>
      <c r="IA367" s="361" t="str">
        <f t="shared" si="1142"/>
        <v>-</v>
      </c>
      <c r="IB367" s="361" t="str">
        <f t="shared" si="1143"/>
        <v>-</v>
      </c>
      <c r="IC367" s="361" t="str">
        <f t="shared" si="1144"/>
        <v>-</v>
      </c>
      <c r="ID367" s="361" t="str">
        <f t="shared" si="1145"/>
        <v>-</v>
      </c>
      <c r="IE367" s="361" t="str">
        <f t="shared" si="1146"/>
        <v>-</v>
      </c>
      <c r="IF367" s="444" t="s">
        <v>1247</v>
      </c>
      <c r="IG367" s="56" t="str">
        <f t="shared" si="1282"/>
        <v>-</v>
      </c>
      <c r="IH367" s="56" t="str">
        <f t="shared" si="1283"/>
        <v>-</v>
      </c>
      <c r="II367" s="56" t="str">
        <f t="shared" si="1284"/>
        <v>-</v>
      </c>
      <c r="IJ367" s="56" t="str">
        <f t="shared" si="1285"/>
        <v>-</v>
      </c>
      <c r="IK367" s="56" t="str">
        <f t="shared" si="1147"/>
        <v>-</v>
      </c>
      <c r="IL367" s="56" t="str">
        <f t="shared" si="1148"/>
        <v>-</v>
      </c>
      <c r="IM367" s="56" t="str">
        <f t="shared" si="1149"/>
        <v>-</v>
      </c>
      <c r="IN367" s="56" t="str">
        <f t="shared" si="1150"/>
        <v>-</v>
      </c>
      <c r="IO367" s="56" t="str">
        <f t="shared" si="1151"/>
        <v>-</v>
      </c>
      <c r="IP367" s="56" t="str">
        <f t="shared" si="1152"/>
        <v>-</v>
      </c>
      <c r="IQ367" s="56" t="str">
        <f t="shared" si="1153"/>
        <v>-</v>
      </c>
      <c r="IR367" s="56" t="str">
        <f t="shared" si="1154"/>
        <v>-</v>
      </c>
      <c r="IS367" s="56" t="str">
        <f t="shared" si="1155"/>
        <v>-</v>
      </c>
      <c r="IT367" s="56" t="str">
        <f t="shared" si="1156"/>
        <v>-</v>
      </c>
      <c r="IU367" s="56" t="str">
        <f t="shared" si="1157"/>
        <v>-</v>
      </c>
      <c r="IV367" s="56" t="str">
        <f t="shared" si="1158"/>
        <v>-</v>
      </c>
      <c r="IW367" s="56" t="str">
        <f t="shared" si="1159"/>
        <v>-</v>
      </c>
      <c r="IX367" s="56" t="str">
        <f t="shared" si="1160"/>
        <v>-</v>
      </c>
      <c r="IY367" s="56" t="str">
        <f t="shared" si="1161"/>
        <v>-</v>
      </c>
      <c r="IZ367" s="56" t="str">
        <f t="shared" si="1162"/>
        <v>-</v>
      </c>
      <c r="JA367" s="56" t="str">
        <f t="shared" si="1163"/>
        <v>-</v>
      </c>
      <c r="JB367" s="56" t="str">
        <f t="shared" si="1164"/>
        <v>-</v>
      </c>
      <c r="JC367" s="56" t="str">
        <f t="shared" si="1165"/>
        <v>-</v>
      </c>
      <c r="JD367" s="56" t="str">
        <f t="shared" si="1166"/>
        <v>-</v>
      </c>
      <c r="JE367" s="56" t="str">
        <f t="shared" si="1167"/>
        <v>-</v>
      </c>
      <c r="JF367" s="56" t="str">
        <f t="shared" si="1168"/>
        <v>-</v>
      </c>
      <c r="JG367" s="56" t="str">
        <f t="shared" si="1169"/>
        <v>-</v>
      </c>
      <c r="JH367" s="56" t="str">
        <f t="shared" si="1170"/>
        <v>-</v>
      </c>
      <c r="JI367" s="56" t="str">
        <f t="shared" si="1171"/>
        <v>-</v>
      </c>
      <c r="JJ367" s="56" t="str">
        <f t="shared" si="1172"/>
        <v>-</v>
      </c>
      <c r="JK367" s="56" t="str">
        <f t="shared" si="1173"/>
        <v>-</v>
      </c>
      <c r="JL367" s="56" t="str">
        <f t="shared" si="1174"/>
        <v>-</v>
      </c>
      <c r="JM367" s="56" t="str">
        <f t="shared" si="1175"/>
        <v>-</v>
      </c>
      <c r="JN367" s="56" t="str">
        <f t="shared" si="1176"/>
        <v>-</v>
      </c>
      <c r="JO367" s="56" t="str">
        <f t="shared" si="1177"/>
        <v>-</v>
      </c>
      <c r="JP367" s="56" t="str">
        <f t="shared" si="1178"/>
        <v>-</v>
      </c>
      <c r="JQ367" s="56" t="str">
        <f t="shared" si="1179"/>
        <v>-</v>
      </c>
      <c r="JR367" s="56" t="str">
        <f t="shared" si="1180"/>
        <v>-</v>
      </c>
      <c r="JS367" s="56" t="str">
        <f t="shared" si="1181"/>
        <v>-</v>
      </c>
      <c r="JT367" s="56" t="str">
        <f t="shared" si="1182"/>
        <v>j</v>
      </c>
      <c r="JU367" s="56" t="str">
        <f t="shared" si="1183"/>
        <v>-</v>
      </c>
      <c r="JV367" s="56" t="str">
        <f t="shared" si="1184"/>
        <v>-</v>
      </c>
      <c r="JW367" s="56" t="str">
        <f t="shared" si="1185"/>
        <v>-</v>
      </c>
      <c r="JX367" s="56" t="str">
        <f t="shared" si="1186"/>
        <v>-</v>
      </c>
      <c r="JY367" s="56" t="str">
        <f t="shared" si="1187"/>
        <v>-</v>
      </c>
      <c r="JZ367" s="56" t="str">
        <f t="shared" si="1188"/>
        <v>-</v>
      </c>
      <c r="KA367" s="444" t="s">
        <v>1247</v>
      </c>
      <c r="KB367" s="360">
        <f>IF(ISNUMBER(INDEX($EQ$15:$GK$521,$B367,EO$11)),MAX(KB$14:KB366)+1,0)</f>
        <v>0</v>
      </c>
      <c r="KC367" s="360" t="str">
        <f t="shared" si="1286"/>
        <v/>
      </c>
      <c r="KD367" s="373" t="s">
        <v>2</v>
      </c>
      <c r="KE367" s="215"/>
      <c r="KF367" s="60"/>
      <c r="KG367" s="60"/>
      <c r="KH367" s="60"/>
      <c r="KI367" s="60"/>
      <c r="KJ367" s="60"/>
      <c r="KK367" s="60"/>
      <c r="KL367" s="60"/>
      <c r="KM367" s="60"/>
      <c r="KN367" s="60"/>
      <c r="KO367" s="60"/>
      <c r="KP367" s="60"/>
      <c r="KQ367" s="60"/>
      <c r="KR367" s="60"/>
      <c r="KS367" s="60"/>
      <c r="KT367" s="60"/>
      <c r="KU367" s="60"/>
      <c r="KV367" s="60"/>
      <c r="KW367" s="60"/>
      <c r="KX367" s="60"/>
      <c r="KY367" s="60"/>
      <c r="KZ367" s="283" t="str">
        <f t="shared" si="1189"/>
        <v/>
      </c>
      <c r="LA367" s="26"/>
      <c r="LB367" s="18"/>
      <c r="LC367" s="18"/>
      <c r="LD367" s="18"/>
      <c r="LE367" s="18"/>
      <c r="LF367" s="18"/>
      <c r="LG367" s="18"/>
      <c r="LH367" s="18"/>
      <c r="LI367" s="18"/>
      <c r="LJ367" s="18"/>
      <c r="LK367" s="18"/>
      <c r="LL367" s="18"/>
      <c r="LM367" s="18"/>
      <c r="LN367" s="63"/>
      <c r="LO367" s="251">
        <f t="shared" si="1190"/>
        <v>0</v>
      </c>
      <c r="LP367" s="251">
        <f t="shared" si="1191"/>
        <v>0</v>
      </c>
      <c r="LQ367" s="251">
        <f t="shared" si="1192"/>
        <v>0</v>
      </c>
      <c r="LR367" s="251">
        <f t="shared" si="1193"/>
        <v>0</v>
      </c>
      <c r="LS367" s="251">
        <f t="shared" si="1194"/>
        <v>0</v>
      </c>
      <c r="LT367" s="251">
        <f t="shared" si="1195"/>
        <v>0</v>
      </c>
      <c r="LU367" s="251">
        <f t="shared" si="1196"/>
        <v>0</v>
      </c>
      <c r="LV367" s="251">
        <f t="shared" si="1197"/>
        <v>0</v>
      </c>
      <c r="LW367" s="251">
        <f t="shared" si="1198"/>
        <v>0</v>
      </c>
      <c r="LX367" s="251">
        <f t="shared" si="1199"/>
        <v>0</v>
      </c>
      <c r="LY367" s="251">
        <f t="shared" si="1200"/>
        <v>0</v>
      </c>
      <c r="LZ367" s="251">
        <f t="shared" si="1201"/>
        <v>0</v>
      </c>
      <c r="MA367" s="63" t="str">
        <f t="shared" si="1202"/>
        <v/>
      </c>
      <c r="MB367" s="63" t="str">
        <f t="shared" si="1094"/>
        <v/>
      </c>
      <c r="MC367" s="63">
        <f t="shared" si="1095"/>
        <v>353</v>
      </c>
      <c r="MD367" s="63" t="str">
        <f t="shared" si="1096"/>
        <v/>
      </c>
      <c r="ME367" s="63" t="str">
        <f t="shared" si="1097"/>
        <v/>
      </c>
      <c r="MF367" s="315" t="str">
        <f t="shared" si="1203"/>
        <v/>
      </c>
      <c r="MG367" s="315">
        <f>IF(ISNUMBER(MATCH(EO367,$ME$15:$ME$520,0)),0,MAX(MG$14:MG366)+1)</f>
        <v>0</v>
      </c>
      <c r="MH367" s="315" t="str">
        <f t="shared" si="1204"/>
        <v/>
      </c>
      <c r="MI367" s="369"/>
      <c r="MJ367" s="68"/>
      <c r="MK367" s="18"/>
      <c r="ML367" s="242"/>
      <c r="MM367" s="242"/>
      <c r="MN367" s="59"/>
      <c r="MO367" s="59"/>
      <c r="MP367" s="285"/>
      <c r="MQ367" s="59"/>
      <c r="MR367" s="238"/>
      <c r="MS367" s="285"/>
      <c r="MT367" s="59"/>
      <c r="MU367" s="285"/>
      <c r="MV367" s="238"/>
      <c r="MW367" s="59"/>
      <c r="MX367" s="59"/>
      <c r="MY367" s="59"/>
      <c r="MZ367" s="59"/>
      <c r="NA367" s="59"/>
      <c r="NB367" s="59"/>
      <c r="NC367" s="59"/>
      <c r="ND367" s="59"/>
      <c r="NE367" s="59"/>
      <c r="NF367" s="59"/>
      <c r="NG367" s="59"/>
      <c r="NH367" s="59"/>
      <c r="NI367" s="59"/>
      <c r="NJ367" s="59"/>
      <c r="NK367" s="59"/>
      <c r="NL367" s="454"/>
      <c r="NM367" s="454"/>
      <c r="NN367" s="59"/>
      <c r="NO367" s="18"/>
      <c r="NP367" s="18"/>
      <c r="NQ367" s="18"/>
      <c r="NR367" s="18"/>
      <c r="NS367" s="18"/>
      <c r="NT367" s="18"/>
      <c r="NU367" s="18"/>
      <c r="NV367" s="18"/>
      <c r="NW367" s="18"/>
      <c r="NX367" s="18"/>
      <c r="NY367" s="18"/>
      <c r="NZ367" s="18"/>
      <c r="OA367" s="18"/>
      <c r="OB367" s="18"/>
      <c r="OC367" s="18"/>
      <c r="OZ367" s="59"/>
      <c r="PA367" s="251" t="str">
        <f t="shared" si="1205"/>
        <v/>
      </c>
      <c r="PB367" s="251" t="str">
        <f t="shared" si="1206"/>
        <v/>
      </c>
      <c r="PC367" s="251" t="str">
        <f t="shared" si="1207"/>
        <v/>
      </c>
      <c r="PD367" s="251" t="str">
        <f t="shared" si="1208"/>
        <v/>
      </c>
      <c r="PE367" s="251" t="str">
        <f t="shared" si="1209"/>
        <v/>
      </c>
      <c r="PF367" s="251" t="str">
        <f t="shared" si="1210"/>
        <v/>
      </c>
      <c r="PG367" s="251" t="str">
        <f t="shared" si="1211"/>
        <v/>
      </c>
      <c r="PH367" s="251" t="str">
        <f t="shared" si="1212"/>
        <v/>
      </c>
      <c r="PI367" s="251" t="str">
        <f t="shared" si="1213"/>
        <v/>
      </c>
      <c r="PJ367" s="251" t="str">
        <f t="shared" si="1214"/>
        <v/>
      </c>
      <c r="PK367" s="251" t="str">
        <f t="shared" si="1215"/>
        <v/>
      </c>
      <c r="PL367" s="251" t="str">
        <f t="shared" si="1216"/>
        <v/>
      </c>
      <c r="PM367" s="251" t="str">
        <f t="shared" si="1217"/>
        <v/>
      </c>
      <c r="PN367" s="251" t="str">
        <f t="shared" si="1218"/>
        <v/>
      </c>
      <c r="PO367" s="251" t="str">
        <f t="shared" si="1219"/>
        <v/>
      </c>
      <c r="PP367" s="251" t="str">
        <f t="shared" si="1220"/>
        <v/>
      </c>
      <c r="PQ367" s="251" t="str">
        <f t="shared" si="1221"/>
        <v/>
      </c>
      <c r="PR367" s="251" t="str">
        <f t="shared" si="1222"/>
        <v/>
      </c>
      <c r="PS367" s="251" t="str">
        <f t="shared" si="1223"/>
        <v/>
      </c>
      <c r="PT367" s="251" t="str">
        <f t="shared" si="1224"/>
        <v/>
      </c>
      <c r="PU367" s="251" t="str">
        <f t="shared" si="1225"/>
        <v/>
      </c>
      <c r="PV367" s="251" t="str">
        <f t="shared" si="1226"/>
        <v/>
      </c>
      <c r="PW367" s="251" t="str">
        <f t="shared" si="1227"/>
        <v/>
      </c>
      <c r="PX367" s="251" t="str">
        <f t="shared" si="1228"/>
        <v/>
      </c>
      <c r="PY367" s="251" t="str">
        <f t="shared" si="1229"/>
        <v/>
      </c>
      <c r="PZ367" s="251" t="str">
        <f t="shared" si="1230"/>
        <v/>
      </c>
      <c r="QA367" s="251" t="str">
        <f t="shared" si="1231"/>
        <v/>
      </c>
      <c r="QB367" s="251" t="str">
        <f t="shared" si="1232"/>
        <v/>
      </c>
      <c r="QC367" s="251" t="str">
        <f t="shared" si="1233"/>
        <v/>
      </c>
      <c r="QD367" s="251" t="str">
        <f t="shared" si="1234"/>
        <v/>
      </c>
      <c r="QE367" s="251" t="str">
        <f t="shared" si="1235"/>
        <v/>
      </c>
      <c r="QF367" s="63">
        <f t="shared" si="1236"/>
        <v>0</v>
      </c>
      <c r="QG367" s="59"/>
      <c r="QH367" s="59"/>
      <c r="QI367" s="59"/>
      <c r="QJ367" s="59"/>
      <c r="QK367" s="59"/>
      <c r="QL367" s="59"/>
      <c r="QM367" s="59"/>
      <c r="QN367" s="59"/>
    </row>
    <row r="368" spans="1:456" ht="6.75" customHeight="1" x14ac:dyDescent="0.25">
      <c r="A368" s="68"/>
      <c r="B368" s="447">
        <f t="shared" si="1098"/>
        <v>354</v>
      </c>
      <c r="C368" s="72" t="s">
        <v>1288</v>
      </c>
      <c r="D368" s="261" t="s">
        <v>1263</v>
      </c>
      <c r="E368" s="59"/>
      <c r="F368" s="229"/>
      <c r="G368" s="295"/>
      <c r="H368" s="295"/>
      <c r="I368" s="229"/>
      <c r="J368" s="295"/>
      <c r="K368" s="295"/>
      <c r="L368" s="229"/>
      <c r="M368" s="295"/>
      <c r="N368" s="295"/>
      <c r="O368" s="229"/>
      <c r="P368" s="295"/>
      <c r="Q368" s="295"/>
      <c r="R368" s="229"/>
      <c r="S368" s="230"/>
      <c r="T368" s="231"/>
      <c r="U368" s="229"/>
      <c r="V368" s="230"/>
      <c r="W368" s="231"/>
      <c r="X368" s="229"/>
      <c r="Y368" s="230"/>
      <c r="Z368" s="231"/>
      <c r="AA368" s="229"/>
      <c r="AB368" s="295"/>
      <c r="AC368" s="295"/>
      <c r="AD368" s="229"/>
      <c r="AE368" s="295"/>
      <c r="AF368" s="295"/>
      <c r="AG368" s="229"/>
      <c r="AH368" s="295"/>
      <c r="AI368" s="295"/>
      <c r="AJ368" s="229"/>
      <c r="AK368" s="295"/>
      <c r="AL368" s="295"/>
      <c r="AM368" s="229"/>
      <c r="AN368" s="295"/>
      <c r="AO368" s="295"/>
      <c r="AP368" s="243"/>
      <c r="AQ368" s="295"/>
      <c r="AR368" s="290"/>
      <c r="AS368" s="243"/>
      <c r="AT368" s="295"/>
      <c r="AU368" s="290"/>
      <c r="AV368" s="229"/>
      <c r="AW368" s="230"/>
      <c r="AX368" s="231"/>
      <c r="AY368" s="229"/>
      <c r="AZ368" s="230"/>
      <c r="BA368" s="231"/>
      <c r="BB368" s="229"/>
      <c r="BC368" s="230"/>
      <c r="BD368" s="231"/>
      <c r="BE368" s="229"/>
      <c r="BF368" s="230"/>
      <c r="BG368" s="231"/>
      <c r="BH368" s="229"/>
      <c r="BI368" s="230"/>
      <c r="BJ368" s="231"/>
      <c r="BK368" s="243"/>
      <c r="BL368" s="230"/>
      <c r="BM368" s="231"/>
      <c r="BN368" s="243"/>
      <c r="BO368" s="230"/>
      <c r="BP368" s="231"/>
      <c r="BQ368" s="229"/>
      <c r="BR368" s="230"/>
      <c r="BS368" s="231"/>
      <c r="BT368" s="229"/>
      <c r="BU368" s="230"/>
      <c r="BV368" s="231"/>
      <c r="BW368" s="229"/>
      <c r="BX368" s="230"/>
      <c r="BY368" s="231"/>
      <c r="BZ368" s="229"/>
      <c r="CA368" s="230"/>
      <c r="CB368" s="231"/>
      <c r="CC368" s="229"/>
      <c r="CD368" s="230"/>
      <c r="CE368" s="231"/>
      <c r="CF368" s="331"/>
      <c r="CG368" s="332"/>
      <c r="CH368" s="385"/>
      <c r="CI368" s="331"/>
      <c r="CJ368" s="332"/>
      <c r="CK368" s="385"/>
      <c r="CL368" s="243"/>
      <c r="CM368" s="230"/>
      <c r="CN368" s="354"/>
      <c r="CO368" s="243"/>
      <c r="CP368" s="230"/>
      <c r="CQ368" s="231"/>
      <c r="CR368" s="331"/>
      <c r="CS368" s="332"/>
      <c r="CT368" s="333"/>
      <c r="CU368" s="229"/>
      <c r="CV368" s="230"/>
      <c r="CW368" s="231"/>
      <c r="CX368" s="331"/>
      <c r="CY368" s="332"/>
      <c r="CZ368" s="333"/>
      <c r="DA368" s="331"/>
      <c r="DB368" s="332"/>
      <c r="DC368" s="333"/>
      <c r="DD368" s="331"/>
      <c r="DE368" s="332"/>
      <c r="DF368" s="333"/>
      <c r="DG368" s="331"/>
      <c r="DH368" s="332"/>
      <c r="DI368" s="333"/>
      <c r="DJ368" s="229"/>
      <c r="DK368" s="230"/>
      <c r="DL368" s="231"/>
      <c r="DM368" s="229"/>
      <c r="DN368" s="230"/>
      <c r="DO368" s="231"/>
      <c r="DP368" s="331"/>
      <c r="DQ368" s="332"/>
      <c r="DR368" s="333"/>
      <c r="DS368" s="331"/>
      <c r="DT368" s="332"/>
      <c r="DU368" s="333"/>
      <c r="DV368" s="331"/>
      <c r="DW368" s="332"/>
      <c r="DX368" s="333"/>
      <c r="DY368" s="331"/>
      <c r="DZ368" s="332"/>
      <c r="EA368" s="333"/>
      <c r="EB368" s="331"/>
      <c r="EC368" s="332"/>
      <c r="ED368" s="333"/>
      <c r="EE368" s="331"/>
      <c r="EF368" s="332"/>
      <c r="EG368" s="333"/>
      <c r="EH368" s="229"/>
      <c r="EI368" s="230"/>
      <c r="EJ368" s="231"/>
      <c r="EK368" s="229"/>
      <c r="EL368" s="230"/>
      <c r="EM368" s="231"/>
      <c r="EN368" s="244"/>
      <c r="EO368" s="269" t="str">
        <f t="shared" si="1099"/>
        <v/>
      </c>
      <c r="EP368" s="444" t="s">
        <v>1247</v>
      </c>
      <c r="EQ368" s="360" t="str">
        <f t="shared" si="1237"/>
        <v/>
      </c>
      <c r="ER368" s="360" t="str">
        <f t="shared" si="1238"/>
        <v/>
      </c>
      <c r="ES368" s="360" t="str">
        <f t="shared" si="1239"/>
        <v/>
      </c>
      <c r="ET368" s="360" t="str">
        <f t="shared" si="1240"/>
        <v/>
      </c>
      <c r="EU368" s="360" t="str">
        <f t="shared" si="1241"/>
        <v/>
      </c>
      <c r="EV368" s="360" t="str">
        <f t="shared" si="1242"/>
        <v/>
      </c>
      <c r="EW368" s="360" t="str">
        <f t="shared" si="1243"/>
        <v/>
      </c>
      <c r="EX368" s="360" t="str">
        <f t="shared" si="1244"/>
        <v/>
      </c>
      <c r="EY368" s="360" t="str">
        <f t="shared" si="1245"/>
        <v/>
      </c>
      <c r="EZ368" s="360" t="str">
        <f t="shared" si="1246"/>
        <v/>
      </c>
      <c r="FA368" s="360" t="str">
        <f t="shared" si="1247"/>
        <v/>
      </c>
      <c r="FB368" s="360" t="str">
        <f t="shared" si="1248"/>
        <v/>
      </c>
      <c r="FC368" s="360" t="str">
        <f t="shared" si="1249"/>
        <v/>
      </c>
      <c r="FD368" s="360" t="str">
        <f t="shared" si="1250"/>
        <v/>
      </c>
      <c r="FE368" s="360" t="str">
        <f t="shared" si="1251"/>
        <v/>
      </c>
      <c r="FF368" s="360" t="str">
        <f t="shared" si="1252"/>
        <v/>
      </c>
      <c r="FG368" s="360" t="str">
        <f t="shared" si="1253"/>
        <v/>
      </c>
      <c r="FH368" s="360" t="str">
        <f t="shared" si="1254"/>
        <v/>
      </c>
      <c r="FI368" s="360" t="str">
        <f t="shared" si="1255"/>
        <v/>
      </c>
      <c r="FJ368" s="360" t="str">
        <f t="shared" si="1256"/>
        <v/>
      </c>
      <c r="FK368" s="360" t="str">
        <f t="shared" si="1257"/>
        <v/>
      </c>
      <c r="FL368" s="360" t="str">
        <f t="shared" si="1258"/>
        <v/>
      </c>
      <c r="FM368" s="360" t="str">
        <f t="shared" si="1259"/>
        <v/>
      </c>
      <c r="FN368" s="360" t="str">
        <f t="shared" si="1260"/>
        <v/>
      </c>
      <c r="FO368" s="360" t="str">
        <f t="shared" si="1261"/>
        <v/>
      </c>
      <c r="FP368" s="360" t="str">
        <f t="shared" si="1262"/>
        <v/>
      </c>
      <c r="FQ368" s="360" t="str">
        <f t="shared" si="1263"/>
        <v/>
      </c>
      <c r="FR368" s="360" t="str">
        <f t="shared" si="1264"/>
        <v/>
      </c>
      <c r="FS368" s="360" t="str">
        <f t="shared" si="1265"/>
        <v/>
      </c>
      <c r="FT368" s="360" t="str">
        <f t="shared" si="1100"/>
        <v/>
      </c>
      <c r="FU368" s="360" t="str">
        <f t="shared" si="1266"/>
        <v/>
      </c>
      <c r="FV368" s="360" t="str">
        <f t="shared" si="1267"/>
        <v/>
      </c>
      <c r="FW368" s="360" t="str">
        <f t="shared" si="1268"/>
        <v/>
      </c>
      <c r="FX368" s="360" t="str">
        <f t="shared" si="1269"/>
        <v/>
      </c>
      <c r="FY368" s="360" t="str">
        <f t="shared" si="1270"/>
        <v/>
      </c>
      <c r="FZ368" s="360" t="str">
        <f t="shared" si="1271"/>
        <v/>
      </c>
      <c r="GA368" s="360" t="str">
        <f t="shared" si="1272"/>
        <v/>
      </c>
      <c r="GB368" s="360" t="str">
        <f t="shared" si="1273"/>
        <v/>
      </c>
      <c r="GC368" s="360" t="str">
        <f t="shared" si="1274"/>
        <v/>
      </c>
      <c r="GD368" s="360">
        <f t="shared" si="1275"/>
        <v>45</v>
      </c>
      <c r="GE368" s="360" t="str">
        <f t="shared" si="1276"/>
        <v/>
      </c>
      <c r="GF368" s="360" t="str">
        <f t="shared" si="1277"/>
        <v/>
      </c>
      <c r="GG368" s="360" t="str">
        <f t="shared" si="1278"/>
        <v/>
      </c>
      <c r="GH368" s="360" t="str">
        <f t="shared" si="1279"/>
        <v/>
      </c>
      <c r="GI368" s="360" t="str">
        <f t="shared" si="1280"/>
        <v/>
      </c>
      <c r="GJ368" s="360" t="str">
        <f t="shared" si="1281"/>
        <v/>
      </c>
      <c r="GK368" s="444" t="s">
        <v>1247</v>
      </c>
      <c r="GL368" s="361" t="str">
        <f t="shared" si="1101"/>
        <v>-</v>
      </c>
      <c r="GM368" s="361" t="str">
        <f t="shared" si="1102"/>
        <v>-</v>
      </c>
      <c r="GN368" s="361" t="str">
        <f t="shared" si="1103"/>
        <v>-</v>
      </c>
      <c r="GO368" s="361" t="str">
        <f t="shared" si="1104"/>
        <v>-</v>
      </c>
      <c r="GP368" s="361" t="str">
        <f t="shared" si="1105"/>
        <v>-</v>
      </c>
      <c r="GQ368" s="361" t="str">
        <f t="shared" si="1106"/>
        <v>-</v>
      </c>
      <c r="GR368" s="361" t="str">
        <f t="shared" si="1107"/>
        <v>-</v>
      </c>
      <c r="GS368" s="361" t="str">
        <f t="shared" si="1108"/>
        <v>-</v>
      </c>
      <c r="GT368" s="361" t="str">
        <f t="shared" si="1109"/>
        <v>-</v>
      </c>
      <c r="GU368" s="361" t="str">
        <f t="shared" si="1110"/>
        <v>-</v>
      </c>
      <c r="GV368" s="361" t="str">
        <f t="shared" si="1111"/>
        <v>-</v>
      </c>
      <c r="GW368" s="361" t="str">
        <f t="shared" si="1112"/>
        <v>-</v>
      </c>
      <c r="GX368" s="361" t="str">
        <f t="shared" si="1113"/>
        <v>-</v>
      </c>
      <c r="GY368" s="361" t="str">
        <f t="shared" si="1114"/>
        <v>-</v>
      </c>
      <c r="GZ368" s="361" t="str">
        <f t="shared" si="1115"/>
        <v>-</v>
      </c>
      <c r="HA368" s="361" t="str">
        <f t="shared" si="1116"/>
        <v>-</v>
      </c>
      <c r="HB368" s="361" t="str">
        <f t="shared" si="1117"/>
        <v>-</v>
      </c>
      <c r="HC368" s="361" t="str">
        <f t="shared" si="1118"/>
        <v>-</v>
      </c>
      <c r="HD368" s="361" t="str">
        <f t="shared" si="1119"/>
        <v>-</v>
      </c>
      <c r="HE368" s="361" t="str">
        <f t="shared" si="1120"/>
        <v>-</v>
      </c>
      <c r="HF368" s="361" t="str">
        <f t="shared" si="1121"/>
        <v>-</v>
      </c>
      <c r="HG368" s="361" t="str">
        <f t="shared" si="1122"/>
        <v>-</v>
      </c>
      <c r="HH368" s="361" t="str">
        <f t="shared" si="1123"/>
        <v>-</v>
      </c>
      <c r="HI368" s="361" t="str">
        <f t="shared" si="1124"/>
        <v>-</v>
      </c>
      <c r="HJ368" s="361" t="str">
        <f t="shared" si="1125"/>
        <v>-</v>
      </c>
      <c r="HK368" s="361" t="str">
        <f t="shared" si="1126"/>
        <v>-</v>
      </c>
      <c r="HL368" s="361" t="str">
        <f t="shared" si="1127"/>
        <v>-</v>
      </c>
      <c r="HM368" s="361" t="str">
        <f t="shared" si="1128"/>
        <v>-</v>
      </c>
      <c r="HN368" s="361" t="str">
        <f t="shared" si="1129"/>
        <v>-</v>
      </c>
      <c r="HO368" s="361" t="str">
        <f t="shared" si="1130"/>
        <v>-</v>
      </c>
      <c r="HP368" s="361" t="str">
        <f t="shared" si="1131"/>
        <v>-</v>
      </c>
      <c r="HQ368" s="361" t="str">
        <f t="shared" si="1132"/>
        <v>-</v>
      </c>
      <c r="HR368" s="361" t="str">
        <f t="shared" si="1133"/>
        <v>-</v>
      </c>
      <c r="HS368" s="361" t="str">
        <f t="shared" si="1134"/>
        <v>-</v>
      </c>
      <c r="HT368" s="361" t="str">
        <f t="shared" si="1135"/>
        <v>-</v>
      </c>
      <c r="HU368" s="361" t="str">
        <f t="shared" si="1136"/>
        <v>-</v>
      </c>
      <c r="HV368" s="361" t="str">
        <f t="shared" si="1137"/>
        <v>-</v>
      </c>
      <c r="HW368" s="361" t="str">
        <f t="shared" si="1138"/>
        <v>-</v>
      </c>
      <c r="HX368" s="361" t="str">
        <f t="shared" si="1139"/>
        <v>-</v>
      </c>
      <c r="HY368" s="361" t="str">
        <f t="shared" si="1140"/>
        <v>ncppl</v>
      </c>
      <c r="HZ368" s="361" t="str">
        <f t="shared" si="1141"/>
        <v>-</v>
      </c>
      <c r="IA368" s="361" t="str">
        <f t="shared" si="1142"/>
        <v>-</v>
      </c>
      <c r="IB368" s="361" t="str">
        <f t="shared" si="1143"/>
        <v>-</v>
      </c>
      <c r="IC368" s="361" t="str">
        <f t="shared" si="1144"/>
        <v>-</v>
      </c>
      <c r="ID368" s="361" t="str">
        <f t="shared" si="1145"/>
        <v>-</v>
      </c>
      <c r="IE368" s="361" t="str">
        <f t="shared" si="1146"/>
        <v>-</v>
      </c>
      <c r="IF368" s="444" t="s">
        <v>1247</v>
      </c>
      <c r="IG368" s="56" t="str">
        <f t="shared" si="1282"/>
        <v>-</v>
      </c>
      <c r="IH368" s="56" t="str">
        <f t="shared" si="1283"/>
        <v>-</v>
      </c>
      <c r="II368" s="56" t="str">
        <f t="shared" si="1284"/>
        <v>-</v>
      </c>
      <c r="IJ368" s="56" t="str">
        <f t="shared" si="1285"/>
        <v>-</v>
      </c>
      <c r="IK368" s="56" t="str">
        <f t="shared" si="1147"/>
        <v>-</v>
      </c>
      <c r="IL368" s="56" t="str">
        <f t="shared" si="1148"/>
        <v>-</v>
      </c>
      <c r="IM368" s="56" t="str">
        <f t="shared" si="1149"/>
        <v>-</v>
      </c>
      <c r="IN368" s="56" t="str">
        <f t="shared" si="1150"/>
        <v>-</v>
      </c>
      <c r="IO368" s="56" t="str">
        <f t="shared" si="1151"/>
        <v>-</v>
      </c>
      <c r="IP368" s="56" t="str">
        <f t="shared" si="1152"/>
        <v>-</v>
      </c>
      <c r="IQ368" s="56" t="str">
        <f t="shared" si="1153"/>
        <v>-</v>
      </c>
      <c r="IR368" s="56" t="str">
        <f t="shared" si="1154"/>
        <v>-</v>
      </c>
      <c r="IS368" s="56" t="str">
        <f t="shared" si="1155"/>
        <v>-</v>
      </c>
      <c r="IT368" s="56" t="str">
        <f t="shared" si="1156"/>
        <v>-</v>
      </c>
      <c r="IU368" s="56" t="str">
        <f t="shared" si="1157"/>
        <v>-</v>
      </c>
      <c r="IV368" s="56" t="str">
        <f t="shared" si="1158"/>
        <v>-</v>
      </c>
      <c r="IW368" s="56" t="str">
        <f t="shared" si="1159"/>
        <v>-</v>
      </c>
      <c r="IX368" s="56" t="str">
        <f t="shared" si="1160"/>
        <v>-</v>
      </c>
      <c r="IY368" s="56" t="str">
        <f t="shared" si="1161"/>
        <v>-</v>
      </c>
      <c r="IZ368" s="56" t="str">
        <f t="shared" si="1162"/>
        <v>-</v>
      </c>
      <c r="JA368" s="56" t="str">
        <f t="shared" si="1163"/>
        <v>-</v>
      </c>
      <c r="JB368" s="56" t="str">
        <f t="shared" si="1164"/>
        <v>-</v>
      </c>
      <c r="JC368" s="56" t="str">
        <f t="shared" si="1165"/>
        <v>-</v>
      </c>
      <c r="JD368" s="56" t="str">
        <f t="shared" si="1166"/>
        <v>-</v>
      </c>
      <c r="JE368" s="56" t="str">
        <f t="shared" si="1167"/>
        <v>-</v>
      </c>
      <c r="JF368" s="56" t="str">
        <f t="shared" si="1168"/>
        <v>-</v>
      </c>
      <c r="JG368" s="56" t="str">
        <f t="shared" si="1169"/>
        <v>-</v>
      </c>
      <c r="JH368" s="56" t="str">
        <f t="shared" si="1170"/>
        <v>-</v>
      </c>
      <c r="JI368" s="56" t="str">
        <f t="shared" si="1171"/>
        <v>-</v>
      </c>
      <c r="JJ368" s="56" t="str">
        <f t="shared" si="1172"/>
        <v>-</v>
      </c>
      <c r="JK368" s="56" t="str">
        <f t="shared" si="1173"/>
        <v>-</v>
      </c>
      <c r="JL368" s="56" t="str">
        <f t="shared" si="1174"/>
        <v>-</v>
      </c>
      <c r="JM368" s="56" t="str">
        <f t="shared" si="1175"/>
        <v>-</v>
      </c>
      <c r="JN368" s="56" t="str">
        <f t="shared" si="1176"/>
        <v>-</v>
      </c>
      <c r="JO368" s="56" t="str">
        <f t="shared" si="1177"/>
        <v>-</v>
      </c>
      <c r="JP368" s="56" t="str">
        <f t="shared" si="1178"/>
        <v>-</v>
      </c>
      <c r="JQ368" s="56" t="str">
        <f t="shared" si="1179"/>
        <v>-</v>
      </c>
      <c r="JR368" s="56" t="str">
        <f t="shared" si="1180"/>
        <v>-</v>
      </c>
      <c r="JS368" s="56" t="str">
        <f t="shared" si="1181"/>
        <v>-</v>
      </c>
      <c r="JT368" s="56" t="str">
        <f t="shared" si="1182"/>
        <v>j</v>
      </c>
      <c r="JU368" s="56" t="str">
        <f t="shared" si="1183"/>
        <v>-</v>
      </c>
      <c r="JV368" s="56" t="str">
        <f t="shared" si="1184"/>
        <v>-</v>
      </c>
      <c r="JW368" s="56" t="str">
        <f t="shared" si="1185"/>
        <v>-</v>
      </c>
      <c r="JX368" s="56" t="str">
        <f t="shared" si="1186"/>
        <v>-</v>
      </c>
      <c r="JY368" s="56" t="str">
        <f t="shared" si="1187"/>
        <v>-</v>
      </c>
      <c r="JZ368" s="56" t="str">
        <f t="shared" si="1188"/>
        <v>-</v>
      </c>
      <c r="KA368" s="444" t="s">
        <v>1247</v>
      </c>
      <c r="KB368" s="360">
        <f>IF(ISNUMBER(INDEX($EQ$15:$GK$521,$B368,EO$11)),MAX(KB$14:KB367)+1,0)</f>
        <v>0</v>
      </c>
      <c r="KC368" s="360" t="str">
        <f t="shared" si="1286"/>
        <v/>
      </c>
      <c r="KD368" s="373" t="s">
        <v>2</v>
      </c>
      <c r="KE368" s="215"/>
      <c r="KF368" s="60"/>
      <c r="KG368" s="60"/>
      <c r="KH368" s="60"/>
      <c r="KI368" s="60"/>
      <c r="KJ368" s="60"/>
      <c r="KK368" s="60"/>
      <c r="KL368" s="60"/>
      <c r="KM368" s="60"/>
      <c r="KN368" s="60"/>
      <c r="KO368" s="60"/>
      <c r="KP368" s="60"/>
      <c r="KQ368" s="60"/>
      <c r="KR368" s="60"/>
      <c r="KS368" s="60"/>
      <c r="KT368" s="60"/>
      <c r="KU368" s="60"/>
      <c r="KV368" s="60"/>
      <c r="KW368" s="60"/>
      <c r="KX368" s="60"/>
      <c r="KY368" s="60"/>
      <c r="KZ368" s="283" t="str">
        <f t="shared" si="1189"/>
        <v/>
      </c>
      <c r="LA368" s="26"/>
      <c r="LB368" s="18"/>
      <c r="LC368" s="18"/>
      <c r="LD368" s="18"/>
      <c r="LE368" s="18"/>
      <c r="LF368" s="18"/>
      <c r="LG368" s="18"/>
      <c r="LH368" s="18"/>
      <c r="LI368" s="18"/>
      <c r="LJ368" s="18"/>
      <c r="LK368" s="18"/>
      <c r="LL368" s="18"/>
      <c r="LM368" s="18"/>
      <c r="LN368" s="63"/>
      <c r="LO368" s="251">
        <f t="shared" si="1190"/>
        <v>0</v>
      </c>
      <c r="LP368" s="251">
        <f t="shared" si="1191"/>
        <v>0</v>
      </c>
      <c r="LQ368" s="251">
        <f t="shared" si="1192"/>
        <v>0</v>
      </c>
      <c r="LR368" s="251">
        <f t="shared" si="1193"/>
        <v>0</v>
      </c>
      <c r="LS368" s="251">
        <f t="shared" si="1194"/>
        <v>0</v>
      </c>
      <c r="LT368" s="251">
        <f t="shared" si="1195"/>
        <v>0</v>
      </c>
      <c r="LU368" s="251">
        <f t="shared" si="1196"/>
        <v>0</v>
      </c>
      <c r="LV368" s="251">
        <f t="shared" si="1197"/>
        <v>0</v>
      </c>
      <c r="LW368" s="251">
        <f t="shared" si="1198"/>
        <v>0</v>
      </c>
      <c r="LX368" s="251">
        <f t="shared" si="1199"/>
        <v>0</v>
      </c>
      <c r="LY368" s="251">
        <f t="shared" si="1200"/>
        <v>0</v>
      </c>
      <c r="LZ368" s="251">
        <f t="shared" si="1201"/>
        <v>0</v>
      </c>
      <c r="MA368" s="63" t="str">
        <f t="shared" si="1202"/>
        <v/>
      </c>
      <c r="MB368" s="63" t="str">
        <f t="shared" si="1094"/>
        <v/>
      </c>
      <c r="MC368" s="63">
        <f t="shared" si="1095"/>
        <v>354</v>
      </c>
      <c r="MD368" s="63" t="str">
        <f t="shared" si="1096"/>
        <v/>
      </c>
      <c r="ME368" s="63" t="str">
        <f t="shared" si="1097"/>
        <v/>
      </c>
      <c r="MF368" s="315" t="str">
        <f t="shared" si="1203"/>
        <v/>
      </c>
      <c r="MG368" s="315">
        <f>IF(ISNUMBER(MATCH(EO368,$ME$15:$ME$520,0)),0,MAX(MG$14:MG367)+1)</f>
        <v>0</v>
      </c>
      <c r="MH368" s="315" t="str">
        <f t="shared" si="1204"/>
        <v/>
      </c>
      <c r="MI368" s="369"/>
      <c r="MJ368" s="68"/>
      <c r="MK368" s="18"/>
      <c r="ML368" s="242"/>
      <c r="MM368" s="242"/>
      <c r="MN368" s="59"/>
      <c r="MO368" s="59"/>
      <c r="MP368" s="285"/>
      <c r="MQ368" s="59"/>
      <c r="MR368" s="238"/>
      <c r="MS368" s="285"/>
      <c r="MT368" s="59"/>
      <c r="MU368" s="285"/>
      <c r="MV368" s="238"/>
      <c r="MW368" s="59"/>
      <c r="MX368" s="59"/>
      <c r="MY368" s="59"/>
      <c r="MZ368" s="59"/>
      <c r="NA368" s="59"/>
      <c r="NB368" s="59"/>
      <c r="NC368" s="59"/>
      <c r="ND368" s="59"/>
      <c r="NE368" s="59"/>
      <c r="NF368" s="59"/>
      <c r="NG368" s="59"/>
      <c r="NH368" s="59"/>
      <c r="NI368" s="59"/>
      <c r="NJ368" s="59"/>
      <c r="NK368" s="59"/>
      <c r="NL368" s="454"/>
      <c r="NM368" s="454"/>
      <c r="NN368" s="59"/>
      <c r="NO368" s="18"/>
      <c r="NP368" s="18"/>
      <c r="NQ368" s="18"/>
      <c r="NR368" s="18"/>
      <c r="NS368" s="18"/>
      <c r="NT368" s="18"/>
      <c r="NU368" s="18"/>
      <c r="NV368" s="18"/>
      <c r="NW368" s="18"/>
      <c r="NX368" s="18"/>
      <c r="NY368" s="18"/>
      <c r="NZ368" s="18"/>
      <c r="OA368" s="18"/>
      <c r="OB368" s="18"/>
      <c r="OC368" s="18"/>
      <c r="OZ368" s="59"/>
      <c r="PA368" s="251" t="str">
        <f t="shared" si="1205"/>
        <v/>
      </c>
      <c r="PB368" s="251" t="str">
        <f t="shared" si="1206"/>
        <v/>
      </c>
      <c r="PC368" s="251" t="str">
        <f t="shared" si="1207"/>
        <v/>
      </c>
      <c r="PD368" s="251" t="str">
        <f t="shared" si="1208"/>
        <v/>
      </c>
      <c r="PE368" s="251" t="str">
        <f t="shared" si="1209"/>
        <v/>
      </c>
      <c r="PF368" s="251" t="str">
        <f t="shared" si="1210"/>
        <v/>
      </c>
      <c r="PG368" s="251" t="str">
        <f t="shared" si="1211"/>
        <v/>
      </c>
      <c r="PH368" s="251" t="str">
        <f t="shared" si="1212"/>
        <v/>
      </c>
      <c r="PI368" s="251" t="str">
        <f t="shared" si="1213"/>
        <v/>
      </c>
      <c r="PJ368" s="251" t="str">
        <f t="shared" si="1214"/>
        <v/>
      </c>
      <c r="PK368" s="251" t="str">
        <f t="shared" si="1215"/>
        <v/>
      </c>
      <c r="PL368" s="251" t="str">
        <f t="shared" si="1216"/>
        <v/>
      </c>
      <c r="PM368" s="251" t="str">
        <f t="shared" si="1217"/>
        <v/>
      </c>
      <c r="PN368" s="251" t="str">
        <f t="shared" si="1218"/>
        <v/>
      </c>
      <c r="PO368" s="251" t="str">
        <f t="shared" si="1219"/>
        <v/>
      </c>
      <c r="PP368" s="251" t="str">
        <f t="shared" si="1220"/>
        <v/>
      </c>
      <c r="PQ368" s="251" t="str">
        <f t="shared" si="1221"/>
        <v/>
      </c>
      <c r="PR368" s="251" t="str">
        <f t="shared" si="1222"/>
        <v/>
      </c>
      <c r="PS368" s="251" t="str">
        <f t="shared" si="1223"/>
        <v/>
      </c>
      <c r="PT368" s="251" t="str">
        <f t="shared" si="1224"/>
        <v/>
      </c>
      <c r="PU368" s="251" t="str">
        <f t="shared" si="1225"/>
        <v/>
      </c>
      <c r="PV368" s="251" t="str">
        <f t="shared" si="1226"/>
        <v/>
      </c>
      <c r="PW368" s="251" t="str">
        <f t="shared" si="1227"/>
        <v/>
      </c>
      <c r="PX368" s="251" t="str">
        <f t="shared" si="1228"/>
        <v/>
      </c>
      <c r="PY368" s="251" t="str">
        <f t="shared" si="1229"/>
        <v/>
      </c>
      <c r="PZ368" s="251" t="str">
        <f t="shared" si="1230"/>
        <v/>
      </c>
      <c r="QA368" s="251" t="str">
        <f t="shared" si="1231"/>
        <v/>
      </c>
      <c r="QB368" s="251" t="str">
        <f t="shared" si="1232"/>
        <v/>
      </c>
      <c r="QC368" s="251" t="str">
        <f t="shared" si="1233"/>
        <v/>
      </c>
      <c r="QD368" s="251" t="str">
        <f t="shared" si="1234"/>
        <v/>
      </c>
      <c r="QE368" s="251" t="str">
        <f t="shared" si="1235"/>
        <v/>
      </c>
      <c r="QF368" s="63">
        <f t="shared" si="1236"/>
        <v>0</v>
      </c>
      <c r="QG368" s="59"/>
      <c r="QH368" s="59"/>
      <c r="QI368" s="59"/>
      <c r="QJ368" s="59"/>
      <c r="QK368" s="59"/>
      <c r="QL368" s="59"/>
      <c r="QM368" s="59"/>
      <c r="QN368" s="59"/>
    </row>
    <row r="369" spans="1:456" ht="6.75" customHeight="1" x14ac:dyDescent="0.25">
      <c r="A369" s="68"/>
      <c r="B369" s="447">
        <f t="shared" si="1098"/>
        <v>355</v>
      </c>
      <c r="C369" s="72" t="s">
        <v>1269</v>
      </c>
      <c r="D369" s="261" t="s">
        <v>770</v>
      </c>
      <c r="E369" s="59"/>
      <c r="F369" s="229"/>
      <c r="G369" s="295"/>
      <c r="H369" s="295"/>
      <c r="I369" s="229"/>
      <c r="J369" s="295"/>
      <c r="K369" s="295"/>
      <c r="L369" s="229"/>
      <c r="M369" s="295"/>
      <c r="N369" s="295"/>
      <c r="O369" s="229"/>
      <c r="P369" s="295"/>
      <c r="Q369" s="295"/>
      <c r="R369" s="229"/>
      <c r="S369" s="230"/>
      <c r="T369" s="231"/>
      <c r="U369" s="229"/>
      <c r="V369" s="230"/>
      <c r="W369" s="231"/>
      <c r="X369" s="229"/>
      <c r="Y369" s="230"/>
      <c r="Z369" s="231"/>
      <c r="AA369" s="229"/>
      <c r="AB369" s="295"/>
      <c r="AC369" s="295"/>
      <c r="AD369" s="229"/>
      <c r="AE369" s="295"/>
      <c r="AF369" s="295"/>
      <c r="AG369" s="229"/>
      <c r="AH369" s="295"/>
      <c r="AI369" s="295"/>
      <c r="AJ369" s="229"/>
      <c r="AK369" s="295"/>
      <c r="AL369" s="295"/>
      <c r="AM369" s="229"/>
      <c r="AN369" s="295"/>
      <c r="AO369" s="295"/>
      <c r="AP369" s="243"/>
      <c r="AQ369" s="295"/>
      <c r="AR369" s="290"/>
      <c r="AS369" s="243"/>
      <c r="AT369" s="295"/>
      <c r="AU369" s="290"/>
      <c r="AV369" s="229"/>
      <c r="AW369" s="230"/>
      <c r="AX369" s="231"/>
      <c r="AY369" s="229"/>
      <c r="AZ369" s="230"/>
      <c r="BA369" s="231"/>
      <c r="BB369" s="229"/>
      <c r="BC369" s="230"/>
      <c r="BD369" s="231"/>
      <c r="BE369" s="229"/>
      <c r="BF369" s="230"/>
      <c r="BG369" s="231"/>
      <c r="BH369" s="229"/>
      <c r="BI369" s="230"/>
      <c r="BJ369" s="231"/>
      <c r="BK369" s="243"/>
      <c r="BL369" s="230"/>
      <c r="BM369" s="231"/>
      <c r="BN369" s="243"/>
      <c r="BO369" s="230"/>
      <c r="BP369" s="231"/>
      <c r="BQ369" s="229"/>
      <c r="BR369" s="230"/>
      <c r="BS369" s="231"/>
      <c r="BT369" s="229"/>
      <c r="BU369" s="230"/>
      <c r="BV369" s="231"/>
      <c r="BW369" s="229"/>
      <c r="BX369" s="230"/>
      <c r="BY369" s="231"/>
      <c r="BZ369" s="229"/>
      <c r="CA369" s="230"/>
      <c r="CB369" s="231"/>
      <c r="CC369" s="229"/>
      <c r="CD369" s="230"/>
      <c r="CE369" s="231"/>
      <c r="CF369" s="331"/>
      <c r="CG369" s="332"/>
      <c r="CH369" s="385"/>
      <c r="CI369" s="331"/>
      <c r="CJ369" s="332"/>
      <c r="CK369" s="385"/>
      <c r="CL369" s="243"/>
      <c r="CM369" s="230"/>
      <c r="CN369" s="354"/>
      <c r="CO369" s="243"/>
      <c r="CP369" s="230"/>
      <c r="CQ369" s="231"/>
      <c r="CR369" s="331"/>
      <c r="CS369" s="332"/>
      <c r="CT369" s="333"/>
      <c r="CU369" s="229"/>
      <c r="CV369" s="230"/>
      <c r="CW369" s="231"/>
      <c r="CX369" s="331"/>
      <c r="CY369" s="332"/>
      <c r="CZ369" s="333"/>
      <c r="DA369" s="331"/>
      <c r="DB369" s="332"/>
      <c r="DC369" s="333"/>
      <c r="DD369" s="331"/>
      <c r="DE369" s="332"/>
      <c r="DF369" s="333"/>
      <c r="DG369" s="331"/>
      <c r="DH369" s="332"/>
      <c r="DI369" s="333"/>
      <c r="DJ369" s="229"/>
      <c r="DK369" s="230"/>
      <c r="DL369" s="231"/>
      <c r="DM369" s="229"/>
      <c r="DN369" s="230"/>
      <c r="DO369" s="231"/>
      <c r="DP369" s="331"/>
      <c r="DQ369" s="332"/>
      <c r="DR369" s="333"/>
      <c r="DS369" s="331"/>
      <c r="DT369" s="332"/>
      <c r="DU369" s="333"/>
      <c r="DV369" s="331"/>
      <c r="DW369" s="332"/>
      <c r="DX369" s="333"/>
      <c r="DY369" s="331"/>
      <c r="DZ369" s="332"/>
      <c r="EA369" s="333"/>
      <c r="EB369" s="331"/>
      <c r="EC369" s="332"/>
      <c r="ED369" s="333"/>
      <c r="EE369" s="331"/>
      <c r="EF369" s="332"/>
      <c r="EG369" s="333"/>
      <c r="EH369" s="229"/>
      <c r="EI369" s="230"/>
      <c r="EJ369" s="231"/>
      <c r="EK369" s="229"/>
      <c r="EL369" s="230"/>
      <c r="EM369" s="231"/>
      <c r="EN369" s="244"/>
      <c r="EO369" s="269" t="str">
        <f t="shared" si="1099"/>
        <v/>
      </c>
      <c r="EP369" s="444" t="s">
        <v>1247</v>
      </c>
      <c r="EQ369" s="360" t="str">
        <f t="shared" si="1237"/>
        <v/>
      </c>
      <c r="ER369" s="360" t="str">
        <f t="shared" si="1238"/>
        <v/>
      </c>
      <c r="ES369" s="360" t="str">
        <f t="shared" si="1239"/>
        <v/>
      </c>
      <c r="ET369" s="360" t="str">
        <f t="shared" si="1240"/>
        <v/>
      </c>
      <c r="EU369" s="360" t="str">
        <f t="shared" si="1241"/>
        <v/>
      </c>
      <c r="EV369" s="360" t="str">
        <f t="shared" si="1242"/>
        <v/>
      </c>
      <c r="EW369" s="360" t="str">
        <f t="shared" si="1243"/>
        <v/>
      </c>
      <c r="EX369" s="360" t="str">
        <f t="shared" si="1244"/>
        <v/>
      </c>
      <c r="EY369" s="360" t="str">
        <f t="shared" si="1245"/>
        <v/>
      </c>
      <c r="EZ369" s="360" t="str">
        <f t="shared" si="1246"/>
        <v/>
      </c>
      <c r="FA369" s="360" t="str">
        <f t="shared" si="1247"/>
        <v/>
      </c>
      <c r="FB369" s="360" t="str">
        <f t="shared" si="1248"/>
        <v/>
      </c>
      <c r="FC369" s="360" t="str">
        <f t="shared" si="1249"/>
        <v/>
      </c>
      <c r="FD369" s="360" t="str">
        <f t="shared" si="1250"/>
        <v/>
      </c>
      <c r="FE369" s="360" t="str">
        <f t="shared" si="1251"/>
        <v/>
      </c>
      <c r="FF369" s="360" t="str">
        <f t="shared" si="1252"/>
        <v/>
      </c>
      <c r="FG369" s="360" t="str">
        <f t="shared" si="1253"/>
        <v/>
      </c>
      <c r="FH369" s="360" t="str">
        <f t="shared" si="1254"/>
        <v/>
      </c>
      <c r="FI369" s="360" t="str">
        <f t="shared" si="1255"/>
        <v/>
      </c>
      <c r="FJ369" s="360" t="str">
        <f t="shared" si="1256"/>
        <v/>
      </c>
      <c r="FK369" s="360" t="str">
        <f t="shared" si="1257"/>
        <v/>
      </c>
      <c r="FL369" s="360" t="str">
        <f t="shared" si="1258"/>
        <v/>
      </c>
      <c r="FM369" s="360" t="str">
        <f t="shared" si="1259"/>
        <v/>
      </c>
      <c r="FN369" s="360" t="str">
        <f t="shared" si="1260"/>
        <v/>
      </c>
      <c r="FO369" s="360" t="str">
        <f t="shared" si="1261"/>
        <v/>
      </c>
      <c r="FP369" s="360" t="str">
        <f t="shared" si="1262"/>
        <v/>
      </c>
      <c r="FQ369" s="360" t="str">
        <f t="shared" si="1263"/>
        <v/>
      </c>
      <c r="FR369" s="360" t="str">
        <f t="shared" si="1264"/>
        <v/>
      </c>
      <c r="FS369" s="360" t="str">
        <f t="shared" si="1265"/>
        <v/>
      </c>
      <c r="FT369" s="360" t="str">
        <f t="shared" si="1100"/>
        <v/>
      </c>
      <c r="FU369" s="360" t="str">
        <f t="shared" si="1266"/>
        <v/>
      </c>
      <c r="FV369" s="360" t="str">
        <f t="shared" si="1267"/>
        <v/>
      </c>
      <c r="FW369" s="360" t="str">
        <f t="shared" si="1268"/>
        <v/>
      </c>
      <c r="FX369" s="360" t="str">
        <f t="shared" si="1269"/>
        <v/>
      </c>
      <c r="FY369" s="360" t="str">
        <f t="shared" si="1270"/>
        <v/>
      </c>
      <c r="FZ369" s="360" t="str">
        <f t="shared" si="1271"/>
        <v/>
      </c>
      <c r="GA369" s="360" t="str">
        <f t="shared" si="1272"/>
        <v/>
      </c>
      <c r="GB369" s="360" t="str">
        <f t="shared" si="1273"/>
        <v/>
      </c>
      <c r="GC369" s="360">
        <f t="shared" si="1274"/>
        <v>39</v>
      </c>
      <c r="GD369" s="360">
        <f t="shared" si="1275"/>
        <v>32</v>
      </c>
      <c r="GE369" s="360">
        <f t="shared" si="1276"/>
        <v>28</v>
      </c>
      <c r="GF369" s="360" t="str">
        <f t="shared" si="1277"/>
        <v/>
      </c>
      <c r="GG369" s="360" t="str">
        <f t="shared" si="1278"/>
        <v/>
      </c>
      <c r="GH369" s="360" t="str">
        <f t="shared" si="1279"/>
        <v/>
      </c>
      <c r="GI369" s="360" t="str">
        <f t="shared" si="1280"/>
        <v/>
      </c>
      <c r="GJ369" s="360" t="str">
        <f t="shared" si="1281"/>
        <v/>
      </c>
      <c r="GK369" s="444" t="s">
        <v>1247</v>
      </c>
      <c r="GL369" s="361" t="str">
        <f t="shared" si="1101"/>
        <v>-</v>
      </c>
      <c r="GM369" s="361" t="str">
        <f t="shared" si="1102"/>
        <v>-</v>
      </c>
      <c r="GN369" s="361" t="str">
        <f t="shared" si="1103"/>
        <v>-</v>
      </c>
      <c r="GO369" s="361" t="str">
        <f t="shared" si="1104"/>
        <v>-</v>
      </c>
      <c r="GP369" s="361" t="str">
        <f t="shared" si="1105"/>
        <v>-</v>
      </c>
      <c r="GQ369" s="361" t="str">
        <f t="shared" si="1106"/>
        <v>-</v>
      </c>
      <c r="GR369" s="361" t="str">
        <f t="shared" si="1107"/>
        <v>-</v>
      </c>
      <c r="GS369" s="361" t="str">
        <f t="shared" si="1108"/>
        <v>-</v>
      </c>
      <c r="GT369" s="361" t="str">
        <f t="shared" si="1109"/>
        <v>-</v>
      </c>
      <c r="GU369" s="361" t="str">
        <f t="shared" si="1110"/>
        <v>-</v>
      </c>
      <c r="GV369" s="361" t="str">
        <f t="shared" si="1111"/>
        <v>-</v>
      </c>
      <c r="GW369" s="361" t="str">
        <f t="shared" si="1112"/>
        <v>-</v>
      </c>
      <c r="GX369" s="361" t="str">
        <f t="shared" si="1113"/>
        <v>-</v>
      </c>
      <c r="GY369" s="361" t="str">
        <f t="shared" si="1114"/>
        <v>-</v>
      </c>
      <c r="GZ369" s="361" t="str">
        <f t="shared" si="1115"/>
        <v>-</v>
      </c>
      <c r="HA369" s="361" t="str">
        <f t="shared" si="1116"/>
        <v>-</v>
      </c>
      <c r="HB369" s="361" t="str">
        <f t="shared" si="1117"/>
        <v>-</v>
      </c>
      <c r="HC369" s="361" t="str">
        <f t="shared" si="1118"/>
        <v>-</v>
      </c>
      <c r="HD369" s="361" t="str">
        <f t="shared" si="1119"/>
        <v>-</v>
      </c>
      <c r="HE369" s="361" t="str">
        <f t="shared" si="1120"/>
        <v>-</v>
      </c>
      <c r="HF369" s="361" t="str">
        <f t="shared" si="1121"/>
        <v>-</v>
      </c>
      <c r="HG369" s="361" t="str">
        <f t="shared" si="1122"/>
        <v>-</v>
      </c>
      <c r="HH369" s="361" t="str">
        <f t="shared" si="1123"/>
        <v>-</v>
      </c>
      <c r="HI369" s="361" t="str">
        <f t="shared" si="1124"/>
        <v>-</v>
      </c>
      <c r="HJ369" s="361" t="str">
        <f t="shared" si="1125"/>
        <v>-</v>
      </c>
      <c r="HK369" s="361" t="str">
        <f t="shared" si="1126"/>
        <v>-</v>
      </c>
      <c r="HL369" s="361" t="str">
        <f t="shared" si="1127"/>
        <v>-</v>
      </c>
      <c r="HM369" s="361" t="str">
        <f t="shared" si="1128"/>
        <v>-</v>
      </c>
      <c r="HN369" s="361" t="str">
        <f t="shared" si="1129"/>
        <v>-</v>
      </c>
      <c r="HO369" s="361" t="str">
        <f t="shared" si="1130"/>
        <v>-</v>
      </c>
      <c r="HP369" s="361" t="str">
        <f t="shared" si="1131"/>
        <v>-</v>
      </c>
      <c r="HQ369" s="361" t="str">
        <f t="shared" si="1132"/>
        <v>-</v>
      </c>
      <c r="HR369" s="361" t="str">
        <f t="shared" si="1133"/>
        <v>-</v>
      </c>
      <c r="HS369" s="361" t="str">
        <f t="shared" si="1134"/>
        <v>-</v>
      </c>
      <c r="HT369" s="361" t="str">
        <f t="shared" si="1135"/>
        <v>-</v>
      </c>
      <c r="HU369" s="361" t="str">
        <f t="shared" si="1136"/>
        <v>-</v>
      </c>
      <c r="HV369" s="361" t="str">
        <f t="shared" si="1137"/>
        <v>-</v>
      </c>
      <c r="HW369" s="361" t="str">
        <f t="shared" si="1138"/>
        <v>-</v>
      </c>
      <c r="HX369" s="361" t="str">
        <f t="shared" si="1139"/>
        <v>GWFGWF</v>
      </c>
      <c r="HY369" s="361" t="str">
        <f t="shared" si="1140"/>
        <v>GWFGWF</v>
      </c>
      <c r="HZ369" s="361" t="str">
        <f t="shared" si="1141"/>
        <v>GWFGWF</v>
      </c>
      <c r="IA369" s="361" t="str">
        <f t="shared" si="1142"/>
        <v>-</v>
      </c>
      <c r="IB369" s="361" t="str">
        <f t="shared" si="1143"/>
        <v>-</v>
      </c>
      <c r="IC369" s="361" t="str">
        <f t="shared" si="1144"/>
        <v>-</v>
      </c>
      <c r="ID369" s="361" t="str">
        <f t="shared" si="1145"/>
        <v>-</v>
      </c>
      <c r="IE369" s="361" t="str">
        <f t="shared" si="1146"/>
        <v>-</v>
      </c>
      <c r="IF369" s="444" t="s">
        <v>1247</v>
      </c>
      <c r="IG369" s="56" t="str">
        <f t="shared" si="1282"/>
        <v>-</v>
      </c>
      <c r="IH369" s="56" t="str">
        <f t="shared" si="1283"/>
        <v>-</v>
      </c>
      <c r="II369" s="56" t="str">
        <f t="shared" si="1284"/>
        <v>-</v>
      </c>
      <c r="IJ369" s="56" t="str">
        <f t="shared" si="1285"/>
        <v>-</v>
      </c>
      <c r="IK369" s="56" t="str">
        <f t="shared" si="1147"/>
        <v>-</v>
      </c>
      <c r="IL369" s="56" t="str">
        <f t="shared" si="1148"/>
        <v>-</v>
      </c>
      <c r="IM369" s="56" t="str">
        <f t="shared" si="1149"/>
        <v>-</v>
      </c>
      <c r="IN369" s="56" t="str">
        <f t="shared" si="1150"/>
        <v>-</v>
      </c>
      <c r="IO369" s="56" t="str">
        <f t="shared" si="1151"/>
        <v>-</v>
      </c>
      <c r="IP369" s="56" t="str">
        <f t="shared" si="1152"/>
        <v>-</v>
      </c>
      <c r="IQ369" s="56" t="str">
        <f t="shared" si="1153"/>
        <v>-</v>
      </c>
      <c r="IR369" s="56" t="str">
        <f t="shared" si="1154"/>
        <v>-</v>
      </c>
      <c r="IS369" s="56" t="str">
        <f t="shared" si="1155"/>
        <v>-</v>
      </c>
      <c r="IT369" s="56" t="str">
        <f t="shared" si="1156"/>
        <v>-</v>
      </c>
      <c r="IU369" s="56" t="str">
        <f t="shared" si="1157"/>
        <v>-</v>
      </c>
      <c r="IV369" s="56" t="str">
        <f t="shared" si="1158"/>
        <v>-</v>
      </c>
      <c r="IW369" s="56" t="str">
        <f t="shared" si="1159"/>
        <v>-</v>
      </c>
      <c r="IX369" s="56" t="str">
        <f t="shared" si="1160"/>
        <v>-</v>
      </c>
      <c r="IY369" s="56" t="str">
        <f t="shared" si="1161"/>
        <v>-</v>
      </c>
      <c r="IZ369" s="56" t="str">
        <f t="shared" si="1162"/>
        <v>-</v>
      </c>
      <c r="JA369" s="56" t="str">
        <f t="shared" si="1163"/>
        <v>-</v>
      </c>
      <c r="JB369" s="56" t="str">
        <f t="shared" si="1164"/>
        <v>-</v>
      </c>
      <c r="JC369" s="56" t="str">
        <f t="shared" si="1165"/>
        <v>-</v>
      </c>
      <c r="JD369" s="56" t="str">
        <f t="shared" si="1166"/>
        <v>-</v>
      </c>
      <c r="JE369" s="56" t="str">
        <f t="shared" si="1167"/>
        <v>-</v>
      </c>
      <c r="JF369" s="56" t="str">
        <f t="shared" si="1168"/>
        <v>-</v>
      </c>
      <c r="JG369" s="56" t="str">
        <f t="shared" si="1169"/>
        <v>-</v>
      </c>
      <c r="JH369" s="56" t="str">
        <f t="shared" si="1170"/>
        <v>-</v>
      </c>
      <c r="JI369" s="56" t="str">
        <f t="shared" si="1171"/>
        <v>-</v>
      </c>
      <c r="JJ369" s="56" t="str">
        <f t="shared" si="1172"/>
        <v>-</v>
      </c>
      <c r="JK369" s="56" t="str">
        <f t="shared" si="1173"/>
        <v>-</v>
      </c>
      <c r="JL369" s="56" t="str">
        <f t="shared" si="1174"/>
        <v>-</v>
      </c>
      <c r="JM369" s="56" t="str">
        <f t="shared" si="1175"/>
        <v>-</v>
      </c>
      <c r="JN369" s="56" t="str">
        <f t="shared" si="1176"/>
        <v>-</v>
      </c>
      <c r="JO369" s="56" t="str">
        <f t="shared" si="1177"/>
        <v>-</v>
      </c>
      <c r="JP369" s="56" t="str">
        <f t="shared" si="1178"/>
        <v>-</v>
      </c>
      <c r="JQ369" s="56" t="str">
        <f t="shared" si="1179"/>
        <v>-</v>
      </c>
      <c r="JR369" s="56" t="str">
        <f t="shared" si="1180"/>
        <v>-</v>
      </c>
      <c r="JS369" s="56" t="str">
        <f t="shared" si="1181"/>
        <v>---------------</v>
      </c>
      <c r="JT369" s="56" t="str">
        <f t="shared" si="1182"/>
        <v>---------------</v>
      </c>
      <c r="JU369" s="56" t="str">
        <f t="shared" si="1183"/>
        <v>---------------</v>
      </c>
      <c r="JV369" s="56" t="str">
        <f t="shared" si="1184"/>
        <v>-</v>
      </c>
      <c r="JW369" s="56" t="str">
        <f t="shared" si="1185"/>
        <v>-</v>
      </c>
      <c r="JX369" s="56" t="str">
        <f t="shared" si="1186"/>
        <v>-</v>
      </c>
      <c r="JY369" s="56" t="str">
        <f t="shared" si="1187"/>
        <v>-</v>
      </c>
      <c r="JZ369" s="56" t="str">
        <f t="shared" si="1188"/>
        <v>-</v>
      </c>
      <c r="KA369" s="444" t="s">
        <v>1247</v>
      </c>
      <c r="KB369" s="360">
        <f>IF(ISNUMBER(INDEX($EQ$15:$GK$521,$B369,EO$11)),MAX(KB$14:KB368)+1,0)</f>
        <v>0</v>
      </c>
      <c r="KC369" s="360" t="str">
        <f t="shared" si="1286"/>
        <v/>
      </c>
      <c r="KD369" s="373" t="s">
        <v>2</v>
      </c>
      <c r="KE369" s="215"/>
      <c r="KF369" s="60"/>
      <c r="KG369" s="60"/>
      <c r="KH369" s="60"/>
      <c r="KI369" s="60"/>
      <c r="KJ369" s="60"/>
      <c r="KK369" s="60"/>
      <c r="KL369" s="60"/>
      <c r="KM369" s="60"/>
      <c r="KN369" s="60"/>
      <c r="KO369" s="60"/>
      <c r="KP369" s="60"/>
      <c r="KQ369" s="60"/>
      <c r="KR369" s="60"/>
      <c r="KS369" s="60"/>
      <c r="KT369" s="60"/>
      <c r="KU369" s="60"/>
      <c r="KV369" s="60"/>
      <c r="KW369" s="60"/>
      <c r="KX369" s="60"/>
      <c r="KY369" s="60"/>
      <c r="KZ369" s="283" t="str">
        <f t="shared" si="1189"/>
        <v/>
      </c>
      <c r="LA369" s="26"/>
      <c r="LB369" s="18"/>
      <c r="LC369" s="18"/>
      <c r="LD369" s="18"/>
      <c r="LE369" s="18"/>
      <c r="LF369" s="18"/>
      <c r="LG369" s="18"/>
      <c r="LH369" s="18"/>
      <c r="LI369" s="18"/>
      <c r="LJ369" s="18"/>
      <c r="LK369" s="18"/>
      <c r="LL369" s="18"/>
      <c r="LM369" s="18"/>
      <c r="LN369" s="63"/>
      <c r="LO369" s="251">
        <f t="shared" si="1190"/>
        <v>0</v>
      </c>
      <c r="LP369" s="251">
        <f t="shared" si="1191"/>
        <v>0</v>
      </c>
      <c r="LQ369" s="251">
        <f t="shared" si="1192"/>
        <v>0</v>
      </c>
      <c r="LR369" s="251">
        <f t="shared" si="1193"/>
        <v>0</v>
      </c>
      <c r="LS369" s="251">
        <f t="shared" si="1194"/>
        <v>0</v>
      </c>
      <c r="LT369" s="251">
        <f t="shared" si="1195"/>
        <v>0</v>
      </c>
      <c r="LU369" s="251">
        <f t="shared" si="1196"/>
        <v>0</v>
      </c>
      <c r="LV369" s="251">
        <f t="shared" si="1197"/>
        <v>0</v>
      </c>
      <c r="LW369" s="251">
        <f t="shared" si="1198"/>
        <v>0</v>
      </c>
      <c r="LX369" s="251">
        <f t="shared" si="1199"/>
        <v>0</v>
      </c>
      <c r="LY369" s="251">
        <f t="shared" si="1200"/>
        <v>0</v>
      </c>
      <c r="LZ369" s="251">
        <f t="shared" si="1201"/>
        <v>0</v>
      </c>
      <c r="MA369" s="63" t="str">
        <f t="shared" si="1202"/>
        <v/>
      </c>
      <c r="MB369" s="63" t="str">
        <f t="shared" si="1094"/>
        <v/>
      </c>
      <c r="MC369" s="63">
        <f t="shared" si="1095"/>
        <v>355</v>
      </c>
      <c r="MD369" s="63" t="str">
        <f t="shared" si="1096"/>
        <v/>
      </c>
      <c r="ME369" s="63" t="str">
        <f t="shared" si="1097"/>
        <v/>
      </c>
      <c r="MF369" s="315" t="str">
        <f t="shared" si="1203"/>
        <v/>
      </c>
      <c r="MG369" s="315">
        <f>IF(ISNUMBER(MATCH(EO369,$ME$15:$ME$520,0)),0,MAX(MG$14:MG368)+1)</f>
        <v>0</v>
      </c>
      <c r="MH369" s="315" t="str">
        <f t="shared" si="1204"/>
        <v/>
      </c>
      <c r="MI369" s="369"/>
      <c r="MJ369" s="68"/>
      <c r="MK369" s="18"/>
      <c r="ML369" s="242"/>
      <c r="MM369" s="242"/>
      <c r="MN369" s="59"/>
      <c r="MO369" s="59"/>
      <c r="MP369" s="285"/>
      <c r="MQ369" s="59"/>
      <c r="MR369" s="238"/>
      <c r="MS369" s="285"/>
      <c r="MT369" s="59"/>
      <c r="MU369" s="285"/>
      <c r="MV369" s="238"/>
      <c r="MW369" s="59"/>
      <c r="MX369" s="59"/>
      <c r="MY369" s="59"/>
      <c r="MZ369" s="59"/>
      <c r="NA369" s="59"/>
      <c r="NB369" s="59"/>
      <c r="NC369" s="59"/>
      <c r="ND369" s="59"/>
      <c r="NE369" s="59"/>
      <c r="NF369" s="59"/>
      <c r="NG369" s="59"/>
      <c r="NH369" s="59"/>
      <c r="NI369" s="59"/>
      <c r="NJ369" s="59"/>
      <c r="NK369" s="59"/>
      <c r="NL369" s="454"/>
      <c r="NM369" s="454"/>
      <c r="NN369" s="59"/>
      <c r="NO369" s="18"/>
      <c r="NP369" s="18"/>
      <c r="NQ369" s="18"/>
      <c r="NR369" s="18"/>
      <c r="NS369" s="18"/>
      <c r="NT369" s="18"/>
      <c r="NU369" s="18"/>
      <c r="NV369" s="18"/>
      <c r="NW369" s="18"/>
      <c r="NX369" s="18"/>
      <c r="NY369" s="18"/>
      <c r="NZ369" s="18"/>
      <c r="OA369" s="18"/>
      <c r="OB369" s="18"/>
      <c r="OC369" s="18"/>
      <c r="OZ369" s="59"/>
      <c r="PA369" s="251" t="str">
        <f t="shared" si="1205"/>
        <v/>
      </c>
      <c r="PB369" s="251" t="str">
        <f t="shared" si="1206"/>
        <v/>
      </c>
      <c r="PC369" s="251" t="str">
        <f t="shared" si="1207"/>
        <v/>
      </c>
      <c r="PD369" s="251" t="str">
        <f t="shared" si="1208"/>
        <v/>
      </c>
      <c r="PE369" s="251" t="str">
        <f t="shared" si="1209"/>
        <v/>
      </c>
      <c r="PF369" s="251" t="str">
        <f t="shared" si="1210"/>
        <v/>
      </c>
      <c r="PG369" s="251" t="str">
        <f t="shared" si="1211"/>
        <v/>
      </c>
      <c r="PH369" s="251" t="str">
        <f t="shared" si="1212"/>
        <v/>
      </c>
      <c r="PI369" s="251" t="str">
        <f t="shared" si="1213"/>
        <v/>
      </c>
      <c r="PJ369" s="251" t="str">
        <f t="shared" si="1214"/>
        <v/>
      </c>
      <c r="PK369" s="251" t="str">
        <f t="shared" si="1215"/>
        <v/>
      </c>
      <c r="PL369" s="251" t="str">
        <f t="shared" si="1216"/>
        <v/>
      </c>
      <c r="PM369" s="251" t="str">
        <f t="shared" si="1217"/>
        <v/>
      </c>
      <c r="PN369" s="251" t="str">
        <f t="shared" si="1218"/>
        <v/>
      </c>
      <c r="PO369" s="251" t="str">
        <f t="shared" si="1219"/>
        <v/>
      </c>
      <c r="PP369" s="251" t="str">
        <f t="shared" si="1220"/>
        <v/>
      </c>
      <c r="PQ369" s="251" t="str">
        <f t="shared" si="1221"/>
        <v/>
      </c>
      <c r="PR369" s="251" t="str">
        <f t="shared" si="1222"/>
        <v/>
      </c>
      <c r="PS369" s="251" t="str">
        <f t="shared" si="1223"/>
        <v/>
      </c>
      <c r="PT369" s="251" t="str">
        <f t="shared" si="1224"/>
        <v/>
      </c>
      <c r="PU369" s="251" t="str">
        <f t="shared" si="1225"/>
        <v/>
      </c>
      <c r="PV369" s="251" t="str">
        <f t="shared" si="1226"/>
        <v/>
      </c>
      <c r="PW369" s="251" t="str">
        <f t="shared" si="1227"/>
        <v/>
      </c>
      <c r="PX369" s="251" t="str">
        <f t="shared" si="1228"/>
        <v/>
      </c>
      <c r="PY369" s="251" t="str">
        <f t="shared" si="1229"/>
        <v/>
      </c>
      <c r="PZ369" s="251" t="str">
        <f t="shared" si="1230"/>
        <v/>
      </c>
      <c r="QA369" s="251" t="str">
        <f t="shared" si="1231"/>
        <v/>
      </c>
      <c r="QB369" s="251" t="str">
        <f t="shared" si="1232"/>
        <v/>
      </c>
      <c r="QC369" s="251" t="str">
        <f t="shared" si="1233"/>
        <v/>
      </c>
      <c r="QD369" s="251" t="str">
        <f t="shared" si="1234"/>
        <v/>
      </c>
      <c r="QE369" s="251" t="str">
        <f t="shared" si="1235"/>
        <v/>
      </c>
      <c r="QF369" s="63">
        <f t="shared" si="1236"/>
        <v>0</v>
      </c>
      <c r="QG369" s="59"/>
      <c r="QH369" s="59"/>
      <c r="QI369" s="59"/>
      <c r="QJ369" s="59"/>
      <c r="QK369" s="59"/>
      <c r="QL369" s="59"/>
      <c r="QM369" s="59"/>
      <c r="QN369" s="59"/>
    </row>
    <row r="370" spans="1:456" ht="6.75" customHeight="1" x14ac:dyDescent="0.25">
      <c r="A370" s="68"/>
      <c r="B370" s="447">
        <f t="shared" si="1098"/>
        <v>356</v>
      </c>
      <c r="C370" s="72" t="s">
        <v>1270</v>
      </c>
      <c r="D370" s="261" t="s">
        <v>770</v>
      </c>
      <c r="E370" s="59"/>
      <c r="F370" s="229"/>
      <c r="G370" s="295"/>
      <c r="H370" s="295"/>
      <c r="I370" s="229"/>
      <c r="J370" s="295"/>
      <c r="K370" s="295"/>
      <c r="L370" s="229"/>
      <c r="M370" s="295"/>
      <c r="N370" s="295"/>
      <c r="O370" s="229"/>
      <c r="P370" s="295"/>
      <c r="Q370" s="295"/>
      <c r="R370" s="229"/>
      <c r="S370" s="230"/>
      <c r="T370" s="231"/>
      <c r="U370" s="229"/>
      <c r="V370" s="230"/>
      <c r="W370" s="231"/>
      <c r="X370" s="229"/>
      <c r="Y370" s="230"/>
      <c r="Z370" s="231"/>
      <c r="AA370" s="229"/>
      <c r="AB370" s="295"/>
      <c r="AC370" s="295"/>
      <c r="AD370" s="229"/>
      <c r="AE370" s="295"/>
      <c r="AF370" s="295"/>
      <c r="AG370" s="229"/>
      <c r="AH370" s="295"/>
      <c r="AI370" s="295"/>
      <c r="AJ370" s="229"/>
      <c r="AK370" s="295"/>
      <c r="AL370" s="295"/>
      <c r="AM370" s="229"/>
      <c r="AN370" s="295"/>
      <c r="AO370" s="295"/>
      <c r="AP370" s="243"/>
      <c r="AQ370" s="295"/>
      <c r="AR370" s="290"/>
      <c r="AS370" s="243"/>
      <c r="AT370" s="295"/>
      <c r="AU370" s="290"/>
      <c r="AV370" s="229"/>
      <c r="AW370" s="230"/>
      <c r="AX370" s="231"/>
      <c r="AY370" s="229"/>
      <c r="AZ370" s="230"/>
      <c r="BA370" s="231"/>
      <c r="BB370" s="229"/>
      <c r="BC370" s="230"/>
      <c r="BD370" s="231"/>
      <c r="BE370" s="229"/>
      <c r="BF370" s="230"/>
      <c r="BG370" s="231"/>
      <c r="BH370" s="229"/>
      <c r="BI370" s="230"/>
      <c r="BJ370" s="231"/>
      <c r="BK370" s="243"/>
      <c r="BL370" s="230"/>
      <c r="BM370" s="231"/>
      <c r="BN370" s="243"/>
      <c r="BO370" s="230"/>
      <c r="BP370" s="231"/>
      <c r="BQ370" s="229"/>
      <c r="BR370" s="230"/>
      <c r="BS370" s="231"/>
      <c r="BT370" s="229"/>
      <c r="BU370" s="230"/>
      <c r="BV370" s="231"/>
      <c r="BW370" s="229"/>
      <c r="BX370" s="230"/>
      <c r="BY370" s="231"/>
      <c r="BZ370" s="229"/>
      <c r="CA370" s="230"/>
      <c r="CB370" s="231"/>
      <c r="CC370" s="229"/>
      <c r="CD370" s="230"/>
      <c r="CE370" s="231"/>
      <c r="CF370" s="331"/>
      <c r="CG370" s="332"/>
      <c r="CH370" s="385"/>
      <c r="CI370" s="331"/>
      <c r="CJ370" s="332"/>
      <c r="CK370" s="385"/>
      <c r="CL370" s="243"/>
      <c r="CM370" s="230"/>
      <c r="CN370" s="354"/>
      <c r="CO370" s="243"/>
      <c r="CP370" s="230"/>
      <c r="CQ370" s="231"/>
      <c r="CR370" s="331"/>
      <c r="CS370" s="332"/>
      <c r="CT370" s="333"/>
      <c r="CU370" s="229"/>
      <c r="CV370" s="230"/>
      <c r="CW370" s="231"/>
      <c r="CX370" s="331"/>
      <c r="CY370" s="332"/>
      <c r="CZ370" s="333"/>
      <c r="DA370" s="331"/>
      <c r="DB370" s="332"/>
      <c r="DC370" s="333"/>
      <c r="DD370" s="331"/>
      <c r="DE370" s="332"/>
      <c r="DF370" s="333"/>
      <c r="DG370" s="331"/>
      <c r="DH370" s="332"/>
      <c r="DI370" s="333"/>
      <c r="DJ370" s="229"/>
      <c r="DK370" s="230"/>
      <c r="DL370" s="231"/>
      <c r="DM370" s="229"/>
      <c r="DN370" s="230"/>
      <c r="DO370" s="231"/>
      <c r="DP370" s="331"/>
      <c r="DQ370" s="332"/>
      <c r="DR370" s="333"/>
      <c r="DS370" s="331"/>
      <c r="DT370" s="332"/>
      <c r="DU370" s="333"/>
      <c r="DV370" s="331"/>
      <c r="DW370" s="332"/>
      <c r="DX370" s="333"/>
      <c r="DY370" s="331"/>
      <c r="DZ370" s="332"/>
      <c r="EA370" s="333"/>
      <c r="EB370" s="331"/>
      <c r="EC370" s="332"/>
      <c r="ED370" s="333"/>
      <c r="EE370" s="331"/>
      <c r="EF370" s="332"/>
      <c r="EG370" s="333"/>
      <c r="EH370" s="229"/>
      <c r="EI370" s="230"/>
      <c r="EJ370" s="231"/>
      <c r="EK370" s="229"/>
      <c r="EL370" s="230"/>
      <c r="EM370" s="231"/>
      <c r="EN370" s="244"/>
      <c r="EO370" s="269" t="str">
        <f t="shared" si="1099"/>
        <v/>
      </c>
      <c r="EP370" s="444" t="s">
        <v>1247</v>
      </c>
      <c r="EQ370" s="360" t="str">
        <f t="shared" si="1237"/>
        <v/>
      </c>
      <c r="ER370" s="360" t="str">
        <f t="shared" si="1238"/>
        <v/>
      </c>
      <c r="ES370" s="360" t="str">
        <f t="shared" si="1239"/>
        <v/>
      </c>
      <c r="ET370" s="360" t="str">
        <f t="shared" si="1240"/>
        <v/>
      </c>
      <c r="EU370" s="360" t="str">
        <f t="shared" si="1241"/>
        <v/>
      </c>
      <c r="EV370" s="360" t="str">
        <f t="shared" si="1242"/>
        <v/>
      </c>
      <c r="EW370" s="360" t="str">
        <f t="shared" si="1243"/>
        <v/>
      </c>
      <c r="EX370" s="360" t="str">
        <f t="shared" si="1244"/>
        <v/>
      </c>
      <c r="EY370" s="360" t="str">
        <f t="shared" si="1245"/>
        <v/>
      </c>
      <c r="EZ370" s="360" t="str">
        <f t="shared" si="1246"/>
        <v/>
      </c>
      <c r="FA370" s="360" t="str">
        <f t="shared" si="1247"/>
        <v/>
      </c>
      <c r="FB370" s="360" t="str">
        <f t="shared" si="1248"/>
        <v/>
      </c>
      <c r="FC370" s="360" t="str">
        <f t="shared" si="1249"/>
        <v/>
      </c>
      <c r="FD370" s="360" t="str">
        <f t="shared" si="1250"/>
        <v/>
      </c>
      <c r="FE370" s="360" t="str">
        <f t="shared" si="1251"/>
        <v/>
      </c>
      <c r="FF370" s="360" t="str">
        <f t="shared" si="1252"/>
        <v/>
      </c>
      <c r="FG370" s="360" t="str">
        <f t="shared" si="1253"/>
        <v/>
      </c>
      <c r="FH370" s="360" t="str">
        <f t="shared" si="1254"/>
        <v/>
      </c>
      <c r="FI370" s="360" t="str">
        <f t="shared" si="1255"/>
        <v/>
      </c>
      <c r="FJ370" s="360" t="str">
        <f t="shared" si="1256"/>
        <v/>
      </c>
      <c r="FK370" s="360" t="str">
        <f t="shared" si="1257"/>
        <v/>
      </c>
      <c r="FL370" s="360" t="str">
        <f t="shared" si="1258"/>
        <v/>
      </c>
      <c r="FM370" s="360" t="str">
        <f t="shared" si="1259"/>
        <v/>
      </c>
      <c r="FN370" s="360" t="str">
        <f t="shared" si="1260"/>
        <v/>
      </c>
      <c r="FO370" s="360" t="str">
        <f t="shared" si="1261"/>
        <v/>
      </c>
      <c r="FP370" s="360" t="str">
        <f t="shared" si="1262"/>
        <v/>
      </c>
      <c r="FQ370" s="360" t="str">
        <f t="shared" si="1263"/>
        <v/>
      </c>
      <c r="FR370" s="360" t="str">
        <f t="shared" si="1264"/>
        <v/>
      </c>
      <c r="FS370" s="360" t="str">
        <f t="shared" si="1265"/>
        <v/>
      </c>
      <c r="FT370" s="360" t="str">
        <f t="shared" si="1100"/>
        <v/>
      </c>
      <c r="FU370" s="360" t="str">
        <f t="shared" si="1266"/>
        <v/>
      </c>
      <c r="FV370" s="360" t="str">
        <f t="shared" si="1267"/>
        <v/>
      </c>
      <c r="FW370" s="360" t="str">
        <f t="shared" si="1268"/>
        <v/>
      </c>
      <c r="FX370" s="360" t="str">
        <f t="shared" si="1269"/>
        <v/>
      </c>
      <c r="FY370" s="360" t="str">
        <f t="shared" si="1270"/>
        <v/>
      </c>
      <c r="FZ370" s="360" t="str">
        <f t="shared" si="1271"/>
        <v/>
      </c>
      <c r="GA370" s="360" t="str">
        <f t="shared" si="1272"/>
        <v/>
      </c>
      <c r="GB370" s="360" t="str">
        <f t="shared" si="1273"/>
        <v/>
      </c>
      <c r="GC370" s="360">
        <f t="shared" si="1274"/>
        <v>40</v>
      </c>
      <c r="GD370" s="360">
        <f t="shared" si="1275"/>
        <v>33</v>
      </c>
      <c r="GE370" s="360">
        <f t="shared" si="1276"/>
        <v>29</v>
      </c>
      <c r="GF370" s="360" t="str">
        <f t="shared" si="1277"/>
        <v/>
      </c>
      <c r="GG370" s="360" t="str">
        <f t="shared" si="1278"/>
        <v/>
      </c>
      <c r="GH370" s="360" t="str">
        <f t="shared" si="1279"/>
        <v/>
      </c>
      <c r="GI370" s="360" t="str">
        <f t="shared" si="1280"/>
        <v/>
      </c>
      <c r="GJ370" s="360" t="str">
        <f t="shared" si="1281"/>
        <v/>
      </c>
      <c r="GK370" s="444" t="s">
        <v>1247</v>
      </c>
      <c r="GL370" s="361" t="str">
        <f t="shared" si="1101"/>
        <v>-</v>
      </c>
      <c r="GM370" s="361" t="str">
        <f t="shared" si="1102"/>
        <v>-</v>
      </c>
      <c r="GN370" s="361" t="str">
        <f t="shared" si="1103"/>
        <v>-</v>
      </c>
      <c r="GO370" s="361" t="str">
        <f t="shared" si="1104"/>
        <v>-</v>
      </c>
      <c r="GP370" s="361" t="str">
        <f t="shared" si="1105"/>
        <v>-</v>
      </c>
      <c r="GQ370" s="361" t="str">
        <f t="shared" si="1106"/>
        <v>-</v>
      </c>
      <c r="GR370" s="361" t="str">
        <f t="shared" si="1107"/>
        <v>-</v>
      </c>
      <c r="GS370" s="361" t="str">
        <f t="shared" si="1108"/>
        <v>-</v>
      </c>
      <c r="GT370" s="361" t="str">
        <f t="shared" si="1109"/>
        <v>-</v>
      </c>
      <c r="GU370" s="361" t="str">
        <f t="shared" si="1110"/>
        <v>-</v>
      </c>
      <c r="GV370" s="361" t="str">
        <f t="shared" si="1111"/>
        <v>-</v>
      </c>
      <c r="GW370" s="361" t="str">
        <f t="shared" si="1112"/>
        <v>-</v>
      </c>
      <c r="GX370" s="361" t="str">
        <f t="shared" si="1113"/>
        <v>-</v>
      </c>
      <c r="GY370" s="361" t="str">
        <f t="shared" si="1114"/>
        <v>-</v>
      </c>
      <c r="GZ370" s="361" t="str">
        <f t="shared" si="1115"/>
        <v>-</v>
      </c>
      <c r="HA370" s="361" t="str">
        <f t="shared" si="1116"/>
        <v>-</v>
      </c>
      <c r="HB370" s="361" t="str">
        <f t="shared" si="1117"/>
        <v>-</v>
      </c>
      <c r="HC370" s="361" t="str">
        <f t="shared" si="1118"/>
        <v>-</v>
      </c>
      <c r="HD370" s="361" t="str">
        <f t="shared" si="1119"/>
        <v>-</v>
      </c>
      <c r="HE370" s="361" t="str">
        <f t="shared" si="1120"/>
        <v>-</v>
      </c>
      <c r="HF370" s="361" t="str">
        <f t="shared" si="1121"/>
        <v>-</v>
      </c>
      <c r="HG370" s="361" t="str">
        <f t="shared" si="1122"/>
        <v>-</v>
      </c>
      <c r="HH370" s="361" t="str">
        <f t="shared" si="1123"/>
        <v>-</v>
      </c>
      <c r="HI370" s="361" t="str">
        <f t="shared" si="1124"/>
        <v>-</v>
      </c>
      <c r="HJ370" s="361" t="str">
        <f t="shared" si="1125"/>
        <v>-</v>
      </c>
      <c r="HK370" s="361" t="str">
        <f t="shared" si="1126"/>
        <v>-</v>
      </c>
      <c r="HL370" s="361" t="str">
        <f t="shared" si="1127"/>
        <v>-</v>
      </c>
      <c r="HM370" s="361" t="str">
        <f t="shared" si="1128"/>
        <v>-</v>
      </c>
      <c r="HN370" s="361" t="str">
        <f t="shared" si="1129"/>
        <v>-</v>
      </c>
      <c r="HO370" s="361" t="str">
        <f t="shared" si="1130"/>
        <v>-</v>
      </c>
      <c r="HP370" s="361" t="str">
        <f t="shared" si="1131"/>
        <v>-</v>
      </c>
      <c r="HQ370" s="361" t="str">
        <f t="shared" si="1132"/>
        <v>-</v>
      </c>
      <c r="HR370" s="361" t="str">
        <f t="shared" si="1133"/>
        <v>-</v>
      </c>
      <c r="HS370" s="361" t="str">
        <f t="shared" si="1134"/>
        <v>-</v>
      </c>
      <c r="HT370" s="361" t="str">
        <f t="shared" si="1135"/>
        <v>-</v>
      </c>
      <c r="HU370" s="361" t="str">
        <f t="shared" si="1136"/>
        <v>-</v>
      </c>
      <c r="HV370" s="361" t="str">
        <f t="shared" si="1137"/>
        <v>-</v>
      </c>
      <c r="HW370" s="361" t="str">
        <f t="shared" si="1138"/>
        <v>-</v>
      </c>
      <c r="HX370" s="361" t="str">
        <f t="shared" si="1139"/>
        <v>exchangedata</v>
      </c>
      <c r="HY370" s="361" t="str">
        <f t="shared" si="1140"/>
        <v>exchangedata</v>
      </c>
      <c r="HZ370" s="361" t="str">
        <f t="shared" si="1141"/>
        <v>exchangedata</v>
      </c>
      <c r="IA370" s="361" t="str">
        <f t="shared" si="1142"/>
        <v>-</v>
      </c>
      <c r="IB370" s="361" t="str">
        <f t="shared" si="1143"/>
        <v>-</v>
      </c>
      <c r="IC370" s="361" t="str">
        <f t="shared" si="1144"/>
        <v>-</v>
      </c>
      <c r="ID370" s="361" t="str">
        <f t="shared" si="1145"/>
        <v>-</v>
      </c>
      <c r="IE370" s="361" t="str">
        <f t="shared" si="1146"/>
        <v>-</v>
      </c>
      <c r="IF370" s="444" t="s">
        <v>1247</v>
      </c>
      <c r="IG370" s="56" t="str">
        <f t="shared" si="1282"/>
        <v>-</v>
      </c>
      <c r="IH370" s="56" t="str">
        <f t="shared" si="1283"/>
        <v>-</v>
      </c>
      <c r="II370" s="56" t="str">
        <f t="shared" si="1284"/>
        <v>-</v>
      </c>
      <c r="IJ370" s="56" t="str">
        <f t="shared" si="1285"/>
        <v>-</v>
      </c>
      <c r="IK370" s="56" t="str">
        <f t="shared" si="1147"/>
        <v>-</v>
      </c>
      <c r="IL370" s="56" t="str">
        <f t="shared" si="1148"/>
        <v>-</v>
      </c>
      <c r="IM370" s="56" t="str">
        <f t="shared" si="1149"/>
        <v>-</v>
      </c>
      <c r="IN370" s="56" t="str">
        <f t="shared" si="1150"/>
        <v>-</v>
      </c>
      <c r="IO370" s="56" t="str">
        <f t="shared" si="1151"/>
        <v>-</v>
      </c>
      <c r="IP370" s="56" t="str">
        <f t="shared" si="1152"/>
        <v>-</v>
      </c>
      <c r="IQ370" s="56" t="str">
        <f t="shared" si="1153"/>
        <v>-</v>
      </c>
      <c r="IR370" s="56" t="str">
        <f t="shared" si="1154"/>
        <v>-</v>
      </c>
      <c r="IS370" s="56" t="str">
        <f t="shared" si="1155"/>
        <v>-</v>
      </c>
      <c r="IT370" s="56" t="str">
        <f t="shared" si="1156"/>
        <v>-</v>
      </c>
      <c r="IU370" s="56" t="str">
        <f t="shared" si="1157"/>
        <v>-</v>
      </c>
      <c r="IV370" s="56" t="str">
        <f t="shared" si="1158"/>
        <v>-</v>
      </c>
      <c r="IW370" s="56" t="str">
        <f t="shared" si="1159"/>
        <v>-</v>
      </c>
      <c r="IX370" s="56" t="str">
        <f t="shared" si="1160"/>
        <v>-</v>
      </c>
      <c r="IY370" s="56" t="str">
        <f t="shared" si="1161"/>
        <v>-</v>
      </c>
      <c r="IZ370" s="56" t="str">
        <f t="shared" si="1162"/>
        <v>-</v>
      </c>
      <c r="JA370" s="56" t="str">
        <f t="shared" si="1163"/>
        <v>-</v>
      </c>
      <c r="JB370" s="56" t="str">
        <f t="shared" si="1164"/>
        <v>-</v>
      </c>
      <c r="JC370" s="56" t="str">
        <f t="shared" si="1165"/>
        <v>-</v>
      </c>
      <c r="JD370" s="56" t="str">
        <f t="shared" si="1166"/>
        <v>-</v>
      </c>
      <c r="JE370" s="56" t="str">
        <f t="shared" si="1167"/>
        <v>-</v>
      </c>
      <c r="JF370" s="56" t="str">
        <f t="shared" si="1168"/>
        <v>-</v>
      </c>
      <c r="JG370" s="56" t="str">
        <f t="shared" si="1169"/>
        <v>-</v>
      </c>
      <c r="JH370" s="56" t="str">
        <f t="shared" si="1170"/>
        <v>-</v>
      </c>
      <c r="JI370" s="56" t="str">
        <f t="shared" si="1171"/>
        <v>-</v>
      </c>
      <c r="JJ370" s="56" t="str">
        <f t="shared" si="1172"/>
        <v>-</v>
      </c>
      <c r="JK370" s="56" t="str">
        <f t="shared" si="1173"/>
        <v>-</v>
      </c>
      <c r="JL370" s="56" t="str">
        <f t="shared" si="1174"/>
        <v>-</v>
      </c>
      <c r="JM370" s="56" t="str">
        <f t="shared" si="1175"/>
        <v>-</v>
      </c>
      <c r="JN370" s="56" t="str">
        <f t="shared" si="1176"/>
        <v>-</v>
      </c>
      <c r="JO370" s="56" t="str">
        <f t="shared" si="1177"/>
        <v>-</v>
      </c>
      <c r="JP370" s="56" t="str">
        <f t="shared" si="1178"/>
        <v>-</v>
      </c>
      <c r="JQ370" s="56" t="str">
        <f t="shared" si="1179"/>
        <v>-</v>
      </c>
      <c r="JR370" s="56" t="str">
        <f t="shared" si="1180"/>
        <v>-</v>
      </c>
      <c r="JS370" s="56" t="str">
        <f t="shared" si="1181"/>
        <v>LGR*</v>
      </c>
      <c r="JT370" s="56" t="str">
        <f t="shared" si="1182"/>
        <v>Yeap</v>
      </c>
      <c r="JU370" s="56">
        <f t="shared" si="1183"/>
        <v>0</v>
      </c>
      <c r="JV370" s="56" t="str">
        <f t="shared" si="1184"/>
        <v>-</v>
      </c>
      <c r="JW370" s="56" t="str">
        <f t="shared" si="1185"/>
        <v>-</v>
      </c>
      <c r="JX370" s="56" t="str">
        <f t="shared" si="1186"/>
        <v>-</v>
      </c>
      <c r="JY370" s="56" t="str">
        <f t="shared" si="1187"/>
        <v>-</v>
      </c>
      <c r="JZ370" s="56" t="str">
        <f t="shared" si="1188"/>
        <v>-</v>
      </c>
      <c r="KA370" s="444" t="s">
        <v>1247</v>
      </c>
      <c r="KB370" s="360">
        <f>IF(ISNUMBER(INDEX($EQ$15:$GK$521,$B370,EO$11)),MAX(KB$14:KB369)+1,0)</f>
        <v>0</v>
      </c>
      <c r="KC370" s="360" t="str">
        <f t="shared" si="1286"/>
        <v/>
      </c>
      <c r="KD370" s="373" t="s">
        <v>2</v>
      </c>
      <c r="KE370" s="215"/>
      <c r="KF370" s="60"/>
      <c r="KG370" s="60"/>
      <c r="KH370" s="60"/>
      <c r="KI370" s="60"/>
      <c r="KJ370" s="60"/>
      <c r="KK370" s="60"/>
      <c r="KL370" s="60"/>
      <c r="KM370" s="60"/>
      <c r="KN370" s="60"/>
      <c r="KO370" s="60"/>
      <c r="KP370" s="60"/>
      <c r="KQ370" s="60"/>
      <c r="KR370" s="60"/>
      <c r="KS370" s="60"/>
      <c r="KT370" s="60"/>
      <c r="KU370" s="60"/>
      <c r="KV370" s="60"/>
      <c r="KW370" s="60"/>
      <c r="KX370" s="60"/>
      <c r="KY370" s="60"/>
      <c r="KZ370" s="283" t="str">
        <f t="shared" si="1189"/>
        <v/>
      </c>
      <c r="LA370" s="26"/>
      <c r="LB370" s="18"/>
      <c r="LC370" s="18"/>
      <c r="LD370" s="18"/>
      <c r="LE370" s="18"/>
      <c r="LF370" s="18"/>
      <c r="LG370" s="18"/>
      <c r="LH370" s="18"/>
      <c r="LI370" s="18"/>
      <c r="LJ370" s="18"/>
      <c r="LK370" s="18"/>
      <c r="LL370" s="18"/>
      <c r="LM370" s="18"/>
      <c r="LN370" s="63"/>
      <c r="LO370" s="251">
        <f t="shared" si="1190"/>
        <v>0</v>
      </c>
      <c r="LP370" s="251">
        <f t="shared" si="1191"/>
        <v>0</v>
      </c>
      <c r="LQ370" s="251">
        <f t="shared" si="1192"/>
        <v>0</v>
      </c>
      <c r="LR370" s="251">
        <f t="shared" si="1193"/>
        <v>0</v>
      </c>
      <c r="LS370" s="251">
        <f t="shared" si="1194"/>
        <v>0</v>
      </c>
      <c r="LT370" s="251">
        <f t="shared" si="1195"/>
        <v>0</v>
      </c>
      <c r="LU370" s="251">
        <f t="shared" si="1196"/>
        <v>0</v>
      </c>
      <c r="LV370" s="251">
        <f t="shared" si="1197"/>
        <v>0</v>
      </c>
      <c r="LW370" s="251">
        <f t="shared" si="1198"/>
        <v>0</v>
      </c>
      <c r="LX370" s="251">
        <f t="shared" si="1199"/>
        <v>0</v>
      </c>
      <c r="LY370" s="251">
        <f t="shared" si="1200"/>
        <v>0</v>
      </c>
      <c r="LZ370" s="251">
        <f t="shared" si="1201"/>
        <v>0</v>
      </c>
      <c r="MA370" s="63" t="str">
        <f t="shared" si="1202"/>
        <v/>
      </c>
      <c r="MB370" s="63" t="str">
        <f t="shared" si="1094"/>
        <v/>
      </c>
      <c r="MC370" s="63">
        <f t="shared" si="1095"/>
        <v>356</v>
      </c>
      <c r="MD370" s="63" t="str">
        <f t="shared" si="1096"/>
        <v/>
      </c>
      <c r="ME370" s="63" t="str">
        <f t="shared" si="1097"/>
        <v/>
      </c>
      <c r="MF370" s="315" t="str">
        <f t="shared" si="1203"/>
        <v/>
      </c>
      <c r="MG370" s="315">
        <f>IF(ISNUMBER(MATCH(EO370,$ME$15:$ME$520,0)),0,MAX(MG$14:MG369)+1)</f>
        <v>0</v>
      </c>
      <c r="MH370" s="315" t="str">
        <f t="shared" si="1204"/>
        <v/>
      </c>
      <c r="MI370" s="369"/>
      <c r="MJ370" s="68"/>
      <c r="MK370" s="18"/>
      <c r="ML370" s="242"/>
      <c r="MM370" s="242"/>
      <c r="MN370" s="59"/>
      <c r="MO370" s="59"/>
      <c r="MP370" s="285"/>
      <c r="MQ370" s="59"/>
      <c r="MR370" s="238"/>
      <c r="MS370" s="285"/>
      <c r="MT370" s="59"/>
      <c r="MU370" s="285"/>
      <c r="MV370" s="238"/>
      <c r="MW370" s="59"/>
      <c r="MX370" s="59"/>
      <c r="MY370" s="59"/>
      <c r="MZ370" s="59"/>
      <c r="NA370" s="59"/>
      <c r="NB370" s="59"/>
      <c r="NC370" s="59"/>
      <c r="ND370" s="59"/>
      <c r="NE370" s="59"/>
      <c r="NF370" s="59"/>
      <c r="NG370" s="59"/>
      <c r="NH370" s="59"/>
      <c r="NI370" s="59"/>
      <c r="NJ370" s="59"/>
      <c r="NK370" s="59"/>
      <c r="NL370" s="454"/>
      <c r="NM370" s="454"/>
      <c r="NN370" s="59"/>
      <c r="NO370" s="18"/>
      <c r="NP370" s="18"/>
      <c r="NQ370" s="18"/>
      <c r="NR370" s="18"/>
      <c r="NS370" s="18"/>
      <c r="NT370" s="18"/>
      <c r="NU370" s="18"/>
      <c r="NV370" s="18"/>
      <c r="NW370" s="18"/>
      <c r="NX370" s="18"/>
      <c r="NY370" s="18"/>
      <c r="NZ370" s="18"/>
      <c r="OA370" s="18"/>
      <c r="OB370" s="18"/>
      <c r="OC370" s="18"/>
      <c r="OZ370" s="59"/>
      <c r="PA370" s="251" t="str">
        <f t="shared" si="1205"/>
        <v/>
      </c>
      <c r="PB370" s="251" t="str">
        <f t="shared" si="1206"/>
        <v/>
      </c>
      <c r="PC370" s="251" t="str">
        <f t="shared" si="1207"/>
        <v/>
      </c>
      <c r="PD370" s="251" t="str">
        <f t="shared" si="1208"/>
        <v/>
      </c>
      <c r="PE370" s="251" t="str">
        <f t="shared" si="1209"/>
        <v/>
      </c>
      <c r="PF370" s="251" t="str">
        <f t="shared" si="1210"/>
        <v/>
      </c>
      <c r="PG370" s="251" t="str">
        <f t="shared" si="1211"/>
        <v/>
      </c>
      <c r="PH370" s="251" t="str">
        <f t="shared" si="1212"/>
        <v/>
      </c>
      <c r="PI370" s="251" t="str">
        <f t="shared" si="1213"/>
        <v/>
      </c>
      <c r="PJ370" s="251" t="str">
        <f t="shared" si="1214"/>
        <v/>
      </c>
      <c r="PK370" s="251" t="str">
        <f t="shared" si="1215"/>
        <v/>
      </c>
      <c r="PL370" s="251" t="str">
        <f t="shared" si="1216"/>
        <v/>
      </c>
      <c r="PM370" s="251" t="str">
        <f t="shared" si="1217"/>
        <v/>
      </c>
      <c r="PN370" s="251" t="str">
        <f t="shared" si="1218"/>
        <v/>
      </c>
      <c r="PO370" s="251" t="str">
        <f t="shared" si="1219"/>
        <v/>
      </c>
      <c r="PP370" s="251" t="str">
        <f t="shared" si="1220"/>
        <v/>
      </c>
      <c r="PQ370" s="251" t="str">
        <f t="shared" si="1221"/>
        <v/>
      </c>
      <c r="PR370" s="251" t="str">
        <f t="shared" si="1222"/>
        <v/>
      </c>
      <c r="PS370" s="251" t="str">
        <f t="shared" si="1223"/>
        <v/>
      </c>
      <c r="PT370" s="251" t="str">
        <f t="shared" si="1224"/>
        <v/>
      </c>
      <c r="PU370" s="251" t="str">
        <f t="shared" si="1225"/>
        <v/>
      </c>
      <c r="PV370" s="251" t="str">
        <f t="shared" si="1226"/>
        <v/>
      </c>
      <c r="PW370" s="251" t="str">
        <f t="shared" si="1227"/>
        <v/>
      </c>
      <c r="PX370" s="251" t="str">
        <f t="shared" si="1228"/>
        <v/>
      </c>
      <c r="PY370" s="251" t="str">
        <f t="shared" si="1229"/>
        <v/>
      </c>
      <c r="PZ370" s="251" t="str">
        <f t="shared" si="1230"/>
        <v/>
      </c>
      <c r="QA370" s="251" t="str">
        <f t="shared" si="1231"/>
        <v/>
      </c>
      <c r="QB370" s="251" t="str">
        <f t="shared" si="1232"/>
        <v/>
      </c>
      <c r="QC370" s="251" t="str">
        <f t="shared" si="1233"/>
        <v/>
      </c>
      <c r="QD370" s="251" t="str">
        <f t="shared" si="1234"/>
        <v/>
      </c>
      <c r="QE370" s="251" t="str">
        <f t="shared" si="1235"/>
        <v/>
      </c>
      <c r="QF370" s="63">
        <f t="shared" si="1236"/>
        <v>0</v>
      </c>
      <c r="QG370" s="59"/>
      <c r="QH370" s="59"/>
      <c r="QI370" s="59"/>
      <c r="QJ370" s="59"/>
      <c r="QK370" s="59"/>
      <c r="QL370" s="59"/>
      <c r="QM370" s="59"/>
      <c r="QN370" s="59"/>
    </row>
    <row r="371" spans="1:456" ht="6.75" customHeight="1" x14ac:dyDescent="0.25">
      <c r="A371" s="68"/>
      <c r="B371" s="447">
        <f t="shared" si="1098"/>
        <v>357</v>
      </c>
      <c r="C371" s="72" t="s">
        <v>1273</v>
      </c>
      <c r="D371" s="261" t="s">
        <v>643</v>
      </c>
      <c r="E371" s="59"/>
      <c r="F371" s="229"/>
      <c r="G371" s="295"/>
      <c r="H371" s="295"/>
      <c r="I371" s="229"/>
      <c r="J371" s="295"/>
      <c r="K371" s="295"/>
      <c r="L371" s="229"/>
      <c r="M371" s="295"/>
      <c r="N371" s="295"/>
      <c r="O371" s="229"/>
      <c r="P371" s="295"/>
      <c r="Q371" s="295"/>
      <c r="R371" s="229"/>
      <c r="S371" s="230"/>
      <c r="T371" s="231"/>
      <c r="U371" s="229"/>
      <c r="V371" s="230"/>
      <c r="W371" s="231"/>
      <c r="X371" s="229"/>
      <c r="Y371" s="230"/>
      <c r="Z371" s="231"/>
      <c r="AA371" s="229"/>
      <c r="AB371" s="295"/>
      <c r="AC371" s="295"/>
      <c r="AD371" s="229"/>
      <c r="AE371" s="295"/>
      <c r="AF371" s="295"/>
      <c r="AG371" s="229"/>
      <c r="AH371" s="295"/>
      <c r="AI371" s="295"/>
      <c r="AJ371" s="229"/>
      <c r="AK371" s="295"/>
      <c r="AL371" s="295"/>
      <c r="AM371" s="229"/>
      <c r="AN371" s="295"/>
      <c r="AO371" s="295"/>
      <c r="AP371" s="243"/>
      <c r="AQ371" s="295"/>
      <c r="AR371" s="290"/>
      <c r="AS371" s="243"/>
      <c r="AT371" s="295"/>
      <c r="AU371" s="290"/>
      <c r="AV371" s="229"/>
      <c r="AW371" s="230"/>
      <c r="AX371" s="231"/>
      <c r="AY371" s="229"/>
      <c r="AZ371" s="230"/>
      <c r="BA371" s="231"/>
      <c r="BB371" s="229"/>
      <c r="BC371" s="230"/>
      <c r="BD371" s="231"/>
      <c r="BE371" s="229"/>
      <c r="BF371" s="230"/>
      <c r="BG371" s="231"/>
      <c r="BH371" s="229"/>
      <c r="BI371" s="230"/>
      <c r="BJ371" s="231"/>
      <c r="BK371" s="243"/>
      <c r="BL371" s="230"/>
      <c r="BM371" s="231"/>
      <c r="BN371" s="243"/>
      <c r="BO371" s="230"/>
      <c r="BP371" s="231"/>
      <c r="BQ371" s="229"/>
      <c r="BR371" s="230"/>
      <c r="BS371" s="231"/>
      <c r="BT371" s="229"/>
      <c r="BU371" s="230"/>
      <c r="BV371" s="231"/>
      <c r="BW371" s="229"/>
      <c r="BX371" s="230"/>
      <c r="BY371" s="231"/>
      <c r="BZ371" s="229"/>
      <c r="CA371" s="230"/>
      <c r="CB371" s="231"/>
      <c r="CC371" s="229"/>
      <c r="CD371" s="230"/>
      <c r="CE371" s="231"/>
      <c r="CF371" s="331"/>
      <c r="CG371" s="332"/>
      <c r="CH371" s="385"/>
      <c r="CI371" s="331"/>
      <c r="CJ371" s="332"/>
      <c r="CK371" s="385"/>
      <c r="CL371" s="243"/>
      <c r="CM371" s="230"/>
      <c r="CN371" s="354"/>
      <c r="CO371" s="243"/>
      <c r="CP371" s="230"/>
      <c r="CQ371" s="231"/>
      <c r="CR371" s="331"/>
      <c r="CS371" s="332"/>
      <c r="CT371" s="333"/>
      <c r="CU371" s="229"/>
      <c r="CV371" s="230"/>
      <c r="CW371" s="231"/>
      <c r="CX371" s="331"/>
      <c r="CY371" s="332"/>
      <c r="CZ371" s="333"/>
      <c r="DA371" s="331"/>
      <c r="DB371" s="332"/>
      <c r="DC371" s="333"/>
      <c r="DD371" s="331"/>
      <c r="DE371" s="332"/>
      <c r="DF371" s="333"/>
      <c r="DG371" s="331"/>
      <c r="DH371" s="332"/>
      <c r="DI371" s="333"/>
      <c r="DJ371" s="229"/>
      <c r="DK371" s="230"/>
      <c r="DL371" s="231"/>
      <c r="DM371" s="229"/>
      <c r="DN371" s="230"/>
      <c r="DO371" s="231"/>
      <c r="DP371" s="331"/>
      <c r="DQ371" s="332"/>
      <c r="DR371" s="333"/>
      <c r="DS371" s="331"/>
      <c r="DT371" s="332"/>
      <c r="DU371" s="333"/>
      <c r="DV371" s="331"/>
      <c r="DW371" s="332"/>
      <c r="DX371" s="333"/>
      <c r="DY371" s="331"/>
      <c r="DZ371" s="332"/>
      <c r="EA371" s="333"/>
      <c r="EB371" s="331"/>
      <c r="EC371" s="332"/>
      <c r="ED371" s="333"/>
      <c r="EE371" s="331"/>
      <c r="EF371" s="332"/>
      <c r="EG371" s="333"/>
      <c r="EH371" s="229"/>
      <c r="EI371" s="230"/>
      <c r="EJ371" s="231"/>
      <c r="EK371" s="229"/>
      <c r="EL371" s="230"/>
      <c r="EM371" s="231"/>
      <c r="EN371" s="244"/>
      <c r="EO371" s="269" t="str">
        <f t="shared" si="1099"/>
        <v/>
      </c>
      <c r="EP371" s="444" t="s">
        <v>1247</v>
      </c>
      <c r="EQ371" s="360" t="str">
        <f t="shared" si="1237"/>
        <v/>
      </c>
      <c r="ER371" s="360" t="str">
        <f t="shared" si="1238"/>
        <v/>
      </c>
      <c r="ES371" s="360" t="str">
        <f t="shared" si="1239"/>
        <v/>
      </c>
      <c r="ET371" s="360" t="str">
        <f t="shared" si="1240"/>
        <v/>
      </c>
      <c r="EU371" s="360" t="str">
        <f t="shared" si="1241"/>
        <v/>
      </c>
      <c r="EV371" s="360" t="str">
        <f t="shared" si="1242"/>
        <v/>
      </c>
      <c r="EW371" s="360" t="str">
        <f t="shared" si="1243"/>
        <v/>
      </c>
      <c r="EX371" s="360" t="str">
        <f t="shared" si="1244"/>
        <v/>
      </c>
      <c r="EY371" s="360" t="str">
        <f t="shared" si="1245"/>
        <v/>
      </c>
      <c r="EZ371" s="360" t="str">
        <f t="shared" si="1246"/>
        <v/>
      </c>
      <c r="FA371" s="360" t="str">
        <f t="shared" si="1247"/>
        <v/>
      </c>
      <c r="FB371" s="360" t="str">
        <f t="shared" si="1248"/>
        <v/>
      </c>
      <c r="FC371" s="360" t="str">
        <f t="shared" si="1249"/>
        <v/>
      </c>
      <c r="FD371" s="360" t="str">
        <f t="shared" si="1250"/>
        <v/>
      </c>
      <c r="FE371" s="360" t="str">
        <f t="shared" si="1251"/>
        <v/>
      </c>
      <c r="FF371" s="360" t="str">
        <f t="shared" si="1252"/>
        <v/>
      </c>
      <c r="FG371" s="360" t="str">
        <f t="shared" si="1253"/>
        <v/>
      </c>
      <c r="FH371" s="360" t="str">
        <f t="shared" si="1254"/>
        <v/>
      </c>
      <c r="FI371" s="360" t="str">
        <f t="shared" si="1255"/>
        <v/>
      </c>
      <c r="FJ371" s="360" t="str">
        <f t="shared" si="1256"/>
        <v/>
      </c>
      <c r="FK371" s="360" t="str">
        <f t="shared" si="1257"/>
        <v/>
      </c>
      <c r="FL371" s="360" t="str">
        <f t="shared" si="1258"/>
        <v/>
      </c>
      <c r="FM371" s="360" t="str">
        <f t="shared" si="1259"/>
        <v/>
      </c>
      <c r="FN371" s="360" t="str">
        <f t="shared" si="1260"/>
        <v/>
      </c>
      <c r="FO371" s="360" t="str">
        <f t="shared" si="1261"/>
        <v/>
      </c>
      <c r="FP371" s="360" t="str">
        <f t="shared" si="1262"/>
        <v/>
      </c>
      <c r="FQ371" s="360" t="str">
        <f t="shared" si="1263"/>
        <v/>
      </c>
      <c r="FR371" s="360" t="str">
        <f t="shared" si="1264"/>
        <v/>
      </c>
      <c r="FS371" s="360" t="str">
        <f t="shared" si="1265"/>
        <v/>
      </c>
      <c r="FT371" s="360" t="str">
        <f t="shared" si="1100"/>
        <v/>
      </c>
      <c r="FU371" s="360" t="str">
        <f t="shared" si="1266"/>
        <v/>
      </c>
      <c r="FV371" s="360" t="str">
        <f t="shared" si="1267"/>
        <v/>
      </c>
      <c r="FW371" s="360" t="str">
        <f t="shared" si="1268"/>
        <v/>
      </c>
      <c r="FX371" s="360" t="str">
        <f t="shared" si="1269"/>
        <v/>
      </c>
      <c r="FY371" s="360" t="str">
        <f t="shared" si="1270"/>
        <v/>
      </c>
      <c r="FZ371" s="360" t="str">
        <f t="shared" si="1271"/>
        <v/>
      </c>
      <c r="GA371" s="360" t="str">
        <f t="shared" si="1272"/>
        <v/>
      </c>
      <c r="GB371" s="360" t="str">
        <f t="shared" si="1273"/>
        <v/>
      </c>
      <c r="GC371" s="360">
        <f t="shared" si="1274"/>
        <v>34</v>
      </c>
      <c r="GD371" s="360" t="str">
        <f t="shared" si="1275"/>
        <v/>
      </c>
      <c r="GE371" s="360" t="str">
        <f t="shared" si="1276"/>
        <v/>
      </c>
      <c r="GF371" s="360" t="str">
        <f t="shared" si="1277"/>
        <v/>
      </c>
      <c r="GG371" s="360" t="str">
        <f t="shared" si="1278"/>
        <v/>
      </c>
      <c r="GH371" s="360" t="str">
        <f t="shared" si="1279"/>
        <v/>
      </c>
      <c r="GI371" s="360" t="str">
        <f t="shared" si="1280"/>
        <v/>
      </c>
      <c r="GJ371" s="360" t="str">
        <f t="shared" si="1281"/>
        <v/>
      </c>
      <c r="GK371" s="444" t="s">
        <v>1247</v>
      </c>
      <c r="GL371" s="361" t="str">
        <f t="shared" si="1101"/>
        <v>-</v>
      </c>
      <c r="GM371" s="361" t="str">
        <f t="shared" si="1102"/>
        <v>-</v>
      </c>
      <c r="GN371" s="361" t="str">
        <f t="shared" si="1103"/>
        <v>-</v>
      </c>
      <c r="GO371" s="361" t="str">
        <f t="shared" si="1104"/>
        <v>-</v>
      </c>
      <c r="GP371" s="361" t="str">
        <f t="shared" si="1105"/>
        <v>-</v>
      </c>
      <c r="GQ371" s="361" t="str">
        <f t="shared" si="1106"/>
        <v>-</v>
      </c>
      <c r="GR371" s="361" t="str">
        <f t="shared" si="1107"/>
        <v>-</v>
      </c>
      <c r="GS371" s="361" t="str">
        <f t="shared" si="1108"/>
        <v>-</v>
      </c>
      <c r="GT371" s="361" t="str">
        <f t="shared" si="1109"/>
        <v>-</v>
      </c>
      <c r="GU371" s="361" t="str">
        <f t="shared" si="1110"/>
        <v>-</v>
      </c>
      <c r="GV371" s="361" t="str">
        <f t="shared" si="1111"/>
        <v>-</v>
      </c>
      <c r="GW371" s="361" t="str">
        <f t="shared" si="1112"/>
        <v>-</v>
      </c>
      <c r="GX371" s="361" t="str">
        <f t="shared" si="1113"/>
        <v>-</v>
      </c>
      <c r="GY371" s="361" t="str">
        <f t="shared" si="1114"/>
        <v>-</v>
      </c>
      <c r="GZ371" s="361" t="str">
        <f t="shared" si="1115"/>
        <v>-</v>
      </c>
      <c r="HA371" s="361" t="str">
        <f t="shared" si="1116"/>
        <v>-</v>
      </c>
      <c r="HB371" s="361" t="str">
        <f t="shared" si="1117"/>
        <v>-</v>
      </c>
      <c r="HC371" s="361" t="str">
        <f t="shared" si="1118"/>
        <v>-</v>
      </c>
      <c r="HD371" s="361" t="str">
        <f t="shared" si="1119"/>
        <v>-</v>
      </c>
      <c r="HE371" s="361" t="str">
        <f t="shared" si="1120"/>
        <v>-</v>
      </c>
      <c r="HF371" s="361" t="str">
        <f t="shared" si="1121"/>
        <v>-</v>
      </c>
      <c r="HG371" s="361" t="str">
        <f t="shared" si="1122"/>
        <v>-</v>
      </c>
      <c r="HH371" s="361" t="str">
        <f t="shared" si="1123"/>
        <v>-</v>
      </c>
      <c r="HI371" s="361" t="str">
        <f t="shared" si="1124"/>
        <v>-</v>
      </c>
      <c r="HJ371" s="361" t="str">
        <f t="shared" si="1125"/>
        <v>-</v>
      </c>
      <c r="HK371" s="361" t="str">
        <f t="shared" si="1126"/>
        <v>-</v>
      </c>
      <c r="HL371" s="361" t="str">
        <f t="shared" si="1127"/>
        <v>-</v>
      </c>
      <c r="HM371" s="361" t="str">
        <f t="shared" si="1128"/>
        <v>-</v>
      </c>
      <c r="HN371" s="361" t="str">
        <f t="shared" si="1129"/>
        <v>-</v>
      </c>
      <c r="HO371" s="361" t="str">
        <f t="shared" si="1130"/>
        <v>-</v>
      </c>
      <c r="HP371" s="361" t="str">
        <f t="shared" si="1131"/>
        <v>-</v>
      </c>
      <c r="HQ371" s="361" t="str">
        <f t="shared" si="1132"/>
        <v>-</v>
      </c>
      <c r="HR371" s="361" t="str">
        <f t="shared" si="1133"/>
        <v>-</v>
      </c>
      <c r="HS371" s="361" t="str">
        <f t="shared" si="1134"/>
        <v>-</v>
      </c>
      <c r="HT371" s="361" t="str">
        <f t="shared" si="1135"/>
        <v>-</v>
      </c>
      <c r="HU371" s="361" t="str">
        <f t="shared" si="1136"/>
        <v>-</v>
      </c>
      <c r="HV371" s="361" t="str">
        <f t="shared" si="1137"/>
        <v>-</v>
      </c>
      <c r="HW371" s="361" t="str">
        <f t="shared" si="1138"/>
        <v>-</v>
      </c>
      <c r="HX371" s="361" t="str">
        <f t="shared" si="1139"/>
        <v>alternative_cell_averaging</v>
      </c>
      <c r="HY371" s="361" t="str">
        <f t="shared" si="1140"/>
        <v>-</v>
      </c>
      <c r="HZ371" s="361" t="str">
        <f t="shared" si="1141"/>
        <v>-</v>
      </c>
      <c r="IA371" s="361" t="str">
        <f t="shared" si="1142"/>
        <v>-</v>
      </c>
      <c r="IB371" s="361" t="str">
        <f t="shared" si="1143"/>
        <v>-</v>
      </c>
      <c r="IC371" s="361" t="str">
        <f t="shared" si="1144"/>
        <v>-</v>
      </c>
      <c r="ID371" s="361" t="str">
        <f t="shared" si="1145"/>
        <v>-</v>
      </c>
      <c r="IE371" s="361" t="str">
        <f t="shared" si="1146"/>
        <v>-</v>
      </c>
      <c r="IF371" s="444" t="s">
        <v>1247</v>
      </c>
      <c r="IG371" s="56" t="str">
        <f t="shared" si="1282"/>
        <v>-</v>
      </c>
      <c r="IH371" s="56" t="str">
        <f t="shared" si="1283"/>
        <v>-</v>
      </c>
      <c r="II371" s="56" t="str">
        <f t="shared" si="1284"/>
        <v>-</v>
      </c>
      <c r="IJ371" s="56" t="str">
        <f t="shared" si="1285"/>
        <v>-</v>
      </c>
      <c r="IK371" s="56" t="str">
        <f t="shared" si="1147"/>
        <v>-</v>
      </c>
      <c r="IL371" s="56" t="str">
        <f t="shared" si="1148"/>
        <v>-</v>
      </c>
      <c r="IM371" s="56" t="str">
        <f t="shared" si="1149"/>
        <v>-</v>
      </c>
      <c r="IN371" s="56" t="str">
        <f t="shared" si="1150"/>
        <v>-</v>
      </c>
      <c r="IO371" s="56" t="str">
        <f t="shared" si="1151"/>
        <v>-</v>
      </c>
      <c r="IP371" s="56" t="str">
        <f t="shared" si="1152"/>
        <v>-</v>
      </c>
      <c r="IQ371" s="56" t="str">
        <f t="shared" si="1153"/>
        <v>-</v>
      </c>
      <c r="IR371" s="56" t="str">
        <f t="shared" si="1154"/>
        <v>-</v>
      </c>
      <c r="IS371" s="56" t="str">
        <f t="shared" si="1155"/>
        <v>-</v>
      </c>
      <c r="IT371" s="56" t="str">
        <f t="shared" si="1156"/>
        <v>-</v>
      </c>
      <c r="IU371" s="56" t="str">
        <f t="shared" si="1157"/>
        <v>-</v>
      </c>
      <c r="IV371" s="56" t="str">
        <f t="shared" si="1158"/>
        <v>-</v>
      </c>
      <c r="IW371" s="56" t="str">
        <f t="shared" si="1159"/>
        <v>-</v>
      </c>
      <c r="IX371" s="56" t="str">
        <f t="shared" si="1160"/>
        <v>-</v>
      </c>
      <c r="IY371" s="56" t="str">
        <f t="shared" si="1161"/>
        <v>-</v>
      </c>
      <c r="IZ371" s="56" t="str">
        <f t="shared" si="1162"/>
        <v>-</v>
      </c>
      <c r="JA371" s="56" t="str">
        <f t="shared" si="1163"/>
        <v>-</v>
      </c>
      <c r="JB371" s="56" t="str">
        <f t="shared" si="1164"/>
        <v>-</v>
      </c>
      <c r="JC371" s="56" t="str">
        <f t="shared" si="1165"/>
        <v>-</v>
      </c>
      <c r="JD371" s="56" t="str">
        <f t="shared" si="1166"/>
        <v>-</v>
      </c>
      <c r="JE371" s="56" t="str">
        <f t="shared" si="1167"/>
        <v>-</v>
      </c>
      <c r="JF371" s="56" t="str">
        <f t="shared" si="1168"/>
        <v>-</v>
      </c>
      <c r="JG371" s="56" t="str">
        <f t="shared" si="1169"/>
        <v>-</v>
      </c>
      <c r="JH371" s="56" t="str">
        <f t="shared" si="1170"/>
        <v>-</v>
      </c>
      <c r="JI371" s="56" t="str">
        <f t="shared" si="1171"/>
        <v>-</v>
      </c>
      <c r="JJ371" s="56" t="str">
        <f t="shared" si="1172"/>
        <v>-</v>
      </c>
      <c r="JK371" s="56" t="str">
        <f t="shared" si="1173"/>
        <v>-</v>
      </c>
      <c r="JL371" s="56" t="str">
        <f t="shared" si="1174"/>
        <v>-</v>
      </c>
      <c r="JM371" s="56" t="str">
        <f t="shared" si="1175"/>
        <v>-</v>
      </c>
      <c r="JN371" s="56" t="str">
        <f t="shared" si="1176"/>
        <v>-</v>
      </c>
      <c r="JO371" s="56" t="str">
        <f t="shared" si="1177"/>
        <v>-</v>
      </c>
      <c r="JP371" s="56" t="str">
        <f t="shared" si="1178"/>
        <v>-</v>
      </c>
      <c r="JQ371" s="56" t="str">
        <f t="shared" si="1179"/>
        <v>-</v>
      </c>
      <c r="JR371" s="56" t="str">
        <f t="shared" si="1180"/>
        <v>-</v>
      </c>
      <c r="JS371" s="56" t="str">
        <f t="shared" si="1181"/>
        <v>AMT</v>
      </c>
      <c r="JT371" s="56" t="str">
        <f t="shared" si="1182"/>
        <v>-</v>
      </c>
      <c r="JU371" s="56" t="str">
        <f t="shared" si="1183"/>
        <v>-</v>
      </c>
      <c r="JV371" s="56" t="str">
        <f t="shared" si="1184"/>
        <v>-</v>
      </c>
      <c r="JW371" s="56" t="str">
        <f t="shared" si="1185"/>
        <v>-</v>
      </c>
      <c r="JX371" s="56" t="str">
        <f t="shared" si="1186"/>
        <v>-</v>
      </c>
      <c r="JY371" s="56" t="str">
        <f t="shared" si="1187"/>
        <v>-</v>
      </c>
      <c r="JZ371" s="56" t="str">
        <f t="shared" si="1188"/>
        <v>-</v>
      </c>
      <c r="KA371" s="444" t="s">
        <v>1247</v>
      </c>
      <c r="KB371" s="360">
        <f>IF(ISNUMBER(INDEX($EQ$15:$GK$521,$B371,EO$11)),MAX(KB$14:KB370)+1,0)</f>
        <v>0</v>
      </c>
      <c r="KC371" s="360" t="str">
        <f t="shared" si="1286"/>
        <v/>
      </c>
      <c r="KD371" s="373" t="s">
        <v>2</v>
      </c>
      <c r="KE371" s="215"/>
      <c r="KF371" s="60"/>
      <c r="KG371" s="60"/>
      <c r="KH371" s="60"/>
      <c r="KI371" s="60"/>
      <c r="KJ371" s="60"/>
      <c r="KK371" s="60"/>
      <c r="KL371" s="60"/>
      <c r="KM371" s="60"/>
      <c r="KN371" s="60"/>
      <c r="KO371" s="60"/>
      <c r="KP371" s="60"/>
      <c r="KQ371" s="60"/>
      <c r="KR371" s="60"/>
      <c r="KS371" s="60"/>
      <c r="KT371" s="60"/>
      <c r="KU371" s="60"/>
      <c r="KV371" s="60"/>
      <c r="KW371" s="60"/>
      <c r="KX371" s="60"/>
      <c r="KY371" s="60"/>
      <c r="KZ371" s="283" t="str">
        <f t="shared" si="1189"/>
        <v/>
      </c>
      <c r="LA371" s="26"/>
      <c r="LB371" s="18"/>
      <c r="LC371" s="18"/>
      <c r="LD371" s="18"/>
      <c r="LE371" s="18"/>
      <c r="LF371" s="18"/>
      <c r="LG371" s="18"/>
      <c r="LH371" s="18"/>
      <c r="LI371" s="18"/>
      <c r="LJ371" s="18"/>
      <c r="LK371" s="18"/>
      <c r="LL371" s="18"/>
      <c r="LM371" s="18"/>
      <c r="LN371" s="63"/>
      <c r="LO371" s="251">
        <f t="shared" si="1190"/>
        <v>0</v>
      </c>
      <c r="LP371" s="251">
        <f t="shared" si="1191"/>
        <v>0</v>
      </c>
      <c r="LQ371" s="251">
        <f t="shared" si="1192"/>
        <v>0</v>
      </c>
      <c r="LR371" s="251">
        <f t="shared" si="1193"/>
        <v>0</v>
      </c>
      <c r="LS371" s="251">
        <f t="shared" si="1194"/>
        <v>0</v>
      </c>
      <c r="LT371" s="251">
        <f t="shared" si="1195"/>
        <v>0</v>
      </c>
      <c r="LU371" s="251">
        <f t="shared" si="1196"/>
        <v>0</v>
      </c>
      <c r="LV371" s="251">
        <f t="shared" si="1197"/>
        <v>0</v>
      </c>
      <c r="LW371" s="251">
        <f t="shared" si="1198"/>
        <v>0</v>
      </c>
      <c r="LX371" s="251">
        <f t="shared" si="1199"/>
        <v>0</v>
      </c>
      <c r="LY371" s="251">
        <f t="shared" si="1200"/>
        <v>0</v>
      </c>
      <c r="LZ371" s="251">
        <f t="shared" si="1201"/>
        <v>0</v>
      </c>
      <c r="MA371" s="63" t="str">
        <f t="shared" si="1202"/>
        <v/>
      </c>
      <c r="MB371" s="63" t="str">
        <f t="shared" si="1094"/>
        <v/>
      </c>
      <c r="MC371" s="63">
        <f t="shared" si="1095"/>
        <v>357</v>
      </c>
      <c r="MD371" s="63" t="str">
        <f t="shared" si="1096"/>
        <v/>
      </c>
      <c r="ME371" s="63" t="str">
        <f t="shared" si="1097"/>
        <v/>
      </c>
      <c r="MF371" s="315" t="str">
        <f t="shared" si="1203"/>
        <v/>
      </c>
      <c r="MG371" s="315">
        <f>IF(ISNUMBER(MATCH(EO371,$ME$15:$ME$520,0)),0,MAX(MG$14:MG370)+1)</f>
        <v>0</v>
      </c>
      <c r="MH371" s="315" t="str">
        <f t="shared" si="1204"/>
        <v/>
      </c>
      <c r="MI371" s="369"/>
      <c r="MJ371" s="68"/>
      <c r="MK371" s="18"/>
      <c r="ML371" s="242"/>
      <c r="MM371" s="242"/>
      <c r="MN371" s="59"/>
      <c r="MO371" s="59"/>
      <c r="MP371" s="285"/>
      <c r="MQ371" s="59"/>
      <c r="MR371" s="238"/>
      <c r="MS371" s="285"/>
      <c r="MT371" s="59"/>
      <c r="MU371" s="285"/>
      <c r="MV371" s="238"/>
      <c r="MW371" s="59"/>
      <c r="MX371" s="59"/>
      <c r="MY371" s="59"/>
      <c r="MZ371" s="59"/>
      <c r="NA371" s="59"/>
      <c r="NB371" s="59"/>
      <c r="NC371" s="59"/>
      <c r="ND371" s="59"/>
      <c r="NE371" s="59"/>
      <c r="NF371" s="59"/>
      <c r="NG371" s="59"/>
      <c r="NH371" s="59"/>
      <c r="NI371" s="59"/>
      <c r="NJ371" s="59"/>
      <c r="NK371" s="59"/>
      <c r="NL371" s="454"/>
      <c r="NM371" s="454"/>
      <c r="NN371" s="59"/>
      <c r="NO371" s="18"/>
      <c r="NP371" s="18"/>
      <c r="NQ371" s="18"/>
      <c r="NR371" s="18"/>
      <c r="NS371" s="18"/>
      <c r="NT371" s="18"/>
      <c r="NU371" s="18"/>
      <c r="NV371" s="18"/>
      <c r="NW371" s="18"/>
      <c r="NX371" s="18"/>
      <c r="NY371" s="18"/>
      <c r="NZ371" s="18"/>
      <c r="OA371" s="18"/>
      <c r="OB371" s="18"/>
      <c r="OC371" s="18"/>
      <c r="OZ371" s="59"/>
      <c r="PA371" s="251" t="str">
        <f t="shared" si="1205"/>
        <v/>
      </c>
      <c r="PB371" s="251" t="str">
        <f t="shared" si="1206"/>
        <v/>
      </c>
      <c r="PC371" s="251" t="str">
        <f t="shared" si="1207"/>
        <v/>
      </c>
      <c r="PD371" s="251" t="str">
        <f t="shared" si="1208"/>
        <v/>
      </c>
      <c r="PE371" s="251" t="str">
        <f t="shared" si="1209"/>
        <v/>
      </c>
      <c r="PF371" s="251" t="str">
        <f t="shared" si="1210"/>
        <v/>
      </c>
      <c r="PG371" s="251" t="str">
        <f t="shared" si="1211"/>
        <v/>
      </c>
      <c r="PH371" s="251" t="str">
        <f t="shared" si="1212"/>
        <v/>
      </c>
      <c r="PI371" s="251" t="str">
        <f t="shared" si="1213"/>
        <v/>
      </c>
      <c r="PJ371" s="251" t="str">
        <f t="shared" si="1214"/>
        <v/>
      </c>
      <c r="PK371" s="251" t="str">
        <f t="shared" si="1215"/>
        <v/>
      </c>
      <c r="PL371" s="251" t="str">
        <f t="shared" si="1216"/>
        <v/>
      </c>
      <c r="PM371" s="251" t="str">
        <f t="shared" si="1217"/>
        <v/>
      </c>
      <c r="PN371" s="251" t="str">
        <f t="shared" si="1218"/>
        <v/>
      </c>
      <c r="PO371" s="251" t="str">
        <f t="shared" si="1219"/>
        <v/>
      </c>
      <c r="PP371" s="251" t="str">
        <f t="shared" si="1220"/>
        <v/>
      </c>
      <c r="PQ371" s="251" t="str">
        <f t="shared" si="1221"/>
        <v/>
      </c>
      <c r="PR371" s="251" t="str">
        <f t="shared" si="1222"/>
        <v/>
      </c>
      <c r="PS371" s="251" t="str">
        <f t="shared" si="1223"/>
        <v/>
      </c>
      <c r="PT371" s="251" t="str">
        <f t="shared" si="1224"/>
        <v/>
      </c>
      <c r="PU371" s="251" t="str">
        <f t="shared" si="1225"/>
        <v/>
      </c>
      <c r="PV371" s="251" t="str">
        <f t="shared" si="1226"/>
        <v/>
      </c>
      <c r="PW371" s="251" t="str">
        <f t="shared" si="1227"/>
        <v/>
      </c>
      <c r="PX371" s="251" t="str">
        <f t="shared" si="1228"/>
        <v/>
      </c>
      <c r="PY371" s="251" t="str">
        <f t="shared" si="1229"/>
        <v/>
      </c>
      <c r="PZ371" s="251" t="str">
        <f t="shared" si="1230"/>
        <v/>
      </c>
      <c r="QA371" s="251" t="str">
        <f t="shared" si="1231"/>
        <v/>
      </c>
      <c r="QB371" s="251" t="str">
        <f t="shared" si="1232"/>
        <v/>
      </c>
      <c r="QC371" s="251" t="str">
        <f t="shared" si="1233"/>
        <v/>
      </c>
      <c r="QD371" s="251" t="str">
        <f t="shared" si="1234"/>
        <v/>
      </c>
      <c r="QE371" s="251" t="str">
        <f t="shared" si="1235"/>
        <v/>
      </c>
      <c r="QF371" s="63">
        <f t="shared" si="1236"/>
        <v>0</v>
      </c>
      <c r="QG371" s="59"/>
      <c r="QH371" s="59"/>
      <c r="QI371" s="59"/>
      <c r="QJ371" s="59"/>
      <c r="QK371" s="59"/>
      <c r="QL371" s="59"/>
      <c r="QM371" s="59"/>
      <c r="QN371" s="59"/>
    </row>
    <row r="372" spans="1:456" ht="6.75" customHeight="1" x14ac:dyDescent="0.25">
      <c r="A372" s="68"/>
      <c r="B372" s="447">
        <f t="shared" si="1098"/>
        <v>358</v>
      </c>
      <c r="C372" s="72" t="s">
        <v>1335</v>
      </c>
      <c r="D372" s="468" t="s">
        <v>1351</v>
      </c>
      <c r="E372" s="59"/>
      <c r="F372" s="229"/>
      <c r="G372" s="295"/>
      <c r="H372" s="295"/>
      <c r="I372" s="229"/>
      <c r="J372" s="295"/>
      <c r="K372" s="295"/>
      <c r="L372" s="229"/>
      <c r="M372" s="295"/>
      <c r="N372" s="295"/>
      <c r="O372" s="229"/>
      <c r="P372" s="295"/>
      <c r="Q372" s="295"/>
      <c r="R372" s="229"/>
      <c r="S372" s="230"/>
      <c r="T372" s="231"/>
      <c r="U372" s="229"/>
      <c r="V372" s="230"/>
      <c r="W372" s="231"/>
      <c r="X372" s="229"/>
      <c r="Y372" s="230"/>
      <c r="Z372" s="231"/>
      <c r="AA372" s="229"/>
      <c r="AB372" s="295"/>
      <c r="AC372" s="295"/>
      <c r="AD372" s="229"/>
      <c r="AE372" s="295"/>
      <c r="AF372" s="295"/>
      <c r="AG372" s="229"/>
      <c r="AH372" s="295"/>
      <c r="AI372" s="295"/>
      <c r="AJ372" s="229"/>
      <c r="AK372" s="295"/>
      <c r="AL372" s="295"/>
      <c r="AM372" s="229"/>
      <c r="AN372" s="295"/>
      <c r="AO372" s="295"/>
      <c r="AP372" s="243"/>
      <c r="AQ372" s="295"/>
      <c r="AR372" s="290"/>
      <c r="AS372" s="243"/>
      <c r="AT372" s="295"/>
      <c r="AU372" s="290"/>
      <c r="AV372" s="229"/>
      <c r="AW372" s="230"/>
      <c r="AX372" s="231"/>
      <c r="AY372" s="229"/>
      <c r="AZ372" s="230"/>
      <c r="BA372" s="231"/>
      <c r="BB372" s="229"/>
      <c r="BC372" s="230"/>
      <c r="BD372" s="231"/>
      <c r="BE372" s="229"/>
      <c r="BF372" s="230"/>
      <c r="BG372" s="231"/>
      <c r="BH372" s="229"/>
      <c r="BI372" s="230"/>
      <c r="BJ372" s="231"/>
      <c r="BK372" s="243"/>
      <c r="BL372" s="230"/>
      <c r="BM372" s="231"/>
      <c r="BN372" s="243"/>
      <c r="BO372" s="230"/>
      <c r="BP372" s="231"/>
      <c r="BQ372" s="229"/>
      <c r="BR372" s="230"/>
      <c r="BS372" s="231"/>
      <c r="BT372" s="229"/>
      <c r="BU372" s="230"/>
      <c r="BV372" s="231"/>
      <c r="BW372" s="229"/>
      <c r="BX372" s="230"/>
      <c r="BY372" s="231"/>
      <c r="BZ372" s="229"/>
      <c r="CA372" s="230"/>
      <c r="CB372" s="231"/>
      <c r="CC372" s="229"/>
      <c r="CD372" s="230"/>
      <c r="CE372" s="231"/>
      <c r="CF372" s="331"/>
      <c r="CG372" s="332"/>
      <c r="CH372" s="385"/>
      <c r="CI372" s="331"/>
      <c r="CJ372" s="332"/>
      <c r="CK372" s="385"/>
      <c r="CL372" s="243"/>
      <c r="CM372" s="230"/>
      <c r="CN372" s="354"/>
      <c r="CO372" s="243"/>
      <c r="CP372" s="230"/>
      <c r="CQ372" s="231"/>
      <c r="CR372" s="331"/>
      <c r="CS372" s="332"/>
      <c r="CT372" s="333"/>
      <c r="CU372" s="229"/>
      <c r="CV372" s="230"/>
      <c r="CW372" s="231"/>
      <c r="CX372" s="331"/>
      <c r="CY372" s="332"/>
      <c r="CZ372" s="333"/>
      <c r="DA372" s="331"/>
      <c r="DB372" s="332"/>
      <c r="DC372" s="333"/>
      <c r="DD372" s="331"/>
      <c r="DE372" s="332"/>
      <c r="DF372" s="333"/>
      <c r="DG372" s="331"/>
      <c r="DH372" s="332"/>
      <c r="DI372" s="333"/>
      <c r="DJ372" s="229"/>
      <c r="DK372" s="230"/>
      <c r="DL372" s="231"/>
      <c r="DM372" s="229"/>
      <c r="DN372" s="230"/>
      <c r="DO372" s="231"/>
      <c r="DP372" s="331"/>
      <c r="DQ372" s="332"/>
      <c r="DR372" s="333"/>
      <c r="DS372" s="331"/>
      <c r="DT372" s="332"/>
      <c r="DU372" s="333"/>
      <c r="DV372" s="331"/>
      <c r="DW372" s="332"/>
      <c r="DX372" s="333"/>
      <c r="DY372" s="331"/>
      <c r="DZ372" s="332"/>
      <c r="EA372" s="333"/>
      <c r="EB372" s="331"/>
      <c r="EC372" s="332"/>
      <c r="ED372" s="333"/>
      <c r="EE372" s="331"/>
      <c r="EF372" s="332"/>
      <c r="EG372" s="333"/>
      <c r="EH372" s="229"/>
      <c r="EI372" s="230"/>
      <c r="EJ372" s="231"/>
      <c r="EK372" s="229"/>
      <c r="EL372" s="230"/>
      <c r="EM372" s="231"/>
      <c r="EN372" s="244"/>
      <c r="EO372" s="269" t="str">
        <f t="shared" si="1099"/>
        <v/>
      </c>
      <c r="EP372" s="444" t="s">
        <v>1247</v>
      </c>
      <c r="EQ372" s="360" t="str">
        <f t="shared" si="1237"/>
        <v/>
      </c>
      <c r="ER372" s="360" t="str">
        <f t="shared" si="1238"/>
        <v/>
      </c>
      <c r="ES372" s="360" t="str">
        <f t="shared" si="1239"/>
        <v/>
      </c>
      <c r="ET372" s="360" t="str">
        <f t="shared" si="1240"/>
        <v/>
      </c>
      <c r="EU372" s="360" t="str">
        <f t="shared" si="1241"/>
        <v/>
      </c>
      <c r="EV372" s="360" t="str">
        <f t="shared" si="1242"/>
        <v/>
      </c>
      <c r="EW372" s="360" t="str">
        <f t="shared" si="1243"/>
        <v/>
      </c>
      <c r="EX372" s="360" t="str">
        <f t="shared" si="1244"/>
        <v/>
      </c>
      <c r="EY372" s="360" t="str">
        <f t="shared" si="1245"/>
        <v/>
      </c>
      <c r="EZ372" s="360" t="str">
        <f t="shared" si="1246"/>
        <v/>
      </c>
      <c r="FA372" s="360" t="str">
        <f t="shared" si="1247"/>
        <v/>
      </c>
      <c r="FB372" s="360" t="str">
        <f t="shared" si="1248"/>
        <v/>
      </c>
      <c r="FC372" s="360" t="str">
        <f t="shared" si="1249"/>
        <v/>
      </c>
      <c r="FD372" s="360" t="str">
        <f t="shared" si="1250"/>
        <v/>
      </c>
      <c r="FE372" s="360" t="str">
        <f t="shared" si="1251"/>
        <v/>
      </c>
      <c r="FF372" s="360" t="str">
        <f t="shared" si="1252"/>
        <v/>
      </c>
      <c r="FG372" s="360" t="str">
        <f t="shared" si="1253"/>
        <v/>
      </c>
      <c r="FH372" s="360" t="str">
        <f t="shared" si="1254"/>
        <v/>
      </c>
      <c r="FI372" s="360" t="str">
        <f t="shared" si="1255"/>
        <v/>
      </c>
      <c r="FJ372" s="360" t="str">
        <f t="shared" si="1256"/>
        <v/>
      </c>
      <c r="FK372" s="360" t="str">
        <f t="shared" si="1257"/>
        <v/>
      </c>
      <c r="FL372" s="360" t="str">
        <f t="shared" si="1258"/>
        <v/>
      </c>
      <c r="FM372" s="360" t="str">
        <f t="shared" si="1259"/>
        <v/>
      </c>
      <c r="FN372" s="360" t="str">
        <f t="shared" si="1260"/>
        <v/>
      </c>
      <c r="FO372" s="360" t="str">
        <f t="shared" si="1261"/>
        <v/>
      </c>
      <c r="FP372" s="360" t="str">
        <f t="shared" si="1262"/>
        <v/>
      </c>
      <c r="FQ372" s="360" t="str">
        <f t="shared" si="1263"/>
        <v/>
      </c>
      <c r="FR372" s="360" t="str">
        <f t="shared" si="1264"/>
        <v/>
      </c>
      <c r="FS372" s="360" t="str">
        <f t="shared" si="1265"/>
        <v/>
      </c>
      <c r="FT372" s="360" t="str">
        <f t="shared" si="1100"/>
        <v/>
      </c>
      <c r="FU372" s="360" t="str">
        <f t="shared" si="1266"/>
        <v/>
      </c>
      <c r="FV372" s="360" t="str">
        <f t="shared" si="1267"/>
        <v/>
      </c>
      <c r="FW372" s="360" t="str">
        <f t="shared" si="1268"/>
        <v/>
      </c>
      <c r="FX372" s="360" t="str">
        <f t="shared" si="1269"/>
        <v/>
      </c>
      <c r="FY372" s="360" t="str">
        <f t="shared" si="1270"/>
        <v/>
      </c>
      <c r="FZ372" s="360" t="str">
        <f t="shared" si="1271"/>
        <v/>
      </c>
      <c r="GA372" s="360" t="str">
        <f t="shared" si="1272"/>
        <v/>
      </c>
      <c r="GB372" s="360" t="str">
        <f t="shared" si="1273"/>
        <v/>
      </c>
      <c r="GC372" s="360" t="str">
        <f t="shared" si="1274"/>
        <v/>
      </c>
      <c r="GD372" s="360" t="str">
        <f t="shared" si="1275"/>
        <v/>
      </c>
      <c r="GE372" s="360" t="str">
        <f t="shared" si="1276"/>
        <v/>
      </c>
      <c r="GF372" s="360">
        <f t="shared" si="1277"/>
        <v>7</v>
      </c>
      <c r="GG372" s="360" t="str">
        <f t="shared" si="1278"/>
        <v/>
      </c>
      <c r="GH372" s="360" t="str">
        <f t="shared" si="1279"/>
        <v/>
      </c>
      <c r="GI372" s="360" t="str">
        <f t="shared" si="1280"/>
        <v/>
      </c>
      <c r="GJ372" s="360" t="str">
        <f t="shared" si="1281"/>
        <v/>
      </c>
      <c r="GK372" s="444" t="s">
        <v>1247</v>
      </c>
      <c r="GL372" s="361" t="str">
        <f t="shared" si="1101"/>
        <v>-</v>
      </c>
      <c r="GM372" s="361" t="str">
        <f t="shared" si="1102"/>
        <v>-</v>
      </c>
      <c r="GN372" s="361" t="str">
        <f t="shared" si="1103"/>
        <v>-</v>
      </c>
      <c r="GO372" s="361" t="str">
        <f t="shared" si="1104"/>
        <v>-</v>
      </c>
      <c r="GP372" s="361" t="str">
        <f t="shared" si="1105"/>
        <v>-</v>
      </c>
      <c r="GQ372" s="361" t="str">
        <f t="shared" si="1106"/>
        <v>-</v>
      </c>
      <c r="GR372" s="361" t="str">
        <f t="shared" si="1107"/>
        <v>-</v>
      </c>
      <c r="GS372" s="361" t="str">
        <f t="shared" si="1108"/>
        <v>-</v>
      </c>
      <c r="GT372" s="361" t="str">
        <f t="shared" si="1109"/>
        <v>-</v>
      </c>
      <c r="GU372" s="361" t="str">
        <f t="shared" si="1110"/>
        <v>-</v>
      </c>
      <c r="GV372" s="361" t="str">
        <f t="shared" si="1111"/>
        <v>-</v>
      </c>
      <c r="GW372" s="361" t="str">
        <f t="shared" si="1112"/>
        <v>-</v>
      </c>
      <c r="GX372" s="361" t="str">
        <f t="shared" si="1113"/>
        <v>-</v>
      </c>
      <c r="GY372" s="361" t="str">
        <f t="shared" si="1114"/>
        <v>-</v>
      </c>
      <c r="GZ372" s="361" t="str">
        <f t="shared" si="1115"/>
        <v>-</v>
      </c>
      <c r="HA372" s="361" t="str">
        <f t="shared" si="1116"/>
        <v>-</v>
      </c>
      <c r="HB372" s="361" t="str">
        <f t="shared" si="1117"/>
        <v>-</v>
      </c>
      <c r="HC372" s="361" t="str">
        <f t="shared" si="1118"/>
        <v>-</v>
      </c>
      <c r="HD372" s="361" t="str">
        <f t="shared" si="1119"/>
        <v>-</v>
      </c>
      <c r="HE372" s="361" t="str">
        <f t="shared" si="1120"/>
        <v>-</v>
      </c>
      <c r="HF372" s="361" t="str">
        <f t="shared" si="1121"/>
        <v>-</v>
      </c>
      <c r="HG372" s="361" t="str">
        <f t="shared" si="1122"/>
        <v>-</v>
      </c>
      <c r="HH372" s="361" t="str">
        <f t="shared" si="1123"/>
        <v>-</v>
      </c>
      <c r="HI372" s="361" t="str">
        <f t="shared" si="1124"/>
        <v>-</v>
      </c>
      <c r="HJ372" s="361" t="str">
        <f t="shared" si="1125"/>
        <v>-</v>
      </c>
      <c r="HK372" s="361" t="str">
        <f t="shared" si="1126"/>
        <v>-</v>
      </c>
      <c r="HL372" s="361" t="str">
        <f t="shared" si="1127"/>
        <v>-</v>
      </c>
      <c r="HM372" s="361" t="str">
        <f t="shared" si="1128"/>
        <v>-</v>
      </c>
      <c r="HN372" s="361" t="str">
        <f t="shared" si="1129"/>
        <v>-</v>
      </c>
      <c r="HO372" s="361" t="str">
        <f t="shared" si="1130"/>
        <v>-</v>
      </c>
      <c r="HP372" s="361" t="str">
        <f t="shared" si="1131"/>
        <v>-</v>
      </c>
      <c r="HQ372" s="361" t="str">
        <f t="shared" si="1132"/>
        <v>-</v>
      </c>
      <c r="HR372" s="361" t="str">
        <f t="shared" si="1133"/>
        <v>-</v>
      </c>
      <c r="HS372" s="361" t="str">
        <f t="shared" si="1134"/>
        <v>-</v>
      </c>
      <c r="HT372" s="361" t="str">
        <f t="shared" si="1135"/>
        <v>-</v>
      </c>
      <c r="HU372" s="361" t="str">
        <f t="shared" si="1136"/>
        <v>-</v>
      </c>
      <c r="HV372" s="361" t="str">
        <f t="shared" si="1137"/>
        <v>-</v>
      </c>
      <c r="HW372" s="361" t="str">
        <f t="shared" si="1138"/>
        <v>-</v>
      </c>
      <c r="HX372" s="361" t="str">
        <f t="shared" si="1139"/>
        <v>-</v>
      </c>
      <c r="HY372" s="361" t="str">
        <f t="shared" si="1140"/>
        <v>-</v>
      </c>
      <c r="HZ372" s="361" t="str">
        <f t="shared" si="1141"/>
        <v>-</v>
      </c>
      <c r="IA372" s="361" t="str">
        <f t="shared" si="1142"/>
        <v>delr0</v>
      </c>
      <c r="IB372" s="361" t="str">
        <f t="shared" si="1143"/>
        <v>-</v>
      </c>
      <c r="IC372" s="361" t="str">
        <f t="shared" si="1144"/>
        <v>-</v>
      </c>
      <c r="ID372" s="361" t="str">
        <f t="shared" si="1145"/>
        <v>-</v>
      </c>
      <c r="IE372" s="361" t="str">
        <f t="shared" si="1146"/>
        <v>-</v>
      </c>
      <c r="IF372" s="444" t="s">
        <v>1247</v>
      </c>
      <c r="IG372" s="56" t="str">
        <f t="shared" si="1282"/>
        <v>-</v>
      </c>
      <c r="IH372" s="56" t="str">
        <f t="shared" si="1283"/>
        <v>-</v>
      </c>
      <c r="II372" s="56" t="str">
        <f t="shared" si="1284"/>
        <v>-</v>
      </c>
      <c r="IJ372" s="56" t="str">
        <f t="shared" si="1285"/>
        <v>-</v>
      </c>
      <c r="IK372" s="56" t="str">
        <f t="shared" si="1147"/>
        <v>-</v>
      </c>
      <c r="IL372" s="56" t="str">
        <f t="shared" si="1148"/>
        <v>-</v>
      </c>
      <c r="IM372" s="56" t="str">
        <f t="shared" si="1149"/>
        <v>-</v>
      </c>
      <c r="IN372" s="56" t="str">
        <f t="shared" si="1150"/>
        <v>-</v>
      </c>
      <c r="IO372" s="56" t="str">
        <f t="shared" si="1151"/>
        <v>-</v>
      </c>
      <c r="IP372" s="56" t="str">
        <f t="shared" si="1152"/>
        <v>-</v>
      </c>
      <c r="IQ372" s="56" t="str">
        <f t="shared" si="1153"/>
        <v>-</v>
      </c>
      <c r="IR372" s="56" t="str">
        <f t="shared" si="1154"/>
        <v>-</v>
      </c>
      <c r="IS372" s="56" t="str">
        <f t="shared" si="1155"/>
        <v>-</v>
      </c>
      <c r="IT372" s="56" t="str">
        <f t="shared" si="1156"/>
        <v>-</v>
      </c>
      <c r="IU372" s="56" t="str">
        <f t="shared" si="1157"/>
        <v>-</v>
      </c>
      <c r="IV372" s="56" t="str">
        <f t="shared" si="1158"/>
        <v>-</v>
      </c>
      <c r="IW372" s="56" t="str">
        <f t="shared" si="1159"/>
        <v>-</v>
      </c>
      <c r="IX372" s="56" t="str">
        <f t="shared" si="1160"/>
        <v>-</v>
      </c>
      <c r="IY372" s="56" t="str">
        <f t="shared" si="1161"/>
        <v>-</v>
      </c>
      <c r="IZ372" s="56" t="str">
        <f t="shared" si="1162"/>
        <v>-</v>
      </c>
      <c r="JA372" s="56" t="str">
        <f t="shared" si="1163"/>
        <v>-</v>
      </c>
      <c r="JB372" s="56" t="str">
        <f t="shared" si="1164"/>
        <v>-</v>
      </c>
      <c r="JC372" s="56" t="str">
        <f t="shared" si="1165"/>
        <v>-</v>
      </c>
      <c r="JD372" s="56" t="str">
        <f t="shared" si="1166"/>
        <v>-</v>
      </c>
      <c r="JE372" s="56" t="str">
        <f t="shared" si="1167"/>
        <v>-</v>
      </c>
      <c r="JF372" s="56" t="str">
        <f t="shared" si="1168"/>
        <v>-</v>
      </c>
      <c r="JG372" s="56" t="str">
        <f t="shared" si="1169"/>
        <v>-</v>
      </c>
      <c r="JH372" s="56" t="str">
        <f t="shared" si="1170"/>
        <v>-</v>
      </c>
      <c r="JI372" s="56" t="str">
        <f t="shared" si="1171"/>
        <v>-</v>
      </c>
      <c r="JJ372" s="56" t="str">
        <f t="shared" si="1172"/>
        <v>-</v>
      </c>
      <c r="JK372" s="56" t="str">
        <f t="shared" si="1173"/>
        <v>-</v>
      </c>
      <c r="JL372" s="56" t="str">
        <f t="shared" si="1174"/>
        <v>-</v>
      </c>
      <c r="JM372" s="56" t="str">
        <f t="shared" si="1175"/>
        <v>-</v>
      </c>
      <c r="JN372" s="56" t="str">
        <f t="shared" si="1176"/>
        <v>-</v>
      </c>
      <c r="JO372" s="56" t="str">
        <f t="shared" si="1177"/>
        <v>-</v>
      </c>
      <c r="JP372" s="56" t="str">
        <f t="shared" si="1178"/>
        <v>-</v>
      </c>
      <c r="JQ372" s="56" t="str">
        <f t="shared" si="1179"/>
        <v>-</v>
      </c>
      <c r="JR372" s="56" t="str">
        <f t="shared" si="1180"/>
        <v>-</v>
      </c>
      <c r="JS372" s="56" t="str">
        <f t="shared" si="1181"/>
        <v>-</v>
      </c>
      <c r="JT372" s="56" t="str">
        <f t="shared" si="1182"/>
        <v>-</v>
      </c>
      <c r="JU372" s="56" t="str">
        <f t="shared" si="1183"/>
        <v>-</v>
      </c>
      <c r="JV372" s="56">
        <f t="shared" si="1184"/>
        <v>0.5</v>
      </c>
      <c r="JW372" s="56" t="str">
        <f t="shared" si="1185"/>
        <v>-</v>
      </c>
      <c r="JX372" s="56" t="str">
        <f t="shared" si="1186"/>
        <v>-</v>
      </c>
      <c r="JY372" s="56" t="str">
        <f t="shared" si="1187"/>
        <v>-</v>
      </c>
      <c r="JZ372" s="56" t="str">
        <f t="shared" si="1188"/>
        <v>-</v>
      </c>
      <c r="KA372" s="444" t="s">
        <v>1247</v>
      </c>
      <c r="KB372" s="360">
        <f>IF(ISNUMBER(INDEX($EQ$15:$GK$521,$B372,EO$11)),MAX(KB$14:KB371)+1,0)</f>
        <v>24</v>
      </c>
      <c r="KC372" s="360" t="str">
        <f t="shared" si="1286"/>
        <v/>
      </c>
      <c r="KD372" s="373" t="s">
        <v>2</v>
      </c>
      <c r="KE372" s="215"/>
      <c r="KF372" s="60"/>
      <c r="KG372" s="60"/>
      <c r="KH372" s="60"/>
      <c r="KI372" s="60"/>
      <c r="KJ372" s="60"/>
      <c r="KK372" s="60"/>
      <c r="KL372" s="60"/>
      <c r="KM372" s="60"/>
      <c r="KN372" s="60"/>
      <c r="KO372" s="60"/>
      <c r="KP372" s="60"/>
      <c r="KQ372" s="60"/>
      <c r="KR372" s="60"/>
      <c r="KS372" s="60"/>
      <c r="KT372" s="60"/>
      <c r="KU372" s="60"/>
      <c r="KV372" s="60"/>
      <c r="KW372" s="60"/>
      <c r="KX372" s="60"/>
      <c r="KY372" s="60"/>
      <c r="KZ372" s="283" t="str">
        <f t="shared" si="1189"/>
        <v/>
      </c>
      <c r="LA372" s="26"/>
      <c r="LB372" s="18"/>
      <c r="LC372" s="18"/>
      <c r="LD372" s="18"/>
      <c r="LE372" s="18"/>
      <c r="LF372" s="18"/>
      <c r="LG372" s="18"/>
      <c r="LH372" s="18"/>
      <c r="LI372" s="18"/>
      <c r="LJ372" s="18"/>
      <c r="LK372" s="18"/>
      <c r="LL372" s="18"/>
      <c r="LM372" s="18"/>
      <c r="LN372" s="63"/>
      <c r="LO372" s="251">
        <f t="shared" si="1190"/>
        <v>0</v>
      </c>
      <c r="LP372" s="251">
        <f t="shared" si="1191"/>
        <v>0</v>
      </c>
      <c r="LQ372" s="251">
        <f t="shared" si="1192"/>
        <v>0</v>
      </c>
      <c r="LR372" s="251">
        <f t="shared" si="1193"/>
        <v>0</v>
      </c>
      <c r="LS372" s="251">
        <f t="shared" si="1194"/>
        <v>0</v>
      </c>
      <c r="LT372" s="251">
        <f t="shared" si="1195"/>
        <v>0</v>
      </c>
      <c r="LU372" s="251">
        <f t="shared" si="1196"/>
        <v>0</v>
      </c>
      <c r="LV372" s="251">
        <f t="shared" si="1197"/>
        <v>0</v>
      </c>
      <c r="LW372" s="251">
        <f t="shared" si="1198"/>
        <v>0</v>
      </c>
      <c r="LX372" s="251">
        <f t="shared" si="1199"/>
        <v>0</v>
      </c>
      <c r="LY372" s="251">
        <f t="shared" si="1200"/>
        <v>0</v>
      </c>
      <c r="LZ372" s="251">
        <f t="shared" si="1201"/>
        <v>0</v>
      </c>
      <c r="MA372" s="63" t="str">
        <f t="shared" si="1202"/>
        <v/>
      </c>
      <c r="MB372" s="63" t="str">
        <f t="shared" si="1094"/>
        <v/>
      </c>
      <c r="MC372" s="63">
        <f t="shared" si="1095"/>
        <v>358</v>
      </c>
      <c r="MD372" s="63" t="str">
        <f t="shared" si="1096"/>
        <v/>
      </c>
      <c r="ME372" s="63" t="str">
        <f t="shared" si="1097"/>
        <v/>
      </c>
      <c r="MF372" s="315" t="str">
        <f t="shared" si="1203"/>
        <v/>
      </c>
      <c r="MG372" s="315">
        <f>IF(ISNUMBER(MATCH(EO372,$ME$15:$ME$520,0)),0,MAX(MG$14:MG371)+1)</f>
        <v>0</v>
      </c>
      <c r="MH372" s="315" t="str">
        <f t="shared" si="1204"/>
        <v/>
      </c>
      <c r="MI372" s="369"/>
      <c r="MJ372" s="68"/>
      <c r="MK372" s="18"/>
      <c r="ML372" s="242"/>
      <c r="MM372" s="242"/>
      <c r="MN372" s="59"/>
      <c r="MO372" s="59"/>
      <c r="MP372" s="285"/>
      <c r="MQ372" s="59"/>
      <c r="MR372" s="238"/>
      <c r="MS372" s="285"/>
      <c r="MT372" s="59"/>
      <c r="MU372" s="285"/>
      <c r="MV372" s="238"/>
      <c r="MW372" s="59"/>
      <c r="MX372" s="59"/>
      <c r="MY372" s="59"/>
      <c r="MZ372" s="59"/>
      <c r="NA372" s="59"/>
      <c r="NB372" s="59"/>
      <c r="NC372" s="59"/>
      <c r="ND372" s="59"/>
      <c r="NE372" s="59"/>
      <c r="NF372" s="59"/>
      <c r="NG372" s="59"/>
      <c r="NH372" s="59"/>
      <c r="NI372" s="59"/>
      <c r="NJ372" s="59"/>
      <c r="NK372" s="59"/>
      <c r="NL372" s="454"/>
      <c r="NM372" s="454"/>
      <c r="NN372" s="59"/>
      <c r="NO372" s="18"/>
      <c r="NP372" s="18"/>
      <c r="NQ372" s="18"/>
      <c r="NR372" s="18"/>
      <c r="NS372" s="18"/>
      <c r="NT372" s="18"/>
      <c r="NU372" s="18"/>
      <c r="NV372" s="18"/>
      <c r="NW372" s="18"/>
      <c r="NX372" s="18"/>
      <c r="NY372" s="18"/>
      <c r="NZ372" s="18"/>
      <c r="OA372" s="18"/>
      <c r="OB372" s="18"/>
      <c r="OC372" s="18"/>
      <c r="OZ372" s="59"/>
      <c r="PA372" s="251" t="str">
        <f t="shared" si="1205"/>
        <v/>
      </c>
      <c r="PB372" s="251" t="str">
        <f t="shared" si="1206"/>
        <v/>
      </c>
      <c r="PC372" s="251" t="str">
        <f t="shared" si="1207"/>
        <v/>
      </c>
      <c r="PD372" s="251" t="str">
        <f t="shared" si="1208"/>
        <v/>
      </c>
      <c r="PE372" s="251" t="str">
        <f t="shared" si="1209"/>
        <v/>
      </c>
      <c r="PF372" s="251" t="str">
        <f t="shared" si="1210"/>
        <v/>
      </c>
      <c r="PG372" s="251" t="str">
        <f t="shared" si="1211"/>
        <v/>
      </c>
      <c r="PH372" s="251" t="str">
        <f t="shared" si="1212"/>
        <v/>
      </c>
      <c r="PI372" s="251" t="str">
        <f t="shared" si="1213"/>
        <v/>
      </c>
      <c r="PJ372" s="251" t="str">
        <f t="shared" si="1214"/>
        <v/>
      </c>
      <c r="PK372" s="251" t="str">
        <f t="shared" si="1215"/>
        <v/>
      </c>
      <c r="PL372" s="251" t="str">
        <f t="shared" si="1216"/>
        <v/>
      </c>
      <c r="PM372" s="251" t="str">
        <f t="shared" si="1217"/>
        <v/>
      </c>
      <c r="PN372" s="251" t="str">
        <f t="shared" si="1218"/>
        <v/>
      </c>
      <c r="PO372" s="251" t="str">
        <f t="shared" si="1219"/>
        <v/>
      </c>
      <c r="PP372" s="251" t="str">
        <f t="shared" si="1220"/>
        <v/>
      </c>
      <c r="PQ372" s="251" t="str">
        <f t="shared" si="1221"/>
        <v/>
      </c>
      <c r="PR372" s="251" t="str">
        <f t="shared" si="1222"/>
        <v/>
      </c>
      <c r="PS372" s="251" t="str">
        <f t="shared" si="1223"/>
        <v/>
      </c>
      <c r="PT372" s="251" t="str">
        <f t="shared" si="1224"/>
        <v/>
      </c>
      <c r="PU372" s="251" t="str">
        <f t="shared" si="1225"/>
        <v/>
      </c>
      <c r="PV372" s="251" t="str">
        <f t="shared" si="1226"/>
        <v/>
      </c>
      <c r="PW372" s="251" t="str">
        <f t="shared" si="1227"/>
        <v/>
      </c>
      <c r="PX372" s="251" t="str">
        <f t="shared" si="1228"/>
        <v/>
      </c>
      <c r="PY372" s="251" t="str">
        <f t="shared" si="1229"/>
        <v/>
      </c>
      <c r="PZ372" s="251" t="str">
        <f t="shared" si="1230"/>
        <v/>
      </c>
      <c r="QA372" s="251" t="str">
        <f t="shared" si="1231"/>
        <v/>
      </c>
      <c r="QB372" s="251" t="str">
        <f t="shared" si="1232"/>
        <v/>
      </c>
      <c r="QC372" s="251" t="str">
        <f t="shared" si="1233"/>
        <v/>
      </c>
      <c r="QD372" s="251" t="str">
        <f t="shared" si="1234"/>
        <v/>
      </c>
      <c r="QE372" s="251" t="str">
        <f t="shared" si="1235"/>
        <v/>
      </c>
      <c r="QF372" s="63">
        <f t="shared" si="1236"/>
        <v>0</v>
      </c>
      <c r="QG372" s="59"/>
      <c r="QH372" s="59"/>
      <c r="QI372" s="59"/>
      <c r="QJ372" s="59"/>
      <c r="QK372" s="59"/>
      <c r="QL372" s="59"/>
      <c r="QM372" s="59"/>
      <c r="QN372" s="59"/>
    </row>
    <row r="373" spans="1:456" ht="6.75" customHeight="1" x14ac:dyDescent="0.25">
      <c r="A373" s="68"/>
      <c r="B373" s="447">
        <f t="shared" si="1098"/>
        <v>359</v>
      </c>
      <c r="C373" s="72" t="s">
        <v>1336</v>
      </c>
      <c r="D373" s="468" t="s">
        <v>1351</v>
      </c>
      <c r="E373" s="59"/>
      <c r="F373" s="229"/>
      <c r="G373" s="295"/>
      <c r="H373" s="295"/>
      <c r="I373" s="229"/>
      <c r="J373" s="295"/>
      <c r="K373" s="295"/>
      <c r="L373" s="229"/>
      <c r="M373" s="295"/>
      <c r="N373" s="295"/>
      <c r="O373" s="229"/>
      <c r="P373" s="295"/>
      <c r="Q373" s="295"/>
      <c r="R373" s="229"/>
      <c r="S373" s="230"/>
      <c r="T373" s="231"/>
      <c r="U373" s="229"/>
      <c r="V373" s="230"/>
      <c r="W373" s="231"/>
      <c r="X373" s="229"/>
      <c r="Y373" s="230"/>
      <c r="Z373" s="231"/>
      <c r="AA373" s="229"/>
      <c r="AB373" s="295"/>
      <c r="AC373" s="295"/>
      <c r="AD373" s="229"/>
      <c r="AE373" s="295"/>
      <c r="AF373" s="295"/>
      <c r="AG373" s="229"/>
      <c r="AH373" s="295"/>
      <c r="AI373" s="295"/>
      <c r="AJ373" s="229"/>
      <c r="AK373" s="295"/>
      <c r="AL373" s="295"/>
      <c r="AM373" s="229"/>
      <c r="AN373" s="295"/>
      <c r="AO373" s="295"/>
      <c r="AP373" s="243"/>
      <c r="AQ373" s="295"/>
      <c r="AR373" s="290"/>
      <c r="AS373" s="243"/>
      <c r="AT373" s="295"/>
      <c r="AU373" s="290"/>
      <c r="AV373" s="229"/>
      <c r="AW373" s="230"/>
      <c r="AX373" s="231"/>
      <c r="AY373" s="229"/>
      <c r="AZ373" s="230"/>
      <c r="BA373" s="231"/>
      <c r="BB373" s="229"/>
      <c r="BC373" s="230"/>
      <c r="BD373" s="231"/>
      <c r="BE373" s="229"/>
      <c r="BF373" s="230"/>
      <c r="BG373" s="231"/>
      <c r="BH373" s="229"/>
      <c r="BI373" s="230"/>
      <c r="BJ373" s="231"/>
      <c r="BK373" s="243"/>
      <c r="BL373" s="230"/>
      <c r="BM373" s="231"/>
      <c r="BN373" s="243"/>
      <c r="BO373" s="230"/>
      <c r="BP373" s="231"/>
      <c r="BQ373" s="229"/>
      <c r="BR373" s="230"/>
      <c r="BS373" s="231"/>
      <c r="BT373" s="229"/>
      <c r="BU373" s="230"/>
      <c r="BV373" s="231"/>
      <c r="BW373" s="229"/>
      <c r="BX373" s="230"/>
      <c r="BY373" s="231"/>
      <c r="BZ373" s="229"/>
      <c r="CA373" s="230"/>
      <c r="CB373" s="231"/>
      <c r="CC373" s="229"/>
      <c r="CD373" s="230"/>
      <c r="CE373" s="231"/>
      <c r="CF373" s="331"/>
      <c r="CG373" s="332"/>
      <c r="CH373" s="385"/>
      <c r="CI373" s="331"/>
      <c r="CJ373" s="332"/>
      <c r="CK373" s="385"/>
      <c r="CL373" s="243"/>
      <c r="CM373" s="230"/>
      <c r="CN373" s="354"/>
      <c r="CO373" s="243"/>
      <c r="CP373" s="230"/>
      <c r="CQ373" s="231"/>
      <c r="CR373" s="331"/>
      <c r="CS373" s="332"/>
      <c r="CT373" s="333"/>
      <c r="CU373" s="229"/>
      <c r="CV373" s="230"/>
      <c r="CW373" s="231"/>
      <c r="CX373" s="331"/>
      <c r="CY373" s="332"/>
      <c r="CZ373" s="333"/>
      <c r="DA373" s="331"/>
      <c r="DB373" s="332"/>
      <c r="DC373" s="333"/>
      <c r="DD373" s="331"/>
      <c r="DE373" s="332"/>
      <c r="DF373" s="333"/>
      <c r="DG373" s="331"/>
      <c r="DH373" s="332"/>
      <c r="DI373" s="333"/>
      <c r="DJ373" s="229"/>
      <c r="DK373" s="230"/>
      <c r="DL373" s="231"/>
      <c r="DM373" s="229"/>
      <c r="DN373" s="230"/>
      <c r="DO373" s="231"/>
      <c r="DP373" s="331"/>
      <c r="DQ373" s="332"/>
      <c r="DR373" s="333"/>
      <c r="DS373" s="331"/>
      <c r="DT373" s="332"/>
      <c r="DU373" s="333"/>
      <c r="DV373" s="331"/>
      <c r="DW373" s="332"/>
      <c r="DX373" s="333"/>
      <c r="DY373" s="331"/>
      <c r="DZ373" s="332"/>
      <c r="EA373" s="333"/>
      <c r="EB373" s="331"/>
      <c r="EC373" s="332"/>
      <c r="ED373" s="333"/>
      <c r="EE373" s="331"/>
      <c r="EF373" s="332"/>
      <c r="EG373" s="333"/>
      <c r="EH373" s="229"/>
      <c r="EI373" s="230"/>
      <c r="EJ373" s="231"/>
      <c r="EK373" s="229"/>
      <c r="EL373" s="230"/>
      <c r="EM373" s="231"/>
      <c r="EN373" s="244"/>
      <c r="EO373" s="269" t="str">
        <f t="shared" si="1099"/>
        <v/>
      </c>
      <c r="EP373" s="444" t="s">
        <v>1247</v>
      </c>
      <c r="EQ373" s="360" t="str">
        <f t="shared" si="1237"/>
        <v/>
      </c>
      <c r="ER373" s="360" t="str">
        <f t="shared" si="1238"/>
        <v/>
      </c>
      <c r="ES373" s="360" t="str">
        <f t="shared" si="1239"/>
        <v/>
      </c>
      <c r="ET373" s="360" t="str">
        <f t="shared" si="1240"/>
        <v/>
      </c>
      <c r="EU373" s="360" t="str">
        <f t="shared" si="1241"/>
        <v/>
      </c>
      <c r="EV373" s="360" t="str">
        <f t="shared" si="1242"/>
        <v/>
      </c>
      <c r="EW373" s="360" t="str">
        <f t="shared" si="1243"/>
        <v/>
      </c>
      <c r="EX373" s="360" t="str">
        <f t="shared" si="1244"/>
        <v/>
      </c>
      <c r="EY373" s="360" t="str">
        <f t="shared" si="1245"/>
        <v/>
      </c>
      <c r="EZ373" s="360" t="str">
        <f t="shared" si="1246"/>
        <v/>
      </c>
      <c r="FA373" s="360" t="str">
        <f t="shared" si="1247"/>
        <v/>
      </c>
      <c r="FB373" s="360" t="str">
        <f t="shared" si="1248"/>
        <v/>
      </c>
      <c r="FC373" s="360" t="str">
        <f t="shared" si="1249"/>
        <v/>
      </c>
      <c r="FD373" s="360" t="str">
        <f t="shared" si="1250"/>
        <v/>
      </c>
      <c r="FE373" s="360" t="str">
        <f t="shared" si="1251"/>
        <v/>
      </c>
      <c r="FF373" s="360" t="str">
        <f t="shared" si="1252"/>
        <v/>
      </c>
      <c r="FG373" s="360" t="str">
        <f t="shared" si="1253"/>
        <v/>
      </c>
      <c r="FH373" s="360" t="str">
        <f t="shared" si="1254"/>
        <v/>
      </c>
      <c r="FI373" s="360" t="str">
        <f t="shared" si="1255"/>
        <v/>
      </c>
      <c r="FJ373" s="360" t="str">
        <f t="shared" si="1256"/>
        <v/>
      </c>
      <c r="FK373" s="360" t="str">
        <f t="shared" si="1257"/>
        <v/>
      </c>
      <c r="FL373" s="360" t="str">
        <f t="shared" si="1258"/>
        <v/>
      </c>
      <c r="FM373" s="360" t="str">
        <f t="shared" si="1259"/>
        <v/>
      </c>
      <c r="FN373" s="360" t="str">
        <f t="shared" si="1260"/>
        <v/>
      </c>
      <c r="FO373" s="360" t="str">
        <f t="shared" si="1261"/>
        <v/>
      </c>
      <c r="FP373" s="360" t="str">
        <f t="shared" si="1262"/>
        <v/>
      </c>
      <c r="FQ373" s="360" t="str">
        <f t="shared" si="1263"/>
        <v/>
      </c>
      <c r="FR373" s="360" t="str">
        <f t="shared" si="1264"/>
        <v/>
      </c>
      <c r="FS373" s="360" t="str">
        <f t="shared" si="1265"/>
        <v/>
      </c>
      <c r="FT373" s="360" t="str">
        <f t="shared" si="1100"/>
        <v/>
      </c>
      <c r="FU373" s="360" t="str">
        <f t="shared" si="1266"/>
        <v/>
      </c>
      <c r="FV373" s="360" t="str">
        <f t="shared" si="1267"/>
        <v/>
      </c>
      <c r="FW373" s="360" t="str">
        <f t="shared" si="1268"/>
        <v/>
      </c>
      <c r="FX373" s="360" t="str">
        <f t="shared" si="1269"/>
        <v/>
      </c>
      <c r="FY373" s="360" t="str">
        <f t="shared" si="1270"/>
        <v/>
      </c>
      <c r="FZ373" s="360" t="str">
        <f t="shared" si="1271"/>
        <v/>
      </c>
      <c r="GA373" s="360" t="str">
        <f t="shared" si="1272"/>
        <v/>
      </c>
      <c r="GB373" s="360" t="str">
        <f t="shared" si="1273"/>
        <v/>
      </c>
      <c r="GC373" s="360" t="str">
        <f t="shared" si="1274"/>
        <v/>
      </c>
      <c r="GD373" s="360" t="str">
        <f t="shared" si="1275"/>
        <v/>
      </c>
      <c r="GE373" s="360" t="str">
        <f t="shared" si="1276"/>
        <v/>
      </c>
      <c r="GF373" s="360">
        <f t="shared" si="1277"/>
        <v>8</v>
      </c>
      <c r="GG373" s="360" t="str">
        <f t="shared" si="1278"/>
        <v/>
      </c>
      <c r="GH373" s="360" t="str">
        <f t="shared" si="1279"/>
        <v/>
      </c>
      <c r="GI373" s="360" t="str">
        <f t="shared" si="1280"/>
        <v/>
      </c>
      <c r="GJ373" s="360" t="str">
        <f t="shared" si="1281"/>
        <v/>
      </c>
      <c r="GK373" s="444" t="s">
        <v>1247</v>
      </c>
      <c r="GL373" s="361" t="str">
        <f t="shared" si="1101"/>
        <v>-</v>
      </c>
      <c r="GM373" s="361" t="str">
        <f t="shared" si="1102"/>
        <v>-</v>
      </c>
      <c r="GN373" s="361" t="str">
        <f t="shared" si="1103"/>
        <v>-</v>
      </c>
      <c r="GO373" s="361" t="str">
        <f t="shared" si="1104"/>
        <v>-</v>
      </c>
      <c r="GP373" s="361" t="str">
        <f t="shared" si="1105"/>
        <v>-</v>
      </c>
      <c r="GQ373" s="361" t="str">
        <f t="shared" si="1106"/>
        <v>-</v>
      </c>
      <c r="GR373" s="361" t="str">
        <f t="shared" si="1107"/>
        <v>-</v>
      </c>
      <c r="GS373" s="361" t="str">
        <f t="shared" si="1108"/>
        <v>-</v>
      </c>
      <c r="GT373" s="361" t="str">
        <f t="shared" si="1109"/>
        <v>-</v>
      </c>
      <c r="GU373" s="361" t="str">
        <f t="shared" si="1110"/>
        <v>-</v>
      </c>
      <c r="GV373" s="361" t="str">
        <f t="shared" si="1111"/>
        <v>-</v>
      </c>
      <c r="GW373" s="361" t="str">
        <f t="shared" si="1112"/>
        <v>-</v>
      </c>
      <c r="GX373" s="361" t="str">
        <f t="shared" si="1113"/>
        <v>-</v>
      </c>
      <c r="GY373" s="361" t="str">
        <f t="shared" si="1114"/>
        <v>-</v>
      </c>
      <c r="GZ373" s="361" t="str">
        <f t="shared" si="1115"/>
        <v>-</v>
      </c>
      <c r="HA373" s="361" t="str">
        <f t="shared" si="1116"/>
        <v>-</v>
      </c>
      <c r="HB373" s="361" t="str">
        <f t="shared" si="1117"/>
        <v>-</v>
      </c>
      <c r="HC373" s="361" t="str">
        <f t="shared" si="1118"/>
        <v>-</v>
      </c>
      <c r="HD373" s="361" t="str">
        <f t="shared" si="1119"/>
        <v>-</v>
      </c>
      <c r="HE373" s="361" t="str">
        <f t="shared" si="1120"/>
        <v>-</v>
      </c>
      <c r="HF373" s="361" t="str">
        <f t="shared" si="1121"/>
        <v>-</v>
      </c>
      <c r="HG373" s="361" t="str">
        <f t="shared" si="1122"/>
        <v>-</v>
      </c>
      <c r="HH373" s="361" t="str">
        <f t="shared" si="1123"/>
        <v>-</v>
      </c>
      <c r="HI373" s="361" t="str">
        <f t="shared" si="1124"/>
        <v>-</v>
      </c>
      <c r="HJ373" s="361" t="str">
        <f t="shared" si="1125"/>
        <v>-</v>
      </c>
      <c r="HK373" s="361" t="str">
        <f t="shared" si="1126"/>
        <v>-</v>
      </c>
      <c r="HL373" s="361" t="str">
        <f t="shared" si="1127"/>
        <v>-</v>
      </c>
      <c r="HM373" s="361" t="str">
        <f t="shared" si="1128"/>
        <v>-</v>
      </c>
      <c r="HN373" s="361" t="str">
        <f t="shared" si="1129"/>
        <v>-</v>
      </c>
      <c r="HO373" s="361" t="str">
        <f t="shared" si="1130"/>
        <v>-</v>
      </c>
      <c r="HP373" s="361" t="str">
        <f t="shared" si="1131"/>
        <v>-</v>
      </c>
      <c r="HQ373" s="361" t="str">
        <f t="shared" si="1132"/>
        <v>-</v>
      </c>
      <c r="HR373" s="361" t="str">
        <f t="shared" si="1133"/>
        <v>-</v>
      </c>
      <c r="HS373" s="361" t="str">
        <f t="shared" si="1134"/>
        <v>-</v>
      </c>
      <c r="HT373" s="361" t="str">
        <f t="shared" si="1135"/>
        <v>-</v>
      </c>
      <c r="HU373" s="361" t="str">
        <f t="shared" si="1136"/>
        <v>-</v>
      </c>
      <c r="HV373" s="361" t="str">
        <f t="shared" si="1137"/>
        <v>-</v>
      </c>
      <c r="HW373" s="361" t="str">
        <f t="shared" si="1138"/>
        <v>-</v>
      </c>
      <c r="HX373" s="361" t="str">
        <f t="shared" si="1139"/>
        <v>-</v>
      </c>
      <c r="HY373" s="361" t="str">
        <f t="shared" si="1140"/>
        <v>-</v>
      </c>
      <c r="HZ373" s="361" t="str">
        <f t="shared" si="1141"/>
        <v>-</v>
      </c>
      <c r="IA373" s="361" t="str">
        <f t="shared" si="1142"/>
        <v>delrmax</v>
      </c>
      <c r="IB373" s="361" t="str">
        <f t="shared" si="1143"/>
        <v>-</v>
      </c>
      <c r="IC373" s="361" t="str">
        <f t="shared" si="1144"/>
        <v>-</v>
      </c>
      <c r="ID373" s="361" t="str">
        <f t="shared" si="1145"/>
        <v>-</v>
      </c>
      <c r="IE373" s="361" t="str">
        <f t="shared" si="1146"/>
        <v>-</v>
      </c>
      <c r="IF373" s="444" t="s">
        <v>1247</v>
      </c>
      <c r="IG373" s="56" t="str">
        <f t="shared" si="1282"/>
        <v>-</v>
      </c>
      <c r="IH373" s="56" t="str">
        <f t="shared" si="1283"/>
        <v>-</v>
      </c>
      <c r="II373" s="56" t="str">
        <f t="shared" si="1284"/>
        <v>-</v>
      </c>
      <c r="IJ373" s="56" t="str">
        <f t="shared" si="1285"/>
        <v>-</v>
      </c>
      <c r="IK373" s="56" t="str">
        <f t="shared" si="1147"/>
        <v>-</v>
      </c>
      <c r="IL373" s="56" t="str">
        <f t="shared" si="1148"/>
        <v>-</v>
      </c>
      <c r="IM373" s="56" t="str">
        <f t="shared" si="1149"/>
        <v>-</v>
      </c>
      <c r="IN373" s="56" t="str">
        <f t="shared" si="1150"/>
        <v>-</v>
      </c>
      <c r="IO373" s="56" t="str">
        <f t="shared" si="1151"/>
        <v>-</v>
      </c>
      <c r="IP373" s="56" t="str">
        <f t="shared" si="1152"/>
        <v>-</v>
      </c>
      <c r="IQ373" s="56" t="str">
        <f t="shared" si="1153"/>
        <v>-</v>
      </c>
      <c r="IR373" s="56" t="str">
        <f t="shared" si="1154"/>
        <v>-</v>
      </c>
      <c r="IS373" s="56" t="str">
        <f t="shared" si="1155"/>
        <v>-</v>
      </c>
      <c r="IT373" s="56" t="str">
        <f t="shared" si="1156"/>
        <v>-</v>
      </c>
      <c r="IU373" s="56" t="str">
        <f t="shared" si="1157"/>
        <v>-</v>
      </c>
      <c r="IV373" s="56" t="str">
        <f t="shared" si="1158"/>
        <v>-</v>
      </c>
      <c r="IW373" s="56" t="str">
        <f t="shared" si="1159"/>
        <v>-</v>
      </c>
      <c r="IX373" s="56" t="str">
        <f t="shared" si="1160"/>
        <v>-</v>
      </c>
      <c r="IY373" s="56" t="str">
        <f t="shared" si="1161"/>
        <v>-</v>
      </c>
      <c r="IZ373" s="56" t="str">
        <f t="shared" si="1162"/>
        <v>-</v>
      </c>
      <c r="JA373" s="56" t="str">
        <f t="shared" si="1163"/>
        <v>-</v>
      </c>
      <c r="JB373" s="56" t="str">
        <f t="shared" si="1164"/>
        <v>-</v>
      </c>
      <c r="JC373" s="56" t="str">
        <f t="shared" si="1165"/>
        <v>-</v>
      </c>
      <c r="JD373" s="56" t="str">
        <f t="shared" si="1166"/>
        <v>-</v>
      </c>
      <c r="JE373" s="56" t="str">
        <f t="shared" si="1167"/>
        <v>-</v>
      </c>
      <c r="JF373" s="56" t="str">
        <f t="shared" si="1168"/>
        <v>-</v>
      </c>
      <c r="JG373" s="56" t="str">
        <f t="shared" si="1169"/>
        <v>-</v>
      </c>
      <c r="JH373" s="56" t="str">
        <f t="shared" si="1170"/>
        <v>-</v>
      </c>
      <c r="JI373" s="56" t="str">
        <f t="shared" si="1171"/>
        <v>-</v>
      </c>
      <c r="JJ373" s="56" t="str">
        <f t="shared" si="1172"/>
        <v>-</v>
      </c>
      <c r="JK373" s="56" t="str">
        <f t="shared" si="1173"/>
        <v>-</v>
      </c>
      <c r="JL373" s="56" t="str">
        <f t="shared" si="1174"/>
        <v>-</v>
      </c>
      <c r="JM373" s="56" t="str">
        <f t="shared" si="1175"/>
        <v>-</v>
      </c>
      <c r="JN373" s="56" t="str">
        <f t="shared" si="1176"/>
        <v>-</v>
      </c>
      <c r="JO373" s="56" t="str">
        <f t="shared" si="1177"/>
        <v>-</v>
      </c>
      <c r="JP373" s="56" t="str">
        <f t="shared" si="1178"/>
        <v>-</v>
      </c>
      <c r="JQ373" s="56" t="str">
        <f t="shared" si="1179"/>
        <v>-</v>
      </c>
      <c r="JR373" s="56" t="str">
        <f t="shared" si="1180"/>
        <v>-</v>
      </c>
      <c r="JS373" s="56" t="str">
        <f t="shared" si="1181"/>
        <v>-</v>
      </c>
      <c r="JT373" s="56" t="str">
        <f t="shared" si="1182"/>
        <v>-</v>
      </c>
      <c r="JU373" s="56" t="str">
        <f t="shared" si="1183"/>
        <v>-</v>
      </c>
      <c r="JV373" s="56">
        <f t="shared" si="1184"/>
        <v>100</v>
      </c>
      <c r="JW373" s="56" t="str">
        <f t="shared" si="1185"/>
        <v>-</v>
      </c>
      <c r="JX373" s="56" t="str">
        <f t="shared" si="1186"/>
        <v>-</v>
      </c>
      <c r="JY373" s="56" t="str">
        <f t="shared" si="1187"/>
        <v>-</v>
      </c>
      <c r="JZ373" s="56" t="str">
        <f t="shared" si="1188"/>
        <v>-</v>
      </c>
      <c r="KA373" s="444" t="s">
        <v>1247</v>
      </c>
      <c r="KB373" s="360">
        <f>IF(ISNUMBER(INDEX($EQ$15:$GK$521,$B373,EO$11)),MAX(KB$14:KB372)+1,0)</f>
        <v>25</v>
      </c>
      <c r="KC373" s="360" t="str">
        <f t="shared" si="1286"/>
        <v/>
      </c>
      <c r="KD373" s="373" t="s">
        <v>2</v>
      </c>
      <c r="KE373" s="215"/>
      <c r="KF373" s="60"/>
      <c r="KG373" s="60"/>
      <c r="KH373" s="60"/>
      <c r="KI373" s="60"/>
      <c r="KJ373" s="60"/>
      <c r="KK373" s="60"/>
      <c r="KL373" s="60"/>
      <c r="KM373" s="60"/>
      <c r="KN373" s="60"/>
      <c r="KO373" s="60"/>
      <c r="KP373" s="60"/>
      <c r="KQ373" s="60"/>
      <c r="KR373" s="60"/>
      <c r="KS373" s="60"/>
      <c r="KT373" s="60"/>
      <c r="KU373" s="60"/>
      <c r="KV373" s="60"/>
      <c r="KW373" s="60"/>
      <c r="KX373" s="60"/>
      <c r="KY373" s="60"/>
      <c r="KZ373" s="283" t="str">
        <f t="shared" si="1189"/>
        <v/>
      </c>
      <c r="LA373" s="26"/>
      <c r="LB373" s="18"/>
      <c r="LC373" s="18"/>
      <c r="LD373" s="18"/>
      <c r="LE373" s="18"/>
      <c r="LF373" s="18"/>
      <c r="LG373" s="18"/>
      <c r="LH373" s="18"/>
      <c r="LI373" s="18"/>
      <c r="LJ373" s="18"/>
      <c r="LK373" s="18"/>
      <c r="LL373" s="18"/>
      <c r="LM373" s="18"/>
      <c r="LN373" s="63"/>
      <c r="LO373" s="251">
        <f t="shared" si="1190"/>
        <v>0</v>
      </c>
      <c r="LP373" s="251">
        <f t="shared" si="1191"/>
        <v>0</v>
      </c>
      <c r="LQ373" s="251">
        <f t="shared" si="1192"/>
        <v>0</v>
      </c>
      <c r="LR373" s="251">
        <f t="shared" si="1193"/>
        <v>0</v>
      </c>
      <c r="LS373" s="251">
        <f t="shared" si="1194"/>
        <v>0</v>
      </c>
      <c r="LT373" s="251">
        <f t="shared" si="1195"/>
        <v>0</v>
      </c>
      <c r="LU373" s="251">
        <f t="shared" si="1196"/>
        <v>0</v>
      </c>
      <c r="LV373" s="251">
        <f t="shared" si="1197"/>
        <v>0</v>
      </c>
      <c r="LW373" s="251">
        <f t="shared" si="1198"/>
        <v>0</v>
      </c>
      <c r="LX373" s="251">
        <f t="shared" si="1199"/>
        <v>0</v>
      </c>
      <c r="LY373" s="251">
        <f t="shared" si="1200"/>
        <v>0</v>
      </c>
      <c r="LZ373" s="251">
        <f t="shared" si="1201"/>
        <v>0</v>
      </c>
      <c r="MA373" s="63" t="str">
        <f t="shared" si="1202"/>
        <v/>
      </c>
      <c r="MB373" s="63" t="str">
        <f t="shared" si="1094"/>
        <v/>
      </c>
      <c r="MC373" s="63">
        <f t="shared" si="1095"/>
        <v>359</v>
      </c>
      <c r="MD373" s="63" t="str">
        <f t="shared" si="1096"/>
        <v/>
      </c>
      <c r="ME373" s="63" t="str">
        <f t="shared" si="1097"/>
        <v/>
      </c>
      <c r="MF373" s="315" t="str">
        <f t="shared" si="1203"/>
        <v/>
      </c>
      <c r="MG373" s="315">
        <f>IF(ISNUMBER(MATCH(EO373,$ME$15:$ME$520,0)),0,MAX(MG$14:MG372)+1)</f>
        <v>0</v>
      </c>
      <c r="MH373" s="315" t="str">
        <f t="shared" si="1204"/>
        <v/>
      </c>
      <c r="MI373" s="369"/>
      <c r="MJ373" s="68"/>
      <c r="MK373" s="18"/>
      <c r="ML373" s="242"/>
      <c r="MM373" s="242"/>
      <c r="MN373" s="59"/>
      <c r="MO373" s="59"/>
      <c r="MP373" s="285"/>
      <c r="MQ373" s="59"/>
      <c r="MR373" s="238"/>
      <c r="MS373" s="285"/>
      <c r="MT373" s="59"/>
      <c r="MU373" s="285"/>
      <c r="MV373" s="238"/>
      <c r="MW373" s="59"/>
      <c r="MX373" s="59"/>
      <c r="MY373" s="59"/>
      <c r="MZ373" s="59"/>
      <c r="NA373" s="59"/>
      <c r="NB373" s="59"/>
      <c r="NC373" s="59"/>
      <c r="ND373" s="59"/>
      <c r="NE373" s="59"/>
      <c r="NF373" s="59"/>
      <c r="NG373" s="59"/>
      <c r="NH373" s="59"/>
      <c r="NI373" s="59"/>
      <c r="NJ373" s="59"/>
      <c r="NK373" s="59"/>
      <c r="NL373" s="454"/>
      <c r="NM373" s="454"/>
      <c r="NN373" s="59"/>
      <c r="NO373" s="18"/>
      <c r="NP373" s="18"/>
      <c r="NQ373" s="18"/>
      <c r="NR373" s="18"/>
      <c r="NS373" s="18"/>
      <c r="NT373" s="18"/>
      <c r="NU373" s="18"/>
      <c r="NV373" s="18"/>
      <c r="NW373" s="18"/>
      <c r="NX373" s="18"/>
      <c r="NY373" s="18"/>
      <c r="NZ373" s="18"/>
      <c r="OA373" s="18"/>
      <c r="OB373" s="18"/>
      <c r="OC373" s="18"/>
      <c r="OZ373" s="59"/>
      <c r="PA373" s="251" t="str">
        <f t="shared" si="1205"/>
        <v/>
      </c>
      <c r="PB373" s="251" t="str">
        <f t="shared" si="1206"/>
        <v/>
      </c>
      <c r="PC373" s="251" t="str">
        <f t="shared" si="1207"/>
        <v/>
      </c>
      <c r="PD373" s="251" t="str">
        <f t="shared" si="1208"/>
        <v/>
      </c>
      <c r="PE373" s="251" t="str">
        <f t="shared" si="1209"/>
        <v/>
      </c>
      <c r="PF373" s="251" t="str">
        <f t="shared" si="1210"/>
        <v/>
      </c>
      <c r="PG373" s="251" t="str">
        <f t="shared" si="1211"/>
        <v/>
      </c>
      <c r="PH373" s="251" t="str">
        <f t="shared" si="1212"/>
        <v/>
      </c>
      <c r="PI373" s="251" t="str">
        <f t="shared" si="1213"/>
        <v/>
      </c>
      <c r="PJ373" s="251" t="str">
        <f t="shared" si="1214"/>
        <v/>
      </c>
      <c r="PK373" s="251" t="str">
        <f t="shared" si="1215"/>
        <v/>
      </c>
      <c r="PL373" s="251" t="str">
        <f t="shared" si="1216"/>
        <v/>
      </c>
      <c r="PM373" s="251" t="str">
        <f t="shared" si="1217"/>
        <v/>
      </c>
      <c r="PN373" s="251" t="str">
        <f t="shared" si="1218"/>
        <v/>
      </c>
      <c r="PO373" s="251" t="str">
        <f t="shared" si="1219"/>
        <v/>
      </c>
      <c r="PP373" s="251" t="str">
        <f t="shared" si="1220"/>
        <v/>
      </c>
      <c r="PQ373" s="251" t="str">
        <f t="shared" si="1221"/>
        <v/>
      </c>
      <c r="PR373" s="251" t="str">
        <f t="shared" si="1222"/>
        <v/>
      </c>
      <c r="PS373" s="251" t="str">
        <f t="shared" si="1223"/>
        <v/>
      </c>
      <c r="PT373" s="251" t="str">
        <f t="shared" si="1224"/>
        <v/>
      </c>
      <c r="PU373" s="251" t="str">
        <f t="shared" si="1225"/>
        <v/>
      </c>
      <c r="PV373" s="251" t="str">
        <f t="shared" si="1226"/>
        <v/>
      </c>
      <c r="PW373" s="251" t="str">
        <f t="shared" si="1227"/>
        <v/>
      </c>
      <c r="PX373" s="251" t="str">
        <f t="shared" si="1228"/>
        <v/>
      </c>
      <c r="PY373" s="251" t="str">
        <f t="shared" si="1229"/>
        <v/>
      </c>
      <c r="PZ373" s="251" t="str">
        <f t="shared" si="1230"/>
        <v/>
      </c>
      <c r="QA373" s="251" t="str">
        <f t="shared" si="1231"/>
        <v/>
      </c>
      <c r="QB373" s="251" t="str">
        <f t="shared" si="1232"/>
        <v/>
      </c>
      <c r="QC373" s="251" t="str">
        <f t="shared" si="1233"/>
        <v/>
      </c>
      <c r="QD373" s="251" t="str">
        <f t="shared" si="1234"/>
        <v/>
      </c>
      <c r="QE373" s="251" t="str">
        <f t="shared" si="1235"/>
        <v/>
      </c>
      <c r="QF373" s="63">
        <f t="shared" si="1236"/>
        <v>0</v>
      </c>
      <c r="QG373" s="59"/>
      <c r="QH373" s="59"/>
      <c r="QI373" s="59"/>
      <c r="QJ373" s="59"/>
      <c r="QK373" s="59"/>
      <c r="QL373" s="59"/>
      <c r="QM373" s="59"/>
      <c r="QN373" s="59"/>
    </row>
    <row r="374" spans="1:456" ht="6.75" customHeight="1" x14ac:dyDescent="0.25">
      <c r="A374" s="68"/>
      <c r="B374" s="389">
        <f t="shared" si="1098"/>
        <v>360</v>
      </c>
      <c r="C374" s="72" t="s">
        <v>1342</v>
      </c>
      <c r="D374" s="468" t="s">
        <v>1351</v>
      </c>
      <c r="E374" s="59"/>
      <c r="F374" s="229"/>
      <c r="G374" s="295"/>
      <c r="H374" s="295"/>
      <c r="I374" s="229"/>
      <c r="J374" s="295"/>
      <c r="K374" s="295"/>
      <c r="L374" s="229"/>
      <c r="M374" s="295"/>
      <c r="N374" s="295"/>
      <c r="O374" s="229"/>
      <c r="P374" s="295"/>
      <c r="Q374" s="295"/>
      <c r="R374" s="229"/>
      <c r="S374" s="230"/>
      <c r="T374" s="231"/>
      <c r="U374" s="229"/>
      <c r="V374" s="230"/>
      <c r="W374" s="231"/>
      <c r="X374" s="229"/>
      <c r="Y374" s="230"/>
      <c r="Z374" s="231"/>
      <c r="AA374" s="229"/>
      <c r="AB374" s="295"/>
      <c r="AC374" s="295"/>
      <c r="AD374" s="229"/>
      <c r="AE374" s="295"/>
      <c r="AF374" s="295"/>
      <c r="AG374" s="229"/>
      <c r="AH374" s="295"/>
      <c r="AI374" s="295"/>
      <c r="AJ374" s="229"/>
      <c r="AK374" s="295"/>
      <c r="AL374" s="295"/>
      <c r="AM374" s="229"/>
      <c r="AN374" s="295"/>
      <c r="AO374" s="295"/>
      <c r="AP374" s="243"/>
      <c r="AQ374" s="295"/>
      <c r="AR374" s="290"/>
      <c r="AS374" s="243"/>
      <c r="AT374" s="295"/>
      <c r="AU374" s="290"/>
      <c r="AV374" s="229"/>
      <c r="AW374" s="230"/>
      <c r="AX374" s="231"/>
      <c r="AY374" s="229"/>
      <c r="AZ374" s="230"/>
      <c r="BA374" s="231"/>
      <c r="BB374" s="229"/>
      <c r="BC374" s="230"/>
      <c r="BD374" s="231"/>
      <c r="BE374" s="229"/>
      <c r="BF374" s="230"/>
      <c r="BG374" s="231"/>
      <c r="BH374" s="229"/>
      <c r="BI374" s="230"/>
      <c r="BJ374" s="231"/>
      <c r="BK374" s="243"/>
      <c r="BL374" s="230"/>
      <c r="BM374" s="231"/>
      <c r="BN374" s="243"/>
      <c r="BO374" s="230"/>
      <c r="BP374" s="231"/>
      <c r="BQ374" s="229"/>
      <c r="BR374" s="230"/>
      <c r="BS374" s="231"/>
      <c r="BT374" s="229"/>
      <c r="BU374" s="230"/>
      <c r="BV374" s="231"/>
      <c r="BW374" s="229"/>
      <c r="BX374" s="230"/>
      <c r="BY374" s="231"/>
      <c r="BZ374" s="229"/>
      <c r="CA374" s="230"/>
      <c r="CB374" s="231"/>
      <c r="CC374" s="229"/>
      <c r="CD374" s="230"/>
      <c r="CE374" s="231"/>
      <c r="CF374" s="331"/>
      <c r="CG374" s="332"/>
      <c r="CH374" s="385"/>
      <c r="CI374" s="331"/>
      <c r="CJ374" s="332"/>
      <c r="CK374" s="385"/>
      <c r="CL374" s="243"/>
      <c r="CM374" s="230"/>
      <c r="CN374" s="354"/>
      <c r="CO374" s="243"/>
      <c r="CP374" s="230"/>
      <c r="CQ374" s="231"/>
      <c r="CR374" s="331"/>
      <c r="CS374" s="332"/>
      <c r="CT374" s="333"/>
      <c r="CU374" s="229"/>
      <c r="CV374" s="230"/>
      <c r="CW374" s="231"/>
      <c r="CX374" s="331"/>
      <c r="CY374" s="332"/>
      <c r="CZ374" s="333"/>
      <c r="DA374" s="331"/>
      <c r="DB374" s="332"/>
      <c r="DC374" s="333"/>
      <c r="DD374" s="331"/>
      <c r="DE374" s="332"/>
      <c r="DF374" s="333"/>
      <c r="DG374" s="331"/>
      <c r="DH374" s="332"/>
      <c r="DI374" s="333"/>
      <c r="DJ374" s="229"/>
      <c r="DK374" s="230"/>
      <c r="DL374" s="231"/>
      <c r="DM374" s="229"/>
      <c r="DN374" s="230"/>
      <c r="DO374" s="231"/>
      <c r="DP374" s="331"/>
      <c r="DQ374" s="332"/>
      <c r="DR374" s="333"/>
      <c r="DS374" s="331"/>
      <c r="DT374" s="332"/>
      <c r="DU374" s="333"/>
      <c r="DV374" s="331"/>
      <c r="DW374" s="332"/>
      <c r="DX374" s="333"/>
      <c r="DY374" s="331"/>
      <c r="DZ374" s="332"/>
      <c r="EA374" s="333"/>
      <c r="EB374" s="331"/>
      <c r="EC374" s="332"/>
      <c r="ED374" s="333"/>
      <c r="EE374" s="331"/>
      <c r="EF374" s="332"/>
      <c r="EG374" s="333"/>
      <c r="EH374" s="229"/>
      <c r="EI374" s="230"/>
      <c r="EJ374" s="231"/>
      <c r="EK374" s="229"/>
      <c r="EL374" s="230"/>
      <c r="EM374" s="231"/>
      <c r="EN374" s="244"/>
      <c r="EO374" s="269" t="str">
        <f t="shared" si="1099"/>
        <v/>
      </c>
      <c r="EP374" s="444" t="s">
        <v>1247</v>
      </c>
      <c r="EQ374" s="360" t="str">
        <f t="shared" si="1237"/>
        <v/>
      </c>
      <c r="ER374" s="360" t="str">
        <f t="shared" si="1238"/>
        <v/>
      </c>
      <c r="ES374" s="360" t="str">
        <f t="shared" si="1239"/>
        <v/>
      </c>
      <c r="ET374" s="360" t="str">
        <f t="shared" si="1240"/>
        <v/>
      </c>
      <c r="EU374" s="360" t="str">
        <f t="shared" si="1241"/>
        <v/>
      </c>
      <c r="EV374" s="360" t="str">
        <f t="shared" si="1242"/>
        <v/>
      </c>
      <c r="EW374" s="360" t="str">
        <f t="shared" si="1243"/>
        <v/>
      </c>
      <c r="EX374" s="360" t="str">
        <f t="shared" si="1244"/>
        <v/>
      </c>
      <c r="EY374" s="360" t="str">
        <f t="shared" si="1245"/>
        <v/>
      </c>
      <c r="EZ374" s="360" t="str">
        <f t="shared" si="1246"/>
        <v/>
      </c>
      <c r="FA374" s="360" t="str">
        <f t="shared" si="1247"/>
        <v/>
      </c>
      <c r="FB374" s="360" t="str">
        <f t="shared" si="1248"/>
        <v/>
      </c>
      <c r="FC374" s="360" t="str">
        <f t="shared" si="1249"/>
        <v/>
      </c>
      <c r="FD374" s="360" t="str">
        <f t="shared" si="1250"/>
        <v/>
      </c>
      <c r="FE374" s="360" t="str">
        <f t="shared" si="1251"/>
        <v/>
      </c>
      <c r="FF374" s="360" t="str">
        <f t="shared" si="1252"/>
        <v/>
      </c>
      <c r="FG374" s="360" t="str">
        <f t="shared" si="1253"/>
        <v/>
      </c>
      <c r="FH374" s="360" t="str">
        <f t="shared" si="1254"/>
        <v/>
      </c>
      <c r="FI374" s="360" t="str">
        <f t="shared" si="1255"/>
        <v/>
      </c>
      <c r="FJ374" s="360" t="str">
        <f t="shared" si="1256"/>
        <v/>
      </c>
      <c r="FK374" s="360" t="str">
        <f t="shared" si="1257"/>
        <v/>
      </c>
      <c r="FL374" s="360" t="str">
        <f t="shared" si="1258"/>
        <v/>
      </c>
      <c r="FM374" s="360" t="str">
        <f t="shared" si="1259"/>
        <v/>
      </c>
      <c r="FN374" s="360" t="str">
        <f t="shared" si="1260"/>
        <v/>
      </c>
      <c r="FO374" s="360" t="str">
        <f t="shared" si="1261"/>
        <v/>
      </c>
      <c r="FP374" s="360" t="str">
        <f t="shared" si="1262"/>
        <v/>
      </c>
      <c r="FQ374" s="360" t="str">
        <f t="shared" si="1263"/>
        <v/>
      </c>
      <c r="FR374" s="360" t="str">
        <f t="shared" si="1264"/>
        <v/>
      </c>
      <c r="FS374" s="360" t="str">
        <f t="shared" si="1265"/>
        <v/>
      </c>
      <c r="FT374" s="360" t="str">
        <f t="shared" si="1100"/>
        <v/>
      </c>
      <c r="FU374" s="360" t="str">
        <f t="shared" si="1266"/>
        <v/>
      </c>
      <c r="FV374" s="360" t="str">
        <f t="shared" si="1267"/>
        <v/>
      </c>
      <c r="FW374" s="360" t="str">
        <f t="shared" si="1268"/>
        <v/>
      </c>
      <c r="FX374" s="360" t="str">
        <f t="shared" si="1269"/>
        <v/>
      </c>
      <c r="FY374" s="360" t="str">
        <f t="shared" si="1270"/>
        <v/>
      </c>
      <c r="FZ374" s="360" t="str">
        <f t="shared" si="1271"/>
        <v/>
      </c>
      <c r="GA374" s="360" t="str">
        <f t="shared" si="1272"/>
        <v/>
      </c>
      <c r="GB374" s="360" t="str">
        <f t="shared" si="1273"/>
        <v/>
      </c>
      <c r="GC374" s="360" t="str">
        <f t="shared" si="1274"/>
        <v/>
      </c>
      <c r="GD374" s="360" t="str">
        <f t="shared" si="1275"/>
        <v/>
      </c>
      <c r="GE374" s="360" t="str">
        <f t="shared" si="1276"/>
        <v/>
      </c>
      <c r="GF374" s="360">
        <f t="shared" si="1277"/>
        <v>16</v>
      </c>
      <c r="GG374" s="360" t="str">
        <f t="shared" si="1278"/>
        <v/>
      </c>
      <c r="GH374" s="360" t="str">
        <f t="shared" si="1279"/>
        <v/>
      </c>
      <c r="GI374" s="360" t="str">
        <f t="shared" si="1280"/>
        <v/>
      </c>
      <c r="GJ374" s="360" t="str">
        <f t="shared" si="1281"/>
        <v/>
      </c>
      <c r="GK374" s="444" t="s">
        <v>1247</v>
      </c>
      <c r="GL374" s="361" t="str">
        <f t="shared" si="1101"/>
        <v>-</v>
      </c>
      <c r="GM374" s="361" t="str">
        <f t="shared" si="1102"/>
        <v>-</v>
      </c>
      <c r="GN374" s="361" t="str">
        <f t="shared" si="1103"/>
        <v>-</v>
      </c>
      <c r="GO374" s="361" t="str">
        <f t="shared" si="1104"/>
        <v>-</v>
      </c>
      <c r="GP374" s="361" t="str">
        <f t="shared" si="1105"/>
        <v>-</v>
      </c>
      <c r="GQ374" s="361" t="str">
        <f t="shared" si="1106"/>
        <v>-</v>
      </c>
      <c r="GR374" s="361" t="str">
        <f t="shared" si="1107"/>
        <v>-</v>
      </c>
      <c r="GS374" s="361" t="str">
        <f t="shared" si="1108"/>
        <v>-</v>
      </c>
      <c r="GT374" s="361" t="str">
        <f t="shared" si="1109"/>
        <v>-</v>
      </c>
      <c r="GU374" s="361" t="str">
        <f t="shared" si="1110"/>
        <v>-</v>
      </c>
      <c r="GV374" s="361" t="str">
        <f t="shared" si="1111"/>
        <v>-</v>
      </c>
      <c r="GW374" s="361" t="str">
        <f t="shared" si="1112"/>
        <v>-</v>
      </c>
      <c r="GX374" s="361" t="str">
        <f t="shared" si="1113"/>
        <v>-</v>
      </c>
      <c r="GY374" s="361" t="str">
        <f t="shared" si="1114"/>
        <v>-</v>
      </c>
      <c r="GZ374" s="361" t="str">
        <f t="shared" si="1115"/>
        <v>-</v>
      </c>
      <c r="HA374" s="361" t="str">
        <f t="shared" si="1116"/>
        <v>-</v>
      </c>
      <c r="HB374" s="361" t="str">
        <f t="shared" si="1117"/>
        <v>-</v>
      </c>
      <c r="HC374" s="361" t="str">
        <f t="shared" si="1118"/>
        <v>-</v>
      </c>
      <c r="HD374" s="361" t="str">
        <f t="shared" si="1119"/>
        <v>-</v>
      </c>
      <c r="HE374" s="361" t="str">
        <f t="shared" si="1120"/>
        <v>-</v>
      </c>
      <c r="HF374" s="361" t="str">
        <f t="shared" si="1121"/>
        <v>-</v>
      </c>
      <c r="HG374" s="361" t="str">
        <f t="shared" si="1122"/>
        <v>-</v>
      </c>
      <c r="HH374" s="361" t="str">
        <f t="shared" si="1123"/>
        <v>-</v>
      </c>
      <c r="HI374" s="361" t="str">
        <f t="shared" si="1124"/>
        <v>-</v>
      </c>
      <c r="HJ374" s="361" t="str">
        <f t="shared" si="1125"/>
        <v>-</v>
      </c>
      <c r="HK374" s="361" t="str">
        <f t="shared" si="1126"/>
        <v>-</v>
      </c>
      <c r="HL374" s="361" t="str">
        <f t="shared" si="1127"/>
        <v>-</v>
      </c>
      <c r="HM374" s="361" t="str">
        <f t="shared" si="1128"/>
        <v>-</v>
      </c>
      <c r="HN374" s="361" t="str">
        <f t="shared" si="1129"/>
        <v>-</v>
      </c>
      <c r="HO374" s="361" t="str">
        <f t="shared" si="1130"/>
        <v>-</v>
      </c>
      <c r="HP374" s="361" t="str">
        <f t="shared" si="1131"/>
        <v>-</v>
      </c>
      <c r="HQ374" s="361" t="str">
        <f t="shared" si="1132"/>
        <v>-</v>
      </c>
      <c r="HR374" s="361" t="str">
        <f t="shared" si="1133"/>
        <v>-</v>
      </c>
      <c r="HS374" s="361" t="str">
        <f t="shared" si="1134"/>
        <v>-</v>
      </c>
      <c r="HT374" s="361" t="str">
        <f t="shared" si="1135"/>
        <v>-</v>
      </c>
      <c r="HU374" s="361" t="str">
        <f t="shared" si="1136"/>
        <v>-</v>
      </c>
      <c r="HV374" s="361" t="str">
        <f t="shared" si="1137"/>
        <v>-</v>
      </c>
      <c r="HW374" s="361" t="str">
        <f t="shared" si="1138"/>
        <v>-</v>
      </c>
      <c r="HX374" s="361" t="str">
        <f t="shared" si="1139"/>
        <v>-</v>
      </c>
      <c r="HY374" s="361" t="str">
        <f t="shared" si="1140"/>
        <v>-</v>
      </c>
      <c r="HZ374" s="361" t="str">
        <f t="shared" si="1141"/>
        <v>-</v>
      </c>
      <c r="IA374" s="361" t="str">
        <f t="shared" si="1142"/>
        <v>sgm</v>
      </c>
      <c r="IB374" s="361" t="str">
        <f t="shared" si="1143"/>
        <v>-</v>
      </c>
      <c r="IC374" s="361" t="str">
        <f t="shared" si="1144"/>
        <v>-</v>
      </c>
      <c r="ID374" s="361" t="str">
        <f t="shared" si="1145"/>
        <v>-</v>
      </c>
      <c r="IE374" s="361" t="str">
        <f t="shared" si="1146"/>
        <v>-</v>
      </c>
      <c r="IF374" s="444" t="s">
        <v>1247</v>
      </c>
      <c r="IG374" s="56" t="str">
        <f t="shared" si="1282"/>
        <v>-</v>
      </c>
      <c r="IH374" s="56" t="str">
        <f t="shared" si="1283"/>
        <v>-</v>
      </c>
      <c r="II374" s="56" t="str">
        <f t="shared" si="1284"/>
        <v>-</v>
      </c>
      <c r="IJ374" s="56" t="str">
        <f t="shared" si="1285"/>
        <v>-</v>
      </c>
      <c r="IK374" s="56" t="str">
        <f t="shared" si="1147"/>
        <v>-</v>
      </c>
      <c r="IL374" s="56" t="str">
        <f t="shared" si="1148"/>
        <v>-</v>
      </c>
      <c r="IM374" s="56" t="str">
        <f t="shared" si="1149"/>
        <v>-</v>
      </c>
      <c r="IN374" s="56" t="str">
        <f t="shared" si="1150"/>
        <v>-</v>
      </c>
      <c r="IO374" s="56" t="str">
        <f t="shared" si="1151"/>
        <v>-</v>
      </c>
      <c r="IP374" s="56" t="str">
        <f t="shared" si="1152"/>
        <v>-</v>
      </c>
      <c r="IQ374" s="56" t="str">
        <f t="shared" si="1153"/>
        <v>-</v>
      </c>
      <c r="IR374" s="56" t="str">
        <f t="shared" si="1154"/>
        <v>-</v>
      </c>
      <c r="IS374" s="56" t="str">
        <f t="shared" si="1155"/>
        <v>-</v>
      </c>
      <c r="IT374" s="56" t="str">
        <f t="shared" si="1156"/>
        <v>-</v>
      </c>
      <c r="IU374" s="56" t="str">
        <f t="shared" si="1157"/>
        <v>-</v>
      </c>
      <c r="IV374" s="56" t="str">
        <f t="shared" si="1158"/>
        <v>-</v>
      </c>
      <c r="IW374" s="56" t="str">
        <f t="shared" si="1159"/>
        <v>-</v>
      </c>
      <c r="IX374" s="56" t="str">
        <f t="shared" si="1160"/>
        <v>-</v>
      </c>
      <c r="IY374" s="56" t="str">
        <f t="shared" si="1161"/>
        <v>-</v>
      </c>
      <c r="IZ374" s="56" t="str">
        <f t="shared" si="1162"/>
        <v>-</v>
      </c>
      <c r="JA374" s="56" t="str">
        <f t="shared" si="1163"/>
        <v>-</v>
      </c>
      <c r="JB374" s="56" t="str">
        <f t="shared" si="1164"/>
        <v>-</v>
      </c>
      <c r="JC374" s="56" t="str">
        <f t="shared" si="1165"/>
        <v>-</v>
      </c>
      <c r="JD374" s="56" t="str">
        <f t="shared" si="1166"/>
        <v>-</v>
      </c>
      <c r="JE374" s="56" t="str">
        <f t="shared" si="1167"/>
        <v>-</v>
      </c>
      <c r="JF374" s="56" t="str">
        <f t="shared" si="1168"/>
        <v>-</v>
      </c>
      <c r="JG374" s="56" t="str">
        <f t="shared" si="1169"/>
        <v>-</v>
      </c>
      <c r="JH374" s="56" t="str">
        <f t="shared" si="1170"/>
        <v>-</v>
      </c>
      <c r="JI374" s="56" t="str">
        <f t="shared" si="1171"/>
        <v>-</v>
      </c>
      <c r="JJ374" s="56" t="str">
        <f t="shared" si="1172"/>
        <v>-</v>
      </c>
      <c r="JK374" s="56" t="str">
        <f t="shared" si="1173"/>
        <v>-</v>
      </c>
      <c r="JL374" s="56" t="str">
        <f t="shared" si="1174"/>
        <v>-</v>
      </c>
      <c r="JM374" s="56" t="str">
        <f t="shared" si="1175"/>
        <v>-</v>
      </c>
      <c r="JN374" s="56" t="str">
        <f t="shared" si="1176"/>
        <v>-</v>
      </c>
      <c r="JO374" s="56" t="str">
        <f t="shared" si="1177"/>
        <v>-</v>
      </c>
      <c r="JP374" s="56" t="str">
        <f t="shared" si="1178"/>
        <v>-</v>
      </c>
      <c r="JQ374" s="56" t="str">
        <f t="shared" si="1179"/>
        <v>-</v>
      </c>
      <c r="JR374" s="56" t="str">
        <f t="shared" si="1180"/>
        <v>-</v>
      </c>
      <c r="JS374" s="56" t="str">
        <f t="shared" si="1181"/>
        <v>-</v>
      </c>
      <c r="JT374" s="56" t="str">
        <f t="shared" si="1182"/>
        <v>-</v>
      </c>
      <c r="JU374" s="56" t="str">
        <f t="shared" si="1183"/>
        <v>-</v>
      </c>
      <c r="JV374" s="56">
        <f t="shared" si="1184"/>
        <v>1.7</v>
      </c>
      <c r="JW374" s="56" t="str">
        <f t="shared" si="1185"/>
        <v>-</v>
      </c>
      <c r="JX374" s="56" t="str">
        <f t="shared" si="1186"/>
        <v>-</v>
      </c>
      <c r="JY374" s="56" t="str">
        <f t="shared" si="1187"/>
        <v>-</v>
      </c>
      <c r="JZ374" s="56" t="str">
        <f t="shared" si="1188"/>
        <v>-</v>
      </c>
      <c r="KA374" s="444" t="s">
        <v>1247</v>
      </c>
      <c r="KB374" s="360">
        <f>IF(ISNUMBER(INDEX($EQ$15:$GK$521,$B374,EO$11)),MAX(KB$14:KB373)+1,0)</f>
        <v>26</v>
      </c>
      <c r="KC374" s="360" t="str">
        <f t="shared" si="1286"/>
        <v/>
      </c>
      <c r="KD374" s="373" t="s">
        <v>2</v>
      </c>
      <c r="KE374" s="215"/>
      <c r="KF374" s="60"/>
      <c r="KG374" s="60"/>
      <c r="KH374" s="60"/>
      <c r="KI374" s="60"/>
      <c r="KJ374" s="60"/>
      <c r="KK374" s="60"/>
      <c r="KL374" s="60"/>
      <c r="KM374" s="60"/>
      <c r="KN374" s="60"/>
      <c r="KO374" s="60"/>
      <c r="KP374" s="60"/>
      <c r="KQ374" s="60"/>
      <c r="KR374" s="60"/>
      <c r="KS374" s="60"/>
      <c r="KT374" s="60"/>
      <c r="KU374" s="60"/>
      <c r="KV374" s="60"/>
      <c r="KW374" s="60"/>
      <c r="KX374" s="60"/>
      <c r="KY374" s="60"/>
      <c r="KZ374" s="283" t="str">
        <f t="shared" si="1189"/>
        <v/>
      </c>
      <c r="LA374" s="26"/>
      <c r="LB374" s="18"/>
      <c r="LC374" s="18"/>
      <c r="LD374" s="18"/>
      <c r="LE374" s="18"/>
      <c r="LF374" s="18"/>
      <c r="LG374" s="18"/>
      <c r="LH374" s="18"/>
      <c r="LI374" s="18"/>
      <c r="LJ374" s="18"/>
      <c r="LK374" s="18"/>
      <c r="LL374" s="18"/>
      <c r="LM374" s="18"/>
      <c r="LN374" s="63"/>
      <c r="LO374" s="251">
        <f t="shared" si="1190"/>
        <v>0</v>
      </c>
      <c r="LP374" s="251">
        <f t="shared" si="1191"/>
        <v>0</v>
      </c>
      <c r="LQ374" s="251">
        <f t="shared" si="1192"/>
        <v>0</v>
      </c>
      <c r="LR374" s="251">
        <f t="shared" si="1193"/>
        <v>0</v>
      </c>
      <c r="LS374" s="251">
        <f t="shared" si="1194"/>
        <v>0</v>
      </c>
      <c r="LT374" s="251">
        <f t="shared" si="1195"/>
        <v>0</v>
      </c>
      <c r="LU374" s="251">
        <f t="shared" si="1196"/>
        <v>0</v>
      </c>
      <c r="LV374" s="251">
        <f t="shared" si="1197"/>
        <v>0</v>
      </c>
      <c r="LW374" s="251">
        <f t="shared" si="1198"/>
        <v>0</v>
      </c>
      <c r="LX374" s="251">
        <f t="shared" si="1199"/>
        <v>0</v>
      </c>
      <c r="LY374" s="251">
        <f t="shared" si="1200"/>
        <v>0</v>
      </c>
      <c r="LZ374" s="251">
        <f t="shared" si="1201"/>
        <v>0</v>
      </c>
      <c r="MA374" s="63" t="str">
        <f t="shared" si="1202"/>
        <v/>
      </c>
      <c r="MB374" s="63" t="str">
        <f t="shared" si="1094"/>
        <v/>
      </c>
      <c r="MC374" s="63">
        <f t="shared" si="1095"/>
        <v>360</v>
      </c>
      <c r="MD374" s="63" t="str">
        <f t="shared" si="1096"/>
        <v/>
      </c>
      <c r="ME374" s="63" t="str">
        <f t="shared" si="1097"/>
        <v/>
      </c>
      <c r="MF374" s="315" t="str">
        <f t="shared" si="1203"/>
        <v/>
      </c>
      <c r="MG374" s="315">
        <f>IF(ISNUMBER(MATCH(EO374,$ME$15:$ME$520,0)),0,MAX(MG$14:MG373)+1)</f>
        <v>0</v>
      </c>
      <c r="MH374" s="315" t="str">
        <f t="shared" si="1204"/>
        <v/>
      </c>
      <c r="MI374" s="369"/>
      <c r="MJ374" s="68"/>
      <c r="MK374" s="18"/>
      <c r="ML374" s="242"/>
      <c r="MM374" s="242"/>
      <c r="MN374" s="59"/>
      <c r="MO374" s="59"/>
      <c r="MP374" s="285"/>
      <c r="MQ374" s="59"/>
      <c r="MR374" s="238"/>
      <c r="MS374" s="285"/>
      <c r="MT374" s="59"/>
      <c r="MU374" s="285"/>
      <c r="MV374" s="238"/>
      <c r="MW374" s="59"/>
      <c r="MX374" s="59"/>
      <c r="MY374" s="59"/>
      <c r="MZ374" s="59"/>
      <c r="NA374" s="59"/>
      <c r="NB374" s="59"/>
      <c r="NC374" s="59"/>
      <c r="ND374" s="59"/>
      <c r="NE374" s="59"/>
      <c r="NF374" s="59"/>
      <c r="NG374" s="59"/>
      <c r="NH374" s="59"/>
      <c r="NI374" s="59"/>
      <c r="NJ374" s="59"/>
      <c r="NK374" s="59"/>
      <c r="NL374" s="454"/>
      <c r="NM374" s="454"/>
      <c r="NN374" s="59"/>
      <c r="NO374" s="18"/>
      <c r="NP374" s="18"/>
      <c r="NQ374" s="18"/>
      <c r="NR374" s="18"/>
      <c r="NS374" s="18"/>
      <c r="NT374" s="18"/>
      <c r="NU374" s="18"/>
      <c r="NV374" s="18"/>
      <c r="NW374" s="18"/>
      <c r="NX374" s="18"/>
      <c r="NY374" s="18"/>
      <c r="NZ374" s="18"/>
      <c r="OA374" s="18"/>
      <c r="OB374" s="18"/>
      <c r="OC374" s="18"/>
      <c r="OZ374" s="59"/>
      <c r="PA374" s="251" t="str">
        <f t="shared" si="1205"/>
        <v/>
      </c>
      <c r="PB374" s="251" t="str">
        <f t="shared" si="1206"/>
        <v/>
      </c>
      <c r="PC374" s="251" t="str">
        <f t="shared" si="1207"/>
        <v/>
      </c>
      <c r="PD374" s="251" t="str">
        <f t="shared" si="1208"/>
        <v/>
      </c>
      <c r="PE374" s="251" t="str">
        <f t="shared" si="1209"/>
        <v/>
      </c>
      <c r="PF374" s="251" t="str">
        <f t="shared" si="1210"/>
        <v/>
      </c>
      <c r="PG374" s="251" t="str">
        <f t="shared" si="1211"/>
        <v/>
      </c>
      <c r="PH374" s="251" t="str">
        <f t="shared" si="1212"/>
        <v/>
      </c>
      <c r="PI374" s="251" t="str">
        <f t="shared" si="1213"/>
        <v/>
      </c>
      <c r="PJ374" s="251" t="str">
        <f t="shared" si="1214"/>
        <v/>
      </c>
      <c r="PK374" s="251" t="str">
        <f t="shared" si="1215"/>
        <v/>
      </c>
      <c r="PL374" s="251" t="str">
        <f t="shared" si="1216"/>
        <v/>
      </c>
      <c r="PM374" s="251" t="str">
        <f t="shared" si="1217"/>
        <v/>
      </c>
      <c r="PN374" s="251" t="str">
        <f t="shared" si="1218"/>
        <v/>
      </c>
      <c r="PO374" s="251" t="str">
        <f t="shared" si="1219"/>
        <v/>
      </c>
      <c r="PP374" s="251" t="str">
        <f t="shared" si="1220"/>
        <v/>
      </c>
      <c r="PQ374" s="251" t="str">
        <f t="shared" si="1221"/>
        <v/>
      </c>
      <c r="PR374" s="251" t="str">
        <f t="shared" si="1222"/>
        <v/>
      </c>
      <c r="PS374" s="251" t="str">
        <f t="shared" si="1223"/>
        <v/>
      </c>
      <c r="PT374" s="251" t="str">
        <f t="shared" si="1224"/>
        <v/>
      </c>
      <c r="PU374" s="251" t="str">
        <f t="shared" si="1225"/>
        <v/>
      </c>
      <c r="PV374" s="251" t="str">
        <f t="shared" si="1226"/>
        <v/>
      </c>
      <c r="PW374" s="251" t="str">
        <f t="shared" si="1227"/>
        <v/>
      </c>
      <c r="PX374" s="251" t="str">
        <f t="shared" si="1228"/>
        <v/>
      </c>
      <c r="PY374" s="251" t="str">
        <f t="shared" si="1229"/>
        <v/>
      </c>
      <c r="PZ374" s="251" t="str">
        <f t="shared" si="1230"/>
        <v/>
      </c>
      <c r="QA374" s="251" t="str">
        <f t="shared" si="1231"/>
        <v/>
      </c>
      <c r="QB374" s="251" t="str">
        <f t="shared" si="1232"/>
        <v/>
      </c>
      <c r="QC374" s="251" t="str">
        <f t="shared" si="1233"/>
        <v/>
      </c>
      <c r="QD374" s="251" t="str">
        <f t="shared" si="1234"/>
        <v/>
      </c>
      <c r="QE374" s="251" t="str">
        <f t="shared" si="1235"/>
        <v/>
      </c>
      <c r="QF374" s="63">
        <f t="shared" si="1236"/>
        <v>0</v>
      </c>
      <c r="QG374" s="59"/>
      <c r="QH374" s="59"/>
      <c r="QI374" s="59"/>
      <c r="QJ374" s="59"/>
      <c r="QK374" s="59"/>
      <c r="QL374" s="59"/>
      <c r="QM374" s="59"/>
      <c r="QN374" s="59"/>
    </row>
    <row r="375" spans="1:456" ht="6.75" customHeight="1" x14ac:dyDescent="0.25">
      <c r="A375" s="68"/>
      <c r="B375" s="389">
        <f t="shared" si="1098"/>
        <v>361</v>
      </c>
      <c r="C375" s="72" t="s">
        <v>1343</v>
      </c>
      <c r="D375" s="468" t="s">
        <v>1351</v>
      </c>
      <c r="E375" s="59"/>
      <c r="F375" s="229"/>
      <c r="G375" s="295"/>
      <c r="H375" s="295"/>
      <c r="I375" s="229"/>
      <c r="J375" s="295"/>
      <c r="K375" s="295"/>
      <c r="L375" s="229"/>
      <c r="M375" s="295"/>
      <c r="N375" s="295"/>
      <c r="O375" s="229"/>
      <c r="P375" s="295"/>
      <c r="Q375" s="295"/>
      <c r="R375" s="229"/>
      <c r="S375" s="230"/>
      <c r="T375" s="231"/>
      <c r="U375" s="229"/>
      <c r="V375" s="230"/>
      <c r="W375" s="231"/>
      <c r="X375" s="229"/>
      <c r="Y375" s="230"/>
      <c r="Z375" s="231"/>
      <c r="AA375" s="229"/>
      <c r="AB375" s="295"/>
      <c r="AC375" s="295"/>
      <c r="AD375" s="229"/>
      <c r="AE375" s="295"/>
      <c r="AF375" s="295"/>
      <c r="AG375" s="229"/>
      <c r="AH375" s="295"/>
      <c r="AI375" s="295"/>
      <c r="AJ375" s="229"/>
      <c r="AK375" s="295"/>
      <c r="AL375" s="295"/>
      <c r="AM375" s="229"/>
      <c r="AN375" s="295"/>
      <c r="AO375" s="295"/>
      <c r="AP375" s="243"/>
      <c r="AQ375" s="295"/>
      <c r="AR375" s="290"/>
      <c r="AS375" s="243"/>
      <c r="AT375" s="295"/>
      <c r="AU375" s="290"/>
      <c r="AV375" s="229"/>
      <c r="AW375" s="230"/>
      <c r="AX375" s="231"/>
      <c r="AY375" s="229"/>
      <c r="AZ375" s="230"/>
      <c r="BA375" s="231"/>
      <c r="BB375" s="229"/>
      <c r="BC375" s="230"/>
      <c r="BD375" s="231"/>
      <c r="BE375" s="229"/>
      <c r="BF375" s="230"/>
      <c r="BG375" s="231"/>
      <c r="BH375" s="229"/>
      <c r="BI375" s="230"/>
      <c r="BJ375" s="231"/>
      <c r="BK375" s="243"/>
      <c r="BL375" s="230"/>
      <c r="BM375" s="231"/>
      <c r="BN375" s="243"/>
      <c r="BO375" s="230"/>
      <c r="BP375" s="231"/>
      <c r="BQ375" s="229"/>
      <c r="BR375" s="230"/>
      <c r="BS375" s="231"/>
      <c r="BT375" s="229"/>
      <c r="BU375" s="230"/>
      <c r="BV375" s="231"/>
      <c r="BW375" s="229"/>
      <c r="BX375" s="230"/>
      <c r="BY375" s="231"/>
      <c r="BZ375" s="229"/>
      <c r="CA375" s="230"/>
      <c r="CB375" s="231"/>
      <c r="CC375" s="229"/>
      <c r="CD375" s="230"/>
      <c r="CE375" s="231"/>
      <c r="CF375" s="331"/>
      <c r="CG375" s="332"/>
      <c r="CH375" s="385"/>
      <c r="CI375" s="331"/>
      <c r="CJ375" s="332"/>
      <c r="CK375" s="385"/>
      <c r="CL375" s="243"/>
      <c r="CM375" s="230"/>
      <c r="CN375" s="354"/>
      <c r="CO375" s="243"/>
      <c r="CP375" s="230"/>
      <c r="CQ375" s="231"/>
      <c r="CR375" s="331"/>
      <c r="CS375" s="332"/>
      <c r="CT375" s="333"/>
      <c r="CU375" s="229"/>
      <c r="CV375" s="230"/>
      <c r="CW375" s="231"/>
      <c r="CX375" s="331"/>
      <c r="CY375" s="332"/>
      <c r="CZ375" s="333"/>
      <c r="DA375" s="331"/>
      <c r="DB375" s="332"/>
      <c r="DC375" s="333"/>
      <c r="DD375" s="331"/>
      <c r="DE375" s="332"/>
      <c r="DF375" s="333"/>
      <c r="DG375" s="331"/>
      <c r="DH375" s="332"/>
      <c r="DI375" s="333"/>
      <c r="DJ375" s="229"/>
      <c r="DK375" s="230"/>
      <c r="DL375" s="231"/>
      <c r="DM375" s="229"/>
      <c r="DN375" s="230"/>
      <c r="DO375" s="231"/>
      <c r="DP375" s="331"/>
      <c r="DQ375" s="332"/>
      <c r="DR375" s="333"/>
      <c r="DS375" s="331"/>
      <c r="DT375" s="332"/>
      <c r="DU375" s="333"/>
      <c r="DV375" s="331"/>
      <c r="DW375" s="332"/>
      <c r="DX375" s="333"/>
      <c r="DY375" s="331"/>
      <c r="DZ375" s="332"/>
      <c r="EA375" s="333"/>
      <c r="EB375" s="331"/>
      <c r="EC375" s="332"/>
      <c r="ED375" s="333"/>
      <c r="EE375" s="331"/>
      <c r="EF375" s="332"/>
      <c r="EG375" s="333"/>
      <c r="EH375" s="229"/>
      <c r="EI375" s="230"/>
      <c r="EJ375" s="231"/>
      <c r="EK375" s="229"/>
      <c r="EL375" s="230"/>
      <c r="EM375" s="231"/>
      <c r="EN375" s="244"/>
      <c r="EO375" s="269" t="str">
        <f t="shared" si="1099"/>
        <v/>
      </c>
      <c r="EP375" s="444" t="s">
        <v>1247</v>
      </c>
      <c r="EQ375" s="360" t="str">
        <f t="shared" si="1237"/>
        <v/>
      </c>
      <c r="ER375" s="360" t="str">
        <f t="shared" si="1238"/>
        <v/>
      </c>
      <c r="ES375" s="360" t="str">
        <f t="shared" si="1239"/>
        <v/>
      </c>
      <c r="ET375" s="360" t="str">
        <f t="shared" si="1240"/>
        <v/>
      </c>
      <c r="EU375" s="360" t="str">
        <f t="shared" si="1241"/>
        <v/>
      </c>
      <c r="EV375" s="360" t="str">
        <f t="shared" si="1242"/>
        <v/>
      </c>
      <c r="EW375" s="360" t="str">
        <f t="shared" si="1243"/>
        <v/>
      </c>
      <c r="EX375" s="360" t="str">
        <f t="shared" si="1244"/>
        <v/>
      </c>
      <c r="EY375" s="360" t="str">
        <f t="shared" si="1245"/>
        <v/>
      </c>
      <c r="EZ375" s="360" t="str">
        <f t="shared" si="1246"/>
        <v/>
      </c>
      <c r="FA375" s="360" t="str">
        <f t="shared" si="1247"/>
        <v/>
      </c>
      <c r="FB375" s="360" t="str">
        <f t="shared" si="1248"/>
        <v/>
      </c>
      <c r="FC375" s="360" t="str">
        <f t="shared" si="1249"/>
        <v/>
      </c>
      <c r="FD375" s="360" t="str">
        <f t="shared" si="1250"/>
        <v/>
      </c>
      <c r="FE375" s="360" t="str">
        <f t="shared" si="1251"/>
        <v/>
      </c>
      <c r="FF375" s="360" t="str">
        <f t="shared" si="1252"/>
        <v/>
      </c>
      <c r="FG375" s="360" t="str">
        <f t="shared" si="1253"/>
        <v/>
      </c>
      <c r="FH375" s="360" t="str">
        <f t="shared" si="1254"/>
        <v/>
      </c>
      <c r="FI375" s="360" t="str">
        <f t="shared" si="1255"/>
        <v/>
      </c>
      <c r="FJ375" s="360" t="str">
        <f t="shared" si="1256"/>
        <v/>
      </c>
      <c r="FK375" s="360" t="str">
        <f t="shared" si="1257"/>
        <v/>
      </c>
      <c r="FL375" s="360" t="str">
        <f t="shared" si="1258"/>
        <v/>
      </c>
      <c r="FM375" s="360" t="str">
        <f t="shared" si="1259"/>
        <v/>
      </c>
      <c r="FN375" s="360" t="str">
        <f t="shared" si="1260"/>
        <v/>
      </c>
      <c r="FO375" s="360" t="str">
        <f t="shared" si="1261"/>
        <v/>
      </c>
      <c r="FP375" s="360" t="str">
        <f t="shared" si="1262"/>
        <v/>
      </c>
      <c r="FQ375" s="360" t="str">
        <f t="shared" si="1263"/>
        <v/>
      </c>
      <c r="FR375" s="360" t="str">
        <f t="shared" si="1264"/>
        <v/>
      </c>
      <c r="FS375" s="360" t="str">
        <f t="shared" si="1265"/>
        <v/>
      </c>
      <c r="FT375" s="360" t="str">
        <f t="shared" si="1100"/>
        <v/>
      </c>
      <c r="FU375" s="360" t="str">
        <f t="shared" si="1266"/>
        <v/>
      </c>
      <c r="FV375" s="360" t="str">
        <f t="shared" si="1267"/>
        <v/>
      </c>
      <c r="FW375" s="360" t="str">
        <f t="shared" si="1268"/>
        <v/>
      </c>
      <c r="FX375" s="360" t="str">
        <f t="shared" si="1269"/>
        <v/>
      </c>
      <c r="FY375" s="360" t="str">
        <f t="shared" si="1270"/>
        <v/>
      </c>
      <c r="FZ375" s="360" t="str">
        <f t="shared" si="1271"/>
        <v/>
      </c>
      <c r="GA375" s="360" t="str">
        <f t="shared" si="1272"/>
        <v/>
      </c>
      <c r="GB375" s="360" t="str">
        <f t="shared" si="1273"/>
        <v/>
      </c>
      <c r="GC375" s="360" t="str">
        <f t="shared" si="1274"/>
        <v/>
      </c>
      <c r="GD375" s="360" t="str">
        <f t="shared" si="1275"/>
        <v/>
      </c>
      <c r="GE375" s="360" t="str">
        <f t="shared" si="1276"/>
        <v/>
      </c>
      <c r="GF375" s="360">
        <f t="shared" si="1277"/>
        <v>17</v>
      </c>
      <c r="GG375" s="360" t="str">
        <f t="shared" si="1278"/>
        <v/>
      </c>
      <c r="GH375" s="360" t="str">
        <f t="shared" si="1279"/>
        <v/>
      </c>
      <c r="GI375" s="360" t="str">
        <f t="shared" si="1280"/>
        <v/>
      </c>
      <c r="GJ375" s="360" t="str">
        <f t="shared" si="1281"/>
        <v/>
      </c>
      <c r="GK375" s="444" t="s">
        <v>1247</v>
      </c>
      <c r="GL375" s="361" t="str">
        <f t="shared" si="1101"/>
        <v>-</v>
      </c>
      <c r="GM375" s="361" t="str">
        <f t="shared" si="1102"/>
        <v>-</v>
      </c>
      <c r="GN375" s="361" t="str">
        <f t="shared" si="1103"/>
        <v>-</v>
      </c>
      <c r="GO375" s="361" t="str">
        <f t="shared" si="1104"/>
        <v>-</v>
      </c>
      <c r="GP375" s="361" t="str">
        <f t="shared" si="1105"/>
        <v>-</v>
      </c>
      <c r="GQ375" s="361" t="str">
        <f t="shared" si="1106"/>
        <v>-</v>
      </c>
      <c r="GR375" s="361" t="str">
        <f t="shared" si="1107"/>
        <v>-</v>
      </c>
      <c r="GS375" s="361" t="str">
        <f t="shared" si="1108"/>
        <v>-</v>
      </c>
      <c r="GT375" s="361" t="str">
        <f t="shared" si="1109"/>
        <v>-</v>
      </c>
      <c r="GU375" s="361" t="str">
        <f t="shared" si="1110"/>
        <v>-</v>
      </c>
      <c r="GV375" s="361" t="str">
        <f t="shared" si="1111"/>
        <v>-</v>
      </c>
      <c r="GW375" s="361" t="str">
        <f t="shared" si="1112"/>
        <v>-</v>
      </c>
      <c r="GX375" s="361" t="str">
        <f t="shared" si="1113"/>
        <v>-</v>
      </c>
      <c r="GY375" s="361" t="str">
        <f t="shared" si="1114"/>
        <v>-</v>
      </c>
      <c r="GZ375" s="361" t="str">
        <f t="shared" si="1115"/>
        <v>-</v>
      </c>
      <c r="HA375" s="361" t="str">
        <f t="shared" si="1116"/>
        <v>-</v>
      </c>
      <c r="HB375" s="361" t="str">
        <f t="shared" si="1117"/>
        <v>-</v>
      </c>
      <c r="HC375" s="361" t="str">
        <f t="shared" si="1118"/>
        <v>-</v>
      </c>
      <c r="HD375" s="361" t="str">
        <f t="shared" si="1119"/>
        <v>-</v>
      </c>
      <c r="HE375" s="361" t="str">
        <f t="shared" si="1120"/>
        <v>-</v>
      </c>
      <c r="HF375" s="361" t="str">
        <f t="shared" si="1121"/>
        <v>-</v>
      </c>
      <c r="HG375" s="361" t="str">
        <f t="shared" si="1122"/>
        <v>-</v>
      </c>
      <c r="HH375" s="361" t="str">
        <f t="shared" si="1123"/>
        <v>-</v>
      </c>
      <c r="HI375" s="361" t="str">
        <f t="shared" si="1124"/>
        <v>-</v>
      </c>
      <c r="HJ375" s="361" t="str">
        <f t="shared" si="1125"/>
        <v>-</v>
      </c>
      <c r="HK375" s="361" t="str">
        <f t="shared" si="1126"/>
        <v>-</v>
      </c>
      <c r="HL375" s="361" t="str">
        <f t="shared" si="1127"/>
        <v>-</v>
      </c>
      <c r="HM375" s="361" t="str">
        <f t="shared" si="1128"/>
        <v>-</v>
      </c>
      <c r="HN375" s="361" t="str">
        <f t="shared" si="1129"/>
        <v>-</v>
      </c>
      <c r="HO375" s="361" t="str">
        <f t="shared" si="1130"/>
        <v>-</v>
      </c>
      <c r="HP375" s="361" t="str">
        <f t="shared" si="1131"/>
        <v>-</v>
      </c>
      <c r="HQ375" s="361" t="str">
        <f t="shared" si="1132"/>
        <v>-</v>
      </c>
      <c r="HR375" s="361" t="str">
        <f t="shared" si="1133"/>
        <v>-</v>
      </c>
      <c r="HS375" s="361" t="str">
        <f t="shared" si="1134"/>
        <v>-</v>
      </c>
      <c r="HT375" s="361" t="str">
        <f t="shared" si="1135"/>
        <v>-</v>
      </c>
      <c r="HU375" s="361" t="str">
        <f t="shared" si="1136"/>
        <v>-</v>
      </c>
      <c r="HV375" s="361" t="str">
        <f t="shared" si="1137"/>
        <v>-</v>
      </c>
      <c r="HW375" s="361" t="str">
        <f t="shared" si="1138"/>
        <v>-</v>
      </c>
      <c r="HX375" s="361" t="str">
        <f t="shared" si="1139"/>
        <v>-</v>
      </c>
      <c r="HY375" s="361" t="str">
        <f t="shared" si="1140"/>
        <v>-</v>
      </c>
      <c r="HZ375" s="361" t="str">
        <f t="shared" si="1141"/>
        <v>-</v>
      </c>
      <c r="IA375" s="361" t="str">
        <f t="shared" si="1142"/>
        <v>sgs</v>
      </c>
      <c r="IB375" s="361" t="str">
        <f t="shared" si="1143"/>
        <v>-</v>
      </c>
      <c r="IC375" s="361" t="str">
        <f t="shared" si="1144"/>
        <v>-</v>
      </c>
      <c r="ID375" s="361" t="str">
        <f t="shared" si="1145"/>
        <v>-</v>
      </c>
      <c r="IE375" s="361" t="str">
        <f t="shared" si="1146"/>
        <v>-</v>
      </c>
      <c r="IF375" s="444" t="s">
        <v>1247</v>
      </c>
      <c r="IG375" s="56" t="str">
        <f t="shared" si="1282"/>
        <v>-</v>
      </c>
      <c r="IH375" s="56" t="str">
        <f t="shared" si="1283"/>
        <v>-</v>
      </c>
      <c r="II375" s="56" t="str">
        <f t="shared" si="1284"/>
        <v>-</v>
      </c>
      <c r="IJ375" s="56" t="str">
        <f t="shared" si="1285"/>
        <v>-</v>
      </c>
      <c r="IK375" s="56" t="str">
        <f t="shared" si="1147"/>
        <v>-</v>
      </c>
      <c r="IL375" s="56" t="str">
        <f t="shared" si="1148"/>
        <v>-</v>
      </c>
      <c r="IM375" s="56" t="str">
        <f t="shared" si="1149"/>
        <v>-</v>
      </c>
      <c r="IN375" s="56" t="str">
        <f t="shared" si="1150"/>
        <v>-</v>
      </c>
      <c r="IO375" s="56" t="str">
        <f t="shared" si="1151"/>
        <v>-</v>
      </c>
      <c r="IP375" s="56" t="str">
        <f t="shared" si="1152"/>
        <v>-</v>
      </c>
      <c r="IQ375" s="56" t="str">
        <f t="shared" si="1153"/>
        <v>-</v>
      </c>
      <c r="IR375" s="56" t="str">
        <f t="shared" si="1154"/>
        <v>-</v>
      </c>
      <c r="IS375" s="56" t="str">
        <f t="shared" si="1155"/>
        <v>-</v>
      </c>
      <c r="IT375" s="56" t="str">
        <f t="shared" si="1156"/>
        <v>-</v>
      </c>
      <c r="IU375" s="56" t="str">
        <f t="shared" si="1157"/>
        <v>-</v>
      </c>
      <c r="IV375" s="56" t="str">
        <f t="shared" si="1158"/>
        <v>-</v>
      </c>
      <c r="IW375" s="56" t="str">
        <f t="shared" si="1159"/>
        <v>-</v>
      </c>
      <c r="IX375" s="56" t="str">
        <f t="shared" si="1160"/>
        <v>-</v>
      </c>
      <c r="IY375" s="56" t="str">
        <f t="shared" si="1161"/>
        <v>-</v>
      </c>
      <c r="IZ375" s="56" t="str">
        <f t="shared" si="1162"/>
        <v>-</v>
      </c>
      <c r="JA375" s="56" t="str">
        <f t="shared" si="1163"/>
        <v>-</v>
      </c>
      <c r="JB375" s="56" t="str">
        <f t="shared" si="1164"/>
        <v>-</v>
      </c>
      <c r="JC375" s="56" t="str">
        <f t="shared" si="1165"/>
        <v>-</v>
      </c>
      <c r="JD375" s="56" t="str">
        <f t="shared" si="1166"/>
        <v>-</v>
      </c>
      <c r="JE375" s="56" t="str">
        <f t="shared" si="1167"/>
        <v>-</v>
      </c>
      <c r="JF375" s="56" t="str">
        <f t="shared" si="1168"/>
        <v>-</v>
      </c>
      <c r="JG375" s="56" t="str">
        <f t="shared" si="1169"/>
        <v>-</v>
      </c>
      <c r="JH375" s="56" t="str">
        <f t="shared" si="1170"/>
        <v>-</v>
      </c>
      <c r="JI375" s="56" t="str">
        <f t="shared" si="1171"/>
        <v>-</v>
      </c>
      <c r="JJ375" s="56" t="str">
        <f t="shared" si="1172"/>
        <v>-</v>
      </c>
      <c r="JK375" s="56" t="str">
        <f t="shared" si="1173"/>
        <v>-</v>
      </c>
      <c r="JL375" s="56" t="str">
        <f t="shared" si="1174"/>
        <v>-</v>
      </c>
      <c r="JM375" s="56" t="str">
        <f t="shared" si="1175"/>
        <v>-</v>
      </c>
      <c r="JN375" s="56" t="str">
        <f t="shared" si="1176"/>
        <v>-</v>
      </c>
      <c r="JO375" s="56" t="str">
        <f t="shared" si="1177"/>
        <v>-</v>
      </c>
      <c r="JP375" s="56" t="str">
        <f t="shared" si="1178"/>
        <v>-</v>
      </c>
      <c r="JQ375" s="56" t="str">
        <f t="shared" si="1179"/>
        <v>-</v>
      </c>
      <c r="JR375" s="56" t="str">
        <f t="shared" si="1180"/>
        <v>-</v>
      </c>
      <c r="JS375" s="56" t="str">
        <f t="shared" si="1181"/>
        <v>-</v>
      </c>
      <c r="JT375" s="56" t="str">
        <f t="shared" si="1182"/>
        <v>-</v>
      </c>
      <c r="JU375" s="56" t="str">
        <f t="shared" si="1183"/>
        <v>-</v>
      </c>
      <c r="JV375" s="56">
        <f t="shared" si="1184"/>
        <v>2</v>
      </c>
      <c r="JW375" s="56" t="str">
        <f t="shared" si="1185"/>
        <v>-</v>
      </c>
      <c r="JX375" s="56" t="str">
        <f t="shared" si="1186"/>
        <v>-</v>
      </c>
      <c r="JY375" s="56" t="str">
        <f t="shared" si="1187"/>
        <v>-</v>
      </c>
      <c r="JZ375" s="56" t="str">
        <f t="shared" si="1188"/>
        <v>-</v>
      </c>
      <c r="KA375" s="444" t="s">
        <v>1247</v>
      </c>
      <c r="KB375" s="360">
        <f>IF(ISNUMBER(INDEX($EQ$15:$GK$521,$B375,EO$11)),MAX(KB$14:KB374)+1,0)</f>
        <v>27</v>
      </c>
      <c r="KC375" s="360" t="str">
        <f t="shared" si="1286"/>
        <v/>
      </c>
      <c r="KD375" s="373" t="s">
        <v>2</v>
      </c>
      <c r="KE375" s="215"/>
      <c r="KF375" s="60"/>
      <c r="KG375" s="60"/>
      <c r="KH375" s="60"/>
      <c r="KI375" s="60"/>
      <c r="KJ375" s="60"/>
      <c r="KK375" s="60"/>
      <c r="KL375" s="60"/>
      <c r="KM375" s="60"/>
      <c r="KN375" s="60"/>
      <c r="KO375" s="60"/>
      <c r="KP375" s="60"/>
      <c r="KQ375" s="60"/>
      <c r="KR375" s="60"/>
      <c r="KS375" s="60"/>
      <c r="KT375" s="60"/>
      <c r="KU375" s="60"/>
      <c r="KV375" s="60"/>
      <c r="KW375" s="60"/>
      <c r="KX375" s="60"/>
      <c r="KY375" s="60"/>
      <c r="KZ375" s="283" t="str">
        <f t="shared" si="1189"/>
        <v/>
      </c>
      <c r="LA375" s="26"/>
      <c r="LB375" s="18"/>
      <c r="LC375" s="18"/>
      <c r="LD375" s="18"/>
      <c r="LE375" s="18"/>
      <c r="LF375" s="18"/>
      <c r="LG375" s="18"/>
      <c r="LH375" s="18"/>
      <c r="LI375" s="18"/>
      <c r="LJ375" s="18"/>
      <c r="LK375" s="18"/>
      <c r="LL375" s="18"/>
      <c r="LM375" s="18"/>
      <c r="LN375" s="63"/>
      <c r="LO375" s="251">
        <f t="shared" si="1190"/>
        <v>0</v>
      </c>
      <c r="LP375" s="251">
        <f t="shared" si="1191"/>
        <v>0</v>
      </c>
      <c r="LQ375" s="251">
        <f t="shared" si="1192"/>
        <v>0</v>
      </c>
      <c r="LR375" s="251">
        <f t="shared" si="1193"/>
        <v>0</v>
      </c>
      <c r="LS375" s="251">
        <f t="shared" si="1194"/>
        <v>0</v>
      </c>
      <c r="LT375" s="251">
        <f t="shared" si="1195"/>
        <v>0</v>
      </c>
      <c r="LU375" s="251">
        <f t="shared" si="1196"/>
        <v>0</v>
      </c>
      <c r="LV375" s="251">
        <f t="shared" si="1197"/>
        <v>0</v>
      </c>
      <c r="LW375" s="251">
        <f t="shared" si="1198"/>
        <v>0</v>
      </c>
      <c r="LX375" s="251">
        <f t="shared" si="1199"/>
        <v>0</v>
      </c>
      <c r="LY375" s="251">
        <f t="shared" si="1200"/>
        <v>0</v>
      </c>
      <c r="LZ375" s="251">
        <f t="shared" si="1201"/>
        <v>0</v>
      </c>
      <c r="MA375" s="63" t="str">
        <f t="shared" si="1202"/>
        <v/>
      </c>
      <c r="MB375" s="63" t="str">
        <f t="shared" si="1094"/>
        <v/>
      </c>
      <c r="MC375" s="63">
        <f t="shared" si="1095"/>
        <v>361</v>
      </c>
      <c r="MD375" s="63" t="str">
        <f t="shared" si="1096"/>
        <v/>
      </c>
      <c r="ME375" s="63" t="str">
        <f t="shared" si="1097"/>
        <v/>
      </c>
      <c r="MF375" s="315" t="str">
        <f t="shared" si="1203"/>
        <v/>
      </c>
      <c r="MG375" s="315">
        <f>IF(ISNUMBER(MATCH(EO375,$ME$15:$ME$520,0)),0,MAX(MG$14:MG374)+1)</f>
        <v>0</v>
      </c>
      <c r="MH375" s="315" t="str">
        <f t="shared" si="1204"/>
        <v/>
      </c>
      <c r="MI375" s="369"/>
      <c r="MJ375" s="68"/>
      <c r="MK375" s="18"/>
      <c r="ML375" s="242"/>
      <c r="MM375" s="242"/>
      <c r="MN375" s="59"/>
      <c r="MO375" s="59"/>
      <c r="MP375" s="285"/>
      <c r="MQ375" s="59"/>
      <c r="MR375" s="238"/>
      <c r="MS375" s="285"/>
      <c r="MT375" s="59"/>
      <c r="MU375" s="285"/>
      <c r="MV375" s="238"/>
      <c r="MW375" s="59"/>
      <c r="MX375" s="59"/>
      <c r="MY375" s="59"/>
      <c r="MZ375" s="59"/>
      <c r="NA375" s="59"/>
      <c r="NB375" s="59"/>
      <c r="NC375" s="59"/>
      <c r="ND375" s="59"/>
      <c r="NE375" s="59"/>
      <c r="NF375" s="59"/>
      <c r="NG375" s="59"/>
      <c r="NH375" s="59"/>
      <c r="NI375" s="59"/>
      <c r="NJ375" s="59"/>
      <c r="NK375" s="59"/>
      <c r="NL375" s="454"/>
      <c r="NM375" s="454"/>
      <c r="NN375" s="59"/>
      <c r="NO375" s="18"/>
      <c r="NP375" s="18"/>
      <c r="NQ375" s="18"/>
      <c r="NR375" s="18"/>
      <c r="NS375" s="18"/>
      <c r="NT375" s="18"/>
      <c r="NU375" s="18"/>
      <c r="NV375" s="18"/>
      <c r="NW375" s="18"/>
      <c r="NX375" s="18"/>
      <c r="NY375" s="18"/>
      <c r="NZ375" s="18"/>
      <c r="OA375" s="18"/>
      <c r="OB375" s="18"/>
      <c r="OC375" s="18"/>
      <c r="OZ375" s="59"/>
      <c r="PA375" s="251" t="str">
        <f t="shared" si="1205"/>
        <v/>
      </c>
      <c r="PB375" s="251" t="str">
        <f t="shared" si="1206"/>
        <v/>
      </c>
      <c r="PC375" s="251" t="str">
        <f t="shared" si="1207"/>
        <v/>
      </c>
      <c r="PD375" s="251" t="str">
        <f t="shared" si="1208"/>
        <v/>
      </c>
      <c r="PE375" s="251" t="str">
        <f t="shared" si="1209"/>
        <v/>
      </c>
      <c r="PF375" s="251" t="str">
        <f t="shared" si="1210"/>
        <v/>
      </c>
      <c r="PG375" s="251" t="str">
        <f t="shared" si="1211"/>
        <v/>
      </c>
      <c r="PH375" s="251" t="str">
        <f t="shared" si="1212"/>
        <v/>
      </c>
      <c r="PI375" s="251" t="str">
        <f t="shared" si="1213"/>
        <v/>
      </c>
      <c r="PJ375" s="251" t="str">
        <f t="shared" si="1214"/>
        <v/>
      </c>
      <c r="PK375" s="251" t="str">
        <f t="shared" si="1215"/>
        <v/>
      </c>
      <c r="PL375" s="251" t="str">
        <f t="shared" si="1216"/>
        <v/>
      </c>
      <c r="PM375" s="251" t="str">
        <f t="shared" si="1217"/>
        <v/>
      </c>
      <c r="PN375" s="251" t="str">
        <f t="shared" si="1218"/>
        <v/>
      </c>
      <c r="PO375" s="251" t="str">
        <f t="shared" si="1219"/>
        <v/>
      </c>
      <c r="PP375" s="251" t="str">
        <f t="shared" si="1220"/>
        <v/>
      </c>
      <c r="PQ375" s="251" t="str">
        <f t="shared" si="1221"/>
        <v/>
      </c>
      <c r="PR375" s="251" t="str">
        <f t="shared" si="1222"/>
        <v/>
      </c>
      <c r="PS375" s="251" t="str">
        <f t="shared" si="1223"/>
        <v/>
      </c>
      <c r="PT375" s="251" t="str">
        <f t="shared" si="1224"/>
        <v/>
      </c>
      <c r="PU375" s="251" t="str">
        <f t="shared" si="1225"/>
        <v/>
      </c>
      <c r="PV375" s="251" t="str">
        <f t="shared" si="1226"/>
        <v/>
      </c>
      <c r="PW375" s="251" t="str">
        <f t="shared" si="1227"/>
        <v/>
      </c>
      <c r="PX375" s="251" t="str">
        <f t="shared" si="1228"/>
        <v/>
      </c>
      <c r="PY375" s="251" t="str">
        <f t="shared" si="1229"/>
        <v/>
      </c>
      <c r="PZ375" s="251" t="str">
        <f t="shared" si="1230"/>
        <v/>
      </c>
      <c r="QA375" s="251" t="str">
        <f t="shared" si="1231"/>
        <v/>
      </c>
      <c r="QB375" s="251" t="str">
        <f t="shared" si="1232"/>
        <v/>
      </c>
      <c r="QC375" s="251" t="str">
        <f t="shared" si="1233"/>
        <v/>
      </c>
      <c r="QD375" s="251" t="str">
        <f t="shared" si="1234"/>
        <v/>
      </c>
      <c r="QE375" s="251" t="str">
        <f t="shared" si="1235"/>
        <v/>
      </c>
      <c r="QF375" s="63">
        <f t="shared" si="1236"/>
        <v>0</v>
      </c>
      <c r="QG375" s="59"/>
      <c r="QH375" s="59"/>
      <c r="QI375" s="59"/>
      <c r="QJ375" s="59"/>
      <c r="QK375" s="59"/>
      <c r="QL375" s="59"/>
      <c r="QM375" s="59"/>
      <c r="QN375" s="59"/>
    </row>
    <row r="376" spans="1:456" ht="6.75" customHeight="1" x14ac:dyDescent="0.25">
      <c r="A376" s="68"/>
      <c r="B376" s="389">
        <f t="shared" si="1098"/>
        <v>362</v>
      </c>
      <c r="C376" s="72" t="s">
        <v>1344</v>
      </c>
      <c r="D376" s="468" t="s">
        <v>1351</v>
      </c>
      <c r="E376" s="59"/>
      <c r="F376" s="229"/>
      <c r="G376" s="295"/>
      <c r="H376" s="295"/>
      <c r="I376" s="229"/>
      <c r="J376" s="295"/>
      <c r="K376" s="295"/>
      <c r="L376" s="229"/>
      <c r="M376" s="295"/>
      <c r="N376" s="295"/>
      <c r="O376" s="229"/>
      <c r="P376" s="295"/>
      <c r="Q376" s="295"/>
      <c r="R376" s="229"/>
      <c r="S376" s="230"/>
      <c r="T376" s="231"/>
      <c r="U376" s="229"/>
      <c r="V376" s="230"/>
      <c r="W376" s="231"/>
      <c r="X376" s="229"/>
      <c r="Y376" s="230"/>
      <c r="Z376" s="231"/>
      <c r="AA376" s="229"/>
      <c r="AB376" s="295"/>
      <c r="AC376" s="295"/>
      <c r="AD376" s="229"/>
      <c r="AE376" s="295"/>
      <c r="AF376" s="295"/>
      <c r="AG376" s="229"/>
      <c r="AH376" s="295"/>
      <c r="AI376" s="295"/>
      <c r="AJ376" s="229"/>
      <c r="AK376" s="295"/>
      <c r="AL376" s="295"/>
      <c r="AM376" s="229"/>
      <c r="AN376" s="295"/>
      <c r="AO376" s="295"/>
      <c r="AP376" s="243"/>
      <c r="AQ376" s="295"/>
      <c r="AR376" s="290"/>
      <c r="AS376" s="243"/>
      <c r="AT376" s="295"/>
      <c r="AU376" s="290"/>
      <c r="AV376" s="229"/>
      <c r="AW376" s="230"/>
      <c r="AX376" s="231"/>
      <c r="AY376" s="229"/>
      <c r="AZ376" s="230"/>
      <c r="BA376" s="231"/>
      <c r="BB376" s="229"/>
      <c r="BC376" s="230"/>
      <c r="BD376" s="231"/>
      <c r="BE376" s="229"/>
      <c r="BF376" s="230"/>
      <c r="BG376" s="231"/>
      <c r="BH376" s="229"/>
      <c r="BI376" s="230"/>
      <c r="BJ376" s="231"/>
      <c r="BK376" s="243"/>
      <c r="BL376" s="230"/>
      <c r="BM376" s="231"/>
      <c r="BN376" s="243"/>
      <c r="BO376" s="230"/>
      <c r="BP376" s="231"/>
      <c r="BQ376" s="229"/>
      <c r="BR376" s="230"/>
      <c r="BS376" s="231"/>
      <c r="BT376" s="229"/>
      <c r="BU376" s="230"/>
      <c r="BV376" s="231"/>
      <c r="BW376" s="229"/>
      <c r="BX376" s="230"/>
      <c r="BY376" s="231"/>
      <c r="BZ376" s="229"/>
      <c r="CA376" s="230"/>
      <c r="CB376" s="231"/>
      <c r="CC376" s="229"/>
      <c r="CD376" s="230"/>
      <c r="CE376" s="231"/>
      <c r="CF376" s="331"/>
      <c r="CG376" s="332"/>
      <c r="CH376" s="385"/>
      <c r="CI376" s="331"/>
      <c r="CJ376" s="332"/>
      <c r="CK376" s="385"/>
      <c r="CL376" s="243"/>
      <c r="CM376" s="230"/>
      <c r="CN376" s="354"/>
      <c r="CO376" s="243"/>
      <c r="CP376" s="230"/>
      <c r="CQ376" s="231"/>
      <c r="CR376" s="331"/>
      <c r="CS376" s="332"/>
      <c r="CT376" s="333"/>
      <c r="CU376" s="229"/>
      <c r="CV376" s="230"/>
      <c r="CW376" s="231"/>
      <c r="CX376" s="331"/>
      <c r="CY376" s="332"/>
      <c r="CZ376" s="333"/>
      <c r="DA376" s="331"/>
      <c r="DB376" s="332"/>
      <c r="DC376" s="333"/>
      <c r="DD376" s="331"/>
      <c r="DE376" s="332"/>
      <c r="DF376" s="333"/>
      <c r="DG376" s="331"/>
      <c r="DH376" s="332"/>
      <c r="DI376" s="333"/>
      <c r="DJ376" s="229"/>
      <c r="DK376" s="230"/>
      <c r="DL376" s="231"/>
      <c r="DM376" s="229"/>
      <c r="DN376" s="230"/>
      <c r="DO376" s="231"/>
      <c r="DP376" s="331"/>
      <c r="DQ376" s="332"/>
      <c r="DR376" s="333"/>
      <c r="DS376" s="331"/>
      <c r="DT376" s="332"/>
      <c r="DU376" s="333"/>
      <c r="DV376" s="331"/>
      <c r="DW376" s="332"/>
      <c r="DX376" s="333"/>
      <c r="DY376" s="331"/>
      <c r="DZ376" s="332"/>
      <c r="EA376" s="333"/>
      <c r="EB376" s="331"/>
      <c r="EC376" s="332"/>
      <c r="ED376" s="333"/>
      <c r="EE376" s="331"/>
      <c r="EF376" s="332"/>
      <c r="EG376" s="333"/>
      <c r="EH376" s="229"/>
      <c r="EI376" s="230"/>
      <c r="EJ376" s="231"/>
      <c r="EK376" s="229"/>
      <c r="EL376" s="230"/>
      <c r="EM376" s="231"/>
      <c r="EN376" s="244"/>
      <c r="EO376" s="269" t="str">
        <f t="shared" si="1099"/>
        <v/>
      </c>
      <c r="EP376" s="444" t="s">
        <v>1247</v>
      </c>
      <c r="EQ376" s="360" t="str">
        <f t="shared" si="1237"/>
        <v/>
      </c>
      <c r="ER376" s="360" t="str">
        <f t="shared" si="1238"/>
        <v/>
      </c>
      <c r="ES376" s="360" t="str">
        <f t="shared" si="1239"/>
        <v/>
      </c>
      <c r="ET376" s="360" t="str">
        <f t="shared" si="1240"/>
        <v/>
      </c>
      <c r="EU376" s="360" t="str">
        <f t="shared" si="1241"/>
        <v/>
      </c>
      <c r="EV376" s="360" t="str">
        <f t="shared" si="1242"/>
        <v/>
      </c>
      <c r="EW376" s="360" t="str">
        <f t="shared" si="1243"/>
        <v/>
      </c>
      <c r="EX376" s="360" t="str">
        <f t="shared" si="1244"/>
        <v/>
      </c>
      <c r="EY376" s="360" t="str">
        <f t="shared" si="1245"/>
        <v/>
      </c>
      <c r="EZ376" s="360" t="str">
        <f t="shared" si="1246"/>
        <v/>
      </c>
      <c r="FA376" s="360" t="str">
        <f t="shared" si="1247"/>
        <v/>
      </c>
      <c r="FB376" s="360" t="str">
        <f t="shared" si="1248"/>
        <v/>
      </c>
      <c r="FC376" s="360" t="str">
        <f t="shared" si="1249"/>
        <v/>
      </c>
      <c r="FD376" s="360" t="str">
        <f t="shared" si="1250"/>
        <v/>
      </c>
      <c r="FE376" s="360" t="str">
        <f t="shared" si="1251"/>
        <v/>
      </c>
      <c r="FF376" s="360" t="str">
        <f t="shared" si="1252"/>
        <v/>
      </c>
      <c r="FG376" s="360" t="str">
        <f t="shared" si="1253"/>
        <v/>
      </c>
      <c r="FH376" s="360" t="str">
        <f t="shared" si="1254"/>
        <v/>
      </c>
      <c r="FI376" s="360" t="str">
        <f t="shared" si="1255"/>
        <v/>
      </c>
      <c r="FJ376" s="360" t="str">
        <f t="shared" si="1256"/>
        <v/>
      </c>
      <c r="FK376" s="360" t="str">
        <f t="shared" si="1257"/>
        <v/>
      </c>
      <c r="FL376" s="360" t="str">
        <f t="shared" si="1258"/>
        <v/>
      </c>
      <c r="FM376" s="360" t="str">
        <f t="shared" si="1259"/>
        <v/>
      </c>
      <c r="FN376" s="360" t="str">
        <f t="shared" si="1260"/>
        <v/>
      </c>
      <c r="FO376" s="360" t="str">
        <f t="shared" si="1261"/>
        <v/>
      </c>
      <c r="FP376" s="360" t="str">
        <f t="shared" si="1262"/>
        <v/>
      </c>
      <c r="FQ376" s="360" t="str">
        <f t="shared" si="1263"/>
        <v/>
      </c>
      <c r="FR376" s="360" t="str">
        <f t="shared" si="1264"/>
        <v/>
      </c>
      <c r="FS376" s="360" t="str">
        <f t="shared" si="1265"/>
        <v/>
      </c>
      <c r="FT376" s="360" t="str">
        <f t="shared" si="1100"/>
        <v/>
      </c>
      <c r="FU376" s="360" t="str">
        <f t="shared" si="1266"/>
        <v/>
      </c>
      <c r="FV376" s="360" t="str">
        <f t="shared" si="1267"/>
        <v/>
      </c>
      <c r="FW376" s="360" t="str">
        <f t="shared" si="1268"/>
        <v/>
      </c>
      <c r="FX376" s="360" t="str">
        <f t="shared" si="1269"/>
        <v/>
      </c>
      <c r="FY376" s="360" t="str">
        <f t="shared" si="1270"/>
        <v/>
      </c>
      <c r="FZ376" s="360" t="str">
        <f t="shared" si="1271"/>
        <v/>
      </c>
      <c r="GA376" s="360" t="str">
        <f t="shared" si="1272"/>
        <v/>
      </c>
      <c r="GB376" s="360" t="str">
        <f t="shared" si="1273"/>
        <v/>
      </c>
      <c r="GC376" s="360" t="str">
        <f t="shared" si="1274"/>
        <v/>
      </c>
      <c r="GD376" s="360" t="str">
        <f t="shared" si="1275"/>
        <v/>
      </c>
      <c r="GE376" s="360" t="str">
        <f t="shared" si="1276"/>
        <v/>
      </c>
      <c r="GF376" s="360">
        <f t="shared" si="1277"/>
        <v>18</v>
      </c>
      <c r="GG376" s="360" t="str">
        <f t="shared" si="1278"/>
        <v/>
      </c>
      <c r="GH376" s="360" t="str">
        <f t="shared" si="1279"/>
        <v/>
      </c>
      <c r="GI376" s="360" t="str">
        <f t="shared" si="1280"/>
        <v/>
      </c>
      <c r="GJ376" s="360" t="str">
        <f t="shared" si="1281"/>
        <v/>
      </c>
      <c r="GK376" s="444" t="s">
        <v>1247</v>
      </c>
      <c r="GL376" s="361" t="str">
        <f t="shared" si="1101"/>
        <v>-</v>
      </c>
      <c r="GM376" s="361" t="str">
        <f t="shared" si="1102"/>
        <v>-</v>
      </c>
      <c r="GN376" s="361" t="str">
        <f t="shared" si="1103"/>
        <v>-</v>
      </c>
      <c r="GO376" s="361" t="str">
        <f t="shared" si="1104"/>
        <v>-</v>
      </c>
      <c r="GP376" s="361" t="str">
        <f t="shared" si="1105"/>
        <v>-</v>
      </c>
      <c r="GQ376" s="361" t="str">
        <f t="shared" si="1106"/>
        <v>-</v>
      </c>
      <c r="GR376" s="361" t="str">
        <f t="shared" si="1107"/>
        <v>-</v>
      </c>
      <c r="GS376" s="361" t="str">
        <f t="shared" si="1108"/>
        <v>-</v>
      </c>
      <c r="GT376" s="361" t="str">
        <f t="shared" si="1109"/>
        <v>-</v>
      </c>
      <c r="GU376" s="361" t="str">
        <f t="shared" si="1110"/>
        <v>-</v>
      </c>
      <c r="GV376" s="361" t="str">
        <f t="shared" si="1111"/>
        <v>-</v>
      </c>
      <c r="GW376" s="361" t="str">
        <f t="shared" si="1112"/>
        <v>-</v>
      </c>
      <c r="GX376" s="361" t="str">
        <f t="shared" si="1113"/>
        <v>-</v>
      </c>
      <c r="GY376" s="361" t="str">
        <f t="shared" si="1114"/>
        <v>-</v>
      </c>
      <c r="GZ376" s="361" t="str">
        <f t="shared" si="1115"/>
        <v>-</v>
      </c>
      <c r="HA376" s="361" t="str">
        <f t="shared" si="1116"/>
        <v>-</v>
      </c>
      <c r="HB376" s="361" t="str">
        <f t="shared" si="1117"/>
        <v>-</v>
      </c>
      <c r="HC376" s="361" t="str">
        <f t="shared" si="1118"/>
        <v>-</v>
      </c>
      <c r="HD376" s="361" t="str">
        <f t="shared" si="1119"/>
        <v>-</v>
      </c>
      <c r="HE376" s="361" t="str">
        <f t="shared" si="1120"/>
        <v>-</v>
      </c>
      <c r="HF376" s="361" t="str">
        <f t="shared" si="1121"/>
        <v>-</v>
      </c>
      <c r="HG376" s="361" t="str">
        <f t="shared" si="1122"/>
        <v>-</v>
      </c>
      <c r="HH376" s="361" t="str">
        <f t="shared" si="1123"/>
        <v>-</v>
      </c>
      <c r="HI376" s="361" t="str">
        <f t="shared" si="1124"/>
        <v>-</v>
      </c>
      <c r="HJ376" s="361" t="str">
        <f t="shared" si="1125"/>
        <v>-</v>
      </c>
      <c r="HK376" s="361" t="str">
        <f t="shared" si="1126"/>
        <v>-</v>
      </c>
      <c r="HL376" s="361" t="str">
        <f t="shared" si="1127"/>
        <v>-</v>
      </c>
      <c r="HM376" s="361" t="str">
        <f t="shared" si="1128"/>
        <v>-</v>
      </c>
      <c r="HN376" s="361" t="str">
        <f t="shared" si="1129"/>
        <v>-</v>
      </c>
      <c r="HO376" s="361" t="str">
        <f t="shared" si="1130"/>
        <v>-</v>
      </c>
      <c r="HP376" s="361" t="str">
        <f t="shared" si="1131"/>
        <v>-</v>
      </c>
      <c r="HQ376" s="361" t="str">
        <f t="shared" si="1132"/>
        <v>-</v>
      </c>
      <c r="HR376" s="361" t="str">
        <f t="shared" si="1133"/>
        <v>-</v>
      </c>
      <c r="HS376" s="361" t="str">
        <f t="shared" si="1134"/>
        <v>-</v>
      </c>
      <c r="HT376" s="361" t="str">
        <f t="shared" si="1135"/>
        <v>-</v>
      </c>
      <c r="HU376" s="361" t="str">
        <f t="shared" si="1136"/>
        <v>-</v>
      </c>
      <c r="HV376" s="361" t="str">
        <f t="shared" si="1137"/>
        <v>-</v>
      </c>
      <c r="HW376" s="361" t="str">
        <f t="shared" si="1138"/>
        <v>-</v>
      </c>
      <c r="HX376" s="361" t="str">
        <f t="shared" si="1139"/>
        <v>-</v>
      </c>
      <c r="HY376" s="361" t="str">
        <f t="shared" si="1140"/>
        <v>-</v>
      </c>
      <c r="HZ376" s="361" t="str">
        <f t="shared" si="1141"/>
        <v>-</v>
      </c>
      <c r="IA376" s="361" t="str">
        <f t="shared" si="1142"/>
        <v>cg_ske_str</v>
      </c>
      <c r="IB376" s="361" t="str">
        <f t="shared" si="1143"/>
        <v>-</v>
      </c>
      <c r="IC376" s="361" t="str">
        <f t="shared" si="1144"/>
        <v>-</v>
      </c>
      <c r="ID376" s="361" t="str">
        <f t="shared" si="1145"/>
        <v>-</v>
      </c>
      <c r="IE376" s="361" t="str">
        <f t="shared" si="1146"/>
        <v>-</v>
      </c>
      <c r="IF376" s="444" t="s">
        <v>1247</v>
      </c>
      <c r="IG376" s="56" t="str">
        <f t="shared" si="1282"/>
        <v>-</v>
      </c>
      <c r="IH376" s="56" t="str">
        <f t="shared" si="1283"/>
        <v>-</v>
      </c>
      <c r="II376" s="56" t="str">
        <f t="shared" si="1284"/>
        <v>-</v>
      </c>
      <c r="IJ376" s="56" t="str">
        <f t="shared" si="1285"/>
        <v>-</v>
      </c>
      <c r="IK376" s="56" t="str">
        <f t="shared" si="1147"/>
        <v>-</v>
      </c>
      <c r="IL376" s="56" t="str">
        <f t="shared" si="1148"/>
        <v>-</v>
      </c>
      <c r="IM376" s="56" t="str">
        <f t="shared" si="1149"/>
        <v>-</v>
      </c>
      <c r="IN376" s="56" t="str">
        <f t="shared" si="1150"/>
        <v>-</v>
      </c>
      <c r="IO376" s="56" t="str">
        <f t="shared" si="1151"/>
        <v>-</v>
      </c>
      <c r="IP376" s="56" t="str">
        <f t="shared" si="1152"/>
        <v>-</v>
      </c>
      <c r="IQ376" s="56" t="str">
        <f t="shared" si="1153"/>
        <v>-</v>
      </c>
      <c r="IR376" s="56" t="str">
        <f t="shared" si="1154"/>
        <v>-</v>
      </c>
      <c r="IS376" s="56" t="str">
        <f t="shared" si="1155"/>
        <v>-</v>
      </c>
      <c r="IT376" s="56" t="str">
        <f t="shared" si="1156"/>
        <v>-</v>
      </c>
      <c r="IU376" s="56" t="str">
        <f t="shared" si="1157"/>
        <v>-</v>
      </c>
      <c r="IV376" s="56" t="str">
        <f t="shared" si="1158"/>
        <v>-</v>
      </c>
      <c r="IW376" s="56" t="str">
        <f t="shared" si="1159"/>
        <v>-</v>
      </c>
      <c r="IX376" s="56" t="str">
        <f t="shared" si="1160"/>
        <v>-</v>
      </c>
      <c r="IY376" s="56" t="str">
        <f t="shared" si="1161"/>
        <v>-</v>
      </c>
      <c r="IZ376" s="56" t="str">
        <f t="shared" si="1162"/>
        <v>-</v>
      </c>
      <c r="JA376" s="56" t="str">
        <f t="shared" si="1163"/>
        <v>-</v>
      </c>
      <c r="JB376" s="56" t="str">
        <f t="shared" si="1164"/>
        <v>-</v>
      </c>
      <c r="JC376" s="56" t="str">
        <f t="shared" si="1165"/>
        <v>-</v>
      </c>
      <c r="JD376" s="56" t="str">
        <f t="shared" si="1166"/>
        <v>-</v>
      </c>
      <c r="JE376" s="56" t="str">
        <f t="shared" si="1167"/>
        <v>-</v>
      </c>
      <c r="JF376" s="56" t="str">
        <f t="shared" si="1168"/>
        <v>-</v>
      </c>
      <c r="JG376" s="56" t="str">
        <f t="shared" si="1169"/>
        <v>-</v>
      </c>
      <c r="JH376" s="56" t="str">
        <f t="shared" si="1170"/>
        <v>-</v>
      </c>
      <c r="JI376" s="56" t="str">
        <f t="shared" si="1171"/>
        <v>-</v>
      </c>
      <c r="JJ376" s="56" t="str">
        <f t="shared" si="1172"/>
        <v>-</v>
      </c>
      <c r="JK376" s="56" t="str">
        <f t="shared" si="1173"/>
        <v>-</v>
      </c>
      <c r="JL376" s="56" t="str">
        <f t="shared" si="1174"/>
        <v>-</v>
      </c>
      <c r="JM376" s="56" t="str">
        <f t="shared" si="1175"/>
        <v>-</v>
      </c>
      <c r="JN376" s="56" t="str">
        <f t="shared" si="1176"/>
        <v>-</v>
      </c>
      <c r="JO376" s="56" t="str">
        <f t="shared" si="1177"/>
        <v>-</v>
      </c>
      <c r="JP376" s="56" t="str">
        <f t="shared" si="1178"/>
        <v>-</v>
      </c>
      <c r="JQ376" s="56" t="str">
        <f t="shared" si="1179"/>
        <v>-</v>
      </c>
      <c r="JR376" s="56" t="str">
        <f t="shared" si="1180"/>
        <v>-</v>
      </c>
      <c r="JS376" s="56" t="str">
        <f t="shared" si="1181"/>
        <v>-</v>
      </c>
      <c r="JT376" s="56" t="str">
        <f t="shared" si="1182"/>
        <v>-</v>
      </c>
      <c r="JU376" s="56" t="str">
        <f t="shared" si="1183"/>
        <v>-</v>
      </c>
      <c r="JV376" s="56" t="str">
        <f t="shared" si="1184"/>
        <v>"3.3e-5,6.6e-4,4.5e-7"</v>
      </c>
      <c r="JW376" s="56" t="str">
        <f t="shared" si="1185"/>
        <v>-</v>
      </c>
      <c r="JX376" s="56" t="str">
        <f t="shared" si="1186"/>
        <v>-</v>
      </c>
      <c r="JY376" s="56" t="str">
        <f t="shared" si="1187"/>
        <v>-</v>
      </c>
      <c r="JZ376" s="56" t="str">
        <f t="shared" si="1188"/>
        <v>-</v>
      </c>
      <c r="KA376" s="444" t="s">
        <v>1247</v>
      </c>
      <c r="KB376" s="360">
        <f>IF(ISNUMBER(INDEX($EQ$15:$GK$521,$B376,EO$11)),MAX(KB$14:KB375)+1,0)</f>
        <v>28</v>
      </c>
      <c r="KC376" s="360" t="str">
        <f t="shared" si="1286"/>
        <v/>
      </c>
      <c r="KD376" s="373" t="s">
        <v>2</v>
      </c>
      <c r="KE376" s="215"/>
      <c r="KF376" s="60"/>
      <c r="KG376" s="60"/>
      <c r="KH376" s="60"/>
      <c r="KI376" s="60"/>
      <c r="KJ376" s="60"/>
      <c r="KK376" s="60"/>
      <c r="KL376" s="60"/>
      <c r="KM376" s="60"/>
      <c r="KN376" s="60"/>
      <c r="KO376" s="60"/>
      <c r="KP376" s="60"/>
      <c r="KQ376" s="60"/>
      <c r="KR376" s="60"/>
      <c r="KS376" s="60"/>
      <c r="KT376" s="60"/>
      <c r="KU376" s="60"/>
      <c r="KV376" s="60"/>
      <c r="KW376" s="60"/>
      <c r="KX376" s="60"/>
      <c r="KY376" s="60"/>
      <c r="KZ376" s="283" t="str">
        <f t="shared" si="1189"/>
        <v/>
      </c>
      <c r="LA376" s="26"/>
      <c r="LB376" s="18"/>
      <c r="LC376" s="18"/>
      <c r="LD376" s="18"/>
      <c r="LE376" s="18"/>
      <c r="LF376" s="18"/>
      <c r="LG376" s="18"/>
      <c r="LH376" s="18"/>
      <c r="LI376" s="18"/>
      <c r="LJ376" s="18"/>
      <c r="LK376" s="18"/>
      <c r="LL376" s="18"/>
      <c r="LM376" s="18"/>
      <c r="LN376" s="63"/>
      <c r="LO376" s="251">
        <f t="shared" si="1190"/>
        <v>0</v>
      </c>
      <c r="LP376" s="251">
        <f t="shared" si="1191"/>
        <v>0</v>
      </c>
      <c r="LQ376" s="251">
        <f t="shared" si="1192"/>
        <v>0</v>
      </c>
      <c r="LR376" s="251">
        <f t="shared" si="1193"/>
        <v>0</v>
      </c>
      <c r="LS376" s="251">
        <f t="shared" si="1194"/>
        <v>0</v>
      </c>
      <c r="LT376" s="251">
        <f t="shared" si="1195"/>
        <v>0</v>
      </c>
      <c r="LU376" s="251">
        <f t="shared" si="1196"/>
        <v>0</v>
      </c>
      <c r="LV376" s="251">
        <f t="shared" si="1197"/>
        <v>0</v>
      </c>
      <c r="LW376" s="251">
        <f t="shared" si="1198"/>
        <v>0</v>
      </c>
      <c r="LX376" s="251">
        <f t="shared" si="1199"/>
        <v>0</v>
      </c>
      <c r="LY376" s="251">
        <f t="shared" si="1200"/>
        <v>0</v>
      </c>
      <c r="LZ376" s="251">
        <f t="shared" si="1201"/>
        <v>0</v>
      </c>
      <c r="MA376" s="63" t="str">
        <f t="shared" si="1202"/>
        <v/>
      </c>
      <c r="MB376" s="63" t="str">
        <f t="shared" si="1094"/>
        <v/>
      </c>
      <c r="MC376" s="63">
        <f t="shared" si="1095"/>
        <v>362</v>
      </c>
      <c r="MD376" s="63" t="str">
        <f t="shared" si="1096"/>
        <v/>
      </c>
      <c r="ME376" s="63" t="str">
        <f t="shared" si="1097"/>
        <v/>
      </c>
      <c r="MF376" s="315" t="str">
        <f t="shared" si="1203"/>
        <v/>
      </c>
      <c r="MG376" s="315">
        <f>IF(ISNUMBER(MATCH(EO376,$ME$15:$ME$520,0)),0,MAX(MG$14:MG375)+1)</f>
        <v>0</v>
      </c>
      <c r="MH376" s="315" t="str">
        <f t="shared" si="1204"/>
        <v/>
      </c>
      <c r="MI376" s="369"/>
      <c r="MJ376" s="68"/>
      <c r="MK376" s="18"/>
      <c r="ML376" s="242"/>
      <c r="MM376" s="242"/>
      <c r="MN376" s="59"/>
      <c r="MO376" s="59"/>
      <c r="MP376" s="285"/>
      <c r="MQ376" s="59"/>
      <c r="MR376" s="238"/>
      <c r="MS376" s="285"/>
      <c r="MT376" s="59"/>
      <c r="MU376" s="285"/>
      <c r="MV376" s="238"/>
      <c r="MW376" s="59"/>
      <c r="MX376" s="59"/>
      <c r="MY376" s="59"/>
      <c r="MZ376" s="59"/>
      <c r="NA376" s="59"/>
      <c r="NB376" s="59"/>
      <c r="NC376" s="59"/>
      <c r="ND376" s="59"/>
      <c r="NE376" s="59"/>
      <c r="NF376" s="59"/>
      <c r="NG376" s="59"/>
      <c r="NH376" s="59"/>
      <c r="NI376" s="59"/>
      <c r="NJ376" s="59"/>
      <c r="NK376" s="59"/>
      <c r="NL376" s="454"/>
      <c r="NM376" s="454"/>
      <c r="NN376" s="59"/>
      <c r="NO376" s="18"/>
      <c r="NP376" s="18"/>
      <c r="NQ376" s="18"/>
      <c r="NR376" s="18"/>
      <c r="NS376" s="18"/>
      <c r="NT376" s="18"/>
      <c r="NU376" s="18"/>
      <c r="NV376" s="18"/>
      <c r="NW376" s="18"/>
      <c r="NX376" s="18"/>
      <c r="NY376" s="18"/>
      <c r="NZ376" s="18"/>
      <c r="OA376" s="18"/>
      <c r="OB376" s="18"/>
      <c r="OC376" s="18"/>
      <c r="OZ376" s="59"/>
      <c r="PA376" s="251" t="str">
        <f t="shared" si="1205"/>
        <v/>
      </c>
      <c r="PB376" s="251" t="str">
        <f t="shared" si="1206"/>
        <v/>
      </c>
      <c r="PC376" s="251" t="str">
        <f t="shared" si="1207"/>
        <v/>
      </c>
      <c r="PD376" s="251" t="str">
        <f t="shared" si="1208"/>
        <v/>
      </c>
      <c r="PE376" s="251" t="str">
        <f t="shared" si="1209"/>
        <v/>
      </c>
      <c r="PF376" s="251" t="str">
        <f t="shared" si="1210"/>
        <v/>
      </c>
      <c r="PG376" s="251" t="str">
        <f t="shared" si="1211"/>
        <v/>
      </c>
      <c r="PH376" s="251" t="str">
        <f t="shared" si="1212"/>
        <v/>
      </c>
      <c r="PI376" s="251" t="str">
        <f t="shared" si="1213"/>
        <v/>
      </c>
      <c r="PJ376" s="251" t="str">
        <f t="shared" si="1214"/>
        <v/>
      </c>
      <c r="PK376" s="251" t="str">
        <f t="shared" si="1215"/>
        <v/>
      </c>
      <c r="PL376" s="251" t="str">
        <f t="shared" si="1216"/>
        <v/>
      </c>
      <c r="PM376" s="251" t="str">
        <f t="shared" si="1217"/>
        <v/>
      </c>
      <c r="PN376" s="251" t="str">
        <f t="shared" si="1218"/>
        <v/>
      </c>
      <c r="PO376" s="251" t="str">
        <f t="shared" si="1219"/>
        <v/>
      </c>
      <c r="PP376" s="251" t="str">
        <f t="shared" si="1220"/>
        <v/>
      </c>
      <c r="PQ376" s="251" t="str">
        <f t="shared" si="1221"/>
        <v/>
      </c>
      <c r="PR376" s="251" t="str">
        <f t="shared" si="1222"/>
        <v/>
      </c>
      <c r="PS376" s="251" t="str">
        <f t="shared" si="1223"/>
        <v/>
      </c>
      <c r="PT376" s="251" t="str">
        <f t="shared" si="1224"/>
        <v/>
      </c>
      <c r="PU376" s="251" t="str">
        <f t="shared" si="1225"/>
        <v/>
      </c>
      <c r="PV376" s="251" t="str">
        <f t="shared" si="1226"/>
        <v/>
      </c>
      <c r="PW376" s="251" t="str">
        <f t="shared" si="1227"/>
        <v/>
      </c>
      <c r="PX376" s="251" t="str">
        <f t="shared" si="1228"/>
        <v/>
      </c>
      <c r="PY376" s="251" t="str">
        <f t="shared" si="1229"/>
        <v/>
      </c>
      <c r="PZ376" s="251" t="str">
        <f t="shared" si="1230"/>
        <v/>
      </c>
      <c r="QA376" s="251" t="str">
        <f t="shared" si="1231"/>
        <v/>
      </c>
      <c r="QB376" s="251" t="str">
        <f t="shared" si="1232"/>
        <v/>
      </c>
      <c r="QC376" s="251" t="str">
        <f t="shared" si="1233"/>
        <v/>
      </c>
      <c r="QD376" s="251" t="str">
        <f t="shared" si="1234"/>
        <v/>
      </c>
      <c r="QE376" s="251" t="str">
        <f t="shared" si="1235"/>
        <v/>
      </c>
      <c r="QF376" s="63">
        <f t="shared" si="1236"/>
        <v>0</v>
      </c>
      <c r="QG376" s="59"/>
      <c r="QH376" s="59"/>
      <c r="QI376" s="59"/>
      <c r="QJ376" s="59"/>
      <c r="QK376" s="59"/>
      <c r="QL376" s="59"/>
      <c r="QM376" s="59"/>
      <c r="QN376" s="59"/>
    </row>
    <row r="377" spans="1:456" ht="6.75" customHeight="1" x14ac:dyDescent="0.25">
      <c r="A377" s="68"/>
      <c r="B377" s="389">
        <f t="shared" si="1098"/>
        <v>363</v>
      </c>
      <c r="C377" s="72" t="s">
        <v>1346</v>
      </c>
      <c r="D377" s="468" t="s">
        <v>1351</v>
      </c>
      <c r="E377" s="59"/>
      <c r="F377" s="229"/>
      <c r="G377" s="295"/>
      <c r="H377" s="295"/>
      <c r="I377" s="229"/>
      <c r="J377" s="295"/>
      <c r="K377" s="295"/>
      <c r="L377" s="229"/>
      <c r="M377" s="295"/>
      <c r="N377" s="295"/>
      <c r="O377" s="229"/>
      <c r="P377" s="295"/>
      <c r="Q377" s="295"/>
      <c r="R377" s="229"/>
      <c r="S377" s="230"/>
      <c r="T377" s="231"/>
      <c r="U377" s="229"/>
      <c r="V377" s="230"/>
      <c r="W377" s="231"/>
      <c r="X377" s="229"/>
      <c r="Y377" s="230"/>
      <c r="Z377" s="231"/>
      <c r="AA377" s="229"/>
      <c r="AB377" s="295"/>
      <c r="AC377" s="295"/>
      <c r="AD377" s="229"/>
      <c r="AE377" s="295"/>
      <c r="AF377" s="295"/>
      <c r="AG377" s="229"/>
      <c r="AH377" s="295"/>
      <c r="AI377" s="295"/>
      <c r="AJ377" s="229"/>
      <c r="AK377" s="295"/>
      <c r="AL377" s="295"/>
      <c r="AM377" s="229"/>
      <c r="AN377" s="295"/>
      <c r="AO377" s="295"/>
      <c r="AP377" s="243"/>
      <c r="AQ377" s="295"/>
      <c r="AR377" s="290"/>
      <c r="AS377" s="243"/>
      <c r="AT377" s="295"/>
      <c r="AU377" s="290"/>
      <c r="AV377" s="229"/>
      <c r="AW377" s="230"/>
      <c r="AX377" s="231"/>
      <c r="AY377" s="229"/>
      <c r="AZ377" s="230"/>
      <c r="BA377" s="231"/>
      <c r="BB377" s="229"/>
      <c r="BC377" s="230"/>
      <c r="BD377" s="231"/>
      <c r="BE377" s="229"/>
      <c r="BF377" s="230"/>
      <c r="BG377" s="231"/>
      <c r="BH377" s="229"/>
      <c r="BI377" s="230"/>
      <c r="BJ377" s="231"/>
      <c r="BK377" s="243"/>
      <c r="BL377" s="230"/>
      <c r="BM377" s="231"/>
      <c r="BN377" s="243"/>
      <c r="BO377" s="230"/>
      <c r="BP377" s="231"/>
      <c r="BQ377" s="229"/>
      <c r="BR377" s="230"/>
      <c r="BS377" s="231"/>
      <c r="BT377" s="229"/>
      <c r="BU377" s="230"/>
      <c r="BV377" s="231"/>
      <c r="BW377" s="229"/>
      <c r="BX377" s="230"/>
      <c r="BY377" s="231"/>
      <c r="BZ377" s="229"/>
      <c r="CA377" s="230"/>
      <c r="CB377" s="231"/>
      <c r="CC377" s="229"/>
      <c r="CD377" s="230"/>
      <c r="CE377" s="231"/>
      <c r="CF377" s="331"/>
      <c r="CG377" s="332"/>
      <c r="CH377" s="385"/>
      <c r="CI377" s="331"/>
      <c r="CJ377" s="332"/>
      <c r="CK377" s="385"/>
      <c r="CL377" s="243"/>
      <c r="CM377" s="230"/>
      <c r="CN377" s="354"/>
      <c r="CO377" s="243"/>
      <c r="CP377" s="230"/>
      <c r="CQ377" s="231"/>
      <c r="CR377" s="331"/>
      <c r="CS377" s="332"/>
      <c r="CT377" s="333"/>
      <c r="CU377" s="229"/>
      <c r="CV377" s="230"/>
      <c r="CW377" s="231"/>
      <c r="CX377" s="331"/>
      <c r="CY377" s="332"/>
      <c r="CZ377" s="333"/>
      <c r="DA377" s="331"/>
      <c r="DB377" s="332"/>
      <c r="DC377" s="333"/>
      <c r="DD377" s="331"/>
      <c r="DE377" s="332"/>
      <c r="DF377" s="333"/>
      <c r="DG377" s="331"/>
      <c r="DH377" s="332"/>
      <c r="DI377" s="333"/>
      <c r="DJ377" s="229"/>
      <c r="DK377" s="230"/>
      <c r="DL377" s="231"/>
      <c r="DM377" s="229"/>
      <c r="DN377" s="230"/>
      <c r="DO377" s="231"/>
      <c r="DP377" s="331"/>
      <c r="DQ377" s="332"/>
      <c r="DR377" s="333"/>
      <c r="DS377" s="331"/>
      <c r="DT377" s="332"/>
      <c r="DU377" s="333"/>
      <c r="DV377" s="331"/>
      <c r="DW377" s="332"/>
      <c r="DX377" s="333"/>
      <c r="DY377" s="331"/>
      <c r="DZ377" s="332"/>
      <c r="EA377" s="333"/>
      <c r="EB377" s="331"/>
      <c r="EC377" s="332"/>
      <c r="ED377" s="333"/>
      <c r="EE377" s="331"/>
      <c r="EF377" s="332"/>
      <c r="EG377" s="333"/>
      <c r="EH377" s="229"/>
      <c r="EI377" s="230"/>
      <c r="EJ377" s="231"/>
      <c r="EK377" s="229"/>
      <c r="EL377" s="230"/>
      <c r="EM377" s="231"/>
      <c r="EN377" s="244"/>
      <c r="EO377" s="269" t="str">
        <f t="shared" si="1099"/>
        <v/>
      </c>
      <c r="EP377" s="444" t="s">
        <v>1247</v>
      </c>
      <c r="EQ377" s="360" t="str">
        <f t="shared" si="1237"/>
        <v/>
      </c>
      <c r="ER377" s="360" t="str">
        <f t="shared" si="1238"/>
        <v/>
      </c>
      <c r="ES377" s="360" t="str">
        <f t="shared" si="1239"/>
        <v/>
      </c>
      <c r="ET377" s="360" t="str">
        <f t="shared" si="1240"/>
        <v/>
      </c>
      <c r="EU377" s="360" t="str">
        <f t="shared" si="1241"/>
        <v/>
      </c>
      <c r="EV377" s="360" t="str">
        <f t="shared" si="1242"/>
        <v/>
      </c>
      <c r="EW377" s="360" t="str">
        <f t="shared" si="1243"/>
        <v/>
      </c>
      <c r="EX377" s="360" t="str">
        <f t="shared" si="1244"/>
        <v/>
      </c>
      <c r="EY377" s="360" t="str">
        <f t="shared" si="1245"/>
        <v/>
      </c>
      <c r="EZ377" s="360" t="str">
        <f t="shared" si="1246"/>
        <v/>
      </c>
      <c r="FA377" s="360" t="str">
        <f t="shared" si="1247"/>
        <v/>
      </c>
      <c r="FB377" s="360" t="str">
        <f t="shared" si="1248"/>
        <v/>
      </c>
      <c r="FC377" s="360" t="str">
        <f t="shared" si="1249"/>
        <v/>
      </c>
      <c r="FD377" s="360" t="str">
        <f t="shared" si="1250"/>
        <v/>
      </c>
      <c r="FE377" s="360" t="str">
        <f t="shared" si="1251"/>
        <v/>
      </c>
      <c r="FF377" s="360" t="str">
        <f t="shared" si="1252"/>
        <v/>
      </c>
      <c r="FG377" s="360" t="str">
        <f t="shared" si="1253"/>
        <v/>
      </c>
      <c r="FH377" s="360" t="str">
        <f t="shared" si="1254"/>
        <v/>
      </c>
      <c r="FI377" s="360" t="str">
        <f t="shared" si="1255"/>
        <v/>
      </c>
      <c r="FJ377" s="360" t="str">
        <f t="shared" si="1256"/>
        <v/>
      </c>
      <c r="FK377" s="360" t="str">
        <f t="shared" si="1257"/>
        <v/>
      </c>
      <c r="FL377" s="360" t="str">
        <f t="shared" si="1258"/>
        <v/>
      </c>
      <c r="FM377" s="360" t="str">
        <f t="shared" si="1259"/>
        <v/>
      </c>
      <c r="FN377" s="360" t="str">
        <f t="shared" si="1260"/>
        <v/>
      </c>
      <c r="FO377" s="360" t="str">
        <f t="shared" si="1261"/>
        <v/>
      </c>
      <c r="FP377" s="360" t="str">
        <f t="shared" si="1262"/>
        <v/>
      </c>
      <c r="FQ377" s="360" t="str">
        <f t="shared" si="1263"/>
        <v/>
      </c>
      <c r="FR377" s="360" t="str">
        <f t="shared" si="1264"/>
        <v/>
      </c>
      <c r="FS377" s="360" t="str">
        <f t="shared" si="1265"/>
        <v/>
      </c>
      <c r="FT377" s="360" t="str">
        <f t="shared" si="1100"/>
        <v/>
      </c>
      <c r="FU377" s="360" t="str">
        <f t="shared" si="1266"/>
        <v/>
      </c>
      <c r="FV377" s="360" t="str">
        <f t="shared" si="1267"/>
        <v/>
      </c>
      <c r="FW377" s="360" t="str">
        <f t="shared" si="1268"/>
        <v/>
      </c>
      <c r="FX377" s="360" t="str">
        <f t="shared" si="1269"/>
        <v/>
      </c>
      <c r="FY377" s="360" t="str">
        <f t="shared" si="1270"/>
        <v/>
      </c>
      <c r="FZ377" s="360" t="str">
        <f t="shared" si="1271"/>
        <v/>
      </c>
      <c r="GA377" s="360" t="str">
        <f t="shared" si="1272"/>
        <v/>
      </c>
      <c r="GB377" s="360" t="str">
        <f t="shared" si="1273"/>
        <v/>
      </c>
      <c r="GC377" s="360" t="str">
        <f t="shared" si="1274"/>
        <v/>
      </c>
      <c r="GD377" s="360" t="str">
        <f t="shared" si="1275"/>
        <v/>
      </c>
      <c r="GE377" s="360" t="str">
        <f t="shared" si="1276"/>
        <v/>
      </c>
      <c r="GF377" s="360">
        <f t="shared" si="1277"/>
        <v>19</v>
      </c>
      <c r="GG377" s="360" t="str">
        <f t="shared" si="1278"/>
        <v/>
      </c>
      <c r="GH377" s="360" t="str">
        <f t="shared" si="1279"/>
        <v/>
      </c>
      <c r="GI377" s="360" t="str">
        <f t="shared" si="1280"/>
        <v/>
      </c>
      <c r="GJ377" s="360" t="str">
        <f t="shared" si="1281"/>
        <v/>
      </c>
      <c r="GK377" s="444" t="s">
        <v>1247</v>
      </c>
      <c r="GL377" s="361" t="str">
        <f t="shared" si="1101"/>
        <v>-</v>
      </c>
      <c r="GM377" s="361" t="str">
        <f t="shared" si="1102"/>
        <v>-</v>
      </c>
      <c r="GN377" s="361" t="str">
        <f t="shared" si="1103"/>
        <v>-</v>
      </c>
      <c r="GO377" s="361" t="str">
        <f t="shared" si="1104"/>
        <v>-</v>
      </c>
      <c r="GP377" s="361" t="str">
        <f t="shared" si="1105"/>
        <v>-</v>
      </c>
      <c r="GQ377" s="361" t="str">
        <f t="shared" si="1106"/>
        <v>-</v>
      </c>
      <c r="GR377" s="361" t="str">
        <f t="shared" si="1107"/>
        <v>-</v>
      </c>
      <c r="GS377" s="361" t="str">
        <f t="shared" si="1108"/>
        <v>-</v>
      </c>
      <c r="GT377" s="361" t="str">
        <f t="shared" si="1109"/>
        <v>-</v>
      </c>
      <c r="GU377" s="361" t="str">
        <f t="shared" si="1110"/>
        <v>-</v>
      </c>
      <c r="GV377" s="361" t="str">
        <f t="shared" si="1111"/>
        <v>-</v>
      </c>
      <c r="GW377" s="361" t="str">
        <f t="shared" si="1112"/>
        <v>-</v>
      </c>
      <c r="GX377" s="361" t="str">
        <f t="shared" si="1113"/>
        <v>-</v>
      </c>
      <c r="GY377" s="361" t="str">
        <f t="shared" si="1114"/>
        <v>-</v>
      </c>
      <c r="GZ377" s="361" t="str">
        <f t="shared" si="1115"/>
        <v>-</v>
      </c>
      <c r="HA377" s="361" t="str">
        <f t="shared" si="1116"/>
        <v>-</v>
      </c>
      <c r="HB377" s="361" t="str">
        <f t="shared" si="1117"/>
        <v>-</v>
      </c>
      <c r="HC377" s="361" t="str">
        <f t="shared" si="1118"/>
        <v>-</v>
      </c>
      <c r="HD377" s="361" t="str">
        <f t="shared" si="1119"/>
        <v>-</v>
      </c>
      <c r="HE377" s="361" t="str">
        <f t="shared" si="1120"/>
        <v>-</v>
      </c>
      <c r="HF377" s="361" t="str">
        <f t="shared" si="1121"/>
        <v>-</v>
      </c>
      <c r="HG377" s="361" t="str">
        <f t="shared" si="1122"/>
        <v>-</v>
      </c>
      <c r="HH377" s="361" t="str">
        <f t="shared" si="1123"/>
        <v>-</v>
      </c>
      <c r="HI377" s="361" t="str">
        <f t="shared" si="1124"/>
        <v>-</v>
      </c>
      <c r="HJ377" s="361" t="str">
        <f t="shared" si="1125"/>
        <v>-</v>
      </c>
      <c r="HK377" s="361" t="str">
        <f t="shared" si="1126"/>
        <v>-</v>
      </c>
      <c r="HL377" s="361" t="str">
        <f t="shared" si="1127"/>
        <v>-</v>
      </c>
      <c r="HM377" s="361" t="str">
        <f t="shared" si="1128"/>
        <v>-</v>
      </c>
      <c r="HN377" s="361" t="str">
        <f t="shared" si="1129"/>
        <v>-</v>
      </c>
      <c r="HO377" s="361" t="str">
        <f t="shared" si="1130"/>
        <v>-</v>
      </c>
      <c r="HP377" s="361" t="str">
        <f t="shared" si="1131"/>
        <v>-</v>
      </c>
      <c r="HQ377" s="361" t="str">
        <f t="shared" si="1132"/>
        <v>-</v>
      </c>
      <c r="HR377" s="361" t="str">
        <f t="shared" si="1133"/>
        <v>-</v>
      </c>
      <c r="HS377" s="361" t="str">
        <f t="shared" si="1134"/>
        <v>-</v>
      </c>
      <c r="HT377" s="361" t="str">
        <f t="shared" si="1135"/>
        <v>-</v>
      </c>
      <c r="HU377" s="361" t="str">
        <f t="shared" si="1136"/>
        <v>-</v>
      </c>
      <c r="HV377" s="361" t="str">
        <f t="shared" si="1137"/>
        <v>-</v>
      </c>
      <c r="HW377" s="361" t="str">
        <f t="shared" si="1138"/>
        <v>-</v>
      </c>
      <c r="HX377" s="361" t="str">
        <f t="shared" si="1139"/>
        <v>-</v>
      </c>
      <c r="HY377" s="361" t="str">
        <f t="shared" si="1140"/>
        <v>-</v>
      </c>
      <c r="HZ377" s="361" t="str">
        <f t="shared" si="1141"/>
        <v>-</v>
      </c>
      <c r="IA377" s="361" t="str">
        <f t="shared" si="1142"/>
        <v>cg_theta_str</v>
      </c>
      <c r="IB377" s="361" t="str">
        <f t="shared" si="1143"/>
        <v>-</v>
      </c>
      <c r="IC377" s="361" t="str">
        <f t="shared" si="1144"/>
        <v>-</v>
      </c>
      <c r="ID377" s="361" t="str">
        <f t="shared" si="1145"/>
        <v>-</v>
      </c>
      <c r="IE377" s="361" t="str">
        <f t="shared" si="1146"/>
        <v>-</v>
      </c>
      <c r="IF377" s="444" t="s">
        <v>1247</v>
      </c>
      <c r="IG377" s="56" t="str">
        <f t="shared" si="1282"/>
        <v>-</v>
      </c>
      <c r="IH377" s="56" t="str">
        <f t="shared" si="1283"/>
        <v>-</v>
      </c>
      <c r="II377" s="56" t="str">
        <f t="shared" si="1284"/>
        <v>-</v>
      </c>
      <c r="IJ377" s="56" t="str">
        <f t="shared" si="1285"/>
        <v>-</v>
      </c>
      <c r="IK377" s="56" t="str">
        <f t="shared" si="1147"/>
        <v>-</v>
      </c>
      <c r="IL377" s="56" t="str">
        <f t="shared" si="1148"/>
        <v>-</v>
      </c>
      <c r="IM377" s="56" t="str">
        <f t="shared" si="1149"/>
        <v>-</v>
      </c>
      <c r="IN377" s="56" t="str">
        <f t="shared" si="1150"/>
        <v>-</v>
      </c>
      <c r="IO377" s="56" t="str">
        <f t="shared" si="1151"/>
        <v>-</v>
      </c>
      <c r="IP377" s="56" t="str">
        <f t="shared" si="1152"/>
        <v>-</v>
      </c>
      <c r="IQ377" s="56" t="str">
        <f t="shared" si="1153"/>
        <v>-</v>
      </c>
      <c r="IR377" s="56" t="str">
        <f t="shared" si="1154"/>
        <v>-</v>
      </c>
      <c r="IS377" s="56" t="str">
        <f t="shared" si="1155"/>
        <v>-</v>
      </c>
      <c r="IT377" s="56" t="str">
        <f t="shared" si="1156"/>
        <v>-</v>
      </c>
      <c r="IU377" s="56" t="str">
        <f t="shared" si="1157"/>
        <v>-</v>
      </c>
      <c r="IV377" s="56" t="str">
        <f t="shared" si="1158"/>
        <v>-</v>
      </c>
      <c r="IW377" s="56" t="str">
        <f t="shared" si="1159"/>
        <v>-</v>
      </c>
      <c r="IX377" s="56" t="str">
        <f t="shared" si="1160"/>
        <v>-</v>
      </c>
      <c r="IY377" s="56" t="str">
        <f t="shared" si="1161"/>
        <v>-</v>
      </c>
      <c r="IZ377" s="56" t="str">
        <f t="shared" si="1162"/>
        <v>-</v>
      </c>
      <c r="JA377" s="56" t="str">
        <f t="shared" si="1163"/>
        <v>-</v>
      </c>
      <c r="JB377" s="56" t="str">
        <f t="shared" si="1164"/>
        <v>-</v>
      </c>
      <c r="JC377" s="56" t="str">
        <f t="shared" si="1165"/>
        <v>-</v>
      </c>
      <c r="JD377" s="56" t="str">
        <f t="shared" si="1166"/>
        <v>-</v>
      </c>
      <c r="JE377" s="56" t="str">
        <f t="shared" si="1167"/>
        <v>-</v>
      </c>
      <c r="JF377" s="56" t="str">
        <f t="shared" si="1168"/>
        <v>-</v>
      </c>
      <c r="JG377" s="56" t="str">
        <f t="shared" si="1169"/>
        <v>-</v>
      </c>
      <c r="JH377" s="56" t="str">
        <f t="shared" si="1170"/>
        <v>-</v>
      </c>
      <c r="JI377" s="56" t="str">
        <f t="shared" si="1171"/>
        <v>-</v>
      </c>
      <c r="JJ377" s="56" t="str">
        <f t="shared" si="1172"/>
        <v>-</v>
      </c>
      <c r="JK377" s="56" t="str">
        <f t="shared" si="1173"/>
        <v>-</v>
      </c>
      <c r="JL377" s="56" t="str">
        <f t="shared" si="1174"/>
        <v>-</v>
      </c>
      <c r="JM377" s="56" t="str">
        <f t="shared" si="1175"/>
        <v>-</v>
      </c>
      <c r="JN377" s="56" t="str">
        <f t="shared" si="1176"/>
        <v>-</v>
      </c>
      <c r="JO377" s="56" t="str">
        <f t="shared" si="1177"/>
        <v>-</v>
      </c>
      <c r="JP377" s="56" t="str">
        <f t="shared" si="1178"/>
        <v>-</v>
      </c>
      <c r="JQ377" s="56" t="str">
        <f t="shared" si="1179"/>
        <v>-</v>
      </c>
      <c r="JR377" s="56" t="str">
        <f t="shared" si="1180"/>
        <v>-</v>
      </c>
      <c r="JS377" s="56" t="str">
        <f t="shared" si="1181"/>
        <v>-</v>
      </c>
      <c r="JT377" s="56" t="str">
        <f t="shared" si="1182"/>
        <v>-</v>
      </c>
      <c r="JU377" s="56" t="str">
        <f t="shared" si="1183"/>
        <v>-</v>
      </c>
      <c r="JV377" s="56" t="str">
        <f t="shared" si="1184"/>
        <v>"0.25,0.50,0.30"</v>
      </c>
      <c r="JW377" s="56" t="str">
        <f t="shared" si="1185"/>
        <v>-</v>
      </c>
      <c r="JX377" s="56" t="str">
        <f t="shared" si="1186"/>
        <v>-</v>
      </c>
      <c r="JY377" s="56" t="str">
        <f t="shared" si="1187"/>
        <v>-</v>
      </c>
      <c r="JZ377" s="56" t="str">
        <f t="shared" si="1188"/>
        <v>-</v>
      </c>
      <c r="KA377" s="444" t="s">
        <v>1247</v>
      </c>
      <c r="KB377" s="360">
        <f>IF(ISNUMBER(INDEX($EQ$15:$GK$521,$B377,EO$11)),MAX(KB$14:KB376)+1,0)</f>
        <v>29</v>
      </c>
      <c r="KC377" s="360" t="str">
        <f t="shared" si="1286"/>
        <v/>
      </c>
      <c r="KD377" s="373" t="s">
        <v>2</v>
      </c>
      <c r="KE377" s="215"/>
      <c r="KF377" s="60"/>
      <c r="KG377" s="60"/>
      <c r="KH377" s="60"/>
      <c r="KI377" s="60"/>
      <c r="KJ377" s="60"/>
      <c r="KK377" s="60"/>
      <c r="KL377" s="60"/>
      <c r="KM377" s="60"/>
      <c r="KN377" s="60"/>
      <c r="KO377" s="60"/>
      <c r="KP377" s="60"/>
      <c r="KQ377" s="60"/>
      <c r="KR377" s="60"/>
      <c r="KS377" s="60"/>
      <c r="KT377" s="60"/>
      <c r="KU377" s="60"/>
      <c r="KV377" s="60"/>
      <c r="KW377" s="60"/>
      <c r="KX377" s="60"/>
      <c r="KY377" s="60"/>
      <c r="KZ377" s="283" t="str">
        <f t="shared" si="1189"/>
        <v/>
      </c>
      <c r="LA377" s="26"/>
      <c r="LB377" s="18"/>
      <c r="LC377" s="18"/>
      <c r="LD377" s="18"/>
      <c r="LE377" s="18"/>
      <c r="LF377" s="18"/>
      <c r="LG377" s="18"/>
      <c r="LH377" s="18"/>
      <c r="LI377" s="18"/>
      <c r="LJ377" s="18"/>
      <c r="LK377" s="18"/>
      <c r="LL377" s="18"/>
      <c r="LM377" s="18"/>
      <c r="LN377" s="63"/>
      <c r="LO377" s="251">
        <f t="shared" si="1190"/>
        <v>0</v>
      </c>
      <c r="LP377" s="251">
        <f t="shared" si="1191"/>
        <v>0</v>
      </c>
      <c r="LQ377" s="251">
        <f t="shared" si="1192"/>
        <v>0</v>
      </c>
      <c r="LR377" s="251">
        <f t="shared" si="1193"/>
        <v>0</v>
      </c>
      <c r="LS377" s="251">
        <f t="shared" si="1194"/>
        <v>0</v>
      </c>
      <c r="LT377" s="251">
        <f t="shared" si="1195"/>
        <v>0</v>
      </c>
      <c r="LU377" s="251">
        <f t="shared" si="1196"/>
        <v>0</v>
      </c>
      <c r="LV377" s="251">
        <f t="shared" si="1197"/>
        <v>0</v>
      </c>
      <c r="LW377" s="251">
        <f t="shared" si="1198"/>
        <v>0</v>
      </c>
      <c r="LX377" s="251">
        <f t="shared" si="1199"/>
        <v>0</v>
      </c>
      <c r="LY377" s="251">
        <f t="shared" si="1200"/>
        <v>0</v>
      </c>
      <c r="LZ377" s="251">
        <f t="shared" si="1201"/>
        <v>0</v>
      </c>
      <c r="MA377" s="63" t="str">
        <f t="shared" si="1202"/>
        <v/>
      </c>
      <c r="MB377" s="63" t="str">
        <f t="shared" ref="MB377:MB440" si="1287">IF(MA377="","",IF(MA376=MA377,0,1))</f>
        <v/>
      </c>
      <c r="MC377" s="63">
        <f t="shared" ref="MC377:MC440" si="1288">MC376+1</f>
        <v>363</v>
      </c>
      <c r="MD377" s="63" t="str">
        <f t="shared" ref="MD377:MD440" si="1289">IF(MA377="","",IF(MB377=1,1,MD376+1))</f>
        <v/>
      </c>
      <c r="ME377" s="63" t="str">
        <f t="shared" ref="ME377:ME440" si="1290">IF(ISNUMBER(MA377),INDEX($LB$15:$LH$101,MD377,MA377),"")</f>
        <v/>
      </c>
      <c r="MF377" s="315" t="str">
        <f t="shared" si="1203"/>
        <v/>
      </c>
      <c r="MG377" s="315">
        <f>IF(ISNUMBER(MATCH(EO377,$ME$15:$ME$520,0)),0,MAX(MG$14:MG376)+1)</f>
        <v>0</v>
      </c>
      <c r="MH377" s="315" t="str">
        <f t="shared" si="1204"/>
        <v/>
      </c>
      <c r="MI377" s="369"/>
      <c r="MJ377" s="68"/>
      <c r="MK377" s="18"/>
      <c r="ML377" s="242"/>
      <c r="MM377" s="242"/>
      <c r="MN377" s="59"/>
      <c r="MO377" s="59"/>
      <c r="MP377" s="285"/>
      <c r="MQ377" s="59"/>
      <c r="MR377" s="238"/>
      <c r="MS377" s="285"/>
      <c r="MT377" s="59"/>
      <c r="MU377" s="285"/>
      <c r="MV377" s="238"/>
      <c r="MW377" s="59"/>
      <c r="MX377" s="59"/>
      <c r="MY377" s="59"/>
      <c r="MZ377" s="59"/>
      <c r="NA377" s="59"/>
      <c r="NB377" s="59"/>
      <c r="NC377" s="59"/>
      <c r="ND377" s="59"/>
      <c r="NE377" s="59"/>
      <c r="NF377" s="59"/>
      <c r="NG377" s="59"/>
      <c r="NH377" s="59"/>
      <c r="NI377" s="59"/>
      <c r="NJ377" s="59"/>
      <c r="NK377" s="59"/>
      <c r="NL377" s="454"/>
      <c r="NM377" s="454"/>
      <c r="NN377" s="59"/>
      <c r="NO377" s="18"/>
      <c r="NP377" s="18"/>
      <c r="NQ377" s="18"/>
      <c r="NR377" s="18"/>
      <c r="NS377" s="18"/>
      <c r="NT377" s="18"/>
      <c r="NU377" s="18"/>
      <c r="NV377" s="18"/>
      <c r="NW377" s="18"/>
      <c r="NX377" s="18"/>
      <c r="NY377" s="18"/>
      <c r="NZ377" s="18"/>
      <c r="OA377" s="18"/>
      <c r="OB377" s="18"/>
      <c r="OC377" s="18"/>
      <c r="OZ377" s="59"/>
      <c r="PA377" s="251" t="str">
        <f t="shared" si="1205"/>
        <v/>
      </c>
      <c r="PB377" s="251" t="str">
        <f t="shared" si="1206"/>
        <v/>
      </c>
      <c r="PC377" s="251" t="str">
        <f t="shared" si="1207"/>
        <v/>
      </c>
      <c r="PD377" s="251" t="str">
        <f t="shared" si="1208"/>
        <v/>
      </c>
      <c r="PE377" s="251" t="str">
        <f t="shared" si="1209"/>
        <v/>
      </c>
      <c r="PF377" s="251" t="str">
        <f t="shared" si="1210"/>
        <v/>
      </c>
      <c r="PG377" s="251" t="str">
        <f t="shared" si="1211"/>
        <v/>
      </c>
      <c r="PH377" s="251" t="str">
        <f t="shared" si="1212"/>
        <v/>
      </c>
      <c r="PI377" s="251" t="str">
        <f t="shared" si="1213"/>
        <v/>
      </c>
      <c r="PJ377" s="251" t="str">
        <f t="shared" si="1214"/>
        <v/>
      </c>
      <c r="PK377" s="251" t="str">
        <f t="shared" si="1215"/>
        <v/>
      </c>
      <c r="PL377" s="251" t="str">
        <f t="shared" si="1216"/>
        <v/>
      </c>
      <c r="PM377" s="251" t="str">
        <f t="shared" si="1217"/>
        <v/>
      </c>
      <c r="PN377" s="251" t="str">
        <f t="shared" si="1218"/>
        <v/>
      </c>
      <c r="PO377" s="251" t="str">
        <f t="shared" si="1219"/>
        <v/>
      </c>
      <c r="PP377" s="251" t="str">
        <f t="shared" si="1220"/>
        <v/>
      </c>
      <c r="PQ377" s="251" t="str">
        <f t="shared" si="1221"/>
        <v/>
      </c>
      <c r="PR377" s="251" t="str">
        <f t="shared" si="1222"/>
        <v/>
      </c>
      <c r="PS377" s="251" t="str">
        <f t="shared" si="1223"/>
        <v/>
      </c>
      <c r="PT377" s="251" t="str">
        <f t="shared" si="1224"/>
        <v/>
      </c>
      <c r="PU377" s="251" t="str">
        <f t="shared" si="1225"/>
        <v/>
      </c>
      <c r="PV377" s="251" t="str">
        <f t="shared" si="1226"/>
        <v/>
      </c>
      <c r="PW377" s="251" t="str">
        <f t="shared" si="1227"/>
        <v/>
      </c>
      <c r="PX377" s="251" t="str">
        <f t="shared" si="1228"/>
        <v/>
      </c>
      <c r="PY377" s="251" t="str">
        <f t="shared" si="1229"/>
        <v/>
      </c>
      <c r="PZ377" s="251" t="str">
        <f t="shared" si="1230"/>
        <v/>
      </c>
      <c r="QA377" s="251" t="str">
        <f t="shared" si="1231"/>
        <v/>
      </c>
      <c r="QB377" s="251" t="str">
        <f t="shared" si="1232"/>
        <v/>
      </c>
      <c r="QC377" s="251" t="str">
        <f t="shared" si="1233"/>
        <v/>
      </c>
      <c r="QD377" s="251" t="str">
        <f t="shared" si="1234"/>
        <v/>
      </c>
      <c r="QE377" s="251" t="str">
        <f t="shared" si="1235"/>
        <v/>
      </c>
      <c r="QF377" s="63">
        <f t="shared" si="1236"/>
        <v>0</v>
      </c>
      <c r="QG377" s="59"/>
      <c r="QH377" s="59"/>
      <c r="QI377" s="59"/>
      <c r="QJ377" s="59"/>
      <c r="QK377" s="59"/>
      <c r="QL377" s="59"/>
      <c r="QM377" s="59"/>
      <c r="QN377" s="59"/>
    </row>
    <row r="378" spans="1:456" ht="6.75" customHeight="1" x14ac:dyDescent="0.25">
      <c r="A378" s="68"/>
      <c r="B378" s="389">
        <f t="shared" si="1098"/>
        <v>364</v>
      </c>
      <c r="C378" s="72" t="s">
        <v>1348</v>
      </c>
      <c r="D378" s="468" t="s">
        <v>1351</v>
      </c>
      <c r="E378" s="59"/>
      <c r="F378" s="229"/>
      <c r="G378" s="295"/>
      <c r="H378" s="295"/>
      <c r="I378" s="229"/>
      <c r="J378" s="295"/>
      <c r="K378" s="295"/>
      <c r="L378" s="229"/>
      <c r="M378" s="295"/>
      <c r="N378" s="295"/>
      <c r="O378" s="229"/>
      <c r="P378" s="295"/>
      <c r="Q378" s="295"/>
      <c r="R378" s="229"/>
      <c r="S378" s="230"/>
      <c r="T378" s="231"/>
      <c r="U378" s="229"/>
      <c r="V378" s="230"/>
      <c r="W378" s="231"/>
      <c r="X378" s="229"/>
      <c r="Y378" s="230"/>
      <c r="Z378" s="231"/>
      <c r="AA378" s="229"/>
      <c r="AB378" s="295"/>
      <c r="AC378" s="295"/>
      <c r="AD378" s="229"/>
      <c r="AE378" s="295"/>
      <c r="AF378" s="295"/>
      <c r="AG378" s="229"/>
      <c r="AH378" s="295"/>
      <c r="AI378" s="295"/>
      <c r="AJ378" s="229"/>
      <c r="AK378" s="295"/>
      <c r="AL378" s="295"/>
      <c r="AM378" s="229"/>
      <c r="AN378" s="295"/>
      <c r="AO378" s="295"/>
      <c r="AP378" s="243"/>
      <c r="AQ378" s="295"/>
      <c r="AR378" s="290"/>
      <c r="AS378" s="243"/>
      <c r="AT378" s="295"/>
      <c r="AU378" s="290"/>
      <c r="AV378" s="229"/>
      <c r="AW378" s="230"/>
      <c r="AX378" s="231"/>
      <c r="AY378" s="229"/>
      <c r="AZ378" s="230"/>
      <c r="BA378" s="231"/>
      <c r="BB378" s="229"/>
      <c r="BC378" s="230"/>
      <c r="BD378" s="231"/>
      <c r="BE378" s="229"/>
      <c r="BF378" s="230"/>
      <c r="BG378" s="231"/>
      <c r="BH378" s="229"/>
      <c r="BI378" s="230"/>
      <c r="BJ378" s="231"/>
      <c r="BK378" s="243"/>
      <c r="BL378" s="230"/>
      <c r="BM378" s="231"/>
      <c r="BN378" s="243"/>
      <c r="BO378" s="230"/>
      <c r="BP378" s="231"/>
      <c r="BQ378" s="229"/>
      <c r="BR378" s="230"/>
      <c r="BS378" s="231"/>
      <c r="BT378" s="229"/>
      <c r="BU378" s="230"/>
      <c r="BV378" s="231"/>
      <c r="BW378" s="229"/>
      <c r="BX378" s="230"/>
      <c r="BY378" s="231"/>
      <c r="BZ378" s="229"/>
      <c r="CA378" s="230"/>
      <c r="CB378" s="231"/>
      <c r="CC378" s="229"/>
      <c r="CD378" s="230"/>
      <c r="CE378" s="231"/>
      <c r="CF378" s="331"/>
      <c r="CG378" s="332"/>
      <c r="CH378" s="385"/>
      <c r="CI378" s="331"/>
      <c r="CJ378" s="332"/>
      <c r="CK378" s="385"/>
      <c r="CL378" s="243"/>
      <c r="CM378" s="230"/>
      <c r="CN378" s="354"/>
      <c r="CO378" s="243"/>
      <c r="CP378" s="230"/>
      <c r="CQ378" s="231"/>
      <c r="CR378" s="331"/>
      <c r="CS378" s="332"/>
      <c r="CT378" s="333"/>
      <c r="CU378" s="229"/>
      <c r="CV378" s="230"/>
      <c r="CW378" s="231"/>
      <c r="CX378" s="331"/>
      <c r="CY378" s="332"/>
      <c r="CZ378" s="333"/>
      <c r="DA378" s="331"/>
      <c r="DB378" s="332"/>
      <c r="DC378" s="333"/>
      <c r="DD378" s="331"/>
      <c r="DE378" s="332"/>
      <c r="DF378" s="333"/>
      <c r="DG378" s="331"/>
      <c r="DH378" s="332"/>
      <c r="DI378" s="333"/>
      <c r="DJ378" s="229"/>
      <c r="DK378" s="230"/>
      <c r="DL378" s="231"/>
      <c r="DM378" s="229"/>
      <c r="DN378" s="230"/>
      <c r="DO378" s="231"/>
      <c r="DP378" s="331"/>
      <c r="DQ378" s="332"/>
      <c r="DR378" s="333"/>
      <c r="DS378" s="331"/>
      <c r="DT378" s="332"/>
      <c r="DU378" s="333"/>
      <c r="DV378" s="331"/>
      <c r="DW378" s="332"/>
      <c r="DX378" s="333"/>
      <c r="DY378" s="331"/>
      <c r="DZ378" s="332"/>
      <c r="EA378" s="333"/>
      <c r="EB378" s="331"/>
      <c r="EC378" s="332"/>
      <c r="ED378" s="333"/>
      <c r="EE378" s="331"/>
      <c r="EF378" s="332"/>
      <c r="EG378" s="333"/>
      <c r="EH378" s="229"/>
      <c r="EI378" s="230"/>
      <c r="EJ378" s="231"/>
      <c r="EK378" s="229"/>
      <c r="EL378" s="230"/>
      <c r="EM378" s="231"/>
      <c r="EN378" s="244"/>
      <c r="EO378" s="269" t="str">
        <f t="shared" si="1099"/>
        <v/>
      </c>
      <c r="EP378" s="444" t="s">
        <v>1247</v>
      </c>
      <c r="EQ378" s="360" t="str">
        <f t="shared" si="1237"/>
        <v/>
      </c>
      <c r="ER378" s="360" t="str">
        <f t="shared" si="1238"/>
        <v/>
      </c>
      <c r="ES378" s="360" t="str">
        <f t="shared" si="1239"/>
        <v/>
      </c>
      <c r="ET378" s="360" t="str">
        <f t="shared" si="1240"/>
        <v/>
      </c>
      <c r="EU378" s="360" t="str">
        <f t="shared" si="1241"/>
        <v/>
      </c>
      <c r="EV378" s="360" t="str">
        <f t="shared" si="1242"/>
        <v/>
      </c>
      <c r="EW378" s="360" t="str">
        <f t="shared" si="1243"/>
        <v/>
      </c>
      <c r="EX378" s="360" t="str">
        <f t="shared" si="1244"/>
        <v/>
      </c>
      <c r="EY378" s="360" t="str">
        <f t="shared" si="1245"/>
        <v/>
      </c>
      <c r="EZ378" s="360" t="str">
        <f t="shared" si="1246"/>
        <v/>
      </c>
      <c r="FA378" s="360" t="str">
        <f t="shared" si="1247"/>
        <v/>
      </c>
      <c r="FB378" s="360" t="str">
        <f t="shared" si="1248"/>
        <v/>
      </c>
      <c r="FC378" s="360" t="str">
        <f t="shared" si="1249"/>
        <v/>
      </c>
      <c r="FD378" s="360" t="str">
        <f t="shared" si="1250"/>
        <v/>
      </c>
      <c r="FE378" s="360" t="str">
        <f t="shared" si="1251"/>
        <v/>
      </c>
      <c r="FF378" s="360" t="str">
        <f t="shared" si="1252"/>
        <v/>
      </c>
      <c r="FG378" s="360" t="str">
        <f t="shared" si="1253"/>
        <v/>
      </c>
      <c r="FH378" s="360" t="str">
        <f t="shared" si="1254"/>
        <v/>
      </c>
      <c r="FI378" s="360" t="str">
        <f t="shared" si="1255"/>
        <v/>
      </c>
      <c r="FJ378" s="360" t="str">
        <f t="shared" si="1256"/>
        <v/>
      </c>
      <c r="FK378" s="360" t="str">
        <f t="shared" si="1257"/>
        <v/>
      </c>
      <c r="FL378" s="360" t="str">
        <f t="shared" si="1258"/>
        <v/>
      </c>
      <c r="FM378" s="360" t="str">
        <f t="shared" si="1259"/>
        <v/>
      </c>
      <c r="FN378" s="360" t="str">
        <f t="shared" si="1260"/>
        <v/>
      </c>
      <c r="FO378" s="360" t="str">
        <f t="shared" si="1261"/>
        <v/>
      </c>
      <c r="FP378" s="360" t="str">
        <f t="shared" si="1262"/>
        <v/>
      </c>
      <c r="FQ378" s="360" t="str">
        <f t="shared" si="1263"/>
        <v/>
      </c>
      <c r="FR378" s="360" t="str">
        <f t="shared" si="1264"/>
        <v/>
      </c>
      <c r="FS378" s="360" t="str">
        <f t="shared" si="1265"/>
        <v/>
      </c>
      <c r="FT378" s="360" t="str">
        <f t="shared" si="1100"/>
        <v/>
      </c>
      <c r="FU378" s="360" t="str">
        <f t="shared" si="1266"/>
        <v/>
      </c>
      <c r="FV378" s="360" t="str">
        <f t="shared" si="1267"/>
        <v/>
      </c>
      <c r="FW378" s="360" t="str">
        <f t="shared" si="1268"/>
        <v/>
      </c>
      <c r="FX378" s="360" t="str">
        <f t="shared" si="1269"/>
        <v/>
      </c>
      <c r="FY378" s="360" t="str">
        <f t="shared" si="1270"/>
        <v/>
      </c>
      <c r="FZ378" s="360" t="str">
        <f t="shared" si="1271"/>
        <v/>
      </c>
      <c r="GA378" s="360" t="str">
        <f t="shared" si="1272"/>
        <v/>
      </c>
      <c r="GB378" s="360" t="str">
        <f t="shared" si="1273"/>
        <v/>
      </c>
      <c r="GC378" s="360" t="str">
        <f t="shared" si="1274"/>
        <v/>
      </c>
      <c r="GD378" s="360" t="str">
        <f t="shared" si="1275"/>
        <v/>
      </c>
      <c r="GE378" s="360" t="str">
        <f t="shared" si="1276"/>
        <v/>
      </c>
      <c r="GF378" s="360">
        <f t="shared" si="1277"/>
        <v>20</v>
      </c>
      <c r="GG378" s="360" t="str">
        <f t="shared" si="1278"/>
        <v/>
      </c>
      <c r="GH378" s="360" t="str">
        <f t="shared" si="1279"/>
        <v/>
      </c>
      <c r="GI378" s="360" t="str">
        <f t="shared" si="1280"/>
        <v/>
      </c>
      <c r="GJ378" s="360" t="str">
        <f t="shared" si="1281"/>
        <v/>
      </c>
      <c r="GK378" s="444" t="s">
        <v>1247</v>
      </c>
      <c r="GL378" s="361" t="str">
        <f t="shared" si="1101"/>
        <v>-</v>
      </c>
      <c r="GM378" s="361" t="str">
        <f t="shared" si="1102"/>
        <v>-</v>
      </c>
      <c r="GN378" s="361" t="str">
        <f t="shared" si="1103"/>
        <v>-</v>
      </c>
      <c r="GO378" s="361" t="str">
        <f t="shared" si="1104"/>
        <v>-</v>
      </c>
      <c r="GP378" s="361" t="str">
        <f t="shared" si="1105"/>
        <v>-</v>
      </c>
      <c r="GQ378" s="361" t="str">
        <f t="shared" si="1106"/>
        <v>-</v>
      </c>
      <c r="GR378" s="361" t="str">
        <f t="shared" si="1107"/>
        <v>-</v>
      </c>
      <c r="GS378" s="361" t="str">
        <f t="shared" si="1108"/>
        <v>-</v>
      </c>
      <c r="GT378" s="361" t="str">
        <f t="shared" si="1109"/>
        <v>-</v>
      </c>
      <c r="GU378" s="361" t="str">
        <f t="shared" si="1110"/>
        <v>-</v>
      </c>
      <c r="GV378" s="361" t="str">
        <f t="shared" si="1111"/>
        <v>-</v>
      </c>
      <c r="GW378" s="361" t="str">
        <f t="shared" si="1112"/>
        <v>-</v>
      </c>
      <c r="GX378" s="361" t="str">
        <f t="shared" si="1113"/>
        <v>-</v>
      </c>
      <c r="GY378" s="361" t="str">
        <f t="shared" si="1114"/>
        <v>-</v>
      </c>
      <c r="GZ378" s="361" t="str">
        <f t="shared" si="1115"/>
        <v>-</v>
      </c>
      <c r="HA378" s="361" t="str">
        <f t="shared" si="1116"/>
        <v>-</v>
      </c>
      <c r="HB378" s="361" t="str">
        <f t="shared" si="1117"/>
        <v>-</v>
      </c>
      <c r="HC378" s="361" t="str">
        <f t="shared" si="1118"/>
        <v>-</v>
      </c>
      <c r="HD378" s="361" t="str">
        <f t="shared" si="1119"/>
        <v>-</v>
      </c>
      <c r="HE378" s="361" t="str">
        <f t="shared" si="1120"/>
        <v>-</v>
      </c>
      <c r="HF378" s="361" t="str">
        <f t="shared" si="1121"/>
        <v>-</v>
      </c>
      <c r="HG378" s="361" t="str">
        <f t="shared" si="1122"/>
        <v>-</v>
      </c>
      <c r="HH378" s="361" t="str">
        <f t="shared" si="1123"/>
        <v>-</v>
      </c>
      <c r="HI378" s="361" t="str">
        <f t="shared" si="1124"/>
        <v>-</v>
      </c>
      <c r="HJ378" s="361" t="str">
        <f t="shared" si="1125"/>
        <v>-</v>
      </c>
      <c r="HK378" s="361" t="str">
        <f t="shared" si="1126"/>
        <v>-</v>
      </c>
      <c r="HL378" s="361" t="str">
        <f t="shared" si="1127"/>
        <v>-</v>
      </c>
      <c r="HM378" s="361" t="str">
        <f t="shared" si="1128"/>
        <v>-</v>
      </c>
      <c r="HN378" s="361" t="str">
        <f t="shared" si="1129"/>
        <v>-</v>
      </c>
      <c r="HO378" s="361" t="str">
        <f t="shared" si="1130"/>
        <v>-</v>
      </c>
      <c r="HP378" s="361" t="str">
        <f t="shared" si="1131"/>
        <v>-</v>
      </c>
      <c r="HQ378" s="361" t="str">
        <f t="shared" si="1132"/>
        <v>-</v>
      </c>
      <c r="HR378" s="361" t="str">
        <f t="shared" si="1133"/>
        <v>-</v>
      </c>
      <c r="HS378" s="361" t="str">
        <f t="shared" si="1134"/>
        <v>-</v>
      </c>
      <c r="HT378" s="361" t="str">
        <f t="shared" si="1135"/>
        <v>-</v>
      </c>
      <c r="HU378" s="361" t="str">
        <f t="shared" si="1136"/>
        <v>-</v>
      </c>
      <c r="HV378" s="361" t="str">
        <f t="shared" si="1137"/>
        <v>-</v>
      </c>
      <c r="HW378" s="361" t="str">
        <f t="shared" si="1138"/>
        <v>-</v>
      </c>
      <c r="HX378" s="361" t="str">
        <f t="shared" si="1139"/>
        <v>-</v>
      </c>
      <c r="HY378" s="361" t="str">
        <f t="shared" si="1140"/>
        <v>-</v>
      </c>
      <c r="HZ378" s="361" t="str">
        <f t="shared" si="1141"/>
        <v>-</v>
      </c>
      <c r="IA378" s="361" t="str">
        <f t="shared" si="1142"/>
        <v>locw201</v>
      </c>
      <c r="IB378" s="361" t="str">
        <f t="shared" si="1143"/>
        <v>-</v>
      </c>
      <c r="IC378" s="361" t="str">
        <f t="shared" si="1144"/>
        <v>-</v>
      </c>
      <c r="ID378" s="361" t="str">
        <f t="shared" si="1145"/>
        <v>-</v>
      </c>
      <c r="IE378" s="361" t="str">
        <f t="shared" si="1146"/>
        <v>-</v>
      </c>
      <c r="IF378" s="444" t="s">
        <v>1247</v>
      </c>
      <c r="IG378" s="56" t="str">
        <f t="shared" si="1282"/>
        <v>-</v>
      </c>
      <c r="IH378" s="56" t="str">
        <f t="shared" si="1283"/>
        <v>-</v>
      </c>
      <c r="II378" s="56" t="str">
        <f t="shared" si="1284"/>
        <v>-</v>
      </c>
      <c r="IJ378" s="56" t="str">
        <f t="shared" si="1285"/>
        <v>-</v>
      </c>
      <c r="IK378" s="56" t="str">
        <f t="shared" si="1147"/>
        <v>-</v>
      </c>
      <c r="IL378" s="56" t="str">
        <f t="shared" si="1148"/>
        <v>-</v>
      </c>
      <c r="IM378" s="56" t="str">
        <f t="shared" si="1149"/>
        <v>-</v>
      </c>
      <c r="IN378" s="56" t="str">
        <f t="shared" si="1150"/>
        <v>-</v>
      </c>
      <c r="IO378" s="56" t="str">
        <f t="shared" si="1151"/>
        <v>-</v>
      </c>
      <c r="IP378" s="56" t="str">
        <f t="shared" si="1152"/>
        <v>-</v>
      </c>
      <c r="IQ378" s="56" t="str">
        <f t="shared" si="1153"/>
        <v>-</v>
      </c>
      <c r="IR378" s="56" t="str">
        <f t="shared" si="1154"/>
        <v>-</v>
      </c>
      <c r="IS378" s="56" t="str">
        <f t="shared" si="1155"/>
        <v>-</v>
      </c>
      <c r="IT378" s="56" t="str">
        <f t="shared" si="1156"/>
        <v>-</v>
      </c>
      <c r="IU378" s="56" t="str">
        <f t="shared" si="1157"/>
        <v>-</v>
      </c>
      <c r="IV378" s="56" t="str">
        <f t="shared" si="1158"/>
        <v>-</v>
      </c>
      <c r="IW378" s="56" t="str">
        <f t="shared" si="1159"/>
        <v>-</v>
      </c>
      <c r="IX378" s="56" t="str">
        <f t="shared" si="1160"/>
        <v>-</v>
      </c>
      <c r="IY378" s="56" t="str">
        <f t="shared" si="1161"/>
        <v>-</v>
      </c>
      <c r="IZ378" s="56" t="str">
        <f t="shared" si="1162"/>
        <v>-</v>
      </c>
      <c r="JA378" s="56" t="str">
        <f t="shared" si="1163"/>
        <v>-</v>
      </c>
      <c r="JB378" s="56" t="str">
        <f t="shared" si="1164"/>
        <v>-</v>
      </c>
      <c r="JC378" s="56" t="str">
        <f t="shared" si="1165"/>
        <v>-</v>
      </c>
      <c r="JD378" s="56" t="str">
        <f t="shared" si="1166"/>
        <v>-</v>
      </c>
      <c r="JE378" s="56" t="str">
        <f t="shared" si="1167"/>
        <v>-</v>
      </c>
      <c r="JF378" s="56" t="str">
        <f t="shared" si="1168"/>
        <v>-</v>
      </c>
      <c r="JG378" s="56" t="str">
        <f t="shared" si="1169"/>
        <v>-</v>
      </c>
      <c r="JH378" s="56" t="str">
        <f t="shared" si="1170"/>
        <v>-</v>
      </c>
      <c r="JI378" s="56" t="str">
        <f t="shared" si="1171"/>
        <v>-</v>
      </c>
      <c r="JJ378" s="56" t="str">
        <f t="shared" si="1172"/>
        <v>-</v>
      </c>
      <c r="JK378" s="56" t="str">
        <f t="shared" si="1173"/>
        <v>-</v>
      </c>
      <c r="JL378" s="56" t="str">
        <f t="shared" si="1174"/>
        <v>-</v>
      </c>
      <c r="JM378" s="56" t="str">
        <f t="shared" si="1175"/>
        <v>-</v>
      </c>
      <c r="JN378" s="56" t="str">
        <f t="shared" si="1176"/>
        <v>-</v>
      </c>
      <c r="JO378" s="56" t="str">
        <f t="shared" si="1177"/>
        <v>-</v>
      </c>
      <c r="JP378" s="56" t="str">
        <f t="shared" si="1178"/>
        <v>-</v>
      </c>
      <c r="JQ378" s="56" t="str">
        <f t="shared" si="1179"/>
        <v>-</v>
      </c>
      <c r="JR378" s="56" t="str">
        <f t="shared" si="1180"/>
        <v>-</v>
      </c>
      <c r="JS378" s="56" t="str">
        <f t="shared" si="1181"/>
        <v>-</v>
      </c>
      <c r="JT378" s="56" t="str">
        <f t="shared" si="1182"/>
        <v>-</v>
      </c>
      <c r="JU378" s="56" t="str">
        <f t="shared" si="1183"/>
        <v>-</v>
      </c>
      <c r="JV378" s="56">
        <f t="shared" si="1184"/>
        <v>11</v>
      </c>
      <c r="JW378" s="56" t="str">
        <f t="shared" si="1185"/>
        <v>-</v>
      </c>
      <c r="JX378" s="56" t="str">
        <f t="shared" si="1186"/>
        <v>-</v>
      </c>
      <c r="JY378" s="56" t="str">
        <f t="shared" si="1187"/>
        <v>-</v>
      </c>
      <c r="JZ378" s="56" t="str">
        <f t="shared" si="1188"/>
        <v>-</v>
      </c>
      <c r="KA378" s="444" t="s">
        <v>1247</v>
      </c>
      <c r="KB378" s="360">
        <f>IF(ISNUMBER(INDEX($EQ$15:$GK$521,$B378,EO$11)),MAX(KB$14:KB377)+1,0)</f>
        <v>30</v>
      </c>
      <c r="KC378" s="360" t="str">
        <f t="shared" si="1286"/>
        <v/>
      </c>
      <c r="KD378" s="373" t="s">
        <v>2</v>
      </c>
      <c r="KE378" s="215"/>
      <c r="KF378" s="60"/>
      <c r="KG378" s="60"/>
      <c r="KH378" s="60"/>
      <c r="KI378" s="60"/>
      <c r="KJ378" s="60"/>
      <c r="KK378" s="60"/>
      <c r="KL378" s="60"/>
      <c r="KM378" s="60"/>
      <c r="KN378" s="60"/>
      <c r="KO378" s="60"/>
      <c r="KP378" s="60"/>
      <c r="KQ378" s="60"/>
      <c r="KR378" s="60"/>
      <c r="KS378" s="60"/>
      <c r="KT378" s="60"/>
      <c r="KU378" s="60"/>
      <c r="KV378" s="60"/>
      <c r="KW378" s="60"/>
      <c r="KX378" s="60"/>
      <c r="KY378" s="60"/>
      <c r="KZ378" s="283" t="str">
        <f t="shared" si="1189"/>
        <v/>
      </c>
      <c r="LA378" s="26"/>
      <c r="LB378" s="18"/>
      <c r="LC378" s="18"/>
      <c r="LD378" s="18"/>
      <c r="LE378" s="18"/>
      <c r="LF378" s="18"/>
      <c r="LG378" s="18"/>
      <c r="LH378" s="18"/>
      <c r="LI378" s="18"/>
      <c r="LJ378" s="18"/>
      <c r="LK378" s="18"/>
      <c r="LL378" s="18"/>
      <c r="LM378" s="18"/>
      <c r="LN378" s="63"/>
      <c r="LO378" s="251">
        <f t="shared" si="1190"/>
        <v>0</v>
      </c>
      <c r="LP378" s="251">
        <f t="shared" si="1191"/>
        <v>0</v>
      </c>
      <c r="LQ378" s="251">
        <f t="shared" si="1192"/>
        <v>0</v>
      </c>
      <c r="LR378" s="251">
        <f t="shared" si="1193"/>
        <v>0</v>
      </c>
      <c r="LS378" s="251">
        <f t="shared" si="1194"/>
        <v>0</v>
      </c>
      <c r="LT378" s="251">
        <f t="shared" si="1195"/>
        <v>0</v>
      </c>
      <c r="LU378" s="251">
        <f t="shared" si="1196"/>
        <v>0</v>
      </c>
      <c r="LV378" s="251">
        <f t="shared" si="1197"/>
        <v>0</v>
      </c>
      <c r="LW378" s="251">
        <f t="shared" si="1198"/>
        <v>0</v>
      </c>
      <c r="LX378" s="251">
        <f t="shared" si="1199"/>
        <v>0</v>
      </c>
      <c r="LY378" s="251">
        <f t="shared" si="1200"/>
        <v>0</v>
      </c>
      <c r="LZ378" s="251">
        <f t="shared" si="1201"/>
        <v>0</v>
      </c>
      <c r="MA378" s="63" t="str">
        <f t="shared" si="1202"/>
        <v/>
      </c>
      <c r="MB378" s="63" t="str">
        <f t="shared" si="1287"/>
        <v/>
      </c>
      <c r="MC378" s="63">
        <f t="shared" si="1288"/>
        <v>364</v>
      </c>
      <c r="MD378" s="63" t="str">
        <f t="shared" si="1289"/>
        <v/>
      </c>
      <c r="ME378" s="63" t="str">
        <f t="shared" si="1290"/>
        <v/>
      </c>
      <c r="MF378" s="315" t="str">
        <f t="shared" si="1203"/>
        <v/>
      </c>
      <c r="MG378" s="315">
        <f>IF(ISNUMBER(MATCH(EO378,$ME$15:$ME$520,0)),0,MAX(MG$14:MG377)+1)</f>
        <v>0</v>
      </c>
      <c r="MH378" s="315" t="str">
        <f t="shared" si="1204"/>
        <v/>
      </c>
      <c r="MI378" s="369"/>
      <c r="MJ378" s="68"/>
      <c r="MK378" s="18"/>
      <c r="ML378" s="242"/>
      <c r="MM378" s="242"/>
      <c r="MN378" s="59"/>
      <c r="MO378" s="59"/>
      <c r="MP378" s="285"/>
      <c r="MQ378" s="59"/>
      <c r="MR378" s="238"/>
      <c r="MS378" s="285"/>
      <c r="MT378" s="59"/>
      <c r="MU378" s="285"/>
      <c r="MV378" s="238"/>
      <c r="MW378" s="59"/>
      <c r="MX378" s="59"/>
      <c r="MY378" s="59"/>
      <c r="MZ378" s="59"/>
      <c r="NA378" s="59"/>
      <c r="NB378" s="59"/>
      <c r="NC378" s="59"/>
      <c r="ND378" s="59"/>
      <c r="NE378" s="59"/>
      <c r="NF378" s="59"/>
      <c r="NG378" s="59"/>
      <c r="NH378" s="59"/>
      <c r="NI378" s="59"/>
      <c r="NJ378" s="59"/>
      <c r="NK378" s="59"/>
      <c r="NL378" s="454"/>
      <c r="NM378" s="454"/>
      <c r="NN378" s="59"/>
      <c r="NO378" s="18"/>
      <c r="NP378" s="18"/>
      <c r="NQ378" s="18"/>
      <c r="NR378" s="18"/>
      <c r="NS378" s="18"/>
      <c r="NT378" s="18"/>
      <c r="NU378" s="18"/>
      <c r="NV378" s="18"/>
      <c r="NW378" s="18"/>
      <c r="NX378" s="18"/>
      <c r="NY378" s="18"/>
      <c r="NZ378" s="18"/>
      <c r="OA378" s="18"/>
      <c r="OB378" s="18"/>
      <c r="OC378" s="18"/>
      <c r="OZ378" s="59"/>
      <c r="PA378" s="251" t="str">
        <f t="shared" si="1205"/>
        <v/>
      </c>
      <c r="PB378" s="251" t="str">
        <f t="shared" si="1206"/>
        <v/>
      </c>
      <c r="PC378" s="251" t="str">
        <f t="shared" si="1207"/>
        <v/>
      </c>
      <c r="PD378" s="251" t="str">
        <f t="shared" si="1208"/>
        <v/>
      </c>
      <c r="PE378" s="251" t="str">
        <f t="shared" si="1209"/>
        <v/>
      </c>
      <c r="PF378" s="251" t="str">
        <f t="shared" si="1210"/>
        <v/>
      </c>
      <c r="PG378" s="251" t="str">
        <f t="shared" si="1211"/>
        <v/>
      </c>
      <c r="PH378" s="251" t="str">
        <f t="shared" si="1212"/>
        <v/>
      </c>
      <c r="PI378" s="251" t="str">
        <f t="shared" si="1213"/>
        <v/>
      </c>
      <c r="PJ378" s="251" t="str">
        <f t="shared" si="1214"/>
        <v/>
      </c>
      <c r="PK378" s="251" t="str">
        <f t="shared" si="1215"/>
        <v/>
      </c>
      <c r="PL378" s="251" t="str">
        <f t="shared" si="1216"/>
        <v/>
      </c>
      <c r="PM378" s="251" t="str">
        <f t="shared" si="1217"/>
        <v/>
      </c>
      <c r="PN378" s="251" t="str">
        <f t="shared" si="1218"/>
        <v/>
      </c>
      <c r="PO378" s="251" t="str">
        <f t="shared" si="1219"/>
        <v/>
      </c>
      <c r="PP378" s="251" t="str">
        <f t="shared" si="1220"/>
        <v/>
      </c>
      <c r="PQ378" s="251" t="str">
        <f t="shared" si="1221"/>
        <v/>
      </c>
      <c r="PR378" s="251" t="str">
        <f t="shared" si="1222"/>
        <v/>
      </c>
      <c r="PS378" s="251" t="str">
        <f t="shared" si="1223"/>
        <v/>
      </c>
      <c r="PT378" s="251" t="str">
        <f t="shared" si="1224"/>
        <v/>
      </c>
      <c r="PU378" s="251" t="str">
        <f t="shared" si="1225"/>
        <v/>
      </c>
      <c r="PV378" s="251" t="str">
        <f t="shared" si="1226"/>
        <v/>
      </c>
      <c r="PW378" s="251" t="str">
        <f t="shared" si="1227"/>
        <v/>
      </c>
      <c r="PX378" s="251" t="str">
        <f t="shared" si="1228"/>
        <v/>
      </c>
      <c r="PY378" s="251" t="str">
        <f t="shared" si="1229"/>
        <v/>
      </c>
      <c r="PZ378" s="251" t="str">
        <f t="shared" si="1230"/>
        <v/>
      </c>
      <c r="QA378" s="251" t="str">
        <f t="shared" si="1231"/>
        <v/>
      </c>
      <c r="QB378" s="251" t="str">
        <f t="shared" si="1232"/>
        <v/>
      </c>
      <c r="QC378" s="251" t="str">
        <f t="shared" si="1233"/>
        <v/>
      </c>
      <c r="QD378" s="251" t="str">
        <f t="shared" si="1234"/>
        <v/>
      </c>
      <c r="QE378" s="251" t="str">
        <f t="shared" si="1235"/>
        <v/>
      </c>
      <c r="QF378" s="63">
        <f t="shared" si="1236"/>
        <v>0</v>
      </c>
      <c r="QG378" s="59"/>
      <c r="QH378" s="59"/>
      <c r="QI378" s="59"/>
      <c r="QJ378" s="59"/>
      <c r="QK378" s="59"/>
      <c r="QL378" s="59"/>
      <c r="QM378" s="59"/>
      <c r="QN378" s="59"/>
    </row>
    <row r="379" spans="1:456" ht="6.75" customHeight="1" x14ac:dyDescent="0.25">
      <c r="A379" s="68"/>
      <c r="B379" s="389">
        <f t="shared" si="1098"/>
        <v>365</v>
      </c>
      <c r="C379" s="72" t="s">
        <v>1349</v>
      </c>
      <c r="D379" s="468" t="s">
        <v>1351</v>
      </c>
      <c r="E379" s="59"/>
      <c r="F379" s="229"/>
      <c r="G379" s="295"/>
      <c r="H379" s="295"/>
      <c r="I379" s="229"/>
      <c r="J379" s="295"/>
      <c r="K379" s="295"/>
      <c r="L379" s="229"/>
      <c r="M379" s="295"/>
      <c r="N379" s="295"/>
      <c r="O379" s="229"/>
      <c r="P379" s="295"/>
      <c r="Q379" s="295"/>
      <c r="R379" s="229"/>
      <c r="S379" s="230"/>
      <c r="T379" s="231"/>
      <c r="U379" s="229"/>
      <c r="V379" s="230"/>
      <c r="W379" s="231"/>
      <c r="X379" s="229"/>
      <c r="Y379" s="230"/>
      <c r="Z379" s="231"/>
      <c r="AA379" s="229"/>
      <c r="AB379" s="295"/>
      <c r="AC379" s="295"/>
      <c r="AD379" s="229"/>
      <c r="AE379" s="295"/>
      <c r="AF379" s="295"/>
      <c r="AG379" s="229"/>
      <c r="AH379" s="295"/>
      <c r="AI379" s="295"/>
      <c r="AJ379" s="229"/>
      <c r="AK379" s="295"/>
      <c r="AL379" s="295"/>
      <c r="AM379" s="229"/>
      <c r="AN379" s="295"/>
      <c r="AO379" s="295"/>
      <c r="AP379" s="243"/>
      <c r="AQ379" s="295"/>
      <c r="AR379" s="290"/>
      <c r="AS379" s="243"/>
      <c r="AT379" s="295"/>
      <c r="AU379" s="290"/>
      <c r="AV379" s="229"/>
      <c r="AW379" s="230"/>
      <c r="AX379" s="231"/>
      <c r="AY379" s="229"/>
      <c r="AZ379" s="230"/>
      <c r="BA379" s="231"/>
      <c r="BB379" s="229"/>
      <c r="BC379" s="230"/>
      <c r="BD379" s="231"/>
      <c r="BE379" s="229"/>
      <c r="BF379" s="230"/>
      <c r="BG379" s="231"/>
      <c r="BH379" s="229"/>
      <c r="BI379" s="230"/>
      <c r="BJ379" s="231"/>
      <c r="BK379" s="243"/>
      <c r="BL379" s="230"/>
      <c r="BM379" s="231"/>
      <c r="BN379" s="243"/>
      <c r="BO379" s="230"/>
      <c r="BP379" s="231"/>
      <c r="BQ379" s="229"/>
      <c r="BR379" s="230"/>
      <c r="BS379" s="231"/>
      <c r="BT379" s="229"/>
      <c r="BU379" s="230"/>
      <c r="BV379" s="231"/>
      <c r="BW379" s="229"/>
      <c r="BX379" s="230"/>
      <c r="BY379" s="231"/>
      <c r="BZ379" s="229"/>
      <c r="CA379" s="230"/>
      <c r="CB379" s="231"/>
      <c r="CC379" s="229"/>
      <c r="CD379" s="230"/>
      <c r="CE379" s="231"/>
      <c r="CF379" s="331"/>
      <c r="CG379" s="332"/>
      <c r="CH379" s="385"/>
      <c r="CI379" s="331"/>
      <c r="CJ379" s="332"/>
      <c r="CK379" s="385"/>
      <c r="CL379" s="243"/>
      <c r="CM379" s="230"/>
      <c r="CN379" s="354"/>
      <c r="CO379" s="243"/>
      <c r="CP379" s="230"/>
      <c r="CQ379" s="231"/>
      <c r="CR379" s="331"/>
      <c r="CS379" s="332"/>
      <c r="CT379" s="333"/>
      <c r="CU379" s="229"/>
      <c r="CV379" s="230"/>
      <c r="CW379" s="231"/>
      <c r="CX379" s="331"/>
      <c r="CY379" s="332"/>
      <c r="CZ379" s="333"/>
      <c r="DA379" s="331"/>
      <c r="DB379" s="332"/>
      <c r="DC379" s="333"/>
      <c r="DD379" s="331"/>
      <c r="DE379" s="332"/>
      <c r="DF379" s="333"/>
      <c r="DG379" s="331"/>
      <c r="DH379" s="332"/>
      <c r="DI379" s="333"/>
      <c r="DJ379" s="229"/>
      <c r="DK379" s="230"/>
      <c r="DL379" s="231"/>
      <c r="DM379" s="229"/>
      <c r="DN379" s="230"/>
      <c r="DO379" s="231"/>
      <c r="DP379" s="331"/>
      <c r="DQ379" s="332"/>
      <c r="DR379" s="333"/>
      <c r="DS379" s="331"/>
      <c r="DT379" s="332"/>
      <c r="DU379" s="333"/>
      <c r="DV379" s="331"/>
      <c r="DW379" s="332"/>
      <c r="DX379" s="333"/>
      <c r="DY379" s="331"/>
      <c r="DZ379" s="332"/>
      <c r="EA379" s="333"/>
      <c r="EB379" s="331"/>
      <c r="EC379" s="332"/>
      <c r="ED379" s="333"/>
      <c r="EE379" s="331"/>
      <c r="EF379" s="332"/>
      <c r="EG379" s="333"/>
      <c r="EH379" s="229"/>
      <c r="EI379" s="230"/>
      <c r="EJ379" s="231"/>
      <c r="EK379" s="229"/>
      <c r="EL379" s="230"/>
      <c r="EM379" s="231"/>
      <c r="EN379" s="244"/>
      <c r="EO379" s="269" t="str">
        <f t="shared" si="1099"/>
        <v/>
      </c>
      <c r="EP379" s="444" t="s">
        <v>1247</v>
      </c>
      <c r="EQ379" s="360" t="str">
        <f t="shared" si="1237"/>
        <v/>
      </c>
      <c r="ER379" s="360" t="str">
        <f t="shared" si="1238"/>
        <v/>
      </c>
      <c r="ES379" s="360" t="str">
        <f t="shared" si="1239"/>
        <v/>
      </c>
      <c r="ET379" s="360" t="str">
        <f t="shared" si="1240"/>
        <v/>
      </c>
      <c r="EU379" s="360" t="str">
        <f t="shared" si="1241"/>
        <v/>
      </c>
      <c r="EV379" s="360" t="str">
        <f t="shared" si="1242"/>
        <v/>
      </c>
      <c r="EW379" s="360" t="str">
        <f t="shared" si="1243"/>
        <v/>
      </c>
      <c r="EX379" s="360" t="str">
        <f t="shared" si="1244"/>
        <v/>
      </c>
      <c r="EY379" s="360" t="str">
        <f t="shared" si="1245"/>
        <v/>
      </c>
      <c r="EZ379" s="360" t="str">
        <f t="shared" si="1246"/>
        <v/>
      </c>
      <c r="FA379" s="360" t="str">
        <f t="shared" si="1247"/>
        <v/>
      </c>
      <c r="FB379" s="360" t="str">
        <f t="shared" si="1248"/>
        <v/>
      </c>
      <c r="FC379" s="360" t="str">
        <f t="shared" si="1249"/>
        <v/>
      </c>
      <c r="FD379" s="360" t="str">
        <f t="shared" si="1250"/>
        <v/>
      </c>
      <c r="FE379" s="360" t="str">
        <f t="shared" si="1251"/>
        <v/>
      </c>
      <c r="FF379" s="360" t="str">
        <f t="shared" si="1252"/>
        <v/>
      </c>
      <c r="FG379" s="360" t="str">
        <f t="shared" si="1253"/>
        <v/>
      </c>
      <c r="FH379" s="360" t="str">
        <f t="shared" si="1254"/>
        <v/>
      </c>
      <c r="FI379" s="360" t="str">
        <f t="shared" si="1255"/>
        <v/>
      </c>
      <c r="FJ379" s="360" t="str">
        <f t="shared" si="1256"/>
        <v/>
      </c>
      <c r="FK379" s="360" t="str">
        <f t="shared" si="1257"/>
        <v/>
      </c>
      <c r="FL379" s="360" t="str">
        <f t="shared" si="1258"/>
        <v/>
      </c>
      <c r="FM379" s="360" t="str">
        <f t="shared" si="1259"/>
        <v/>
      </c>
      <c r="FN379" s="360" t="str">
        <f t="shared" si="1260"/>
        <v/>
      </c>
      <c r="FO379" s="360" t="str">
        <f t="shared" si="1261"/>
        <v/>
      </c>
      <c r="FP379" s="360" t="str">
        <f t="shared" si="1262"/>
        <v/>
      </c>
      <c r="FQ379" s="360" t="str">
        <f t="shared" si="1263"/>
        <v/>
      </c>
      <c r="FR379" s="360" t="str">
        <f t="shared" si="1264"/>
        <v/>
      </c>
      <c r="FS379" s="360" t="str">
        <f t="shared" si="1265"/>
        <v/>
      </c>
      <c r="FT379" s="360" t="str">
        <f t="shared" si="1100"/>
        <v/>
      </c>
      <c r="FU379" s="360" t="str">
        <f t="shared" si="1266"/>
        <v/>
      </c>
      <c r="FV379" s="360" t="str">
        <f t="shared" si="1267"/>
        <v/>
      </c>
      <c r="FW379" s="360" t="str">
        <f t="shared" si="1268"/>
        <v/>
      </c>
      <c r="FX379" s="360" t="str">
        <f t="shared" si="1269"/>
        <v/>
      </c>
      <c r="FY379" s="360" t="str">
        <f t="shared" si="1270"/>
        <v/>
      </c>
      <c r="FZ379" s="360" t="str">
        <f t="shared" si="1271"/>
        <v/>
      </c>
      <c r="GA379" s="360" t="str">
        <f t="shared" si="1272"/>
        <v/>
      </c>
      <c r="GB379" s="360" t="str">
        <f t="shared" si="1273"/>
        <v/>
      </c>
      <c r="GC379" s="360" t="str">
        <f t="shared" si="1274"/>
        <v/>
      </c>
      <c r="GD379" s="360" t="str">
        <f t="shared" si="1275"/>
        <v/>
      </c>
      <c r="GE379" s="360" t="str">
        <f t="shared" si="1276"/>
        <v/>
      </c>
      <c r="GF379" s="360">
        <f t="shared" si="1277"/>
        <v>25</v>
      </c>
      <c r="GG379" s="360" t="str">
        <f t="shared" si="1278"/>
        <v/>
      </c>
      <c r="GH379" s="360" t="str">
        <f t="shared" si="1279"/>
        <v/>
      </c>
      <c r="GI379" s="360" t="str">
        <f t="shared" si="1280"/>
        <v/>
      </c>
      <c r="GJ379" s="360" t="str">
        <f t="shared" si="1281"/>
        <v/>
      </c>
      <c r="GK379" s="444" t="s">
        <v>1247</v>
      </c>
      <c r="GL379" s="361" t="str">
        <f t="shared" si="1101"/>
        <v>-</v>
      </c>
      <c r="GM379" s="361" t="str">
        <f t="shared" si="1102"/>
        <v>-</v>
      </c>
      <c r="GN379" s="361" t="str">
        <f t="shared" si="1103"/>
        <v>-</v>
      </c>
      <c r="GO379" s="361" t="str">
        <f t="shared" si="1104"/>
        <v>-</v>
      </c>
      <c r="GP379" s="361" t="str">
        <f t="shared" si="1105"/>
        <v>-</v>
      </c>
      <c r="GQ379" s="361" t="str">
        <f t="shared" si="1106"/>
        <v>-</v>
      </c>
      <c r="GR379" s="361" t="str">
        <f t="shared" si="1107"/>
        <v>-</v>
      </c>
      <c r="GS379" s="361" t="str">
        <f t="shared" si="1108"/>
        <v>-</v>
      </c>
      <c r="GT379" s="361" t="str">
        <f t="shared" si="1109"/>
        <v>-</v>
      </c>
      <c r="GU379" s="361" t="str">
        <f t="shared" si="1110"/>
        <v>-</v>
      </c>
      <c r="GV379" s="361" t="str">
        <f t="shared" si="1111"/>
        <v>-</v>
      </c>
      <c r="GW379" s="361" t="str">
        <f t="shared" si="1112"/>
        <v>-</v>
      </c>
      <c r="GX379" s="361" t="str">
        <f t="shared" si="1113"/>
        <v>-</v>
      </c>
      <c r="GY379" s="361" t="str">
        <f t="shared" si="1114"/>
        <v>-</v>
      </c>
      <c r="GZ379" s="361" t="str">
        <f t="shared" si="1115"/>
        <v>-</v>
      </c>
      <c r="HA379" s="361" t="str">
        <f t="shared" si="1116"/>
        <v>-</v>
      </c>
      <c r="HB379" s="361" t="str">
        <f t="shared" si="1117"/>
        <v>-</v>
      </c>
      <c r="HC379" s="361" t="str">
        <f t="shared" si="1118"/>
        <v>-</v>
      </c>
      <c r="HD379" s="361" t="str">
        <f t="shared" si="1119"/>
        <v>-</v>
      </c>
      <c r="HE379" s="361" t="str">
        <f t="shared" si="1120"/>
        <v>-</v>
      </c>
      <c r="HF379" s="361" t="str">
        <f t="shared" si="1121"/>
        <v>-</v>
      </c>
      <c r="HG379" s="361" t="str">
        <f t="shared" si="1122"/>
        <v>-</v>
      </c>
      <c r="HH379" s="361" t="str">
        <f t="shared" si="1123"/>
        <v>-</v>
      </c>
      <c r="HI379" s="361" t="str">
        <f t="shared" si="1124"/>
        <v>-</v>
      </c>
      <c r="HJ379" s="361" t="str">
        <f t="shared" si="1125"/>
        <v>-</v>
      </c>
      <c r="HK379" s="361" t="str">
        <f t="shared" si="1126"/>
        <v>-</v>
      </c>
      <c r="HL379" s="361" t="str">
        <f t="shared" si="1127"/>
        <v>-</v>
      </c>
      <c r="HM379" s="361" t="str">
        <f t="shared" si="1128"/>
        <v>-</v>
      </c>
      <c r="HN379" s="361" t="str">
        <f t="shared" si="1129"/>
        <v>-</v>
      </c>
      <c r="HO379" s="361" t="str">
        <f t="shared" si="1130"/>
        <v>-</v>
      </c>
      <c r="HP379" s="361" t="str">
        <f t="shared" si="1131"/>
        <v>-</v>
      </c>
      <c r="HQ379" s="361" t="str">
        <f t="shared" si="1132"/>
        <v>-</v>
      </c>
      <c r="HR379" s="361" t="str">
        <f t="shared" si="1133"/>
        <v>-</v>
      </c>
      <c r="HS379" s="361" t="str">
        <f t="shared" si="1134"/>
        <v>-</v>
      </c>
      <c r="HT379" s="361" t="str">
        <f t="shared" si="1135"/>
        <v>-</v>
      </c>
      <c r="HU379" s="361" t="str">
        <f t="shared" si="1136"/>
        <v>-</v>
      </c>
      <c r="HV379" s="361" t="str">
        <f t="shared" si="1137"/>
        <v>-</v>
      </c>
      <c r="HW379" s="361" t="str">
        <f t="shared" si="1138"/>
        <v>-</v>
      </c>
      <c r="HX379" s="361" t="str">
        <f t="shared" si="1139"/>
        <v>-</v>
      </c>
      <c r="HY379" s="361" t="str">
        <f t="shared" si="1140"/>
        <v>-</v>
      </c>
      <c r="HZ379" s="361" t="str">
        <f t="shared" si="1141"/>
        <v>-</v>
      </c>
      <c r="IA379" s="361" t="str">
        <f t="shared" si="1142"/>
        <v>linaccel</v>
      </c>
      <c r="IB379" s="361" t="str">
        <f t="shared" si="1143"/>
        <v>-</v>
      </c>
      <c r="IC379" s="361" t="str">
        <f t="shared" si="1144"/>
        <v>-</v>
      </c>
      <c r="ID379" s="361" t="str">
        <f t="shared" si="1145"/>
        <v>-</v>
      </c>
      <c r="IE379" s="361" t="str">
        <f t="shared" si="1146"/>
        <v>-</v>
      </c>
      <c r="IF379" s="444" t="s">
        <v>1247</v>
      </c>
      <c r="IG379" s="56" t="str">
        <f t="shared" si="1282"/>
        <v>-</v>
      </c>
      <c r="IH379" s="56" t="str">
        <f t="shared" si="1283"/>
        <v>-</v>
      </c>
      <c r="II379" s="56" t="str">
        <f t="shared" si="1284"/>
        <v>-</v>
      </c>
      <c r="IJ379" s="56" t="str">
        <f t="shared" si="1285"/>
        <v>-</v>
      </c>
      <c r="IK379" s="56" t="str">
        <f t="shared" si="1147"/>
        <v>-</v>
      </c>
      <c r="IL379" s="56" t="str">
        <f t="shared" si="1148"/>
        <v>-</v>
      </c>
      <c r="IM379" s="56" t="str">
        <f t="shared" si="1149"/>
        <v>-</v>
      </c>
      <c r="IN379" s="56" t="str">
        <f t="shared" si="1150"/>
        <v>-</v>
      </c>
      <c r="IO379" s="56" t="str">
        <f t="shared" si="1151"/>
        <v>-</v>
      </c>
      <c r="IP379" s="56" t="str">
        <f t="shared" si="1152"/>
        <v>-</v>
      </c>
      <c r="IQ379" s="56" t="str">
        <f t="shared" si="1153"/>
        <v>-</v>
      </c>
      <c r="IR379" s="56" t="str">
        <f t="shared" si="1154"/>
        <v>-</v>
      </c>
      <c r="IS379" s="56" t="str">
        <f t="shared" si="1155"/>
        <v>-</v>
      </c>
      <c r="IT379" s="56" t="str">
        <f t="shared" si="1156"/>
        <v>-</v>
      </c>
      <c r="IU379" s="56" t="str">
        <f t="shared" si="1157"/>
        <v>-</v>
      </c>
      <c r="IV379" s="56" t="str">
        <f t="shared" si="1158"/>
        <v>-</v>
      </c>
      <c r="IW379" s="56" t="str">
        <f t="shared" si="1159"/>
        <v>-</v>
      </c>
      <c r="IX379" s="56" t="str">
        <f t="shared" si="1160"/>
        <v>-</v>
      </c>
      <c r="IY379" s="56" t="str">
        <f t="shared" si="1161"/>
        <v>-</v>
      </c>
      <c r="IZ379" s="56" t="str">
        <f t="shared" si="1162"/>
        <v>-</v>
      </c>
      <c r="JA379" s="56" t="str">
        <f t="shared" si="1163"/>
        <v>-</v>
      </c>
      <c r="JB379" s="56" t="str">
        <f t="shared" si="1164"/>
        <v>-</v>
      </c>
      <c r="JC379" s="56" t="str">
        <f t="shared" si="1165"/>
        <v>-</v>
      </c>
      <c r="JD379" s="56" t="str">
        <f t="shared" si="1166"/>
        <v>-</v>
      </c>
      <c r="JE379" s="56" t="str">
        <f t="shared" si="1167"/>
        <v>-</v>
      </c>
      <c r="JF379" s="56" t="str">
        <f t="shared" si="1168"/>
        <v>-</v>
      </c>
      <c r="JG379" s="56" t="str">
        <f t="shared" si="1169"/>
        <v>-</v>
      </c>
      <c r="JH379" s="56" t="str">
        <f t="shared" si="1170"/>
        <v>-</v>
      </c>
      <c r="JI379" s="56" t="str">
        <f t="shared" si="1171"/>
        <v>-</v>
      </c>
      <c r="JJ379" s="56" t="str">
        <f t="shared" si="1172"/>
        <v>-</v>
      </c>
      <c r="JK379" s="56" t="str">
        <f t="shared" si="1173"/>
        <v>-</v>
      </c>
      <c r="JL379" s="56" t="str">
        <f t="shared" si="1174"/>
        <v>-</v>
      </c>
      <c r="JM379" s="56" t="str">
        <f t="shared" si="1175"/>
        <v>-</v>
      </c>
      <c r="JN379" s="56" t="str">
        <f t="shared" si="1176"/>
        <v>-</v>
      </c>
      <c r="JO379" s="56" t="str">
        <f t="shared" si="1177"/>
        <v>-</v>
      </c>
      <c r="JP379" s="56" t="str">
        <f t="shared" si="1178"/>
        <v>-</v>
      </c>
      <c r="JQ379" s="56" t="str">
        <f t="shared" si="1179"/>
        <v>-</v>
      </c>
      <c r="JR379" s="56" t="str">
        <f t="shared" si="1180"/>
        <v>-</v>
      </c>
      <c r="JS379" s="56" t="str">
        <f t="shared" si="1181"/>
        <v>-</v>
      </c>
      <c r="JT379" s="56" t="str">
        <f t="shared" si="1182"/>
        <v>-</v>
      </c>
      <c r="JU379" s="56" t="str">
        <f t="shared" si="1183"/>
        <v>-</v>
      </c>
      <c r="JV379" s="56" t="str">
        <f t="shared" si="1184"/>
        <v>bicgstab</v>
      </c>
      <c r="JW379" s="56" t="str">
        <f t="shared" si="1185"/>
        <v>-</v>
      </c>
      <c r="JX379" s="56" t="str">
        <f t="shared" si="1186"/>
        <v>-</v>
      </c>
      <c r="JY379" s="56" t="str">
        <f t="shared" si="1187"/>
        <v>-</v>
      </c>
      <c r="JZ379" s="56" t="str">
        <f t="shared" si="1188"/>
        <v>-</v>
      </c>
      <c r="KA379" s="444" t="s">
        <v>1247</v>
      </c>
      <c r="KB379" s="360">
        <f>IF(ISNUMBER(INDEX($EQ$15:$GK$521,$B379,EO$11)),MAX(KB$14:KB378)+1,0)</f>
        <v>31</v>
      </c>
      <c r="KC379" s="360" t="str">
        <f t="shared" si="1286"/>
        <v/>
      </c>
      <c r="KD379" s="373" t="s">
        <v>2</v>
      </c>
      <c r="KE379" s="215"/>
      <c r="KF379" s="60"/>
      <c r="KG379" s="60"/>
      <c r="KH379" s="60"/>
      <c r="KI379" s="60"/>
      <c r="KJ379" s="60"/>
      <c r="KK379" s="60"/>
      <c r="KL379" s="60"/>
      <c r="KM379" s="60"/>
      <c r="KN379" s="60"/>
      <c r="KO379" s="60"/>
      <c r="KP379" s="60"/>
      <c r="KQ379" s="60"/>
      <c r="KR379" s="60"/>
      <c r="KS379" s="60"/>
      <c r="KT379" s="60"/>
      <c r="KU379" s="60"/>
      <c r="KV379" s="60"/>
      <c r="KW379" s="60"/>
      <c r="KX379" s="60"/>
      <c r="KY379" s="60"/>
      <c r="KZ379" s="283" t="str">
        <f t="shared" si="1189"/>
        <v/>
      </c>
      <c r="LA379" s="26"/>
      <c r="LB379" s="18"/>
      <c r="LC379" s="18"/>
      <c r="LD379" s="18"/>
      <c r="LE379" s="18"/>
      <c r="LF379" s="18"/>
      <c r="LG379" s="18"/>
      <c r="LH379" s="18"/>
      <c r="LI379" s="18"/>
      <c r="LJ379" s="18"/>
      <c r="LK379" s="18"/>
      <c r="LL379" s="18"/>
      <c r="LM379" s="18"/>
      <c r="LN379" s="63"/>
      <c r="LO379" s="251">
        <f t="shared" si="1190"/>
        <v>0</v>
      </c>
      <c r="LP379" s="251">
        <f t="shared" si="1191"/>
        <v>0</v>
      </c>
      <c r="LQ379" s="251">
        <f t="shared" si="1192"/>
        <v>0</v>
      </c>
      <c r="LR379" s="251">
        <f t="shared" si="1193"/>
        <v>0</v>
      </c>
      <c r="LS379" s="251">
        <f t="shared" si="1194"/>
        <v>0</v>
      </c>
      <c r="LT379" s="251">
        <f t="shared" si="1195"/>
        <v>0</v>
      </c>
      <c r="LU379" s="251">
        <f t="shared" si="1196"/>
        <v>0</v>
      </c>
      <c r="LV379" s="251">
        <f t="shared" si="1197"/>
        <v>0</v>
      </c>
      <c r="LW379" s="251">
        <f t="shared" si="1198"/>
        <v>0</v>
      </c>
      <c r="LX379" s="251">
        <f t="shared" si="1199"/>
        <v>0</v>
      </c>
      <c r="LY379" s="251">
        <f t="shared" si="1200"/>
        <v>0</v>
      </c>
      <c r="LZ379" s="251">
        <f t="shared" si="1201"/>
        <v>0</v>
      </c>
      <c r="MA379" s="63" t="str">
        <f t="shared" si="1202"/>
        <v/>
      </c>
      <c r="MB379" s="63" t="str">
        <f t="shared" si="1287"/>
        <v/>
      </c>
      <c r="MC379" s="63">
        <f t="shared" si="1288"/>
        <v>365</v>
      </c>
      <c r="MD379" s="63" t="str">
        <f t="shared" si="1289"/>
        <v/>
      </c>
      <c r="ME379" s="63" t="str">
        <f t="shared" si="1290"/>
        <v/>
      </c>
      <c r="MF379" s="315" t="str">
        <f t="shared" si="1203"/>
        <v/>
      </c>
      <c r="MG379" s="315">
        <f>IF(ISNUMBER(MATCH(EO379,$ME$15:$ME$520,0)),0,MAX(MG$14:MG378)+1)</f>
        <v>0</v>
      </c>
      <c r="MH379" s="315" t="str">
        <f t="shared" si="1204"/>
        <v/>
      </c>
      <c r="MI379" s="369"/>
      <c r="MJ379" s="68"/>
      <c r="MK379" s="18"/>
      <c r="ML379" s="242"/>
      <c r="MM379" s="242"/>
      <c r="MN379" s="59"/>
      <c r="MO379" s="59"/>
      <c r="MP379" s="285"/>
      <c r="MQ379" s="59"/>
      <c r="MR379" s="238"/>
      <c r="MS379" s="285"/>
      <c r="MT379" s="59"/>
      <c r="MU379" s="285"/>
      <c r="MV379" s="238"/>
      <c r="MW379" s="59"/>
      <c r="MX379" s="59"/>
      <c r="MY379" s="59"/>
      <c r="MZ379" s="59"/>
      <c r="NA379" s="59"/>
      <c r="NB379" s="59"/>
      <c r="NC379" s="59"/>
      <c r="ND379" s="59"/>
      <c r="NE379" s="59"/>
      <c r="NF379" s="59"/>
      <c r="NG379" s="59"/>
      <c r="NH379" s="59"/>
      <c r="NI379" s="59"/>
      <c r="NJ379" s="59"/>
      <c r="NK379" s="59"/>
      <c r="NL379" s="454"/>
      <c r="NM379" s="454"/>
      <c r="NN379" s="59"/>
      <c r="NO379" s="18"/>
      <c r="NP379" s="18"/>
      <c r="NQ379" s="18"/>
      <c r="NR379" s="18"/>
      <c r="NS379" s="18"/>
      <c r="NT379" s="18"/>
      <c r="NU379" s="18"/>
      <c r="NV379" s="18"/>
      <c r="NW379" s="18"/>
      <c r="NX379" s="18"/>
      <c r="NY379" s="18"/>
      <c r="NZ379" s="18"/>
      <c r="OA379" s="18"/>
      <c r="OB379" s="18"/>
      <c r="OC379" s="18"/>
      <c r="OZ379" s="59"/>
      <c r="PA379" s="251" t="str">
        <f t="shared" si="1205"/>
        <v/>
      </c>
      <c r="PB379" s="251" t="str">
        <f t="shared" si="1206"/>
        <v/>
      </c>
      <c r="PC379" s="251" t="str">
        <f t="shared" si="1207"/>
        <v/>
      </c>
      <c r="PD379" s="251" t="str">
        <f t="shared" si="1208"/>
        <v/>
      </c>
      <c r="PE379" s="251" t="str">
        <f t="shared" si="1209"/>
        <v/>
      </c>
      <c r="PF379" s="251" t="str">
        <f t="shared" si="1210"/>
        <v/>
      </c>
      <c r="PG379" s="251" t="str">
        <f t="shared" si="1211"/>
        <v/>
      </c>
      <c r="PH379" s="251" t="str">
        <f t="shared" si="1212"/>
        <v/>
      </c>
      <c r="PI379" s="251" t="str">
        <f t="shared" si="1213"/>
        <v/>
      </c>
      <c r="PJ379" s="251" t="str">
        <f t="shared" si="1214"/>
        <v/>
      </c>
      <c r="PK379" s="251" t="str">
        <f t="shared" si="1215"/>
        <v/>
      </c>
      <c r="PL379" s="251" t="str">
        <f t="shared" si="1216"/>
        <v/>
      </c>
      <c r="PM379" s="251" t="str">
        <f t="shared" si="1217"/>
        <v/>
      </c>
      <c r="PN379" s="251" t="str">
        <f t="shared" si="1218"/>
        <v/>
      </c>
      <c r="PO379" s="251" t="str">
        <f t="shared" si="1219"/>
        <v/>
      </c>
      <c r="PP379" s="251" t="str">
        <f t="shared" si="1220"/>
        <v/>
      </c>
      <c r="PQ379" s="251" t="str">
        <f t="shared" si="1221"/>
        <v/>
      </c>
      <c r="PR379" s="251" t="str">
        <f t="shared" si="1222"/>
        <v/>
      </c>
      <c r="PS379" s="251" t="str">
        <f t="shared" si="1223"/>
        <v/>
      </c>
      <c r="PT379" s="251" t="str">
        <f t="shared" si="1224"/>
        <v/>
      </c>
      <c r="PU379" s="251" t="str">
        <f t="shared" si="1225"/>
        <v/>
      </c>
      <c r="PV379" s="251" t="str">
        <f t="shared" si="1226"/>
        <v/>
      </c>
      <c r="PW379" s="251" t="str">
        <f t="shared" si="1227"/>
        <v/>
      </c>
      <c r="PX379" s="251" t="str">
        <f t="shared" si="1228"/>
        <v/>
      </c>
      <c r="PY379" s="251" t="str">
        <f t="shared" si="1229"/>
        <v/>
      </c>
      <c r="PZ379" s="251" t="str">
        <f t="shared" si="1230"/>
        <v/>
      </c>
      <c r="QA379" s="251" t="str">
        <f t="shared" si="1231"/>
        <v/>
      </c>
      <c r="QB379" s="251" t="str">
        <f t="shared" si="1232"/>
        <v/>
      </c>
      <c r="QC379" s="251" t="str">
        <f t="shared" si="1233"/>
        <v/>
      </c>
      <c r="QD379" s="251" t="str">
        <f t="shared" si="1234"/>
        <v/>
      </c>
      <c r="QE379" s="251" t="str">
        <f t="shared" si="1235"/>
        <v/>
      </c>
      <c r="QF379" s="63">
        <f t="shared" si="1236"/>
        <v>0</v>
      </c>
      <c r="QG379" s="59"/>
      <c r="QH379" s="59"/>
      <c r="QI379" s="59"/>
      <c r="QJ379" s="59"/>
      <c r="QK379" s="59"/>
      <c r="QL379" s="59"/>
      <c r="QM379" s="59"/>
      <c r="QN379" s="59"/>
    </row>
    <row r="380" spans="1:456" ht="6.75" customHeight="1" x14ac:dyDescent="0.25">
      <c r="A380" s="68"/>
      <c r="B380" s="389" t="str">
        <f t="shared" si="1098"/>
        <v/>
      </c>
      <c r="C380" s="72"/>
      <c r="D380" s="261"/>
      <c r="E380" s="59"/>
      <c r="F380" s="229"/>
      <c r="G380" s="295"/>
      <c r="H380" s="295"/>
      <c r="I380" s="229"/>
      <c r="J380" s="295"/>
      <c r="K380" s="295"/>
      <c r="L380" s="229"/>
      <c r="M380" s="295"/>
      <c r="N380" s="295"/>
      <c r="O380" s="229"/>
      <c r="P380" s="295"/>
      <c r="Q380" s="295"/>
      <c r="R380" s="229"/>
      <c r="S380" s="230"/>
      <c r="T380" s="231"/>
      <c r="U380" s="229"/>
      <c r="V380" s="230"/>
      <c r="W380" s="231"/>
      <c r="X380" s="229"/>
      <c r="Y380" s="230"/>
      <c r="Z380" s="231"/>
      <c r="AA380" s="229"/>
      <c r="AB380" s="295"/>
      <c r="AC380" s="295"/>
      <c r="AD380" s="229"/>
      <c r="AE380" s="295"/>
      <c r="AF380" s="295"/>
      <c r="AG380" s="229"/>
      <c r="AH380" s="295"/>
      <c r="AI380" s="295"/>
      <c r="AJ380" s="229"/>
      <c r="AK380" s="295"/>
      <c r="AL380" s="295"/>
      <c r="AM380" s="229"/>
      <c r="AN380" s="295"/>
      <c r="AO380" s="295"/>
      <c r="AP380" s="243"/>
      <c r="AQ380" s="295"/>
      <c r="AR380" s="290"/>
      <c r="AS380" s="243"/>
      <c r="AT380" s="295"/>
      <c r="AU380" s="290"/>
      <c r="AV380" s="229"/>
      <c r="AW380" s="230"/>
      <c r="AX380" s="231"/>
      <c r="AY380" s="229"/>
      <c r="AZ380" s="230"/>
      <c r="BA380" s="231"/>
      <c r="BB380" s="229"/>
      <c r="BC380" s="230"/>
      <c r="BD380" s="231"/>
      <c r="BE380" s="229"/>
      <c r="BF380" s="230"/>
      <c r="BG380" s="231"/>
      <c r="BH380" s="229"/>
      <c r="BI380" s="230"/>
      <c r="BJ380" s="231"/>
      <c r="BK380" s="243"/>
      <c r="BL380" s="230"/>
      <c r="BM380" s="231"/>
      <c r="BN380" s="243"/>
      <c r="BO380" s="230"/>
      <c r="BP380" s="231"/>
      <c r="BQ380" s="229"/>
      <c r="BR380" s="230"/>
      <c r="BS380" s="231"/>
      <c r="BT380" s="229"/>
      <c r="BU380" s="230"/>
      <c r="BV380" s="231"/>
      <c r="BW380" s="229"/>
      <c r="BX380" s="230"/>
      <c r="BY380" s="231"/>
      <c r="BZ380" s="229"/>
      <c r="CA380" s="230"/>
      <c r="CB380" s="231"/>
      <c r="CC380" s="229"/>
      <c r="CD380" s="230"/>
      <c r="CE380" s="231"/>
      <c r="CF380" s="331"/>
      <c r="CG380" s="332"/>
      <c r="CH380" s="385"/>
      <c r="CI380" s="331"/>
      <c r="CJ380" s="332"/>
      <c r="CK380" s="385"/>
      <c r="CL380" s="243"/>
      <c r="CM380" s="230"/>
      <c r="CN380" s="354"/>
      <c r="CO380" s="243"/>
      <c r="CP380" s="230"/>
      <c r="CQ380" s="231"/>
      <c r="CR380" s="331"/>
      <c r="CS380" s="332"/>
      <c r="CT380" s="333"/>
      <c r="CU380" s="229"/>
      <c r="CV380" s="230"/>
      <c r="CW380" s="231"/>
      <c r="CX380" s="331"/>
      <c r="CY380" s="332"/>
      <c r="CZ380" s="333"/>
      <c r="DA380" s="331"/>
      <c r="DB380" s="332"/>
      <c r="DC380" s="333"/>
      <c r="DD380" s="331"/>
      <c r="DE380" s="332"/>
      <c r="DF380" s="333"/>
      <c r="DG380" s="331"/>
      <c r="DH380" s="332"/>
      <c r="DI380" s="333"/>
      <c r="DJ380" s="229"/>
      <c r="DK380" s="230"/>
      <c r="DL380" s="231"/>
      <c r="DM380" s="229"/>
      <c r="DN380" s="230"/>
      <c r="DO380" s="231"/>
      <c r="DP380" s="331"/>
      <c r="DQ380" s="332"/>
      <c r="DR380" s="333"/>
      <c r="DS380" s="331"/>
      <c r="DT380" s="332"/>
      <c r="DU380" s="333"/>
      <c r="DV380" s="331"/>
      <c r="DW380" s="332"/>
      <c r="DX380" s="333"/>
      <c r="DY380" s="331"/>
      <c r="DZ380" s="332"/>
      <c r="EA380" s="333"/>
      <c r="EB380" s="331"/>
      <c r="EC380" s="332"/>
      <c r="ED380" s="333"/>
      <c r="EE380" s="331"/>
      <c r="EF380" s="332"/>
      <c r="EG380" s="333"/>
      <c r="EH380" s="229"/>
      <c r="EI380" s="230"/>
      <c r="EJ380" s="231"/>
      <c r="EK380" s="229"/>
      <c r="EL380" s="230"/>
      <c r="EM380" s="231"/>
      <c r="EN380" s="244"/>
      <c r="EO380" s="269" t="str">
        <f t="shared" si="1099"/>
        <v/>
      </c>
      <c r="EP380" s="444" t="s">
        <v>1247</v>
      </c>
      <c r="EQ380" s="360" t="str">
        <f t="shared" si="1237"/>
        <v/>
      </c>
      <c r="ER380" s="360" t="str">
        <f t="shared" si="1238"/>
        <v/>
      </c>
      <c r="ES380" s="360" t="str">
        <f t="shared" si="1239"/>
        <v/>
      </c>
      <c r="ET380" s="360" t="str">
        <f t="shared" si="1240"/>
        <v/>
      </c>
      <c r="EU380" s="360" t="str">
        <f t="shared" si="1241"/>
        <v/>
      </c>
      <c r="EV380" s="360" t="str">
        <f t="shared" si="1242"/>
        <v/>
      </c>
      <c r="EW380" s="360" t="str">
        <f t="shared" si="1243"/>
        <v/>
      </c>
      <c r="EX380" s="360" t="str">
        <f t="shared" si="1244"/>
        <v/>
      </c>
      <c r="EY380" s="360" t="str">
        <f t="shared" si="1245"/>
        <v/>
      </c>
      <c r="EZ380" s="360" t="str">
        <f t="shared" si="1246"/>
        <v/>
      </c>
      <c r="FA380" s="360" t="str">
        <f t="shared" si="1247"/>
        <v/>
      </c>
      <c r="FB380" s="360" t="str">
        <f t="shared" si="1248"/>
        <v/>
      </c>
      <c r="FC380" s="360" t="str">
        <f t="shared" si="1249"/>
        <v/>
      </c>
      <c r="FD380" s="360" t="str">
        <f t="shared" si="1250"/>
        <v/>
      </c>
      <c r="FE380" s="360" t="str">
        <f t="shared" si="1251"/>
        <v/>
      </c>
      <c r="FF380" s="360" t="str">
        <f t="shared" si="1252"/>
        <v/>
      </c>
      <c r="FG380" s="360" t="str">
        <f t="shared" si="1253"/>
        <v/>
      </c>
      <c r="FH380" s="360" t="str">
        <f t="shared" si="1254"/>
        <v/>
      </c>
      <c r="FI380" s="360" t="str">
        <f t="shared" si="1255"/>
        <v/>
      </c>
      <c r="FJ380" s="360" t="str">
        <f t="shared" si="1256"/>
        <v/>
      </c>
      <c r="FK380" s="360" t="str">
        <f t="shared" si="1257"/>
        <v/>
      </c>
      <c r="FL380" s="360" t="str">
        <f t="shared" si="1258"/>
        <v/>
      </c>
      <c r="FM380" s="360" t="str">
        <f t="shared" si="1259"/>
        <v/>
      </c>
      <c r="FN380" s="360" t="str">
        <f t="shared" si="1260"/>
        <v/>
      </c>
      <c r="FO380" s="360" t="str">
        <f t="shared" si="1261"/>
        <v/>
      </c>
      <c r="FP380" s="360" t="str">
        <f t="shared" si="1262"/>
        <v/>
      </c>
      <c r="FQ380" s="360" t="str">
        <f t="shared" si="1263"/>
        <v/>
      </c>
      <c r="FR380" s="360" t="str">
        <f t="shared" si="1264"/>
        <v/>
      </c>
      <c r="FS380" s="360" t="str">
        <f t="shared" si="1265"/>
        <v/>
      </c>
      <c r="FT380" s="360" t="str">
        <f t="shared" si="1100"/>
        <v/>
      </c>
      <c r="FU380" s="360" t="str">
        <f t="shared" si="1266"/>
        <v/>
      </c>
      <c r="FV380" s="360" t="str">
        <f t="shared" si="1267"/>
        <v/>
      </c>
      <c r="FW380" s="360" t="str">
        <f t="shared" si="1268"/>
        <v/>
      </c>
      <c r="FX380" s="360" t="str">
        <f t="shared" si="1269"/>
        <v/>
      </c>
      <c r="FY380" s="360" t="str">
        <f t="shared" si="1270"/>
        <v/>
      </c>
      <c r="FZ380" s="360" t="str">
        <f t="shared" si="1271"/>
        <v/>
      </c>
      <c r="GA380" s="360" t="str">
        <f t="shared" si="1272"/>
        <v/>
      </c>
      <c r="GB380" s="360" t="str">
        <f t="shared" si="1273"/>
        <v/>
      </c>
      <c r="GC380" s="360" t="str">
        <f t="shared" si="1274"/>
        <v/>
      </c>
      <c r="GD380" s="360" t="str">
        <f t="shared" si="1275"/>
        <v/>
      </c>
      <c r="GE380" s="360" t="str">
        <f t="shared" si="1276"/>
        <v/>
      </c>
      <c r="GF380" s="360" t="str">
        <f t="shared" si="1277"/>
        <v/>
      </c>
      <c r="GG380" s="360" t="str">
        <f t="shared" si="1278"/>
        <v/>
      </c>
      <c r="GH380" s="360" t="str">
        <f t="shared" si="1279"/>
        <v/>
      </c>
      <c r="GI380" s="360" t="str">
        <f t="shared" si="1280"/>
        <v/>
      </c>
      <c r="GJ380" s="360" t="str">
        <f t="shared" si="1281"/>
        <v/>
      </c>
      <c r="GK380" s="444" t="s">
        <v>1247</v>
      </c>
      <c r="GL380" s="361" t="str">
        <f t="shared" si="1101"/>
        <v>-</v>
      </c>
      <c r="GM380" s="361" t="str">
        <f t="shared" si="1102"/>
        <v>-</v>
      </c>
      <c r="GN380" s="361" t="str">
        <f t="shared" si="1103"/>
        <v>-</v>
      </c>
      <c r="GO380" s="361" t="str">
        <f t="shared" si="1104"/>
        <v>-</v>
      </c>
      <c r="GP380" s="361" t="str">
        <f t="shared" si="1105"/>
        <v>-</v>
      </c>
      <c r="GQ380" s="361" t="str">
        <f t="shared" si="1106"/>
        <v>-</v>
      </c>
      <c r="GR380" s="361" t="str">
        <f t="shared" si="1107"/>
        <v>-</v>
      </c>
      <c r="GS380" s="361" t="str">
        <f t="shared" si="1108"/>
        <v>-</v>
      </c>
      <c r="GT380" s="361" t="str">
        <f t="shared" si="1109"/>
        <v>-</v>
      </c>
      <c r="GU380" s="361" t="str">
        <f t="shared" si="1110"/>
        <v>-</v>
      </c>
      <c r="GV380" s="361" t="str">
        <f t="shared" si="1111"/>
        <v>-</v>
      </c>
      <c r="GW380" s="361" t="str">
        <f t="shared" si="1112"/>
        <v>-</v>
      </c>
      <c r="GX380" s="361" t="str">
        <f t="shared" si="1113"/>
        <v>-</v>
      </c>
      <c r="GY380" s="361" t="str">
        <f t="shared" si="1114"/>
        <v>-</v>
      </c>
      <c r="GZ380" s="361" t="str">
        <f t="shared" si="1115"/>
        <v>-</v>
      </c>
      <c r="HA380" s="361" t="str">
        <f t="shared" si="1116"/>
        <v>-</v>
      </c>
      <c r="HB380" s="361" t="str">
        <f t="shared" si="1117"/>
        <v>-</v>
      </c>
      <c r="HC380" s="361" t="str">
        <f t="shared" si="1118"/>
        <v>-</v>
      </c>
      <c r="HD380" s="361" t="str">
        <f t="shared" si="1119"/>
        <v>-</v>
      </c>
      <c r="HE380" s="361" t="str">
        <f t="shared" si="1120"/>
        <v>-</v>
      </c>
      <c r="HF380" s="361" t="str">
        <f t="shared" si="1121"/>
        <v>-</v>
      </c>
      <c r="HG380" s="361" t="str">
        <f t="shared" si="1122"/>
        <v>-</v>
      </c>
      <c r="HH380" s="361" t="str">
        <f t="shared" si="1123"/>
        <v>-</v>
      </c>
      <c r="HI380" s="361" t="str">
        <f t="shared" si="1124"/>
        <v>-</v>
      </c>
      <c r="HJ380" s="361" t="str">
        <f t="shared" si="1125"/>
        <v>-</v>
      </c>
      <c r="HK380" s="361" t="str">
        <f t="shared" si="1126"/>
        <v>-</v>
      </c>
      <c r="HL380" s="361" t="str">
        <f t="shared" si="1127"/>
        <v>-</v>
      </c>
      <c r="HM380" s="361" t="str">
        <f t="shared" si="1128"/>
        <v>-</v>
      </c>
      <c r="HN380" s="361" t="str">
        <f t="shared" si="1129"/>
        <v>-</v>
      </c>
      <c r="HO380" s="361" t="str">
        <f t="shared" si="1130"/>
        <v>-</v>
      </c>
      <c r="HP380" s="361" t="str">
        <f t="shared" si="1131"/>
        <v>-</v>
      </c>
      <c r="HQ380" s="361" t="str">
        <f t="shared" si="1132"/>
        <v>-</v>
      </c>
      <c r="HR380" s="361" t="str">
        <f t="shared" si="1133"/>
        <v>-</v>
      </c>
      <c r="HS380" s="361" t="str">
        <f t="shared" si="1134"/>
        <v>-</v>
      </c>
      <c r="HT380" s="361" t="str">
        <f t="shared" si="1135"/>
        <v>-</v>
      </c>
      <c r="HU380" s="361" t="str">
        <f t="shared" si="1136"/>
        <v>-</v>
      </c>
      <c r="HV380" s="361" t="str">
        <f t="shared" si="1137"/>
        <v>-</v>
      </c>
      <c r="HW380" s="361" t="str">
        <f t="shared" si="1138"/>
        <v>-</v>
      </c>
      <c r="HX380" s="361" t="str">
        <f t="shared" si="1139"/>
        <v>-</v>
      </c>
      <c r="HY380" s="361" t="str">
        <f t="shared" si="1140"/>
        <v>-</v>
      </c>
      <c r="HZ380" s="361" t="str">
        <f t="shared" si="1141"/>
        <v>-</v>
      </c>
      <c r="IA380" s="361" t="str">
        <f t="shared" si="1142"/>
        <v>-</v>
      </c>
      <c r="IB380" s="361" t="str">
        <f t="shared" si="1143"/>
        <v>-</v>
      </c>
      <c r="IC380" s="361" t="str">
        <f t="shared" si="1144"/>
        <v>-</v>
      </c>
      <c r="ID380" s="361" t="str">
        <f t="shared" si="1145"/>
        <v>-</v>
      </c>
      <c r="IE380" s="361" t="str">
        <f t="shared" si="1146"/>
        <v>-</v>
      </c>
      <c r="IF380" s="444" t="s">
        <v>1247</v>
      </c>
      <c r="IG380" s="56" t="str">
        <f t="shared" si="1282"/>
        <v>-</v>
      </c>
      <c r="IH380" s="56" t="str">
        <f t="shared" si="1283"/>
        <v>-</v>
      </c>
      <c r="II380" s="56" t="str">
        <f t="shared" si="1284"/>
        <v>-</v>
      </c>
      <c r="IJ380" s="56" t="str">
        <f t="shared" si="1285"/>
        <v>-</v>
      </c>
      <c r="IK380" s="56" t="str">
        <f t="shared" si="1147"/>
        <v>-</v>
      </c>
      <c r="IL380" s="56" t="str">
        <f t="shared" si="1148"/>
        <v>-</v>
      </c>
      <c r="IM380" s="56" t="str">
        <f t="shared" si="1149"/>
        <v>-</v>
      </c>
      <c r="IN380" s="56" t="str">
        <f t="shared" si="1150"/>
        <v>-</v>
      </c>
      <c r="IO380" s="56" t="str">
        <f t="shared" si="1151"/>
        <v>-</v>
      </c>
      <c r="IP380" s="56" t="str">
        <f t="shared" si="1152"/>
        <v>-</v>
      </c>
      <c r="IQ380" s="56" t="str">
        <f t="shared" si="1153"/>
        <v>-</v>
      </c>
      <c r="IR380" s="56" t="str">
        <f t="shared" si="1154"/>
        <v>-</v>
      </c>
      <c r="IS380" s="56" t="str">
        <f t="shared" si="1155"/>
        <v>-</v>
      </c>
      <c r="IT380" s="56" t="str">
        <f t="shared" si="1156"/>
        <v>-</v>
      </c>
      <c r="IU380" s="56" t="str">
        <f t="shared" si="1157"/>
        <v>-</v>
      </c>
      <c r="IV380" s="56" t="str">
        <f t="shared" si="1158"/>
        <v>-</v>
      </c>
      <c r="IW380" s="56" t="str">
        <f t="shared" si="1159"/>
        <v>-</v>
      </c>
      <c r="IX380" s="56" t="str">
        <f t="shared" si="1160"/>
        <v>-</v>
      </c>
      <c r="IY380" s="56" t="str">
        <f t="shared" si="1161"/>
        <v>-</v>
      </c>
      <c r="IZ380" s="56" t="str">
        <f t="shared" si="1162"/>
        <v>-</v>
      </c>
      <c r="JA380" s="56" t="str">
        <f t="shared" si="1163"/>
        <v>-</v>
      </c>
      <c r="JB380" s="56" t="str">
        <f t="shared" si="1164"/>
        <v>-</v>
      </c>
      <c r="JC380" s="56" t="str">
        <f t="shared" si="1165"/>
        <v>-</v>
      </c>
      <c r="JD380" s="56" t="str">
        <f t="shared" si="1166"/>
        <v>-</v>
      </c>
      <c r="JE380" s="56" t="str">
        <f t="shared" si="1167"/>
        <v>-</v>
      </c>
      <c r="JF380" s="56" t="str">
        <f t="shared" si="1168"/>
        <v>-</v>
      </c>
      <c r="JG380" s="56" t="str">
        <f t="shared" si="1169"/>
        <v>-</v>
      </c>
      <c r="JH380" s="56" t="str">
        <f t="shared" si="1170"/>
        <v>-</v>
      </c>
      <c r="JI380" s="56" t="str">
        <f t="shared" si="1171"/>
        <v>-</v>
      </c>
      <c r="JJ380" s="56" t="str">
        <f t="shared" si="1172"/>
        <v>-</v>
      </c>
      <c r="JK380" s="56" t="str">
        <f t="shared" si="1173"/>
        <v>-</v>
      </c>
      <c r="JL380" s="56" t="str">
        <f t="shared" si="1174"/>
        <v>-</v>
      </c>
      <c r="JM380" s="56" t="str">
        <f t="shared" si="1175"/>
        <v>-</v>
      </c>
      <c r="JN380" s="56" t="str">
        <f t="shared" si="1176"/>
        <v>-</v>
      </c>
      <c r="JO380" s="56" t="str">
        <f t="shared" si="1177"/>
        <v>-</v>
      </c>
      <c r="JP380" s="56" t="str">
        <f t="shared" si="1178"/>
        <v>-</v>
      </c>
      <c r="JQ380" s="56" t="str">
        <f t="shared" si="1179"/>
        <v>-</v>
      </c>
      <c r="JR380" s="56" t="str">
        <f t="shared" si="1180"/>
        <v>-</v>
      </c>
      <c r="JS380" s="56" t="str">
        <f t="shared" si="1181"/>
        <v>-</v>
      </c>
      <c r="JT380" s="56" t="str">
        <f t="shared" si="1182"/>
        <v>-</v>
      </c>
      <c r="JU380" s="56" t="str">
        <f t="shared" si="1183"/>
        <v>-</v>
      </c>
      <c r="JV380" s="56" t="str">
        <f t="shared" si="1184"/>
        <v>-</v>
      </c>
      <c r="JW380" s="56" t="str">
        <f t="shared" si="1185"/>
        <v>-</v>
      </c>
      <c r="JX380" s="56" t="str">
        <f t="shared" si="1186"/>
        <v>-</v>
      </c>
      <c r="JY380" s="56" t="str">
        <f t="shared" si="1187"/>
        <v>-</v>
      </c>
      <c r="JZ380" s="56" t="str">
        <f t="shared" si="1188"/>
        <v>-</v>
      </c>
      <c r="KA380" s="444" t="s">
        <v>1247</v>
      </c>
      <c r="KB380" s="360">
        <f>IF(ISNUMBER(INDEX($EQ$15:$GK$521,$B380,EO$11)),MAX(KB$14:KB379)+1,0)</f>
        <v>0</v>
      </c>
      <c r="KC380" s="360" t="str">
        <f t="shared" si="1286"/>
        <v/>
      </c>
      <c r="KD380" s="373" t="s">
        <v>2</v>
      </c>
      <c r="KE380" s="215"/>
      <c r="KF380" s="60"/>
      <c r="KG380" s="60"/>
      <c r="KH380" s="60"/>
      <c r="KI380" s="60"/>
      <c r="KJ380" s="60"/>
      <c r="KK380" s="60"/>
      <c r="KL380" s="60"/>
      <c r="KM380" s="60"/>
      <c r="KN380" s="60"/>
      <c r="KO380" s="60"/>
      <c r="KP380" s="60"/>
      <c r="KQ380" s="60"/>
      <c r="KR380" s="60"/>
      <c r="KS380" s="60"/>
      <c r="KT380" s="60"/>
      <c r="KU380" s="60"/>
      <c r="KV380" s="60"/>
      <c r="KW380" s="60"/>
      <c r="KX380" s="60"/>
      <c r="KY380" s="60"/>
      <c r="KZ380" s="283" t="str">
        <f t="shared" si="1189"/>
        <v/>
      </c>
      <c r="LA380" s="26"/>
      <c r="LB380" s="18"/>
      <c r="LC380" s="18"/>
      <c r="LD380" s="18"/>
      <c r="LE380" s="18"/>
      <c r="LF380" s="18"/>
      <c r="LG380" s="18"/>
      <c r="LH380" s="18"/>
      <c r="LI380" s="18"/>
      <c r="LJ380" s="18"/>
      <c r="LK380" s="18"/>
      <c r="LL380" s="18"/>
      <c r="LM380" s="18"/>
      <c r="LN380" s="63"/>
      <c r="LO380" s="251">
        <f t="shared" si="1190"/>
        <v>0</v>
      </c>
      <c r="LP380" s="251">
        <f t="shared" si="1191"/>
        <v>0</v>
      </c>
      <c r="LQ380" s="251">
        <f t="shared" si="1192"/>
        <v>0</v>
      </c>
      <c r="LR380" s="251">
        <f t="shared" si="1193"/>
        <v>0</v>
      </c>
      <c r="LS380" s="251">
        <f t="shared" si="1194"/>
        <v>0</v>
      </c>
      <c r="LT380" s="251">
        <f t="shared" si="1195"/>
        <v>0</v>
      </c>
      <c r="LU380" s="251">
        <f t="shared" si="1196"/>
        <v>0</v>
      </c>
      <c r="LV380" s="251">
        <f t="shared" si="1197"/>
        <v>0</v>
      </c>
      <c r="LW380" s="251">
        <f t="shared" si="1198"/>
        <v>0</v>
      </c>
      <c r="LX380" s="251">
        <f t="shared" si="1199"/>
        <v>0</v>
      </c>
      <c r="LY380" s="251">
        <f t="shared" si="1200"/>
        <v>0</v>
      </c>
      <c r="LZ380" s="251">
        <f t="shared" si="1201"/>
        <v>0</v>
      </c>
      <c r="MA380" s="63" t="str">
        <f t="shared" si="1202"/>
        <v/>
      </c>
      <c r="MB380" s="63" t="str">
        <f t="shared" si="1287"/>
        <v/>
      </c>
      <c r="MC380" s="63">
        <f t="shared" si="1288"/>
        <v>366</v>
      </c>
      <c r="MD380" s="63" t="str">
        <f t="shared" si="1289"/>
        <v/>
      </c>
      <c r="ME380" s="63" t="str">
        <f t="shared" si="1290"/>
        <v/>
      </c>
      <c r="MF380" s="315" t="str">
        <f t="shared" si="1203"/>
        <v/>
      </c>
      <c r="MG380" s="315">
        <f>IF(ISNUMBER(MATCH(EO380,$ME$15:$ME$520,0)),0,MAX(MG$14:MG379)+1)</f>
        <v>0</v>
      </c>
      <c r="MH380" s="315" t="str">
        <f t="shared" si="1204"/>
        <v/>
      </c>
      <c r="MI380" s="369"/>
      <c r="MJ380" s="68"/>
      <c r="MK380" s="18"/>
      <c r="ML380" s="242"/>
      <c r="MM380" s="242"/>
      <c r="MN380" s="59"/>
      <c r="MO380" s="59"/>
      <c r="MP380" s="285"/>
      <c r="MQ380" s="59"/>
      <c r="MR380" s="238"/>
      <c r="MS380" s="285"/>
      <c r="MT380" s="59"/>
      <c r="MU380" s="285"/>
      <c r="MV380" s="238"/>
      <c r="MW380" s="59"/>
      <c r="MX380" s="59"/>
      <c r="MY380" s="59"/>
      <c r="MZ380" s="59"/>
      <c r="NA380" s="59"/>
      <c r="NB380" s="59"/>
      <c r="NC380" s="59"/>
      <c r="ND380" s="59"/>
      <c r="NE380" s="59"/>
      <c r="NF380" s="59"/>
      <c r="NG380" s="59"/>
      <c r="NH380" s="59"/>
      <c r="NI380" s="59"/>
      <c r="NJ380" s="59"/>
      <c r="NK380" s="59"/>
      <c r="NL380" s="454"/>
      <c r="NM380" s="454"/>
      <c r="NN380" s="59"/>
      <c r="NO380" s="18"/>
      <c r="NP380" s="18"/>
      <c r="NQ380" s="18"/>
      <c r="NR380" s="18"/>
      <c r="NS380" s="18"/>
      <c r="NT380" s="18"/>
      <c r="NU380" s="18"/>
      <c r="NV380" s="18"/>
      <c r="NW380" s="18"/>
      <c r="NX380" s="18"/>
      <c r="NY380" s="18"/>
      <c r="NZ380" s="18"/>
      <c r="OA380" s="18"/>
      <c r="OB380" s="18"/>
      <c r="OC380" s="18"/>
      <c r="OZ380" s="59"/>
      <c r="PA380" s="251" t="str">
        <f t="shared" si="1205"/>
        <v/>
      </c>
      <c r="PB380" s="251" t="str">
        <f t="shared" si="1206"/>
        <v/>
      </c>
      <c r="PC380" s="251" t="str">
        <f t="shared" si="1207"/>
        <v/>
      </c>
      <c r="PD380" s="251" t="str">
        <f t="shared" si="1208"/>
        <v/>
      </c>
      <c r="PE380" s="251" t="str">
        <f t="shared" si="1209"/>
        <v/>
      </c>
      <c r="PF380" s="251" t="str">
        <f t="shared" si="1210"/>
        <v/>
      </c>
      <c r="PG380" s="251" t="str">
        <f t="shared" si="1211"/>
        <v/>
      </c>
      <c r="PH380" s="251" t="str">
        <f t="shared" si="1212"/>
        <v/>
      </c>
      <c r="PI380" s="251" t="str">
        <f t="shared" si="1213"/>
        <v/>
      </c>
      <c r="PJ380" s="251" t="str">
        <f t="shared" si="1214"/>
        <v/>
      </c>
      <c r="PK380" s="251" t="str">
        <f t="shared" si="1215"/>
        <v/>
      </c>
      <c r="PL380" s="251" t="str">
        <f t="shared" si="1216"/>
        <v/>
      </c>
      <c r="PM380" s="251" t="str">
        <f t="shared" si="1217"/>
        <v/>
      </c>
      <c r="PN380" s="251" t="str">
        <f t="shared" si="1218"/>
        <v/>
      </c>
      <c r="PO380" s="251" t="str">
        <f t="shared" si="1219"/>
        <v/>
      </c>
      <c r="PP380" s="251" t="str">
        <f t="shared" si="1220"/>
        <v/>
      </c>
      <c r="PQ380" s="251" t="str">
        <f t="shared" si="1221"/>
        <v/>
      </c>
      <c r="PR380" s="251" t="str">
        <f t="shared" si="1222"/>
        <v/>
      </c>
      <c r="PS380" s="251" t="str">
        <f t="shared" si="1223"/>
        <v/>
      </c>
      <c r="PT380" s="251" t="str">
        <f t="shared" si="1224"/>
        <v/>
      </c>
      <c r="PU380" s="251" t="str">
        <f t="shared" si="1225"/>
        <v/>
      </c>
      <c r="PV380" s="251" t="str">
        <f t="shared" si="1226"/>
        <v/>
      </c>
      <c r="PW380" s="251" t="str">
        <f t="shared" si="1227"/>
        <v/>
      </c>
      <c r="PX380" s="251" t="str">
        <f t="shared" si="1228"/>
        <v/>
      </c>
      <c r="PY380" s="251" t="str">
        <f t="shared" si="1229"/>
        <v/>
      </c>
      <c r="PZ380" s="251" t="str">
        <f t="shared" si="1230"/>
        <v/>
      </c>
      <c r="QA380" s="251" t="str">
        <f t="shared" si="1231"/>
        <v/>
      </c>
      <c r="QB380" s="251" t="str">
        <f t="shared" si="1232"/>
        <v/>
      </c>
      <c r="QC380" s="251" t="str">
        <f t="shared" si="1233"/>
        <v/>
      </c>
      <c r="QD380" s="251" t="str">
        <f t="shared" si="1234"/>
        <v/>
      </c>
      <c r="QE380" s="251" t="str">
        <f t="shared" si="1235"/>
        <v/>
      </c>
      <c r="QF380" s="63">
        <f t="shared" si="1236"/>
        <v>0</v>
      </c>
      <c r="QG380" s="59"/>
      <c r="QH380" s="59"/>
      <c r="QI380" s="59"/>
      <c r="QJ380" s="59"/>
      <c r="QK380" s="59"/>
      <c r="QL380" s="59"/>
      <c r="QM380" s="59"/>
      <c r="QN380" s="59"/>
    </row>
    <row r="381" spans="1:456" ht="6.75" customHeight="1" x14ac:dyDescent="0.25">
      <c r="A381" s="68"/>
      <c r="B381" s="389" t="str">
        <f t="shared" si="1098"/>
        <v/>
      </c>
      <c r="C381" s="72"/>
      <c r="D381" s="261"/>
      <c r="E381" s="59"/>
      <c r="F381" s="229"/>
      <c r="G381" s="295"/>
      <c r="H381" s="295"/>
      <c r="I381" s="229"/>
      <c r="J381" s="295"/>
      <c r="K381" s="295"/>
      <c r="L381" s="229"/>
      <c r="M381" s="295"/>
      <c r="N381" s="295"/>
      <c r="O381" s="229"/>
      <c r="P381" s="295"/>
      <c r="Q381" s="295"/>
      <c r="R381" s="229"/>
      <c r="S381" s="230"/>
      <c r="T381" s="231"/>
      <c r="U381" s="229"/>
      <c r="V381" s="230"/>
      <c r="W381" s="231"/>
      <c r="X381" s="229"/>
      <c r="Y381" s="230"/>
      <c r="Z381" s="231"/>
      <c r="AA381" s="229"/>
      <c r="AB381" s="295"/>
      <c r="AC381" s="295"/>
      <c r="AD381" s="229"/>
      <c r="AE381" s="295"/>
      <c r="AF381" s="295"/>
      <c r="AG381" s="229"/>
      <c r="AH381" s="295"/>
      <c r="AI381" s="295"/>
      <c r="AJ381" s="229"/>
      <c r="AK381" s="295"/>
      <c r="AL381" s="295"/>
      <c r="AM381" s="229"/>
      <c r="AN381" s="295"/>
      <c r="AO381" s="295"/>
      <c r="AP381" s="243"/>
      <c r="AQ381" s="295"/>
      <c r="AR381" s="290"/>
      <c r="AS381" s="243"/>
      <c r="AT381" s="295"/>
      <c r="AU381" s="290"/>
      <c r="AV381" s="229"/>
      <c r="AW381" s="230"/>
      <c r="AX381" s="231"/>
      <c r="AY381" s="229"/>
      <c r="AZ381" s="230"/>
      <c r="BA381" s="231"/>
      <c r="BB381" s="229"/>
      <c r="BC381" s="230"/>
      <c r="BD381" s="231"/>
      <c r="BE381" s="229"/>
      <c r="BF381" s="230"/>
      <c r="BG381" s="231"/>
      <c r="BH381" s="229"/>
      <c r="BI381" s="230"/>
      <c r="BJ381" s="231"/>
      <c r="BK381" s="243"/>
      <c r="BL381" s="230"/>
      <c r="BM381" s="231"/>
      <c r="BN381" s="243"/>
      <c r="BO381" s="230"/>
      <c r="BP381" s="231"/>
      <c r="BQ381" s="229"/>
      <c r="BR381" s="230"/>
      <c r="BS381" s="231"/>
      <c r="BT381" s="229"/>
      <c r="BU381" s="230"/>
      <c r="BV381" s="231"/>
      <c r="BW381" s="229"/>
      <c r="BX381" s="230"/>
      <c r="BY381" s="231"/>
      <c r="BZ381" s="229"/>
      <c r="CA381" s="230"/>
      <c r="CB381" s="231"/>
      <c r="CC381" s="229"/>
      <c r="CD381" s="230"/>
      <c r="CE381" s="231"/>
      <c r="CF381" s="331"/>
      <c r="CG381" s="332"/>
      <c r="CH381" s="385"/>
      <c r="CI381" s="331"/>
      <c r="CJ381" s="332"/>
      <c r="CK381" s="385"/>
      <c r="CL381" s="243"/>
      <c r="CM381" s="230"/>
      <c r="CN381" s="354"/>
      <c r="CO381" s="243"/>
      <c r="CP381" s="230"/>
      <c r="CQ381" s="231"/>
      <c r="CR381" s="331"/>
      <c r="CS381" s="332"/>
      <c r="CT381" s="333"/>
      <c r="CU381" s="229"/>
      <c r="CV381" s="230"/>
      <c r="CW381" s="231"/>
      <c r="CX381" s="331"/>
      <c r="CY381" s="332"/>
      <c r="CZ381" s="333"/>
      <c r="DA381" s="331"/>
      <c r="DB381" s="332"/>
      <c r="DC381" s="333"/>
      <c r="DD381" s="331"/>
      <c r="DE381" s="332"/>
      <c r="DF381" s="333"/>
      <c r="DG381" s="331"/>
      <c r="DH381" s="332"/>
      <c r="DI381" s="333"/>
      <c r="DJ381" s="229"/>
      <c r="DK381" s="230"/>
      <c r="DL381" s="231"/>
      <c r="DM381" s="229"/>
      <c r="DN381" s="230"/>
      <c r="DO381" s="231"/>
      <c r="DP381" s="331"/>
      <c r="DQ381" s="332"/>
      <c r="DR381" s="333"/>
      <c r="DS381" s="331"/>
      <c r="DT381" s="332"/>
      <c r="DU381" s="333"/>
      <c r="DV381" s="331"/>
      <c r="DW381" s="332"/>
      <c r="DX381" s="333"/>
      <c r="DY381" s="331"/>
      <c r="DZ381" s="332"/>
      <c r="EA381" s="333"/>
      <c r="EB381" s="331"/>
      <c r="EC381" s="332"/>
      <c r="ED381" s="333"/>
      <c r="EE381" s="331"/>
      <c r="EF381" s="332"/>
      <c r="EG381" s="333"/>
      <c r="EH381" s="229"/>
      <c r="EI381" s="230"/>
      <c r="EJ381" s="231"/>
      <c r="EK381" s="229"/>
      <c r="EL381" s="230"/>
      <c r="EM381" s="231"/>
      <c r="EN381" s="244"/>
      <c r="EO381" s="269" t="str">
        <f t="shared" si="1099"/>
        <v/>
      </c>
      <c r="EP381" s="444" t="s">
        <v>1247</v>
      </c>
      <c r="EQ381" s="360" t="str">
        <f t="shared" si="1237"/>
        <v/>
      </c>
      <c r="ER381" s="360" t="str">
        <f t="shared" si="1238"/>
        <v/>
      </c>
      <c r="ES381" s="360" t="str">
        <f t="shared" si="1239"/>
        <v/>
      </c>
      <c r="ET381" s="360" t="str">
        <f t="shared" si="1240"/>
        <v/>
      </c>
      <c r="EU381" s="360" t="str">
        <f t="shared" si="1241"/>
        <v/>
      </c>
      <c r="EV381" s="360" t="str">
        <f t="shared" si="1242"/>
        <v/>
      </c>
      <c r="EW381" s="360" t="str">
        <f t="shared" si="1243"/>
        <v/>
      </c>
      <c r="EX381" s="360" t="str">
        <f t="shared" si="1244"/>
        <v/>
      </c>
      <c r="EY381" s="360" t="str">
        <f t="shared" si="1245"/>
        <v/>
      </c>
      <c r="EZ381" s="360" t="str">
        <f t="shared" si="1246"/>
        <v/>
      </c>
      <c r="FA381" s="360" t="str">
        <f t="shared" si="1247"/>
        <v/>
      </c>
      <c r="FB381" s="360" t="str">
        <f t="shared" si="1248"/>
        <v/>
      </c>
      <c r="FC381" s="360" t="str">
        <f t="shared" si="1249"/>
        <v/>
      </c>
      <c r="FD381" s="360" t="str">
        <f t="shared" si="1250"/>
        <v/>
      </c>
      <c r="FE381" s="360" t="str">
        <f t="shared" si="1251"/>
        <v/>
      </c>
      <c r="FF381" s="360" t="str">
        <f t="shared" si="1252"/>
        <v/>
      </c>
      <c r="FG381" s="360" t="str">
        <f t="shared" si="1253"/>
        <v/>
      </c>
      <c r="FH381" s="360" t="str">
        <f t="shared" si="1254"/>
        <v/>
      </c>
      <c r="FI381" s="360" t="str">
        <f t="shared" si="1255"/>
        <v/>
      </c>
      <c r="FJ381" s="360" t="str">
        <f t="shared" si="1256"/>
        <v/>
      </c>
      <c r="FK381" s="360" t="str">
        <f t="shared" si="1257"/>
        <v/>
      </c>
      <c r="FL381" s="360" t="str">
        <f t="shared" si="1258"/>
        <v/>
      </c>
      <c r="FM381" s="360" t="str">
        <f t="shared" si="1259"/>
        <v/>
      </c>
      <c r="FN381" s="360" t="str">
        <f t="shared" si="1260"/>
        <v/>
      </c>
      <c r="FO381" s="360" t="str">
        <f t="shared" si="1261"/>
        <v/>
      </c>
      <c r="FP381" s="360" t="str">
        <f t="shared" si="1262"/>
        <v/>
      </c>
      <c r="FQ381" s="360" t="str">
        <f t="shared" si="1263"/>
        <v/>
      </c>
      <c r="FR381" s="360" t="str">
        <f t="shared" si="1264"/>
        <v/>
      </c>
      <c r="FS381" s="360" t="str">
        <f t="shared" si="1265"/>
        <v/>
      </c>
      <c r="FT381" s="360" t="str">
        <f t="shared" si="1100"/>
        <v/>
      </c>
      <c r="FU381" s="360" t="str">
        <f t="shared" si="1266"/>
        <v/>
      </c>
      <c r="FV381" s="360" t="str">
        <f t="shared" si="1267"/>
        <v/>
      </c>
      <c r="FW381" s="360" t="str">
        <f t="shared" si="1268"/>
        <v/>
      </c>
      <c r="FX381" s="360" t="str">
        <f t="shared" si="1269"/>
        <v/>
      </c>
      <c r="FY381" s="360" t="str">
        <f t="shared" si="1270"/>
        <v/>
      </c>
      <c r="FZ381" s="360" t="str">
        <f t="shared" si="1271"/>
        <v/>
      </c>
      <c r="GA381" s="360" t="str">
        <f t="shared" si="1272"/>
        <v/>
      </c>
      <c r="GB381" s="360" t="str">
        <f t="shared" si="1273"/>
        <v/>
      </c>
      <c r="GC381" s="360" t="str">
        <f t="shared" si="1274"/>
        <v/>
      </c>
      <c r="GD381" s="360" t="str">
        <f t="shared" si="1275"/>
        <v/>
      </c>
      <c r="GE381" s="360" t="str">
        <f t="shared" si="1276"/>
        <v/>
      </c>
      <c r="GF381" s="360" t="str">
        <f t="shared" si="1277"/>
        <v/>
      </c>
      <c r="GG381" s="360" t="str">
        <f t="shared" si="1278"/>
        <v/>
      </c>
      <c r="GH381" s="360" t="str">
        <f t="shared" si="1279"/>
        <v/>
      </c>
      <c r="GI381" s="360" t="str">
        <f t="shared" si="1280"/>
        <v/>
      </c>
      <c r="GJ381" s="360" t="str">
        <f t="shared" si="1281"/>
        <v/>
      </c>
      <c r="GK381" s="444" t="s">
        <v>1247</v>
      </c>
      <c r="GL381" s="361" t="str">
        <f t="shared" si="1101"/>
        <v>-</v>
      </c>
      <c r="GM381" s="361" t="str">
        <f t="shared" si="1102"/>
        <v>-</v>
      </c>
      <c r="GN381" s="361" t="str">
        <f t="shared" si="1103"/>
        <v>-</v>
      </c>
      <c r="GO381" s="361" t="str">
        <f t="shared" si="1104"/>
        <v>-</v>
      </c>
      <c r="GP381" s="361" t="str">
        <f t="shared" si="1105"/>
        <v>-</v>
      </c>
      <c r="GQ381" s="361" t="str">
        <f t="shared" si="1106"/>
        <v>-</v>
      </c>
      <c r="GR381" s="361" t="str">
        <f t="shared" si="1107"/>
        <v>-</v>
      </c>
      <c r="GS381" s="361" t="str">
        <f t="shared" si="1108"/>
        <v>-</v>
      </c>
      <c r="GT381" s="361" t="str">
        <f t="shared" si="1109"/>
        <v>-</v>
      </c>
      <c r="GU381" s="361" t="str">
        <f t="shared" si="1110"/>
        <v>-</v>
      </c>
      <c r="GV381" s="361" t="str">
        <f t="shared" si="1111"/>
        <v>-</v>
      </c>
      <c r="GW381" s="361" t="str">
        <f t="shared" si="1112"/>
        <v>-</v>
      </c>
      <c r="GX381" s="361" t="str">
        <f t="shared" si="1113"/>
        <v>-</v>
      </c>
      <c r="GY381" s="361" t="str">
        <f t="shared" si="1114"/>
        <v>-</v>
      </c>
      <c r="GZ381" s="361" t="str">
        <f t="shared" si="1115"/>
        <v>-</v>
      </c>
      <c r="HA381" s="361" t="str">
        <f t="shared" si="1116"/>
        <v>-</v>
      </c>
      <c r="HB381" s="361" t="str">
        <f t="shared" si="1117"/>
        <v>-</v>
      </c>
      <c r="HC381" s="361" t="str">
        <f t="shared" si="1118"/>
        <v>-</v>
      </c>
      <c r="HD381" s="361" t="str">
        <f t="shared" si="1119"/>
        <v>-</v>
      </c>
      <c r="HE381" s="361" t="str">
        <f t="shared" si="1120"/>
        <v>-</v>
      </c>
      <c r="HF381" s="361" t="str">
        <f t="shared" si="1121"/>
        <v>-</v>
      </c>
      <c r="HG381" s="361" t="str">
        <f t="shared" si="1122"/>
        <v>-</v>
      </c>
      <c r="HH381" s="361" t="str">
        <f t="shared" si="1123"/>
        <v>-</v>
      </c>
      <c r="HI381" s="361" t="str">
        <f t="shared" si="1124"/>
        <v>-</v>
      </c>
      <c r="HJ381" s="361" t="str">
        <f t="shared" si="1125"/>
        <v>-</v>
      </c>
      <c r="HK381" s="361" t="str">
        <f t="shared" si="1126"/>
        <v>-</v>
      </c>
      <c r="HL381" s="361" t="str">
        <f t="shared" si="1127"/>
        <v>-</v>
      </c>
      <c r="HM381" s="361" t="str">
        <f t="shared" si="1128"/>
        <v>-</v>
      </c>
      <c r="HN381" s="361" t="str">
        <f t="shared" si="1129"/>
        <v>-</v>
      </c>
      <c r="HO381" s="361" t="str">
        <f t="shared" si="1130"/>
        <v>-</v>
      </c>
      <c r="HP381" s="361" t="str">
        <f t="shared" si="1131"/>
        <v>-</v>
      </c>
      <c r="HQ381" s="361" t="str">
        <f t="shared" si="1132"/>
        <v>-</v>
      </c>
      <c r="HR381" s="361" t="str">
        <f t="shared" si="1133"/>
        <v>-</v>
      </c>
      <c r="HS381" s="361" t="str">
        <f t="shared" si="1134"/>
        <v>-</v>
      </c>
      <c r="HT381" s="361" t="str">
        <f t="shared" si="1135"/>
        <v>-</v>
      </c>
      <c r="HU381" s="361" t="str">
        <f t="shared" si="1136"/>
        <v>-</v>
      </c>
      <c r="HV381" s="361" t="str">
        <f t="shared" si="1137"/>
        <v>-</v>
      </c>
      <c r="HW381" s="361" t="str">
        <f t="shared" si="1138"/>
        <v>-</v>
      </c>
      <c r="HX381" s="361" t="str">
        <f t="shared" si="1139"/>
        <v>-</v>
      </c>
      <c r="HY381" s="361" t="str">
        <f t="shared" si="1140"/>
        <v>-</v>
      </c>
      <c r="HZ381" s="361" t="str">
        <f t="shared" si="1141"/>
        <v>-</v>
      </c>
      <c r="IA381" s="361" t="str">
        <f t="shared" si="1142"/>
        <v>-</v>
      </c>
      <c r="IB381" s="361" t="str">
        <f t="shared" si="1143"/>
        <v>-</v>
      </c>
      <c r="IC381" s="361" t="str">
        <f t="shared" si="1144"/>
        <v>-</v>
      </c>
      <c r="ID381" s="361" t="str">
        <f t="shared" si="1145"/>
        <v>-</v>
      </c>
      <c r="IE381" s="361" t="str">
        <f t="shared" si="1146"/>
        <v>-</v>
      </c>
      <c r="IF381" s="444" t="s">
        <v>1247</v>
      </c>
      <c r="IG381" s="56" t="str">
        <f t="shared" si="1282"/>
        <v>-</v>
      </c>
      <c r="IH381" s="56" t="str">
        <f t="shared" si="1283"/>
        <v>-</v>
      </c>
      <c r="II381" s="56" t="str">
        <f t="shared" si="1284"/>
        <v>-</v>
      </c>
      <c r="IJ381" s="56" t="str">
        <f t="shared" si="1285"/>
        <v>-</v>
      </c>
      <c r="IK381" s="56" t="str">
        <f t="shared" si="1147"/>
        <v>-</v>
      </c>
      <c r="IL381" s="56" t="str">
        <f t="shared" si="1148"/>
        <v>-</v>
      </c>
      <c r="IM381" s="56" t="str">
        <f t="shared" si="1149"/>
        <v>-</v>
      </c>
      <c r="IN381" s="56" t="str">
        <f t="shared" si="1150"/>
        <v>-</v>
      </c>
      <c r="IO381" s="56" t="str">
        <f t="shared" si="1151"/>
        <v>-</v>
      </c>
      <c r="IP381" s="56" t="str">
        <f t="shared" si="1152"/>
        <v>-</v>
      </c>
      <c r="IQ381" s="56" t="str">
        <f t="shared" si="1153"/>
        <v>-</v>
      </c>
      <c r="IR381" s="56" t="str">
        <f t="shared" si="1154"/>
        <v>-</v>
      </c>
      <c r="IS381" s="56" t="str">
        <f t="shared" si="1155"/>
        <v>-</v>
      </c>
      <c r="IT381" s="56" t="str">
        <f t="shared" si="1156"/>
        <v>-</v>
      </c>
      <c r="IU381" s="56" t="str">
        <f t="shared" si="1157"/>
        <v>-</v>
      </c>
      <c r="IV381" s="56" t="str">
        <f t="shared" si="1158"/>
        <v>-</v>
      </c>
      <c r="IW381" s="56" t="str">
        <f t="shared" si="1159"/>
        <v>-</v>
      </c>
      <c r="IX381" s="56" t="str">
        <f t="shared" si="1160"/>
        <v>-</v>
      </c>
      <c r="IY381" s="56" t="str">
        <f t="shared" si="1161"/>
        <v>-</v>
      </c>
      <c r="IZ381" s="56" t="str">
        <f t="shared" si="1162"/>
        <v>-</v>
      </c>
      <c r="JA381" s="56" t="str">
        <f t="shared" si="1163"/>
        <v>-</v>
      </c>
      <c r="JB381" s="56" t="str">
        <f t="shared" si="1164"/>
        <v>-</v>
      </c>
      <c r="JC381" s="56" t="str">
        <f t="shared" si="1165"/>
        <v>-</v>
      </c>
      <c r="JD381" s="56" t="str">
        <f t="shared" si="1166"/>
        <v>-</v>
      </c>
      <c r="JE381" s="56" t="str">
        <f t="shared" si="1167"/>
        <v>-</v>
      </c>
      <c r="JF381" s="56" t="str">
        <f t="shared" si="1168"/>
        <v>-</v>
      </c>
      <c r="JG381" s="56" t="str">
        <f t="shared" si="1169"/>
        <v>-</v>
      </c>
      <c r="JH381" s="56" t="str">
        <f t="shared" si="1170"/>
        <v>-</v>
      </c>
      <c r="JI381" s="56" t="str">
        <f t="shared" si="1171"/>
        <v>-</v>
      </c>
      <c r="JJ381" s="56" t="str">
        <f t="shared" si="1172"/>
        <v>-</v>
      </c>
      <c r="JK381" s="56" t="str">
        <f t="shared" si="1173"/>
        <v>-</v>
      </c>
      <c r="JL381" s="56" t="str">
        <f t="shared" si="1174"/>
        <v>-</v>
      </c>
      <c r="JM381" s="56" t="str">
        <f t="shared" si="1175"/>
        <v>-</v>
      </c>
      <c r="JN381" s="56" t="str">
        <f t="shared" si="1176"/>
        <v>-</v>
      </c>
      <c r="JO381" s="56" t="str">
        <f t="shared" si="1177"/>
        <v>-</v>
      </c>
      <c r="JP381" s="56" t="str">
        <f t="shared" si="1178"/>
        <v>-</v>
      </c>
      <c r="JQ381" s="56" t="str">
        <f t="shared" si="1179"/>
        <v>-</v>
      </c>
      <c r="JR381" s="56" t="str">
        <f t="shared" si="1180"/>
        <v>-</v>
      </c>
      <c r="JS381" s="56" t="str">
        <f t="shared" si="1181"/>
        <v>-</v>
      </c>
      <c r="JT381" s="56" t="str">
        <f t="shared" si="1182"/>
        <v>-</v>
      </c>
      <c r="JU381" s="56" t="str">
        <f t="shared" si="1183"/>
        <v>-</v>
      </c>
      <c r="JV381" s="56" t="str">
        <f t="shared" si="1184"/>
        <v>-</v>
      </c>
      <c r="JW381" s="56" t="str">
        <f t="shared" si="1185"/>
        <v>-</v>
      </c>
      <c r="JX381" s="56" t="str">
        <f t="shared" si="1186"/>
        <v>-</v>
      </c>
      <c r="JY381" s="56" t="str">
        <f t="shared" si="1187"/>
        <v>-</v>
      </c>
      <c r="JZ381" s="56" t="str">
        <f t="shared" si="1188"/>
        <v>-</v>
      </c>
      <c r="KA381" s="444" t="s">
        <v>1247</v>
      </c>
      <c r="KB381" s="360">
        <f>IF(ISNUMBER(INDEX($EQ$15:$GK$521,$B381,EO$11)),MAX(KB$14:KB380)+1,0)</f>
        <v>0</v>
      </c>
      <c r="KC381" s="360" t="str">
        <f t="shared" si="1286"/>
        <v/>
      </c>
      <c r="KD381" s="373" t="s">
        <v>2</v>
      </c>
      <c r="KE381" s="215"/>
      <c r="KF381" s="60"/>
      <c r="KG381" s="60"/>
      <c r="KH381" s="60"/>
      <c r="KI381" s="60"/>
      <c r="KJ381" s="60"/>
      <c r="KK381" s="60"/>
      <c r="KL381" s="60"/>
      <c r="KM381" s="60"/>
      <c r="KN381" s="60"/>
      <c r="KO381" s="60"/>
      <c r="KP381" s="60"/>
      <c r="KQ381" s="60"/>
      <c r="KR381" s="60"/>
      <c r="KS381" s="60"/>
      <c r="KT381" s="60"/>
      <c r="KU381" s="60"/>
      <c r="KV381" s="60"/>
      <c r="KW381" s="60"/>
      <c r="KX381" s="60"/>
      <c r="KY381" s="60"/>
      <c r="KZ381" s="283" t="str">
        <f t="shared" si="1189"/>
        <v/>
      </c>
      <c r="LA381" s="26"/>
      <c r="LB381" s="18"/>
      <c r="LC381" s="18"/>
      <c r="LD381" s="18"/>
      <c r="LE381" s="18"/>
      <c r="LF381" s="18"/>
      <c r="LG381" s="18"/>
      <c r="LH381" s="18"/>
      <c r="LI381" s="18"/>
      <c r="LJ381" s="18"/>
      <c r="LK381" s="18"/>
      <c r="LL381" s="18"/>
      <c r="LM381" s="18"/>
      <c r="LN381" s="63"/>
      <c r="LO381" s="251">
        <f t="shared" si="1190"/>
        <v>0</v>
      </c>
      <c r="LP381" s="251">
        <f t="shared" si="1191"/>
        <v>0</v>
      </c>
      <c r="LQ381" s="251">
        <f t="shared" si="1192"/>
        <v>0</v>
      </c>
      <c r="LR381" s="251">
        <f t="shared" si="1193"/>
        <v>0</v>
      </c>
      <c r="LS381" s="251">
        <f t="shared" si="1194"/>
        <v>0</v>
      </c>
      <c r="LT381" s="251">
        <f t="shared" si="1195"/>
        <v>0</v>
      </c>
      <c r="LU381" s="251">
        <f t="shared" si="1196"/>
        <v>0</v>
      </c>
      <c r="LV381" s="251">
        <f t="shared" si="1197"/>
        <v>0</v>
      </c>
      <c r="LW381" s="251">
        <f t="shared" si="1198"/>
        <v>0</v>
      </c>
      <c r="LX381" s="251">
        <f t="shared" si="1199"/>
        <v>0</v>
      </c>
      <c r="LY381" s="251">
        <f t="shared" si="1200"/>
        <v>0</v>
      </c>
      <c r="LZ381" s="251">
        <f t="shared" si="1201"/>
        <v>0</v>
      </c>
      <c r="MA381" s="63" t="str">
        <f t="shared" si="1202"/>
        <v/>
      </c>
      <c r="MB381" s="63" t="str">
        <f t="shared" si="1287"/>
        <v/>
      </c>
      <c r="MC381" s="63">
        <f t="shared" si="1288"/>
        <v>367</v>
      </c>
      <c r="MD381" s="63" t="str">
        <f t="shared" si="1289"/>
        <v/>
      </c>
      <c r="ME381" s="63" t="str">
        <f t="shared" si="1290"/>
        <v/>
      </c>
      <c r="MF381" s="315" t="str">
        <f t="shared" si="1203"/>
        <v/>
      </c>
      <c r="MG381" s="315">
        <f>IF(ISNUMBER(MATCH(EO381,$ME$15:$ME$520,0)),0,MAX(MG$14:MG380)+1)</f>
        <v>0</v>
      </c>
      <c r="MH381" s="315" t="str">
        <f t="shared" si="1204"/>
        <v/>
      </c>
      <c r="MI381" s="369"/>
      <c r="MJ381" s="68"/>
      <c r="MK381" s="18"/>
      <c r="ML381" s="242"/>
      <c r="MM381" s="242"/>
      <c r="MN381" s="59"/>
      <c r="MO381" s="59"/>
      <c r="MP381" s="285"/>
      <c r="MQ381" s="59"/>
      <c r="MR381" s="59"/>
      <c r="MS381" s="285"/>
      <c r="MT381" s="59"/>
      <c r="MU381" s="285"/>
      <c r="MV381" s="59"/>
      <c r="MW381" s="59"/>
      <c r="MX381" s="59"/>
      <c r="MY381" s="59"/>
      <c r="MZ381" s="59"/>
      <c r="NA381" s="59"/>
      <c r="NB381" s="59"/>
      <c r="NC381" s="59"/>
      <c r="ND381" s="59"/>
      <c r="NE381" s="59"/>
      <c r="NF381" s="59"/>
      <c r="NG381" s="59"/>
      <c r="NH381" s="59"/>
      <c r="NI381" s="59"/>
      <c r="NJ381" s="59"/>
      <c r="NK381" s="59"/>
      <c r="NL381" s="454"/>
      <c r="NM381" s="454"/>
      <c r="NN381" s="59"/>
      <c r="NO381" s="18"/>
      <c r="NP381" s="18"/>
      <c r="NQ381" s="18"/>
      <c r="NR381" s="18"/>
      <c r="NS381" s="18"/>
      <c r="NT381" s="18"/>
      <c r="NU381" s="18"/>
      <c r="NV381" s="18"/>
      <c r="NW381" s="18"/>
      <c r="NX381" s="18"/>
      <c r="NY381" s="18"/>
      <c r="NZ381" s="18"/>
      <c r="OA381" s="18"/>
      <c r="OB381" s="18"/>
      <c r="OC381" s="18"/>
      <c r="OZ381" s="59"/>
      <c r="PA381" s="251" t="str">
        <f t="shared" si="1205"/>
        <v/>
      </c>
      <c r="PB381" s="251" t="str">
        <f t="shared" si="1206"/>
        <v/>
      </c>
      <c r="PC381" s="251" t="str">
        <f t="shared" si="1207"/>
        <v/>
      </c>
      <c r="PD381" s="251" t="str">
        <f t="shared" si="1208"/>
        <v/>
      </c>
      <c r="PE381" s="251" t="str">
        <f t="shared" si="1209"/>
        <v/>
      </c>
      <c r="PF381" s="251" t="str">
        <f t="shared" si="1210"/>
        <v/>
      </c>
      <c r="PG381" s="251" t="str">
        <f t="shared" si="1211"/>
        <v/>
      </c>
      <c r="PH381" s="251" t="str">
        <f t="shared" si="1212"/>
        <v/>
      </c>
      <c r="PI381" s="251" t="str">
        <f t="shared" si="1213"/>
        <v/>
      </c>
      <c r="PJ381" s="251" t="str">
        <f t="shared" si="1214"/>
        <v/>
      </c>
      <c r="PK381" s="251" t="str">
        <f t="shared" si="1215"/>
        <v/>
      </c>
      <c r="PL381" s="251" t="str">
        <f t="shared" si="1216"/>
        <v/>
      </c>
      <c r="PM381" s="251" t="str">
        <f t="shared" si="1217"/>
        <v/>
      </c>
      <c r="PN381" s="251" t="str">
        <f t="shared" si="1218"/>
        <v/>
      </c>
      <c r="PO381" s="251" t="str">
        <f t="shared" si="1219"/>
        <v/>
      </c>
      <c r="PP381" s="251" t="str">
        <f t="shared" si="1220"/>
        <v/>
      </c>
      <c r="PQ381" s="251" t="str">
        <f t="shared" si="1221"/>
        <v/>
      </c>
      <c r="PR381" s="251" t="str">
        <f t="shared" si="1222"/>
        <v/>
      </c>
      <c r="PS381" s="251" t="str">
        <f t="shared" si="1223"/>
        <v/>
      </c>
      <c r="PT381" s="251" t="str">
        <f t="shared" si="1224"/>
        <v/>
      </c>
      <c r="PU381" s="251" t="str">
        <f t="shared" si="1225"/>
        <v/>
      </c>
      <c r="PV381" s="251" t="str">
        <f t="shared" si="1226"/>
        <v/>
      </c>
      <c r="PW381" s="251" t="str">
        <f t="shared" si="1227"/>
        <v/>
      </c>
      <c r="PX381" s="251" t="str">
        <f t="shared" si="1228"/>
        <v/>
      </c>
      <c r="PY381" s="251" t="str">
        <f t="shared" si="1229"/>
        <v/>
      </c>
      <c r="PZ381" s="251" t="str">
        <f t="shared" si="1230"/>
        <v/>
      </c>
      <c r="QA381" s="251" t="str">
        <f t="shared" si="1231"/>
        <v/>
      </c>
      <c r="QB381" s="251" t="str">
        <f t="shared" si="1232"/>
        <v/>
      </c>
      <c r="QC381" s="251" t="str">
        <f t="shared" si="1233"/>
        <v/>
      </c>
      <c r="QD381" s="251" t="str">
        <f t="shared" si="1234"/>
        <v/>
      </c>
      <c r="QE381" s="251" t="str">
        <f t="shared" si="1235"/>
        <v/>
      </c>
      <c r="QF381" s="63">
        <f t="shared" si="1236"/>
        <v>0</v>
      </c>
      <c r="QG381" s="59"/>
      <c r="QH381" s="59"/>
      <c r="QI381" s="59"/>
      <c r="QJ381" s="59"/>
      <c r="QK381" s="59"/>
      <c r="QL381" s="59"/>
      <c r="QM381" s="59"/>
      <c r="QN381" s="59"/>
    </row>
    <row r="382" spans="1:456" ht="6.75" customHeight="1" x14ac:dyDescent="0.25">
      <c r="A382" s="68"/>
      <c r="B382" s="389" t="str">
        <f t="shared" si="1098"/>
        <v/>
      </c>
      <c r="C382" s="72"/>
      <c r="D382" s="261"/>
      <c r="E382" s="59"/>
      <c r="F382" s="229"/>
      <c r="G382" s="295"/>
      <c r="H382" s="295"/>
      <c r="I382" s="229"/>
      <c r="J382" s="295"/>
      <c r="K382" s="295"/>
      <c r="L382" s="229"/>
      <c r="M382" s="295"/>
      <c r="N382" s="295"/>
      <c r="O382" s="229"/>
      <c r="P382" s="295"/>
      <c r="Q382" s="295"/>
      <c r="R382" s="229"/>
      <c r="S382" s="230"/>
      <c r="T382" s="231"/>
      <c r="U382" s="229"/>
      <c r="V382" s="230"/>
      <c r="W382" s="231"/>
      <c r="X382" s="229"/>
      <c r="Y382" s="230"/>
      <c r="Z382" s="231"/>
      <c r="AA382" s="229"/>
      <c r="AB382" s="295"/>
      <c r="AC382" s="295"/>
      <c r="AD382" s="229"/>
      <c r="AE382" s="295"/>
      <c r="AF382" s="295"/>
      <c r="AG382" s="229"/>
      <c r="AH382" s="295"/>
      <c r="AI382" s="295"/>
      <c r="AJ382" s="229"/>
      <c r="AK382" s="295"/>
      <c r="AL382" s="295"/>
      <c r="AM382" s="229"/>
      <c r="AN382" s="295"/>
      <c r="AO382" s="295"/>
      <c r="AP382" s="243"/>
      <c r="AQ382" s="295"/>
      <c r="AR382" s="290"/>
      <c r="AS382" s="243"/>
      <c r="AT382" s="295"/>
      <c r="AU382" s="290"/>
      <c r="AV382" s="229"/>
      <c r="AW382" s="230"/>
      <c r="AX382" s="231"/>
      <c r="AY382" s="229"/>
      <c r="AZ382" s="230"/>
      <c r="BA382" s="231"/>
      <c r="BB382" s="229"/>
      <c r="BC382" s="230"/>
      <c r="BD382" s="231"/>
      <c r="BE382" s="229"/>
      <c r="BF382" s="230"/>
      <c r="BG382" s="231"/>
      <c r="BH382" s="229"/>
      <c r="BI382" s="230"/>
      <c r="BJ382" s="231"/>
      <c r="BK382" s="243"/>
      <c r="BL382" s="230"/>
      <c r="BM382" s="231"/>
      <c r="BN382" s="243"/>
      <c r="BO382" s="230"/>
      <c r="BP382" s="231"/>
      <c r="BQ382" s="229"/>
      <c r="BR382" s="230"/>
      <c r="BS382" s="231"/>
      <c r="BT382" s="229"/>
      <c r="BU382" s="230"/>
      <c r="BV382" s="231"/>
      <c r="BW382" s="229"/>
      <c r="BX382" s="230"/>
      <c r="BY382" s="231"/>
      <c r="BZ382" s="229"/>
      <c r="CA382" s="230"/>
      <c r="CB382" s="231"/>
      <c r="CC382" s="229"/>
      <c r="CD382" s="230"/>
      <c r="CE382" s="231"/>
      <c r="CF382" s="331"/>
      <c r="CG382" s="332"/>
      <c r="CH382" s="385"/>
      <c r="CI382" s="331"/>
      <c r="CJ382" s="332"/>
      <c r="CK382" s="385"/>
      <c r="CL382" s="243"/>
      <c r="CM382" s="230"/>
      <c r="CN382" s="354"/>
      <c r="CO382" s="243"/>
      <c r="CP382" s="230"/>
      <c r="CQ382" s="231"/>
      <c r="CR382" s="331"/>
      <c r="CS382" s="332"/>
      <c r="CT382" s="333"/>
      <c r="CU382" s="229"/>
      <c r="CV382" s="230"/>
      <c r="CW382" s="231"/>
      <c r="CX382" s="331"/>
      <c r="CY382" s="332"/>
      <c r="CZ382" s="333"/>
      <c r="DA382" s="331"/>
      <c r="DB382" s="332"/>
      <c r="DC382" s="333"/>
      <c r="DD382" s="331"/>
      <c r="DE382" s="332"/>
      <c r="DF382" s="333"/>
      <c r="DG382" s="331"/>
      <c r="DH382" s="332"/>
      <c r="DI382" s="333"/>
      <c r="DJ382" s="229"/>
      <c r="DK382" s="230"/>
      <c r="DL382" s="231"/>
      <c r="DM382" s="229"/>
      <c r="DN382" s="230"/>
      <c r="DO382" s="231"/>
      <c r="DP382" s="331"/>
      <c r="DQ382" s="332"/>
      <c r="DR382" s="333"/>
      <c r="DS382" s="331"/>
      <c r="DT382" s="332"/>
      <c r="DU382" s="333"/>
      <c r="DV382" s="331"/>
      <c r="DW382" s="332"/>
      <c r="DX382" s="333"/>
      <c r="DY382" s="331"/>
      <c r="DZ382" s="332"/>
      <c r="EA382" s="333"/>
      <c r="EB382" s="331"/>
      <c r="EC382" s="332"/>
      <c r="ED382" s="333"/>
      <c r="EE382" s="331"/>
      <c r="EF382" s="332"/>
      <c r="EG382" s="333"/>
      <c r="EH382" s="229"/>
      <c r="EI382" s="230"/>
      <c r="EJ382" s="231"/>
      <c r="EK382" s="229"/>
      <c r="EL382" s="230"/>
      <c r="EM382" s="231"/>
      <c r="EN382" s="244"/>
      <c r="EO382" s="269" t="str">
        <f t="shared" si="1099"/>
        <v/>
      </c>
      <c r="EP382" s="444" t="s">
        <v>1247</v>
      </c>
      <c r="EQ382" s="360" t="str">
        <f t="shared" si="1237"/>
        <v/>
      </c>
      <c r="ER382" s="360" t="str">
        <f t="shared" si="1238"/>
        <v/>
      </c>
      <c r="ES382" s="360" t="str">
        <f t="shared" si="1239"/>
        <v/>
      </c>
      <c r="ET382" s="360" t="str">
        <f t="shared" si="1240"/>
        <v/>
      </c>
      <c r="EU382" s="360" t="str">
        <f t="shared" si="1241"/>
        <v/>
      </c>
      <c r="EV382" s="360" t="str">
        <f t="shared" si="1242"/>
        <v/>
      </c>
      <c r="EW382" s="360" t="str">
        <f t="shared" si="1243"/>
        <v/>
      </c>
      <c r="EX382" s="360" t="str">
        <f t="shared" si="1244"/>
        <v/>
      </c>
      <c r="EY382" s="360" t="str">
        <f t="shared" si="1245"/>
        <v/>
      </c>
      <c r="EZ382" s="360" t="str">
        <f t="shared" si="1246"/>
        <v/>
      </c>
      <c r="FA382" s="360" t="str">
        <f t="shared" si="1247"/>
        <v/>
      </c>
      <c r="FB382" s="360" t="str">
        <f t="shared" si="1248"/>
        <v/>
      </c>
      <c r="FC382" s="360" t="str">
        <f t="shared" si="1249"/>
        <v/>
      </c>
      <c r="FD382" s="360" t="str">
        <f t="shared" si="1250"/>
        <v/>
      </c>
      <c r="FE382" s="360" t="str">
        <f t="shared" si="1251"/>
        <v/>
      </c>
      <c r="FF382" s="360" t="str">
        <f t="shared" si="1252"/>
        <v/>
      </c>
      <c r="FG382" s="360" t="str">
        <f t="shared" si="1253"/>
        <v/>
      </c>
      <c r="FH382" s="360" t="str">
        <f t="shared" si="1254"/>
        <v/>
      </c>
      <c r="FI382" s="360" t="str">
        <f t="shared" si="1255"/>
        <v/>
      </c>
      <c r="FJ382" s="360" t="str">
        <f t="shared" si="1256"/>
        <v/>
      </c>
      <c r="FK382" s="360" t="str">
        <f t="shared" si="1257"/>
        <v/>
      </c>
      <c r="FL382" s="360" t="str">
        <f t="shared" si="1258"/>
        <v/>
      </c>
      <c r="FM382" s="360" t="str">
        <f t="shared" si="1259"/>
        <v/>
      </c>
      <c r="FN382" s="360" t="str">
        <f t="shared" si="1260"/>
        <v/>
      </c>
      <c r="FO382" s="360" t="str">
        <f t="shared" si="1261"/>
        <v/>
      </c>
      <c r="FP382" s="360" t="str">
        <f t="shared" si="1262"/>
        <v/>
      </c>
      <c r="FQ382" s="360" t="str">
        <f t="shared" si="1263"/>
        <v/>
      </c>
      <c r="FR382" s="360" t="str">
        <f t="shared" si="1264"/>
        <v/>
      </c>
      <c r="FS382" s="360" t="str">
        <f t="shared" si="1265"/>
        <v/>
      </c>
      <c r="FT382" s="360" t="str">
        <f t="shared" si="1100"/>
        <v/>
      </c>
      <c r="FU382" s="360" t="str">
        <f t="shared" si="1266"/>
        <v/>
      </c>
      <c r="FV382" s="360" t="str">
        <f t="shared" si="1267"/>
        <v/>
      </c>
      <c r="FW382" s="360" t="str">
        <f t="shared" si="1268"/>
        <v/>
      </c>
      <c r="FX382" s="360" t="str">
        <f t="shared" si="1269"/>
        <v/>
      </c>
      <c r="FY382" s="360" t="str">
        <f t="shared" si="1270"/>
        <v/>
      </c>
      <c r="FZ382" s="360" t="str">
        <f t="shared" si="1271"/>
        <v/>
      </c>
      <c r="GA382" s="360" t="str">
        <f t="shared" si="1272"/>
        <v/>
      </c>
      <c r="GB382" s="360" t="str">
        <f t="shared" si="1273"/>
        <v/>
      </c>
      <c r="GC382" s="360" t="str">
        <f t="shared" si="1274"/>
        <v/>
      </c>
      <c r="GD382" s="360" t="str">
        <f t="shared" si="1275"/>
        <v/>
      </c>
      <c r="GE382" s="360" t="str">
        <f t="shared" si="1276"/>
        <v/>
      </c>
      <c r="GF382" s="360" t="str">
        <f t="shared" si="1277"/>
        <v/>
      </c>
      <c r="GG382" s="360" t="str">
        <f t="shared" si="1278"/>
        <v/>
      </c>
      <c r="GH382" s="360" t="str">
        <f t="shared" si="1279"/>
        <v/>
      </c>
      <c r="GI382" s="360" t="str">
        <f t="shared" si="1280"/>
        <v/>
      </c>
      <c r="GJ382" s="360" t="str">
        <f t="shared" si="1281"/>
        <v/>
      </c>
      <c r="GK382" s="444" t="s">
        <v>1247</v>
      </c>
      <c r="GL382" s="361" t="str">
        <f t="shared" si="1101"/>
        <v>-</v>
      </c>
      <c r="GM382" s="361" t="str">
        <f t="shared" si="1102"/>
        <v>-</v>
      </c>
      <c r="GN382" s="361" t="str">
        <f t="shared" si="1103"/>
        <v>-</v>
      </c>
      <c r="GO382" s="361" t="str">
        <f t="shared" si="1104"/>
        <v>-</v>
      </c>
      <c r="GP382" s="361" t="str">
        <f t="shared" si="1105"/>
        <v>-</v>
      </c>
      <c r="GQ382" s="361" t="str">
        <f t="shared" si="1106"/>
        <v>-</v>
      </c>
      <c r="GR382" s="361" t="str">
        <f t="shared" si="1107"/>
        <v>-</v>
      </c>
      <c r="GS382" s="361" t="str">
        <f t="shared" si="1108"/>
        <v>-</v>
      </c>
      <c r="GT382" s="361" t="str">
        <f t="shared" si="1109"/>
        <v>-</v>
      </c>
      <c r="GU382" s="361" t="str">
        <f t="shared" si="1110"/>
        <v>-</v>
      </c>
      <c r="GV382" s="361" t="str">
        <f t="shared" si="1111"/>
        <v>-</v>
      </c>
      <c r="GW382" s="361" t="str">
        <f t="shared" si="1112"/>
        <v>-</v>
      </c>
      <c r="GX382" s="361" t="str">
        <f t="shared" si="1113"/>
        <v>-</v>
      </c>
      <c r="GY382" s="361" t="str">
        <f t="shared" si="1114"/>
        <v>-</v>
      </c>
      <c r="GZ382" s="361" t="str">
        <f t="shared" si="1115"/>
        <v>-</v>
      </c>
      <c r="HA382" s="361" t="str">
        <f t="shared" si="1116"/>
        <v>-</v>
      </c>
      <c r="HB382" s="361" t="str">
        <f t="shared" si="1117"/>
        <v>-</v>
      </c>
      <c r="HC382" s="361" t="str">
        <f t="shared" si="1118"/>
        <v>-</v>
      </c>
      <c r="HD382" s="361" t="str">
        <f t="shared" si="1119"/>
        <v>-</v>
      </c>
      <c r="HE382" s="361" t="str">
        <f t="shared" si="1120"/>
        <v>-</v>
      </c>
      <c r="HF382" s="361" t="str">
        <f t="shared" si="1121"/>
        <v>-</v>
      </c>
      <c r="HG382" s="361" t="str">
        <f t="shared" si="1122"/>
        <v>-</v>
      </c>
      <c r="HH382" s="361" t="str">
        <f t="shared" si="1123"/>
        <v>-</v>
      </c>
      <c r="HI382" s="361" t="str">
        <f t="shared" si="1124"/>
        <v>-</v>
      </c>
      <c r="HJ382" s="361" t="str">
        <f t="shared" si="1125"/>
        <v>-</v>
      </c>
      <c r="HK382" s="361" t="str">
        <f t="shared" si="1126"/>
        <v>-</v>
      </c>
      <c r="HL382" s="361" t="str">
        <f t="shared" si="1127"/>
        <v>-</v>
      </c>
      <c r="HM382" s="361" t="str">
        <f t="shared" si="1128"/>
        <v>-</v>
      </c>
      <c r="HN382" s="361" t="str">
        <f t="shared" si="1129"/>
        <v>-</v>
      </c>
      <c r="HO382" s="361" t="str">
        <f t="shared" si="1130"/>
        <v>-</v>
      </c>
      <c r="HP382" s="361" t="str">
        <f t="shared" si="1131"/>
        <v>-</v>
      </c>
      <c r="HQ382" s="361" t="str">
        <f t="shared" si="1132"/>
        <v>-</v>
      </c>
      <c r="HR382" s="361" t="str">
        <f t="shared" si="1133"/>
        <v>-</v>
      </c>
      <c r="HS382" s="361" t="str">
        <f t="shared" si="1134"/>
        <v>-</v>
      </c>
      <c r="HT382" s="361" t="str">
        <f t="shared" si="1135"/>
        <v>-</v>
      </c>
      <c r="HU382" s="361" t="str">
        <f t="shared" si="1136"/>
        <v>-</v>
      </c>
      <c r="HV382" s="361" t="str">
        <f t="shared" si="1137"/>
        <v>-</v>
      </c>
      <c r="HW382" s="361" t="str">
        <f t="shared" si="1138"/>
        <v>-</v>
      </c>
      <c r="HX382" s="361" t="str">
        <f t="shared" si="1139"/>
        <v>-</v>
      </c>
      <c r="HY382" s="361" t="str">
        <f t="shared" si="1140"/>
        <v>-</v>
      </c>
      <c r="HZ382" s="361" t="str">
        <f t="shared" si="1141"/>
        <v>-</v>
      </c>
      <c r="IA382" s="361" t="str">
        <f t="shared" si="1142"/>
        <v>-</v>
      </c>
      <c r="IB382" s="361" t="str">
        <f t="shared" si="1143"/>
        <v>-</v>
      </c>
      <c r="IC382" s="361" t="str">
        <f t="shared" si="1144"/>
        <v>-</v>
      </c>
      <c r="ID382" s="361" t="str">
        <f t="shared" si="1145"/>
        <v>-</v>
      </c>
      <c r="IE382" s="361" t="str">
        <f t="shared" si="1146"/>
        <v>-</v>
      </c>
      <c r="IF382" s="444" t="s">
        <v>1247</v>
      </c>
      <c r="IG382" s="56" t="str">
        <f t="shared" si="1282"/>
        <v>-</v>
      </c>
      <c r="IH382" s="56" t="str">
        <f t="shared" si="1283"/>
        <v>-</v>
      </c>
      <c r="II382" s="56" t="str">
        <f t="shared" si="1284"/>
        <v>-</v>
      </c>
      <c r="IJ382" s="56" t="str">
        <f t="shared" si="1285"/>
        <v>-</v>
      </c>
      <c r="IK382" s="56" t="str">
        <f t="shared" si="1147"/>
        <v>-</v>
      </c>
      <c r="IL382" s="56" t="str">
        <f t="shared" si="1148"/>
        <v>-</v>
      </c>
      <c r="IM382" s="56" t="str">
        <f t="shared" si="1149"/>
        <v>-</v>
      </c>
      <c r="IN382" s="56" t="str">
        <f t="shared" si="1150"/>
        <v>-</v>
      </c>
      <c r="IO382" s="56" t="str">
        <f t="shared" si="1151"/>
        <v>-</v>
      </c>
      <c r="IP382" s="56" t="str">
        <f t="shared" si="1152"/>
        <v>-</v>
      </c>
      <c r="IQ382" s="56" t="str">
        <f t="shared" si="1153"/>
        <v>-</v>
      </c>
      <c r="IR382" s="56" t="str">
        <f t="shared" si="1154"/>
        <v>-</v>
      </c>
      <c r="IS382" s="56" t="str">
        <f t="shared" si="1155"/>
        <v>-</v>
      </c>
      <c r="IT382" s="56" t="str">
        <f t="shared" si="1156"/>
        <v>-</v>
      </c>
      <c r="IU382" s="56" t="str">
        <f t="shared" si="1157"/>
        <v>-</v>
      </c>
      <c r="IV382" s="56" t="str">
        <f t="shared" si="1158"/>
        <v>-</v>
      </c>
      <c r="IW382" s="56" t="str">
        <f t="shared" si="1159"/>
        <v>-</v>
      </c>
      <c r="IX382" s="56" t="str">
        <f t="shared" si="1160"/>
        <v>-</v>
      </c>
      <c r="IY382" s="56" t="str">
        <f t="shared" si="1161"/>
        <v>-</v>
      </c>
      <c r="IZ382" s="56" t="str">
        <f t="shared" si="1162"/>
        <v>-</v>
      </c>
      <c r="JA382" s="56" t="str">
        <f t="shared" si="1163"/>
        <v>-</v>
      </c>
      <c r="JB382" s="56" t="str">
        <f t="shared" si="1164"/>
        <v>-</v>
      </c>
      <c r="JC382" s="56" t="str">
        <f t="shared" si="1165"/>
        <v>-</v>
      </c>
      <c r="JD382" s="56" t="str">
        <f t="shared" si="1166"/>
        <v>-</v>
      </c>
      <c r="JE382" s="56" t="str">
        <f t="shared" si="1167"/>
        <v>-</v>
      </c>
      <c r="JF382" s="56" t="str">
        <f t="shared" si="1168"/>
        <v>-</v>
      </c>
      <c r="JG382" s="56" t="str">
        <f t="shared" si="1169"/>
        <v>-</v>
      </c>
      <c r="JH382" s="56" t="str">
        <f t="shared" si="1170"/>
        <v>-</v>
      </c>
      <c r="JI382" s="56" t="str">
        <f t="shared" si="1171"/>
        <v>-</v>
      </c>
      <c r="JJ382" s="56" t="str">
        <f t="shared" si="1172"/>
        <v>-</v>
      </c>
      <c r="JK382" s="56" t="str">
        <f t="shared" si="1173"/>
        <v>-</v>
      </c>
      <c r="JL382" s="56" t="str">
        <f t="shared" si="1174"/>
        <v>-</v>
      </c>
      <c r="JM382" s="56" t="str">
        <f t="shared" si="1175"/>
        <v>-</v>
      </c>
      <c r="JN382" s="56" t="str">
        <f t="shared" si="1176"/>
        <v>-</v>
      </c>
      <c r="JO382" s="56" t="str">
        <f t="shared" si="1177"/>
        <v>-</v>
      </c>
      <c r="JP382" s="56" t="str">
        <f t="shared" si="1178"/>
        <v>-</v>
      </c>
      <c r="JQ382" s="56" t="str">
        <f t="shared" si="1179"/>
        <v>-</v>
      </c>
      <c r="JR382" s="56" t="str">
        <f t="shared" si="1180"/>
        <v>-</v>
      </c>
      <c r="JS382" s="56" t="str">
        <f t="shared" si="1181"/>
        <v>-</v>
      </c>
      <c r="JT382" s="56" t="str">
        <f t="shared" si="1182"/>
        <v>-</v>
      </c>
      <c r="JU382" s="56" t="str">
        <f t="shared" si="1183"/>
        <v>-</v>
      </c>
      <c r="JV382" s="56" t="str">
        <f t="shared" si="1184"/>
        <v>-</v>
      </c>
      <c r="JW382" s="56" t="str">
        <f t="shared" si="1185"/>
        <v>-</v>
      </c>
      <c r="JX382" s="56" t="str">
        <f t="shared" si="1186"/>
        <v>-</v>
      </c>
      <c r="JY382" s="56" t="str">
        <f t="shared" si="1187"/>
        <v>-</v>
      </c>
      <c r="JZ382" s="56" t="str">
        <f t="shared" si="1188"/>
        <v>-</v>
      </c>
      <c r="KA382" s="444" t="s">
        <v>1247</v>
      </c>
      <c r="KB382" s="360">
        <f>IF(ISNUMBER(INDEX($EQ$15:$GK$521,$B382,EO$11)),MAX(KB$14:KB381)+1,0)</f>
        <v>0</v>
      </c>
      <c r="KC382" s="360" t="str">
        <f t="shared" si="1286"/>
        <v/>
      </c>
      <c r="KD382" s="373" t="s">
        <v>2</v>
      </c>
      <c r="KE382" s="215"/>
      <c r="KF382" s="60"/>
      <c r="KG382" s="60"/>
      <c r="KH382" s="60"/>
      <c r="KI382" s="60"/>
      <c r="KJ382" s="60"/>
      <c r="KK382" s="60"/>
      <c r="KL382" s="60"/>
      <c r="KM382" s="60"/>
      <c r="KN382" s="60"/>
      <c r="KO382" s="60"/>
      <c r="KP382" s="60"/>
      <c r="KQ382" s="60"/>
      <c r="KR382" s="60"/>
      <c r="KS382" s="60"/>
      <c r="KT382" s="60"/>
      <c r="KU382" s="60"/>
      <c r="KV382" s="60"/>
      <c r="KW382" s="60"/>
      <c r="KX382" s="60"/>
      <c r="KY382" s="60"/>
      <c r="KZ382" s="283" t="str">
        <f t="shared" si="1189"/>
        <v/>
      </c>
      <c r="LA382" s="26"/>
      <c r="LB382" s="18"/>
      <c r="LC382" s="18"/>
      <c r="LD382" s="18"/>
      <c r="LE382" s="18"/>
      <c r="LF382" s="18"/>
      <c r="LG382" s="18"/>
      <c r="LH382" s="18"/>
      <c r="LI382" s="18"/>
      <c r="LJ382" s="18"/>
      <c r="LK382" s="18"/>
      <c r="LL382" s="18"/>
      <c r="LM382" s="18"/>
      <c r="LN382" s="63"/>
      <c r="LO382" s="251">
        <f t="shared" si="1190"/>
        <v>0</v>
      </c>
      <c r="LP382" s="251">
        <f t="shared" si="1191"/>
        <v>0</v>
      </c>
      <c r="LQ382" s="251">
        <f t="shared" si="1192"/>
        <v>0</v>
      </c>
      <c r="LR382" s="251">
        <f t="shared" si="1193"/>
        <v>0</v>
      </c>
      <c r="LS382" s="251">
        <f t="shared" si="1194"/>
        <v>0</v>
      </c>
      <c r="LT382" s="251">
        <f t="shared" si="1195"/>
        <v>0</v>
      </c>
      <c r="LU382" s="251">
        <f t="shared" si="1196"/>
        <v>0</v>
      </c>
      <c r="LV382" s="251">
        <f t="shared" si="1197"/>
        <v>0</v>
      </c>
      <c r="LW382" s="251">
        <f t="shared" si="1198"/>
        <v>0</v>
      </c>
      <c r="LX382" s="251">
        <f t="shared" si="1199"/>
        <v>0</v>
      </c>
      <c r="LY382" s="251">
        <f t="shared" si="1200"/>
        <v>0</v>
      </c>
      <c r="LZ382" s="251">
        <f t="shared" si="1201"/>
        <v>0</v>
      </c>
      <c r="MA382" s="63" t="str">
        <f t="shared" si="1202"/>
        <v/>
      </c>
      <c r="MB382" s="63" t="str">
        <f t="shared" si="1287"/>
        <v/>
      </c>
      <c r="MC382" s="63">
        <f t="shared" si="1288"/>
        <v>368</v>
      </c>
      <c r="MD382" s="63" t="str">
        <f t="shared" si="1289"/>
        <v/>
      </c>
      <c r="ME382" s="63" t="str">
        <f t="shared" si="1290"/>
        <v/>
      </c>
      <c r="MF382" s="315" t="str">
        <f t="shared" si="1203"/>
        <v/>
      </c>
      <c r="MG382" s="315">
        <f>IF(ISNUMBER(MATCH(EO382,$ME$15:$ME$520,0)),0,MAX(MG$14:MG381)+1)</f>
        <v>0</v>
      </c>
      <c r="MH382" s="315" t="str">
        <f t="shared" si="1204"/>
        <v/>
      </c>
      <c r="MI382" s="369"/>
      <c r="MJ382" s="68"/>
      <c r="MK382" s="18"/>
      <c r="ML382" s="242"/>
      <c r="MM382" s="242"/>
      <c r="MN382" s="59"/>
      <c r="MO382" s="59"/>
      <c r="MP382" s="285"/>
      <c r="MQ382" s="59"/>
      <c r="MR382" s="59"/>
      <c r="MS382" s="285"/>
      <c r="MT382" s="59"/>
      <c r="MU382" s="285"/>
      <c r="MV382" s="59"/>
      <c r="MW382" s="59"/>
      <c r="MX382" s="59"/>
      <c r="MY382" s="59"/>
      <c r="MZ382" s="59"/>
      <c r="NA382" s="59"/>
      <c r="NB382" s="59"/>
      <c r="NC382" s="59"/>
      <c r="ND382" s="59"/>
      <c r="NE382" s="59"/>
      <c r="NF382" s="59"/>
      <c r="NG382" s="59"/>
      <c r="NH382" s="59"/>
      <c r="NI382" s="59"/>
      <c r="NJ382" s="59"/>
      <c r="NK382" s="59"/>
      <c r="NL382" s="454"/>
      <c r="NM382" s="454"/>
      <c r="NN382" s="59"/>
      <c r="NO382" s="18"/>
      <c r="NP382" s="18"/>
      <c r="NQ382" s="18"/>
      <c r="NR382" s="18"/>
      <c r="NS382" s="18"/>
      <c r="NT382" s="18"/>
      <c r="NU382" s="18"/>
      <c r="NV382" s="18"/>
      <c r="NW382" s="18"/>
      <c r="NX382" s="18"/>
      <c r="NY382" s="18"/>
      <c r="NZ382" s="18"/>
      <c r="OA382" s="18"/>
      <c r="OB382" s="18"/>
      <c r="OC382" s="18"/>
      <c r="OZ382" s="59"/>
      <c r="PA382" s="251" t="str">
        <f t="shared" si="1205"/>
        <v/>
      </c>
      <c r="PB382" s="251" t="str">
        <f t="shared" si="1206"/>
        <v/>
      </c>
      <c r="PC382" s="251" t="str">
        <f t="shared" si="1207"/>
        <v/>
      </c>
      <c r="PD382" s="251" t="str">
        <f t="shared" si="1208"/>
        <v/>
      </c>
      <c r="PE382" s="251" t="str">
        <f t="shared" si="1209"/>
        <v/>
      </c>
      <c r="PF382" s="251" t="str">
        <f t="shared" si="1210"/>
        <v/>
      </c>
      <c r="PG382" s="251" t="str">
        <f t="shared" si="1211"/>
        <v/>
      </c>
      <c r="PH382" s="251" t="str">
        <f t="shared" si="1212"/>
        <v/>
      </c>
      <c r="PI382" s="251" t="str">
        <f t="shared" si="1213"/>
        <v/>
      </c>
      <c r="PJ382" s="251" t="str">
        <f t="shared" si="1214"/>
        <v/>
      </c>
      <c r="PK382" s="251" t="str">
        <f t="shared" si="1215"/>
        <v/>
      </c>
      <c r="PL382" s="251" t="str">
        <f t="shared" si="1216"/>
        <v/>
      </c>
      <c r="PM382" s="251" t="str">
        <f t="shared" si="1217"/>
        <v/>
      </c>
      <c r="PN382" s="251" t="str">
        <f t="shared" si="1218"/>
        <v/>
      </c>
      <c r="PO382" s="251" t="str">
        <f t="shared" si="1219"/>
        <v/>
      </c>
      <c r="PP382" s="251" t="str">
        <f t="shared" si="1220"/>
        <v/>
      </c>
      <c r="PQ382" s="251" t="str">
        <f t="shared" si="1221"/>
        <v/>
      </c>
      <c r="PR382" s="251" t="str">
        <f t="shared" si="1222"/>
        <v/>
      </c>
      <c r="PS382" s="251" t="str">
        <f t="shared" si="1223"/>
        <v/>
      </c>
      <c r="PT382" s="251" t="str">
        <f t="shared" si="1224"/>
        <v/>
      </c>
      <c r="PU382" s="251" t="str">
        <f t="shared" si="1225"/>
        <v/>
      </c>
      <c r="PV382" s="251" t="str">
        <f t="shared" si="1226"/>
        <v/>
      </c>
      <c r="PW382" s="251" t="str">
        <f t="shared" si="1227"/>
        <v/>
      </c>
      <c r="PX382" s="251" t="str">
        <f t="shared" si="1228"/>
        <v/>
      </c>
      <c r="PY382" s="251" t="str">
        <f t="shared" si="1229"/>
        <v/>
      </c>
      <c r="PZ382" s="251" t="str">
        <f t="shared" si="1230"/>
        <v/>
      </c>
      <c r="QA382" s="251" t="str">
        <f t="shared" si="1231"/>
        <v/>
      </c>
      <c r="QB382" s="251" t="str">
        <f t="shared" si="1232"/>
        <v/>
      </c>
      <c r="QC382" s="251" t="str">
        <f t="shared" si="1233"/>
        <v/>
      </c>
      <c r="QD382" s="251" t="str">
        <f t="shared" si="1234"/>
        <v/>
      </c>
      <c r="QE382" s="251" t="str">
        <f t="shared" si="1235"/>
        <v/>
      </c>
      <c r="QF382" s="63">
        <f t="shared" si="1236"/>
        <v>0</v>
      </c>
      <c r="QG382" s="59"/>
      <c r="QH382" s="59"/>
      <c r="QI382" s="59"/>
      <c r="QJ382" s="59"/>
      <c r="QK382" s="59"/>
      <c r="QL382" s="59"/>
      <c r="QM382" s="59"/>
      <c r="QN382" s="59"/>
    </row>
    <row r="383" spans="1:456" ht="6.75" customHeight="1" x14ac:dyDescent="0.25">
      <c r="A383" s="68"/>
      <c r="B383" s="389" t="str">
        <f t="shared" si="1098"/>
        <v/>
      </c>
      <c r="C383" s="72"/>
      <c r="D383" s="261"/>
      <c r="E383" s="59"/>
      <c r="F383" s="229"/>
      <c r="G383" s="295"/>
      <c r="H383" s="295"/>
      <c r="I383" s="229"/>
      <c r="J383" s="295"/>
      <c r="K383" s="295"/>
      <c r="L383" s="229"/>
      <c r="M383" s="295"/>
      <c r="N383" s="295"/>
      <c r="O383" s="229"/>
      <c r="P383" s="295"/>
      <c r="Q383" s="295"/>
      <c r="R383" s="229"/>
      <c r="S383" s="230"/>
      <c r="T383" s="231"/>
      <c r="U383" s="229"/>
      <c r="V383" s="230"/>
      <c r="W383" s="231"/>
      <c r="X383" s="229"/>
      <c r="Y383" s="230"/>
      <c r="Z383" s="231"/>
      <c r="AA383" s="229"/>
      <c r="AB383" s="295"/>
      <c r="AC383" s="295"/>
      <c r="AD383" s="229"/>
      <c r="AE383" s="295"/>
      <c r="AF383" s="295"/>
      <c r="AG383" s="229"/>
      <c r="AH383" s="295"/>
      <c r="AI383" s="295"/>
      <c r="AJ383" s="229"/>
      <c r="AK383" s="295"/>
      <c r="AL383" s="295"/>
      <c r="AM383" s="229"/>
      <c r="AN383" s="295"/>
      <c r="AO383" s="295"/>
      <c r="AP383" s="243"/>
      <c r="AQ383" s="295"/>
      <c r="AR383" s="290"/>
      <c r="AS383" s="243"/>
      <c r="AT383" s="295"/>
      <c r="AU383" s="290"/>
      <c r="AV383" s="229"/>
      <c r="AW383" s="230"/>
      <c r="AX383" s="231"/>
      <c r="AY383" s="229"/>
      <c r="AZ383" s="230"/>
      <c r="BA383" s="231"/>
      <c r="BB383" s="229"/>
      <c r="BC383" s="230"/>
      <c r="BD383" s="231"/>
      <c r="BE383" s="229"/>
      <c r="BF383" s="230"/>
      <c r="BG383" s="231"/>
      <c r="BH383" s="229"/>
      <c r="BI383" s="230"/>
      <c r="BJ383" s="231"/>
      <c r="BK383" s="243"/>
      <c r="BL383" s="230"/>
      <c r="BM383" s="231"/>
      <c r="BN383" s="243"/>
      <c r="BO383" s="230"/>
      <c r="BP383" s="231"/>
      <c r="BQ383" s="229"/>
      <c r="BR383" s="230"/>
      <c r="BS383" s="231"/>
      <c r="BT383" s="229"/>
      <c r="BU383" s="230"/>
      <c r="BV383" s="231"/>
      <c r="BW383" s="229"/>
      <c r="BX383" s="230"/>
      <c r="BY383" s="231"/>
      <c r="BZ383" s="229"/>
      <c r="CA383" s="230"/>
      <c r="CB383" s="231"/>
      <c r="CC383" s="229"/>
      <c r="CD383" s="230"/>
      <c r="CE383" s="231"/>
      <c r="CF383" s="331"/>
      <c r="CG383" s="332"/>
      <c r="CH383" s="385"/>
      <c r="CI383" s="331"/>
      <c r="CJ383" s="332"/>
      <c r="CK383" s="385"/>
      <c r="CL383" s="243"/>
      <c r="CM383" s="230"/>
      <c r="CN383" s="354"/>
      <c r="CO383" s="243"/>
      <c r="CP383" s="230"/>
      <c r="CQ383" s="231"/>
      <c r="CR383" s="331"/>
      <c r="CS383" s="332"/>
      <c r="CT383" s="333"/>
      <c r="CU383" s="229"/>
      <c r="CV383" s="230"/>
      <c r="CW383" s="231"/>
      <c r="CX383" s="331"/>
      <c r="CY383" s="332"/>
      <c r="CZ383" s="333"/>
      <c r="DA383" s="331"/>
      <c r="DB383" s="332"/>
      <c r="DC383" s="333"/>
      <c r="DD383" s="331"/>
      <c r="DE383" s="332"/>
      <c r="DF383" s="333"/>
      <c r="DG383" s="331"/>
      <c r="DH383" s="332"/>
      <c r="DI383" s="333"/>
      <c r="DJ383" s="229"/>
      <c r="DK383" s="230"/>
      <c r="DL383" s="231"/>
      <c r="DM383" s="229"/>
      <c r="DN383" s="230"/>
      <c r="DO383" s="231"/>
      <c r="DP383" s="331"/>
      <c r="DQ383" s="332"/>
      <c r="DR383" s="333"/>
      <c r="DS383" s="331"/>
      <c r="DT383" s="332"/>
      <c r="DU383" s="333"/>
      <c r="DV383" s="331"/>
      <c r="DW383" s="332"/>
      <c r="DX383" s="333"/>
      <c r="DY383" s="331"/>
      <c r="DZ383" s="332"/>
      <c r="EA383" s="333"/>
      <c r="EB383" s="331"/>
      <c r="EC383" s="332"/>
      <c r="ED383" s="333"/>
      <c r="EE383" s="331"/>
      <c r="EF383" s="332"/>
      <c r="EG383" s="333"/>
      <c r="EH383" s="229"/>
      <c r="EI383" s="230"/>
      <c r="EJ383" s="231"/>
      <c r="EK383" s="229"/>
      <c r="EL383" s="230"/>
      <c r="EM383" s="231"/>
      <c r="EN383" s="244"/>
      <c r="EO383" s="269" t="str">
        <f t="shared" si="1099"/>
        <v/>
      </c>
      <c r="EP383" s="444" t="s">
        <v>1247</v>
      </c>
      <c r="EQ383" s="360" t="str">
        <f t="shared" si="1237"/>
        <v/>
      </c>
      <c r="ER383" s="360" t="str">
        <f t="shared" si="1238"/>
        <v/>
      </c>
      <c r="ES383" s="360" t="str">
        <f t="shared" si="1239"/>
        <v/>
      </c>
      <c r="ET383" s="360" t="str">
        <f t="shared" si="1240"/>
        <v/>
      </c>
      <c r="EU383" s="360" t="str">
        <f t="shared" si="1241"/>
        <v/>
      </c>
      <c r="EV383" s="360" t="str">
        <f t="shared" si="1242"/>
        <v/>
      </c>
      <c r="EW383" s="360" t="str">
        <f t="shared" si="1243"/>
        <v/>
      </c>
      <c r="EX383" s="360" t="str">
        <f t="shared" si="1244"/>
        <v/>
      </c>
      <c r="EY383" s="360" t="str">
        <f t="shared" si="1245"/>
        <v/>
      </c>
      <c r="EZ383" s="360" t="str">
        <f t="shared" si="1246"/>
        <v/>
      </c>
      <c r="FA383" s="360" t="str">
        <f t="shared" si="1247"/>
        <v/>
      </c>
      <c r="FB383" s="360" t="str">
        <f t="shared" si="1248"/>
        <v/>
      </c>
      <c r="FC383" s="360" t="str">
        <f t="shared" si="1249"/>
        <v/>
      </c>
      <c r="FD383" s="360" t="str">
        <f t="shared" si="1250"/>
        <v/>
      </c>
      <c r="FE383" s="360" t="str">
        <f t="shared" si="1251"/>
        <v/>
      </c>
      <c r="FF383" s="360" t="str">
        <f t="shared" si="1252"/>
        <v/>
      </c>
      <c r="FG383" s="360" t="str">
        <f t="shared" si="1253"/>
        <v/>
      </c>
      <c r="FH383" s="360" t="str">
        <f t="shared" si="1254"/>
        <v/>
      </c>
      <c r="FI383" s="360" t="str">
        <f t="shared" si="1255"/>
        <v/>
      </c>
      <c r="FJ383" s="360" t="str">
        <f t="shared" si="1256"/>
        <v/>
      </c>
      <c r="FK383" s="360" t="str">
        <f t="shared" si="1257"/>
        <v/>
      </c>
      <c r="FL383" s="360" t="str">
        <f t="shared" si="1258"/>
        <v/>
      </c>
      <c r="FM383" s="360" t="str">
        <f t="shared" si="1259"/>
        <v/>
      </c>
      <c r="FN383" s="360" t="str">
        <f t="shared" si="1260"/>
        <v/>
      </c>
      <c r="FO383" s="360" t="str">
        <f t="shared" si="1261"/>
        <v/>
      </c>
      <c r="FP383" s="360" t="str">
        <f t="shared" si="1262"/>
        <v/>
      </c>
      <c r="FQ383" s="360" t="str">
        <f t="shared" si="1263"/>
        <v/>
      </c>
      <c r="FR383" s="360" t="str">
        <f t="shared" si="1264"/>
        <v/>
      </c>
      <c r="FS383" s="360" t="str">
        <f t="shared" si="1265"/>
        <v/>
      </c>
      <c r="FT383" s="360" t="str">
        <f t="shared" si="1100"/>
        <v/>
      </c>
      <c r="FU383" s="360" t="str">
        <f t="shared" si="1266"/>
        <v/>
      </c>
      <c r="FV383" s="360" t="str">
        <f t="shared" si="1267"/>
        <v/>
      </c>
      <c r="FW383" s="360" t="str">
        <f t="shared" si="1268"/>
        <v/>
      </c>
      <c r="FX383" s="360" t="str">
        <f t="shared" si="1269"/>
        <v/>
      </c>
      <c r="FY383" s="360" t="str">
        <f t="shared" si="1270"/>
        <v/>
      </c>
      <c r="FZ383" s="360" t="str">
        <f t="shared" si="1271"/>
        <v/>
      </c>
      <c r="GA383" s="360" t="str">
        <f t="shared" si="1272"/>
        <v/>
      </c>
      <c r="GB383" s="360" t="str">
        <f t="shared" si="1273"/>
        <v/>
      </c>
      <c r="GC383" s="360" t="str">
        <f t="shared" si="1274"/>
        <v/>
      </c>
      <c r="GD383" s="360" t="str">
        <f t="shared" si="1275"/>
        <v/>
      </c>
      <c r="GE383" s="360" t="str">
        <f t="shared" si="1276"/>
        <v/>
      </c>
      <c r="GF383" s="360" t="str">
        <f t="shared" si="1277"/>
        <v/>
      </c>
      <c r="GG383" s="360" t="str">
        <f t="shared" si="1278"/>
        <v/>
      </c>
      <c r="GH383" s="360" t="str">
        <f t="shared" si="1279"/>
        <v/>
      </c>
      <c r="GI383" s="360" t="str">
        <f t="shared" si="1280"/>
        <v/>
      </c>
      <c r="GJ383" s="360" t="str">
        <f t="shared" si="1281"/>
        <v/>
      </c>
      <c r="GK383" s="444" t="s">
        <v>1247</v>
      </c>
      <c r="GL383" s="361" t="str">
        <f t="shared" si="1101"/>
        <v>-</v>
      </c>
      <c r="GM383" s="361" t="str">
        <f t="shared" si="1102"/>
        <v>-</v>
      </c>
      <c r="GN383" s="361" t="str">
        <f t="shared" si="1103"/>
        <v>-</v>
      </c>
      <c r="GO383" s="361" t="str">
        <f t="shared" si="1104"/>
        <v>-</v>
      </c>
      <c r="GP383" s="361" t="str">
        <f t="shared" si="1105"/>
        <v>-</v>
      </c>
      <c r="GQ383" s="361" t="str">
        <f t="shared" si="1106"/>
        <v>-</v>
      </c>
      <c r="GR383" s="361" t="str">
        <f t="shared" si="1107"/>
        <v>-</v>
      </c>
      <c r="GS383" s="361" t="str">
        <f t="shared" si="1108"/>
        <v>-</v>
      </c>
      <c r="GT383" s="361" t="str">
        <f t="shared" si="1109"/>
        <v>-</v>
      </c>
      <c r="GU383" s="361" t="str">
        <f t="shared" si="1110"/>
        <v>-</v>
      </c>
      <c r="GV383" s="361" t="str">
        <f t="shared" si="1111"/>
        <v>-</v>
      </c>
      <c r="GW383" s="361" t="str">
        <f t="shared" si="1112"/>
        <v>-</v>
      </c>
      <c r="GX383" s="361" t="str">
        <f t="shared" si="1113"/>
        <v>-</v>
      </c>
      <c r="GY383" s="361" t="str">
        <f t="shared" si="1114"/>
        <v>-</v>
      </c>
      <c r="GZ383" s="361" t="str">
        <f t="shared" si="1115"/>
        <v>-</v>
      </c>
      <c r="HA383" s="361" t="str">
        <f t="shared" si="1116"/>
        <v>-</v>
      </c>
      <c r="HB383" s="361" t="str">
        <f t="shared" si="1117"/>
        <v>-</v>
      </c>
      <c r="HC383" s="361" t="str">
        <f t="shared" si="1118"/>
        <v>-</v>
      </c>
      <c r="HD383" s="361" t="str">
        <f t="shared" si="1119"/>
        <v>-</v>
      </c>
      <c r="HE383" s="361" t="str">
        <f t="shared" si="1120"/>
        <v>-</v>
      </c>
      <c r="HF383" s="361" t="str">
        <f t="shared" si="1121"/>
        <v>-</v>
      </c>
      <c r="HG383" s="361" t="str">
        <f t="shared" si="1122"/>
        <v>-</v>
      </c>
      <c r="HH383" s="361" t="str">
        <f t="shared" si="1123"/>
        <v>-</v>
      </c>
      <c r="HI383" s="361" t="str">
        <f t="shared" si="1124"/>
        <v>-</v>
      </c>
      <c r="HJ383" s="361" t="str">
        <f t="shared" si="1125"/>
        <v>-</v>
      </c>
      <c r="HK383" s="361" t="str">
        <f t="shared" si="1126"/>
        <v>-</v>
      </c>
      <c r="HL383" s="361" t="str">
        <f t="shared" si="1127"/>
        <v>-</v>
      </c>
      <c r="HM383" s="361" t="str">
        <f t="shared" si="1128"/>
        <v>-</v>
      </c>
      <c r="HN383" s="361" t="str">
        <f t="shared" si="1129"/>
        <v>-</v>
      </c>
      <c r="HO383" s="361" t="str">
        <f t="shared" si="1130"/>
        <v>-</v>
      </c>
      <c r="HP383" s="361" t="str">
        <f t="shared" si="1131"/>
        <v>-</v>
      </c>
      <c r="HQ383" s="361" t="str">
        <f t="shared" si="1132"/>
        <v>-</v>
      </c>
      <c r="HR383" s="361" t="str">
        <f t="shared" si="1133"/>
        <v>-</v>
      </c>
      <c r="HS383" s="361" t="str">
        <f t="shared" si="1134"/>
        <v>-</v>
      </c>
      <c r="HT383" s="361" t="str">
        <f t="shared" si="1135"/>
        <v>-</v>
      </c>
      <c r="HU383" s="361" t="str">
        <f t="shared" si="1136"/>
        <v>-</v>
      </c>
      <c r="HV383" s="361" t="str">
        <f t="shared" si="1137"/>
        <v>-</v>
      </c>
      <c r="HW383" s="361" t="str">
        <f t="shared" si="1138"/>
        <v>-</v>
      </c>
      <c r="HX383" s="361" t="str">
        <f t="shared" si="1139"/>
        <v>-</v>
      </c>
      <c r="HY383" s="361" t="str">
        <f t="shared" si="1140"/>
        <v>-</v>
      </c>
      <c r="HZ383" s="361" t="str">
        <f t="shared" si="1141"/>
        <v>-</v>
      </c>
      <c r="IA383" s="361" t="str">
        <f t="shared" si="1142"/>
        <v>-</v>
      </c>
      <c r="IB383" s="361" t="str">
        <f t="shared" si="1143"/>
        <v>-</v>
      </c>
      <c r="IC383" s="361" t="str">
        <f t="shared" si="1144"/>
        <v>-</v>
      </c>
      <c r="ID383" s="361" t="str">
        <f t="shared" si="1145"/>
        <v>-</v>
      </c>
      <c r="IE383" s="361" t="str">
        <f t="shared" si="1146"/>
        <v>-</v>
      </c>
      <c r="IF383" s="444" t="s">
        <v>1247</v>
      </c>
      <c r="IG383" s="56" t="str">
        <f t="shared" si="1282"/>
        <v>-</v>
      </c>
      <c r="IH383" s="56" t="str">
        <f t="shared" si="1283"/>
        <v>-</v>
      </c>
      <c r="II383" s="56" t="str">
        <f t="shared" si="1284"/>
        <v>-</v>
      </c>
      <c r="IJ383" s="56" t="str">
        <f t="shared" si="1285"/>
        <v>-</v>
      </c>
      <c r="IK383" s="56" t="str">
        <f t="shared" si="1147"/>
        <v>-</v>
      </c>
      <c r="IL383" s="56" t="str">
        <f t="shared" si="1148"/>
        <v>-</v>
      </c>
      <c r="IM383" s="56" t="str">
        <f t="shared" si="1149"/>
        <v>-</v>
      </c>
      <c r="IN383" s="56" t="str">
        <f t="shared" si="1150"/>
        <v>-</v>
      </c>
      <c r="IO383" s="56" t="str">
        <f t="shared" si="1151"/>
        <v>-</v>
      </c>
      <c r="IP383" s="56" t="str">
        <f t="shared" si="1152"/>
        <v>-</v>
      </c>
      <c r="IQ383" s="56" t="str">
        <f t="shared" si="1153"/>
        <v>-</v>
      </c>
      <c r="IR383" s="56" t="str">
        <f t="shared" si="1154"/>
        <v>-</v>
      </c>
      <c r="IS383" s="56" t="str">
        <f t="shared" si="1155"/>
        <v>-</v>
      </c>
      <c r="IT383" s="56" t="str">
        <f t="shared" si="1156"/>
        <v>-</v>
      </c>
      <c r="IU383" s="56" t="str">
        <f t="shared" si="1157"/>
        <v>-</v>
      </c>
      <c r="IV383" s="56" t="str">
        <f t="shared" si="1158"/>
        <v>-</v>
      </c>
      <c r="IW383" s="56" t="str">
        <f t="shared" si="1159"/>
        <v>-</v>
      </c>
      <c r="IX383" s="56" t="str">
        <f t="shared" si="1160"/>
        <v>-</v>
      </c>
      <c r="IY383" s="56" t="str">
        <f t="shared" si="1161"/>
        <v>-</v>
      </c>
      <c r="IZ383" s="56" t="str">
        <f t="shared" si="1162"/>
        <v>-</v>
      </c>
      <c r="JA383" s="56" t="str">
        <f t="shared" si="1163"/>
        <v>-</v>
      </c>
      <c r="JB383" s="56" t="str">
        <f t="shared" si="1164"/>
        <v>-</v>
      </c>
      <c r="JC383" s="56" t="str">
        <f t="shared" si="1165"/>
        <v>-</v>
      </c>
      <c r="JD383" s="56" t="str">
        <f t="shared" si="1166"/>
        <v>-</v>
      </c>
      <c r="JE383" s="56" t="str">
        <f t="shared" si="1167"/>
        <v>-</v>
      </c>
      <c r="JF383" s="56" t="str">
        <f t="shared" si="1168"/>
        <v>-</v>
      </c>
      <c r="JG383" s="56" t="str">
        <f t="shared" si="1169"/>
        <v>-</v>
      </c>
      <c r="JH383" s="56" t="str">
        <f t="shared" si="1170"/>
        <v>-</v>
      </c>
      <c r="JI383" s="56" t="str">
        <f t="shared" si="1171"/>
        <v>-</v>
      </c>
      <c r="JJ383" s="56" t="str">
        <f t="shared" si="1172"/>
        <v>-</v>
      </c>
      <c r="JK383" s="56" t="str">
        <f t="shared" si="1173"/>
        <v>-</v>
      </c>
      <c r="JL383" s="56" t="str">
        <f t="shared" si="1174"/>
        <v>-</v>
      </c>
      <c r="JM383" s="56" t="str">
        <f t="shared" si="1175"/>
        <v>-</v>
      </c>
      <c r="JN383" s="56" t="str">
        <f t="shared" si="1176"/>
        <v>-</v>
      </c>
      <c r="JO383" s="56" t="str">
        <f t="shared" si="1177"/>
        <v>-</v>
      </c>
      <c r="JP383" s="56" t="str">
        <f t="shared" si="1178"/>
        <v>-</v>
      </c>
      <c r="JQ383" s="56" t="str">
        <f t="shared" si="1179"/>
        <v>-</v>
      </c>
      <c r="JR383" s="56" t="str">
        <f t="shared" si="1180"/>
        <v>-</v>
      </c>
      <c r="JS383" s="56" t="str">
        <f t="shared" si="1181"/>
        <v>-</v>
      </c>
      <c r="JT383" s="56" t="str">
        <f t="shared" si="1182"/>
        <v>-</v>
      </c>
      <c r="JU383" s="56" t="str">
        <f t="shared" si="1183"/>
        <v>-</v>
      </c>
      <c r="JV383" s="56" t="str">
        <f t="shared" si="1184"/>
        <v>-</v>
      </c>
      <c r="JW383" s="56" t="str">
        <f t="shared" si="1185"/>
        <v>-</v>
      </c>
      <c r="JX383" s="56" t="str">
        <f t="shared" si="1186"/>
        <v>-</v>
      </c>
      <c r="JY383" s="56" t="str">
        <f t="shared" si="1187"/>
        <v>-</v>
      </c>
      <c r="JZ383" s="56" t="str">
        <f t="shared" si="1188"/>
        <v>-</v>
      </c>
      <c r="KA383" s="444" t="s">
        <v>1247</v>
      </c>
      <c r="KB383" s="360">
        <f>IF(ISNUMBER(INDEX($EQ$15:$GK$521,$B383,EO$11)),MAX(KB$14:KB382)+1,0)</f>
        <v>0</v>
      </c>
      <c r="KC383" s="360" t="str">
        <f t="shared" si="1286"/>
        <v/>
      </c>
      <c r="KD383" s="373" t="s">
        <v>2</v>
      </c>
      <c r="KE383" s="215"/>
      <c r="KF383" s="60"/>
      <c r="KG383" s="60"/>
      <c r="KH383" s="60"/>
      <c r="KI383" s="60"/>
      <c r="KJ383" s="60"/>
      <c r="KK383" s="60"/>
      <c r="KL383" s="60"/>
      <c r="KM383" s="60"/>
      <c r="KN383" s="60"/>
      <c r="KO383" s="60"/>
      <c r="KP383" s="60"/>
      <c r="KQ383" s="60"/>
      <c r="KR383" s="60"/>
      <c r="KS383" s="60"/>
      <c r="KT383" s="60"/>
      <c r="KU383" s="60"/>
      <c r="KV383" s="60"/>
      <c r="KW383" s="60"/>
      <c r="KX383" s="60"/>
      <c r="KY383" s="60"/>
      <c r="KZ383" s="283" t="str">
        <f t="shared" si="1189"/>
        <v/>
      </c>
      <c r="LA383" s="26"/>
      <c r="LB383" s="18"/>
      <c r="LC383" s="18"/>
      <c r="LD383" s="18"/>
      <c r="LE383" s="18"/>
      <c r="LF383" s="18"/>
      <c r="LG383" s="18"/>
      <c r="LH383" s="18"/>
      <c r="LI383" s="18"/>
      <c r="LJ383" s="18"/>
      <c r="LK383" s="18"/>
      <c r="LL383" s="18"/>
      <c r="LM383" s="18"/>
      <c r="LN383" s="63"/>
      <c r="LO383" s="251">
        <f t="shared" si="1190"/>
        <v>0</v>
      </c>
      <c r="LP383" s="251">
        <f t="shared" si="1191"/>
        <v>0</v>
      </c>
      <c r="LQ383" s="251">
        <f t="shared" si="1192"/>
        <v>0</v>
      </c>
      <c r="LR383" s="251">
        <f t="shared" si="1193"/>
        <v>0</v>
      </c>
      <c r="LS383" s="251">
        <f t="shared" si="1194"/>
        <v>0</v>
      </c>
      <c r="LT383" s="251">
        <f t="shared" si="1195"/>
        <v>0</v>
      </c>
      <c r="LU383" s="251">
        <f t="shared" si="1196"/>
        <v>0</v>
      </c>
      <c r="LV383" s="251">
        <f t="shared" si="1197"/>
        <v>0</v>
      </c>
      <c r="LW383" s="251">
        <f t="shared" si="1198"/>
        <v>0</v>
      </c>
      <c r="LX383" s="251">
        <f t="shared" si="1199"/>
        <v>0</v>
      </c>
      <c r="LY383" s="251">
        <f t="shared" si="1200"/>
        <v>0</v>
      </c>
      <c r="LZ383" s="251">
        <f t="shared" si="1201"/>
        <v>0</v>
      </c>
      <c r="MA383" s="63" t="str">
        <f t="shared" si="1202"/>
        <v/>
      </c>
      <c r="MB383" s="63" t="str">
        <f t="shared" si="1287"/>
        <v/>
      </c>
      <c r="MC383" s="63">
        <f t="shared" si="1288"/>
        <v>369</v>
      </c>
      <c r="MD383" s="63" t="str">
        <f t="shared" si="1289"/>
        <v/>
      </c>
      <c r="ME383" s="63" t="str">
        <f t="shared" si="1290"/>
        <v/>
      </c>
      <c r="MF383" s="315" t="str">
        <f t="shared" si="1203"/>
        <v/>
      </c>
      <c r="MG383" s="315">
        <f>IF(ISNUMBER(MATCH(EO383,$ME$15:$ME$520,0)),0,MAX(MG$14:MG382)+1)</f>
        <v>0</v>
      </c>
      <c r="MH383" s="315" t="str">
        <f t="shared" si="1204"/>
        <v/>
      </c>
      <c r="MI383" s="369"/>
      <c r="MJ383" s="68"/>
      <c r="MK383" s="18"/>
      <c r="ML383" s="242"/>
      <c r="MM383" s="242"/>
      <c r="MN383" s="59"/>
      <c r="MO383" s="59"/>
      <c r="MP383" s="285"/>
      <c r="MQ383" s="59"/>
      <c r="MR383" s="59"/>
      <c r="MS383" s="285"/>
      <c r="MT383" s="59"/>
      <c r="MU383" s="285"/>
      <c r="MV383" s="59"/>
      <c r="MW383" s="59"/>
      <c r="MX383" s="59"/>
      <c r="MY383" s="59"/>
      <c r="MZ383" s="59"/>
      <c r="NA383" s="59"/>
      <c r="NB383" s="59"/>
      <c r="NC383" s="59"/>
      <c r="ND383" s="59"/>
      <c r="NE383" s="59"/>
      <c r="NF383" s="59"/>
      <c r="NG383" s="59"/>
      <c r="NH383" s="59"/>
      <c r="NI383" s="59"/>
      <c r="NJ383" s="59"/>
      <c r="NK383" s="59"/>
      <c r="NL383" s="454"/>
      <c r="NM383" s="454"/>
      <c r="NN383" s="59"/>
      <c r="NO383" s="18"/>
      <c r="NP383" s="18"/>
      <c r="NQ383" s="18"/>
      <c r="NR383" s="18"/>
      <c r="NS383" s="18"/>
      <c r="NT383" s="18"/>
      <c r="NU383" s="18"/>
      <c r="NV383" s="18"/>
      <c r="NW383" s="18"/>
      <c r="NX383" s="18"/>
      <c r="NY383" s="18"/>
      <c r="NZ383" s="18"/>
      <c r="OA383" s="18"/>
      <c r="OB383" s="18"/>
      <c r="OC383" s="18"/>
      <c r="OZ383" s="59"/>
      <c r="PA383" s="251" t="str">
        <f t="shared" si="1205"/>
        <v/>
      </c>
      <c r="PB383" s="251" t="str">
        <f t="shared" si="1206"/>
        <v/>
      </c>
      <c r="PC383" s="251" t="str">
        <f t="shared" si="1207"/>
        <v/>
      </c>
      <c r="PD383" s="251" t="str">
        <f t="shared" si="1208"/>
        <v/>
      </c>
      <c r="PE383" s="251" t="str">
        <f t="shared" si="1209"/>
        <v/>
      </c>
      <c r="PF383" s="251" t="str">
        <f t="shared" si="1210"/>
        <v/>
      </c>
      <c r="PG383" s="251" t="str">
        <f t="shared" si="1211"/>
        <v/>
      </c>
      <c r="PH383" s="251" t="str">
        <f t="shared" si="1212"/>
        <v/>
      </c>
      <c r="PI383" s="251" t="str">
        <f t="shared" si="1213"/>
        <v/>
      </c>
      <c r="PJ383" s="251" t="str">
        <f t="shared" si="1214"/>
        <v/>
      </c>
      <c r="PK383" s="251" t="str">
        <f t="shared" si="1215"/>
        <v/>
      </c>
      <c r="PL383" s="251" t="str">
        <f t="shared" si="1216"/>
        <v/>
      </c>
      <c r="PM383" s="251" t="str">
        <f t="shared" si="1217"/>
        <v/>
      </c>
      <c r="PN383" s="251" t="str">
        <f t="shared" si="1218"/>
        <v/>
      </c>
      <c r="PO383" s="251" t="str">
        <f t="shared" si="1219"/>
        <v/>
      </c>
      <c r="PP383" s="251" t="str">
        <f t="shared" si="1220"/>
        <v/>
      </c>
      <c r="PQ383" s="251" t="str">
        <f t="shared" si="1221"/>
        <v/>
      </c>
      <c r="PR383" s="251" t="str">
        <f t="shared" si="1222"/>
        <v/>
      </c>
      <c r="PS383" s="251" t="str">
        <f t="shared" si="1223"/>
        <v/>
      </c>
      <c r="PT383" s="251" t="str">
        <f t="shared" si="1224"/>
        <v/>
      </c>
      <c r="PU383" s="251" t="str">
        <f t="shared" si="1225"/>
        <v/>
      </c>
      <c r="PV383" s="251" t="str">
        <f t="shared" si="1226"/>
        <v/>
      </c>
      <c r="PW383" s="251" t="str">
        <f t="shared" si="1227"/>
        <v/>
      </c>
      <c r="PX383" s="251" t="str">
        <f t="shared" si="1228"/>
        <v/>
      </c>
      <c r="PY383" s="251" t="str">
        <f t="shared" si="1229"/>
        <v/>
      </c>
      <c r="PZ383" s="251" t="str">
        <f t="shared" si="1230"/>
        <v/>
      </c>
      <c r="QA383" s="251" t="str">
        <f t="shared" si="1231"/>
        <v/>
      </c>
      <c r="QB383" s="251" t="str">
        <f t="shared" si="1232"/>
        <v/>
      </c>
      <c r="QC383" s="251" t="str">
        <f t="shared" si="1233"/>
        <v/>
      </c>
      <c r="QD383" s="251" t="str">
        <f t="shared" si="1234"/>
        <v/>
      </c>
      <c r="QE383" s="251" t="str">
        <f t="shared" si="1235"/>
        <v/>
      </c>
      <c r="QF383" s="63">
        <f t="shared" si="1236"/>
        <v>0</v>
      </c>
      <c r="QG383" s="59"/>
      <c r="QH383" s="59"/>
      <c r="QI383" s="59"/>
      <c r="QJ383" s="59"/>
      <c r="QK383" s="59"/>
      <c r="QL383" s="59"/>
      <c r="QM383" s="59"/>
      <c r="QN383" s="59"/>
    </row>
    <row r="384" spans="1:456" ht="6.75" customHeight="1" x14ac:dyDescent="0.25">
      <c r="A384" s="68"/>
      <c r="B384" s="389" t="str">
        <f t="shared" si="1098"/>
        <v/>
      </c>
      <c r="C384" s="72"/>
      <c r="D384" s="261"/>
      <c r="E384" s="59"/>
      <c r="F384" s="229"/>
      <c r="G384" s="295"/>
      <c r="H384" s="295"/>
      <c r="I384" s="229"/>
      <c r="J384" s="295"/>
      <c r="K384" s="295"/>
      <c r="L384" s="229"/>
      <c r="M384" s="295"/>
      <c r="N384" s="295"/>
      <c r="O384" s="229"/>
      <c r="P384" s="295"/>
      <c r="Q384" s="295"/>
      <c r="R384" s="229"/>
      <c r="S384" s="230"/>
      <c r="T384" s="231"/>
      <c r="U384" s="229"/>
      <c r="V384" s="230"/>
      <c r="W384" s="231"/>
      <c r="X384" s="229"/>
      <c r="Y384" s="230"/>
      <c r="Z384" s="231"/>
      <c r="AA384" s="229"/>
      <c r="AB384" s="295"/>
      <c r="AC384" s="295"/>
      <c r="AD384" s="229"/>
      <c r="AE384" s="295"/>
      <c r="AF384" s="295"/>
      <c r="AG384" s="229"/>
      <c r="AH384" s="295"/>
      <c r="AI384" s="295"/>
      <c r="AJ384" s="229"/>
      <c r="AK384" s="295"/>
      <c r="AL384" s="295"/>
      <c r="AM384" s="229"/>
      <c r="AN384" s="295"/>
      <c r="AO384" s="295"/>
      <c r="AP384" s="243"/>
      <c r="AQ384" s="295"/>
      <c r="AR384" s="290"/>
      <c r="AS384" s="243"/>
      <c r="AT384" s="295"/>
      <c r="AU384" s="290"/>
      <c r="AV384" s="229"/>
      <c r="AW384" s="230"/>
      <c r="AX384" s="231"/>
      <c r="AY384" s="229"/>
      <c r="AZ384" s="230"/>
      <c r="BA384" s="231"/>
      <c r="BB384" s="229"/>
      <c r="BC384" s="230"/>
      <c r="BD384" s="231"/>
      <c r="BE384" s="229"/>
      <c r="BF384" s="230"/>
      <c r="BG384" s="231"/>
      <c r="BH384" s="229"/>
      <c r="BI384" s="230"/>
      <c r="BJ384" s="231"/>
      <c r="BK384" s="243"/>
      <c r="BL384" s="230"/>
      <c r="BM384" s="231"/>
      <c r="BN384" s="243"/>
      <c r="BO384" s="230"/>
      <c r="BP384" s="231"/>
      <c r="BQ384" s="229"/>
      <c r="BR384" s="230"/>
      <c r="BS384" s="231"/>
      <c r="BT384" s="229"/>
      <c r="BU384" s="230"/>
      <c r="BV384" s="231"/>
      <c r="BW384" s="229"/>
      <c r="BX384" s="230"/>
      <c r="BY384" s="231"/>
      <c r="BZ384" s="229"/>
      <c r="CA384" s="230"/>
      <c r="CB384" s="231"/>
      <c r="CC384" s="229"/>
      <c r="CD384" s="230"/>
      <c r="CE384" s="231"/>
      <c r="CF384" s="331"/>
      <c r="CG384" s="332"/>
      <c r="CH384" s="385"/>
      <c r="CI384" s="331"/>
      <c r="CJ384" s="332"/>
      <c r="CK384" s="385"/>
      <c r="CL384" s="243"/>
      <c r="CM384" s="230"/>
      <c r="CN384" s="354"/>
      <c r="CO384" s="243"/>
      <c r="CP384" s="230"/>
      <c r="CQ384" s="231"/>
      <c r="CR384" s="331"/>
      <c r="CS384" s="332"/>
      <c r="CT384" s="333"/>
      <c r="CU384" s="229"/>
      <c r="CV384" s="230"/>
      <c r="CW384" s="231"/>
      <c r="CX384" s="331"/>
      <c r="CY384" s="332"/>
      <c r="CZ384" s="333"/>
      <c r="DA384" s="331"/>
      <c r="DB384" s="332"/>
      <c r="DC384" s="333"/>
      <c r="DD384" s="331"/>
      <c r="DE384" s="332"/>
      <c r="DF384" s="333"/>
      <c r="DG384" s="331"/>
      <c r="DH384" s="332"/>
      <c r="DI384" s="333"/>
      <c r="DJ384" s="229"/>
      <c r="DK384" s="230"/>
      <c r="DL384" s="231"/>
      <c r="DM384" s="229"/>
      <c r="DN384" s="230"/>
      <c r="DO384" s="231"/>
      <c r="DP384" s="331"/>
      <c r="DQ384" s="332"/>
      <c r="DR384" s="333"/>
      <c r="DS384" s="331"/>
      <c r="DT384" s="332"/>
      <c r="DU384" s="333"/>
      <c r="DV384" s="331"/>
      <c r="DW384" s="332"/>
      <c r="DX384" s="333"/>
      <c r="DY384" s="331"/>
      <c r="DZ384" s="332"/>
      <c r="EA384" s="333"/>
      <c r="EB384" s="331"/>
      <c r="EC384" s="332"/>
      <c r="ED384" s="333"/>
      <c r="EE384" s="331"/>
      <c r="EF384" s="332"/>
      <c r="EG384" s="333"/>
      <c r="EH384" s="229"/>
      <c r="EI384" s="230"/>
      <c r="EJ384" s="231"/>
      <c r="EK384" s="229"/>
      <c r="EL384" s="230"/>
      <c r="EM384" s="231"/>
      <c r="EN384" s="244"/>
      <c r="EO384" s="269" t="str">
        <f t="shared" si="1099"/>
        <v/>
      </c>
      <c r="EP384" s="444" t="s">
        <v>1247</v>
      </c>
      <c r="EQ384" s="360" t="str">
        <f t="shared" si="1237"/>
        <v/>
      </c>
      <c r="ER384" s="360" t="str">
        <f t="shared" si="1238"/>
        <v/>
      </c>
      <c r="ES384" s="360" t="str">
        <f t="shared" si="1239"/>
        <v/>
      </c>
      <c r="ET384" s="360" t="str">
        <f t="shared" si="1240"/>
        <v/>
      </c>
      <c r="EU384" s="360" t="str">
        <f t="shared" si="1241"/>
        <v/>
      </c>
      <c r="EV384" s="360" t="str">
        <f t="shared" si="1242"/>
        <v/>
      </c>
      <c r="EW384" s="360" t="str">
        <f t="shared" si="1243"/>
        <v/>
      </c>
      <c r="EX384" s="360" t="str">
        <f t="shared" si="1244"/>
        <v/>
      </c>
      <c r="EY384" s="360" t="str">
        <f t="shared" si="1245"/>
        <v/>
      </c>
      <c r="EZ384" s="360" t="str">
        <f t="shared" si="1246"/>
        <v/>
      </c>
      <c r="FA384" s="360" t="str">
        <f t="shared" si="1247"/>
        <v/>
      </c>
      <c r="FB384" s="360" t="str">
        <f t="shared" si="1248"/>
        <v/>
      </c>
      <c r="FC384" s="360" t="str">
        <f t="shared" si="1249"/>
        <v/>
      </c>
      <c r="FD384" s="360" t="str">
        <f t="shared" si="1250"/>
        <v/>
      </c>
      <c r="FE384" s="360" t="str">
        <f t="shared" si="1251"/>
        <v/>
      </c>
      <c r="FF384" s="360" t="str">
        <f t="shared" si="1252"/>
        <v/>
      </c>
      <c r="FG384" s="360" t="str">
        <f t="shared" si="1253"/>
        <v/>
      </c>
      <c r="FH384" s="360" t="str">
        <f t="shared" si="1254"/>
        <v/>
      </c>
      <c r="FI384" s="360" t="str">
        <f t="shared" si="1255"/>
        <v/>
      </c>
      <c r="FJ384" s="360" t="str">
        <f t="shared" si="1256"/>
        <v/>
      </c>
      <c r="FK384" s="360" t="str">
        <f t="shared" si="1257"/>
        <v/>
      </c>
      <c r="FL384" s="360" t="str">
        <f t="shared" si="1258"/>
        <v/>
      </c>
      <c r="FM384" s="360" t="str">
        <f t="shared" si="1259"/>
        <v/>
      </c>
      <c r="FN384" s="360" t="str">
        <f t="shared" si="1260"/>
        <v/>
      </c>
      <c r="FO384" s="360" t="str">
        <f t="shared" si="1261"/>
        <v/>
      </c>
      <c r="FP384" s="360" t="str">
        <f t="shared" si="1262"/>
        <v/>
      </c>
      <c r="FQ384" s="360" t="str">
        <f t="shared" si="1263"/>
        <v/>
      </c>
      <c r="FR384" s="360" t="str">
        <f t="shared" si="1264"/>
        <v/>
      </c>
      <c r="FS384" s="360" t="str">
        <f t="shared" si="1265"/>
        <v/>
      </c>
      <c r="FT384" s="360" t="str">
        <f t="shared" si="1100"/>
        <v/>
      </c>
      <c r="FU384" s="360" t="str">
        <f t="shared" si="1266"/>
        <v/>
      </c>
      <c r="FV384" s="360" t="str">
        <f t="shared" si="1267"/>
        <v/>
      </c>
      <c r="FW384" s="360" t="str">
        <f t="shared" si="1268"/>
        <v/>
      </c>
      <c r="FX384" s="360" t="str">
        <f t="shared" si="1269"/>
        <v/>
      </c>
      <c r="FY384" s="360" t="str">
        <f t="shared" si="1270"/>
        <v/>
      </c>
      <c r="FZ384" s="360" t="str">
        <f t="shared" si="1271"/>
        <v/>
      </c>
      <c r="GA384" s="360" t="str">
        <f t="shared" si="1272"/>
        <v/>
      </c>
      <c r="GB384" s="360" t="str">
        <f t="shared" si="1273"/>
        <v/>
      </c>
      <c r="GC384" s="360" t="str">
        <f t="shared" si="1274"/>
        <v/>
      </c>
      <c r="GD384" s="360" t="str">
        <f t="shared" si="1275"/>
        <v/>
      </c>
      <c r="GE384" s="360" t="str">
        <f t="shared" si="1276"/>
        <v/>
      </c>
      <c r="GF384" s="360" t="str">
        <f t="shared" si="1277"/>
        <v/>
      </c>
      <c r="GG384" s="360" t="str">
        <f t="shared" si="1278"/>
        <v/>
      </c>
      <c r="GH384" s="360" t="str">
        <f t="shared" si="1279"/>
        <v/>
      </c>
      <c r="GI384" s="360" t="str">
        <f t="shared" si="1280"/>
        <v/>
      </c>
      <c r="GJ384" s="360" t="str">
        <f t="shared" si="1281"/>
        <v/>
      </c>
      <c r="GK384" s="444" t="s">
        <v>1247</v>
      </c>
      <c r="GL384" s="361" t="str">
        <f t="shared" si="1101"/>
        <v>-</v>
      </c>
      <c r="GM384" s="361" t="str">
        <f t="shared" si="1102"/>
        <v>-</v>
      </c>
      <c r="GN384" s="361" t="str">
        <f t="shared" si="1103"/>
        <v>-</v>
      </c>
      <c r="GO384" s="361" t="str">
        <f t="shared" si="1104"/>
        <v>-</v>
      </c>
      <c r="GP384" s="361" t="str">
        <f t="shared" si="1105"/>
        <v>-</v>
      </c>
      <c r="GQ384" s="361" t="str">
        <f t="shared" si="1106"/>
        <v>-</v>
      </c>
      <c r="GR384" s="361" t="str">
        <f t="shared" si="1107"/>
        <v>-</v>
      </c>
      <c r="GS384" s="361" t="str">
        <f t="shared" si="1108"/>
        <v>-</v>
      </c>
      <c r="GT384" s="361" t="str">
        <f t="shared" si="1109"/>
        <v>-</v>
      </c>
      <c r="GU384" s="361" t="str">
        <f t="shared" si="1110"/>
        <v>-</v>
      </c>
      <c r="GV384" s="361" t="str">
        <f t="shared" si="1111"/>
        <v>-</v>
      </c>
      <c r="GW384" s="361" t="str">
        <f t="shared" si="1112"/>
        <v>-</v>
      </c>
      <c r="GX384" s="361" t="str">
        <f t="shared" si="1113"/>
        <v>-</v>
      </c>
      <c r="GY384" s="361" t="str">
        <f t="shared" si="1114"/>
        <v>-</v>
      </c>
      <c r="GZ384" s="361" t="str">
        <f t="shared" si="1115"/>
        <v>-</v>
      </c>
      <c r="HA384" s="361" t="str">
        <f t="shared" si="1116"/>
        <v>-</v>
      </c>
      <c r="HB384" s="361" t="str">
        <f t="shared" si="1117"/>
        <v>-</v>
      </c>
      <c r="HC384" s="361" t="str">
        <f t="shared" si="1118"/>
        <v>-</v>
      </c>
      <c r="HD384" s="361" t="str">
        <f t="shared" si="1119"/>
        <v>-</v>
      </c>
      <c r="HE384" s="361" t="str">
        <f t="shared" si="1120"/>
        <v>-</v>
      </c>
      <c r="HF384" s="361" t="str">
        <f t="shared" si="1121"/>
        <v>-</v>
      </c>
      <c r="HG384" s="361" t="str">
        <f t="shared" si="1122"/>
        <v>-</v>
      </c>
      <c r="HH384" s="361" t="str">
        <f t="shared" si="1123"/>
        <v>-</v>
      </c>
      <c r="HI384" s="361" t="str">
        <f t="shared" si="1124"/>
        <v>-</v>
      </c>
      <c r="HJ384" s="361" t="str">
        <f t="shared" si="1125"/>
        <v>-</v>
      </c>
      <c r="HK384" s="361" t="str">
        <f t="shared" si="1126"/>
        <v>-</v>
      </c>
      <c r="HL384" s="361" t="str">
        <f t="shared" si="1127"/>
        <v>-</v>
      </c>
      <c r="HM384" s="361" t="str">
        <f t="shared" si="1128"/>
        <v>-</v>
      </c>
      <c r="HN384" s="361" t="str">
        <f t="shared" si="1129"/>
        <v>-</v>
      </c>
      <c r="HO384" s="361" t="str">
        <f t="shared" si="1130"/>
        <v>-</v>
      </c>
      <c r="HP384" s="361" t="str">
        <f t="shared" si="1131"/>
        <v>-</v>
      </c>
      <c r="HQ384" s="361" t="str">
        <f t="shared" si="1132"/>
        <v>-</v>
      </c>
      <c r="HR384" s="361" t="str">
        <f t="shared" si="1133"/>
        <v>-</v>
      </c>
      <c r="HS384" s="361" t="str">
        <f t="shared" si="1134"/>
        <v>-</v>
      </c>
      <c r="HT384" s="361" t="str">
        <f t="shared" si="1135"/>
        <v>-</v>
      </c>
      <c r="HU384" s="361" t="str">
        <f t="shared" si="1136"/>
        <v>-</v>
      </c>
      <c r="HV384" s="361" t="str">
        <f t="shared" si="1137"/>
        <v>-</v>
      </c>
      <c r="HW384" s="361" t="str">
        <f t="shared" si="1138"/>
        <v>-</v>
      </c>
      <c r="HX384" s="361" t="str">
        <f t="shared" si="1139"/>
        <v>-</v>
      </c>
      <c r="HY384" s="361" t="str">
        <f t="shared" si="1140"/>
        <v>-</v>
      </c>
      <c r="HZ384" s="361" t="str">
        <f t="shared" si="1141"/>
        <v>-</v>
      </c>
      <c r="IA384" s="361" t="str">
        <f t="shared" si="1142"/>
        <v>-</v>
      </c>
      <c r="IB384" s="361" t="str">
        <f t="shared" si="1143"/>
        <v>-</v>
      </c>
      <c r="IC384" s="361" t="str">
        <f t="shared" si="1144"/>
        <v>-</v>
      </c>
      <c r="ID384" s="361" t="str">
        <f t="shared" si="1145"/>
        <v>-</v>
      </c>
      <c r="IE384" s="361" t="str">
        <f t="shared" si="1146"/>
        <v>-</v>
      </c>
      <c r="IF384" s="444" t="s">
        <v>1247</v>
      </c>
      <c r="IG384" s="56" t="str">
        <f t="shared" si="1282"/>
        <v>-</v>
      </c>
      <c r="IH384" s="56" t="str">
        <f t="shared" si="1283"/>
        <v>-</v>
      </c>
      <c r="II384" s="56" t="str">
        <f t="shared" si="1284"/>
        <v>-</v>
      </c>
      <c r="IJ384" s="56" t="str">
        <f t="shared" si="1285"/>
        <v>-</v>
      </c>
      <c r="IK384" s="56" t="str">
        <f t="shared" si="1147"/>
        <v>-</v>
      </c>
      <c r="IL384" s="56" t="str">
        <f t="shared" si="1148"/>
        <v>-</v>
      </c>
      <c r="IM384" s="56" t="str">
        <f t="shared" si="1149"/>
        <v>-</v>
      </c>
      <c r="IN384" s="56" t="str">
        <f t="shared" si="1150"/>
        <v>-</v>
      </c>
      <c r="IO384" s="56" t="str">
        <f t="shared" si="1151"/>
        <v>-</v>
      </c>
      <c r="IP384" s="56" t="str">
        <f t="shared" si="1152"/>
        <v>-</v>
      </c>
      <c r="IQ384" s="56" t="str">
        <f t="shared" si="1153"/>
        <v>-</v>
      </c>
      <c r="IR384" s="56" t="str">
        <f t="shared" si="1154"/>
        <v>-</v>
      </c>
      <c r="IS384" s="56" t="str">
        <f t="shared" si="1155"/>
        <v>-</v>
      </c>
      <c r="IT384" s="56" t="str">
        <f t="shared" si="1156"/>
        <v>-</v>
      </c>
      <c r="IU384" s="56" t="str">
        <f t="shared" si="1157"/>
        <v>-</v>
      </c>
      <c r="IV384" s="56" t="str">
        <f t="shared" si="1158"/>
        <v>-</v>
      </c>
      <c r="IW384" s="56" t="str">
        <f t="shared" si="1159"/>
        <v>-</v>
      </c>
      <c r="IX384" s="56" t="str">
        <f t="shared" si="1160"/>
        <v>-</v>
      </c>
      <c r="IY384" s="56" t="str">
        <f t="shared" si="1161"/>
        <v>-</v>
      </c>
      <c r="IZ384" s="56" t="str">
        <f t="shared" si="1162"/>
        <v>-</v>
      </c>
      <c r="JA384" s="56" t="str">
        <f t="shared" si="1163"/>
        <v>-</v>
      </c>
      <c r="JB384" s="56" t="str">
        <f t="shared" si="1164"/>
        <v>-</v>
      </c>
      <c r="JC384" s="56" t="str">
        <f t="shared" si="1165"/>
        <v>-</v>
      </c>
      <c r="JD384" s="56" t="str">
        <f t="shared" si="1166"/>
        <v>-</v>
      </c>
      <c r="JE384" s="56" t="str">
        <f t="shared" si="1167"/>
        <v>-</v>
      </c>
      <c r="JF384" s="56" t="str">
        <f t="shared" si="1168"/>
        <v>-</v>
      </c>
      <c r="JG384" s="56" t="str">
        <f t="shared" si="1169"/>
        <v>-</v>
      </c>
      <c r="JH384" s="56" t="str">
        <f t="shared" si="1170"/>
        <v>-</v>
      </c>
      <c r="JI384" s="56" t="str">
        <f t="shared" si="1171"/>
        <v>-</v>
      </c>
      <c r="JJ384" s="56" t="str">
        <f t="shared" si="1172"/>
        <v>-</v>
      </c>
      <c r="JK384" s="56" t="str">
        <f t="shared" si="1173"/>
        <v>-</v>
      </c>
      <c r="JL384" s="56" t="str">
        <f t="shared" si="1174"/>
        <v>-</v>
      </c>
      <c r="JM384" s="56" t="str">
        <f t="shared" si="1175"/>
        <v>-</v>
      </c>
      <c r="JN384" s="56" t="str">
        <f t="shared" si="1176"/>
        <v>-</v>
      </c>
      <c r="JO384" s="56" t="str">
        <f t="shared" si="1177"/>
        <v>-</v>
      </c>
      <c r="JP384" s="56" t="str">
        <f t="shared" si="1178"/>
        <v>-</v>
      </c>
      <c r="JQ384" s="56" t="str">
        <f t="shared" si="1179"/>
        <v>-</v>
      </c>
      <c r="JR384" s="56" t="str">
        <f t="shared" si="1180"/>
        <v>-</v>
      </c>
      <c r="JS384" s="56" t="str">
        <f t="shared" si="1181"/>
        <v>-</v>
      </c>
      <c r="JT384" s="56" t="str">
        <f t="shared" si="1182"/>
        <v>-</v>
      </c>
      <c r="JU384" s="56" t="str">
        <f t="shared" si="1183"/>
        <v>-</v>
      </c>
      <c r="JV384" s="56" t="str">
        <f t="shared" si="1184"/>
        <v>-</v>
      </c>
      <c r="JW384" s="56" t="str">
        <f t="shared" si="1185"/>
        <v>-</v>
      </c>
      <c r="JX384" s="56" t="str">
        <f t="shared" si="1186"/>
        <v>-</v>
      </c>
      <c r="JY384" s="56" t="str">
        <f t="shared" si="1187"/>
        <v>-</v>
      </c>
      <c r="JZ384" s="56" t="str">
        <f t="shared" si="1188"/>
        <v>-</v>
      </c>
      <c r="KA384" s="444" t="s">
        <v>1247</v>
      </c>
      <c r="KB384" s="360">
        <f>IF(ISNUMBER(INDEX($EQ$15:$GK$521,$B384,EO$11)),MAX(KB$14:KB383)+1,0)</f>
        <v>0</v>
      </c>
      <c r="KC384" s="360" t="str">
        <f t="shared" si="1286"/>
        <v/>
      </c>
      <c r="KD384" s="373" t="s">
        <v>2</v>
      </c>
      <c r="KE384" s="215"/>
      <c r="KF384" s="60"/>
      <c r="KG384" s="60"/>
      <c r="KH384" s="60"/>
      <c r="KI384" s="60"/>
      <c r="KJ384" s="60"/>
      <c r="KK384" s="60"/>
      <c r="KL384" s="60"/>
      <c r="KM384" s="60"/>
      <c r="KN384" s="60"/>
      <c r="KO384" s="60"/>
      <c r="KP384" s="60"/>
      <c r="KQ384" s="60"/>
      <c r="KR384" s="60"/>
      <c r="KS384" s="60"/>
      <c r="KT384" s="60"/>
      <c r="KU384" s="60"/>
      <c r="KV384" s="60"/>
      <c r="KW384" s="60"/>
      <c r="KX384" s="60"/>
      <c r="KY384" s="60"/>
      <c r="KZ384" s="283" t="str">
        <f t="shared" si="1189"/>
        <v/>
      </c>
      <c r="LA384" s="26"/>
      <c r="LB384" s="18"/>
      <c r="LC384" s="18"/>
      <c r="LD384" s="18"/>
      <c r="LE384" s="18"/>
      <c r="LF384" s="18"/>
      <c r="LG384" s="18"/>
      <c r="LH384" s="18"/>
      <c r="LI384" s="18"/>
      <c r="LJ384" s="18"/>
      <c r="LK384" s="18"/>
      <c r="LL384" s="18"/>
      <c r="LM384" s="18"/>
      <c r="LN384" s="63"/>
      <c r="LO384" s="251">
        <f t="shared" si="1190"/>
        <v>0</v>
      </c>
      <c r="LP384" s="251">
        <f t="shared" si="1191"/>
        <v>0</v>
      </c>
      <c r="LQ384" s="251">
        <f t="shared" si="1192"/>
        <v>0</v>
      </c>
      <c r="LR384" s="251">
        <f t="shared" si="1193"/>
        <v>0</v>
      </c>
      <c r="LS384" s="251">
        <f t="shared" si="1194"/>
        <v>0</v>
      </c>
      <c r="LT384" s="251">
        <f t="shared" si="1195"/>
        <v>0</v>
      </c>
      <c r="LU384" s="251">
        <f t="shared" si="1196"/>
        <v>0</v>
      </c>
      <c r="LV384" s="251">
        <f t="shared" si="1197"/>
        <v>0</v>
      </c>
      <c r="LW384" s="251">
        <f t="shared" si="1198"/>
        <v>0</v>
      </c>
      <c r="LX384" s="251">
        <f t="shared" si="1199"/>
        <v>0</v>
      </c>
      <c r="LY384" s="251">
        <f t="shared" si="1200"/>
        <v>0</v>
      </c>
      <c r="LZ384" s="251">
        <f t="shared" si="1201"/>
        <v>0</v>
      </c>
      <c r="MA384" s="63" t="str">
        <f t="shared" si="1202"/>
        <v/>
      </c>
      <c r="MB384" s="63" t="str">
        <f t="shared" si="1287"/>
        <v/>
      </c>
      <c r="MC384" s="63">
        <f t="shared" si="1288"/>
        <v>370</v>
      </c>
      <c r="MD384" s="63" t="str">
        <f t="shared" si="1289"/>
        <v/>
      </c>
      <c r="ME384" s="63" t="str">
        <f t="shared" si="1290"/>
        <v/>
      </c>
      <c r="MF384" s="315" t="str">
        <f t="shared" si="1203"/>
        <v/>
      </c>
      <c r="MG384" s="315">
        <f>IF(ISNUMBER(MATCH(EO384,$ME$15:$ME$520,0)),0,MAX(MG$14:MG383)+1)</f>
        <v>0</v>
      </c>
      <c r="MH384" s="315" t="str">
        <f t="shared" si="1204"/>
        <v/>
      </c>
      <c r="MI384" s="369"/>
      <c r="MJ384" s="68"/>
      <c r="MK384" s="18"/>
      <c r="ML384" s="242"/>
      <c r="MM384" s="242"/>
      <c r="MN384" s="59"/>
      <c r="MO384" s="59"/>
      <c r="MP384" s="285"/>
      <c r="MQ384" s="59"/>
      <c r="MR384" s="59"/>
      <c r="MS384" s="285"/>
      <c r="MT384" s="59"/>
      <c r="MU384" s="285"/>
      <c r="MV384" s="59"/>
      <c r="MW384" s="59"/>
      <c r="MX384" s="59"/>
      <c r="MY384" s="59"/>
      <c r="MZ384" s="59"/>
      <c r="NA384" s="59"/>
      <c r="NB384" s="59"/>
      <c r="NC384" s="59"/>
      <c r="ND384" s="59"/>
      <c r="NE384" s="59"/>
      <c r="NF384" s="59"/>
      <c r="NG384" s="59"/>
      <c r="NH384" s="59"/>
      <c r="NI384" s="59"/>
      <c r="NJ384" s="59"/>
      <c r="NK384" s="59"/>
      <c r="NL384" s="454"/>
      <c r="NM384" s="454"/>
      <c r="NN384" s="59"/>
      <c r="NO384" s="18"/>
      <c r="NP384" s="18"/>
      <c r="NQ384" s="18"/>
      <c r="NR384" s="18"/>
      <c r="NS384" s="18"/>
      <c r="NT384" s="18"/>
      <c r="NU384" s="18"/>
      <c r="NV384" s="18"/>
      <c r="NW384" s="18"/>
      <c r="NX384" s="18"/>
      <c r="NY384" s="18"/>
      <c r="NZ384" s="18"/>
      <c r="OA384" s="18"/>
      <c r="OB384" s="18"/>
      <c r="OC384" s="18"/>
      <c r="OZ384" s="59"/>
      <c r="PA384" s="251" t="str">
        <f t="shared" si="1205"/>
        <v/>
      </c>
      <c r="PB384" s="251" t="str">
        <f t="shared" si="1206"/>
        <v/>
      </c>
      <c r="PC384" s="251" t="str">
        <f t="shared" si="1207"/>
        <v/>
      </c>
      <c r="PD384" s="251" t="str">
        <f t="shared" si="1208"/>
        <v/>
      </c>
      <c r="PE384" s="251" t="str">
        <f t="shared" si="1209"/>
        <v/>
      </c>
      <c r="PF384" s="251" t="str">
        <f t="shared" si="1210"/>
        <v/>
      </c>
      <c r="PG384" s="251" t="str">
        <f t="shared" si="1211"/>
        <v/>
      </c>
      <c r="PH384" s="251" t="str">
        <f t="shared" si="1212"/>
        <v/>
      </c>
      <c r="PI384" s="251" t="str">
        <f t="shared" si="1213"/>
        <v/>
      </c>
      <c r="PJ384" s="251" t="str">
        <f t="shared" si="1214"/>
        <v/>
      </c>
      <c r="PK384" s="251" t="str">
        <f t="shared" si="1215"/>
        <v/>
      </c>
      <c r="PL384" s="251" t="str">
        <f t="shared" si="1216"/>
        <v/>
      </c>
      <c r="PM384" s="251" t="str">
        <f t="shared" si="1217"/>
        <v/>
      </c>
      <c r="PN384" s="251" t="str">
        <f t="shared" si="1218"/>
        <v/>
      </c>
      <c r="PO384" s="251" t="str">
        <f t="shared" si="1219"/>
        <v/>
      </c>
      <c r="PP384" s="251" t="str">
        <f t="shared" si="1220"/>
        <v/>
      </c>
      <c r="PQ384" s="251" t="str">
        <f t="shared" si="1221"/>
        <v/>
      </c>
      <c r="PR384" s="251" t="str">
        <f t="shared" si="1222"/>
        <v/>
      </c>
      <c r="PS384" s="251" t="str">
        <f t="shared" si="1223"/>
        <v/>
      </c>
      <c r="PT384" s="251" t="str">
        <f t="shared" si="1224"/>
        <v/>
      </c>
      <c r="PU384" s="251" t="str">
        <f t="shared" si="1225"/>
        <v/>
      </c>
      <c r="PV384" s="251" t="str">
        <f t="shared" si="1226"/>
        <v/>
      </c>
      <c r="PW384" s="251" t="str">
        <f t="shared" si="1227"/>
        <v/>
      </c>
      <c r="PX384" s="251" t="str">
        <f t="shared" si="1228"/>
        <v/>
      </c>
      <c r="PY384" s="251" t="str">
        <f t="shared" si="1229"/>
        <v/>
      </c>
      <c r="PZ384" s="251" t="str">
        <f t="shared" si="1230"/>
        <v/>
      </c>
      <c r="QA384" s="251" t="str">
        <f t="shared" si="1231"/>
        <v/>
      </c>
      <c r="QB384" s="251" t="str">
        <f t="shared" si="1232"/>
        <v/>
      </c>
      <c r="QC384" s="251" t="str">
        <f t="shared" si="1233"/>
        <v/>
      </c>
      <c r="QD384" s="251" t="str">
        <f t="shared" si="1234"/>
        <v/>
      </c>
      <c r="QE384" s="251" t="str">
        <f t="shared" si="1235"/>
        <v/>
      </c>
      <c r="QF384" s="63">
        <f t="shared" si="1236"/>
        <v>0</v>
      </c>
      <c r="QG384" s="59"/>
      <c r="QH384" s="59"/>
      <c r="QI384" s="59"/>
      <c r="QJ384" s="59"/>
      <c r="QK384" s="59"/>
      <c r="QL384" s="59"/>
      <c r="QM384" s="59"/>
      <c r="QN384" s="59"/>
    </row>
    <row r="385" spans="1:456" ht="6.75" customHeight="1" x14ac:dyDescent="0.25">
      <c r="A385" s="68"/>
      <c r="B385" s="389" t="str">
        <f t="shared" si="1098"/>
        <v/>
      </c>
      <c r="C385" s="72"/>
      <c r="D385" s="261"/>
      <c r="E385" s="59"/>
      <c r="F385" s="229"/>
      <c r="G385" s="295"/>
      <c r="H385" s="295"/>
      <c r="I385" s="229"/>
      <c r="J385" s="295"/>
      <c r="K385" s="295"/>
      <c r="L385" s="229"/>
      <c r="M385" s="295"/>
      <c r="N385" s="295"/>
      <c r="O385" s="229"/>
      <c r="P385" s="295"/>
      <c r="Q385" s="295"/>
      <c r="R385" s="229"/>
      <c r="S385" s="230"/>
      <c r="T385" s="231"/>
      <c r="U385" s="229"/>
      <c r="V385" s="230"/>
      <c r="W385" s="231"/>
      <c r="X385" s="229"/>
      <c r="Y385" s="230"/>
      <c r="Z385" s="231"/>
      <c r="AA385" s="229"/>
      <c r="AB385" s="295"/>
      <c r="AC385" s="295"/>
      <c r="AD385" s="229"/>
      <c r="AE385" s="295"/>
      <c r="AF385" s="295"/>
      <c r="AG385" s="229"/>
      <c r="AH385" s="295"/>
      <c r="AI385" s="295"/>
      <c r="AJ385" s="229"/>
      <c r="AK385" s="295"/>
      <c r="AL385" s="295"/>
      <c r="AM385" s="229"/>
      <c r="AN385" s="295"/>
      <c r="AO385" s="295"/>
      <c r="AP385" s="243"/>
      <c r="AQ385" s="295"/>
      <c r="AR385" s="290"/>
      <c r="AS385" s="243"/>
      <c r="AT385" s="295"/>
      <c r="AU385" s="290"/>
      <c r="AV385" s="229"/>
      <c r="AW385" s="230"/>
      <c r="AX385" s="231"/>
      <c r="AY385" s="229"/>
      <c r="AZ385" s="230"/>
      <c r="BA385" s="231"/>
      <c r="BB385" s="229"/>
      <c r="BC385" s="230"/>
      <c r="BD385" s="231"/>
      <c r="BE385" s="229"/>
      <c r="BF385" s="230"/>
      <c r="BG385" s="231"/>
      <c r="BH385" s="229"/>
      <c r="BI385" s="230"/>
      <c r="BJ385" s="231"/>
      <c r="BK385" s="243"/>
      <c r="BL385" s="230"/>
      <c r="BM385" s="231"/>
      <c r="BN385" s="243"/>
      <c r="BO385" s="230"/>
      <c r="BP385" s="231"/>
      <c r="BQ385" s="229"/>
      <c r="BR385" s="230"/>
      <c r="BS385" s="231"/>
      <c r="BT385" s="229"/>
      <c r="BU385" s="230"/>
      <c r="BV385" s="231"/>
      <c r="BW385" s="229"/>
      <c r="BX385" s="230"/>
      <c r="BY385" s="231"/>
      <c r="BZ385" s="229"/>
      <c r="CA385" s="230"/>
      <c r="CB385" s="231"/>
      <c r="CC385" s="229"/>
      <c r="CD385" s="230"/>
      <c r="CE385" s="231"/>
      <c r="CF385" s="331"/>
      <c r="CG385" s="332"/>
      <c r="CH385" s="385"/>
      <c r="CI385" s="331"/>
      <c r="CJ385" s="332"/>
      <c r="CK385" s="385"/>
      <c r="CL385" s="243"/>
      <c r="CM385" s="230"/>
      <c r="CN385" s="354"/>
      <c r="CO385" s="243"/>
      <c r="CP385" s="230"/>
      <c r="CQ385" s="231"/>
      <c r="CR385" s="331"/>
      <c r="CS385" s="332"/>
      <c r="CT385" s="333"/>
      <c r="CU385" s="229"/>
      <c r="CV385" s="230"/>
      <c r="CW385" s="231"/>
      <c r="CX385" s="331"/>
      <c r="CY385" s="332"/>
      <c r="CZ385" s="333"/>
      <c r="DA385" s="331"/>
      <c r="DB385" s="332"/>
      <c r="DC385" s="333"/>
      <c r="DD385" s="331"/>
      <c r="DE385" s="332"/>
      <c r="DF385" s="333"/>
      <c r="DG385" s="331"/>
      <c r="DH385" s="332"/>
      <c r="DI385" s="333"/>
      <c r="DJ385" s="229"/>
      <c r="DK385" s="230"/>
      <c r="DL385" s="231"/>
      <c r="DM385" s="229"/>
      <c r="DN385" s="230"/>
      <c r="DO385" s="231"/>
      <c r="DP385" s="331"/>
      <c r="DQ385" s="332"/>
      <c r="DR385" s="333"/>
      <c r="DS385" s="331"/>
      <c r="DT385" s="332"/>
      <c r="DU385" s="333"/>
      <c r="DV385" s="331"/>
      <c r="DW385" s="332"/>
      <c r="DX385" s="333"/>
      <c r="DY385" s="331"/>
      <c r="DZ385" s="332"/>
      <c r="EA385" s="333"/>
      <c r="EB385" s="331"/>
      <c r="EC385" s="332"/>
      <c r="ED385" s="333"/>
      <c r="EE385" s="331"/>
      <c r="EF385" s="332"/>
      <c r="EG385" s="333"/>
      <c r="EH385" s="229"/>
      <c r="EI385" s="230"/>
      <c r="EJ385" s="231"/>
      <c r="EK385" s="229"/>
      <c r="EL385" s="230"/>
      <c r="EM385" s="231"/>
      <c r="EN385" s="244"/>
      <c r="EO385" s="269" t="str">
        <f t="shared" si="1099"/>
        <v/>
      </c>
      <c r="EP385" s="444" t="s">
        <v>1247</v>
      </c>
      <c r="EQ385" s="360" t="str">
        <f t="shared" si="1237"/>
        <v/>
      </c>
      <c r="ER385" s="360" t="str">
        <f t="shared" si="1238"/>
        <v/>
      </c>
      <c r="ES385" s="360" t="str">
        <f t="shared" si="1239"/>
        <v/>
      </c>
      <c r="ET385" s="360" t="str">
        <f t="shared" si="1240"/>
        <v/>
      </c>
      <c r="EU385" s="360" t="str">
        <f t="shared" si="1241"/>
        <v/>
      </c>
      <c r="EV385" s="360" t="str">
        <f t="shared" si="1242"/>
        <v/>
      </c>
      <c r="EW385" s="360" t="str">
        <f t="shared" si="1243"/>
        <v/>
      </c>
      <c r="EX385" s="360" t="str">
        <f t="shared" si="1244"/>
        <v/>
      </c>
      <c r="EY385" s="360" t="str">
        <f t="shared" si="1245"/>
        <v/>
      </c>
      <c r="EZ385" s="360" t="str">
        <f t="shared" si="1246"/>
        <v/>
      </c>
      <c r="FA385" s="360" t="str">
        <f t="shared" si="1247"/>
        <v/>
      </c>
      <c r="FB385" s="360" t="str">
        <f t="shared" si="1248"/>
        <v/>
      </c>
      <c r="FC385" s="360" t="str">
        <f t="shared" si="1249"/>
        <v/>
      </c>
      <c r="FD385" s="360" t="str">
        <f t="shared" si="1250"/>
        <v/>
      </c>
      <c r="FE385" s="360" t="str">
        <f t="shared" si="1251"/>
        <v/>
      </c>
      <c r="FF385" s="360" t="str">
        <f t="shared" si="1252"/>
        <v/>
      </c>
      <c r="FG385" s="360" t="str">
        <f t="shared" si="1253"/>
        <v/>
      </c>
      <c r="FH385" s="360" t="str">
        <f t="shared" si="1254"/>
        <v/>
      </c>
      <c r="FI385" s="360" t="str">
        <f t="shared" si="1255"/>
        <v/>
      </c>
      <c r="FJ385" s="360" t="str">
        <f t="shared" si="1256"/>
        <v/>
      </c>
      <c r="FK385" s="360" t="str">
        <f t="shared" si="1257"/>
        <v/>
      </c>
      <c r="FL385" s="360" t="str">
        <f t="shared" si="1258"/>
        <v/>
      </c>
      <c r="FM385" s="360" t="str">
        <f t="shared" si="1259"/>
        <v/>
      </c>
      <c r="FN385" s="360" t="str">
        <f t="shared" si="1260"/>
        <v/>
      </c>
      <c r="FO385" s="360" t="str">
        <f t="shared" si="1261"/>
        <v/>
      </c>
      <c r="FP385" s="360" t="str">
        <f t="shared" si="1262"/>
        <v/>
      </c>
      <c r="FQ385" s="360" t="str">
        <f t="shared" si="1263"/>
        <v/>
      </c>
      <c r="FR385" s="360" t="str">
        <f t="shared" si="1264"/>
        <v/>
      </c>
      <c r="FS385" s="360" t="str">
        <f t="shared" si="1265"/>
        <v/>
      </c>
      <c r="FT385" s="360" t="str">
        <f t="shared" si="1100"/>
        <v/>
      </c>
      <c r="FU385" s="360" t="str">
        <f t="shared" si="1266"/>
        <v/>
      </c>
      <c r="FV385" s="360" t="str">
        <f t="shared" si="1267"/>
        <v/>
      </c>
      <c r="FW385" s="360" t="str">
        <f t="shared" si="1268"/>
        <v/>
      </c>
      <c r="FX385" s="360" t="str">
        <f t="shared" si="1269"/>
        <v/>
      </c>
      <c r="FY385" s="360" t="str">
        <f t="shared" si="1270"/>
        <v/>
      </c>
      <c r="FZ385" s="360" t="str">
        <f t="shared" si="1271"/>
        <v/>
      </c>
      <c r="GA385" s="360" t="str">
        <f t="shared" si="1272"/>
        <v/>
      </c>
      <c r="GB385" s="360" t="str">
        <f t="shared" si="1273"/>
        <v/>
      </c>
      <c r="GC385" s="360" t="str">
        <f t="shared" si="1274"/>
        <v/>
      </c>
      <c r="GD385" s="360" t="str">
        <f t="shared" si="1275"/>
        <v/>
      </c>
      <c r="GE385" s="360" t="str">
        <f t="shared" si="1276"/>
        <v/>
      </c>
      <c r="GF385" s="360" t="str">
        <f t="shared" si="1277"/>
        <v/>
      </c>
      <c r="GG385" s="360" t="str">
        <f t="shared" si="1278"/>
        <v/>
      </c>
      <c r="GH385" s="360" t="str">
        <f t="shared" si="1279"/>
        <v/>
      </c>
      <c r="GI385" s="360" t="str">
        <f t="shared" si="1280"/>
        <v/>
      </c>
      <c r="GJ385" s="360" t="str">
        <f t="shared" si="1281"/>
        <v/>
      </c>
      <c r="GK385" s="444" t="s">
        <v>1247</v>
      </c>
      <c r="GL385" s="361" t="str">
        <f t="shared" si="1101"/>
        <v>-</v>
      </c>
      <c r="GM385" s="361" t="str">
        <f t="shared" si="1102"/>
        <v>-</v>
      </c>
      <c r="GN385" s="361" t="str">
        <f t="shared" si="1103"/>
        <v>-</v>
      </c>
      <c r="GO385" s="361" t="str">
        <f t="shared" si="1104"/>
        <v>-</v>
      </c>
      <c r="GP385" s="361" t="str">
        <f t="shared" si="1105"/>
        <v>-</v>
      </c>
      <c r="GQ385" s="361" t="str">
        <f t="shared" si="1106"/>
        <v>-</v>
      </c>
      <c r="GR385" s="361" t="str">
        <f t="shared" si="1107"/>
        <v>-</v>
      </c>
      <c r="GS385" s="361" t="str">
        <f t="shared" si="1108"/>
        <v>-</v>
      </c>
      <c r="GT385" s="361" t="str">
        <f t="shared" si="1109"/>
        <v>-</v>
      </c>
      <c r="GU385" s="361" t="str">
        <f t="shared" si="1110"/>
        <v>-</v>
      </c>
      <c r="GV385" s="361" t="str">
        <f t="shared" si="1111"/>
        <v>-</v>
      </c>
      <c r="GW385" s="361" t="str">
        <f t="shared" si="1112"/>
        <v>-</v>
      </c>
      <c r="GX385" s="361" t="str">
        <f t="shared" si="1113"/>
        <v>-</v>
      </c>
      <c r="GY385" s="361" t="str">
        <f t="shared" si="1114"/>
        <v>-</v>
      </c>
      <c r="GZ385" s="361" t="str">
        <f t="shared" si="1115"/>
        <v>-</v>
      </c>
      <c r="HA385" s="361" t="str">
        <f t="shared" si="1116"/>
        <v>-</v>
      </c>
      <c r="HB385" s="361" t="str">
        <f t="shared" si="1117"/>
        <v>-</v>
      </c>
      <c r="HC385" s="361" t="str">
        <f t="shared" si="1118"/>
        <v>-</v>
      </c>
      <c r="HD385" s="361" t="str">
        <f t="shared" si="1119"/>
        <v>-</v>
      </c>
      <c r="HE385" s="361" t="str">
        <f t="shared" si="1120"/>
        <v>-</v>
      </c>
      <c r="HF385" s="361" t="str">
        <f t="shared" si="1121"/>
        <v>-</v>
      </c>
      <c r="HG385" s="361" t="str">
        <f t="shared" si="1122"/>
        <v>-</v>
      </c>
      <c r="HH385" s="361" t="str">
        <f t="shared" si="1123"/>
        <v>-</v>
      </c>
      <c r="HI385" s="361" t="str">
        <f t="shared" si="1124"/>
        <v>-</v>
      </c>
      <c r="HJ385" s="361" t="str">
        <f t="shared" si="1125"/>
        <v>-</v>
      </c>
      <c r="HK385" s="361" t="str">
        <f t="shared" si="1126"/>
        <v>-</v>
      </c>
      <c r="HL385" s="361" t="str">
        <f t="shared" si="1127"/>
        <v>-</v>
      </c>
      <c r="HM385" s="361" t="str">
        <f t="shared" si="1128"/>
        <v>-</v>
      </c>
      <c r="HN385" s="361" t="str">
        <f t="shared" si="1129"/>
        <v>-</v>
      </c>
      <c r="HO385" s="361" t="str">
        <f t="shared" si="1130"/>
        <v>-</v>
      </c>
      <c r="HP385" s="361" t="str">
        <f t="shared" si="1131"/>
        <v>-</v>
      </c>
      <c r="HQ385" s="361" t="str">
        <f t="shared" si="1132"/>
        <v>-</v>
      </c>
      <c r="HR385" s="361" t="str">
        <f t="shared" si="1133"/>
        <v>-</v>
      </c>
      <c r="HS385" s="361" t="str">
        <f t="shared" si="1134"/>
        <v>-</v>
      </c>
      <c r="HT385" s="361" t="str">
        <f t="shared" si="1135"/>
        <v>-</v>
      </c>
      <c r="HU385" s="361" t="str">
        <f t="shared" si="1136"/>
        <v>-</v>
      </c>
      <c r="HV385" s="361" t="str">
        <f t="shared" si="1137"/>
        <v>-</v>
      </c>
      <c r="HW385" s="361" t="str">
        <f t="shared" si="1138"/>
        <v>-</v>
      </c>
      <c r="HX385" s="361" t="str">
        <f t="shared" si="1139"/>
        <v>-</v>
      </c>
      <c r="HY385" s="361" t="str">
        <f t="shared" si="1140"/>
        <v>-</v>
      </c>
      <c r="HZ385" s="361" t="str">
        <f t="shared" si="1141"/>
        <v>-</v>
      </c>
      <c r="IA385" s="361" t="str">
        <f t="shared" si="1142"/>
        <v>-</v>
      </c>
      <c r="IB385" s="361" t="str">
        <f t="shared" si="1143"/>
        <v>-</v>
      </c>
      <c r="IC385" s="361" t="str">
        <f t="shared" si="1144"/>
        <v>-</v>
      </c>
      <c r="ID385" s="361" t="str">
        <f t="shared" si="1145"/>
        <v>-</v>
      </c>
      <c r="IE385" s="361" t="str">
        <f t="shared" si="1146"/>
        <v>-</v>
      </c>
      <c r="IF385" s="444" t="s">
        <v>1247</v>
      </c>
      <c r="IG385" s="56" t="str">
        <f t="shared" si="1282"/>
        <v>-</v>
      </c>
      <c r="IH385" s="56" t="str">
        <f t="shared" si="1283"/>
        <v>-</v>
      </c>
      <c r="II385" s="56" t="str">
        <f t="shared" si="1284"/>
        <v>-</v>
      </c>
      <c r="IJ385" s="56" t="str">
        <f t="shared" si="1285"/>
        <v>-</v>
      </c>
      <c r="IK385" s="56" t="str">
        <f t="shared" si="1147"/>
        <v>-</v>
      </c>
      <c r="IL385" s="56" t="str">
        <f t="shared" si="1148"/>
        <v>-</v>
      </c>
      <c r="IM385" s="56" t="str">
        <f t="shared" si="1149"/>
        <v>-</v>
      </c>
      <c r="IN385" s="56" t="str">
        <f t="shared" si="1150"/>
        <v>-</v>
      </c>
      <c r="IO385" s="56" t="str">
        <f t="shared" si="1151"/>
        <v>-</v>
      </c>
      <c r="IP385" s="56" t="str">
        <f t="shared" si="1152"/>
        <v>-</v>
      </c>
      <c r="IQ385" s="56" t="str">
        <f t="shared" si="1153"/>
        <v>-</v>
      </c>
      <c r="IR385" s="56" t="str">
        <f t="shared" si="1154"/>
        <v>-</v>
      </c>
      <c r="IS385" s="56" t="str">
        <f t="shared" si="1155"/>
        <v>-</v>
      </c>
      <c r="IT385" s="56" t="str">
        <f t="shared" si="1156"/>
        <v>-</v>
      </c>
      <c r="IU385" s="56" t="str">
        <f t="shared" si="1157"/>
        <v>-</v>
      </c>
      <c r="IV385" s="56" t="str">
        <f t="shared" si="1158"/>
        <v>-</v>
      </c>
      <c r="IW385" s="56" t="str">
        <f t="shared" si="1159"/>
        <v>-</v>
      </c>
      <c r="IX385" s="56" t="str">
        <f t="shared" si="1160"/>
        <v>-</v>
      </c>
      <c r="IY385" s="56" t="str">
        <f t="shared" si="1161"/>
        <v>-</v>
      </c>
      <c r="IZ385" s="56" t="str">
        <f t="shared" si="1162"/>
        <v>-</v>
      </c>
      <c r="JA385" s="56" t="str">
        <f t="shared" si="1163"/>
        <v>-</v>
      </c>
      <c r="JB385" s="56" t="str">
        <f t="shared" si="1164"/>
        <v>-</v>
      </c>
      <c r="JC385" s="56" t="str">
        <f t="shared" si="1165"/>
        <v>-</v>
      </c>
      <c r="JD385" s="56" t="str">
        <f t="shared" si="1166"/>
        <v>-</v>
      </c>
      <c r="JE385" s="56" t="str">
        <f t="shared" si="1167"/>
        <v>-</v>
      </c>
      <c r="JF385" s="56" t="str">
        <f t="shared" si="1168"/>
        <v>-</v>
      </c>
      <c r="JG385" s="56" t="str">
        <f t="shared" si="1169"/>
        <v>-</v>
      </c>
      <c r="JH385" s="56" t="str">
        <f t="shared" si="1170"/>
        <v>-</v>
      </c>
      <c r="JI385" s="56" t="str">
        <f t="shared" si="1171"/>
        <v>-</v>
      </c>
      <c r="JJ385" s="56" t="str">
        <f t="shared" si="1172"/>
        <v>-</v>
      </c>
      <c r="JK385" s="56" t="str">
        <f t="shared" si="1173"/>
        <v>-</v>
      </c>
      <c r="JL385" s="56" t="str">
        <f t="shared" si="1174"/>
        <v>-</v>
      </c>
      <c r="JM385" s="56" t="str">
        <f t="shared" si="1175"/>
        <v>-</v>
      </c>
      <c r="JN385" s="56" t="str">
        <f t="shared" si="1176"/>
        <v>-</v>
      </c>
      <c r="JO385" s="56" t="str">
        <f t="shared" si="1177"/>
        <v>-</v>
      </c>
      <c r="JP385" s="56" t="str">
        <f t="shared" si="1178"/>
        <v>-</v>
      </c>
      <c r="JQ385" s="56" t="str">
        <f t="shared" si="1179"/>
        <v>-</v>
      </c>
      <c r="JR385" s="56" t="str">
        <f t="shared" si="1180"/>
        <v>-</v>
      </c>
      <c r="JS385" s="56" t="str">
        <f t="shared" si="1181"/>
        <v>-</v>
      </c>
      <c r="JT385" s="56" t="str">
        <f t="shared" si="1182"/>
        <v>-</v>
      </c>
      <c r="JU385" s="56" t="str">
        <f t="shared" si="1183"/>
        <v>-</v>
      </c>
      <c r="JV385" s="56" t="str">
        <f t="shared" si="1184"/>
        <v>-</v>
      </c>
      <c r="JW385" s="56" t="str">
        <f t="shared" si="1185"/>
        <v>-</v>
      </c>
      <c r="JX385" s="56" t="str">
        <f t="shared" si="1186"/>
        <v>-</v>
      </c>
      <c r="JY385" s="56" t="str">
        <f t="shared" si="1187"/>
        <v>-</v>
      </c>
      <c r="JZ385" s="56" t="str">
        <f t="shared" si="1188"/>
        <v>-</v>
      </c>
      <c r="KA385" s="444" t="s">
        <v>1247</v>
      </c>
      <c r="KB385" s="360">
        <f>IF(ISNUMBER(INDEX($EQ$15:$GK$521,$B385,EO$11)),MAX(KB$14:KB384)+1,0)</f>
        <v>0</v>
      </c>
      <c r="KC385" s="360" t="str">
        <f t="shared" si="1286"/>
        <v/>
      </c>
      <c r="KD385" s="373" t="s">
        <v>2</v>
      </c>
      <c r="KE385" s="215"/>
      <c r="KF385" s="60"/>
      <c r="KG385" s="60"/>
      <c r="KH385" s="60"/>
      <c r="KI385" s="60"/>
      <c r="KJ385" s="60"/>
      <c r="KK385" s="60"/>
      <c r="KL385" s="60"/>
      <c r="KM385" s="60"/>
      <c r="KN385" s="60"/>
      <c r="KO385" s="60"/>
      <c r="KP385" s="60"/>
      <c r="KQ385" s="60"/>
      <c r="KR385" s="60"/>
      <c r="KS385" s="60"/>
      <c r="KT385" s="60"/>
      <c r="KU385" s="60"/>
      <c r="KV385" s="60"/>
      <c r="KW385" s="60"/>
      <c r="KX385" s="60"/>
      <c r="KY385" s="60"/>
      <c r="KZ385" s="283" t="str">
        <f t="shared" si="1189"/>
        <v/>
      </c>
      <c r="LA385" s="26"/>
      <c r="LB385" s="18"/>
      <c r="LC385" s="18"/>
      <c r="LD385" s="18"/>
      <c r="LE385" s="18"/>
      <c r="LF385" s="18"/>
      <c r="LG385" s="18"/>
      <c r="LH385" s="18"/>
      <c r="LI385" s="18"/>
      <c r="LJ385" s="18"/>
      <c r="LK385" s="18"/>
      <c r="LL385" s="18"/>
      <c r="LM385" s="18"/>
      <c r="LN385" s="63"/>
      <c r="LO385" s="251">
        <f t="shared" si="1190"/>
        <v>0</v>
      </c>
      <c r="LP385" s="251">
        <f t="shared" si="1191"/>
        <v>0</v>
      </c>
      <c r="LQ385" s="251">
        <f t="shared" si="1192"/>
        <v>0</v>
      </c>
      <c r="LR385" s="251">
        <f t="shared" si="1193"/>
        <v>0</v>
      </c>
      <c r="LS385" s="251">
        <f t="shared" si="1194"/>
        <v>0</v>
      </c>
      <c r="LT385" s="251">
        <f t="shared" si="1195"/>
        <v>0</v>
      </c>
      <c r="LU385" s="251">
        <f t="shared" si="1196"/>
        <v>0</v>
      </c>
      <c r="LV385" s="251">
        <f t="shared" si="1197"/>
        <v>0</v>
      </c>
      <c r="LW385" s="251">
        <f t="shared" si="1198"/>
        <v>0</v>
      </c>
      <c r="LX385" s="251">
        <f t="shared" si="1199"/>
        <v>0</v>
      </c>
      <c r="LY385" s="251">
        <f t="shared" si="1200"/>
        <v>0</v>
      </c>
      <c r="LZ385" s="251">
        <f t="shared" si="1201"/>
        <v>0</v>
      </c>
      <c r="MA385" s="63" t="str">
        <f t="shared" si="1202"/>
        <v/>
      </c>
      <c r="MB385" s="63" t="str">
        <f t="shared" si="1287"/>
        <v/>
      </c>
      <c r="MC385" s="63">
        <f t="shared" si="1288"/>
        <v>371</v>
      </c>
      <c r="MD385" s="63" t="str">
        <f t="shared" si="1289"/>
        <v/>
      </c>
      <c r="ME385" s="63" t="str">
        <f t="shared" si="1290"/>
        <v/>
      </c>
      <c r="MF385" s="315" t="str">
        <f t="shared" si="1203"/>
        <v/>
      </c>
      <c r="MG385" s="315">
        <f>IF(ISNUMBER(MATCH(EO385,$ME$15:$ME$520,0)),0,MAX(MG$14:MG384)+1)</f>
        <v>0</v>
      </c>
      <c r="MH385" s="315" t="str">
        <f t="shared" si="1204"/>
        <v/>
      </c>
      <c r="MI385" s="369"/>
      <c r="MJ385" s="68"/>
      <c r="MK385" s="18"/>
      <c r="ML385" s="242"/>
      <c r="MM385" s="242"/>
      <c r="MN385" s="59"/>
      <c r="MO385" s="59"/>
      <c r="MP385" s="285"/>
      <c r="MQ385" s="59"/>
      <c r="MR385" s="59"/>
      <c r="MS385" s="285"/>
      <c r="MT385" s="59"/>
      <c r="MU385" s="285"/>
      <c r="MV385" s="59"/>
      <c r="MW385" s="59"/>
      <c r="MX385" s="59"/>
      <c r="MY385" s="59"/>
      <c r="MZ385" s="59"/>
      <c r="NA385" s="59"/>
      <c r="NB385" s="59"/>
      <c r="NC385" s="59"/>
      <c r="ND385" s="59"/>
      <c r="NE385" s="59"/>
      <c r="NF385" s="59"/>
      <c r="NG385" s="59"/>
      <c r="NH385" s="59"/>
      <c r="NI385" s="59"/>
      <c r="NJ385" s="59"/>
      <c r="NK385" s="59"/>
      <c r="NL385" s="454"/>
      <c r="NM385" s="454"/>
      <c r="NN385" s="59"/>
      <c r="NO385" s="18"/>
      <c r="NP385" s="18"/>
      <c r="NQ385" s="18"/>
      <c r="NR385" s="18"/>
      <c r="NS385" s="18"/>
      <c r="NT385" s="18"/>
      <c r="NU385" s="18"/>
      <c r="NV385" s="18"/>
      <c r="NW385" s="18"/>
      <c r="NX385" s="18"/>
      <c r="NY385" s="18"/>
      <c r="NZ385" s="18"/>
      <c r="OA385" s="18"/>
      <c r="OB385" s="18"/>
      <c r="OC385" s="18"/>
      <c r="OZ385" s="59"/>
      <c r="PA385" s="251" t="str">
        <f t="shared" si="1205"/>
        <v/>
      </c>
      <c r="PB385" s="251" t="str">
        <f t="shared" si="1206"/>
        <v/>
      </c>
      <c r="PC385" s="251" t="str">
        <f t="shared" si="1207"/>
        <v/>
      </c>
      <c r="PD385" s="251" t="str">
        <f t="shared" si="1208"/>
        <v/>
      </c>
      <c r="PE385" s="251" t="str">
        <f t="shared" si="1209"/>
        <v/>
      </c>
      <c r="PF385" s="251" t="str">
        <f t="shared" si="1210"/>
        <v/>
      </c>
      <c r="PG385" s="251" t="str">
        <f t="shared" si="1211"/>
        <v/>
      </c>
      <c r="PH385" s="251" t="str">
        <f t="shared" si="1212"/>
        <v/>
      </c>
      <c r="PI385" s="251" t="str">
        <f t="shared" si="1213"/>
        <v/>
      </c>
      <c r="PJ385" s="251" t="str">
        <f t="shared" si="1214"/>
        <v/>
      </c>
      <c r="PK385" s="251" t="str">
        <f t="shared" si="1215"/>
        <v/>
      </c>
      <c r="PL385" s="251" t="str">
        <f t="shared" si="1216"/>
        <v/>
      </c>
      <c r="PM385" s="251" t="str">
        <f t="shared" si="1217"/>
        <v/>
      </c>
      <c r="PN385" s="251" t="str">
        <f t="shared" si="1218"/>
        <v/>
      </c>
      <c r="PO385" s="251" t="str">
        <f t="shared" si="1219"/>
        <v/>
      </c>
      <c r="PP385" s="251" t="str">
        <f t="shared" si="1220"/>
        <v/>
      </c>
      <c r="PQ385" s="251" t="str">
        <f t="shared" si="1221"/>
        <v/>
      </c>
      <c r="PR385" s="251" t="str">
        <f t="shared" si="1222"/>
        <v/>
      </c>
      <c r="PS385" s="251" t="str">
        <f t="shared" si="1223"/>
        <v/>
      </c>
      <c r="PT385" s="251" t="str">
        <f t="shared" si="1224"/>
        <v/>
      </c>
      <c r="PU385" s="251" t="str">
        <f t="shared" si="1225"/>
        <v/>
      </c>
      <c r="PV385" s="251" t="str">
        <f t="shared" si="1226"/>
        <v/>
      </c>
      <c r="PW385" s="251" t="str">
        <f t="shared" si="1227"/>
        <v/>
      </c>
      <c r="PX385" s="251" t="str">
        <f t="shared" si="1228"/>
        <v/>
      </c>
      <c r="PY385" s="251" t="str">
        <f t="shared" si="1229"/>
        <v/>
      </c>
      <c r="PZ385" s="251" t="str">
        <f t="shared" si="1230"/>
        <v/>
      </c>
      <c r="QA385" s="251" t="str">
        <f t="shared" si="1231"/>
        <v/>
      </c>
      <c r="QB385" s="251" t="str">
        <f t="shared" si="1232"/>
        <v/>
      </c>
      <c r="QC385" s="251" t="str">
        <f t="shared" si="1233"/>
        <v/>
      </c>
      <c r="QD385" s="251" t="str">
        <f t="shared" si="1234"/>
        <v/>
      </c>
      <c r="QE385" s="251" t="str">
        <f t="shared" si="1235"/>
        <v/>
      </c>
      <c r="QF385" s="63">
        <f t="shared" si="1236"/>
        <v>0</v>
      </c>
      <c r="QG385" s="59"/>
      <c r="QH385" s="59"/>
      <c r="QI385" s="59"/>
      <c r="QJ385" s="59"/>
      <c r="QK385" s="59"/>
      <c r="QL385" s="59"/>
      <c r="QM385" s="59"/>
      <c r="QN385" s="59"/>
    </row>
    <row r="386" spans="1:456" ht="6.75" customHeight="1" x14ac:dyDescent="0.25">
      <c r="A386" s="68"/>
      <c r="B386" s="389" t="str">
        <f t="shared" si="1098"/>
        <v/>
      </c>
      <c r="C386" s="72"/>
      <c r="D386" s="261"/>
      <c r="E386" s="59"/>
      <c r="F386" s="229"/>
      <c r="G386" s="295"/>
      <c r="H386" s="295"/>
      <c r="I386" s="229"/>
      <c r="J386" s="295"/>
      <c r="K386" s="295"/>
      <c r="L386" s="229"/>
      <c r="M386" s="295"/>
      <c r="N386" s="295"/>
      <c r="O386" s="229"/>
      <c r="P386" s="295"/>
      <c r="Q386" s="295"/>
      <c r="R386" s="229"/>
      <c r="S386" s="230"/>
      <c r="T386" s="231"/>
      <c r="U386" s="229"/>
      <c r="V386" s="230"/>
      <c r="W386" s="231"/>
      <c r="X386" s="229"/>
      <c r="Y386" s="230"/>
      <c r="Z386" s="231"/>
      <c r="AA386" s="229"/>
      <c r="AB386" s="295"/>
      <c r="AC386" s="295"/>
      <c r="AD386" s="229"/>
      <c r="AE386" s="295"/>
      <c r="AF386" s="295"/>
      <c r="AG386" s="229"/>
      <c r="AH386" s="295"/>
      <c r="AI386" s="295"/>
      <c r="AJ386" s="229"/>
      <c r="AK386" s="295"/>
      <c r="AL386" s="295"/>
      <c r="AM386" s="229"/>
      <c r="AN386" s="295"/>
      <c r="AO386" s="295"/>
      <c r="AP386" s="243"/>
      <c r="AQ386" s="295"/>
      <c r="AR386" s="290"/>
      <c r="AS386" s="243"/>
      <c r="AT386" s="295"/>
      <c r="AU386" s="290"/>
      <c r="AV386" s="229"/>
      <c r="AW386" s="230"/>
      <c r="AX386" s="231"/>
      <c r="AY386" s="229"/>
      <c r="AZ386" s="230"/>
      <c r="BA386" s="231"/>
      <c r="BB386" s="229"/>
      <c r="BC386" s="230"/>
      <c r="BD386" s="231"/>
      <c r="BE386" s="229"/>
      <c r="BF386" s="230"/>
      <c r="BG386" s="231"/>
      <c r="BH386" s="229"/>
      <c r="BI386" s="230"/>
      <c r="BJ386" s="231"/>
      <c r="BK386" s="243"/>
      <c r="BL386" s="230"/>
      <c r="BM386" s="231"/>
      <c r="BN386" s="243"/>
      <c r="BO386" s="230"/>
      <c r="BP386" s="231"/>
      <c r="BQ386" s="229"/>
      <c r="BR386" s="230"/>
      <c r="BS386" s="231"/>
      <c r="BT386" s="229"/>
      <c r="BU386" s="230"/>
      <c r="BV386" s="231"/>
      <c r="BW386" s="229"/>
      <c r="BX386" s="230"/>
      <c r="BY386" s="231"/>
      <c r="BZ386" s="229"/>
      <c r="CA386" s="230"/>
      <c r="CB386" s="231"/>
      <c r="CC386" s="229"/>
      <c r="CD386" s="230"/>
      <c r="CE386" s="231"/>
      <c r="CF386" s="331"/>
      <c r="CG386" s="332"/>
      <c r="CH386" s="385"/>
      <c r="CI386" s="331"/>
      <c r="CJ386" s="332"/>
      <c r="CK386" s="385"/>
      <c r="CL386" s="243"/>
      <c r="CM386" s="230"/>
      <c r="CN386" s="354"/>
      <c r="CO386" s="243"/>
      <c r="CP386" s="230"/>
      <c r="CQ386" s="231"/>
      <c r="CR386" s="331"/>
      <c r="CS386" s="332"/>
      <c r="CT386" s="333"/>
      <c r="CU386" s="229"/>
      <c r="CV386" s="230"/>
      <c r="CW386" s="231"/>
      <c r="CX386" s="331"/>
      <c r="CY386" s="332"/>
      <c r="CZ386" s="333"/>
      <c r="DA386" s="331"/>
      <c r="DB386" s="332"/>
      <c r="DC386" s="333"/>
      <c r="DD386" s="331"/>
      <c r="DE386" s="332"/>
      <c r="DF386" s="333"/>
      <c r="DG386" s="331"/>
      <c r="DH386" s="332"/>
      <c r="DI386" s="333"/>
      <c r="DJ386" s="229"/>
      <c r="DK386" s="230"/>
      <c r="DL386" s="231"/>
      <c r="DM386" s="229"/>
      <c r="DN386" s="230"/>
      <c r="DO386" s="231"/>
      <c r="DP386" s="331"/>
      <c r="DQ386" s="332"/>
      <c r="DR386" s="333"/>
      <c r="DS386" s="331"/>
      <c r="DT386" s="332"/>
      <c r="DU386" s="333"/>
      <c r="DV386" s="331"/>
      <c r="DW386" s="332"/>
      <c r="DX386" s="333"/>
      <c r="DY386" s="331"/>
      <c r="DZ386" s="332"/>
      <c r="EA386" s="333"/>
      <c r="EB386" s="331"/>
      <c r="EC386" s="332"/>
      <c r="ED386" s="333"/>
      <c r="EE386" s="331"/>
      <c r="EF386" s="332"/>
      <c r="EG386" s="333"/>
      <c r="EH386" s="229"/>
      <c r="EI386" s="230"/>
      <c r="EJ386" s="231"/>
      <c r="EK386" s="229"/>
      <c r="EL386" s="230"/>
      <c r="EM386" s="231"/>
      <c r="EN386" s="244"/>
      <c r="EO386" s="269" t="str">
        <f t="shared" si="1099"/>
        <v/>
      </c>
      <c r="EP386" s="444" t="s">
        <v>1247</v>
      </c>
      <c r="EQ386" s="360" t="str">
        <f t="shared" si="1237"/>
        <v/>
      </c>
      <c r="ER386" s="360" t="str">
        <f t="shared" si="1238"/>
        <v/>
      </c>
      <c r="ES386" s="360" t="str">
        <f t="shared" si="1239"/>
        <v/>
      </c>
      <c r="ET386" s="360" t="str">
        <f t="shared" si="1240"/>
        <v/>
      </c>
      <c r="EU386" s="360" t="str">
        <f t="shared" si="1241"/>
        <v/>
      </c>
      <c r="EV386" s="360" t="str">
        <f t="shared" si="1242"/>
        <v/>
      </c>
      <c r="EW386" s="360" t="str">
        <f t="shared" si="1243"/>
        <v/>
      </c>
      <c r="EX386" s="360" t="str">
        <f t="shared" si="1244"/>
        <v/>
      </c>
      <c r="EY386" s="360" t="str">
        <f t="shared" si="1245"/>
        <v/>
      </c>
      <c r="EZ386" s="360" t="str">
        <f t="shared" si="1246"/>
        <v/>
      </c>
      <c r="FA386" s="360" t="str">
        <f t="shared" si="1247"/>
        <v/>
      </c>
      <c r="FB386" s="360" t="str">
        <f t="shared" si="1248"/>
        <v/>
      </c>
      <c r="FC386" s="360" t="str">
        <f t="shared" si="1249"/>
        <v/>
      </c>
      <c r="FD386" s="360" t="str">
        <f t="shared" si="1250"/>
        <v/>
      </c>
      <c r="FE386" s="360" t="str">
        <f t="shared" si="1251"/>
        <v/>
      </c>
      <c r="FF386" s="360" t="str">
        <f t="shared" si="1252"/>
        <v/>
      </c>
      <c r="FG386" s="360" t="str">
        <f t="shared" si="1253"/>
        <v/>
      </c>
      <c r="FH386" s="360" t="str">
        <f t="shared" si="1254"/>
        <v/>
      </c>
      <c r="FI386" s="360" t="str">
        <f t="shared" si="1255"/>
        <v/>
      </c>
      <c r="FJ386" s="360" t="str">
        <f t="shared" si="1256"/>
        <v/>
      </c>
      <c r="FK386" s="360" t="str">
        <f t="shared" si="1257"/>
        <v/>
      </c>
      <c r="FL386" s="360" t="str">
        <f t="shared" si="1258"/>
        <v/>
      </c>
      <c r="FM386" s="360" t="str">
        <f t="shared" si="1259"/>
        <v/>
      </c>
      <c r="FN386" s="360" t="str">
        <f t="shared" si="1260"/>
        <v/>
      </c>
      <c r="FO386" s="360" t="str">
        <f t="shared" si="1261"/>
        <v/>
      </c>
      <c r="FP386" s="360" t="str">
        <f t="shared" si="1262"/>
        <v/>
      </c>
      <c r="FQ386" s="360" t="str">
        <f t="shared" si="1263"/>
        <v/>
      </c>
      <c r="FR386" s="360" t="str">
        <f t="shared" si="1264"/>
        <v/>
      </c>
      <c r="FS386" s="360" t="str">
        <f t="shared" si="1265"/>
        <v/>
      </c>
      <c r="FT386" s="360" t="str">
        <f t="shared" si="1100"/>
        <v/>
      </c>
      <c r="FU386" s="360" t="str">
        <f t="shared" si="1266"/>
        <v/>
      </c>
      <c r="FV386" s="360" t="str">
        <f t="shared" si="1267"/>
        <v/>
      </c>
      <c r="FW386" s="360" t="str">
        <f t="shared" si="1268"/>
        <v/>
      </c>
      <c r="FX386" s="360" t="str">
        <f t="shared" si="1269"/>
        <v/>
      </c>
      <c r="FY386" s="360" t="str">
        <f t="shared" si="1270"/>
        <v/>
      </c>
      <c r="FZ386" s="360" t="str">
        <f t="shared" si="1271"/>
        <v/>
      </c>
      <c r="GA386" s="360" t="str">
        <f t="shared" si="1272"/>
        <v/>
      </c>
      <c r="GB386" s="360" t="str">
        <f t="shared" si="1273"/>
        <v/>
      </c>
      <c r="GC386" s="360" t="str">
        <f t="shared" si="1274"/>
        <v/>
      </c>
      <c r="GD386" s="360" t="str">
        <f t="shared" si="1275"/>
        <v/>
      </c>
      <c r="GE386" s="360" t="str">
        <f t="shared" si="1276"/>
        <v/>
      </c>
      <c r="GF386" s="360" t="str">
        <f t="shared" si="1277"/>
        <v/>
      </c>
      <c r="GG386" s="360" t="str">
        <f t="shared" si="1278"/>
        <v/>
      </c>
      <c r="GH386" s="360" t="str">
        <f t="shared" si="1279"/>
        <v/>
      </c>
      <c r="GI386" s="360" t="str">
        <f t="shared" si="1280"/>
        <v/>
      </c>
      <c r="GJ386" s="360" t="str">
        <f t="shared" si="1281"/>
        <v/>
      </c>
      <c r="GK386" s="444" t="s">
        <v>1247</v>
      </c>
      <c r="GL386" s="361" t="str">
        <f t="shared" si="1101"/>
        <v>-</v>
      </c>
      <c r="GM386" s="361" t="str">
        <f t="shared" si="1102"/>
        <v>-</v>
      </c>
      <c r="GN386" s="361" t="str">
        <f t="shared" si="1103"/>
        <v>-</v>
      </c>
      <c r="GO386" s="361" t="str">
        <f t="shared" si="1104"/>
        <v>-</v>
      </c>
      <c r="GP386" s="361" t="str">
        <f t="shared" si="1105"/>
        <v>-</v>
      </c>
      <c r="GQ386" s="361" t="str">
        <f t="shared" si="1106"/>
        <v>-</v>
      </c>
      <c r="GR386" s="361" t="str">
        <f t="shared" si="1107"/>
        <v>-</v>
      </c>
      <c r="GS386" s="361" t="str">
        <f t="shared" si="1108"/>
        <v>-</v>
      </c>
      <c r="GT386" s="361" t="str">
        <f t="shared" si="1109"/>
        <v>-</v>
      </c>
      <c r="GU386" s="361" t="str">
        <f t="shared" si="1110"/>
        <v>-</v>
      </c>
      <c r="GV386" s="361" t="str">
        <f t="shared" si="1111"/>
        <v>-</v>
      </c>
      <c r="GW386" s="361" t="str">
        <f t="shared" si="1112"/>
        <v>-</v>
      </c>
      <c r="GX386" s="361" t="str">
        <f t="shared" si="1113"/>
        <v>-</v>
      </c>
      <c r="GY386" s="361" t="str">
        <f t="shared" si="1114"/>
        <v>-</v>
      </c>
      <c r="GZ386" s="361" t="str">
        <f t="shared" si="1115"/>
        <v>-</v>
      </c>
      <c r="HA386" s="361" t="str">
        <f t="shared" si="1116"/>
        <v>-</v>
      </c>
      <c r="HB386" s="361" t="str">
        <f t="shared" si="1117"/>
        <v>-</v>
      </c>
      <c r="HC386" s="361" t="str">
        <f t="shared" si="1118"/>
        <v>-</v>
      </c>
      <c r="HD386" s="361" t="str">
        <f t="shared" si="1119"/>
        <v>-</v>
      </c>
      <c r="HE386" s="361" t="str">
        <f t="shared" si="1120"/>
        <v>-</v>
      </c>
      <c r="HF386" s="361" t="str">
        <f t="shared" si="1121"/>
        <v>-</v>
      </c>
      <c r="HG386" s="361" t="str">
        <f t="shared" si="1122"/>
        <v>-</v>
      </c>
      <c r="HH386" s="361" t="str">
        <f t="shared" si="1123"/>
        <v>-</v>
      </c>
      <c r="HI386" s="361" t="str">
        <f t="shared" si="1124"/>
        <v>-</v>
      </c>
      <c r="HJ386" s="361" t="str">
        <f t="shared" si="1125"/>
        <v>-</v>
      </c>
      <c r="HK386" s="361" t="str">
        <f t="shared" si="1126"/>
        <v>-</v>
      </c>
      <c r="HL386" s="361" t="str">
        <f t="shared" si="1127"/>
        <v>-</v>
      </c>
      <c r="HM386" s="361" t="str">
        <f t="shared" si="1128"/>
        <v>-</v>
      </c>
      <c r="HN386" s="361" t="str">
        <f t="shared" si="1129"/>
        <v>-</v>
      </c>
      <c r="HO386" s="361" t="str">
        <f t="shared" si="1130"/>
        <v>-</v>
      </c>
      <c r="HP386" s="361" t="str">
        <f t="shared" si="1131"/>
        <v>-</v>
      </c>
      <c r="HQ386" s="361" t="str">
        <f t="shared" si="1132"/>
        <v>-</v>
      </c>
      <c r="HR386" s="361" t="str">
        <f t="shared" si="1133"/>
        <v>-</v>
      </c>
      <c r="HS386" s="361" t="str">
        <f t="shared" si="1134"/>
        <v>-</v>
      </c>
      <c r="HT386" s="361" t="str">
        <f t="shared" si="1135"/>
        <v>-</v>
      </c>
      <c r="HU386" s="361" t="str">
        <f t="shared" si="1136"/>
        <v>-</v>
      </c>
      <c r="HV386" s="361" t="str">
        <f t="shared" si="1137"/>
        <v>-</v>
      </c>
      <c r="HW386" s="361" t="str">
        <f t="shared" si="1138"/>
        <v>-</v>
      </c>
      <c r="HX386" s="361" t="str">
        <f t="shared" si="1139"/>
        <v>-</v>
      </c>
      <c r="HY386" s="361" t="str">
        <f t="shared" si="1140"/>
        <v>-</v>
      </c>
      <c r="HZ386" s="361" t="str">
        <f t="shared" si="1141"/>
        <v>-</v>
      </c>
      <c r="IA386" s="361" t="str">
        <f t="shared" si="1142"/>
        <v>-</v>
      </c>
      <c r="IB386" s="361" t="str">
        <f t="shared" si="1143"/>
        <v>-</v>
      </c>
      <c r="IC386" s="361" t="str">
        <f t="shared" si="1144"/>
        <v>-</v>
      </c>
      <c r="ID386" s="361" t="str">
        <f t="shared" si="1145"/>
        <v>-</v>
      </c>
      <c r="IE386" s="361" t="str">
        <f t="shared" si="1146"/>
        <v>-</v>
      </c>
      <c r="IF386" s="444" t="s">
        <v>1247</v>
      </c>
      <c r="IG386" s="56" t="str">
        <f t="shared" si="1282"/>
        <v>-</v>
      </c>
      <c r="IH386" s="56" t="str">
        <f t="shared" si="1283"/>
        <v>-</v>
      </c>
      <c r="II386" s="56" t="str">
        <f t="shared" si="1284"/>
        <v>-</v>
      </c>
      <c r="IJ386" s="56" t="str">
        <f t="shared" si="1285"/>
        <v>-</v>
      </c>
      <c r="IK386" s="56" t="str">
        <f t="shared" si="1147"/>
        <v>-</v>
      </c>
      <c r="IL386" s="56" t="str">
        <f t="shared" si="1148"/>
        <v>-</v>
      </c>
      <c r="IM386" s="56" t="str">
        <f t="shared" si="1149"/>
        <v>-</v>
      </c>
      <c r="IN386" s="56" t="str">
        <f t="shared" si="1150"/>
        <v>-</v>
      </c>
      <c r="IO386" s="56" t="str">
        <f t="shared" si="1151"/>
        <v>-</v>
      </c>
      <c r="IP386" s="56" t="str">
        <f t="shared" si="1152"/>
        <v>-</v>
      </c>
      <c r="IQ386" s="56" t="str">
        <f t="shared" si="1153"/>
        <v>-</v>
      </c>
      <c r="IR386" s="56" t="str">
        <f t="shared" si="1154"/>
        <v>-</v>
      </c>
      <c r="IS386" s="56" t="str">
        <f t="shared" si="1155"/>
        <v>-</v>
      </c>
      <c r="IT386" s="56" t="str">
        <f t="shared" si="1156"/>
        <v>-</v>
      </c>
      <c r="IU386" s="56" t="str">
        <f t="shared" si="1157"/>
        <v>-</v>
      </c>
      <c r="IV386" s="56" t="str">
        <f t="shared" si="1158"/>
        <v>-</v>
      </c>
      <c r="IW386" s="56" t="str">
        <f t="shared" si="1159"/>
        <v>-</v>
      </c>
      <c r="IX386" s="56" t="str">
        <f t="shared" si="1160"/>
        <v>-</v>
      </c>
      <c r="IY386" s="56" t="str">
        <f t="shared" si="1161"/>
        <v>-</v>
      </c>
      <c r="IZ386" s="56" t="str">
        <f t="shared" si="1162"/>
        <v>-</v>
      </c>
      <c r="JA386" s="56" t="str">
        <f t="shared" si="1163"/>
        <v>-</v>
      </c>
      <c r="JB386" s="56" t="str">
        <f t="shared" si="1164"/>
        <v>-</v>
      </c>
      <c r="JC386" s="56" t="str">
        <f t="shared" si="1165"/>
        <v>-</v>
      </c>
      <c r="JD386" s="56" t="str">
        <f t="shared" si="1166"/>
        <v>-</v>
      </c>
      <c r="JE386" s="56" t="str">
        <f t="shared" si="1167"/>
        <v>-</v>
      </c>
      <c r="JF386" s="56" t="str">
        <f t="shared" si="1168"/>
        <v>-</v>
      </c>
      <c r="JG386" s="56" t="str">
        <f t="shared" si="1169"/>
        <v>-</v>
      </c>
      <c r="JH386" s="56" t="str">
        <f t="shared" si="1170"/>
        <v>-</v>
      </c>
      <c r="JI386" s="56" t="str">
        <f t="shared" si="1171"/>
        <v>-</v>
      </c>
      <c r="JJ386" s="56" t="str">
        <f t="shared" si="1172"/>
        <v>-</v>
      </c>
      <c r="JK386" s="56" t="str">
        <f t="shared" si="1173"/>
        <v>-</v>
      </c>
      <c r="JL386" s="56" t="str">
        <f t="shared" si="1174"/>
        <v>-</v>
      </c>
      <c r="JM386" s="56" t="str">
        <f t="shared" si="1175"/>
        <v>-</v>
      </c>
      <c r="JN386" s="56" t="str">
        <f t="shared" si="1176"/>
        <v>-</v>
      </c>
      <c r="JO386" s="56" t="str">
        <f t="shared" si="1177"/>
        <v>-</v>
      </c>
      <c r="JP386" s="56" t="str">
        <f t="shared" si="1178"/>
        <v>-</v>
      </c>
      <c r="JQ386" s="56" t="str">
        <f t="shared" si="1179"/>
        <v>-</v>
      </c>
      <c r="JR386" s="56" t="str">
        <f t="shared" si="1180"/>
        <v>-</v>
      </c>
      <c r="JS386" s="56" t="str">
        <f t="shared" si="1181"/>
        <v>-</v>
      </c>
      <c r="JT386" s="56" t="str">
        <f t="shared" si="1182"/>
        <v>-</v>
      </c>
      <c r="JU386" s="56" t="str">
        <f t="shared" si="1183"/>
        <v>-</v>
      </c>
      <c r="JV386" s="56" t="str">
        <f t="shared" si="1184"/>
        <v>-</v>
      </c>
      <c r="JW386" s="56" t="str">
        <f t="shared" si="1185"/>
        <v>-</v>
      </c>
      <c r="JX386" s="56" t="str">
        <f t="shared" si="1186"/>
        <v>-</v>
      </c>
      <c r="JY386" s="56" t="str">
        <f t="shared" si="1187"/>
        <v>-</v>
      </c>
      <c r="JZ386" s="56" t="str">
        <f t="shared" si="1188"/>
        <v>-</v>
      </c>
      <c r="KA386" s="444" t="s">
        <v>1247</v>
      </c>
      <c r="KB386" s="360">
        <f>IF(ISNUMBER(INDEX($EQ$15:$GK$521,$B386,EO$11)),MAX(KB$14:KB385)+1,0)</f>
        <v>0</v>
      </c>
      <c r="KC386" s="360" t="str">
        <f t="shared" si="1286"/>
        <v/>
      </c>
      <c r="KD386" s="373" t="s">
        <v>2</v>
      </c>
      <c r="KE386" s="215"/>
      <c r="KF386" s="60"/>
      <c r="KG386" s="60"/>
      <c r="KH386" s="60"/>
      <c r="KI386" s="60"/>
      <c r="KJ386" s="60"/>
      <c r="KK386" s="60"/>
      <c r="KL386" s="60"/>
      <c r="KM386" s="60"/>
      <c r="KN386" s="60"/>
      <c r="KO386" s="60"/>
      <c r="KP386" s="60"/>
      <c r="KQ386" s="60"/>
      <c r="KR386" s="60"/>
      <c r="KS386" s="60"/>
      <c r="KT386" s="60"/>
      <c r="KU386" s="60"/>
      <c r="KV386" s="60"/>
      <c r="KW386" s="60"/>
      <c r="KX386" s="60"/>
      <c r="KY386" s="60"/>
      <c r="KZ386" s="283" t="str">
        <f t="shared" si="1189"/>
        <v/>
      </c>
      <c r="LA386" s="26"/>
      <c r="LB386" s="18"/>
      <c r="LC386" s="18"/>
      <c r="LD386" s="18"/>
      <c r="LE386" s="18"/>
      <c r="LF386" s="18"/>
      <c r="LG386" s="18"/>
      <c r="LH386" s="18"/>
      <c r="LI386" s="18"/>
      <c r="LJ386" s="18"/>
      <c r="LK386" s="18"/>
      <c r="LL386" s="18"/>
      <c r="LM386" s="18"/>
      <c r="LN386" s="63"/>
      <c r="LO386" s="251">
        <f t="shared" si="1190"/>
        <v>0</v>
      </c>
      <c r="LP386" s="251">
        <f t="shared" si="1191"/>
        <v>0</v>
      </c>
      <c r="LQ386" s="251">
        <f t="shared" si="1192"/>
        <v>0</v>
      </c>
      <c r="LR386" s="251">
        <f t="shared" si="1193"/>
        <v>0</v>
      </c>
      <c r="LS386" s="251">
        <f t="shared" si="1194"/>
        <v>0</v>
      </c>
      <c r="LT386" s="251">
        <f t="shared" si="1195"/>
        <v>0</v>
      </c>
      <c r="LU386" s="251">
        <f t="shared" si="1196"/>
        <v>0</v>
      </c>
      <c r="LV386" s="251">
        <f t="shared" si="1197"/>
        <v>0</v>
      </c>
      <c r="LW386" s="251">
        <f t="shared" si="1198"/>
        <v>0</v>
      </c>
      <c r="LX386" s="251">
        <f t="shared" si="1199"/>
        <v>0</v>
      </c>
      <c r="LY386" s="251">
        <f t="shared" si="1200"/>
        <v>0</v>
      </c>
      <c r="LZ386" s="251">
        <f t="shared" si="1201"/>
        <v>0</v>
      </c>
      <c r="MA386" s="63" t="str">
        <f t="shared" si="1202"/>
        <v/>
      </c>
      <c r="MB386" s="63" t="str">
        <f t="shared" si="1287"/>
        <v/>
      </c>
      <c r="MC386" s="63">
        <f t="shared" si="1288"/>
        <v>372</v>
      </c>
      <c r="MD386" s="63" t="str">
        <f t="shared" si="1289"/>
        <v/>
      </c>
      <c r="ME386" s="63" t="str">
        <f t="shared" si="1290"/>
        <v/>
      </c>
      <c r="MF386" s="315" t="str">
        <f t="shared" si="1203"/>
        <v/>
      </c>
      <c r="MG386" s="315">
        <f>IF(ISNUMBER(MATCH(EO386,$ME$15:$ME$520,0)),0,MAX(MG$14:MG385)+1)</f>
        <v>0</v>
      </c>
      <c r="MH386" s="315" t="str">
        <f t="shared" si="1204"/>
        <v/>
      </c>
      <c r="MI386" s="369"/>
      <c r="MJ386" s="68"/>
      <c r="MK386" s="18"/>
      <c r="ML386" s="242"/>
      <c r="MM386" s="242"/>
      <c r="MN386" s="59"/>
      <c r="MO386" s="59"/>
      <c r="MP386" s="285"/>
      <c r="MQ386" s="59"/>
      <c r="MR386" s="59"/>
      <c r="MS386" s="285"/>
      <c r="MT386" s="59"/>
      <c r="MU386" s="285"/>
      <c r="MV386" s="59"/>
      <c r="MW386" s="59"/>
      <c r="MX386" s="59"/>
      <c r="MY386" s="59"/>
      <c r="MZ386" s="59"/>
      <c r="NA386" s="59"/>
      <c r="NB386" s="59"/>
      <c r="NC386" s="59"/>
      <c r="ND386" s="59"/>
      <c r="NE386" s="59"/>
      <c r="NF386" s="59"/>
      <c r="NG386" s="59"/>
      <c r="NH386" s="59"/>
      <c r="NI386" s="59"/>
      <c r="NJ386" s="59"/>
      <c r="NK386" s="59"/>
      <c r="NL386" s="454"/>
      <c r="NM386" s="454"/>
      <c r="NN386" s="59"/>
      <c r="NO386" s="18"/>
      <c r="NP386" s="18"/>
      <c r="NQ386" s="18"/>
      <c r="NR386" s="18"/>
      <c r="NS386" s="18"/>
      <c r="NT386" s="18"/>
      <c r="NU386" s="18"/>
      <c r="NV386" s="18"/>
      <c r="NW386" s="18"/>
      <c r="NX386" s="18"/>
      <c r="NY386" s="18"/>
      <c r="NZ386" s="18"/>
      <c r="OA386" s="18"/>
      <c r="OB386" s="18"/>
      <c r="OC386" s="18"/>
      <c r="OZ386" s="59"/>
      <c r="PA386" s="251" t="str">
        <f t="shared" si="1205"/>
        <v/>
      </c>
      <c r="PB386" s="251" t="str">
        <f t="shared" si="1206"/>
        <v/>
      </c>
      <c r="PC386" s="251" t="str">
        <f t="shared" si="1207"/>
        <v/>
      </c>
      <c r="PD386" s="251" t="str">
        <f t="shared" si="1208"/>
        <v/>
      </c>
      <c r="PE386" s="251" t="str">
        <f t="shared" si="1209"/>
        <v/>
      </c>
      <c r="PF386" s="251" t="str">
        <f t="shared" si="1210"/>
        <v/>
      </c>
      <c r="PG386" s="251" t="str">
        <f t="shared" si="1211"/>
        <v/>
      </c>
      <c r="PH386" s="251" t="str">
        <f t="shared" si="1212"/>
        <v/>
      </c>
      <c r="PI386" s="251" t="str">
        <f t="shared" si="1213"/>
        <v/>
      </c>
      <c r="PJ386" s="251" t="str">
        <f t="shared" si="1214"/>
        <v/>
      </c>
      <c r="PK386" s="251" t="str">
        <f t="shared" si="1215"/>
        <v/>
      </c>
      <c r="PL386" s="251" t="str">
        <f t="shared" si="1216"/>
        <v/>
      </c>
      <c r="PM386" s="251" t="str">
        <f t="shared" si="1217"/>
        <v/>
      </c>
      <c r="PN386" s="251" t="str">
        <f t="shared" si="1218"/>
        <v/>
      </c>
      <c r="PO386" s="251" t="str">
        <f t="shared" si="1219"/>
        <v/>
      </c>
      <c r="PP386" s="251" t="str">
        <f t="shared" si="1220"/>
        <v/>
      </c>
      <c r="PQ386" s="251" t="str">
        <f t="shared" si="1221"/>
        <v/>
      </c>
      <c r="PR386" s="251" t="str">
        <f t="shared" si="1222"/>
        <v/>
      </c>
      <c r="PS386" s="251" t="str">
        <f t="shared" si="1223"/>
        <v/>
      </c>
      <c r="PT386" s="251" t="str">
        <f t="shared" si="1224"/>
        <v/>
      </c>
      <c r="PU386" s="251" t="str">
        <f t="shared" si="1225"/>
        <v/>
      </c>
      <c r="PV386" s="251" t="str">
        <f t="shared" si="1226"/>
        <v/>
      </c>
      <c r="PW386" s="251" t="str">
        <f t="shared" si="1227"/>
        <v/>
      </c>
      <c r="PX386" s="251" t="str">
        <f t="shared" si="1228"/>
        <v/>
      </c>
      <c r="PY386" s="251" t="str">
        <f t="shared" si="1229"/>
        <v/>
      </c>
      <c r="PZ386" s="251" t="str">
        <f t="shared" si="1230"/>
        <v/>
      </c>
      <c r="QA386" s="251" t="str">
        <f t="shared" si="1231"/>
        <v/>
      </c>
      <c r="QB386" s="251" t="str">
        <f t="shared" si="1232"/>
        <v/>
      </c>
      <c r="QC386" s="251" t="str">
        <f t="shared" si="1233"/>
        <v/>
      </c>
      <c r="QD386" s="251" t="str">
        <f t="shared" si="1234"/>
        <v/>
      </c>
      <c r="QE386" s="251" t="str">
        <f t="shared" si="1235"/>
        <v/>
      </c>
      <c r="QF386" s="63">
        <f t="shared" si="1236"/>
        <v>0</v>
      </c>
      <c r="QG386" s="59"/>
      <c r="QH386" s="59"/>
      <c r="QI386" s="59"/>
      <c r="QJ386" s="59"/>
      <c r="QK386" s="59"/>
      <c r="QL386" s="59"/>
      <c r="QM386" s="59"/>
      <c r="QN386" s="59"/>
    </row>
    <row r="387" spans="1:456" ht="6.75" customHeight="1" x14ac:dyDescent="0.25">
      <c r="A387" s="68"/>
      <c r="B387" s="389" t="str">
        <f t="shared" si="1098"/>
        <v/>
      </c>
      <c r="C387" s="72"/>
      <c r="D387" s="261"/>
      <c r="E387" s="59"/>
      <c r="F387" s="229"/>
      <c r="G387" s="295"/>
      <c r="H387" s="295"/>
      <c r="I387" s="229"/>
      <c r="J387" s="295"/>
      <c r="K387" s="295"/>
      <c r="L387" s="229"/>
      <c r="M387" s="295"/>
      <c r="N387" s="295"/>
      <c r="O387" s="229"/>
      <c r="P387" s="295"/>
      <c r="Q387" s="295"/>
      <c r="R387" s="229"/>
      <c r="S387" s="230"/>
      <c r="T387" s="231"/>
      <c r="U387" s="229"/>
      <c r="V387" s="230"/>
      <c r="W387" s="231"/>
      <c r="X387" s="229"/>
      <c r="Y387" s="230"/>
      <c r="Z387" s="231"/>
      <c r="AA387" s="229"/>
      <c r="AB387" s="295"/>
      <c r="AC387" s="295"/>
      <c r="AD387" s="229"/>
      <c r="AE387" s="295"/>
      <c r="AF387" s="295"/>
      <c r="AG387" s="229"/>
      <c r="AH387" s="295"/>
      <c r="AI387" s="295"/>
      <c r="AJ387" s="229"/>
      <c r="AK387" s="295"/>
      <c r="AL387" s="295"/>
      <c r="AM387" s="229"/>
      <c r="AN387" s="295"/>
      <c r="AO387" s="295"/>
      <c r="AP387" s="243"/>
      <c r="AQ387" s="295"/>
      <c r="AR387" s="290"/>
      <c r="AS387" s="243"/>
      <c r="AT387" s="295"/>
      <c r="AU387" s="290"/>
      <c r="AV387" s="229"/>
      <c r="AW387" s="230"/>
      <c r="AX387" s="231"/>
      <c r="AY387" s="229"/>
      <c r="AZ387" s="230"/>
      <c r="BA387" s="231"/>
      <c r="BB387" s="229"/>
      <c r="BC387" s="230"/>
      <c r="BD387" s="231"/>
      <c r="BE387" s="229"/>
      <c r="BF387" s="230"/>
      <c r="BG387" s="231"/>
      <c r="BH387" s="229"/>
      <c r="BI387" s="230"/>
      <c r="BJ387" s="231"/>
      <c r="BK387" s="243"/>
      <c r="BL387" s="230"/>
      <c r="BM387" s="231"/>
      <c r="BN387" s="243"/>
      <c r="BO387" s="230"/>
      <c r="BP387" s="231"/>
      <c r="BQ387" s="229"/>
      <c r="BR387" s="230"/>
      <c r="BS387" s="231"/>
      <c r="BT387" s="229"/>
      <c r="BU387" s="230"/>
      <c r="BV387" s="231"/>
      <c r="BW387" s="229"/>
      <c r="BX387" s="230"/>
      <c r="BY387" s="231"/>
      <c r="BZ387" s="229"/>
      <c r="CA387" s="230"/>
      <c r="CB387" s="231"/>
      <c r="CC387" s="229"/>
      <c r="CD387" s="230"/>
      <c r="CE387" s="231"/>
      <c r="CF387" s="331"/>
      <c r="CG387" s="332"/>
      <c r="CH387" s="385"/>
      <c r="CI387" s="331"/>
      <c r="CJ387" s="332"/>
      <c r="CK387" s="385"/>
      <c r="CL387" s="243"/>
      <c r="CM387" s="230"/>
      <c r="CN387" s="354"/>
      <c r="CO387" s="243"/>
      <c r="CP387" s="230"/>
      <c r="CQ387" s="231"/>
      <c r="CR387" s="331"/>
      <c r="CS387" s="332"/>
      <c r="CT387" s="333"/>
      <c r="CU387" s="229"/>
      <c r="CV387" s="230"/>
      <c r="CW387" s="231"/>
      <c r="CX387" s="331"/>
      <c r="CY387" s="332"/>
      <c r="CZ387" s="333"/>
      <c r="DA387" s="331"/>
      <c r="DB387" s="332"/>
      <c r="DC387" s="333"/>
      <c r="DD387" s="331"/>
      <c r="DE387" s="332"/>
      <c r="DF387" s="333"/>
      <c r="DG387" s="331"/>
      <c r="DH387" s="332"/>
      <c r="DI387" s="333"/>
      <c r="DJ387" s="229"/>
      <c r="DK387" s="230"/>
      <c r="DL387" s="231"/>
      <c r="DM387" s="229"/>
      <c r="DN387" s="230"/>
      <c r="DO387" s="231"/>
      <c r="DP387" s="331"/>
      <c r="DQ387" s="332"/>
      <c r="DR387" s="333"/>
      <c r="DS387" s="331"/>
      <c r="DT387" s="332"/>
      <c r="DU387" s="333"/>
      <c r="DV387" s="331"/>
      <c r="DW387" s="332"/>
      <c r="DX387" s="333"/>
      <c r="DY387" s="331"/>
      <c r="DZ387" s="332"/>
      <c r="EA387" s="333"/>
      <c r="EB387" s="331"/>
      <c r="EC387" s="332"/>
      <c r="ED387" s="333"/>
      <c r="EE387" s="331"/>
      <c r="EF387" s="332"/>
      <c r="EG387" s="333"/>
      <c r="EH387" s="229"/>
      <c r="EI387" s="230"/>
      <c r="EJ387" s="231"/>
      <c r="EK387" s="229"/>
      <c r="EL387" s="230"/>
      <c r="EM387" s="231"/>
      <c r="EN387" s="244"/>
      <c r="EO387" s="269" t="str">
        <f t="shared" si="1099"/>
        <v/>
      </c>
      <c r="EP387" s="444" t="s">
        <v>1247</v>
      </c>
      <c r="EQ387" s="360" t="str">
        <f t="shared" si="1237"/>
        <v/>
      </c>
      <c r="ER387" s="360" t="str">
        <f t="shared" si="1238"/>
        <v/>
      </c>
      <c r="ES387" s="360" t="str">
        <f t="shared" si="1239"/>
        <v/>
      </c>
      <c r="ET387" s="360" t="str">
        <f t="shared" si="1240"/>
        <v/>
      </c>
      <c r="EU387" s="360" t="str">
        <f t="shared" si="1241"/>
        <v/>
      </c>
      <c r="EV387" s="360" t="str">
        <f t="shared" si="1242"/>
        <v/>
      </c>
      <c r="EW387" s="360" t="str">
        <f t="shared" si="1243"/>
        <v/>
      </c>
      <c r="EX387" s="360" t="str">
        <f t="shared" si="1244"/>
        <v/>
      </c>
      <c r="EY387" s="360" t="str">
        <f t="shared" si="1245"/>
        <v/>
      </c>
      <c r="EZ387" s="360" t="str">
        <f t="shared" si="1246"/>
        <v/>
      </c>
      <c r="FA387" s="360" t="str">
        <f t="shared" si="1247"/>
        <v/>
      </c>
      <c r="FB387" s="360" t="str">
        <f t="shared" si="1248"/>
        <v/>
      </c>
      <c r="FC387" s="360" t="str">
        <f t="shared" si="1249"/>
        <v/>
      </c>
      <c r="FD387" s="360" t="str">
        <f t="shared" si="1250"/>
        <v/>
      </c>
      <c r="FE387" s="360" t="str">
        <f t="shared" si="1251"/>
        <v/>
      </c>
      <c r="FF387" s="360" t="str">
        <f t="shared" si="1252"/>
        <v/>
      </c>
      <c r="FG387" s="360" t="str">
        <f t="shared" si="1253"/>
        <v/>
      </c>
      <c r="FH387" s="360" t="str">
        <f t="shared" si="1254"/>
        <v/>
      </c>
      <c r="FI387" s="360" t="str">
        <f t="shared" si="1255"/>
        <v/>
      </c>
      <c r="FJ387" s="360" t="str">
        <f t="shared" si="1256"/>
        <v/>
      </c>
      <c r="FK387" s="360" t="str">
        <f t="shared" si="1257"/>
        <v/>
      </c>
      <c r="FL387" s="360" t="str">
        <f t="shared" si="1258"/>
        <v/>
      </c>
      <c r="FM387" s="360" t="str">
        <f t="shared" si="1259"/>
        <v/>
      </c>
      <c r="FN387" s="360" t="str">
        <f t="shared" si="1260"/>
        <v/>
      </c>
      <c r="FO387" s="360" t="str">
        <f t="shared" si="1261"/>
        <v/>
      </c>
      <c r="FP387" s="360" t="str">
        <f t="shared" si="1262"/>
        <v/>
      </c>
      <c r="FQ387" s="360" t="str">
        <f t="shared" si="1263"/>
        <v/>
      </c>
      <c r="FR387" s="360" t="str">
        <f t="shared" si="1264"/>
        <v/>
      </c>
      <c r="FS387" s="360" t="str">
        <f t="shared" si="1265"/>
        <v/>
      </c>
      <c r="FT387" s="360" t="str">
        <f t="shared" si="1100"/>
        <v/>
      </c>
      <c r="FU387" s="360" t="str">
        <f t="shared" si="1266"/>
        <v/>
      </c>
      <c r="FV387" s="360" t="str">
        <f t="shared" si="1267"/>
        <v/>
      </c>
      <c r="FW387" s="360" t="str">
        <f t="shared" si="1268"/>
        <v/>
      </c>
      <c r="FX387" s="360" t="str">
        <f t="shared" si="1269"/>
        <v/>
      </c>
      <c r="FY387" s="360" t="str">
        <f t="shared" si="1270"/>
        <v/>
      </c>
      <c r="FZ387" s="360" t="str">
        <f t="shared" si="1271"/>
        <v/>
      </c>
      <c r="GA387" s="360" t="str">
        <f t="shared" si="1272"/>
        <v/>
      </c>
      <c r="GB387" s="360" t="str">
        <f t="shared" si="1273"/>
        <v/>
      </c>
      <c r="GC387" s="360" t="str">
        <f t="shared" si="1274"/>
        <v/>
      </c>
      <c r="GD387" s="360" t="str">
        <f t="shared" si="1275"/>
        <v/>
      </c>
      <c r="GE387" s="360" t="str">
        <f t="shared" si="1276"/>
        <v/>
      </c>
      <c r="GF387" s="360" t="str">
        <f t="shared" si="1277"/>
        <v/>
      </c>
      <c r="GG387" s="360" t="str">
        <f t="shared" si="1278"/>
        <v/>
      </c>
      <c r="GH387" s="360" t="str">
        <f t="shared" si="1279"/>
        <v/>
      </c>
      <c r="GI387" s="360" t="str">
        <f t="shared" si="1280"/>
        <v/>
      </c>
      <c r="GJ387" s="360" t="str">
        <f t="shared" si="1281"/>
        <v/>
      </c>
      <c r="GK387" s="444" t="s">
        <v>1247</v>
      </c>
      <c r="GL387" s="361" t="str">
        <f t="shared" si="1101"/>
        <v>-</v>
      </c>
      <c r="GM387" s="361" t="str">
        <f t="shared" si="1102"/>
        <v>-</v>
      </c>
      <c r="GN387" s="361" t="str">
        <f t="shared" si="1103"/>
        <v>-</v>
      </c>
      <c r="GO387" s="361" t="str">
        <f t="shared" si="1104"/>
        <v>-</v>
      </c>
      <c r="GP387" s="361" t="str">
        <f t="shared" si="1105"/>
        <v>-</v>
      </c>
      <c r="GQ387" s="361" t="str">
        <f t="shared" si="1106"/>
        <v>-</v>
      </c>
      <c r="GR387" s="361" t="str">
        <f t="shared" si="1107"/>
        <v>-</v>
      </c>
      <c r="GS387" s="361" t="str">
        <f t="shared" si="1108"/>
        <v>-</v>
      </c>
      <c r="GT387" s="361" t="str">
        <f t="shared" si="1109"/>
        <v>-</v>
      </c>
      <c r="GU387" s="361" t="str">
        <f t="shared" si="1110"/>
        <v>-</v>
      </c>
      <c r="GV387" s="361" t="str">
        <f t="shared" si="1111"/>
        <v>-</v>
      </c>
      <c r="GW387" s="361" t="str">
        <f t="shared" si="1112"/>
        <v>-</v>
      </c>
      <c r="GX387" s="361" t="str">
        <f t="shared" si="1113"/>
        <v>-</v>
      </c>
      <c r="GY387" s="361" t="str">
        <f t="shared" si="1114"/>
        <v>-</v>
      </c>
      <c r="GZ387" s="361" t="str">
        <f t="shared" si="1115"/>
        <v>-</v>
      </c>
      <c r="HA387" s="361" t="str">
        <f t="shared" si="1116"/>
        <v>-</v>
      </c>
      <c r="HB387" s="361" t="str">
        <f t="shared" si="1117"/>
        <v>-</v>
      </c>
      <c r="HC387" s="361" t="str">
        <f t="shared" si="1118"/>
        <v>-</v>
      </c>
      <c r="HD387" s="361" t="str">
        <f t="shared" si="1119"/>
        <v>-</v>
      </c>
      <c r="HE387" s="361" t="str">
        <f t="shared" si="1120"/>
        <v>-</v>
      </c>
      <c r="HF387" s="361" t="str">
        <f t="shared" si="1121"/>
        <v>-</v>
      </c>
      <c r="HG387" s="361" t="str">
        <f t="shared" si="1122"/>
        <v>-</v>
      </c>
      <c r="HH387" s="361" t="str">
        <f t="shared" si="1123"/>
        <v>-</v>
      </c>
      <c r="HI387" s="361" t="str">
        <f t="shared" si="1124"/>
        <v>-</v>
      </c>
      <c r="HJ387" s="361" t="str">
        <f t="shared" si="1125"/>
        <v>-</v>
      </c>
      <c r="HK387" s="361" t="str">
        <f t="shared" si="1126"/>
        <v>-</v>
      </c>
      <c r="HL387" s="361" t="str">
        <f t="shared" si="1127"/>
        <v>-</v>
      </c>
      <c r="HM387" s="361" t="str">
        <f t="shared" si="1128"/>
        <v>-</v>
      </c>
      <c r="HN387" s="361" t="str">
        <f t="shared" si="1129"/>
        <v>-</v>
      </c>
      <c r="HO387" s="361" t="str">
        <f t="shared" si="1130"/>
        <v>-</v>
      </c>
      <c r="HP387" s="361" t="str">
        <f t="shared" si="1131"/>
        <v>-</v>
      </c>
      <c r="HQ387" s="361" t="str">
        <f t="shared" si="1132"/>
        <v>-</v>
      </c>
      <c r="HR387" s="361" t="str">
        <f t="shared" si="1133"/>
        <v>-</v>
      </c>
      <c r="HS387" s="361" t="str">
        <f t="shared" si="1134"/>
        <v>-</v>
      </c>
      <c r="HT387" s="361" t="str">
        <f t="shared" si="1135"/>
        <v>-</v>
      </c>
      <c r="HU387" s="361" t="str">
        <f t="shared" si="1136"/>
        <v>-</v>
      </c>
      <c r="HV387" s="361" t="str">
        <f t="shared" si="1137"/>
        <v>-</v>
      </c>
      <c r="HW387" s="361" t="str">
        <f t="shared" si="1138"/>
        <v>-</v>
      </c>
      <c r="HX387" s="361" t="str">
        <f t="shared" si="1139"/>
        <v>-</v>
      </c>
      <c r="HY387" s="361" t="str">
        <f t="shared" si="1140"/>
        <v>-</v>
      </c>
      <c r="HZ387" s="361" t="str">
        <f t="shared" si="1141"/>
        <v>-</v>
      </c>
      <c r="IA387" s="361" t="str">
        <f t="shared" si="1142"/>
        <v>-</v>
      </c>
      <c r="IB387" s="361" t="str">
        <f t="shared" si="1143"/>
        <v>-</v>
      </c>
      <c r="IC387" s="361" t="str">
        <f t="shared" si="1144"/>
        <v>-</v>
      </c>
      <c r="ID387" s="361" t="str">
        <f t="shared" si="1145"/>
        <v>-</v>
      </c>
      <c r="IE387" s="361" t="str">
        <f t="shared" si="1146"/>
        <v>-</v>
      </c>
      <c r="IF387" s="444" t="s">
        <v>1247</v>
      </c>
      <c r="IG387" s="56" t="str">
        <f t="shared" si="1282"/>
        <v>-</v>
      </c>
      <c r="IH387" s="56" t="str">
        <f t="shared" si="1283"/>
        <v>-</v>
      </c>
      <c r="II387" s="56" t="str">
        <f t="shared" si="1284"/>
        <v>-</v>
      </c>
      <c r="IJ387" s="56" t="str">
        <f t="shared" si="1285"/>
        <v>-</v>
      </c>
      <c r="IK387" s="56" t="str">
        <f t="shared" si="1147"/>
        <v>-</v>
      </c>
      <c r="IL387" s="56" t="str">
        <f t="shared" si="1148"/>
        <v>-</v>
      </c>
      <c r="IM387" s="56" t="str">
        <f t="shared" si="1149"/>
        <v>-</v>
      </c>
      <c r="IN387" s="56" t="str">
        <f t="shared" si="1150"/>
        <v>-</v>
      </c>
      <c r="IO387" s="56" t="str">
        <f t="shared" si="1151"/>
        <v>-</v>
      </c>
      <c r="IP387" s="56" t="str">
        <f t="shared" si="1152"/>
        <v>-</v>
      </c>
      <c r="IQ387" s="56" t="str">
        <f t="shared" si="1153"/>
        <v>-</v>
      </c>
      <c r="IR387" s="56" t="str">
        <f t="shared" si="1154"/>
        <v>-</v>
      </c>
      <c r="IS387" s="56" t="str">
        <f t="shared" si="1155"/>
        <v>-</v>
      </c>
      <c r="IT387" s="56" t="str">
        <f t="shared" si="1156"/>
        <v>-</v>
      </c>
      <c r="IU387" s="56" t="str">
        <f t="shared" si="1157"/>
        <v>-</v>
      </c>
      <c r="IV387" s="56" t="str">
        <f t="shared" si="1158"/>
        <v>-</v>
      </c>
      <c r="IW387" s="56" t="str">
        <f t="shared" si="1159"/>
        <v>-</v>
      </c>
      <c r="IX387" s="56" t="str">
        <f t="shared" si="1160"/>
        <v>-</v>
      </c>
      <c r="IY387" s="56" t="str">
        <f t="shared" si="1161"/>
        <v>-</v>
      </c>
      <c r="IZ387" s="56" t="str">
        <f t="shared" si="1162"/>
        <v>-</v>
      </c>
      <c r="JA387" s="56" t="str">
        <f t="shared" si="1163"/>
        <v>-</v>
      </c>
      <c r="JB387" s="56" t="str">
        <f t="shared" si="1164"/>
        <v>-</v>
      </c>
      <c r="JC387" s="56" t="str">
        <f t="shared" si="1165"/>
        <v>-</v>
      </c>
      <c r="JD387" s="56" t="str">
        <f t="shared" si="1166"/>
        <v>-</v>
      </c>
      <c r="JE387" s="56" t="str">
        <f t="shared" si="1167"/>
        <v>-</v>
      </c>
      <c r="JF387" s="56" t="str">
        <f t="shared" si="1168"/>
        <v>-</v>
      </c>
      <c r="JG387" s="56" t="str">
        <f t="shared" si="1169"/>
        <v>-</v>
      </c>
      <c r="JH387" s="56" t="str">
        <f t="shared" si="1170"/>
        <v>-</v>
      </c>
      <c r="JI387" s="56" t="str">
        <f t="shared" si="1171"/>
        <v>-</v>
      </c>
      <c r="JJ387" s="56" t="str">
        <f t="shared" si="1172"/>
        <v>-</v>
      </c>
      <c r="JK387" s="56" t="str">
        <f t="shared" si="1173"/>
        <v>-</v>
      </c>
      <c r="JL387" s="56" t="str">
        <f t="shared" si="1174"/>
        <v>-</v>
      </c>
      <c r="JM387" s="56" t="str">
        <f t="shared" si="1175"/>
        <v>-</v>
      </c>
      <c r="JN387" s="56" t="str">
        <f t="shared" si="1176"/>
        <v>-</v>
      </c>
      <c r="JO387" s="56" t="str">
        <f t="shared" si="1177"/>
        <v>-</v>
      </c>
      <c r="JP387" s="56" t="str">
        <f t="shared" si="1178"/>
        <v>-</v>
      </c>
      <c r="JQ387" s="56" t="str">
        <f t="shared" si="1179"/>
        <v>-</v>
      </c>
      <c r="JR387" s="56" t="str">
        <f t="shared" si="1180"/>
        <v>-</v>
      </c>
      <c r="JS387" s="56" t="str">
        <f t="shared" si="1181"/>
        <v>-</v>
      </c>
      <c r="JT387" s="56" t="str">
        <f t="shared" si="1182"/>
        <v>-</v>
      </c>
      <c r="JU387" s="56" t="str">
        <f t="shared" si="1183"/>
        <v>-</v>
      </c>
      <c r="JV387" s="56" t="str">
        <f t="shared" si="1184"/>
        <v>-</v>
      </c>
      <c r="JW387" s="56" t="str">
        <f t="shared" si="1185"/>
        <v>-</v>
      </c>
      <c r="JX387" s="56" t="str">
        <f t="shared" si="1186"/>
        <v>-</v>
      </c>
      <c r="JY387" s="56" t="str">
        <f t="shared" si="1187"/>
        <v>-</v>
      </c>
      <c r="JZ387" s="56" t="str">
        <f t="shared" si="1188"/>
        <v>-</v>
      </c>
      <c r="KA387" s="444" t="s">
        <v>1247</v>
      </c>
      <c r="KB387" s="360">
        <f>IF(ISNUMBER(INDEX($EQ$15:$GK$521,$B387,EO$11)),MAX(KB$14:KB386)+1,0)</f>
        <v>0</v>
      </c>
      <c r="KC387" s="360" t="str">
        <f t="shared" si="1286"/>
        <v/>
      </c>
      <c r="KD387" s="373" t="s">
        <v>2</v>
      </c>
      <c r="KE387" s="215"/>
      <c r="KF387" s="60"/>
      <c r="KG387" s="60"/>
      <c r="KH387" s="60"/>
      <c r="KI387" s="60"/>
      <c r="KJ387" s="60"/>
      <c r="KK387" s="60"/>
      <c r="KL387" s="60"/>
      <c r="KM387" s="60"/>
      <c r="KN387" s="60"/>
      <c r="KO387" s="60"/>
      <c r="KP387" s="60"/>
      <c r="KQ387" s="60"/>
      <c r="KR387" s="60"/>
      <c r="KS387" s="60"/>
      <c r="KT387" s="60"/>
      <c r="KU387" s="60"/>
      <c r="KV387" s="60"/>
      <c r="KW387" s="60"/>
      <c r="KX387" s="60"/>
      <c r="KY387" s="60"/>
      <c r="KZ387" s="283" t="str">
        <f t="shared" si="1189"/>
        <v/>
      </c>
      <c r="LA387" s="26"/>
      <c r="LB387" s="18"/>
      <c r="LC387" s="18"/>
      <c r="LD387" s="18"/>
      <c r="LE387" s="18"/>
      <c r="LF387" s="18"/>
      <c r="LG387" s="18"/>
      <c r="LH387" s="18"/>
      <c r="LI387" s="18"/>
      <c r="LJ387" s="18"/>
      <c r="LK387" s="18"/>
      <c r="LL387" s="18"/>
      <c r="LM387" s="18"/>
      <c r="LN387" s="63"/>
      <c r="LO387" s="251">
        <f t="shared" si="1190"/>
        <v>0</v>
      </c>
      <c r="LP387" s="251">
        <f t="shared" si="1191"/>
        <v>0</v>
      </c>
      <c r="LQ387" s="251">
        <f t="shared" si="1192"/>
        <v>0</v>
      </c>
      <c r="LR387" s="251">
        <f t="shared" si="1193"/>
        <v>0</v>
      </c>
      <c r="LS387" s="251">
        <f t="shared" si="1194"/>
        <v>0</v>
      </c>
      <c r="LT387" s="251">
        <f t="shared" si="1195"/>
        <v>0</v>
      </c>
      <c r="LU387" s="251">
        <f t="shared" si="1196"/>
        <v>0</v>
      </c>
      <c r="LV387" s="251">
        <f t="shared" si="1197"/>
        <v>0</v>
      </c>
      <c r="LW387" s="251">
        <f t="shared" si="1198"/>
        <v>0</v>
      </c>
      <c r="LX387" s="251">
        <f t="shared" si="1199"/>
        <v>0</v>
      </c>
      <c r="LY387" s="251">
        <f t="shared" si="1200"/>
        <v>0</v>
      </c>
      <c r="LZ387" s="251">
        <f t="shared" si="1201"/>
        <v>0</v>
      </c>
      <c r="MA387" s="63" t="str">
        <f t="shared" si="1202"/>
        <v/>
      </c>
      <c r="MB387" s="63" t="str">
        <f t="shared" si="1287"/>
        <v/>
      </c>
      <c r="MC387" s="63">
        <f t="shared" si="1288"/>
        <v>373</v>
      </c>
      <c r="MD387" s="63" t="str">
        <f t="shared" si="1289"/>
        <v/>
      </c>
      <c r="ME387" s="63" t="str">
        <f t="shared" si="1290"/>
        <v/>
      </c>
      <c r="MF387" s="315" t="str">
        <f t="shared" si="1203"/>
        <v/>
      </c>
      <c r="MG387" s="315">
        <f>IF(ISNUMBER(MATCH(EO387,$ME$15:$ME$520,0)),0,MAX(MG$14:MG386)+1)</f>
        <v>0</v>
      </c>
      <c r="MH387" s="315" t="str">
        <f t="shared" si="1204"/>
        <v/>
      </c>
      <c r="MI387" s="369"/>
      <c r="MJ387" s="68"/>
      <c r="MK387" s="18"/>
      <c r="ML387" s="242"/>
      <c r="MM387" s="242"/>
      <c r="MN387" s="59"/>
      <c r="MO387" s="59"/>
      <c r="MP387" s="285"/>
      <c r="MQ387" s="59"/>
      <c r="MR387" s="59"/>
      <c r="MS387" s="285"/>
      <c r="MT387" s="59"/>
      <c r="MU387" s="285"/>
      <c r="MV387" s="59"/>
      <c r="MW387" s="59"/>
      <c r="MX387" s="59"/>
      <c r="MY387" s="59"/>
      <c r="MZ387" s="59"/>
      <c r="NA387" s="59"/>
      <c r="NB387" s="59"/>
      <c r="NC387" s="59"/>
      <c r="ND387" s="59"/>
      <c r="NE387" s="59"/>
      <c r="NF387" s="59"/>
      <c r="NG387" s="59"/>
      <c r="NH387" s="59"/>
      <c r="NI387" s="59"/>
      <c r="NJ387" s="59"/>
      <c r="NK387" s="59"/>
      <c r="NL387" s="454"/>
      <c r="NM387" s="454"/>
      <c r="NN387" s="59"/>
      <c r="NO387" s="18"/>
      <c r="NP387" s="18"/>
      <c r="NQ387" s="18"/>
      <c r="NR387" s="18"/>
      <c r="NS387" s="18"/>
      <c r="NT387" s="18"/>
      <c r="NU387" s="18"/>
      <c r="NV387" s="18"/>
      <c r="NW387" s="18"/>
      <c r="NX387" s="18"/>
      <c r="NY387" s="18"/>
      <c r="NZ387" s="18"/>
      <c r="OA387" s="18"/>
      <c r="OB387" s="18"/>
      <c r="OC387" s="18"/>
      <c r="OZ387" s="59"/>
      <c r="PA387" s="251" t="str">
        <f t="shared" si="1205"/>
        <v/>
      </c>
      <c r="PB387" s="251" t="str">
        <f t="shared" si="1206"/>
        <v/>
      </c>
      <c r="PC387" s="251" t="str">
        <f t="shared" si="1207"/>
        <v/>
      </c>
      <c r="PD387" s="251" t="str">
        <f t="shared" si="1208"/>
        <v/>
      </c>
      <c r="PE387" s="251" t="str">
        <f t="shared" si="1209"/>
        <v/>
      </c>
      <c r="PF387" s="251" t="str">
        <f t="shared" si="1210"/>
        <v/>
      </c>
      <c r="PG387" s="251" t="str">
        <f t="shared" si="1211"/>
        <v/>
      </c>
      <c r="PH387" s="251" t="str">
        <f t="shared" si="1212"/>
        <v/>
      </c>
      <c r="PI387" s="251" t="str">
        <f t="shared" si="1213"/>
        <v/>
      </c>
      <c r="PJ387" s="251" t="str">
        <f t="shared" si="1214"/>
        <v/>
      </c>
      <c r="PK387" s="251" t="str">
        <f t="shared" si="1215"/>
        <v/>
      </c>
      <c r="PL387" s="251" t="str">
        <f t="shared" si="1216"/>
        <v/>
      </c>
      <c r="PM387" s="251" t="str">
        <f t="shared" si="1217"/>
        <v/>
      </c>
      <c r="PN387" s="251" t="str">
        <f t="shared" si="1218"/>
        <v/>
      </c>
      <c r="PO387" s="251" t="str">
        <f t="shared" si="1219"/>
        <v/>
      </c>
      <c r="PP387" s="251" t="str">
        <f t="shared" si="1220"/>
        <v/>
      </c>
      <c r="PQ387" s="251" t="str">
        <f t="shared" si="1221"/>
        <v/>
      </c>
      <c r="PR387" s="251" t="str">
        <f t="shared" si="1222"/>
        <v/>
      </c>
      <c r="PS387" s="251" t="str">
        <f t="shared" si="1223"/>
        <v/>
      </c>
      <c r="PT387" s="251" t="str">
        <f t="shared" si="1224"/>
        <v/>
      </c>
      <c r="PU387" s="251" t="str">
        <f t="shared" si="1225"/>
        <v/>
      </c>
      <c r="PV387" s="251" t="str">
        <f t="shared" si="1226"/>
        <v/>
      </c>
      <c r="PW387" s="251" t="str">
        <f t="shared" si="1227"/>
        <v/>
      </c>
      <c r="PX387" s="251" t="str">
        <f t="shared" si="1228"/>
        <v/>
      </c>
      <c r="PY387" s="251" t="str">
        <f t="shared" si="1229"/>
        <v/>
      </c>
      <c r="PZ387" s="251" t="str">
        <f t="shared" si="1230"/>
        <v/>
      </c>
      <c r="QA387" s="251" t="str">
        <f t="shared" si="1231"/>
        <v/>
      </c>
      <c r="QB387" s="251" t="str">
        <f t="shared" si="1232"/>
        <v/>
      </c>
      <c r="QC387" s="251" t="str">
        <f t="shared" si="1233"/>
        <v/>
      </c>
      <c r="QD387" s="251" t="str">
        <f t="shared" si="1234"/>
        <v/>
      </c>
      <c r="QE387" s="251" t="str">
        <f t="shared" si="1235"/>
        <v/>
      </c>
      <c r="QF387" s="63">
        <f t="shared" si="1236"/>
        <v>0</v>
      </c>
      <c r="QG387" s="59"/>
      <c r="QH387" s="59"/>
      <c r="QI387" s="59"/>
      <c r="QJ387" s="59"/>
      <c r="QK387" s="59"/>
      <c r="QL387" s="59"/>
      <c r="QM387" s="59"/>
      <c r="QN387" s="59"/>
    </row>
    <row r="388" spans="1:456" ht="6.75" customHeight="1" x14ac:dyDescent="0.25">
      <c r="A388" s="68"/>
      <c r="B388" s="389" t="str">
        <f t="shared" si="1098"/>
        <v/>
      </c>
      <c r="C388" s="72"/>
      <c r="D388" s="261"/>
      <c r="E388" s="59"/>
      <c r="F388" s="229"/>
      <c r="G388" s="295"/>
      <c r="H388" s="295"/>
      <c r="I388" s="229"/>
      <c r="J388" s="295"/>
      <c r="K388" s="295"/>
      <c r="L388" s="229"/>
      <c r="M388" s="295"/>
      <c r="N388" s="295"/>
      <c r="O388" s="229"/>
      <c r="P388" s="295"/>
      <c r="Q388" s="295"/>
      <c r="R388" s="229"/>
      <c r="S388" s="230"/>
      <c r="T388" s="231"/>
      <c r="U388" s="229"/>
      <c r="V388" s="230"/>
      <c r="W388" s="231"/>
      <c r="X388" s="229"/>
      <c r="Y388" s="230"/>
      <c r="Z388" s="231"/>
      <c r="AA388" s="229"/>
      <c r="AB388" s="295"/>
      <c r="AC388" s="295"/>
      <c r="AD388" s="229"/>
      <c r="AE388" s="295"/>
      <c r="AF388" s="295"/>
      <c r="AG388" s="229"/>
      <c r="AH388" s="295"/>
      <c r="AI388" s="295"/>
      <c r="AJ388" s="229"/>
      <c r="AK388" s="295"/>
      <c r="AL388" s="295"/>
      <c r="AM388" s="229"/>
      <c r="AN388" s="295"/>
      <c r="AO388" s="295"/>
      <c r="AP388" s="243"/>
      <c r="AQ388" s="295"/>
      <c r="AR388" s="290"/>
      <c r="AS388" s="243"/>
      <c r="AT388" s="295"/>
      <c r="AU388" s="290"/>
      <c r="AV388" s="229"/>
      <c r="AW388" s="230"/>
      <c r="AX388" s="231"/>
      <c r="AY388" s="229"/>
      <c r="AZ388" s="230"/>
      <c r="BA388" s="231"/>
      <c r="BB388" s="229"/>
      <c r="BC388" s="230"/>
      <c r="BD388" s="231"/>
      <c r="BE388" s="229"/>
      <c r="BF388" s="230"/>
      <c r="BG388" s="231"/>
      <c r="BH388" s="229"/>
      <c r="BI388" s="230"/>
      <c r="BJ388" s="231"/>
      <c r="BK388" s="243"/>
      <c r="BL388" s="230"/>
      <c r="BM388" s="231"/>
      <c r="BN388" s="243"/>
      <c r="BO388" s="230"/>
      <c r="BP388" s="231"/>
      <c r="BQ388" s="229"/>
      <c r="BR388" s="230"/>
      <c r="BS388" s="231"/>
      <c r="BT388" s="229"/>
      <c r="BU388" s="230"/>
      <c r="BV388" s="231"/>
      <c r="BW388" s="229"/>
      <c r="BX388" s="230"/>
      <c r="BY388" s="231"/>
      <c r="BZ388" s="229"/>
      <c r="CA388" s="230"/>
      <c r="CB388" s="231"/>
      <c r="CC388" s="229"/>
      <c r="CD388" s="230"/>
      <c r="CE388" s="231"/>
      <c r="CF388" s="331"/>
      <c r="CG388" s="332"/>
      <c r="CH388" s="385"/>
      <c r="CI388" s="331"/>
      <c r="CJ388" s="332"/>
      <c r="CK388" s="385"/>
      <c r="CL388" s="243"/>
      <c r="CM388" s="230"/>
      <c r="CN388" s="354"/>
      <c r="CO388" s="243"/>
      <c r="CP388" s="230"/>
      <c r="CQ388" s="231"/>
      <c r="CR388" s="331"/>
      <c r="CS388" s="332"/>
      <c r="CT388" s="333"/>
      <c r="CU388" s="229"/>
      <c r="CV388" s="230"/>
      <c r="CW388" s="231"/>
      <c r="CX388" s="331"/>
      <c r="CY388" s="332"/>
      <c r="CZ388" s="333"/>
      <c r="DA388" s="331"/>
      <c r="DB388" s="332"/>
      <c r="DC388" s="333"/>
      <c r="DD388" s="331"/>
      <c r="DE388" s="332"/>
      <c r="DF388" s="333"/>
      <c r="DG388" s="331"/>
      <c r="DH388" s="332"/>
      <c r="DI388" s="333"/>
      <c r="DJ388" s="229"/>
      <c r="DK388" s="230"/>
      <c r="DL388" s="231"/>
      <c r="DM388" s="229"/>
      <c r="DN388" s="230"/>
      <c r="DO388" s="231"/>
      <c r="DP388" s="331"/>
      <c r="DQ388" s="332"/>
      <c r="DR388" s="333"/>
      <c r="DS388" s="331"/>
      <c r="DT388" s="332"/>
      <c r="DU388" s="333"/>
      <c r="DV388" s="331"/>
      <c r="DW388" s="332"/>
      <c r="DX388" s="333"/>
      <c r="DY388" s="331"/>
      <c r="DZ388" s="332"/>
      <c r="EA388" s="333"/>
      <c r="EB388" s="331"/>
      <c r="EC388" s="332"/>
      <c r="ED388" s="333"/>
      <c r="EE388" s="331"/>
      <c r="EF388" s="332"/>
      <c r="EG388" s="333"/>
      <c r="EH388" s="229"/>
      <c r="EI388" s="230"/>
      <c r="EJ388" s="231"/>
      <c r="EK388" s="229"/>
      <c r="EL388" s="230"/>
      <c r="EM388" s="231"/>
      <c r="EN388" s="244"/>
      <c r="EO388" s="269" t="str">
        <f t="shared" si="1099"/>
        <v/>
      </c>
      <c r="EP388" s="444" t="s">
        <v>1247</v>
      </c>
      <c r="EQ388" s="360" t="str">
        <f t="shared" si="1237"/>
        <v/>
      </c>
      <c r="ER388" s="360" t="str">
        <f t="shared" si="1238"/>
        <v/>
      </c>
      <c r="ES388" s="360" t="str">
        <f t="shared" si="1239"/>
        <v/>
      </c>
      <c r="ET388" s="360" t="str">
        <f t="shared" si="1240"/>
        <v/>
      </c>
      <c r="EU388" s="360" t="str">
        <f t="shared" si="1241"/>
        <v/>
      </c>
      <c r="EV388" s="360" t="str">
        <f t="shared" si="1242"/>
        <v/>
      </c>
      <c r="EW388" s="360" t="str">
        <f t="shared" si="1243"/>
        <v/>
      </c>
      <c r="EX388" s="360" t="str">
        <f t="shared" si="1244"/>
        <v/>
      </c>
      <c r="EY388" s="360" t="str">
        <f t="shared" si="1245"/>
        <v/>
      </c>
      <c r="EZ388" s="360" t="str">
        <f t="shared" si="1246"/>
        <v/>
      </c>
      <c r="FA388" s="360" t="str">
        <f t="shared" si="1247"/>
        <v/>
      </c>
      <c r="FB388" s="360" t="str">
        <f t="shared" si="1248"/>
        <v/>
      </c>
      <c r="FC388" s="360" t="str">
        <f t="shared" si="1249"/>
        <v/>
      </c>
      <c r="FD388" s="360" t="str">
        <f t="shared" si="1250"/>
        <v/>
      </c>
      <c r="FE388" s="360" t="str">
        <f t="shared" si="1251"/>
        <v/>
      </c>
      <c r="FF388" s="360" t="str">
        <f t="shared" si="1252"/>
        <v/>
      </c>
      <c r="FG388" s="360" t="str">
        <f t="shared" si="1253"/>
        <v/>
      </c>
      <c r="FH388" s="360" t="str">
        <f t="shared" si="1254"/>
        <v/>
      </c>
      <c r="FI388" s="360" t="str">
        <f t="shared" si="1255"/>
        <v/>
      </c>
      <c r="FJ388" s="360" t="str">
        <f t="shared" si="1256"/>
        <v/>
      </c>
      <c r="FK388" s="360" t="str">
        <f t="shared" si="1257"/>
        <v/>
      </c>
      <c r="FL388" s="360" t="str">
        <f t="shared" si="1258"/>
        <v/>
      </c>
      <c r="FM388" s="360" t="str">
        <f t="shared" si="1259"/>
        <v/>
      </c>
      <c r="FN388" s="360" t="str">
        <f t="shared" si="1260"/>
        <v/>
      </c>
      <c r="FO388" s="360" t="str">
        <f t="shared" si="1261"/>
        <v/>
      </c>
      <c r="FP388" s="360" t="str">
        <f t="shared" si="1262"/>
        <v/>
      </c>
      <c r="FQ388" s="360" t="str">
        <f t="shared" si="1263"/>
        <v/>
      </c>
      <c r="FR388" s="360" t="str">
        <f t="shared" si="1264"/>
        <v/>
      </c>
      <c r="FS388" s="360" t="str">
        <f t="shared" si="1265"/>
        <v/>
      </c>
      <c r="FT388" s="360" t="str">
        <f t="shared" si="1100"/>
        <v/>
      </c>
      <c r="FU388" s="360" t="str">
        <f t="shared" si="1266"/>
        <v/>
      </c>
      <c r="FV388" s="360" t="str">
        <f t="shared" si="1267"/>
        <v/>
      </c>
      <c r="FW388" s="360" t="str">
        <f t="shared" si="1268"/>
        <v/>
      </c>
      <c r="FX388" s="360" t="str">
        <f t="shared" si="1269"/>
        <v/>
      </c>
      <c r="FY388" s="360" t="str">
        <f t="shared" si="1270"/>
        <v/>
      </c>
      <c r="FZ388" s="360" t="str">
        <f t="shared" si="1271"/>
        <v/>
      </c>
      <c r="GA388" s="360" t="str">
        <f t="shared" si="1272"/>
        <v/>
      </c>
      <c r="GB388" s="360" t="str">
        <f t="shared" si="1273"/>
        <v/>
      </c>
      <c r="GC388" s="360" t="str">
        <f t="shared" si="1274"/>
        <v/>
      </c>
      <c r="GD388" s="360" t="str">
        <f t="shared" si="1275"/>
        <v/>
      </c>
      <c r="GE388" s="360" t="str">
        <f t="shared" si="1276"/>
        <v/>
      </c>
      <c r="GF388" s="360" t="str">
        <f t="shared" si="1277"/>
        <v/>
      </c>
      <c r="GG388" s="360" t="str">
        <f t="shared" si="1278"/>
        <v/>
      </c>
      <c r="GH388" s="360" t="str">
        <f t="shared" si="1279"/>
        <v/>
      </c>
      <c r="GI388" s="360" t="str">
        <f t="shared" si="1280"/>
        <v/>
      </c>
      <c r="GJ388" s="360" t="str">
        <f t="shared" si="1281"/>
        <v/>
      </c>
      <c r="GK388" s="444" t="s">
        <v>1247</v>
      </c>
      <c r="GL388" s="361" t="str">
        <f t="shared" si="1101"/>
        <v>-</v>
      </c>
      <c r="GM388" s="361" t="str">
        <f t="shared" si="1102"/>
        <v>-</v>
      </c>
      <c r="GN388" s="361" t="str">
        <f t="shared" si="1103"/>
        <v>-</v>
      </c>
      <c r="GO388" s="361" t="str">
        <f t="shared" si="1104"/>
        <v>-</v>
      </c>
      <c r="GP388" s="361" t="str">
        <f t="shared" si="1105"/>
        <v>-</v>
      </c>
      <c r="GQ388" s="361" t="str">
        <f t="shared" si="1106"/>
        <v>-</v>
      </c>
      <c r="GR388" s="361" t="str">
        <f t="shared" si="1107"/>
        <v>-</v>
      </c>
      <c r="GS388" s="361" t="str">
        <f t="shared" si="1108"/>
        <v>-</v>
      </c>
      <c r="GT388" s="361" t="str">
        <f t="shared" si="1109"/>
        <v>-</v>
      </c>
      <c r="GU388" s="361" t="str">
        <f t="shared" si="1110"/>
        <v>-</v>
      </c>
      <c r="GV388" s="361" t="str">
        <f t="shared" si="1111"/>
        <v>-</v>
      </c>
      <c r="GW388" s="361" t="str">
        <f t="shared" si="1112"/>
        <v>-</v>
      </c>
      <c r="GX388" s="361" t="str">
        <f t="shared" si="1113"/>
        <v>-</v>
      </c>
      <c r="GY388" s="361" t="str">
        <f t="shared" si="1114"/>
        <v>-</v>
      </c>
      <c r="GZ388" s="361" t="str">
        <f t="shared" si="1115"/>
        <v>-</v>
      </c>
      <c r="HA388" s="361" t="str">
        <f t="shared" si="1116"/>
        <v>-</v>
      </c>
      <c r="HB388" s="361" t="str">
        <f t="shared" si="1117"/>
        <v>-</v>
      </c>
      <c r="HC388" s="361" t="str">
        <f t="shared" si="1118"/>
        <v>-</v>
      </c>
      <c r="HD388" s="361" t="str">
        <f t="shared" si="1119"/>
        <v>-</v>
      </c>
      <c r="HE388" s="361" t="str">
        <f t="shared" si="1120"/>
        <v>-</v>
      </c>
      <c r="HF388" s="361" t="str">
        <f t="shared" si="1121"/>
        <v>-</v>
      </c>
      <c r="HG388" s="361" t="str">
        <f t="shared" si="1122"/>
        <v>-</v>
      </c>
      <c r="HH388" s="361" t="str">
        <f t="shared" si="1123"/>
        <v>-</v>
      </c>
      <c r="HI388" s="361" t="str">
        <f t="shared" si="1124"/>
        <v>-</v>
      </c>
      <c r="HJ388" s="361" t="str">
        <f t="shared" si="1125"/>
        <v>-</v>
      </c>
      <c r="HK388" s="361" t="str">
        <f t="shared" si="1126"/>
        <v>-</v>
      </c>
      <c r="HL388" s="361" t="str">
        <f t="shared" si="1127"/>
        <v>-</v>
      </c>
      <c r="HM388" s="361" t="str">
        <f t="shared" si="1128"/>
        <v>-</v>
      </c>
      <c r="HN388" s="361" t="str">
        <f t="shared" si="1129"/>
        <v>-</v>
      </c>
      <c r="HO388" s="361" t="str">
        <f t="shared" si="1130"/>
        <v>-</v>
      </c>
      <c r="HP388" s="361" t="str">
        <f t="shared" si="1131"/>
        <v>-</v>
      </c>
      <c r="HQ388" s="361" t="str">
        <f t="shared" si="1132"/>
        <v>-</v>
      </c>
      <c r="HR388" s="361" t="str">
        <f t="shared" si="1133"/>
        <v>-</v>
      </c>
      <c r="HS388" s="361" t="str">
        <f t="shared" si="1134"/>
        <v>-</v>
      </c>
      <c r="HT388" s="361" t="str">
        <f t="shared" si="1135"/>
        <v>-</v>
      </c>
      <c r="HU388" s="361" t="str">
        <f t="shared" si="1136"/>
        <v>-</v>
      </c>
      <c r="HV388" s="361" t="str">
        <f t="shared" si="1137"/>
        <v>-</v>
      </c>
      <c r="HW388" s="361" t="str">
        <f t="shared" si="1138"/>
        <v>-</v>
      </c>
      <c r="HX388" s="361" t="str">
        <f t="shared" si="1139"/>
        <v>-</v>
      </c>
      <c r="HY388" s="361" t="str">
        <f t="shared" si="1140"/>
        <v>-</v>
      </c>
      <c r="HZ388" s="361" t="str">
        <f t="shared" si="1141"/>
        <v>-</v>
      </c>
      <c r="IA388" s="361" t="str">
        <f t="shared" si="1142"/>
        <v>-</v>
      </c>
      <c r="IB388" s="361" t="str">
        <f t="shared" si="1143"/>
        <v>-</v>
      </c>
      <c r="IC388" s="361" t="str">
        <f t="shared" si="1144"/>
        <v>-</v>
      </c>
      <c r="ID388" s="361" t="str">
        <f t="shared" si="1145"/>
        <v>-</v>
      </c>
      <c r="IE388" s="361" t="str">
        <f t="shared" si="1146"/>
        <v>-</v>
      </c>
      <c r="IF388" s="444" t="s">
        <v>1247</v>
      </c>
      <c r="IG388" s="56" t="str">
        <f t="shared" si="1282"/>
        <v>-</v>
      </c>
      <c r="IH388" s="56" t="str">
        <f t="shared" si="1283"/>
        <v>-</v>
      </c>
      <c r="II388" s="56" t="str">
        <f t="shared" si="1284"/>
        <v>-</v>
      </c>
      <c r="IJ388" s="56" t="str">
        <f t="shared" si="1285"/>
        <v>-</v>
      </c>
      <c r="IK388" s="56" t="str">
        <f t="shared" si="1147"/>
        <v>-</v>
      </c>
      <c r="IL388" s="56" t="str">
        <f t="shared" si="1148"/>
        <v>-</v>
      </c>
      <c r="IM388" s="56" t="str">
        <f t="shared" si="1149"/>
        <v>-</v>
      </c>
      <c r="IN388" s="56" t="str">
        <f t="shared" si="1150"/>
        <v>-</v>
      </c>
      <c r="IO388" s="56" t="str">
        <f t="shared" si="1151"/>
        <v>-</v>
      </c>
      <c r="IP388" s="56" t="str">
        <f t="shared" si="1152"/>
        <v>-</v>
      </c>
      <c r="IQ388" s="56" t="str">
        <f t="shared" si="1153"/>
        <v>-</v>
      </c>
      <c r="IR388" s="56" t="str">
        <f t="shared" si="1154"/>
        <v>-</v>
      </c>
      <c r="IS388" s="56" t="str">
        <f t="shared" si="1155"/>
        <v>-</v>
      </c>
      <c r="IT388" s="56" t="str">
        <f t="shared" si="1156"/>
        <v>-</v>
      </c>
      <c r="IU388" s="56" t="str">
        <f t="shared" si="1157"/>
        <v>-</v>
      </c>
      <c r="IV388" s="56" t="str">
        <f t="shared" si="1158"/>
        <v>-</v>
      </c>
      <c r="IW388" s="56" t="str">
        <f t="shared" si="1159"/>
        <v>-</v>
      </c>
      <c r="IX388" s="56" t="str">
        <f t="shared" si="1160"/>
        <v>-</v>
      </c>
      <c r="IY388" s="56" t="str">
        <f t="shared" si="1161"/>
        <v>-</v>
      </c>
      <c r="IZ388" s="56" t="str">
        <f t="shared" si="1162"/>
        <v>-</v>
      </c>
      <c r="JA388" s="56" t="str">
        <f t="shared" si="1163"/>
        <v>-</v>
      </c>
      <c r="JB388" s="56" t="str">
        <f t="shared" si="1164"/>
        <v>-</v>
      </c>
      <c r="JC388" s="56" t="str">
        <f t="shared" si="1165"/>
        <v>-</v>
      </c>
      <c r="JD388" s="56" t="str">
        <f t="shared" si="1166"/>
        <v>-</v>
      </c>
      <c r="JE388" s="56" t="str">
        <f t="shared" si="1167"/>
        <v>-</v>
      </c>
      <c r="JF388" s="56" t="str">
        <f t="shared" si="1168"/>
        <v>-</v>
      </c>
      <c r="JG388" s="56" t="str">
        <f t="shared" si="1169"/>
        <v>-</v>
      </c>
      <c r="JH388" s="56" t="str">
        <f t="shared" si="1170"/>
        <v>-</v>
      </c>
      <c r="JI388" s="56" t="str">
        <f t="shared" si="1171"/>
        <v>-</v>
      </c>
      <c r="JJ388" s="56" t="str">
        <f t="shared" si="1172"/>
        <v>-</v>
      </c>
      <c r="JK388" s="56" t="str">
        <f t="shared" si="1173"/>
        <v>-</v>
      </c>
      <c r="JL388" s="56" t="str">
        <f t="shared" si="1174"/>
        <v>-</v>
      </c>
      <c r="JM388" s="56" t="str">
        <f t="shared" si="1175"/>
        <v>-</v>
      </c>
      <c r="JN388" s="56" t="str">
        <f t="shared" si="1176"/>
        <v>-</v>
      </c>
      <c r="JO388" s="56" t="str">
        <f t="shared" si="1177"/>
        <v>-</v>
      </c>
      <c r="JP388" s="56" t="str">
        <f t="shared" si="1178"/>
        <v>-</v>
      </c>
      <c r="JQ388" s="56" t="str">
        <f t="shared" si="1179"/>
        <v>-</v>
      </c>
      <c r="JR388" s="56" t="str">
        <f t="shared" si="1180"/>
        <v>-</v>
      </c>
      <c r="JS388" s="56" t="str">
        <f t="shared" si="1181"/>
        <v>-</v>
      </c>
      <c r="JT388" s="56" t="str">
        <f t="shared" si="1182"/>
        <v>-</v>
      </c>
      <c r="JU388" s="56" t="str">
        <f t="shared" si="1183"/>
        <v>-</v>
      </c>
      <c r="JV388" s="56" t="str">
        <f t="shared" si="1184"/>
        <v>-</v>
      </c>
      <c r="JW388" s="56" t="str">
        <f t="shared" si="1185"/>
        <v>-</v>
      </c>
      <c r="JX388" s="56" t="str">
        <f t="shared" si="1186"/>
        <v>-</v>
      </c>
      <c r="JY388" s="56" t="str">
        <f t="shared" si="1187"/>
        <v>-</v>
      </c>
      <c r="JZ388" s="56" t="str">
        <f t="shared" si="1188"/>
        <v>-</v>
      </c>
      <c r="KA388" s="444" t="s">
        <v>1247</v>
      </c>
      <c r="KB388" s="360">
        <f>IF(ISNUMBER(INDEX($EQ$15:$GK$521,$B388,EO$11)),MAX(KB$14:KB387)+1,0)</f>
        <v>0</v>
      </c>
      <c r="KC388" s="360" t="str">
        <f t="shared" si="1286"/>
        <v/>
      </c>
      <c r="KD388" s="373" t="s">
        <v>2</v>
      </c>
      <c r="KE388" s="215"/>
      <c r="KF388" s="60"/>
      <c r="KG388" s="60"/>
      <c r="KH388" s="60"/>
      <c r="KI388" s="60"/>
      <c r="KJ388" s="60"/>
      <c r="KK388" s="60"/>
      <c r="KL388" s="60"/>
      <c r="KM388" s="60"/>
      <c r="KN388" s="60"/>
      <c r="KO388" s="60"/>
      <c r="KP388" s="60"/>
      <c r="KQ388" s="60"/>
      <c r="KR388" s="60"/>
      <c r="KS388" s="60"/>
      <c r="KT388" s="60"/>
      <c r="KU388" s="60"/>
      <c r="KV388" s="60"/>
      <c r="KW388" s="60"/>
      <c r="KX388" s="60"/>
      <c r="KY388" s="60"/>
      <c r="KZ388" s="283" t="str">
        <f t="shared" si="1189"/>
        <v/>
      </c>
      <c r="LA388" s="26"/>
      <c r="LB388" s="18"/>
      <c r="LC388" s="18"/>
      <c r="LD388" s="18"/>
      <c r="LE388" s="18"/>
      <c r="LF388" s="18"/>
      <c r="LG388" s="18"/>
      <c r="LH388" s="18"/>
      <c r="LI388" s="18"/>
      <c r="LJ388" s="18"/>
      <c r="LK388" s="18"/>
      <c r="LL388" s="18"/>
      <c r="LM388" s="18"/>
      <c r="LN388" s="63"/>
      <c r="LO388" s="251">
        <f t="shared" si="1190"/>
        <v>0</v>
      </c>
      <c r="LP388" s="251">
        <f t="shared" si="1191"/>
        <v>0</v>
      </c>
      <c r="LQ388" s="251">
        <f t="shared" si="1192"/>
        <v>0</v>
      </c>
      <c r="LR388" s="251">
        <f t="shared" si="1193"/>
        <v>0</v>
      </c>
      <c r="LS388" s="251">
        <f t="shared" si="1194"/>
        <v>0</v>
      </c>
      <c r="LT388" s="251">
        <f t="shared" si="1195"/>
        <v>0</v>
      </c>
      <c r="LU388" s="251">
        <f t="shared" si="1196"/>
        <v>0</v>
      </c>
      <c r="LV388" s="251">
        <f t="shared" si="1197"/>
        <v>0</v>
      </c>
      <c r="LW388" s="251">
        <f t="shared" si="1198"/>
        <v>0</v>
      </c>
      <c r="LX388" s="251">
        <f t="shared" si="1199"/>
        <v>0</v>
      </c>
      <c r="LY388" s="251">
        <f t="shared" si="1200"/>
        <v>0</v>
      </c>
      <c r="LZ388" s="251">
        <f t="shared" si="1201"/>
        <v>0</v>
      </c>
      <c r="MA388" s="63" t="str">
        <f t="shared" si="1202"/>
        <v/>
      </c>
      <c r="MB388" s="63" t="str">
        <f t="shared" si="1287"/>
        <v/>
      </c>
      <c r="MC388" s="63">
        <f t="shared" si="1288"/>
        <v>374</v>
      </c>
      <c r="MD388" s="63" t="str">
        <f t="shared" si="1289"/>
        <v/>
      </c>
      <c r="ME388" s="63" t="str">
        <f t="shared" si="1290"/>
        <v/>
      </c>
      <c r="MF388" s="315" t="str">
        <f t="shared" si="1203"/>
        <v/>
      </c>
      <c r="MG388" s="315">
        <f>IF(ISNUMBER(MATCH(EO388,$ME$15:$ME$520,0)),0,MAX(MG$14:MG387)+1)</f>
        <v>0</v>
      </c>
      <c r="MH388" s="315" t="str">
        <f t="shared" si="1204"/>
        <v/>
      </c>
      <c r="MI388" s="369"/>
      <c r="MJ388" s="68"/>
      <c r="MK388" s="18"/>
      <c r="ML388" s="242"/>
      <c r="MM388" s="242"/>
      <c r="MN388" s="59"/>
      <c r="MO388" s="59"/>
      <c r="MP388" s="285"/>
      <c r="MQ388" s="59"/>
      <c r="MR388" s="59"/>
      <c r="MS388" s="285"/>
      <c r="MT388" s="59"/>
      <c r="MU388" s="285"/>
      <c r="MV388" s="59"/>
      <c r="MW388" s="59"/>
      <c r="MX388" s="59"/>
      <c r="MY388" s="59"/>
      <c r="MZ388" s="59"/>
      <c r="NA388" s="59"/>
      <c r="NB388" s="59"/>
      <c r="NC388" s="59"/>
      <c r="ND388" s="59"/>
      <c r="NE388" s="59"/>
      <c r="NF388" s="59"/>
      <c r="NG388" s="59"/>
      <c r="NH388" s="59"/>
      <c r="NI388" s="59"/>
      <c r="NJ388" s="59"/>
      <c r="NK388" s="59"/>
      <c r="NL388" s="454"/>
      <c r="NM388" s="454"/>
      <c r="NN388" s="59"/>
      <c r="NO388" s="18"/>
      <c r="NP388" s="18"/>
      <c r="NQ388" s="18"/>
      <c r="NR388" s="18"/>
      <c r="NS388" s="18"/>
      <c r="NT388" s="18"/>
      <c r="NU388" s="18"/>
      <c r="NV388" s="18"/>
      <c r="NW388" s="18"/>
      <c r="NX388" s="18"/>
      <c r="NY388" s="18"/>
      <c r="NZ388" s="18"/>
      <c r="OA388" s="18"/>
      <c r="OB388" s="18"/>
      <c r="OC388" s="18"/>
      <c r="OZ388" s="59"/>
      <c r="PA388" s="251" t="str">
        <f t="shared" si="1205"/>
        <v/>
      </c>
      <c r="PB388" s="251" t="str">
        <f t="shared" si="1206"/>
        <v/>
      </c>
      <c r="PC388" s="251" t="str">
        <f t="shared" si="1207"/>
        <v/>
      </c>
      <c r="PD388" s="251" t="str">
        <f t="shared" si="1208"/>
        <v/>
      </c>
      <c r="PE388" s="251" t="str">
        <f t="shared" si="1209"/>
        <v/>
      </c>
      <c r="PF388" s="251" t="str">
        <f t="shared" si="1210"/>
        <v/>
      </c>
      <c r="PG388" s="251" t="str">
        <f t="shared" si="1211"/>
        <v/>
      </c>
      <c r="PH388" s="251" t="str">
        <f t="shared" si="1212"/>
        <v/>
      </c>
      <c r="PI388" s="251" t="str">
        <f t="shared" si="1213"/>
        <v/>
      </c>
      <c r="PJ388" s="251" t="str">
        <f t="shared" si="1214"/>
        <v/>
      </c>
      <c r="PK388" s="251" t="str">
        <f t="shared" si="1215"/>
        <v/>
      </c>
      <c r="PL388" s="251" t="str">
        <f t="shared" si="1216"/>
        <v/>
      </c>
      <c r="PM388" s="251" t="str">
        <f t="shared" si="1217"/>
        <v/>
      </c>
      <c r="PN388" s="251" t="str">
        <f t="shared" si="1218"/>
        <v/>
      </c>
      <c r="PO388" s="251" t="str">
        <f t="shared" si="1219"/>
        <v/>
      </c>
      <c r="PP388" s="251" t="str">
        <f t="shared" si="1220"/>
        <v/>
      </c>
      <c r="PQ388" s="251" t="str">
        <f t="shared" si="1221"/>
        <v/>
      </c>
      <c r="PR388" s="251" t="str">
        <f t="shared" si="1222"/>
        <v/>
      </c>
      <c r="PS388" s="251" t="str">
        <f t="shared" si="1223"/>
        <v/>
      </c>
      <c r="PT388" s="251" t="str">
        <f t="shared" si="1224"/>
        <v/>
      </c>
      <c r="PU388" s="251" t="str">
        <f t="shared" si="1225"/>
        <v/>
      </c>
      <c r="PV388" s="251" t="str">
        <f t="shared" si="1226"/>
        <v/>
      </c>
      <c r="PW388" s="251" t="str">
        <f t="shared" si="1227"/>
        <v/>
      </c>
      <c r="PX388" s="251" t="str">
        <f t="shared" si="1228"/>
        <v/>
      </c>
      <c r="PY388" s="251" t="str">
        <f t="shared" si="1229"/>
        <v/>
      </c>
      <c r="PZ388" s="251" t="str">
        <f t="shared" si="1230"/>
        <v/>
      </c>
      <c r="QA388" s="251" t="str">
        <f t="shared" si="1231"/>
        <v/>
      </c>
      <c r="QB388" s="251" t="str">
        <f t="shared" si="1232"/>
        <v/>
      </c>
      <c r="QC388" s="251" t="str">
        <f t="shared" si="1233"/>
        <v/>
      </c>
      <c r="QD388" s="251" t="str">
        <f t="shared" si="1234"/>
        <v/>
      </c>
      <c r="QE388" s="251" t="str">
        <f t="shared" si="1235"/>
        <v/>
      </c>
      <c r="QF388" s="63">
        <f t="shared" si="1236"/>
        <v>0</v>
      </c>
      <c r="QG388" s="59"/>
      <c r="QH388" s="59"/>
      <c r="QI388" s="59"/>
      <c r="QJ388" s="59"/>
      <c r="QK388" s="59"/>
      <c r="QL388" s="59"/>
      <c r="QM388" s="59"/>
      <c r="QN388" s="59"/>
    </row>
    <row r="389" spans="1:456" ht="6.75" customHeight="1" x14ac:dyDescent="0.25">
      <c r="A389" s="68"/>
      <c r="B389" s="389" t="str">
        <f t="shared" si="1098"/>
        <v/>
      </c>
      <c r="C389" s="72"/>
      <c r="D389" s="261"/>
      <c r="E389" s="59"/>
      <c r="F389" s="229"/>
      <c r="G389" s="295"/>
      <c r="H389" s="295"/>
      <c r="I389" s="229"/>
      <c r="J389" s="295"/>
      <c r="K389" s="295"/>
      <c r="L389" s="229"/>
      <c r="M389" s="295"/>
      <c r="N389" s="295"/>
      <c r="O389" s="229"/>
      <c r="P389" s="295"/>
      <c r="Q389" s="295"/>
      <c r="R389" s="229"/>
      <c r="S389" s="230"/>
      <c r="T389" s="231"/>
      <c r="U389" s="229"/>
      <c r="V389" s="230"/>
      <c r="W389" s="231"/>
      <c r="X389" s="229"/>
      <c r="Y389" s="230"/>
      <c r="Z389" s="231"/>
      <c r="AA389" s="229"/>
      <c r="AB389" s="295"/>
      <c r="AC389" s="295"/>
      <c r="AD389" s="229"/>
      <c r="AE389" s="295"/>
      <c r="AF389" s="295"/>
      <c r="AG389" s="229"/>
      <c r="AH389" s="295"/>
      <c r="AI389" s="295"/>
      <c r="AJ389" s="229"/>
      <c r="AK389" s="295"/>
      <c r="AL389" s="295"/>
      <c r="AM389" s="229"/>
      <c r="AN389" s="295"/>
      <c r="AO389" s="295"/>
      <c r="AP389" s="243"/>
      <c r="AQ389" s="295"/>
      <c r="AR389" s="290"/>
      <c r="AS389" s="243"/>
      <c r="AT389" s="295"/>
      <c r="AU389" s="290"/>
      <c r="AV389" s="229"/>
      <c r="AW389" s="230"/>
      <c r="AX389" s="231"/>
      <c r="AY389" s="229"/>
      <c r="AZ389" s="230"/>
      <c r="BA389" s="231"/>
      <c r="BB389" s="229"/>
      <c r="BC389" s="230"/>
      <c r="BD389" s="231"/>
      <c r="BE389" s="229"/>
      <c r="BF389" s="230"/>
      <c r="BG389" s="231"/>
      <c r="BH389" s="229"/>
      <c r="BI389" s="230"/>
      <c r="BJ389" s="231"/>
      <c r="BK389" s="243"/>
      <c r="BL389" s="230"/>
      <c r="BM389" s="231"/>
      <c r="BN389" s="243"/>
      <c r="BO389" s="230"/>
      <c r="BP389" s="231"/>
      <c r="BQ389" s="229"/>
      <c r="BR389" s="230"/>
      <c r="BS389" s="231"/>
      <c r="BT389" s="229"/>
      <c r="BU389" s="230"/>
      <c r="BV389" s="231"/>
      <c r="BW389" s="229"/>
      <c r="BX389" s="230"/>
      <c r="BY389" s="231"/>
      <c r="BZ389" s="229"/>
      <c r="CA389" s="230"/>
      <c r="CB389" s="231"/>
      <c r="CC389" s="229"/>
      <c r="CD389" s="230"/>
      <c r="CE389" s="231"/>
      <c r="CF389" s="331"/>
      <c r="CG389" s="332"/>
      <c r="CH389" s="385"/>
      <c r="CI389" s="331"/>
      <c r="CJ389" s="332"/>
      <c r="CK389" s="385"/>
      <c r="CL389" s="243"/>
      <c r="CM389" s="230"/>
      <c r="CN389" s="354"/>
      <c r="CO389" s="243"/>
      <c r="CP389" s="230"/>
      <c r="CQ389" s="231"/>
      <c r="CR389" s="331"/>
      <c r="CS389" s="332"/>
      <c r="CT389" s="333"/>
      <c r="CU389" s="229"/>
      <c r="CV389" s="230"/>
      <c r="CW389" s="231"/>
      <c r="CX389" s="331"/>
      <c r="CY389" s="332"/>
      <c r="CZ389" s="333"/>
      <c r="DA389" s="331"/>
      <c r="DB389" s="332"/>
      <c r="DC389" s="333"/>
      <c r="DD389" s="331"/>
      <c r="DE389" s="332"/>
      <c r="DF389" s="333"/>
      <c r="DG389" s="331"/>
      <c r="DH389" s="332"/>
      <c r="DI389" s="333"/>
      <c r="DJ389" s="229"/>
      <c r="DK389" s="230"/>
      <c r="DL389" s="231"/>
      <c r="DM389" s="229"/>
      <c r="DN389" s="230"/>
      <c r="DO389" s="231"/>
      <c r="DP389" s="331"/>
      <c r="DQ389" s="332"/>
      <c r="DR389" s="333"/>
      <c r="DS389" s="331"/>
      <c r="DT389" s="332"/>
      <c r="DU389" s="333"/>
      <c r="DV389" s="331"/>
      <c r="DW389" s="332"/>
      <c r="DX389" s="333"/>
      <c r="DY389" s="331"/>
      <c r="DZ389" s="332"/>
      <c r="EA389" s="333"/>
      <c r="EB389" s="331"/>
      <c r="EC389" s="332"/>
      <c r="ED389" s="333"/>
      <c r="EE389" s="331"/>
      <c r="EF389" s="332"/>
      <c r="EG389" s="333"/>
      <c r="EH389" s="229"/>
      <c r="EI389" s="230"/>
      <c r="EJ389" s="231"/>
      <c r="EK389" s="229"/>
      <c r="EL389" s="230"/>
      <c r="EM389" s="231"/>
      <c r="EN389" s="244"/>
      <c r="EO389" s="269" t="str">
        <f t="shared" si="1099"/>
        <v/>
      </c>
      <c r="EP389" s="444" t="s">
        <v>1247</v>
      </c>
      <c r="EQ389" s="360" t="str">
        <f t="shared" si="1237"/>
        <v/>
      </c>
      <c r="ER389" s="360" t="str">
        <f t="shared" si="1238"/>
        <v/>
      </c>
      <c r="ES389" s="360" t="str">
        <f t="shared" si="1239"/>
        <v/>
      </c>
      <c r="ET389" s="360" t="str">
        <f t="shared" si="1240"/>
        <v/>
      </c>
      <c r="EU389" s="360" t="str">
        <f t="shared" si="1241"/>
        <v/>
      </c>
      <c r="EV389" s="360" t="str">
        <f t="shared" si="1242"/>
        <v/>
      </c>
      <c r="EW389" s="360" t="str">
        <f t="shared" si="1243"/>
        <v/>
      </c>
      <c r="EX389" s="360" t="str">
        <f t="shared" si="1244"/>
        <v/>
      </c>
      <c r="EY389" s="360" t="str">
        <f t="shared" si="1245"/>
        <v/>
      </c>
      <c r="EZ389" s="360" t="str">
        <f t="shared" si="1246"/>
        <v/>
      </c>
      <c r="FA389" s="360" t="str">
        <f t="shared" si="1247"/>
        <v/>
      </c>
      <c r="FB389" s="360" t="str">
        <f t="shared" si="1248"/>
        <v/>
      </c>
      <c r="FC389" s="360" t="str">
        <f t="shared" si="1249"/>
        <v/>
      </c>
      <c r="FD389" s="360" t="str">
        <f t="shared" si="1250"/>
        <v/>
      </c>
      <c r="FE389" s="360" t="str">
        <f t="shared" si="1251"/>
        <v/>
      </c>
      <c r="FF389" s="360" t="str">
        <f t="shared" si="1252"/>
        <v/>
      </c>
      <c r="FG389" s="360" t="str">
        <f t="shared" si="1253"/>
        <v/>
      </c>
      <c r="FH389" s="360" t="str">
        <f t="shared" si="1254"/>
        <v/>
      </c>
      <c r="FI389" s="360" t="str">
        <f t="shared" si="1255"/>
        <v/>
      </c>
      <c r="FJ389" s="360" t="str">
        <f t="shared" si="1256"/>
        <v/>
      </c>
      <c r="FK389" s="360" t="str">
        <f t="shared" si="1257"/>
        <v/>
      </c>
      <c r="FL389" s="360" t="str">
        <f t="shared" si="1258"/>
        <v/>
      </c>
      <c r="FM389" s="360" t="str">
        <f t="shared" si="1259"/>
        <v/>
      </c>
      <c r="FN389" s="360" t="str">
        <f t="shared" si="1260"/>
        <v/>
      </c>
      <c r="FO389" s="360" t="str">
        <f t="shared" si="1261"/>
        <v/>
      </c>
      <c r="FP389" s="360" t="str">
        <f t="shared" si="1262"/>
        <v/>
      </c>
      <c r="FQ389" s="360" t="str">
        <f t="shared" si="1263"/>
        <v/>
      </c>
      <c r="FR389" s="360" t="str">
        <f t="shared" si="1264"/>
        <v/>
      </c>
      <c r="FS389" s="360" t="str">
        <f t="shared" si="1265"/>
        <v/>
      </c>
      <c r="FT389" s="360" t="str">
        <f t="shared" si="1100"/>
        <v/>
      </c>
      <c r="FU389" s="360" t="str">
        <f t="shared" si="1266"/>
        <v/>
      </c>
      <c r="FV389" s="360" t="str">
        <f t="shared" si="1267"/>
        <v/>
      </c>
      <c r="FW389" s="360" t="str">
        <f t="shared" si="1268"/>
        <v/>
      </c>
      <c r="FX389" s="360" t="str">
        <f t="shared" si="1269"/>
        <v/>
      </c>
      <c r="FY389" s="360" t="str">
        <f t="shared" si="1270"/>
        <v/>
      </c>
      <c r="FZ389" s="360" t="str">
        <f t="shared" si="1271"/>
        <v/>
      </c>
      <c r="GA389" s="360" t="str">
        <f t="shared" si="1272"/>
        <v/>
      </c>
      <c r="GB389" s="360" t="str">
        <f t="shared" si="1273"/>
        <v/>
      </c>
      <c r="GC389" s="360" t="str">
        <f t="shared" si="1274"/>
        <v/>
      </c>
      <c r="GD389" s="360" t="str">
        <f t="shared" si="1275"/>
        <v/>
      </c>
      <c r="GE389" s="360" t="str">
        <f t="shared" si="1276"/>
        <v/>
      </c>
      <c r="GF389" s="360" t="str">
        <f t="shared" si="1277"/>
        <v/>
      </c>
      <c r="GG389" s="360" t="str">
        <f t="shared" si="1278"/>
        <v/>
      </c>
      <c r="GH389" s="360" t="str">
        <f t="shared" si="1279"/>
        <v/>
      </c>
      <c r="GI389" s="360" t="str">
        <f t="shared" si="1280"/>
        <v/>
      </c>
      <c r="GJ389" s="360" t="str">
        <f t="shared" si="1281"/>
        <v/>
      </c>
      <c r="GK389" s="444" t="s">
        <v>1247</v>
      </c>
      <c r="GL389" s="361" t="str">
        <f t="shared" si="1101"/>
        <v>-</v>
      </c>
      <c r="GM389" s="361" t="str">
        <f t="shared" si="1102"/>
        <v>-</v>
      </c>
      <c r="GN389" s="361" t="str">
        <f t="shared" si="1103"/>
        <v>-</v>
      </c>
      <c r="GO389" s="361" t="str">
        <f t="shared" si="1104"/>
        <v>-</v>
      </c>
      <c r="GP389" s="361" t="str">
        <f t="shared" si="1105"/>
        <v>-</v>
      </c>
      <c r="GQ389" s="361" t="str">
        <f t="shared" si="1106"/>
        <v>-</v>
      </c>
      <c r="GR389" s="361" t="str">
        <f t="shared" si="1107"/>
        <v>-</v>
      </c>
      <c r="GS389" s="361" t="str">
        <f t="shared" si="1108"/>
        <v>-</v>
      </c>
      <c r="GT389" s="361" t="str">
        <f t="shared" si="1109"/>
        <v>-</v>
      </c>
      <c r="GU389" s="361" t="str">
        <f t="shared" si="1110"/>
        <v>-</v>
      </c>
      <c r="GV389" s="361" t="str">
        <f t="shared" si="1111"/>
        <v>-</v>
      </c>
      <c r="GW389" s="361" t="str">
        <f t="shared" si="1112"/>
        <v>-</v>
      </c>
      <c r="GX389" s="361" t="str">
        <f t="shared" si="1113"/>
        <v>-</v>
      </c>
      <c r="GY389" s="361" t="str">
        <f t="shared" si="1114"/>
        <v>-</v>
      </c>
      <c r="GZ389" s="361" t="str">
        <f t="shared" si="1115"/>
        <v>-</v>
      </c>
      <c r="HA389" s="361" t="str">
        <f t="shared" si="1116"/>
        <v>-</v>
      </c>
      <c r="HB389" s="361" t="str">
        <f t="shared" si="1117"/>
        <v>-</v>
      </c>
      <c r="HC389" s="361" t="str">
        <f t="shared" si="1118"/>
        <v>-</v>
      </c>
      <c r="HD389" s="361" t="str">
        <f t="shared" si="1119"/>
        <v>-</v>
      </c>
      <c r="HE389" s="361" t="str">
        <f t="shared" si="1120"/>
        <v>-</v>
      </c>
      <c r="HF389" s="361" t="str">
        <f t="shared" si="1121"/>
        <v>-</v>
      </c>
      <c r="HG389" s="361" t="str">
        <f t="shared" si="1122"/>
        <v>-</v>
      </c>
      <c r="HH389" s="361" t="str">
        <f t="shared" si="1123"/>
        <v>-</v>
      </c>
      <c r="HI389" s="361" t="str">
        <f t="shared" si="1124"/>
        <v>-</v>
      </c>
      <c r="HJ389" s="361" t="str">
        <f t="shared" si="1125"/>
        <v>-</v>
      </c>
      <c r="HK389" s="361" t="str">
        <f t="shared" si="1126"/>
        <v>-</v>
      </c>
      <c r="HL389" s="361" t="str">
        <f t="shared" si="1127"/>
        <v>-</v>
      </c>
      <c r="HM389" s="361" t="str">
        <f t="shared" si="1128"/>
        <v>-</v>
      </c>
      <c r="HN389" s="361" t="str">
        <f t="shared" si="1129"/>
        <v>-</v>
      </c>
      <c r="HO389" s="361" t="str">
        <f t="shared" si="1130"/>
        <v>-</v>
      </c>
      <c r="HP389" s="361" t="str">
        <f t="shared" si="1131"/>
        <v>-</v>
      </c>
      <c r="HQ389" s="361" t="str">
        <f t="shared" si="1132"/>
        <v>-</v>
      </c>
      <c r="HR389" s="361" t="str">
        <f t="shared" si="1133"/>
        <v>-</v>
      </c>
      <c r="HS389" s="361" t="str">
        <f t="shared" si="1134"/>
        <v>-</v>
      </c>
      <c r="HT389" s="361" t="str">
        <f t="shared" si="1135"/>
        <v>-</v>
      </c>
      <c r="HU389" s="361" t="str">
        <f t="shared" si="1136"/>
        <v>-</v>
      </c>
      <c r="HV389" s="361" t="str">
        <f t="shared" si="1137"/>
        <v>-</v>
      </c>
      <c r="HW389" s="361" t="str">
        <f t="shared" si="1138"/>
        <v>-</v>
      </c>
      <c r="HX389" s="361" t="str">
        <f t="shared" si="1139"/>
        <v>-</v>
      </c>
      <c r="HY389" s="361" t="str">
        <f t="shared" si="1140"/>
        <v>-</v>
      </c>
      <c r="HZ389" s="361" t="str">
        <f t="shared" si="1141"/>
        <v>-</v>
      </c>
      <c r="IA389" s="361" t="str">
        <f t="shared" si="1142"/>
        <v>-</v>
      </c>
      <c r="IB389" s="361" t="str">
        <f t="shared" si="1143"/>
        <v>-</v>
      </c>
      <c r="IC389" s="361" t="str">
        <f t="shared" si="1144"/>
        <v>-</v>
      </c>
      <c r="ID389" s="361" t="str">
        <f t="shared" si="1145"/>
        <v>-</v>
      </c>
      <c r="IE389" s="361" t="str">
        <f t="shared" si="1146"/>
        <v>-</v>
      </c>
      <c r="IF389" s="444" t="s">
        <v>1247</v>
      </c>
      <c r="IG389" s="56" t="str">
        <f t="shared" si="1282"/>
        <v>-</v>
      </c>
      <c r="IH389" s="56" t="str">
        <f t="shared" si="1283"/>
        <v>-</v>
      </c>
      <c r="II389" s="56" t="str">
        <f t="shared" si="1284"/>
        <v>-</v>
      </c>
      <c r="IJ389" s="56" t="str">
        <f t="shared" si="1285"/>
        <v>-</v>
      </c>
      <c r="IK389" s="56" t="str">
        <f t="shared" si="1147"/>
        <v>-</v>
      </c>
      <c r="IL389" s="56" t="str">
        <f t="shared" si="1148"/>
        <v>-</v>
      </c>
      <c r="IM389" s="56" t="str">
        <f t="shared" si="1149"/>
        <v>-</v>
      </c>
      <c r="IN389" s="56" t="str">
        <f t="shared" si="1150"/>
        <v>-</v>
      </c>
      <c r="IO389" s="56" t="str">
        <f t="shared" si="1151"/>
        <v>-</v>
      </c>
      <c r="IP389" s="56" t="str">
        <f t="shared" si="1152"/>
        <v>-</v>
      </c>
      <c r="IQ389" s="56" t="str">
        <f t="shared" si="1153"/>
        <v>-</v>
      </c>
      <c r="IR389" s="56" t="str">
        <f t="shared" si="1154"/>
        <v>-</v>
      </c>
      <c r="IS389" s="56" t="str">
        <f t="shared" si="1155"/>
        <v>-</v>
      </c>
      <c r="IT389" s="56" t="str">
        <f t="shared" si="1156"/>
        <v>-</v>
      </c>
      <c r="IU389" s="56" t="str">
        <f t="shared" si="1157"/>
        <v>-</v>
      </c>
      <c r="IV389" s="56" t="str">
        <f t="shared" si="1158"/>
        <v>-</v>
      </c>
      <c r="IW389" s="56" t="str">
        <f t="shared" si="1159"/>
        <v>-</v>
      </c>
      <c r="IX389" s="56" t="str">
        <f t="shared" si="1160"/>
        <v>-</v>
      </c>
      <c r="IY389" s="56" t="str">
        <f t="shared" si="1161"/>
        <v>-</v>
      </c>
      <c r="IZ389" s="56" t="str">
        <f t="shared" si="1162"/>
        <v>-</v>
      </c>
      <c r="JA389" s="56" t="str">
        <f t="shared" si="1163"/>
        <v>-</v>
      </c>
      <c r="JB389" s="56" t="str">
        <f t="shared" si="1164"/>
        <v>-</v>
      </c>
      <c r="JC389" s="56" t="str">
        <f t="shared" si="1165"/>
        <v>-</v>
      </c>
      <c r="JD389" s="56" t="str">
        <f t="shared" si="1166"/>
        <v>-</v>
      </c>
      <c r="JE389" s="56" t="str">
        <f t="shared" si="1167"/>
        <v>-</v>
      </c>
      <c r="JF389" s="56" t="str">
        <f t="shared" si="1168"/>
        <v>-</v>
      </c>
      <c r="JG389" s="56" t="str">
        <f t="shared" si="1169"/>
        <v>-</v>
      </c>
      <c r="JH389" s="56" t="str">
        <f t="shared" si="1170"/>
        <v>-</v>
      </c>
      <c r="JI389" s="56" t="str">
        <f t="shared" si="1171"/>
        <v>-</v>
      </c>
      <c r="JJ389" s="56" t="str">
        <f t="shared" si="1172"/>
        <v>-</v>
      </c>
      <c r="JK389" s="56" t="str">
        <f t="shared" si="1173"/>
        <v>-</v>
      </c>
      <c r="JL389" s="56" t="str">
        <f t="shared" si="1174"/>
        <v>-</v>
      </c>
      <c r="JM389" s="56" t="str">
        <f t="shared" si="1175"/>
        <v>-</v>
      </c>
      <c r="JN389" s="56" t="str">
        <f t="shared" si="1176"/>
        <v>-</v>
      </c>
      <c r="JO389" s="56" t="str">
        <f t="shared" si="1177"/>
        <v>-</v>
      </c>
      <c r="JP389" s="56" t="str">
        <f t="shared" si="1178"/>
        <v>-</v>
      </c>
      <c r="JQ389" s="56" t="str">
        <f t="shared" si="1179"/>
        <v>-</v>
      </c>
      <c r="JR389" s="56" t="str">
        <f t="shared" si="1180"/>
        <v>-</v>
      </c>
      <c r="JS389" s="56" t="str">
        <f t="shared" si="1181"/>
        <v>-</v>
      </c>
      <c r="JT389" s="56" t="str">
        <f t="shared" si="1182"/>
        <v>-</v>
      </c>
      <c r="JU389" s="56" t="str">
        <f t="shared" si="1183"/>
        <v>-</v>
      </c>
      <c r="JV389" s="56" t="str">
        <f t="shared" si="1184"/>
        <v>-</v>
      </c>
      <c r="JW389" s="56" t="str">
        <f t="shared" si="1185"/>
        <v>-</v>
      </c>
      <c r="JX389" s="56" t="str">
        <f t="shared" si="1186"/>
        <v>-</v>
      </c>
      <c r="JY389" s="56" t="str">
        <f t="shared" si="1187"/>
        <v>-</v>
      </c>
      <c r="JZ389" s="56" t="str">
        <f t="shared" si="1188"/>
        <v>-</v>
      </c>
      <c r="KA389" s="444" t="s">
        <v>1247</v>
      </c>
      <c r="KB389" s="360">
        <f>IF(ISNUMBER(INDEX($EQ$15:$GK$521,$B389,EO$11)),MAX(KB$14:KB388)+1,0)</f>
        <v>0</v>
      </c>
      <c r="KC389" s="360" t="str">
        <f t="shared" si="1286"/>
        <v/>
      </c>
      <c r="KD389" s="373" t="s">
        <v>2</v>
      </c>
      <c r="KE389" s="215"/>
      <c r="KF389" s="60"/>
      <c r="KG389" s="60"/>
      <c r="KH389" s="60"/>
      <c r="KI389" s="60"/>
      <c r="KJ389" s="60"/>
      <c r="KK389" s="60"/>
      <c r="KL389" s="60"/>
      <c r="KM389" s="60"/>
      <c r="KN389" s="60"/>
      <c r="KO389" s="60"/>
      <c r="KP389" s="60"/>
      <c r="KQ389" s="60"/>
      <c r="KR389" s="60"/>
      <c r="KS389" s="60"/>
      <c r="KT389" s="60"/>
      <c r="KU389" s="60"/>
      <c r="KV389" s="60"/>
      <c r="KW389" s="60"/>
      <c r="KX389" s="60"/>
      <c r="KY389" s="60"/>
      <c r="KZ389" s="283" t="str">
        <f t="shared" si="1189"/>
        <v/>
      </c>
      <c r="LA389" s="26"/>
      <c r="LB389" s="18"/>
      <c r="LC389" s="18"/>
      <c r="LD389" s="18"/>
      <c r="LE389" s="18"/>
      <c r="LF389" s="18"/>
      <c r="LG389" s="18"/>
      <c r="LH389" s="18"/>
      <c r="LI389" s="18"/>
      <c r="LJ389" s="18"/>
      <c r="LK389" s="18"/>
      <c r="LL389" s="18"/>
      <c r="LM389" s="18"/>
      <c r="LN389" s="63"/>
      <c r="LO389" s="251">
        <f t="shared" si="1190"/>
        <v>0</v>
      </c>
      <c r="LP389" s="251">
        <f t="shared" si="1191"/>
        <v>0</v>
      </c>
      <c r="LQ389" s="251">
        <f t="shared" si="1192"/>
        <v>0</v>
      </c>
      <c r="LR389" s="251">
        <f t="shared" si="1193"/>
        <v>0</v>
      </c>
      <c r="LS389" s="251">
        <f t="shared" si="1194"/>
        <v>0</v>
      </c>
      <c r="LT389" s="251">
        <f t="shared" si="1195"/>
        <v>0</v>
      </c>
      <c r="LU389" s="251">
        <f t="shared" si="1196"/>
        <v>0</v>
      </c>
      <c r="LV389" s="251">
        <f t="shared" si="1197"/>
        <v>0</v>
      </c>
      <c r="LW389" s="251">
        <f t="shared" si="1198"/>
        <v>0</v>
      </c>
      <c r="LX389" s="251">
        <f t="shared" si="1199"/>
        <v>0</v>
      </c>
      <c r="LY389" s="251">
        <f t="shared" si="1200"/>
        <v>0</v>
      </c>
      <c r="LZ389" s="251">
        <f t="shared" si="1201"/>
        <v>0</v>
      </c>
      <c r="MA389" s="63" t="str">
        <f t="shared" si="1202"/>
        <v/>
      </c>
      <c r="MB389" s="63" t="str">
        <f t="shared" si="1287"/>
        <v/>
      </c>
      <c r="MC389" s="63">
        <f t="shared" si="1288"/>
        <v>375</v>
      </c>
      <c r="MD389" s="63" t="str">
        <f t="shared" si="1289"/>
        <v/>
      </c>
      <c r="ME389" s="63" t="str">
        <f t="shared" si="1290"/>
        <v/>
      </c>
      <c r="MF389" s="315" t="str">
        <f t="shared" si="1203"/>
        <v/>
      </c>
      <c r="MG389" s="315">
        <f>IF(ISNUMBER(MATCH(EO389,$ME$15:$ME$520,0)),0,MAX(MG$14:MG388)+1)</f>
        <v>0</v>
      </c>
      <c r="MH389" s="315" t="str">
        <f t="shared" si="1204"/>
        <v/>
      </c>
      <c r="MI389" s="369"/>
      <c r="MJ389" s="68"/>
      <c r="MK389" s="18"/>
      <c r="ML389" s="242"/>
      <c r="MM389" s="242"/>
      <c r="MN389" s="59"/>
      <c r="MO389" s="59"/>
      <c r="MP389" s="285"/>
      <c r="MQ389" s="59"/>
      <c r="MR389" s="59"/>
      <c r="MS389" s="285"/>
      <c r="MT389" s="59"/>
      <c r="MU389" s="285"/>
      <c r="MV389" s="59"/>
      <c r="MW389" s="59"/>
      <c r="MX389" s="59"/>
      <c r="MY389" s="59"/>
      <c r="MZ389" s="59"/>
      <c r="NA389" s="59"/>
      <c r="NB389" s="59"/>
      <c r="NC389" s="59"/>
      <c r="ND389" s="59"/>
      <c r="NE389" s="59"/>
      <c r="NF389" s="59"/>
      <c r="NG389" s="59"/>
      <c r="NH389" s="59"/>
      <c r="NI389" s="59"/>
      <c r="NJ389" s="59"/>
      <c r="NK389" s="59"/>
      <c r="NL389" s="454"/>
      <c r="NM389" s="454"/>
      <c r="NN389" s="59"/>
      <c r="NO389" s="18"/>
      <c r="NP389" s="18"/>
      <c r="NQ389" s="18"/>
      <c r="NR389" s="18"/>
      <c r="NS389" s="18"/>
      <c r="NT389" s="18"/>
      <c r="NU389" s="18"/>
      <c r="NV389" s="18"/>
      <c r="NW389" s="18"/>
      <c r="NX389" s="18"/>
      <c r="NY389" s="18"/>
      <c r="NZ389" s="18"/>
      <c r="OA389" s="18"/>
      <c r="OB389" s="18"/>
      <c r="OC389" s="18"/>
      <c r="OZ389" s="59"/>
      <c r="PA389" s="251" t="str">
        <f t="shared" si="1205"/>
        <v/>
      </c>
      <c r="PB389" s="251" t="str">
        <f t="shared" si="1206"/>
        <v/>
      </c>
      <c r="PC389" s="251" t="str">
        <f t="shared" si="1207"/>
        <v/>
      </c>
      <c r="PD389" s="251" t="str">
        <f t="shared" si="1208"/>
        <v/>
      </c>
      <c r="PE389" s="251" t="str">
        <f t="shared" si="1209"/>
        <v/>
      </c>
      <c r="PF389" s="251" t="str">
        <f t="shared" si="1210"/>
        <v/>
      </c>
      <c r="PG389" s="251" t="str">
        <f t="shared" si="1211"/>
        <v/>
      </c>
      <c r="PH389" s="251" t="str">
        <f t="shared" si="1212"/>
        <v/>
      </c>
      <c r="PI389" s="251" t="str">
        <f t="shared" si="1213"/>
        <v/>
      </c>
      <c r="PJ389" s="251" t="str">
        <f t="shared" si="1214"/>
        <v/>
      </c>
      <c r="PK389" s="251" t="str">
        <f t="shared" si="1215"/>
        <v/>
      </c>
      <c r="PL389" s="251" t="str">
        <f t="shared" si="1216"/>
        <v/>
      </c>
      <c r="PM389" s="251" t="str">
        <f t="shared" si="1217"/>
        <v/>
      </c>
      <c r="PN389" s="251" t="str">
        <f t="shared" si="1218"/>
        <v/>
      </c>
      <c r="PO389" s="251" t="str">
        <f t="shared" si="1219"/>
        <v/>
      </c>
      <c r="PP389" s="251" t="str">
        <f t="shared" si="1220"/>
        <v/>
      </c>
      <c r="PQ389" s="251" t="str">
        <f t="shared" si="1221"/>
        <v/>
      </c>
      <c r="PR389" s="251" t="str">
        <f t="shared" si="1222"/>
        <v/>
      </c>
      <c r="PS389" s="251" t="str">
        <f t="shared" si="1223"/>
        <v/>
      </c>
      <c r="PT389" s="251" t="str">
        <f t="shared" si="1224"/>
        <v/>
      </c>
      <c r="PU389" s="251" t="str">
        <f t="shared" si="1225"/>
        <v/>
      </c>
      <c r="PV389" s="251" t="str">
        <f t="shared" si="1226"/>
        <v/>
      </c>
      <c r="PW389" s="251" t="str">
        <f t="shared" si="1227"/>
        <v/>
      </c>
      <c r="PX389" s="251" t="str">
        <f t="shared" si="1228"/>
        <v/>
      </c>
      <c r="PY389" s="251" t="str">
        <f t="shared" si="1229"/>
        <v/>
      </c>
      <c r="PZ389" s="251" t="str">
        <f t="shared" si="1230"/>
        <v/>
      </c>
      <c r="QA389" s="251" t="str">
        <f t="shared" si="1231"/>
        <v/>
      </c>
      <c r="QB389" s="251" t="str">
        <f t="shared" si="1232"/>
        <v/>
      </c>
      <c r="QC389" s="251" t="str">
        <f t="shared" si="1233"/>
        <v/>
      </c>
      <c r="QD389" s="251" t="str">
        <f t="shared" si="1234"/>
        <v/>
      </c>
      <c r="QE389" s="251" t="str">
        <f t="shared" si="1235"/>
        <v/>
      </c>
      <c r="QF389" s="63">
        <f t="shared" si="1236"/>
        <v>0</v>
      </c>
      <c r="QG389" s="59"/>
      <c r="QH389" s="59"/>
      <c r="QI389" s="59"/>
      <c r="QJ389" s="59"/>
      <c r="QK389" s="59"/>
      <c r="QL389" s="59"/>
      <c r="QM389" s="59"/>
      <c r="QN389" s="59"/>
    </row>
    <row r="390" spans="1:456" ht="6.75" customHeight="1" x14ac:dyDescent="0.25">
      <c r="A390" s="68"/>
      <c r="B390" s="389" t="str">
        <f t="shared" si="1098"/>
        <v/>
      </c>
      <c r="C390" s="72"/>
      <c r="D390" s="261"/>
      <c r="E390" s="59"/>
      <c r="F390" s="229"/>
      <c r="G390" s="295"/>
      <c r="H390" s="295"/>
      <c r="I390" s="229"/>
      <c r="J390" s="295"/>
      <c r="K390" s="295"/>
      <c r="L390" s="229"/>
      <c r="M390" s="295"/>
      <c r="N390" s="295"/>
      <c r="O390" s="229"/>
      <c r="P390" s="295"/>
      <c r="Q390" s="295"/>
      <c r="R390" s="229"/>
      <c r="S390" s="230"/>
      <c r="T390" s="231"/>
      <c r="U390" s="229"/>
      <c r="V390" s="230"/>
      <c r="W390" s="231"/>
      <c r="X390" s="229"/>
      <c r="Y390" s="230"/>
      <c r="Z390" s="231"/>
      <c r="AA390" s="229"/>
      <c r="AB390" s="295"/>
      <c r="AC390" s="295"/>
      <c r="AD390" s="229"/>
      <c r="AE390" s="295"/>
      <c r="AF390" s="295"/>
      <c r="AG390" s="229"/>
      <c r="AH390" s="295"/>
      <c r="AI390" s="295"/>
      <c r="AJ390" s="229"/>
      <c r="AK390" s="295"/>
      <c r="AL390" s="295"/>
      <c r="AM390" s="229"/>
      <c r="AN390" s="295"/>
      <c r="AO390" s="295"/>
      <c r="AP390" s="243"/>
      <c r="AQ390" s="295"/>
      <c r="AR390" s="290"/>
      <c r="AS390" s="243"/>
      <c r="AT390" s="295"/>
      <c r="AU390" s="290"/>
      <c r="AV390" s="229"/>
      <c r="AW390" s="230"/>
      <c r="AX390" s="231"/>
      <c r="AY390" s="229"/>
      <c r="AZ390" s="230"/>
      <c r="BA390" s="231"/>
      <c r="BB390" s="229"/>
      <c r="BC390" s="230"/>
      <c r="BD390" s="231"/>
      <c r="BE390" s="229"/>
      <c r="BF390" s="230"/>
      <c r="BG390" s="231"/>
      <c r="BH390" s="229"/>
      <c r="BI390" s="230"/>
      <c r="BJ390" s="231"/>
      <c r="BK390" s="243"/>
      <c r="BL390" s="230"/>
      <c r="BM390" s="231"/>
      <c r="BN390" s="243"/>
      <c r="BO390" s="230"/>
      <c r="BP390" s="231"/>
      <c r="BQ390" s="229"/>
      <c r="BR390" s="230"/>
      <c r="BS390" s="231"/>
      <c r="BT390" s="229"/>
      <c r="BU390" s="230"/>
      <c r="BV390" s="231"/>
      <c r="BW390" s="229"/>
      <c r="BX390" s="230"/>
      <c r="BY390" s="231"/>
      <c r="BZ390" s="229"/>
      <c r="CA390" s="230"/>
      <c r="CB390" s="231"/>
      <c r="CC390" s="229"/>
      <c r="CD390" s="230"/>
      <c r="CE390" s="231"/>
      <c r="CF390" s="331"/>
      <c r="CG390" s="332"/>
      <c r="CH390" s="385"/>
      <c r="CI390" s="331"/>
      <c r="CJ390" s="332"/>
      <c r="CK390" s="385"/>
      <c r="CL390" s="243"/>
      <c r="CM390" s="230"/>
      <c r="CN390" s="354"/>
      <c r="CO390" s="243"/>
      <c r="CP390" s="230"/>
      <c r="CQ390" s="231"/>
      <c r="CR390" s="331"/>
      <c r="CS390" s="332"/>
      <c r="CT390" s="333"/>
      <c r="CU390" s="229"/>
      <c r="CV390" s="230"/>
      <c r="CW390" s="231"/>
      <c r="CX390" s="331"/>
      <c r="CY390" s="332"/>
      <c r="CZ390" s="333"/>
      <c r="DA390" s="331"/>
      <c r="DB390" s="332"/>
      <c r="DC390" s="333"/>
      <c r="DD390" s="331"/>
      <c r="DE390" s="332"/>
      <c r="DF390" s="333"/>
      <c r="DG390" s="331"/>
      <c r="DH390" s="332"/>
      <c r="DI390" s="333"/>
      <c r="DJ390" s="229"/>
      <c r="DK390" s="230"/>
      <c r="DL390" s="231"/>
      <c r="DM390" s="229"/>
      <c r="DN390" s="230"/>
      <c r="DO390" s="231"/>
      <c r="DP390" s="331"/>
      <c r="DQ390" s="332"/>
      <c r="DR390" s="333"/>
      <c r="DS390" s="331"/>
      <c r="DT390" s="332"/>
      <c r="DU390" s="333"/>
      <c r="DV390" s="331"/>
      <c r="DW390" s="332"/>
      <c r="DX390" s="333"/>
      <c r="DY390" s="331"/>
      <c r="DZ390" s="332"/>
      <c r="EA390" s="333"/>
      <c r="EB390" s="331"/>
      <c r="EC390" s="332"/>
      <c r="ED390" s="333"/>
      <c r="EE390" s="331"/>
      <c r="EF390" s="332"/>
      <c r="EG390" s="333"/>
      <c r="EH390" s="229"/>
      <c r="EI390" s="230"/>
      <c r="EJ390" s="231"/>
      <c r="EK390" s="229"/>
      <c r="EL390" s="230"/>
      <c r="EM390" s="231"/>
      <c r="EN390" s="244"/>
      <c r="EO390" s="269" t="str">
        <f t="shared" si="1099"/>
        <v/>
      </c>
      <c r="EP390" s="444" t="s">
        <v>1247</v>
      </c>
      <c r="EQ390" s="360" t="str">
        <f t="shared" si="1237"/>
        <v/>
      </c>
      <c r="ER390" s="360" t="str">
        <f t="shared" si="1238"/>
        <v/>
      </c>
      <c r="ES390" s="360" t="str">
        <f t="shared" si="1239"/>
        <v/>
      </c>
      <c r="ET390" s="360" t="str">
        <f t="shared" si="1240"/>
        <v/>
      </c>
      <c r="EU390" s="360" t="str">
        <f t="shared" si="1241"/>
        <v/>
      </c>
      <c r="EV390" s="360" t="str">
        <f t="shared" si="1242"/>
        <v/>
      </c>
      <c r="EW390" s="360" t="str">
        <f t="shared" si="1243"/>
        <v/>
      </c>
      <c r="EX390" s="360" t="str">
        <f t="shared" si="1244"/>
        <v/>
      </c>
      <c r="EY390" s="360" t="str">
        <f t="shared" si="1245"/>
        <v/>
      </c>
      <c r="EZ390" s="360" t="str">
        <f t="shared" si="1246"/>
        <v/>
      </c>
      <c r="FA390" s="360" t="str">
        <f t="shared" si="1247"/>
        <v/>
      </c>
      <c r="FB390" s="360" t="str">
        <f t="shared" si="1248"/>
        <v/>
      </c>
      <c r="FC390" s="360" t="str">
        <f t="shared" si="1249"/>
        <v/>
      </c>
      <c r="FD390" s="360" t="str">
        <f t="shared" si="1250"/>
        <v/>
      </c>
      <c r="FE390" s="360" t="str">
        <f t="shared" si="1251"/>
        <v/>
      </c>
      <c r="FF390" s="360" t="str">
        <f t="shared" si="1252"/>
        <v/>
      </c>
      <c r="FG390" s="360" t="str">
        <f t="shared" si="1253"/>
        <v/>
      </c>
      <c r="FH390" s="360" t="str">
        <f t="shared" si="1254"/>
        <v/>
      </c>
      <c r="FI390" s="360" t="str">
        <f t="shared" si="1255"/>
        <v/>
      </c>
      <c r="FJ390" s="360" t="str">
        <f t="shared" si="1256"/>
        <v/>
      </c>
      <c r="FK390" s="360" t="str">
        <f t="shared" si="1257"/>
        <v/>
      </c>
      <c r="FL390" s="360" t="str">
        <f t="shared" si="1258"/>
        <v/>
      </c>
      <c r="FM390" s="360" t="str">
        <f t="shared" si="1259"/>
        <v/>
      </c>
      <c r="FN390" s="360" t="str">
        <f t="shared" si="1260"/>
        <v/>
      </c>
      <c r="FO390" s="360" t="str">
        <f t="shared" si="1261"/>
        <v/>
      </c>
      <c r="FP390" s="360" t="str">
        <f t="shared" si="1262"/>
        <v/>
      </c>
      <c r="FQ390" s="360" t="str">
        <f t="shared" si="1263"/>
        <v/>
      </c>
      <c r="FR390" s="360" t="str">
        <f t="shared" si="1264"/>
        <v/>
      </c>
      <c r="FS390" s="360" t="str">
        <f t="shared" si="1265"/>
        <v/>
      </c>
      <c r="FT390" s="360" t="str">
        <f t="shared" si="1100"/>
        <v/>
      </c>
      <c r="FU390" s="360" t="str">
        <f t="shared" si="1266"/>
        <v/>
      </c>
      <c r="FV390" s="360" t="str">
        <f t="shared" si="1267"/>
        <v/>
      </c>
      <c r="FW390" s="360" t="str">
        <f t="shared" si="1268"/>
        <v/>
      </c>
      <c r="FX390" s="360" t="str">
        <f t="shared" si="1269"/>
        <v/>
      </c>
      <c r="FY390" s="360" t="str">
        <f t="shared" si="1270"/>
        <v/>
      </c>
      <c r="FZ390" s="360" t="str">
        <f t="shared" si="1271"/>
        <v/>
      </c>
      <c r="GA390" s="360" t="str">
        <f t="shared" si="1272"/>
        <v/>
      </c>
      <c r="GB390" s="360" t="str">
        <f t="shared" si="1273"/>
        <v/>
      </c>
      <c r="GC390" s="360" t="str">
        <f t="shared" si="1274"/>
        <v/>
      </c>
      <c r="GD390" s="360" t="str">
        <f t="shared" si="1275"/>
        <v/>
      </c>
      <c r="GE390" s="360" t="str">
        <f t="shared" si="1276"/>
        <v/>
      </c>
      <c r="GF390" s="360" t="str">
        <f t="shared" si="1277"/>
        <v/>
      </c>
      <c r="GG390" s="360" t="str">
        <f t="shared" si="1278"/>
        <v/>
      </c>
      <c r="GH390" s="360" t="str">
        <f t="shared" si="1279"/>
        <v/>
      </c>
      <c r="GI390" s="360" t="str">
        <f t="shared" si="1280"/>
        <v/>
      </c>
      <c r="GJ390" s="360" t="str">
        <f t="shared" si="1281"/>
        <v/>
      </c>
      <c r="GK390" s="444" t="s">
        <v>1247</v>
      </c>
      <c r="GL390" s="361" t="str">
        <f t="shared" si="1101"/>
        <v>-</v>
      </c>
      <c r="GM390" s="361" t="str">
        <f t="shared" si="1102"/>
        <v>-</v>
      </c>
      <c r="GN390" s="361" t="str">
        <f t="shared" si="1103"/>
        <v>-</v>
      </c>
      <c r="GO390" s="361" t="str">
        <f t="shared" si="1104"/>
        <v>-</v>
      </c>
      <c r="GP390" s="361" t="str">
        <f t="shared" si="1105"/>
        <v>-</v>
      </c>
      <c r="GQ390" s="361" t="str">
        <f t="shared" si="1106"/>
        <v>-</v>
      </c>
      <c r="GR390" s="361" t="str">
        <f t="shared" si="1107"/>
        <v>-</v>
      </c>
      <c r="GS390" s="361" t="str">
        <f t="shared" si="1108"/>
        <v>-</v>
      </c>
      <c r="GT390" s="361" t="str">
        <f t="shared" si="1109"/>
        <v>-</v>
      </c>
      <c r="GU390" s="361" t="str">
        <f t="shared" si="1110"/>
        <v>-</v>
      </c>
      <c r="GV390" s="361" t="str">
        <f t="shared" si="1111"/>
        <v>-</v>
      </c>
      <c r="GW390" s="361" t="str">
        <f t="shared" si="1112"/>
        <v>-</v>
      </c>
      <c r="GX390" s="361" t="str">
        <f t="shared" si="1113"/>
        <v>-</v>
      </c>
      <c r="GY390" s="361" t="str">
        <f t="shared" si="1114"/>
        <v>-</v>
      </c>
      <c r="GZ390" s="361" t="str">
        <f t="shared" si="1115"/>
        <v>-</v>
      </c>
      <c r="HA390" s="361" t="str">
        <f t="shared" si="1116"/>
        <v>-</v>
      </c>
      <c r="HB390" s="361" t="str">
        <f t="shared" si="1117"/>
        <v>-</v>
      </c>
      <c r="HC390" s="361" t="str">
        <f t="shared" si="1118"/>
        <v>-</v>
      </c>
      <c r="HD390" s="361" t="str">
        <f t="shared" si="1119"/>
        <v>-</v>
      </c>
      <c r="HE390" s="361" t="str">
        <f t="shared" si="1120"/>
        <v>-</v>
      </c>
      <c r="HF390" s="361" t="str">
        <f t="shared" si="1121"/>
        <v>-</v>
      </c>
      <c r="HG390" s="361" t="str">
        <f t="shared" si="1122"/>
        <v>-</v>
      </c>
      <c r="HH390" s="361" t="str">
        <f t="shared" si="1123"/>
        <v>-</v>
      </c>
      <c r="HI390" s="361" t="str">
        <f t="shared" si="1124"/>
        <v>-</v>
      </c>
      <c r="HJ390" s="361" t="str">
        <f t="shared" si="1125"/>
        <v>-</v>
      </c>
      <c r="HK390" s="361" t="str">
        <f t="shared" si="1126"/>
        <v>-</v>
      </c>
      <c r="HL390" s="361" t="str">
        <f t="shared" si="1127"/>
        <v>-</v>
      </c>
      <c r="HM390" s="361" t="str">
        <f t="shared" si="1128"/>
        <v>-</v>
      </c>
      <c r="HN390" s="361" t="str">
        <f t="shared" si="1129"/>
        <v>-</v>
      </c>
      <c r="HO390" s="361" t="str">
        <f t="shared" si="1130"/>
        <v>-</v>
      </c>
      <c r="HP390" s="361" t="str">
        <f t="shared" si="1131"/>
        <v>-</v>
      </c>
      <c r="HQ390" s="361" t="str">
        <f t="shared" si="1132"/>
        <v>-</v>
      </c>
      <c r="HR390" s="361" t="str">
        <f t="shared" si="1133"/>
        <v>-</v>
      </c>
      <c r="HS390" s="361" t="str">
        <f t="shared" si="1134"/>
        <v>-</v>
      </c>
      <c r="HT390" s="361" t="str">
        <f t="shared" si="1135"/>
        <v>-</v>
      </c>
      <c r="HU390" s="361" t="str">
        <f t="shared" si="1136"/>
        <v>-</v>
      </c>
      <c r="HV390" s="361" t="str">
        <f t="shared" si="1137"/>
        <v>-</v>
      </c>
      <c r="HW390" s="361" t="str">
        <f t="shared" si="1138"/>
        <v>-</v>
      </c>
      <c r="HX390" s="361" t="str">
        <f t="shared" si="1139"/>
        <v>-</v>
      </c>
      <c r="HY390" s="361" t="str">
        <f t="shared" si="1140"/>
        <v>-</v>
      </c>
      <c r="HZ390" s="361" t="str">
        <f t="shared" si="1141"/>
        <v>-</v>
      </c>
      <c r="IA390" s="361" t="str">
        <f t="shared" si="1142"/>
        <v>-</v>
      </c>
      <c r="IB390" s="361" t="str">
        <f t="shared" si="1143"/>
        <v>-</v>
      </c>
      <c r="IC390" s="361" t="str">
        <f t="shared" si="1144"/>
        <v>-</v>
      </c>
      <c r="ID390" s="361" t="str">
        <f t="shared" si="1145"/>
        <v>-</v>
      </c>
      <c r="IE390" s="361" t="str">
        <f t="shared" si="1146"/>
        <v>-</v>
      </c>
      <c r="IF390" s="444" t="s">
        <v>1247</v>
      </c>
      <c r="IG390" s="56" t="str">
        <f t="shared" si="1282"/>
        <v>-</v>
      </c>
      <c r="IH390" s="56" t="str">
        <f t="shared" si="1283"/>
        <v>-</v>
      </c>
      <c r="II390" s="56" t="str">
        <f t="shared" si="1284"/>
        <v>-</v>
      </c>
      <c r="IJ390" s="56" t="str">
        <f t="shared" si="1285"/>
        <v>-</v>
      </c>
      <c r="IK390" s="56" t="str">
        <f t="shared" si="1147"/>
        <v>-</v>
      </c>
      <c r="IL390" s="56" t="str">
        <f t="shared" si="1148"/>
        <v>-</v>
      </c>
      <c r="IM390" s="56" t="str">
        <f t="shared" si="1149"/>
        <v>-</v>
      </c>
      <c r="IN390" s="56" t="str">
        <f t="shared" si="1150"/>
        <v>-</v>
      </c>
      <c r="IO390" s="56" t="str">
        <f t="shared" si="1151"/>
        <v>-</v>
      </c>
      <c r="IP390" s="56" t="str">
        <f t="shared" si="1152"/>
        <v>-</v>
      </c>
      <c r="IQ390" s="56" t="str">
        <f t="shared" si="1153"/>
        <v>-</v>
      </c>
      <c r="IR390" s="56" t="str">
        <f t="shared" si="1154"/>
        <v>-</v>
      </c>
      <c r="IS390" s="56" t="str">
        <f t="shared" si="1155"/>
        <v>-</v>
      </c>
      <c r="IT390" s="56" t="str">
        <f t="shared" si="1156"/>
        <v>-</v>
      </c>
      <c r="IU390" s="56" t="str">
        <f t="shared" si="1157"/>
        <v>-</v>
      </c>
      <c r="IV390" s="56" t="str">
        <f t="shared" si="1158"/>
        <v>-</v>
      </c>
      <c r="IW390" s="56" t="str">
        <f t="shared" si="1159"/>
        <v>-</v>
      </c>
      <c r="IX390" s="56" t="str">
        <f t="shared" si="1160"/>
        <v>-</v>
      </c>
      <c r="IY390" s="56" t="str">
        <f t="shared" si="1161"/>
        <v>-</v>
      </c>
      <c r="IZ390" s="56" t="str">
        <f t="shared" si="1162"/>
        <v>-</v>
      </c>
      <c r="JA390" s="56" t="str">
        <f t="shared" si="1163"/>
        <v>-</v>
      </c>
      <c r="JB390" s="56" t="str">
        <f t="shared" si="1164"/>
        <v>-</v>
      </c>
      <c r="JC390" s="56" t="str">
        <f t="shared" si="1165"/>
        <v>-</v>
      </c>
      <c r="JD390" s="56" t="str">
        <f t="shared" si="1166"/>
        <v>-</v>
      </c>
      <c r="JE390" s="56" t="str">
        <f t="shared" si="1167"/>
        <v>-</v>
      </c>
      <c r="JF390" s="56" t="str">
        <f t="shared" si="1168"/>
        <v>-</v>
      </c>
      <c r="JG390" s="56" t="str">
        <f t="shared" si="1169"/>
        <v>-</v>
      </c>
      <c r="JH390" s="56" t="str">
        <f t="shared" si="1170"/>
        <v>-</v>
      </c>
      <c r="JI390" s="56" t="str">
        <f t="shared" si="1171"/>
        <v>-</v>
      </c>
      <c r="JJ390" s="56" t="str">
        <f t="shared" si="1172"/>
        <v>-</v>
      </c>
      <c r="JK390" s="56" t="str">
        <f t="shared" si="1173"/>
        <v>-</v>
      </c>
      <c r="JL390" s="56" t="str">
        <f t="shared" si="1174"/>
        <v>-</v>
      </c>
      <c r="JM390" s="56" t="str">
        <f t="shared" si="1175"/>
        <v>-</v>
      </c>
      <c r="JN390" s="56" t="str">
        <f t="shared" si="1176"/>
        <v>-</v>
      </c>
      <c r="JO390" s="56" t="str">
        <f t="shared" si="1177"/>
        <v>-</v>
      </c>
      <c r="JP390" s="56" t="str">
        <f t="shared" si="1178"/>
        <v>-</v>
      </c>
      <c r="JQ390" s="56" t="str">
        <f t="shared" si="1179"/>
        <v>-</v>
      </c>
      <c r="JR390" s="56" t="str">
        <f t="shared" si="1180"/>
        <v>-</v>
      </c>
      <c r="JS390" s="56" t="str">
        <f t="shared" si="1181"/>
        <v>-</v>
      </c>
      <c r="JT390" s="56" t="str">
        <f t="shared" si="1182"/>
        <v>-</v>
      </c>
      <c r="JU390" s="56" t="str">
        <f t="shared" si="1183"/>
        <v>-</v>
      </c>
      <c r="JV390" s="56" t="str">
        <f t="shared" si="1184"/>
        <v>-</v>
      </c>
      <c r="JW390" s="56" t="str">
        <f t="shared" si="1185"/>
        <v>-</v>
      </c>
      <c r="JX390" s="56" t="str">
        <f t="shared" si="1186"/>
        <v>-</v>
      </c>
      <c r="JY390" s="56" t="str">
        <f t="shared" si="1187"/>
        <v>-</v>
      </c>
      <c r="JZ390" s="56" t="str">
        <f t="shared" si="1188"/>
        <v>-</v>
      </c>
      <c r="KA390" s="444" t="s">
        <v>1247</v>
      </c>
      <c r="KB390" s="360">
        <f>IF(ISNUMBER(INDEX($EQ$15:$GK$521,$B390,EO$11)),MAX(KB$14:KB389)+1,0)</f>
        <v>0</v>
      </c>
      <c r="KC390" s="360" t="str">
        <f t="shared" si="1286"/>
        <v/>
      </c>
      <c r="KD390" s="373" t="s">
        <v>2</v>
      </c>
      <c r="KE390" s="215"/>
      <c r="KF390" s="60"/>
      <c r="KG390" s="60"/>
      <c r="KH390" s="60"/>
      <c r="KI390" s="60"/>
      <c r="KJ390" s="60"/>
      <c r="KK390" s="60"/>
      <c r="KL390" s="60"/>
      <c r="KM390" s="60"/>
      <c r="KN390" s="60"/>
      <c r="KO390" s="60"/>
      <c r="KP390" s="60"/>
      <c r="KQ390" s="60"/>
      <c r="KR390" s="60"/>
      <c r="KS390" s="60"/>
      <c r="KT390" s="60"/>
      <c r="KU390" s="60"/>
      <c r="KV390" s="60"/>
      <c r="KW390" s="60"/>
      <c r="KX390" s="60"/>
      <c r="KY390" s="60"/>
      <c r="KZ390" s="283" t="str">
        <f t="shared" si="1189"/>
        <v/>
      </c>
      <c r="LA390" s="26"/>
      <c r="LB390" s="18"/>
      <c r="LC390" s="18"/>
      <c r="LD390" s="18"/>
      <c r="LE390" s="18"/>
      <c r="LF390" s="18"/>
      <c r="LG390" s="18"/>
      <c r="LH390" s="18"/>
      <c r="LI390" s="18"/>
      <c r="LJ390" s="18"/>
      <c r="LK390" s="18"/>
      <c r="LL390" s="18"/>
      <c r="LM390" s="18"/>
      <c r="LN390" s="63"/>
      <c r="LO390" s="251">
        <f t="shared" si="1190"/>
        <v>0</v>
      </c>
      <c r="LP390" s="251">
        <f t="shared" si="1191"/>
        <v>0</v>
      </c>
      <c r="LQ390" s="251">
        <f t="shared" si="1192"/>
        <v>0</v>
      </c>
      <c r="LR390" s="251">
        <f t="shared" si="1193"/>
        <v>0</v>
      </c>
      <c r="LS390" s="251">
        <f t="shared" si="1194"/>
        <v>0</v>
      </c>
      <c r="LT390" s="251">
        <f t="shared" si="1195"/>
        <v>0</v>
      </c>
      <c r="LU390" s="251">
        <f t="shared" si="1196"/>
        <v>0</v>
      </c>
      <c r="LV390" s="251">
        <f t="shared" si="1197"/>
        <v>0</v>
      </c>
      <c r="LW390" s="251">
        <f t="shared" si="1198"/>
        <v>0</v>
      </c>
      <c r="LX390" s="251">
        <f t="shared" si="1199"/>
        <v>0</v>
      </c>
      <c r="LY390" s="251">
        <f t="shared" si="1200"/>
        <v>0</v>
      </c>
      <c r="LZ390" s="251">
        <f t="shared" si="1201"/>
        <v>0</v>
      </c>
      <c r="MA390" s="63" t="str">
        <f t="shared" si="1202"/>
        <v/>
      </c>
      <c r="MB390" s="63" t="str">
        <f t="shared" si="1287"/>
        <v/>
      </c>
      <c r="MC390" s="63">
        <f t="shared" si="1288"/>
        <v>376</v>
      </c>
      <c r="MD390" s="63" t="str">
        <f t="shared" si="1289"/>
        <v/>
      </c>
      <c r="ME390" s="63" t="str">
        <f t="shared" si="1290"/>
        <v/>
      </c>
      <c r="MF390" s="315" t="str">
        <f t="shared" si="1203"/>
        <v/>
      </c>
      <c r="MG390" s="315">
        <f>IF(ISNUMBER(MATCH(EO390,$ME$15:$ME$520,0)),0,MAX(MG$14:MG389)+1)</f>
        <v>0</v>
      </c>
      <c r="MH390" s="315" t="str">
        <f t="shared" si="1204"/>
        <v/>
      </c>
      <c r="MI390" s="369"/>
      <c r="MJ390" s="68"/>
      <c r="MK390" s="18"/>
      <c r="ML390" s="242"/>
      <c r="MM390" s="242"/>
      <c r="MN390" s="59"/>
      <c r="MO390" s="59"/>
      <c r="MP390" s="285"/>
      <c r="MQ390" s="59"/>
      <c r="MR390" s="59"/>
      <c r="MS390" s="285"/>
      <c r="MT390" s="59"/>
      <c r="MU390" s="285"/>
      <c r="MV390" s="59"/>
      <c r="MW390" s="59"/>
      <c r="MX390" s="59"/>
      <c r="MY390" s="59"/>
      <c r="MZ390" s="59"/>
      <c r="NA390" s="59"/>
      <c r="NB390" s="59"/>
      <c r="NC390" s="59"/>
      <c r="ND390" s="59"/>
      <c r="NE390" s="59"/>
      <c r="NF390" s="59"/>
      <c r="NG390" s="59"/>
      <c r="NH390" s="59"/>
      <c r="NI390" s="59"/>
      <c r="NJ390" s="59"/>
      <c r="NK390" s="59"/>
      <c r="NL390" s="454"/>
      <c r="NM390" s="454"/>
      <c r="NN390" s="59"/>
      <c r="NO390" s="18"/>
      <c r="NP390" s="18"/>
      <c r="NQ390" s="18"/>
      <c r="NR390" s="18"/>
      <c r="NS390" s="18"/>
      <c r="NT390" s="18"/>
      <c r="NU390" s="18"/>
      <c r="NV390" s="18"/>
      <c r="NW390" s="18"/>
      <c r="NX390" s="18"/>
      <c r="NY390" s="18"/>
      <c r="NZ390" s="18"/>
      <c r="OA390" s="18"/>
      <c r="OB390" s="18"/>
      <c r="OC390" s="18"/>
      <c r="OZ390" s="59"/>
      <c r="PA390" s="251" t="str">
        <f t="shared" si="1205"/>
        <v/>
      </c>
      <c r="PB390" s="251" t="str">
        <f t="shared" si="1206"/>
        <v/>
      </c>
      <c r="PC390" s="251" t="str">
        <f t="shared" si="1207"/>
        <v/>
      </c>
      <c r="PD390" s="251" t="str">
        <f t="shared" si="1208"/>
        <v/>
      </c>
      <c r="PE390" s="251" t="str">
        <f t="shared" si="1209"/>
        <v/>
      </c>
      <c r="PF390" s="251" t="str">
        <f t="shared" si="1210"/>
        <v/>
      </c>
      <c r="PG390" s="251" t="str">
        <f t="shared" si="1211"/>
        <v/>
      </c>
      <c r="PH390" s="251" t="str">
        <f t="shared" si="1212"/>
        <v/>
      </c>
      <c r="PI390" s="251" t="str">
        <f t="shared" si="1213"/>
        <v/>
      </c>
      <c r="PJ390" s="251" t="str">
        <f t="shared" si="1214"/>
        <v/>
      </c>
      <c r="PK390" s="251" t="str">
        <f t="shared" si="1215"/>
        <v/>
      </c>
      <c r="PL390" s="251" t="str">
        <f t="shared" si="1216"/>
        <v/>
      </c>
      <c r="PM390" s="251" t="str">
        <f t="shared" si="1217"/>
        <v/>
      </c>
      <c r="PN390" s="251" t="str">
        <f t="shared" si="1218"/>
        <v/>
      </c>
      <c r="PO390" s="251" t="str">
        <f t="shared" si="1219"/>
        <v/>
      </c>
      <c r="PP390" s="251" t="str">
        <f t="shared" si="1220"/>
        <v/>
      </c>
      <c r="PQ390" s="251" t="str">
        <f t="shared" si="1221"/>
        <v/>
      </c>
      <c r="PR390" s="251" t="str">
        <f t="shared" si="1222"/>
        <v/>
      </c>
      <c r="PS390" s="251" t="str">
        <f t="shared" si="1223"/>
        <v/>
      </c>
      <c r="PT390" s="251" t="str">
        <f t="shared" si="1224"/>
        <v/>
      </c>
      <c r="PU390" s="251" t="str">
        <f t="shared" si="1225"/>
        <v/>
      </c>
      <c r="PV390" s="251" t="str">
        <f t="shared" si="1226"/>
        <v/>
      </c>
      <c r="PW390" s="251" t="str">
        <f t="shared" si="1227"/>
        <v/>
      </c>
      <c r="PX390" s="251" t="str">
        <f t="shared" si="1228"/>
        <v/>
      </c>
      <c r="PY390" s="251" t="str">
        <f t="shared" si="1229"/>
        <v/>
      </c>
      <c r="PZ390" s="251" t="str">
        <f t="shared" si="1230"/>
        <v/>
      </c>
      <c r="QA390" s="251" t="str">
        <f t="shared" si="1231"/>
        <v/>
      </c>
      <c r="QB390" s="251" t="str">
        <f t="shared" si="1232"/>
        <v/>
      </c>
      <c r="QC390" s="251" t="str">
        <f t="shared" si="1233"/>
        <v/>
      </c>
      <c r="QD390" s="251" t="str">
        <f t="shared" si="1234"/>
        <v/>
      </c>
      <c r="QE390" s="251" t="str">
        <f t="shared" si="1235"/>
        <v/>
      </c>
      <c r="QF390" s="63">
        <f t="shared" si="1236"/>
        <v>0</v>
      </c>
      <c r="QG390" s="59"/>
      <c r="QH390" s="59"/>
      <c r="QI390" s="59"/>
      <c r="QJ390" s="59"/>
      <c r="QK390" s="59"/>
      <c r="QL390" s="59"/>
      <c r="QM390" s="59"/>
      <c r="QN390" s="59"/>
    </row>
    <row r="391" spans="1:456" ht="6.75" customHeight="1" x14ac:dyDescent="0.25">
      <c r="A391" s="68"/>
      <c r="B391" s="389" t="str">
        <f t="shared" si="1098"/>
        <v/>
      </c>
      <c r="C391" s="72"/>
      <c r="D391" s="261"/>
      <c r="E391" s="59"/>
      <c r="F391" s="229"/>
      <c r="G391" s="295"/>
      <c r="H391" s="295"/>
      <c r="I391" s="229"/>
      <c r="J391" s="295"/>
      <c r="K391" s="295"/>
      <c r="L391" s="229"/>
      <c r="M391" s="295"/>
      <c r="N391" s="295"/>
      <c r="O391" s="229"/>
      <c r="P391" s="295"/>
      <c r="Q391" s="295"/>
      <c r="R391" s="229"/>
      <c r="S391" s="230"/>
      <c r="T391" s="231"/>
      <c r="U391" s="229"/>
      <c r="V391" s="230"/>
      <c r="W391" s="231"/>
      <c r="X391" s="229"/>
      <c r="Y391" s="230"/>
      <c r="Z391" s="231"/>
      <c r="AA391" s="229"/>
      <c r="AB391" s="295"/>
      <c r="AC391" s="295"/>
      <c r="AD391" s="229"/>
      <c r="AE391" s="295"/>
      <c r="AF391" s="295"/>
      <c r="AG391" s="229"/>
      <c r="AH391" s="295"/>
      <c r="AI391" s="295"/>
      <c r="AJ391" s="229"/>
      <c r="AK391" s="295"/>
      <c r="AL391" s="295"/>
      <c r="AM391" s="229"/>
      <c r="AN391" s="295"/>
      <c r="AO391" s="295"/>
      <c r="AP391" s="243"/>
      <c r="AQ391" s="295"/>
      <c r="AR391" s="290"/>
      <c r="AS391" s="243"/>
      <c r="AT391" s="295"/>
      <c r="AU391" s="290"/>
      <c r="AV391" s="229"/>
      <c r="AW391" s="230"/>
      <c r="AX391" s="231"/>
      <c r="AY391" s="229"/>
      <c r="AZ391" s="230"/>
      <c r="BA391" s="231"/>
      <c r="BB391" s="229"/>
      <c r="BC391" s="230"/>
      <c r="BD391" s="231"/>
      <c r="BE391" s="229"/>
      <c r="BF391" s="230"/>
      <c r="BG391" s="231"/>
      <c r="BH391" s="229"/>
      <c r="BI391" s="230"/>
      <c r="BJ391" s="231"/>
      <c r="BK391" s="243"/>
      <c r="BL391" s="230"/>
      <c r="BM391" s="231"/>
      <c r="BN391" s="243"/>
      <c r="BO391" s="230"/>
      <c r="BP391" s="231"/>
      <c r="BQ391" s="229"/>
      <c r="BR391" s="230"/>
      <c r="BS391" s="231"/>
      <c r="BT391" s="229"/>
      <c r="BU391" s="230"/>
      <c r="BV391" s="231"/>
      <c r="BW391" s="229"/>
      <c r="BX391" s="230"/>
      <c r="BY391" s="231"/>
      <c r="BZ391" s="229"/>
      <c r="CA391" s="230"/>
      <c r="CB391" s="231"/>
      <c r="CC391" s="229"/>
      <c r="CD391" s="230"/>
      <c r="CE391" s="231"/>
      <c r="CF391" s="331"/>
      <c r="CG391" s="332"/>
      <c r="CH391" s="385"/>
      <c r="CI391" s="331"/>
      <c r="CJ391" s="332"/>
      <c r="CK391" s="385"/>
      <c r="CL391" s="243"/>
      <c r="CM391" s="230"/>
      <c r="CN391" s="354"/>
      <c r="CO391" s="243"/>
      <c r="CP391" s="230"/>
      <c r="CQ391" s="231"/>
      <c r="CR391" s="331"/>
      <c r="CS391" s="332"/>
      <c r="CT391" s="333"/>
      <c r="CU391" s="229"/>
      <c r="CV391" s="230"/>
      <c r="CW391" s="231"/>
      <c r="CX391" s="331"/>
      <c r="CY391" s="332"/>
      <c r="CZ391" s="333"/>
      <c r="DA391" s="331"/>
      <c r="DB391" s="332"/>
      <c r="DC391" s="333"/>
      <c r="DD391" s="331"/>
      <c r="DE391" s="332"/>
      <c r="DF391" s="333"/>
      <c r="DG391" s="331"/>
      <c r="DH391" s="332"/>
      <c r="DI391" s="333"/>
      <c r="DJ391" s="229"/>
      <c r="DK391" s="230"/>
      <c r="DL391" s="231"/>
      <c r="DM391" s="229"/>
      <c r="DN391" s="230"/>
      <c r="DO391" s="231"/>
      <c r="DP391" s="331"/>
      <c r="DQ391" s="332"/>
      <c r="DR391" s="333"/>
      <c r="DS391" s="331"/>
      <c r="DT391" s="332"/>
      <c r="DU391" s="333"/>
      <c r="DV391" s="331"/>
      <c r="DW391" s="332"/>
      <c r="DX391" s="333"/>
      <c r="DY391" s="331"/>
      <c r="DZ391" s="332"/>
      <c r="EA391" s="333"/>
      <c r="EB391" s="331"/>
      <c r="EC391" s="332"/>
      <c r="ED391" s="333"/>
      <c r="EE391" s="331"/>
      <c r="EF391" s="332"/>
      <c r="EG391" s="333"/>
      <c r="EH391" s="229"/>
      <c r="EI391" s="230"/>
      <c r="EJ391" s="231"/>
      <c r="EK391" s="229"/>
      <c r="EL391" s="230"/>
      <c r="EM391" s="231"/>
      <c r="EN391" s="244"/>
      <c r="EO391" s="269" t="str">
        <f t="shared" si="1099"/>
        <v/>
      </c>
      <c r="EP391" s="444" t="s">
        <v>1247</v>
      </c>
      <c r="EQ391" s="360" t="str">
        <f t="shared" si="1237"/>
        <v/>
      </c>
      <c r="ER391" s="360" t="str">
        <f t="shared" si="1238"/>
        <v/>
      </c>
      <c r="ES391" s="360" t="str">
        <f t="shared" si="1239"/>
        <v/>
      </c>
      <c r="ET391" s="360" t="str">
        <f t="shared" si="1240"/>
        <v/>
      </c>
      <c r="EU391" s="360" t="str">
        <f t="shared" si="1241"/>
        <v/>
      </c>
      <c r="EV391" s="360" t="str">
        <f t="shared" si="1242"/>
        <v/>
      </c>
      <c r="EW391" s="360" t="str">
        <f t="shared" si="1243"/>
        <v/>
      </c>
      <c r="EX391" s="360" t="str">
        <f t="shared" si="1244"/>
        <v/>
      </c>
      <c r="EY391" s="360" t="str">
        <f t="shared" si="1245"/>
        <v/>
      </c>
      <c r="EZ391" s="360" t="str">
        <f t="shared" si="1246"/>
        <v/>
      </c>
      <c r="FA391" s="360" t="str">
        <f t="shared" si="1247"/>
        <v/>
      </c>
      <c r="FB391" s="360" t="str">
        <f t="shared" si="1248"/>
        <v/>
      </c>
      <c r="FC391" s="360" t="str">
        <f t="shared" si="1249"/>
        <v/>
      </c>
      <c r="FD391" s="360" t="str">
        <f t="shared" si="1250"/>
        <v/>
      </c>
      <c r="FE391" s="360" t="str">
        <f t="shared" si="1251"/>
        <v/>
      </c>
      <c r="FF391" s="360" t="str">
        <f t="shared" si="1252"/>
        <v/>
      </c>
      <c r="FG391" s="360" t="str">
        <f t="shared" si="1253"/>
        <v/>
      </c>
      <c r="FH391" s="360" t="str">
        <f t="shared" si="1254"/>
        <v/>
      </c>
      <c r="FI391" s="360" t="str">
        <f t="shared" si="1255"/>
        <v/>
      </c>
      <c r="FJ391" s="360" t="str">
        <f t="shared" si="1256"/>
        <v/>
      </c>
      <c r="FK391" s="360" t="str">
        <f t="shared" si="1257"/>
        <v/>
      </c>
      <c r="FL391" s="360" t="str">
        <f t="shared" si="1258"/>
        <v/>
      </c>
      <c r="FM391" s="360" t="str">
        <f t="shared" si="1259"/>
        <v/>
      </c>
      <c r="FN391" s="360" t="str">
        <f t="shared" si="1260"/>
        <v/>
      </c>
      <c r="FO391" s="360" t="str">
        <f t="shared" si="1261"/>
        <v/>
      </c>
      <c r="FP391" s="360" t="str">
        <f t="shared" si="1262"/>
        <v/>
      </c>
      <c r="FQ391" s="360" t="str">
        <f t="shared" si="1263"/>
        <v/>
      </c>
      <c r="FR391" s="360" t="str">
        <f t="shared" si="1264"/>
        <v/>
      </c>
      <c r="FS391" s="360" t="str">
        <f t="shared" si="1265"/>
        <v/>
      </c>
      <c r="FT391" s="360" t="str">
        <f t="shared" si="1100"/>
        <v/>
      </c>
      <c r="FU391" s="360" t="str">
        <f t="shared" si="1266"/>
        <v/>
      </c>
      <c r="FV391" s="360" t="str">
        <f t="shared" si="1267"/>
        <v/>
      </c>
      <c r="FW391" s="360" t="str">
        <f t="shared" si="1268"/>
        <v/>
      </c>
      <c r="FX391" s="360" t="str">
        <f t="shared" si="1269"/>
        <v/>
      </c>
      <c r="FY391" s="360" t="str">
        <f t="shared" si="1270"/>
        <v/>
      </c>
      <c r="FZ391" s="360" t="str">
        <f t="shared" si="1271"/>
        <v/>
      </c>
      <c r="GA391" s="360" t="str">
        <f t="shared" si="1272"/>
        <v/>
      </c>
      <c r="GB391" s="360" t="str">
        <f t="shared" si="1273"/>
        <v/>
      </c>
      <c r="GC391" s="360" t="str">
        <f t="shared" si="1274"/>
        <v/>
      </c>
      <c r="GD391" s="360" t="str">
        <f t="shared" si="1275"/>
        <v/>
      </c>
      <c r="GE391" s="360" t="str">
        <f t="shared" si="1276"/>
        <v/>
      </c>
      <c r="GF391" s="360" t="str">
        <f t="shared" si="1277"/>
        <v/>
      </c>
      <c r="GG391" s="360" t="str">
        <f t="shared" si="1278"/>
        <v/>
      </c>
      <c r="GH391" s="360" t="str">
        <f t="shared" si="1279"/>
        <v/>
      </c>
      <c r="GI391" s="360" t="str">
        <f t="shared" si="1280"/>
        <v/>
      </c>
      <c r="GJ391" s="360" t="str">
        <f t="shared" si="1281"/>
        <v/>
      </c>
      <c r="GK391" s="444" t="s">
        <v>1247</v>
      </c>
      <c r="GL391" s="361" t="str">
        <f t="shared" si="1101"/>
        <v>-</v>
      </c>
      <c r="GM391" s="361" t="str">
        <f t="shared" si="1102"/>
        <v>-</v>
      </c>
      <c r="GN391" s="361" t="str">
        <f t="shared" si="1103"/>
        <v>-</v>
      </c>
      <c r="GO391" s="361" t="str">
        <f t="shared" si="1104"/>
        <v>-</v>
      </c>
      <c r="GP391" s="361" t="str">
        <f t="shared" si="1105"/>
        <v>-</v>
      </c>
      <c r="GQ391" s="361" t="str">
        <f t="shared" si="1106"/>
        <v>-</v>
      </c>
      <c r="GR391" s="361" t="str">
        <f t="shared" si="1107"/>
        <v>-</v>
      </c>
      <c r="GS391" s="361" t="str">
        <f t="shared" si="1108"/>
        <v>-</v>
      </c>
      <c r="GT391" s="361" t="str">
        <f t="shared" si="1109"/>
        <v>-</v>
      </c>
      <c r="GU391" s="361" t="str">
        <f t="shared" si="1110"/>
        <v>-</v>
      </c>
      <c r="GV391" s="361" t="str">
        <f t="shared" si="1111"/>
        <v>-</v>
      </c>
      <c r="GW391" s="361" t="str">
        <f t="shared" si="1112"/>
        <v>-</v>
      </c>
      <c r="GX391" s="361" t="str">
        <f t="shared" si="1113"/>
        <v>-</v>
      </c>
      <c r="GY391" s="361" t="str">
        <f t="shared" si="1114"/>
        <v>-</v>
      </c>
      <c r="GZ391" s="361" t="str">
        <f t="shared" si="1115"/>
        <v>-</v>
      </c>
      <c r="HA391" s="361" t="str">
        <f t="shared" si="1116"/>
        <v>-</v>
      </c>
      <c r="HB391" s="361" t="str">
        <f t="shared" si="1117"/>
        <v>-</v>
      </c>
      <c r="HC391" s="361" t="str">
        <f t="shared" si="1118"/>
        <v>-</v>
      </c>
      <c r="HD391" s="361" t="str">
        <f t="shared" si="1119"/>
        <v>-</v>
      </c>
      <c r="HE391" s="361" t="str">
        <f t="shared" si="1120"/>
        <v>-</v>
      </c>
      <c r="HF391" s="361" t="str">
        <f t="shared" si="1121"/>
        <v>-</v>
      </c>
      <c r="HG391" s="361" t="str">
        <f t="shared" si="1122"/>
        <v>-</v>
      </c>
      <c r="HH391" s="361" t="str">
        <f t="shared" si="1123"/>
        <v>-</v>
      </c>
      <c r="HI391" s="361" t="str">
        <f t="shared" si="1124"/>
        <v>-</v>
      </c>
      <c r="HJ391" s="361" t="str">
        <f t="shared" si="1125"/>
        <v>-</v>
      </c>
      <c r="HK391" s="361" t="str">
        <f t="shared" si="1126"/>
        <v>-</v>
      </c>
      <c r="HL391" s="361" t="str">
        <f t="shared" si="1127"/>
        <v>-</v>
      </c>
      <c r="HM391" s="361" t="str">
        <f t="shared" si="1128"/>
        <v>-</v>
      </c>
      <c r="HN391" s="361" t="str">
        <f t="shared" si="1129"/>
        <v>-</v>
      </c>
      <c r="HO391" s="361" t="str">
        <f t="shared" si="1130"/>
        <v>-</v>
      </c>
      <c r="HP391" s="361" t="str">
        <f t="shared" si="1131"/>
        <v>-</v>
      </c>
      <c r="HQ391" s="361" t="str">
        <f t="shared" si="1132"/>
        <v>-</v>
      </c>
      <c r="HR391" s="361" t="str">
        <f t="shared" si="1133"/>
        <v>-</v>
      </c>
      <c r="HS391" s="361" t="str">
        <f t="shared" si="1134"/>
        <v>-</v>
      </c>
      <c r="HT391" s="361" t="str">
        <f t="shared" si="1135"/>
        <v>-</v>
      </c>
      <c r="HU391" s="361" t="str">
        <f t="shared" si="1136"/>
        <v>-</v>
      </c>
      <c r="HV391" s="361" t="str">
        <f t="shared" si="1137"/>
        <v>-</v>
      </c>
      <c r="HW391" s="361" t="str">
        <f t="shared" si="1138"/>
        <v>-</v>
      </c>
      <c r="HX391" s="361" t="str">
        <f t="shared" si="1139"/>
        <v>-</v>
      </c>
      <c r="HY391" s="361" t="str">
        <f t="shared" si="1140"/>
        <v>-</v>
      </c>
      <c r="HZ391" s="361" t="str">
        <f t="shared" si="1141"/>
        <v>-</v>
      </c>
      <c r="IA391" s="361" t="str">
        <f t="shared" si="1142"/>
        <v>-</v>
      </c>
      <c r="IB391" s="361" t="str">
        <f t="shared" si="1143"/>
        <v>-</v>
      </c>
      <c r="IC391" s="361" t="str">
        <f t="shared" si="1144"/>
        <v>-</v>
      </c>
      <c r="ID391" s="361" t="str">
        <f t="shared" si="1145"/>
        <v>-</v>
      </c>
      <c r="IE391" s="361" t="str">
        <f t="shared" si="1146"/>
        <v>-</v>
      </c>
      <c r="IF391" s="444" t="s">
        <v>1247</v>
      </c>
      <c r="IG391" s="56" t="str">
        <f t="shared" si="1282"/>
        <v>-</v>
      </c>
      <c r="IH391" s="56" t="str">
        <f t="shared" si="1283"/>
        <v>-</v>
      </c>
      <c r="II391" s="56" t="str">
        <f t="shared" si="1284"/>
        <v>-</v>
      </c>
      <c r="IJ391" s="56" t="str">
        <f t="shared" si="1285"/>
        <v>-</v>
      </c>
      <c r="IK391" s="56" t="str">
        <f t="shared" si="1147"/>
        <v>-</v>
      </c>
      <c r="IL391" s="56" t="str">
        <f t="shared" si="1148"/>
        <v>-</v>
      </c>
      <c r="IM391" s="56" t="str">
        <f t="shared" si="1149"/>
        <v>-</v>
      </c>
      <c r="IN391" s="56" t="str">
        <f t="shared" si="1150"/>
        <v>-</v>
      </c>
      <c r="IO391" s="56" t="str">
        <f t="shared" si="1151"/>
        <v>-</v>
      </c>
      <c r="IP391" s="56" t="str">
        <f t="shared" si="1152"/>
        <v>-</v>
      </c>
      <c r="IQ391" s="56" t="str">
        <f t="shared" si="1153"/>
        <v>-</v>
      </c>
      <c r="IR391" s="56" t="str">
        <f t="shared" si="1154"/>
        <v>-</v>
      </c>
      <c r="IS391" s="56" t="str">
        <f t="shared" si="1155"/>
        <v>-</v>
      </c>
      <c r="IT391" s="56" t="str">
        <f t="shared" si="1156"/>
        <v>-</v>
      </c>
      <c r="IU391" s="56" t="str">
        <f t="shared" si="1157"/>
        <v>-</v>
      </c>
      <c r="IV391" s="56" t="str">
        <f t="shared" si="1158"/>
        <v>-</v>
      </c>
      <c r="IW391" s="56" t="str">
        <f t="shared" si="1159"/>
        <v>-</v>
      </c>
      <c r="IX391" s="56" t="str">
        <f t="shared" si="1160"/>
        <v>-</v>
      </c>
      <c r="IY391" s="56" t="str">
        <f t="shared" si="1161"/>
        <v>-</v>
      </c>
      <c r="IZ391" s="56" t="str">
        <f t="shared" si="1162"/>
        <v>-</v>
      </c>
      <c r="JA391" s="56" t="str">
        <f t="shared" si="1163"/>
        <v>-</v>
      </c>
      <c r="JB391" s="56" t="str">
        <f t="shared" si="1164"/>
        <v>-</v>
      </c>
      <c r="JC391" s="56" t="str">
        <f t="shared" si="1165"/>
        <v>-</v>
      </c>
      <c r="JD391" s="56" t="str">
        <f t="shared" si="1166"/>
        <v>-</v>
      </c>
      <c r="JE391" s="56" t="str">
        <f t="shared" si="1167"/>
        <v>-</v>
      </c>
      <c r="JF391" s="56" t="str">
        <f t="shared" si="1168"/>
        <v>-</v>
      </c>
      <c r="JG391" s="56" t="str">
        <f t="shared" si="1169"/>
        <v>-</v>
      </c>
      <c r="JH391" s="56" t="str">
        <f t="shared" si="1170"/>
        <v>-</v>
      </c>
      <c r="JI391" s="56" t="str">
        <f t="shared" si="1171"/>
        <v>-</v>
      </c>
      <c r="JJ391" s="56" t="str">
        <f t="shared" si="1172"/>
        <v>-</v>
      </c>
      <c r="JK391" s="56" t="str">
        <f t="shared" si="1173"/>
        <v>-</v>
      </c>
      <c r="JL391" s="56" t="str">
        <f t="shared" si="1174"/>
        <v>-</v>
      </c>
      <c r="JM391" s="56" t="str">
        <f t="shared" si="1175"/>
        <v>-</v>
      </c>
      <c r="JN391" s="56" t="str">
        <f t="shared" si="1176"/>
        <v>-</v>
      </c>
      <c r="JO391" s="56" t="str">
        <f t="shared" si="1177"/>
        <v>-</v>
      </c>
      <c r="JP391" s="56" t="str">
        <f t="shared" si="1178"/>
        <v>-</v>
      </c>
      <c r="JQ391" s="56" t="str">
        <f t="shared" si="1179"/>
        <v>-</v>
      </c>
      <c r="JR391" s="56" t="str">
        <f t="shared" si="1180"/>
        <v>-</v>
      </c>
      <c r="JS391" s="56" t="str">
        <f t="shared" si="1181"/>
        <v>-</v>
      </c>
      <c r="JT391" s="56" t="str">
        <f t="shared" si="1182"/>
        <v>-</v>
      </c>
      <c r="JU391" s="56" t="str">
        <f t="shared" si="1183"/>
        <v>-</v>
      </c>
      <c r="JV391" s="56" t="str">
        <f t="shared" si="1184"/>
        <v>-</v>
      </c>
      <c r="JW391" s="56" t="str">
        <f t="shared" si="1185"/>
        <v>-</v>
      </c>
      <c r="JX391" s="56" t="str">
        <f t="shared" si="1186"/>
        <v>-</v>
      </c>
      <c r="JY391" s="56" t="str">
        <f t="shared" si="1187"/>
        <v>-</v>
      </c>
      <c r="JZ391" s="56" t="str">
        <f t="shared" si="1188"/>
        <v>-</v>
      </c>
      <c r="KA391" s="444" t="s">
        <v>1247</v>
      </c>
      <c r="KB391" s="360">
        <f>IF(ISNUMBER(INDEX($EQ$15:$GK$521,$B391,EO$11)),MAX(KB$14:KB390)+1,0)</f>
        <v>0</v>
      </c>
      <c r="KC391" s="360" t="str">
        <f t="shared" si="1286"/>
        <v/>
      </c>
      <c r="KD391" s="373" t="s">
        <v>2</v>
      </c>
      <c r="KE391" s="215"/>
      <c r="KF391" s="60"/>
      <c r="KG391" s="60"/>
      <c r="KH391" s="60"/>
      <c r="KI391" s="60"/>
      <c r="KJ391" s="60"/>
      <c r="KK391" s="60"/>
      <c r="KL391" s="60"/>
      <c r="KM391" s="60"/>
      <c r="KN391" s="60"/>
      <c r="KO391" s="60"/>
      <c r="KP391" s="60"/>
      <c r="KQ391" s="60"/>
      <c r="KR391" s="60"/>
      <c r="KS391" s="60"/>
      <c r="KT391" s="60"/>
      <c r="KU391" s="60"/>
      <c r="KV391" s="60"/>
      <c r="KW391" s="60"/>
      <c r="KX391" s="60"/>
      <c r="KY391" s="60"/>
      <c r="KZ391" s="283" t="str">
        <f t="shared" si="1189"/>
        <v/>
      </c>
      <c r="LA391" s="26"/>
      <c r="LB391" s="18"/>
      <c r="LC391" s="18"/>
      <c r="LD391" s="18"/>
      <c r="LE391" s="18"/>
      <c r="LF391" s="18"/>
      <c r="LG391" s="18"/>
      <c r="LH391" s="18"/>
      <c r="LI391" s="18"/>
      <c r="LJ391" s="18"/>
      <c r="LK391" s="18"/>
      <c r="LL391" s="18"/>
      <c r="LM391" s="18"/>
      <c r="LN391" s="63"/>
      <c r="LO391" s="251">
        <f t="shared" si="1190"/>
        <v>0</v>
      </c>
      <c r="LP391" s="251">
        <f t="shared" si="1191"/>
        <v>0</v>
      </c>
      <c r="LQ391" s="251">
        <f t="shared" si="1192"/>
        <v>0</v>
      </c>
      <c r="LR391" s="251">
        <f t="shared" si="1193"/>
        <v>0</v>
      </c>
      <c r="LS391" s="251">
        <f t="shared" si="1194"/>
        <v>0</v>
      </c>
      <c r="LT391" s="251">
        <f t="shared" si="1195"/>
        <v>0</v>
      </c>
      <c r="LU391" s="251">
        <f t="shared" si="1196"/>
        <v>0</v>
      </c>
      <c r="LV391" s="251">
        <f t="shared" si="1197"/>
        <v>0</v>
      </c>
      <c r="LW391" s="251">
        <f t="shared" si="1198"/>
        <v>0</v>
      </c>
      <c r="LX391" s="251">
        <f t="shared" si="1199"/>
        <v>0</v>
      </c>
      <c r="LY391" s="251">
        <f t="shared" si="1200"/>
        <v>0</v>
      </c>
      <c r="LZ391" s="251">
        <f t="shared" si="1201"/>
        <v>0</v>
      </c>
      <c r="MA391" s="63" t="str">
        <f t="shared" si="1202"/>
        <v/>
      </c>
      <c r="MB391" s="63" t="str">
        <f t="shared" si="1287"/>
        <v/>
      </c>
      <c r="MC391" s="63">
        <f t="shared" si="1288"/>
        <v>377</v>
      </c>
      <c r="MD391" s="63" t="str">
        <f t="shared" si="1289"/>
        <v/>
      </c>
      <c r="ME391" s="63" t="str">
        <f t="shared" si="1290"/>
        <v/>
      </c>
      <c r="MF391" s="315" t="str">
        <f t="shared" si="1203"/>
        <v/>
      </c>
      <c r="MG391" s="315">
        <f>IF(ISNUMBER(MATCH(EO391,$ME$15:$ME$520,0)),0,MAX(MG$14:MG390)+1)</f>
        <v>0</v>
      </c>
      <c r="MH391" s="315" t="str">
        <f t="shared" si="1204"/>
        <v/>
      </c>
      <c r="MI391" s="369"/>
      <c r="MJ391" s="68"/>
      <c r="MK391" s="18"/>
      <c r="ML391" s="242"/>
      <c r="MM391" s="242"/>
      <c r="MN391" s="59"/>
      <c r="MO391" s="59"/>
      <c r="MP391" s="285"/>
      <c r="MQ391" s="59"/>
      <c r="MR391" s="59"/>
      <c r="MS391" s="285"/>
      <c r="MT391" s="59"/>
      <c r="MU391" s="285"/>
      <c r="MV391" s="59"/>
      <c r="MW391" s="59"/>
      <c r="MX391" s="59"/>
      <c r="MY391" s="59"/>
      <c r="MZ391" s="59"/>
      <c r="NA391" s="59"/>
      <c r="NB391" s="59"/>
      <c r="NC391" s="59"/>
      <c r="ND391" s="59"/>
      <c r="NE391" s="59"/>
      <c r="NF391" s="59"/>
      <c r="NG391" s="59"/>
      <c r="NH391" s="59"/>
      <c r="NI391" s="59"/>
      <c r="NJ391" s="59"/>
      <c r="NK391" s="59"/>
      <c r="NL391" s="454"/>
      <c r="NM391" s="454"/>
      <c r="NN391" s="59"/>
      <c r="NO391" s="18"/>
      <c r="NP391" s="18"/>
      <c r="NQ391" s="18"/>
      <c r="NR391" s="18"/>
      <c r="NS391" s="18"/>
      <c r="NT391" s="18"/>
      <c r="NU391" s="18"/>
      <c r="NV391" s="18"/>
      <c r="NW391" s="18"/>
      <c r="NX391" s="18"/>
      <c r="NY391" s="18"/>
      <c r="NZ391" s="18"/>
      <c r="OA391" s="18"/>
      <c r="OB391" s="18"/>
      <c r="OC391" s="18"/>
      <c r="OZ391" s="59"/>
      <c r="PA391" s="251" t="str">
        <f t="shared" si="1205"/>
        <v/>
      </c>
      <c r="PB391" s="251" t="str">
        <f t="shared" si="1206"/>
        <v/>
      </c>
      <c r="PC391" s="251" t="str">
        <f t="shared" si="1207"/>
        <v/>
      </c>
      <c r="PD391" s="251" t="str">
        <f t="shared" si="1208"/>
        <v/>
      </c>
      <c r="PE391" s="251" t="str">
        <f t="shared" si="1209"/>
        <v/>
      </c>
      <c r="PF391" s="251" t="str">
        <f t="shared" si="1210"/>
        <v/>
      </c>
      <c r="PG391" s="251" t="str">
        <f t="shared" si="1211"/>
        <v/>
      </c>
      <c r="PH391" s="251" t="str">
        <f t="shared" si="1212"/>
        <v/>
      </c>
      <c r="PI391" s="251" t="str">
        <f t="shared" si="1213"/>
        <v/>
      </c>
      <c r="PJ391" s="251" t="str">
        <f t="shared" si="1214"/>
        <v/>
      </c>
      <c r="PK391" s="251" t="str">
        <f t="shared" si="1215"/>
        <v/>
      </c>
      <c r="PL391" s="251" t="str">
        <f t="shared" si="1216"/>
        <v/>
      </c>
      <c r="PM391" s="251" t="str">
        <f t="shared" si="1217"/>
        <v/>
      </c>
      <c r="PN391" s="251" t="str">
        <f t="shared" si="1218"/>
        <v/>
      </c>
      <c r="PO391" s="251" t="str">
        <f t="shared" si="1219"/>
        <v/>
      </c>
      <c r="PP391" s="251" t="str">
        <f t="shared" si="1220"/>
        <v/>
      </c>
      <c r="PQ391" s="251" t="str">
        <f t="shared" si="1221"/>
        <v/>
      </c>
      <c r="PR391" s="251" t="str">
        <f t="shared" si="1222"/>
        <v/>
      </c>
      <c r="PS391" s="251" t="str">
        <f t="shared" si="1223"/>
        <v/>
      </c>
      <c r="PT391" s="251" t="str">
        <f t="shared" si="1224"/>
        <v/>
      </c>
      <c r="PU391" s="251" t="str">
        <f t="shared" si="1225"/>
        <v/>
      </c>
      <c r="PV391" s="251" t="str">
        <f t="shared" si="1226"/>
        <v/>
      </c>
      <c r="PW391" s="251" t="str">
        <f t="shared" si="1227"/>
        <v/>
      </c>
      <c r="PX391" s="251" t="str">
        <f t="shared" si="1228"/>
        <v/>
      </c>
      <c r="PY391" s="251" t="str">
        <f t="shared" si="1229"/>
        <v/>
      </c>
      <c r="PZ391" s="251" t="str">
        <f t="shared" si="1230"/>
        <v/>
      </c>
      <c r="QA391" s="251" t="str">
        <f t="shared" si="1231"/>
        <v/>
      </c>
      <c r="QB391" s="251" t="str">
        <f t="shared" si="1232"/>
        <v/>
      </c>
      <c r="QC391" s="251" t="str">
        <f t="shared" si="1233"/>
        <v/>
      </c>
      <c r="QD391" s="251" t="str">
        <f t="shared" si="1234"/>
        <v/>
      </c>
      <c r="QE391" s="251" t="str">
        <f t="shared" si="1235"/>
        <v/>
      </c>
      <c r="QF391" s="63">
        <f t="shared" si="1236"/>
        <v>0</v>
      </c>
      <c r="QG391" s="59"/>
      <c r="QH391" s="59"/>
      <c r="QI391" s="59"/>
      <c r="QJ391" s="59"/>
      <c r="QK391" s="59"/>
      <c r="QL391" s="59"/>
      <c r="QM391" s="59"/>
      <c r="QN391" s="59"/>
    </row>
    <row r="392" spans="1:456" ht="6.75" customHeight="1" x14ac:dyDescent="0.25">
      <c r="A392" s="68"/>
      <c r="B392" s="389" t="str">
        <f t="shared" si="1098"/>
        <v/>
      </c>
      <c r="C392" s="72"/>
      <c r="D392" s="261"/>
      <c r="E392" s="59"/>
      <c r="F392" s="229"/>
      <c r="G392" s="295"/>
      <c r="H392" s="295"/>
      <c r="I392" s="229"/>
      <c r="J392" s="295"/>
      <c r="K392" s="295"/>
      <c r="L392" s="229"/>
      <c r="M392" s="295"/>
      <c r="N392" s="295"/>
      <c r="O392" s="229"/>
      <c r="P392" s="295"/>
      <c r="Q392" s="295"/>
      <c r="R392" s="229"/>
      <c r="S392" s="230"/>
      <c r="T392" s="231"/>
      <c r="U392" s="229"/>
      <c r="V392" s="230"/>
      <c r="W392" s="231"/>
      <c r="X392" s="229"/>
      <c r="Y392" s="230"/>
      <c r="Z392" s="231"/>
      <c r="AA392" s="229"/>
      <c r="AB392" s="295"/>
      <c r="AC392" s="295"/>
      <c r="AD392" s="229"/>
      <c r="AE392" s="295"/>
      <c r="AF392" s="295"/>
      <c r="AG392" s="229"/>
      <c r="AH392" s="295"/>
      <c r="AI392" s="295"/>
      <c r="AJ392" s="229"/>
      <c r="AK392" s="295"/>
      <c r="AL392" s="295"/>
      <c r="AM392" s="229"/>
      <c r="AN392" s="295"/>
      <c r="AO392" s="295"/>
      <c r="AP392" s="243"/>
      <c r="AQ392" s="295"/>
      <c r="AR392" s="290"/>
      <c r="AS392" s="243"/>
      <c r="AT392" s="295"/>
      <c r="AU392" s="290"/>
      <c r="AV392" s="229"/>
      <c r="AW392" s="230"/>
      <c r="AX392" s="231"/>
      <c r="AY392" s="229"/>
      <c r="AZ392" s="230"/>
      <c r="BA392" s="231"/>
      <c r="BB392" s="229"/>
      <c r="BC392" s="230"/>
      <c r="BD392" s="231"/>
      <c r="BE392" s="229"/>
      <c r="BF392" s="230"/>
      <c r="BG392" s="231"/>
      <c r="BH392" s="229"/>
      <c r="BI392" s="230"/>
      <c r="BJ392" s="231"/>
      <c r="BK392" s="243"/>
      <c r="BL392" s="230"/>
      <c r="BM392" s="231"/>
      <c r="BN392" s="243"/>
      <c r="BO392" s="230"/>
      <c r="BP392" s="231"/>
      <c r="BQ392" s="229"/>
      <c r="BR392" s="230"/>
      <c r="BS392" s="231"/>
      <c r="BT392" s="229"/>
      <c r="BU392" s="230"/>
      <c r="BV392" s="231"/>
      <c r="BW392" s="229"/>
      <c r="BX392" s="230"/>
      <c r="BY392" s="231"/>
      <c r="BZ392" s="229"/>
      <c r="CA392" s="230"/>
      <c r="CB392" s="231"/>
      <c r="CC392" s="229"/>
      <c r="CD392" s="230"/>
      <c r="CE392" s="231"/>
      <c r="CF392" s="331"/>
      <c r="CG392" s="332"/>
      <c r="CH392" s="385"/>
      <c r="CI392" s="331"/>
      <c r="CJ392" s="332"/>
      <c r="CK392" s="385"/>
      <c r="CL392" s="243"/>
      <c r="CM392" s="230"/>
      <c r="CN392" s="354"/>
      <c r="CO392" s="243"/>
      <c r="CP392" s="230"/>
      <c r="CQ392" s="231"/>
      <c r="CR392" s="331"/>
      <c r="CS392" s="332"/>
      <c r="CT392" s="333"/>
      <c r="CU392" s="229"/>
      <c r="CV392" s="230"/>
      <c r="CW392" s="231"/>
      <c r="CX392" s="331"/>
      <c r="CY392" s="332"/>
      <c r="CZ392" s="333"/>
      <c r="DA392" s="331"/>
      <c r="DB392" s="332"/>
      <c r="DC392" s="333"/>
      <c r="DD392" s="331"/>
      <c r="DE392" s="332"/>
      <c r="DF392" s="333"/>
      <c r="DG392" s="331"/>
      <c r="DH392" s="332"/>
      <c r="DI392" s="333"/>
      <c r="DJ392" s="229"/>
      <c r="DK392" s="230"/>
      <c r="DL392" s="231"/>
      <c r="DM392" s="229"/>
      <c r="DN392" s="230"/>
      <c r="DO392" s="231"/>
      <c r="DP392" s="331"/>
      <c r="DQ392" s="332"/>
      <c r="DR392" s="333"/>
      <c r="DS392" s="331"/>
      <c r="DT392" s="332"/>
      <c r="DU392" s="333"/>
      <c r="DV392" s="331"/>
      <c r="DW392" s="332"/>
      <c r="DX392" s="333"/>
      <c r="DY392" s="331"/>
      <c r="DZ392" s="332"/>
      <c r="EA392" s="333"/>
      <c r="EB392" s="331"/>
      <c r="EC392" s="332"/>
      <c r="ED392" s="333"/>
      <c r="EE392" s="331"/>
      <c r="EF392" s="332"/>
      <c r="EG392" s="333"/>
      <c r="EH392" s="229"/>
      <c r="EI392" s="230"/>
      <c r="EJ392" s="231"/>
      <c r="EK392" s="229"/>
      <c r="EL392" s="230"/>
      <c r="EM392" s="231"/>
      <c r="EN392" s="244"/>
      <c r="EO392" s="269" t="str">
        <f t="shared" si="1099"/>
        <v/>
      </c>
      <c r="EP392" s="444" t="s">
        <v>1247</v>
      </c>
      <c r="EQ392" s="360" t="str">
        <f t="shared" si="1237"/>
        <v/>
      </c>
      <c r="ER392" s="360" t="str">
        <f t="shared" si="1238"/>
        <v/>
      </c>
      <c r="ES392" s="360" t="str">
        <f t="shared" si="1239"/>
        <v/>
      </c>
      <c r="ET392" s="360" t="str">
        <f t="shared" si="1240"/>
        <v/>
      </c>
      <c r="EU392" s="360" t="str">
        <f t="shared" si="1241"/>
        <v/>
      </c>
      <c r="EV392" s="360" t="str">
        <f t="shared" si="1242"/>
        <v/>
      </c>
      <c r="EW392" s="360" t="str">
        <f t="shared" si="1243"/>
        <v/>
      </c>
      <c r="EX392" s="360" t="str">
        <f t="shared" si="1244"/>
        <v/>
      </c>
      <c r="EY392" s="360" t="str">
        <f t="shared" si="1245"/>
        <v/>
      </c>
      <c r="EZ392" s="360" t="str">
        <f t="shared" si="1246"/>
        <v/>
      </c>
      <c r="FA392" s="360" t="str">
        <f t="shared" si="1247"/>
        <v/>
      </c>
      <c r="FB392" s="360" t="str">
        <f t="shared" si="1248"/>
        <v/>
      </c>
      <c r="FC392" s="360" t="str">
        <f t="shared" si="1249"/>
        <v/>
      </c>
      <c r="FD392" s="360" t="str">
        <f t="shared" si="1250"/>
        <v/>
      </c>
      <c r="FE392" s="360" t="str">
        <f t="shared" si="1251"/>
        <v/>
      </c>
      <c r="FF392" s="360" t="str">
        <f t="shared" si="1252"/>
        <v/>
      </c>
      <c r="FG392" s="360" t="str">
        <f t="shared" si="1253"/>
        <v/>
      </c>
      <c r="FH392" s="360" t="str">
        <f t="shared" si="1254"/>
        <v/>
      </c>
      <c r="FI392" s="360" t="str">
        <f t="shared" si="1255"/>
        <v/>
      </c>
      <c r="FJ392" s="360" t="str">
        <f t="shared" si="1256"/>
        <v/>
      </c>
      <c r="FK392" s="360" t="str">
        <f t="shared" si="1257"/>
        <v/>
      </c>
      <c r="FL392" s="360" t="str">
        <f t="shared" si="1258"/>
        <v/>
      </c>
      <c r="FM392" s="360" t="str">
        <f t="shared" si="1259"/>
        <v/>
      </c>
      <c r="FN392" s="360" t="str">
        <f t="shared" si="1260"/>
        <v/>
      </c>
      <c r="FO392" s="360" t="str">
        <f t="shared" si="1261"/>
        <v/>
      </c>
      <c r="FP392" s="360" t="str">
        <f t="shared" si="1262"/>
        <v/>
      </c>
      <c r="FQ392" s="360" t="str">
        <f t="shared" si="1263"/>
        <v/>
      </c>
      <c r="FR392" s="360" t="str">
        <f t="shared" si="1264"/>
        <v/>
      </c>
      <c r="FS392" s="360" t="str">
        <f t="shared" si="1265"/>
        <v/>
      </c>
      <c r="FT392" s="360" t="str">
        <f t="shared" si="1100"/>
        <v/>
      </c>
      <c r="FU392" s="360" t="str">
        <f t="shared" si="1266"/>
        <v/>
      </c>
      <c r="FV392" s="360" t="str">
        <f t="shared" si="1267"/>
        <v/>
      </c>
      <c r="FW392" s="360" t="str">
        <f t="shared" si="1268"/>
        <v/>
      </c>
      <c r="FX392" s="360" t="str">
        <f t="shared" si="1269"/>
        <v/>
      </c>
      <c r="FY392" s="360" t="str">
        <f t="shared" si="1270"/>
        <v/>
      </c>
      <c r="FZ392" s="360" t="str">
        <f t="shared" si="1271"/>
        <v/>
      </c>
      <c r="GA392" s="360" t="str">
        <f t="shared" si="1272"/>
        <v/>
      </c>
      <c r="GB392" s="360" t="str">
        <f t="shared" si="1273"/>
        <v/>
      </c>
      <c r="GC392" s="360" t="str">
        <f t="shared" si="1274"/>
        <v/>
      </c>
      <c r="GD392" s="360" t="str">
        <f t="shared" si="1275"/>
        <v/>
      </c>
      <c r="GE392" s="360" t="str">
        <f t="shared" si="1276"/>
        <v/>
      </c>
      <c r="GF392" s="360" t="str">
        <f t="shared" si="1277"/>
        <v/>
      </c>
      <c r="GG392" s="360" t="str">
        <f t="shared" si="1278"/>
        <v/>
      </c>
      <c r="GH392" s="360" t="str">
        <f t="shared" si="1279"/>
        <v/>
      </c>
      <c r="GI392" s="360" t="str">
        <f t="shared" si="1280"/>
        <v/>
      </c>
      <c r="GJ392" s="360" t="str">
        <f t="shared" si="1281"/>
        <v/>
      </c>
      <c r="GK392" s="444" t="s">
        <v>1247</v>
      </c>
      <c r="GL392" s="361" t="str">
        <f t="shared" si="1101"/>
        <v>-</v>
      </c>
      <c r="GM392" s="361" t="str">
        <f t="shared" si="1102"/>
        <v>-</v>
      </c>
      <c r="GN392" s="361" t="str">
        <f t="shared" si="1103"/>
        <v>-</v>
      </c>
      <c r="GO392" s="361" t="str">
        <f t="shared" si="1104"/>
        <v>-</v>
      </c>
      <c r="GP392" s="361" t="str">
        <f t="shared" si="1105"/>
        <v>-</v>
      </c>
      <c r="GQ392" s="361" t="str">
        <f t="shared" si="1106"/>
        <v>-</v>
      </c>
      <c r="GR392" s="361" t="str">
        <f t="shared" si="1107"/>
        <v>-</v>
      </c>
      <c r="GS392" s="361" t="str">
        <f t="shared" si="1108"/>
        <v>-</v>
      </c>
      <c r="GT392" s="361" t="str">
        <f t="shared" si="1109"/>
        <v>-</v>
      </c>
      <c r="GU392" s="361" t="str">
        <f t="shared" si="1110"/>
        <v>-</v>
      </c>
      <c r="GV392" s="361" t="str">
        <f t="shared" si="1111"/>
        <v>-</v>
      </c>
      <c r="GW392" s="361" t="str">
        <f t="shared" si="1112"/>
        <v>-</v>
      </c>
      <c r="GX392" s="361" t="str">
        <f t="shared" si="1113"/>
        <v>-</v>
      </c>
      <c r="GY392" s="361" t="str">
        <f t="shared" si="1114"/>
        <v>-</v>
      </c>
      <c r="GZ392" s="361" t="str">
        <f t="shared" si="1115"/>
        <v>-</v>
      </c>
      <c r="HA392" s="361" t="str">
        <f t="shared" si="1116"/>
        <v>-</v>
      </c>
      <c r="HB392" s="361" t="str">
        <f t="shared" si="1117"/>
        <v>-</v>
      </c>
      <c r="HC392" s="361" t="str">
        <f t="shared" si="1118"/>
        <v>-</v>
      </c>
      <c r="HD392" s="361" t="str">
        <f t="shared" si="1119"/>
        <v>-</v>
      </c>
      <c r="HE392" s="361" t="str">
        <f t="shared" si="1120"/>
        <v>-</v>
      </c>
      <c r="HF392" s="361" t="str">
        <f t="shared" si="1121"/>
        <v>-</v>
      </c>
      <c r="HG392" s="361" t="str">
        <f t="shared" si="1122"/>
        <v>-</v>
      </c>
      <c r="HH392" s="361" t="str">
        <f t="shared" si="1123"/>
        <v>-</v>
      </c>
      <c r="HI392" s="361" t="str">
        <f t="shared" si="1124"/>
        <v>-</v>
      </c>
      <c r="HJ392" s="361" t="str">
        <f t="shared" si="1125"/>
        <v>-</v>
      </c>
      <c r="HK392" s="361" t="str">
        <f t="shared" si="1126"/>
        <v>-</v>
      </c>
      <c r="HL392" s="361" t="str">
        <f t="shared" si="1127"/>
        <v>-</v>
      </c>
      <c r="HM392" s="361" t="str">
        <f t="shared" si="1128"/>
        <v>-</v>
      </c>
      <c r="HN392" s="361" t="str">
        <f t="shared" si="1129"/>
        <v>-</v>
      </c>
      <c r="HO392" s="361" t="str">
        <f t="shared" si="1130"/>
        <v>-</v>
      </c>
      <c r="HP392" s="361" t="str">
        <f t="shared" si="1131"/>
        <v>-</v>
      </c>
      <c r="HQ392" s="361" t="str">
        <f t="shared" si="1132"/>
        <v>-</v>
      </c>
      <c r="HR392" s="361" t="str">
        <f t="shared" si="1133"/>
        <v>-</v>
      </c>
      <c r="HS392" s="361" t="str">
        <f t="shared" si="1134"/>
        <v>-</v>
      </c>
      <c r="HT392" s="361" t="str">
        <f t="shared" si="1135"/>
        <v>-</v>
      </c>
      <c r="HU392" s="361" t="str">
        <f t="shared" si="1136"/>
        <v>-</v>
      </c>
      <c r="HV392" s="361" t="str">
        <f t="shared" si="1137"/>
        <v>-</v>
      </c>
      <c r="HW392" s="361" t="str">
        <f t="shared" si="1138"/>
        <v>-</v>
      </c>
      <c r="HX392" s="361" t="str">
        <f t="shared" si="1139"/>
        <v>-</v>
      </c>
      <c r="HY392" s="361" t="str">
        <f t="shared" si="1140"/>
        <v>-</v>
      </c>
      <c r="HZ392" s="361" t="str">
        <f t="shared" si="1141"/>
        <v>-</v>
      </c>
      <c r="IA392" s="361" t="str">
        <f t="shared" si="1142"/>
        <v>-</v>
      </c>
      <c r="IB392" s="361" t="str">
        <f t="shared" si="1143"/>
        <v>-</v>
      </c>
      <c r="IC392" s="361" t="str">
        <f t="shared" si="1144"/>
        <v>-</v>
      </c>
      <c r="ID392" s="361" t="str">
        <f t="shared" si="1145"/>
        <v>-</v>
      </c>
      <c r="IE392" s="361" t="str">
        <f t="shared" si="1146"/>
        <v>-</v>
      </c>
      <c r="IF392" s="444" t="s">
        <v>1247</v>
      </c>
      <c r="IG392" s="56" t="str">
        <f t="shared" si="1282"/>
        <v>-</v>
      </c>
      <c r="IH392" s="56" t="str">
        <f t="shared" si="1283"/>
        <v>-</v>
      </c>
      <c r="II392" s="56" t="str">
        <f t="shared" si="1284"/>
        <v>-</v>
      </c>
      <c r="IJ392" s="56" t="str">
        <f t="shared" si="1285"/>
        <v>-</v>
      </c>
      <c r="IK392" s="56" t="str">
        <f t="shared" si="1147"/>
        <v>-</v>
      </c>
      <c r="IL392" s="56" t="str">
        <f t="shared" si="1148"/>
        <v>-</v>
      </c>
      <c r="IM392" s="56" t="str">
        <f t="shared" si="1149"/>
        <v>-</v>
      </c>
      <c r="IN392" s="56" t="str">
        <f t="shared" si="1150"/>
        <v>-</v>
      </c>
      <c r="IO392" s="56" t="str">
        <f t="shared" si="1151"/>
        <v>-</v>
      </c>
      <c r="IP392" s="56" t="str">
        <f t="shared" si="1152"/>
        <v>-</v>
      </c>
      <c r="IQ392" s="56" t="str">
        <f t="shared" si="1153"/>
        <v>-</v>
      </c>
      <c r="IR392" s="56" t="str">
        <f t="shared" si="1154"/>
        <v>-</v>
      </c>
      <c r="IS392" s="56" t="str">
        <f t="shared" si="1155"/>
        <v>-</v>
      </c>
      <c r="IT392" s="56" t="str">
        <f t="shared" si="1156"/>
        <v>-</v>
      </c>
      <c r="IU392" s="56" t="str">
        <f t="shared" si="1157"/>
        <v>-</v>
      </c>
      <c r="IV392" s="56" t="str">
        <f t="shared" si="1158"/>
        <v>-</v>
      </c>
      <c r="IW392" s="56" t="str">
        <f t="shared" si="1159"/>
        <v>-</v>
      </c>
      <c r="IX392" s="56" t="str">
        <f t="shared" si="1160"/>
        <v>-</v>
      </c>
      <c r="IY392" s="56" t="str">
        <f t="shared" si="1161"/>
        <v>-</v>
      </c>
      <c r="IZ392" s="56" t="str">
        <f t="shared" si="1162"/>
        <v>-</v>
      </c>
      <c r="JA392" s="56" t="str">
        <f t="shared" si="1163"/>
        <v>-</v>
      </c>
      <c r="JB392" s="56" t="str">
        <f t="shared" si="1164"/>
        <v>-</v>
      </c>
      <c r="JC392" s="56" t="str">
        <f t="shared" si="1165"/>
        <v>-</v>
      </c>
      <c r="JD392" s="56" t="str">
        <f t="shared" si="1166"/>
        <v>-</v>
      </c>
      <c r="JE392" s="56" t="str">
        <f t="shared" si="1167"/>
        <v>-</v>
      </c>
      <c r="JF392" s="56" t="str">
        <f t="shared" si="1168"/>
        <v>-</v>
      </c>
      <c r="JG392" s="56" t="str">
        <f t="shared" si="1169"/>
        <v>-</v>
      </c>
      <c r="JH392" s="56" t="str">
        <f t="shared" si="1170"/>
        <v>-</v>
      </c>
      <c r="JI392" s="56" t="str">
        <f t="shared" si="1171"/>
        <v>-</v>
      </c>
      <c r="JJ392" s="56" t="str">
        <f t="shared" si="1172"/>
        <v>-</v>
      </c>
      <c r="JK392" s="56" t="str">
        <f t="shared" si="1173"/>
        <v>-</v>
      </c>
      <c r="JL392" s="56" t="str">
        <f t="shared" si="1174"/>
        <v>-</v>
      </c>
      <c r="JM392" s="56" t="str">
        <f t="shared" si="1175"/>
        <v>-</v>
      </c>
      <c r="JN392" s="56" t="str">
        <f t="shared" si="1176"/>
        <v>-</v>
      </c>
      <c r="JO392" s="56" t="str">
        <f t="shared" si="1177"/>
        <v>-</v>
      </c>
      <c r="JP392" s="56" t="str">
        <f t="shared" si="1178"/>
        <v>-</v>
      </c>
      <c r="JQ392" s="56" t="str">
        <f t="shared" si="1179"/>
        <v>-</v>
      </c>
      <c r="JR392" s="56" t="str">
        <f t="shared" si="1180"/>
        <v>-</v>
      </c>
      <c r="JS392" s="56" t="str">
        <f t="shared" si="1181"/>
        <v>-</v>
      </c>
      <c r="JT392" s="56" t="str">
        <f t="shared" si="1182"/>
        <v>-</v>
      </c>
      <c r="JU392" s="56" t="str">
        <f t="shared" si="1183"/>
        <v>-</v>
      </c>
      <c r="JV392" s="56" t="str">
        <f t="shared" si="1184"/>
        <v>-</v>
      </c>
      <c r="JW392" s="56" t="str">
        <f t="shared" si="1185"/>
        <v>-</v>
      </c>
      <c r="JX392" s="56" t="str">
        <f t="shared" si="1186"/>
        <v>-</v>
      </c>
      <c r="JY392" s="56" t="str">
        <f t="shared" si="1187"/>
        <v>-</v>
      </c>
      <c r="JZ392" s="56" t="str">
        <f t="shared" si="1188"/>
        <v>-</v>
      </c>
      <c r="KA392" s="444" t="s">
        <v>1247</v>
      </c>
      <c r="KB392" s="360">
        <f>IF(ISNUMBER(INDEX($EQ$15:$GK$521,$B392,EO$11)),MAX(KB$14:KB391)+1,0)</f>
        <v>0</v>
      </c>
      <c r="KC392" s="360" t="str">
        <f t="shared" si="1286"/>
        <v/>
      </c>
      <c r="KD392" s="373" t="s">
        <v>2</v>
      </c>
      <c r="KE392" s="215"/>
      <c r="KF392" s="60"/>
      <c r="KG392" s="60"/>
      <c r="KH392" s="60"/>
      <c r="KI392" s="60"/>
      <c r="KJ392" s="60"/>
      <c r="KK392" s="60"/>
      <c r="KL392" s="60"/>
      <c r="KM392" s="60"/>
      <c r="KN392" s="60"/>
      <c r="KO392" s="60"/>
      <c r="KP392" s="60"/>
      <c r="KQ392" s="60"/>
      <c r="KR392" s="60"/>
      <c r="KS392" s="60"/>
      <c r="KT392" s="60"/>
      <c r="KU392" s="60"/>
      <c r="KV392" s="60"/>
      <c r="KW392" s="60"/>
      <c r="KX392" s="60"/>
      <c r="KY392" s="60"/>
      <c r="KZ392" s="283" t="str">
        <f t="shared" si="1189"/>
        <v/>
      </c>
      <c r="LA392" s="26"/>
      <c r="LB392" s="18"/>
      <c r="LC392" s="18"/>
      <c r="LD392" s="18"/>
      <c r="LE392" s="18"/>
      <c r="LF392" s="18"/>
      <c r="LG392" s="18"/>
      <c r="LH392" s="18"/>
      <c r="LI392" s="18"/>
      <c r="LJ392" s="18"/>
      <c r="LK392" s="18"/>
      <c r="LL392" s="18"/>
      <c r="LM392" s="18"/>
      <c r="LN392" s="63"/>
      <c r="LO392" s="251">
        <f t="shared" si="1190"/>
        <v>0</v>
      </c>
      <c r="LP392" s="251">
        <f t="shared" si="1191"/>
        <v>0</v>
      </c>
      <c r="LQ392" s="251">
        <f t="shared" si="1192"/>
        <v>0</v>
      </c>
      <c r="LR392" s="251">
        <f t="shared" si="1193"/>
        <v>0</v>
      </c>
      <c r="LS392" s="251">
        <f t="shared" si="1194"/>
        <v>0</v>
      </c>
      <c r="LT392" s="251">
        <f t="shared" si="1195"/>
        <v>0</v>
      </c>
      <c r="LU392" s="251">
        <f t="shared" si="1196"/>
        <v>0</v>
      </c>
      <c r="LV392" s="251">
        <f t="shared" si="1197"/>
        <v>0</v>
      </c>
      <c r="LW392" s="251">
        <f t="shared" si="1198"/>
        <v>0</v>
      </c>
      <c r="LX392" s="251">
        <f t="shared" si="1199"/>
        <v>0</v>
      </c>
      <c r="LY392" s="251">
        <f t="shared" si="1200"/>
        <v>0</v>
      </c>
      <c r="LZ392" s="251">
        <f t="shared" si="1201"/>
        <v>0</v>
      </c>
      <c r="MA392" s="63" t="str">
        <f t="shared" si="1202"/>
        <v/>
      </c>
      <c r="MB392" s="63" t="str">
        <f t="shared" si="1287"/>
        <v/>
      </c>
      <c r="MC392" s="63">
        <f t="shared" si="1288"/>
        <v>378</v>
      </c>
      <c r="MD392" s="63" t="str">
        <f t="shared" si="1289"/>
        <v/>
      </c>
      <c r="ME392" s="63" t="str">
        <f t="shared" si="1290"/>
        <v/>
      </c>
      <c r="MF392" s="315" t="str">
        <f t="shared" si="1203"/>
        <v/>
      </c>
      <c r="MG392" s="315">
        <f>IF(ISNUMBER(MATCH(EO392,$ME$15:$ME$520,0)),0,MAX(MG$14:MG391)+1)</f>
        <v>0</v>
      </c>
      <c r="MH392" s="315" t="str">
        <f t="shared" si="1204"/>
        <v/>
      </c>
      <c r="MI392" s="369"/>
      <c r="MJ392" s="68"/>
      <c r="MK392" s="18"/>
      <c r="ML392" s="242"/>
      <c r="MM392" s="242"/>
      <c r="MN392" s="59"/>
      <c r="MO392" s="59"/>
      <c r="MP392" s="285"/>
      <c r="MQ392" s="59"/>
      <c r="MR392" s="59"/>
      <c r="MS392" s="285"/>
      <c r="MT392" s="59"/>
      <c r="MU392" s="285"/>
      <c r="MV392" s="59"/>
      <c r="MW392" s="59"/>
      <c r="MX392" s="59"/>
      <c r="MY392" s="59"/>
      <c r="MZ392" s="59"/>
      <c r="NA392" s="59"/>
      <c r="NB392" s="59"/>
      <c r="NC392" s="59"/>
      <c r="ND392" s="59"/>
      <c r="NE392" s="59"/>
      <c r="NF392" s="59"/>
      <c r="NG392" s="59"/>
      <c r="NH392" s="59"/>
      <c r="NI392" s="59"/>
      <c r="NJ392" s="59"/>
      <c r="NK392" s="59"/>
      <c r="NL392" s="454"/>
      <c r="NM392" s="454"/>
      <c r="NN392" s="59"/>
      <c r="NO392" s="18"/>
      <c r="NP392" s="18"/>
      <c r="NQ392" s="18"/>
      <c r="NR392" s="18"/>
      <c r="NS392" s="18"/>
      <c r="NT392" s="18"/>
      <c r="NU392" s="18"/>
      <c r="NV392" s="18"/>
      <c r="NW392" s="18"/>
      <c r="NX392" s="18"/>
      <c r="NY392" s="18"/>
      <c r="NZ392" s="18"/>
      <c r="OA392" s="18"/>
      <c r="OB392" s="18"/>
      <c r="OC392" s="18"/>
      <c r="OZ392" s="59"/>
      <c r="PA392" s="251" t="str">
        <f t="shared" si="1205"/>
        <v/>
      </c>
      <c r="PB392" s="251" t="str">
        <f t="shared" si="1206"/>
        <v/>
      </c>
      <c r="PC392" s="251" t="str">
        <f t="shared" si="1207"/>
        <v/>
      </c>
      <c r="PD392" s="251" t="str">
        <f t="shared" si="1208"/>
        <v/>
      </c>
      <c r="PE392" s="251" t="str">
        <f t="shared" si="1209"/>
        <v/>
      </c>
      <c r="PF392" s="251" t="str">
        <f t="shared" si="1210"/>
        <v/>
      </c>
      <c r="PG392" s="251" t="str">
        <f t="shared" si="1211"/>
        <v/>
      </c>
      <c r="PH392" s="251" t="str">
        <f t="shared" si="1212"/>
        <v/>
      </c>
      <c r="PI392" s="251" t="str">
        <f t="shared" si="1213"/>
        <v/>
      </c>
      <c r="PJ392" s="251" t="str">
        <f t="shared" si="1214"/>
        <v/>
      </c>
      <c r="PK392" s="251" t="str">
        <f t="shared" si="1215"/>
        <v/>
      </c>
      <c r="PL392" s="251" t="str">
        <f t="shared" si="1216"/>
        <v/>
      </c>
      <c r="PM392" s="251" t="str">
        <f t="shared" si="1217"/>
        <v/>
      </c>
      <c r="PN392" s="251" t="str">
        <f t="shared" si="1218"/>
        <v/>
      </c>
      <c r="PO392" s="251" t="str">
        <f t="shared" si="1219"/>
        <v/>
      </c>
      <c r="PP392" s="251" t="str">
        <f t="shared" si="1220"/>
        <v/>
      </c>
      <c r="PQ392" s="251" t="str">
        <f t="shared" si="1221"/>
        <v/>
      </c>
      <c r="PR392" s="251" t="str">
        <f t="shared" si="1222"/>
        <v/>
      </c>
      <c r="PS392" s="251" t="str">
        <f t="shared" si="1223"/>
        <v/>
      </c>
      <c r="PT392" s="251" t="str">
        <f t="shared" si="1224"/>
        <v/>
      </c>
      <c r="PU392" s="251" t="str">
        <f t="shared" si="1225"/>
        <v/>
      </c>
      <c r="PV392" s="251" t="str">
        <f t="shared" si="1226"/>
        <v/>
      </c>
      <c r="PW392" s="251" t="str">
        <f t="shared" si="1227"/>
        <v/>
      </c>
      <c r="PX392" s="251" t="str">
        <f t="shared" si="1228"/>
        <v/>
      </c>
      <c r="PY392" s="251" t="str">
        <f t="shared" si="1229"/>
        <v/>
      </c>
      <c r="PZ392" s="251" t="str">
        <f t="shared" si="1230"/>
        <v/>
      </c>
      <c r="QA392" s="251" t="str">
        <f t="shared" si="1231"/>
        <v/>
      </c>
      <c r="QB392" s="251" t="str">
        <f t="shared" si="1232"/>
        <v/>
      </c>
      <c r="QC392" s="251" t="str">
        <f t="shared" si="1233"/>
        <v/>
      </c>
      <c r="QD392" s="251" t="str">
        <f t="shared" si="1234"/>
        <v/>
      </c>
      <c r="QE392" s="251" t="str">
        <f t="shared" si="1235"/>
        <v/>
      </c>
      <c r="QF392" s="63">
        <f t="shared" si="1236"/>
        <v>0</v>
      </c>
      <c r="QG392" s="59"/>
      <c r="QH392" s="59"/>
      <c r="QI392" s="59"/>
      <c r="QJ392" s="59"/>
      <c r="QK392" s="59"/>
      <c r="QL392" s="59"/>
      <c r="QM392" s="59"/>
      <c r="QN392" s="59"/>
    </row>
    <row r="393" spans="1:456" ht="6.75" customHeight="1" x14ac:dyDescent="0.25">
      <c r="A393" s="68"/>
      <c r="B393" s="389" t="str">
        <f t="shared" si="1098"/>
        <v/>
      </c>
      <c r="C393" s="72"/>
      <c r="D393" s="261"/>
      <c r="E393" s="59"/>
      <c r="F393" s="229"/>
      <c r="G393" s="295"/>
      <c r="H393" s="295"/>
      <c r="I393" s="229"/>
      <c r="J393" s="295"/>
      <c r="K393" s="295"/>
      <c r="L393" s="229"/>
      <c r="M393" s="295"/>
      <c r="N393" s="295"/>
      <c r="O393" s="229"/>
      <c r="P393" s="295"/>
      <c r="Q393" s="295"/>
      <c r="R393" s="229"/>
      <c r="S393" s="230"/>
      <c r="T393" s="231"/>
      <c r="U393" s="229"/>
      <c r="V393" s="230"/>
      <c r="W393" s="231"/>
      <c r="X393" s="229"/>
      <c r="Y393" s="230"/>
      <c r="Z393" s="231"/>
      <c r="AA393" s="229"/>
      <c r="AB393" s="295"/>
      <c r="AC393" s="295"/>
      <c r="AD393" s="229"/>
      <c r="AE393" s="295"/>
      <c r="AF393" s="295"/>
      <c r="AG393" s="229"/>
      <c r="AH393" s="295"/>
      <c r="AI393" s="295"/>
      <c r="AJ393" s="229"/>
      <c r="AK393" s="295"/>
      <c r="AL393" s="295"/>
      <c r="AM393" s="229"/>
      <c r="AN393" s="295"/>
      <c r="AO393" s="295"/>
      <c r="AP393" s="243"/>
      <c r="AQ393" s="295"/>
      <c r="AR393" s="290"/>
      <c r="AS393" s="243"/>
      <c r="AT393" s="295"/>
      <c r="AU393" s="290"/>
      <c r="AV393" s="229"/>
      <c r="AW393" s="230"/>
      <c r="AX393" s="231"/>
      <c r="AY393" s="229"/>
      <c r="AZ393" s="230"/>
      <c r="BA393" s="231"/>
      <c r="BB393" s="229"/>
      <c r="BC393" s="230"/>
      <c r="BD393" s="231"/>
      <c r="BE393" s="229"/>
      <c r="BF393" s="230"/>
      <c r="BG393" s="231"/>
      <c r="BH393" s="229"/>
      <c r="BI393" s="230"/>
      <c r="BJ393" s="231"/>
      <c r="BK393" s="243"/>
      <c r="BL393" s="230"/>
      <c r="BM393" s="231"/>
      <c r="BN393" s="243"/>
      <c r="BO393" s="230"/>
      <c r="BP393" s="231"/>
      <c r="BQ393" s="229"/>
      <c r="BR393" s="230"/>
      <c r="BS393" s="231"/>
      <c r="BT393" s="229"/>
      <c r="BU393" s="230"/>
      <c r="BV393" s="231"/>
      <c r="BW393" s="229"/>
      <c r="BX393" s="230"/>
      <c r="BY393" s="231"/>
      <c r="BZ393" s="229"/>
      <c r="CA393" s="230"/>
      <c r="CB393" s="231"/>
      <c r="CC393" s="229"/>
      <c r="CD393" s="230"/>
      <c r="CE393" s="231"/>
      <c r="CF393" s="331"/>
      <c r="CG393" s="332"/>
      <c r="CH393" s="385"/>
      <c r="CI393" s="331"/>
      <c r="CJ393" s="332"/>
      <c r="CK393" s="385"/>
      <c r="CL393" s="243"/>
      <c r="CM393" s="230"/>
      <c r="CN393" s="354"/>
      <c r="CO393" s="243"/>
      <c r="CP393" s="230"/>
      <c r="CQ393" s="231"/>
      <c r="CR393" s="331"/>
      <c r="CS393" s="332"/>
      <c r="CT393" s="333"/>
      <c r="CU393" s="229"/>
      <c r="CV393" s="230"/>
      <c r="CW393" s="231"/>
      <c r="CX393" s="331"/>
      <c r="CY393" s="332"/>
      <c r="CZ393" s="333"/>
      <c r="DA393" s="331"/>
      <c r="DB393" s="332"/>
      <c r="DC393" s="333"/>
      <c r="DD393" s="331"/>
      <c r="DE393" s="332"/>
      <c r="DF393" s="333"/>
      <c r="DG393" s="331"/>
      <c r="DH393" s="332"/>
      <c r="DI393" s="333"/>
      <c r="DJ393" s="229"/>
      <c r="DK393" s="230"/>
      <c r="DL393" s="231"/>
      <c r="DM393" s="229"/>
      <c r="DN393" s="230"/>
      <c r="DO393" s="231"/>
      <c r="DP393" s="331"/>
      <c r="DQ393" s="332"/>
      <c r="DR393" s="333"/>
      <c r="DS393" s="331"/>
      <c r="DT393" s="332"/>
      <c r="DU393" s="333"/>
      <c r="DV393" s="331"/>
      <c r="DW393" s="332"/>
      <c r="DX393" s="333"/>
      <c r="DY393" s="331"/>
      <c r="DZ393" s="332"/>
      <c r="EA393" s="333"/>
      <c r="EB393" s="331"/>
      <c r="EC393" s="332"/>
      <c r="ED393" s="333"/>
      <c r="EE393" s="331"/>
      <c r="EF393" s="332"/>
      <c r="EG393" s="333"/>
      <c r="EH393" s="229"/>
      <c r="EI393" s="230"/>
      <c r="EJ393" s="231"/>
      <c r="EK393" s="229"/>
      <c r="EL393" s="230"/>
      <c r="EM393" s="231"/>
      <c r="EN393" s="244"/>
      <c r="EO393" s="269" t="str">
        <f t="shared" si="1099"/>
        <v/>
      </c>
      <c r="EP393" s="444" t="s">
        <v>1247</v>
      </c>
      <c r="EQ393" s="360" t="str">
        <f t="shared" si="1237"/>
        <v/>
      </c>
      <c r="ER393" s="360" t="str">
        <f t="shared" si="1238"/>
        <v/>
      </c>
      <c r="ES393" s="360" t="str">
        <f t="shared" si="1239"/>
        <v/>
      </c>
      <c r="ET393" s="360" t="str">
        <f t="shared" si="1240"/>
        <v/>
      </c>
      <c r="EU393" s="360" t="str">
        <f t="shared" si="1241"/>
        <v/>
      </c>
      <c r="EV393" s="360" t="str">
        <f t="shared" si="1242"/>
        <v/>
      </c>
      <c r="EW393" s="360" t="str">
        <f t="shared" si="1243"/>
        <v/>
      </c>
      <c r="EX393" s="360" t="str">
        <f t="shared" si="1244"/>
        <v/>
      </c>
      <c r="EY393" s="360" t="str">
        <f t="shared" si="1245"/>
        <v/>
      </c>
      <c r="EZ393" s="360" t="str">
        <f t="shared" si="1246"/>
        <v/>
      </c>
      <c r="FA393" s="360" t="str">
        <f t="shared" si="1247"/>
        <v/>
      </c>
      <c r="FB393" s="360" t="str">
        <f t="shared" si="1248"/>
        <v/>
      </c>
      <c r="FC393" s="360" t="str">
        <f t="shared" si="1249"/>
        <v/>
      </c>
      <c r="FD393" s="360" t="str">
        <f t="shared" si="1250"/>
        <v/>
      </c>
      <c r="FE393" s="360" t="str">
        <f t="shared" si="1251"/>
        <v/>
      </c>
      <c r="FF393" s="360" t="str">
        <f t="shared" si="1252"/>
        <v/>
      </c>
      <c r="FG393" s="360" t="str">
        <f t="shared" si="1253"/>
        <v/>
      </c>
      <c r="FH393" s="360" t="str">
        <f t="shared" si="1254"/>
        <v/>
      </c>
      <c r="FI393" s="360" t="str">
        <f t="shared" si="1255"/>
        <v/>
      </c>
      <c r="FJ393" s="360" t="str">
        <f t="shared" si="1256"/>
        <v/>
      </c>
      <c r="FK393" s="360" t="str">
        <f t="shared" si="1257"/>
        <v/>
      </c>
      <c r="FL393" s="360" t="str">
        <f t="shared" si="1258"/>
        <v/>
      </c>
      <c r="FM393" s="360" t="str">
        <f t="shared" si="1259"/>
        <v/>
      </c>
      <c r="FN393" s="360" t="str">
        <f t="shared" si="1260"/>
        <v/>
      </c>
      <c r="FO393" s="360" t="str">
        <f t="shared" si="1261"/>
        <v/>
      </c>
      <c r="FP393" s="360" t="str">
        <f t="shared" si="1262"/>
        <v/>
      </c>
      <c r="FQ393" s="360" t="str">
        <f t="shared" si="1263"/>
        <v/>
      </c>
      <c r="FR393" s="360" t="str">
        <f t="shared" si="1264"/>
        <v/>
      </c>
      <c r="FS393" s="360" t="str">
        <f t="shared" si="1265"/>
        <v/>
      </c>
      <c r="FT393" s="360" t="str">
        <f t="shared" si="1100"/>
        <v/>
      </c>
      <c r="FU393" s="360" t="str">
        <f t="shared" si="1266"/>
        <v/>
      </c>
      <c r="FV393" s="360" t="str">
        <f t="shared" si="1267"/>
        <v/>
      </c>
      <c r="FW393" s="360" t="str">
        <f t="shared" si="1268"/>
        <v/>
      </c>
      <c r="FX393" s="360" t="str">
        <f t="shared" si="1269"/>
        <v/>
      </c>
      <c r="FY393" s="360" t="str">
        <f t="shared" si="1270"/>
        <v/>
      </c>
      <c r="FZ393" s="360" t="str">
        <f t="shared" si="1271"/>
        <v/>
      </c>
      <c r="GA393" s="360" t="str">
        <f t="shared" si="1272"/>
        <v/>
      </c>
      <c r="GB393" s="360" t="str">
        <f t="shared" si="1273"/>
        <v/>
      </c>
      <c r="GC393" s="360" t="str">
        <f t="shared" si="1274"/>
        <v/>
      </c>
      <c r="GD393" s="360" t="str">
        <f t="shared" si="1275"/>
        <v/>
      </c>
      <c r="GE393" s="360" t="str">
        <f t="shared" si="1276"/>
        <v/>
      </c>
      <c r="GF393" s="360" t="str">
        <f t="shared" si="1277"/>
        <v/>
      </c>
      <c r="GG393" s="360" t="str">
        <f t="shared" si="1278"/>
        <v/>
      </c>
      <c r="GH393" s="360" t="str">
        <f t="shared" si="1279"/>
        <v/>
      </c>
      <c r="GI393" s="360" t="str">
        <f t="shared" si="1280"/>
        <v/>
      </c>
      <c r="GJ393" s="360" t="str">
        <f t="shared" si="1281"/>
        <v/>
      </c>
      <c r="GK393" s="444" t="s">
        <v>1247</v>
      </c>
      <c r="GL393" s="361" t="str">
        <f t="shared" si="1101"/>
        <v>-</v>
      </c>
      <c r="GM393" s="361" t="str">
        <f t="shared" si="1102"/>
        <v>-</v>
      </c>
      <c r="GN393" s="361" t="str">
        <f t="shared" si="1103"/>
        <v>-</v>
      </c>
      <c r="GO393" s="361" t="str">
        <f t="shared" si="1104"/>
        <v>-</v>
      </c>
      <c r="GP393" s="361" t="str">
        <f t="shared" si="1105"/>
        <v>-</v>
      </c>
      <c r="GQ393" s="361" t="str">
        <f t="shared" si="1106"/>
        <v>-</v>
      </c>
      <c r="GR393" s="361" t="str">
        <f t="shared" si="1107"/>
        <v>-</v>
      </c>
      <c r="GS393" s="361" t="str">
        <f t="shared" si="1108"/>
        <v>-</v>
      </c>
      <c r="GT393" s="361" t="str">
        <f t="shared" si="1109"/>
        <v>-</v>
      </c>
      <c r="GU393" s="361" t="str">
        <f t="shared" si="1110"/>
        <v>-</v>
      </c>
      <c r="GV393" s="361" t="str">
        <f t="shared" si="1111"/>
        <v>-</v>
      </c>
      <c r="GW393" s="361" t="str">
        <f t="shared" si="1112"/>
        <v>-</v>
      </c>
      <c r="GX393" s="361" t="str">
        <f t="shared" si="1113"/>
        <v>-</v>
      </c>
      <c r="GY393" s="361" t="str">
        <f t="shared" si="1114"/>
        <v>-</v>
      </c>
      <c r="GZ393" s="361" t="str">
        <f t="shared" si="1115"/>
        <v>-</v>
      </c>
      <c r="HA393" s="361" t="str">
        <f t="shared" si="1116"/>
        <v>-</v>
      </c>
      <c r="HB393" s="361" t="str">
        <f t="shared" si="1117"/>
        <v>-</v>
      </c>
      <c r="HC393" s="361" t="str">
        <f t="shared" si="1118"/>
        <v>-</v>
      </c>
      <c r="HD393" s="361" t="str">
        <f t="shared" si="1119"/>
        <v>-</v>
      </c>
      <c r="HE393" s="361" t="str">
        <f t="shared" si="1120"/>
        <v>-</v>
      </c>
      <c r="HF393" s="361" t="str">
        <f t="shared" si="1121"/>
        <v>-</v>
      </c>
      <c r="HG393" s="361" t="str">
        <f t="shared" si="1122"/>
        <v>-</v>
      </c>
      <c r="HH393" s="361" t="str">
        <f t="shared" si="1123"/>
        <v>-</v>
      </c>
      <c r="HI393" s="361" t="str">
        <f t="shared" si="1124"/>
        <v>-</v>
      </c>
      <c r="HJ393" s="361" t="str">
        <f t="shared" si="1125"/>
        <v>-</v>
      </c>
      <c r="HK393" s="361" t="str">
        <f t="shared" si="1126"/>
        <v>-</v>
      </c>
      <c r="HL393" s="361" t="str">
        <f t="shared" si="1127"/>
        <v>-</v>
      </c>
      <c r="HM393" s="361" t="str">
        <f t="shared" si="1128"/>
        <v>-</v>
      </c>
      <c r="HN393" s="361" t="str">
        <f t="shared" si="1129"/>
        <v>-</v>
      </c>
      <c r="HO393" s="361" t="str">
        <f t="shared" si="1130"/>
        <v>-</v>
      </c>
      <c r="HP393" s="361" t="str">
        <f t="shared" si="1131"/>
        <v>-</v>
      </c>
      <c r="HQ393" s="361" t="str">
        <f t="shared" si="1132"/>
        <v>-</v>
      </c>
      <c r="HR393" s="361" t="str">
        <f t="shared" si="1133"/>
        <v>-</v>
      </c>
      <c r="HS393" s="361" t="str">
        <f t="shared" si="1134"/>
        <v>-</v>
      </c>
      <c r="HT393" s="361" t="str">
        <f t="shared" si="1135"/>
        <v>-</v>
      </c>
      <c r="HU393" s="361" t="str">
        <f t="shared" si="1136"/>
        <v>-</v>
      </c>
      <c r="HV393" s="361" t="str">
        <f t="shared" si="1137"/>
        <v>-</v>
      </c>
      <c r="HW393" s="361" t="str">
        <f t="shared" si="1138"/>
        <v>-</v>
      </c>
      <c r="HX393" s="361" t="str">
        <f t="shared" si="1139"/>
        <v>-</v>
      </c>
      <c r="HY393" s="361" t="str">
        <f t="shared" si="1140"/>
        <v>-</v>
      </c>
      <c r="HZ393" s="361" t="str">
        <f t="shared" si="1141"/>
        <v>-</v>
      </c>
      <c r="IA393" s="361" t="str">
        <f t="shared" si="1142"/>
        <v>-</v>
      </c>
      <c r="IB393" s="361" t="str">
        <f t="shared" si="1143"/>
        <v>-</v>
      </c>
      <c r="IC393" s="361" t="str">
        <f t="shared" si="1144"/>
        <v>-</v>
      </c>
      <c r="ID393" s="361" t="str">
        <f t="shared" si="1145"/>
        <v>-</v>
      </c>
      <c r="IE393" s="361" t="str">
        <f t="shared" si="1146"/>
        <v>-</v>
      </c>
      <c r="IF393" s="444" t="s">
        <v>1247</v>
      </c>
      <c r="IG393" s="56" t="str">
        <f t="shared" si="1282"/>
        <v>-</v>
      </c>
      <c r="IH393" s="56" t="str">
        <f t="shared" si="1283"/>
        <v>-</v>
      </c>
      <c r="II393" s="56" t="str">
        <f t="shared" si="1284"/>
        <v>-</v>
      </c>
      <c r="IJ393" s="56" t="str">
        <f t="shared" si="1285"/>
        <v>-</v>
      </c>
      <c r="IK393" s="56" t="str">
        <f t="shared" si="1147"/>
        <v>-</v>
      </c>
      <c r="IL393" s="56" t="str">
        <f t="shared" si="1148"/>
        <v>-</v>
      </c>
      <c r="IM393" s="56" t="str">
        <f t="shared" si="1149"/>
        <v>-</v>
      </c>
      <c r="IN393" s="56" t="str">
        <f t="shared" si="1150"/>
        <v>-</v>
      </c>
      <c r="IO393" s="56" t="str">
        <f t="shared" si="1151"/>
        <v>-</v>
      </c>
      <c r="IP393" s="56" t="str">
        <f t="shared" si="1152"/>
        <v>-</v>
      </c>
      <c r="IQ393" s="56" t="str">
        <f t="shared" si="1153"/>
        <v>-</v>
      </c>
      <c r="IR393" s="56" t="str">
        <f t="shared" si="1154"/>
        <v>-</v>
      </c>
      <c r="IS393" s="56" t="str">
        <f t="shared" si="1155"/>
        <v>-</v>
      </c>
      <c r="IT393" s="56" t="str">
        <f t="shared" si="1156"/>
        <v>-</v>
      </c>
      <c r="IU393" s="56" t="str">
        <f t="shared" si="1157"/>
        <v>-</v>
      </c>
      <c r="IV393" s="56" t="str">
        <f t="shared" si="1158"/>
        <v>-</v>
      </c>
      <c r="IW393" s="56" t="str">
        <f t="shared" si="1159"/>
        <v>-</v>
      </c>
      <c r="IX393" s="56" t="str">
        <f t="shared" si="1160"/>
        <v>-</v>
      </c>
      <c r="IY393" s="56" t="str">
        <f t="shared" si="1161"/>
        <v>-</v>
      </c>
      <c r="IZ393" s="56" t="str">
        <f t="shared" si="1162"/>
        <v>-</v>
      </c>
      <c r="JA393" s="56" t="str">
        <f t="shared" si="1163"/>
        <v>-</v>
      </c>
      <c r="JB393" s="56" t="str">
        <f t="shared" si="1164"/>
        <v>-</v>
      </c>
      <c r="JC393" s="56" t="str">
        <f t="shared" si="1165"/>
        <v>-</v>
      </c>
      <c r="JD393" s="56" t="str">
        <f t="shared" si="1166"/>
        <v>-</v>
      </c>
      <c r="JE393" s="56" t="str">
        <f t="shared" si="1167"/>
        <v>-</v>
      </c>
      <c r="JF393" s="56" t="str">
        <f t="shared" si="1168"/>
        <v>-</v>
      </c>
      <c r="JG393" s="56" t="str">
        <f t="shared" si="1169"/>
        <v>-</v>
      </c>
      <c r="JH393" s="56" t="str">
        <f t="shared" si="1170"/>
        <v>-</v>
      </c>
      <c r="JI393" s="56" t="str">
        <f t="shared" si="1171"/>
        <v>-</v>
      </c>
      <c r="JJ393" s="56" t="str">
        <f t="shared" si="1172"/>
        <v>-</v>
      </c>
      <c r="JK393" s="56" t="str">
        <f t="shared" si="1173"/>
        <v>-</v>
      </c>
      <c r="JL393" s="56" t="str">
        <f t="shared" si="1174"/>
        <v>-</v>
      </c>
      <c r="JM393" s="56" t="str">
        <f t="shared" si="1175"/>
        <v>-</v>
      </c>
      <c r="JN393" s="56" t="str">
        <f t="shared" si="1176"/>
        <v>-</v>
      </c>
      <c r="JO393" s="56" t="str">
        <f t="shared" si="1177"/>
        <v>-</v>
      </c>
      <c r="JP393" s="56" t="str">
        <f t="shared" si="1178"/>
        <v>-</v>
      </c>
      <c r="JQ393" s="56" t="str">
        <f t="shared" si="1179"/>
        <v>-</v>
      </c>
      <c r="JR393" s="56" t="str">
        <f t="shared" si="1180"/>
        <v>-</v>
      </c>
      <c r="JS393" s="56" t="str">
        <f t="shared" si="1181"/>
        <v>-</v>
      </c>
      <c r="JT393" s="56" t="str">
        <f t="shared" si="1182"/>
        <v>-</v>
      </c>
      <c r="JU393" s="56" t="str">
        <f t="shared" si="1183"/>
        <v>-</v>
      </c>
      <c r="JV393" s="56" t="str">
        <f t="shared" si="1184"/>
        <v>-</v>
      </c>
      <c r="JW393" s="56" t="str">
        <f t="shared" si="1185"/>
        <v>-</v>
      </c>
      <c r="JX393" s="56" t="str">
        <f t="shared" si="1186"/>
        <v>-</v>
      </c>
      <c r="JY393" s="56" t="str">
        <f t="shared" si="1187"/>
        <v>-</v>
      </c>
      <c r="JZ393" s="56" t="str">
        <f t="shared" si="1188"/>
        <v>-</v>
      </c>
      <c r="KA393" s="444" t="s">
        <v>1247</v>
      </c>
      <c r="KB393" s="360">
        <f>IF(ISNUMBER(INDEX($EQ$15:$GK$521,$B393,EO$11)),MAX(KB$14:KB392)+1,0)</f>
        <v>0</v>
      </c>
      <c r="KC393" s="360" t="str">
        <f t="shared" si="1286"/>
        <v/>
      </c>
      <c r="KD393" s="373" t="s">
        <v>2</v>
      </c>
      <c r="KE393" s="215"/>
      <c r="KF393" s="60"/>
      <c r="KG393" s="60"/>
      <c r="KH393" s="60"/>
      <c r="KI393" s="60"/>
      <c r="KJ393" s="60"/>
      <c r="KK393" s="60"/>
      <c r="KL393" s="60"/>
      <c r="KM393" s="60"/>
      <c r="KN393" s="60"/>
      <c r="KO393" s="60"/>
      <c r="KP393" s="60"/>
      <c r="KQ393" s="60"/>
      <c r="KR393" s="60"/>
      <c r="KS393" s="60"/>
      <c r="KT393" s="60"/>
      <c r="KU393" s="60"/>
      <c r="KV393" s="60"/>
      <c r="KW393" s="60"/>
      <c r="KX393" s="60"/>
      <c r="KY393" s="60"/>
      <c r="KZ393" s="283" t="str">
        <f t="shared" si="1189"/>
        <v/>
      </c>
      <c r="LA393" s="26"/>
      <c r="LB393" s="18"/>
      <c r="LC393" s="18"/>
      <c r="LD393" s="18"/>
      <c r="LE393" s="18"/>
      <c r="LF393" s="18"/>
      <c r="LG393" s="18"/>
      <c r="LH393" s="18"/>
      <c r="LI393" s="18"/>
      <c r="LJ393" s="18"/>
      <c r="LK393" s="18"/>
      <c r="LL393" s="18"/>
      <c r="LM393" s="18"/>
      <c r="LN393" s="63"/>
      <c r="LO393" s="251">
        <f t="shared" si="1190"/>
        <v>0</v>
      </c>
      <c r="LP393" s="251">
        <f t="shared" si="1191"/>
        <v>0</v>
      </c>
      <c r="LQ393" s="251">
        <f t="shared" si="1192"/>
        <v>0</v>
      </c>
      <c r="LR393" s="251">
        <f t="shared" si="1193"/>
        <v>0</v>
      </c>
      <c r="LS393" s="251">
        <f t="shared" si="1194"/>
        <v>0</v>
      </c>
      <c r="LT393" s="251">
        <f t="shared" si="1195"/>
        <v>0</v>
      </c>
      <c r="LU393" s="251">
        <f t="shared" si="1196"/>
        <v>0</v>
      </c>
      <c r="LV393" s="251">
        <f t="shared" si="1197"/>
        <v>0</v>
      </c>
      <c r="LW393" s="251">
        <f t="shared" si="1198"/>
        <v>0</v>
      </c>
      <c r="LX393" s="251">
        <f t="shared" si="1199"/>
        <v>0</v>
      </c>
      <c r="LY393" s="251">
        <f t="shared" si="1200"/>
        <v>0</v>
      </c>
      <c r="LZ393" s="251">
        <f t="shared" si="1201"/>
        <v>0</v>
      </c>
      <c r="MA393" s="63" t="str">
        <f t="shared" si="1202"/>
        <v/>
      </c>
      <c r="MB393" s="63" t="str">
        <f t="shared" si="1287"/>
        <v/>
      </c>
      <c r="MC393" s="63">
        <f t="shared" si="1288"/>
        <v>379</v>
      </c>
      <c r="MD393" s="63" t="str">
        <f t="shared" si="1289"/>
        <v/>
      </c>
      <c r="ME393" s="63" t="str">
        <f t="shared" si="1290"/>
        <v/>
      </c>
      <c r="MF393" s="315" t="str">
        <f t="shared" si="1203"/>
        <v/>
      </c>
      <c r="MG393" s="315">
        <f>IF(ISNUMBER(MATCH(EO393,$ME$15:$ME$520,0)),0,MAX(MG$14:MG392)+1)</f>
        <v>0</v>
      </c>
      <c r="MH393" s="315" t="str">
        <f t="shared" si="1204"/>
        <v/>
      </c>
      <c r="MI393" s="369"/>
      <c r="MJ393" s="68"/>
      <c r="MK393" s="18"/>
      <c r="ML393" s="242"/>
      <c r="MM393" s="242"/>
      <c r="MN393" s="59"/>
      <c r="MO393" s="59"/>
      <c r="MP393" s="285"/>
      <c r="MQ393" s="59"/>
      <c r="MR393" s="59"/>
      <c r="MS393" s="285"/>
      <c r="MT393" s="59"/>
      <c r="MU393" s="285"/>
      <c r="MV393" s="59"/>
      <c r="MW393" s="59"/>
      <c r="MX393" s="59"/>
      <c r="MY393" s="59"/>
      <c r="MZ393" s="59"/>
      <c r="NA393" s="59"/>
      <c r="NB393" s="59"/>
      <c r="NC393" s="59"/>
      <c r="ND393" s="59"/>
      <c r="NE393" s="59"/>
      <c r="NF393" s="59"/>
      <c r="NG393" s="59"/>
      <c r="NH393" s="59"/>
      <c r="NI393" s="59"/>
      <c r="NJ393" s="59"/>
      <c r="NK393" s="59"/>
      <c r="NL393" s="454"/>
      <c r="NM393" s="454"/>
      <c r="NN393" s="59"/>
      <c r="NO393" s="18"/>
      <c r="NP393" s="18"/>
      <c r="NQ393" s="18"/>
      <c r="NR393" s="18"/>
      <c r="NS393" s="18"/>
      <c r="NT393" s="18"/>
      <c r="NU393" s="18"/>
      <c r="NV393" s="18"/>
      <c r="NW393" s="18"/>
      <c r="NX393" s="18"/>
      <c r="NY393" s="18"/>
      <c r="NZ393" s="18"/>
      <c r="OA393" s="18"/>
      <c r="OB393" s="18"/>
      <c r="OC393" s="18"/>
      <c r="OZ393" s="59"/>
      <c r="PA393" s="251" t="str">
        <f t="shared" si="1205"/>
        <v/>
      </c>
      <c r="PB393" s="251" t="str">
        <f t="shared" si="1206"/>
        <v/>
      </c>
      <c r="PC393" s="251" t="str">
        <f t="shared" si="1207"/>
        <v/>
      </c>
      <c r="PD393" s="251" t="str">
        <f t="shared" si="1208"/>
        <v/>
      </c>
      <c r="PE393" s="251" t="str">
        <f t="shared" si="1209"/>
        <v/>
      </c>
      <c r="PF393" s="251" t="str">
        <f t="shared" si="1210"/>
        <v/>
      </c>
      <c r="PG393" s="251" t="str">
        <f t="shared" si="1211"/>
        <v/>
      </c>
      <c r="PH393" s="251" t="str">
        <f t="shared" si="1212"/>
        <v/>
      </c>
      <c r="PI393" s="251" t="str">
        <f t="shared" si="1213"/>
        <v/>
      </c>
      <c r="PJ393" s="251" t="str">
        <f t="shared" si="1214"/>
        <v/>
      </c>
      <c r="PK393" s="251" t="str">
        <f t="shared" si="1215"/>
        <v/>
      </c>
      <c r="PL393" s="251" t="str">
        <f t="shared" si="1216"/>
        <v/>
      </c>
      <c r="PM393" s="251" t="str">
        <f t="shared" si="1217"/>
        <v/>
      </c>
      <c r="PN393" s="251" t="str">
        <f t="shared" si="1218"/>
        <v/>
      </c>
      <c r="PO393" s="251" t="str">
        <f t="shared" si="1219"/>
        <v/>
      </c>
      <c r="PP393" s="251" t="str">
        <f t="shared" si="1220"/>
        <v/>
      </c>
      <c r="PQ393" s="251" t="str">
        <f t="shared" si="1221"/>
        <v/>
      </c>
      <c r="PR393" s="251" t="str">
        <f t="shared" si="1222"/>
        <v/>
      </c>
      <c r="PS393" s="251" t="str">
        <f t="shared" si="1223"/>
        <v/>
      </c>
      <c r="PT393" s="251" t="str">
        <f t="shared" si="1224"/>
        <v/>
      </c>
      <c r="PU393" s="251" t="str">
        <f t="shared" si="1225"/>
        <v/>
      </c>
      <c r="PV393" s="251" t="str">
        <f t="shared" si="1226"/>
        <v/>
      </c>
      <c r="PW393" s="251" t="str">
        <f t="shared" si="1227"/>
        <v/>
      </c>
      <c r="PX393" s="251" t="str">
        <f t="shared" si="1228"/>
        <v/>
      </c>
      <c r="PY393" s="251" t="str">
        <f t="shared" si="1229"/>
        <v/>
      </c>
      <c r="PZ393" s="251" t="str">
        <f t="shared" si="1230"/>
        <v/>
      </c>
      <c r="QA393" s="251" t="str">
        <f t="shared" si="1231"/>
        <v/>
      </c>
      <c r="QB393" s="251" t="str">
        <f t="shared" si="1232"/>
        <v/>
      </c>
      <c r="QC393" s="251" t="str">
        <f t="shared" si="1233"/>
        <v/>
      </c>
      <c r="QD393" s="251" t="str">
        <f t="shared" si="1234"/>
        <v/>
      </c>
      <c r="QE393" s="251" t="str">
        <f t="shared" si="1235"/>
        <v/>
      </c>
      <c r="QF393" s="63">
        <f t="shared" si="1236"/>
        <v>0</v>
      </c>
      <c r="QG393" s="59"/>
      <c r="QH393" s="59"/>
      <c r="QI393" s="59"/>
      <c r="QJ393" s="59"/>
      <c r="QK393" s="59"/>
      <c r="QL393" s="59"/>
      <c r="QM393" s="59"/>
      <c r="QN393" s="59"/>
    </row>
    <row r="394" spans="1:456" ht="6.75" customHeight="1" x14ac:dyDescent="0.25">
      <c r="A394" s="68"/>
      <c r="B394" s="389" t="str">
        <f t="shared" si="1098"/>
        <v/>
      </c>
      <c r="C394" s="72"/>
      <c r="D394" s="261"/>
      <c r="E394" s="59"/>
      <c r="F394" s="229"/>
      <c r="G394" s="295"/>
      <c r="H394" s="295"/>
      <c r="I394" s="229"/>
      <c r="J394" s="295"/>
      <c r="K394" s="295"/>
      <c r="L394" s="229"/>
      <c r="M394" s="295"/>
      <c r="N394" s="295"/>
      <c r="O394" s="229"/>
      <c r="P394" s="295"/>
      <c r="Q394" s="295"/>
      <c r="R394" s="229"/>
      <c r="S394" s="230"/>
      <c r="T394" s="231"/>
      <c r="U394" s="229"/>
      <c r="V394" s="230"/>
      <c r="W394" s="231"/>
      <c r="X394" s="229"/>
      <c r="Y394" s="230"/>
      <c r="Z394" s="231"/>
      <c r="AA394" s="229"/>
      <c r="AB394" s="295"/>
      <c r="AC394" s="295"/>
      <c r="AD394" s="229"/>
      <c r="AE394" s="295"/>
      <c r="AF394" s="295"/>
      <c r="AG394" s="229"/>
      <c r="AH394" s="295"/>
      <c r="AI394" s="295"/>
      <c r="AJ394" s="229"/>
      <c r="AK394" s="295"/>
      <c r="AL394" s="295"/>
      <c r="AM394" s="229"/>
      <c r="AN394" s="295"/>
      <c r="AO394" s="295"/>
      <c r="AP394" s="243"/>
      <c r="AQ394" s="295"/>
      <c r="AR394" s="290"/>
      <c r="AS394" s="243"/>
      <c r="AT394" s="295"/>
      <c r="AU394" s="290"/>
      <c r="AV394" s="229"/>
      <c r="AW394" s="230"/>
      <c r="AX394" s="231"/>
      <c r="AY394" s="229"/>
      <c r="AZ394" s="230"/>
      <c r="BA394" s="231"/>
      <c r="BB394" s="229"/>
      <c r="BC394" s="230"/>
      <c r="BD394" s="231"/>
      <c r="BE394" s="229"/>
      <c r="BF394" s="230"/>
      <c r="BG394" s="231"/>
      <c r="BH394" s="229"/>
      <c r="BI394" s="230"/>
      <c r="BJ394" s="231"/>
      <c r="BK394" s="243"/>
      <c r="BL394" s="230"/>
      <c r="BM394" s="231"/>
      <c r="BN394" s="243"/>
      <c r="BO394" s="230"/>
      <c r="BP394" s="231"/>
      <c r="BQ394" s="229"/>
      <c r="BR394" s="230"/>
      <c r="BS394" s="231"/>
      <c r="BT394" s="229"/>
      <c r="BU394" s="230"/>
      <c r="BV394" s="231"/>
      <c r="BW394" s="229"/>
      <c r="BX394" s="230"/>
      <c r="BY394" s="231"/>
      <c r="BZ394" s="229"/>
      <c r="CA394" s="230"/>
      <c r="CB394" s="231"/>
      <c r="CC394" s="229"/>
      <c r="CD394" s="230"/>
      <c r="CE394" s="231"/>
      <c r="CF394" s="331"/>
      <c r="CG394" s="332"/>
      <c r="CH394" s="385"/>
      <c r="CI394" s="331"/>
      <c r="CJ394" s="332"/>
      <c r="CK394" s="385"/>
      <c r="CL394" s="243"/>
      <c r="CM394" s="230"/>
      <c r="CN394" s="354"/>
      <c r="CO394" s="243"/>
      <c r="CP394" s="230"/>
      <c r="CQ394" s="231"/>
      <c r="CR394" s="331"/>
      <c r="CS394" s="332"/>
      <c r="CT394" s="333"/>
      <c r="CU394" s="229"/>
      <c r="CV394" s="230"/>
      <c r="CW394" s="231"/>
      <c r="CX394" s="331"/>
      <c r="CY394" s="332"/>
      <c r="CZ394" s="333"/>
      <c r="DA394" s="331"/>
      <c r="DB394" s="332"/>
      <c r="DC394" s="333"/>
      <c r="DD394" s="331"/>
      <c r="DE394" s="332"/>
      <c r="DF394" s="333"/>
      <c r="DG394" s="331"/>
      <c r="DH394" s="332"/>
      <c r="DI394" s="333"/>
      <c r="DJ394" s="229"/>
      <c r="DK394" s="230"/>
      <c r="DL394" s="231"/>
      <c r="DM394" s="229"/>
      <c r="DN394" s="230"/>
      <c r="DO394" s="231"/>
      <c r="DP394" s="331"/>
      <c r="DQ394" s="332"/>
      <c r="DR394" s="333"/>
      <c r="DS394" s="331"/>
      <c r="DT394" s="332"/>
      <c r="DU394" s="333"/>
      <c r="DV394" s="331"/>
      <c r="DW394" s="332"/>
      <c r="DX394" s="333"/>
      <c r="DY394" s="331"/>
      <c r="DZ394" s="332"/>
      <c r="EA394" s="333"/>
      <c r="EB394" s="331"/>
      <c r="EC394" s="332"/>
      <c r="ED394" s="333"/>
      <c r="EE394" s="331"/>
      <c r="EF394" s="332"/>
      <c r="EG394" s="333"/>
      <c r="EH394" s="229"/>
      <c r="EI394" s="230"/>
      <c r="EJ394" s="231"/>
      <c r="EK394" s="229"/>
      <c r="EL394" s="230"/>
      <c r="EM394" s="231"/>
      <c r="EN394" s="244"/>
      <c r="EO394" s="269" t="str">
        <f t="shared" si="1099"/>
        <v/>
      </c>
      <c r="EP394" s="444" t="s">
        <v>1247</v>
      </c>
      <c r="EQ394" s="360" t="str">
        <f t="shared" si="1237"/>
        <v/>
      </c>
      <c r="ER394" s="360" t="str">
        <f t="shared" si="1238"/>
        <v/>
      </c>
      <c r="ES394" s="360" t="str">
        <f t="shared" si="1239"/>
        <v/>
      </c>
      <c r="ET394" s="360" t="str">
        <f t="shared" si="1240"/>
        <v/>
      </c>
      <c r="EU394" s="360" t="str">
        <f t="shared" si="1241"/>
        <v/>
      </c>
      <c r="EV394" s="360" t="str">
        <f t="shared" si="1242"/>
        <v/>
      </c>
      <c r="EW394" s="360" t="str">
        <f t="shared" si="1243"/>
        <v/>
      </c>
      <c r="EX394" s="360" t="str">
        <f t="shared" si="1244"/>
        <v/>
      </c>
      <c r="EY394" s="360" t="str">
        <f t="shared" si="1245"/>
        <v/>
      </c>
      <c r="EZ394" s="360" t="str">
        <f t="shared" si="1246"/>
        <v/>
      </c>
      <c r="FA394" s="360" t="str">
        <f t="shared" si="1247"/>
        <v/>
      </c>
      <c r="FB394" s="360" t="str">
        <f t="shared" si="1248"/>
        <v/>
      </c>
      <c r="FC394" s="360" t="str">
        <f t="shared" si="1249"/>
        <v/>
      </c>
      <c r="FD394" s="360" t="str">
        <f t="shared" si="1250"/>
        <v/>
      </c>
      <c r="FE394" s="360" t="str">
        <f t="shared" si="1251"/>
        <v/>
      </c>
      <c r="FF394" s="360" t="str">
        <f t="shared" si="1252"/>
        <v/>
      </c>
      <c r="FG394" s="360" t="str">
        <f t="shared" si="1253"/>
        <v/>
      </c>
      <c r="FH394" s="360" t="str">
        <f t="shared" si="1254"/>
        <v/>
      </c>
      <c r="FI394" s="360" t="str">
        <f t="shared" si="1255"/>
        <v/>
      </c>
      <c r="FJ394" s="360" t="str">
        <f t="shared" si="1256"/>
        <v/>
      </c>
      <c r="FK394" s="360" t="str">
        <f t="shared" si="1257"/>
        <v/>
      </c>
      <c r="FL394" s="360" t="str">
        <f t="shared" si="1258"/>
        <v/>
      </c>
      <c r="FM394" s="360" t="str">
        <f t="shared" si="1259"/>
        <v/>
      </c>
      <c r="FN394" s="360" t="str">
        <f t="shared" si="1260"/>
        <v/>
      </c>
      <c r="FO394" s="360" t="str">
        <f t="shared" si="1261"/>
        <v/>
      </c>
      <c r="FP394" s="360" t="str">
        <f t="shared" si="1262"/>
        <v/>
      </c>
      <c r="FQ394" s="360" t="str">
        <f t="shared" si="1263"/>
        <v/>
      </c>
      <c r="FR394" s="360" t="str">
        <f t="shared" si="1264"/>
        <v/>
      </c>
      <c r="FS394" s="360" t="str">
        <f t="shared" si="1265"/>
        <v/>
      </c>
      <c r="FT394" s="360" t="str">
        <f t="shared" si="1100"/>
        <v/>
      </c>
      <c r="FU394" s="360" t="str">
        <f t="shared" si="1266"/>
        <v/>
      </c>
      <c r="FV394" s="360" t="str">
        <f t="shared" si="1267"/>
        <v/>
      </c>
      <c r="FW394" s="360" t="str">
        <f t="shared" si="1268"/>
        <v/>
      </c>
      <c r="FX394" s="360" t="str">
        <f t="shared" si="1269"/>
        <v/>
      </c>
      <c r="FY394" s="360" t="str">
        <f t="shared" si="1270"/>
        <v/>
      </c>
      <c r="FZ394" s="360" t="str">
        <f t="shared" si="1271"/>
        <v/>
      </c>
      <c r="GA394" s="360" t="str">
        <f t="shared" si="1272"/>
        <v/>
      </c>
      <c r="GB394" s="360" t="str">
        <f t="shared" si="1273"/>
        <v/>
      </c>
      <c r="GC394" s="360" t="str">
        <f t="shared" si="1274"/>
        <v/>
      </c>
      <c r="GD394" s="360" t="str">
        <f t="shared" si="1275"/>
        <v/>
      </c>
      <c r="GE394" s="360" t="str">
        <f t="shared" si="1276"/>
        <v/>
      </c>
      <c r="GF394" s="360" t="str">
        <f t="shared" si="1277"/>
        <v/>
      </c>
      <c r="GG394" s="360" t="str">
        <f t="shared" si="1278"/>
        <v/>
      </c>
      <c r="GH394" s="360" t="str">
        <f t="shared" si="1279"/>
        <v/>
      </c>
      <c r="GI394" s="360" t="str">
        <f t="shared" si="1280"/>
        <v/>
      </c>
      <c r="GJ394" s="360" t="str">
        <f t="shared" si="1281"/>
        <v/>
      </c>
      <c r="GK394" s="444" t="s">
        <v>1247</v>
      </c>
      <c r="GL394" s="361" t="str">
        <f t="shared" si="1101"/>
        <v>-</v>
      </c>
      <c r="GM394" s="361" t="str">
        <f t="shared" si="1102"/>
        <v>-</v>
      </c>
      <c r="GN394" s="361" t="str">
        <f t="shared" si="1103"/>
        <v>-</v>
      </c>
      <c r="GO394" s="361" t="str">
        <f t="shared" si="1104"/>
        <v>-</v>
      </c>
      <c r="GP394" s="361" t="str">
        <f t="shared" si="1105"/>
        <v>-</v>
      </c>
      <c r="GQ394" s="361" t="str">
        <f t="shared" si="1106"/>
        <v>-</v>
      </c>
      <c r="GR394" s="361" t="str">
        <f t="shared" si="1107"/>
        <v>-</v>
      </c>
      <c r="GS394" s="361" t="str">
        <f t="shared" si="1108"/>
        <v>-</v>
      </c>
      <c r="GT394" s="361" t="str">
        <f t="shared" si="1109"/>
        <v>-</v>
      </c>
      <c r="GU394" s="361" t="str">
        <f t="shared" si="1110"/>
        <v>-</v>
      </c>
      <c r="GV394" s="361" t="str">
        <f t="shared" si="1111"/>
        <v>-</v>
      </c>
      <c r="GW394" s="361" t="str">
        <f t="shared" si="1112"/>
        <v>-</v>
      </c>
      <c r="GX394" s="361" t="str">
        <f t="shared" si="1113"/>
        <v>-</v>
      </c>
      <c r="GY394" s="361" t="str">
        <f t="shared" si="1114"/>
        <v>-</v>
      </c>
      <c r="GZ394" s="361" t="str">
        <f t="shared" si="1115"/>
        <v>-</v>
      </c>
      <c r="HA394" s="361" t="str">
        <f t="shared" si="1116"/>
        <v>-</v>
      </c>
      <c r="HB394" s="361" t="str">
        <f t="shared" si="1117"/>
        <v>-</v>
      </c>
      <c r="HC394" s="361" t="str">
        <f t="shared" si="1118"/>
        <v>-</v>
      </c>
      <c r="HD394" s="361" t="str">
        <f t="shared" si="1119"/>
        <v>-</v>
      </c>
      <c r="HE394" s="361" t="str">
        <f t="shared" si="1120"/>
        <v>-</v>
      </c>
      <c r="HF394" s="361" t="str">
        <f t="shared" si="1121"/>
        <v>-</v>
      </c>
      <c r="HG394" s="361" t="str">
        <f t="shared" si="1122"/>
        <v>-</v>
      </c>
      <c r="HH394" s="361" t="str">
        <f t="shared" si="1123"/>
        <v>-</v>
      </c>
      <c r="HI394" s="361" t="str">
        <f t="shared" si="1124"/>
        <v>-</v>
      </c>
      <c r="HJ394" s="361" t="str">
        <f t="shared" si="1125"/>
        <v>-</v>
      </c>
      <c r="HK394" s="361" t="str">
        <f t="shared" si="1126"/>
        <v>-</v>
      </c>
      <c r="HL394" s="361" t="str">
        <f t="shared" si="1127"/>
        <v>-</v>
      </c>
      <c r="HM394" s="361" t="str">
        <f t="shared" si="1128"/>
        <v>-</v>
      </c>
      <c r="HN394" s="361" t="str">
        <f t="shared" si="1129"/>
        <v>-</v>
      </c>
      <c r="HO394" s="361" t="str">
        <f t="shared" si="1130"/>
        <v>-</v>
      </c>
      <c r="HP394" s="361" t="str">
        <f t="shared" si="1131"/>
        <v>-</v>
      </c>
      <c r="HQ394" s="361" t="str">
        <f t="shared" si="1132"/>
        <v>-</v>
      </c>
      <c r="HR394" s="361" t="str">
        <f t="shared" si="1133"/>
        <v>-</v>
      </c>
      <c r="HS394" s="361" t="str">
        <f t="shared" si="1134"/>
        <v>-</v>
      </c>
      <c r="HT394" s="361" t="str">
        <f t="shared" si="1135"/>
        <v>-</v>
      </c>
      <c r="HU394" s="361" t="str">
        <f t="shared" si="1136"/>
        <v>-</v>
      </c>
      <c r="HV394" s="361" t="str">
        <f t="shared" si="1137"/>
        <v>-</v>
      </c>
      <c r="HW394" s="361" t="str">
        <f t="shared" si="1138"/>
        <v>-</v>
      </c>
      <c r="HX394" s="361" t="str">
        <f t="shared" si="1139"/>
        <v>-</v>
      </c>
      <c r="HY394" s="361" t="str">
        <f t="shared" si="1140"/>
        <v>-</v>
      </c>
      <c r="HZ394" s="361" t="str">
        <f t="shared" si="1141"/>
        <v>-</v>
      </c>
      <c r="IA394" s="361" t="str">
        <f t="shared" si="1142"/>
        <v>-</v>
      </c>
      <c r="IB394" s="361" t="str">
        <f t="shared" si="1143"/>
        <v>-</v>
      </c>
      <c r="IC394" s="361" t="str">
        <f t="shared" si="1144"/>
        <v>-</v>
      </c>
      <c r="ID394" s="361" t="str">
        <f t="shared" si="1145"/>
        <v>-</v>
      </c>
      <c r="IE394" s="361" t="str">
        <f t="shared" si="1146"/>
        <v>-</v>
      </c>
      <c r="IF394" s="444" t="s">
        <v>1247</v>
      </c>
      <c r="IG394" s="56" t="str">
        <f t="shared" si="1282"/>
        <v>-</v>
      </c>
      <c r="IH394" s="56" t="str">
        <f t="shared" si="1283"/>
        <v>-</v>
      </c>
      <c r="II394" s="56" t="str">
        <f t="shared" si="1284"/>
        <v>-</v>
      </c>
      <c r="IJ394" s="56" t="str">
        <f t="shared" si="1285"/>
        <v>-</v>
      </c>
      <c r="IK394" s="56" t="str">
        <f t="shared" si="1147"/>
        <v>-</v>
      </c>
      <c r="IL394" s="56" t="str">
        <f t="shared" si="1148"/>
        <v>-</v>
      </c>
      <c r="IM394" s="56" t="str">
        <f t="shared" si="1149"/>
        <v>-</v>
      </c>
      <c r="IN394" s="56" t="str">
        <f t="shared" si="1150"/>
        <v>-</v>
      </c>
      <c r="IO394" s="56" t="str">
        <f t="shared" si="1151"/>
        <v>-</v>
      </c>
      <c r="IP394" s="56" t="str">
        <f t="shared" si="1152"/>
        <v>-</v>
      </c>
      <c r="IQ394" s="56" t="str">
        <f t="shared" si="1153"/>
        <v>-</v>
      </c>
      <c r="IR394" s="56" t="str">
        <f t="shared" si="1154"/>
        <v>-</v>
      </c>
      <c r="IS394" s="56" t="str">
        <f t="shared" si="1155"/>
        <v>-</v>
      </c>
      <c r="IT394" s="56" t="str">
        <f t="shared" si="1156"/>
        <v>-</v>
      </c>
      <c r="IU394" s="56" t="str">
        <f t="shared" si="1157"/>
        <v>-</v>
      </c>
      <c r="IV394" s="56" t="str">
        <f t="shared" si="1158"/>
        <v>-</v>
      </c>
      <c r="IW394" s="56" t="str">
        <f t="shared" si="1159"/>
        <v>-</v>
      </c>
      <c r="IX394" s="56" t="str">
        <f t="shared" si="1160"/>
        <v>-</v>
      </c>
      <c r="IY394" s="56" t="str">
        <f t="shared" si="1161"/>
        <v>-</v>
      </c>
      <c r="IZ394" s="56" t="str">
        <f t="shared" si="1162"/>
        <v>-</v>
      </c>
      <c r="JA394" s="56" t="str">
        <f t="shared" si="1163"/>
        <v>-</v>
      </c>
      <c r="JB394" s="56" t="str">
        <f t="shared" si="1164"/>
        <v>-</v>
      </c>
      <c r="JC394" s="56" t="str">
        <f t="shared" si="1165"/>
        <v>-</v>
      </c>
      <c r="JD394" s="56" t="str">
        <f t="shared" si="1166"/>
        <v>-</v>
      </c>
      <c r="JE394" s="56" t="str">
        <f t="shared" si="1167"/>
        <v>-</v>
      </c>
      <c r="JF394" s="56" t="str">
        <f t="shared" si="1168"/>
        <v>-</v>
      </c>
      <c r="JG394" s="56" t="str">
        <f t="shared" si="1169"/>
        <v>-</v>
      </c>
      <c r="JH394" s="56" t="str">
        <f t="shared" si="1170"/>
        <v>-</v>
      </c>
      <c r="JI394" s="56" t="str">
        <f t="shared" si="1171"/>
        <v>-</v>
      </c>
      <c r="JJ394" s="56" t="str">
        <f t="shared" si="1172"/>
        <v>-</v>
      </c>
      <c r="JK394" s="56" t="str">
        <f t="shared" si="1173"/>
        <v>-</v>
      </c>
      <c r="JL394" s="56" t="str">
        <f t="shared" si="1174"/>
        <v>-</v>
      </c>
      <c r="JM394" s="56" t="str">
        <f t="shared" si="1175"/>
        <v>-</v>
      </c>
      <c r="JN394" s="56" t="str">
        <f t="shared" si="1176"/>
        <v>-</v>
      </c>
      <c r="JO394" s="56" t="str">
        <f t="shared" si="1177"/>
        <v>-</v>
      </c>
      <c r="JP394" s="56" t="str">
        <f t="shared" si="1178"/>
        <v>-</v>
      </c>
      <c r="JQ394" s="56" t="str">
        <f t="shared" si="1179"/>
        <v>-</v>
      </c>
      <c r="JR394" s="56" t="str">
        <f t="shared" si="1180"/>
        <v>-</v>
      </c>
      <c r="JS394" s="56" t="str">
        <f t="shared" si="1181"/>
        <v>-</v>
      </c>
      <c r="JT394" s="56" t="str">
        <f t="shared" si="1182"/>
        <v>-</v>
      </c>
      <c r="JU394" s="56" t="str">
        <f t="shared" si="1183"/>
        <v>-</v>
      </c>
      <c r="JV394" s="56" t="str">
        <f t="shared" si="1184"/>
        <v>-</v>
      </c>
      <c r="JW394" s="56" t="str">
        <f t="shared" si="1185"/>
        <v>-</v>
      </c>
      <c r="JX394" s="56" t="str">
        <f t="shared" si="1186"/>
        <v>-</v>
      </c>
      <c r="JY394" s="56" t="str">
        <f t="shared" si="1187"/>
        <v>-</v>
      </c>
      <c r="JZ394" s="56" t="str">
        <f t="shared" si="1188"/>
        <v>-</v>
      </c>
      <c r="KA394" s="444" t="s">
        <v>1247</v>
      </c>
      <c r="KB394" s="360">
        <f>IF(ISNUMBER(INDEX($EQ$15:$GK$521,$B394,EO$11)),MAX(KB$14:KB393)+1,0)</f>
        <v>0</v>
      </c>
      <c r="KC394" s="360" t="str">
        <f t="shared" si="1286"/>
        <v/>
      </c>
      <c r="KD394" s="373" t="s">
        <v>2</v>
      </c>
      <c r="KE394" s="215"/>
      <c r="KF394" s="60"/>
      <c r="KG394" s="60"/>
      <c r="KH394" s="60"/>
      <c r="KI394" s="60"/>
      <c r="KJ394" s="60"/>
      <c r="KK394" s="60"/>
      <c r="KL394" s="60"/>
      <c r="KM394" s="60"/>
      <c r="KN394" s="60"/>
      <c r="KO394" s="60"/>
      <c r="KP394" s="60"/>
      <c r="KQ394" s="60"/>
      <c r="KR394" s="60"/>
      <c r="KS394" s="60"/>
      <c r="KT394" s="60"/>
      <c r="KU394" s="60"/>
      <c r="KV394" s="60"/>
      <c r="KW394" s="60"/>
      <c r="KX394" s="60"/>
      <c r="KY394" s="60"/>
      <c r="KZ394" s="283" t="str">
        <f t="shared" si="1189"/>
        <v/>
      </c>
      <c r="LA394" s="26"/>
      <c r="LB394" s="18"/>
      <c r="LC394" s="18"/>
      <c r="LD394" s="18"/>
      <c r="LE394" s="18"/>
      <c r="LF394" s="18"/>
      <c r="LG394" s="18"/>
      <c r="LH394" s="18"/>
      <c r="LI394" s="18"/>
      <c r="LJ394" s="18"/>
      <c r="LK394" s="18"/>
      <c r="LL394" s="18"/>
      <c r="LM394" s="18"/>
      <c r="LN394" s="63"/>
      <c r="LO394" s="251">
        <f t="shared" si="1190"/>
        <v>0</v>
      </c>
      <c r="LP394" s="251">
        <f t="shared" si="1191"/>
        <v>0</v>
      </c>
      <c r="LQ394" s="251">
        <f t="shared" si="1192"/>
        <v>0</v>
      </c>
      <c r="LR394" s="251">
        <f t="shared" si="1193"/>
        <v>0</v>
      </c>
      <c r="LS394" s="251">
        <f t="shared" si="1194"/>
        <v>0</v>
      </c>
      <c r="LT394" s="251">
        <f t="shared" si="1195"/>
        <v>0</v>
      </c>
      <c r="LU394" s="251">
        <f t="shared" si="1196"/>
        <v>0</v>
      </c>
      <c r="LV394" s="251">
        <f t="shared" si="1197"/>
        <v>0</v>
      </c>
      <c r="LW394" s="251">
        <f t="shared" si="1198"/>
        <v>0</v>
      </c>
      <c r="LX394" s="251">
        <f t="shared" si="1199"/>
        <v>0</v>
      </c>
      <c r="LY394" s="251">
        <f t="shared" si="1200"/>
        <v>0</v>
      </c>
      <c r="LZ394" s="251">
        <f t="shared" si="1201"/>
        <v>0</v>
      </c>
      <c r="MA394" s="63" t="str">
        <f t="shared" si="1202"/>
        <v/>
      </c>
      <c r="MB394" s="63" t="str">
        <f t="shared" si="1287"/>
        <v/>
      </c>
      <c r="MC394" s="63">
        <f t="shared" si="1288"/>
        <v>380</v>
      </c>
      <c r="MD394" s="63" t="str">
        <f t="shared" si="1289"/>
        <v/>
      </c>
      <c r="ME394" s="63" t="str">
        <f t="shared" si="1290"/>
        <v/>
      </c>
      <c r="MF394" s="315" t="str">
        <f t="shared" si="1203"/>
        <v/>
      </c>
      <c r="MG394" s="315">
        <f>IF(ISNUMBER(MATCH(EO394,$ME$15:$ME$520,0)),0,MAX(MG$14:MG393)+1)</f>
        <v>0</v>
      </c>
      <c r="MH394" s="315" t="str">
        <f t="shared" si="1204"/>
        <v/>
      </c>
      <c r="MI394" s="369"/>
      <c r="MJ394" s="68"/>
      <c r="MK394" s="18"/>
      <c r="ML394" s="242"/>
      <c r="MM394" s="242"/>
      <c r="MN394" s="59"/>
      <c r="MO394" s="59"/>
      <c r="MP394" s="285"/>
      <c r="MQ394" s="59"/>
      <c r="MR394" s="59"/>
      <c r="MS394" s="285"/>
      <c r="MT394" s="59"/>
      <c r="MU394" s="285"/>
      <c r="MV394" s="59"/>
      <c r="MW394" s="59"/>
      <c r="MX394" s="59"/>
      <c r="MY394" s="59"/>
      <c r="MZ394" s="59"/>
      <c r="NA394" s="59"/>
      <c r="NB394" s="59"/>
      <c r="NC394" s="59"/>
      <c r="ND394" s="59"/>
      <c r="NE394" s="59"/>
      <c r="NF394" s="59"/>
      <c r="NG394" s="59"/>
      <c r="NH394" s="59"/>
      <c r="NI394" s="59"/>
      <c r="NJ394" s="59"/>
      <c r="NK394" s="59"/>
      <c r="NL394" s="454"/>
      <c r="NM394" s="454"/>
      <c r="NN394" s="59"/>
      <c r="NO394" s="18"/>
      <c r="NP394" s="18"/>
      <c r="NQ394" s="18"/>
      <c r="NR394" s="18"/>
      <c r="NS394" s="18"/>
      <c r="NT394" s="18"/>
      <c r="NU394" s="18"/>
      <c r="NV394" s="18"/>
      <c r="NW394" s="18"/>
      <c r="NX394" s="18"/>
      <c r="NY394" s="18"/>
      <c r="NZ394" s="18"/>
      <c r="OA394" s="18"/>
      <c r="OB394" s="18"/>
      <c r="OC394" s="18"/>
      <c r="OZ394" s="59"/>
      <c r="PA394" s="251" t="str">
        <f t="shared" si="1205"/>
        <v/>
      </c>
      <c r="PB394" s="251" t="str">
        <f t="shared" si="1206"/>
        <v/>
      </c>
      <c r="PC394" s="251" t="str">
        <f t="shared" si="1207"/>
        <v/>
      </c>
      <c r="PD394" s="251" t="str">
        <f t="shared" si="1208"/>
        <v/>
      </c>
      <c r="PE394" s="251" t="str">
        <f t="shared" si="1209"/>
        <v/>
      </c>
      <c r="PF394" s="251" t="str">
        <f t="shared" si="1210"/>
        <v/>
      </c>
      <c r="PG394" s="251" t="str">
        <f t="shared" si="1211"/>
        <v/>
      </c>
      <c r="PH394" s="251" t="str">
        <f t="shared" si="1212"/>
        <v/>
      </c>
      <c r="PI394" s="251" t="str">
        <f t="shared" si="1213"/>
        <v/>
      </c>
      <c r="PJ394" s="251" t="str">
        <f t="shared" si="1214"/>
        <v/>
      </c>
      <c r="PK394" s="251" t="str">
        <f t="shared" si="1215"/>
        <v/>
      </c>
      <c r="PL394" s="251" t="str">
        <f t="shared" si="1216"/>
        <v/>
      </c>
      <c r="PM394" s="251" t="str">
        <f t="shared" si="1217"/>
        <v/>
      </c>
      <c r="PN394" s="251" t="str">
        <f t="shared" si="1218"/>
        <v/>
      </c>
      <c r="PO394" s="251" t="str">
        <f t="shared" si="1219"/>
        <v/>
      </c>
      <c r="PP394" s="251" t="str">
        <f t="shared" si="1220"/>
        <v/>
      </c>
      <c r="PQ394" s="251" t="str">
        <f t="shared" si="1221"/>
        <v/>
      </c>
      <c r="PR394" s="251" t="str">
        <f t="shared" si="1222"/>
        <v/>
      </c>
      <c r="PS394" s="251" t="str">
        <f t="shared" si="1223"/>
        <v/>
      </c>
      <c r="PT394" s="251" t="str">
        <f t="shared" si="1224"/>
        <v/>
      </c>
      <c r="PU394" s="251" t="str">
        <f t="shared" si="1225"/>
        <v/>
      </c>
      <c r="PV394" s="251" t="str">
        <f t="shared" si="1226"/>
        <v/>
      </c>
      <c r="PW394" s="251" t="str">
        <f t="shared" si="1227"/>
        <v/>
      </c>
      <c r="PX394" s="251" t="str">
        <f t="shared" si="1228"/>
        <v/>
      </c>
      <c r="PY394" s="251" t="str">
        <f t="shared" si="1229"/>
        <v/>
      </c>
      <c r="PZ394" s="251" t="str">
        <f t="shared" si="1230"/>
        <v/>
      </c>
      <c r="QA394" s="251" t="str">
        <f t="shared" si="1231"/>
        <v/>
      </c>
      <c r="QB394" s="251" t="str">
        <f t="shared" si="1232"/>
        <v/>
      </c>
      <c r="QC394" s="251" t="str">
        <f t="shared" si="1233"/>
        <v/>
      </c>
      <c r="QD394" s="251" t="str">
        <f t="shared" si="1234"/>
        <v/>
      </c>
      <c r="QE394" s="251" t="str">
        <f t="shared" si="1235"/>
        <v/>
      </c>
      <c r="QF394" s="63">
        <f t="shared" si="1236"/>
        <v>0</v>
      </c>
      <c r="QG394" s="59"/>
      <c r="QH394" s="59"/>
      <c r="QI394" s="59"/>
      <c r="QJ394" s="59"/>
      <c r="QK394" s="59"/>
      <c r="QL394" s="59"/>
      <c r="QM394" s="59"/>
      <c r="QN394" s="59"/>
    </row>
    <row r="395" spans="1:456" ht="6.75" customHeight="1" x14ac:dyDescent="0.25">
      <c r="A395" s="68"/>
      <c r="B395" s="389" t="str">
        <f t="shared" si="1098"/>
        <v/>
      </c>
      <c r="C395" s="72"/>
      <c r="D395" s="261"/>
      <c r="E395" s="59"/>
      <c r="F395" s="229"/>
      <c r="G395" s="295"/>
      <c r="H395" s="295"/>
      <c r="I395" s="229"/>
      <c r="J395" s="295"/>
      <c r="K395" s="295"/>
      <c r="L395" s="229"/>
      <c r="M395" s="295"/>
      <c r="N395" s="295"/>
      <c r="O395" s="229"/>
      <c r="P395" s="295"/>
      <c r="Q395" s="295"/>
      <c r="R395" s="229"/>
      <c r="S395" s="230"/>
      <c r="T395" s="231"/>
      <c r="U395" s="229"/>
      <c r="V395" s="230"/>
      <c r="W395" s="231"/>
      <c r="X395" s="229"/>
      <c r="Y395" s="230"/>
      <c r="Z395" s="231"/>
      <c r="AA395" s="229"/>
      <c r="AB395" s="295"/>
      <c r="AC395" s="295"/>
      <c r="AD395" s="229"/>
      <c r="AE395" s="295"/>
      <c r="AF395" s="295"/>
      <c r="AG395" s="229"/>
      <c r="AH395" s="295"/>
      <c r="AI395" s="295"/>
      <c r="AJ395" s="229"/>
      <c r="AK395" s="295"/>
      <c r="AL395" s="295"/>
      <c r="AM395" s="229"/>
      <c r="AN395" s="295"/>
      <c r="AO395" s="295"/>
      <c r="AP395" s="243"/>
      <c r="AQ395" s="295"/>
      <c r="AR395" s="290"/>
      <c r="AS395" s="243"/>
      <c r="AT395" s="295"/>
      <c r="AU395" s="290"/>
      <c r="AV395" s="229"/>
      <c r="AW395" s="230"/>
      <c r="AX395" s="231"/>
      <c r="AY395" s="229"/>
      <c r="AZ395" s="230"/>
      <c r="BA395" s="231"/>
      <c r="BB395" s="229"/>
      <c r="BC395" s="230"/>
      <c r="BD395" s="231"/>
      <c r="BE395" s="229"/>
      <c r="BF395" s="230"/>
      <c r="BG395" s="231"/>
      <c r="BH395" s="229"/>
      <c r="BI395" s="230"/>
      <c r="BJ395" s="231"/>
      <c r="BK395" s="243"/>
      <c r="BL395" s="230"/>
      <c r="BM395" s="231"/>
      <c r="BN395" s="243"/>
      <c r="BO395" s="230"/>
      <c r="BP395" s="231"/>
      <c r="BQ395" s="229"/>
      <c r="BR395" s="230"/>
      <c r="BS395" s="231"/>
      <c r="BT395" s="229"/>
      <c r="BU395" s="230"/>
      <c r="BV395" s="231"/>
      <c r="BW395" s="229"/>
      <c r="BX395" s="230"/>
      <c r="BY395" s="231"/>
      <c r="BZ395" s="229"/>
      <c r="CA395" s="230"/>
      <c r="CB395" s="231"/>
      <c r="CC395" s="229"/>
      <c r="CD395" s="230"/>
      <c r="CE395" s="231"/>
      <c r="CF395" s="331"/>
      <c r="CG395" s="332"/>
      <c r="CH395" s="385"/>
      <c r="CI395" s="331"/>
      <c r="CJ395" s="332"/>
      <c r="CK395" s="385"/>
      <c r="CL395" s="243"/>
      <c r="CM395" s="230"/>
      <c r="CN395" s="354"/>
      <c r="CO395" s="243"/>
      <c r="CP395" s="230"/>
      <c r="CQ395" s="231"/>
      <c r="CR395" s="331"/>
      <c r="CS395" s="332"/>
      <c r="CT395" s="333"/>
      <c r="CU395" s="229"/>
      <c r="CV395" s="230"/>
      <c r="CW395" s="231"/>
      <c r="CX395" s="331"/>
      <c r="CY395" s="332"/>
      <c r="CZ395" s="333"/>
      <c r="DA395" s="331"/>
      <c r="DB395" s="332"/>
      <c r="DC395" s="333"/>
      <c r="DD395" s="331"/>
      <c r="DE395" s="332"/>
      <c r="DF395" s="333"/>
      <c r="DG395" s="331"/>
      <c r="DH395" s="332"/>
      <c r="DI395" s="333"/>
      <c r="DJ395" s="229"/>
      <c r="DK395" s="230"/>
      <c r="DL395" s="231"/>
      <c r="DM395" s="229"/>
      <c r="DN395" s="230"/>
      <c r="DO395" s="231"/>
      <c r="DP395" s="331"/>
      <c r="DQ395" s="332"/>
      <c r="DR395" s="333"/>
      <c r="DS395" s="331"/>
      <c r="DT395" s="332"/>
      <c r="DU395" s="333"/>
      <c r="DV395" s="331"/>
      <c r="DW395" s="332"/>
      <c r="DX395" s="333"/>
      <c r="DY395" s="331"/>
      <c r="DZ395" s="332"/>
      <c r="EA395" s="333"/>
      <c r="EB395" s="331"/>
      <c r="EC395" s="332"/>
      <c r="ED395" s="333"/>
      <c r="EE395" s="331"/>
      <c r="EF395" s="332"/>
      <c r="EG395" s="333"/>
      <c r="EH395" s="229"/>
      <c r="EI395" s="230"/>
      <c r="EJ395" s="231"/>
      <c r="EK395" s="229"/>
      <c r="EL395" s="230"/>
      <c r="EM395" s="231"/>
      <c r="EN395" s="244"/>
      <c r="EO395" s="269" t="str">
        <f t="shared" si="1099"/>
        <v/>
      </c>
      <c r="EP395" s="444" t="s">
        <v>1247</v>
      </c>
      <c r="EQ395" s="360" t="str">
        <f t="shared" si="1237"/>
        <v/>
      </c>
      <c r="ER395" s="360" t="str">
        <f t="shared" si="1238"/>
        <v/>
      </c>
      <c r="ES395" s="360" t="str">
        <f t="shared" si="1239"/>
        <v/>
      </c>
      <c r="ET395" s="360" t="str">
        <f t="shared" si="1240"/>
        <v/>
      </c>
      <c r="EU395" s="360" t="str">
        <f t="shared" si="1241"/>
        <v/>
      </c>
      <c r="EV395" s="360" t="str">
        <f t="shared" si="1242"/>
        <v/>
      </c>
      <c r="EW395" s="360" t="str">
        <f t="shared" si="1243"/>
        <v/>
      </c>
      <c r="EX395" s="360" t="str">
        <f t="shared" si="1244"/>
        <v/>
      </c>
      <c r="EY395" s="360" t="str">
        <f t="shared" si="1245"/>
        <v/>
      </c>
      <c r="EZ395" s="360" t="str">
        <f t="shared" si="1246"/>
        <v/>
      </c>
      <c r="FA395" s="360" t="str">
        <f t="shared" si="1247"/>
        <v/>
      </c>
      <c r="FB395" s="360" t="str">
        <f t="shared" si="1248"/>
        <v/>
      </c>
      <c r="FC395" s="360" t="str">
        <f t="shared" si="1249"/>
        <v/>
      </c>
      <c r="FD395" s="360" t="str">
        <f t="shared" si="1250"/>
        <v/>
      </c>
      <c r="FE395" s="360" t="str">
        <f t="shared" si="1251"/>
        <v/>
      </c>
      <c r="FF395" s="360" t="str">
        <f t="shared" si="1252"/>
        <v/>
      </c>
      <c r="FG395" s="360" t="str">
        <f t="shared" si="1253"/>
        <v/>
      </c>
      <c r="FH395" s="360" t="str">
        <f t="shared" si="1254"/>
        <v/>
      </c>
      <c r="FI395" s="360" t="str">
        <f t="shared" si="1255"/>
        <v/>
      </c>
      <c r="FJ395" s="360" t="str">
        <f t="shared" si="1256"/>
        <v/>
      </c>
      <c r="FK395" s="360" t="str">
        <f t="shared" si="1257"/>
        <v/>
      </c>
      <c r="FL395" s="360" t="str">
        <f t="shared" si="1258"/>
        <v/>
      </c>
      <c r="FM395" s="360" t="str">
        <f t="shared" si="1259"/>
        <v/>
      </c>
      <c r="FN395" s="360" t="str">
        <f t="shared" si="1260"/>
        <v/>
      </c>
      <c r="FO395" s="360" t="str">
        <f t="shared" si="1261"/>
        <v/>
      </c>
      <c r="FP395" s="360" t="str">
        <f t="shared" si="1262"/>
        <v/>
      </c>
      <c r="FQ395" s="360" t="str">
        <f t="shared" si="1263"/>
        <v/>
      </c>
      <c r="FR395" s="360" t="str">
        <f t="shared" si="1264"/>
        <v/>
      </c>
      <c r="FS395" s="360" t="str">
        <f t="shared" si="1265"/>
        <v/>
      </c>
      <c r="FT395" s="360" t="str">
        <f t="shared" si="1100"/>
        <v/>
      </c>
      <c r="FU395" s="360" t="str">
        <f t="shared" si="1266"/>
        <v/>
      </c>
      <c r="FV395" s="360" t="str">
        <f t="shared" si="1267"/>
        <v/>
      </c>
      <c r="FW395" s="360" t="str">
        <f t="shared" si="1268"/>
        <v/>
      </c>
      <c r="FX395" s="360" t="str">
        <f t="shared" si="1269"/>
        <v/>
      </c>
      <c r="FY395" s="360" t="str">
        <f t="shared" si="1270"/>
        <v/>
      </c>
      <c r="FZ395" s="360" t="str">
        <f t="shared" si="1271"/>
        <v/>
      </c>
      <c r="GA395" s="360" t="str">
        <f t="shared" si="1272"/>
        <v/>
      </c>
      <c r="GB395" s="360" t="str">
        <f t="shared" si="1273"/>
        <v/>
      </c>
      <c r="GC395" s="360" t="str">
        <f t="shared" si="1274"/>
        <v/>
      </c>
      <c r="GD395" s="360" t="str">
        <f t="shared" si="1275"/>
        <v/>
      </c>
      <c r="GE395" s="360" t="str">
        <f t="shared" si="1276"/>
        <v/>
      </c>
      <c r="GF395" s="360" t="str">
        <f t="shared" si="1277"/>
        <v/>
      </c>
      <c r="GG395" s="360" t="str">
        <f t="shared" si="1278"/>
        <v/>
      </c>
      <c r="GH395" s="360" t="str">
        <f t="shared" si="1279"/>
        <v/>
      </c>
      <c r="GI395" s="360" t="str">
        <f t="shared" si="1280"/>
        <v/>
      </c>
      <c r="GJ395" s="360" t="str">
        <f t="shared" si="1281"/>
        <v/>
      </c>
      <c r="GK395" s="444" t="s">
        <v>1247</v>
      </c>
      <c r="GL395" s="361" t="str">
        <f t="shared" si="1101"/>
        <v>-</v>
      </c>
      <c r="GM395" s="361" t="str">
        <f t="shared" si="1102"/>
        <v>-</v>
      </c>
      <c r="GN395" s="361" t="str">
        <f t="shared" si="1103"/>
        <v>-</v>
      </c>
      <c r="GO395" s="361" t="str">
        <f t="shared" si="1104"/>
        <v>-</v>
      </c>
      <c r="GP395" s="361" t="str">
        <f t="shared" si="1105"/>
        <v>-</v>
      </c>
      <c r="GQ395" s="361" t="str">
        <f t="shared" si="1106"/>
        <v>-</v>
      </c>
      <c r="GR395" s="361" t="str">
        <f t="shared" si="1107"/>
        <v>-</v>
      </c>
      <c r="GS395" s="361" t="str">
        <f t="shared" si="1108"/>
        <v>-</v>
      </c>
      <c r="GT395" s="361" t="str">
        <f t="shared" si="1109"/>
        <v>-</v>
      </c>
      <c r="GU395" s="361" t="str">
        <f t="shared" si="1110"/>
        <v>-</v>
      </c>
      <c r="GV395" s="361" t="str">
        <f t="shared" si="1111"/>
        <v>-</v>
      </c>
      <c r="GW395" s="361" t="str">
        <f t="shared" si="1112"/>
        <v>-</v>
      </c>
      <c r="GX395" s="361" t="str">
        <f t="shared" si="1113"/>
        <v>-</v>
      </c>
      <c r="GY395" s="361" t="str">
        <f t="shared" si="1114"/>
        <v>-</v>
      </c>
      <c r="GZ395" s="361" t="str">
        <f t="shared" si="1115"/>
        <v>-</v>
      </c>
      <c r="HA395" s="361" t="str">
        <f t="shared" si="1116"/>
        <v>-</v>
      </c>
      <c r="HB395" s="361" t="str">
        <f t="shared" si="1117"/>
        <v>-</v>
      </c>
      <c r="HC395" s="361" t="str">
        <f t="shared" si="1118"/>
        <v>-</v>
      </c>
      <c r="HD395" s="361" t="str">
        <f t="shared" si="1119"/>
        <v>-</v>
      </c>
      <c r="HE395" s="361" t="str">
        <f t="shared" si="1120"/>
        <v>-</v>
      </c>
      <c r="HF395" s="361" t="str">
        <f t="shared" si="1121"/>
        <v>-</v>
      </c>
      <c r="HG395" s="361" t="str">
        <f t="shared" si="1122"/>
        <v>-</v>
      </c>
      <c r="HH395" s="361" t="str">
        <f t="shared" si="1123"/>
        <v>-</v>
      </c>
      <c r="HI395" s="361" t="str">
        <f t="shared" si="1124"/>
        <v>-</v>
      </c>
      <c r="HJ395" s="361" t="str">
        <f t="shared" si="1125"/>
        <v>-</v>
      </c>
      <c r="HK395" s="361" t="str">
        <f t="shared" si="1126"/>
        <v>-</v>
      </c>
      <c r="HL395" s="361" t="str">
        <f t="shared" si="1127"/>
        <v>-</v>
      </c>
      <c r="HM395" s="361" t="str">
        <f t="shared" si="1128"/>
        <v>-</v>
      </c>
      <c r="HN395" s="361" t="str">
        <f t="shared" si="1129"/>
        <v>-</v>
      </c>
      <c r="HO395" s="361" t="str">
        <f t="shared" si="1130"/>
        <v>-</v>
      </c>
      <c r="HP395" s="361" t="str">
        <f t="shared" si="1131"/>
        <v>-</v>
      </c>
      <c r="HQ395" s="361" t="str">
        <f t="shared" si="1132"/>
        <v>-</v>
      </c>
      <c r="HR395" s="361" t="str">
        <f t="shared" si="1133"/>
        <v>-</v>
      </c>
      <c r="HS395" s="361" t="str">
        <f t="shared" si="1134"/>
        <v>-</v>
      </c>
      <c r="HT395" s="361" t="str">
        <f t="shared" si="1135"/>
        <v>-</v>
      </c>
      <c r="HU395" s="361" t="str">
        <f t="shared" si="1136"/>
        <v>-</v>
      </c>
      <c r="HV395" s="361" t="str">
        <f t="shared" si="1137"/>
        <v>-</v>
      </c>
      <c r="HW395" s="361" t="str">
        <f t="shared" si="1138"/>
        <v>-</v>
      </c>
      <c r="HX395" s="361" t="str">
        <f t="shared" si="1139"/>
        <v>-</v>
      </c>
      <c r="HY395" s="361" t="str">
        <f t="shared" si="1140"/>
        <v>-</v>
      </c>
      <c r="HZ395" s="361" t="str">
        <f t="shared" si="1141"/>
        <v>-</v>
      </c>
      <c r="IA395" s="361" t="str">
        <f t="shared" si="1142"/>
        <v>-</v>
      </c>
      <c r="IB395" s="361" t="str">
        <f t="shared" si="1143"/>
        <v>-</v>
      </c>
      <c r="IC395" s="361" t="str">
        <f t="shared" si="1144"/>
        <v>-</v>
      </c>
      <c r="ID395" s="361" t="str">
        <f t="shared" si="1145"/>
        <v>-</v>
      </c>
      <c r="IE395" s="361" t="str">
        <f t="shared" si="1146"/>
        <v>-</v>
      </c>
      <c r="IF395" s="444" t="s">
        <v>1247</v>
      </c>
      <c r="IG395" s="56" t="str">
        <f t="shared" si="1282"/>
        <v>-</v>
      </c>
      <c r="IH395" s="56" t="str">
        <f t="shared" si="1283"/>
        <v>-</v>
      </c>
      <c r="II395" s="56" t="str">
        <f t="shared" si="1284"/>
        <v>-</v>
      </c>
      <c r="IJ395" s="56" t="str">
        <f t="shared" si="1285"/>
        <v>-</v>
      </c>
      <c r="IK395" s="56" t="str">
        <f t="shared" si="1147"/>
        <v>-</v>
      </c>
      <c r="IL395" s="56" t="str">
        <f t="shared" si="1148"/>
        <v>-</v>
      </c>
      <c r="IM395" s="56" t="str">
        <f t="shared" si="1149"/>
        <v>-</v>
      </c>
      <c r="IN395" s="56" t="str">
        <f t="shared" si="1150"/>
        <v>-</v>
      </c>
      <c r="IO395" s="56" t="str">
        <f t="shared" si="1151"/>
        <v>-</v>
      </c>
      <c r="IP395" s="56" t="str">
        <f t="shared" si="1152"/>
        <v>-</v>
      </c>
      <c r="IQ395" s="56" t="str">
        <f t="shared" si="1153"/>
        <v>-</v>
      </c>
      <c r="IR395" s="56" t="str">
        <f t="shared" si="1154"/>
        <v>-</v>
      </c>
      <c r="IS395" s="56" t="str">
        <f t="shared" si="1155"/>
        <v>-</v>
      </c>
      <c r="IT395" s="56" t="str">
        <f t="shared" si="1156"/>
        <v>-</v>
      </c>
      <c r="IU395" s="56" t="str">
        <f t="shared" si="1157"/>
        <v>-</v>
      </c>
      <c r="IV395" s="56" t="str">
        <f t="shared" si="1158"/>
        <v>-</v>
      </c>
      <c r="IW395" s="56" t="str">
        <f t="shared" si="1159"/>
        <v>-</v>
      </c>
      <c r="IX395" s="56" t="str">
        <f t="shared" si="1160"/>
        <v>-</v>
      </c>
      <c r="IY395" s="56" t="str">
        <f t="shared" si="1161"/>
        <v>-</v>
      </c>
      <c r="IZ395" s="56" t="str">
        <f t="shared" si="1162"/>
        <v>-</v>
      </c>
      <c r="JA395" s="56" t="str">
        <f t="shared" si="1163"/>
        <v>-</v>
      </c>
      <c r="JB395" s="56" t="str">
        <f t="shared" si="1164"/>
        <v>-</v>
      </c>
      <c r="JC395" s="56" t="str">
        <f t="shared" si="1165"/>
        <v>-</v>
      </c>
      <c r="JD395" s="56" t="str">
        <f t="shared" si="1166"/>
        <v>-</v>
      </c>
      <c r="JE395" s="56" t="str">
        <f t="shared" si="1167"/>
        <v>-</v>
      </c>
      <c r="JF395" s="56" t="str">
        <f t="shared" si="1168"/>
        <v>-</v>
      </c>
      <c r="JG395" s="56" t="str">
        <f t="shared" si="1169"/>
        <v>-</v>
      </c>
      <c r="JH395" s="56" t="str">
        <f t="shared" si="1170"/>
        <v>-</v>
      </c>
      <c r="JI395" s="56" t="str">
        <f t="shared" si="1171"/>
        <v>-</v>
      </c>
      <c r="JJ395" s="56" t="str">
        <f t="shared" si="1172"/>
        <v>-</v>
      </c>
      <c r="JK395" s="56" t="str">
        <f t="shared" si="1173"/>
        <v>-</v>
      </c>
      <c r="JL395" s="56" t="str">
        <f t="shared" si="1174"/>
        <v>-</v>
      </c>
      <c r="JM395" s="56" t="str">
        <f t="shared" si="1175"/>
        <v>-</v>
      </c>
      <c r="JN395" s="56" t="str">
        <f t="shared" si="1176"/>
        <v>-</v>
      </c>
      <c r="JO395" s="56" t="str">
        <f t="shared" si="1177"/>
        <v>-</v>
      </c>
      <c r="JP395" s="56" t="str">
        <f t="shared" si="1178"/>
        <v>-</v>
      </c>
      <c r="JQ395" s="56" t="str">
        <f t="shared" si="1179"/>
        <v>-</v>
      </c>
      <c r="JR395" s="56" t="str">
        <f t="shared" si="1180"/>
        <v>-</v>
      </c>
      <c r="JS395" s="56" t="str">
        <f t="shared" si="1181"/>
        <v>-</v>
      </c>
      <c r="JT395" s="56" t="str">
        <f t="shared" si="1182"/>
        <v>-</v>
      </c>
      <c r="JU395" s="56" t="str">
        <f t="shared" si="1183"/>
        <v>-</v>
      </c>
      <c r="JV395" s="56" t="str">
        <f t="shared" si="1184"/>
        <v>-</v>
      </c>
      <c r="JW395" s="56" t="str">
        <f t="shared" si="1185"/>
        <v>-</v>
      </c>
      <c r="JX395" s="56" t="str">
        <f t="shared" si="1186"/>
        <v>-</v>
      </c>
      <c r="JY395" s="56" t="str">
        <f t="shared" si="1187"/>
        <v>-</v>
      </c>
      <c r="JZ395" s="56" t="str">
        <f t="shared" si="1188"/>
        <v>-</v>
      </c>
      <c r="KA395" s="444" t="s">
        <v>1247</v>
      </c>
      <c r="KB395" s="360">
        <f>IF(ISNUMBER(INDEX($EQ$15:$GK$521,$B395,EO$11)),MAX(KB$14:KB394)+1,0)</f>
        <v>0</v>
      </c>
      <c r="KC395" s="360" t="str">
        <f t="shared" si="1286"/>
        <v/>
      </c>
      <c r="KD395" s="373" t="s">
        <v>2</v>
      </c>
      <c r="KE395" s="215"/>
      <c r="KF395" s="60"/>
      <c r="KG395" s="60"/>
      <c r="KH395" s="60"/>
      <c r="KI395" s="60"/>
      <c r="KJ395" s="60"/>
      <c r="KK395" s="60"/>
      <c r="KL395" s="60"/>
      <c r="KM395" s="60"/>
      <c r="KN395" s="60"/>
      <c r="KO395" s="60"/>
      <c r="KP395" s="60"/>
      <c r="KQ395" s="60"/>
      <c r="KR395" s="60"/>
      <c r="KS395" s="60"/>
      <c r="KT395" s="60"/>
      <c r="KU395" s="60"/>
      <c r="KV395" s="60"/>
      <c r="KW395" s="60"/>
      <c r="KX395" s="60"/>
      <c r="KY395" s="60"/>
      <c r="KZ395" s="283" t="str">
        <f t="shared" si="1189"/>
        <v/>
      </c>
      <c r="LA395" s="26"/>
      <c r="LB395" s="18"/>
      <c r="LC395" s="18"/>
      <c r="LD395" s="18"/>
      <c r="LE395" s="18"/>
      <c r="LF395" s="18"/>
      <c r="LG395" s="18"/>
      <c r="LH395" s="18"/>
      <c r="LI395" s="18"/>
      <c r="LJ395" s="18"/>
      <c r="LK395" s="18"/>
      <c r="LL395" s="18"/>
      <c r="LM395" s="18"/>
      <c r="LN395" s="63"/>
      <c r="LO395" s="251">
        <f t="shared" si="1190"/>
        <v>0</v>
      </c>
      <c r="LP395" s="251">
        <f t="shared" si="1191"/>
        <v>0</v>
      </c>
      <c r="LQ395" s="251">
        <f t="shared" si="1192"/>
        <v>0</v>
      </c>
      <c r="LR395" s="251">
        <f t="shared" si="1193"/>
        <v>0</v>
      </c>
      <c r="LS395" s="251">
        <f t="shared" si="1194"/>
        <v>0</v>
      </c>
      <c r="LT395" s="251">
        <f t="shared" si="1195"/>
        <v>0</v>
      </c>
      <c r="LU395" s="251">
        <f t="shared" si="1196"/>
        <v>0</v>
      </c>
      <c r="LV395" s="251">
        <f t="shared" si="1197"/>
        <v>0</v>
      </c>
      <c r="LW395" s="251">
        <f t="shared" si="1198"/>
        <v>0</v>
      </c>
      <c r="LX395" s="251">
        <f t="shared" si="1199"/>
        <v>0</v>
      </c>
      <c r="LY395" s="251">
        <f t="shared" si="1200"/>
        <v>0</v>
      </c>
      <c r="LZ395" s="251">
        <f t="shared" si="1201"/>
        <v>0</v>
      </c>
      <c r="MA395" s="63" t="str">
        <f t="shared" si="1202"/>
        <v/>
      </c>
      <c r="MB395" s="63" t="str">
        <f t="shared" si="1287"/>
        <v/>
      </c>
      <c r="MC395" s="63">
        <f t="shared" si="1288"/>
        <v>381</v>
      </c>
      <c r="MD395" s="63" t="str">
        <f t="shared" si="1289"/>
        <v/>
      </c>
      <c r="ME395" s="63" t="str">
        <f t="shared" si="1290"/>
        <v/>
      </c>
      <c r="MF395" s="315" t="str">
        <f t="shared" si="1203"/>
        <v/>
      </c>
      <c r="MG395" s="315">
        <f>IF(ISNUMBER(MATCH(EO395,$ME$15:$ME$520,0)),0,MAX(MG$14:MG394)+1)</f>
        <v>0</v>
      </c>
      <c r="MH395" s="315" t="str">
        <f t="shared" si="1204"/>
        <v/>
      </c>
      <c r="MI395" s="369"/>
      <c r="MJ395" s="68"/>
      <c r="MK395" s="18"/>
      <c r="ML395" s="242"/>
      <c r="MM395" s="242"/>
      <c r="MN395" s="59"/>
      <c r="MO395" s="59"/>
      <c r="MP395" s="285"/>
      <c r="MQ395" s="59"/>
      <c r="MR395" s="59"/>
      <c r="MS395" s="285"/>
      <c r="MT395" s="59"/>
      <c r="MU395" s="285"/>
      <c r="MV395" s="59"/>
      <c r="MW395" s="59"/>
      <c r="MX395" s="59"/>
      <c r="MY395" s="59"/>
      <c r="MZ395" s="59"/>
      <c r="NA395" s="59"/>
      <c r="NB395" s="59"/>
      <c r="NC395" s="59"/>
      <c r="ND395" s="59"/>
      <c r="NE395" s="59"/>
      <c r="NF395" s="59"/>
      <c r="NG395" s="59"/>
      <c r="NH395" s="59"/>
      <c r="NI395" s="59"/>
      <c r="NJ395" s="59"/>
      <c r="NK395" s="59"/>
      <c r="NL395" s="454"/>
      <c r="NM395" s="454"/>
      <c r="NN395" s="59"/>
      <c r="NO395" s="18"/>
      <c r="NP395" s="18"/>
      <c r="NQ395" s="18"/>
      <c r="NR395" s="18"/>
      <c r="NS395" s="18"/>
      <c r="NT395" s="18"/>
      <c r="NU395" s="18"/>
      <c r="NV395" s="18"/>
      <c r="NW395" s="18"/>
      <c r="NX395" s="18"/>
      <c r="NY395" s="18"/>
      <c r="NZ395" s="18"/>
      <c r="OA395" s="18"/>
      <c r="OB395" s="18"/>
      <c r="OC395" s="18"/>
      <c r="OZ395" s="59"/>
      <c r="PA395" s="251" t="str">
        <f t="shared" si="1205"/>
        <v/>
      </c>
      <c r="PB395" s="251" t="str">
        <f t="shared" si="1206"/>
        <v/>
      </c>
      <c r="PC395" s="251" t="str">
        <f t="shared" si="1207"/>
        <v/>
      </c>
      <c r="PD395" s="251" t="str">
        <f t="shared" si="1208"/>
        <v/>
      </c>
      <c r="PE395" s="251" t="str">
        <f t="shared" si="1209"/>
        <v/>
      </c>
      <c r="PF395" s="251" t="str">
        <f t="shared" si="1210"/>
        <v/>
      </c>
      <c r="PG395" s="251" t="str">
        <f t="shared" si="1211"/>
        <v/>
      </c>
      <c r="PH395" s="251" t="str">
        <f t="shared" si="1212"/>
        <v/>
      </c>
      <c r="PI395" s="251" t="str">
        <f t="shared" si="1213"/>
        <v/>
      </c>
      <c r="PJ395" s="251" t="str">
        <f t="shared" si="1214"/>
        <v/>
      </c>
      <c r="PK395" s="251" t="str">
        <f t="shared" si="1215"/>
        <v/>
      </c>
      <c r="PL395" s="251" t="str">
        <f t="shared" si="1216"/>
        <v/>
      </c>
      <c r="PM395" s="251" t="str">
        <f t="shared" si="1217"/>
        <v/>
      </c>
      <c r="PN395" s="251" t="str">
        <f t="shared" si="1218"/>
        <v/>
      </c>
      <c r="PO395" s="251" t="str">
        <f t="shared" si="1219"/>
        <v/>
      </c>
      <c r="PP395" s="251" t="str">
        <f t="shared" si="1220"/>
        <v/>
      </c>
      <c r="PQ395" s="251" t="str">
        <f t="shared" si="1221"/>
        <v/>
      </c>
      <c r="PR395" s="251" t="str">
        <f t="shared" si="1222"/>
        <v/>
      </c>
      <c r="PS395" s="251" t="str">
        <f t="shared" si="1223"/>
        <v/>
      </c>
      <c r="PT395" s="251" t="str">
        <f t="shared" si="1224"/>
        <v/>
      </c>
      <c r="PU395" s="251" t="str">
        <f t="shared" si="1225"/>
        <v/>
      </c>
      <c r="PV395" s="251" t="str">
        <f t="shared" si="1226"/>
        <v/>
      </c>
      <c r="PW395" s="251" t="str">
        <f t="shared" si="1227"/>
        <v/>
      </c>
      <c r="PX395" s="251" t="str">
        <f t="shared" si="1228"/>
        <v/>
      </c>
      <c r="PY395" s="251" t="str">
        <f t="shared" si="1229"/>
        <v/>
      </c>
      <c r="PZ395" s="251" t="str">
        <f t="shared" si="1230"/>
        <v/>
      </c>
      <c r="QA395" s="251" t="str">
        <f t="shared" si="1231"/>
        <v/>
      </c>
      <c r="QB395" s="251" t="str">
        <f t="shared" si="1232"/>
        <v/>
      </c>
      <c r="QC395" s="251" t="str">
        <f t="shared" si="1233"/>
        <v/>
      </c>
      <c r="QD395" s="251" t="str">
        <f t="shared" si="1234"/>
        <v/>
      </c>
      <c r="QE395" s="251" t="str">
        <f t="shared" si="1235"/>
        <v/>
      </c>
      <c r="QF395" s="63">
        <f t="shared" si="1236"/>
        <v>0</v>
      </c>
      <c r="QG395" s="59"/>
      <c r="QH395" s="59"/>
      <c r="QI395" s="59"/>
      <c r="QJ395" s="59"/>
      <c r="QK395" s="59"/>
      <c r="QL395" s="59"/>
      <c r="QM395" s="59"/>
      <c r="QN395" s="59"/>
    </row>
    <row r="396" spans="1:456" ht="6.75" customHeight="1" x14ac:dyDescent="0.25">
      <c r="A396" s="68"/>
      <c r="B396" s="389" t="str">
        <f t="shared" si="1098"/>
        <v/>
      </c>
      <c r="C396" s="72"/>
      <c r="D396" s="261"/>
      <c r="E396" s="59"/>
      <c r="F396" s="229"/>
      <c r="G396" s="295"/>
      <c r="H396" s="295"/>
      <c r="I396" s="229"/>
      <c r="J396" s="295"/>
      <c r="K396" s="295"/>
      <c r="L396" s="229"/>
      <c r="M396" s="295"/>
      <c r="N396" s="295"/>
      <c r="O396" s="229"/>
      <c r="P396" s="295"/>
      <c r="Q396" s="295"/>
      <c r="R396" s="229"/>
      <c r="S396" s="230"/>
      <c r="T396" s="231"/>
      <c r="U396" s="229"/>
      <c r="V396" s="230"/>
      <c r="W396" s="231"/>
      <c r="X396" s="229"/>
      <c r="Y396" s="230"/>
      <c r="Z396" s="231"/>
      <c r="AA396" s="229"/>
      <c r="AB396" s="295"/>
      <c r="AC396" s="295"/>
      <c r="AD396" s="229"/>
      <c r="AE396" s="295"/>
      <c r="AF396" s="295"/>
      <c r="AG396" s="229"/>
      <c r="AH396" s="295"/>
      <c r="AI396" s="295"/>
      <c r="AJ396" s="229"/>
      <c r="AK396" s="295"/>
      <c r="AL396" s="295"/>
      <c r="AM396" s="229"/>
      <c r="AN396" s="295"/>
      <c r="AO396" s="295"/>
      <c r="AP396" s="243"/>
      <c r="AQ396" s="295"/>
      <c r="AR396" s="290"/>
      <c r="AS396" s="243"/>
      <c r="AT396" s="295"/>
      <c r="AU396" s="290"/>
      <c r="AV396" s="229"/>
      <c r="AW396" s="230"/>
      <c r="AX396" s="231"/>
      <c r="AY396" s="229"/>
      <c r="AZ396" s="230"/>
      <c r="BA396" s="231"/>
      <c r="BB396" s="229"/>
      <c r="BC396" s="230"/>
      <c r="BD396" s="231"/>
      <c r="BE396" s="229"/>
      <c r="BF396" s="230"/>
      <c r="BG396" s="231"/>
      <c r="BH396" s="229"/>
      <c r="BI396" s="230"/>
      <c r="BJ396" s="231"/>
      <c r="BK396" s="243"/>
      <c r="BL396" s="230"/>
      <c r="BM396" s="231"/>
      <c r="BN396" s="243"/>
      <c r="BO396" s="230"/>
      <c r="BP396" s="231"/>
      <c r="BQ396" s="229"/>
      <c r="BR396" s="230"/>
      <c r="BS396" s="231"/>
      <c r="BT396" s="229"/>
      <c r="BU396" s="230"/>
      <c r="BV396" s="231"/>
      <c r="BW396" s="229"/>
      <c r="BX396" s="230"/>
      <c r="BY396" s="231"/>
      <c r="BZ396" s="229"/>
      <c r="CA396" s="230"/>
      <c r="CB396" s="231"/>
      <c r="CC396" s="229"/>
      <c r="CD396" s="230"/>
      <c r="CE396" s="231"/>
      <c r="CF396" s="331"/>
      <c r="CG396" s="332"/>
      <c r="CH396" s="385"/>
      <c r="CI396" s="331"/>
      <c r="CJ396" s="332"/>
      <c r="CK396" s="385"/>
      <c r="CL396" s="243"/>
      <c r="CM396" s="230"/>
      <c r="CN396" s="354"/>
      <c r="CO396" s="243"/>
      <c r="CP396" s="230"/>
      <c r="CQ396" s="231"/>
      <c r="CR396" s="331"/>
      <c r="CS396" s="332"/>
      <c r="CT396" s="333"/>
      <c r="CU396" s="229"/>
      <c r="CV396" s="230"/>
      <c r="CW396" s="231"/>
      <c r="CX396" s="331"/>
      <c r="CY396" s="332"/>
      <c r="CZ396" s="333"/>
      <c r="DA396" s="331"/>
      <c r="DB396" s="332"/>
      <c r="DC396" s="333"/>
      <c r="DD396" s="331"/>
      <c r="DE396" s="332"/>
      <c r="DF396" s="333"/>
      <c r="DG396" s="331"/>
      <c r="DH396" s="332"/>
      <c r="DI396" s="333"/>
      <c r="DJ396" s="229"/>
      <c r="DK396" s="230"/>
      <c r="DL396" s="231"/>
      <c r="DM396" s="229"/>
      <c r="DN396" s="230"/>
      <c r="DO396" s="231"/>
      <c r="DP396" s="331"/>
      <c r="DQ396" s="332"/>
      <c r="DR396" s="333"/>
      <c r="DS396" s="331"/>
      <c r="DT396" s="332"/>
      <c r="DU396" s="333"/>
      <c r="DV396" s="331"/>
      <c r="DW396" s="332"/>
      <c r="DX396" s="333"/>
      <c r="DY396" s="331"/>
      <c r="DZ396" s="332"/>
      <c r="EA396" s="333"/>
      <c r="EB396" s="331"/>
      <c r="EC396" s="332"/>
      <c r="ED396" s="333"/>
      <c r="EE396" s="331"/>
      <c r="EF396" s="332"/>
      <c r="EG396" s="333"/>
      <c r="EH396" s="229"/>
      <c r="EI396" s="230"/>
      <c r="EJ396" s="231"/>
      <c r="EK396" s="229"/>
      <c r="EL396" s="230"/>
      <c r="EM396" s="231"/>
      <c r="EN396" s="244"/>
      <c r="EO396" s="269" t="str">
        <f t="shared" si="1099"/>
        <v/>
      </c>
      <c r="EP396" s="444" t="s">
        <v>1247</v>
      </c>
      <c r="EQ396" s="360" t="str">
        <f t="shared" si="1237"/>
        <v/>
      </c>
      <c r="ER396" s="360" t="str">
        <f t="shared" si="1238"/>
        <v/>
      </c>
      <c r="ES396" s="360" t="str">
        <f t="shared" si="1239"/>
        <v/>
      </c>
      <c r="ET396" s="360" t="str">
        <f t="shared" si="1240"/>
        <v/>
      </c>
      <c r="EU396" s="360" t="str">
        <f t="shared" si="1241"/>
        <v/>
      </c>
      <c r="EV396" s="360" t="str">
        <f t="shared" si="1242"/>
        <v/>
      </c>
      <c r="EW396" s="360" t="str">
        <f t="shared" si="1243"/>
        <v/>
      </c>
      <c r="EX396" s="360" t="str">
        <f t="shared" si="1244"/>
        <v/>
      </c>
      <c r="EY396" s="360" t="str">
        <f t="shared" si="1245"/>
        <v/>
      </c>
      <c r="EZ396" s="360" t="str">
        <f t="shared" si="1246"/>
        <v/>
      </c>
      <c r="FA396" s="360" t="str">
        <f t="shared" si="1247"/>
        <v/>
      </c>
      <c r="FB396" s="360" t="str">
        <f t="shared" si="1248"/>
        <v/>
      </c>
      <c r="FC396" s="360" t="str">
        <f t="shared" si="1249"/>
        <v/>
      </c>
      <c r="FD396" s="360" t="str">
        <f t="shared" si="1250"/>
        <v/>
      </c>
      <c r="FE396" s="360" t="str">
        <f t="shared" si="1251"/>
        <v/>
      </c>
      <c r="FF396" s="360" t="str">
        <f t="shared" si="1252"/>
        <v/>
      </c>
      <c r="FG396" s="360" t="str">
        <f t="shared" si="1253"/>
        <v/>
      </c>
      <c r="FH396" s="360" t="str">
        <f t="shared" si="1254"/>
        <v/>
      </c>
      <c r="FI396" s="360" t="str">
        <f t="shared" si="1255"/>
        <v/>
      </c>
      <c r="FJ396" s="360" t="str">
        <f t="shared" si="1256"/>
        <v/>
      </c>
      <c r="FK396" s="360" t="str">
        <f t="shared" si="1257"/>
        <v/>
      </c>
      <c r="FL396" s="360" t="str">
        <f t="shared" si="1258"/>
        <v/>
      </c>
      <c r="FM396" s="360" t="str">
        <f t="shared" si="1259"/>
        <v/>
      </c>
      <c r="FN396" s="360" t="str">
        <f t="shared" si="1260"/>
        <v/>
      </c>
      <c r="FO396" s="360" t="str">
        <f t="shared" si="1261"/>
        <v/>
      </c>
      <c r="FP396" s="360" t="str">
        <f t="shared" si="1262"/>
        <v/>
      </c>
      <c r="FQ396" s="360" t="str">
        <f t="shared" si="1263"/>
        <v/>
      </c>
      <c r="FR396" s="360" t="str">
        <f t="shared" si="1264"/>
        <v/>
      </c>
      <c r="FS396" s="360" t="str">
        <f t="shared" si="1265"/>
        <v/>
      </c>
      <c r="FT396" s="360" t="str">
        <f t="shared" si="1100"/>
        <v/>
      </c>
      <c r="FU396" s="360" t="str">
        <f t="shared" si="1266"/>
        <v/>
      </c>
      <c r="FV396" s="360" t="str">
        <f t="shared" si="1267"/>
        <v/>
      </c>
      <c r="FW396" s="360" t="str">
        <f t="shared" si="1268"/>
        <v/>
      </c>
      <c r="FX396" s="360" t="str">
        <f t="shared" si="1269"/>
        <v/>
      </c>
      <c r="FY396" s="360" t="str">
        <f t="shared" si="1270"/>
        <v/>
      </c>
      <c r="FZ396" s="360" t="str">
        <f t="shared" si="1271"/>
        <v/>
      </c>
      <c r="GA396" s="360" t="str">
        <f t="shared" si="1272"/>
        <v/>
      </c>
      <c r="GB396" s="360" t="str">
        <f t="shared" si="1273"/>
        <v/>
      </c>
      <c r="GC396" s="360" t="str">
        <f t="shared" si="1274"/>
        <v/>
      </c>
      <c r="GD396" s="360" t="str">
        <f t="shared" si="1275"/>
        <v/>
      </c>
      <c r="GE396" s="360" t="str">
        <f t="shared" si="1276"/>
        <v/>
      </c>
      <c r="GF396" s="360" t="str">
        <f t="shared" si="1277"/>
        <v/>
      </c>
      <c r="GG396" s="360" t="str">
        <f t="shared" si="1278"/>
        <v/>
      </c>
      <c r="GH396" s="360" t="str">
        <f t="shared" si="1279"/>
        <v/>
      </c>
      <c r="GI396" s="360" t="str">
        <f t="shared" si="1280"/>
        <v/>
      </c>
      <c r="GJ396" s="360" t="str">
        <f t="shared" si="1281"/>
        <v/>
      </c>
      <c r="GK396" s="444" t="s">
        <v>1247</v>
      </c>
      <c r="GL396" s="361" t="str">
        <f t="shared" si="1101"/>
        <v>-</v>
      </c>
      <c r="GM396" s="361" t="str">
        <f t="shared" si="1102"/>
        <v>-</v>
      </c>
      <c r="GN396" s="361" t="str">
        <f t="shared" si="1103"/>
        <v>-</v>
      </c>
      <c r="GO396" s="361" t="str">
        <f t="shared" si="1104"/>
        <v>-</v>
      </c>
      <c r="GP396" s="361" t="str">
        <f t="shared" si="1105"/>
        <v>-</v>
      </c>
      <c r="GQ396" s="361" t="str">
        <f t="shared" si="1106"/>
        <v>-</v>
      </c>
      <c r="GR396" s="361" t="str">
        <f t="shared" si="1107"/>
        <v>-</v>
      </c>
      <c r="GS396" s="361" t="str">
        <f t="shared" si="1108"/>
        <v>-</v>
      </c>
      <c r="GT396" s="361" t="str">
        <f t="shared" si="1109"/>
        <v>-</v>
      </c>
      <c r="GU396" s="361" t="str">
        <f t="shared" si="1110"/>
        <v>-</v>
      </c>
      <c r="GV396" s="361" t="str">
        <f t="shared" si="1111"/>
        <v>-</v>
      </c>
      <c r="GW396" s="361" t="str">
        <f t="shared" si="1112"/>
        <v>-</v>
      </c>
      <c r="GX396" s="361" t="str">
        <f t="shared" si="1113"/>
        <v>-</v>
      </c>
      <c r="GY396" s="361" t="str">
        <f t="shared" si="1114"/>
        <v>-</v>
      </c>
      <c r="GZ396" s="361" t="str">
        <f t="shared" si="1115"/>
        <v>-</v>
      </c>
      <c r="HA396" s="361" t="str">
        <f t="shared" si="1116"/>
        <v>-</v>
      </c>
      <c r="HB396" s="361" t="str">
        <f t="shared" si="1117"/>
        <v>-</v>
      </c>
      <c r="HC396" s="361" t="str">
        <f t="shared" si="1118"/>
        <v>-</v>
      </c>
      <c r="HD396" s="361" t="str">
        <f t="shared" si="1119"/>
        <v>-</v>
      </c>
      <c r="HE396" s="361" t="str">
        <f t="shared" si="1120"/>
        <v>-</v>
      </c>
      <c r="HF396" s="361" t="str">
        <f t="shared" si="1121"/>
        <v>-</v>
      </c>
      <c r="HG396" s="361" t="str">
        <f t="shared" si="1122"/>
        <v>-</v>
      </c>
      <c r="HH396" s="361" t="str">
        <f t="shared" si="1123"/>
        <v>-</v>
      </c>
      <c r="HI396" s="361" t="str">
        <f t="shared" si="1124"/>
        <v>-</v>
      </c>
      <c r="HJ396" s="361" t="str">
        <f t="shared" si="1125"/>
        <v>-</v>
      </c>
      <c r="HK396" s="361" t="str">
        <f t="shared" si="1126"/>
        <v>-</v>
      </c>
      <c r="HL396" s="361" t="str">
        <f t="shared" si="1127"/>
        <v>-</v>
      </c>
      <c r="HM396" s="361" t="str">
        <f t="shared" si="1128"/>
        <v>-</v>
      </c>
      <c r="HN396" s="361" t="str">
        <f t="shared" si="1129"/>
        <v>-</v>
      </c>
      <c r="HO396" s="361" t="str">
        <f t="shared" si="1130"/>
        <v>-</v>
      </c>
      <c r="HP396" s="361" t="str">
        <f t="shared" si="1131"/>
        <v>-</v>
      </c>
      <c r="HQ396" s="361" t="str">
        <f t="shared" si="1132"/>
        <v>-</v>
      </c>
      <c r="HR396" s="361" t="str">
        <f t="shared" si="1133"/>
        <v>-</v>
      </c>
      <c r="HS396" s="361" t="str">
        <f t="shared" si="1134"/>
        <v>-</v>
      </c>
      <c r="HT396" s="361" t="str">
        <f t="shared" si="1135"/>
        <v>-</v>
      </c>
      <c r="HU396" s="361" t="str">
        <f t="shared" si="1136"/>
        <v>-</v>
      </c>
      <c r="HV396" s="361" t="str">
        <f t="shared" si="1137"/>
        <v>-</v>
      </c>
      <c r="HW396" s="361" t="str">
        <f t="shared" si="1138"/>
        <v>-</v>
      </c>
      <c r="HX396" s="361" t="str">
        <f t="shared" si="1139"/>
        <v>-</v>
      </c>
      <c r="HY396" s="361" t="str">
        <f t="shared" si="1140"/>
        <v>-</v>
      </c>
      <c r="HZ396" s="361" t="str">
        <f t="shared" si="1141"/>
        <v>-</v>
      </c>
      <c r="IA396" s="361" t="str">
        <f t="shared" si="1142"/>
        <v>-</v>
      </c>
      <c r="IB396" s="361" t="str">
        <f t="shared" si="1143"/>
        <v>-</v>
      </c>
      <c r="IC396" s="361" t="str">
        <f t="shared" si="1144"/>
        <v>-</v>
      </c>
      <c r="ID396" s="361" t="str">
        <f t="shared" si="1145"/>
        <v>-</v>
      </c>
      <c r="IE396" s="361" t="str">
        <f t="shared" si="1146"/>
        <v>-</v>
      </c>
      <c r="IF396" s="444" t="s">
        <v>1247</v>
      </c>
      <c r="IG396" s="56" t="str">
        <f t="shared" si="1282"/>
        <v>-</v>
      </c>
      <c r="IH396" s="56" t="str">
        <f t="shared" si="1283"/>
        <v>-</v>
      </c>
      <c r="II396" s="56" t="str">
        <f t="shared" si="1284"/>
        <v>-</v>
      </c>
      <c r="IJ396" s="56" t="str">
        <f t="shared" si="1285"/>
        <v>-</v>
      </c>
      <c r="IK396" s="56" t="str">
        <f t="shared" si="1147"/>
        <v>-</v>
      </c>
      <c r="IL396" s="56" t="str">
        <f t="shared" si="1148"/>
        <v>-</v>
      </c>
      <c r="IM396" s="56" t="str">
        <f t="shared" si="1149"/>
        <v>-</v>
      </c>
      <c r="IN396" s="56" t="str">
        <f t="shared" si="1150"/>
        <v>-</v>
      </c>
      <c r="IO396" s="56" t="str">
        <f t="shared" si="1151"/>
        <v>-</v>
      </c>
      <c r="IP396" s="56" t="str">
        <f t="shared" si="1152"/>
        <v>-</v>
      </c>
      <c r="IQ396" s="56" t="str">
        <f t="shared" si="1153"/>
        <v>-</v>
      </c>
      <c r="IR396" s="56" t="str">
        <f t="shared" si="1154"/>
        <v>-</v>
      </c>
      <c r="IS396" s="56" t="str">
        <f t="shared" si="1155"/>
        <v>-</v>
      </c>
      <c r="IT396" s="56" t="str">
        <f t="shared" si="1156"/>
        <v>-</v>
      </c>
      <c r="IU396" s="56" t="str">
        <f t="shared" si="1157"/>
        <v>-</v>
      </c>
      <c r="IV396" s="56" t="str">
        <f t="shared" si="1158"/>
        <v>-</v>
      </c>
      <c r="IW396" s="56" t="str">
        <f t="shared" si="1159"/>
        <v>-</v>
      </c>
      <c r="IX396" s="56" t="str">
        <f t="shared" si="1160"/>
        <v>-</v>
      </c>
      <c r="IY396" s="56" t="str">
        <f t="shared" si="1161"/>
        <v>-</v>
      </c>
      <c r="IZ396" s="56" t="str">
        <f t="shared" si="1162"/>
        <v>-</v>
      </c>
      <c r="JA396" s="56" t="str">
        <f t="shared" si="1163"/>
        <v>-</v>
      </c>
      <c r="JB396" s="56" t="str">
        <f t="shared" si="1164"/>
        <v>-</v>
      </c>
      <c r="JC396" s="56" t="str">
        <f t="shared" si="1165"/>
        <v>-</v>
      </c>
      <c r="JD396" s="56" t="str">
        <f t="shared" si="1166"/>
        <v>-</v>
      </c>
      <c r="JE396" s="56" t="str">
        <f t="shared" si="1167"/>
        <v>-</v>
      </c>
      <c r="JF396" s="56" t="str">
        <f t="shared" si="1168"/>
        <v>-</v>
      </c>
      <c r="JG396" s="56" t="str">
        <f t="shared" si="1169"/>
        <v>-</v>
      </c>
      <c r="JH396" s="56" t="str">
        <f t="shared" si="1170"/>
        <v>-</v>
      </c>
      <c r="JI396" s="56" t="str">
        <f t="shared" si="1171"/>
        <v>-</v>
      </c>
      <c r="JJ396" s="56" t="str">
        <f t="shared" si="1172"/>
        <v>-</v>
      </c>
      <c r="JK396" s="56" t="str">
        <f t="shared" si="1173"/>
        <v>-</v>
      </c>
      <c r="JL396" s="56" t="str">
        <f t="shared" si="1174"/>
        <v>-</v>
      </c>
      <c r="JM396" s="56" t="str">
        <f t="shared" si="1175"/>
        <v>-</v>
      </c>
      <c r="JN396" s="56" t="str">
        <f t="shared" si="1176"/>
        <v>-</v>
      </c>
      <c r="JO396" s="56" t="str">
        <f t="shared" si="1177"/>
        <v>-</v>
      </c>
      <c r="JP396" s="56" t="str">
        <f t="shared" si="1178"/>
        <v>-</v>
      </c>
      <c r="JQ396" s="56" t="str">
        <f t="shared" si="1179"/>
        <v>-</v>
      </c>
      <c r="JR396" s="56" t="str">
        <f t="shared" si="1180"/>
        <v>-</v>
      </c>
      <c r="JS396" s="56" t="str">
        <f t="shared" si="1181"/>
        <v>-</v>
      </c>
      <c r="JT396" s="56" t="str">
        <f t="shared" si="1182"/>
        <v>-</v>
      </c>
      <c r="JU396" s="56" t="str">
        <f t="shared" si="1183"/>
        <v>-</v>
      </c>
      <c r="JV396" s="56" t="str">
        <f t="shared" si="1184"/>
        <v>-</v>
      </c>
      <c r="JW396" s="56" t="str">
        <f t="shared" si="1185"/>
        <v>-</v>
      </c>
      <c r="JX396" s="56" t="str">
        <f t="shared" si="1186"/>
        <v>-</v>
      </c>
      <c r="JY396" s="56" t="str">
        <f t="shared" si="1187"/>
        <v>-</v>
      </c>
      <c r="JZ396" s="56" t="str">
        <f t="shared" si="1188"/>
        <v>-</v>
      </c>
      <c r="KA396" s="444" t="s">
        <v>1247</v>
      </c>
      <c r="KB396" s="360">
        <f>IF(ISNUMBER(INDEX($EQ$15:$GK$521,$B396,EO$11)),MAX(KB$14:KB395)+1,0)</f>
        <v>0</v>
      </c>
      <c r="KC396" s="360" t="str">
        <f t="shared" si="1286"/>
        <v/>
      </c>
      <c r="KD396" s="373" t="s">
        <v>2</v>
      </c>
      <c r="KE396" s="215"/>
      <c r="KF396" s="60"/>
      <c r="KG396" s="60"/>
      <c r="KH396" s="60"/>
      <c r="KI396" s="60"/>
      <c r="KJ396" s="60"/>
      <c r="KK396" s="60"/>
      <c r="KL396" s="60"/>
      <c r="KM396" s="60"/>
      <c r="KN396" s="60"/>
      <c r="KO396" s="60"/>
      <c r="KP396" s="60"/>
      <c r="KQ396" s="60"/>
      <c r="KR396" s="60"/>
      <c r="KS396" s="60"/>
      <c r="KT396" s="60"/>
      <c r="KU396" s="60"/>
      <c r="KV396" s="60"/>
      <c r="KW396" s="60"/>
      <c r="KX396" s="60"/>
      <c r="KY396" s="60"/>
      <c r="KZ396" s="283" t="str">
        <f t="shared" si="1189"/>
        <v/>
      </c>
      <c r="LA396" s="26"/>
      <c r="LB396" s="18"/>
      <c r="LC396" s="18"/>
      <c r="LD396" s="18"/>
      <c r="LE396" s="18"/>
      <c r="LF396" s="18"/>
      <c r="LG396" s="18"/>
      <c r="LH396" s="18"/>
      <c r="LI396" s="18"/>
      <c r="LJ396" s="18"/>
      <c r="LK396" s="18"/>
      <c r="LL396" s="18"/>
      <c r="LM396" s="18"/>
      <c r="LN396" s="63"/>
      <c r="LO396" s="251">
        <f t="shared" si="1190"/>
        <v>0</v>
      </c>
      <c r="LP396" s="251">
        <f t="shared" si="1191"/>
        <v>0</v>
      </c>
      <c r="LQ396" s="251">
        <f t="shared" si="1192"/>
        <v>0</v>
      </c>
      <c r="LR396" s="251">
        <f t="shared" si="1193"/>
        <v>0</v>
      </c>
      <c r="LS396" s="251">
        <f t="shared" si="1194"/>
        <v>0</v>
      </c>
      <c r="LT396" s="251">
        <f t="shared" si="1195"/>
        <v>0</v>
      </c>
      <c r="LU396" s="251">
        <f t="shared" si="1196"/>
        <v>0</v>
      </c>
      <c r="LV396" s="251">
        <f t="shared" si="1197"/>
        <v>0</v>
      </c>
      <c r="LW396" s="251">
        <f t="shared" si="1198"/>
        <v>0</v>
      </c>
      <c r="LX396" s="251">
        <f t="shared" si="1199"/>
        <v>0</v>
      </c>
      <c r="LY396" s="251">
        <f t="shared" si="1200"/>
        <v>0</v>
      </c>
      <c r="LZ396" s="251">
        <f t="shared" si="1201"/>
        <v>0</v>
      </c>
      <c r="MA396" s="63" t="str">
        <f t="shared" si="1202"/>
        <v/>
      </c>
      <c r="MB396" s="63" t="str">
        <f t="shared" si="1287"/>
        <v/>
      </c>
      <c r="MC396" s="63">
        <f t="shared" si="1288"/>
        <v>382</v>
      </c>
      <c r="MD396" s="63" t="str">
        <f t="shared" si="1289"/>
        <v/>
      </c>
      <c r="ME396" s="63" t="str">
        <f t="shared" si="1290"/>
        <v/>
      </c>
      <c r="MF396" s="315" t="str">
        <f t="shared" si="1203"/>
        <v/>
      </c>
      <c r="MG396" s="315">
        <f>IF(ISNUMBER(MATCH(EO396,$ME$15:$ME$520,0)),0,MAX(MG$14:MG395)+1)</f>
        <v>0</v>
      </c>
      <c r="MH396" s="315" t="str">
        <f t="shared" si="1204"/>
        <v/>
      </c>
      <c r="MI396" s="369"/>
      <c r="MJ396" s="68"/>
      <c r="MK396" s="18"/>
      <c r="ML396" s="242"/>
      <c r="MM396" s="242"/>
      <c r="MN396" s="59"/>
      <c r="MO396" s="59"/>
      <c r="MP396" s="285"/>
      <c r="MQ396" s="59"/>
      <c r="MR396" s="59"/>
      <c r="MS396" s="285"/>
      <c r="MT396" s="59"/>
      <c r="MU396" s="285"/>
      <c r="MV396" s="59"/>
      <c r="MW396" s="59"/>
      <c r="MX396" s="59"/>
      <c r="MY396" s="59"/>
      <c r="MZ396" s="59"/>
      <c r="NA396" s="59"/>
      <c r="NB396" s="59"/>
      <c r="NC396" s="59"/>
      <c r="ND396" s="59"/>
      <c r="NE396" s="59"/>
      <c r="NF396" s="59"/>
      <c r="NG396" s="59"/>
      <c r="NH396" s="59"/>
      <c r="NI396" s="59"/>
      <c r="NJ396" s="59"/>
      <c r="NK396" s="59"/>
      <c r="NL396" s="454"/>
      <c r="NM396" s="454"/>
      <c r="NN396" s="59"/>
      <c r="NO396" s="18"/>
      <c r="NP396" s="18"/>
      <c r="NQ396" s="18"/>
      <c r="NR396" s="18"/>
      <c r="NS396" s="18"/>
      <c r="NT396" s="18"/>
      <c r="NU396" s="18"/>
      <c r="NV396" s="18"/>
      <c r="NW396" s="18"/>
      <c r="NX396" s="18"/>
      <c r="NY396" s="18"/>
      <c r="NZ396" s="18"/>
      <c r="OA396" s="18"/>
      <c r="OB396" s="18"/>
      <c r="OC396" s="18"/>
      <c r="OZ396" s="59"/>
      <c r="PA396" s="251" t="str">
        <f t="shared" si="1205"/>
        <v/>
      </c>
      <c r="PB396" s="251" t="str">
        <f t="shared" si="1206"/>
        <v/>
      </c>
      <c r="PC396" s="251" t="str">
        <f t="shared" si="1207"/>
        <v/>
      </c>
      <c r="PD396" s="251" t="str">
        <f t="shared" si="1208"/>
        <v/>
      </c>
      <c r="PE396" s="251" t="str">
        <f t="shared" si="1209"/>
        <v/>
      </c>
      <c r="PF396" s="251" t="str">
        <f t="shared" si="1210"/>
        <v/>
      </c>
      <c r="PG396" s="251" t="str">
        <f t="shared" si="1211"/>
        <v/>
      </c>
      <c r="PH396" s="251" t="str">
        <f t="shared" si="1212"/>
        <v/>
      </c>
      <c r="PI396" s="251" t="str">
        <f t="shared" si="1213"/>
        <v/>
      </c>
      <c r="PJ396" s="251" t="str">
        <f t="shared" si="1214"/>
        <v/>
      </c>
      <c r="PK396" s="251" t="str">
        <f t="shared" si="1215"/>
        <v/>
      </c>
      <c r="PL396" s="251" t="str">
        <f t="shared" si="1216"/>
        <v/>
      </c>
      <c r="PM396" s="251" t="str">
        <f t="shared" si="1217"/>
        <v/>
      </c>
      <c r="PN396" s="251" t="str">
        <f t="shared" si="1218"/>
        <v/>
      </c>
      <c r="PO396" s="251" t="str">
        <f t="shared" si="1219"/>
        <v/>
      </c>
      <c r="PP396" s="251" t="str">
        <f t="shared" si="1220"/>
        <v/>
      </c>
      <c r="PQ396" s="251" t="str">
        <f t="shared" si="1221"/>
        <v/>
      </c>
      <c r="PR396" s="251" t="str">
        <f t="shared" si="1222"/>
        <v/>
      </c>
      <c r="PS396" s="251" t="str">
        <f t="shared" si="1223"/>
        <v/>
      </c>
      <c r="PT396" s="251" t="str">
        <f t="shared" si="1224"/>
        <v/>
      </c>
      <c r="PU396" s="251" t="str">
        <f t="shared" si="1225"/>
        <v/>
      </c>
      <c r="PV396" s="251" t="str">
        <f t="shared" si="1226"/>
        <v/>
      </c>
      <c r="PW396" s="251" t="str">
        <f t="shared" si="1227"/>
        <v/>
      </c>
      <c r="PX396" s="251" t="str">
        <f t="shared" si="1228"/>
        <v/>
      </c>
      <c r="PY396" s="251" t="str">
        <f t="shared" si="1229"/>
        <v/>
      </c>
      <c r="PZ396" s="251" t="str">
        <f t="shared" si="1230"/>
        <v/>
      </c>
      <c r="QA396" s="251" t="str">
        <f t="shared" si="1231"/>
        <v/>
      </c>
      <c r="QB396" s="251" t="str">
        <f t="shared" si="1232"/>
        <v/>
      </c>
      <c r="QC396" s="251" t="str">
        <f t="shared" si="1233"/>
        <v/>
      </c>
      <c r="QD396" s="251" t="str">
        <f t="shared" si="1234"/>
        <v/>
      </c>
      <c r="QE396" s="251" t="str">
        <f t="shared" si="1235"/>
        <v/>
      </c>
      <c r="QF396" s="63">
        <f t="shared" si="1236"/>
        <v>0</v>
      </c>
      <c r="QG396" s="59"/>
      <c r="QH396" s="59"/>
      <c r="QI396" s="59"/>
      <c r="QJ396" s="59"/>
      <c r="QK396" s="59"/>
      <c r="QL396" s="59"/>
      <c r="QM396" s="59"/>
      <c r="QN396" s="59"/>
    </row>
    <row r="397" spans="1:456" ht="6.75" customHeight="1" x14ac:dyDescent="0.25">
      <c r="A397" s="68"/>
      <c r="B397" s="389" t="str">
        <f t="shared" si="1098"/>
        <v/>
      </c>
      <c r="C397" s="72"/>
      <c r="D397" s="261"/>
      <c r="E397" s="59"/>
      <c r="F397" s="229"/>
      <c r="G397" s="295"/>
      <c r="H397" s="295"/>
      <c r="I397" s="229"/>
      <c r="J397" s="295"/>
      <c r="K397" s="295"/>
      <c r="L397" s="229"/>
      <c r="M397" s="295"/>
      <c r="N397" s="295"/>
      <c r="O397" s="229"/>
      <c r="P397" s="295"/>
      <c r="Q397" s="295"/>
      <c r="R397" s="229"/>
      <c r="S397" s="230"/>
      <c r="T397" s="231"/>
      <c r="U397" s="229"/>
      <c r="V397" s="230"/>
      <c r="W397" s="231"/>
      <c r="X397" s="229"/>
      <c r="Y397" s="230"/>
      <c r="Z397" s="231"/>
      <c r="AA397" s="229"/>
      <c r="AB397" s="295"/>
      <c r="AC397" s="295"/>
      <c r="AD397" s="229"/>
      <c r="AE397" s="295"/>
      <c r="AF397" s="295"/>
      <c r="AG397" s="229"/>
      <c r="AH397" s="295"/>
      <c r="AI397" s="295"/>
      <c r="AJ397" s="229"/>
      <c r="AK397" s="295"/>
      <c r="AL397" s="295"/>
      <c r="AM397" s="229"/>
      <c r="AN397" s="295"/>
      <c r="AO397" s="295"/>
      <c r="AP397" s="243"/>
      <c r="AQ397" s="295"/>
      <c r="AR397" s="290"/>
      <c r="AS397" s="243"/>
      <c r="AT397" s="295"/>
      <c r="AU397" s="290"/>
      <c r="AV397" s="229"/>
      <c r="AW397" s="230"/>
      <c r="AX397" s="231"/>
      <c r="AY397" s="229"/>
      <c r="AZ397" s="230"/>
      <c r="BA397" s="231"/>
      <c r="BB397" s="229"/>
      <c r="BC397" s="230"/>
      <c r="BD397" s="231"/>
      <c r="BE397" s="229"/>
      <c r="BF397" s="230"/>
      <c r="BG397" s="231"/>
      <c r="BH397" s="229"/>
      <c r="BI397" s="230"/>
      <c r="BJ397" s="231"/>
      <c r="BK397" s="243"/>
      <c r="BL397" s="230"/>
      <c r="BM397" s="231"/>
      <c r="BN397" s="243"/>
      <c r="BO397" s="230"/>
      <c r="BP397" s="231"/>
      <c r="BQ397" s="229"/>
      <c r="BR397" s="230"/>
      <c r="BS397" s="231"/>
      <c r="BT397" s="229"/>
      <c r="BU397" s="230"/>
      <c r="BV397" s="231"/>
      <c r="BW397" s="229"/>
      <c r="BX397" s="230"/>
      <c r="BY397" s="231"/>
      <c r="BZ397" s="229"/>
      <c r="CA397" s="230"/>
      <c r="CB397" s="231"/>
      <c r="CC397" s="229"/>
      <c r="CD397" s="230"/>
      <c r="CE397" s="231"/>
      <c r="CF397" s="331"/>
      <c r="CG397" s="332"/>
      <c r="CH397" s="385"/>
      <c r="CI397" s="331"/>
      <c r="CJ397" s="332"/>
      <c r="CK397" s="385"/>
      <c r="CL397" s="243"/>
      <c r="CM397" s="230"/>
      <c r="CN397" s="354"/>
      <c r="CO397" s="243"/>
      <c r="CP397" s="230"/>
      <c r="CQ397" s="231"/>
      <c r="CR397" s="331"/>
      <c r="CS397" s="332"/>
      <c r="CT397" s="333"/>
      <c r="CU397" s="229"/>
      <c r="CV397" s="230"/>
      <c r="CW397" s="231"/>
      <c r="CX397" s="331"/>
      <c r="CY397" s="332"/>
      <c r="CZ397" s="333"/>
      <c r="DA397" s="331"/>
      <c r="DB397" s="332"/>
      <c r="DC397" s="333"/>
      <c r="DD397" s="331"/>
      <c r="DE397" s="332"/>
      <c r="DF397" s="333"/>
      <c r="DG397" s="331"/>
      <c r="DH397" s="332"/>
      <c r="DI397" s="333"/>
      <c r="DJ397" s="229"/>
      <c r="DK397" s="230"/>
      <c r="DL397" s="231"/>
      <c r="DM397" s="229"/>
      <c r="DN397" s="230"/>
      <c r="DO397" s="231"/>
      <c r="DP397" s="331"/>
      <c r="DQ397" s="332"/>
      <c r="DR397" s="333"/>
      <c r="DS397" s="331"/>
      <c r="DT397" s="332"/>
      <c r="DU397" s="333"/>
      <c r="DV397" s="331"/>
      <c r="DW397" s="332"/>
      <c r="DX397" s="333"/>
      <c r="DY397" s="331"/>
      <c r="DZ397" s="332"/>
      <c r="EA397" s="333"/>
      <c r="EB397" s="331"/>
      <c r="EC397" s="332"/>
      <c r="ED397" s="333"/>
      <c r="EE397" s="331"/>
      <c r="EF397" s="332"/>
      <c r="EG397" s="333"/>
      <c r="EH397" s="229"/>
      <c r="EI397" s="230"/>
      <c r="EJ397" s="231"/>
      <c r="EK397" s="229"/>
      <c r="EL397" s="230"/>
      <c r="EM397" s="231"/>
      <c r="EN397" s="244"/>
      <c r="EO397" s="269" t="str">
        <f t="shared" si="1099"/>
        <v/>
      </c>
      <c r="EP397" s="444" t="s">
        <v>1247</v>
      </c>
      <c r="EQ397" s="360" t="str">
        <f t="shared" si="1237"/>
        <v/>
      </c>
      <c r="ER397" s="360" t="str">
        <f t="shared" si="1238"/>
        <v/>
      </c>
      <c r="ES397" s="360" t="str">
        <f t="shared" si="1239"/>
        <v/>
      </c>
      <c r="ET397" s="360" t="str">
        <f t="shared" si="1240"/>
        <v/>
      </c>
      <c r="EU397" s="360" t="str">
        <f t="shared" si="1241"/>
        <v/>
      </c>
      <c r="EV397" s="360" t="str">
        <f t="shared" si="1242"/>
        <v/>
      </c>
      <c r="EW397" s="360" t="str">
        <f t="shared" si="1243"/>
        <v/>
      </c>
      <c r="EX397" s="360" t="str">
        <f t="shared" si="1244"/>
        <v/>
      </c>
      <c r="EY397" s="360" t="str">
        <f t="shared" si="1245"/>
        <v/>
      </c>
      <c r="EZ397" s="360" t="str">
        <f t="shared" si="1246"/>
        <v/>
      </c>
      <c r="FA397" s="360" t="str">
        <f t="shared" si="1247"/>
        <v/>
      </c>
      <c r="FB397" s="360" t="str">
        <f t="shared" si="1248"/>
        <v/>
      </c>
      <c r="FC397" s="360" t="str">
        <f t="shared" si="1249"/>
        <v/>
      </c>
      <c r="FD397" s="360" t="str">
        <f t="shared" si="1250"/>
        <v/>
      </c>
      <c r="FE397" s="360" t="str">
        <f t="shared" si="1251"/>
        <v/>
      </c>
      <c r="FF397" s="360" t="str">
        <f t="shared" si="1252"/>
        <v/>
      </c>
      <c r="FG397" s="360" t="str">
        <f t="shared" si="1253"/>
        <v/>
      </c>
      <c r="FH397" s="360" t="str">
        <f t="shared" si="1254"/>
        <v/>
      </c>
      <c r="FI397" s="360" t="str">
        <f t="shared" si="1255"/>
        <v/>
      </c>
      <c r="FJ397" s="360" t="str">
        <f t="shared" si="1256"/>
        <v/>
      </c>
      <c r="FK397" s="360" t="str">
        <f t="shared" si="1257"/>
        <v/>
      </c>
      <c r="FL397" s="360" t="str">
        <f t="shared" si="1258"/>
        <v/>
      </c>
      <c r="FM397" s="360" t="str">
        <f t="shared" si="1259"/>
        <v/>
      </c>
      <c r="FN397" s="360" t="str">
        <f t="shared" si="1260"/>
        <v/>
      </c>
      <c r="FO397" s="360" t="str">
        <f t="shared" si="1261"/>
        <v/>
      </c>
      <c r="FP397" s="360" t="str">
        <f t="shared" si="1262"/>
        <v/>
      </c>
      <c r="FQ397" s="360" t="str">
        <f t="shared" si="1263"/>
        <v/>
      </c>
      <c r="FR397" s="360" t="str">
        <f t="shared" si="1264"/>
        <v/>
      </c>
      <c r="FS397" s="360" t="str">
        <f t="shared" si="1265"/>
        <v/>
      </c>
      <c r="FT397" s="360" t="str">
        <f t="shared" si="1100"/>
        <v/>
      </c>
      <c r="FU397" s="360" t="str">
        <f t="shared" si="1266"/>
        <v/>
      </c>
      <c r="FV397" s="360" t="str">
        <f t="shared" si="1267"/>
        <v/>
      </c>
      <c r="FW397" s="360" t="str">
        <f t="shared" si="1268"/>
        <v/>
      </c>
      <c r="FX397" s="360" t="str">
        <f t="shared" si="1269"/>
        <v/>
      </c>
      <c r="FY397" s="360" t="str">
        <f t="shared" si="1270"/>
        <v/>
      </c>
      <c r="FZ397" s="360" t="str">
        <f t="shared" si="1271"/>
        <v/>
      </c>
      <c r="GA397" s="360" t="str">
        <f t="shared" si="1272"/>
        <v/>
      </c>
      <c r="GB397" s="360" t="str">
        <f t="shared" si="1273"/>
        <v/>
      </c>
      <c r="GC397" s="360" t="str">
        <f t="shared" si="1274"/>
        <v/>
      </c>
      <c r="GD397" s="360" t="str">
        <f t="shared" si="1275"/>
        <v/>
      </c>
      <c r="GE397" s="360" t="str">
        <f t="shared" si="1276"/>
        <v/>
      </c>
      <c r="GF397" s="360" t="str">
        <f t="shared" si="1277"/>
        <v/>
      </c>
      <c r="GG397" s="360" t="str">
        <f t="shared" si="1278"/>
        <v/>
      </c>
      <c r="GH397" s="360" t="str">
        <f t="shared" si="1279"/>
        <v/>
      </c>
      <c r="GI397" s="360" t="str">
        <f t="shared" si="1280"/>
        <v/>
      </c>
      <c r="GJ397" s="360" t="str">
        <f t="shared" si="1281"/>
        <v/>
      </c>
      <c r="GK397" s="444" t="s">
        <v>1247</v>
      </c>
      <c r="GL397" s="361" t="str">
        <f t="shared" si="1101"/>
        <v>-</v>
      </c>
      <c r="GM397" s="361" t="str">
        <f t="shared" si="1102"/>
        <v>-</v>
      </c>
      <c r="GN397" s="361" t="str">
        <f t="shared" si="1103"/>
        <v>-</v>
      </c>
      <c r="GO397" s="361" t="str">
        <f t="shared" si="1104"/>
        <v>-</v>
      </c>
      <c r="GP397" s="361" t="str">
        <f t="shared" si="1105"/>
        <v>-</v>
      </c>
      <c r="GQ397" s="361" t="str">
        <f t="shared" si="1106"/>
        <v>-</v>
      </c>
      <c r="GR397" s="361" t="str">
        <f t="shared" si="1107"/>
        <v>-</v>
      </c>
      <c r="GS397" s="361" t="str">
        <f t="shared" si="1108"/>
        <v>-</v>
      </c>
      <c r="GT397" s="361" t="str">
        <f t="shared" si="1109"/>
        <v>-</v>
      </c>
      <c r="GU397" s="361" t="str">
        <f t="shared" si="1110"/>
        <v>-</v>
      </c>
      <c r="GV397" s="361" t="str">
        <f t="shared" si="1111"/>
        <v>-</v>
      </c>
      <c r="GW397" s="361" t="str">
        <f t="shared" si="1112"/>
        <v>-</v>
      </c>
      <c r="GX397" s="361" t="str">
        <f t="shared" si="1113"/>
        <v>-</v>
      </c>
      <c r="GY397" s="361" t="str">
        <f t="shared" si="1114"/>
        <v>-</v>
      </c>
      <c r="GZ397" s="361" t="str">
        <f t="shared" si="1115"/>
        <v>-</v>
      </c>
      <c r="HA397" s="361" t="str">
        <f t="shared" si="1116"/>
        <v>-</v>
      </c>
      <c r="HB397" s="361" t="str">
        <f t="shared" si="1117"/>
        <v>-</v>
      </c>
      <c r="HC397" s="361" t="str">
        <f t="shared" si="1118"/>
        <v>-</v>
      </c>
      <c r="HD397" s="361" t="str">
        <f t="shared" si="1119"/>
        <v>-</v>
      </c>
      <c r="HE397" s="361" t="str">
        <f t="shared" si="1120"/>
        <v>-</v>
      </c>
      <c r="HF397" s="361" t="str">
        <f t="shared" si="1121"/>
        <v>-</v>
      </c>
      <c r="HG397" s="361" t="str">
        <f t="shared" si="1122"/>
        <v>-</v>
      </c>
      <c r="HH397" s="361" t="str">
        <f t="shared" si="1123"/>
        <v>-</v>
      </c>
      <c r="HI397" s="361" t="str">
        <f t="shared" si="1124"/>
        <v>-</v>
      </c>
      <c r="HJ397" s="361" t="str">
        <f t="shared" si="1125"/>
        <v>-</v>
      </c>
      <c r="HK397" s="361" t="str">
        <f t="shared" si="1126"/>
        <v>-</v>
      </c>
      <c r="HL397" s="361" t="str">
        <f t="shared" si="1127"/>
        <v>-</v>
      </c>
      <c r="HM397" s="361" t="str">
        <f t="shared" si="1128"/>
        <v>-</v>
      </c>
      <c r="HN397" s="361" t="str">
        <f t="shared" si="1129"/>
        <v>-</v>
      </c>
      <c r="HO397" s="361" t="str">
        <f t="shared" si="1130"/>
        <v>-</v>
      </c>
      <c r="HP397" s="361" t="str">
        <f t="shared" si="1131"/>
        <v>-</v>
      </c>
      <c r="HQ397" s="361" t="str">
        <f t="shared" si="1132"/>
        <v>-</v>
      </c>
      <c r="HR397" s="361" t="str">
        <f t="shared" si="1133"/>
        <v>-</v>
      </c>
      <c r="HS397" s="361" t="str">
        <f t="shared" si="1134"/>
        <v>-</v>
      </c>
      <c r="HT397" s="361" t="str">
        <f t="shared" si="1135"/>
        <v>-</v>
      </c>
      <c r="HU397" s="361" t="str">
        <f t="shared" si="1136"/>
        <v>-</v>
      </c>
      <c r="HV397" s="361" t="str">
        <f t="shared" si="1137"/>
        <v>-</v>
      </c>
      <c r="HW397" s="361" t="str">
        <f t="shared" si="1138"/>
        <v>-</v>
      </c>
      <c r="HX397" s="361" t="str">
        <f t="shared" si="1139"/>
        <v>-</v>
      </c>
      <c r="HY397" s="361" t="str">
        <f t="shared" si="1140"/>
        <v>-</v>
      </c>
      <c r="HZ397" s="361" t="str">
        <f t="shared" si="1141"/>
        <v>-</v>
      </c>
      <c r="IA397" s="361" t="str">
        <f t="shared" si="1142"/>
        <v>-</v>
      </c>
      <c r="IB397" s="361" t="str">
        <f t="shared" si="1143"/>
        <v>-</v>
      </c>
      <c r="IC397" s="361" t="str">
        <f t="shared" si="1144"/>
        <v>-</v>
      </c>
      <c r="ID397" s="361" t="str">
        <f t="shared" si="1145"/>
        <v>-</v>
      </c>
      <c r="IE397" s="361" t="str">
        <f t="shared" si="1146"/>
        <v>-</v>
      </c>
      <c r="IF397" s="444" t="s">
        <v>1247</v>
      </c>
      <c r="IG397" s="56" t="str">
        <f t="shared" si="1282"/>
        <v>-</v>
      </c>
      <c r="IH397" s="56" t="str">
        <f t="shared" si="1283"/>
        <v>-</v>
      </c>
      <c r="II397" s="56" t="str">
        <f t="shared" si="1284"/>
        <v>-</v>
      </c>
      <c r="IJ397" s="56" t="str">
        <f t="shared" si="1285"/>
        <v>-</v>
      </c>
      <c r="IK397" s="56" t="str">
        <f t="shared" si="1147"/>
        <v>-</v>
      </c>
      <c r="IL397" s="56" t="str">
        <f t="shared" si="1148"/>
        <v>-</v>
      </c>
      <c r="IM397" s="56" t="str">
        <f t="shared" si="1149"/>
        <v>-</v>
      </c>
      <c r="IN397" s="56" t="str">
        <f t="shared" si="1150"/>
        <v>-</v>
      </c>
      <c r="IO397" s="56" t="str">
        <f t="shared" si="1151"/>
        <v>-</v>
      </c>
      <c r="IP397" s="56" t="str">
        <f t="shared" si="1152"/>
        <v>-</v>
      </c>
      <c r="IQ397" s="56" t="str">
        <f t="shared" si="1153"/>
        <v>-</v>
      </c>
      <c r="IR397" s="56" t="str">
        <f t="shared" si="1154"/>
        <v>-</v>
      </c>
      <c r="IS397" s="56" t="str">
        <f t="shared" si="1155"/>
        <v>-</v>
      </c>
      <c r="IT397" s="56" t="str">
        <f t="shared" si="1156"/>
        <v>-</v>
      </c>
      <c r="IU397" s="56" t="str">
        <f t="shared" si="1157"/>
        <v>-</v>
      </c>
      <c r="IV397" s="56" t="str">
        <f t="shared" si="1158"/>
        <v>-</v>
      </c>
      <c r="IW397" s="56" t="str">
        <f t="shared" si="1159"/>
        <v>-</v>
      </c>
      <c r="IX397" s="56" t="str">
        <f t="shared" si="1160"/>
        <v>-</v>
      </c>
      <c r="IY397" s="56" t="str">
        <f t="shared" si="1161"/>
        <v>-</v>
      </c>
      <c r="IZ397" s="56" t="str">
        <f t="shared" si="1162"/>
        <v>-</v>
      </c>
      <c r="JA397" s="56" t="str">
        <f t="shared" si="1163"/>
        <v>-</v>
      </c>
      <c r="JB397" s="56" t="str">
        <f t="shared" si="1164"/>
        <v>-</v>
      </c>
      <c r="JC397" s="56" t="str">
        <f t="shared" si="1165"/>
        <v>-</v>
      </c>
      <c r="JD397" s="56" t="str">
        <f t="shared" si="1166"/>
        <v>-</v>
      </c>
      <c r="JE397" s="56" t="str">
        <f t="shared" si="1167"/>
        <v>-</v>
      </c>
      <c r="JF397" s="56" t="str">
        <f t="shared" si="1168"/>
        <v>-</v>
      </c>
      <c r="JG397" s="56" t="str">
        <f t="shared" si="1169"/>
        <v>-</v>
      </c>
      <c r="JH397" s="56" t="str">
        <f t="shared" si="1170"/>
        <v>-</v>
      </c>
      <c r="JI397" s="56" t="str">
        <f t="shared" si="1171"/>
        <v>-</v>
      </c>
      <c r="JJ397" s="56" t="str">
        <f t="shared" si="1172"/>
        <v>-</v>
      </c>
      <c r="JK397" s="56" t="str">
        <f t="shared" si="1173"/>
        <v>-</v>
      </c>
      <c r="JL397" s="56" t="str">
        <f t="shared" si="1174"/>
        <v>-</v>
      </c>
      <c r="JM397" s="56" t="str">
        <f t="shared" si="1175"/>
        <v>-</v>
      </c>
      <c r="JN397" s="56" t="str">
        <f t="shared" si="1176"/>
        <v>-</v>
      </c>
      <c r="JO397" s="56" t="str">
        <f t="shared" si="1177"/>
        <v>-</v>
      </c>
      <c r="JP397" s="56" t="str">
        <f t="shared" si="1178"/>
        <v>-</v>
      </c>
      <c r="JQ397" s="56" t="str">
        <f t="shared" si="1179"/>
        <v>-</v>
      </c>
      <c r="JR397" s="56" t="str">
        <f t="shared" si="1180"/>
        <v>-</v>
      </c>
      <c r="JS397" s="56" t="str">
        <f t="shared" si="1181"/>
        <v>-</v>
      </c>
      <c r="JT397" s="56" t="str">
        <f t="shared" si="1182"/>
        <v>-</v>
      </c>
      <c r="JU397" s="56" t="str">
        <f t="shared" si="1183"/>
        <v>-</v>
      </c>
      <c r="JV397" s="56" t="str">
        <f t="shared" si="1184"/>
        <v>-</v>
      </c>
      <c r="JW397" s="56" t="str">
        <f t="shared" si="1185"/>
        <v>-</v>
      </c>
      <c r="JX397" s="56" t="str">
        <f t="shared" si="1186"/>
        <v>-</v>
      </c>
      <c r="JY397" s="56" t="str">
        <f t="shared" si="1187"/>
        <v>-</v>
      </c>
      <c r="JZ397" s="56" t="str">
        <f t="shared" si="1188"/>
        <v>-</v>
      </c>
      <c r="KA397" s="444" t="s">
        <v>1247</v>
      </c>
      <c r="KB397" s="360">
        <f>IF(ISNUMBER(INDEX($EQ$15:$GK$521,$B397,EO$11)),MAX(KB$14:KB396)+1,0)</f>
        <v>0</v>
      </c>
      <c r="KC397" s="360" t="str">
        <f t="shared" si="1286"/>
        <v/>
      </c>
      <c r="KD397" s="373" t="s">
        <v>2</v>
      </c>
      <c r="KE397" s="215"/>
      <c r="KF397" s="60"/>
      <c r="KG397" s="60"/>
      <c r="KH397" s="60"/>
      <c r="KI397" s="60"/>
      <c r="KJ397" s="60"/>
      <c r="KK397" s="60"/>
      <c r="KL397" s="60"/>
      <c r="KM397" s="60"/>
      <c r="KN397" s="60"/>
      <c r="KO397" s="60"/>
      <c r="KP397" s="60"/>
      <c r="KQ397" s="60"/>
      <c r="KR397" s="60"/>
      <c r="KS397" s="60"/>
      <c r="KT397" s="60"/>
      <c r="KU397" s="60"/>
      <c r="KV397" s="60"/>
      <c r="KW397" s="60"/>
      <c r="KX397" s="60"/>
      <c r="KY397" s="60"/>
      <c r="KZ397" s="283" t="str">
        <f t="shared" si="1189"/>
        <v/>
      </c>
      <c r="LA397" s="26"/>
      <c r="LB397" s="18"/>
      <c r="LC397" s="18"/>
      <c r="LD397" s="18"/>
      <c r="LE397" s="18"/>
      <c r="LF397" s="18"/>
      <c r="LG397" s="18"/>
      <c r="LH397" s="18"/>
      <c r="LI397" s="18"/>
      <c r="LJ397" s="18"/>
      <c r="LK397" s="18"/>
      <c r="LL397" s="18"/>
      <c r="LM397" s="18"/>
      <c r="LN397" s="63"/>
      <c r="LO397" s="251">
        <f t="shared" si="1190"/>
        <v>0</v>
      </c>
      <c r="LP397" s="251">
        <f t="shared" si="1191"/>
        <v>0</v>
      </c>
      <c r="LQ397" s="251">
        <f t="shared" si="1192"/>
        <v>0</v>
      </c>
      <c r="LR397" s="251">
        <f t="shared" si="1193"/>
        <v>0</v>
      </c>
      <c r="LS397" s="251">
        <f t="shared" si="1194"/>
        <v>0</v>
      </c>
      <c r="LT397" s="251">
        <f t="shared" si="1195"/>
        <v>0</v>
      </c>
      <c r="LU397" s="251">
        <f t="shared" si="1196"/>
        <v>0</v>
      </c>
      <c r="LV397" s="251">
        <f t="shared" si="1197"/>
        <v>0</v>
      </c>
      <c r="LW397" s="251">
        <f t="shared" si="1198"/>
        <v>0</v>
      </c>
      <c r="LX397" s="251">
        <f t="shared" si="1199"/>
        <v>0</v>
      </c>
      <c r="LY397" s="251">
        <f t="shared" si="1200"/>
        <v>0</v>
      </c>
      <c r="LZ397" s="251">
        <f t="shared" si="1201"/>
        <v>0</v>
      </c>
      <c r="MA397" s="63" t="str">
        <f t="shared" si="1202"/>
        <v/>
      </c>
      <c r="MB397" s="63" t="str">
        <f t="shared" si="1287"/>
        <v/>
      </c>
      <c r="MC397" s="63">
        <f t="shared" si="1288"/>
        <v>383</v>
      </c>
      <c r="MD397" s="63" t="str">
        <f t="shared" si="1289"/>
        <v/>
      </c>
      <c r="ME397" s="63" t="str">
        <f t="shared" si="1290"/>
        <v/>
      </c>
      <c r="MF397" s="315" t="str">
        <f t="shared" si="1203"/>
        <v/>
      </c>
      <c r="MG397" s="315">
        <f>IF(ISNUMBER(MATCH(EO397,$ME$15:$ME$520,0)),0,MAX(MG$14:MG396)+1)</f>
        <v>0</v>
      </c>
      <c r="MH397" s="315" t="str">
        <f t="shared" si="1204"/>
        <v/>
      </c>
      <c r="MI397" s="369"/>
      <c r="MJ397" s="68"/>
      <c r="MK397" s="18"/>
      <c r="ML397" s="242"/>
      <c r="MM397" s="242"/>
      <c r="MN397" s="59"/>
      <c r="MO397" s="59"/>
      <c r="MP397" s="285"/>
      <c r="MQ397" s="59"/>
      <c r="MR397" s="59"/>
      <c r="MS397" s="285"/>
      <c r="MT397" s="59"/>
      <c r="MU397" s="285"/>
      <c r="MV397" s="59"/>
      <c r="MW397" s="59"/>
      <c r="MX397" s="59"/>
      <c r="MY397" s="59"/>
      <c r="MZ397" s="59"/>
      <c r="NA397" s="59"/>
      <c r="NB397" s="59"/>
      <c r="NC397" s="59"/>
      <c r="ND397" s="59"/>
      <c r="NE397" s="59"/>
      <c r="NF397" s="59"/>
      <c r="NG397" s="59"/>
      <c r="NH397" s="59"/>
      <c r="NI397" s="59"/>
      <c r="NJ397" s="59"/>
      <c r="NK397" s="59"/>
      <c r="NL397" s="454"/>
      <c r="NM397" s="454"/>
      <c r="NN397" s="59"/>
      <c r="NO397" s="18"/>
      <c r="NP397" s="18"/>
      <c r="NQ397" s="18"/>
      <c r="NR397" s="18"/>
      <c r="NS397" s="18"/>
      <c r="NT397" s="18"/>
      <c r="NU397" s="18"/>
      <c r="NV397" s="18"/>
      <c r="NW397" s="18"/>
      <c r="NX397" s="18"/>
      <c r="NY397" s="18"/>
      <c r="NZ397" s="18"/>
      <c r="OA397" s="18"/>
      <c r="OB397" s="18"/>
      <c r="OC397" s="18"/>
      <c r="OZ397" s="59"/>
      <c r="PA397" s="251" t="str">
        <f t="shared" si="1205"/>
        <v/>
      </c>
      <c r="PB397" s="251" t="str">
        <f t="shared" si="1206"/>
        <v/>
      </c>
      <c r="PC397" s="251" t="str">
        <f t="shared" si="1207"/>
        <v/>
      </c>
      <c r="PD397" s="251" t="str">
        <f t="shared" si="1208"/>
        <v/>
      </c>
      <c r="PE397" s="251" t="str">
        <f t="shared" si="1209"/>
        <v/>
      </c>
      <c r="PF397" s="251" t="str">
        <f t="shared" si="1210"/>
        <v/>
      </c>
      <c r="PG397" s="251" t="str">
        <f t="shared" si="1211"/>
        <v/>
      </c>
      <c r="PH397" s="251" t="str">
        <f t="shared" si="1212"/>
        <v/>
      </c>
      <c r="PI397" s="251" t="str">
        <f t="shared" si="1213"/>
        <v/>
      </c>
      <c r="PJ397" s="251" t="str">
        <f t="shared" si="1214"/>
        <v/>
      </c>
      <c r="PK397" s="251" t="str">
        <f t="shared" si="1215"/>
        <v/>
      </c>
      <c r="PL397" s="251" t="str">
        <f t="shared" si="1216"/>
        <v/>
      </c>
      <c r="PM397" s="251" t="str">
        <f t="shared" si="1217"/>
        <v/>
      </c>
      <c r="PN397" s="251" t="str">
        <f t="shared" si="1218"/>
        <v/>
      </c>
      <c r="PO397" s="251" t="str">
        <f t="shared" si="1219"/>
        <v/>
      </c>
      <c r="PP397" s="251" t="str">
        <f t="shared" si="1220"/>
        <v/>
      </c>
      <c r="PQ397" s="251" t="str">
        <f t="shared" si="1221"/>
        <v/>
      </c>
      <c r="PR397" s="251" t="str">
        <f t="shared" si="1222"/>
        <v/>
      </c>
      <c r="PS397" s="251" t="str">
        <f t="shared" si="1223"/>
        <v/>
      </c>
      <c r="PT397" s="251" t="str">
        <f t="shared" si="1224"/>
        <v/>
      </c>
      <c r="PU397" s="251" t="str">
        <f t="shared" si="1225"/>
        <v/>
      </c>
      <c r="PV397" s="251" t="str">
        <f t="shared" si="1226"/>
        <v/>
      </c>
      <c r="PW397" s="251" t="str">
        <f t="shared" si="1227"/>
        <v/>
      </c>
      <c r="PX397" s="251" t="str">
        <f t="shared" si="1228"/>
        <v/>
      </c>
      <c r="PY397" s="251" t="str">
        <f t="shared" si="1229"/>
        <v/>
      </c>
      <c r="PZ397" s="251" t="str">
        <f t="shared" si="1230"/>
        <v/>
      </c>
      <c r="QA397" s="251" t="str">
        <f t="shared" si="1231"/>
        <v/>
      </c>
      <c r="QB397" s="251" t="str">
        <f t="shared" si="1232"/>
        <v/>
      </c>
      <c r="QC397" s="251" t="str">
        <f t="shared" si="1233"/>
        <v/>
      </c>
      <c r="QD397" s="251" t="str">
        <f t="shared" si="1234"/>
        <v/>
      </c>
      <c r="QE397" s="251" t="str">
        <f t="shared" si="1235"/>
        <v/>
      </c>
      <c r="QF397" s="63">
        <f t="shared" si="1236"/>
        <v>0</v>
      </c>
      <c r="QG397" s="59"/>
      <c r="QH397" s="59"/>
      <c r="QI397" s="59"/>
      <c r="QJ397" s="59"/>
      <c r="QK397" s="59"/>
      <c r="QL397" s="59"/>
      <c r="QM397" s="59"/>
      <c r="QN397" s="59"/>
    </row>
    <row r="398" spans="1:456" ht="6.75" customHeight="1" x14ac:dyDescent="0.25">
      <c r="A398" s="68"/>
      <c r="B398" s="389" t="str">
        <f t="shared" si="1098"/>
        <v/>
      </c>
      <c r="C398" s="72"/>
      <c r="D398" s="261"/>
      <c r="E398" s="59"/>
      <c r="F398" s="229"/>
      <c r="G398" s="295"/>
      <c r="H398" s="295"/>
      <c r="I398" s="229"/>
      <c r="J398" s="295"/>
      <c r="K398" s="295"/>
      <c r="L398" s="229"/>
      <c r="M398" s="295"/>
      <c r="N398" s="295"/>
      <c r="O398" s="229"/>
      <c r="P398" s="295"/>
      <c r="Q398" s="295"/>
      <c r="R398" s="229"/>
      <c r="S398" s="230"/>
      <c r="T398" s="231"/>
      <c r="U398" s="229"/>
      <c r="V398" s="230"/>
      <c r="W398" s="231"/>
      <c r="X398" s="229"/>
      <c r="Y398" s="230"/>
      <c r="Z398" s="231"/>
      <c r="AA398" s="229"/>
      <c r="AB398" s="295"/>
      <c r="AC398" s="295"/>
      <c r="AD398" s="229"/>
      <c r="AE398" s="295"/>
      <c r="AF398" s="295"/>
      <c r="AG398" s="229"/>
      <c r="AH398" s="295"/>
      <c r="AI398" s="295"/>
      <c r="AJ398" s="229"/>
      <c r="AK398" s="295"/>
      <c r="AL398" s="295"/>
      <c r="AM398" s="229"/>
      <c r="AN398" s="295"/>
      <c r="AO398" s="295"/>
      <c r="AP398" s="243"/>
      <c r="AQ398" s="295"/>
      <c r="AR398" s="290"/>
      <c r="AS398" s="243"/>
      <c r="AT398" s="295"/>
      <c r="AU398" s="290"/>
      <c r="AV398" s="229"/>
      <c r="AW398" s="230"/>
      <c r="AX398" s="231"/>
      <c r="AY398" s="229"/>
      <c r="AZ398" s="230"/>
      <c r="BA398" s="231"/>
      <c r="BB398" s="229"/>
      <c r="BC398" s="230"/>
      <c r="BD398" s="231"/>
      <c r="BE398" s="229"/>
      <c r="BF398" s="230"/>
      <c r="BG398" s="231"/>
      <c r="BH398" s="229"/>
      <c r="BI398" s="230"/>
      <c r="BJ398" s="231"/>
      <c r="BK398" s="243"/>
      <c r="BL398" s="230"/>
      <c r="BM398" s="231"/>
      <c r="BN398" s="243"/>
      <c r="BO398" s="230"/>
      <c r="BP398" s="231"/>
      <c r="BQ398" s="229"/>
      <c r="BR398" s="230"/>
      <c r="BS398" s="231"/>
      <c r="BT398" s="229"/>
      <c r="BU398" s="230"/>
      <c r="BV398" s="231"/>
      <c r="BW398" s="229"/>
      <c r="BX398" s="230"/>
      <c r="BY398" s="231"/>
      <c r="BZ398" s="229"/>
      <c r="CA398" s="230"/>
      <c r="CB398" s="231"/>
      <c r="CC398" s="229"/>
      <c r="CD398" s="230"/>
      <c r="CE398" s="231"/>
      <c r="CF398" s="331"/>
      <c r="CG398" s="332"/>
      <c r="CH398" s="385"/>
      <c r="CI398" s="331"/>
      <c r="CJ398" s="332"/>
      <c r="CK398" s="385"/>
      <c r="CL398" s="243"/>
      <c r="CM398" s="230"/>
      <c r="CN398" s="354"/>
      <c r="CO398" s="243"/>
      <c r="CP398" s="230"/>
      <c r="CQ398" s="231"/>
      <c r="CR398" s="331"/>
      <c r="CS398" s="332"/>
      <c r="CT398" s="333"/>
      <c r="CU398" s="229"/>
      <c r="CV398" s="230"/>
      <c r="CW398" s="231"/>
      <c r="CX398" s="331"/>
      <c r="CY398" s="332"/>
      <c r="CZ398" s="333"/>
      <c r="DA398" s="331"/>
      <c r="DB398" s="332"/>
      <c r="DC398" s="333"/>
      <c r="DD398" s="331"/>
      <c r="DE398" s="332"/>
      <c r="DF398" s="333"/>
      <c r="DG398" s="331"/>
      <c r="DH398" s="332"/>
      <c r="DI398" s="333"/>
      <c r="DJ398" s="229"/>
      <c r="DK398" s="230"/>
      <c r="DL398" s="231"/>
      <c r="DM398" s="229"/>
      <c r="DN398" s="230"/>
      <c r="DO398" s="231"/>
      <c r="DP398" s="331"/>
      <c r="DQ398" s="332"/>
      <c r="DR398" s="333"/>
      <c r="DS398" s="331"/>
      <c r="DT398" s="332"/>
      <c r="DU398" s="333"/>
      <c r="DV398" s="331"/>
      <c r="DW398" s="332"/>
      <c r="DX398" s="333"/>
      <c r="DY398" s="331"/>
      <c r="DZ398" s="332"/>
      <c r="EA398" s="333"/>
      <c r="EB398" s="331"/>
      <c r="EC398" s="332"/>
      <c r="ED398" s="333"/>
      <c r="EE398" s="331"/>
      <c r="EF398" s="332"/>
      <c r="EG398" s="333"/>
      <c r="EH398" s="229"/>
      <c r="EI398" s="230"/>
      <c r="EJ398" s="231"/>
      <c r="EK398" s="229"/>
      <c r="EL398" s="230"/>
      <c r="EM398" s="231"/>
      <c r="EN398" s="244"/>
      <c r="EO398" s="269" t="str">
        <f t="shared" si="1099"/>
        <v/>
      </c>
      <c r="EP398" s="444" t="s">
        <v>1247</v>
      </c>
      <c r="EQ398" s="360" t="str">
        <f t="shared" si="1237"/>
        <v/>
      </c>
      <c r="ER398" s="360" t="str">
        <f t="shared" si="1238"/>
        <v/>
      </c>
      <c r="ES398" s="360" t="str">
        <f t="shared" si="1239"/>
        <v/>
      </c>
      <c r="ET398" s="360" t="str">
        <f t="shared" si="1240"/>
        <v/>
      </c>
      <c r="EU398" s="360" t="str">
        <f t="shared" si="1241"/>
        <v/>
      </c>
      <c r="EV398" s="360" t="str">
        <f t="shared" si="1242"/>
        <v/>
      </c>
      <c r="EW398" s="360" t="str">
        <f t="shared" si="1243"/>
        <v/>
      </c>
      <c r="EX398" s="360" t="str">
        <f t="shared" si="1244"/>
        <v/>
      </c>
      <c r="EY398" s="360" t="str">
        <f t="shared" si="1245"/>
        <v/>
      </c>
      <c r="EZ398" s="360" t="str">
        <f t="shared" si="1246"/>
        <v/>
      </c>
      <c r="FA398" s="360" t="str">
        <f t="shared" si="1247"/>
        <v/>
      </c>
      <c r="FB398" s="360" t="str">
        <f t="shared" si="1248"/>
        <v/>
      </c>
      <c r="FC398" s="360" t="str">
        <f t="shared" si="1249"/>
        <v/>
      </c>
      <c r="FD398" s="360" t="str">
        <f t="shared" si="1250"/>
        <v/>
      </c>
      <c r="FE398" s="360" t="str">
        <f t="shared" si="1251"/>
        <v/>
      </c>
      <c r="FF398" s="360" t="str">
        <f t="shared" si="1252"/>
        <v/>
      </c>
      <c r="FG398" s="360" t="str">
        <f t="shared" si="1253"/>
        <v/>
      </c>
      <c r="FH398" s="360" t="str">
        <f t="shared" si="1254"/>
        <v/>
      </c>
      <c r="FI398" s="360" t="str">
        <f t="shared" si="1255"/>
        <v/>
      </c>
      <c r="FJ398" s="360" t="str">
        <f t="shared" si="1256"/>
        <v/>
      </c>
      <c r="FK398" s="360" t="str">
        <f t="shared" si="1257"/>
        <v/>
      </c>
      <c r="FL398" s="360" t="str">
        <f t="shared" si="1258"/>
        <v/>
      </c>
      <c r="FM398" s="360" t="str">
        <f t="shared" si="1259"/>
        <v/>
      </c>
      <c r="FN398" s="360" t="str">
        <f t="shared" si="1260"/>
        <v/>
      </c>
      <c r="FO398" s="360" t="str">
        <f t="shared" si="1261"/>
        <v/>
      </c>
      <c r="FP398" s="360" t="str">
        <f t="shared" si="1262"/>
        <v/>
      </c>
      <c r="FQ398" s="360" t="str">
        <f t="shared" si="1263"/>
        <v/>
      </c>
      <c r="FR398" s="360" t="str">
        <f t="shared" si="1264"/>
        <v/>
      </c>
      <c r="FS398" s="360" t="str">
        <f t="shared" si="1265"/>
        <v/>
      </c>
      <c r="FT398" s="360" t="str">
        <f t="shared" si="1100"/>
        <v/>
      </c>
      <c r="FU398" s="360" t="str">
        <f t="shared" si="1266"/>
        <v/>
      </c>
      <c r="FV398" s="360" t="str">
        <f t="shared" si="1267"/>
        <v/>
      </c>
      <c r="FW398" s="360" t="str">
        <f t="shared" si="1268"/>
        <v/>
      </c>
      <c r="FX398" s="360" t="str">
        <f t="shared" si="1269"/>
        <v/>
      </c>
      <c r="FY398" s="360" t="str">
        <f t="shared" si="1270"/>
        <v/>
      </c>
      <c r="FZ398" s="360" t="str">
        <f t="shared" si="1271"/>
        <v/>
      </c>
      <c r="GA398" s="360" t="str">
        <f t="shared" si="1272"/>
        <v/>
      </c>
      <c r="GB398" s="360" t="str">
        <f t="shared" si="1273"/>
        <v/>
      </c>
      <c r="GC398" s="360" t="str">
        <f t="shared" si="1274"/>
        <v/>
      </c>
      <c r="GD398" s="360" t="str">
        <f t="shared" si="1275"/>
        <v/>
      </c>
      <c r="GE398" s="360" t="str">
        <f t="shared" si="1276"/>
        <v/>
      </c>
      <c r="GF398" s="360" t="str">
        <f t="shared" si="1277"/>
        <v/>
      </c>
      <c r="GG398" s="360" t="str">
        <f t="shared" si="1278"/>
        <v/>
      </c>
      <c r="GH398" s="360" t="str">
        <f t="shared" si="1279"/>
        <v/>
      </c>
      <c r="GI398" s="360" t="str">
        <f t="shared" si="1280"/>
        <v/>
      </c>
      <c r="GJ398" s="360" t="str">
        <f t="shared" si="1281"/>
        <v/>
      </c>
      <c r="GK398" s="444" t="s">
        <v>1247</v>
      </c>
      <c r="GL398" s="361" t="str">
        <f t="shared" si="1101"/>
        <v>-</v>
      </c>
      <c r="GM398" s="361" t="str">
        <f t="shared" si="1102"/>
        <v>-</v>
      </c>
      <c r="GN398" s="361" t="str">
        <f t="shared" si="1103"/>
        <v>-</v>
      </c>
      <c r="GO398" s="361" t="str">
        <f t="shared" si="1104"/>
        <v>-</v>
      </c>
      <c r="GP398" s="361" t="str">
        <f t="shared" si="1105"/>
        <v>-</v>
      </c>
      <c r="GQ398" s="361" t="str">
        <f t="shared" si="1106"/>
        <v>-</v>
      </c>
      <c r="GR398" s="361" t="str">
        <f t="shared" si="1107"/>
        <v>-</v>
      </c>
      <c r="GS398" s="361" t="str">
        <f t="shared" si="1108"/>
        <v>-</v>
      </c>
      <c r="GT398" s="361" t="str">
        <f t="shared" si="1109"/>
        <v>-</v>
      </c>
      <c r="GU398" s="361" t="str">
        <f t="shared" si="1110"/>
        <v>-</v>
      </c>
      <c r="GV398" s="361" t="str">
        <f t="shared" si="1111"/>
        <v>-</v>
      </c>
      <c r="GW398" s="361" t="str">
        <f t="shared" si="1112"/>
        <v>-</v>
      </c>
      <c r="GX398" s="361" t="str">
        <f t="shared" si="1113"/>
        <v>-</v>
      </c>
      <c r="GY398" s="361" t="str">
        <f t="shared" si="1114"/>
        <v>-</v>
      </c>
      <c r="GZ398" s="361" t="str">
        <f t="shared" si="1115"/>
        <v>-</v>
      </c>
      <c r="HA398" s="361" t="str">
        <f t="shared" si="1116"/>
        <v>-</v>
      </c>
      <c r="HB398" s="361" t="str">
        <f t="shared" si="1117"/>
        <v>-</v>
      </c>
      <c r="HC398" s="361" t="str">
        <f t="shared" si="1118"/>
        <v>-</v>
      </c>
      <c r="HD398" s="361" t="str">
        <f t="shared" si="1119"/>
        <v>-</v>
      </c>
      <c r="HE398" s="361" t="str">
        <f t="shared" si="1120"/>
        <v>-</v>
      </c>
      <c r="HF398" s="361" t="str">
        <f t="shared" si="1121"/>
        <v>-</v>
      </c>
      <c r="HG398" s="361" t="str">
        <f t="shared" si="1122"/>
        <v>-</v>
      </c>
      <c r="HH398" s="361" t="str">
        <f t="shared" si="1123"/>
        <v>-</v>
      </c>
      <c r="HI398" s="361" t="str">
        <f t="shared" si="1124"/>
        <v>-</v>
      </c>
      <c r="HJ398" s="361" t="str">
        <f t="shared" si="1125"/>
        <v>-</v>
      </c>
      <c r="HK398" s="361" t="str">
        <f t="shared" si="1126"/>
        <v>-</v>
      </c>
      <c r="HL398" s="361" t="str">
        <f t="shared" si="1127"/>
        <v>-</v>
      </c>
      <c r="HM398" s="361" t="str">
        <f t="shared" si="1128"/>
        <v>-</v>
      </c>
      <c r="HN398" s="361" t="str">
        <f t="shared" si="1129"/>
        <v>-</v>
      </c>
      <c r="HO398" s="361" t="str">
        <f t="shared" si="1130"/>
        <v>-</v>
      </c>
      <c r="HP398" s="361" t="str">
        <f t="shared" si="1131"/>
        <v>-</v>
      </c>
      <c r="HQ398" s="361" t="str">
        <f t="shared" si="1132"/>
        <v>-</v>
      </c>
      <c r="HR398" s="361" t="str">
        <f t="shared" si="1133"/>
        <v>-</v>
      </c>
      <c r="HS398" s="361" t="str">
        <f t="shared" si="1134"/>
        <v>-</v>
      </c>
      <c r="HT398" s="361" t="str">
        <f t="shared" si="1135"/>
        <v>-</v>
      </c>
      <c r="HU398" s="361" t="str">
        <f t="shared" si="1136"/>
        <v>-</v>
      </c>
      <c r="HV398" s="361" t="str">
        <f t="shared" si="1137"/>
        <v>-</v>
      </c>
      <c r="HW398" s="361" t="str">
        <f t="shared" si="1138"/>
        <v>-</v>
      </c>
      <c r="HX398" s="361" t="str">
        <f t="shared" si="1139"/>
        <v>-</v>
      </c>
      <c r="HY398" s="361" t="str">
        <f t="shared" si="1140"/>
        <v>-</v>
      </c>
      <c r="HZ398" s="361" t="str">
        <f t="shared" si="1141"/>
        <v>-</v>
      </c>
      <c r="IA398" s="361" t="str">
        <f t="shared" si="1142"/>
        <v>-</v>
      </c>
      <c r="IB398" s="361" t="str">
        <f t="shared" si="1143"/>
        <v>-</v>
      </c>
      <c r="IC398" s="361" t="str">
        <f t="shared" si="1144"/>
        <v>-</v>
      </c>
      <c r="ID398" s="361" t="str">
        <f t="shared" si="1145"/>
        <v>-</v>
      </c>
      <c r="IE398" s="361" t="str">
        <f t="shared" si="1146"/>
        <v>-</v>
      </c>
      <c r="IF398" s="444" t="s">
        <v>1247</v>
      </c>
      <c r="IG398" s="56" t="str">
        <f t="shared" si="1282"/>
        <v>-</v>
      </c>
      <c r="IH398" s="56" t="str">
        <f t="shared" si="1283"/>
        <v>-</v>
      </c>
      <c r="II398" s="56" t="str">
        <f t="shared" si="1284"/>
        <v>-</v>
      </c>
      <c r="IJ398" s="56" t="str">
        <f t="shared" si="1285"/>
        <v>-</v>
      </c>
      <c r="IK398" s="56" t="str">
        <f t="shared" si="1147"/>
        <v>-</v>
      </c>
      <c r="IL398" s="56" t="str">
        <f t="shared" si="1148"/>
        <v>-</v>
      </c>
      <c r="IM398" s="56" t="str">
        <f t="shared" si="1149"/>
        <v>-</v>
      </c>
      <c r="IN398" s="56" t="str">
        <f t="shared" si="1150"/>
        <v>-</v>
      </c>
      <c r="IO398" s="56" t="str">
        <f t="shared" si="1151"/>
        <v>-</v>
      </c>
      <c r="IP398" s="56" t="str">
        <f t="shared" si="1152"/>
        <v>-</v>
      </c>
      <c r="IQ398" s="56" t="str">
        <f t="shared" si="1153"/>
        <v>-</v>
      </c>
      <c r="IR398" s="56" t="str">
        <f t="shared" si="1154"/>
        <v>-</v>
      </c>
      <c r="IS398" s="56" t="str">
        <f t="shared" si="1155"/>
        <v>-</v>
      </c>
      <c r="IT398" s="56" t="str">
        <f t="shared" si="1156"/>
        <v>-</v>
      </c>
      <c r="IU398" s="56" t="str">
        <f t="shared" si="1157"/>
        <v>-</v>
      </c>
      <c r="IV398" s="56" t="str">
        <f t="shared" si="1158"/>
        <v>-</v>
      </c>
      <c r="IW398" s="56" t="str">
        <f t="shared" si="1159"/>
        <v>-</v>
      </c>
      <c r="IX398" s="56" t="str">
        <f t="shared" si="1160"/>
        <v>-</v>
      </c>
      <c r="IY398" s="56" t="str">
        <f t="shared" si="1161"/>
        <v>-</v>
      </c>
      <c r="IZ398" s="56" t="str">
        <f t="shared" si="1162"/>
        <v>-</v>
      </c>
      <c r="JA398" s="56" t="str">
        <f t="shared" si="1163"/>
        <v>-</v>
      </c>
      <c r="JB398" s="56" t="str">
        <f t="shared" si="1164"/>
        <v>-</v>
      </c>
      <c r="JC398" s="56" t="str">
        <f t="shared" si="1165"/>
        <v>-</v>
      </c>
      <c r="JD398" s="56" t="str">
        <f t="shared" si="1166"/>
        <v>-</v>
      </c>
      <c r="JE398" s="56" t="str">
        <f t="shared" si="1167"/>
        <v>-</v>
      </c>
      <c r="JF398" s="56" t="str">
        <f t="shared" si="1168"/>
        <v>-</v>
      </c>
      <c r="JG398" s="56" t="str">
        <f t="shared" si="1169"/>
        <v>-</v>
      </c>
      <c r="JH398" s="56" t="str">
        <f t="shared" si="1170"/>
        <v>-</v>
      </c>
      <c r="JI398" s="56" t="str">
        <f t="shared" si="1171"/>
        <v>-</v>
      </c>
      <c r="JJ398" s="56" t="str">
        <f t="shared" si="1172"/>
        <v>-</v>
      </c>
      <c r="JK398" s="56" t="str">
        <f t="shared" si="1173"/>
        <v>-</v>
      </c>
      <c r="JL398" s="56" t="str">
        <f t="shared" si="1174"/>
        <v>-</v>
      </c>
      <c r="JM398" s="56" t="str">
        <f t="shared" si="1175"/>
        <v>-</v>
      </c>
      <c r="JN398" s="56" t="str">
        <f t="shared" si="1176"/>
        <v>-</v>
      </c>
      <c r="JO398" s="56" t="str">
        <f t="shared" si="1177"/>
        <v>-</v>
      </c>
      <c r="JP398" s="56" t="str">
        <f t="shared" si="1178"/>
        <v>-</v>
      </c>
      <c r="JQ398" s="56" t="str">
        <f t="shared" si="1179"/>
        <v>-</v>
      </c>
      <c r="JR398" s="56" t="str">
        <f t="shared" si="1180"/>
        <v>-</v>
      </c>
      <c r="JS398" s="56" t="str">
        <f t="shared" si="1181"/>
        <v>-</v>
      </c>
      <c r="JT398" s="56" t="str">
        <f t="shared" si="1182"/>
        <v>-</v>
      </c>
      <c r="JU398" s="56" t="str">
        <f t="shared" si="1183"/>
        <v>-</v>
      </c>
      <c r="JV398" s="56" t="str">
        <f t="shared" si="1184"/>
        <v>-</v>
      </c>
      <c r="JW398" s="56" t="str">
        <f t="shared" si="1185"/>
        <v>-</v>
      </c>
      <c r="JX398" s="56" t="str">
        <f t="shared" si="1186"/>
        <v>-</v>
      </c>
      <c r="JY398" s="56" t="str">
        <f t="shared" si="1187"/>
        <v>-</v>
      </c>
      <c r="JZ398" s="56" t="str">
        <f t="shared" si="1188"/>
        <v>-</v>
      </c>
      <c r="KA398" s="444" t="s">
        <v>1247</v>
      </c>
      <c r="KB398" s="360">
        <f>IF(ISNUMBER(INDEX($EQ$15:$GK$521,$B398,EO$11)),MAX(KB$14:KB397)+1,0)</f>
        <v>0</v>
      </c>
      <c r="KC398" s="360" t="str">
        <f t="shared" si="1286"/>
        <v/>
      </c>
      <c r="KD398" s="373" t="s">
        <v>2</v>
      </c>
      <c r="KE398" s="215"/>
      <c r="KF398" s="60"/>
      <c r="KG398" s="60"/>
      <c r="KH398" s="60"/>
      <c r="KI398" s="60"/>
      <c r="KJ398" s="60"/>
      <c r="KK398" s="60"/>
      <c r="KL398" s="60"/>
      <c r="KM398" s="60"/>
      <c r="KN398" s="60"/>
      <c r="KO398" s="60"/>
      <c r="KP398" s="60"/>
      <c r="KQ398" s="60"/>
      <c r="KR398" s="60"/>
      <c r="KS398" s="60"/>
      <c r="KT398" s="60"/>
      <c r="KU398" s="60"/>
      <c r="KV398" s="60"/>
      <c r="KW398" s="60"/>
      <c r="KX398" s="60"/>
      <c r="KY398" s="60"/>
      <c r="KZ398" s="283" t="str">
        <f t="shared" si="1189"/>
        <v/>
      </c>
      <c r="LA398" s="26"/>
      <c r="LB398" s="18"/>
      <c r="LC398" s="18"/>
      <c r="LD398" s="18"/>
      <c r="LE398" s="18"/>
      <c r="LF398" s="18"/>
      <c r="LG398" s="18"/>
      <c r="LH398" s="18"/>
      <c r="LI398" s="18"/>
      <c r="LJ398" s="18"/>
      <c r="LK398" s="18"/>
      <c r="LL398" s="18"/>
      <c r="LM398" s="18"/>
      <c r="LN398" s="63"/>
      <c r="LO398" s="251">
        <f t="shared" si="1190"/>
        <v>0</v>
      </c>
      <c r="LP398" s="251">
        <f t="shared" si="1191"/>
        <v>0</v>
      </c>
      <c r="LQ398" s="251">
        <f t="shared" si="1192"/>
        <v>0</v>
      </c>
      <c r="LR398" s="251">
        <f t="shared" si="1193"/>
        <v>0</v>
      </c>
      <c r="LS398" s="251">
        <f t="shared" si="1194"/>
        <v>0</v>
      </c>
      <c r="LT398" s="251">
        <f t="shared" si="1195"/>
        <v>0</v>
      </c>
      <c r="LU398" s="251">
        <f t="shared" si="1196"/>
        <v>0</v>
      </c>
      <c r="LV398" s="251">
        <f t="shared" si="1197"/>
        <v>0</v>
      </c>
      <c r="LW398" s="251">
        <f t="shared" si="1198"/>
        <v>0</v>
      </c>
      <c r="LX398" s="251">
        <f t="shared" si="1199"/>
        <v>0</v>
      </c>
      <c r="LY398" s="251">
        <f t="shared" si="1200"/>
        <v>0</v>
      </c>
      <c r="LZ398" s="251">
        <f t="shared" si="1201"/>
        <v>0</v>
      </c>
      <c r="MA398" s="63" t="str">
        <f t="shared" si="1202"/>
        <v/>
      </c>
      <c r="MB398" s="63" t="str">
        <f t="shared" si="1287"/>
        <v/>
      </c>
      <c r="MC398" s="63">
        <f t="shared" si="1288"/>
        <v>384</v>
      </c>
      <c r="MD398" s="63" t="str">
        <f t="shared" si="1289"/>
        <v/>
      </c>
      <c r="ME398" s="63" t="str">
        <f t="shared" si="1290"/>
        <v/>
      </c>
      <c r="MF398" s="315" t="str">
        <f t="shared" si="1203"/>
        <v/>
      </c>
      <c r="MG398" s="315">
        <f>IF(ISNUMBER(MATCH(EO398,$ME$15:$ME$520,0)),0,MAX(MG$14:MG397)+1)</f>
        <v>0</v>
      </c>
      <c r="MH398" s="315" t="str">
        <f t="shared" si="1204"/>
        <v/>
      </c>
      <c r="MI398" s="369"/>
      <c r="MJ398" s="68"/>
      <c r="MK398" s="18"/>
      <c r="ML398" s="242"/>
      <c r="MM398" s="242"/>
      <c r="MN398" s="59"/>
      <c r="MO398" s="59"/>
      <c r="MP398" s="285"/>
      <c r="MQ398" s="59"/>
      <c r="MR398" s="59"/>
      <c r="MS398" s="285"/>
      <c r="MT398" s="59"/>
      <c r="MU398" s="285"/>
      <c r="MV398" s="59"/>
      <c r="MW398" s="59"/>
      <c r="MX398" s="59"/>
      <c r="MY398" s="59"/>
      <c r="MZ398" s="59"/>
      <c r="NA398" s="59"/>
      <c r="NB398" s="59"/>
      <c r="NC398" s="59"/>
      <c r="ND398" s="59"/>
      <c r="NE398" s="59"/>
      <c r="NF398" s="59"/>
      <c r="NG398" s="59"/>
      <c r="NH398" s="59"/>
      <c r="NI398" s="59"/>
      <c r="NJ398" s="59"/>
      <c r="NK398" s="59"/>
      <c r="NL398" s="454"/>
      <c r="NM398" s="454"/>
      <c r="NN398" s="59"/>
      <c r="NO398" s="18"/>
      <c r="NP398" s="18"/>
      <c r="NQ398" s="18"/>
      <c r="NR398" s="18"/>
      <c r="NS398" s="18"/>
      <c r="NT398" s="18"/>
      <c r="NU398" s="18"/>
      <c r="NV398" s="18"/>
      <c r="NW398" s="18"/>
      <c r="NX398" s="18"/>
      <c r="NY398" s="18"/>
      <c r="NZ398" s="18"/>
      <c r="OA398" s="18"/>
      <c r="OB398" s="18"/>
      <c r="OC398" s="18"/>
      <c r="OZ398" s="59"/>
      <c r="PA398" s="251" t="str">
        <f t="shared" si="1205"/>
        <v/>
      </c>
      <c r="PB398" s="251" t="str">
        <f t="shared" si="1206"/>
        <v/>
      </c>
      <c r="PC398" s="251" t="str">
        <f t="shared" si="1207"/>
        <v/>
      </c>
      <c r="PD398" s="251" t="str">
        <f t="shared" si="1208"/>
        <v/>
      </c>
      <c r="PE398" s="251" t="str">
        <f t="shared" si="1209"/>
        <v/>
      </c>
      <c r="PF398" s="251" t="str">
        <f t="shared" si="1210"/>
        <v/>
      </c>
      <c r="PG398" s="251" t="str">
        <f t="shared" si="1211"/>
        <v/>
      </c>
      <c r="PH398" s="251" t="str">
        <f t="shared" si="1212"/>
        <v/>
      </c>
      <c r="PI398" s="251" t="str">
        <f t="shared" si="1213"/>
        <v/>
      </c>
      <c r="PJ398" s="251" t="str">
        <f t="shared" si="1214"/>
        <v/>
      </c>
      <c r="PK398" s="251" t="str">
        <f t="shared" si="1215"/>
        <v/>
      </c>
      <c r="PL398" s="251" t="str">
        <f t="shared" si="1216"/>
        <v/>
      </c>
      <c r="PM398" s="251" t="str">
        <f t="shared" si="1217"/>
        <v/>
      </c>
      <c r="PN398" s="251" t="str">
        <f t="shared" si="1218"/>
        <v/>
      </c>
      <c r="PO398" s="251" t="str">
        <f t="shared" si="1219"/>
        <v/>
      </c>
      <c r="PP398" s="251" t="str">
        <f t="shared" si="1220"/>
        <v/>
      </c>
      <c r="PQ398" s="251" t="str">
        <f t="shared" si="1221"/>
        <v/>
      </c>
      <c r="PR398" s="251" t="str">
        <f t="shared" si="1222"/>
        <v/>
      </c>
      <c r="PS398" s="251" t="str">
        <f t="shared" si="1223"/>
        <v/>
      </c>
      <c r="PT398" s="251" t="str">
        <f t="shared" si="1224"/>
        <v/>
      </c>
      <c r="PU398" s="251" t="str">
        <f t="shared" si="1225"/>
        <v/>
      </c>
      <c r="PV398" s="251" t="str">
        <f t="shared" si="1226"/>
        <v/>
      </c>
      <c r="PW398" s="251" t="str">
        <f t="shared" si="1227"/>
        <v/>
      </c>
      <c r="PX398" s="251" t="str">
        <f t="shared" si="1228"/>
        <v/>
      </c>
      <c r="PY398" s="251" t="str">
        <f t="shared" si="1229"/>
        <v/>
      </c>
      <c r="PZ398" s="251" t="str">
        <f t="shared" si="1230"/>
        <v/>
      </c>
      <c r="QA398" s="251" t="str">
        <f t="shared" si="1231"/>
        <v/>
      </c>
      <c r="QB398" s="251" t="str">
        <f t="shared" si="1232"/>
        <v/>
      </c>
      <c r="QC398" s="251" t="str">
        <f t="shared" si="1233"/>
        <v/>
      </c>
      <c r="QD398" s="251" t="str">
        <f t="shared" si="1234"/>
        <v/>
      </c>
      <c r="QE398" s="251" t="str">
        <f t="shared" si="1235"/>
        <v/>
      </c>
      <c r="QF398" s="63">
        <f t="shared" si="1236"/>
        <v>0</v>
      </c>
      <c r="QG398" s="59"/>
      <c r="QH398" s="59"/>
      <c r="QI398" s="59"/>
      <c r="QJ398" s="59"/>
      <c r="QK398" s="59"/>
      <c r="QL398" s="59"/>
      <c r="QM398" s="59"/>
      <c r="QN398" s="59"/>
    </row>
    <row r="399" spans="1:456" ht="6.75" customHeight="1" x14ac:dyDescent="0.25">
      <c r="A399" s="68"/>
      <c r="B399" s="389" t="str">
        <f t="shared" ref="B399:B462" si="1291">IF(C399="","",ROW()-$C$14)</f>
        <v/>
      </c>
      <c r="C399" s="72"/>
      <c r="D399" s="261"/>
      <c r="E399" s="59"/>
      <c r="F399" s="229"/>
      <c r="G399" s="295"/>
      <c r="H399" s="295"/>
      <c r="I399" s="229"/>
      <c r="J399" s="295"/>
      <c r="K399" s="295"/>
      <c r="L399" s="229"/>
      <c r="M399" s="295"/>
      <c r="N399" s="295"/>
      <c r="O399" s="229"/>
      <c r="P399" s="295"/>
      <c r="Q399" s="295"/>
      <c r="R399" s="229"/>
      <c r="S399" s="230"/>
      <c r="T399" s="231"/>
      <c r="U399" s="229"/>
      <c r="V399" s="230"/>
      <c r="W399" s="231"/>
      <c r="X399" s="229"/>
      <c r="Y399" s="230"/>
      <c r="Z399" s="231"/>
      <c r="AA399" s="229"/>
      <c r="AB399" s="295"/>
      <c r="AC399" s="295"/>
      <c r="AD399" s="229"/>
      <c r="AE399" s="295"/>
      <c r="AF399" s="295"/>
      <c r="AG399" s="229"/>
      <c r="AH399" s="295"/>
      <c r="AI399" s="295"/>
      <c r="AJ399" s="229"/>
      <c r="AK399" s="295"/>
      <c r="AL399" s="295"/>
      <c r="AM399" s="229"/>
      <c r="AN399" s="295"/>
      <c r="AO399" s="295"/>
      <c r="AP399" s="243"/>
      <c r="AQ399" s="295"/>
      <c r="AR399" s="290"/>
      <c r="AS399" s="243"/>
      <c r="AT399" s="295"/>
      <c r="AU399" s="290"/>
      <c r="AV399" s="229"/>
      <c r="AW399" s="230"/>
      <c r="AX399" s="231"/>
      <c r="AY399" s="229"/>
      <c r="AZ399" s="230"/>
      <c r="BA399" s="231"/>
      <c r="BB399" s="229"/>
      <c r="BC399" s="230"/>
      <c r="BD399" s="231"/>
      <c r="BE399" s="229"/>
      <c r="BF399" s="230"/>
      <c r="BG399" s="231"/>
      <c r="BH399" s="229"/>
      <c r="BI399" s="230"/>
      <c r="BJ399" s="231"/>
      <c r="BK399" s="243"/>
      <c r="BL399" s="230"/>
      <c r="BM399" s="231"/>
      <c r="BN399" s="243"/>
      <c r="BO399" s="230"/>
      <c r="BP399" s="231"/>
      <c r="BQ399" s="229"/>
      <c r="BR399" s="230"/>
      <c r="BS399" s="231"/>
      <c r="BT399" s="229"/>
      <c r="BU399" s="230"/>
      <c r="BV399" s="231"/>
      <c r="BW399" s="229"/>
      <c r="BX399" s="230"/>
      <c r="BY399" s="231"/>
      <c r="BZ399" s="229"/>
      <c r="CA399" s="230"/>
      <c r="CB399" s="231"/>
      <c r="CC399" s="229"/>
      <c r="CD399" s="230"/>
      <c r="CE399" s="231"/>
      <c r="CF399" s="331"/>
      <c r="CG399" s="332"/>
      <c r="CH399" s="385"/>
      <c r="CI399" s="331"/>
      <c r="CJ399" s="332"/>
      <c r="CK399" s="385"/>
      <c r="CL399" s="243"/>
      <c r="CM399" s="230"/>
      <c r="CN399" s="354"/>
      <c r="CO399" s="243"/>
      <c r="CP399" s="230"/>
      <c r="CQ399" s="231"/>
      <c r="CR399" s="331"/>
      <c r="CS399" s="332"/>
      <c r="CT399" s="333"/>
      <c r="CU399" s="229"/>
      <c r="CV399" s="230"/>
      <c r="CW399" s="231"/>
      <c r="CX399" s="331"/>
      <c r="CY399" s="332"/>
      <c r="CZ399" s="333"/>
      <c r="DA399" s="331"/>
      <c r="DB399" s="332"/>
      <c r="DC399" s="333"/>
      <c r="DD399" s="331"/>
      <c r="DE399" s="332"/>
      <c r="DF399" s="333"/>
      <c r="DG399" s="331"/>
      <c r="DH399" s="332"/>
      <c r="DI399" s="333"/>
      <c r="DJ399" s="229"/>
      <c r="DK399" s="230"/>
      <c r="DL399" s="231"/>
      <c r="DM399" s="229"/>
      <c r="DN399" s="230"/>
      <c r="DO399" s="231"/>
      <c r="DP399" s="331"/>
      <c r="DQ399" s="332"/>
      <c r="DR399" s="333"/>
      <c r="DS399" s="331"/>
      <c r="DT399" s="332"/>
      <c r="DU399" s="333"/>
      <c r="DV399" s="331"/>
      <c r="DW399" s="332"/>
      <c r="DX399" s="333"/>
      <c r="DY399" s="331"/>
      <c r="DZ399" s="332"/>
      <c r="EA399" s="333"/>
      <c r="EB399" s="331"/>
      <c r="EC399" s="332"/>
      <c r="ED399" s="333"/>
      <c r="EE399" s="331"/>
      <c r="EF399" s="332"/>
      <c r="EG399" s="333"/>
      <c r="EH399" s="229"/>
      <c r="EI399" s="230"/>
      <c r="EJ399" s="231"/>
      <c r="EK399" s="229"/>
      <c r="EL399" s="230"/>
      <c r="EM399" s="231"/>
      <c r="EN399" s="244"/>
      <c r="EO399" s="269" t="str">
        <f t="shared" ref="EO399:EO462" si="1292">IF($B399&lt;=MAX($KB$14:$KB$523),INDEX($GL$15:$IF$521,$KC399,EO$11),"")</f>
        <v/>
      </c>
      <c r="EP399" s="444" t="s">
        <v>1247</v>
      </c>
      <c r="EQ399" s="360" t="str">
        <f t="shared" si="1237"/>
        <v/>
      </c>
      <c r="ER399" s="360" t="str">
        <f t="shared" si="1238"/>
        <v/>
      </c>
      <c r="ES399" s="360" t="str">
        <f t="shared" si="1239"/>
        <v/>
      </c>
      <c r="ET399" s="360" t="str">
        <f t="shared" si="1240"/>
        <v/>
      </c>
      <c r="EU399" s="360" t="str">
        <f t="shared" si="1241"/>
        <v/>
      </c>
      <c r="EV399" s="360" t="str">
        <f t="shared" si="1242"/>
        <v/>
      </c>
      <c r="EW399" s="360" t="str">
        <f t="shared" si="1243"/>
        <v/>
      </c>
      <c r="EX399" s="360" t="str">
        <f t="shared" si="1244"/>
        <v/>
      </c>
      <c r="EY399" s="360" t="str">
        <f t="shared" si="1245"/>
        <v/>
      </c>
      <c r="EZ399" s="360" t="str">
        <f t="shared" si="1246"/>
        <v/>
      </c>
      <c r="FA399" s="360" t="str">
        <f t="shared" si="1247"/>
        <v/>
      </c>
      <c r="FB399" s="360" t="str">
        <f t="shared" si="1248"/>
        <v/>
      </c>
      <c r="FC399" s="360" t="str">
        <f t="shared" si="1249"/>
        <v/>
      </c>
      <c r="FD399" s="360" t="str">
        <f t="shared" si="1250"/>
        <v/>
      </c>
      <c r="FE399" s="360" t="str">
        <f t="shared" si="1251"/>
        <v/>
      </c>
      <c r="FF399" s="360" t="str">
        <f t="shared" si="1252"/>
        <v/>
      </c>
      <c r="FG399" s="360" t="str">
        <f t="shared" si="1253"/>
        <v/>
      </c>
      <c r="FH399" s="360" t="str">
        <f t="shared" si="1254"/>
        <v/>
      </c>
      <c r="FI399" s="360" t="str">
        <f t="shared" si="1255"/>
        <v/>
      </c>
      <c r="FJ399" s="360" t="str">
        <f t="shared" si="1256"/>
        <v/>
      </c>
      <c r="FK399" s="360" t="str">
        <f t="shared" si="1257"/>
        <v/>
      </c>
      <c r="FL399" s="360" t="str">
        <f t="shared" si="1258"/>
        <v/>
      </c>
      <c r="FM399" s="360" t="str">
        <f t="shared" si="1259"/>
        <v/>
      </c>
      <c r="FN399" s="360" t="str">
        <f t="shared" si="1260"/>
        <v/>
      </c>
      <c r="FO399" s="360" t="str">
        <f t="shared" si="1261"/>
        <v/>
      </c>
      <c r="FP399" s="360" t="str">
        <f t="shared" si="1262"/>
        <v/>
      </c>
      <c r="FQ399" s="360" t="str">
        <f t="shared" si="1263"/>
        <v/>
      </c>
      <c r="FR399" s="360" t="str">
        <f t="shared" si="1264"/>
        <v/>
      </c>
      <c r="FS399" s="360" t="str">
        <f t="shared" si="1265"/>
        <v/>
      </c>
      <c r="FT399" s="360" t="str">
        <f t="shared" ref="FT399:FT462" si="1293">IF(ISNUMBER(MATCH($C399,$CP$15:$CP$521,0)),MATCH($C399,$CP$15:$CP$521,0),(((IF(ISNUMBER(MATCH($C399,$CO$15:$CO$521,0)),MATCH($C399,$CO$15:$CO$521,0),"")))))</f>
        <v/>
      </c>
      <c r="FU399" s="360" t="str">
        <f t="shared" si="1266"/>
        <v/>
      </c>
      <c r="FV399" s="360" t="str">
        <f t="shared" si="1267"/>
        <v/>
      </c>
      <c r="FW399" s="360" t="str">
        <f t="shared" si="1268"/>
        <v/>
      </c>
      <c r="FX399" s="360" t="str">
        <f t="shared" si="1269"/>
        <v/>
      </c>
      <c r="FY399" s="360" t="str">
        <f t="shared" si="1270"/>
        <v/>
      </c>
      <c r="FZ399" s="360" t="str">
        <f t="shared" si="1271"/>
        <v/>
      </c>
      <c r="GA399" s="360" t="str">
        <f t="shared" si="1272"/>
        <v/>
      </c>
      <c r="GB399" s="360" t="str">
        <f t="shared" si="1273"/>
        <v/>
      </c>
      <c r="GC399" s="360" t="str">
        <f t="shared" si="1274"/>
        <v/>
      </c>
      <c r="GD399" s="360" t="str">
        <f t="shared" si="1275"/>
        <v/>
      </c>
      <c r="GE399" s="360" t="str">
        <f t="shared" si="1276"/>
        <v/>
      </c>
      <c r="GF399" s="360" t="str">
        <f t="shared" si="1277"/>
        <v/>
      </c>
      <c r="GG399" s="360" t="str">
        <f t="shared" si="1278"/>
        <v/>
      </c>
      <c r="GH399" s="360" t="str">
        <f t="shared" si="1279"/>
        <v/>
      </c>
      <c r="GI399" s="360" t="str">
        <f t="shared" si="1280"/>
        <v/>
      </c>
      <c r="GJ399" s="360" t="str">
        <f t="shared" si="1281"/>
        <v/>
      </c>
      <c r="GK399" s="444" t="s">
        <v>1247</v>
      </c>
      <c r="GL399" s="361" t="str">
        <f t="shared" ref="GL399:GL462" si="1294">IF(ISTEXT(INDEX($F$15:$H$521,EQ399,1)),INDEX($F$15:$H$521,EQ399,1),IF(ISNUMBER(EQ399),INDEX($F$15:$H$521,EQ399,2),"-"))</f>
        <v>-</v>
      </c>
      <c r="GM399" s="361" t="str">
        <f t="shared" ref="GM399:GM462" si="1295">IF(ISTEXT(INDEX($I$15:$K$521,ER399,1)),INDEX($I$15:$K$521,ER399,1),IF(ISNUMBER(ER399),INDEX($I$15:$K$521,ER399,2),"-"))</f>
        <v>-</v>
      </c>
      <c r="GN399" s="361" t="str">
        <f t="shared" ref="GN399:GN462" si="1296">IF(ISTEXT(INDEX($L$15:$N$521,ES399,1)),INDEX($L$15:$N$521,ES399,1),IF(ISNUMBER(ES399),INDEX($L$15:$N$521,ES399,2),"-"))</f>
        <v>-</v>
      </c>
      <c r="GO399" s="361" t="str">
        <f t="shared" ref="GO399:GO462" si="1297">IF(ISTEXT(INDEX($O$15:$Q$521,ET399,1)),INDEX($O$15:$Q$521,ET399,1),IF(ISNUMBER(ET399),INDEX($O$15:$Q$521,ET399,2),"-"))</f>
        <v>-</v>
      </c>
      <c r="GP399" s="361" t="str">
        <f t="shared" ref="GP399:GP462" si="1298">IF(ISTEXT(INDEX($R$15:$T$521,EU399,1)),INDEX($R$15:$T$521,EU399,1),IF(ISNUMBER(EU399),INDEX($R$15:$T$521,EU399,2),"-"))</f>
        <v>-</v>
      </c>
      <c r="GQ399" s="361" t="str">
        <f t="shared" ref="GQ399:GQ462" si="1299">IF(ISTEXT(INDEX($U$15:$W$521,EV399,1)),INDEX($U$15:$W$521,EV399,1),IF(ISNUMBER(EV399),INDEX($U$15:$W$521,EV399,2),"-"))</f>
        <v>-</v>
      </c>
      <c r="GR399" s="361" t="str">
        <f t="shared" ref="GR399:GR462" si="1300">IF(ISTEXT(INDEX($X$15:$Z$521,EW399,1)),INDEX($X$15:$Z$521,EW399,1),IF(ISNUMBER(EW399),INDEX($X$15:$Z$521,EW399,2),"-"))</f>
        <v>-</v>
      </c>
      <c r="GS399" s="361" t="str">
        <f t="shared" ref="GS399:GS462" si="1301">IF(ISTEXT(INDEX($AA$15:$AC$521,EX399,1)),INDEX($AA$15:$AC$521,EX399,1),IF(ISNUMBER(EX399),INDEX($AA$15:$AC$521,EX399,2),"-"))</f>
        <v>-</v>
      </c>
      <c r="GT399" s="361" t="str">
        <f t="shared" ref="GT399:GT462" si="1302">IF(ISTEXT(INDEX($AD$15:$AF$521,EY399,1)),INDEX($AD$15:$AF$521,EY399,1),IF(ISNUMBER(EY399),INDEX($AD$15:$AF$521,EY399,2),"-"))</f>
        <v>-</v>
      </c>
      <c r="GU399" s="361" t="str">
        <f t="shared" ref="GU399:GU462" si="1303">IF(ISTEXT(INDEX($AG$15:$AI$521,EZ399,1)),INDEX($AG$15:$AI$521,EZ399,1),IF(ISNUMBER(EZ399),INDEX($AG$15:$AI$521,EZ399,2),"-"))</f>
        <v>-</v>
      </c>
      <c r="GV399" s="361" t="str">
        <f t="shared" ref="GV399:GV462" si="1304">IF(ISTEXT(INDEX($AJ$15:$AL$521,FA399,1)),INDEX($AJ$15:$AL$521,FA399,1),IF(ISNUMBER(FA399),INDEX($AJ$15:$AL$521,FA399,2),"-"))</f>
        <v>-</v>
      </c>
      <c r="GW399" s="361" t="str">
        <f t="shared" ref="GW399:GW462" si="1305">IF(ISTEXT(INDEX($AM$15:$AO$521,FB399,1)),INDEX($AM$15:$AO$521,FB399,1),IF(ISNUMBER(FB399),INDEX($AM$15:$AO$521,FB399,2),"-"))</f>
        <v>-</v>
      </c>
      <c r="GX399" s="361" t="str">
        <f t="shared" ref="GX399:GX462" si="1306">IF(ISTEXT(INDEX($AP$15:$AR$521,FC399,1)),INDEX($AP$15:$AR$521,FC399,1),IF(ISNUMBER(FC399),INDEX($AP$15:$AR$521,FC399,2),"-"))</f>
        <v>-</v>
      </c>
      <c r="GY399" s="361" t="str">
        <f t="shared" ref="GY399:GY462" si="1307">IF(ISTEXT(INDEX($AS$15:$AU$521,FD399,1)),INDEX($AS$15:$AU$521,FD399,1),IF(ISNUMBER(FD399),INDEX($AS$15:$AU$521,FD399,2),"-"))</f>
        <v>-</v>
      </c>
      <c r="GZ399" s="361" t="str">
        <f t="shared" ref="GZ399:GZ462" si="1308">IF(ISTEXT(INDEX($AV$15:$AX$521,FE399,1)),INDEX($AV$15:$AX$521,FE399,1),IF(ISNUMBER(FE399),INDEX($AV$15:$AX$521,FE399,2),"-"))</f>
        <v>-</v>
      </c>
      <c r="HA399" s="361" t="str">
        <f t="shared" ref="HA399:HA462" si="1309">IF(ISTEXT(INDEX($AY$15:$BA$521,FF399,1)),INDEX($AY$15:$BA$521,FF399,1),IF(ISNUMBER(FF399),INDEX($AY$15:$BA$521,FF399,2),"-"))</f>
        <v>-</v>
      </c>
      <c r="HB399" s="361" t="str">
        <f t="shared" ref="HB399:HB462" si="1310">IF(ISTEXT(INDEX($BB$15:$BD$521,FG399,1)),INDEX($BB$15:$BD$521,FG399,1),IF(ISNUMBER(FG399),INDEX($BB$15:$BD$521,FG399,2),"-"))</f>
        <v>-</v>
      </c>
      <c r="HC399" s="361" t="str">
        <f t="shared" ref="HC399:HC462" si="1311">IF(ISTEXT(INDEX($BE$15:$BG$521,FH399,1)),INDEX($BE$15:$BG$521,FH399,1),IF(ISNUMBER(FH399),INDEX($BE$15:$BG$521,FH399,2),"-"))</f>
        <v>-</v>
      </c>
      <c r="HD399" s="361" t="str">
        <f t="shared" ref="HD399:HD462" si="1312">IF(ISTEXT(INDEX($BH$15:$BJ$521,FI399,1)),INDEX($BH$15:$BJ$521,FI399,1),IF(ISNUMBER(FI399),INDEX($BH$15:$BJ$521,FI399,2),"-"))</f>
        <v>-</v>
      </c>
      <c r="HE399" s="361" t="str">
        <f t="shared" ref="HE399:HE462" si="1313">IF(ISTEXT(INDEX($BK$15:$BM$521,FJ399,1)),INDEX($BK$15:$BM$521,FJ399,1),IF(ISNUMBER(FJ399),INDEX($BK$15:$BM$521,FJ399,2),"-"))</f>
        <v>-</v>
      </c>
      <c r="HF399" s="361" t="str">
        <f t="shared" ref="HF399:HF462" si="1314">IF(ISTEXT(INDEX($BN$15:$BP$521,FK399,1)),INDEX($BN$15:$BP$521,FK399,1),IF(ISNUMBER(FK399),INDEX($BN$15:$BP$521,FK399,2),"-"))</f>
        <v>-</v>
      </c>
      <c r="HG399" s="361" t="str">
        <f t="shared" ref="HG399:HG462" si="1315">IF(ISTEXT(INDEX($BQ$15:$BS$521,FL399,1)),INDEX($BQ$15:$BS$521,FL399,1),IF(ISNUMBER(FL399),INDEX($BQ$15:$BS$521,FL399,2),"-"))</f>
        <v>-</v>
      </c>
      <c r="HH399" s="361" t="str">
        <f t="shared" ref="HH399:HH462" si="1316">IF(ISTEXT(INDEX($BT$15:$BV$521,FM399,1)),INDEX($BT$15:$BV$521,FM399,1),IF(ISNUMBER(FM399),INDEX($BT$15:$BV$521,FM399,2),"-"))</f>
        <v>-</v>
      </c>
      <c r="HI399" s="361" t="str">
        <f t="shared" ref="HI399:HI462" si="1317">IF(ISTEXT(INDEX($BW$15:$BY$521,FN399,1)),INDEX($BW$15:$BY$521,FN399,1),IF(ISNUMBER(FN399),INDEX($BW$15:$BY$521,FN399,2),"-"))</f>
        <v>-</v>
      </c>
      <c r="HJ399" s="361" t="str">
        <f t="shared" ref="HJ399:HJ462" si="1318">IF(ISTEXT(INDEX($BZ$15:$CB$521,FO399,1)),INDEX($BZ$15:$CB$521,FO399,1),IF(ISNUMBER(FO399),INDEX($BZ$15:$CB$521,FO399,2),"-"))</f>
        <v>-</v>
      </c>
      <c r="HK399" s="361" t="str">
        <f t="shared" ref="HK399:HK462" si="1319">IF(ISTEXT(INDEX($CC$15:$CE$521,FP399,1)),INDEX($CC$15:$CE$521,FP399,1),IF(ISNUMBER(FP399),INDEX($CC$15:$CE$521,FP399,2),"-"))</f>
        <v>-</v>
      </c>
      <c r="HL399" s="361" t="str">
        <f t="shared" ref="HL399:HL462" si="1320">IF(ISTEXT(INDEX($CF$15:$CH$521,FQ399,1)),INDEX($CF$15:$CH$521,FQ399,1),IF(ISNUMBER(FQ399),INDEX($CF$15:$CH$521,FQ399,2),"-"))</f>
        <v>-</v>
      </c>
      <c r="HM399" s="361" t="str">
        <f t="shared" ref="HM399:HM462" si="1321">IF(ISTEXT(INDEX($CI$15:$CK$521,FR399,1)),INDEX($CI$15:$CK$521,FR399,1),IF(ISNUMBER(FR399),INDEX($CI$15:$CK$521,FR399,2),"-"))</f>
        <v>-</v>
      </c>
      <c r="HN399" s="361" t="str">
        <f t="shared" ref="HN399:HN462" si="1322">IF(ISTEXT(INDEX($CL$15:$CN$521,FS399,1)),INDEX($CL$15:$CN$521,FS399,1),IF(ISNUMBER(FS399),INDEX($CL$15:$CN$521,FS399,2),"-"))</f>
        <v>-</v>
      </c>
      <c r="HO399" s="361" t="str">
        <f t="shared" ref="HO399:HO462" si="1323">IF(ISTEXT(INDEX($CO$15:$CQ$521,FT399,1)),INDEX($CO$15:$CQ$521,FT399,1),IF(ISNUMBER(FT399),INDEX($CO$15:$CQ$521,FT399,2),"-"))</f>
        <v>-</v>
      </c>
      <c r="HP399" s="361" t="str">
        <f t="shared" ref="HP399:HP462" si="1324">IF(ISTEXT(INDEX($CR$15:$CT$521,FU399,1)),INDEX($CR$15:$CT$521,FU399,1),IF(ISNUMBER(FU399),INDEX($CR$15:$CT$521,FU399,2),"-"))</f>
        <v>-</v>
      </c>
      <c r="HQ399" s="361" t="str">
        <f t="shared" ref="HQ399:HQ462" si="1325">IF(ISTEXT(INDEX($CU$15:$CW$521,FV399,1)),INDEX($CU$15:$CW$521,FV399,1),IF(ISNUMBER(FV399),INDEX($CU$15:$CW$521,FV399,2),"-"))</f>
        <v>-</v>
      </c>
      <c r="HR399" s="361" t="str">
        <f t="shared" ref="HR399:HR462" si="1326">IF(ISTEXT(INDEX($CX$15:$CZ$521,FW399,1)),INDEX($CX$15:$CZ$521,FW399,1),IF(ISNUMBER(FW399),INDEX($CX$15:$CZ$521,FW399,2),"-"))</f>
        <v>-</v>
      </c>
      <c r="HS399" s="361" t="str">
        <f t="shared" ref="HS399:HS462" si="1327">IF(ISTEXT(INDEX($DA$15:$DC$521,FX399,1)),INDEX($DA$15:$DC$521,FX399,1),IF(ISNUMBER(FX399),INDEX($DA$15:$DC$521,FX399,2),"-"))</f>
        <v>-</v>
      </c>
      <c r="HT399" s="361" t="str">
        <f t="shared" ref="HT399:HT462" si="1328">IF(ISTEXT(INDEX($DD$15:$DF$521,FY399,1)),INDEX($DD$15:$DF$521,FY399,1),IF(ISNUMBER(FY399),INDEX($DD$15:$DF$521,FY399,2),"-"))</f>
        <v>-</v>
      </c>
      <c r="HU399" s="361" t="str">
        <f t="shared" ref="HU399:HU462" si="1329">IF(ISTEXT(INDEX($DG$15:$DI$521,FZ399,1)),INDEX($DG$15:$DI$521,FZ399,1),IF(ISNUMBER(FZ399),INDEX($DG$15:$DI$521,FZ399,2),"-"))</f>
        <v>-</v>
      </c>
      <c r="HV399" s="361" t="str">
        <f t="shared" ref="HV399:HV462" si="1330">IF(ISTEXT(INDEX($DJ$15:$DL$521,GA399,1)),INDEX($DJ$15:$DL$521,GA399,1),IF(ISNUMBER(GA399),INDEX($DJ$15:$DL$521,GA399,2),"-"))</f>
        <v>-</v>
      </c>
      <c r="HW399" s="361" t="str">
        <f t="shared" ref="HW399:HW462" si="1331">IF(ISTEXT(INDEX($DM$15:$DO$521,GB399,1)),INDEX($DM$15:$DO$521,GB399,1),IF(ISNUMBER(GB399),INDEX($DM$15:$DO$521,GB399,2),"-"))</f>
        <v>-</v>
      </c>
      <c r="HX399" s="361" t="str">
        <f t="shared" ref="HX399:HX462" si="1332">IF(ISTEXT(INDEX($DP$15:$DR$521,GC399,1)),INDEX($DP$15:$DR$521,GC399,1),IF(ISNUMBER(GC399),INDEX($DP$15:$DR$521,GC399,2),"-"))</f>
        <v>-</v>
      </c>
      <c r="HY399" s="361" t="str">
        <f t="shared" ref="HY399:HY462" si="1333">IF(ISTEXT(INDEX($DS$15:$DU$521,GD399,1)),INDEX($DS$15:$DU$521,GD399,1),IF(ISNUMBER(GD399),INDEX($DS$15:$DU$521,GD399,2),"-"))</f>
        <v>-</v>
      </c>
      <c r="HZ399" s="361" t="str">
        <f t="shared" ref="HZ399:HZ462" si="1334">IF(ISTEXT(INDEX($DV$15:$DX$521,GE399,1)),INDEX($DV$15:$DX$521,GE399,1),IF(ISNUMBER(GE399),INDEX($DV$15:$DX$521,GE399,2),"-"))</f>
        <v>-</v>
      </c>
      <c r="IA399" s="361" t="str">
        <f t="shared" ref="IA399:IA462" si="1335">IF(ISTEXT(INDEX($DY$15:$EA$521,GF399,1)),INDEX($DY$15:$EA$521,GF399,1),IF(ISNUMBER(GF399),INDEX($DY$15:$EA$521,GF399,2),"-"))</f>
        <v>-</v>
      </c>
      <c r="IB399" s="361" t="str">
        <f t="shared" ref="IB399:IB462" si="1336">IF(ISTEXT(INDEX($EB$15:$ED$521,GG399,1)),INDEX($EB$15:$ED$521,GG399,1),IF(ISNUMBER(GG399),INDEX($EB$15:$ED$521,GG399,2),"-"))</f>
        <v>-</v>
      </c>
      <c r="IC399" s="361" t="str">
        <f t="shared" ref="IC399:IC462" si="1337">IF(ISTEXT(INDEX($EE$15:$EG$521,GH399,1)),INDEX($EE$15:$EG$521,GH399,1),IF(ISNUMBER(GH399),INDEX($EE$15:$EG$521,GH399,2),"-"))</f>
        <v>-</v>
      </c>
      <c r="ID399" s="361" t="str">
        <f t="shared" ref="ID399:ID462" si="1338">IF(ISTEXT(INDEX($EH$15:$EJ$521,GI399,1)),INDEX($EH$15:$EJ$521,GI399,1),IF(ISNUMBER(GI399),INDEX($EH$15:$EJ$521,GI399,2),"-"))</f>
        <v>-</v>
      </c>
      <c r="IE399" s="361" t="str">
        <f t="shared" ref="IE399:IE462" si="1339">IF(ISTEXT(INDEX($EK$15:$EM$521,GJ399,1)),INDEX($EK$15:$EM$521,GJ399,1),IF(ISNUMBER(GJ399),INDEX($EK$15:$EM$521,GJ399,2),"-"))</f>
        <v>-</v>
      </c>
      <c r="IF399" s="444" t="s">
        <v>1247</v>
      </c>
      <c r="IG399" s="56" t="str">
        <f t="shared" si="1282"/>
        <v>-</v>
      </c>
      <c r="IH399" s="56" t="str">
        <f t="shared" si="1283"/>
        <v>-</v>
      </c>
      <c r="II399" s="56" t="str">
        <f t="shared" si="1284"/>
        <v>-</v>
      </c>
      <c r="IJ399" s="56" t="str">
        <f t="shared" si="1285"/>
        <v>-</v>
      </c>
      <c r="IK399" s="56" t="str">
        <f t="shared" ref="IK399:IK462" si="1340">IF(ISNUMBER(EU399),INDEX($S$15:$T$521,EU399,2),"-")</f>
        <v>-</v>
      </c>
      <c r="IL399" s="56" t="str">
        <f t="shared" ref="IL399:IL462" si="1341">IF(ISNUMBER(EV399),INDEX($V$15:$W$521,EV399,2),"-")</f>
        <v>-</v>
      </c>
      <c r="IM399" s="56" t="str">
        <f t="shared" ref="IM399:IM462" si="1342">IF(ISNUMBER(EW399),INDEX($Y$15:$Z$521,EW399,2),"-")</f>
        <v>-</v>
      </c>
      <c r="IN399" s="56" t="str">
        <f t="shared" ref="IN399:IN462" si="1343">IF(ISNUMBER(EX399),INDEX($AB$15:$AC$521,EX399,2),"-")</f>
        <v>-</v>
      </c>
      <c r="IO399" s="56" t="str">
        <f t="shared" ref="IO399:IO462" si="1344">IF(ISNUMBER(EY399),INDEX($AE$15:$AF$521,EY399,2),"-")</f>
        <v>-</v>
      </c>
      <c r="IP399" s="56" t="str">
        <f t="shared" ref="IP399:IP462" si="1345">IF(ISNUMBER(EZ399),INDEX($AH$15:$AI$521,EZ399,2),"-")</f>
        <v>-</v>
      </c>
      <c r="IQ399" s="56" t="str">
        <f t="shared" ref="IQ399:IQ462" si="1346">IF(ISNUMBER(FA399),INDEX($AK$15:$AL$521,FA399,2),"-")</f>
        <v>-</v>
      </c>
      <c r="IR399" s="56" t="str">
        <f t="shared" ref="IR399:IR462" si="1347">IF(ISNUMBER(FB399),INDEX($AN$15:$AO$521,FB399,2),"-")</f>
        <v>-</v>
      </c>
      <c r="IS399" s="56" t="str">
        <f t="shared" ref="IS399:IS462" si="1348">IF(ISNUMBER(FC399),INDEX($AQ$15:$AR$521,FC399,2),"-")</f>
        <v>-</v>
      </c>
      <c r="IT399" s="56" t="str">
        <f t="shared" ref="IT399:IT462" si="1349">IF(ISNUMBER(FD399),INDEX($AT$15:$AU$521,FD399,2),"-")</f>
        <v>-</v>
      </c>
      <c r="IU399" s="56" t="str">
        <f t="shared" ref="IU399:IU462" si="1350">IF(ISNUMBER(FE399),INDEX($AW$15:$AX$521,FE399,2),"-")</f>
        <v>-</v>
      </c>
      <c r="IV399" s="56" t="str">
        <f t="shared" ref="IV399:IV462" si="1351">IF(ISNUMBER(FF399),INDEX($AZ$15:$BA$521,FF399,2),"-")</f>
        <v>-</v>
      </c>
      <c r="IW399" s="56" t="str">
        <f t="shared" ref="IW399:IW462" si="1352">IF(ISNUMBER(FG399),INDEX($BC$15:$BD$521,FG399,2),"-")</f>
        <v>-</v>
      </c>
      <c r="IX399" s="56" t="str">
        <f t="shared" ref="IX399:IX462" si="1353">IF(ISNUMBER(FH399),INDEX($BF$15:$BG$521,FH399,2),"-")</f>
        <v>-</v>
      </c>
      <c r="IY399" s="56" t="str">
        <f t="shared" ref="IY399:IY462" si="1354">IF(ISNUMBER(FI399),INDEX($BI$15:$BJ$521,FI399,2),"-")</f>
        <v>-</v>
      </c>
      <c r="IZ399" s="56" t="str">
        <f t="shared" ref="IZ399:IZ462" si="1355">IF(ISNUMBER(FJ399),INDEX($BL$15:$BM$521,FJ399,2),"-")</f>
        <v>-</v>
      </c>
      <c r="JA399" s="56" t="str">
        <f t="shared" ref="JA399:JA462" si="1356">IF(ISNUMBER(FK399),INDEX($BO$15:$BP$521,FK399,2),"-")</f>
        <v>-</v>
      </c>
      <c r="JB399" s="56" t="str">
        <f t="shared" ref="JB399:JB462" si="1357">IF(ISNUMBER(FL399),INDEX($BR$15:$BS$521,FL399,2),"-")</f>
        <v>-</v>
      </c>
      <c r="JC399" s="56" t="str">
        <f t="shared" ref="JC399:JC462" si="1358">IF(ISNUMBER(FM399),INDEX($BU$15:$BV$521,FM399,2),"-")</f>
        <v>-</v>
      </c>
      <c r="JD399" s="56" t="str">
        <f t="shared" ref="JD399:JD462" si="1359">IF(ISNUMBER(FN399),INDEX($BX$15:$BY$521,FN399,2),"-")</f>
        <v>-</v>
      </c>
      <c r="JE399" s="56" t="str">
        <f t="shared" ref="JE399:JE462" si="1360">IF(ISNUMBER(FO399),INDEX($CA$15:$CB$521,FO399,2),"-")</f>
        <v>-</v>
      </c>
      <c r="JF399" s="56" t="str">
        <f t="shared" ref="JF399:JF462" si="1361">IF(ISNUMBER(FP399),INDEX($CD$15:$CE$521,FP399,2),"-")</f>
        <v>-</v>
      </c>
      <c r="JG399" s="56" t="str">
        <f t="shared" ref="JG399:JG462" si="1362">IF(ISNUMBER(FQ399),INDEX($CG$15:$CH$521,FQ399,2),"-")</f>
        <v>-</v>
      </c>
      <c r="JH399" s="56" t="str">
        <f t="shared" ref="JH399:JH462" si="1363">IF(ISNUMBER(FR399),INDEX($CJ$15:$CK$521,FR399,2),"-")</f>
        <v>-</v>
      </c>
      <c r="JI399" s="56" t="str">
        <f t="shared" ref="JI399:JI462" si="1364">IF(ISNUMBER(FS399),INDEX($CM$15:$CN$521,FS399,2),"-")</f>
        <v>-</v>
      </c>
      <c r="JJ399" s="56" t="str">
        <f t="shared" ref="JJ399:JJ462" si="1365">IF(ISNUMBER(FT399),INDEX($CP$15:$CQ$521,FT399,2),"-")</f>
        <v>-</v>
      </c>
      <c r="JK399" s="56" t="str">
        <f t="shared" ref="JK399:JK462" si="1366">IF(ISNUMBER(FU399),INDEX($CS$15:$CT$521,FU399,2),"-")</f>
        <v>-</v>
      </c>
      <c r="JL399" s="56" t="str">
        <f t="shared" ref="JL399:JL462" si="1367">IF(ISNUMBER(FV399),INDEX($CV$15:$CW$521,FV399,2),"-")</f>
        <v>-</v>
      </c>
      <c r="JM399" s="56" t="str">
        <f t="shared" ref="JM399:JM462" si="1368">IF(ISNUMBER(FW399),INDEX($CY$15:$CZ$521,FW399,2),"-")</f>
        <v>-</v>
      </c>
      <c r="JN399" s="56" t="str">
        <f t="shared" ref="JN399:JN462" si="1369">IF(ISNUMBER(FX399),INDEX($DB$15:$DC$521,FX399,2),"-")</f>
        <v>-</v>
      </c>
      <c r="JO399" s="56" t="str">
        <f t="shared" ref="JO399:JO462" si="1370">IF(ISNUMBER(FY399),INDEX($DE$15:$DF$521,FY399,2),"-")</f>
        <v>-</v>
      </c>
      <c r="JP399" s="56" t="str">
        <f t="shared" ref="JP399:JP462" si="1371">IF(ISNUMBER(FZ399),INDEX($DH$15:$DI$521,FZ399,2),"-")</f>
        <v>-</v>
      </c>
      <c r="JQ399" s="56" t="str">
        <f t="shared" ref="JQ399:JQ462" si="1372">IF(ISNUMBER(GA399),INDEX($DK$15:$DL$521,GA399,2),"-")</f>
        <v>-</v>
      </c>
      <c r="JR399" s="56" t="str">
        <f t="shared" ref="JR399:JR462" si="1373">IF(ISNUMBER(GB399),INDEX($DN$15:$DO$521,GB399,2),"-")</f>
        <v>-</v>
      </c>
      <c r="JS399" s="56" t="str">
        <f t="shared" ref="JS399:JS462" si="1374">IF(ISNUMBER(GC399),INDEX($DQ$15:$DR$521,GC399,2),"-")</f>
        <v>-</v>
      </c>
      <c r="JT399" s="56" t="str">
        <f t="shared" ref="JT399:JT462" si="1375">IF(ISNUMBER(GD399),INDEX($DT$15:$DU$521,GD399,2),"-")</f>
        <v>-</v>
      </c>
      <c r="JU399" s="56" t="str">
        <f t="shared" ref="JU399:JU462" si="1376">IF(ISNUMBER(GE399),INDEX($DW$15:$DX$521,GE399,2),"-")</f>
        <v>-</v>
      </c>
      <c r="JV399" s="56" t="str">
        <f t="shared" ref="JV399:JV462" si="1377">IF(ISNUMBER(GF399),INDEX($DZ$15:$EA$521,GF399,2),"-")</f>
        <v>-</v>
      </c>
      <c r="JW399" s="56" t="str">
        <f t="shared" ref="JW399:JW462" si="1378">IF(ISNUMBER(GG399),INDEX($EC$15:$ED$521,GG399,2),"-")</f>
        <v>-</v>
      </c>
      <c r="JX399" s="56" t="str">
        <f t="shared" ref="JX399:JX462" si="1379">IF(ISNUMBER(GH399),INDEX($EF$15:$EG$521,GH399,2),"-")</f>
        <v>-</v>
      </c>
      <c r="JY399" s="56" t="str">
        <f t="shared" ref="JY399:JY462" si="1380">IF(ISNUMBER(GI399),INDEX($EI$15:$EJ$521,GI399,2),"-")</f>
        <v>-</v>
      </c>
      <c r="JZ399" s="56" t="str">
        <f t="shared" ref="JZ399:JZ462" si="1381">IF(ISNUMBER(GJ399),INDEX($EL$15:$EM$521,GJ399,2),"-")</f>
        <v>-</v>
      </c>
      <c r="KA399" s="444" t="s">
        <v>1247</v>
      </c>
      <c r="KB399" s="360">
        <f>IF(ISNUMBER(INDEX($EQ$15:$GK$521,$B399,EO$11)),MAX(KB$14:KB398)+1,0)</f>
        <v>0</v>
      </c>
      <c r="KC399" s="360" t="str">
        <f t="shared" si="1286"/>
        <v/>
      </c>
      <c r="KD399" s="373" t="s">
        <v>2</v>
      </c>
      <c r="KE399" s="215"/>
      <c r="KF399" s="60"/>
      <c r="KG399" s="60"/>
      <c r="KH399" s="60"/>
      <c r="KI399" s="60"/>
      <c r="KJ399" s="60"/>
      <c r="KK399" s="60"/>
      <c r="KL399" s="60"/>
      <c r="KM399" s="60"/>
      <c r="KN399" s="60"/>
      <c r="KO399" s="60"/>
      <c r="KP399" s="60"/>
      <c r="KQ399" s="60"/>
      <c r="KR399" s="60"/>
      <c r="KS399" s="60"/>
      <c r="KT399" s="60"/>
      <c r="KU399" s="60"/>
      <c r="KV399" s="60"/>
      <c r="KW399" s="60"/>
      <c r="KX399" s="60"/>
      <c r="KY399" s="60"/>
      <c r="KZ399" s="283" t="str">
        <f t="shared" ref="KZ399:KZ462" si="1382">IF(ISNUMBER(MH399),INDEX($EO$15:$EO$520,MATCH(MH399,$MG$15:$MG$520,0),1),"")</f>
        <v/>
      </c>
      <c r="LA399" s="26"/>
      <c r="LB399" s="18"/>
      <c r="LC399" s="18"/>
      <c r="LD399" s="18"/>
      <c r="LE399" s="18"/>
      <c r="LF399" s="18"/>
      <c r="LG399" s="18"/>
      <c r="LH399" s="18"/>
      <c r="LI399" s="18"/>
      <c r="LJ399" s="18"/>
      <c r="LK399" s="18"/>
      <c r="LL399" s="18"/>
      <c r="LM399" s="18"/>
      <c r="LN399" s="63"/>
      <c r="LO399" s="251">
        <f t="shared" ref="LO399:LO462" si="1383">IF(LB399&lt;&gt;"",ROW()-$C$14,0)</f>
        <v>0</v>
      </c>
      <c r="LP399" s="251">
        <f t="shared" ref="LP399:LP462" si="1384">IF(LC399&lt;&gt;"",ROW()-$C$14,0)</f>
        <v>0</v>
      </c>
      <c r="LQ399" s="251">
        <f t="shared" ref="LQ399:LQ462" si="1385">IF(LD399&lt;&gt;"",ROW()-$C$14,0)</f>
        <v>0</v>
      </c>
      <c r="LR399" s="251">
        <f t="shared" ref="LR399:LR462" si="1386">IF(LE399&lt;&gt;"",ROW()-$C$14,0)</f>
        <v>0</v>
      </c>
      <c r="LS399" s="251">
        <f t="shared" ref="LS399:LS462" si="1387">IF(LF399&lt;&gt;"",ROW()-$C$14,0)</f>
        <v>0</v>
      </c>
      <c r="LT399" s="251">
        <f t="shared" ref="LT399:LT462" si="1388">IF(LG399&lt;&gt;"",ROW()-$C$14,0)</f>
        <v>0</v>
      </c>
      <c r="LU399" s="251">
        <f t="shared" ref="LU399:LU462" si="1389">IF(LH399&lt;&gt;"",ROW()-$C$14,0)</f>
        <v>0</v>
      </c>
      <c r="LV399" s="251">
        <f t="shared" ref="LV399:LV462" si="1390">IF(LI399&lt;&gt;"",ROW()-$C$14,0)</f>
        <v>0</v>
      </c>
      <c r="LW399" s="251">
        <f t="shared" ref="LW399:LW462" si="1391">IF(LJ399&lt;&gt;"",ROW()-$C$14,0)</f>
        <v>0</v>
      </c>
      <c r="LX399" s="251">
        <f t="shared" ref="LX399:LX462" si="1392">IF(LK399&lt;&gt;"",ROW()-$C$14,0)</f>
        <v>0</v>
      </c>
      <c r="LY399" s="251">
        <f t="shared" ref="LY399:LY462" si="1393">IF(LL399&lt;&gt;"",ROW()-$C$14,0)</f>
        <v>0</v>
      </c>
      <c r="LZ399" s="251">
        <f t="shared" ref="LZ399:LZ462" si="1394">IF(LM399&lt;&gt;"",ROW()-$C$14,0)</f>
        <v>0</v>
      </c>
      <c r="MA399" s="63" t="str">
        <f t="shared" ref="MA399:MA462" si="1395">IF(B399&gt;$MA$12,"",_xlfn.IFS(B399&lt;=LO$12,$LO$13,B399&lt;=LP$12,$LP$13,B399&lt;=LQ$12,$LQ$13,B399&lt;=LR$12,$LR$13,B399&lt;=LS$12,$LS$13,B399&lt;=LT$12,$LT$13,B399&lt;=LU$12,$LU$13,B399&lt;=LV$12,$LV$13,B399&lt;=LW$12,$LW$13,B399&lt;=LX$12,$LX$13,B399&lt;=LY$12,$LY$13,B399&lt;=LZ$12,$LZ$13))</f>
        <v/>
      </c>
      <c r="MB399" s="63" t="str">
        <f t="shared" si="1287"/>
        <v/>
      </c>
      <c r="MC399" s="63">
        <f t="shared" si="1288"/>
        <v>385</v>
      </c>
      <c r="MD399" s="63" t="str">
        <f t="shared" si="1289"/>
        <v/>
      </c>
      <c r="ME399" s="63" t="str">
        <f t="shared" si="1290"/>
        <v/>
      </c>
      <c r="MF399" s="315" t="str">
        <f t="shared" ref="MF399:MF462" si="1396">IF(ISNUMBER(MD399),MATCH(EO399,$ME$15:$ME$520,0),"")</f>
        <v/>
      </c>
      <c r="MG399" s="315">
        <f>IF(ISNUMBER(MATCH(EO399,$ME$15:$ME$520,0)),0,MAX(MG$14:MG398)+1)</f>
        <v>0</v>
      </c>
      <c r="MH399" s="315" t="str">
        <f t="shared" ref="MH399:MH462" si="1397">IF(B399&lt;=$MH$14,B399,"")</f>
        <v/>
      </c>
      <c r="MI399" s="369"/>
      <c r="MJ399" s="68"/>
      <c r="MK399" s="18"/>
      <c r="ML399" s="242"/>
      <c r="MM399" s="242"/>
      <c r="MN399" s="59"/>
      <c r="MO399" s="59"/>
      <c r="MP399" s="285"/>
      <c r="MQ399" s="59"/>
      <c r="MR399" s="59"/>
      <c r="MS399" s="285"/>
      <c r="MT399" s="59"/>
      <c r="MU399" s="285"/>
      <c r="MV399" s="59"/>
      <c r="MW399" s="59"/>
      <c r="MX399" s="59"/>
      <c r="MY399" s="59"/>
      <c r="MZ399" s="59"/>
      <c r="NA399" s="59"/>
      <c r="NB399" s="59"/>
      <c r="NC399" s="59"/>
      <c r="ND399" s="59"/>
      <c r="NE399" s="59"/>
      <c r="NF399" s="59"/>
      <c r="NG399" s="59"/>
      <c r="NH399" s="59"/>
      <c r="NI399" s="59"/>
      <c r="NJ399" s="59"/>
      <c r="NK399" s="59"/>
      <c r="NL399" s="454"/>
      <c r="NM399" s="454"/>
      <c r="NN399" s="59"/>
      <c r="NO399" s="18"/>
      <c r="NP399" s="18"/>
      <c r="NQ399" s="18"/>
      <c r="NR399" s="18"/>
      <c r="NS399" s="18"/>
      <c r="NT399" s="18"/>
      <c r="NU399" s="18"/>
      <c r="NV399" s="18"/>
      <c r="NW399" s="18"/>
      <c r="NX399" s="18"/>
      <c r="NY399" s="18"/>
      <c r="NZ399" s="18"/>
      <c r="OA399" s="18"/>
      <c r="OB399" s="18"/>
      <c r="OC399" s="18"/>
      <c r="OZ399" s="59"/>
      <c r="PA399" s="251" t="str">
        <f t="shared" ref="PA399:PA462" si="1398">IF(AND(ISNUMBER(PA$14),ISNUMBER(MATCH($ME399,GL$15:GL$520,0))),$ME399,"")</f>
        <v/>
      </c>
      <c r="PB399" s="251" t="str">
        <f t="shared" ref="PB399:PB462" si="1399">IF(AND(ISNUMBER(PB$14),ISNUMBER(MATCH($ME399,GM$15:GM$520,0))),$ME399,"")</f>
        <v/>
      </c>
      <c r="PC399" s="251" t="str">
        <f t="shared" ref="PC399:PC462" si="1400">IF(AND(ISNUMBER(PC$14),ISNUMBER(MATCH($ME399,GN$15:GN$520,0))),$ME399,"")</f>
        <v/>
      </c>
      <c r="PD399" s="251" t="str">
        <f t="shared" ref="PD399:PD462" si="1401">IF(AND(ISNUMBER(PD$14),ISNUMBER(MATCH($ME399,GO$15:GO$520,0))),$ME399,"")</f>
        <v/>
      </c>
      <c r="PE399" s="251" t="str">
        <f t="shared" ref="PE399:PE462" si="1402">IF(AND(ISNUMBER(PE$14),ISNUMBER(MATCH($ME399,GP$15:GP$520,0))),$ME399,"")</f>
        <v/>
      </c>
      <c r="PF399" s="251" t="str">
        <f t="shared" ref="PF399:PF462" si="1403">IF(AND(ISNUMBER(PF$14),ISNUMBER(MATCH($ME399,GQ$15:GQ$520,0))),$ME399,"")</f>
        <v/>
      </c>
      <c r="PG399" s="251" t="str">
        <f t="shared" ref="PG399:PG462" si="1404">IF(AND(ISNUMBER(PG$14),ISNUMBER(MATCH($ME399,GR$15:GR$520,0))),$ME399,"")</f>
        <v/>
      </c>
      <c r="PH399" s="251" t="str">
        <f t="shared" ref="PH399:PH462" si="1405">IF(AND(ISNUMBER(PH$14),ISNUMBER(MATCH($ME399,GS$15:GS$520,0))),$ME399,"")</f>
        <v/>
      </c>
      <c r="PI399" s="251" t="str">
        <f t="shared" ref="PI399:PI462" si="1406">IF(AND(ISNUMBER(PI$14),ISNUMBER(MATCH($ME399,GT$15:GT$520,0))),$ME399,"")</f>
        <v/>
      </c>
      <c r="PJ399" s="251" t="str">
        <f t="shared" ref="PJ399:PJ462" si="1407">IF(AND(ISNUMBER(PJ$14),ISNUMBER(MATCH($ME399,GU$15:GU$520,0))),$ME399,"")</f>
        <v/>
      </c>
      <c r="PK399" s="251" t="str">
        <f t="shared" ref="PK399:PK462" si="1408">IF(AND(ISNUMBER(PK$14),ISNUMBER(MATCH($ME399,GV$15:GV$520,0))),$ME399,"")</f>
        <v/>
      </c>
      <c r="PL399" s="251" t="str">
        <f t="shared" ref="PL399:PL462" si="1409">IF(AND(ISNUMBER(PL$14),ISNUMBER(MATCH($ME399,GW$15:GW$520,0))),$ME399,"")</f>
        <v/>
      </c>
      <c r="PM399" s="251" t="str">
        <f t="shared" ref="PM399:PM462" si="1410">IF(AND(ISNUMBER(PM$14),ISNUMBER(MATCH($ME399,GX$15:GX$520,0))),$ME399,"")</f>
        <v/>
      </c>
      <c r="PN399" s="251" t="str">
        <f t="shared" ref="PN399:PN462" si="1411">IF(AND(ISNUMBER(PN$14),ISNUMBER(MATCH($ME399,GY$15:GY$520,0))),$ME399,"")</f>
        <v/>
      </c>
      <c r="PO399" s="251" t="str">
        <f t="shared" ref="PO399:PO462" si="1412">IF(AND(ISNUMBER(PO$14),ISNUMBER(MATCH($ME399,GZ$15:GZ$520,0))),$ME399,"")</f>
        <v/>
      </c>
      <c r="PP399" s="251" t="str">
        <f t="shared" ref="PP399:PP462" si="1413">IF(AND(ISNUMBER(PP$14),ISNUMBER(MATCH($ME399,HA$15:HA$520,0))),$ME399,"")</f>
        <v/>
      </c>
      <c r="PQ399" s="251" t="str">
        <f t="shared" ref="PQ399:PQ462" si="1414">IF(AND(ISNUMBER(PQ$14),ISNUMBER(MATCH($ME399,HB$15:HB$520,0))),$ME399,"")</f>
        <v/>
      </c>
      <c r="PR399" s="251" t="str">
        <f t="shared" ref="PR399:PR462" si="1415">IF(AND(ISNUMBER(PR$14),ISNUMBER(MATCH($ME399,HC$15:HC$520,0))),$ME399,"")</f>
        <v/>
      </c>
      <c r="PS399" s="251" t="str">
        <f t="shared" ref="PS399:PS462" si="1416">IF(AND(ISNUMBER(PS$14),ISNUMBER(MATCH($ME399,HD$15:HD$520,0))),$ME399,"")</f>
        <v/>
      </c>
      <c r="PT399" s="251" t="str">
        <f t="shared" ref="PT399:PT462" si="1417">IF(AND(ISNUMBER(PT$14),ISNUMBER(MATCH($ME399,HE$15:HE$520,0))),$ME399,"")</f>
        <v/>
      </c>
      <c r="PU399" s="251" t="str">
        <f t="shared" ref="PU399:PU462" si="1418">IF(AND(ISNUMBER(PU$14),ISNUMBER(MATCH($ME399,HF$15:HF$520,0))),$ME399,"")</f>
        <v/>
      </c>
      <c r="PV399" s="251" t="str">
        <f t="shared" ref="PV399:PV462" si="1419">IF(AND(ISNUMBER(PV$14),ISNUMBER(MATCH($ME399,HG$15:HG$520,0))),$ME399,"")</f>
        <v/>
      </c>
      <c r="PW399" s="251" t="str">
        <f t="shared" ref="PW399:PW462" si="1420">IF(AND(ISNUMBER(PW$14),ISNUMBER(MATCH($ME399,HH$15:HH$520,0))),$ME399,"")</f>
        <v/>
      </c>
      <c r="PX399" s="251" t="str">
        <f t="shared" ref="PX399:PX462" si="1421">IF(AND(ISNUMBER(PX$14),ISNUMBER(MATCH($ME399,HI$15:HI$520,0))),$ME399,"")</f>
        <v/>
      </c>
      <c r="PY399" s="251" t="str">
        <f t="shared" ref="PY399:PY462" si="1422">IF(AND(ISNUMBER(PY$14),ISNUMBER(MATCH($ME399,HJ$15:HJ$520,0))),$ME399,"")</f>
        <v/>
      </c>
      <c r="PZ399" s="251" t="str">
        <f t="shared" ref="PZ399:PZ462" si="1423">IF(AND(ISNUMBER(PZ$14),ISNUMBER(MATCH($ME399,HK$15:HK$520,0))),$ME399,"")</f>
        <v/>
      </c>
      <c r="QA399" s="251" t="str">
        <f t="shared" ref="QA399:QA462" si="1424">IF(AND(ISNUMBER(QA$14),ISNUMBER(MATCH($ME399,HL$15:HL$520,0))),$ME399,"")</f>
        <v/>
      </c>
      <c r="QB399" s="251" t="str">
        <f t="shared" ref="QB399:QB462" si="1425">IF(AND(ISNUMBER(QB$14),ISNUMBER(MATCH($ME399,HM$15:HM$520,0))),$ME399,"")</f>
        <v/>
      </c>
      <c r="QC399" s="251" t="str">
        <f t="shared" ref="QC399:QC462" si="1426">IF(AND(ISNUMBER(QC$14),ISNUMBER(MATCH($ME399,HN$15:HN$520,0))),$ME399,"")</f>
        <v/>
      </c>
      <c r="QD399" s="251" t="str">
        <f t="shared" ref="QD399:QD462" si="1427">IF(AND(ISNUMBER(QD$14),ISNUMBER(MATCH($ME399,HO$15:HO$520,0))),$ME399,"")</f>
        <v/>
      </c>
      <c r="QE399" s="251" t="str">
        <f t="shared" ref="QE399:QE462" si="1428">IF(AND(ISNUMBER(QE$14),ISNUMBER(MATCH($ME399,HP$15:HP$520,0))),$ME399,"")</f>
        <v/>
      </c>
      <c r="QF399" s="63">
        <f t="shared" ref="QF399:QF462" si="1429">COUNTIF(PA399:QB399,"="&amp;ME399)</f>
        <v>0</v>
      </c>
      <c r="QG399" s="59"/>
      <c r="QH399" s="59"/>
      <c r="QI399" s="59"/>
      <c r="QJ399" s="59"/>
      <c r="QK399" s="59"/>
      <c r="QL399" s="59"/>
      <c r="QM399" s="59"/>
      <c r="QN399" s="59"/>
    </row>
    <row r="400" spans="1:456" ht="6.75" customHeight="1" x14ac:dyDescent="0.25">
      <c r="A400" s="68"/>
      <c r="B400" s="389" t="str">
        <f t="shared" si="1291"/>
        <v/>
      </c>
      <c r="C400" s="72"/>
      <c r="D400" s="261"/>
      <c r="E400" s="59"/>
      <c r="F400" s="229"/>
      <c r="G400" s="295"/>
      <c r="H400" s="295"/>
      <c r="I400" s="229"/>
      <c r="J400" s="295"/>
      <c r="K400" s="295"/>
      <c r="L400" s="229"/>
      <c r="M400" s="295"/>
      <c r="N400" s="295"/>
      <c r="O400" s="229"/>
      <c r="P400" s="295"/>
      <c r="Q400" s="295"/>
      <c r="R400" s="229"/>
      <c r="S400" s="230"/>
      <c r="T400" s="231"/>
      <c r="U400" s="229"/>
      <c r="V400" s="230"/>
      <c r="W400" s="231"/>
      <c r="X400" s="229"/>
      <c r="Y400" s="230"/>
      <c r="Z400" s="231"/>
      <c r="AA400" s="229"/>
      <c r="AB400" s="295"/>
      <c r="AC400" s="295"/>
      <c r="AD400" s="229"/>
      <c r="AE400" s="295"/>
      <c r="AF400" s="295"/>
      <c r="AG400" s="229"/>
      <c r="AH400" s="295"/>
      <c r="AI400" s="295"/>
      <c r="AJ400" s="229"/>
      <c r="AK400" s="295"/>
      <c r="AL400" s="295"/>
      <c r="AM400" s="229"/>
      <c r="AN400" s="295"/>
      <c r="AO400" s="295"/>
      <c r="AP400" s="243"/>
      <c r="AQ400" s="295"/>
      <c r="AR400" s="290"/>
      <c r="AS400" s="243"/>
      <c r="AT400" s="295"/>
      <c r="AU400" s="290"/>
      <c r="AV400" s="229"/>
      <c r="AW400" s="230"/>
      <c r="AX400" s="231"/>
      <c r="AY400" s="229"/>
      <c r="AZ400" s="230"/>
      <c r="BA400" s="231"/>
      <c r="BB400" s="229"/>
      <c r="BC400" s="230"/>
      <c r="BD400" s="231"/>
      <c r="BE400" s="229"/>
      <c r="BF400" s="230"/>
      <c r="BG400" s="231"/>
      <c r="BH400" s="229"/>
      <c r="BI400" s="230"/>
      <c r="BJ400" s="231"/>
      <c r="BK400" s="243"/>
      <c r="BL400" s="230"/>
      <c r="BM400" s="231"/>
      <c r="BN400" s="243"/>
      <c r="BO400" s="230"/>
      <c r="BP400" s="231"/>
      <c r="BQ400" s="229"/>
      <c r="BR400" s="230"/>
      <c r="BS400" s="231"/>
      <c r="BT400" s="229"/>
      <c r="BU400" s="230"/>
      <c r="BV400" s="231"/>
      <c r="BW400" s="229"/>
      <c r="BX400" s="230"/>
      <c r="BY400" s="231"/>
      <c r="BZ400" s="229"/>
      <c r="CA400" s="230"/>
      <c r="CB400" s="231"/>
      <c r="CC400" s="229"/>
      <c r="CD400" s="230"/>
      <c r="CE400" s="231"/>
      <c r="CF400" s="331"/>
      <c r="CG400" s="332"/>
      <c r="CH400" s="385"/>
      <c r="CI400" s="331"/>
      <c r="CJ400" s="332"/>
      <c r="CK400" s="385"/>
      <c r="CL400" s="243"/>
      <c r="CM400" s="230"/>
      <c r="CN400" s="354"/>
      <c r="CO400" s="243"/>
      <c r="CP400" s="230"/>
      <c r="CQ400" s="231"/>
      <c r="CR400" s="331"/>
      <c r="CS400" s="332"/>
      <c r="CT400" s="333"/>
      <c r="CU400" s="229"/>
      <c r="CV400" s="230"/>
      <c r="CW400" s="231"/>
      <c r="CX400" s="331"/>
      <c r="CY400" s="332"/>
      <c r="CZ400" s="333"/>
      <c r="DA400" s="331"/>
      <c r="DB400" s="332"/>
      <c r="DC400" s="333"/>
      <c r="DD400" s="331"/>
      <c r="DE400" s="332"/>
      <c r="DF400" s="333"/>
      <c r="DG400" s="331"/>
      <c r="DH400" s="332"/>
      <c r="DI400" s="333"/>
      <c r="DJ400" s="229"/>
      <c r="DK400" s="230"/>
      <c r="DL400" s="231"/>
      <c r="DM400" s="229"/>
      <c r="DN400" s="230"/>
      <c r="DO400" s="231"/>
      <c r="DP400" s="331"/>
      <c r="DQ400" s="332"/>
      <c r="DR400" s="333"/>
      <c r="DS400" s="331"/>
      <c r="DT400" s="332"/>
      <c r="DU400" s="333"/>
      <c r="DV400" s="331"/>
      <c r="DW400" s="332"/>
      <c r="DX400" s="333"/>
      <c r="DY400" s="331"/>
      <c r="DZ400" s="332"/>
      <c r="EA400" s="333"/>
      <c r="EB400" s="331"/>
      <c r="EC400" s="332"/>
      <c r="ED400" s="333"/>
      <c r="EE400" s="331"/>
      <c r="EF400" s="332"/>
      <c r="EG400" s="333"/>
      <c r="EH400" s="229"/>
      <c r="EI400" s="230"/>
      <c r="EJ400" s="231"/>
      <c r="EK400" s="229"/>
      <c r="EL400" s="230"/>
      <c r="EM400" s="231"/>
      <c r="EN400" s="244"/>
      <c r="EO400" s="269" t="str">
        <f t="shared" si="1292"/>
        <v/>
      </c>
      <c r="EP400" s="444" t="s">
        <v>1247</v>
      </c>
      <c r="EQ400" s="360" t="str">
        <f t="shared" ref="EQ400:EQ463" si="1430">IF(ISNUMBER(MATCH($C400,$G$15:$G$521,0)),MATCH($C400,$G$15:$G$521,0),(((IF(ISNUMBER(MATCH($C400,$F$15:$F$521,0)),MATCH($C400,$F$15:$F$521,0),"")))))</f>
        <v/>
      </c>
      <c r="ER400" s="360" t="str">
        <f t="shared" ref="ER400:ER463" si="1431">IF(ISNUMBER(MATCH($C400,$J$15:$J$521,0)),MATCH($C400,$J$15:$J$521,0),(((IF(ISNUMBER(MATCH($C400,$I$15:$I$521,0)),MATCH($C400,$I$15:$I$521,0),"")))))</f>
        <v/>
      </c>
      <c r="ES400" s="360" t="str">
        <f t="shared" ref="ES400:ES463" si="1432">IF(ISNUMBER(MATCH($C400,$M$15:$M$521,0)),MATCH($C400,$M$15:$M$521,0),(((IF(ISNUMBER(MATCH($C400,$L$15:$L$521,0)),MATCH($C400,$L$15:$L$521,0),"")))))</f>
        <v/>
      </c>
      <c r="ET400" s="360" t="str">
        <f t="shared" ref="ET400:ET463" si="1433">IF(ISNUMBER(MATCH($C400,$P$15:$P$521,0)),MATCH($C400,$P$15:$P$521,0),(((IF(ISNUMBER(MATCH($C400,$O$15:$O$521,0)),MATCH($C400,$O$15:$O$521,0),"")))))</f>
        <v/>
      </c>
      <c r="EU400" s="360" t="str">
        <f t="shared" ref="EU400:EU463" si="1434">IF(ISNUMBER(MATCH($C400,$S$15:$S$521,0)),MATCH($C400,$S$15:$S$521,0),(((IF(ISNUMBER(MATCH($C400,$R$15:$R$521,0)),MATCH($C400,$R$15:$R$521,0),"")))))</f>
        <v/>
      </c>
      <c r="EV400" s="360" t="str">
        <f t="shared" ref="EV400:EV463" si="1435">IF(ISNUMBER(MATCH($C400,$V$15:$V$521,0)),MATCH($C400,$V$15:$V$521,0),(((IF(ISNUMBER(MATCH($C400,$U$15:$U$521,0)),MATCH($C400,$U$15:$U$521,0),"")))))</f>
        <v/>
      </c>
      <c r="EW400" s="360" t="str">
        <f t="shared" ref="EW400:EW463" si="1436">IF(ISNUMBER(MATCH($C400,$Y$15:$Y$521,0)),MATCH($C400,$Y$15:$Y$521,0),(((IF(ISNUMBER(MATCH($C400,$X$15:$X$521,0)),MATCH($C400,$X$15:$X$521,0),"")))))</f>
        <v/>
      </c>
      <c r="EX400" s="360" t="str">
        <f t="shared" ref="EX400:EX463" si="1437">IF(ISNUMBER(MATCH($C400,$AB$15:$AB$521,0)),MATCH($C400,$AB$15:$AB$521,0),(((IF(ISNUMBER(MATCH($C400,$AA$15:$AA$521,0)),MATCH($C400,$AA$15:$AA$521,0),"")))))</f>
        <v/>
      </c>
      <c r="EY400" s="360" t="str">
        <f t="shared" ref="EY400:EY463" si="1438">IF(ISNUMBER(MATCH($C400,$AE$15:$AE$521,0)),MATCH($C400,$AE$15:$AE$521,0),(((IF(ISNUMBER(MATCH($C400,$AD$15:$AD$521,0)),MATCH($C400,$AD$15:$AD$521,0),"")))))</f>
        <v/>
      </c>
      <c r="EZ400" s="360" t="str">
        <f t="shared" ref="EZ400:EZ463" si="1439">IF(ISNUMBER(MATCH($C400,$AH$15:$AH$521,0)),MATCH($C400,$AH$15:$AH$521,0),(((IF(ISNUMBER(MATCH($C400,$AG$15:$AG$521,0)),MATCH($C400,$AG$15:$AG$521,0),"")))))</f>
        <v/>
      </c>
      <c r="FA400" s="360" t="str">
        <f t="shared" ref="FA400:FA463" si="1440">IF(ISNUMBER(MATCH($C400,$AK$15:$AK$521,0)),MATCH($C400,$AK$15:$AK$521,0),(((IF(ISNUMBER(MATCH($C400,$AJ$15:$AJ$521,0)),MATCH($C400,$AJ$15:$AJ$521,0),"")))))</f>
        <v/>
      </c>
      <c r="FB400" s="360" t="str">
        <f t="shared" ref="FB400:FB463" si="1441">IF(ISNUMBER(MATCH($C400,$AN$15:$AN$521,0)),MATCH($C400,$AN$15:$AN$521,0),(((IF(ISNUMBER(MATCH($C400,$AM$15:$AM$521,0)),MATCH($C400,$AM$15:$AM$521,0),"")))))</f>
        <v/>
      </c>
      <c r="FC400" s="360" t="str">
        <f t="shared" ref="FC400:FC463" si="1442">IF(ISNUMBER(MATCH($C400,$AQ$15:$AQ$521,0)),MATCH($C400,$AQ$15:$AQ$521,0),(((IF(ISNUMBER(MATCH($C400,$AP$15:$AP$521,0)),MATCH($C400,$AP$15:$AP$521,0),"")))))</f>
        <v/>
      </c>
      <c r="FD400" s="360" t="str">
        <f t="shared" ref="FD400:FD463" si="1443">IF(ISNUMBER(MATCH($C400,$AT$15:$AT$521,0)),MATCH($C400,$AT$15:$AT$521,0),(((IF(ISNUMBER(MATCH($C400,$AS$15:$AS$521,0)),MATCH($C400,$AS$15:$AS$521,0),"")))))</f>
        <v/>
      </c>
      <c r="FE400" s="360" t="str">
        <f t="shared" ref="FE400:FE463" si="1444">IF(ISNUMBER(MATCH($C400,$AW$15:$AW$521,0)),MATCH($C400,$AW$15:$AW$521,0),(((IF(ISNUMBER(MATCH($C400,$AV$15:$AV$521,0)),MATCH($C400,$AV$15:$AV$521,0),"")))))</f>
        <v/>
      </c>
      <c r="FF400" s="360" t="str">
        <f t="shared" ref="FF400:FF463" si="1445">IF(ISNUMBER(MATCH($C400,$AZ$15:$AZ$521,0)),MATCH($C400,$AZ$15:$AZ$521,0),(((IF(ISNUMBER(MATCH($C400,$AY$15:$AY$521,0)),MATCH($C400,$AY$15:$AY$521,0),"")))))</f>
        <v/>
      </c>
      <c r="FG400" s="360" t="str">
        <f t="shared" ref="FG400:FG463" si="1446">IF(ISNUMBER(MATCH($C400,$BC$15:$BC$521,0)),MATCH($C400,$BC$15:$BC$521,0),(((IF(ISNUMBER(MATCH($C400,$BB$15:$BB$521,0)),MATCH($C400,$BB$15:$BB$521,0),"")))))</f>
        <v/>
      </c>
      <c r="FH400" s="360" t="str">
        <f t="shared" ref="FH400:FH463" si="1447">IF(ISNUMBER(MATCH($C400,$BF$15:$BF$521,0)),MATCH($C400,$BF$15:$BF$521,0),(((IF(ISNUMBER(MATCH($C400,$BE$15:$BE$521,0)),MATCH($C400,$BE$15:$BE$521,0),"")))))</f>
        <v/>
      </c>
      <c r="FI400" s="360" t="str">
        <f t="shared" ref="FI400:FI463" si="1448">IF(ISNUMBER(MATCH($C400,$BI$15:$BI$521,0)),MATCH($C400,$BI$15:$BI$521,0),(((IF(ISNUMBER(MATCH($C400,$BH$15:$BH$521,0)),MATCH($C400,$BH$15:$BH$521,0),"")))))</f>
        <v/>
      </c>
      <c r="FJ400" s="360" t="str">
        <f t="shared" ref="FJ400:FJ463" si="1449">IF(ISNUMBER(MATCH($C400,$BL$15:$BL$521,0)),MATCH($C400,$BL$15:$BL$521,0),(((IF(ISNUMBER(MATCH($C400,$BK$15:$BK$521,0)),MATCH($C400,$BK$15:$BK$521,0),"")))))</f>
        <v/>
      </c>
      <c r="FK400" s="360" t="str">
        <f t="shared" ref="FK400:FK463" si="1450">IF(ISNUMBER(MATCH($C400,$BO$15:$BO$521,0)),MATCH($C400,$BO$15:$BO$521,0),(((IF(ISNUMBER(MATCH($C400,$BN$15:$BN$521,0)),MATCH($C400,$BN$15:$BN$521,0),"")))))</f>
        <v/>
      </c>
      <c r="FL400" s="360" t="str">
        <f t="shared" ref="FL400:FL463" si="1451">IF(ISNUMBER(MATCH($C400,$BR$15:$BR$521,0)),MATCH($C400,$BR$15:$BR$521,0),(((IF(ISNUMBER(MATCH($C400,$BQ$15:$BQ$521,0)),MATCH($C400,$BQ$15:$BQ$521,0),"")))))</f>
        <v/>
      </c>
      <c r="FM400" s="360" t="str">
        <f t="shared" ref="FM400:FM463" si="1452">IF(ISNUMBER(MATCH($C400,$BU$15:$BU$521,0)),MATCH($C400,$BU$15:$BU$521,0),(((IF(ISNUMBER(MATCH($C400,$BT$15:$BT$521,0)),MATCH($C400,$BT$15:$BT$521,0),"")))))</f>
        <v/>
      </c>
      <c r="FN400" s="360" t="str">
        <f t="shared" ref="FN400:FN463" si="1453">IF(ISNUMBER(MATCH($C400,$BX$15:$BX$521,0)),MATCH($C400,$BX$15:$BX$521,0),(((IF(ISNUMBER(MATCH($C400,$BW$15:$BW$521,0)),MATCH($C400,$BW$15:$BW$521,0),"")))))</f>
        <v/>
      </c>
      <c r="FO400" s="360" t="str">
        <f t="shared" ref="FO400:FO463" si="1454">IF(ISNUMBER(MATCH($C400,$CA$15:$CA$521,0)),MATCH($C400,$CA$15:$CA$521,0),(((IF(ISNUMBER(MATCH($C400,$BZ$15:$BZ$521,0)),MATCH($C400,$BZ$15:$BZ$521,0),"")))))</f>
        <v/>
      </c>
      <c r="FP400" s="360" t="str">
        <f t="shared" ref="FP400:FP463" si="1455">IF(ISNUMBER(MATCH($C400,$CD$15:$CD$521,0)),MATCH($C400,$CD$15:$CD$521,0),(((IF(ISNUMBER(MATCH($C400,$CC$15:$CC$521,0)),MATCH($C400,$CC$15:$CC$521,0),"")))))</f>
        <v/>
      </c>
      <c r="FQ400" s="360" t="str">
        <f t="shared" ref="FQ400:FQ463" si="1456">IF(ISNUMBER(MATCH($C400,$CG$15:$CG$521,0)),MATCH($C400,$CG$15:$CG$521,0),(((IF(ISNUMBER(MATCH($C400,$CF$15:$CF$521,0)),MATCH($C400,$CF$15:$CF$521,0),"")))))</f>
        <v/>
      </c>
      <c r="FR400" s="360" t="str">
        <f t="shared" ref="FR400:FR463" si="1457">IF(ISNUMBER(MATCH($C400,$CJ$15:$CJ$521,0)),MATCH($C400,$CJ$15:$CJ$521,0),(((IF(ISNUMBER(MATCH($C400,$CI$15:$CI$521,0)),MATCH($C400,$CI$15:$CI$521,0),"")))))</f>
        <v/>
      </c>
      <c r="FS400" s="360" t="str">
        <f t="shared" ref="FS400:FS463" si="1458">IF(ISNUMBER(MATCH($C400,$CM$15:$CM$521,0)),MATCH($C400,$CM$15:$CM$521,0),(((IF(ISNUMBER(MATCH($C400,$CL$15:$CL$521,0)),MATCH($C400,$CL$15:$CL$521,0),"")))))</f>
        <v/>
      </c>
      <c r="FT400" s="360" t="str">
        <f t="shared" si="1293"/>
        <v/>
      </c>
      <c r="FU400" s="360" t="str">
        <f t="shared" ref="FU400:FU463" si="1459">IF(ISNUMBER(MATCH($C400,$CS$15:$CS$521,0)),MATCH($C400,$CS$15:$CS$521,0),(((IF(ISNUMBER(MATCH($C400,$CR$15:$CR$521,0)),MATCH($C400,$CR$15:$CR$521,0),"")))))</f>
        <v/>
      </c>
      <c r="FV400" s="360" t="str">
        <f t="shared" ref="FV400:FV463" si="1460">IF(ISNUMBER(MATCH($C400,$CV$15:$CV$521,0)),MATCH($C400,$CV$15:$CV$521,0),(((IF(ISNUMBER(MATCH($C400,$CU$15:$CU$521,0)),MATCH($C400,$CU$15:$CU$521,0),"")))))</f>
        <v/>
      </c>
      <c r="FW400" s="360" t="str">
        <f t="shared" ref="FW400:FW463" si="1461">IF(ISNUMBER(MATCH($C400,$CY$15:$CY$521,0)),MATCH($C400,$CY$15:$CY$521,0),(((IF(ISNUMBER(MATCH($C400,$CX$15:$CX$521,0)),MATCH($C400,$CX$15:$CX$521,0),"")))))</f>
        <v/>
      </c>
      <c r="FX400" s="360" t="str">
        <f t="shared" ref="FX400:FX463" si="1462">IF(ISNUMBER(MATCH($C400,$DB$15:$DB$521,0)),MATCH($C400,$DB$15:$DB$521,0),(((IF(ISNUMBER(MATCH($C400,$DA$15:$DA$521,0)),MATCH($C400,$DA$15:$DA$521,0),"")))))</f>
        <v/>
      </c>
      <c r="FY400" s="360" t="str">
        <f t="shared" ref="FY400:FY463" si="1463">IF(ISNUMBER(MATCH($C400,$DE$15:$DE$521,0)),MATCH($C400,$DE$15:$DE$521,0),(((IF(ISNUMBER(MATCH($C400,$DD$15:$DD$521,0)),MATCH($C400,$DD$15:$DD$521,0),"")))))</f>
        <v/>
      </c>
      <c r="FZ400" s="360" t="str">
        <f t="shared" ref="FZ400:FZ463" si="1464">IF(ISNUMBER(MATCH($C400,$DH$15:$DH$521,0)),MATCH($C400,$DH$15:$DH$521,0),(((IF(ISNUMBER(MATCH($C400,$DG$15:$DG$521,0)),MATCH($C400,$DG$15:$DG$521,0),"")))))</f>
        <v/>
      </c>
      <c r="GA400" s="360" t="str">
        <f t="shared" ref="GA400:GA463" si="1465">IF(ISNUMBER(MATCH($C400,$DK$15:$DK$521,0)),MATCH($C400,$DK$15:$DK$521,0),(((IF(ISNUMBER(MATCH($C400,$DJ$15:$DJ$521,0)),MATCH($C400,$DJ$15:$DJ$521,0),"")))))</f>
        <v/>
      </c>
      <c r="GB400" s="360" t="str">
        <f t="shared" ref="GB400:GB463" si="1466">IF(ISNUMBER(MATCH($C400,$DN$15:$DN$521,0)),MATCH($C400,$DN$15:$DN$521,0),(((IF(ISNUMBER(MATCH($C400,$DM$15:$DM$521,0)),MATCH($C400,$DM$15:$DM$521,0),"")))))</f>
        <v/>
      </c>
      <c r="GC400" s="360" t="str">
        <f t="shared" ref="GC400:GC463" si="1467">IF(ISNUMBER(MATCH($C400,$DQ$15:$DQ$521,0)),MATCH($C400,$DQ$15:$DQ$521,0),(((IF(ISNUMBER(MATCH($C400,$DP$15:$DP$521,0)),MATCH($C400,$DP$15:$DP$521,0),"")))))</f>
        <v/>
      </c>
      <c r="GD400" s="360" t="str">
        <f t="shared" ref="GD400:GD463" si="1468">IF(ISNUMBER(MATCH($C400,$DT$15:$DT$521,0)),MATCH($C400,$DT$15:$DT$521,0),(((IF(ISNUMBER(MATCH($C400,$DS$15:$DS$521,0)),MATCH($C400,$DS$15:$DS$521,0),"")))))</f>
        <v/>
      </c>
      <c r="GE400" s="360" t="str">
        <f t="shared" ref="GE400:GE463" si="1469">IF(ISNUMBER(MATCH($C400,$DW$15:$DW$521,0)),MATCH($C400,$DW$15:$DW$521,0),(((IF(ISNUMBER(MATCH($C400,$DV$15:$DV$521,0)),MATCH($C400,$DV$15:$DV$521,0),"")))))</f>
        <v/>
      </c>
      <c r="GF400" s="360" t="str">
        <f t="shared" ref="GF400:GF463" si="1470">IF(ISNUMBER(MATCH($C400,$DZ$15:$DZ$521,0)),MATCH($C400,$DZ$15:$DZ$521,0),(((IF(ISNUMBER(MATCH($C400,$DY$15:$DY$521,0)),MATCH($C400,$DY$15:$DY$521,0),"")))))</f>
        <v/>
      </c>
      <c r="GG400" s="360" t="str">
        <f t="shared" ref="GG400:GG463" si="1471">IF(ISNUMBER(MATCH($C400,$EC$15:$EC$521,0)),MATCH($C400,$EC$15:$EC$521,0),(((IF(ISNUMBER(MATCH($C400,$EB$15:$EB$521,0)),MATCH($C400,$EB$15:$EB$521,0),"")))))</f>
        <v/>
      </c>
      <c r="GH400" s="360" t="str">
        <f t="shared" ref="GH400:GH463" si="1472">IF(ISNUMBER(MATCH($C400,$EF$15:$EF$521,0)),MATCH($C400,$EF$15:$EF$521,0),(((IF(ISNUMBER(MATCH($C400,$EE$15:$EE$521,0)),MATCH($C400,$EE$15:$EE$521,0),"")))))</f>
        <v/>
      </c>
      <c r="GI400" s="360" t="str">
        <f t="shared" ref="GI400:GI463" si="1473">IF(ISNUMBER(MATCH($C400,$EI$15:$EI$521,0)),MATCH($C400,$EI$15:$EI$521,0),(((IF(ISNUMBER(MATCH($C400,$EH$15:$EH$521,0)),MATCH($C400,$EH$15:$EH$521,0),"")))))</f>
        <v/>
      </c>
      <c r="GJ400" s="360" t="str">
        <f t="shared" ref="GJ400:GJ463" si="1474">IF(ISNUMBER(MATCH($C400,$EL$15:$EL$521,0)),MATCH($C400,$EL$15:$EL$521,0),(((IF(ISNUMBER(MATCH($C400,$EK$15:$EK$521,0)),MATCH($C400,$EK$15:$EK$521,0),"")))))</f>
        <v/>
      </c>
      <c r="GK400" s="444" t="s">
        <v>1247</v>
      </c>
      <c r="GL400" s="361" t="str">
        <f t="shared" si="1294"/>
        <v>-</v>
      </c>
      <c r="GM400" s="361" t="str">
        <f t="shared" si="1295"/>
        <v>-</v>
      </c>
      <c r="GN400" s="361" t="str">
        <f t="shared" si="1296"/>
        <v>-</v>
      </c>
      <c r="GO400" s="361" t="str">
        <f t="shared" si="1297"/>
        <v>-</v>
      </c>
      <c r="GP400" s="361" t="str">
        <f t="shared" si="1298"/>
        <v>-</v>
      </c>
      <c r="GQ400" s="361" t="str">
        <f t="shared" si="1299"/>
        <v>-</v>
      </c>
      <c r="GR400" s="361" t="str">
        <f t="shared" si="1300"/>
        <v>-</v>
      </c>
      <c r="GS400" s="361" t="str">
        <f t="shared" si="1301"/>
        <v>-</v>
      </c>
      <c r="GT400" s="361" t="str">
        <f t="shared" si="1302"/>
        <v>-</v>
      </c>
      <c r="GU400" s="361" t="str">
        <f t="shared" si="1303"/>
        <v>-</v>
      </c>
      <c r="GV400" s="361" t="str">
        <f t="shared" si="1304"/>
        <v>-</v>
      </c>
      <c r="GW400" s="361" t="str">
        <f t="shared" si="1305"/>
        <v>-</v>
      </c>
      <c r="GX400" s="361" t="str">
        <f t="shared" si="1306"/>
        <v>-</v>
      </c>
      <c r="GY400" s="361" t="str">
        <f t="shared" si="1307"/>
        <v>-</v>
      </c>
      <c r="GZ400" s="361" t="str">
        <f t="shared" si="1308"/>
        <v>-</v>
      </c>
      <c r="HA400" s="361" t="str">
        <f t="shared" si="1309"/>
        <v>-</v>
      </c>
      <c r="HB400" s="361" t="str">
        <f t="shared" si="1310"/>
        <v>-</v>
      </c>
      <c r="HC400" s="361" t="str">
        <f t="shared" si="1311"/>
        <v>-</v>
      </c>
      <c r="HD400" s="361" t="str">
        <f t="shared" si="1312"/>
        <v>-</v>
      </c>
      <c r="HE400" s="361" t="str">
        <f t="shared" si="1313"/>
        <v>-</v>
      </c>
      <c r="HF400" s="361" t="str">
        <f t="shared" si="1314"/>
        <v>-</v>
      </c>
      <c r="HG400" s="361" t="str">
        <f t="shared" si="1315"/>
        <v>-</v>
      </c>
      <c r="HH400" s="361" t="str">
        <f t="shared" si="1316"/>
        <v>-</v>
      </c>
      <c r="HI400" s="361" t="str">
        <f t="shared" si="1317"/>
        <v>-</v>
      </c>
      <c r="HJ400" s="361" t="str">
        <f t="shared" si="1318"/>
        <v>-</v>
      </c>
      <c r="HK400" s="361" t="str">
        <f t="shared" si="1319"/>
        <v>-</v>
      </c>
      <c r="HL400" s="361" t="str">
        <f t="shared" si="1320"/>
        <v>-</v>
      </c>
      <c r="HM400" s="361" t="str">
        <f t="shared" si="1321"/>
        <v>-</v>
      </c>
      <c r="HN400" s="361" t="str">
        <f t="shared" si="1322"/>
        <v>-</v>
      </c>
      <c r="HO400" s="361" t="str">
        <f t="shared" si="1323"/>
        <v>-</v>
      </c>
      <c r="HP400" s="361" t="str">
        <f t="shared" si="1324"/>
        <v>-</v>
      </c>
      <c r="HQ400" s="361" t="str">
        <f t="shared" si="1325"/>
        <v>-</v>
      </c>
      <c r="HR400" s="361" t="str">
        <f t="shared" si="1326"/>
        <v>-</v>
      </c>
      <c r="HS400" s="361" t="str">
        <f t="shared" si="1327"/>
        <v>-</v>
      </c>
      <c r="HT400" s="361" t="str">
        <f t="shared" si="1328"/>
        <v>-</v>
      </c>
      <c r="HU400" s="361" t="str">
        <f t="shared" si="1329"/>
        <v>-</v>
      </c>
      <c r="HV400" s="361" t="str">
        <f t="shared" si="1330"/>
        <v>-</v>
      </c>
      <c r="HW400" s="361" t="str">
        <f t="shared" si="1331"/>
        <v>-</v>
      </c>
      <c r="HX400" s="361" t="str">
        <f t="shared" si="1332"/>
        <v>-</v>
      </c>
      <c r="HY400" s="361" t="str">
        <f t="shared" si="1333"/>
        <v>-</v>
      </c>
      <c r="HZ400" s="361" t="str">
        <f t="shared" si="1334"/>
        <v>-</v>
      </c>
      <c r="IA400" s="361" t="str">
        <f t="shared" si="1335"/>
        <v>-</v>
      </c>
      <c r="IB400" s="361" t="str">
        <f t="shared" si="1336"/>
        <v>-</v>
      </c>
      <c r="IC400" s="361" t="str">
        <f t="shared" si="1337"/>
        <v>-</v>
      </c>
      <c r="ID400" s="361" t="str">
        <f t="shared" si="1338"/>
        <v>-</v>
      </c>
      <c r="IE400" s="361" t="str">
        <f t="shared" si="1339"/>
        <v>-</v>
      </c>
      <c r="IF400" s="444" t="s">
        <v>1247</v>
      </c>
      <c r="IG400" s="56" t="str">
        <f t="shared" ref="IG400:IG463" si="1475">IF(ISNUMBER($EQ400),INDEX($G$15:$H$521,$EQ400,2),"-")</f>
        <v>-</v>
      </c>
      <c r="IH400" s="56" t="str">
        <f t="shared" ref="IH400:IH463" si="1476">IF(ISNUMBER($ER400),INDEX($J$15:$K$521,$ER400,2),"-")</f>
        <v>-</v>
      </c>
      <c r="II400" s="56" t="str">
        <f t="shared" ref="II400:II463" si="1477">IF(ISNUMBER($ES400),INDEX($M$15:$N$521,$ES400,2),"-")</f>
        <v>-</v>
      </c>
      <c r="IJ400" s="56" t="str">
        <f t="shared" ref="IJ400:IJ463" si="1478">IF(ISNUMBER($ET400),INDEX($P$15:$Q$521,$ET400,2),"-")</f>
        <v>-</v>
      </c>
      <c r="IK400" s="56" t="str">
        <f t="shared" si="1340"/>
        <v>-</v>
      </c>
      <c r="IL400" s="56" t="str">
        <f t="shared" si="1341"/>
        <v>-</v>
      </c>
      <c r="IM400" s="56" t="str">
        <f t="shared" si="1342"/>
        <v>-</v>
      </c>
      <c r="IN400" s="56" t="str">
        <f t="shared" si="1343"/>
        <v>-</v>
      </c>
      <c r="IO400" s="56" t="str">
        <f t="shared" si="1344"/>
        <v>-</v>
      </c>
      <c r="IP400" s="56" t="str">
        <f t="shared" si="1345"/>
        <v>-</v>
      </c>
      <c r="IQ400" s="56" t="str">
        <f t="shared" si="1346"/>
        <v>-</v>
      </c>
      <c r="IR400" s="56" t="str">
        <f t="shared" si="1347"/>
        <v>-</v>
      </c>
      <c r="IS400" s="56" t="str">
        <f t="shared" si="1348"/>
        <v>-</v>
      </c>
      <c r="IT400" s="56" t="str">
        <f t="shared" si="1349"/>
        <v>-</v>
      </c>
      <c r="IU400" s="56" t="str">
        <f t="shared" si="1350"/>
        <v>-</v>
      </c>
      <c r="IV400" s="56" t="str">
        <f t="shared" si="1351"/>
        <v>-</v>
      </c>
      <c r="IW400" s="56" t="str">
        <f t="shared" si="1352"/>
        <v>-</v>
      </c>
      <c r="IX400" s="56" t="str">
        <f t="shared" si="1353"/>
        <v>-</v>
      </c>
      <c r="IY400" s="56" t="str">
        <f t="shared" si="1354"/>
        <v>-</v>
      </c>
      <c r="IZ400" s="56" t="str">
        <f t="shared" si="1355"/>
        <v>-</v>
      </c>
      <c r="JA400" s="56" t="str">
        <f t="shared" si="1356"/>
        <v>-</v>
      </c>
      <c r="JB400" s="56" t="str">
        <f t="shared" si="1357"/>
        <v>-</v>
      </c>
      <c r="JC400" s="56" t="str">
        <f t="shared" si="1358"/>
        <v>-</v>
      </c>
      <c r="JD400" s="56" t="str">
        <f t="shared" si="1359"/>
        <v>-</v>
      </c>
      <c r="JE400" s="56" t="str">
        <f t="shared" si="1360"/>
        <v>-</v>
      </c>
      <c r="JF400" s="56" t="str">
        <f t="shared" si="1361"/>
        <v>-</v>
      </c>
      <c r="JG400" s="56" t="str">
        <f t="shared" si="1362"/>
        <v>-</v>
      </c>
      <c r="JH400" s="56" t="str">
        <f t="shared" si="1363"/>
        <v>-</v>
      </c>
      <c r="JI400" s="56" t="str">
        <f t="shared" si="1364"/>
        <v>-</v>
      </c>
      <c r="JJ400" s="56" t="str">
        <f t="shared" si="1365"/>
        <v>-</v>
      </c>
      <c r="JK400" s="56" t="str">
        <f t="shared" si="1366"/>
        <v>-</v>
      </c>
      <c r="JL400" s="56" t="str">
        <f t="shared" si="1367"/>
        <v>-</v>
      </c>
      <c r="JM400" s="56" t="str">
        <f t="shared" si="1368"/>
        <v>-</v>
      </c>
      <c r="JN400" s="56" t="str">
        <f t="shared" si="1369"/>
        <v>-</v>
      </c>
      <c r="JO400" s="56" t="str">
        <f t="shared" si="1370"/>
        <v>-</v>
      </c>
      <c r="JP400" s="56" t="str">
        <f t="shared" si="1371"/>
        <v>-</v>
      </c>
      <c r="JQ400" s="56" t="str">
        <f t="shared" si="1372"/>
        <v>-</v>
      </c>
      <c r="JR400" s="56" t="str">
        <f t="shared" si="1373"/>
        <v>-</v>
      </c>
      <c r="JS400" s="56" t="str">
        <f t="shared" si="1374"/>
        <v>-</v>
      </c>
      <c r="JT400" s="56" t="str">
        <f t="shared" si="1375"/>
        <v>-</v>
      </c>
      <c r="JU400" s="56" t="str">
        <f t="shared" si="1376"/>
        <v>-</v>
      </c>
      <c r="JV400" s="56" t="str">
        <f t="shared" si="1377"/>
        <v>-</v>
      </c>
      <c r="JW400" s="56" t="str">
        <f t="shared" si="1378"/>
        <v>-</v>
      </c>
      <c r="JX400" s="56" t="str">
        <f t="shared" si="1379"/>
        <v>-</v>
      </c>
      <c r="JY400" s="56" t="str">
        <f t="shared" si="1380"/>
        <v>-</v>
      </c>
      <c r="JZ400" s="56" t="str">
        <f t="shared" si="1381"/>
        <v>-</v>
      </c>
      <c r="KA400" s="444" t="s">
        <v>1247</v>
      </c>
      <c r="KB400" s="360">
        <f>IF(ISNUMBER(INDEX($EQ$15:$GK$521,$B400,EO$11)),MAX(KB$14:KB399)+1,0)</f>
        <v>0</v>
      </c>
      <c r="KC400" s="360" t="str">
        <f t="shared" ref="KC400:KC463" si="1479">IF($B400&lt;=MAX($KB$14:$KB$523),MATCH(B400,$KB$15:$KB$523,0),"")</f>
        <v/>
      </c>
      <c r="KD400" s="373" t="s">
        <v>2</v>
      </c>
      <c r="KE400" s="215"/>
      <c r="KF400" s="60"/>
      <c r="KG400" s="60"/>
      <c r="KH400" s="60"/>
      <c r="KI400" s="60"/>
      <c r="KJ400" s="60"/>
      <c r="KK400" s="60"/>
      <c r="KL400" s="60"/>
      <c r="KM400" s="60"/>
      <c r="KN400" s="60"/>
      <c r="KO400" s="60"/>
      <c r="KP400" s="60"/>
      <c r="KQ400" s="60"/>
      <c r="KR400" s="60"/>
      <c r="KS400" s="60"/>
      <c r="KT400" s="60"/>
      <c r="KU400" s="60"/>
      <c r="KV400" s="60"/>
      <c r="KW400" s="60"/>
      <c r="KX400" s="60"/>
      <c r="KY400" s="60"/>
      <c r="KZ400" s="283" t="str">
        <f t="shared" si="1382"/>
        <v/>
      </c>
      <c r="LA400" s="26"/>
      <c r="LB400" s="18"/>
      <c r="LC400" s="18"/>
      <c r="LD400" s="18"/>
      <c r="LE400" s="18"/>
      <c r="LF400" s="18"/>
      <c r="LG400" s="18"/>
      <c r="LH400" s="18"/>
      <c r="LI400" s="18"/>
      <c r="LJ400" s="18"/>
      <c r="LK400" s="18"/>
      <c r="LL400" s="18"/>
      <c r="LM400" s="18"/>
      <c r="LN400" s="63"/>
      <c r="LO400" s="251">
        <f t="shared" si="1383"/>
        <v>0</v>
      </c>
      <c r="LP400" s="251">
        <f t="shared" si="1384"/>
        <v>0</v>
      </c>
      <c r="LQ400" s="251">
        <f t="shared" si="1385"/>
        <v>0</v>
      </c>
      <c r="LR400" s="251">
        <f t="shared" si="1386"/>
        <v>0</v>
      </c>
      <c r="LS400" s="251">
        <f t="shared" si="1387"/>
        <v>0</v>
      </c>
      <c r="LT400" s="251">
        <f t="shared" si="1388"/>
        <v>0</v>
      </c>
      <c r="LU400" s="251">
        <f t="shared" si="1389"/>
        <v>0</v>
      </c>
      <c r="LV400" s="251">
        <f t="shared" si="1390"/>
        <v>0</v>
      </c>
      <c r="LW400" s="251">
        <f t="shared" si="1391"/>
        <v>0</v>
      </c>
      <c r="LX400" s="251">
        <f t="shared" si="1392"/>
        <v>0</v>
      </c>
      <c r="LY400" s="251">
        <f t="shared" si="1393"/>
        <v>0</v>
      </c>
      <c r="LZ400" s="251">
        <f t="shared" si="1394"/>
        <v>0</v>
      </c>
      <c r="MA400" s="63" t="str">
        <f t="shared" si="1395"/>
        <v/>
      </c>
      <c r="MB400" s="63" t="str">
        <f t="shared" si="1287"/>
        <v/>
      </c>
      <c r="MC400" s="63">
        <f t="shared" si="1288"/>
        <v>386</v>
      </c>
      <c r="MD400" s="63" t="str">
        <f t="shared" si="1289"/>
        <v/>
      </c>
      <c r="ME400" s="63" t="str">
        <f t="shared" si="1290"/>
        <v/>
      </c>
      <c r="MF400" s="315" t="str">
        <f t="shared" si="1396"/>
        <v/>
      </c>
      <c r="MG400" s="315">
        <f>IF(ISNUMBER(MATCH(EO400,$ME$15:$ME$520,0)),0,MAX(MG$14:MG399)+1)</f>
        <v>0</v>
      </c>
      <c r="MH400" s="315" t="str">
        <f t="shared" si="1397"/>
        <v/>
      </c>
      <c r="MI400" s="369"/>
      <c r="MJ400" s="68"/>
      <c r="MK400" s="18"/>
      <c r="ML400" s="242"/>
      <c r="MM400" s="242"/>
      <c r="MN400" s="59"/>
      <c r="MO400" s="59"/>
      <c r="MP400" s="285"/>
      <c r="MQ400" s="59"/>
      <c r="MR400" s="59"/>
      <c r="MS400" s="285"/>
      <c r="MT400" s="59"/>
      <c r="MU400" s="285"/>
      <c r="MV400" s="59"/>
      <c r="MW400" s="59"/>
      <c r="MX400" s="59"/>
      <c r="MY400" s="59"/>
      <c r="MZ400" s="59"/>
      <c r="NA400" s="59"/>
      <c r="NB400" s="59"/>
      <c r="NC400" s="59"/>
      <c r="ND400" s="59"/>
      <c r="NE400" s="59"/>
      <c r="NF400" s="59"/>
      <c r="NG400" s="59"/>
      <c r="NH400" s="59"/>
      <c r="NI400" s="59"/>
      <c r="NJ400" s="59"/>
      <c r="NK400" s="59"/>
      <c r="NL400" s="454"/>
      <c r="NM400" s="454"/>
      <c r="NN400" s="59"/>
      <c r="NO400" s="18"/>
      <c r="NP400" s="18"/>
      <c r="NQ400" s="18"/>
      <c r="NR400" s="18"/>
      <c r="NS400" s="18"/>
      <c r="NT400" s="18"/>
      <c r="NU400" s="18"/>
      <c r="NV400" s="18"/>
      <c r="NW400" s="18"/>
      <c r="NX400" s="18"/>
      <c r="NY400" s="18"/>
      <c r="NZ400" s="18"/>
      <c r="OA400" s="18"/>
      <c r="OB400" s="18"/>
      <c r="OC400" s="18"/>
      <c r="OZ400" s="59"/>
      <c r="PA400" s="251" t="str">
        <f t="shared" si="1398"/>
        <v/>
      </c>
      <c r="PB400" s="251" t="str">
        <f t="shared" si="1399"/>
        <v/>
      </c>
      <c r="PC400" s="251" t="str">
        <f t="shared" si="1400"/>
        <v/>
      </c>
      <c r="PD400" s="251" t="str">
        <f t="shared" si="1401"/>
        <v/>
      </c>
      <c r="PE400" s="251" t="str">
        <f t="shared" si="1402"/>
        <v/>
      </c>
      <c r="PF400" s="251" t="str">
        <f t="shared" si="1403"/>
        <v/>
      </c>
      <c r="PG400" s="251" t="str">
        <f t="shared" si="1404"/>
        <v/>
      </c>
      <c r="PH400" s="251" t="str">
        <f t="shared" si="1405"/>
        <v/>
      </c>
      <c r="PI400" s="251" t="str">
        <f t="shared" si="1406"/>
        <v/>
      </c>
      <c r="PJ400" s="251" t="str">
        <f t="shared" si="1407"/>
        <v/>
      </c>
      <c r="PK400" s="251" t="str">
        <f t="shared" si="1408"/>
        <v/>
      </c>
      <c r="PL400" s="251" t="str">
        <f t="shared" si="1409"/>
        <v/>
      </c>
      <c r="PM400" s="251" t="str">
        <f t="shared" si="1410"/>
        <v/>
      </c>
      <c r="PN400" s="251" t="str">
        <f t="shared" si="1411"/>
        <v/>
      </c>
      <c r="PO400" s="251" t="str">
        <f t="shared" si="1412"/>
        <v/>
      </c>
      <c r="PP400" s="251" t="str">
        <f t="shared" si="1413"/>
        <v/>
      </c>
      <c r="PQ400" s="251" t="str">
        <f t="shared" si="1414"/>
        <v/>
      </c>
      <c r="PR400" s="251" t="str">
        <f t="shared" si="1415"/>
        <v/>
      </c>
      <c r="PS400" s="251" t="str">
        <f t="shared" si="1416"/>
        <v/>
      </c>
      <c r="PT400" s="251" t="str">
        <f t="shared" si="1417"/>
        <v/>
      </c>
      <c r="PU400" s="251" t="str">
        <f t="shared" si="1418"/>
        <v/>
      </c>
      <c r="PV400" s="251" t="str">
        <f t="shared" si="1419"/>
        <v/>
      </c>
      <c r="PW400" s="251" t="str">
        <f t="shared" si="1420"/>
        <v/>
      </c>
      <c r="PX400" s="251" t="str">
        <f t="shared" si="1421"/>
        <v/>
      </c>
      <c r="PY400" s="251" t="str">
        <f t="shared" si="1422"/>
        <v/>
      </c>
      <c r="PZ400" s="251" t="str">
        <f t="shared" si="1423"/>
        <v/>
      </c>
      <c r="QA400" s="251" t="str">
        <f t="shared" si="1424"/>
        <v/>
      </c>
      <c r="QB400" s="251" t="str">
        <f t="shared" si="1425"/>
        <v/>
      </c>
      <c r="QC400" s="251" t="str">
        <f t="shared" si="1426"/>
        <v/>
      </c>
      <c r="QD400" s="251" t="str">
        <f t="shared" si="1427"/>
        <v/>
      </c>
      <c r="QE400" s="251" t="str">
        <f t="shared" si="1428"/>
        <v/>
      </c>
      <c r="QF400" s="63">
        <f t="shared" si="1429"/>
        <v>0</v>
      </c>
      <c r="QG400" s="59"/>
      <c r="QH400" s="59"/>
      <c r="QI400" s="59"/>
      <c r="QJ400" s="59"/>
      <c r="QK400" s="59"/>
      <c r="QL400" s="59"/>
      <c r="QM400" s="59"/>
      <c r="QN400" s="59"/>
    </row>
    <row r="401" spans="1:456" ht="6.75" customHeight="1" x14ac:dyDescent="0.25">
      <c r="A401" s="68"/>
      <c r="B401" s="389" t="str">
        <f t="shared" si="1291"/>
        <v/>
      </c>
      <c r="C401" s="72"/>
      <c r="D401" s="261"/>
      <c r="E401" s="59"/>
      <c r="F401" s="229"/>
      <c r="G401" s="295"/>
      <c r="H401" s="295"/>
      <c r="I401" s="229"/>
      <c r="J401" s="295"/>
      <c r="K401" s="295"/>
      <c r="L401" s="229"/>
      <c r="M401" s="295"/>
      <c r="N401" s="295"/>
      <c r="O401" s="229"/>
      <c r="P401" s="295"/>
      <c r="Q401" s="295"/>
      <c r="R401" s="229"/>
      <c r="S401" s="230"/>
      <c r="T401" s="231"/>
      <c r="U401" s="229"/>
      <c r="V401" s="230"/>
      <c r="W401" s="231"/>
      <c r="X401" s="229"/>
      <c r="Y401" s="230"/>
      <c r="Z401" s="231"/>
      <c r="AA401" s="229"/>
      <c r="AB401" s="295"/>
      <c r="AC401" s="295"/>
      <c r="AD401" s="229"/>
      <c r="AE401" s="295"/>
      <c r="AF401" s="295"/>
      <c r="AG401" s="229"/>
      <c r="AH401" s="295"/>
      <c r="AI401" s="295"/>
      <c r="AJ401" s="229"/>
      <c r="AK401" s="295"/>
      <c r="AL401" s="295"/>
      <c r="AM401" s="229"/>
      <c r="AN401" s="295"/>
      <c r="AO401" s="295"/>
      <c r="AP401" s="243"/>
      <c r="AQ401" s="295"/>
      <c r="AR401" s="290"/>
      <c r="AS401" s="243"/>
      <c r="AT401" s="295"/>
      <c r="AU401" s="290"/>
      <c r="AV401" s="229"/>
      <c r="AW401" s="230"/>
      <c r="AX401" s="231"/>
      <c r="AY401" s="229"/>
      <c r="AZ401" s="230"/>
      <c r="BA401" s="231"/>
      <c r="BB401" s="229"/>
      <c r="BC401" s="230"/>
      <c r="BD401" s="231"/>
      <c r="BE401" s="229"/>
      <c r="BF401" s="230"/>
      <c r="BG401" s="231"/>
      <c r="BH401" s="229"/>
      <c r="BI401" s="230"/>
      <c r="BJ401" s="231"/>
      <c r="BK401" s="243"/>
      <c r="BL401" s="230"/>
      <c r="BM401" s="231"/>
      <c r="BN401" s="243"/>
      <c r="BO401" s="230"/>
      <c r="BP401" s="231"/>
      <c r="BQ401" s="229"/>
      <c r="BR401" s="230"/>
      <c r="BS401" s="231"/>
      <c r="BT401" s="229"/>
      <c r="BU401" s="230"/>
      <c r="BV401" s="231"/>
      <c r="BW401" s="229"/>
      <c r="BX401" s="230"/>
      <c r="BY401" s="231"/>
      <c r="BZ401" s="229"/>
      <c r="CA401" s="230"/>
      <c r="CB401" s="231"/>
      <c r="CC401" s="229"/>
      <c r="CD401" s="230"/>
      <c r="CE401" s="231"/>
      <c r="CF401" s="331"/>
      <c r="CG401" s="332"/>
      <c r="CH401" s="385"/>
      <c r="CI401" s="331"/>
      <c r="CJ401" s="332"/>
      <c r="CK401" s="385"/>
      <c r="CL401" s="243"/>
      <c r="CM401" s="230"/>
      <c r="CN401" s="354"/>
      <c r="CO401" s="243"/>
      <c r="CP401" s="230"/>
      <c r="CQ401" s="231"/>
      <c r="CR401" s="331"/>
      <c r="CS401" s="332"/>
      <c r="CT401" s="333"/>
      <c r="CU401" s="229"/>
      <c r="CV401" s="230"/>
      <c r="CW401" s="231"/>
      <c r="CX401" s="331"/>
      <c r="CY401" s="332"/>
      <c r="CZ401" s="333"/>
      <c r="DA401" s="331"/>
      <c r="DB401" s="332"/>
      <c r="DC401" s="333"/>
      <c r="DD401" s="331"/>
      <c r="DE401" s="332"/>
      <c r="DF401" s="333"/>
      <c r="DG401" s="331"/>
      <c r="DH401" s="332"/>
      <c r="DI401" s="333"/>
      <c r="DJ401" s="229"/>
      <c r="DK401" s="230"/>
      <c r="DL401" s="231"/>
      <c r="DM401" s="229"/>
      <c r="DN401" s="230"/>
      <c r="DO401" s="231"/>
      <c r="DP401" s="331"/>
      <c r="DQ401" s="332"/>
      <c r="DR401" s="333"/>
      <c r="DS401" s="331"/>
      <c r="DT401" s="332"/>
      <c r="DU401" s="333"/>
      <c r="DV401" s="331"/>
      <c r="DW401" s="332"/>
      <c r="DX401" s="333"/>
      <c r="DY401" s="331"/>
      <c r="DZ401" s="332"/>
      <c r="EA401" s="333"/>
      <c r="EB401" s="331"/>
      <c r="EC401" s="332"/>
      <c r="ED401" s="333"/>
      <c r="EE401" s="331"/>
      <c r="EF401" s="332"/>
      <c r="EG401" s="333"/>
      <c r="EH401" s="229"/>
      <c r="EI401" s="230"/>
      <c r="EJ401" s="231"/>
      <c r="EK401" s="229"/>
      <c r="EL401" s="230"/>
      <c r="EM401" s="231"/>
      <c r="EN401" s="244"/>
      <c r="EO401" s="269" t="str">
        <f t="shared" si="1292"/>
        <v/>
      </c>
      <c r="EP401" s="444" t="s">
        <v>1247</v>
      </c>
      <c r="EQ401" s="360" t="str">
        <f t="shared" si="1430"/>
        <v/>
      </c>
      <c r="ER401" s="360" t="str">
        <f t="shared" si="1431"/>
        <v/>
      </c>
      <c r="ES401" s="360" t="str">
        <f t="shared" si="1432"/>
        <v/>
      </c>
      <c r="ET401" s="360" t="str">
        <f t="shared" si="1433"/>
        <v/>
      </c>
      <c r="EU401" s="360" t="str">
        <f t="shared" si="1434"/>
        <v/>
      </c>
      <c r="EV401" s="360" t="str">
        <f t="shared" si="1435"/>
        <v/>
      </c>
      <c r="EW401" s="360" t="str">
        <f t="shared" si="1436"/>
        <v/>
      </c>
      <c r="EX401" s="360" t="str">
        <f t="shared" si="1437"/>
        <v/>
      </c>
      <c r="EY401" s="360" t="str">
        <f t="shared" si="1438"/>
        <v/>
      </c>
      <c r="EZ401" s="360" t="str">
        <f t="shared" si="1439"/>
        <v/>
      </c>
      <c r="FA401" s="360" t="str">
        <f t="shared" si="1440"/>
        <v/>
      </c>
      <c r="FB401" s="360" t="str">
        <f t="shared" si="1441"/>
        <v/>
      </c>
      <c r="FC401" s="360" t="str">
        <f t="shared" si="1442"/>
        <v/>
      </c>
      <c r="FD401" s="360" t="str">
        <f t="shared" si="1443"/>
        <v/>
      </c>
      <c r="FE401" s="360" t="str">
        <f t="shared" si="1444"/>
        <v/>
      </c>
      <c r="FF401" s="360" t="str">
        <f t="shared" si="1445"/>
        <v/>
      </c>
      <c r="FG401" s="360" t="str">
        <f t="shared" si="1446"/>
        <v/>
      </c>
      <c r="FH401" s="360" t="str">
        <f t="shared" si="1447"/>
        <v/>
      </c>
      <c r="FI401" s="360" t="str">
        <f t="shared" si="1448"/>
        <v/>
      </c>
      <c r="FJ401" s="360" t="str">
        <f t="shared" si="1449"/>
        <v/>
      </c>
      <c r="FK401" s="360" t="str">
        <f t="shared" si="1450"/>
        <v/>
      </c>
      <c r="FL401" s="360" t="str">
        <f t="shared" si="1451"/>
        <v/>
      </c>
      <c r="FM401" s="360" t="str">
        <f t="shared" si="1452"/>
        <v/>
      </c>
      <c r="FN401" s="360" t="str">
        <f t="shared" si="1453"/>
        <v/>
      </c>
      <c r="FO401" s="360" t="str">
        <f t="shared" si="1454"/>
        <v/>
      </c>
      <c r="FP401" s="360" t="str">
        <f t="shared" si="1455"/>
        <v/>
      </c>
      <c r="FQ401" s="360" t="str">
        <f t="shared" si="1456"/>
        <v/>
      </c>
      <c r="FR401" s="360" t="str">
        <f t="shared" si="1457"/>
        <v/>
      </c>
      <c r="FS401" s="360" t="str">
        <f t="shared" si="1458"/>
        <v/>
      </c>
      <c r="FT401" s="360" t="str">
        <f t="shared" si="1293"/>
        <v/>
      </c>
      <c r="FU401" s="360" t="str">
        <f t="shared" si="1459"/>
        <v/>
      </c>
      <c r="FV401" s="360" t="str">
        <f t="shared" si="1460"/>
        <v/>
      </c>
      <c r="FW401" s="360" t="str">
        <f t="shared" si="1461"/>
        <v/>
      </c>
      <c r="FX401" s="360" t="str">
        <f t="shared" si="1462"/>
        <v/>
      </c>
      <c r="FY401" s="360" t="str">
        <f t="shared" si="1463"/>
        <v/>
      </c>
      <c r="FZ401" s="360" t="str">
        <f t="shared" si="1464"/>
        <v/>
      </c>
      <c r="GA401" s="360" t="str">
        <f t="shared" si="1465"/>
        <v/>
      </c>
      <c r="GB401" s="360" t="str">
        <f t="shared" si="1466"/>
        <v/>
      </c>
      <c r="GC401" s="360" t="str">
        <f t="shared" si="1467"/>
        <v/>
      </c>
      <c r="GD401" s="360" t="str">
        <f t="shared" si="1468"/>
        <v/>
      </c>
      <c r="GE401" s="360" t="str">
        <f t="shared" si="1469"/>
        <v/>
      </c>
      <c r="GF401" s="360" t="str">
        <f t="shared" si="1470"/>
        <v/>
      </c>
      <c r="GG401" s="360" t="str">
        <f t="shared" si="1471"/>
        <v/>
      </c>
      <c r="GH401" s="360" t="str">
        <f t="shared" si="1472"/>
        <v/>
      </c>
      <c r="GI401" s="360" t="str">
        <f t="shared" si="1473"/>
        <v/>
      </c>
      <c r="GJ401" s="360" t="str">
        <f t="shared" si="1474"/>
        <v/>
      </c>
      <c r="GK401" s="444" t="s">
        <v>1247</v>
      </c>
      <c r="GL401" s="361" t="str">
        <f t="shared" si="1294"/>
        <v>-</v>
      </c>
      <c r="GM401" s="361" t="str">
        <f t="shared" si="1295"/>
        <v>-</v>
      </c>
      <c r="GN401" s="361" t="str">
        <f t="shared" si="1296"/>
        <v>-</v>
      </c>
      <c r="GO401" s="361" t="str">
        <f t="shared" si="1297"/>
        <v>-</v>
      </c>
      <c r="GP401" s="361" t="str">
        <f t="shared" si="1298"/>
        <v>-</v>
      </c>
      <c r="GQ401" s="361" t="str">
        <f t="shared" si="1299"/>
        <v>-</v>
      </c>
      <c r="GR401" s="361" t="str">
        <f t="shared" si="1300"/>
        <v>-</v>
      </c>
      <c r="GS401" s="361" t="str">
        <f t="shared" si="1301"/>
        <v>-</v>
      </c>
      <c r="GT401" s="361" t="str">
        <f t="shared" si="1302"/>
        <v>-</v>
      </c>
      <c r="GU401" s="361" t="str">
        <f t="shared" si="1303"/>
        <v>-</v>
      </c>
      <c r="GV401" s="361" t="str">
        <f t="shared" si="1304"/>
        <v>-</v>
      </c>
      <c r="GW401" s="361" t="str">
        <f t="shared" si="1305"/>
        <v>-</v>
      </c>
      <c r="GX401" s="361" t="str">
        <f t="shared" si="1306"/>
        <v>-</v>
      </c>
      <c r="GY401" s="361" t="str">
        <f t="shared" si="1307"/>
        <v>-</v>
      </c>
      <c r="GZ401" s="361" t="str">
        <f t="shared" si="1308"/>
        <v>-</v>
      </c>
      <c r="HA401" s="361" t="str">
        <f t="shared" si="1309"/>
        <v>-</v>
      </c>
      <c r="HB401" s="361" t="str">
        <f t="shared" si="1310"/>
        <v>-</v>
      </c>
      <c r="HC401" s="361" t="str">
        <f t="shared" si="1311"/>
        <v>-</v>
      </c>
      <c r="HD401" s="361" t="str">
        <f t="shared" si="1312"/>
        <v>-</v>
      </c>
      <c r="HE401" s="361" t="str">
        <f t="shared" si="1313"/>
        <v>-</v>
      </c>
      <c r="HF401" s="361" t="str">
        <f t="shared" si="1314"/>
        <v>-</v>
      </c>
      <c r="HG401" s="361" t="str">
        <f t="shared" si="1315"/>
        <v>-</v>
      </c>
      <c r="HH401" s="361" t="str">
        <f t="shared" si="1316"/>
        <v>-</v>
      </c>
      <c r="HI401" s="361" t="str">
        <f t="shared" si="1317"/>
        <v>-</v>
      </c>
      <c r="HJ401" s="361" t="str">
        <f t="shared" si="1318"/>
        <v>-</v>
      </c>
      <c r="HK401" s="361" t="str">
        <f t="shared" si="1319"/>
        <v>-</v>
      </c>
      <c r="HL401" s="361" t="str">
        <f t="shared" si="1320"/>
        <v>-</v>
      </c>
      <c r="HM401" s="361" t="str">
        <f t="shared" si="1321"/>
        <v>-</v>
      </c>
      <c r="HN401" s="361" t="str">
        <f t="shared" si="1322"/>
        <v>-</v>
      </c>
      <c r="HO401" s="361" t="str">
        <f t="shared" si="1323"/>
        <v>-</v>
      </c>
      <c r="HP401" s="361" t="str">
        <f t="shared" si="1324"/>
        <v>-</v>
      </c>
      <c r="HQ401" s="361" t="str">
        <f t="shared" si="1325"/>
        <v>-</v>
      </c>
      <c r="HR401" s="361" t="str">
        <f t="shared" si="1326"/>
        <v>-</v>
      </c>
      <c r="HS401" s="361" t="str">
        <f t="shared" si="1327"/>
        <v>-</v>
      </c>
      <c r="HT401" s="361" t="str">
        <f t="shared" si="1328"/>
        <v>-</v>
      </c>
      <c r="HU401" s="361" t="str">
        <f t="shared" si="1329"/>
        <v>-</v>
      </c>
      <c r="HV401" s="361" t="str">
        <f t="shared" si="1330"/>
        <v>-</v>
      </c>
      <c r="HW401" s="361" t="str">
        <f t="shared" si="1331"/>
        <v>-</v>
      </c>
      <c r="HX401" s="361" t="str">
        <f t="shared" si="1332"/>
        <v>-</v>
      </c>
      <c r="HY401" s="361" t="str">
        <f t="shared" si="1333"/>
        <v>-</v>
      </c>
      <c r="HZ401" s="361" t="str">
        <f t="shared" si="1334"/>
        <v>-</v>
      </c>
      <c r="IA401" s="361" t="str">
        <f t="shared" si="1335"/>
        <v>-</v>
      </c>
      <c r="IB401" s="361" t="str">
        <f t="shared" si="1336"/>
        <v>-</v>
      </c>
      <c r="IC401" s="361" t="str">
        <f t="shared" si="1337"/>
        <v>-</v>
      </c>
      <c r="ID401" s="361" t="str">
        <f t="shared" si="1338"/>
        <v>-</v>
      </c>
      <c r="IE401" s="361" t="str">
        <f t="shared" si="1339"/>
        <v>-</v>
      </c>
      <c r="IF401" s="444" t="s">
        <v>1247</v>
      </c>
      <c r="IG401" s="56" t="str">
        <f t="shared" si="1475"/>
        <v>-</v>
      </c>
      <c r="IH401" s="56" t="str">
        <f t="shared" si="1476"/>
        <v>-</v>
      </c>
      <c r="II401" s="56" t="str">
        <f t="shared" si="1477"/>
        <v>-</v>
      </c>
      <c r="IJ401" s="56" t="str">
        <f t="shared" si="1478"/>
        <v>-</v>
      </c>
      <c r="IK401" s="56" t="str">
        <f t="shared" si="1340"/>
        <v>-</v>
      </c>
      <c r="IL401" s="56" t="str">
        <f t="shared" si="1341"/>
        <v>-</v>
      </c>
      <c r="IM401" s="56" t="str">
        <f t="shared" si="1342"/>
        <v>-</v>
      </c>
      <c r="IN401" s="56" t="str">
        <f t="shared" si="1343"/>
        <v>-</v>
      </c>
      <c r="IO401" s="56" t="str">
        <f t="shared" si="1344"/>
        <v>-</v>
      </c>
      <c r="IP401" s="56" t="str">
        <f t="shared" si="1345"/>
        <v>-</v>
      </c>
      <c r="IQ401" s="56" t="str">
        <f t="shared" si="1346"/>
        <v>-</v>
      </c>
      <c r="IR401" s="56" t="str">
        <f t="shared" si="1347"/>
        <v>-</v>
      </c>
      <c r="IS401" s="56" t="str">
        <f t="shared" si="1348"/>
        <v>-</v>
      </c>
      <c r="IT401" s="56" t="str">
        <f t="shared" si="1349"/>
        <v>-</v>
      </c>
      <c r="IU401" s="56" t="str">
        <f t="shared" si="1350"/>
        <v>-</v>
      </c>
      <c r="IV401" s="56" t="str">
        <f t="shared" si="1351"/>
        <v>-</v>
      </c>
      <c r="IW401" s="56" t="str">
        <f t="shared" si="1352"/>
        <v>-</v>
      </c>
      <c r="IX401" s="56" t="str">
        <f t="shared" si="1353"/>
        <v>-</v>
      </c>
      <c r="IY401" s="56" t="str">
        <f t="shared" si="1354"/>
        <v>-</v>
      </c>
      <c r="IZ401" s="56" t="str">
        <f t="shared" si="1355"/>
        <v>-</v>
      </c>
      <c r="JA401" s="56" t="str">
        <f t="shared" si="1356"/>
        <v>-</v>
      </c>
      <c r="JB401" s="56" t="str">
        <f t="shared" si="1357"/>
        <v>-</v>
      </c>
      <c r="JC401" s="56" t="str">
        <f t="shared" si="1358"/>
        <v>-</v>
      </c>
      <c r="JD401" s="56" t="str">
        <f t="shared" si="1359"/>
        <v>-</v>
      </c>
      <c r="JE401" s="56" t="str">
        <f t="shared" si="1360"/>
        <v>-</v>
      </c>
      <c r="JF401" s="56" t="str">
        <f t="shared" si="1361"/>
        <v>-</v>
      </c>
      <c r="JG401" s="56" t="str">
        <f t="shared" si="1362"/>
        <v>-</v>
      </c>
      <c r="JH401" s="56" t="str">
        <f t="shared" si="1363"/>
        <v>-</v>
      </c>
      <c r="JI401" s="56" t="str">
        <f t="shared" si="1364"/>
        <v>-</v>
      </c>
      <c r="JJ401" s="56" t="str">
        <f t="shared" si="1365"/>
        <v>-</v>
      </c>
      <c r="JK401" s="56" t="str">
        <f t="shared" si="1366"/>
        <v>-</v>
      </c>
      <c r="JL401" s="56" t="str">
        <f t="shared" si="1367"/>
        <v>-</v>
      </c>
      <c r="JM401" s="56" t="str">
        <f t="shared" si="1368"/>
        <v>-</v>
      </c>
      <c r="JN401" s="56" t="str">
        <f t="shared" si="1369"/>
        <v>-</v>
      </c>
      <c r="JO401" s="56" t="str">
        <f t="shared" si="1370"/>
        <v>-</v>
      </c>
      <c r="JP401" s="56" t="str">
        <f t="shared" si="1371"/>
        <v>-</v>
      </c>
      <c r="JQ401" s="56" t="str">
        <f t="shared" si="1372"/>
        <v>-</v>
      </c>
      <c r="JR401" s="56" t="str">
        <f t="shared" si="1373"/>
        <v>-</v>
      </c>
      <c r="JS401" s="56" t="str">
        <f t="shared" si="1374"/>
        <v>-</v>
      </c>
      <c r="JT401" s="56" t="str">
        <f t="shared" si="1375"/>
        <v>-</v>
      </c>
      <c r="JU401" s="56" t="str">
        <f t="shared" si="1376"/>
        <v>-</v>
      </c>
      <c r="JV401" s="56" t="str">
        <f t="shared" si="1377"/>
        <v>-</v>
      </c>
      <c r="JW401" s="56" t="str">
        <f t="shared" si="1378"/>
        <v>-</v>
      </c>
      <c r="JX401" s="56" t="str">
        <f t="shared" si="1379"/>
        <v>-</v>
      </c>
      <c r="JY401" s="56" t="str">
        <f t="shared" si="1380"/>
        <v>-</v>
      </c>
      <c r="JZ401" s="56" t="str">
        <f t="shared" si="1381"/>
        <v>-</v>
      </c>
      <c r="KA401" s="444" t="s">
        <v>1247</v>
      </c>
      <c r="KB401" s="360">
        <f>IF(ISNUMBER(INDEX($EQ$15:$GK$521,$B401,EO$11)),MAX(KB$14:KB400)+1,0)</f>
        <v>0</v>
      </c>
      <c r="KC401" s="360" t="str">
        <f t="shared" si="1479"/>
        <v/>
      </c>
      <c r="KD401" s="373" t="s">
        <v>2</v>
      </c>
      <c r="KE401" s="215"/>
      <c r="KF401" s="60"/>
      <c r="KG401" s="60"/>
      <c r="KH401" s="60"/>
      <c r="KI401" s="60"/>
      <c r="KJ401" s="60"/>
      <c r="KK401" s="60"/>
      <c r="KL401" s="60"/>
      <c r="KM401" s="60"/>
      <c r="KN401" s="60"/>
      <c r="KO401" s="60"/>
      <c r="KP401" s="60"/>
      <c r="KQ401" s="60"/>
      <c r="KR401" s="60"/>
      <c r="KS401" s="60"/>
      <c r="KT401" s="60"/>
      <c r="KU401" s="60"/>
      <c r="KV401" s="60"/>
      <c r="KW401" s="60"/>
      <c r="KX401" s="60"/>
      <c r="KY401" s="60"/>
      <c r="KZ401" s="283" t="str">
        <f t="shared" si="1382"/>
        <v/>
      </c>
      <c r="LA401" s="26"/>
      <c r="LB401" s="18"/>
      <c r="LC401" s="18"/>
      <c r="LD401" s="18"/>
      <c r="LE401" s="18"/>
      <c r="LF401" s="18"/>
      <c r="LG401" s="18"/>
      <c r="LH401" s="18"/>
      <c r="LI401" s="18"/>
      <c r="LJ401" s="18"/>
      <c r="LK401" s="18"/>
      <c r="LL401" s="18"/>
      <c r="LM401" s="18"/>
      <c r="LN401" s="63"/>
      <c r="LO401" s="251">
        <f t="shared" si="1383"/>
        <v>0</v>
      </c>
      <c r="LP401" s="251">
        <f t="shared" si="1384"/>
        <v>0</v>
      </c>
      <c r="LQ401" s="251">
        <f t="shared" si="1385"/>
        <v>0</v>
      </c>
      <c r="LR401" s="251">
        <f t="shared" si="1386"/>
        <v>0</v>
      </c>
      <c r="LS401" s="251">
        <f t="shared" si="1387"/>
        <v>0</v>
      </c>
      <c r="LT401" s="251">
        <f t="shared" si="1388"/>
        <v>0</v>
      </c>
      <c r="LU401" s="251">
        <f t="shared" si="1389"/>
        <v>0</v>
      </c>
      <c r="LV401" s="251">
        <f t="shared" si="1390"/>
        <v>0</v>
      </c>
      <c r="LW401" s="251">
        <f t="shared" si="1391"/>
        <v>0</v>
      </c>
      <c r="LX401" s="251">
        <f t="shared" si="1392"/>
        <v>0</v>
      </c>
      <c r="LY401" s="251">
        <f t="shared" si="1393"/>
        <v>0</v>
      </c>
      <c r="LZ401" s="251">
        <f t="shared" si="1394"/>
        <v>0</v>
      </c>
      <c r="MA401" s="63" t="str">
        <f t="shared" si="1395"/>
        <v/>
      </c>
      <c r="MB401" s="63" t="str">
        <f t="shared" si="1287"/>
        <v/>
      </c>
      <c r="MC401" s="63">
        <f t="shared" si="1288"/>
        <v>387</v>
      </c>
      <c r="MD401" s="63" t="str">
        <f t="shared" si="1289"/>
        <v/>
      </c>
      <c r="ME401" s="63" t="str">
        <f t="shared" si="1290"/>
        <v/>
      </c>
      <c r="MF401" s="315" t="str">
        <f t="shared" si="1396"/>
        <v/>
      </c>
      <c r="MG401" s="315">
        <f>IF(ISNUMBER(MATCH(EO401,$ME$15:$ME$520,0)),0,MAX(MG$14:MG400)+1)</f>
        <v>0</v>
      </c>
      <c r="MH401" s="315" t="str">
        <f t="shared" si="1397"/>
        <v/>
      </c>
      <c r="MI401" s="369"/>
      <c r="MJ401" s="68"/>
      <c r="MK401" s="18"/>
      <c r="ML401" s="242"/>
      <c r="MM401" s="242"/>
      <c r="MN401" s="59"/>
      <c r="MO401" s="59"/>
      <c r="MP401" s="285"/>
      <c r="MQ401" s="59"/>
      <c r="MR401" s="59"/>
      <c r="MS401" s="285"/>
      <c r="MT401" s="59"/>
      <c r="MU401" s="285"/>
      <c r="MV401" s="59"/>
      <c r="MW401" s="59"/>
      <c r="MX401" s="59"/>
      <c r="MY401" s="59"/>
      <c r="MZ401" s="59"/>
      <c r="NA401" s="59"/>
      <c r="NB401" s="59"/>
      <c r="NC401" s="59"/>
      <c r="ND401" s="59"/>
      <c r="NE401" s="59"/>
      <c r="NF401" s="59"/>
      <c r="NG401" s="59"/>
      <c r="NH401" s="59"/>
      <c r="NI401" s="59"/>
      <c r="NJ401" s="59"/>
      <c r="NK401" s="59"/>
      <c r="NL401" s="454"/>
      <c r="NM401" s="454"/>
      <c r="NN401" s="59"/>
      <c r="NO401" s="18"/>
      <c r="NP401" s="18"/>
      <c r="NQ401" s="18"/>
      <c r="NR401" s="18"/>
      <c r="NS401" s="18"/>
      <c r="NT401" s="18"/>
      <c r="NU401" s="18"/>
      <c r="NV401" s="18"/>
      <c r="NW401" s="18"/>
      <c r="NX401" s="18"/>
      <c r="NY401" s="18"/>
      <c r="NZ401" s="18"/>
      <c r="OA401" s="18"/>
      <c r="OB401" s="18"/>
      <c r="OC401" s="18"/>
      <c r="OZ401" s="59"/>
      <c r="PA401" s="251" t="str">
        <f t="shared" si="1398"/>
        <v/>
      </c>
      <c r="PB401" s="251" t="str">
        <f t="shared" si="1399"/>
        <v/>
      </c>
      <c r="PC401" s="251" t="str">
        <f t="shared" si="1400"/>
        <v/>
      </c>
      <c r="PD401" s="251" t="str">
        <f t="shared" si="1401"/>
        <v/>
      </c>
      <c r="PE401" s="251" t="str">
        <f t="shared" si="1402"/>
        <v/>
      </c>
      <c r="PF401" s="251" t="str">
        <f t="shared" si="1403"/>
        <v/>
      </c>
      <c r="PG401" s="251" t="str">
        <f t="shared" si="1404"/>
        <v/>
      </c>
      <c r="PH401" s="251" t="str">
        <f t="shared" si="1405"/>
        <v/>
      </c>
      <c r="PI401" s="251" t="str">
        <f t="shared" si="1406"/>
        <v/>
      </c>
      <c r="PJ401" s="251" t="str">
        <f t="shared" si="1407"/>
        <v/>
      </c>
      <c r="PK401" s="251" t="str">
        <f t="shared" si="1408"/>
        <v/>
      </c>
      <c r="PL401" s="251" t="str">
        <f t="shared" si="1409"/>
        <v/>
      </c>
      <c r="PM401" s="251" t="str">
        <f t="shared" si="1410"/>
        <v/>
      </c>
      <c r="PN401" s="251" t="str">
        <f t="shared" si="1411"/>
        <v/>
      </c>
      <c r="PO401" s="251" t="str">
        <f t="shared" si="1412"/>
        <v/>
      </c>
      <c r="PP401" s="251" t="str">
        <f t="shared" si="1413"/>
        <v/>
      </c>
      <c r="PQ401" s="251" t="str">
        <f t="shared" si="1414"/>
        <v/>
      </c>
      <c r="PR401" s="251" t="str">
        <f t="shared" si="1415"/>
        <v/>
      </c>
      <c r="PS401" s="251" t="str">
        <f t="shared" si="1416"/>
        <v/>
      </c>
      <c r="PT401" s="251" t="str">
        <f t="shared" si="1417"/>
        <v/>
      </c>
      <c r="PU401" s="251" t="str">
        <f t="shared" si="1418"/>
        <v/>
      </c>
      <c r="PV401" s="251" t="str">
        <f t="shared" si="1419"/>
        <v/>
      </c>
      <c r="PW401" s="251" t="str">
        <f t="shared" si="1420"/>
        <v/>
      </c>
      <c r="PX401" s="251" t="str">
        <f t="shared" si="1421"/>
        <v/>
      </c>
      <c r="PY401" s="251" t="str">
        <f t="shared" si="1422"/>
        <v/>
      </c>
      <c r="PZ401" s="251" t="str">
        <f t="shared" si="1423"/>
        <v/>
      </c>
      <c r="QA401" s="251" t="str">
        <f t="shared" si="1424"/>
        <v/>
      </c>
      <c r="QB401" s="251" t="str">
        <f t="shared" si="1425"/>
        <v/>
      </c>
      <c r="QC401" s="251" t="str">
        <f t="shared" si="1426"/>
        <v/>
      </c>
      <c r="QD401" s="251" t="str">
        <f t="shared" si="1427"/>
        <v/>
      </c>
      <c r="QE401" s="251" t="str">
        <f t="shared" si="1428"/>
        <v/>
      </c>
      <c r="QF401" s="63">
        <f t="shared" si="1429"/>
        <v>0</v>
      </c>
      <c r="QG401" s="59"/>
      <c r="QH401" s="59"/>
      <c r="QI401" s="59"/>
      <c r="QJ401" s="59"/>
      <c r="QK401" s="59"/>
      <c r="QL401" s="59"/>
      <c r="QM401" s="59"/>
      <c r="QN401" s="59"/>
    </row>
    <row r="402" spans="1:456" ht="6.75" customHeight="1" x14ac:dyDescent="0.25">
      <c r="A402" s="68"/>
      <c r="B402" s="389" t="str">
        <f t="shared" si="1291"/>
        <v/>
      </c>
      <c r="C402" s="72"/>
      <c r="D402" s="261"/>
      <c r="E402" s="59"/>
      <c r="F402" s="229"/>
      <c r="G402" s="295"/>
      <c r="H402" s="295"/>
      <c r="I402" s="229"/>
      <c r="J402" s="295"/>
      <c r="K402" s="295"/>
      <c r="L402" s="229"/>
      <c r="M402" s="295"/>
      <c r="N402" s="295"/>
      <c r="O402" s="229"/>
      <c r="P402" s="295"/>
      <c r="Q402" s="295"/>
      <c r="R402" s="229"/>
      <c r="S402" s="230"/>
      <c r="T402" s="231"/>
      <c r="U402" s="229"/>
      <c r="V402" s="230"/>
      <c r="W402" s="231"/>
      <c r="X402" s="229"/>
      <c r="Y402" s="230"/>
      <c r="Z402" s="231"/>
      <c r="AA402" s="229"/>
      <c r="AB402" s="295"/>
      <c r="AC402" s="295"/>
      <c r="AD402" s="229"/>
      <c r="AE402" s="295"/>
      <c r="AF402" s="295"/>
      <c r="AG402" s="229"/>
      <c r="AH402" s="295"/>
      <c r="AI402" s="295"/>
      <c r="AJ402" s="229"/>
      <c r="AK402" s="295"/>
      <c r="AL402" s="295"/>
      <c r="AM402" s="229"/>
      <c r="AN402" s="295"/>
      <c r="AO402" s="295"/>
      <c r="AP402" s="243"/>
      <c r="AQ402" s="295"/>
      <c r="AR402" s="290"/>
      <c r="AS402" s="243"/>
      <c r="AT402" s="295"/>
      <c r="AU402" s="290"/>
      <c r="AV402" s="229"/>
      <c r="AW402" s="230"/>
      <c r="AX402" s="231"/>
      <c r="AY402" s="229"/>
      <c r="AZ402" s="230"/>
      <c r="BA402" s="231"/>
      <c r="BB402" s="229"/>
      <c r="BC402" s="230"/>
      <c r="BD402" s="231"/>
      <c r="BE402" s="229"/>
      <c r="BF402" s="230"/>
      <c r="BG402" s="231"/>
      <c r="BH402" s="229"/>
      <c r="BI402" s="230"/>
      <c r="BJ402" s="231"/>
      <c r="BK402" s="243"/>
      <c r="BL402" s="230"/>
      <c r="BM402" s="231"/>
      <c r="BN402" s="243"/>
      <c r="BO402" s="230"/>
      <c r="BP402" s="231"/>
      <c r="BQ402" s="229"/>
      <c r="BR402" s="230"/>
      <c r="BS402" s="231"/>
      <c r="BT402" s="229"/>
      <c r="BU402" s="230"/>
      <c r="BV402" s="231"/>
      <c r="BW402" s="229"/>
      <c r="BX402" s="230"/>
      <c r="BY402" s="231"/>
      <c r="BZ402" s="229"/>
      <c r="CA402" s="230"/>
      <c r="CB402" s="231"/>
      <c r="CC402" s="229"/>
      <c r="CD402" s="230"/>
      <c r="CE402" s="231"/>
      <c r="CF402" s="331"/>
      <c r="CG402" s="332"/>
      <c r="CH402" s="385"/>
      <c r="CI402" s="331"/>
      <c r="CJ402" s="332"/>
      <c r="CK402" s="385"/>
      <c r="CL402" s="243"/>
      <c r="CM402" s="230"/>
      <c r="CN402" s="354"/>
      <c r="CO402" s="243"/>
      <c r="CP402" s="230"/>
      <c r="CQ402" s="231"/>
      <c r="CR402" s="331"/>
      <c r="CS402" s="332"/>
      <c r="CT402" s="333"/>
      <c r="CU402" s="229"/>
      <c r="CV402" s="230"/>
      <c r="CW402" s="231"/>
      <c r="CX402" s="331"/>
      <c r="CY402" s="332"/>
      <c r="CZ402" s="333"/>
      <c r="DA402" s="331"/>
      <c r="DB402" s="332"/>
      <c r="DC402" s="333"/>
      <c r="DD402" s="331"/>
      <c r="DE402" s="332"/>
      <c r="DF402" s="333"/>
      <c r="DG402" s="331"/>
      <c r="DH402" s="332"/>
      <c r="DI402" s="333"/>
      <c r="DJ402" s="229"/>
      <c r="DK402" s="230"/>
      <c r="DL402" s="231"/>
      <c r="DM402" s="229"/>
      <c r="DN402" s="230"/>
      <c r="DO402" s="231"/>
      <c r="DP402" s="331"/>
      <c r="DQ402" s="332"/>
      <c r="DR402" s="333"/>
      <c r="DS402" s="331"/>
      <c r="DT402" s="332"/>
      <c r="DU402" s="333"/>
      <c r="DV402" s="331"/>
      <c r="DW402" s="332"/>
      <c r="DX402" s="333"/>
      <c r="DY402" s="331"/>
      <c r="DZ402" s="332"/>
      <c r="EA402" s="333"/>
      <c r="EB402" s="331"/>
      <c r="EC402" s="332"/>
      <c r="ED402" s="333"/>
      <c r="EE402" s="331"/>
      <c r="EF402" s="332"/>
      <c r="EG402" s="333"/>
      <c r="EH402" s="229"/>
      <c r="EI402" s="230"/>
      <c r="EJ402" s="231"/>
      <c r="EK402" s="229"/>
      <c r="EL402" s="230"/>
      <c r="EM402" s="231"/>
      <c r="EN402" s="244"/>
      <c r="EO402" s="269" t="str">
        <f t="shared" si="1292"/>
        <v/>
      </c>
      <c r="EP402" s="444" t="s">
        <v>1247</v>
      </c>
      <c r="EQ402" s="360" t="str">
        <f t="shared" si="1430"/>
        <v/>
      </c>
      <c r="ER402" s="360" t="str">
        <f t="shared" si="1431"/>
        <v/>
      </c>
      <c r="ES402" s="360" t="str">
        <f t="shared" si="1432"/>
        <v/>
      </c>
      <c r="ET402" s="360" t="str">
        <f t="shared" si="1433"/>
        <v/>
      </c>
      <c r="EU402" s="360" t="str">
        <f t="shared" si="1434"/>
        <v/>
      </c>
      <c r="EV402" s="360" t="str">
        <f t="shared" si="1435"/>
        <v/>
      </c>
      <c r="EW402" s="360" t="str">
        <f t="shared" si="1436"/>
        <v/>
      </c>
      <c r="EX402" s="360" t="str">
        <f t="shared" si="1437"/>
        <v/>
      </c>
      <c r="EY402" s="360" t="str">
        <f t="shared" si="1438"/>
        <v/>
      </c>
      <c r="EZ402" s="360" t="str">
        <f t="shared" si="1439"/>
        <v/>
      </c>
      <c r="FA402" s="360" t="str">
        <f t="shared" si="1440"/>
        <v/>
      </c>
      <c r="FB402" s="360" t="str">
        <f t="shared" si="1441"/>
        <v/>
      </c>
      <c r="FC402" s="360" t="str">
        <f t="shared" si="1442"/>
        <v/>
      </c>
      <c r="FD402" s="360" t="str">
        <f t="shared" si="1443"/>
        <v/>
      </c>
      <c r="FE402" s="360" t="str">
        <f t="shared" si="1444"/>
        <v/>
      </c>
      <c r="FF402" s="360" t="str">
        <f t="shared" si="1445"/>
        <v/>
      </c>
      <c r="FG402" s="360" t="str">
        <f t="shared" si="1446"/>
        <v/>
      </c>
      <c r="FH402" s="360" t="str">
        <f t="shared" si="1447"/>
        <v/>
      </c>
      <c r="FI402" s="360" t="str">
        <f t="shared" si="1448"/>
        <v/>
      </c>
      <c r="FJ402" s="360" t="str">
        <f t="shared" si="1449"/>
        <v/>
      </c>
      <c r="FK402" s="360" t="str">
        <f t="shared" si="1450"/>
        <v/>
      </c>
      <c r="FL402" s="360" t="str">
        <f t="shared" si="1451"/>
        <v/>
      </c>
      <c r="FM402" s="360" t="str">
        <f t="shared" si="1452"/>
        <v/>
      </c>
      <c r="FN402" s="360" t="str">
        <f t="shared" si="1453"/>
        <v/>
      </c>
      <c r="FO402" s="360" t="str">
        <f t="shared" si="1454"/>
        <v/>
      </c>
      <c r="FP402" s="360" t="str">
        <f t="shared" si="1455"/>
        <v/>
      </c>
      <c r="FQ402" s="360" t="str">
        <f t="shared" si="1456"/>
        <v/>
      </c>
      <c r="FR402" s="360" t="str">
        <f t="shared" si="1457"/>
        <v/>
      </c>
      <c r="FS402" s="360" t="str">
        <f t="shared" si="1458"/>
        <v/>
      </c>
      <c r="FT402" s="360" t="str">
        <f t="shared" si="1293"/>
        <v/>
      </c>
      <c r="FU402" s="360" t="str">
        <f t="shared" si="1459"/>
        <v/>
      </c>
      <c r="FV402" s="360" t="str">
        <f t="shared" si="1460"/>
        <v/>
      </c>
      <c r="FW402" s="360" t="str">
        <f t="shared" si="1461"/>
        <v/>
      </c>
      <c r="FX402" s="360" t="str">
        <f t="shared" si="1462"/>
        <v/>
      </c>
      <c r="FY402" s="360" t="str">
        <f t="shared" si="1463"/>
        <v/>
      </c>
      <c r="FZ402" s="360" t="str">
        <f t="shared" si="1464"/>
        <v/>
      </c>
      <c r="GA402" s="360" t="str">
        <f t="shared" si="1465"/>
        <v/>
      </c>
      <c r="GB402" s="360" t="str">
        <f t="shared" si="1466"/>
        <v/>
      </c>
      <c r="GC402" s="360" t="str">
        <f t="shared" si="1467"/>
        <v/>
      </c>
      <c r="GD402" s="360" t="str">
        <f t="shared" si="1468"/>
        <v/>
      </c>
      <c r="GE402" s="360" t="str">
        <f t="shared" si="1469"/>
        <v/>
      </c>
      <c r="GF402" s="360" t="str">
        <f t="shared" si="1470"/>
        <v/>
      </c>
      <c r="GG402" s="360" t="str">
        <f t="shared" si="1471"/>
        <v/>
      </c>
      <c r="GH402" s="360" t="str">
        <f t="shared" si="1472"/>
        <v/>
      </c>
      <c r="GI402" s="360" t="str">
        <f t="shared" si="1473"/>
        <v/>
      </c>
      <c r="GJ402" s="360" t="str">
        <f t="shared" si="1474"/>
        <v/>
      </c>
      <c r="GK402" s="444" t="s">
        <v>1247</v>
      </c>
      <c r="GL402" s="361" t="str">
        <f t="shared" si="1294"/>
        <v>-</v>
      </c>
      <c r="GM402" s="361" t="str">
        <f t="shared" si="1295"/>
        <v>-</v>
      </c>
      <c r="GN402" s="361" t="str">
        <f t="shared" si="1296"/>
        <v>-</v>
      </c>
      <c r="GO402" s="361" t="str">
        <f t="shared" si="1297"/>
        <v>-</v>
      </c>
      <c r="GP402" s="361" t="str">
        <f t="shared" si="1298"/>
        <v>-</v>
      </c>
      <c r="GQ402" s="361" t="str">
        <f t="shared" si="1299"/>
        <v>-</v>
      </c>
      <c r="GR402" s="361" t="str">
        <f t="shared" si="1300"/>
        <v>-</v>
      </c>
      <c r="GS402" s="361" t="str">
        <f t="shared" si="1301"/>
        <v>-</v>
      </c>
      <c r="GT402" s="361" t="str">
        <f t="shared" si="1302"/>
        <v>-</v>
      </c>
      <c r="GU402" s="361" t="str">
        <f t="shared" si="1303"/>
        <v>-</v>
      </c>
      <c r="GV402" s="361" t="str">
        <f t="shared" si="1304"/>
        <v>-</v>
      </c>
      <c r="GW402" s="361" t="str">
        <f t="shared" si="1305"/>
        <v>-</v>
      </c>
      <c r="GX402" s="361" t="str">
        <f t="shared" si="1306"/>
        <v>-</v>
      </c>
      <c r="GY402" s="361" t="str">
        <f t="shared" si="1307"/>
        <v>-</v>
      </c>
      <c r="GZ402" s="361" t="str">
        <f t="shared" si="1308"/>
        <v>-</v>
      </c>
      <c r="HA402" s="361" t="str">
        <f t="shared" si="1309"/>
        <v>-</v>
      </c>
      <c r="HB402" s="361" t="str">
        <f t="shared" si="1310"/>
        <v>-</v>
      </c>
      <c r="HC402" s="361" t="str">
        <f t="shared" si="1311"/>
        <v>-</v>
      </c>
      <c r="HD402" s="361" t="str">
        <f t="shared" si="1312"/>
        <v>-</v>
      </c>
      <c r="HE402" s="361" t="str">
        <f t="shared" si="1313"/>
        <v>-</v>
      </c>
      <c r="HF402" s="361" t="str">
        <f t="shared" si="1314"/>
        <v>-</v>
      </c>
      <c r="HG402" s="361" t="str">
        <f t="shared" si="1315"/>
        <v>-</v>
      </c>
      <c r="HH402" s="361" t="str">
        <f t="shared" si="1316"/>
        <v>-</v>
      </c>
      <c r="HI402" s="361" t="str">
        <f t="shared" si="1317"/>
        <v>-</v>
      </c>
      <c r="HJ402" s="361" t="str">
        <f t="shared" si="1318"/>
        <v>-</v>
      </c>
      <c r="HK402" s="361" t="str">
        <f t="shared" si="1319"/>
        <v>-</v>
      </c>
      <c r="HL402" s="361" t="str">
        <f t="shared" si="1320"/>
        <v>-</v>
      </c>
      <c r="HM402" s="361" t="str">
        <f t="shared" si="1321"/>
        <v>-</v>
      </c>
      <c r="HN402" s="361" t="str">
        <f t="shared" si="1322"/>
        <v>-</v>
      </c>
      <c r="HO402" s="361" t="str">
        <f t="shared" si="1323"/>
        <v>-</v>
      </c>
      <c r="HP402" s="361" t="str">
        <f t="shared" si="1324"/>
        <v>-</v>
      </c>
      <c r="HQ402" s="361" t="str">
        <f t="shared" si="1325"/>
        <v>-</v>
      </c>
      <c r="HR402" s="361" t="str">
        <f t="shared" si="1326"/>
        <v>-</v>
      </c>
      <c r="HS402" s="361" t="str">
        <f t="shared" si="1327"/>
        <v>-</v>
      </c>
      <c r="HT402" s="361" t="str">
        <f t="shared" si="1328"/>
        <v>-</v>
      </c>
      <c r="HU402" s="361" t="str">
        <f t="shared" si="1329"/>
        <v>-</v>
      </c>
      <c r="HV402" s="361" t="str">
        <f t="shared" si="1330"/>
        <v>-</v>
      </c>
      <c r="HW402" s="361" t="str">
        <f t="shared" si="1331"/>
        <v>-</v>
      </c>
      <c r="HX402" s="361" t="str">
        <f t="shared" si="1332"/>
        <v>-</v>
      </c>
      <c r="HY402" s="361" t="str">
        <f t="shared" si="1333"/>
        <v>-</v>
      </c>
      <c r="HZ402" s="361" t="str">
        <f t="shared" si="1334"/>
        <v>-</v>
      </c>
      <c r="IA402" s="361" t="str">
        <f t="shared" si="1335"/>
        <v>-</v>
      </c>
      <c r="IB402" s="361" t="str">
        <f t="shared" si="1336"/>
        <v>-</v>
      </c>
      <c r="IC402" s="361" t="str">
        <f t="shared" si="1337"/>
        <v>-</v>
      </c>
      <c r="ID402" s="361" t="str">
        <f t="shared" si="1338"/>
        <v>-</v>
      </c>
      <c r="IE402" s="361" t="str">
        <f t="shared" si="1339"/>
        <v>-</v>
      </c>
      <c r="IF402" s="444" t="s">
        <v>1247</v>
      </c>
      <c r="IG402" s="56" t="str">
        <f t="shared" si="1475"/>
        <v>-</v>
      </c>
      <c r="IH402" s="56" t="str">
        <f t="shared" si="1476"/>
        <v>-</v>
      </c>
      <c r="II402" s="56" t="str">
        <f t="shared" si="1477"/>
        <v>-</v>
      </c>
      <c r="IJ402" s="56" t="str">
        <f t="shared" si="1478"/>
        <v>-</v>
      </c>
      <c r="IK402" s="56" t="str">
        <f t="shared" si="1340"/>
        <v>-</v>
      </c>
      <c r="IL402" s="56" t="str">
        <f t="shared" si="1341"/>
        <v>-</v>
      </c>
      <c r="IM402" s="56" t="str">
        <f t="shared" si="1342"/>
        <v>-</v>
      </c>
      <c r="IN402" s="56" t="str">
        <f t="shared" si="1343"/>
        <v>-</v>
      </c>
      <c r="IO402" s="56" t="str">
        <f t="shared" si="1344"/>
        <v>-</v>
      </c>
      <c r="IP402" s="56" t="str">
        <f t="shared" si="1345"/>
        <v>-</v>
      </c>
      <c r="IQ402" s="56" t="str">
        <f t="shared" si="1346"/>
        <v>-</v>
      </c>
      <c r="IR402" s="56" t="str">
        <f t="shared" si="1347"/>
        <v>-</v>
      </c>
      <c r="IS402" s="56" t="str">
        <f t="shared" si="1348"/>
        <v>-</v>
      </c>
      <c r="IT402" s="56" t="str">
        <f t="shared" si="1349"/>
        <v>-</v>
      </c>
      <c r="IU402" s="56" t="str">
        <f t="shared" si="1350"/>
        <v>-</v>
      </c>
      <c r="IV402" s="56" t="str">
        <f t="shared" si="1351"/>
        <v>-</v>
      </c>
      <c r="IW402" s="56" t="str">
        <f t="shared" si="1352"/>
        <v>-</v>
      </c>
      <c r="IX402" s="56" t="str">
        <f t="shared" si="1353"/>
        <v>-</v>
      </c>
      <c r="IY402" s="56" t="str">
        <f t="shared" si="1354"/>
        <v>-</v>
      </c>
      <c r="IZ402" s="56" t="str">
        <f t="shared" si="1355"/>
        <v>-</v>
      </c>
      <c r="JA402" s="56" t="str">
        <f t="shared" si="1356"/>
        <v>-</v>
      </c>
      <c r="JB402" s="56" t="str">
        <f t="shared" si="1357"/>
        <v>-</v>
      </c>
      <c r="JC402" s="56" t="str">
        <f t="shared" si="1358"/>
        <v>-</v>
      </c>
      <c r="JD402" s="56" t="str">
        <f t="shared" si="1359"/>
        <v>-</v>
      </c>
      <c r="JE402" s="56" t="str">
        <f t="shared" si="1360"/>
        <v>-</v>
      </c>
      <c r="JF402" s="56" t="str">
        <f t="shared" si="1361"/>
        <v>-</v>
      </c>
      <c r="JG402" s="56" t="str">
        <f t="shared" si="1362"/>
        <v>-</v>
      </c>
      <c r="JH402" s="56" t="str">
        <f t="shared" si="1363"/>
        <v>-</v>
      </c>
      <c r="JI402" s="56" t="str">
        <f t="shared" si="1364"/>
        <v>-</v>
      </c>
      <c r="JJ402" s="56" t="str">
        <f t="shared" si="1365"/>
        <v>-</v>
      </c>
      <c r="JK402" s="56" t="str">
        <f t="shared" si="1366"/>
        <v>-</v>
      </c>
      <c r="JL402" s="56" t="str">
        <f t="shared" si="1367"/>
        <v>-</v>
      </c>
      <c r="JM402" s="56" t="str">
        <f t="shared" si="1368"/>
        <v>-</v>
      </c>
      <c r="JN402" s="56" t="str">
        <f t="shared" si="1369"/>
        <v>-</v>
      </c>
      <c r="JO402" s="56" t="str">
        <f t="shared" si="1370"/>
        <v>-</v>
      </c>
      <c r="JP402" s="56" t="str">
        <f t="shared" si="1371"/>
        <v>-</v>
      </c>
      <c r="JQ402" s="56" t="str">
        <f t="shared" si="1372"/>
        <v>-</v>
      </c>
      <c r="JR402" s="56" t="str">
        <f t="shared" si="1373"/>
        <v>-</v>
      </c>
      <c r="JS402" s="56" t="str">
        <f t="shared" si="1374"/>
        <v>-</v>
      </c>
      <c r="JT402" s="56" t="str">
        <f t="shared" si="1375"/>
        <v>-</v>
      </c>
      <c r="JU402" s="56" t="str">
        <f t="shared" si="1376"/>
        <v>-</v>
      </c>
      <c r="JV402" s="56" t="str">
        <f t="shared" si="1377"/>
        <v>-</v>
      </c>
      <c r="JW402" s="56" t="str">
        <f t="shared" si="1378"/>
        <v>-</v>
      </c>
      <c r="JX402" s="56" t="str">
        <f t="shared" si="1379"/>
        <v>-</v>
      </c>
      <c r="JY402" s="56" t="str">
        <f t="shared" si="1380"/>
        <v>-</v>
      </c>
      <c r="JZ402" s="56" t="str">
        <f t="shared" si="1381"/>
        <v>-</v>
      </c>
      <c r="KA402" s="444" t="s">
        <v>1247</v>
      </c>
      <c r="KB402" s="360">
        <f>IF(ISNUMBER(INDEX($EQ$15:$GK$521,$B402,EO$11)),MAX(KB$14:KB401)+1,0)</f>
        <v>0</v>
      </c>
      <c r="KC402" s="360" t="str">
        <f t="shared" si="1479"/>
        <v/>
      </c>
      <c r="KD402" s="373" t="s">
        <v>2</v>
      </c>
      <c r="KE402" s="215"/>
      <c r="KF402" s="60"/>
      <c r="KG402" s="60"/>
      <c r="KH402" s="60"/>
      <c r="KI402" s="60"/>
      <c r="KJ402" s="60"/>
      <c r="KK402" s="60"/>
      <c r="KL402" s="60"/>
      <c r="KM402" s="60"/>
      <c r="KN402" s="60"/>
      <c r="KO402" s="60"/>
      <c r="KP402" s="60"/>
      <c r="KQ402" s="60"/>
      <c r="KR402" s="60"/>
      <c r="KS402" s="60"/>
      <c r="KT402" s="60"/>
      <c r="KU402" s="60"/>
      <c r="KV402" s="60"/>
      <c r="KW402" s="60"/>
      <c r="KX402" s="60"/>
      <c r="KY402" s="60"/>
      <c r="KZ402" s="283" t="str">
        <f t="shared" si="1382"/>
        <v/>
      </c>
      <c r="LA402" s="26"/>
      <c r="LB402" s="18"/>
      <c r="LC402" s="18"/>
      <c r="LD402" s="18"/>
      <c r="LE402" s="18"/>
      <c r="LF402" s="18"/>
      <c r="LG402" s="18"/>
      <c r="LH402" s="18"/>
      <c r="LI402" s="18"/>
      <c r="LJ402" s="18"/>
      <c r="LK402" s="18"/>
      <c r="LL402" s="18"/>
      <c r="LM402" s="18"/>
      <c r="LN402" s="63"/>
      <c r="LO402" s="251">
        <f t="shared" si="1383"/>
        <v>0</v>
      </c>
      <c r="LP402" s="251">
        <f t="shared" si="1384"/>
        <v>0</v>
      </c>
      <c r="LQ402" s="251">
        <f t="shared" si="1385"/>
        <v>0</v>
      </c>
      <c r="LR402" s="251">
        <f t="shared" si="1386"/>
        <v>0</v>
      </c>
      <c r="LS402" s="251">
        <f t="shared" si="1387"/>
        <v>0</v>
      </c>
      <c r="LT402" s="251">
        <f t="shared" si="1388"/>
        <v>0</v>
      </c>
      <c r="LU402" s="251">
        <f t="shared" si="1389"/>
        <v>0</v>
      </c>
      <c r="LV402" s="251">
        <f t="shared" si="1390"/>
        <v>0</v>
      </c>
      <c r="LW402" s="251">
        <f t="shared" si="1391"/>
        <v>0</v>
      </c>
      <c r="LX402" s="251">
        <f t="shared" si="1392"/>
        <v>0</v>
      </c>
      <c r="LY402" s="251">
        <f t="shared" si="1393"/>
        <v>0</v>
      </c>
      <c r="LZ402" s="251">
        <f t="shared" si="1394"/>
        <v>0</v>
      </c>
      <c r="MA402" s="63" t="str">
        <f t="shared" si="1395"/>
        <v/>
      </c>
      <c r="MB402" s="63" t="str">
        <f t="shared" si="1287"/>
        <v/>
      </c>
      <c r="MC402" s="63">
        <f t="shared" si="1288"/>
        <v>388</v>
      </c>
      <c r="MD402" s="63" t="str">
        <f t="shared" si="1289"/>
        <v/>
      </c>
      <c r="ME402" s="63" t="str">
        <f t="shared" si="1290"/>
        <v/>
      </c>
      <c r="MF402" s="315" t="str">
        <f t="shared" si="1396"/>
        <v/>
      </c>
      <c r="MG402" s="315">
        <f>IF(ISNUMBER(MATCH(EO402,$ME$15:$ME$520,0)),0,MAX(MG$14:MG401)+1)</f>
        <v>0</v>
      </c>
      <c r="MH402" s="315" t="str">
        <f t="shared" si="1397"/>
        <v/>
      </c>
      <c r="MI402" s="369"/>
      <c r="MJ402" s="68"/>
      <c r="MK402" s="18"/>
      <c r="ML402" s="242"/>
      <c r="MM402" s="242"/>
      <c r="MN402" s="59"/>
      <c r="MO402" s="59"/>
      <c r="MP402" s="285"/>
      <c r="MQ402" s="59"/>
      <c r="MR402" s="59"/>
      <c r="MS402" s="285"/>
      <c r="MT402" s="59"/>
      <c r="MU402" s="285"/>
      <c r="MV402" s="59"/>
      <c r="MW402" s="59"/>
      <c r="MX402" s="59"/>
      <c r="MY402" s="59"/>
      <c r="MZ402" s="59"/>
      <c r="NA402" s="59"/>
      <c r="NB402" s="59"/>
      <c r="NC402" s="59"/>
      <c r="ND402" s="59"/>
      <c r="NE402" s="59"/>
      <c r="NF402" s="59"/>
      <c r="NG402" s="59"/>
      <c r="NH402" s="59"/>
      <c r="NI402" s="59"/>
      <c r="NJ402" s="59"/>
      <c r="NK402" s="59"/>
      <c r="NL402" s="454"/>
      <c r="NM402" s="454"/>
      <c r="NN402" s="59"/>
      <c r="NO402" s="18"/>
      <c r="NP402" s="18"/>
      <c r="NQ402" s="18"/>
      <c r="NR402" s="18"/>
      <c r="NS402" s="18"/>
      <c r="NT402" s="18"/>
      <c r="NU402" s="18"/>
      <c r="NV402" s="18"/>
      <c r="NW402" s="18"/>
      <c r="NX402" s="18"/>
      <c r="NY402" s="18"/>
      <c r="NZ402" s="18"/>
      <c r="OA402" s="18"/>
      <c r="OB402" s="18"/>
      <c r="OC402" s="18"/>
      <c r="OZ402" s="59"/>
      <c r="PA402" s="251" t="str">
        <f t="shared" si="1398"/>
        <v/>
      </c>
      <c r="PB402" s="251" t="str">
        <f t="shared" si="1399"/>
        <v/>
      </c>
      <c r="PC402" s="251" t="str">
        <f t="shared" si="1400"/>
        <v/>
      </c>
      <c r="PD402" s="251" t="str">
        <f t="shared" si="1401"/>
        <v/>
      </c>
      <c r="PE402" s="251" t="str">
        <f t="shared" si="1402"/>
        <v/>
      </c>
      <c r="PF402" s="251" t="str">
        <f t="shared" si="1403"/>
        <v/>
      </c>
      <c r="PG402" s="251" t="str">
        <f t="shared" si="1404"/>
        <v/>
      </c>
      <c r="PH402" s="251" t="str">
        <f t="shared" si="1405"/>
        <v/>
      </c>
      <c r="PI402" s="251" t="str">
        <f t="shared" si="1406"/>
        <v/>
      </c>
      <c r="PJ402" s="251" t="str">
        <f t="shared" si="1407"/>
        <v/>
      </c>
      <c r="PK402" s="251" t="str">
        <f t="shared" si="1408"/>
        <v/>
      </c>
      <c r="PL402" s="251" t="str">
        <f t="shared" si="1409"/>
        <v/>
      </c>
      <c r="PM402" s="251" t="str">
        <f t="shared" si="1410"/>
        <v/>
      </c>
      <c r="PN402" s="251" t="str">
        <f t="shared" si="1411"/>
        <v/>
      </c>
      <c r="PO402" s="251" t="str">
        <f t="shared" si="1412"/>
        <v/>
      </c>
      <c r="PP402" s="251" t="str">
        <f t="shared" si="1413"/>
        <v/>
      </c>
      <c r="PQ402" s="251" t="str">
        <f t="shared" si="1414"/>
        <v/>
      </c>
      <c r="PR402" s="251" t="str">
        <f t="shared" si="1415"/>
        <v/>
      </c>
      <c r="PS402" s="251" t="str">
        <f t="shared" si="1416"/>
        <v/>
      </c>
      <c r="PT402" s="251" t="str">
        <f t="shared" si="1417"/>
        <v/>
      </c>
      <c r="PU402" s="251" t="str">
        <f t="shared" si="1418"/>
        <v/>
      </c>
      <c r="PV402" s="251" t="str">
        <f t="shared" si="1419"/>
        <v/>
      </c>
      <c r="PW402" s="251" t="str">
        <f t="shared" si="1420"/>
        <v/>
      </c>
      <c r="PX402" s="251" t="str">
        <f t="shared" si="1421"/>
        <v/>
      </c>
      <c r="PY402" s="251" t="str">
        <f t="shared" si="1422"/>
        <v/>
      </c>
      <c r="PZ402" s="251" t="str">
        <f t="shared" si="1423"/>
        <v/>
      </c>
      <c r="QA402" s="251" t="str">
        <f t="shared" si="1424"/>
        <v/>
      </c>
      <c r="QB402" s="251" t="str">
        <f t="shared" si="1425"/>
        <v/>
      </c>
      <c r="QC402" s="251" t="str">
        <f t="shared" si="1426"/>
        <v/>
      </c>
      <c r="QD402" s="251" t="str">
        <f t="shared" si="1427"/>
        <v/>
      </c>
      <c r="QE402" s="251" t="str">
        <f t="shared" si="1428"/>
        <v/>
      </c>
      <c r="QF402" s="63">
        <f t="shared" si="1429"/>
        <v>0</v>
      </c>
      <c r="QG402" s="59"/>
      <c r="QH402" s="59"/>
      <c r="QI402" s="59"/>
      <c r="QJ402" s="59"/>
      <c r="QK402" s="59"/>
      <c r="QL402" s="59"/>
      <c r="QM402" s="59"/>
      <c r="QN402" s="59"/>
    </row>
    <row r="403" spans="1:456" ht="6.75" customHeight="1" x14ac:dyDescent="0.25">
      <c r="A403" s="68"/>
      <c r="B403" s="389" t="str">
        <f t="shared" si="1291"/>
        <v/>
      </c>
      <c r="C403" s="72"/>
      <c r="D403" s="261"/>
      <c r="E403" s="59"/>
      <c r="F403" s="229"/>
      <c r="G403" s="295"/>
      <c r="H403" s="295"/>
      <c r="I403" s="229"/>
      <c r="J403" s="295"/>
      <c r="K403" s="295"/>
      <c r="L403" s="229"/>
      <c r="M403" s="295"/>
      <c r="N403" s="295"/>
      <c r="O403" s="229"/>
      <c r="P403" s="295"/>
      <c r="Q403" s="295"/>
      <c r="R403" s="229"/>
      <c r="S403" s="230"/>
      <c r="T403" s="231"/>
      <c r="U403" s="229"/>
      <c r="V403" s="230"/>
      <c r="W403" s="231"/>
      <c r="X403" s="229"/>
      <c r="Y403" s="230"/>
      <c r="Z403" s="231"/>
      <c r="AA403" s="229"/>
      <c r="AB403" s="295"/>
      <c r="AC403" s="295"/>
      <c r="AD403" s="229"/>
      <c r="AE403" s="295"/>
      <c r="AF403" s="295"/>
      <c r="AG403" s="229"/>
      <c r="AH403" s="295"/>
      <c r="AI403" s="295"/>
      <c r="AJ403" s="229"/>
      <c r="AK403" s="295"/>
      <c r="AL403" s="295"/>
      <c r="AM403" s="229"/>
      <c r="AN403" s="295"/>
      <c r="AO403" s="295"/>
      <c r="AP403" s="243"/>
      <c r="AQ403" s="295"/>
      <c r="AR403" s="290"/>
      <c r="AS403" s="243"/>
      <c r="AT403" s="295"/>
      <c r="AU403" s="290"/>
      <c r="AV403" s="229"/>
      <c r="AW403" s="230"/>
      <c r="AX403" s="231"/>
      <c r="AY403" s="229"/>
      <c r="AZ403" s="230"/>
      <c r="BA403" s="231"/>
      <c r="BB403" s="229"/>
      <c r="BC403" s="230"/>
      <c r="BD403" s="231"/>
      <c r="BE403" s="229"/>
      <c r="BF403" s="230"/>
      <c r="BG403" s="231"/>
      <c r="BH403" s="229"/>
      <c r="BI403" s="230"/>
      <c r="BJ403" s="231"/>
      <c r="BK403" s="243"/>
      <c r="BL403" s="230"/>
      <c r="BM403" s="231"/>
      <c r="BN403" s="243"/>
      <c r="BO403" s="230"/>
      <c r="BP403" s="231"/>
      <c r="BQ403" s="229"/>
      <c r="BR403" s="230"/>
      <c r="BS403" s="231"/>
      <c r="BT403" s="229"/>
      <c r="BU403" s="230"/>
      <c r="BV403" s="231"/>
      <c r="BW403" s="229"/>
      <c r="BX403" s="230"/>
      <c r="BY403" s="231"/>
      <c r="BZ403" s="229"/>
      <c r="CA403" s="230"/>
      <c r="CB403" s="231"/>
      <c r="CC403" s="229"/>
      <c r="CD403" s="230"/>
      <c r="CE403" s="231"/>
      <c r="CF403" s="331"/>
      <c r="CG403" s="332"/>
      <c r="CH403" s="385"/>
      <c r="CI403" s="331"/>
      <c r="CJ403" s="332"/>
      <c r="CK403" s="385"/>
      <c r="CL403" s="243"/>
      <c r="CM403" s="230"/>
      <c r="CN403" s="354"/>
      <c r="CO403" s="243"/>
      <c r="CP403" s="230"/>
      <c r="CQ403" s="231"/>
      <c r="CR403" s="331"/>
      <c r="CS403" s="332"/>
      <c r="CT403" s="333"/>
      <c r="CU403" s="229"/>
      <c r="CV403" s="230"/>
      <c r="CW403" s="231"/>
      <c r="CX403" s="331"/>
      <c r="CY403" s="332"/>
      <c r="CZ403" s="333"/>
      <c r="DA403" s="331"/>
      <c r="DB403" s="332"/>
      <c r="DC403" s="333"/>
      <c r="DD403" s="331"/>
      <c r="DE403" s="332"/>
      <c r="DF403" s="333"/>
      <c r="DG403" s="331"/>
      <c r="DH403" s="332"/>
      <c r="DI403" s="333"/>
      <c r="DJ403" s="229"/>
      <c r="DK403" s="230"/>
      <c r="DL403" s="231"/>
      <c r="DM403" s="229"/>
      <c r="DN403" s="230"/>
      <c r="DO403" s="231"/>
      <c r="DP403" s="331"/>
      <c r="DQ403" s="332"/>
      <c r="DR403" s="333"/>
      <c r="DS403" s="331"/>
      <c r="DT403" s="332"/>
      <c r="DU403" s="333"/>
      <c r="DV403" s="331"/>
      <c r="DW403" s="332"/>
      <c r="DX403" s="333"/>
      <c r="DY403" s="331"/>
      <c r="DZ403" s="332"/>
      <c r="EA403" s="333"/>
      <c r="EB403" s="331"/>
      <c r="EC403" s="332"/>
      <c r="ED403" s="333"/>
      <c r="EE403" s="331"/>
      <c r="EF403" s="332"/>
      <c r="EG403" s="333"/>
      <c r="EH403" s="229"/>
      <c r="EI403" s="230"/>
      <c r="EJ403" s="231"/>
      <c r="EK403" s="229"/>
      <c r="EL403" s="230"/>
      <c r="EM403" s="231"/>
      <c r="EN403" s="244"/>
      <c r="EO403" s="269" t="str">
        <f t="shared" si="1292"/>
        <v/>
      </c>
      <c r="EP403" s="444" t="s">
        <v>1247</v>
      </c>
      <c r="EQ403" s="360" t="str">
        <f t="shared" si="1430"/>
        <v/>
      </c>
      <c r="ER403" s="360" t="str">
        <f t="shared" si="1431"/>
        <v/>
      </c>
      <c r="ES403" s="360" t="str">
        <f t="shared" si="1432"/>
        <v/>
      </c>
      <c r="ET403" s="360" t="str">
        <f t="shared" si="1433"/>
        <v/>
      </c>
      <c r="EU403" s="360" t="str">
        <f t="shared" si="1434"/>
        <v/>
      </c>
      <c r="EV403" s="360" t="str">
        <f t="shared" si="1435"/>
        <v/>
      </c>
      <c r="EW403" s="360" t="str">
        <f t="shared" si="1436"/>
        <v/>
      </c>
      <c r="EX403" s="360" t="str">
        <f t="shared" si="1437"/>
        <v/>
      </c>
      <c r="EY403" s="360" t="str">
        <f t="shared" si="1438"/>
        <v/>
      </c>
      <c r="EZ403" s="360" t="str">
        <f t="shared" si="1439"/>
        <v/>
      </c>
      <c r="FA403" s="360" t="str">
        <f t="shared" si="1440"/>
        <v/>
      </c>
      <c r="FB403" s="360" t="str">
        <f t="shared" si="1441"/>
        <v/>
      </c>
      <c r="FC403" s="360" t="str">
        <f t="shared" si="1442"/>
        <v/>
      </c>
      <c r="FD403" s="360" t="str">
        <f t="shared" si="1443"/>
        <v/>
      </c>
      <c r="FE403" s="360" t="str">
        <f t="shared" si="1444"/>
        <v/>
      </c>
      <c r="FF403" s="360" t="str">
        <f t="shared" si="1445"/>
        <v/>
      </c>
      <c r="FG403" s="360" t="str">
        <f t="shared" si="1446"/>
        <v/>
      </c>
      <c r="FH403" s="360" t="str">
        <f t="shared" si="1447"/>
        <v/>
      </c>
      <c r="FI403" s="360" t="str">
        <f t="shared" si="1448"/>
        <v/>
      </c>
      <c r="FJ403" s="360" t="str">
        <f t="shared" si="1449"/>
        <v/>
      </c>
      <c r="FK403" s="360" t="str">
        <f t="shared" si="1450"/>
        <v/>
      </c>
      <c r="FL403" s="360" t="str">
        <f t="shared" si="1451"/>
        <v/>
      </c>
      <c r="FM403" s="360" t="str">
        <f t="shared" si="1452"/>
        <v/>
      </c>
      <c r="FN403" s="360" t="str">
        <f t="shared" si="1453"/>
        <v/>
      </c>
      <c r="FO403" s="360" t="str">
        <f t="shared" si="1454"/>
        <v/>
      </c>
      <c r="FP403" s="360" t="str">
        <f t="shared" si="1455"/>
        <v/>
      </c>
      <c r="FQ403" s="360" t="str">
        <f t="shared" si="1456"/>
        <v/>
      </c>
      <c r="FR403" s="360" t="str">
        <f t="shared" si="1457"/>
        <v/>
      </c>
      <c r="FS403" s="360" t="str">
        <f t="shared" si="1458"/>
        <v/>
      </c>
      <c r="FT403" s="360" t="str">
        <f t="shared" si="1293"/>
        <v/>
      </c>
      <c r="FU403" s="360" t="str">
        <f t="shared" si="1459"/>
        <v/>
      </c>
      <c r="FV403" s="360" t="str">
        <f t="shared" si="1460"/>
        <v/>
      </c>
      <c r="FW403" s="360" t="str">
        <f t="shared" si="1461"/>
        <v/>
      </c>
      <c r="FX403" s="360" t="str">
        <f t="shared" si="1462"/>
        <v/>
      </c>
      <c r="FY403" s="360" t="str">
        <f t="shared" si="1463"/>
        <v/>
      </c>
      <c r="FZ403" s="360" t="str">
        <f t="shared" si="1464"/>
        <v/>
      </c>
      <c r="GA403" s="360" t="str">
        <f t="shared" si="1465"/>
        <v/>
      </c>
      <c r="GB403" s="360" t="str">
        <f t="shared" si="1466"/>
        <v/>
      </c>
      <c r="GC403" s="360" t="str">
        <f t="shared" si="1467"/>
        <v/>
      </c>
      <c r="GD403" s="360" t="str">
        <f t="shared" si="1468"/>
        <v/>
      </c>
      <c r="GE403" s="360" t="str">
        <f t="shared" si="1469"/>
        <v/>
      </c>
      <c r="GF403" s="360" t="str">
        <f t="shared" si="1470"/>
        <v/>
      </c>
      <c r="GG403" s="360" t="str">
        <f t="shared" si="1471"/>
        <v/>
      </c>
      <c r="GH403" s="360" t="str">
        <f t="shared" si="1472"/>
        <v/>
      </c>
      <c r="GI403" s="360" t="str">
        <f t="shared" si="1473"/>
        <v/>
      </c>
      <c r="GJ403" s="360" t="str">
        <f t="shared" si="1474"/>
        <v/>
      </c>
      <c r="GK403" s="444" t="s">
        <v>1247</v>
      </c>
      <c r="GL403" s="361" t="str">
        <f t="shared" si="1294"/>
        <v>-</v>
      </c>
      <c r="GM403" s="361" t="str">
        <f t="shared" si="1295"/>
        <v>-</v>
      </c>
      <c r="GN403" s="361" t="str">
        <f t="shared" si="1296"/>
        <v>-</v>
      </c>
      <c r="GO403" s="361" t="str">
        <f t="shared" si="1297"/>
        <v>-</v>
      </c>
      <c r="GP403" s="361" t="str">
        <f t="shared" si="1298"/>
        <v>-</v>
      </c>
      <c r="GQ403" s="361" t="str">
        <f t="shared" si="1299"/>
        <v>-</v>
      </c>
      <c r="GR403" s="361" t="str">
        <f t="shared" si="1300"/>
        <v>-</v>
      </c>
      <c r="GS403" s="361" t="str">
        <f t="shared" si="1301"/>
        <v>-</v>
      </c>
      <c r="GT403" s="361" t="str">
        <f t="shared" si="1302"/>
        <v>-</v>
      </c>
      <c r="GU403" s="361" t="str">
        <f t="shared" si="1303"/>
        <v>-</v>
      </c>
      <c r="GV403" s="361" t="str">
        <f t="shared" si="1304"/>
        <v>-</v>
      </c>
      <c r="GW403" s="361" t="str">
        <f t="shared" si="1305"/>
        <v>-</v>
      </c>
      <c r="GX403" s="361" t="str">
        <f t="shared" si="1306"/>
        <v>-</v>
      </c>
      <c r="GY403" s="361" t="str">
        <f t="shared" si="1307"/>
        <v>-</v>
      </c>
      <c r="GZ403" s="361" t="str">
        <f t="shared" si="1308"/>
        <v>-</v>
      </c>
      <c r="HA403" s="361" t="str">
        <f t="shared" si="1309"/>
        <v>-</v>
      </c>
      <c r="HB403" s="361" t="str">
        <f t="shared" si="1310"/>
        <v>-</v>
      </c>
      <c r="HC403" s="361" t="str">
        <f t="shared" si="1311"/>
        <v>-</v>
      </c>
      <c r="HD403" s="361" t="str">
        <f t="shared" si="1312"/>
        <v>-</v>
      </c>
      <c r="HE403" s="361" t="str">
        <f t="shared" si="1313"/>
        <v>-</v>
      </c>
      <c r="HF403" s="361" t="str">
        <f t="shared" si="1314"/>
        <v>-</v>
      </c>
      <c r="HG403" s="361" t="str">
        <f t="shared" si="1315"/>
        <v>-</v>
      </c>
      <c r="HH403" s="361" t="str">
        <f t="shared" si="1316"/>
        <v>-</v>
      </c>
      <c r="HI403" s="361" t="str">
        <f t="shared" si="1317"/>
        <v>-</v>
      </c>
      <c r="HJ403" s="361" t="str">
        <f t="shared" si="1318"/>
        <v>-</v>
      </c>
      <c r="HK403" s="361" t="str">
        <f t="shared" si="1319"/>
        <v>-</v>
      </c>
      <c r="HL403" s="361" t="str">
        <f t="shared" si="1320"/>
        <v>-</v>
      </c>
      <c r="HM403" s="361" t="str">
        <f t="shared" si="1321"/>
        <v>-</v>
      </c>
      <c r="HN403" s="361" t="str">
        <f t="shared" si="1322"/>
        <v>-</v>
      </c>
      <c r="HO403" s="361" t="str">
        <f t="shared" si="1323"/>
        <v>-</v>
      </c>
      <c r="HP403" s="361" t="str">
        <f t="shared" si="1324"/>
        <v>-</v>
      </c>
      <c r="HQ403" s="361" t="str">
        <f t="shared" si="1325"/>
        <v>-</v>
      </c>
      <c r="HR403" s="361" t="str">
        <f t="shared" si="1326"/>
        <v>-</v>
      </c>
      <c r="HS403" s="361" t="str">
        <f t="shared" si="1327"/>
        <v>-</v>
      </c>
      <c r="HT403" s="361" t="str">
        <f t="shared" si="1328"/>
        <v>-</v>
      </c>
      <c r="HU403" s="361" t="str">
        <f t="shared" si="1329"/>
        <v>-</v>
      </c>
      <c r="HV403" s="361" t="str">
        <f t="shared" si="1330"/>
        <v>-</v>
      </c>
      <c r="HW403" s="361" t="str">
        <f t="shared" si="1331"/>
        <v>-</v>
      </c>
      <c r="HX403" s="361" t="str">
        <f t="shared" si="1332"/>
        <v>-</v>
      </c>
      <c r="HY403" s="361" t="str">
        <f t="shared" si="1333"/>
        <v>-</v>
      </c>
      <c r="HZ403" s="361" t="str">
        <f t="shared" si="1334"/>
        <v>-</v>
      </c>
      <c r="IA403" s="361" t="str">
        <f t="shared" si="1335"/>
        <v>-</v>
      </c>
      <c r="IB403" s="361" t="str">
        <f t="shared" si="1336"/>
        <v>-</v>
      </c>
      <c r="IC403" s="361" t="str">
        <f t="shared" si="1337"/>
        <v>-</v>
      </c>
      <c r="ID403" s="361" t="str">
        <f t="shared" si="1338"/>
        <v>-</v>
      </c>
      <c r="IE403" s="361" t="str">
        <f t="shared" si="1339"/>
        <v>-</v>
      </c>
      <c r="IF403" s="444" t="s">
        <v>1247</v>
      </c>
      <c r="IG403" s="56" t="str">
        <f t="shared" si="1475"/>
        <v>-</v>
      </c>
      <c r="IH403" s="56" t="str">
        <f t="shared" si="1476"/>
        <v>-</v>
      </c>
      <c r="II403" s="56" t="str">
        <f t="shared" si="1477"/>
        <v>-</v>
      </c>
      <c r="IJ403" s="56" t="str">
        <f t="shared" si="1478"/>
        <v>-</v>
      </c>
      <c r="IK403" s="56" t="str">
        <f t="shared" si="1340"/>
        <v>-</v>
      </c>
      <c r="IL403" s="56" t="str">
        <f t="shared" si="1341"/>
        <v>-</v>
      </c>
      <c r="IM403" s="56" t="str">
        <f t="shared" si="1342"/>
        <v>-</v>
      </c>
      <c r="IN403" s="56" t="str">
        <f t="shared" si="1343"/>
        <v>-</v>
      </c>
      <c r="IO403" s="56" t="str">
        <f t="shared" si="1344"/>
        <v>-</v>
      </c>
      <c r="IP403" s="56" t="str">
        <f t="shared" si="1345"/>
        <v>-</v>
      </c>
      <c r="IQ403" s="56" t="str">
        <f t="shared" si="1346"/>
        <v>-</v>
      </c>
      <c r="IR403" s="56" t="str">
        <f t="shared" si="1347"/>
        <v>-</v>
      </c>
      <c r="IS403" s="56" t="str">
        <f t="shared" si="1348"/>
        <v>-</v>
      </c>
      <c r="IT403" s="56" t="str">
        <f t="shared" si="1349"/>
        <v>-</v>
      </c>
      <c r="IU403" s="56" t="str">
        <f t="shared" si="1350"/>
        <v>-</v>
      </c>
      <c r="IV403" s="56" t="str">
        <f t="shared" si="1351"/>
        <v>-</v>
      </c>
      <c r="IW403" s="56" t="str">
        <f t="shared" si="1352"/>
        <v>-</v>
      </c>
      <c r="IX403" s="56" t="str">
        <f t="shared" si="1353"/>
        <v>-</v>
      </c>
      <c r="IY403" s="56" t="str">
        <f t="shared" si="1354"/>
        <v>-</v>
      </c>
      <c r="IZ403" s="56" t="str">
        <f t="shared" si="1355"/>
        <v>-</v>
      </c>
      <c r="JA403" s="56" t="str">
        <f t="shared" si="1356"/>
        <v>-</v>
      </c>
      <c r="JB403" s="56" t="str">
        <f t="shared" si="1357"/>
        <v>-</v>
      </c>
      <c r="JC403" s="56" t="str">
        <f t="shared" si="1358"/>
        <v>-</v>
      </c>
      <c r="JD403" s="56" t="str">
        <f t="shared" si="1359"/>
        <v>-</v>
      </c>
      <c r="JE403" s="56" t="str">
        <f t="shared" si="1360"/>
        <v>-</v>
      </c>
      <c r="JF403" s="56" t="str">
        <f t="shared" si="1361"/>
        <v>-</v>
      </c>
      <c r="JG403" s="56" t="str">
        <f t="shared" si="1362"/>
        <v>-</v>
      </c>
      <c r="JH403" s="56" t="str">
        <f t="shared" si="1363"/>
        <v>-</v>
      </c>
      <c r="JI403" s="56" t="str">
        <f t="shared" si="1364"/>
        <v>-</v>
      </c>
      <c r="JJ403" s="56" t="str">
        <f t="shared" si="1365"/>
        <v>-</v>
      </c>
      <c r="JK403" s="56" t="str">
        <f t="shared" si="1366"/>
        <v>-</v>
      </c>
      <c r="JL403" s="56" t="str">
        <f t="shared" si="1367"/>
        <v>-</v>
      </c>
      <c r="JM403" s="56" t="str">
        <f t="shared" si="1368"/>
        <v>-</v>
      </c>
      <c r="JN403" s="56" t="str">
        <f t="shared" si="1369"/>
        <v>-</v>
      </c>
      <c r="JO403" s="56" t="str">
        <f t="shared" si="1370"/>
        <v>-</v>
      </c>
      <c r="JP403" s="56" t="str">
        <f t="shared" si="1371"/>
        <v>-</v>
      </c>
      <c r="JQ403" s="56" t="str">
        <f t="shared" si="1372"/>
        <v>-</v>
      </c>
      <c r="JR403" s="56" t="str">
        <f t="shared" si="1373"/>
        <v>-</v>
      </c>
      <c r="JS403" s="56" t="str">
        <f t="shared" si="1374"/>
        <v>-</v>
      </c>
      <c r="JT403" s="56" t="str">
        <f t="shared" si="1375"/>
        <v>-</v>
      </c>
      <c r="JU403" s="56" t="str">
        <f t="shared" si="1376"/>
        <v>-</v>
      </c>
      <c r="JV403" s="56" t="str">
        <f t="shared" si="1377"/>
        <v>-</v>
      </c>
      <c r="JW403" s="56" t="str">
        <f t="shared" si="1378"/>
        <v>-</v>
      </c>
      <c r="JX403" s="56" t="str">
        <f t="shared" si="1379"/>
        <v>-</v>
      </c>
      <c r="JY403" s="56" t="str">
        <f t="shared" si="1380"/>
        <v>-</v>
      </c>
      <c r="JZ403" s="56" t="str">
        <f t="shared" si="1381"/>
        <v>-</v>
      </c>
      <c r="KA403" s="444" t="s">
        <v>1247</v>
      </c>
      <c r="KB403" s="360">
        <f>IF(ISNUMBER(INDEX($EQ$15:$GK$521,$B403,EO$11)),MAX(KB$14:KB402)+1,0)</f>
        <v>0</v>
      </c>
      <c r="KC403" s="360" t="str">
        <f t="shared" si="1479"/>
        <v/>
      </c>
      <c r="KD403" s="373" t="s">
        <v>2</v>
      </c>
      <c r="KE403" s="215"/>
      <c r="KF403" s="60"/>
      <c r="KG403" s="60"/>
      <c r="KH403" s="60"/>
      <c r="KI403" s="60"/>
      <c r="KJ403" s="60"/>
      <c r="KK403" s="60"/>
      <c r="KL403" s="60"/>
      <c r="KM403" s="60"/>
      <c r="KN403" s="60"/>
      <c r="KO403" s="60"/>
      <c r="KP403" s="60"/>
      <c r="KQ403" s="60"/>
      <c r="KR403" s="60"/>
      <c r="KS403" s="60"/>
      <c r="KT403" s="60"/>
      <c r="KU403" s="60"/>
      <c r="KV403" s="60"/>
      <c r="KW403" s="60"/>
      <c r="KX403" s="60"/>
      <c r="KY403" s="60"/>
      <c r="KZ403" s="283" t="str">
        <f t="shared" si="1382"/>
        <v/>
      </c>
      <c r="LA403" s="26"/>
      <c r="LB403" s="18"/>
      <c r="LC403" s="18"/>
      <c r="LD403" s="18"/>
      <c r="LE403" s="18"/>
      <c r="LF403" s="18"/>
      <c r="LG403" s="18"/>
      <c r="LH403" s="18"/>
      <c r="LI403" s="18"/>
      <c r="LJ403" s="18"/>
      <c r="LK403" s="18"/>
      <c r="LL403" s="18"/>
      <c r="LM403" s="18"/>
      <c r="LN403" s="63"/>
      <c r="LO403" s="251">
        <f t="shared" si="1383"/>
        <v>0</v>
      </c>
      <c r="LP403" s="251">
        <f t="shared" si="1384"/>
        <v>0</v>
      </c>
      <c r="LQ403" s="251">
        <f t="shared" si="1385"/>
        <v>0</v>
      </c>
      <c r="LR403" s="251">
        <f t="shared" si="1386"/>
        <v>0</v>
      </c>
      <c r="LS403" s="251">
        <f t="shared" si="1387"/>
        <v>0</v>
      </c>
      <c r="LT403" s="251">
        <f t="shared" si="1388"/>
        <v>0</v>
      </c>
      <c r="LU403" s="251">
        <f t="shared" si="1389"/>
        <v>0</v>
      </c>
      <c r="LV403" s="251">
        <f t="shared" si="1390"/>
        <v>0</v>
      </c>
      <c r="LW403" s="251">
        <f t="shared" si="1391"/>
        <v>0</v>
      </c>
      <c r="LX403" s="251">
        <f t="shared" si="1392"/>
        <v>0</v>
      </c>
      <c r="LY403" s="251">
        <f t="shared" si="1393"/>
        <v>0</v>
      </c>
      <c r="LZ403" s="251">
        <f t="shared" si="1394"/>
        <v>0</v>
      </c>
      <c r="MA403" s="63" t="str">
        <f t="shared" si="1395"/>
        <v/>
      </c>
      <c r="MB403" s="63" t="str">
        <f t="shared" si="1287"/>
        <v/>
      </c>
      <c r="MC403" s="63">
        <f t="shared" si="1288"/>
        <v>389</v>
      </c>
      <c r="MD403" s="63" t="str">
        <f t="shared" si="1289"/>
        <v/>
      </c>
      <c r="ME403" s="63" t="str">
        <f t="shared" si="1290"/>
        <v/>
      </c>
      <c r="MF403" s="315" t="str">
        <f t="shared" si="1396"/>
        <v/>
      </c>
      <c r="MG403" s="315">
        <f>IF(ISNUMBER(MATCH(EO403,$ME$15:$ME$520,0)),0,MAX(MG$14:MG402)+1)</f>
        <v>0</v>
      </c>
      <c r="MH403" s="315" t="str">
        <f t="shared" si="1397"/>
        <v/>
      </c>
      <c r="MI403" s="369"/>
      <c r="MJ403" s="68"/>
      <c r="MK403" s="18"/>
      <c r="ML403" s="242"/>
      <c r="MM403" s="242"/>
      <c r="MN403" s="59"/>
      <c r="MO403" s="59"/>
      <c r="MP403" s="285"/>
      <c r="MQ403" s="59"/>
      <c r="MR403" s="59"/>
      <c r="MS403" s="285"/>
      <c r="MT403" s="59"/>
      <c r="MU403" s="285"/>
      <c r="MV403" s="59"/>
      <c r="MW403" s="59"/>
      <c r="MX403" s="59"/>
      <c r="MY403" s="59"/>
      <c r="MZ403" s="59"/>
      <c r="NA403" s="59"/>
      <c r="NB403" s="59"/>
      <c r="NC403" s="59"/>
      <c r="ND403" s="59"/>
      <c r="NE403" s="59"/>
      <c r="NF403" s="59"/>
      <c r="NG403" s="59"/>
      <c r="NH403" s="59"/>
      <c r="NI403" s="59"/>
      <c r="NJ403" s="59"/>
      <c r="NK403" s="59"/>
      <c r="NL403" s="454"/>
      <c r="NM403" s="454"/>
      <c r="NN403" s="59"/>
      <c r="NO403" s="18"/>
      <c r="NP403" s="18"/>
      <c r="NQ403" s="18"/>
      <c r="NR403" s="18"/>
      <c r="NS403" s="18"/>
      <c r="NT403" s="18"/>
      <c r="NU403" s="18"/>
      <c r="NV403" s="18"/>
      <c r="NW403" s="18"/>
      <c r="NX403" s="18"/>
      <c r="NY403" s="18"/>
      <c r="NZ403" s="18"/>
      <c r="OA403" s="18"/>
      <c r="OB403" s="18"/>
      <c r="OC403" s="18"/>
      <c r="OZ403" s="59"/>
      <c r="PA403" s="251" t="str">
        <f t="shared" si="1398"/>
        <v/>
      </c>
      <c r="PB403" s="251" t="str">
        <f t="shared" si="1399"/>
        <v/>
      </c>
      <c r="PC403" s="251" t="str">
        <f t="shared" si="1400"/>
        <v/>
      </c>
      <c r="PD403" s="251" t="str">
        <f t="shared" si="1401"/>
        <v/>
      </c>
      <c r="PE403" s="251" t="str">
        <f t="shared" si="1402"/>
        <v/>
      </c>
      <c r="PF403" s="251" t="str">
        <f t="shared" si="1403"/>
        <v/>
      </c>
      <c r="PG403" s="251" t="str">
        <f t="shared" si="1404"/>
        <v/>
      </c>
      <c r="PH403" s="251" t="str">
        <f t="shared" si="1405"/>
        <v/>
      </c>
      <c r="PI403" s="251" t="str">
        <f t="shared" si="1406"/>
        <v/>
      </c>
      <c r="PJ403" s="251" t="str">
        <f t="shared" si="1407"/>
        <v/>
      </c>
      <c r="PK403" s="251" t="str">
        <f t="shared" si="1408"/>
        <v/>
      </c>
      <c r="PL403" s="251" t="str">
        <f t="shared" si="1409"/>
        <v/>
      </c>
      <c r="PM403" s="251" t="str">
        <f t="shared" si="1410"/>
        <v/>
      </c>
      <c r="PN403" s="251" t="str">
        <f t="shared" si="1411"/>
        <v/>
      </c>
      <c r="PO403" s="251" t="str">
        <f t="shared" si="1412"/>
        <v/>
      </c>
      <c r="PP403" s="251" t="str">
        <f t="shared" si="1413"/>
        <v/>
      </c>
      <c r="PQ403" s="251" t="str">
        <f t="shared" si="1414"/>
        <v/>
      </c>
      <c r="PR403" s="251" t="str">
        <f t="shared" si="1415"/>
        <v/>
      </c>
      <c r="PS403" s="251" t="str">
        <f t="shared" si="1416"/>
        <v/>
      </c>
      <c r="PT403" s="251" t="str">
        <f t="shared" si="1417"/>
        <v/>
      </c>
      <c r="PU403" s="251" t="str">
        <f t="shared" si="1418"/>
        <v/>
      </c>
      <c r="PV403" s="251" t="str">
        <f t="shared" si="1419"/>
        <v/>
      </c>
      <c r="PW403" s="251" t="str">
        <f t="shared" si="1420"/>
        <v/>
      </c>
      <c r="PX403" s="251" t="str">
        <f t="shared" si="1421"/>
        <v/>
      </c>
      <c r="PY403" s="251" t="str">
        <f t="shared" si="1422"/>
        <v/>
      </c>
      <c r="PZ403" s="251" t="str">
        <f t="shared" si="1423"/>
        <v/>
      </c>
      <c r="QA403" s="251" t="str">
        <f t="shared" si="1424"/>
        <v/>
      </c>
      <c r="QB403" s="251" t="str">
        <f t="shared" si="1425"/>
        <v/>
      </c>
      <c r="QC403" s="251" t="str">
        <f t="shared" si="1426"/>
        <v/>
      </c>
      <c r="QD403" s="251" t="str">
        <f t="shared" si="1427"/>
        <v/>
      </c>
      <c r="QE403" s="251" t="str">
        <f t="shared" si="1428"/>
        <v/>
      </c>
      <c r="QF403" s="63">
        <f t="shared" si="1429"/>
        <v>0</v>
      </c>
      <c r="QG403" s="59"/>
      <c r="QH403" s="59"/>
      <c r="QI403" s="59"/>
      <c r="QJ403" s="59"/>
      <c r="QK403" s="59"/>
      <c r="QL403" s="59"/>
      <c r="QM403" s="59"/>
      <c r="QN403" s="59"/>
    </row>
    <row r="404" spans="1:456" ht="6.75" customHeight="1" x14ac:dyDescent="0.25">
      <c r="A404" s="68"/>
      <c r="B404" s="389" t="str">
        <f t="shared" si="1291"/>
        <v/>
      </c>
      <c r="C404" s="72"/>
      <c r="D404" s="261"/>
      <c r="E404" s="59"/>
      <c r="F404" s="229"/>
      <c r="G404" s="295"/>
      <c r="H404" s="295"/>
      <c r="I404" s="229"/>
      <c r="J404" s="295"/>
      <c r="K404" s="295"/>
      <c r="L404" s="229"/>
      <c r="M404" s="295"/>
      <c r="N404" s="295"/>
      <c r="O404" s="229"/>
      <c r="P404" s="295"/>
      <c r="Q404" s="295"/>
      <c r="R404" s="229"/>
      <c r="S404" s="230"/>
      <c r="T404" s="231"/>
      <c r="U404" s="229"/>
      <c r="V404" s="230"/>
      <c r="W404" s="231"/>
      <c r="X404" s="229"/>
      <c r="Y404" s="230"/>
      <c r="Z404" s="231"/>
      <c r="AA404" s="229"/>
      <c r="AB404" s="295"/>
      <c r="AC404" s="295"/>
      <c r="AD404" s="229"/>
      <c r="AE404" s="295"/>
      <c r="AF404" s="295"/>
      <c r="AG404" s="229"/>
      <c r="AH404" s="295"/>
      <c r="AI404" s="295"/>
      <c r="AJ404" s="229"/>
      <c r="AK404" s="295"/>
      <c r="AL404" s="295"/>
      <c r="AM404" s="229"/>
      <c r="AN404" s="295"/>
      <c r="AO404" s="295"/>
      <c r="AP404" s="243"/>
      <c r="AQ404" s="295"/>
      <c r="AR404" s="290"/>
      <c r="AS404" s="243"/>
      <c r="AT404" s="295"/>
      <c r="AU404" s="290"/>
      <c r="AV404" s="229"/>
      <c r="AW404" s="230"/>
      <c r="AX404" s="231"/>
      <c r="AY404" s="229"/>
      <c r="AZ404" s="230"/>
      <c r="BA404" s="231"/>
      <c r="BB404" s="229"/>
      <c r="BC404" s="230"/>
      <c r="BD404" s="231"/>
      <c r="BE404" s="229"/>
      <c r="BF404" s="230"/>
      <c r="BG404" s="231"/>
      <c r="BH404" s="229"/>
      <c r="BI404" s="230"/>
      <c r="BJ404" s="231"/>
      <c r="BK404" s="243"/>
      <c r="BL404" s="230"/>
      <c r="BM404" s="231"/>
      <c r="BN404" s="243"/>
      <c r="BO404" s="230"/>
      <c r="BP404" s="231"/>
      <c r="BQ404" s="229"/>
      <c r="BR404" s="230"/>
      <c r="BS404" s="231"/>
      <c r="BT404" s="229"/>
      <c r="BU404" s="230"/>
      <c r="BV404" s="231"/>
      <c r="BW404" s="229"/>
      <c r="BX404" s="230"/>
      <c r="BY404" s="231"/>
      <c r="BZ404" s="229"/>
      <c r="CA404" s="230"/>
      <c r="CB404" s="231"/>
      <c r="CC404" s="229"/>
      <c r="CD404" s="230"/>
      <c r="CE404" s="231"/>
      <c r="CF404" s="331"/>
      <c r="CG404" s="332"/>
      <c r="CH404" s="385"/>
      <c r="CI404" s="331"/>
      <c r="CJ404" s="332"/>
      <c r="CK404" s="385"/>
      <c r="CL404" s="243"/>
      <c r="CM404" s="230"/>
      <c r="CN404" s="354"/>
      <c r="CO404" s="243"/>
      <c r="CP404" s="230"/>
      <c r="CQ404" s="231"/>
      <c r="CR404" s="331"/>
      <c r="CS404" s="332"/>
      <c r="CT404" s="333"/>
      <c r="CU404" s="229"/>
      <c r="CV404" s="230"/>
      <c r="CW404" s="231"/>
      <c r="CX404" s="331"/>
      <c r="CY404" s="332"/>
      <c r="CZ404" s="333"/>
      <c r="DA404" s="331"/>
      <c r="DB404" s="332"/>
      <c r="DC404" s="333"/>
      <c r="DD404" s="331"/>
      <c r="DE404" s="332"/>
      <c r="DF404" s="333"/>
      <c r="DG404" s="331"/>
      <c r="DH404" s="332"/>
      <c r="DI404" s="333"/>
      <c r="DJ404" s="229"/>
      <c r="DK404" s="230"/>
      <c r="DL404" s="231"/>
      <c r="DM404" s="229"/>
      <c r="DN404" s="230"/>
      <c r="DO404" s="231"/>
      <c r="DP404" s="331"/>
      <c r="DQ404" s="332"/>
      <c r="DR404" s="333"/>
      <c r="DS404" s="331"/>
      <c r="DT404" s="332"/>
      <c r="DU404" s="333"/>
      <c r="DV404" s="331"/>
      <c r="DW404" s="332"/>
      <c r="DX404" s="333"/>
      <c r="DY404" s="331"/>
      <c r="DZ404" s="332"/>
      <c r="EA404" s="333"/>
      <c r="EB404" s="331"/>
      <c r="EC404" s="332"/>
      <c r="ED404" s="333"/>
      <c r="EE404" s="331"/>
      <c r="EF404" s="332"/>
      <c r="EG404" s="333"/>
      <c r="EH404" s="229"/>
      <c r="EI404" s="230"/>
      <c r="EJ404" s="231"/>
      <c r="EK404" s="229"/>
      <c r="EL404" s="230"/>
      <c r="EM404" s="231"/>
      <c r="EN404" s="244"/>
      <c r="EO404" s="269" t="str">
        <f t="shared" si="1292"/>
        <v/>
      </c>
      <c r="EP404" s="444" t="s">
        <v>1247</v>
      </c>
      <c r="EQ404" s="360" t="str">
        <f t="shared" si="1430"/>
        <v/>
      </c>
      <c r="ER404" s="360" t="str">
        <f t="shared" si="1431"/>
        <v/>
      </c>
      <c r="ES404" s="360" t="str">
        <f t="shared" si="1432"/>
        <v/>
      </c>
      <c r="ET404" s="360" t="str">
        <f t="shared" si="1433"/>
        <v/>
      </c>
      <c r="EU404" s="360" t="str">
        <f t="shared" si="1434"/>
        <v/>
      </c>
      <c r="EV404" s="360" t="str">
        <f t="shared" si="1435"/>
        <v/>
      </c>
      <c r="EW404" s="360" t="str">
        <f t="shared" si="1436"/>
        <v/>
      </c>
      <c r="EX404" s="360" t="str">
        <f t="shared" si="1437"/>
        <v/>
      </c>
      <c r="EY404" s="360" t="str">
        <f t="shared" si="1438"/>
        <v/>
      </c>
      <c r="EZ404" s="360" t="str">
        <f t="shared" si="1439"/>
        <v/>
      </c>
      <c r="FA404" s="360" t="str">
        <f t="shared" si="1440"/>
        <v/>
      </c>
      <c r="FB404" s="360" t="str">
        <f t="shared" si="1441"/>
        <v/>
      </c>
      <c r="FC404" s="360" t="str">
        <f t="shared" si="1442"/>
        <v/>
      </c>
      <c r="FD404" s="360" t="str">
        <f t="shared" si="1443"/>
        <v/>
      </c>
      <c r="FE404" s="360" t="str">
        <f t="shared" si="1444"/>
        <v/>
      </c>
      <c r="FF404" s="360" t="str">
        <f t="shared" si="1445"/>
        <v/>
      </c>
      <c r="FG404" s="360" t="str">
        <f t="shared" si="1446"/>
        <v/>
      </c>
      <c r="FH404" s="360" t="str">
        <f t="shared" si="1447"/>
        <v/>
      </c>
      <c r="FI404" s="360" t="str">
        <f t="shared" si="1448"/>
        <v/>
      </c>
      <c r="FJ404" s="360" t="str">
        <f t="shared" si="1449"/>
        <v/>
      </c>
      <c r="FK404" s="360" t="str">
        <f t="shared" si="1450"/>
        <v/>
      </c>
      <c r="FL404" s="360" t="str">
        <f t="shared" si="1451"/>
        <v/>
      </c>
      <c r="FM404" s="360" t="str">
        <f t="shared" si="1452"/>
        <v/>
      </c>
      <c r="FN404" s="360" t="str">
        <f t="shared" si="1453"/>
        <v/>
      </c>
      <c r="FO404" s="360" t="str">
        <f t="shared" si="1454"/>
        <v/>
      </c>
      <c r="FP404" s="360" t="str">
        <f t="shared" si="1455"/>
        <v/>
      </c>
      <c r="FQ404" s="360" t="str">
        <f t="shared" si="1456"/>
        <v/>
      </c>
      <c r="FR404" s="360" t="str">
        <f t="shared" si="1457"/>
        <v/>
      </c>
      <c r="FS404" s="360" t="str">
        <f t="shared" si="1458"/>
        <v/>
      </c>
      <c r="FT404" s="360" t="str">
        <f t="shared" si="1293"/>
        <v/>
      </c>
      <c r="FU404" s="360" t="str">
        <f t="shared" si="1459"/>
        <v/>
      </c>
      <c r="FV404" s="360" t="str">
        <f t="shared" si="1460"/>
        <v/>
      </c>
      <c r="FW404" s="360" t="str">
        <f t="shared" si="1461"/>
        <v/>
      </c>
      <c r="FX404" s="360" t="str">
        <f t="shared" si="1462"/>
        <v/>
      </c>
      <c r="FY404" s="360" t="str">
        <f t="shared" si="1463"/>
        <v/>
      </c>
      <c r="FZ404" s="360" t="str">
        <f t="shared" si="1464"/>
        <v/>
      </c>
      <c r="GA404" s="360" t="str">
        <f t="shared" si="1465"/>
        <v/>
      </c>
      <c r="GB404" s="360" t="str">
        <f t="shared" si="1466"/>
        <v/>
      </c>
      <c r="GC404" s="360" t="str">
        <f t="shared" si="1467"/>
        <v/>
      </c>
      <c r="GD404" s="360" t="str">
        <f t="shared" si="1468"/>
        <v/>
      </c>
      <c r="GE404" s="360" t="str">
        <f t="shared" si="1469"/>
        <v/>
      </c>
      <c r="GF404" s="360" t="str">
        <f t="shared" si="1470"/>
        <v/>
      </c>
      <c r="GG404" s="360" t="str">
        <f t="shared" si="1471"/>
        <v/>
      </c>
      <c r="GH404" s="360" t="str">
        <f t="shared" si="1472"/>
        <v/>
      </c>
      <c r="GI404" s="360" t="str">
        <f t="shared" si="1473"/>
        <v/>
      </c>
      <c r="GJ404" s="360" t="str">
        <f t="shared" si="1474"/>
        <v/>
      </c>
      <c r="GK404" s="444" t="s">
        <v>1247</v>
      </c>
      <c r="GL404" s="361" t="str">
        <f t="shared" si="1294"/>
        <v>-</v>
      </c>
      <c r="GM404" s="361" t="str">
        <f t="shared" si="1295"/>
        <v>-</v>
      </c>
      <c r="GN404" s="361" t="str">
        <f t="shared" si="1296"/>
        <v>-</v>
      </c>
      <c r="GO404" s="361" t="str">
        <f t="shared" si="1297"/>
        <v>-</v>
      </c>
      <c r="GP404" s="361" t="str">
        <f t="shared" si="1298"/>
        <v>-</v>
      </c>
      <c r="GQ404" s="361" t="str">
        <f t="shared" si="1299"/>
        <v>-</v>
      </c>
      <c r="GR404" s="361" t="str">
        <f t="shared" si="1300"/>
        <v>-</v>
      </c>
      <c r="GS404" s="361" t="str">
        <f t="shared" si="1301"/>
        <v>-</v>
      </c>
      <c r="GT404" s="361" t="str">
        <f t="shared" si="1302"/>
        <v>-</v>
      </c>
      <c r="GU404" s="361" t="str">
        <f t="shared" si="1303"/>
        <v>-</v>
      </c>
      <c r="GV404" s="361" t="str">
        <f t="shared" si="1304"/>
        <v>-</v>
      </c>
      <c r="GW404" s="361" t="str">
        <f t="shared" si="1305"/>
        <v>-</v>
      </c>
      <c r="GX404" s="361" t="str">
        <f t="shared" si="1306"/>
        <v>-</v>
      </c>
      <c r="GY404" s="361" t="str">
        <f t="shared" si="1307"/>
        <v>-</v>
      </c>
      <c r="GZ404" s="361" t="str">
        <f t="shared" si="1308"/>
        <v>-</v>
      </c>
      <c r="HA404" s="361" t="str">
        <f t="shared" si="1309"/>
        <v>-</v>
      </c>
      <c r="HB404" s="361" t="str">
        <f t="shared" si="1310"/>
        <v>-</v>
      </c>
      <c r="HC404" s="361" t="str">
        <f t="shared" si="1311"/>
        <v>-</v>
      </c>
      <c r="HD404" s="361" t="str">
        <f t="shared" si="1312"/>
        <v>-</v>
      </c>
      <c r="HE404" s="361" t="str">
        <f t="shared" si="1313"/>
        <v>-</v>
      </c>
      <c r="HF404" s="361" t="str">
        <f t="shared" si="1314"/>
        <v>-</v>
      </c>
      <c r="HG404" s="361" t="str">
        <f t="shared" si="1315"/>
        <v>-</v>
      </c>
      <c r="HH404" s="361" t="str">
        <f t="shared" si="1316"/>
        <v>-</v>
      </c>
      <c r="HI404" s="361" t="str">
        <f t="shared" si="1317"/>
        <v>-</v>
      </c>
      <c r="HJ404" s="361" t="str">
        <f t="shared" si="1318"/>
        <v>-</v>
      </c>
      <c r="HK404" s="361" t="str">
        <f t="shared" si="1319"/>
        <v>-</v>
      </c>
      <c r="HL404" s="361" t="str">
        <f t="shared" si="1320"/>
        <v>-</v>
      </c>
      <c r="HM404" s="361" t="str">
        <f t="shared" si="1321"/>
        <v>-</v>
      </c>
      <c r="HN404" s="361" t="str">
        <f t="shared" si="1322"/>
        <v>-</v>
      </c>
      <c r="HO404" s="361" t="str">
        <f t="shared" si="1323"/>
        <v>-</v>
      </c>
      <c r="HP404" s="361" t="str">
        <f t="shared" si="1324"/>
        <v>-</v>
      </c>
      <c r="HQ404" s="361" t="str">
        <f t="shared" si="1325"/>
        <v>-</v>
      </c>
      <c r="HR404" s="361" t="str">
        <f t="shared" si="1326"/>
        <v>-</v>
      </c>
      <c r="HS404" s="361" t="str">
        <f t="shared" si="1327"/>
        <v>-</v>
      </c>
      <c r="HT404" s="361" t="str">
        <f t="shared" si="1328"/>
        <v>-</v>
      </c>
      <c r="HU404" s="361" t="str">
        <f t="shared" si="1329"/>
        <v>-</v>
      </c>
      <c r="HV404" s="361" t="str">
        <f t="shared" si="1330"/>
        <v>-</v>
      </c>
      <c r="HW404" s="361" t="str">
        <f t="shared" si="1331"/>
        <v>-</v>
      </c>
      <c r="HX404" s="361" t="str">
        <f t="shared" si="1332"/>
        <v>-</v>
      </c>
      <c r="HY404" s="361" t="str">
        <f t="shared" si="1333"/>
        <v>-</v>
      </c>
      <c r="HZ404" s="361" t="str">
        <f t="shared" si="1334"/>
        <v>-</v>
      </c>
      <c r="IA404" s="361" t="str">
        <f t="shared" si="1335"/>
        <v>-</v>
      </c>
      <c r="IB404" s="361" t="str">
        <f t="shared" si="1336"/>
        <v>-</v>
      </c>
      <c r="IC404" s="361" t="str">
        <f t="shared" si="1337"/>
        <v>-</v>
      </c>
      <c r="ID404" s="361" t="str">
        <f t="shared" si="1338"/>
        <v>-</v>
      </c>
      <c r="IE404" s="361" t="str">
        <f t="shared" si="1339"/>
        <v>-</v>
      </c>
      <c r="IF404" s="444" t="s">
        <v>1247</v>
      </c>
      <c r="IG404" s="56" t="str">
        <f t="shared" si="1475"/>
        <v>-</v>
      </c>
      <c r="IH404" s="56" t="str">
        <f t="shared" si="1476"/>
        <v>-</v>
      </c>
      <c r="II404" s="56" t="str">
        <f t="shared" si="1477"/>
        <v>-</v>
      </c>
      <c r="IJ404" s="56" t="str">
        <f t="shared" si="1478"/>
        <v>-</v>
      </c>
      <c r="IK404" s="56" t="str">
        <f t="shared" si="1340"/>
        <v>-</v>
      </c>
      <c r="IL404" s="56" t="str">
        <f t="shared" si="1341"/>
        <v>-</v>
      </c>
      <c r="IM404" s="56" t="str">
        <f t="shared" si="1342"/>
        <v>-</v>
      </c>
      <c r="IN404" s="56" t="str">
        <f t="shared" si="1343"/>
        <v>-</v>
      </c>
      <c r="IO404" s="56" t="str">
        <f t="shared" si="1344"/>
        <v>-</v>
      </c>
      <c r="IP404" s="56" t="str">
        <f t="shared" si="1345"/>
        <v>-</v>
      </c>
      <c r="IQ404" s="56" t="str">
        <f t="shared" si="1346"/>
        <v>-</v>
      </c>
      <c r="IR404" s="56" t="str">
        <f t="shared" si="1347"/>
        <v>-</v>
      </c>
      <c r="IS404" s="56" t="str">
        <f t="shared" si="1348"/>
        <v>-</v>
      </c>
      <c r="IT404" s="56" t="str">
        <f t="shared" si="1349"/>
        <v>-</v>
      </c>
      <c r="IU404" s="56" t="str">
        <f t="shared" si="1350"/>
        <v>-</v>
      </c>
      <c r="IV404" s="56" t="str">
        <f t="shared" si="1351"/>
        <v>-</v>
      </c>
      <c r="IW404" s="56" t="str">
        <f t="shared" si="1352"/>
        <v>-</v>
      </c>
      <c r="IX404" s="56" t="str">
        <f t="shared" si="1353"/>
        <v>-</v>
      </c>
      <c r="IY404" s="56" t="str">
        <f t="shared" si="1354"/>
        <v>-</v>
      </c>
      <c r="IZ404" s="56" t="str">
        <f t="shared" si="1355"/>
        <v>-</v>
      </c>
      <c r="JA404" s="56" t="str">
        <f t="shared" si="1356"/>
        <v>-</v>
      </c>
      <c r="JB404" s="56" t="str">
        <f t="shared" si="1357"/>
        <v>-</v>
      </c>
      <c r="JC404" s="56" t="str">
        <f t="shared" si="1358"/>
        <v>-</v>
      </c>
      <c r="JD404" s="56" t="str">
        <f t="shared" si="1359"/>
        <v>-</v>
      </c>
      <c r="JE404" s="56" t="str">
        <f t="shared" si="1360"/>
        <v>-</v>
      </c>
      <c r="JF404" s="56" t="str">
        <f t="shared" si="1361"/>
        <v>-</v>
      </c>
      <c r="JG404" s="56" t="str">
        <f t="shared" si="1362"/>
        <v>-</v>
      </c>
      <c r="JH404" s="56" t="str">
        <f t="shared" si="1363"/>
        <v>-</v>
      </c>
      <c r="JI404" s="56" t="str">
        <f t="shared" si="1364"/>
        <v>-</v>
      </c>
      <c r="JJ404" s="56" t="str">
        <f t="shared" si="1365"/>
        <v>-</v>
      </c>
      <c r="JK404" s="56" t="str">
        <f t="shared" si="1366"/>
        <v>-</v>
      </c>
      <c r="JL404" s="56" t="str">
        <f t="shared" si="1367"/>
        <v>-</v>
      </c>
      <c r="JM404" s="56" t="str">
        <f t="shared" si="1368"/>
        <v>-</v>
      </c>
      <c r="JN404" s="56" t="str">
        <f t="shared" si="1369"/>
        <v>-</v>
      </c>
      <c r="JO404" s="56" t="str">
        <f t="shared" si="1370"/>
        <v>-</v>
      </c>
      <c r="JP404" s="56" t="str">
        <f t="shared" si="1371"/>
        <v>-</v>
      </c>
      <c r="JQ404" s="56" t="str">
        <f t="shared" si="1372"/>
        <v>-</v>
      </c>
      <c r="JR404" s="56" t="str">
        <f t="shared" si="1373"/>
        <v>-</v>
      </c>
      <c r="JS404" s="56" t="str">
        <f t="shared" si="1374"/>
        <v>-</v>
      </c>
      <c r="JT404" s="56" t="str">
        <f t="shared" si="1375"/>
        <v>-</v>
      </c>
      <c r="JU404" s="56" t="str">
        <f t="shared" si="1376"/>
        <v>-</v>
      </c>
      <c r="JV404" s="56" t="str">
        <f t="shared" si="1377"/>
        <v>-</v>
      </c>
      <c r="JW404" s="56" t="str">
        <f t="shared" si="1378"/>
        <v>-</v>
      </c>
      <c r="JX404" s="56" t="str">
        <f t="shared" si="1379"/>
        <v>-</v>
      </c>
      <c r="JY404" s="56" t="str">
        <f t="shared" si="1380"/>
        <v>-</v>
      </c>
      <c r="JZ404" s="56" t="str">
        <f t="shared" si="1381"/>
        <v>-</v>
      </c>
      <c r="KA404" s="444" t="s">
        <v>1247</v>
      </c>
      <c r="KB404" s="360">
        <f>IF(ISNUMBER(INDEX($EQ$15:$GK$521,$B404,EO$11)),MAX(KB$14:KB403)+1,0)</f>
        <v>0</v>
      </c>
      <c r="KC404" s="360" t="str">
        <f t="shared" si="1479"/>
        <v/>
      </c>
      <c r="KD404" s="373" t="s">
        <v>2</v>
      </c>
      <c r="KE404" s="215"/>
      <c r="KF404" s="60"/>
      <c r="KG404" s="60"/>
      <c r="KH404" s="60"/>
      <c r="KI404" s="60"/>
      <c r="KJ404" s="60"/>
      <c r="KK404" s="60"/>
      <c r="KL404" s="60"/>
      <c r="KM404" s="60"/>
      <c r="KN404" s="60"/>
      <c r="KO404" s="60"/>
      <c r="KP404" s="60"/>
      <c r="KQ404" s="60"/>
      <c r="KR404" s="60"/>
      <c r="KS404" s="60"/>
      <c r="KT404" s="60"/>
      <c r="KU404" s="60"/>
      <c r="KV404" s="60"/>
      <c r="KW404" s="60"/>
      <c r="KX404" s="60"/>
      <c r="KY404" s="60"/>
      <c r="KZ404" s="283" t="str">
        <f t="shared" si="1382"/>
        <v/>
      </c>
      <c r="LA404" s="26"/>
      <c r="LB404" s="18"/>
      <c r="LC404" s="18"/>
      <c r="LD404" s="18"/>
      <c r="LE404" s="18"/>
      <c r="LF404" s="18"/>
      <c r="LG404" s="18"/>
      <c r="LH404" s="18"/>
      <c r="LI404" s="18"/>
      <c r="LJ404" s="18"/>
      <c r="LK404" s="18"/>
      <c r="LL404" s="18"/>
      <c r="LM404" s="18"/>
      <c r="LN404" s="63"/>
      <c r="LO404" s="251">
        <f t="shared" si="1383"/>
        <v>0</v>
      </c>
      <c r="LP404" s="251">
        <f t="shared" si="1384"/>
        <v>0</v>
      </c>
      <c r="LQ404" s="251">
        <f t="shared" si="1385"/>
        <v>0</v>
      </c>
      <c r="LR404" s="251">
        <f t="shared" si="1386"/>
        <v>0</v>
      </c>
      <c r="LS404" s="251">
        <f t="shared" si="1387"/>
        <v>0</v>
      </c>
      <c r="LT404" s="251">
        <f t="shared" si="1388"/>
        <v>0</v>
      </c>
      <c r="LU404" s="251">
        <f t="shared" si="1389"/>
        <v>0</v>
      </c>
      <c r="LV404" s="251">
        <f t="shared" si="1390"/>
        <v>0</v>
      </c>
      <c r="LW404" s="251">
        <f t="shared" si="1391"/>
        <v>0</v>
      </c>
      <c r="LX404" s="251">
        <f t="shared" si="1392"/>
        <v>0</v>
      </c>
      <c r="LY404" s="251">
        <f t="shared" si="1393"/>
        <v>0</v>
      </c>
      <c r="LZ404" s="251">
        <f t="shared" si="1394"/>
        <v>0</v>
      </c>
      <c r="MA404" s="63" t="str">
        <f t="shared" si="1395"/>
        <v/>
      </c>
      <c r="MB404" s="63" t="str">
        <f t="shared" si="1287"/>
        <v/>
      </c>
      <c r="MC404" s="63">
        <f t="shared" si="1288"/>
        <v>390</v>
      </c>
      <c r="MD404" s="63" t="str">
        <f t="shared" si="1289"/>
        <v/>
      </c>
      <c r="ME404" s="63" t="str">
        <f t="shared" si="1290"/>
        <v/>
      </c>
      <c r="MF404" s="315" t="str">
        <f t="shared" si="1396"/>
        <v/>
      </c>
      <c r="MG404" s="315">
        <f>IF(ISNUMBER(MATCH(EO404,$ME$15:$ME$520,0)),0,MAX(MG$14:MG403)+1)</f>
        <v>0</v>
      </c>
      <c r="MH404" s="315" t="str">
        <f t="shared" si="1397"/>
        <v/>
      </c>
      <c r="MI404" s="369"/>
      <c r="MJ404" s="68"/>
      <c r="MK404" s="18"/>
      <c r="ML404" s="242"/>
      <c r="MM404" s="242"/>
      <c r="MN404" s="59"/>
      <c r="MO404" s="59"/>
      <c r="MP404" s="285"/>
      <c r="MQ404" s="59"/>
      <c r="MR404" s="59"/>
      <c r="MS404" s="285"/>
      <c r="MT404" s="59"/>
      <c r="MU404" s="285"/>
      <c r="MV404" s="59"/>
      <c r="MW404" s="59"/>
      <c r="MX404" s="59"/>
      <c r="MY404" s="59"/>
      <c r="MZ404" s="59"/>
      <c r="NA404" s="59"/>
      <c r="NB404" s="59"/>
      <c r="NC404" s="59"/>
      <c r="ND404" s="59"/>
      <c r="NE404" s="59"/>
      <c r="NF404" s="59"/>
      <c r="NG404" s="59"/>
      <c r="NH404" s="59"/>
      <c r="NI404" s="59"/>
      <c r="NJ404" s="59"/>
      <c r="NK404" s="59"/>
      <c r="NL404" s="454"/>
      <c r="NM404" s="454"/>
      <c r="NN404" s="59"/>
      <c r="NO404" s="18"/>
      <c r="NP404" s="18"/>
      <c r="NQ404" s="18"/>
      <c r="NR404" s="18"/>
      <c r="NS404" s="18"/>
      <c r="NT404" s="18"/>
      <c r="NU404" s="18"/>
      <c r="NV404" s="18"/>
      <c r="NW404" s="18"/>
      <c r="NX404" s="18"/>
      <c r="NY404" s="18"/>
      <c r="NZ404" s="18"/>
      <c r="OA404" s="18"/>
      <c r="OB404" s="18"/>
      <c r="OC404" s="18"/>
      <c r="OZ404" s="59"/>
      <c r="PA404" s="251" t="str">
        <f t="shared" si="1398"/>
        <v/>
      </c>
      <c r="PB404" s="251" t="str">
        <f t="shared" si="1399"/>
        <v/>
      </c>
      <c r="PC404" s="251" t="str">
        <f t="shared" si="1400"/>
        <v/>
      </c>
      <c r="PD404" s="251" t="str">
        <f t="shared" si="1401"/>
        <v/>
      </c>
      <c r="PE404" s="251" t="str">
        <f t="shared" si="1402"/>
        <v/>
      </c>
      <c r="PF404" s="251" t="str">
        <f t="shared" si="1403"/>
        <v/>
      </c>
      <c r="PG404" s="251" t="str">
        <f t="shared" si="1404"/>
        <v/>
      </c>
      <c r="PH404" s="251" t="str">
        <f t="shared" si="1405"/>
        <v/>
      </c>
      <c r="PI404" s="251" t="str">
        <f t="shared" si="1406"/>
        <v/>
      </c>
      <c r="PJ404" s="251" t="str">
        <f t="shared" si="1407"/>
        <v/>
      </c>
      <c r="PK404" s="251" t="str">
        <f t="shared" si="1408"/>
        <v/>
      </c>
      <c r="PL404" s="251" t="str">
        <f t="shared" si="1409"/>
        <v/>
      </c>
      <c r="PM404" s="251" t="str">
        <f t="shared" si="1410"/>
        <v/>
      </c>
      <c r="PN404" s="251" t="str">
        <f t="shared" si="1411"/>
        <v/>
      </c>
      <c r="PO404" s="251" t="str">
        <f t="shared" si="1412"/>
        <v/>
      </c>
      <c r="PP404" s="251" t="str">
        <f t="shared" si="1413"/>
        <v/>
      </c>
      <c r="PQ404" s="251" t="str">
        <f t="shared" si="1414"/>
        <v/>
      </c>
      <c r="PR404" s="251" t="str">
        <f t="shared" si="1415"/>
        <v/>
      </c>
      <c r="PS404" s="251" t="str">
        <f t="shared" si="1416"/>
        <v/>
      </c>
      <c r="PT404" s="251" t="str">
        <f t="shared" si="1417"/>
        <v/>
      </c>
      <c r="PU404" s="251" t="str">
        <f t="shared" si="1418"/>
        <v/>
      </c>
      <c r="PV404" s="251" t="str">
        <f t="shared" si="1419"/>
        <v/>
      </c>
      <c r="PW404" s="251" t="str">
        <f t="shared" si="1420"/>
        <v/>
      </c>
      <c r="PX404" s="251" t="str">
        <f t="shared" si="1421"/>
        <v/>
      </c>
      <c r="PY404" s="251" t="str">
        <f t="shared" si="1422"/>
        <v/>
      </c>
      <c r="PZ404" s="251" t="str">
        <f t="shared" si="1423"/>
        <v/>
      </c>
      <c r="QA404" s="251" t="str">
        <f t="shared" si="1424"/>
        <v/>
      </c>
      <c r="QB404" s="251" t="str">
        <f t="shared" si="1425"/>
        <v/>
      </c>
      <c r="QC404" s="251" t="str">
        <f t="shared" si="1426"/>
        <v/>
      </c>
      <c r="QD404" s="251" t="str">
        <f t="shared" si="1427"/>
        <v/>
      </c>
      <c r="QE404" s="251" t="str">
        <f t="shared" si="1428"/>
        <v/>
      </c>
      <c r="QF404" s="63">
        <f t="shared" si="1429"/>
        <v>0</v>
      </c>
      <c r="QG404" s="59"/>
      <c r="QH404" s="59"/>
      <c r="QI404" s="59"/>
      <c r="QJ404" s="59"/>
      <c r="QK404" s="59"/>
      <c r="QL404" s="59"/>
      <c r="QM404" s="59"/>
      <c r="QN404" s="59"/>
    </row>
    <row r="405" spans="1:456" ht="6.75" customHeight="1" x14ac:dyDescent="0.25">
      <c r="A405" s="68"/>
      <c r="B405" s="389" t="str">
        <f t="shared" si="1291"/>
        <v/>
      </c>
      <c r="C405" s="72"/>
      <c r="D405" s="261"/>
      <c r="E405" s="59"/>
      <c r="F405" s="229"/>
      <c r="G405" s="295"/>
      <c r="H405" s="295"/>
      <c r="I405" s="229"/>
      <c r="J405" s="295"/>
      <c r="K405" s="295"/>
      <c r="L405" s="229"/>
      <c r="M405" s="295"/>
      <c r="N405" s="295"/>
      <c r="O405" s="229"/>
      <c r="P405" s="295"/>
      <c r="Q405" s="295"/>
      <c r="R405" s="229"/>
      <c r="S405" s="230"/>
      <c r="T405" s="231"/>
      <c r="U405" s="229"/>
      <c r="V405" s="230"/>
      <c r="W405" s="231"/>
      <c r="X405" s="229"/>
      <c r="Y405" s="230"/>
      <c r="Z405" s="231"/>
      <c r="AA405" s="229"/>
      <c r="AB405" s="295"/>
      <c r="AC405" s="295"/>
      <c r="AD405" s="229"/>
      <c r="AE405" s="295"/>
      <c r="AF405" s="295"/>
      <c r="AG405" s="229"/>
      <c r="AH405" s="295"/>
      <c r="AI405" s="295"/>
      <c r="AJ405" s="229"/>
      <c r="AK405" s="295"/>
      <c r="AL405" s="295"/>
      <c r="AM405" s="229"/>
      <c r="AN405" s="295"/>
      <c r="AO405" s="295"/>
      <c r="AP405" s="243"/>
      <c r="AQ405" s="295"/>
      <c r="AR405" s="290"/>
      <c r="AS405" s="243"/>
      <c r="AT405" s="295"/>
      <c r="AU405" s="290"/>
      <c r="AV405" s="229"/>
      <c r="AW405" s="230"/>
      <c r="AX405" s="231"/>
      <c r="AY405" s="229"/>
      <c r="AZ405" s="230"/>
      <c r="BA405" s="231"/>
      <c r="BB405" s="229"/>
      <c r="BC405" s="230"/>
      <c r="BD405" s="231"/>
      <c r="BE405" s="229"/>
      <c r="BF405" s="230"/>
      <c r="BG405" s="231"/>
      <c r="BH405" s="229"/>
      <c r="BI405" s="230"/>
      <c r="BJ405" s="231"/>
      <c r="BK405" s="243"/>
      <c r="BL405" s="230"/>
      <c r="BM405" s="231"/>
      <c r="BN405" s="243"/>
      <c r="BO405" s="230"/>
      <c r="BP405" s="231"/>
      <c r="BQ405" s="229"/>
      <c r="BR405" s="230"/>
      <c r="BS405" s="231"/>
      <c r="BT405" s="229"/>
      <c r="BU405" s="230"/>
      <c r="BV405" s="231"/>
      <c r="BW405" s="229"/>
      <c r="BX405" s="230"/>
      <c r="BY405" s="231"/>
      <c r="BZ405" s="229"/>
      <c r="CA405" s="230"/>
      <c r="CB405" s="231"/>
      <c r="CC405" s="229"/>
      <c r="CD405" s="230"/>
      <c r="CE405" s="231"/>
      <c r="CF405" s="331"/>
      <c r="CG405" s="332"/>
      <c r="CH405" s="385"/>
      <c r="CI405" s="331"/>
      <c r="CJ405" s="332"/>
      <c r="CK405" s="385"/>
      <c r="CL405" s="243"/>
      <c r="CM405" s="230"/>
      <c r="CN405" s="354"/>
      <c r="CO405" s="243"/>
      <c r="CP405" s="230"/>
      <c r="CQ405" s="231"/>
      <c r="CR405" s="331"/>
      <c r="CS405" s="332"/>
      <c r="CT405" s="333"/>
      <c r="CU405" s="229"/>
      <c r="CV405" s="230"/>
      <c r="CW405" s="231"/>
      <c r="CX405" s="331"/>
      <c r="CY405" s="332"/>
      <c r="CZ405" s="333"/>
      <c r="DA405" s="331"/>
      <c r="DB405" s="332"/>
      <c r="DC405" s="333"/>
      <c r="DD405" s="331"/>
      <c r="DE405" s="332"/>
      <c r="DF405" s="333"/>
      <c r="DG405" s="331"/>
      <c r="DH405" s="332"/>
      <c r="DI405" s="333"/>
      <c r="DJ405" s="229"/>
      <c r="DK405" s="230"/>
      <c r="DL405" s="231"/>
      <c r="DM405" s="229"/>
      <c r="DN405" s="230"/>
      <c r="DO405" s="231"/>
      <c r="DP405" s="331"/>
      <c r="DQ405" s="332"/>
      <c r="DR405" s="333"/>
      <c r="DS405" s="331"/>
      <c r="DT405" s="332"/>
      <c r="DU405" s="333"/>
      <c r="DV405" s="331"/>
      <c r="DW405" s="332"/>
      <c r="DX405" s="333"/>
      <c r="DY405" s="331"/>
      <c r="DZ405" s="332"/>
      <c r="EA405" s="333"/>
      <c r="EB405" s="331"/>
      <c r="EC405" s="332"/>
      <c r="ED405" s="333"/>
      <c r="EE405" s="331"/>
      <c r="EF405" s="332"/>
      <c r="EG405" s="333"/>
      <c r="EH405" s="229"/>
      <c r="EI405" s="230"/>
      <c r="EJ405" s="231"/>
      <c r="EK405" s="229"/>
      <c r="EL405" s="230"/>
      <c r="EM405" s="231"/>
      <c r="EN405" s="244"/>
      <c r="EO405" s="269" t="str">
        <f t="shared" si="1292"/>
        <v/>
      </c>
      <c r="EP405" s="444" t="s">
        <v>1247</v>
      </c>
      <c r="EQ405" s="360" t="str">
        <f t="shared" si="1430"/>
        <v/>
      </c>
      <c r="ER405" s="360" t="str">
        <f t="shared" si="1431"/>
        <v/>
      </c>
      <c r="ES405" s="360" t="str">
        <f t="shared" si="1432"/>
        <v/>
      </c>
      <c r="ET405" s="360" t="str">
        <f t="shared" si="1433"/>
        <v/>
      </c>
      <c r="EU405" s="360" t="str">
        <f t="shared" si="1434"/>
        <v/>
      </c>
      <c r="EV405" s="360" t="str">
        <f t="shared" si="1435"/>
        <v/>
      </c>
      <c r="EW405" s="360" t="str">
        <f t="shared" si="1436"/>
        <v/>
      </c>
      <c r="EX405" s="360" t="str">
        <f t="shared" si="1437"/>
        <v/>
      </c>
      <c r="EY405" s="360" t="str">
        <f t="shared" si="1438"/>
        <v/>
      </c>
      <c r="EZ405" s="360" t="str">
        <f t="shared" si="1439"/>
        <v/>
      </c>
      <c r="FA405" s="360" t="str">
        <f t="shared" si="1440"/>
        <v/>
      </c>
      <c r="FB405" s="360" t="str">
        <f t="shared" si="1441"/>
        <v/>
      </c>
      <c r="FC405" s="360" t="str">
        <f t="shared" si="1442"/>
        <v/>
      </c>
      <c r="FD405" s="360" t="str">
        <f t="shared" si="1443"/>
        <v/>
      </c>
      <c r="FE405" s="360" t="str">
        <f t="shared" si="1444"/>
        <v/>
      </c>
      <c r="FF405" s="360" t="str">
        <f t="shared" si="1445"/>
        <v/>
      </c>
      <c r="FG405" s="360" t="str">
        <f t="shared" si="1446"/>
        <v/>
      </c>
      <c r="FH405" s="360" t="str">
        <f t="shared" si="1447"/>
        <v/>
      </c>
      <c r="FI405" s="360" t="str">
        <f t="shared" si="1448"/>
        <v/>
      </c>
      <c r="FJ405" s="360" t="str">
        <f t="shared" si="1449"/>
        <v/>
      </c>
      <c r="FK405" s="360" t="str">
        <f t="shared" si="1450"/>
        <v/>
      </c>
      <c r="FL405" s="360" t="str">
        <f t="shared" si="1451"/>
        <v/>
      </c>
      <c r="FM405" s="360" t="str">
        <f t="shared" si="1452"/>
        <v/>
      </c>
      <c r="FN405" s="360" t="str">
        <f t="shared" si="1453"/>
        <v/>
      </c>
      <c r="FO405" s="360" t="str">
        <f t="shared" si="1454"/>
        <v/>
      </c>
      <c r="FP405" s="360" t="str">
        <f t="shared" si="1455"/>
        <v/>
      </c>
      <c r="FQ405" s="360" t="str">
        <f t="shared" si="1456"/>
        <v/>
      </c>
      <c r="FR405" s="360" t="str">
        <f t="shared" si="1457"/>
        <v/>
      </c>
      <c r="FS405" s="360" t="str">
        <f t="shared" si="1458"/>
        <v/>
      </c>
      <c r="FT405" s="360" t="str">
        <f t="shared" si="1293"/>
        <v/>
      </c>
      <c r="FU405" s="360" t="str">
        <f t="shared" si="1459"/>
        <v/>
      </c>
      <c r="FV405" s="360" t="str">
        <f t="shared" si="1460"/>
        <v/>
      </c>
      <c r="FW405" s="360" t="str">
        <f t="shared" si="1461"/>
        <v/>
      </c>
      <c r="FX405" s="360" t="str">
        <f t="shared" si="1462"/>
        <v/>
      </c>
      <c r="FY405" s="360" t="str">
        <f t="shared" si="1463"/>
        <v/>
      </c>
      <c r="FZ405" s="360" t="str">
        <f t="shared" si="1464"/>
        <v/>
      </c>
      <c r="GA405" s="360" t="str">
        <f t="shared" si="1465"/>
        <v/>
      </c>
      <c r="GB405" s="360" t="str">
        <f t="shared" si="1466"/>
        <v/>
      </c>
      <c r="GC405" s="360" t="str">
        <f t="shared" si="1467"/>
        <v/>
      </c>
      <c r="GD405" s="360" t="str">
        <f t="shared" si="1468"/>
        <v/>
      </c>
      <c r="GE405" s="360" t="str">
        <f t="shared" si="1469"/>
        <v/>
      </c>
      <c r="GF405" s="360" t="str">
        <f t="shared" si="1470"/>
        <v/>
      </c>
      <c r="GG405" s="360" t="str">
        <f t="shared" si="1471"/>
        <v/>
      </c>
      <c r="GH405" s="360" t="str">
        <f t="shared" si="1472"/>
        <v/>
      </c>
      <c r="GI405" s="360" t="str">
        <f t="shared" si="1473"/>
        <v/>
      </c>
      <c r="GJ405" s="360" t="str">
        <f t="shared" si="1474"/>
        <v/>
      </c>
      <c r="GK405" s="444" t="s">
        <v>1247</v>
      </c>
      <c r="GL405" s="361" t="str">
        <f t="shared" si="1294"/>
        <v>-</v>
      </c>
      <c r="GM405" s="361" t="str">
        <f t="shared" si="1295"/>
        <v>-</v>
      </c>
      <c r="GN405" s="361" t="str">
        <f t="shared" si="1296"/>
        <v>-</v>
      </c>
      <c r="GO405" s="361" t="str">
        <f t="shared" si="1297"/>
        <v>-</v>
      </c>
      <c r="GP405" s="361" t="str">
        <f t="shared" si="1298"/>
        <v>-</v>
      </c>
      <c r="GQ405" s="361" t="str">
        <f t="shared" si="1299"/>
        <v>-</v>
      </c>
      <c r="GR405" s="361" t="str">
        <f t="shared" si="1300"/>
        <v>-</v>
      </c>
      <c r="GS405" s="361" t="str">
        <f t="shared" si="1301"/>
        <v>-</v>
      </c>
      <c r="GT405" s="361" t="str">
        <f t="shared" si="1302"/>
        <v>-</v>
      </c>
      <c r="GU405" s="361" t="str">
        <f t="shared" si="1303"/>
        <v>-</v>
      </c>
      <c r="GV405" s="361" t="str">
        <f t="shared" si="1304"/>
        <v>-</v>
      </c>
      <c r="GW405" s="361" t="str">
        <f t="shared" si="1305"/>
        <v>-</v>
      </c>
      <c r="GX405" s="361" t="str">
        <f t="shared" si="1306"/>
        <v>-</v>
      </c>
      <c r="GY405" s="361" t="str">
        <f t="shared" si="1307"/>
        <v>-</v>
      </c>
      <c r="GZ405" s="361" t="str">
        <f t="shared" si="1308"/>
        <v>-</v>
      </c>
      <c r="HA405" s="361" t="str">
        <f t="shared" si="1309"/>
        <v>-</v>
      </c>
      <c r="HB405" s="361" t="str">
        <f t="shared" si="1310"/>
        <v>-</v>
      </c>
      <c r="HC405" s="361" t="str">
        <f t="shared" si="1311"/>
        <v>-</v>
      </c>
      <c r="HD405" s="361" t="str">
        <f t="shared" si="1312"/>
        <v>-</v>
      </c>
      <c r="HE405" s="361" t="str">
        <f t="shared" si="1313"/>
        <v>-</v>
      </c>
      <c r="HF405" s="361" t="str">
        <f t="shared" si="1314"/>
        <v>-</v>
      </c>
      <c r="HG405" s="361" t="str">
        <f t="shared" si="1315"/>
        <v>-</v>
      </c>
      <c r="HH405" s="361" t="str">
        <f t="shared" si="1316"/>
        <v>-</v>
      </c>
      <c r="HI405" s="361" t="str">
        <f t="shared" si="1317"/>
        <v>-</v>
      </c>
      <c r="HJ405" s="361" t="str">
        <f t="shared" si="1318"/>
        <v>-</v>
      </c>
      <c r="HK405" s="361" t="str">
        <f t="shared" si="1319"/>
        <v>-</v>
      </c>
      <c r="HL405" s="361" t="str">
        <f t="shared" si="1320"/>
        <v>-</v>
      </c>
      <c r="HM405" s="361" t="str">
        <f t="shared" si="1321"/>
        <v>-</v>
      </c>
      <c r="HN405" s="361" t="str">
        <f t="shared" si="1322"/>
        <v>-</v>
      </c>
      <c r="HO405" s="361" t="str">
        <f t="shared" si="1323"/>
        <v>-</v>
      </c>
      <c r="HP405" s="361" t="str">
        <f t="shared" si="1324"/>
        <v>-</v>
      </c>
      <c r="HQ405" s="361" t="str">
        <f t="shared" si="1325"/>
        <v>-</v>
      </c>
      <c r="HR405" s="361" t="str">
        <f t="shared" si="1326"/>
        <v>-</v>
      </c>
      <c r="HS405" s="361" t="str">
        <f t="shared" si="1327"/>
        <v>-</v>
      </c>
      <c r="HT405" s="361" t="str">
        <f t="shared" si="1328"/>
        <v>-</v>
      </c>
      <c r="HU405" s="361" t="str">
        <f t="shared" si="1329"/>
        <v>-</v>
      </c>
      <c r="HV405" s="361" t="str">
        <f t="shared" si="1330"/>
        <v>-</v>
      </c>
      <c r="HW405" s="361" t="str">
        <f t="shared" si="1331"/>
        <v>-</v>
      </c>
      <c r="HX405" s="361" t="str">
        <f t="shared" si="1332"/>
        <v>-</v>
      </c>
      <c r="HY405" s="361" t="str">
        <f t="shared" si="1333"/>
        <v>-</v>
      </c>
      <c r="HZ405" s="361" t="str">
        <f t="shared" si="1334"/>
        <v>-</v>
      </c>
      <c r="IA405" s="361" t="str">
        <f t="shared" si="1335"/>
        <v>-</v>
      </c>
      <c r="IB405" s="361" t="str">
        <f t="shared" si="1336"/>
        <v>-</v>
      </c>
      <c r="IC405" s="361" t="str">
        <f t="shared" si="1337"/>
        <v>-</v>
      </c>
      <c r="ID405" s="361" t="str">
        <f t="shared" si="1338"/>
        <v>-</v>
      </c>
      <c r="IE405" s="361" t="str">
        <f t="shared" si="1339"/>
        <v>-</v>
      </c>
      <c r="IF405" s="444" t="s">
        <v>1247</v>
      </c>
      <c r="IG405" s="56" t="str">
        <f t="shared" si="1475"/>
        <v>-</v>
      </c>
      <c r="IH405" s="56" t="str">
        <f t="shared" si="1476"/>
        <v>-</v>
      </c>
      <c r="II405" s="56" t="str">
        <f t="shared" si="1477"/>
        <v>-</v>
      </c>
      <c r="IJ405" s="56" t="str">
        <f t="shared" si="1478"/>
        <v>-</v>
      </c>
      <c r="IK405" s="56" t="str">
        <f t="shared" si="1340"/>
        <v>-</v>
      </c>
      <c r="IL405" s="56" t="str">
        <f t="shared" si="1341"/>
        <v>-</v>
      </c>
      <c r="IM405" s="56" t="str">
        <f t="shared" si="1342"/>
        <v>-</v>
      </c>
      <c r="IN405" s="56" t="str">
        <f t="shared" si="1343"/>
        <v>-</v>
      </c>
      <c r="IO405" s="56" t="str">
        <f t="shared" si="1344"/>
        <v>-</v>
      </c>
      <c r="IP405" s="56" t="str">
        <f t="shared" si="1345"/>
        <v>-</v>
      </c>
      <c r="IQ405" s="56" t="str">
        <f t="shared" si="1346"/>
        <v>-</v>
      </c>
      <c r="IR405" s="56" t="str">
        <f t="shared" si="1347"/>
        <v>-</v>
      </c>
      <c r="IS405" s="56" t="str">
        <f t="shared" si="1348"/>
        <v>-</v>
      </c>
      <c r="IT405" s="56" t="str">
        <f t="shared" si="1349"/>
        <v>-</v>
      </c>
      <c r="IU405" s="56" t="str">
        <f t="shared" si="1350"/>
        <v>-</v>
      </c>
      <c r="IV405" s="56" t="str">
        <f t="shared" si="1351"/>
        <v>-</v>
      </c>
      <c r="IW405" s="56" t="str">
        <f t="shared" si="1352"/>
        <v>-</v>
      </c>
      <c r="IX405" s="56" t="str">
        <f t="shared" si="1353"/>
        <v>-</v>
      </c>
      <c r="IY405" s="56" t="str">
        <f t="shared" si="1354"/>
        <v>-</v>
      </c>
      <c r="IZ405" s="56" t="str">
        <f t="shared" si="1355"/>
        <v>-</v>
      </c>
      <c r="JA405" s="56" t="str">
        <f t="shared" si="1356"/>
        <v>-</v>
      </c>
      <c r="JB405" s="56" t="str">
        <f t="shared" si="1357"/>
        <v>-</v>
      </c>
      <c r="JC405" s="56" t="str">
        <f t="shared" si="1358"/>
        <v>-</v>
      </c>
      <c r="JD405" s="56" t="str">
        <f t="shared" si="1359"/>
        <v>-</v>
      </c>
      <c r="JE405" s="56" t="str">
        <f t="shared" si="1360"/>
        <v>-</v>
      </c>
      <c r="JF405" s="56" t="str">
        <f t="shared" si="1361"/>
        <v>-</v>
      </c>
      <c r="JG405" s="56" t="str">
        <f t="shared" si="1362"/>
        <v>-</v>
      </c>
      <c r="JH405" s="56" t="str">
        <f t="shared" si="1363"/>
        <v>-</v>
      </c>
      <c r="JI405" s="56" t="str">
        <f t="shared" si="1364"/>
        <v>-</v>
      </c>
      <c r="JJ405" s="56" t="str">
        <f t="shared" si="1365"/>
        <v>-</v>
      </c>
      <c r="JK405" s="56" t="str">
        <f t="shared" si="1366"/>
        <v>-</v>
      </c>
      <c r="JL405" s="56" t="str">
        <f t="shared" si="1367"/>
        <v>-</v>
      </c>
      <c r="JM405" s="56" t="str">
        <f t="shared" si="1368"/>
        <v>-</v>
      </c>
      <c r="JN405" s="56" t="str">
        <f t="shared" si="1369"/>
        <v>-</v>
      </c>
      <c r="JO405" s="56" t="str">
        <f t="shared" si="1370"/>
        <v>-</v>
      </c>
      <c r="JP405" s="56" t="str">
        <f t="shared" si="1371"/>
        <v>-</v>
      </c>
      <c r="JQ405" s="56" t="str">
        <f t="shared" si="1372"/>
        <v>-</v>
      </c>
      <c r="JR405" s="56" t="str">
        <f t="shared" si="1373"/>
        <v>-</v>
      </c>
      <c r="JS405" s="56" t="str">
        <f t="shared" si="1374"/>
        <v>-</v>
      </c>
      <c r="JT405" s="56" t="str">
        <f t="shared" si="1375"/>
        <v>-</v>
      </c>
      <c r="JU405" s="56" t="str">
        <f t="shared" si="1376"/>
        <v>-</v>
      </c>
      <c r="JV405" s="56" t="str">
        <f t="shared" si="1377"/>
        <v>-</v>
      </c>
      <c r="JW405" s="56" t="str">
        <f t="shared" si="1378"/>
        <v>-</v>
      </c>
      <c r="JX405" s="56" t="str">
        <f t="shared" si="1379"/>
        <v>-</v>
      </c>
      <c r="JY405" s="56" t="str">
        <f t="shared" si="1380"/>
        <v>-</v>
      </c>
      <c r="JZ405" s="56" t="str">
        <f t="shared" si="1381"/>
        <v>-</v>
      </c>
      <c r="KA405" s="444" t="s">
        <v>1247</v>
      </c>
      <c r="KB405" s="360">
        <f>IF(ISNUMBER(INDEX($EQ$15:$GK$521,$B405,EO$11)),MAX(KB$14:KB404)+1,0)</f>
        <v>0</v>
      </c>
      <c r="KC405" s="360" t="str">
        <f t="shared" si="1479"/>
        <v/>
      </c>
      <c r="KD405" s="373" t="s">
        <v>2</v>
      </c>
      <c r="KE405" s="215"/>
      <c r="KF405" s="60"/>
      <c r="KG405" s="60"/>
      <c r="KH405" s="60"/>
      <c r="KI405" s="60"/>
      <c r="KJ405" s="60"/>
      <c r="KK405" s="60"/>
      <c r="KL405" s="60"/>
      <c r="KM405" s="60"/>
      <c r="KN405" s="60"/>
      <c r="KO405" s="60"/>
      <c r="KP405" s="60"/>
      <c r="KQ405" s="60"/>
      <c r="KR405" s="60"/>
      <c r="KS405" s="60"/>
      <c r="KT405" s="60"/>
      <c r="KU405" s="60"/>
      <c r="KV405" s="60"/>
      <c r="KW405" s="60"/>
      <c r="KX405" s="60"/>
      <c r="KY405" s="60"/>
      <c r="KZ405" s="283" t="str">
        <f t="shared" si="1382"/>
        <v/>
      </c>
      <c r="LA405" s="26"/>
      <c r="LB405" s="18"/>
      <c r="LC405" s="18"/>
      <c r="LD405" s="18"/>
      <c r="LE405" s="18"/>
      <c r="LF405" s="18"/>
      <c r="LG405" s="18"/>
      <c r="LH405" s="18"/>
      <c r="LI405" s="18"/>
      <c r="LJ405" s="18"/>
      <c r="LK405" s="18"/>
      <c r="LL405" s="18"/>
      <c r="LM405" s="18"/>
      <c r="LN405" s="63"/>
      <c r="LO405" s="251">
        <f t="shared" si="1383"/>
        <v>0</v>
      </c>
      <c r="LP405" s="251">
        <f t="shared" si="1384"/>
        <v>0</v>
      </c>
      <c r="LQ405" s="251">
        <f t="shared" si="1385"/>
        <v>0</v>
      </c>
      <c r="LR405" s="251">
        <f t="shared" si="1386"/>
        <v>0</v>
      </c>
      <c r="LS405" s="251">
        <f t="shared" si="1387"/>
        <v>0</v>
      </c>
      <c r="LT405" s="251">
        <f t="shared" si="1388"/>
        <v>0</v>
      </c>
      <c r="LU405" s="251">
        <f t="shared" si="1389"/>
        <v>0</v>
      </c>
      <c r="LV405" s="251">
        <f t="shared" si="1390"/>
        <v>0</v>
      </c>
      <c r="LW405" s="251">
        <f t="shared" si="1391"/>
        <v>0</v>
      </c>
      <c r="LX405" s="251">
        <f t="shared" si="1392"/>
        <v>0</v>
      </c>
      <c r="LY405" s="251">
        <f t="shared" si="1393"/>
        <v>0</v>
      </c>
      <c r="LZ405" s="251">
        <f t="shared" si="1394"/>
        <v>0</v>
      </c>
      <c r="MA405" s="63" t="str">
        <f t="shared" si="1395"/>
        <v/>
      </c>
      <c r="MB405" s="63" t="str">
        <f t="shared" si="1287"/>
        <v/>
      </c>
      <c r="MC405" s="63">
        <f t="shared" si="1288"/>
        <v>391</v>
      </c>
      <c r="MD405" s="63" t="str">
        <f t="shared" si="1289"/>
        <v/>
      </c>
      <c r="ME405" s="63" t="str">
        <f t="shared" si="1290"/>
        <v/>
      </c>
      <c r="MF405" s="315" t="str">
        <f t="shared" si="1396"/>
        <v/>
      </c>
      <c r="MG405" s="315">
        <f>IF(ISNUMBER(MATCH(EO405,$ME$15:$ME$520,0)),0,MAX(MG$14:MG404)+1)</f>
        <v>0</v>
      </c>
      <c r="MH405" s="315" t="str">
        <f t="shared" si="1397"/>
        <v/>
      </c>
      <c r="MI405" s="369"/>
      <c r="MJ405" s="68"/>
      <c r="MK405" s="18"/>
      <c r="ML405" s="242"/>
      <c r="MM405" s="242"/>
      <c r="MN405" s="59"/>
      <c r="MO405" s="59"/>
      <c r="MP405" s="285"/>
      <c r="MQ405" s="59"/>
      <c r="MR405" s="59"/>
      <c r="MS405" s="285"/>
      <c r="MT405" s="59"/>
      <c r="MU405" s="285"/>
      <c r="MV405" s="59"/>
      <c r="MW405" s="59"/>
      <c r="MX405" s="59"/>
      <c r="MY405" s="59"/>
      <c r="MZ405" s="59"/>
      <c r="NA405" s="59"/>
      <c r="NB405" s="59"/>
      <c r="NC405" s="59"/>
      <c r="ND405" s="59"/>
      <c r="NE405" s="59"/>
      <c r="NF405" s="59"/>
      <c r="NG405" s="59"/>
      <c r="NH405" s="59"/>
      <c r="NI405" s="59"/>
      <c r="NJ405" s="59"/>
      <c r="NK405" s="59"/>
      <c r="NL405" s="454"/>
      <c r="NM405" s="454"/>
      <c r="NN405" s="59"/>
      <c r="NO405" s="18"/>
      <c r="NP405" s="18"/>
      <c r="NQ405" s="18"/>
      <c r="NR405" s="18"/>
      <c r="NS405" s="18"/>
      <c r="NT405" s="18"/>
      <c r="NU405" s="18"/>
      <c r="NV405" s="18"/>
      <c r="NW405" s="18"/>
      <c r="NX405" s="18"/>
      <c r="NY405" s="18"/>
      <c r="NZ405" s="18"/>
      <c r="OA405" s="18"/>
      <c r="OB405" s="18"/>
      <c r="OC405" s="18"/>
      <c r="OZ405" s="59"/>
      <c r="PA405" s="251" t="str">
        <f t="shared" si="1398"/>
        <v/>
      </c>
      <c r="PB405" s="251" t="str">
        <f t="shared" si="1399"/>
        <v/>
      </c>
      <c r="PC405" s="251" t="str">
        <f t="shared" si="1400"/>
        <v/>
      </c>
      <c r="PD405" s="251" t="str">
        <f t="shared" si="1401"/>
        <v/>
      </c>
      <c r="PE405" s="251" t="str">
        <f t="shared" si="1402"/>
        <v/>
      </c>
      <c r="PF405" s="251" t="str">
        <f t="shared" si="1403"/>
        <v/>
      </c>
      <c r="PG405" s="251" t="str">
        <f t="shared" si="1404"/>
        <v/>
      </c>
      <c r="PH405" s="251" t="str">
        <f t="shared" si="1405"/>
        <v/>
      </c>
      <c r="PI405" s="251" t="str">
        <f t="shared" si="1406"/>
        <v/>
      </c>
      <c r="PJ405" s="251" t="str">
        <f t="shared" si="1407"/>
        <v/>
      </c>
      <c r="PK405" s="251" t="str">
        <f t="shared" si="1408"/>
        <v/>
      </c>
      <c r="PL405" s="251" t="str">
        <f t="shared" si="1409"/>
        <v/>
      </c>
      <c r="PM405" s="251" t="str">
        <f t="shared" si="1410"/>
        <v/>
      </c>
      <c r="PN405" s="251" t="str">
        <f t="shared" si="1411"/>
        <v/>
      </c>
      <c r="PO405" s="251" t="str">
        <f t="shared" si="1412"/>
        <v/>
      </c>
      <c r="PP405" s="251" t="str">
        <f t="shared" si="1413"/>
        <v/>
      </c>
      <c r="PQ405" s="251" t="str">
        <f t="shared" si="1414"/>
        <v/>
      </c>
      <c r="PR405" s="251" t="str">
        <f t="shared" si="1415"/>
        <v/>
      </c>
      <c r="PS405" s="251" t="str">
        <f t="shared" si="1416"/>
        <v/>
      </c>
      <c r="PT405" s="251" t="str">
        <f t="shared" si="1417"/>
        <v/>
      </c>
      <c r="PU405" s="251" t="str">
        <f t="shared" si="1418"/>
        <v/>
      </c>
      <c r="PV405" s="251" t="str">
        <f t="shared" si="1419"/>
        <v/>
      </c>
      <c r="PW405" s="251" t="str">
        <f t="shared" si="1420"/>
        <v/>
      </c>
      <c r="PX405" s="251" t="str">
        <f t="shared" si="1421"/>
        <v/>
      </c>
      <c r="PY405" s="251" t="str">
        <f t="shared" si="1422"/>
        <v/>
      </c>
      <c r="PZ405" s="251" t="str">
        <f t="shared" si="1423"/>
        <v/>
      </c>
      <c r="QA405" s="251" t="str">
        <f t="shared" si="1424"/>
        <v/>
      </c>
      <c r="QB405" s="251" t="str">
        <f t="shared" si="1425"/>
        <v/>
      </c>
      <c r="QC405" s="251" t="str">
        <f t="shared" si="1426"/>
        <v/>
      </c>
      <c r="QD405" s="251" t="str">
        <f t="shared" si="1427"/>
        <v/>
      </c>
      <c r="QE405" s="251" t="str">
        <f t="shared" si="1428"/>
        <v/>
      </c>
      <c r="QF405" s="63">
        <f t="shared" si="1429"/>
        <v>0</v>
      </c>
      <c r="QG405" s="59"/>
      <c r="QH405" s="59"/>
      <c r="QI405" s="59"/>
      <c r="QJ405" s="59"/>
      <c r="QK405" s="59"/>
      <c r="QL405" s="59"/>
      <c r="QM405" s="59"/>
      <c r="QN405" s="59"/>
    </row>
    <row r="406" spans="1:456" ht="6.75" customHeight="1" x14ac:dyDescent="0.25">
      <c r="A406" s="68"/>
      <c r="B406" s="389" t="str">
        <f t="shared" si="1291"/>
        <v/>
      </c>
      <c r="C406" s="72"/>
      <c r="D406" s="261"/>
      <c r="E406" s="59"/>
      <c r="F406" s="229"/>
      <c r="G406" s="295"/>
      <c r="H406" s="295"/>
      <c r="I406" s="229"/>
      <c r="J406" s="295"/>
      <c r="K406" s="295"/>
      <c r="L406" s="229"/>
      <c r="M406" s="295"/>
      <c r="N406" s="295"/>
      <c r="O406" s="229"/>
      <c r="P406" s="295"/>
      <c r="Q406" s="295"/>
      <c r="R406" s="229"/>
      <c r="S406" s="230"/>
      <c r="T406" s="231"/>
      <c r="U406" s="229"/>
      <c r="V406" s="230"/>
      <c r="W406" s="231"/>
      <c r="X406" s="229"/>
      <c r="Y406" s="230"/>
      <c r="Z406" s="231"/>
      <c r="AA406" s="229"/>
      <c r="AB406" s="295"/>
      <c r="AC406" s="295"/>
      <c r="AD406" s="229"/>
      <c r="AE406" s="295"/>
      <c r="AF406" s="295"/>
      <c r="AG406" s="229"/>
      <c r="AH406" s="295"/>
      <c r="AI406" s="295"/>
      <c r="AJ406" s="229"/>
      <c r="AK406" s="295"/>
      <c r="AL406" s="295"/>
      <c r="AM406" s="229"/>
      <c r="AN406" s="295"/>
      <c r="AO406" s="295"/>
      <c r="AP406" s="243"/>
      <c r="AQ406" s="295"/>
      <c r="AR406" s="290"/>
      <c r="AS406" s="243"/>
      <c r="AT406" s="295"/>
      <c r="AU406" s="290"/>
      <c r="AV406" s="229"/>
      <c r="AW406" s="230"/>
      <c r="AX406" s="231"/>
      <c r="AY406" s="229"/>
      <c r="AZ406" s="230"/>
      <c r="BA406" s="231"/>
      <c r="BB406" s="229"/>
      <c r="BC406" s="230"/>
      <c r="BD406" s="231"/>
      <c r="BE406" s="229"/>
      <c r="BF406" s="230"/>
      <c r="BG406" s="231"/>
      <c r="BH406" s="229"/>
      <c r="BI406" s="230"/>
      <c r="BJ406" s="231"/>
      <c r="BK406" s="243"/>
      <c r="BL406" s="230"/>
      <c r="BM406" s="231"/>
      <c r="BN406" s="243"/>
      <c r="BO406" s="230"/>
      <c r="BP406" s="231"/>
      <c r="BQ406" s="229"/>
      <c r="BR406" s="230"/>
      <c r="BS406" s="231"/>
      <c r="BT406" s="229"/>
      <c r="BU406" s="230"/>
      <c r="BV406" s="231"/>
      <c r="BW406" s="229"/>
      <c r="BX406" s="230"/>
      <c r="BY406" s="231"/>
      <c r="BZ406" s="229"/>
      <c r="CA406" s="230"/>
      <c r="CB406" s="231"/>
      <c r="CC406" s="229"/>
      <c r="CD406" s="230"/>
      <c r="CE406" s="231"/>
      <c r="CF406" s="331"/>
      <c r="CG406" s="332"/>
      <c r="CH406" s="385"/>
      <c r="CI406" s="331"/>
      <c r="CJ406" s="332"/>
      <c r="CK406" s="385"/>
      <c r="CL406" s="243"/>
      <c r="CM406" s="230"/>
      <c r="CN406" s="354"/>
      <c r="CO406" s="243"/>
      <c r="CP406" s="230"/>
      <c r="CQ406" s="231"/>
      <c r="CR406" s="331"/>
      <c r="CS406" s="332"/>
      <c r="CT406" s="333"/>
      <c r="CU406" s="229"/>
      <c r="CV406" s="230"/>
      <c r="CW406" s="231"/>
      <c r="CX406" s="331"/>
      <c r="CY406" s="332"/>
      <c r="CZ406" s="333"/>
      <c r="DA406" s="331"/>
      <c r="DB406" s="332"/>
      <c r="DC406" s="333"/>
      <c r="DD406" s="331"/>
      <c r="DE406" s="332"/>
      <c r="DF406" s="333"/>
      <c r="DG406" s="331"/>
      <c r="DH406" s="332"/>
      <c r="DI406" s="333"/>
      <c r="DJ406" s="229"/>
      <c r="DK406" s="230"/>
      <c r="DL406" s="231"/>
      <c r="DM406" s="229"/>
      <c r="DN406" s="230"/>
      <c r="DO406" s="231"/>
      <c r="DP406" s="331"/>
      <c r="DQ406" s="332"/>
      <c r="DR406" s="333"/>
      <c r="DS406" s="331"/>
      <c r="DT406" s="332"/>
      <c r="DU406" s="333"/>
      <c r="DV406" s="331"/>
      <c r="DW406" s="332"/>
      <c r="DX406" s="333"/>
      <c r="DY406" s="331"/>
      <c r="DZ406" s="332"/>
      <c r="EA406" s="333"/>
      <c r="EB406" s="331"/>
      <c r="EC406" s="332"/>
      <c r="ED406" s="333"/>
      <c r="EE406" s="331"/>
      <c r="EF406" s="332"/>
      <c r="EG406" s="333"/>
      <c r="EH406" s="229"/>
      <c r="EI406" s="230"/>
      <c r="EJ406" s="231"/>
      <c r="EK406" s="229"/>
      <c r="EL406" s="230"/>
      <c r="EM406" s="231"/>
      <c r="EN406" s="244"/>
      <c r="EO406" s="269" t="str">
        <f t="shared" si="1292"/>
        <v/>
      </c>
      <c r="EP406" s="444" t="s">
        <v>1247</v>
      </c>
      <c r="EQ406" s="360" t="str">
        <f t="shared" si="1430"/>
        <v/>
      </c>
      <c r="ER406" s="360" t="str">
        <f t="shared" si="1431"/>
        <v/>
      </c>
      <c r="ES406" s="360" t="str">
        <f t="shared" si="1432"/>
        <v/>
      </c>
      <c r="ET406" s="360" t="str">
        <f t="shared" si="1433"/>
        <v/>
      </c>
      <c r="EU406" s="360" t="str">
        <f t="shared" si="1434"/>
        <v/>
      </c>
      <c r="EV406" s="360" t="str">
        <f t="shared" si="1435"/>
        <v/>
      </c>
      <c r="EW406" s="360" t="str">
        <f t="shared" si="1436"/>
        <v/>
      </c>
      <c r="EX406" s="360" t="str">
        <f t="shared" si="1437"/>
        <v/>
      </c>
      <c r="EY406" s="360" t="str">
        <f t="shared" si="1438"/>
        <v/>
      </c>
      <c r="EZ406" s="360" t="str">
        <f t="shared" si="1439"/>
        <v/>
      </c>
      <c r="FA406" s="360" t="str">
        <f t="shared" si="1440"/>
        <v/>
      </c>
      <c r="FB406" s="360" t="str">
        <f t="shared" si="1441"/>
        <v/>
      </c>
      <c r="FC406" s="360" t="str">
        <f t="shared" si="1442"/>
        <v/>
      </c>
      <c r="FD406" s="360" t="str">
        <f t="shared" si="1443"/>
        <v/>
      </c>
      <c r="FE406" s="360" t="str">
        <f t="shared" si="1444"/>
        <v/>
      </c>
      <c r="FF406" s="360" t="str">
        <f t="shared" si="1445"/>
        <v/>
      </c>
      <c r="FG406" s="360" t="str">
        <f t="shared" si="1446"/>
        <v/>
      </c>
      <c r="FH406" s="360" t="str">
        <f t="shared" si="1447"/>
        <v/>
      </c>
      <c r="FI406" s="360" t="str">
        <f t="shared" si="1448"/>
        <v/>
      </c>
      <c r="FJ406" s="360" t="str">
        <f t="shared" si="1449"/>
        <v/>
      </c>
      <c r="FK406" s="360" t="str">
        <f t="shared" si="1450"/>
        <v/>
      </c>
      <c r="FL406" s="360" t="str">
        <f t="shared" si="1451"/>
        <v/>
      </c>
      <c r="FM406" s="360" t="str">
        <f t="shared" si="1452"/>
        <v/>
      </c>
      <c r="FN406" s="360" t="str">
        <f t="shared" si="1453"/>
        <v/>
      </c>
      <c r="FO406" s="360" t="str">
        <f t="shared" si="1454"/>
        <v/>
      </c>
      <c r="FP406" s="360" t="str">
        <f t="shared" si="1455"/>
        <v/>
      </c>
      <c r="FQ406" s="360" t="str">
        <f t="shared" si="1456"/>
        <v/>
      </c>
      <c r="FR406" s="360" t="str">
        <f t="shared" si="1457"/>
        <v/>
      </c>
      <c r="FS406" s="360" t="str">
        <f t="shared" si="1458"/>
        <v/>
      </c>
      <c r="FT406" s="360" t="str">
        <f t="shared" si="1293"/>
        <v/>
      </c>
      <c r="FU406" s="360" t="str">
        <f t="shared" si="1459"/>
        <v/>
      </c>
      <c r="FV406" s="360" t="str">
        <f t="shared" si="1460"/>
        <v/>
      </c>
      <c r="FW406" s="360" t="str">
        <f t="shared" si="1461"/>
        <v/>
      </c>
      <c r="FX406" s="360" t="str">
        <f t="shared" si="1462"/>
        <v/>
      </c>
      <c r="FY406" s="360" t="str">
        <f t="shared" si="1463"/>
        <v/>
      </c>
      <c r="FZ406" s="360" t="str">
        <f t="shared" si="1464"/>
        <v/>
      </c>
      <c r="GA406" s="360" t="str">
        <f t="shared" si="1465"/>
        <v/>
      </c>
      <c r="GB406" s="360" t="str">
        <f t="shared" si="1466"/>
        <v/>
      </c>
      <c r="GC406" s="360" t="str">
        <f t="shared" si="1467"/>
        <v/>
      </c>
      <c r="GD406" s="360" t="str">
        <f t="shared" si="1468"/>
        <v/>
      </c>
      <c r="GE406" s="360" t="str">
        <f t="shared" si="1469"/>
        <v/>
      </c>
      <c r="GF406" s="360" t="str">
        <f t="shared" si="1470"/>
        <v/>
      </c>
      <c r="GG406" s="360" t="str">
        <f t="shared" si="1471"/>
        <v/>
      </c>
      <c r="GH406" s="360" t="str">
        <f t="shared" si="1472"/>
        <v/>
      </c>
      <c r="GI406" s="360" t="str">
        <f t="shared" si="1473"/>
        <v/>
      </c>
      <c r="GJ406" s="360" t="str">
        <f t="shared" si="1474"/>
        <v/>
      </c>
      <c r="GK406" s="444" t="s">
        <v>1247</v>
      </c>
      <c r="GL406" s="361" t="str">
        <f t="shared" si="1294"/>
        <v>-</v>
      </c>
      <c r="GM406" s="361" t="str">
        <f t="shared" si="1295"/>
        <v>-</v>
      </c>
      <c r="GN406" s="361" t="str">
        <f t="shared" si="1296"/>
        <v>-</v>
      </c>
      <c r="GO406" s="361" t="str">
        <f t="shared" si="1297"/>
        <v>-</v>
      </c>
      <c r="GP406" s="361" t="str">
        <f t="shared" si="1298"/>
        <v>-</v>
      </c>
      <c r="GQ406" s="361" t="str">
        <f t="shared" si="1299"/>
        <v>-</v>
      </c>
      <c r="GR406" s="361" t="str">
        <f t="shared" si="1300"/>
        <v>-</v>
      </c>
      <c r="GS406" s="361" t="str">
        <f t="shared" si="1301"/>
        <v>-</v>
      </c>
      <c r="GT406" s="361" t="str">
        <f t="shared" si="1302"/>
        <v>-</v>
      </c>
      <c r="GU406" s="361" t="str">
        <f t="shared" si="1303"/>
        <v>-</v>
      </c>
      <c r="GV406" s="361" t="str">
        <f t="shared" si="1304"/>
        <v>-</v>
      </c>
      <c r="GW406" s="361" t="str">
        <f t="shared" si="1305"/>
        <v>-</v>
      </c>
      <c r="GX406" s="361" t="str">
        <f t="shared" si="1306"/>
        <v>-</v>
      </c>
      <c r="GY406" s="361" t="str">
        <f t="shared" si="1307"/>
        <v>-</v>
      </c>
      <c r="GZ406" s="361" t="str">
        <f t="shared" si="1308"/>
        <v>-</v>
      </c>
      <c r="HA406" s="361" t="str">
        <f t="shared" si="1309"/>
        <v>-</v>
      </c>
      <c r="HB406" s="361" t="str">
        <f t="shared" si="1310"/>
        <v>-</v>
      </c>
      <c r="HC406" s="361" t="str">
        <f t="shared" si="1311"/>
        <v>-</v>
      </c>
      <c r="HD406" s="361" t="str">
        <f t="shared" si="1312"/>
        <v>-</v>
      </c>
      <c r="HE406" s="361" t="str">
        <f t="shared" si="1313"/>
        <v>-</v>
      </c>
      <c r="HF406" s="361" t="str">
        <f t="shared" si="1314"/>
        <v>-</v>
      </c>
      <c r="HG406" s="361" t="str">
        <f t="shared" si="1315"/>
        <v>-</v>
      </c>
      <c r="HH406" s="361" t="str">
        <f t="shared" si="1316"/>
        <v>-</v>
      </c>
      <c r="HI406" s="361" t="str">
        <f t="shared" si="1317"/>
        <v>-</v>
      </c>
      <c r="HJ406" s="361" t="str">
        <f t="shared" si="1318"/>
        <v>-</v>
      </c>
      <c r="HK406" s="361" t="str">
        <f t="shared" si="1319"/>
        <v>-</v>
      </c>
      <c r="HL406" s="361" t="str">
        <f t="shared" si="1320"/>
        <v>-</v>
      </c>
      <c r="HM406" s="361" t="str">
        <f t="shared" si="1321"/>
        <v>-</v>
      </c>
      <c r="HN406" s="361" t="str">
        <f t="shared" si="1322"/>
        <v>-</v>
      </c>
      <c r="HO406" s="361" t="str">
        <f t="shared" si="1323"/>
        <v>-</v>
      </c>
      <c r="HP406" s="361" t="str">
        <f t="shared" si="1324"/>
        <v>-</v>
      </c>
      <c r="HQ406" s="361" t="str">
        <f t="shared" si="1325"/>
        <v>-</v>
      </c>
      <c r="HR406" s="361" t="str">
        <f t="shared" si="1326"/>
        <v>-</v>
      </c>
      <c r="HS406" s="361" t="str">
        <f t="shared" si="1327"/>
        <v>-</v>
      </c>
      <c r="HT406" s="361" t="str">
        <f t="shared" si="1328"/>
        <v>-</v>
      </c>
      <c r="HU406" s="361" t="str">
        <f t="shared" si="1329"/>
        <v>-</v>
      </c>
      <c r="HV406" s="361" t="str">
        <f t="shared" si="1330"/>
        <v>-</v>
      </c>
      <c r="HW406" s="361" t="str">
        <f t="shared" si="1331"/>
        <v>-</v>
      </c>
      <c r="HX406" s="361" t="str">
        <f t="shared" si="1332"/>
        <v>-</v>
      </c>
      <c r="HY406" s="361" t="str">
        <f t="shared" si="1333"/>
        <v>-</v>
      </c>
      <c r="HZ406" s="361" t="str">
        <f t="shared" si="1334"/>
        <v>-</v>
      </c>
      <c r="IA406" s="361" t="str">
        <f t="shared" si="1335"/>
        <v>-</v>
      </c>
      <c r="IB406" s="361" t="str">
        <f t="shared" si="1336"/>
        <v>-</v>
      </c>
      <c r="IC406" s="361" t="str">
        <f t="shared" si="1337"/>
        <v>-</v>
      </c>
      <c r="ID406" s="361" t="str">
        <f t="shared" si="1338"/>
        <v>-</v>
      </c>
      <c r="IE406" s="361" t="str">
        <f t="shared" si="1339"/>
        <v>-</v>
      </c>
      <c r="IF406" s="444" t="s">
        <v>1247</v>
      </c>
      <c r="IG406" s="56" t="str">
        <f t="shared" si="1475"/>
        <v>-</v>
      </c>
      <c r="IH406" s="56" t="str">
        <f t="shared" si="1476"/>
        <v>-</v>
      </c>
      <c r="II406" s="56" t="str">
        <f t="shared" si="1477"/>
        <v>-</v>
      </c>
      <c r="IJ406" s="56" t="str">
        <f t="shared" si="1478"/>
        <v>-</v>
      </c>
      <c r="IK406" s="56" t="str">
        <f t="shared" si="1340"/>
        <v>-</v>
      </c>
      <c r="IL406" s="56" t="str">
        <f t="shared" si="1341"/>
        <v>-</v>
      </c>
      <c r="IM406" s="56" t="str">
        <f t="shared" si="1342"/>
        <v>-</v>
      </c>
      <c r="IN406" s="56" t="str">
        <f t="shared" si="1343"/>
        <v>-</v>
      </c>
      <c r="IO406" s="56" t="str">
        <f t="shared" si="1344"/>
        <v>-</v>
      </c>
      <c r="IP406" s="56" t="str">
        <f t="shared" si="1345"/>
        <v>-</v>
      </c>
      <c r="IQ406" s="56" t="str">
        <f t="shared" si="1346"/>
        <v>-</v>
      </c>
      <c r="IR406" s="56" t="str">
        <f t="shared" si="1347"/>
        <v>-</v>
      </c>
      <c r="IS406" s="56" t="str">
        <f t="shared" si="1348"/>
        <v>-</v>
      </c>
      <c r="IT406" s="56" t="str">
        <f t="shared" si="1349"/>
        <v>-</v>
      </c>
      <c r="IU406" s="56" t="str">
        <f t="shared" si="1350"/>
        <v>-</v>
      </c>
      <c r="IV406" s="56" t="str">
        <f t="shared" si="1351"/>
        <v>-</v>
      </c>
      <c r="IW406" s="56" t="str">
        <f t="shared" si="1352"/>
        <v>-</v>
      </c>
      <c r="IX406" s="56" t="str">
        <f t="shared" si="1353"/>
        <v>-</v>
      </c>
      <c r="IY406" s="56" t="str">
        <f t="shared" si="1354"/>
        <v>-</v>
      </c>
      <c r="IZ406" s="56" t="str">
        <f t="shared" si="1355"/>
        <v>-</v>
      </c>
      <c r="JA406" s="56" t="str">
        <f t="shared" si="1356"/>
        <v>-</v>
      </c>
      <c r="JB406" s="56" t="str">
        <f t="shared" si="1357"/>
        <v>-</v>
      </c>
      <c r="JC406" s="56" t="str">
        <f t="shared" si="1358"/>
        <v>-</v>
      </c>
      <c r="JD406" s="56" t="str">
        <f t="shared" si="1359"/>
        <v>-</v>
      </c>
      <c r="JE406" s="56" t="str">
        <f t="shared" si="1360"/>
        <v>-</v>
      </c>
      <c r="JF406" s="56" t="str">
        <f t="shared" si="1361"/>
        <v>-</v>
      </c>
      <c r="JG406" s="56" t="str">
        <f t="shared" si="1362"/>
        <v>-</v>
      </c>
      <c r="JH406" s="56" t="str">
        <f t="shared" si="1363"/>
        <v>-</v>
      </c>
      <c r="JI406" s="56" t="str">
        <f t="shared" si="1364"/>
        <v>-</v>
      </c>
      <c r="JJ406" s="56" t="str">
        <f t="shared" si="1365"/>
        <v>-</v>
      </c>
      <c r="JK406" s="56" t="str">
        <f t="shared" si="1366"/>
        <v>-</v>
      </c>
      <c r="JL406" s="56" t="str">
        <f t="shared" si="1367"/>
        <v>-</v>
      </c>
      <c r="JM406" s="56" t="str">
        <f t="shared" si="1368"/>
        <v>-</v>
      </c>
      <c r="JN406" s="56" t="str">
        <f t="shared" si="1369"/>
        <v>-</v>
      </c>
      <c r="JO406" s="56" t="str">
        <f t="shared" si="1370"/>
        <v>-</v>
      </c>
      <c r="JP406" s="56" t="str">
        <f t="shared" si="1371"/>
        <v>-</v>
      </c>
      <c r="JQ406" s="56" t="str">
        <f t="shared" si="1372"/>
        <v>-</v>
      </c>
      <c r="JR406" s="56" t="str">
        <f t="shared" si="1373"/>
        <v>-</v>
      </c>
      <c r="JS406" s="56" t="str">
        <f t="shared" si="1374"/>
        <v>-</v>
      </c>
      <c r="JT406" s="56" t="str">
        <f t="shared" si="1375"/>
        <v>-</v>
      </c>
      <c r="JU406" s="56" t="str">
        <f t="shared" si="1376"/>
        <v>-</v>
      </c>
      <c r="JV406" s="56" t="str">
        <f t="shared" si="1377"/>
        <v>-</v>
      </c>
      <c r="JW406" s="56" t="str">
        <f t="shared" si="1378"/>
        <v>-</v>
      </c>
      <c r="JX406" s="56" t="str">
        <f t="shared" si="1379"/>
        <v>-</v>
      </c>
      <c r="JY406" s="56" t="str">
        <f t="shared" si="1380"/>
        <v>-</v>
      </c>
      <c r="JZ406" s="56" t="str">
        <f t="shared" si="1381"/>
        <v>-</v>
      </c>
      <c r="KA406" s="444" t="s">
        <v>1247</v>
      </c>
      <c r="KB406" s="360">
        <f>IF(ISNUMBER(INDEX($EQ$15:$GK$521,$B406,EO$11)),MAX(KB$14:KB405)+1,0)</f>
        <v>0</v>
      </c>
      <c r="KC406" s="360" t="str">
        <f t="shared" si="1479"/>
        <v/>
      </c>
      <c r="KD406" s="373" t="s">
        <v>2</v>
      </c>
      <c r="KE406" s="215"/>
      <c r="KF406" s="60"/>
      <c r="KG406" s="60"/>
      <c r="KH406" s="60"/>
      <c r="KI406" s="60"/>
      <c r="KJ406" s="60"/>
      <c r="KK406" s="60"/>
      <c r="KL406" s="60"/>
      <c r="KM406" s="60"/>
      <c r="KN406" s="60"/>
      <c r="KO406" s="60"/>
      <c r="KP406" s="60"/>
      <c r="KQ406" s="60"/>
      <c r="KR406" s="60"/>
      <c r="KS406" s="60"/>
      <c r="KT406" s="60"/>
      <c r="KU406" s="60"/>
      <c r="KV406" s="60"/>
      <c r="KW406" s="60"/>
      <c r="KX406" s="60"/>
      <c r="KY406" s="60"/>
      <c r="KZ406" s="283" t="str">
        <f t="shared" si="1382"/>
        <v/>
      </c>
      <c r="LA406" s="26"/>
      <c r="LB406" s="18"/>
      <c r="LC406" s="18"/>
      <c r="LD406" s="18"/>
      <c r="LE406" s="18"/>
      <c r="LF406" s="18"/>
      <c r="LG406" s="18"/>
      <c r="LH406" s="18"/>
      <c r="LI406" s="18"/>
      <c r="LJ406" s="18"/>
      <c r="LK406" s="18"/>
      <c r="LL406" s="18"/>
      <c r="LM406" s="18"/>
      <c r="LN406" s="63"/>
      <c r="LO406" s="251">
        <f t="shared" si="1383"/>
        <v>0</v>
      </c>
      <c r="LP406" s="251">
        <f t="shared" si="1384"/>
        <v>0</v>
      </c>
      <c r="LQ406" s="251">
        <f t="shared" si="1385"/>
        <v>0</v>
      </c>
      <c r="LR406" s="251">
        <f t="shared" si="1386"/>
        <v>0</v>
      </c>
      <c r="LS406" s="251">
        <f t="shared" si="1387"/>
        <v>0</v>
      </c>
      <c r="LT406" s="251">
        <f t="shared" si="1388"/>
        <v>0</v>
      </c>
      <c r="LU406" s="251">
        <f t="shared" si="1389"/>
        <v>0</v>
      </c>
      <c r="LV406" s="251">
        <f t="shared" si="1390"/>
        <v>0</v>
      </c>
      <c r="LW406" s="251">
        <f t="shared" si="1391"/>
        <v>0</v>
      </c>
      <c r="LX406" s="251">
        <f t="shared" si="1392"/>
        <v>0</v>
      </c>
      <c r="LY406" s="251">
        <f t="shared" si="1393"/>
        <v>0</v>
      </c>
      <c r="LZ406" s="251">
        <f t="shared" si="1394"/>
        <v>0</v>
      </c>
      <c r="MA406" s="63" t="str">
        <f t="shared" si="1395"/>
        <v/>
      </c>
      <c r="MB406" s="63" t="str">
        <f t="shared" si="1287"/>
        <v/>
      </c>
      <c r="MC406" s="63">
        <f t="shared" si="1288"/>
        <v>392</v>
      </c>
      <c r="MD406" s="63" t="str">
        <f t="shared" si="1289"/>
        <v/>
      </c>
      <c r="ME406" s="63" t="str">
        <f t="shared" si="1290"/>
        <v/>
      </c>
      <c r="MF406" s="315" t="str">
        <f t="shared" si="1396"/>
        <v/>
      </c>
      <c r="MG406" s="315">
        <f>IF(ISNUMBER(MATCH(EO406,$ME$15:$ME$520,0)),0,MAX(MG$14:MG405)+1)</f>
        <v>0</v>
      </c>
      <c r="MH406" s="315" t="str">
        <f t="shared" si="1397"/>
        <v/>
      </c>
      <c r="MI406" s="369"/>
      <c r="MJ406" s="68"/>
      <c r="MK406" s="18"/>
      <c r="ML406" s="242"/>
      <c r="MM406" s="242"/>
      <c r="MN406" s="59"/>
      <c r="MO406" s="59"/>
      <c r="MP406" s="285"/>
      <c r="MQ406" s="59"/>
      <c r="MR406" s="59"/>
      <c r="MS406" s="285"/>
      <c r="MT406" s="59"/>
      <c r="MU406" s="285"/>
      <c r="MV406" s="59"/>
      <c r="MW406" s="59"/>
      <c r="MX406" s="59"/>
      <c r="MY406" s="59"/>
      <c r="MZ406" s="59"/>
      <c r="NA406" s="59"/>
      <c r="NB406" s="59"/>
      <c r="NC406" s="59"/>
      <c r="ND406" s="59"/>
      <c r="NE406" s="59"/>
      <c r="NF406" s="59"/>
      <c r="NG406" s="59"/>
      <c r="NH406" s="59"/>
      <c r="NI406" s="59"/>
      <c r="NJ406" s="59"/>
      <c r="NK406" s="59"/>
      <c r="NL406" s="454"/>
      <c r="NM406" s="454"/>
      <c r="NN406" s="59"/>
      <c r="NO406" s="18"/>
      <c r="NP406" s="18"/>
      <c r="NQ406" s="18"/>
      <c r="NR406" s="18"/>
      <c r="NS406" s="18"/>
      <c r="NT406" s="18"/>
      <c r="NU406" s="18"/>
      <c r="NV406" s="18"/>
      <c r="NW406" s="18"/>
      <c r="NX406" s="18"/>
      <c r="NY406" s="18"/>
      <c r="NZ406" s="18"/>
      <c r="OA406" s="18"/>
      <c r="OB406" s="18"/>
      <c r="OC406" s="18"/>
      <c r="OZ406" s="59"/>
      <c r="PA406" s="251" t="str">
        <f t="shared" si="1398"/>
        <v/>
      </c>
      <c r="PB406" s="251" t="str">
        <f t="shared" si="1399"/>
        <v/>
      </c>
      <c r="PC406" s="251" t="str">
        <f t="shared" si="1400"/>
        <v/>
      </c>
      <c r="PD406" s="251" t="str">
        <f t="shared" si="1401"/>
        <v/>
      </c>
      <c r="PE406" s="251" t="str">
        <f t="shared" si="1402"/>
        <v/>
      </c>
      <c r="PF406" s="251" t="str">
        <f t="shared" si="1403"/>
        <v/>
      </c>
      <c r="PG406" s="251" t="str">
        <f t="shared" si="1404"/>
        <v/>
      </c>
      <c r="PH406" s="251" t="str">
        <f t="shared" si="1405"/>
        <v/>
      </c>
      <c r="PI406" s="251" t="str">
        <f t="shared" si="1406"/>
        <v/>
      </c>
      <c r="PJ406" s="251" t="str">
        <f t="shared" si="1407"/>
        <v/>
      </c>
      <c r="PK406" s="251" t="str">
        <f t="shared" si="1408"/>
        <v/>
      </c>
      <c r="PL406" s="251" t="str">
        <f t="shared" si="1409"/>
        <v/>
      </c>
      <c r="PM406" s="251" t="str">
        <f t="shared" si="1410"/>
        <v/>
      </c>
      <c r="PN406" s="251" t="str">
        <f t="shared" si="1411"/>
        <v/>
      </c>
      <c r="PO406" s="251" t="str">
        <f t="shared" si="1412"/>
        <v/>
      </c>
      <c r="PP406" s="251" t="str">
        <f t="shared" si="1413"/>
        <v/>
      </c>
      <c r="PQ406" s="251" t="str">
        <f t="shared" si="1414"/>
        <v/>
      </c>
      <c r="PR406" s="251" t="str">
        <f t="shared" si="1415"/>
        <v/>
      </c>
      <c r="PS406" s="251" t="str">
        <f t="shared" si="1416"/>
        <v/>
      </c>
      <c r="PT406" s="251" t="str">
        <f t="shared" si="1417"/>
        <v/>
      </c>
      <c r="PU406" s="251" t="str">
        <f t="shared" si="1418"/>
        <v/>
      </c>
      <c r="PV406" s="251" t="str">
        <f t="shared" si="1419"/>
        <v/>
      </c>
      <c r="PW406" s="251" t="str">
        <f t="shared" si="1420"/>
        <v/>
      </c>
      <c r="PX406" s="251" t="str">
        <f t="shared" si="1421"/>
        <v/>
      </c>
      <c r="PY406" s="251" t="str">
        <f t="shared" si="1422"/>
        <v/>
      </c>
      <c r="PZ406" s="251" t="str">
        <f t="shared" si="1423"/>
        <v/>
      </c>
      <c r="QA406" s="251" t="str">
        <f t="shared" si="1424"/>
        <v/>
      </c>
      <c r="QB406" s="251" t="str">
        <f t="shared" si="1425"/>
        <v/>
      </c>
      <c r="QC406" s="251" t="str">
        <f t="shared" si="1426"/>
        <v/>
      </c>
      <c r="QD406" s="251" t="str">
        <f t="shared" si="1427"/>
        <v/>
      </c>
      <c r="QE406" s="251" t="str">
        <f t="shared" si="1428"/>
        <v/>
      </c>
      <c r="QF406" s="63">
        <f t="shared" si="1429"/>
        <v>0</v>
      </c>
      <c r="QG406" s="59"/>
      <c r="QH406" s="59"/>
      <c r="QI406" s="59"/>
      <c r="QJ406" s="59"/>
      <c r="QK406" s="59"/>
      <c r="QL406" s="59"/>
      <c r="QM406" s="59"/>
      <c r="QN406" s="59"/>
    </row>
    <row r="407" spans="1:456" ht="6.75" customHeight="1" x14ac:dyDescent="0.25">
      <c r="A407" s="68"/>
      <c r="B407" s="389" t="str">
        <f t="shared" si="1291"/>
        <v/>
      </c>
      <c r="C407" s="72"/>
      <c r="D407" s="261"/>
      <c r="E407" s="59"/>
      <c r="F407" s="229"/>
      <c r="G407" s="295"/>
      <c r="H407" s="295"/>
      <c r="I407" s="229"/>
      <c r="J407" s="295"/>
      <c r="K407" s="295"/>
      <c r="L407" s="229"/>
      <c r="M407" s="295"/>
      <c r="N407" s="295"/>
      <c r="O407" s="229"/>
      <c r="P407" s="295"/>
      <c r="Q407" s="295"/>
      <c r="R407" s="229"/>
      <c r="S407" s="230"/>
      <c r="T407" s="231"/>
      <c r="U407" s="229"/>
      <c r="V407" s="230"/>
      <c r="W407" s="231"/>
      <c r="X407" s="229"/>
      <c r="Y407" s="230"/>
      <c r="Z407" s="231"/>
      <c r="AA407" s="229"/>
      <c r="AB407" s="295"/>
      <c r="AC407" s="295"/>
      <c r="AD407" s="229"/>
      <c r="AE407" s="295"/>
      <c r="AF407" s="295"/>
      <c r="AG407" s="229"/>
      <c r="AH407" s="295"/>
      <c r="AI407" s="295"/>
      <c r="AJ407" s="229"/>
      <c r="AK407" s="295"/>
      <c r="AL407" s="295"/>
      <c r="AM407" s="229"/>
      <c r="AN407" s="295"/>
      <c r="AO407" s="295"/>
      <c r="AP407" s="243"/>
      <c r="AQ407" s="295"/>
      <c r="AR407" s="290"/>
      <c r="AS407" s="243"/>
      <c r="AT407" s="295"/>
      <c r="AU407" s="290"/>
      <c r="AV407" s="229"/>
      <c r="AW407" s="230"/>
      <c r="AX407" s="231"/>
      <c r="AY407" s="229"/>
      <c r="AZ407" s="230"/>
      <c r="BA407" s="231"/>
      <c r="BB407" s="229"/>
      <c r="BC407" s="230"/>
      <c r="BD407" s="231"/>
      <c r="BE407" s="229"/>
      <c r="BF407" s="230"/>
      <c r="BG407" s="231"/>
      <c r="BH407" s="229"/>
      <c r="BI407" s="230"/>
      <c r="BJ407" s="231"/>
      <c r="BK407" s="243"/>
      <c r="BL407" s="230"/>
      <c r="BM407" s="231"/>
      <c r="BN407" s="243"/>
      <c r="BO407" s="230"/>
      <c r="BP407" s="231"/>
      <c r="BQ407" s="229"/>
      <c r="BR407" s="230"/>
      <c r="BS407" s="231"/>
      <c r="BT407" s="229"/>
      <c r="BU407" s="230"/>
      <c r="BV407" s="231"/>
      <c r="BW407" s="229"/>
      <c r="BX407" s="230"/>
      <c r="BY407" s="231"/>
      <c r="BZ407" s="229"/>
      <c r="CA407" s="230"/>
      <c r="CB407" s="231"/>
      <c r="CC407" s="229"/>
      <c r="CD407" s="230"/>
      <c r="CE407" s="231"/>
      <c r="CF407" s="331"/>
      <c r="CG407" s="332"/>
      <c r="CH407" s="385"/>
      <c r="CI407" s="331"/>
      <c r="CJ407" s="332"/>
      <c r="CK407" s="385"/>
      <c r="CL407" s="243"/>
      <c r="CM407" s="230"/>
      <c r="CN407" s="354"/>
      <c r="CO407" s="243"/>
      <c r="CP407" s="230"/>
      <c r="CQ407" s="231"/>
      <c r="CR407" s="331"/>
      <c r="CS407" s="332"/>
      <c r="CT407" s="333"/>
      <c r="CU407" s="229"/>
      <c r="CV407" s="230"/>
      <c r="CW407" s="231"/>
      <c r="CX407" s="331"/>
      <c r="CY407" s="332"/>
      <c r="CZ407" s="333"/>
      <c r="DA407" s="331"/>
      <c r="DB407" s="332"/>
      <c r="DC407" s="333"/>
      <c r="DD407" s="331"/>
      <c r="DE407" s="332"/>
      <c r="DF407" s="333"/>
      <c r="DG407" s="331"/>
      <c r="DH407" s="332"/>
      <c r="DI407" s="333"/>
      <c r="DJ407" s="229"/>
      <c r="DK407" s="230"/>
      <c r="DL407" s="231"/>
      <c r="DM407" s="229"/>
      <c r="DN407" s="230"/>
      <c r="DO407" s="231"/>
      <c r="DP407" s="331"/>
      <c r="DQ407" s="332"/>
      <c r="DR407" s="333"/>
      <c r="DS407" s="331"/>
      <c r="DT407" s="332"/>
      <c r="DU407" s="333"/>
      <c r="DV407" s="331"/>
      <c r="DW407" s="332"/>
      <c r="DX407" s="333"/>
      <c r="DY407" s="331"/>
      <c r="DZ407" s="332"/>
      <c r="EA407" s="333"/>
      <c r="EB407" s="331"/>
      <c r="EC407" s="332"/>
      <c r="ED407" s="333"/>
      <c r="EE407" s="331"/>
      <c r="EF407" s="332"/>
      <c r="EG407" s="333"/>
      <c r="EH407" s="229"/>
      <c r="EI407" s="230"/>
      <c r="EJ407" s="231"/>
      <c r="EK407" s="229"/>
      <c r="EL407" s="230"/>
      <c r="EM407" s="231"/>
      <c r="EN407" s="244"/>
      <c r="EO407" s="269" t="str">
        <f t="shared" si="1292"/>
        <v/>
      </c>
      <c r="EP407" s="444" t="s">
        <v>1247</v>
      </c>
      <c r="EQ407" s="360" t="str">
        <f t="shared" si="1430"/>
        <v/>
      </c>
      <c r="ER407" s="360" t="str">
        <f t="shared" si="1431"/>
        <v/>
      </c>
      <c r="ES407" s="360" t="str">
        <f t="shared" si="1432"/>
        <v/>
      </c>
      <c r="ET407" s="360" t="str">
        <f t="shared" si="1433"/>
        <v/>
      </c>
      <c r="EU407" s="360" t="str">
        <f t="shared" si="1434"/>
        <v/>
      </c>
      <c r="EV407" s="360" t="str">
        <f t="shared" si="1435"/>
        <v/>
      </c>
      <c r="EW407" s="360" t="str">
        <f t="shared" si="1436"/>
        <v/>
      </c>
      <c r="EX407" s="360" t="str">
        <f t="shared" si="1437"/>
        <v/>
      </c>
      <c r="EY407" s="360" t="str">
        <f t="shared" si="1438"/>
        <v/>
      </c>
      <c r="EZ407" s="360" t="str">
        <f t="shared" si="1439"/>
        <v/>
      </c>
      <c r="FA407" s="360" t="str">
        <f t="shared" si="1440"/>
        <v/>
      </c>
      <c r="FB407" s="360" t="str">
        <f t="shared" si="1441"/>
        <v/>
      </c>
      <c r="FC407" s="360" t="str">
        <f t="shared" si="1442"/>
        <v/>
      </c>
      <c r="FD407" s="360" t="str">
        <f t="shared" si="1443"/>
        <v/>
      </c>
      <c r="FE407" s="360" t="str">
        <f t="shared" si="1444"/>
        <v/>
      </c>
      <c r="FF407" s="360" t="str">
        <f t="shared" si="1445"/>
        <v/>
      </c>
      <c r="FG407" s="360" t="str">
        <f t="shared" si="1446"/>
        <v/>
      </c>
      <c r="FH407" s="360" t="str">
        <f t="shared" si="1447"/>
        <v/>
      </c>
      <c r="FI407" s="360" t="str">
        <f t="shared" si="1448"/>
        <v/>
      </c>
      <c r="FJ407" s="360" t="str">
        <f t="shared" si="1449"/>
        <v/>
      </c>
      <c r="FK407" s="360" t="str">
        <f t="shared" si="1450"/>
        <v/>
      </c>
      <c r="FL407" s="360" t="str">
        <f t="shared" si="1451"/>
        <v/>
      </c>
      <c r="FM407" s="360" t="str">
        <f t="shared" si="1452"/>
        <v/>
      </c>
      <c r="FN407" s="360" t="str">
        <f t="shared" si="1453"/>
        <v/>
      </c>
      <c r="FO407" s="360" t="str">
        <f t="shared" si="1454"/>
        <v/>
      </c>
      <c r="FP407" s="360" t="str">
        <f t="shared" si="1455"/>
        <v/>
      </c>
      <c r="FQ407" s="360" t="str">
        <f t="shared" si="1456"/>
        <v/>
      </c>
      <c r="FR407" s="360" t="str">
        <f t="shared" si="1457"/>
        <v/>
      </c>
      <c r="FS407" s="360" t="str">
        <f t="shared" si="1458"/>
        <v/>
      </c>
      <c r="FT407" s="360" t="str">
        <f t="shared" si="1293"/>
        <v/>
      </c>
      <c r="FU407" s="360" t="str">
        <f t="shared" si="1459"/>
        <v/>
      </c>
      <c r="FV407" s="360" t="str">
        <f t="shared" si="1460"/>
        <v/>
      </c>
      <c r="FW407" s="360" t="str">
        <f t="shared" si="1461"/>
        <v/>
      </c>
      <c r="FX407" s="360" t="str">
        <f t="shared" si="1462"/>
        <v/>
      </c>
      <c r="FY407" s="360" t="str">
        <f t="shared" si="1463"/>
        <v/>
      </c>
      <c r="FZ407" s="360" t="str">
        <f t="shared" si="1464"/>
        <v/>
      </c>
      <c r="GA407" s="360" t="str">
        <f t="shared" si="1465"/>
        <v/>
      </c>
      <c r="GB407" s="360" t="str">
        <f t="shared" si="1466"/>
        <v/>
      </c>
      <c r="GC407" s="360" t="str">
        <f t="shared" si="1467"/>
        <v/>
      </c>
      <c r="GD407" s="360" t="str">
        <f t="shared" si="1468"/>
        <v/>
      </c>
      <c r="GE407" s="360" t="str">
        <f t="shared" si="1469"/>
        <v/>
      </c>
      <c r="GF407" s="360" t="str">
        <f t="shared" si="1470"/>
        <v/>
      </c>
      <c r="GG407" s="360" t="str">
        <f t="shared" si="1471"/>
        <v/>
      </c>
      <c r="GH407" s="360" t="str">
        <f t="shared" si="1472"/>
        <v/>
      </c>
      <c r="GI407" s="360" t="str">
        <f t="shared" si="1473"/>
        <v/>
      </c>
      <c r="GJ407" s="360" t="str">
        <f t="shared" si="1474"/>
        <v/>
      </c>
      <c r="GK407" s="444" t="s">
        <v>1247</v>
      </c>
      <c r="GL407" s="361" t="str">
        <f t="shared" si="1294"/>
        <v>-</v>
      </c>
      <c r="GM407" s="361" t="str">
        <f t="shared" si="1295"/>
        <v>-</v>
      </c>
      <c r="GN407" s="361" t="str">
        <f t="shared" si="1296"/>
        <v>-</v>
      </c>
      <c r="GO407" s="361" t="str">
        <f t="shared" si="1297"/>
        <v>-</v>
      </c>
      <c r="GP407" s="361" t="str">
        <f t="shared" si="1298"/>
        <v>-</v>
      </c>
      <c r="GQ407" s="361" t="str">
        <f t="shared" si="1299"/>
        <v>-</v>
      </c>
      <c r="GR407" s="361" t="str">
        <f t="shared" si="1300"/>
        <v>-</v>
      </c>
      <c r="GS407" s="361" t="str">
        <f t="shared" si="1301"/>
        <v>-</v>
      </c>
      <c r="GT407" s="361" t="str">
        <f t="shared" si="1302"/>
        <v>-</v>
      </c>
      <c r="GU407" s="361" t="str">
        <f t="shared" si="1303"/>
        <v>-</v>
      </c>
      <c r="GV407" s="361" t="str">
        <f t="shared" si="1304"/>
        <v>-</v>
      </c>
      <c r="GW407" s="361" t="str">
        <f t="shared" si="1305"/>
        <v>-</v>
      </c>
      <c r="GX407" s="361" t="str">
        <f t="shared" si="1306"/>
        <v>-</v>
      </c>
      <c r="GY407" s="361" t="str">
        <f t="shared" si="1307"/>
        <v>-</v>
      </c>
      <c r="GZ407" s="361" t="str">
        <f t="shared" si="1308"/>
        <v>-</v>
      </c>
      <c r="HA407" s="361" t="str">
        <f t="shared" si="1309"/>
        <v>-</v>
      </c>
      <c r="HB407" s="361" t="str">
        <f t="shared" si="1310"/>
        <v>-</v>
      </c>
      <c r="HC407" s="361" t="str">
        <f t="shared" si="1311"/>
        <v>-</v>
      </c>
      <c r="HD407" s="361" t="str">
        <f t="shared" si="1312"/>
        <v>-</v>
      </c>
      <c r="HE407" s="361" t="str">
        <f t="shared" si="1313"/>
        <v>-</v>
      </c>
      <c r="HF407" s="361" t="str">
        <f t="shared" si="1314"/>
        <v>-</v>
      </c>
      <c r="HG407" s="361" t="str">
        <f t="shared" si="1315"/>
        <v>-</v>
      </c>
      <c r="HH407" s="361" t="str">
        <f t="shared" si="1316"/>
        <v>-</v>
      </c>
      <c r="HI407" s="361" t="str">
        <f t="shared" si="1317"/>
        <v>-</v>
      </c>
      <c r="HJ407" s="361" t="str">
        <f t="shared" si="1318"/>
        <v>-</v>
      </c>
      <c r="HK407" s="361" t="str">
        <f t="shared" si="1319"/>
        <v>-</v>
      </c>
      <c r="HL407" s="361" t="str">
        <f t="shared" si="1320"/>
        <v>-</v>
      </c>
      <c r="HM407" s="361" t="str">
        <f t="shared" si="1321"/>
        <v>-</v>
      </c>
      <c r="HN407" s="361" t="str">
        <f t="shared" si="1322"/>
        <v>-</v>
      </c>
      <c r="HO407" s="361" t="str">
        <f t="shared" si="1323"/>
        <v>-</v>
      </c>
      <c r="HP407" s="361" t="str">
        <f t="shared" si="1324"/>
        <v>-</v>
      </c>
      <c r="HQ407" s="361" t="str">
        <f t="shared" si="1325"/>
        <v>-</v>
      </c>
      <c r="HR407" s="361" t="str">
        <f t="shared" si="1326"/>
        <v>-</v>
      </c>
      <c r="HS407" s="361" t="str">
        <f t="shared" si="1327"/>
        <v>-</v>
      </c>
      <c r="HT407" s="361" t="str">
        <f t="shared" si="1328"/>
        <v>-</v>
      </c>
      <c r="HU407" s="361" t="str">
        <f t="shared" si="1329"/>
        <v>-</v>
      </c>
      <c r="HV407" s="361" t="str">
        <f t="shared" si="1330"/>
        <v>-</v>
      </c>
      <c r="HW407" s="361" t="str">
        <f t="shared" si="1331"/>
        <v>-</v>
      </c>
      <c r="HX407" s="361" t="str">
        <f t="shared" si="1332"/>
        <v>-</v>
      </c>
      <c r="HY407" s="361" t="str">
        <f t="shared" si="1333"/>
        <v>-</v>
      </c>
      <c r="HZ407" s="361" t="str">
        <f t="shared" si="1334"/>
        <v>-</v>
      </c>
      <c r="IA407" s="361" t="str">
        <f t="shared" si="1335"/>
        <v>-</v>
      </c>
      <c r="IB407" s="361" t="str">
        <f t="shared" si="1336"/>
        <v>-</v>
      </c>
      <c r="IC407" s="361" t="str">
        <f t="shared" si="1337"/>
        <v>-</v>
      </c>
      <c r="ID407" s="361" t="str">
        <f t="shared" si="1338"/>
        <v>-</v>
      </c>
      <c r="IE407" s="361" t="str">
        <f t="shared" si="1339"/>
        <v>-</v>
      </c>
      <c r="IF407" s="444" t="s">
        <v>1247</v>
      </c>
      <c r="IG407" s="56" t="str">
        <f t="shared" si="1475"/>
        <v>-</v>
      </c>
      <c r="IH407" s="56" t="str">
        <f t="shared" si="1476"/>
        <v>-</v>
      </c>
      <c r="II407" s="56" t="str">
        <f t="shared" si="1477"/>
        <v>-</v>
      </c>
      <c r="IJ407" s="56" t="str">
        <f t="shared" si="1478"/>
        <v>-</v>
      </c>
      <c r="IK407" s="56" t="str">
        <f t="shared" si="1340"/>
        <v>-</v>
      </c>
      <c r="IL407" s="56" t="str">
        <f t="shared" si="1341"/>
        <v>-</v>
      </c>
      <c r="IM407" s="56" t="str">
        <f t="shared" si="1342"/>
        <v>-</v>
      </c>
      <c r="IN407" s="56" t="str">
        <f t="shared" si="1343"/>
        <v>-</v>
      </c>
      <c r="IO407" s="56" t="str">
        <f t="shared" si="1344"/>
        <v>-</v>
      </c>
      <c r="IP407" s="56" t="str">
        <f t="shared" si="1345"/>
        <v>-</v>
      </c>
      <c r="IQ407" s="56" t="str">
        <f t="shared" si="1346"/>
        <v>-</v>
      </c>
      <c r="IR407" s="56" t="str">
        <f t="shared" si="1347"/>
        <v>-</v>
      </c>
      <c r="IS407" s="56" t="str">
        <f t="shared" si="1348"/>
        <v>-</v>
      </c>
      <c r="IT407" s="56" t="str">
        <f t="shared" si="1349"/>
        <v>-</v>
      </c>
      <c r="IU407" s="56" t="str">
        <f t="shared" si="1350"/>
        <v>-</v>
      </c>
      <c r="IV407" s="56" t="str">
        <f t="shared" si="1351"/>
        <v>-</v>
      </c>
      <c r="IW407" s="56" t="str">
        <f t="shared" si="1352"/>
        <v>-</v>
      </c>
      <c r="IX407" s="56" t="str">
        <f t="shared" si="1353"/>
        <v>-</v>
      </c>
      <c r="IY407" s="56" t="str">
        <f t="shared" si="1354"/>
        <v>-</v>
      </c>
      <c r="IZ407" s="56" t="str">
        <f t="shared" si="1355"/>
        <v>-</v>
      </c>
      <c r="JA407" s="56" t="str">
        <f t="shared" si="1356"/>
        <v>-</v>
      </c>
      <c r="JB407" s="56" t="str">
        <f t="shared" si="1357"/>
        <v>-</v>
      </c>
      <c r="JC407" s="56" t="str">
        <f t="shared" si="1358"/>
        <v>-</v>
      </c>
      <c r="JD407" s="56" t="str">
        <f t="shared" si="1359"/>
        <v>-</v>
      </c>
      <c r="JE407" s="56" t="str">
        <f t="shared" si="1360"/>
        <v>-</v>
      </c>
      <c r="JF407" s="56" t="str">
        <f t="shared" si="1361"/>
        <v>-</v>
      </c>
      <c r="JG407" s="56" t="str">
        <f t="shared" si="1362"/>
        <v>-</v>
      </c>
      <c r="JH407" s="56" t="str">
        <f t="shared" si="1363"/>
        <v>-</v>
      </c>
      <c r="JI407" s="56" t="str">
        <f t="shared" si="1364"/>
        <v>-</v>
      </c>
      <c r="JJ407" s="56" t="str">
        <f t="shared" si="1365"/>
        <v>-</v>
      </c>
      <c r="JK407" s="56" t="str">
        <f t="shared" si="1366"/>
        <v>-</v>
      </c>
      <c r="JL407" s="56" t="str">
        <f t="shared" si="1367"/>
        <v>-</v>
      </c>
      <c r="JM407" s="56" t="str">
        <f t="shared" si="1368"/>
        <v>-</v>
      </c>
      <c r="JN407" s="56" t="str">
        <f t="shared" si="1369"/>
        <v>-</v>
      </c>
      <c r="JO407" s="56" t="str">
        <f t="shared" si="1370"/>
        <v>-</v>
      </c>
      <c r="JP407" s="56" t="str">
        <f t="shared" si="1371"/>
        <v>-</v>
      </c>
      <c r="JQ407" s="56" t="str">
        <f t="shared" si="1372"/>
        <v>-</v>
      </c>
      <c r="JR407" s="56" t="str">
        <f t="shared" si="1373"/>
        <v>-</v>
      </c>
      <c r="JS407" s="56" t="str">
        <f t="shared" si="1374"/>
        <v>-</v>
      </c>
      <c r="JT407" s="56" t="str">
        <f t="shared" si="1375"/>
        <v>-</v>
      </c>
      <c r="JU407" s="56" t="str">
        <f t="shared" si="1376"/>
        <v>-</v>
      </c>
      <c r="JV407" s="56" t="str">
        <f t="shared" si="1377"/>
        <v>-</v>
      </c>
      <c r="JW407" s="56" t="str">
        <f t="shared" si="1378"/>
        <v>-</v>
      </c>
      <c r="JX407" s="56" t="str">
        <f t="shared" si="1379"/>
        <v>-</v>
      </c>
      <c r="JY407" s="56" t="str">
        <f t="shared" si="1380"/>
        <v>-</v>
      </c>
      <c r="JZ407" s="56" t="str">
        <f t="shared" si="1381"/>
        <v>-</v>
      </c>
      <c r="KA407" s="444" t="s">
        <v>1247</v>
      </c>
      <c r="KB407" s="360">
        <f>IF(ISNUMBER(INDEX($EQ$15:$GK$521,$B407,EO$11)),MAX(KB$14:KB406)+1,0)</f>
        <v>0</v>
      </c>
      <c r="KC407" s="360" t="str">
        <f t="shared" si="1479"/>
        <v/>
      </c>
      <c r="KD407" s="373" t="s">
        <v>2</v>
      </c>
      <c r="KE407" s="215"/>
      <c r="KF407" s="60"/>
      <c r="KG407" s="60"/>
      <c r="KH407" s="60"/>
      <c r="KI407" s="60"/>
      <c r="KJ407" s="60"/>
      <c r="KK407" s="60"/>
      <c r="KL407" s="60"/>
      <c r="KM407" s="60"/>
      <c r="KN407" s="60"/>
      <c r="KO407" s="60"/>
      <c r="KP407" s="60"/>
      <c r="KQ407" s="60"/>
      <c r="KR407" s="60"/>
      <c r="KS407" s="60"/>
      <c r="KT407" s="60"/>
      <c r="KU407" s="60"/>
      <c r="KV407" s="60"/>
      <c r="KW407" s="60"/>
      <c r="KX407" s="60"/>
      <c r="KY407" s="60"/>
      <c r="KZ407" s="283" t="str">
        <f t="shared" si="1382"/>
        <v/>
      </c>
      <c r="LA407" s="26"/>
      <c r="LB407" s="18"/>
      <c r="LC407" s="18"/>
      <c r="LD407" s="18"/>
      <c r="LE407" s="18"/>
      <c r="LF407" s="18"/>
      <c r="LG407" s="18"/>
      <c r="LH407" s="18"/>
      <c r="LI407" s="18"/>
      <c r="LJ407" s="18"/>
      <c r="LK407" s="18"/>
      <c r="LL407" s="18"/>
      <c r="LM407" s="18"/>
      <c r="LN407" s="63"/>
      <c r="LO407" s="251">
        <f t="shared" si="1383"/>
        <v>0</v>
      </c>
      <c r="LP407" s="251">
        <f t="shared" si="1384"/>
        <v>0</v>
      </c>
      <c r="LQ407" s="251">
        <f t="shared" si="1385"/>
        <v>0</v>
      </c>
      <c r="LR407" s="251">
        <f t="shared" si="1386"/>
        <v>0</v>
      </c>
      <c r="LS407" s="251">
        <f t="shared" si="1387"/>
        <v>0</v>
      </c>
      <c r="LT407" s="251">
        <f t="shared" si="1388"/>
        <v>0</v>
      </c>
      <c r="LU407" s="251">
        <f t="shared" si="1389"/>
        <v>0</v>
      </c>
      <c r="LV407" s="251">
        <f t="shared" si="1390"/>
        <v>0</v>
      </c>
      <c r="LW407" s="251">
        <f t="shared" si="1391"/>
        <v>0</v>
      </c>
      <c r="LX407" s="251">
        <f t="shared" si="1392"/>
        <v>0</v>
      </c>
      <c r="LY407" s="251">
        <f t="shared" si="1393"/>
        <v>0</v>
      </c>
      <c r="LZ407" s="251">
        <f t="shared" si="1394"/>
        <v>0</v>
      </c>
      <c r="MA407" s="63" t="str">
        <f t="shared" si="1395"/>
        <v/>
      </c>
      <c r="MB407" s="63" t="str">
        <f t="shared" si="1287"/>
        <v/>
      </c>
      <c r="MC407" s="63">
        <f t="shared" si="1288"/>
        <v>393</v>
      </c>
      <c r="MD407" s="63" t="str">
        <f t="shared" si="1289"/>
        <v/>
      </c>
      <c r="ME407" s="63" t="str">
        <f t="shared" si="1290"/>
        <v/>
      </c>
      <c r="MF407" s="315" t="str">
        <f t="shared" si="1396"/>
        <v/>
      </c>
      <c r="MG407" s="315">
        <f>IF(ISNUMBER(MATCH(EO407,$ME$15:$ME$520,0)),0,MAX(MG$14:MG406)+1)</f>
        <v>0</v>
      </c>
      <c r="MH407" s="315" t="str">
        <f t="shared" si="1397"/>
        <v/>
      </c>
      <c r="MI407" s="369"/>
      <c r="MJ407" s="68"/>
      <c r="MK407" s="18"/>
      <c r="ML407" s="242"/>
      <c r="MM407" s="242"/>
      <c r="MN407" s="59"/>
      <c r="MO407" s="59"/>
      <c r="MP407" s="285"/>
      <c r="MQ407" s="59"/>
      <c r="MR407" s="59"/>
      <c r="MS407" s="285"/>
      <c r="MT407" s="59"/>
      <c r="MU407" s="285"/>
      <c r="MV407" s="59"/>
      <c r="MW407" s="59"/>
      <c r="MX407" s="59"/>
      <c r="MY407" s="59"/>
      <c r="MZ407" s="59"/>
      <c r="NA407" s="59"/>
      <c r="NB407" s="59"/>
      <c r="NC407" s="59"/>
      <c r="ND407" s="59"/>
      <c r="NE407" s="59"/>
      <c r="NF407" s="59"/>
      <c r="NG407" s="59"/>
      <c r="NH407" s="59"/>
      <c r="NI407" s="59"/>
      <c r="NJ407" s="59"/>
      <c r="NK407" s="59"/>
      <c r="NL407" s="454"/>
      <c r="NM407" s="454"/>
      <c r="NN407" s="59"/>
      <c r="NO407" s="18"/>
      <c r="NP407" s="18"/>
      <c r="NQ407" s="18"/>
      <c r="NR407" s="18"/>
      <c r="NS407" s="18"/>
      <c r="NT407" s="18"/>
      <c r="NU407" s="18"/>
      <c r="NV407" s="18"/>
      <c r="NW407" s="18"/>
      <c r="NX407" s="18"/>
      <c r="NY407" s="18"/>
      <c r="NZ407" s="18"/>
      <c r="OA407" s="18"/>
      <c r="OB407" s="18"/>
      <c r="OC407" s="18"/>
      <c r="OZ407" s="59"/>
      <c r="PA407" s="251" t="str">
        <f t="shared" si="1398"/>
        <v/>
      </c>
      <c r="PB407" s="251" t="str">
        <f t="shared" si="1399"/>
        <v/>
      </c>
      <c r="PC407" s="251" t="str">
        <f t="shared" si="1400"/>
        <v/>
      </c>
      <c r="PD407" s="251" t="str">
        <f t="shared" si="1401"/>
        <v/>
      </c>
      <c r="PE407" s="251" t="str">
        <f t="shared" si="1402"/>
        <v/>
      </c>
      <c r="PF407" s="251" t="str">
        <f t="shared" si="1403"/>
        <v/>
      </c>
      <c r="PG407" s="251" t="str">
        <f t="shared" si="1404"/>
        <v/>
      </c>
      <c r="PH407" s="251" t="str">
        <f t="shared" si="1405"/>
        <v/>
      </c>
      <c r="PI407" s="251" t="str">
        <f t="shared" si="1406"/>
        <v/>
      </c>
      <c r="PJ407" s="251" t="str">
        <f t="shared" si="1407"/>
        <v/>
      </c>
      <c r="PK407" s="251" t="str">
        <f t="shared" si="1408"/>
        <v/>
      </c>
      <c r="PL407" s="251" t="str">
        <f t="shared" si="1409"/>
        <v/>
      </c>
      <c r="PM407" s="251" t="str">
        <f t="shared" si="1410"/>
        <v/>
      </c>
      <c r="PN407" s="251" t="str">
        <f t="shared" si="1411"/>
        <v/>
      </c>
      <c r="PO407" s="251" t="str">
        <f t="shared" si="1412"/>
        <v/>
      </c>
      <c r="PP407" s="251" t="str">
        <f t="shared" si="1413"/>
        <v/>
      </c>
      <c r="PQ407" s="251" t="str">
        <f t="shared" si="1414"/>
        <v/>
      </c>
      <c r="PR407" s="251" t="str">
        <f t="shared" si="1415"/>
        <v/>
      </c>
      <c r="PS407" s="251" t="str">
        <f t="shared" si="1416"/>
        <v/>
      </c>
      <c r="PT407" s="251" t="str">
        <f t="shared" si="1417"/>
        <v/>
      </c>
      <c r="PU407" s="251" t="str">
        <f t="shared" si="1418"/>
        <v/>
      </c>
      <c r="PV407" s="251" t="str">
        <f t="shared" si="1419"/>
        <v/>
      </c>
      <c r="PW407" s="251" t="str">
        <f t="shared" si="1420"/>
        <v/>
      </c>
      <c r="PX407" s="251" t="str">
        <f t="shared" si="1421"/>
        <v/>
      </c>
      <c r="PY407" s="251" t="str">
        <f t="shared" si="1422"/>
        <v/>
      </c>
      <c r="PZ407" s="251" t="str">
        <f t="shared" si="1423"/>
        <v/>
      </c>
      <c r="QA407" s="251" t="str">
        <f t="shared" si="1424"/>
        <v/>
      </c>
      <c r="QB407" s="251" t="str">
        <f t="shared" si="1425"/>
        <v/>
      </c>
      <c r="QC407" s="251" t="str">
        <f t="shared" si="1426"/>
        <v/>
      </c>
      <c r="QD407" s="251" t="str">
        <f t="shared" si="1427"/>
        <v/>
      </c>
      <c r="QE407" s="251" t="str">
        <f t="shared" si="1428"/>
        <v/>
      </c>
      <c r="QF407" s="63">
        <f t="shared" si="1429"/>
        <v>0</v>
      </c>
      <c r="QG407" s="59"/>
      <c r="QH407" s="59"/>
      <c r="QI407" s="59"/>
      <c r="QJ407" s="59"/>
      <c r="QK407" s="59"/>
      <c r="QL407" s="59"/>
      <c r="QM407" s="59"/>
      <c r="QN407" s="59"/>
    </row>
    <row r="408" spans="1:456" ht="6.75" customHeight="1" x14ac:dyDescent="0.25">
      <c r="A408" s="68"/>
      <c r="B408" s="389" t="str">
        <f t="shared" si="1291"/>
        <v/>
      </c>
      <c r="C408" s="72"/>
      <c r="D408" s="261"/>
      <c r="E408" s="59"/>
      <c r="F408" s="229"/>
      <c r="G408" s="295"/>
      <c r="H408" s="295"/>
      <c r="I408" s="229"/>
      <c r="J408" s="295"/>
      <c r="K408" s="295"/>
      <c r="L408" s="229"/>
      <c r="M408" s="295"/>
      <c r="N408" s="295"/>
      <c r="O408" s="229"/>
      <c r="P408" s="295"/>
      <c r="Q408" s="295"/>
      <c r="R408" s="229"/>
      <c r="S408" s="230"/>
      <c r="T408" s="231"/>
      <c r="U408" s="229"/>
      <c r="V408" s="230"/>
      <c r="W408" s="231"/>
      <c r="X408" s="229"/>
      <c r="Y408" s="230"/>
      <c r="Z408" s="231"/>
      <c r="AA408" s="229"/>
      <c r="AB408" s="295"/>
      <c r="AC408" s="295"/>
      <c r="AD408" s="229"/>
      <c r="AE408" s="295"/>
      <c r="AF408" s="295"/>
      <c r="AG408" s="229"/>
      <c r="AH408" s="295"/>
      <c r="AI408" s="295"/>
      <c r="AJ408" s="229"/>
      <c r="AK408" s="295"/>
      <c r="AL408" s="295"/>
      <c r="AM408" s="229"/>
      <c r="AN408" s="295"/>
      <c r="AO408" s="295"/>
      <c r="AP408" s="243"/>
      <c r="AQ408" s="295"/>
      <c r="AR408" s="290"/>
      <c r="AS408" s="243"/>
      <c r="AT408" s="295"/>
      <c r="AU408" s="290"/>
      <c r="AV408" s="229"/>
      <c r="AW408" s="230"/>
      <c r="AX408" s="231"/>
      <c r="AY408" s="229"/>
      <c r="AZ408" s="230"/>
      <c r="BA408" s="231"/>
      <c r="BB408" s="229"/>
      <c r="BC408" s="230"/>
      <c r="BD408" s="231"/>
      <c r="BE408" s="229"/>
      <c r="BF408" s="230"/>
      <c r="BG408" s="231"/>
      <c r="BH408" s="229"/>
      <c r="BI408" s="230"/>
      <c r="BJ408" s="231"/>
      <c r="BK408" s="243"/>
      <c r="BL408" s="230"/>
      <c r="BM408" s="231"/>
      <c r="BN408" s="243"/>
      <c r="BO408" s="230"/>
      <c r="BP408" s="231"/>
      <c r="BQ408" s="229"/>
      <c r="BR408" s="230"/>
      <c r="BS408" s="231"/>
      <c r="BT408" s="229"/>
      <c r="BU408" s="230"/>
      <c r="BV408" s="231"/>
      <c r="BW408" s="229"/>
      <c r="BX408" s="230"/>
      <c r="BY408" s="231"/>
      <c r="BZ408" s="229"/>
      <c r="CA408" s="230"/>
      <c r="CB408" s="231"/>
      <c r="CC408" s="229"/>
      <c r="CD408" s="230"/>
      <c r="CE408" s="231"/>
      <c r="CF408" s="331"/>
      <c r="CG408" s="332"/>
      <c r="CH408" s="385"/>
      <c r="CI408" s="331"/>
      <c r="CJ408" s="332"/>
      <c r="CK408" s="385"/>
      <c r="CL408" s="243"/>
      <c r="CM408" s="230"/>
      <c r="CN408" s="354"/>
      <c r="CO408" s="243"/>
      <c r="CP408" s="230"/>
      <c r="CQ408" s="231"/>
      <c r="CR408" s="331"/>
      <c r="CS408" s="332"/>
      <c r="CT408" s="333"/>
      <c r="CU408" s="229"/>
      <c r="CV408" s="230"/>
      <c r="CW408" s="231"/>
      <c r="CX408" s="331"/>
      <c r="CY408" s="332"/>
      <c r="CZ408" s="333"/>
      <c r="DA408" s="331"/>
      <c r="DB408" s="332"/>
      <c r="DC408" s="333"/>
      <c r="DD408" s="331"/>
      <c r="DE408" s="332"/>
      <c r="DF408" s="333"/>
      <c r="DG408" s="331"/>
      <c r="DH408" s="332"/>
      <c r="DI408" s="333"/>
      <c r="DJ408" s="229"/>
      <c r="DK408" s="230"/>
      <c r="DL408" s="231"/>
      <c r="DM408" s="229"/>
      <c r="DN408" s="230"/>
      <c r="DO408" s="231"/>
      <c r="DP408" s="331"/>
      <c r="DQ408" s="332"/>
      <c r="DR408" s="333"/>
      <c r="DS408" s="331"/>
      <c r="DT408" s="332"/>
      <c r="DU408" s="333"/>
      <c r="DV408" s="331"/>
      <c r="DW408" s="332"/>
      <c r="DX408" s="333"/>
      <c r="DY408" s="331"/>
      <c r="DZ408" s="332"/>
      <c r="EA408" s="333"/>
      <c r="EB408" s="331"/>
      <c r="EC408" s="332"/>
      <c r="ED408" s="333"/>
      <c r="EE408" s="331"/>
      <c r="EF408" s="332"/>
      <c r="EG408" s="333"/>
      <c r="EH408" s="229"/>
      <c r="EI408" s="230"/>
      <c r="EJ408" s="231"/>
      <c r="EK408" s="229"/>
      <c r="EL408" s="230"/>
      <c r="EM408" s="231"/>
      <c r="EN408" s="244"/>
      <c r="EO408" s="269" t="str">
        <f t="shared" si="1292"/>
        <v/>
      </c>
      <c r="EP408" s="444" t="s">
        <v>1247</v>
      </c>
      <c r="EQ408" s="360" t="str">
        <f t="shared" si="1430"/>
        <v/>
      </c>
      <c r="ER408" s="360" t="str">
        <f t="shared" si="1431"/>
        <v/>
      </c>
      <c r="ES408" s="360" t="str">
        <f t="shared" si="1432"/>
        <v/>
      </c>
      <c r="ET408" s="360" t="str">
        <f t="shared" si="1433"/>
        <v/>
      </c>
      <c r="EU408" s="360" t="str">
        <f t="shared" si="1434"/>
        <v/>
      </c>
      <c r="EV408" s="360" t="str">
        <f t="shared" si="1435"/>
        <v/>
      </c>
      <c r="EW408" s="360" t="str">
        <f t="shared" si="1436"/>
        <v/>
      </c>
      <c r="EX408" s="360" t="str">
        <f t="shared" si="1437"/>
        <v/>
      </c>
      <c r="EY408" s="360" t="str">
        <f t="shared" si="1438"/>
        <v/>
      </c>
      <c r="EZ408" s="360" t="str">
        <f t="shared" si="1439"/>
        <v/>
      </c>
      <c r="FA408" s="360" t="str">
        <f t="shared" si="1440"/>
        <v/>
      </c>
      <c r="FB408" s="360" t="str">
        <f t="shared" si="1441"/>
        <v/>
      </c>
      <c r="FC408" s="360" t="str">
        <f t="shared" si="1442"/>
        <v/>
      </c>
      <c r="FD408" s="360" t="str">
        <f t="shared" si="1443"/>
        <v/>
      </c>
      <c r="FE408" s="360" t="str">
        <f t="shared" si="1444"/>
        <v/>
      </c>
      <c r="FF408" s="360" t="str">
        <f t="shared" si="1445"/>
        <v/>
      </c>
      <c r="FG408" s="360" t="str">
        <f t="shared" si="1446"/>
        <v/>
      </c>
      <c r="FH408" s="360" t="str">
        <f t="shared" si="1447"/>
        <v/>
      </c>
      <c r="FI408" s="360" t="str">
        <f t="shared" si="1448"/>
        <v/>
      </c>
      <c r="FJ408" s="360" t="str">
        <f t="shared" si="1449"/>
        <v/>
      </c>
      <c r="FK408" s="360" t="str">
        <f t="shared" si="1450"/>
        <v/>
      </c>
      <c r="FL408" s="360" t="str">
        <f t="shared" si="1451"/>
        <v/>
      </c>
      <c r="FM408" s="360" t="str">
        <f t="shared" si="1452"/>
        <v/>
      </c>
      <c r="FN408" s="360" t="str">
        <f t="shared" si="1453"/>
        <v/>
      </c>
      <c r="FO408" s="360" t="str">
        <f t="shared" si="1454"/>
        <v/>
      </c>
      <c r="FP408" s="360" t="str">
        <f t="shared" si="1455"/>
        <v/>
      </c>
      <c r="FQ408" s="360" t="str">
        <f t="shared" si="1456"/>
        <v/>
      </c>
      <c r="FR408" s="360" t="str">
        <f t="shared" si="1457"/>
        <v/>
      </c>
      <c r="FS408" s="360" t="str">
        <f t="shared" si="1458"/>
        <v/>
      </c>
      <c r="FT408" s="360" t="str">
        <f t="shared" si="1293"/>
        <v/>
      </c>
      <c r="FU408" s="360" t="str">
        <f t="shared" si="1459"/>
        <v/>
      </c>
      <c r="FV408" s="360" t="str">
        <f t="shared" si="1460"/>
        <v/>
      </c>
      <c r="FW408" s="360" t="str">
        <f t="shared" si="1461"/>
        <v/>
      </c>
      <c r="FX408" s="360" t="str">
        <f t="shared" si="1462"/>
        <v/>
      </c>
      <c r="FY408" s="360" t="str">
        <f t="shared" si="1463"/>
        <v/>
      </c>
      <c r="FZ408" s="360" t="str">
        <f t="shared" si="1464"/>
        <v/>
      </c>
      <c r="GA408" s="360" t="str">
        <f t="shared" si="1465"/>
        <v/>
      </c>
      <c r="GB408" s="360" t="str">
        <f t="shared" si="1466"/>
        <v/>
      </c>
      <c r="GC408" s="360" t="str">
        <f t="shared" si="1467"/>
        <v/>
      </c>
      <c r="GD408" s="360" t="str">
        <f t="shared" si="1468"/>
        <v/>
      </c>
      <c r="GE408" s="360" t="str">
        <f t="shared" si="1469"/>
        <v/>
      </c>
      <c r="GF408" s="360" t="str">
        <f t="shared" si="1470"/>
        <v/>
      </c>
      <c r="GG408" s="360" t="str">
        <f t="shared" si="1471"/>
        <v/>
      </c>
      <c r="GH408" s="360" t="str">
        <f t="shared" si="1472"/>
        <v/>
      </c>
      <c r="GI408" s="360" t="str">
        <f t="shared" si="1473"/>
        <v/>
      </c>
      <c r="GJ408" s="360" t="str">
        <f t="shared" si="1474"/>
        <v/>
      </c>
      <c r="GK408" s="444" t="s">
        <v>1247</v>
      </c>
      <c r="GL408" s="361" t="str">
        <f t="shared" si="1294"/>
        <v>-</v>
      </c>
      <c r="GM408" s="361" t="str">
        <f t="shared" si="1295"/>
        <v>-</v>
      </c>
      <c r="GN408" s="361" t="str">
        <f t="shared" si="1296"/>
        <v>-</v>
      </c>
      <c r="GO408" s="361" t="str">
        <f t="shared" si="1297"/>
        <v>-</v>
      </c>
      <c r="GP408" s="361" t="str">
        <f t="shared" si="1298"/>
        <v>-</v>
      </c>
      <c r="GQ408" s="361" t="str">
        <f t="shared" si="1299"/>
        <v>-</v>
      </c>
      <c r="GR408" s="361" t="str">
        <f t="shared" si="1300"/>
        <v>-</v>
      </c>
      <c r="GS408" s="361" t="str">
        <f t="shared" si="1301"/>
        <v>-</v>
      </c>
      <c r="GT408" s="361" t="str">
        <f t="shared" si="1302"/>
        <v>-</v>
      </c>
      <c r="GU408" s="361" t="str">
        <f t="shared" si="1303"/>
        <v>-</v>
      </c>
      <c r="GV408" s="361" t="str">
        <f t="shared" si="1304"/>
        <v>-</v>
      </c>
      <c r="GW408" s="361" t="str">
        <f t="shared" si="1305"/>
        <v>-</v>
      </c>
      <c r="GX408" s="361" t="str">
        <f t="shared" si="1306"/>
        <v>-</v>
      </c>
      <c r="GY408" s="361" t="str">
        <f t="shared" si="1307"/>
        <v>-</v>
      </c>
      <c r="GZ408" s="361" t="str">
        <f t="shared" si="1308"/>
        <v>-</v>
      </c>
      <c r="HA408" s="361" t="str">
        <f t="shared" si="1309"/>
        <v>-</v>
      </c>
      <c r="HB408" s="361" t="str">
        <f t="shared" si="1310"/>
        <v>-</v>
      </c>
      <c r="HC408" s="361" t="str">
        <f t="shared" si="1311"/>
        <v>-</v>
      </c>
      <c r="HD408" s="361" t="str">
        <f t="shared" si="1312"/>
        <v>-</v>
      </c>
      <c r="HE408" s="361" t="str">
        <f t="shared" si="1313"/>
        <v>-</v>
      </c>
      <c r="HF408" s="361" t="str">
        <f t="shared" si="1314"/>
        <v>-</v>
      </c>
      <c r="HG408" s="361" t="str">
        <f t="shared" si="1315"/>
        <v>-</v>
      </c>
      <c r="HH408" s="361" t="str">
        <f t="shared" si="1316"/>
        <v>-</v>
      </c>
      <c r="HI408" s="361" t="str">
        <f t="shared" si="1317"/>
        <v>-</v>
      </c>
      <c r="HJ408" s="361" t="str">
        <f t="shared" si="1318"/>
        <v>-</v>
      </c>
      <c r="HK408" s="361" t="str">
        <f t="shared" si="1319"/>
        <v>-</v>
      </c>
      <c r="HL408" s="361" t="str">
        <f t="shared" si="1320"/>
        <v>-</v>
      </c>
      <c r="HM408" s="361" t="str">
        <f t="shared" si="1321"/>
        <v>-</v>
      </c>
      <c r="HN408" s="361" t="str">
        <f t="shared" si="1322"/>
        <v>-</v>
      </c>
      <c r="HO408" s="361" t="str">
        <f t="shared" si="1323"/>
        <v>-</v>
      </c>
      <c r="HP408" s="361" t="str">
        <f t="shared" si="1324"/>
        <v>-</v>
      </c>
      <c r="HQ408" s="361" t="str">
        <f t="shared" si="1325"/>
        <v>-</v>
      </c>
      <c r="HR408" s="361" t="str">
        <f t="shared" si="1326"/>
        <v>-</v>
      </c>
      <c r="HS408" s="361" t="str">
        <f t="shared" si="1327"/>
        <v>-</v>
      </c>
      <c r="HT408" s="361" t="str">
        <f t="shared" si="1328"/>
        <v>-</v>
      </c>
      <c r="HU408" s="361" t="str">
        <f t="shared" si="1329"/>
        <v>-</v>
      </c>
      <c r="HV408" s="361" t="str">
        <f t="shared" si="1330"/>
        <v>-</v>
      </c>
      <c r="HW408" s="361" t="str">
        <f t="shared" si="1331"/>
        <v>-</v>
      </c>
      <c r="HX408" s="361" t="str">
        <f t="shared" si="1332"/>
        <v>-</v>
      </c>
      <c r="HY408" s="361" t="str">
        <f t="shared" si="1333"/>
        <v>-</v>
      </c>
      <c r="HZ408" s="361" t="str">
        <f t="shared" si="1334"/>
        <v>-</v>
      </c>
      <c r="IA408" s="361" t="str">
        <f t="shared" si="1335"/>
        <v>-</v>
      </c>
      <c r="IB408" s="361" t="str">
        <f t="shared" si="1336"/>
        <v>-</v>
      </c>
      <c r="IC408" s="361" t="str">
        <f t="shared" si="1337"/>
        <v>-</v>
      </c>
      <c r="ID408" s="361" t="str">
        <f t="shared" si="1338"/>
        <v>-</v>
      </c>
      <c r="IE408" s="361" t="str">
        <f t="shared" si="1339"/>
        <v>-</v>
      </c>
      <c r="IF408" s="444" t="s">
        <v>1247</v>
      </c>
      <c r="IG408" s="56" t="str">
        <f t="shared" si="1475"/>
        <v>-</v>
      </c>
      <c r="IH408" s="56" t="str">
        <f t="shared" si="1476"/>
        <v>-</v>
      </c>
      <c r="II408" s="56" t="str">
        <f t="shared" si="1477"/>
        <v>-</v>
      </c>
      <c r="IJ408" s="56" t="str">
        <f t="shared" si="1478"/>
        <v>-</v>
      </c>
      <c r="IK408" s="56" t="str">
        <f t="shared" si="1340"/>
        <v>-</v>
      </c>
      <c r="IL408" s="56" t="str">
        <f t="shared" si="1341"/>
        <v>-</v>
      </c>
      <c r="IM408" s="56" t="str">
        <f t="shared" si="1342"/>
        <v>-</v>
      </c>
      <c r="IN408" s="56" t="str">
        <f t="shared" si="1343"/>
        <v>-</v>
      </c>
      <c r="IO408" s="56" t="str">
        <f t="shared" si="1344"/>
        <v>-</v>
      </c>
      <c r="IP408" s="56" t="str">
        <f t="shared" si="1345"/>
        <v>-</v>
      </c>
      <c r="IQ408" s="56" t="str">
        <f t="shared" si="1346"/>
        <v>-</v>
      </c>
      <c r="IR408" s="56" t="str">
        <f t="shared" si="1347"/>
        <v>-</v>
      </c>
      <c r="IS408" s="56" t="str">
        <f t="shared" si="1348"/>
        <v>-</v>
      </c>
      <c r="IT408" s="56" t="str">
        <f t="shared" si="1349"/>
        <v>-</v>
      </c>
      <c r="IU408" s="56" t="str">
        <f t="shared" si="1350"/>
        <v>-</v>
      </c>
      <c r="IV408" s="56" t="str">
        <f t="shared" si="1351"/>
        <v>-</v>
      </c>
      <c r="IW408" s="56" t="str">
        <f t="shared" si="1352"/>
        <v>-</v>
      </c>
      <c r="IX408" s="56" t="str">
        <f t="shared" si="1353"/>
        <v>-</v>
      </c>
      <c r="IY408" s="56" t="str">
        <f t="shared" si="1354"/>
        <v>-</v>
      </c>
      <c r="IZ408" s="56" t="str">
        <f t="shared" si="1355"/>
        <v>-</v>
      </c>
      <c r="JA408" s="56" t="str">
        <f t="shared" si="1356"/>
        <v>-</v>
      </c>
      <c r="JB408" s="56" t="str">
        <f t="shared" si="1357"/>
        <v>-</v>
      </c>
      <c r="JC408" s="56" t="str">
        <f t="shared" si="1358"/>
        <v>-</v>
      </c>
      <c r="JD408" s="56" t="str">
        <f t="shared" si="1359"/>
        <v>-</v>
      </c>
      <c r="JE408" s="56" t="str">
        <f t="shared" si="1360"/>
        <v>-</v>
      </c>
      <c r="JF408" s="56" t="str">
        <f t="shared" si="1361"/>
        <v>-</v>
      </c>
      <c r="JG408" s="56" t="str">
        <f t="shared" si="1362"/>
        <v>-</v>
      </c>
      <c r="JH408" s="56" t="str">
        <f t="shared" si="1363"/>
        <v>-</v>
      </c>
      <c r="JI408" s="56" t="str">
        <f t="shared" si="1364"/>
        <v>-</v>
      </c>
      <c r="JJ408" s="56" t="str">
        <f t="shared" si="1365"/>
        <v>-</v>
      </c>
      <c r="JK408" s="56" t="str">
        <f t="shared" si="1366"/>
        <v>-</v>
      </c>
      <c r="JL408" s="56" t="str">
        <f t="shared" si="1367"/>
        <v>-</v>
      </c>
      <c r="JM408" s="56" t="str">
        <f t="shared" si="1368"/>
        <v>-</v>
      </c>
      <c r="JN408" s="56" t="str">
        <f t="shared" si="1369"/>
        <v>-</v>
      </c>
      <c r="JO408" s="56" t="str">
        <f t="shared" si="1370"/>
        <v>-</v>
      </c>
      <c r="JP408" s="56" t="str">
        <f t="shared" si="1371"/>
        <v>-</v>
      </c>
      <c r="JQ408" s="56" t="str">
        <f t="shared" si="1372"/>
        <v>-</v>
      </c>
      <c r="JR408" s="56" t="str">
        <f t="shared" si="1373"/>
        <v>-</v>
      </c>
      <c r="JS408" s="56" t="str">
        <f t="shared" si="1374"/>
        <v>-</v>
      </c>
      <c r="JT408" s="56" t="str">
        <f t="shared" si="1375"/>
        <v>-</v>
      </c>
      <c r="JU408" s="56" t="str">
        <f t="shared" si="1376"/>
        <v>-</v>
      </c>
      <c r="JV408" s="56" t="str">
        <f t="shared" si="1377"/>
        <v>-</v>
      </c>
      <c r="JW408" s="56" t="str">
        <f t="shared" si="1378"/>
        <v>-</v>
      </c>
      <c r="JX408" s="56" t="str">
        <f t="shared" si="1379"/>
        <v>-</v>
      </c>
      <c r="JY408" s="56" t="str">
        <f t="shared" si="1380"/>
        <v>-</v>
      </c>
      <c r="JZ408" s="56" t="str">
        <f t="shared" si="1381"/>
        <v>-</v>
      </c>
      <c r="KA408" s="444" t="s">
        <v>1247</v>
      </c>
      <c r="KB408" s="360">
        <f>IF(ISNUMBER(INDEX($EQ$15:$GK$521,$B408,EO$11)),MAX(KB$14:KB407)+1,0)</f>
        <v>0</v>
      </c>
      <c r="KC408" s="360" t="str">
        <f t="shared" si="1479"/>
        <v/>
      </c>
      <c r="KD408" s="373" t="s">
        <v>2</v>
      </c>
      <c r="KE408" s="215"/>
      <c r="KF408" s="60"/>
      <c r="KG408" s="60"/>
      <c r="KH408" s="60"/>
      <c r="KI408" s="60"/>
      <c r="KJ408" s="60"/>
      <c r="KK408" s="60"/>
      <c r="KL408" s="60"/>
      <c r="KM408" s="60"/>
      <c r="KN408" s="60"/>
      <c r="KO408" s="60"/>
      <c r="KP408" s="60"/>
      <c r="KQ408" s="60"/>
      <c r="KR408" s="60"/>
      <c r="KS408" s="60"/>
      <c r="KT408" s="60"/>
      <c r="KU408" s="60"/>
      <c r="KV408" s="60"/>
      <c r="KW408" s="60"/>
      <c r="KX408" s="60"/>
      <c r="KY408" s="60"/>
      <c r="KZ408" s="283" t="str">
        <f t="shared" si="1382"/>
        <v/>
      </c>
      <c r="LA408" s="26"/>
      <c r="LB408" s="18"/>
      <c r="LC408" s="18"/>
      <c r="LD408" s="18"/>
      <c r="LE408" s="18"/>
      <c r="LF408" s="18"/>
      <c r="LG408" s="18"/>
      <c r="LH408" s="18"/>
      <c r="LI408" s="18"/>
      <c r="LJ408" s="18"/>
      <c r="LK408" s="18"/>
      <c r="LL408" s="18"/>
      <c r="LM408" s="18"/>
      <c r="LN408" s="63"/>
      <c r="LO408" s="251">
        <f t="shared" si="1383"/>
        <v>0</v>
      </c>
      <c r="LP408" s="251">
        <f t="shared" si="1384"/>
        <v>0</v>
      </c>
      <c r="LQ408" s="251">
        <f t="shared" si="1385"/>
        <v>0</v>
      </c>
      <c r="LR408" s="251">
        <f t="shared" si="1386"/>
        <v>0</v>
      </c>
      <c r="LS408" s="251">
        <f t="shared" si="1387"/>
        <v>0</v>
      </c>
      <c r="LT408" s="251">
        <f t="shared" si="1388"/>
        <v>0</v>
      </c>
      <c r="LU408" s="251">
        <f t="shared" si="1389"/>
        <v>0</v>
      </c>
      <c r="LV408" s="251">
        <f t="shared" si="1390"/>
        <v>0</v>
      </c>
      <c r="LW408" s="251">
        <f t="shared" si="1391"/>
        <v>0</v>
      </c>
      <c r="LX408" s="251">
        <f t="shared" si="1392"/>
        <v>0</v>
      </c>
      <c r="LY408" s="251">
        <f t="shared" si="1393"/>
        <v>0</v>
      </c>
      <c r="LZ408" s="251">
        <f t="shared" si="1394"/>
        <v>0</v>
      </c>
      <c r="MA408" s="63" t="str">
        <f t="shared" si="1395"/>
        <v/>
      </c>
      <c r="MB408" s="63" t="str">
        <f t="shared" si="1287"/>
        <v/>
      </c>
      <c r="MC408" s="63">
        <f t="shared" si="1288"/>
        <v>394</v>
      </c>
      <c r="MD408" s="63" t="str">
        <f t="shared" si="1289"/>
        <v/>
      </c>
      <c r="ME408" s="63" t="str">
        <f t="shared" si="1290"/>
        <v/>
      </c>
      <c r="MF408" s="315" t="str">
        <f t="shared" si="1396"/>
        <v/>
      </c>
      <c r="MG408" s="315">
        <f>IF(ISNUMBER(MATCH(EO408,$ME$15:$ME$520,0)),0,MAX(MG$14:MG407)+1)</f>
        <v>0</v>
      </c>
      <c r="MH408" s="315" t="str">
        <f t="shared" si="1397"/>
        <v/>
      </c>
      <c r="MI408" s="369"/>
      <c r="MJ408" s="68"/>
      <c r="MK408" s="18"/>
      <c r="ML408" s="242"/>
      <c r="MM408" s="242"/>
      <c r="MN408" s="59"/>
      <c r="MO408" s="59"/>
      <c r="MP408" s="285"/>
      <c r="MQ408" s="59"/>
      <c r="MR408" s="59"/>
      <c r="MS408" s="285"/>
      <c r="MT408" s="59"/>
      <c r="MU408" s="285"/>
      <c r="MV408" s="59"/>
      <c r="MW408" s="59"/>
      <c r="MX408" s="59"/>
      <c r="MY408" s="59"/>
      <c r="MZ408" s="59"/>
      <c r="NA408" s="59"/>
      <c r="NB408" s="59"/>
      <c r="NC408" s="59"/>
      <c r="ND408" s="59"/>
      <c r="NE408" s="59"/>
      <c r="NF408" s="59"/>
      <c r="NG408" s="59"/>
      <c r="NH408" s="59"/>
      <c r="NI408" s="59"/>
      <c r="NJ408" s="59"/>
      <c r="NK408" s="59"/>
      <c r="NL408" s="454"/>
      <c r="NM408" s="454"/>
      <c r="NN408" s="59"/>
      <c r="NO408" s="18"/>
      <c r="NP408" s="18"/>
      <c r="NQ408" s="18"/>
      <c r="NR408" s="18"/>
      <c r="NS408" s="18"/>
      <c r="NT408" s="18"/>
      <c r="NU408" s="18"/>
      <c r="NV408" s="18"/>
      <c r="NW408" s="18"/>
      <c r="NX408" s="18"/>
      <c r="NY408" s="18"/>
      <c r="NZ408" s="18"/>
      <c r="OA408" s="18"/>
      <c r="OB408" s="18"/>
      <c r="OC408" s="18"/>
      <c r="OZ408" s="59"/>
      <c r="PA408" s="251" t="str">
        <f t="shared" si="1398"/>
        <v/>
      </c>
      <c r="PB408" s="251" t="str">
        <f t="shared" si="1399"/>
        <v/>
      </c>
      <c r="PC408" s="251" t="str">
        <f t="shared" si="1400"/>
        <v/>
      </c>
      <c r="PD408" s="251" t="str">
        <f t="shared" si="1401"/>
        <v/>
      </c>
      <c r="PE408" s="251" t="str">
        <f t="shared" si="1402"/>
        <v/>
      </c>
      <c r="PF408" s="251" t="str">
        <f t="shared" si="1403"/>
        <v/>
      </c>
      <c r="PG408" s="251" t="str">
        <f t="shared" si="1404"/>
        <v/>
      </c>
      <c r="PH408" s="251" t="str">
        <f t="shared" si="1405"/>
        <v/>
      </c>
      <c r="PI408" s="251" t="str">
        <f t="shared" si="1406"/>
        <v/>
      </c>
      <c r="PJ408" s="251" t="str">
        <f t="shared" si="1407"/>
        <v/>
      </c>
      <c r="PK408" s="251" t="str">
        <f t="shared" si="1408"/>
        <v/>
      </c>
      <c r="PL408" s="251" t="str">
        <f t="shared" si="1409"/>
        <v/>
      </c>
      <c r="PM408" s="251" t="str">
        <f t="shared" si="1410"/>
        <v/>
      </c>
      <c r="PN408" s="251" t="str">
        <f t="shared" si="1411"/>
        <v/>
      </c>
      <c r="PO408" s="251" t="str">
        <f t="shared" si="1412"/>
        <v/>
      </c>
      <c r="PP408" s="251" t="str">
        <f t="shared" si="1413"/>
        <v/>
      </c>
      <c r="PQ408" s="251" t="str">
        <f t="shared" si="1414"/>
        <v/>
      </c>
      <c r="PR408" s="251" t="str">
        <f t="shared" si="1415"/>
        <v/>
      </c>
      <c r="PS408" s="251" t="str">
        <f t="shared" si="1416"/>
        <v/>
      </c>
      <c r="PT408" s="251" t="str">
        <f t="shared" si="1417"/>
        <v/>
      </c>
      <c r="PU408" s="251" t="str">
        <f t="shared" si="1418"/>
        <v/>
      </c>
      <c r="PV408" s="251" t="str">
        <f t="shared" si="1419"/>
        <v/>
      </c>
      <c r="PW408" s="251" t="str">
        <f t="shared" si="1420"/>
        <v/>
      </c>
      <c r="PX408" s="251" t="str">
        <f t="shared" si="1421"/>
        <v/>
      </c>
      <c r="PY408" s="251" t="str">
        <f t="shared" si="1422"/>
        <v/>
      </c>
      <c r="PZ408" s="251" t="str">
        <f t="shared" si="1423"/>
        <v/>
      </c>
      <c r="QA408" s="251" t="str">
        <f t="shared" si="1424"/>
        <v/>
      </c>
      <c r="QB408" s="251" t="str">
        <f t="shared" si="1425"/>
        <v/>
      </c>
      <c r="QC408" s="251" t="str">
        <f t="shared" si="1426"/>
        <v/>
      </c>
      <c r="QD408" s="251" t="str">
        <f t="shared" si="1427"/>
        <v/>
      </c>
      <c r="QE408" s="251" t="str">
        <f t="shared" si="1428"/>
        <v/>
      </c>
      <c r="QF408" s="63">
        <f t="shared" si="1429"/>
        <v>0</v>
      </c>
      <c r="QG408" s="59"/>
      <c r="QH408" s="59"/>
      <c r="QI408" s="59"/>
      <c r="QJ408" s="59"/>
      <c r="QK408" s="59"/>
      <c r="QL408" s="59"/>
      <c r="QM408" s="59"/>
      <c r="QN408" s="59"/>
    </row>
    <row r="409" spans="1:456" ht="6.75" customHeight="1" x14ac:dyDescent="0.25">
      <c r="A409" s="68"/>
      <c r="B409" s="389" t="str">
        <f t="shared" si="1291"/>
        <v/>
      </c>
      <c r="C409" s="72"/>
      <c r="D409" s="261"/>
      <c r="E409" s="59"/>
      <c r="F409" s="229"/>
      <c r="G409" s="295"/>
      <c r="H409" s="295"/>
      <c r="I409" s="229"/>
      <c r="J409" s="295"/>
      <c r="K409" s="295"/>
      <c r="L409" s="229"/>
      <c r="M409" s="295"/>
      <c r="N409" s="295"/>
      <c r="O409" s="229"/>
      <c r="P409" s="295"/>
      <c r="Q409" s="295"/>
      <c r="R409" s="229"/>
      <c r="S409" s="230"/>
      <c r="T409" s="231"/>
      <c r="U409" s="229"/>
      <c r="V409" s="230"/>
      <c r="W409" s="231"/>
      <c r="X409" s="229"/>
      <c r="Y409" s="230"/>
      <c r="Z409" s="231"/>
      <c r="AA409" s="229"/>
      <c r="AB409" s="295"/>
      <c r="AC409" s="295"/>
      <c r="AD409" s="229"/>
      <c r="AE409" s="295"/>
      <c r="AF409" s="295"/>
      <c r="AG409" s="229"/>
      <c r="AH409" s="295"/>
      <c r="AI409" s="295"/>
      <c r="AJ409" s="229"/>
      <c r="AK409" s="295"/>
      <c r="AL409" s="295"/>
      <c r="AM409" s="229"/>
      <c r="AN409" s="295"/>
      <c r="AO409" s="295"/>
      <c r="AP409" s="243"/>
      <c r="AQ409" s="295"/>
      <c r="AR409" s="290"/>
      <c r="AS409" s="243"/>
      <c r="AT409" s="295"/>
      <c r="AU409" s="290"/>
      <c r="AV409" s="229"/>
      <c r="AW409" s="230"/>
      <c r="AX409" s="231"/>
      <c r="AY409" s="229"/>
      <c r="AZ409" s="230"/>
      <c r="BA409" s="231"/>
      <c r="BB409" s="229"/>
      <c r="BC409" s="230"/>
      <c r="BD409" s="231"/>
      <c r="BE409" s="229"/>
      <c r="BF409" s="230"/>
      <c r="BG409" s="231"/>
      <c r="BH409" s="229"/>
      <c r="BI409" s="230"/>
      <c r="BJ409" s="231"/>
      <c r="BK409" s="243"/>
      <c r="BL409" s="230"/>
      <c r="BM409" s="231"/>
      <c r="BN409" s="243"/>
      <c r="BO409" s="230"/>
      <c r="BP409" s="231"/>
      <c r="BQ409" s="229"/>
      <c r="BR409" s="230"/>
      <c r="BS409" s="231"/>
      <c r="BT409" s="229"/>
      <c r="BU409" s="230"/>
      <c r="BV409" s="231"/>
      <c r="BW409" s="229"/>
      <c r="BX409" s="230"/>
      <c r="BY409" s="231"/>
      <c r="BZ409" s="229"/>
      <c r="CA409" s="230"/>
      <c r="CB409" s="231"/>
      <c r="CC409" s="229"/>
      <c r="CD409" s="230"/>
      <c r="CE409" s="231"/>
      <c r="CF409" s="331"/>
      <c r="CG409" s="332"/>
      <c r="CH409" s="385"/>
      <c r="CI409" s="331"/>
      <c r="CJ409" s="332"/>
      <c r="CK409" s="385"/>
      <c r="CL409" s="243"/>
      <c r="CM409" s="230"/>
      <c r="CN409" s="354"/>
      <c r="CO409" s="243"/>
      <c r="CP409" s="230"/>
      <c r="CQ409" s="231"/>
      <c r="CR409" s="331"/>
      <c r="CS409" s="332"/>
      <c r="CT409" s="333"/>
      <c r="CU409" s="229"/>
      <c r="CV409" s="230"/>
      <c r="CW409" s="231"/>
      <c r="CX409" s="331"/>
      <c r="CY409" s="332"/>
      <c r="CZ409" s="333"/>
      <c r="DA409" s="331"/>
      <c r="DB409" s="332"/>
      <c r="DC409" s="333"/>
      <c r="DD409" s="331"/>
      <c r="DE409" s="332"/>
      <c r="DF409" s="333"/>
      <c r="DG409" s="331"/>
      <c r="DH409" s="332"/>
      <c r="DI409" s="333"/>
      <c r="DJ409" s="229"/>
      <c r="DK409" s="230"/>
      <c r="DL409" s="231"/>
      <c r="DM409" s="229"/>
      <c r="DN409" s="230"/>
      <c r="DO409" s="231"/>
      <c r="DP409" s="331"/>
      <c r="DQ409" s="332"/>
      <c r="DR409" s="333"/>
      <c r="DS409" s="331"/>
      <c r="DT409" s="332"/>
      <c r="DU409" s="333"/>
      <c r="DV409" s="331"/>
      <c r="DW409" s="332"/>
      <c r="DX409" s="333"/>
      <c r="DY409" s="331"/>
      <c r="DZ409" s="332"/>
      <c r="EA409" s="333"/>
      <c r="EB409" s="331"/>
      <c r="EC409" s="332"/>
      <c r="ED409" s="333"/>
      <c r="EE409" s="331"/>
      <c r="EF409" s="332"/>
      <c r="EG409" s="333"/>
      <c r="EH409" s="229"/>
      <c r="EI409" s="230"/>
      <c r="EJ409" s="231"/>
      <c r="EK409" s="229"/>
      <c r="EL409" s="230"/>
      <c r="EM409" s="231"/>
      <c r="EN409" s="244"/>
      <c r="EO409" s="269" t="str">
        <f t="shared" si="1292"/>
        <v/>
      </c>
      <c r="EP409" s="444" t="s">
        <v>1247</v>
      </c>
      <c r="EQ409" s="360" t="str">
        <f t="shared" si="1430"/>
        <v/>
      </c>
      <c r="ER409" s="360" t="str">
        <f t="shared" si="1431"/>
        <v/>
      </c>
      <c r="ES409" s="360" t="str">
        <f t="shared" si="1432"/>
        <v/>
      </c>
      <c r="ET409" s="360" t="str">
        <f t="shared" si="1433"/>
        <v/>
      </c>
      <c r="EU409" s="360" t="str">
        <f t="shared" si="1434"/>
        <v/>
      </c>
      <c r="EV409" s="360" t="str">
        <f t="shared" si="1435"/>
        <v/>
      </c>
      <c r="EW409" s="360" t="str">
        <f t="shared" si="1436"/>
        <v/>
      </c>
      <c r="EX409" s="360" t="str">
        <f t="shared" si="1437"/>
        <v/>
      </c>
      <c r="EY409" s="360" t="str">
        <f t="shared" si="1438"/>
        <v/>
      </c>
      <c r="EZ409" s="360" t="str">
        <f t="shared" si="1439"/>
        <v/>
      </c>
      <c r="FA409" s="360" t="str">
        <f t="shared" si="1440"/>
        <v/>
      </c>
      <c r="FB409" s="360" t="str">
        <f t="shared" si="1441"/>
        <v/>
      </c>
      <c r="FC409" s="360" t="str">
        <f t="shared" si="1442"/>
        <v/>
      </c>
      <c r="FD409" s="360" t="str">
        <f t="shared" si="1443"/>
        <v/>
      </c>
      <c r="FE409" s="360" t="str">
        <f t="shared" si="1444"/>
        <v/>
      </c>
      <c r="FF409" s="360" t="str">
        <f t="shared" si="1445"/>
        <v/>
      </c>
      <c r="FG409" s="360" t="str">
        <f t="shared" si="1446"/>
        <v/>
      </c>
      <c r="FH409" s="360" t="str">
        <f t="shared" si="1447"/>
        <v/>
      </c>
      <c r="FI409" s="360" t="str">
        <f t="shared" si="1448"/>
        <v/>
      </c>
      <c r="FJ409" s="360" t="str">
        <f t="shared" si="1449"/>
        <v/>
      </c>
      <c r="FK409" s="360" t="str">
        <f t="shared" si="1450"/>
        <v/>
      </c>
      <c r="FL409" s="360" t="str">
        <f t="shared" si="1451"/>
        <v/>
      </c>
      <c r="FM409" s="360" t="str">
        <f t="shared" si="1452"/>
        <v/>
      </c>
      <c r="FN409" s="360" t="str">
        <f t="shared" si="1453"/>
        <v/>
      </c>
      <c r="FO409" s="360" t="str">
        <f t="shared" si="1454"/>
        <v/>
      </c>
      <c r="FP409" s="360" t="str">
        <f t="shared" si="1455"/>
        <v/>
      </c>
      <c r="FQ409" s="360" t="str">
        <f t="shared" si="1456"/>
        <v/>
      </c>
      <c r="FR409" s="360" t="str">
        <f t="shared" si="1457"/>
        <v/>
      </c>
      <c r="FS409" s="360" t="str">
        <f t="shared" si="1458"/>
        <v/>
      </c>
      <c r="FT409" s="360" t="str">
        <f t="shared" si="1293"/>
        <v/>
      </c>
      <c r="FU409" s="360" t="str">
        <f t="shared" si="1459"/>
        <v/>
      </c>
      <c r="FV409" s="360" t="str">
        <f t="shared" si="1460"/>
        <v/>
      </c>
      <c r="FW409" s="360" t="str">
        <f t="shared" si="1461"/>
        <v/>
      </c>
      <c r="FX409" s="360" t="str">
        <f t="shared" si="1462"/>
        <v/>
      </c>
      <c r="FY409" s="360" t="str">
        <f t="shared" si="1463"/>
        <v/>
      </c>
      <c r="FZ409" s="360" t="str">
        <f t="shared" si="1464"/>
        <v/>
      </c>
      <c r="GA409" s="360" t="str">
        <f t="shared" si="1465"/>
        <v/>
      </c>
      <c r="GB409" s="360" t="str">
        <f t="shared" si="1466"/>
        <v/>
      </c>
      <c r="GC409" s="360" t="str">
        <f t="shared" si="1467"/>
        <v/>
      </c>
      <c r="GD409" s="360" t="str">
        <f t="shared" si="1468"/>
        <v/>
      </c>
      <c r="GE409" s="360" t="str">
        <f t="shared" si="1469"/>
        <v/>
      </c>
      <c r="GF409" s="360" t="str">
        <f t="shared" si="1470"/>
        <v/>
      </c>
      <c r="GG409" s="360" t="str">
        <f t="shared" si="1471"/>
        <v/>
      </c>
      <c r="GH409" s="360" t="str">
        <f t="shared" si="1472"/>
        <v/>
      </c>
      <c r="GI409" s="360" t="str">
        <f t="shared" si="1473"/>
        <v/>
      </c>
      <c r="GJ409" s="360" t="str">
        <f t="shared" si="1474"/>
        <v/>
      </c>
      <c r="GK409" s="444" t="s">
        <v>1247</v>
      </c>
      <c r="GL409" s="361" t="str">
        <f t="shared" si="1294"/>
        <v>-</v>
      </c>
      <c r="GM409" s="361" t="str">
        <f t="shared" si="1295"/>
        <v>-</v>
      </c>
      <c r="GN409" s="361" t="str">
        <f t="shared" si="1296"/>
        <v>-</v>
      </c>
      <c r="GO409" s="361" t="str">
        <f t="shared" si="1297"/>
        <v>-</v>
      </c>
      <c r="GP409" s="361" t="str">
        <f t="shared" si="1298"/>
        <v>-</v>
      </c>
      <c r="GQ409" s="361" t="str">
        <f t="shared" si="1299"/>
        <v>-</v>
      </c>
      <c r="GR409" s="361" t="str">
        <f t="shared" si="1300"/>
        <v>-</v>
      </c>
      <c r="GS409" s="361" t="str">
        <f t="shared" si="1301"/>
        <v>-</v>
      </c>
      <c r="GT409" s="361" t="str">
        <f t="shared" si="1302"/>
        <v>-</v>
      </c>
      <c r="GU409" s="361" t="str">
        <f t="shared" si="1303"/>
        <v>-</v>
      </c>
      <c r="GV409" s="361" t="str">
        <f t="shared" si="1304"/>
        <v>-</v>
      </c>
      <c r="GW409" s="361" t="str">
        <f t="shared" si="1305"/>
        <v>-</v>
      </c>
      <c r="GX409" s="361" t="str">
        <f t="shared" si="1306"/>
        <v>-</v>
      </c>
      <c r="GY409" s="361" t="str">
        <f t="shared" si="1307"/>
        <v>-</v>
      </c>
      <c r="GZ409" s="361" t="str">
        <f t="shared" si="1308"/>
        <v>-</v>
      </c>
      <c r="HA409" s="361" t="str">
        <f t="shared" si="1309"/>
        <v>-</v>
      </c>
      <c r="HB409" s="361" t="str">
        <f t="shared" si="1310"/>
        <v>-</v>
      </c>
      <c r="HC409" s="361" t="str">
        <f t="shared" si="1311"/>
        <v>-</v>
      </c>
      <c r="HD409" s="361" t="str">
        <f t="shared" si="1312"/>
        <v>-</v>
      </c>
      <c r="HE409" s="361" t="str">
        <f t="shared" si="1313"/>
        <v>-</v>
      </c>
      <c r="HF409" s="361" t="str">
        <f t="shared" si="1314"/>
        <v>-</v>
      </c>
      <c r="HG409" s="361" t="str">
        <f t="shared" si="1315"/>
        <v>-</v>
      </c>
      <c r="HH409" s="361" t="str">
        <f t="shared" si="1316"/>
        <v>-</v>
      </c>
      <c r="HI409" s="361" t="str">
        <f t="shared" si="1317"/>
        <v>-</v>
      </c>
      <c r="HJ409" s="361" t="str">
        <f t="shared" si="1318"/>
        <v>-</v>
      </c>
      <c r="HK409" s="361" t="str">
        <f t="shared" si="1319"/>
        <v>-</v>
      </c>
      <c r="HL409" s="361" t="str">
        <f t="shared" si="1320"/>
        <v>-</v>
      </c>
      <c r="HM409" s="361" t="str">
        <f t="shared" si="1321"/>
        <v>-</v>
      </c>
      <c r="HN409" s="361" t="str">
        <f t="shared" si="1322"/>
        <v>-</v>
      </c>
      <c r="HO409" s="361" t="str">
        <f t="shared" si="1323"/>
        <v>-</v>
      </c>
      <c r="HP409" s="361" t="str">
        <f t="shared" si="1324"/>
        <v>-</v>
      </c>
      <c r="HQ409" s="361" t="str">
        <f t="shared" si="1325"/>
        <v>-</v>
      </c>
      <c r="HR409" s="361" t="str">
        <f t="shared" si="1326"/>
        <v>-</v>
      </c>
      <c r="HS409" s="361" t="str">
        <f t="shared" si="1327"/>
        <v>-</v>
      </c>
      <c r="HT409" s="361" t="str">
        <f t="shared" si="1328"/>
        <v>-</v>
      </c>
      <c r="HU409" s="361" t="str">
        <f t="shared" si="1329"/>
        <v>-</v>
      </c>
      <c r="HV409" s="361" t="str">
        <f t="shared" si="1330"/>
        <v>-</v>
      </c>
      <c r="HW409" s="361" t="str">
        <f t="shared" si="1331"/>
        <v>-</v>
      </c>
      <c r="HX409" s="361" t="str">
        <f t="shared" si="1332"/>
        <v>-</v>
      </c>
      <c r="HY409" s="361" t="str">
        <f t="shared" si="1333"/>
        <v>-</v>
      </c>
      <c r="HZ409" s="361" t="str">
        <f t="shared" si="1334"/>
        <v>-</v>
      </c>
      <c r="IA409" s="361" t="str">
        <f t="shared" si="1335"/>
        <v>-</v>
      </c>
      <c r="IB409" s="361" t="str">
        <f t="shared" si="1336"/>
        <v>-</v>
      </c>
      <c r="IC409" s="361" t="str">
        <f t="shared" si="1337"/>
        <v>-</v>
      </c>
      <c r="ID409" s="361" t="str">
        <f t="shared" si="1338"/>
        <v>-</v>
      </c>
      <c r="IE409" s="361" t="str">
        <f t="shared" si="1339"/>
        <v>-</v>
      </c>
      <c r="IF409" s="444" t="s">
        <v>1247</v>
      </c>
      <c r="IG409" s="56" t="str">
        <f t="shared" si="1475"/>
        <v>-</v>
      </c>
      <c r="IH409" s="56" t="str">
        <f t="shared" si="1476"/>
        <v>-</v>
      </c>
      <c r="II409" s="56" t="str">
        <f t="shared" si="1477"/>
        <v>-</v>
      </c>
      <c r="IJ409" s="56" t="str">
        <f t="shared" si="1478"/>
        <v>-</v>
      </c>
      <c r="IK409" s="56" t="str">
        <f t="shared" si="1340"/>
        <v>-</v>
      </c>
      <c r="IL409" s="56" t="str">
        <f t="shared" si="1341"/>
        <v>-</v>
      </c>
      <c r="IM409" s="56" t="str">
        <f t="shared" si="1342"/>
        <v>-</v>
      </c>
      <c r="IN409" s="56" t="str">
        <f t="shared" si="1343"/>
        <v>-</v>
      </c>
      <c r="IO409" s="56" t="str">
        <f t="shared" si="1344"/>
        <v>-</v>
      </c>
      <c r="IP409" s="56" t="str">
        <f t="shared" si="1345"/>
        <v>-</v>
      </c>
      <c r="IQ409" s="56" t="str">
        <f t="shared" si="1346"/>
        <v>-</v>
      </c>
      <c r="IR409" s="56" t="str">
        <f t="shared" si="1347"/>
        <v>-</v>
      </c>
      <c r="IS409" s="56" t="str">
        <f t="shared" si="1348"/>
        <v>-</v>
      </c>
      <c r="IT409" s="56" t="str">
        <f t="shared" si="1349"/>
        <v>-</v>
      </c>
      <c r="IU409" s="56" t="str">
        <f t="shared" si="1350"/>
        <v>-</v>
      </c>
      <c r="IV409" s="56" t="str">
        <f t="shared" si="1351"/>
        <v>-</v>
      </c>
      <c r="IW409" s="56" t="str">
        <f t="shared" si="1352"/>
        <v>-</v>
      </c>
      <c r="IX409" s="56" t="str">
        <f t="shared" si="1353"/>
        <v>-</v>
      </c>
      <c r="IY409" s="56" t="str">
        <f t="shared" si="1354"/>
        <v>-</v>
      </c>
      <c r="IZ409" s="56" t="str">
        <f t="shared" si="1355"/>
        <v>-</v>
      </c>
      <c r="JA409" s="56" t="str">
        <f t="shared" si="1356"/>
        <v>-</v>
      </c>
      <c r="JB409" s="56" t="str">
        <f t="shared" si="1357"/>
        <v>-</v>
      </c>
      <c r="JC409" s="56" t="str">
        <f t="shared" si="1358"/>
        <v>-</v>
      </c>
      <c r="JD409" s="56" t="str">
        <f t="shared" si="1359"/>
        <v>-</v>
      </c>
      <c r="JE409" s="56" t="str">
        <f t="shared" si="1360"/>
        <v>-</v>
      </c>
      <c r="JF409" s="56" t="str">
        <f t="shared" si="1361"/>
        <v>-</v>
      </c>
      <c r="JG409" s="56" t="str">
        <f t="shared" si="1362"/>
        <v>-</v>
      </c>
      <c r="JH409" s="56" t="str">
        <f t="shared" si="1363"/>
        <v>-</v>
      </c>
      <c r="JI409" s="56" t="str">
        <f t="shared" si="1364"/>
        <v>-</v>
      </c>
      <c r="JJ409" s="56" t="str">
        <f t="shared" si="1365"/>
        <v>-</v>
      </c>
      <c r="JK409" s="56" t="str">
        <f t="shared" si="1366"/>
        <v>-</v>
      </c>
      <c r="JL409" s="56" t="str">
        <f t="shared" si="1367"/>
        <v>-</v>
      </c>
      <c r="JM409" s="56" t="str">
        <f t="shared" si="1368"/>
        <v>-</v>
      </c>
      <c r="JN409" s="56" t="str">
        <f t="shared" si="1369"/>
        <v>-</v>
      </c>
      <c r="JO409" s="56" t="str">
        <f t="shared" si="1370"/>
        <v>-</v>
      </c>
      <c r="JP409" s="56" t="str">
        <f t="shared" si="1371"/>
        <v>-</v>
      </c>
      <c r="JQ409" s="56" t="str">
        <f t="shared" si="1372"/>
        <v>-</v>
      </c>
      <c r="JR409" s="56" t="str">
        <f t="shared" si="1373"/>
        <v>-</v>
      </c>
      <c r="JS409" s="56" t="str">
        <f t="shared" si="1374"/>
        <v>-</v>
      </c>
      <c r="JT409" s="56" t="str">
        <f t="shared" si="1375"/>
        <v>-</v>
      </c>
      <c r="JU409" s="56" t="str">
        <f t="shared" si="1376"/>
        <v>-</v>
      </c>
      <c r="JV409" s="56" t="str">
        <f t="shared" si="1377"/>
        <v>-</v>
      </c>
      <c r="JW409" s="56" t="str">
        <f t="shared" si="1378"/>
        <v>-</v>
      </c>
      <c r="JX409" s="56" t="str">
        <f t="shared" si="1379"/>
        <v>-</v>
      </c>
      <c r="JY409" s="56" t="str">
        <f t="shared" si="1380"/>
        <v>-</v>
      </c>
      <c r="JZ409" s="56" t="str">
        <f t="shared" si="1381"/>
        <v>-</v>
      </c>
      <c r="KA409" s="444" t="s">
        <v>1247</v>
      </c>
      <c r="KB409" s="360">
        <f>IF(ISNUMBER(INDEX($EQ$15:$GK$521,$B409,EO$11)),MAX(KB$14:KB408)+1,0)</f>
        <v>0</v>
      </c>
      <c r="KC409" s="360" t="str">
        <f t="shared" si="1479"/>
        <v/>
      </c>
      <c r="KD409" s="373" t="s">
        <v>2</v>
      </c>
      <c r="KE409" s="215"/>
      <c r="KF409" s="60"/>
      <c r="KG409" s="60"/>
      <c r="KH409" s="60"/>
      <c r="KI409" s="60"/>
      <c r="KJ409" s="60"/>
      <c r="KK409" s="60"/>
      <c r="KL409" s="60"/>
      <c r="KM409" s="60"/>
      <c r="KN409" s="60"/>
      <c r="KO409" s="60"/>
      <c r="KP409" s="60"/>
      <c r="KQ409" s="60"/>
      <c r="KR409" s="60"/>
      <c r="KS409" s="60"/>
      <c r="KT409" s="60"/>
      <c r="KU409" s="60"/>
      <c r="KV409" s="60"/>
      <c r="KW409" s="60"/>
      <c r="KX409" s="60"/>
      <c r="KY409" s="60"/>
      <c r="KZ409" s="283" t="str">
        <f t="shared" si="1382"/>
        <v/>
      </c>
      <c r="LA409" s="26"/>
      <c r="LB409" s="18"/>
      <c r="LC409" s="18"/>
      <c r="LD409" s="18"/>
      <c r="LE409" s="18"/>
      <c r="LF409" s="18"/>
      <c r="LG409" s="18"/>
      <c r="LH409" s="18"/>
      <c r="LI409" s="18"/>
      <c r="LJ409" s="18"/>
      <c r="LK409" s="18"/>
      <c r="LL409" s="18"/>
      <c r="LM409" s="18"/>
      <c r="LN409" s="63"/>
      <c r="LO409" s="251">
        <f t="shared" si="1383"/>
        <v>0</v>
      </c>
      <c r="LP409" s="251">
        <f t="shared" si="1384"/>
        <v>0</v>
      </c>
      <c r="LQ409" s="251">
        <f t="shared" si="1385"/>
        <v>0</v>
      </c>
      <c r="LR409" s="251">
        <f t="shared" si="1386"/>
        <v>0</v>
      </c>
      <c r="LS409" s="251">
        <f t="shared" si="1387"/>
        <v>0</v>
      </c>
      <c r="LT409" s="251">
        <f t="shared" si="1388"/>
        <v>0</v>
      </c>
      <c r="LU409" s="251">
        <f t="shared" si="1389"/>
        <v>0</v>
      </c>
      <c r="LV409" s="251">
        <f t="shared" si="1390"/>
        <v>0</v>
      </c>
      <c r="LW409" s="251">
        <f t="shared" si="1391"/>
        <v>0</v>
      </c>
      <c r="LX409" s="251">
        <f t="shared" si="1392"/>
        <v>0</v>
      </c>
      <c r="LY409" s="251">
        <f t="shared" si="1393"/>
        <v>0</v>
      </c>
      <c r="LZ409" s="251">
        <f t="shared" si="1394"/>
        <v>0</v>
      </c>
      <c r="MA409" s="63" t="str">
        <f t="shared" si="1395"/>
        <v/>
      </c>
      <c r="MB409" s="63" t="str">
        <f t="shared" si="1287"/>
        <v/>
      </c>
      <c r="MC409" s="63">
        <f t="shared" si="1288"/>
        <v>395</v>
      </c>
      <c r="MD409" s="63" t="str">
        <f t="shared" si="1289"/>
        <v/>
      </c>
      <c r="ME409" s="63" t="str">
        <f t="shared" si="1290"/>
        <v/>
      </c>
      <c r="MF409" s="315" t="str">
        <f t="shared" si="1396"/>
        <v/>
      </c>
      <c r="MG409" s="315">
        <f>IF(ISNUMBER(MATCH(EO409,$ME$15:$ME$520,0)),0,MAX(MG$14:MG408)+1)</f>
        <v>0</v>
      </c>
      <c r="MH409" s="315" t="str">
        <f t="shared" si="1397"/>
        <v/>
      </c>
      <c r="MI409" s="369"/>
      <c r="MJ409" s="68"/>
      <c r="MK409" s="18"/>
      <c r="ML409" s="242"/>
      <c r="MM409" s="242"/>
      <c r="MN409" s="59"/>
      <c r="MO409" s="59"/>
      <c r="MP409" s="285"/>
      <c r="MQ409" s="59"/>
      <c r="MR409" s="59"/>
      <c r="MS409" s="285"/>
      <c r="MT409" s="59"/>
      <c r="MU409" s="285"/>
      <c r="MV409" s="59"/>
      <c r="MW409" s="59"/>
      <c r="MX409" s="59"/>
      <c r="MY409" s="59"/>
      <c r="MZ409" s="59"/>
      <c r="NA409" s="59"/>
      <c r="NB409" s="59"/>
      <c r="NC409" s="59"/>
      <c r="ND409" s="59"/>
      <c r="NE409" s="59"/>
      <c r="NF409" s="59"/>
      <c r="NG409" s="59"/>
      <c r="NH409" s="59"/>
      <c r="NI409" s="59"/>
      <c r="NJ409" s="59"/>
      <c r="NK409" s="59"/>
      <c r="NL409" s="454"/>
      <c r="NM409" s="454"/>
      <c r="NN409" s="59"/>
      <c r="NO409" s="18"/>
      <c r="NP409" s="18"/>
      <c r="NQ409" s="18"/>
      <c r="NR409" s="18"/>
      <c r="NS409" s="18"/>
      <c r="NT409" s="18"/>
      <c r="NU409" s="18"/>
      <c r="NV409" s="18"/>
      <c r="NW409" s="18"/>
      <c r="NX409" s="18"/>
      <c r="NY409" s="18"/>
      <c r="NZ409" s="18"/>
      <c r="OA409" s="18"/>
      <c r="OB409" s="18"/>
      <c r="OC409" s="18"/>
      <c r="OZ409" s="59"/>
      <c r="PA409" s="251" t="str">
        <f t="shared" si="1398"/>
        <v/>
      </c>
      <c r="PB409" s="251" t="str">
        <f t="shared" si="1399"/>
        <v/>
      </c>
      <c r="PC409" s="251" t="str">
        <f t="shared" si="1400"/>
        <v/>
      </c>
      <c r="PD409" s="251" t="str">
        <f t="shared" si="1401"/>
        <v/>
      </c>
      <c r="PE409" s="251" t="str">
        <f t="shared" si="1402"/>
        <v/>
      </c>
      <c r="PF409" s="251" t="str">
        <f t="shared" si="1403"/>
        <v/>
      </c>
      <c r="PG409" s="251" t="str">
        <f t="shared" si="1404"/>
        <v/>
      </c>
      <c r="PH409" s="251" t="str">
        <f t="shared" si="1405"/>
        <v/>
      </c>
      <c r="PI409" s="251" t="str">
        <f t="shared" si="1406"/>
        <v/>
      </c>
      <c r="PJ409" s="251" t="str">
        <f t="shared" si="1407"/>
        <v/>
      </c>
      <c r="PK409" s="251" t="str">
        <f t="shared" si="1408"/>
        <v/>
      </c>
      <c r="PL409" s="251" t="str">
        <f t="shared" si="1409"/>
        <v/>
      </c>
      <c r="PM409" s="251" t="str">
        <f t="shared" si="1410"/>
        <v/>
      </c>
      <c r="PN409" s="251" t="str">
        <f t="shared" si="1411"/>
        <v/>
      </c>
      <c r="PO409" s="251" t="str">
        <f t="shared" si="1412"/>
        <v/>
      </c>
      <c r="PP409" s="251" t="str">
        <f t="shared" si="1413"/>
        <v/>
      </c>
      <c r="PQ409" s="251" t="str">
        <f t="shared" si="1414"/>
        <v/>
      </c>
      <c r="PR409" s="251" t="str">
        <f t="shared" si="1415"/>
        <v/>
      </c>
      <c r="PS409" s="251" t="str">
        <f t="shared" si="1416"/>
        <v/>
      </c>
      <c r="PT409" s="251" t="str">
        <f t="shared" si="1417"/>
        <v/>
      </c>
      <c r="PU409" s="251" t="str">
        <f t="shared" si="1418"/>
        <v/>
      </c>
      <c r="PV409" s="251" t="str">
        <f t="shared" si="1419"/>
        <v/>
      </c>
      <c r="PW409" s="251" t="str">
        <f t="shared" si="1420"/>
        <v/>
      </c>
      <c r="PX409" s="251" t="str">
        <f t="shared" si="1421"/>
        <v/>
      </c>
      <c r="PY409" s="251" t="str">
        <f t="shared" si="1422"/>
        <v/>
      </c>
      <c r="PZ409" s="251" t="str">
        <f t="shared" si="1423"/>
        <v/>
      </c>
      <c r="QA409" s="251" t="str">
        <f t="shared" si="1424"/>
        <v/>
      </c>
      <c r="QB409" s="251" t="str">
        <f t="shared" si="1425"/>
        <v/>
      </c>
      <c r="QC409" s="251" t="str">
        <f t="shared" si="1426"/>
        <v/>
      </c>
      <c r="QD409" s="251" t="str">
        <f t="shared" si="1427"/>
        <v/>
      </c>
      <c r="QE409" s="251" t="str">
        <f t="shared" si="1428"/>
        <v/>
      </c>
      <c r="QF409" s="63">
        <f t="shared" si="1429"/>
        <v>0</v>
      </c>
      <c r="QG409" s="59"/>
      <c r="QH409" s="59"/>
      <c r="QI409" s="59"/>
      <c r="QJ409" s="59"/>
      <c r="QK409" s="59"/>
      <c r="QL409" s="59"/>
      <c r="QM409" s="59"/>
      <c r="QN409" s="59"/>
    </row>
    <row r="410" spans="1:456" ht="6.75" customHeight="1" x14ac:dyDescent="0.25">
      <c r="A410" s="68"/>
      <c r="B410" s="389" t="str">
        <f t="shared" si="1291"/>
        <v/>
      </c>
      <c r="C410" s="72"/>
      <c r="D410" s="261"/>
      <c r="E410" s="59"/>
      <c r="F410" s="229"/>
      <c r="G410" s="295"/>
      <c r="H410" s="295"/>
      <c r="I410" s="229"/>
      <c r="J410" s="295"/>
      <c r="K410" s="295"/>
      <c r="L410" s="229"/>
      <c r="M410" s="295"/>
      <c r="N410" s="295"/>
      <c r="O410" s="229"/>
      <c r="P410" s="295"/>
      <c r="Q410" s="295"/>
      <c r="R410" s="229"/>
      <c r="S410" s="230"/>
      <c r="T410" s="231"/>
      <c r="U410" s="229"/>
      <c r="V410" s="230"/>
      <c r="W410" s="231"/>
      <c r="X410" s="229"/>
      <c r="Y410" s="230"/>
      <c r="Z410" s="231"/>
      <c r="AA410" s="229"/>
      <c r="AB410" s="295"/>
      <c r="AC410" s="295"/>
      <c r="AD410" s="229"/>
      <c r="AE410" s="295"/>
      <c r="AF410" s="295"/>
      <c r="AG410" s="229"/>
      <c r="AH410" s="295"/>
      <c r="AI410" s="295"/>
      <c r="AJ410" s="229"/>
      <c r="AK410" s="295"/>
      <c r="AL410" s="295"/>
      <c r="AM410" s="229"/>
      <c r="AN410" s="295"/>
      <c r="AO410" s="295"/>
      <c r="AP410" s="243"/>
      <c r="AQ410" s="295"/>
      <c r="AR410" s="290"/>
      <c r="AS410" s="243"/>
      <c r="AT410" s="295"/>
      <c r="AU410" s="290"/>
      <c r="AV410" s="229"/>
      <c r="AW410" s="230"/>
      <c r="AX410" s="231"/>
      <c r="AY410" s="229"/>
      <c r="AZ410" s="230"/>
      <c r="BA410" s="231"/>
      <c r="BB410" s="229"/>
      <c r="BC410" s="230"/>
      <c r="BD410" s="231"/>
      <c r="BE410" s="229"/>
      <c r="BF410" s="230"/>
      <c r="BG410" s="231"/>
      <c r="BH410" s="229"/>
      <c r="BI410" s="230"/>
      <c r="BJ410" s="231"/>
      <c r="BK410" s="243"/>
      <c r="BL410" s="230"/>
      <c r="BM410" s="231"/>
      <c r="BN410" s="243"/>
      <c r="BO410" s="230"/>
      <c r="BP410" s="231"/>
      <c r="BQ410" s="229"/>
      <c r="BR410" s="230"/>
      <c r="BS410" s="231"/>
      <c r="BT410" s="229"/>
      <c r="BU410" s="230"/>
      <c r="BV410" s="231"/>
      <c r="BW410" s="229"/>
      <c r="BX410" s="230"/>
      <c r="BY410" s="231"/>
      <c r="BZ410" s="229"/>
      <c r="CA410" s="230"/>
      <c r="CB410" s="231"/>
      <c r="CC410" s="229"/>
      <c r="CD410" s="230"/>
      <c r="CE410" s="231"/>
      <c r="CF410" s="331"/>
      <c r="CG410" s="332"/>
      <c r="CH410" s="385"/>
      <c r="CI410" s="331"/>
      <c r="CJ410" s="332"/>
      <c r="CK410" s="385"/>
      <c r="CL410" s="243"/>
      <c r="CM410" s="230"/>
      <c r="CN410" s="354"/>
      <c r="CO410" s="243"/>
      <c r="CP410" s="230"/>
      <c r="CQ410" s="231"/>
      <c r="CR410" s="331"/>
      <c r="CS410" s="332"/>
      <c r="CT410" s="333"/>
      <c r="CU410" s="229"/>
      <c r="CV410" s="230"/>
      <c r="CW410" s="231"/>
      <c r="CX410" s="331"/>
      <c r="CY410" s="332"/>
      <c r="CZ410" s="333"/>
      <c r="DA410" s="331"/>
      <c r="DB410" s="332"/>
      <c r="DC410" s="333"/>
      <c r="DD410" s="331"/>
      <c r="DE410" s="332"/>
      <c r="DF410" s="333"/>
      <c r="DG410" s="331"/>
      <c r="DH410" s="332"/>
      <c r="DI410" s="333"/>
      <c r="DJ410" s="229"/>
      <c r="DK410" s="230"/>
      <c r="DL410" s="231"/>
      <c r="DM410" s="229"/>
      <c r="DN410" s="230"/>
      <c r="DO410" s="231"/>
      <c r="DP410" s="331"/>
      <c r="DQ410" s="332"/>
      <c r="DR410" s="333"/>
      <c r="DS410" s="331"/>
      <c r="DT410" s="332"/>
      <c r="DU410" s="333"/>
      <c r="DV410" s="331"/>
      <c r="DW410" s="332"/>
      <c r="DX410" s="333"/>
      <c r="DY410" s="331"/>
      <c r="DZ410" s="332"/>
      <c r="EA410" s="333"/>
      <c r="EB410" s="331"/>
      <c r="EC410" s="332"/>
      <c r="ED410" s="333"/>
      <c r="EE410" s="331"/>
      <c r="EF410" s="332"/>
      <c r="EG410" s="333"/>
      <c r="EH410" s="229"/>
      <c r="EI410" s="230"/>
      <c r="EJ410" s="231"/>
      <c r="EK410" s="229"/>
      <c r="EL410" s="230"/>
      <c r="EM410" s="231"/>
      <c r="EN410" s="244"/>
      <c r="EO410" s="269" t="str">
        <f t="shared" si="1292"/>
        <v/>
      </c>
      <c r="EP410" s="444" t="s">
        <v>1247</v>
      </c>
      <c r="EQ410" s="360" t="str">
        <f t="shared" si="1430"/>
        <v/>
      </c>
      <c r="ER410" s="360" t="str">
        <f t="shared" si="1431"/>
        <v/>
      </c>
      <c r="ES410" s="360" t="str">
        <f t="shared" si="1432"/>
        <v/>
      </c>
      <c r="ET410" s="360" t="str">
        <f t="shared" si="1433"/>
        <v/>
      </c>
      <c r="EU410" s="360" t="str">
        <f t="shared" si="1434"/>
        <v/>
      </c>
      <c r="EV410" s="360" t="str">
        <f t="shared" si="1435"/>
        <v/>
      </c>
      <c r="EW410" s="360" t="str">
        <f t="shared" si="1436"/>
        <v/>
      </c>
      <c r="EX410" s="360" t="str">
        <f t="shared" si="1437"/>
        <v/>
      </c>
      <c r="EY410" s="360" t="str">
        <f t="shared" si="1438"/>
        <v/>
      </c>
      <c r="EZ410" s="360" t="str">
        <f t="shared" si="1439"/>
        <v/>
      </c>
      <c r="FA410" s="360" t="str">
        <f t="shared" si="1440"/>
        <v/>
      </c>
      <c r="FB410" s="360" t="str">
        <f t="shared" si="1441"/>
        <v/>
      </c>
      <c r="FC410" s="360" t="str">
        <f t="shared" si="1442"/>
        <v/>
      </c>
      <c r="FD410" s="360" t="str">
        <f t="shared" si="1443"/>
        <v/>
      </c>
      <c r="FE410" s="360" t="str">
        <f t="shared" si="1444"/>
        <v/>
      </c>
      <c r="FF410" s="360" t="str">
        <f t="shared" si="1445"/>
        <v/>
      </c>
      <c r="FG410" s="360" t="str">
        <f t="shared" si="1446"/>
        <v/>
      </c>
      <c r="FH410" s="360" t="str">
        <f t="shared" si="1447"/>
        <v/>
      </c>
      <c r="FI410" s="360" t="str">
        <f t="shared" si="1448"/>
        <v/>
      </c>
      <c r="FJ410" s="360" t="str">
        <f t="shared" si="1449"/>
        <v/>
      </c>
      <c r="FK410" s="360" t="str">
        <f t="shared" si="1450"/>
        <v/>
      </c>
      <c r="FL410" s="360" t="str">
        <f t="shared" si="1451"/>
        <v/>
      </c>
      <c r="FM410" s="360" t="str">
        <f t="shared" si="1452"/>
        <v/>
      </c>
      <c r="FN410" s="360" t="str">
        <f t="shared" si="1453"/>
        <v/>
      </c>
      <c r="FO410" s="360" t="str">
        <f t="shared" si="1454"/>
        <v/>
      </c>
      <c r="FP410" s="360" t="str">
        <f t="shared" si="1455"/>
        <v/>
      </c>
      <c r="FQ410" s="360" t="str">
        <f t="shared" si="1456"/>
        <v/>
      </c>
      <c r="FR410" s="360" t="str">
        <f t="shared" si="1457"/>
        <v/>
      </c>
      <c r="FS410" s="360" t="str">
        <f t="shared" si="1458"/>
        <v/>
      </c>
      <c r="FT410" s="360" t="str">
        <f t="shared" si="1293"/>
        <v/>
      </c>
      <c r="FU410" s="360" t="str">
        <f t="shared" si="1459"/>
        <v/>
      </c>
      <c r="FV410" s="360" t="str">
        <f t="shared" si="1460"/>
        <v/>
      </c>
      <c r="FW410" s="360" t="str">
        <f t="shared" si="1461"/>
        <v/>
      </c>
      <c r="FX410" s="360" t="str">
        <f t="shared" si="1462"/>
        <v/>
      </c>
      <c r="FY410" s="360" t="str">
        <f t="shared" si="1463"/>
        <v/>
      </c>
      <c r="FZ410" s="360" t="str">
        <f t="shared" si="1464"/>
        <v/>
      </c>
      <c r="GA410" s="360" t="str">
        <f t="shared" si="1465"/>
        <v/>
      </c>
      <c r="GB410" s="360" t="str">
        <f t="shared" si="1466"/>
        <v/>
      </c>
      <c r="GC410" s="360" t="str">
        <f t="shared" si="1467"/>
        <v/>
      </c>
      <c r="GD410" s="360" t="str">
        <f t="shared" si="1468"/>
        <v/>
      </c>
      <c r="GE410" s="360" t="str">
        <f t="shared" si="1469"/>
        <v/>
      </c>
      <c r="GF410" s="360" t="str">
        <f t="shared" si="1470"/>
        <v/>
      </c>
      <c r="GG410" s="360" t="str">
        <f t="shared" si="1471"/>
        <v/>
      </c>
      <c r="GH410" s="360" t="str">
        <f t="shared" si="1472"/>
        <v/>
      </c>
      <c r="GI410" s="360" t="str">
        <f t="shared" si="1473"/>
        <v/>
      </c>
      <c r="GJ410" s="360" t="str">
        <f t="shared" si="1474"/>
        <v/>
      </c>
      <c r="GK410" s="444" t="s">
        <v>1247</v>
      </c>
      <c r="GL410" s="361" t="str">
        <f t="shared" si="1294"/>
        <v>-</v>
      </c>
      <c r="GM410" s="361" t="str">
        <f t="shared" si="1295"/>
        <v>-</v>
      </c>
      <c r="GN410" s="361" t="str">
        <f t="shared" si="1296"/>
        <v>-</v>
      </c>
      <c r="GO410" s="361" t="str">
        <f t="shared" si="1297"/>
        <v>-</v>
      </c>
      <c r="GP410" s="361" t="str">
        <f t="shared" si="1298"/>
        <v>-</v>
      </c>
      <c r="GQ410" s="361" t="str">
        <f t="shared" si="1299"/>
        <v>-</v>
      </c>
      <c r="GR410" s="361" t="str">
        <f t="shared" si="1300"/>
        <v>-</v>
      </c>
      <c r="GS410" s="361" t="str">
        <f t="shared" si="1301"/>
        <v>-</v>
      </c>
      <c r="GT410" s="361" t="str">
        <f t="shared" si="1302"/>
        <v>-</v>
      </c>
      <c r="GU410" s="361" t="str">
        <f t="shared" si="1303"/>
        <v>-</v>
      </c>
      <c r="GV410" s="361" t="str">
        <f t="shared" si="1304"/>
        <v>-</v>
      </c>
      <c r="GW410" s="361" t="str">
        <f t="shared" si="1305"/>
        <v>-</v>
      </c>
      <c r="GX410" s="361" t="str">
        <f t="shared" si="1306"/>
        <v>-</v>
      </c>
      <c r="GY410" s="361" t="str">
        <f t="shared" si="1307"/>
        <v>-</v>
      </c>
      <c r="GZ410" s="361" t="str">
        <f t="shared" si="1308"/>
        <v>-</v>
      </c>
      <c r="HA410" s="361" t="str">
        <f t="shared" si="1309"/>
        <v>-</v>
      </c>
      <c r="HB410" s="361" t="str">
        <f t="shared" si="1310"/>
        <v>-</v>
      </c>
      <c r="HC410" s="361" t="str">
        <f t="shared" si="1311"/>
        <v>-</v>
      </c>
      <c r="HD410" s="361" t="str">
        <f t="shared" si="1312"/>
        <v>-</v>
      </c>
      <c r="HE410" s="361" t="str">
        <f t="shared" si="1313"/>
        <v>-</v>
      </c>
      <c r="HF410" s="361" t="str">
        <f t="shared" si="1314"/>
        <v>-</v>
      </c>
      <c r="HG410" s="361" t="str">
        <f t="shared" si="1315"/>
        <v>-</v>
      </c>
      <c r="HH410" s="361" t="str">
        <f t="shared" si="1316"/>
        <v>-</v>
      </c>
      <c r="HI410" s="361" t="str">
        <f t="shared" si="1317"/>
        <v>-</v>
      </c>
      <c r="HJ410" s="361" t="str">
        <f t="shared" si="1318"/>
        <v>-</v>
      </c>
      <c r="HK410" s="361" t="str">
        <f t="shared" si="1319"/>
        <v>-</v>
      </c>
      <c r="HL410" s="361" t="str">
        <f t="shared" si="1320"/>
        <v>-</v>
      </c>
      <c r="HM410" s="361" t="str">
        <f t="shared" si="1321"/>
        <v>-</v>
      </c>
      <c r="HN410" s="361" t="str">
        <f t="shared" si="1322"/>
        <v>-</v>
      </c>
      <c r="HO410" s="361" t="str">
        <f t="shared" si="1323"/>
        <v>-</v>
      </c>
      <c r="HP410" s="361" t="str">
        <f t="shared" si="1324"/>
        <v>-</v>
      </c>
      <c r="HQ410" s="361" t="str">
        <f t="shared" si="1325"/>
        <v>-</v>
      </c>
      <c r="HR410" s="361" t="str">
        <f t="shared" si="1326"/>
        <v>-</v>
      </c>
      <c r="HS410" s="361" t="str">
        <f t="shared" si="1327"/>
        <v>-</v>
      </c>
      <c r="HT410" s="361" t="str">
        <f t="shared" si="1328"/>
        <v>-</v>
      </c>
      <c r="HU410" s="361" t="str">
        <f t="shared" si="1329"/>
        <v>-</v>
      </c>
      <c r="HV410" s="361" t="str">
        <f t="shared" si="1330"/>
        <v>-</v>
      </c>
      <c r="HW410" s="361" t="str">
        <f t="shared" si="1331"/>
        <v>-</v>
      </c>
      <c r="HX410" s="361" t="str">
        <f t="shared" si="1332"/>
        <v>-</v>
      </c>
      <c r="HY410" s="361" t="str">
        <f t="shared" si="1333"/>
        <v>-</v>
      </c>
      <c r="HZ410" s="361" t="str">
        <f t="shared" si="1334"/>
        <v>-</v>
      </c>
      <c r="IA410" s="361" t="str">
        <f t="shared" si="1335"/>
        <v>-</v>
      </c>
      <c r="IB410" s="361" t="str">
        <f t="shared" si="1336"/>
        <v>-</v>
      </c>
      <c r="IC410" s="361" t="str">
        <f t="shared" si="1337"/>
        <v>-</v>
      </c>
      <c r="ID410" s="361" t="str">
        <f t="shared" si="1338"/>
        <v>-</v>
      </c>
      <c r="IE410" s="361" t="str">
        <f t="shared" si="1339"/>
        <v>-</v>
      </c>
      <c r="IF410" s="444" t="s">
        <v>1247</v>
      </c>
      <c r="IG410" s="56" t="str">
        <f t="shared" si="1475"/>
        <v>-</v>
      </c>
      <c r="IH410" s="56" t="str">
        <f t="shared" si="1476"/>
        <v>-</v>
      </c>
      <c r="II410" s="56" t="str">
        <f t="shared" si="1477"/>
        <v>-</v>
      </c>
      <c r="IJ410" s="56" t="str">
        <f t="shared" si="1478"/>
        <v>-</v>
      </c>
      <c r="IK410" s="56" t="str">
        <f t="shared" si="1340"/>
        <v>-</v>
      </c>
      <c r="IL410" s="56" t="str">
        <f t="shared" si="1341"/>
        <v>-</v>
      </c>
      <c r="IM410" s="56" t="str">
        <f t="shared" si="1342"/>
        <v>-</v>
      </c>
      <c r="IN410" s="56" t="str">
        <f t="shared" si="1343"/>
        <v>-</v>
      </c>
      <c r="IO410" s="56" t="str">
        <f t="shared" si="1344"/>
        <v>-</v>
      </c>
      <c r="IP410" s="56" t="str">
        <f t="shared" si="1345"/>
        <v>-</v>
      </c>
      <c r="IQ410" s="56" t="str">
        <f t="shared" si="1346"/>
        <v>-</v>
      </c>
      <c r="IR410" s="56" t="str">
        <f t="shared" si="1347"/>
        <v>-</v>
      </c>
      <c r="IS410" s="56" t="str">
        <f t="shared" si="1348"/>
        <v>-</v>
      </c>
      <c r="IT410" s="56" t="str">
        <f t="shared" si="1349"/>
        <v>-</v>
      </c>
      <c r="IU410" s="56" t="str">
        <f t="shared" si="1350"/>
        <v>-</v>
      </c>
      <c r="IV410" s="56" t="str">
        <f t="shared" si="1351"/>
        <v>-</v>
      </c>
      <c r="IW410" s="56" t="str">
        <f t="shared" si="1352"/>
        <v>-</v>
      </c>
      <c r="IX410" s="56" t="str">
        <f t="shared" si="1353"/>
        <v>-</v>
      </c>
      <c r="IY410" s="56" t="str">
        <f t="shared" si="1354"/>
        <v>-</v>
      </c>
      <c r="IZ410" s="56" t="str">
        <f t="shared" si="1355"/>
        <v>-</v>
      </c>
      <c r="JA410" s="56" t="str">
        <f t="shared" si="1356"/>
        <v>-</v>
      </c>
      <c r="JB410" s="56" t="str">
        <f t="shared" si="1357"/>
        <v>-</v>
      </c>
      <c r="JC410" s="56" t="str">
        <f t="shared" si="1358"/>
        <v>-</v>
      </c>
      <c r="JD410" s="56" t="str">
        <f t="shared" si="1359"/>
        <v>-</v>
      </c>
      <c r="JE410" s="56" t="str">
        <f t="shared" si="1360"/>
        <v>-</v>
      </c>
      <c r="JF410" s="56" t="str">
        <f t="shared" si="1361"/>
        <v>-</v>
      </c>
      <c r="JG410" s="56" t="str">
        <f t="shared" si="1362"/>
        <v>-</v>
      </c>
      <c r="JH410" s="56" t="str">
        <f t="shared" si="1363"/>
        <v>-</v>
      </c>
      <c r="JI410" s="56" t="str">
        <f t="shared" si="1364"/>
        <v>-</v>
      </c>
      <c r="JJ410" s="56" t="str">
        <f t="shared" si="1365"/>
        <v>-</v>
      </c>
      <c r="JK410" s="56" t="str">
        <f t="shared" si="1366"/>
        <v>-</v>
      </c>
      <c r="JL410" s="56" t="str">
        <f t="shared" si="1367"/>
        <v>-</v>
      </c>
      <c r="JM410" s="56" t="str">
        <f t="shared" si="1368"/>
        <v>-</v>
      </c>
      <c r="JN410" s="56" t="str">
        <f t="shared" si="1369"/>
        <v>-</v>
      </c>
      <c r="JO410" s="56" t="str">
        <f t="shared" si="1370"/>
        <v>-</v>
      </c>
      <c r="JP410" s="56" t="str">
        <f t="shared" si="1371"/>
        <v>-</v>
      </c>
      <c r="JQ410" s="56" t="str">
        <f t="shared" si="1372"/>
        <v>-</v>
      </c>
      <c r="JR410" s="56" t="str">
        <f t="shared" si="1373"/>
        <v>-</v>
      </c>
      <c r="JS410" s="56" t="str">
        <f t="shared" si="1374"/>
        <v>-</v>
      </c>
      <c r="JT410" s="56" t="str">
        <f t="shared" si="1375"/>
        <v>-</v>
      </c>
      <c r="JU410" s="56" t="str">
        <f t="shared" si="1376"/>
        <v>-</v>
      </c>
      <c r="JV410" s="56" t="str">
        <f t="shared" si="1377"/>
        <v>-</v>
      </c>
      <c r="JW410" s="56" t="str">
        <f t="shared" si="1378"/>
        <v>-</v>
      </c>
      <c r="JX410" s="56" t="str">
        <f t="shared" si="1379"/>
        <v>-</v>
      </c>
      <c r="JY410" s="56" t="str">
        <f t="shared" si="1380"/>
        <v>-</v>
      </c>
      <c r="JZ410" s="56" t="str">
        <f t="shared" si="1381"/>
        <v>-</v>
      </c>
      <c r="KA410" s="444" t="s">
        <v>1247</v>
      </c>
      <c r="KB410" s="360">
        <f>IF(ISNUMBER(INDEX($EQ$15:$GK$521,$B410,EO$11)),MAX(KB$14:KB409)+1,0)</f>
        <v>0</v>
      </c>
      <c r="KC410" s="360" t="str">
        <f t="shared" si="1479"/>
        <v/>
      </c>
      <c r="KD410" s="373" t="s">
        <v>2</v>
      </c>
      <c r="KE410" s="215"/>
      <c r="KF410" s="60"/>
      <c r="KG410" s="60"/>
      <c r="KH410" s="60"/>
      <c r="KI410" s="60"/>
      <c r="KJ410" s="60"/>
      <c r="KK410" s="60"/>
      <c r="KL410" s="60"/>
      <c r="KM410" s="60"/>
      <c r="KN410" s="60"/>
      <c r="KO410" s="60"/>
      <c r="KP410" s="60"/>
      <c r="KQ410" s="60"/>
      <c r="KR410" s="60"/>
      <c r="KS410" s="60"/>
      <c r="KT410" s="60"/>
      <c r="KU410" s="60"/>
      <c r="KV410" s="60"/>
      <c r="KW410" s="60"/>
      <c r="KX410" s="60"/>
      <c r="KY410" s="60"/>
      <c r="KZ410" s="283" t="str">
        <f t="shared" si="1382"/>
        <v/>
      </c>
      <c r="LA410" s="26"/>
      <c r="LB410" s="18"/>
      <c r="LC410" s="18"/>
      <c r="LD410" s="18"/>
      <c r="LE410" s="18"/>
      <c r="LF410" s="18"/>
      <c r="LG410" s="18"/>
      <c r="LH410" s="18"/>
      <c r="LI410" s="18"/>
      <c r="LJ410" s="18"/>
      <c r="LK410" s="18"/>
      <c r="LL410" s="18"/>
      <c r="LM410" s="18"/>
      <c r="LN410" s="63"/>
      <c r="LO410" s="251">
        <f t="shared" si="1383"/>
        <v>0</v>
      </c>
      <c r="LP410" s="251">
        <f t="shared" si="1384"/>
        <v>0</v>
      </c>
      <c r="LQ410" s="251">
        <f t="shared" si="1385"/>
        <v>0</v>
      </c>
      <c r="LR410" s="251">
        <f t="shared" si="1386"/>
        <v>0</v>
      </c>
      <c r="LS410" s="251">
        <f t="shared" si="1387"/>
        <v>0</v>
      </c>
      <c r="LT410" s="251">
        <f t="shared" si="1388"/>
        <v>0</v>
      </c>
      <c r="LU410" s="251">
        <f t="shared" si="1389"/>
        <v>0</v>
      </c>
      <c r="LV410" s="251">
        <f t="shared" si="1390"/>
        <v>0</v>
      </c>
      <c r="LW410" s="251">
        <f t="shared" si="1391"/>
        <v>0</v>
      </c>
      <c r="LX410" s="251">
        <f t="shared" si="1392"/>
        <v>0</v>
      </c>
      <c r="LY410" s="251">
        <f t="shared" si="1393"/>
        <v>0</v>
      </c>
      <c r="LZ410" s="251">
        <f t="shared" si="1394"/>
        <v>0</v>
      </c>
      <c r="MA410" s="63" t="str">
        <f t="shared" si="1395"/>
        <v/>
      </c>
      <c r="MB410" s="63" t="str">
        <f t="shared" si="1287"/>
        <v/>
      </c>
      <c r="MC410" s="63">
        <f t="shared" si="1288"/>
        <v>396</v>
      </c>
      <c r="MD410" s="63" t="str">
        <f t="shared" si="1289"/>
        <v/>
      </c>
      <c r="ME410" s="63" t="str">
        <f t="shared" si="1290"/>
        <v/>
      </c>
      <c r="MF410" s="315" t="str">
        <f t="shared" si="1396"/>
        <v/>
      </c>
      <c r="MG410" s="315">
        <f>IF(ISNUMBER(MATCH(EO410,$ME$15:$ME$520,0)),0,MAX(MG$14:MG409)+1)</f>
        <v>0</v>
      </c>
      <c r="MH410" s="315" t="str">
        <f t="shared" si="1397"/>
        <v/>
      </c>
      <c r="MI410" s="369"/>
      <c r="MJ410" s="68"/>
      <c r="MK410" s="18"/>
      <c r="ML410" s="242"/>
      <c r="MM410" s="242"/>
      <c r="MN410" s="59"/>
      <c r="MO410" s="59"/>
      <c r="MP410" s="285"/>
      <c r="MQ410" s="59"/>
      <c r="MR410" s="59"/>
      <c r="MS410" s="285"/>
      <c r="MT410" s="59"/>
      <c r="MU410" s="285"/>
      <c r="MV410" s="59"/>
      <c r="MW410" s="59"/>
      <c r="MX410" s="59"/>
      <c r="MY410" s="59"/>
      <c r="MZ410" s="59"/>
      <c r="NA410" s="59"/>
      <c r="NB410" s="59"/>
      <c r="NC410" s="59"/>
      <c r="ND410" s="59"/>
      <c r="NE410" s="59"/>
      <c r="NF410" s="59"/>
      <c r="NG410" s="59"/>
      <c r="NH410" s="59"/>
      <c r="NI410" s="59"/>
      <c r="NJ410" s="59"/>
      <c r="NK410" s="59"/>
      <c r="NL410" s="454"/>
      <c r="NM410" s="454"/>
      <c r="NN410" s="59"/>
      <c r="NO410" s="18"/>
      <c r="NP410" s="18"/>
      <c r="NQ410" s="18"/>
      <c r="NR410" s="18"/>
      <c r="NS410" s="18"/>
      <c r="NT410" s="18"/>
      <c r="NU410" s="18"/>
      <c r="NV410" s="18"/>
      <c r="NW410" s="18"/>
      <c r="NX410" s="18"/>
      <c r="NY410" s="18"/>
      <c r="NZ410" s="18"/>
      <c r="OA410" s="18"/>
      <c r="OB410" s="18"/>
      <c r="OC410" s="18"/>
      <c r="OZ410" s="59"/>
      <c r="PA410" s="251" t="str">
        <f t="shared" si="1398"/>
        <v/>
      </c>
      <c r="PB410" s="251" t="str">
        <f t="shared" si="1399"/>
        <v/>
      </c>
      <c r="PC410" s="251" t="str">
        <f t="shared" si="1400"/>
        <v/>
      </c>
      <c r="PD410" s="251" t="str">
        <f t="shared" si="1401"/>
        <v/>
      </c>
      <c r="PE410" s="251" t="str">
        <f t="shared" si="1402"/>
        <v/>
      </c>
      <c r="PF410" s="251" t="str">
        <f t="shared" si="1403"/>
        <v/>
      </c>
      <c r="PG410" s="251" t="str">
        <f t="shared" si="1404"/>
        <v/>
      </c>
      <c r="PH410" s="251" t="str">
        <f t="shared" si="1405"/>
        <v/>
      </c>
      <c r="PI410" s="251" t="str">
        <f t="shared" si="1406"/>
        <v/>
      </c>
      <c r="PJ410" s="251" t="str">
        <f t="shared" si="1407"/>
        <v/>
      </c>
      <c r="PK410" s="251" t="str">
        <f t="shared" si="1408"/>
        <v/>
      </c>
      <c r="PL410" s="251" t="str">
        <f t="shared" si="1409"/>
        <v/>
      </c>
      <c r="PM410" s="251" t="str">
        <f t="shared" si="1410"/>
        <v/>
      </c>
      <c r="PN410" s="251" t="str">
        <f t="shared" si="1411"/>
        <v/>
      </c>
      <c r="PO410" s="251" t="str">
        <f t="shared" si="1412"/>
        <v/>
      </c>
      <c r="PP410" s="251" t="str">
        <f t="shared" si="1413"/>
        <v/>
      </c>
      <c r="PQ410" s="251" t="str">
        <f t="shared" si="1414"/>
        <v/>
      </c>
      <c r="PR410" s="251" t="str">
        <f t="shared" si="1415"/>
        <v/>
      </c>
      <c r="PS410" s="251" t="str">
        <f t="shared" si="1416"/>
        <v/>
      </c>
      <c r="PT410" s="251" t="str">
        <f t="shared" si="1417"/>
        <v/>
      </c>
      <c r="PU410" s="251" t="str">
        <f t="shared" si="1418"/>
        <v/>
      </c>
      <c r="PV410" s="251" t="str">
        <f t="shared" si="1419"/>
        <v/>
      </c>
      <c r="PW410" s="251" t="str">
        <f t="shared" si="1420"/>
        <v/>
      </c>
      <c r="PX410" s="251" t="str">
        <f t="shared" si="1421"/>
        <v/>
      </c>
      <c r="PY410" s="251" t="str">
        <f t="shared" si="1422"/>
        <v/>
      </c>
      <c r="PZ410" s="251" t="str">
        <f t="shared" si="1423"/>
        <v/>
      </c>
      <c r="QA410" s="251" t="str">
        <f t="shared" si="1424"/>
        <v/>
      </c>
      <c r="QB410" s="251" t="str">
        <f t="shared" si="1425"/>
        <v/>
      </c>
      <c r="QC410" s="251" t="str">
        <f t="shared" si="1426"/>
        <v/>
      </c>
      <c r="QD410" s="251" t="str">
        <f t="shared" si="1427"/>
        <v/>
      </c>
      <c r="QE410" s="251" t="str">
        <f t="shared" si="1428"/>
        <v/>
      </c>
      <c r="QF410" s="63">
        <f t="shared" si="1429"/>
        <v>0</v>
      </c>
      <c r="QG410" s="59"/>
      <c r="QH410" s="59"/>
      <c r="QI410" s="59"/>
      <c r="QJ410" s="59"/>
      <c r="QK410" s="59"/>
      <c r="QL410" s="59"/>
      <c r="QM410" s="59"/>
      <c r="QN410" s="59"/>
    </row>
    <row r="411" spans="1:456" ht="6.75" customHeight="1" x14ac:dyDescent="0.25">
      <c r="A411" s="68"/>
      <c r="B411" s="389" t="str">
        <f t="shared" si="1291"/>
        <v/>
      </c>
      <c r="C411" s="72"/>
      <c r="D411" s="261"/>
      <c r="E411" s="59"/>
      <c r="F411" s="229"/>
      <c r="G411" s="295"/>
      <c r="H411" s="295"/>
      <c r="I411" s="229"/>
      <c r="J411" s="295"/>
      <c r="K411" s="295"/>
      <c r="L411" s="229"/>
      <c r="M411" s="295"/>
      <c r="N411" s="295"/>
      <c r="O411" s="229"/>
      <c r="P411" s="295"/>
      <c r="Q411" s="295"/>
      <c r="R411" s="229"/>
      <c r="S411" s="230"/>
      <c r="T411" s="231"/>
      <c r="U411" s="229"/>
      <c r="V411" s="230"/>
      <c r="W411" s="231"/>
      <c r="X411" s="229"/>
      <c r="Y411" s="230"/>
      <c r="Z411" s="231"/>
      <c r="AA411" s="229"/>
      <c r="AB411" s="295"/>
      <c r="AC411" s="295"/>
      <c r="AD411" s="229"/>
      <c r="AE411" s="295"/>
      <c r="AF411" s="295"/>
      <c r="AG411" s="229"/>
      <c r="AH411" s="295"/>
      <c r="AI411" s="295"/>
      <c r="AJ411" s="229"/>
      <c r="AK411" s="295"/>
      <c r="AL411" s="295"/>
      <c r="AM411" s="229"/>
      <c r="AN411" s="295"/>
      <c r="AO411" s="295"/>
      <c r="AP411" s="243"/>
      <c r="AQ411" s="295"/>
      <c r="AR411" s="290"/>
      <c r="AS411" s="243"/>
      <c r="AT411" s="295"/>
      <c r="AU411" s="290"/>
      <c r="AV411" s="229"/>
      <c r="AW411" s="230"/>
      <c r="AX411" s="231"/>
      <c r="AY411" s="229"/>
      <c r="AZ411" s="230"/>
      <c r="BA411" s="231"/>
      <c r="BB411" s="229"/>
      <c r="BC411" s="230"/>
      <c r="BD411" s="231"/>
      <c r="BE411" s="229"/>
      <c r="BF411" s="230"/>
      <c r="BG411" s="231"/>
      <c r="BH411" s="229"/>
      <c r="BI411" s="230"/>
      <c r="BJ411" s="231"/>
      <c r="BK411" s="243"/>
      <c r="BL411" s="230"/>
      <c r="BM411" s="231"/>
      <c r="BN411" s="243"/>
      <c r="BO411" s="230"/>
      <c r="BP411" s="231"/>
      <c r="BQ411" s="229"/>
      <c r="BR411" s="230"/>
      <c r="BS411" s="231"/>
      <c r="BT411" s="229"/>
      <c r="BU411" s="230"/>
      <c r="BV411" s="231"/>
      <c r="BW411" s="229"/>
      <c r="BX411" s="230"/>
      <c r="BY411" s="231"/>
      <c r="BZ411" s="229"/>
      <c r="CA411" s="230"/>
      <c r="CB411" s="231"/>
      <c r="CC411" s="229"/>
      <c r="CD411" s="230"/>
      <c r="CE411" s="231"/>
      <c r="CF411" s="331"/>
      <c r="CG411" s="332"/>
      <c r="CH411" s="385"/>
      <c r="CI411" s="331"/>
      <c r="CJ411" s="332"/>
      <c r="CK411" s="385"/>
      <c r="CL411" s="243"/>
      <c r="CM411" s="230"/>
      <c r="CN411" s="354"/>
      <c r="CO411" s="243"/>
      <c r="CP411" s="230"/>
      <c r="CQ411" s="231"/>
      <c r="CR411" s="331"/>
      <c r="CS411" s="332"/>
      <c r="CT411" s="333"/>
      <c r="CU411" s="229"/>
      <c r="CV411" s="230"/>
      <c r="CW411" s="231"/>
      <c r="CX411" s="331"/>
      <c r="CY411" s="332"/>
      <c r="CZ411" s="333"/>
      <c r="DA411" s="331"/>
      <c r="DB411" s="332"/>
      <c r="DC411" s="333"/>
      <c r="DD411" s="331"/>
      <c r="DE411" s="332"/>
      <c r="DF411" s="333"/>
      <c r="DG411" s="331"/>
      <c r="DH411" s="332"/>
      <c r="DI411" s="333"/>
      <c r="DJ411" s="229"/>
      <c r="DK411" s="230"/>
      <c r="DL411" s="231"/>
      <c r="DM411" s="229"/>
      <c r="DN411" s="230"/>
      <c r="DO411" s="231"/>
      <c r="DP411" s="331"/>
      <c r="DQ411" s="332"/>
      <c r="DR411" s="333"/>
      <c r="DS411" s="331"/>
      <c r="DT411" s="332"/>
      <c r="DU411" s="333"/>
      <c r="DV411" s="331"/>
      <c r="DW411" s="332"/>
      <c r="DX411" s="333"/>
      <c r="DY411" s="331"/>
      <c r="DZ411" s="332"/>
      <c r="EA411" s="333"/>
      <c r="EB411" s="331"/>
      <c r="EC411" s="332"/>
      <c r="ED411" s="333"/>
      <c r="EE411" s="331"/>
      <c r="EF411" s="332"/>
      <c r="EG411" s="333"/>
      <c r="EH411" s="229"/>
      <c r="EI411" s="230"/>
      <c r="EJ411" s="231"/>
      <c r="EK411" s="229"/>
      <c r="EL411" s="230"/>
      <c r="EM411" s="231"/>
      <c r="EN411" s="244"/>
      <c r="EO411" s="269" t="str">
        <f t="shared" si="1292"/>
        <v/>
      </c>
      <c r="EP411" s="444" t="s">
        <v>1247</v>
      </c>
      <c r="EQ411" s="360" t="str">
        <f t="shared" si="1430"/>
        <v/>
      </c>
      <c r="ER411" s="360" t="str">
        <f t="shared" si="1431"/>
        <v/>
      </c>
      <c r="ES411" s="360" t="str">
        <f t="shared" si="1432"/>
        <v/>
      </c>
      <c r="ET411" s="360" t="str">
        <f t="shared" si="1433"/>
        <v/>
      </c>
      <c r="EU411" s="360" t="str">
        <f t="shared" si="1434"/>
        <v/>
      </c>
      <c r="EV411" s="360" t="str">
        <f t="shared" si="1435"/>
        <v/>
      </c>
      <c r="EW411" s="360" t="str">
        <f t="shared" si="1436"/>
        <v/>
      </c>
      <c r="EX411" s="360" t="str">
        <f t="shared" si="1437"/>
        <v/>
      </c>
      <c r="EY411" s="360" t="str">
        <f t="shared" si="1438"/>
        <v/>
      </c>
      <c r="EZ411" s="360" t="str">
        <f t="shared" si="1439"/>
        <v/>
      </c>
      <c r="FA411" s="360" t="str">
        <f t="shared" si="1440"/>
        <v/>
      </c>
      <c r="FB411" s="360" t="str">
        <f t="shared" si="1441"/>
        <v/>
      </c>
      <c r="FC411" s="360" t="str">
        <f t="shared" si="1442"/>
        <v/>
      </c>
      <c r="FD411" s="360" t="str">
        <f t="shared" si="1443"/>
        <v/>
      </c>
      <c r="FE411" s="360" t="str">
        <f t="shared" si="1444"/>
        <v/>
      </c>
      <c r="FF411" s="360" t="str">
        <f t="shared" si="1445"/>
        <v/>
      </c>
      <c r="FG411" s="360" t="str">
        <f t="shared" si="1446"/>
        <v/>
      </c>
      <c r="FH411" s="360" t="str">
        <f t="shared" si="1447"/>
        <v/>
      </c>
      <c r="FI411" s="360" t="str">
        <f t="shared" si="1448"/>
        <v/>
      </c>
      <c r="FJ411" s="360" t="str">
        <f t="shared" si="1449"/>
        <v/>
      </c>
      <c r="FK411" s="360" t="str">
        <f t="shared" si="1450"/>
        <v/>
      </c>
      <c r="FL411" s="360" t="str">
        <f t="shared" si="1451"/>
        <v/>
      </c>
      <c r="FM411" s="360" t="str">
        <f t="shared" si="1452"/>
        <v/>
      </c>
      <c r="FN411" s="360" t="str">
        <f t="shared" si="1453"/>
        <v/>
      </c>
      <c r="FO411" s="360" t="str">
        <f t="shared" si="1454"/>
        <v/>
      </c>
      <c r="FP411" s="360" t="str">
        <f t="shared" si="1455"/>
        <v/>
      </c>
      <c r="FQ411" s="360" t="str">
        <f t="shared" si="1456"/>
        <v/>
      </c>
      <c r="FR411" s="360" t="str">
        <f t="shared" si="1457"/>
        <v/>
      </c>
      <c r="FS411" s="360" t="str">
        <f t="shared" si="1458"/>
        <v/>
      </c>
      <c r="FT411" s="360" t="str">
        <f t="shared" si="1293"/>
        <v/>
      </c>
      <c r="FU411" s="360" t="str">
        <f t="shared" si="1459"/>
        <v/>
      </c>
      <c r="FV411" s="360" t="str">
        <f t="shared" si="1460"/>
        <v/>
      </c>
      <c r="FW411" s="360" t="str">
        <f t="shared" si="1461"/>
        <v/>
      </c>
      <c r="FX411" s="360" t="str">
        <f t="shared" si="1462"/>
        <v/>
      </c>
      <c r="FY411" s="360" t="str">
        <f t="shared" si="1463"/>
        <v/>
      </c>
      <c r="FZ411" s="360" t="str">
        <f t="shared" si="1464"/>
        <v/>
      </c>
      <c r="GA411" s="360" t="str">
        <f t="shared" si="1465"/>
        <v/>
      </c>
      <c r="GB411" s="360" t="str">
        <f t="shared" si="1466"/>
        <v/>
      </c>
      <c r="GC411" s="360" t="str">
        <f t="shared" si="1467"/>
        <v/>
      </c>
      <c r="GD411" s="360" t="str">
        <f t="shared" si="1468"/>
        <v/>
      </c>
      <c r="GE411" s="360" t="str">
        <f t="shared" si="1469"/>
        <v/>
      </c>
      <c r="GF411" s="360" t="str">
        <f t="shared" si="1470"/>
        <v/>
      </c>
      <c r="GG411" s="360" t="str">
        <f t="shared" si="1471"/>
        <v/>
      </c>
      <c r="GH411" s="360" t="str">
        <f t="shared" si="1472"/>
        <v/>
      </c>
      <c r="GI411" s="360" t="str">
        <f t="shared" si="1473"/>
        <v/>
      </c>
      <c r="GJ411" s="360" t="str">
        <f t="shared" si="1474"/>
        <v/>
      </c>
      <c r="GK411" s="444" t="s">
        <v>1247</v>
      </c>
      <c r="GL411" s="361" t="str">
        <f t="shared" si="1294"/>
        <v>-</v>
      </c>
      <c r="GM411" s="361" t="str">
        <f t="shared" si="1295"/>
        <v>-</v>
      </c>
      <c r="GN411" s="361" t="str">
        <f t="shared" si="1296"/>
        <v>-</v>
      </c>
      <c r="GO411" s="361" t="str">
        <f t="shared" si="1297"/>
        <v>-</v>
      </c>
      <c r="GP411" s="361" t="str">
        <f t="shared" si="1298"/>
        <v>-</v>
      </c>
      <c r="GQ411" s="361" t="str">
        <f t="shared" si="1299"/>
        <v>-</v>
      </c>
      <c r="GR411" s="361" t="str">
        <f t="shared" si="1300"/>
        <v>-</v>
      </c>
      <c r="GS411" s="361" t="str">
        <f t="shared" si="1301"/>
        <v>-</v>
      </c>
      <c r="GT411" s="361" t="str">
        <f t="shared" si="1302"/>
        <v>-</v>
      </c>
      <c r="GU411" s="361" t="str">
        <f t="shared" si="1303"/>
        <v>-</v>
      </c>
      <c r="GV411" s="361" t="str">
        <f t="shared" si="1304"/>
        <v>-</v>
      </c>
      <c r="GW411" s="361" t="str">
        <f t="shared" si="1305"/>
        <v>-</v>
      </c>
      <c r="GX411" s="361" t="str">
        <f t="shared" si="1306"/>
        <v>-</v>
      </c>
      <c r="GY411" s="361" t="str">
        <f t="shared" si="1307"/>
        <v>-</v>
      </c>
      <c r="GZ411" s="361" t="str">
        <f t="shared" si="1308"/>
        <v>-</v>
      </c>
      <c r="HA411" s="361" t="str">
        <f t="shared" si="1309"/>
        <v>-</v>
      </c>
      <c r="HB411" s="361" t="str">
        <f t="shared" si="1310"/>
        <v>-</v>
      </c>
      <c r="HC411" s="361" t="str">
        <f t="shared" si="1311"/>
        <v>-</v>
      </c>
      <c r="HD411" s="361" t="str">
        <f t="shared" si="1312"/>
        <v>-</v>
      </c>
      <c r="HE411" s="361" t="str">
        <f t="shared" si="1313"/>
        <v>-</v>
      </c>
      <c r="HF411" s="361" t="str">
        <f t="shared" si="1314"/>
        <v>-</v>
      </c>
      <c r="HG411" s="361" t="str">
        <f t="shared" si="1315"/>
        <v>-</v>
      </c>
      <c r="HH411" s="361" t="str">
        <f t="shared" si="1316"/>
        <v>-</v>
      </c>
      <c r="HI411" s="361" t="str">
        <f t="shared" si="1317"/>
        <v>-</v>
      </c>
      <c r="HJ411" s="361" t="str">
        <f t="shared" si="1318"/>
        <v>-</v>
      </c>
      <c r="HK411" s="361" t="str">
        <f t="shared" si="1319"/>
        <v>-</v>
      </c>
      <c r="HL411" s="361" t="str">
        <f t="shared" si="1320"/>
        <v>-</v>
      </c>
      <c r="HM411" s="361" t="str">
        <f t="shared" si="1321"/>
        <v>-</v>
      </c>
      <c r="HN411" s="361" t="str">
        <f t="shared" si="1322"/>
        <v>-</v>
      </c>
      <c r="HO411" s="361" t="str">
        <f t="shared" si="1323"/>
        <v>-</v>
      </c>
      <c r="HP411" s="361" t="str">
        <f t="shared" si="1324"/>
        <v>-</v>
      </c>
      <c r="HQ411" s="361" t="str">
        <f t="shared" si="1325"/>
        <v>-</v>
      </c>
      <c r="HR411" s="361" t="str">
        <f t="shared" si="1326"/>
        <v>-</v>
      </c>
      <c r="HS411" s="361" t="str">
        <f t="shared" si="1327"/>
        <v>-</v>
      </c>
      <c r="HT411" s="361" t="str">
        <f t="shared" si="1328"/>
        <v>-</v>
      </c>
      <c r="HU411" s="361" t="str">
        <f t="shared" si="1329"/>
        <v>-</v>
      </c>
      <c r="HV411" s="361" t="str">
        <f t="shared" si="1330"/>
        <v>-</v>
      </c>
      <c r="HW411" s="361" t="str">
        <f t="shared" si="1331"/>
        <v>-</v>
      </c>
      <c r="HX411" s="361" t="str">
        <f t="shared" si="1332"/>
        <v>-</v>
      </c>
      <c r="HY411" s="361" t="str">
        <f t="shared" si="1333"/>
        <v>-</v>
      </c>
      <c r="HZ411" s="361" t="str">
        <f t="shared" si="1334"/>
        <v>-</v>
      </c>
      <c r="IA411" s="361" t="str">
        <f t="shared" si="1335"/>
        <v>-</v>
      </c>
      <c r="IB411" s="361" t="str">
        <f t="shared" si="1336"/>
        <v>-</v>
      </c>
      <c r="IC411" s="361" t="str">
        <f t="shared" si="1337"/>
        <v>-</v>
      </c>
      <c r="ID411" s="361" t="str">
        <f t="shared" si="1338"/>
        <v>-</v>
      </c>
      <c r="IE411" s="361" t="str">
        <f t="shared" si="1339"/>
        <v>-</v>
      </c>
      <c r="IF411" s="444" t="s">
        <v>1247</v>
      </c>
      <c r="IG411" s="56" t="str">
        <f t="shared" si="1475"/>
        <v>-</v>
      </c>
      <c r="IH411" s="56" t="str">
        <f t="shared" si="1476"/>
        <v>-</v>
      </c>
      <c r="II411" s="56" t="str">
        <f t="shared" si="1477"/>
        <v>-</v>
      </c>
      <c r="IJ411" s="56" t="str">
        <f t="shared" si="1478"/>
        <v>-</v>
      </c>
      <c r="IK411" s="56" t="str">
        <f t="shared" si="1340"/>
        <v>-</v>
      </c>
      <c r="IL411" s="56" t="str">
        <f t="shared" si="1341"/>
        <v>-</v>
      </c>
      <c r="IM411" s="56" t="str">
        <f t="shared" si="1342"/>
        <v>-</v>
      </c>
      <c r="IN411" s="56" t="str">
        <f t="shared" si="1343"/>
        <v>-</v>
      </c>
      <c r="IO411" s="56" t="str">
        <f t="shared" si="1344"/>
        <v>-</v>
      </c>
      <c r="IP411" s="56" t="str">
        <f t="shared" si="1345"/>
        <v>-</v>
      </c>
      <c r="IQ411" s="56" t="str">
        <f t="shared" si="1346"/>
        <v>-</v>
      </c>
      <c r="IR411" s="56" t="str">
        <f t="shared" si="1347"/>
        <v>-</v>
      </c>
      <c r="IS411" s="56" t="str">
        <f t="shared" si="1348"/>
        <v>-</v>
      </c>
      <c r="IT411" s="56" t="str">
        <f t="shared" si="1349"/>
        <v>-</v>
      </c>
      <c r="IU411" s="56" t="str">
        <f t="shared" si="1350"/>
        <v>-</v>
      </c>
      <c r="IV411" s="56" t="str">
        <f t="shared" si="1351"/>
        <v>-</v>
      </c>
      <c r="IW411" s="56" t="str">
        <f t="shared" si="1352"/>
        <v>-</v>
      </c>
      <c r="IX411" s="56" t="str">
        <f t="shared" si="1353"/>
        <v>-</v>
      </c>
      <c r="IY411" s="56" t="str">
        <f t="shared" si="1354"/>
        <v>-</v>
      </c>
      <c r="IZ411" s="56" t="str">
        <f t="shared" si="1355"/>
        <v>-</v>
      </c>
      <c r="JA411" s="56" t="str">
        <f t="shared" si="1356"/>
        <v>-</v>
      </c>
      <c r="JB411" s="56" t="str">
        <f t="shared" si="1357"/>
        <v>-</v>
      </c>
      <c r="JC411" s="56" t="str">
        <f t="shared" si="1358"/>
        <v>-</v>
      </c>
      <c r="JD411" s="56" t="str">
        <f t="shared" si="1359"/>
        <v>-</v>
      </c>
      <c r="JE411" s="56" t="str">
        <f t="shared" si="1360"/>
        <v>-</v>
      </c>
      <c r="JF411" s="56" t="str">
        <f t="shared" si="1361"/>
        <v>-</v>
      </c>
      <c r="JG411" s="56" t="str">
        <f t="shared" si="1362"/>
        <v>-</v>
      </c>
      <c r="JH411" s="56" t="str">
        <f t="shared" si="1363"/>
        <v>-</v>
      </c>
      <c r="JI411" s="56" t="str">
        <f t="shared" si="1364"/>
        <v>-</v>
      </c>
      <c r="JJ411" s="56" t="str">
        <f t="shared" si="1365"/>
        <v>-</v>
      </c>
      <c r="JK411" s="56" t="str">
        <f t="shared" si="1366"/>
        <v>-</v>
      </c>
      <c r="JL411" s="56" t="str">
        <f t="shared" si="1367"/>
        <v>-</v>
      </c>
      <c r="JM411" s="56" t="str">
        <f t="shared" si="1368"/>
        <v>-</v>
      </c>
      <c r="JN411" s="56" t="str">
        <f t="shared" si="1369"/>
        <v>-</v>
      </c>
      <c r="JO411" s="56" t="str">
        <f t="shared" si="1370"/>
        <v>-</v>
      </c>
      <c r="JP411" s="56" t="str">
        <f t="shared" si="1371"/>
        <v>-</v>
      </c>
      <c r="JQ411" s="56" t="str">
        <f t="shared" si="1372"/>
        <v>-</v>
      </c>
      <c r="JR411" s="56" t="str">
        <f t="shared" si="1373"/>
        <v>-</v>
      </c>
      <c r="JS411" s="56" t="str">
        <f t="shared" si="1374"/>
        <v>-</v>
      </c>
      <c r="JT411" s="56" t="str">
        <f t="shared" si="1375"/>
        <v>-</v>
      </c>
      <c r="JU411" s="56" t="str">
        <f t="shared" si="1376"/>
        <v>-</v>
      </c>
      <c r="JV411" s="56" t="str">
        <f t="shared" si="1377"/>
        <v>-</v>
      </c>
      <c r="JW411" s="56" t="str">
        <f t="shared" si="1378"/>
        <v>-</v>
      </c>
      <c r="JX411" s="56" t="str">
        <f t="shared" si="1379"/>
        <v>-</v>
      </c>
      <c r="JY411" s="56" t="str">
        <f t="shared" si="1380"/>
        <v>-</v>
      </c>
      <c r="JZ411" s="56" t="str">
        <f t="shared" si="1381"/>
        <v>-</v>
      </c>
      <c r="KA411" s="444" t="s">
        <v>1247</v>
      </c>
      <c r="KB411" s="360">
        <f>IF(ISNUMBER(INDEX($EQ$15:$GK$521,$B411,EO$11)),MAX(KB$14:KB410)+1,0)</f>
        <v>0</v>
      </c>
      <c r="KC411" s="360" t="str">
        <f t="shared" si="1479"/>
        <v/>
      </c>
      <c r="KD411" s="373" t="s">
        <v>2</v>
      </c>
      <c r="KE411" s="215"/>
      <c r="KF411" s="60"/>
      <c r="KG411" s="60"/>
      <c r="KH411" s="60"/>
      <c r="KI411" s="60"/>
      <c r="KJ411" s="60"/>
      <c r="KK411" s="60"/>
      <c r="KL411" s="60"/>
      <c r="KM411" s="60"/>
      <c r="KN411" s="60"/>
      <c r="KO411" s="60"/>
      <c r="KP411" s="60"/>
      <c r="KQ411" s="60"/>
      <c r="KR411" s="60"/>
      <c r="KS411" s="60"/>
      <c r="KT411" s="60"/>
      <c r="KU411" s="60"/>
      <c r="KV411" s="60"/>
      <c r="KW411" s="60"/>
      <c r="KX411" s="60"/>
      <c r="KY411" s="60"/>
      <c r="KZ411" s="283" t="str">
        <f t="shared" si="1382"/>
        <v/>
      </c>
      <c r="LA411" s="26"/>
      <c r="LB411" s="18"/>
      <c r="LC411" s="18"/>
      <c r="LD411" s="18"/>
      <c r="LE411" s="18"/>
      <c r="LF411" s="18"/>
      <c r="LG411" s="18"/>
      <c r="LH411" s="18"/>
      <c r="LI411" s="18"/>
      <c r="LJ411" s="18"/>
      <c r="LK411" s="18"/>
      <c r="LL411" s="18"/>
      <c r="LM411" s="18"/>
      <c r="LN411" s="63"/>
      <c r="LO411" s="251">
        <f t="shared" si="1383"/>
        <v>0</v>
      </c>
      <c r="LP411" s="251">
        <f t="shared" si="1384"/>
        <v>0</v>
      </c>
      <c r="LQ411" s="251">
        <f t="shared" si="1385"/>
        <v>0</v>
      </c>
      <c r="LR411" s="251">
        <f t="shared" si="1386"/>
        <v>0</v>
      </c>
      <c r="LS411" s="251">
        <f t="shared" si="1387"/>
        <v>0</v>
      </c>
      <c r="LT411" s="251">
        <f t="shared" si="1388"/>
        <v>0</v>
      </c>
      <c r="LU411" s="251">
        <f t="shared" si="1389"/>
        <v>0</v>
      </c>
      <c r="LV411" s="251">
        <f t="shared" si="1390"/>
        <v>0</v>
      </c>
      <c r="LW411" s="251">
        <f t="shared" si="1391"/>
        <v>0</v>
      </c>
      <c r="LX411" s="251">
        <f t="shared" si="1392"/>
        <v>0</v>
      </c>
      <c r="LY411" s="251">
        <f t="shared" si="1393"/>
        <v>0</v>
      </c>
      <c r="LZ411" s="251">
        <f t="shared" si="1394"/>
        <v>0</v>
      </c>
      <c r="MA411" s="63" t="str">
        <f t="shared" si="1395"/>
        <v/>
      </c>
      <c r="MB411" s="63" t="str">
        <f t="shared" si="1287"/>
        <v/>
      </c>
      <c r="MC411" s="63">
        <f t="shared" si="1288"/>
        <v>397</v>
      </c>
      <c r="MD411" s="63" t="str">
        <f t="shared" si="1289"/>
        <v/>
      </c>
      <c r="ME411" s="63" t="str">
        <f t="shared" si="1290"/>
        <v/>
      </c>
      <c r="MF411" s="315" t="str">
        <f t="shared" si="1396"/>
        <v/>
      </c>
      <c r="MG411" s="315">
        <f>IF(ISNUMBER(MATCH(EO411,$ME$15:$ME$520,0)),0,MAX(MG$14:MG410)+1)</f>
        <v>0</v>
      </c>
      <c r="MH411" s="315" t="str">
        <f t="shared" si="1397"/>
        <v/>
      </c>
      <c r="MI411" s="369"/>
      <c r="MJ411" s="68"/>
      <c r="MK411" s="18"/>
      <c r="ML411" s="242"/>
      <c r="MM411" s="242"/>
      <c r="MN411" s="59"/>
      <c r="MO411" s="59"/>
      <c r="MP411" s="285"/>
      <c r="MQ411" s="59"/>
      <c r="MR411" s="59"/>
      <c r="MS411" s="285"/>
      <c r="MT411" s="59"/>
      <c r="MU411" s="285"/>
      <c r="MV411" s="59"/>
      <c r="MW411" s="59"/>
      <c r="MX411" s="59"/>
      <c r="MY411" s="59"/>
      <c r="MZ411" s="59"/>
      <c r="NA411" s="59"/>
      <c r="NB411" s="59"/>
      <c r="NC411" s="59"/>
      <c r="ND411" s="59"/>
      <c r="NE411" s="59"/>
      <c r="NF411" s="59"/>
      <c r="NG411" s="59"/>
      <c r="NH411" s="59"/>
      <c r="NI411" s="59"/>
      <c r="NJ411" s="59"/>
      <c r="NK411" s="59"/>
      <c r="NL411" s="454"/>
      <c r="NM411" s="454"/>
      <c r="NN411" s="59"/>
      <c r="NO411" s="18"/>
      <c r="NP411" s="18"/>
      <c r="NQ411" s="18"/>
      <c r="NR411" s="18"/>
      <c r="NS411" s="18"/>
      <c r="NT411" s="18"/>
      <c r="NU411" s="18"/>
      <c r="NV411" s="18"/>
      <c r="NW411" s="18"/>
      <c r="NX411" s="18"/>
      <c r="NY411" s="18"/>
      <c r="NZ411" s="18"/>
      <c r="OA411" s="18"/>
      <c r="OB411" s="18"/>
      <c r="OC411" s="18"/>
      <c r="OZ411" s="59"/>
      <c r="PA411" s="251" t="str">
        <f t="shared" si="1398"/>
        <v/>
      </c>
      <c r="PB411" s="251" t="str">
        <f t="shared" si="1399"/>
        <v/>
      </c>
      <c r="PC411" s="251" t="str">
        <f t="shared" si="1400"/>
        <v/>
      </c>
      <c r="PD411" s="251" t="str">
        <f t="shared" si="1401"/>
        <v/>
      </c>
      <c r="PE411" s="251" t="str">
        <f t="shared" si="1402"/>
        <v/>
      </c>
      <c r="PF411" s="251" t="str">
        <f t="shared" si="1403"/>
        <v/>
      </c>
      <c r="PG411" s="251" t="str">
        <f t="shared" si="1404"/>
        <v/>
      </c>
      <c r="PH411" s="251" t="str">
        <f t="shared" si="1405"/>
        <v/>
      </c>
      <c r="PI411" s="251" t="str">
        <f t="shared" si="1406"/>
        <v/>
      </c>
      <c r="PJ411" s="251" t="str">
        <f t="shared" si="1407"/>
        <v/>
      </c>
      <c r="PK411" s="251" t="str">
        <f t="shared" si="1408"/>
        <v/>
      </c>
      <c r="PL411" s="251" t="str">
        <f t="shared" si="1409"/>
        <v/>
      </c>
      <c r="PM411" s="251" t="str">
        <f t="shared" si="1410"/>
        <v/>
      </c>
      <c r="PN411" s="251" t="str">
        <f t="shared" si="1411"/>
        <v/>
      </c>
      <c r="PO411" s="251" t="str">
        <f t="shared" si="1412"/>
        <v/>
      </c>
      <c r="PP411" s="251" t="str">
        <f t="shared" si="1413"/>
        <v/>
      </c>
      <c r="PQ411" s="251" t="str">
        <f t="shared" si="1414"/>
        <v/>
      </c>
      <c r="PR411" s="251" t="str">
        <f t="shared" si="1415"/>
        <v/>
      </c>
      <c r="PS411" s="251" t="str">
        <f t="shared" si="1416"/>
        <v/>
      </c>
      <c r="PT411" s="251" t="str">
        <f t="shared" si="1417"/>
        <v/>
      </c>
      <c r="PU411" s="251" t="str">
        <f t="shared" si="1418"/>
        <v/>
      </c>
      <c r="PV411" s="251" t="str">
        <f t="shared" si="1419"/>
        <v/>
      </c>
      <c r="PW411" s="251" t="str">
        <f t="shared" si="1420"/>
        <v/>
      </c>
      <c r="PX411" s="251" t="str">
        <f t="shared" si="1421"/>
        <v/>
      </c>
      <c r="PY411" s="251" t="str">
        <f t="shared" si="1422"/>
        <v/>
      </c>
      <c r="PZ411" s="251" t="str">
        <f t="shared" si="1423"/>
        <v/>
      </c>
      <c r="QA411" s="251" t="str">
        <f t="shared" si="1424"/>
        <v/>
      </c>
      <c r="QB411" s="251" t="str">
        <f t="shared" si="1425"/>
        <v/>
      </c>
      <c r="QC411" s="251" t="str">
        <f t="shared" si="1426"/>
        <v/>
      </c>
      <c r="QD411" s="251" t="str">
        <f t="shared" si="1427"/>
        <v/>
      </c>
      <c r="QE411" s="251" t="str">
        <f t="shared" si="1428"/>
        <v/>
      </c>
      <c r="QF411" s="63">
        <f t="shared" si="1429"/>
        <v>0</v>
      </c>
      <c r="QG411" s="59"/>
      <c r="QH411" s="59"/>
      <c r="QI411" s="59"/>
      <c r="QJ411" s="59"/>
      <c r="QK411" s="59"/>
      <c r="QL411" s="59"/>
      <c r="QM411" s="59"/>
      <c r="QN411" s="59"/>
    </row>
    <row r="412" spans="1:456" ht="6.75" customHeight="1" x14ac:dyDescent="0.25">
      <c r="A412" s="68"/>
      <c r="B412" s="389" t="str">
        <f t="shared" si="1291"/>
        <v/>
      </c>
      <c r="C412" s="72"/>
      <c r="D412" s="261"/>
      <c r="E412" s="59"/>
      <c r="F412" s="229"/>
      <c r="G412" s="295"/>
      <c r="H412" s="295"/>
      <c r="I412" s="229"/>
      <c r="J412" s="295"/>
      <c r="K412" s="295"/>
      <c r="L412" s="229"/>
      <c r="M412" s="295"/>
      <c r="N412" s="295"/>
      <c r="O412" s="229"/>
      <c r="P412" s="295"/>
      <c r="Q412" s="295"/>
      <c r="R412" s="229"/>
      <c r="S412" s="230"/>
      <c r="T412" s="231"/>
      <c r="U412" s="229"/>
      <c r="V412" s="230"/>
      <c r="W412" s="231"/>
      <c r="X412" s="229"/>
      <c r="Y412" s="230"/>
      <c r="Z412" s="231"/>
      <c r="AA412" s="229"/>
      <c r="AB412" s="295"/>
      <c r="AC412" s="295"/>
      <c r="AD412" s="229"/>
      <c r="AE412" s="295"/>
      <c r="AF412" s="295"/>
      <c r="AG412" s="229"/>
      <c r="AH412" s="295"/>
      <c r="AI412" s="295"/>
      <c r="AJ412" s="229"/>
      <c r="AK412" s="295"/>
      <c r="AL412" s="295"/>
      <c r="AM412" s="229"/>
      <c r="AN412" s="295"/>
      <c r="AO412" s="295"/>
      <c r="AP412" s="243"/>
      <c r="AQ412" s="295"/>
      <c r="AR412" s="290"/>
      <c r="AS412" s="243"/>
      <c r="AT412" s="295"/>
      <c r="AU412" s="290"/>
      <c r="AV412" s="229"/>
      <c r="AW412" s="230"/>
      <c r="AX412" s="231"/>
      <c r="AY412" s="229"/>
      <c r="AZ412" s="230"/>
      <c r="BA412" s="231"/>
      <c r="BB412" s="229"/>
      <c r="BC412" s="230"/>
      <c r="BD412" s="231"/>
      <c r="BE412" s="229"/>
      <c r="BF412" s="230"/>
      <c r="BG412" s="231"/>
      <c r="BH412" s="229"/>
      <c r="BI412" s="230"/>
      <c r="BJ412" s="231"/>
      <c r="BK412" s="243"/>
      <c r="BL412" s="230"/>
      <c r="BM412" s="231"/>
      <c r="BN412" s="243"/>
      <c r="BO412" s="230"/>
      <c r="BP412" s="231"/>
      <c r="BQ412" s="229"/>
      <c r="BR412" s="230"/>
      <c r="BS412" s="231"/>
      <c r="BT412" s="229"/>
      <c r="BU412" s="230"/>
      <c r="BV412" s="231"/>
      <c r="BW412" s="229"/>
      <c r="BX412" s="230"/>
      <c r="BY412" s="231"/>
      <c r="BZ412" s="229"/>
      <c r="CA412" s="230"/>
      <c r="CB412" s="231"/>
      <c r="CC412" s="229"/>
      <c r="CD412" s="230"/>
      <c r="CE412" s="231"/>
      <c r="CF412" s="331"/>
      <c r="CG412" s="332"/>
      <c r="CH412" s="385"/>
      <c r="CI412" s="331"/>
      <c r="CJ412" s="332"/>
      <c r="CK412" s="385"/>
      <c r="CL412" s="243"/>
      <c r="CM412" s="230"/>
      <c r="CN412" s="354"/>
      <c r="CO412" s="243"/>
      <c r="CP412" s="230"/>
      <c r="CQ412" s="231"/>
      <c r="CR412" s="331"/>
      <c r="CS412" s="332"/>
      <c r="CT412" s="333"/>
      <c r="CU412" s="229"/>
      <c r="CV412" s="230"/>
      <c r="CW412" s="231"/>
      <c r="CX412" s="331"/>
      <c r="CY412" s="332"/>
      <c r="CZ412" s="333"/>
      <c r="DA412" s="331"/>
      <c r="DB412" s="332"/>
      <c r="DC412" s="333"/>
      <c r="DD412" s="331"/>
      <c r="DE412" s="332"/>
      <c r="DF412" s="333"/>
      <c r="DG412" s="331"/>
      <c r="DH412" s="332"/>
      <c r="DI412" s="333"/>
      <c r="DJ412" s="229"/>
      <c r="DK412" s="230"/>
      <c r="DL412" s="231"/>
      <c r="DM412" s="229"/>
      <c r="DN412" s="230"/>
      <c r="DO412" s="231"/>
      <c r="DP412" s="331"/>
      <c r="DQ412" s="332"/>
      <c r="DR412" s="333"/>
      <c r="DS412" s="331"/>
      <c r="DT412" s="332"/>
      <c r="DU412" s="333"/>
      <c r="DV412" s="331"/>
      <c r="DW412" s="332"/>
      <c r="DX412" s="333"/>
      <c r="DY412" s="331"/>
      <c r="DZ412" s="332"/>
      <c r="EA412" s="333"/>
      <c r="EB412" s="331"/>
      <c r="EC412" s="332"/>
      <c r="ED412" s="333"/>
      <c r="EE412" s="331"/>
      <c r="EF412" s="332"/>
      <c r="EG412" s="333"/>
      <c r="EH412" s="229"/>
      <c r="EI412" s="230"/>
      <c r="EJ412" s="231"/>
      <c r="EK412" s="229"/>
      <c r="EL412" s="230"/>
      <c r="EM412" s="231"/>
      <c r="EN412" s="244"/>
      <c r="EO412" s="269" t="str">
        <f t="shared" si="1292"/>
        <v/>
      </c>
      <c r="EP412" s="444" t="s">
        <v>1247</v>
      </c>
      <c r="EQ412" s="360" t="str">
        <f t="shared" si="1430"/>
        <v/>
      </c>
      <c r="ER412" s="360" t="str">
        <f t="shared" si="1431"/>
        <v/>
      </c>
      <c r="ES412" s="360" t="str">
        <f t="shared" si="1432"/>
        <v/>
      </c>
      <c r="ET412" s="360" t="str">
        <f t="shared" si="1433"/>
        <v/>
      </c>
      <c r="EU412" s="360" t="str">
        <f t="shared" si="1434"/>
        <v/>
      </c>
      <c r="EV412" s="360" t="str">
        <f t="shared" si="1435"/>
        <v/>
      </c>
      <c r="EW412" s="360" t="str">
        <f t="shared" si="1436"/>
        <v/>
      </c>
      <c r="EX412" s="360" t="str">
        <f t="shared" si="1437"/>
        <v/>
      </c>
      <c r="EY412" s="360" t="str">
        <f t="shared" si="1438"/>
        <v/>
      </c>
      <c r="EZ412" s="360" t="str">
        <f t="shared" si="1439"/>
        <v/>
      </c>
      <c r="FA412" s="360" t="str">
        <f t="shared" si="1440"/>
        <v/>
      </c>
      <c r="FB412" s="360" t="str">
        <f t="shared" si="1441"/>
        <v/>
      </c>
      <c r="FC412" s="360" t="str">
        <f t="shared" si="1442"/>
        <v/>
      </c>
      <c r="FD412" s="360" t="str">
        <f t="shared" si="1443"/>
        <v/>
      </c>
      <c r="FE412" s="360" t="str">
        <f t="shared" si="1444"/>
        <v/>
      </c>
      <c r="FF412" s="360" t="str">
        <f t="shared" si="1445"/>
        <v/>
      </c>
      <c r="FG412" s="360" t="str">
        <f t="shared" si="1446"/>
        <v/>
      </c>
      <c r="FH412" s="360" t="str">
        <f t="shared" si="1447"/>
        <v/>
      </c>
      <c r="FI412" s="360" t="str">
        <f t="shared" si="1448"/>
        <v/>
      </c>
      <c r="FJ412" s="360" t="str">
        <f t="shared" si="1449"/>
        <v/>
      </c>
      <c r="FK412" s="360" t="str">
        <f t="shared" si="1450"/>
        <v/>
      </c>
      <c r="FL412" s="360" t="str">
        <f t="shared" si="1451"/>
        <v/>
      </c>
      <c r="FM412" s="360" t="str">
        <f t="shared" si="1452"/>
        <v/>
      </c>
      <c r="FN412" s="360" t="str">
        <f t="shared" si="1453"/>
        <v/>
      </c>
      <c r="FO412" s="360" t="str">
        <f t="shared" si="1454"/>
        <v/>
      </c>
      <c r="FP412" s="360" t="str">
        <f t="shared" si="1455"/>
        <v/>
      </c>
      <c r="FQ412" s="360" t="str">
        <f t="shared" si="1456"/>
        <v/>
      </c>
      <c r="FR412" s="360" t="str">
        <f t="shared" si="1457"/>
        <v/>
      </c>
      <c r="FS412" s="360" t="str">
        <f t="shared" si="1458"/>
        <v/>
      </c>
      <c r="FT412" s="360" t="str">
        <f t="shared" si="1293"/>
        <v/>
      </c>
      <c r="FU412" s="360" t="str">
        <f t="shared" si="1459"/>
        <v/>
      </c>
      <c r="FV412" s="360" t="str">
        <f t="shared" si="1460"/>
        <v/>
      </c>
      <c r="FW412" s="360" t="str">
        <f t="shared" si="1461"/>
        <v/>
      </c>
      <c r="FX412" s="360" t="str">
        <f t="shared" si="1462"/>
        <v/>
      </c>
      <c r="FY412" s="360" t="str">
        <f t="shared" si="1463"/>
        <v/>
      </c>
      <c r="FZ412" s="360" t="str">
        <f t="shared" si="1464"/>
        <v/>
      </c>
      <c r="GA412" s="360" t="str">
        <f t="shared" si="1465"/>
        <v/>
      </c>
      <c r="GB412" s="360" t="str">
        <f t="shared" si="1466"/>
        <v/>
      </c>
      <c r="GC412" s="360" t="str">
        <f t="shared" si="1467"/>
        <v/>
      </c>
      <c r="GD412" s="360" t="str">
        <f t="shared" si="1468"/>
        <v/>
      </c>
      <c r="GE412" s="360" t="str">
        <f t="shared" si="1469"/>
        <v/>
      </c>
      <c r="GF412" s="360" t="str">
        <f t="shared" si="1470"/>
        <v/>
      </c>
      <c r="GG412" s="360" t="str">
        <f t="shared" si="1471"/>
        <v/>
      </c>
      <c r="GH412" s="360" t="str">
        <f t="shared" si="1472"/>
        <v/>
      </c>
      <c r="GI412" s="360" t="str">
        <f t="shared" si="1473"/>
        <v/>
      </c>
      <c r="GJ412" s="360" t="str">
        <f t="shared" si="1474"/>
        <v/>
      </c>
      <c r="GK412" s="444" t="s">
        <v>1247</v>
      </c>
      <c r="GL412" s="361" t="str">
        <f t="shared" si="1294"/>
        <v>-</v>
      </c>
      <c r="GM412" s="361" t="str">
        <f t="shared" si="1295"/>
        <v>-</v>
      </c>
      <c r="GN412" s="361" t="str">
        <f t="shared" si="1296"/>
        <v>-</v>
      </c>
      <c r="GO412" s="361" t="str">
        <f t="shared" si="1297"/>
        <v>-</v>
      </c>
      <c r="GP412" s="361" t="str">
        <f t="shared" si="1298"/>
        <v>-</v>
      </c>
      <c r="GQ412" s="361" t="str">
        <f t="shared" si="1299"/>
        <v>-</v>
      </c>
      <c r="GR412" s="361" t="str">
        <f t="shared" si="1300"/>
        <v>-</v>
      </c>
      <c r="GS412" s="361" t="str">
        <f t="shared" si="1301"/>
        <v>-</v>
      </c>
      <c r="GT412" s="361" t="str">
        <f t="shared" si="1302"/>
        <v>-</v>
      </c>
      <c r="GU412" s="361" t="str">
        <f t="shared" si="1303"/>
        <v>-</v>
      </c>
      <c r="GV412" s="361" t="str">
        <f t="shared" si="1304"/>
        <v>-</v>
      </c>
      <c r="GW412" s="361" t="str">
        <f t="shared" si="1305"/>
        <v>-</v>
      </c>
      <c r="GX412" s="361" t="str">
        <f t="shared" si="1306"/>
        <v>-</v>
      </c>
      <c r="GY412" s="361" t="str">
        <f t="shared" si="1307"/>
        <v>-</v>
      </c>
      <c r="GZ412" s="361" t="str">
        <f t="shared" si="1308"/>
        <v>-</v>
      </c>
      <c r="HA412" s="361" t="str">
        <f t="shared" si="1309"/>
        <v>-</v>
      </c>
      <c r="HB412" s="361" t="str">
        <f t="shared" si="1310"/>
        <v>-</v>
      </c>
      <c r="HC412" s="361" t="str">
        <f t="shared" si="1311"/>
        <v>-</v>
      </c>
      <c r="HD412" s="361" t="str">
        <f t="shared" si="1312"/>
        <v>-</v>
      </c>
      <c r="HE412" s="361" t="str">
        <f t="shared" si="1313"/>
        <v>-</v>
      </c>
      <c r="HF412" s="361" t="str">
        <f t="shared" si="1314"/>
        <v>-</v>
      </c>
      <c r="HG412" s="361" t="str">
        <f t="shared" si="1315"/>
        <v>-</v>
      </c>
      <c r="HH412" s="361" t="str">
        <f t="shared" si="1316"/>
        <v>-</v>
      </c>
      <c r="HI412" s="361" t="str">
        <f t="shared" si="1317"/>
        <v>-</v>
      </c>
      <c r="HJ412" s="361" t="str">
        <f t="shared" si="1318"/>
        <v>-</v>
      </c>
      <c r="HK412" s="361" t="str">
        <f t="shared" si="1319"/>
        <v>-</v>
      </c>
      <c r="HL412" s="361" t="str">
        <f t="shared" si="1320"/>
        <v>-</v>
      </c>
      <c r="HM412" s="361" t="str">
        <f t="shared" si="1321"/>
        <v>-</v>
      </c>
      <c r="HN412" s="361" t="str">
        <f t="shared" si="1322"/>
        <v>-</v>
      </c>
      <c r="HO412" s="361" t="str">
        <f t="shared" si="1323"/>
        <v>-</v>
      </c>
      <c r="HP412" s="361" t="str">
        <f t="shared" si="1324"/>
        <v>-</v>
      </c>
      <c r="HQ412" s="361" t="str">
        <f t="shared" si="1325"/>
        <v>-</v>
      </c>
      <c r="HR412" s="361" t="str">
        <f t="shared" si="1326"/>
        <v>-</v>
      </c>
      <c r="HS412" s="361" t="str">
        <f t="shared" si="1327"/>
        <v>-</v>
      </c>
      <c r="HT412" s="361" t="str">
        <f t="shared" si="1328"/>
        <v>-</v>
      </c>
      <c r="HU412" s="361" t="str">
        <f t="shared" si="1329"/>
        <v>-</v>
      </c>
      <c r="HV412" s="361" t="str">
        <f t="shared" si="1330"/>
        <v>-</v>
      </c>
      <c r="HW412" s="361" t="str">
        <f t="shared" si="1331"/>
        <v>-</v>
      </c>
      <c r="HX412" s="361" t="str">
        <f t="shared" si="1332"/>
        <v>-</v>
      </c>
      <c r="HY412" s="361" t="str">
        <f t="shared" si="1333"/>
        <v>-</v>
      </c>
      <c r="HZ412" s="361" t="str">
        <f t="shared" si="1334"/>
        <v>-</v>
      </c>
      <c r="IA412" s="361" t="str">
        <f t="shared" si="1335"/>
        <v>-</v>
      </c>
      <c r="IB412" s="361" t="str">
        <f t="shared" si="1336"/>
        <v>-</v>
      </c>
      <c r="IC412" s="361" t="str">
        <f t="shared" si="1337"/>
        <v>-</v>
      </c>
      <c r="ID412" s="361" t="str">
        <f t="shared" si="1338"/>
        <v>-</v>
      </c>
      <c r="IE412" s="361" t="str">
        <f t="shared" si="1339"/>
        <v>-</v>
      </c>
      <c r="IF412" s="444" t="s">
        <v>1247</v>
      </c>
      <c r="IG412" s="56" t="str">
        <f t="shared" si="1475"/>
        <v>-</v>
      </c>
      <c r="IH412" s="56" t="str">
        <f t="shared" si="1476"/>
        <v>-</v>
      </c>
      <c r="II412" s="56" t="str">
        <f t="shared" si="1477"/>
        <v>-</v>
      </c>
      <c r="IJ412" s="56" t="str">
        <f t="shared" si="1478"/>
        <v>-</v>
      </c>
      <c r="IK412" s="56" t="str">
        <f t="shared" si="1340"/>
        <v>-</v>
      </c>
      <c r="IL412" s="56" t="str">
        <f t="shared" si="1341"/>
        <v>-</v>
      </c>
      <c r="IM412" s="56" t="str">
        <f t="shared" si="1342"/>
        <v>-</v>
      </c>
      <c r="IN412" s="56" t="str">
        <f t="shared" si="1343"/>
        <v>-</v>
      </c>
      <c r="IO412" s="56" t="str">
        <f t="shared" si="1344"/>
        <v>-</v>
      </c>
      <c r="IP412" s="56" t="str">
        <f t="shared" si="1345"/>
        <v>-</v>
      </c>
      <c r="IQ412" s="56" t="str">
        <f t="shared" si="1346"/>
        <v>-</v>
      </c>
      <c r="IR412" s="56" t="str">
        <f t="shared" si="1347"/>
        <v>-</v>
      </c>
      <c r="IS412" s="56" t="str">
        <f t="shared" si="1348"/>
        <v>-</v>
      </c>
      <c r="IT412" s="56" t="str">
        <f t="shared" si="1349"/>
        <v>-</v>
      </c>
      <c r="IU412" s="56" t="str">
        <f t="shared" si="1350"/>
        <v>-</v>
      </c>
      <c r="IV412" s="56" t="str">
        <f t="shared" si="1351"/>
        <v>-</v>
      </c>
      <c r="IW412" s="56" t="str">
        <f t="shared" si="1352"/>
        <v>-</v>
      </c>
      <c r="IX412" s="56" t="str">
        <f t="shared" si="1353"/>
        <v>-</v>
      </c>
      <c r="IY412" s="56" t="str">
        <f t="shared" si="1354"/>
        <v>-</v>
      </c>
      <c r="IZ412" s="56" t="str">
        <f t="shared" si="1355"/>
        <v>-</v>
      </c>
      <c r="JA412" s="56" t="str">
        <f t="shared" si="1356"/>
        <v>-</v>
      </c>
      <c r="JB412" s="56" t="str">
        <f t="shared" si="1357"/>
        <v>-</v>
      </c>
      <c r="JC412" s="56" t="str">
        <f t="shared" si="1358"/>
        <v>-</v>
      </c>
      <c r="JD412" s="56" t="str">
        <f t="shared" si="1359"/>
        <v>-</v>
      </c>
      <c r="JE412" s="56" t="str">
        <f t="shared" si="1360"/>
        <v>-</v>
      </c>
      <c r="JF412" s="56" t="str">
        <f t="shared" si="1361"/>
        <v>-</v>
      </c>
      <c r="JG412" s="56" t="str">
        <f t="shared" si="1362"/>
        <v>-</v>
      </c>
      <c r="JH412" s="56" t="str">
        <f t="shared" si="1363"/>
        <v>-</v>
      </c>
      <c r="JI412" s="56" t="str">
        <f t="shared" si="1364"/>
        <v>-</v>
      </c>
      <c r="JJ412" s="56" t="str">
        <f t="shared" si="1365"/>
        <v>-</v>
      </c>
      <c r="JK412" s="56" t="str">
        <f t="shared" si="1366"/>
        <v>-</v>
      </c>
      <c r="JL412" s="56" t="str">
        <f t="shared" si="1367"/>
        <v>-</v>
      </c>
      <c r="JM412" s="56" t="str">
        <f t="shared" si="1368"/>
        <v>-</v>
      </c>
      <c r="JN412" s="56" t="str">
        <f t="shared" si="1369"/>
        <v>-</v>
      </c>
      <c r="JO412" s="56" t="str">
        <f t="shared" si="1370"/>
        <v>-</v>
      </c>
      <c r="JP412" s="56" t="str">
        <f t="shared" si="1371"/>
        <v>-</v>
      </c>
      <c r="JQ412" s="56" t="str">
        <f t="shared" si="1372"/>
        <v>-</v>
      </c>
      <c r="JR412" s="56" t="str">
        <f t="shared" si="1373"/>
        <v>-</v>
      </c>
      <c r="JS412" s="56" t="str">
        <f t="shared" si="1374"/>
        <v>-</v>
      </c>
      <c r="JT412" s="56" t="str">
        <f t="shared" si="1375"/>
        <v>-</v>
      </c>
      <c r="JU412" s="56" t="str">
        <f t="shared" si="1376"/>
        <v>-</v>
      </c>
      <c r="JV412" s="56" t="str">
        <f t="shared" si="1377"/>
        <v>-</v>
      </c>
      <c r="JW412" s="56" t="str">
        <f t="shared" si="1378"/>
        <v>-</v>
      </c>
      <c r="JX412" s="56" t="str">
        <f t="shared" si="1379"/>
        <v>-</v>
      </c>
      <c r="JY412" s="56" t="str">
        <f t="shared" si="1380"/>
        <v>-</v>
      </c>
      <c r="JZ412" s="56" t="str">
        <f t="shared" si="1381"/>
        <v>-</v>
      </c>
      <c r="KA412" s="444" t="s">
        <v>1247</v>
      </c>
      <c r="KB412" s="360">
        <f>IF(ISNUMBER(INDEX($EQ$15:$GK$521,$B412,EO$11)),MAX(KB$14:KB411)+1,0)</f>
        <v>0</v>
      </c>
      <c r="KC412" s="360" t="str">
        <f t="shared" si="1479"/>
        <v/>
      </c>
      <c r="KD412" s="373" t="s">
        <v>2</v>
      </c>
      <c r="KE412" s="215"/>
      <c r="KF412" s="60"/>
      <c r="KG412" s="60"/>
      <c r="KH412" s="60"/>
      <c r="KI412" s="60"/>
      <c r="KJ412" s="60"/>
      <c r="KK412" s="60"/>
      <c r="KL412" s="60"/>
      <c r="KM412" s="60"/>
      <c r="KN412" s="60"/>
      <c r="KO412" s="60"/>
      <c r="KP412" s="60"/>
      <c r="KQ412" s="60"/>
      <c r="KR412" s="60"/>
      <c r="KS412" s="60"/>
      <c r="KT412" s="60"/>
      <c r="KU412" s="60"/>
      <c r="KV412" s="60"/>
      <c r="KW412" s="60"/>
      <c r="KX412" s="60"/>
      <c r="KY412" s="60"/>
      <c r="KZ412" s="283" t="str">
        <f t="shared" si="1382"/>
        <v/>
      </c>
      <c r="LA412" s="26"/>
      <c r="LB412" s="18"/>
      <c r="LC412" s="18"/>
      <c r="LD412" s="18"/>
      <c r="LE412" s="18"/>
      <c r="LF412" s="18"/>
      <c r="LG412" s="18"/>
      <c r="LH412" s="18"/>
      <c r="LI412" s="18"/>
      <c r="LJ412" s="18"/>
      <c r="LK412" s="18"/>
      <c r="LL412" s="18"/>
      <c r="LM412" s="18"/>
      <c r="LN412" s="63"/>
      <c r="LO412" s="251">
        <f t="shared" si="1383"/>
        <v>0</v>
      </c>
      <c r="LP412" s="251">
        <f t="shared" si="1384"/>
        <v>0</v>
      </c>
      <c r="LQ412" s="251">
        <f t="shared" si="1385"/>
        <v>0</v>
      </c>
      <c r="LR412" s="251">
        <f t="shared" si="1386"/>
        <v>0</v>
      </c>
      <c r="LS412" s="251">
        <f t="shared" si="1387"/>
        <v>0</v>
      </c>
      <c r="LT412" s="251">
        <f t="shared" si="1388"/>
        <v>0</v>
      </c>
      <c r="LU412" s="251">
        <f t="shared" si="1389"/>
        <v>0</v>
      </c>
      <c r="LV412" s="251">
        <f t="shared" si="1390"/>
        <v>0</v>
      </c>
      <c r="LW412" s="251">
        <f t="shared" si="1391"/>
        <v>0</v>
      </c>
      <c r="LX412" s="251">
        <f t="shared" si="1392"/>
        <v>0</v>
      </c>
      <c r="LY412" s="251">
        <f t="shared" si="1393"/>
        <v>0</v>
      </c>
      <c r="LZ412" s="251">
        <f t="shared" si="1394"/>
        <v>0</v>
      </c>
      <c r="MA412" s="63" t="str">
        <f t="shared" si="1395"/>
        <v/>
      </c>
      <c r="MB412" s="63" t="str">
        <f t="shared" si="1287"/>
        <v/>
      </c>
      <c r="MC412" s="63">
        <f t="shared" si="1288"/>
        <v>398</v>
      </c>
      <c r="MD412" s="63" t="str">
        <f t="shared" si="1289"/>
        <v/>
      </c>
      <c r="ME412" s="63" t="str">
        <f t="shared" si="1290"/>
        <v/>
      </c>
      <c r="MF412" s="315" t="str">
        <f t="shared" si="1396"/>
        <v/>
      </c>
      <c r="MG412" s="315">
        <f>IF(ISNUMBER(MATCH(EO412,$ME$15:$ME$520,0)),0,MAX(MG$14:MG411)+1)</f>
        <v>0</v>
      </c>
      <c r="MH412" s="315" t="str">
        <f t="shared" si="1397"/>
        <v/>
      </c>
      <c r="MI412" s="369"/>
      <c r="MJ412" s="68"/>
      <c r="MK412" s="18"/>
      <c r="ML412" s="242"/>
      <c r="MM412" s="242"/>
      <c r="MN412" s="59"/>
      <c r="MO412" s="59"/>
      <c r="MP412" s="285"/>
      <c r="MQ412" s="59"/>
      <c r="MR412" s="59"/>
      <c r="MS412" s="285"/>
      <c r="MT412" s="59"/>
      <c r="MU412" s="285"/>
      <c r="MV412" s="59"/>
      <c r="MW412" s="59"/>
      <c r="MX412" s="59"/>
      <c r="MY412" s="59"/>
      <c r="MZ412" s="59"/>
      <c r="NA412" s="59"/>
      <c r="NB412" s="59"/>
      <c r="NC412" s="59"/>
      <c r="ND412" s="59"/>
      <c r="NE412" s="59"/>
      <c r="NF412" s="59"/>
      <c r="NG412" s="59"/>
      <c r="NH412" s="59"/>
      <c r="NI412" s="59"/>
      <c r="NJ412" s="59"/>
      <c r="NK412" s="59"/>
      <c r="NL412" s="454"/>
      <c r="NM412" s="454"/>
      <c r="NN412" s="59"/>
      <c r="NO412" s="18"/>
      <c r="NP412" s="18"/>
      <c r="NQ412" s="18"/>
      <c r="NR412" s="18"/>
      <c r="NS412" s="18"/>
      <c r="NT412" s="18"/>
      <c r="NU412" s="18"/>
      <c r="NV412" s="18"/>
      <c r="NW412" s="18"/>
      <c r="NX412" s="18"/>
      <c r="NY412" s="18"/>
      <c r="NZ412" s="18"/>
      <c r="OA412" s="18"/>
      <c r="OB412" s="18"/>
      <c r="OC412" s="18"/>
      <c r="OZ412" s="59"/>
      <c r="PA412" s="251" t="str">
        <f t="shared" si="1398"/>
        <v/>
      </c>
      <c r="PB412" s="251" t="str">
        <f t="shared" si="1399"/>
        <v/>
      </c>
      <c r="PC412" s="251" t="str">
        <f t="shared" si="1400"/>
        <v/>
      </c>
      <c r="PD412" s="251" t="str">
        <f t="shared" si="1401"/>
        <v/>
      </c>
      <c r="PE412" s="251" t="str">
        <f t="shared" si="1402"/>
        <v/>
      </c>
      <c r="PF412" s="251" t="str">
        <f t="shared" si="1403"/>
        <v/>
      </c>
      <c r="PG412" s="251" t="str">
        <f t="shared" si="1404"/>
        <v/>
      </c>
      <c r="PH412" s="251" t="str">
        <f t="shared" si="1405"/>
        <v/>
      </c>
      <c r="PI412" s="251" t="str">
        <f t="shared" si="1406"/>
        <v/>
      </c>
      <c r="PJ412" s="251" t="str">
        <f t="shared" si="1407"/>
        <v/>
      </c>
      <c r="PK412" s="251" t="str">
        <f t="shared" si="1408"/>
        <v/>
      </c>
      <c r="PL412" s="251" t="str">
        <f t="shared" si="1409"/>
        <v/>
      </c>
      <c r="PM412" s="251" t="str">
        <f t="shared" si="1410"/>
        <v/>
      </c>
      <c r="PN412" s="251" t="str">
        <f t="shared" si="1411"/>
        <v/>
      </c>
      <c r="PO412" s="251" t="str">
        <f t="shared" si="1412"/>
        <v/>
      </c>
      <c r="PP412" s="251" t="str">
        <f t="shared" si="1413"/>
        <v/>
      </c>
      <c r="PQ412" s="251" t="str">
        <f t="shared" si="1414"/>
        <v/>
      </c>
      <c r="PR412" s="251" t="str">
        <f t="shared" si="1415"/>
        <v/>
      </c>
      <c r="PS412" s="251" t="str">
        <f t="shared" si="1416"/>
        <v/>
      </c>
      <c r="PT412" s="251" t="str">
        <f t="shared" si="1417"/>
        <v/>
      </c>
      <c r="PU412" s="251" t="str">
        <f t="shared" si="1418"/>
        <v/>
      </c>
      <c r="PV412" s="251" t="str">
        <f t="shared" si="1419"/>
        <v/>
      </c>
      <c r="PW412" s="251" t="str">
        <f t="shared" si="1420"/>
        <v/>
      </c>
      <c r="PX412" s="251" t="str">
        <f t="shared" si="1421"/>
        <v/>
      </c>
      <c r="PY412" s="251" t="str">
        <f t="shared" si="1422"/>
        <v/>
      </c>
      <c r="PZ412" s="251" t="str">
        <f t="shared" si="1423"/>
        <v/>
      </c>
      <c r="QA412" s="251" t="str">
        <f t="shared" si="1424"/>
        <v/>
      </c>
      <c r="QB412" s="251" t="str">
        <f t="shared" si="1425"/>
        <v/>
      </c>
      <c r="QC412" s="251" t="str">
        <f t="shared" si="1426"/>
        <v/>
      </c>
      <c r="QD412" s="251" t="str">
        <f t="shared" si="1427"/>
        <v/>
      </c>
      <c r="QE412" s="251" t="str">
        <f t="shared" si="1428"/>
        <v/>
      </c>
      <c r="QF412" s="63">
        <f t="shared" si="1429"/>
        <v>0</v>
      </c>
      <c r="QG412" s="59"/>
      <c r="QH412" s="59"/>
      <c r="QI412" s="59"/>
      <c r="QJ412" s="59"/>
      <c r="QK412" s="59"/>
      <c r="QL412" s="59"/>
      <c r="QM412" s="59"/>
      <c r="QN412" s="59"/>
    </row>
    <row r="413" spans="1:456" ht="6.75" customHeight="1" x14ac:dyDescent="0.25">
      <c r="A413" s="68"/>
      <c r="B413" s="389" t="str">
        <f t="shared" si="1291"/>
        <v/>
      </c>
      <c r="C413" s="72"/>
      <c r="D413" s="261"/>
      <c r="E413" s="59"/>
      <c r="F413" s="229"/>
      <c r="G413" s="295"/>
      <c r="H413" s="295"/>
      <c r="I413" s="229"/>
      <c r="J413" s="295"/>
      <c r="K413" s="295"/>
      <c r="L413" s="229"/>
      <c r="M413" s="295"/>
      <c r="N413" s="295"/>
      <c r="O413" s="229"/>
      <c r="P413" s="295"/>
      <c r="Q413" s="295"/>
      <c r="R413" s="229"/>
      <c r="S413" s="230"/>
      <c r="T413" s="231"/>
      <c r="U413" s="229"/>
      <c r="V413" s="230"/>
      <c r="W413" s="231"/>
      <c r="X413" s="229"/>
      <c r="Y413" s="230"/>
      <c r="Z413" s="231"/>
      <c r="AA413" s="229"/>
      <c r="AB413" s="295"/>
      <c r="AC413" s="295"/>
      <c r="AD413" s="229"/>
      <c r="AE413" s="295"/>
      <c r="AF413" s="295"/>
      <c r="AG413" s="229"/>
      <c r="AH413" s="295"/>
      <c r="AI413" s="295"/>
      <c r="AJ413" s="229"/>
      <c r="AK413" s="295"/>
      <c r="AL413" s="295"/>
      <c r="AM413" s="229"/>
      <c r="AN413" s="295"/>
      <c r="AO413" s="295"/>
      <c r="AP413" s="243"/>
      <c r="AQ413" s="295"/>
      <c r="AR413" s="290"/>
      <c r="AS413" s="243"/>
      <c r="AT413" s="295"/>
      <c r="AU413" s="290"/>
      <c r="AV413" s="229"/>
      <c r="AW413" s="230"/>
      <c r="AX413" s="231"/>
      <c r="AY413" s="229"/>
      <c r="AZ413" s="230"/>
      <c r="BA413" s="231"/>
      <c r="BB413" s="229"/>
      <c r="BC413" s="230"/>
      <c r="BD413" s="231"/>
      <c r="BE413" s="229"/>
      <c r="BF413" s="230"/>
      <c r="BG413" s="231"/>
      <c r="BH413" s="229"/>
      <c r="BI413" s="230"/>
      <c r="BJ413" s="231"/>
      <c r="BK413" s="243"/>
      <c r="BL413" s="230"/>
      <c r="BM413" s="231"/>
      <c r="BN413" s="243"/>
      <c r="BO413" s="230"/>
      <c r="BP413" s="231"/>
      <c r="BQ413" s="229"/>
      <c r="BR413" s="230"/>
      <c r="BS413" s="231"/>
      <c r="BT413" s="229"/>
      <c r="BU413" s="230"/>
      <c r="BV413" s="231"/>
      <c r="BW413" s="229"/>
      <c r="BX413" s="230"/>
      <c r="BY413" s="231"/>
      <c r="BZ413" s="229"/>
      <c r="CA413" s="230"/>
      <c r="CB413" s="231"/>
      <c r="CC413" s="229"/>
      <c r="CD413" s="230"/>
      <c r="CE413" s="231"/>
      <c r="CF413" s="331"/>
      <c r="CG413" s="332"/>
      <c r="CH413" s="385"/>
      <c r="CI413" s="331"/>
      <c r="CJ413" s="332"/>
      <c r="CK413" s="385"/>
      <c r="CL413" s="243"/>
      <c r="CM413" s="230"/>
      <c r="CN413" s="354"/>
      <c r="CO413" s="243"/>
      <c r="CP413" s="230"/>
      <c r="CQ413" s="231"/>
      <c r="CR413" s="331"/>
      <c r="CS413" s="332"/>
      <c r="CT413" s="333"/>
      <c r="CU413" s="229"/>
      <c r="CV413" s="230"/>
      <c r="CW413" s="231"/>
      <c r="CX413" s="331"/>
      <c r="CY413" s="332"/>
      <c r="CZ413" s="333"/>
      <c r="DA413" s="331"/>
      <c r="DB413" s="332"/>
      <c r="DC413" s="333"/>
      <c r="DD413" s="331"/>
      <c r="DE413" s="332"/>
      <c r="DF413" s="333"/>
      <c r="DG413" s="331"/>
      <c r="DH413" s="332"/>
      <c r="DI413" s="333"/>
      <c r="DJ413" s="229"/>
      <c r="DK413" s="230"/>
      <c r="DL413" s="231"/>
      <c r="DM413" s="229"/>
      <c r="DN413" s="230"/>
      <c r="DO413" s="231"/>
      <c r="DP413" s="331"/>
      <c r="DQ413" s="332"/>
      <c r="DR413" s="333"/>
      <c r="DS413" s="331"/>
      <c r="DT413" s="332"/>
      <c r="DU413" s="333"/>
      <c r="DV413" s="331"/>
      <c r="DW413" s="332"/>
      <c r="DX413" s="333"/>
      <c r="DY413" s="331"/>
      <c r="DZ413" s="332"/>
      <c r="EA413" s="333"/>
      <c r="EB413" s="331"/>
      <c r="EC413" s="332"/>
      <c r="ED413" s="333"/>
      <c r="EE413" s="331"/>
      <c r="EF413" s="332"/>
      <c r="EG413" s="333"/>
      <c r="EH413" s="229"/>
      <c r="EI413" s="230"/>
      <c r="EJ413" s="231"/>
      <c r="EK413" s="229"/>
      <c r="EL413" s="230"/>
      <c r="EM413" s="231"/>
      <c r="EN413" s="244"/>
      <c r="EO413" s="269" t="str">
        <f t="shared" si="1292"/>
        <v/>
      </c>
      <c r="EP413" s="444" t="s">
        <v>1247</v>
      </c>
      <c r="EQ413" s="360" t="str">
        <f t="shared" si="1430"/>
        <v/>
      </c>
      <c r="ER413" s="360" t="str">
        <f t="shared" si="1431"/>
        <v/>
      </c>
      <c r="ES413" s="360" t="str">
        <f t="shared" si="1432"/>
        <v/>
      </c>
      <c r="ET413" s="360" t="str">
        <f t="shared" si="1433"/>
        <v/>
      </c>
      <c r="EU413" s="360" t="str">
        <f t="shared" si="1434"/>
        <v/>
      </c>
      <c r="EV413" s="360" t="str">
        <f t="shared" si="1435"/>
        <v/>
      </c>
      <c r="EW413" s="360" t="str">
        <f t="shared" si="1436"/>
        <v/>
      </c>
      <c r="EX413" s="360" t="str">
        <f t="shared" si="1437"/>
        <v/>
      </c>
      <c r="EY413" s="360" t="str">
        <f t="shared" si="1438"/>
        <v/>
      </c>
      <c r="EZ413" s="360" t="str">
        <f t="shared" si="1439"/>
        <v/>
      </c>
      <c r="FA413" s="360" t="str">
        <f t="shared" si="1440"/>
        <v/>
      </c>
      <c r="FB413" s="360" t="str">
        <f t="shared" si="1441"/>
        <v/>
      </c>
      <c r="FC413" s="360" t="str">
        <f t="shared" si="1442"/>
        <v/>
      </c>
      <c r="FD413" s="360" t="str">
        <f t="shared" si="1443"/>
        <v/>
      </c>
      <c r="FE413" s="360" t="str">
        <f t="shared" si="1444"/>
        <v/>
      </c>
      <c r="FF413" s="360" t="str">
        <f t="shared" si="1445"/>
        <v/>
      </c>
      <c r="FG413" s="360" t="str">
        <f t="shared" si="1446"/>
        <v/>
      </c>
      <c r="FH413" s="360" t="str">
        <f t="shared" si="1447"/>
        <v/>
      </c>
      <c r="FI413" s="360" t="str">
        <f t="shared" si="1448"/>
        <v/>
      </c>
      <c r="FJ413" s="360" t="str">
        <f t="shared" si="1449"/>
        <v/>
      </c>
      <c r="FK413" s="360" t="str">
        <f t="shared" si="1450"/>
        <v/>
      </c>
      <c r="FL413" s="360" t="str">
        <f t="shared" si="1451"/>
        <v/>
      </c>
      <c r="FM413" s="360" t="str">
        <f t="shared" si="1452"/>
        <v/>
      </c>
      <c r="FN413" s="360" t="str">
        <f t="shared" si="1453"/>
        <v/>
      </c>
      <c r="FO413" s="360" t="str">
        <f t="shared" si="1454"/>
        <v/>
      </c>
      <c r="FP413" s="360" t="str">
        <f t="shared" si="1455"/>
        <v/>
      </c>
      <c r="FQ413" s="360" t="str">
        <f t="shared" si="1456"/>
        <v/>
      </c>
      <c r="FR413" s="360" t="str">
        <f t="shared" si="1457"/>
        <v/>
      </c>
      <c r="FS413" s="360" t="str">
        <f t="shared" si="1458"/>
        <v/>
      </c>
      <c r="FT413" s="360" t="str">
        <f t="shared" si="1293"/>
        <v/>
      </c>
      <c r="FU413" s="360" t="str">
        <f t="shared" si="1459"/>
        <v/>
      </c>
      <c r="FV413" s="360" t="str">
        <f t="shared" si="1460"/>
        <v/>
      </c>
      <c r="FW413" s="360" t="str">
        <f t="shared" si="1461"/>
        <v/>
      </c>
      <c r="FX413" s="360" t="str">
        <f t="shared" si="1462"/>
        <v/>
      </c>
      <c r="FY413" s="360" t="str">
        <f t="shared" si="1463"/>
        <v/>
      </c>
      <c r="FZ413" s="360" t="str">
        <f t="shared" si="1464"/>
        <v/>
      </c>
      <c r="GA413" s="360" t="str">
        <f t="shared" si="1465"/>
        <v/>
      </c>
      <c r="GB413" s="360" t="str">
        <f t="shared" si="1466"/>
        <v/>
      </c>
      <c r="GC413" s="360" t="str">
        <f t="shared" si="1467"/>
        <v/>
      </c>
      <c r="GD413" s="360" t="str">
        <f t="shared" si="1468"/>
        <v/>
      </c>
      <c r="GE413" s="360" t="str">
        <f t="shared" si="1469"/>
        <v/>
      </c>
      <c r="GF413" s="360" t="str">
        <f t="shared" si="1470"/>
        <v/>
      </c>
      <c r="GG413" s="360" t="str">
        <f t="shared" si="1471"/>
        <v/>
      </c>
      <c r="GH413" s="360" t="str">
        <f t="shared" si="1472"/>
        <v/>
      </c>
      <c r="GI413" s="360" t="str">
        <f t="shared" si="1473"/>
        <v/>
      </c>
      <c r="GJ413" s="360" t="str">
        <f t="shared" si="1474"/>
        <v/>
      </c>
      <c r="GK413" s="444" t="s">
        <v>1247</v>
      </c>
      <c r="GL413" s="361" t="str">
        <f t="shared" si="1294"/>
        <v>-</v>
      </c>
      <c r="GM413" s="361" t="str">
        <f t="shared" si="1295"/>
        <v>-</v>
      </c>
      <c r="GN413" s="361" t="str">
        <f t="shared" si="1296"/>
        <v>-</v>
      </c>
      <c r="GO413" s="361" t="str">
        <f t="shared" si="1297"/>
        <v>-</v>
      </c>
      <c r="GP413" s="361" t="str">
        <f t="shared" si="1298"/>
        <v>-</v>
      </c>
      <c r="GQ413" s="361" t="str">
        <f t="shared" si="1299"/>
        <v>-</v>
      </c>
      <c r="GR413" s="361" t="str">
        <f t="shared" si="1300"/>
        <v>-</v>
      </c>
      <c r="GS413" s="361" t="str">
        <f t="shared" si="1301"/>
        <v>-</v>
      </c>
      <c r="GT413" s="361" t="str">
        <f t="shared" si="1302"/>
        <v>-</v>
      </c>
      <c r="GU413" s="361" t="str">
        <f t="shared" si="1303"/>
        <v>-</v>
      </c>
      <c r="GV413" s="361" t="str">
        <f t="shared" si="1304"/>
        <v>-</v>
      </c>
      <c r="GW413" s="361" t="str">
        <f t="shared" si="1305"/>
        <v>-</v>
      </c>
      <c r="GX413" s="361" t="str">
        <f t="shared" si="1306"/>
        <v>-</v>
      </c>
      <c r="GY413" s="361" t="str">
        <f t="shared" si="1307"/>
        <v>-</v>
      </c>
      <c r="GZ413" s="361" t="str">
        <f t="shared" si="1308"/>
        <v>-</v>
      </c>
      <c r="HA413" s="361" t="str">
        <f t="shared" si="1309"/>
        <v>-</v>
      </c>
      <c r="HB413" s="361" t="str">
        <f t="shared" si="1310"/>
        <v>-</v>
      </c>
      <c r="HC413" s="361" t="str">
        <f t="shared" si="1311"/>
        <v>-</v>
      </c>
      <c r="HD413" s="361" t="str">
        <f t="shared" si="1312"/>
        <v>-</v>
      </c>
      <c r="HE413" s="361" t="str">
        <f t="shared" si="1313"/>
        <v>-</v>
      </c>
      <c r="HF413" s="361" t="str">
        <f t="shared" si="1314"/>
        <v>-</v>
      </c>
      <c r="HG413" s="361" t="str">
        <f t="shared" si="1315"/>
        <v>-</v>
      </c>
      <c r="HH413" s="361" t="str">
        <f t="shared" si="1316"/>
        <v>-</v>
      </c>
      <c r="HI413" s="361" t="str">
        <f t="shared" si="1317"/>
        <v>-</v>
      </c>
      <c r="HJ413" s="361" t="str">
        <f t="shared" si="1318"/>
        <v>-</v>
      </c>
      <c r="HK413" s="361" t="str">
        <f t="shared" si="1319"/>
        <v>-</v>
      </c>
      <c r="HL413" s="361" t="str">
        <f t="shared" si="1320"/>
        <v>-</v>
      </c>
      <c r="HM413" s="361" t="str">
        <f t="shared" si="1321"/>
        <v>-</v>
      </c>
      <c r="HN413" s="361" t="str">
        <f t="shared" si="1322"/>
        <v>-</v>
      </c>
      <c r="HO413" s="361" t="str">
        <f t="shared" si="1323"/>
        <v>-</v>
      </c>
      <c r="HP413" s="361" t="str">
        <f t="shared" si="1324"/>
        <v>-</v>
      </c>
      <c r="HQ413" s="361" t="str">
        <f t="shared" si="1325"/>
        <v>-</v>
      </c>
      <c r="HR413" s="361" t="str">
        <f t="shared" si="1326"/>
        <v>-</v>
      </c>
      <c r="HS413" s="361" t="str">
        <f t="shared" si="1327"/>
        <v>-</v>
      </c>
      <c r="HT413" s="361" t="str">
        <f t="shared" si="1328"/>
        <v>-</v>
      </c>
      <c r="HU413" s="361" t="str">
        <f t="shared" si="1329"/>
        <v>-</v>
      </c>
      <c r="HV413" s="361" t="str">
        <f t="shared" si="1330"/>
        <v>-</v>
      </c>
      <c r="HW413" s="361" t="str">
        <f t="shared" si="1331"/>
        <v>-</v>
      </c>
      <c r="HX413" s="361" t="str">
        <f t="shared" si="1332"/>
        <v>-</v>
      </c>
      <c r="HY413" s="361" t="str">
        <f t="shared" si="1333"/>
        <v>-</v>
      </c>
      <c r="HZ413" s="361" t="str">
        <f t="shared" si="1334"/>
        <v>-</v>
      </c>
      <c r="IA413" s="361" t="str">
        <f t="shared" si="1335"/>
        <v>-</v>
      </c>
      <c r="IB413" s="361" t="str">
        <f t="shared" si="1336"/>
        <v>-</v>
      </c>
      <c r="IC413" s="361" t="str">
        <f t="shared" si="1337"/>
        <v>-</v>
      </c>
      <c r="ID413" s="361" t="str">
        <f t="shared" si="1338"/>
        <v>-</v>
      </c>
      <c r="IE413" s="361" t="str">
        <f t="shared" si="1339"/>
        <v>-</v>
      </c>
      <c r="IF413" s="444" t="s">
        <v>1247</v>
      </c>
      <c r="IG413" s="56" t="str">
        <f t="shared" si="1475"/>
        <v>-</v>
      </c>
      <c r="IH413" s="56" t="str">
        <f t="shared" si="1476"/>
        <v>-</v>
      </c>
      <c r="II413" s="56" t="str">
        <f t="shared" si="1477"/>
        <v>-</v>
      </c>
      <c r="IJ413" s="56" t="str">
        <f t="shared" si="1478"/>
        <v>-</v>
      </c>
      <c r="IK413" s="56" t="str">
        <f t="shared" si="1340"/>
        <v>-</v>
      </c>
      <c r="IL413" s="56" t="str">
        <f t="shared" si="1341"/>
        <v>-</v>
      </c>
      <c r="IM413" s="56" t="str">
        <f t="shared" si="1342"/>
        <v>-</v>
      </c>
      <c r="IN413" s="56" t="str">
        <f t="shared" si="1343"/>
        <v>-</v>
      </c>
      <c r="IO413" s="56" t="str">
        <f t="shared" si="1344"/>
        <v>-</v>
      </c>
      <c r="IP413" s="56" t="str">
        <f t="shared" si="1345"/>
        <v>-</v>
      </c>
      <c r="IQ413" s="56" t="str">
        <f t="shared" si="1346"/>
        <v>-</v>
      </c>
      <c r="IR413" s="56" t="str">
        <f t="shared" si="1347"/>
        <v>-</v>
      </c>
      <c r="IS413" s="56" t="str">
        <f t="shared" si="1348"/>
        <v>-</v>
      </c>
      <c r="IT413" s="56" t="str">
        <f t="shared" si="1349"/>
        <v>-</v>
      </c>
      <c r="IU413" s="56" t="str">
        <f t="shared" si="1350"/>
        <v>-</v>
      </c>
      <c r="IV413" s="56" t="str">
        <f t="shared" si="1351"/>
        <v>-</v>
      </c>
      <c r="IW413" s="56" t="str">
        <f t="shared" si="1352"/>
        <v>-</v>
      </c>
      <c r="IX413" s="56" t="str">
        <f t="shared" si="1353"/>
        <v>-</v>
      </c>
      <c r="IY413" s="56" t="str">
        <f t="shared" si="1354"/>
        <v>-</v>
      </c>
      <c r="IZ413" s="56" t="str">
        <f t="shared" si="1355"/>
        <v>-</v>
      </c>
      <c r="JA413" s="56" t="str">
        <f t="shared" si="1356"/>
        <v>-</v>
      </c>
      <c r="JB413" s="56" t="str">
        <f t="shared" si="1357"/>
        <v>-</v>
      </c>
      <c r="JC413" s="56" t="str">
        <f t="shared" si="1358"/>
        <v>-</v>
      </c>
      <c r="JD413" s="56" t="str">
        <f t="shared" si="1359"/>
        <v>-</v>
      </c>
      <c r="JE413" s="56" t="str">
        <f t="shared" si="1360"/>
        <v>-</v>
      </c>
      <c r="JF413" s="56" t="str">
        <f t="shared" si="1361"/>
        <v>-</v>
      </c>
      <c r="JG413" s="56" t="str">
        <f t="shared" si="1362"/>
        <v>-</v>
      </c>
      <c r="JH413" s="56" t="str">
        <f t="shared" si="1363"/>
        <v>-</v>
      </c>
      <c r="JI413" s="56" t="str">
        <f t="shared" si="1364"/>
        <v>-</v>
      </c>
      <c r="JJ413" s="56" t="str">
        <f t="shared" si="1365"/>
        <v>-</v>
      </c>
      <c r="JK413" s="56" t="str">
        <f t="shared" si="1366"/>
        <v>-</v>
      </c>
      <c r="JL413" s="56" t="str">
        <f t="shared" si="1367"/>
        <v>-</v>
      </c>
      <c r="JM413" s="56" t="str">
        <f t="shared" si="1368"/>
        <v>-</v>
      </c>
      <c r="JN413" s="56" t="str">
        <f t="shared" si="1369"/>
        <v>-</v>
      </c>
      <c r="JO413" s="56" t="str">
        <f t="shared" si="1370"/>
        <v>-</v>
      </c>
      <c r="JP413" s="56" t="str">
        <f t="shared" si="1371"/>
        <v>-</v>
      </c>
      <c r="JQ413" s="56" t="str">
        <f t="shared" si="1372"/>
        <v>-</v>
      </c>
      <c r="JR413" s="56" t="str">
        <f t="shared" si="1373"/>
        <v>-</v>
      </c>
      <c r="JS413" s="56" t="str">
        <f t="shared" si="1374"/>
        <v>-</v>
      </c>
      <c r="JT413" s="56" t="str">
        <f t="shared" si="1375"/>
        <v>-</v>
      </c>
      <c r="JU413" s="56" t="str">
        <f t="shared" si="1376"/>
        <v>-</v>
      </c>
      <c r="JV413" s="56" t="str">
        <f t="shared" si="1377"/>
        <v>-</v>
      </c>
      <c r="JW413" s="56" t="str">
        <f t="shared" si="1378"/>
        <v>-</v>
      </c>
      <c r="JX413" s="56" t="str">
        <f t="shared" si="1379"/>
        <v>-</v>
      </c>
      <c r="JY413" s="56" t="str">
        <f t="shared" si="1380"/>
        <v>-</v>
      </c>
      <c r="JZ413" s="56" t="str">
        <f t="shared" si="1381"/>
        <v>-</v>
      </c>
      <c r="KA413" s="444" t="s">
        <v>1247</v>
      </c>
      <c r="KB413" s="360">
        <f>IF(ISNUMBER(INDEX($EQ$15:$GK$521,$B413,EO$11)),MAX(KB$14:KB412)+1,0)</f>
        <v>0</v>
      </c>
      <c r="KC413" s="360" t="str">
        <f t="shared" si="1479"/>
        <v/>
      </c>
      <c r="KD413" s="373" t="s">
        <v>2</v>
      </c>
      <c r="KE413" s="215"/>
      <c r="KF413" s="60"/>
      <c r="KG413" s="60"/>
      <c r="KH413" s="60"/>
      <c r="KI413" s="60"/>
      <c r="KJ413" s="60"/>
      <c r="KK413" s="60"/>
      <c r="KL413" s="60"/>
      <c r="KM413" s="60"/>
      <c r="KN413" s="60"/>
      <c r="KO413" s="60"/>
      <c r="KP413" s="60"/>
      <c r="KQ413" s="60"/>
      <c r="KR413" s="60"/>
      <c r="KS413" s="60"/>
      <c r="KT413" s="60"/>
      <c r="KU413" s="60"/>
      <c r="KV413" s="60"/>
      <c r="KW413" s="60"/>
      <c r="KX413" s="60"/>
      <c r="KY413" s="60"/>
      <c r="KZ413" s="283" t="str">
        <f t="shared" si="1382"/>
        <v/>
      </c>
      <c r="LA413" s="26"/>
      <c r="LB413" s="18"/>
      <c r="LC413" s="18"/>
      <c r="LD413" s="18"/>
      <c r="LE413" s="18"/>
      <c r="LF413" s="18"/>
      <c r="LG413" s="18"/>
      <c r="LH413" s="18"/>
      <c r="LI413" s="18"/>
      <c r="LJ413" s="18"/>
      <c r="LK413" s="18"/>
      <c r="LL413" s="18"/>
      <c r="LM413" s="18"/>
      <c r="LN413" s="63"/>
      <c r="LO413" s="251">
        <f t="shared" si="1383"/>
        <v>0</v>
      </c>
      <c r="LP413" s="251">
        <f t="shared" si="1384"/>
        <v>0</v>
      </c>
      <c r="LQ413" s="251">
        <f t="shared" si="1385"/>
        <v>0</v>
      </c>
      <c r="LR413" s="251">
        <f t="shared" si="1386"/>
        <v>0</v>
      </c>
      <c r="LS413" s="251">
        <f t="shared" si="1387"/>
        <v>0</v>
      </c>
      <c r="LT413" s="251">
        <f t="shared" si="1388"/>
        <v>0</v>
      </c>
      <c r="LU413" s="251">
        <f t="shared" si="1389"/>
        <v>0</v>
      </c>
      <c r="LV413" s="251">
        <f t="shared" si="1390"/>
        <v>0</v>
      </c>
      <c r="LW413" s="251">
        <f t="shared" si="1391"/>
        <v>0</v>
      </c>
      <c r="LX413" s="251">
        <f t="shared" si="1392"/>
        <v>0</v>
      </c>
      <c r="LY413" s="251">
        <f t="shared" si="1393"/>
        <v>0</v>
      </c>
      <c r="LZ413" s="251">
        <f t="shared" si="1394"/>
        <v>0</v>
      </c>
      <c r="MA413" s="63" t="str">
        <f t="shared" si="1395"/>
        <v/>
      </c>
      <c r="MB413" s="63" t="str">
        <f t="shared" si="1287"/>
        <v/>
      </c>
      <c r="MC413" s="63">
        <f t="shared" si="1288"/>
        <v>399</v>
      </c>
      <c r="MD413" s="63" t="str">
        <f t="shared" si="1289"/>
        <v/>
      </c>
      <c r="ME413" s="63" t="str">
        <f t="shared" si="1290"/>
        <v/>
      </c>
      <c r="MF413" s="315" t="str">
        <f t="shared" si="1396"/>
        <v/>
      </c>
      <c r="MG413" s="315">
        <f>IF(ISNUMBER(MATCH(EO413,$ME$15:$ME$520,0)),0,MAX(MG$14:MG412)+1)</f>
        <v>0</v>
      </c>
      <c r="MH413" s="315" t="str">
        <f t="shared" si="1397"/>
        <v/>
      </c>
      <c r="MI413" s="369"/>
      <c r="MJ413" s="68"/>
      <c r="MK413" s="18"/>
      <c r="ML413" s="242"/>
      <c r="MM413" s="242"/>
      <c r="MN413" s="59"/>
      <c r="MO413" s="59"/>
      <c r="MP413" s="285"/>
      <c r="MQ413" s="59"/>
      <c r="MR413" s="59"/>
      <c r="MS413" s="285"/>
      <c r="MT413" s="59"/>
      <c r="MU413" s="285"/>
      <c r="MV413" s="59"/>
      <c r="MW413" s="59"/>
      <c r="MX413" s="59"/>
      <c r="MY413" s="59"/>
      <c r="MZ413" s="59"/>
      <c r="NA413" s="59"/>
      <c r="NB413" s="59"/>
      <c r="NC413" s="59"/>
      <c r="ND413" s="59"/>
      <c r="NE413" s="59"/>
      <c r="NF413" s="59"/>
      <c r="NG413" s="59"/>
      <c r="NH413" s="59"/>
      <c r="NI413" s="59"/>
      <c r="NJ413" s="59"/>
      <c r="NK413" s="59"/>
      <c r="NL413" s="454"/>
      <c r="NM413" s="454"/>
      <c r="NN413" s="59"/>
      <c r="NO413" s="18"/>
      <c r="NP413" s="18"/>
      <c r="NQ413" s="18"/>
      <c r="NR413" s="18"/>
      <c r="NS413" s="18"/>
      <c r="NT413" s="18"/>
      <c r="NU413" s="18"/>
      <c r="NV413" s="18"/>
      <c r="NW413" s="18"/>
      <c r="NX413" s="18"/>
      <c r="NY413" s="18"/>
      <c r="NZ413" s="18"/>
      <c r="OA413" s="18"/>
      <c r="OB413" s="18"/>
      <c r="OC413" s="18"/>
      <c r="OZ413" s="59"/>
      <c r="PA413" s="251" t="str">
        <f t="shared" si="1398"/>
        <v/>
      </c>
      <c r="PB413" s="251" t="str">
        <f t="shared" si="1399"/>
        <v/>
      </c>
      <c r="PC413" s="251" t="str">
        <f t="shared" si="1400"/>
        <v/>
      </c>
      <c r="PD413" s="251" t="str">
        <f t="shared" si="1401"/>
        <v/>
      </c>
      <c r="PE413" s="251" t="str">
        <f t="shared" si="1402"/>
        <v/>
      </c>
      <c r="PF413" s="251" t="str">
        <f t="shared" si="1403"/>
        <v/>
      </c>
      <c r="PG413" s="251" t="str">
        <f t="shared" si="1404"/>
        <v/>
      </c>
      <c r="PH413" s="251" t="str">
        <f t="shared" si="1405"/>
        <v/>
      </c>
      <c r="PI413" s="251" t="str">
        <f t="shared" si="1406"/>
        <v/>
      </c>
      <c r="PJ413" s="251" t="str">
        <f t="shared" si="1407"/>
        <v/>
      </c>
      <c r="PK413" s="251" t="str">
        <f t="shared" si="1408"/>
        <v/>
      </c>
      <c r="PL413" s="251" t="str">
        <f t="shared" si="1409"/>
        <v/>
      </c>
      <c r="PM413" s="251" t="str">
        <f t="shared" si="1410"/>
        <v/>
      </c>
      <c r="PN413" s="251" t="str">
        <f t="shared" si="1411"/>
        <v/>
      </c>
      <c r="PO413" s="251" t="str">
        <f t="shared" si="1412"/>
        <v/>
      </c>
      <c r="PP413" s="251" t="str">
        <f t="shared" si="1413"/>
        <v/>
      </c>
      <c r="PQ413" s="251" t="str">
        <f t="shared" si="1414"/>
        <v/>
      </c>
      <c r="PR413" s="251" t="str">
        <f t="shared" si="1415"/>
        <v/>
      </c>
      <c r="PS413" s="251" t="str">
        <f t="shared" si="1416"/>
        <v/>
      </c>
      <c r="PT413" s="251" t="str">
        <f t="shared" si="1417"/>
        <v/>
      </c>
      <c r="PU413" s="251" t="str">
        <f t="shared" si="1418"/>
        <v/>
      </c>
      <c r="PV413" s="251" t="str">
        <f t="shared" si="1419"/>
        <v/>
      </c>
      <c r="PW413" s="251" t="str">
        <f t="shared" si="1420"/>
        <v/>
      </c>
      <c r="PX413" s="251" t="str">
        <f t="shared" si="1421"/>
        <v/>
      </c>
      <c r="PY413" s="251" t="str">
        <f t="shared" si="1422"/>
        <v/>
      </c>
      <c r="PZ413" s="251" t="str">
        <f t="shared" si="1423"/>
        <v/>
      </c>
      <c r="QA413" s="251" t="str">
        <f t="shared" si="1424"/>
        <v/>
      </c>
      <c r="QB413" s="251" t="str">
        <f t="shared" si="1425"/>
        <v/>
      </c>
      <c r="QC413" s="251" t="str">
        <f t="shared" si="1426"/>
        <v/>
      </c>
      <c r="QD413" s="251" t="str">
        <f t="shared" si="1427"/>
        <v/>
      </c>
      <c r="QE413" s="251" t="str">
        <f t="shared" si="1428"/>
        <v/>
      </c>
      <c r="QF413" s="63">
        <f t="shared" si="1429"/>
        <v>0</v>
      </c>
      <c r="QG413" s="59"/>
      <c r="QH413" s="59"/>
      <c r="QI413" s="59"/>
      <c r="QJ413" s="59"/>
      <c r="QK413" s="59"/>
      <c r="QL413" s="59"/>
      <c r="QM413" s="59"/>
      <c r="QN413" s="59"/>
    </row>
    <row r="414" spans="1:456" ht="6.75" customHeight="1" x14ac:dyDescent="0.25">
      <c r="A414" s="68"/>
      <c r="B414" s="389" t="str">
        <f t="shared" si="1291"/>
        <v/>
      </c>
      <c r="C414" s="72"/>
      <c r="D414" s="261"/>
      <c r="E414" s="59"/>
      <c r="F414" s="229"/>
      <c r="G414" s="295"/>
      <c r="H414" s="295"/>
      <c r="I414" s="229"/>
      <c r="J414" s="295"/>
      <c r="K414" s="295"/>
      <c r="L414" s="229"/>
      <c r="M414" s="295"/>
      <c r="N414" s="295"/>
      <c r="O414" s="229"/>
      <c r="P414" s="295"/>
      <c r="Q414" s="295"/>
      <c r="R414" s="229"/>
      <c r="S414" s="230"/>
      <c r="T414" s="231"/>
      <c r="U414" s="229"/>
      <c r="V414" s="230"/>
      <c r="W414" s="231"/>
      <c r="X414" s="229"/>
      <c r="Y414" s="230"/>
      <c r="Z414" s="231"/>
      <c r="AA414" s="229"/>
      <c r="AB414" s="295"/>
      <c r="AC414" s="295"/>
      <c r="AD414" s="229"/>
      <c r="AE414" s="295"/>
      <c r="AF414" s="295"/>
      <c r="AG414" s="229"/>
      <c r="AH414" s="295"/>
      <c r="AI414" s="295"/>
      <c r="AJ414" s="229"/>
      <c r="AK414" s="295"/>
      <c r="AL414" s="295"/>
      <c r="AM414" s="229"/>
      <c r="AN414" s="295"/>
      <c r="AO414" s="295"/>
      <c r="AP414" s="243"/>
      <c r="AQ414" s="295"/>
      <c r="AR414" s="290"/>
      <c r="AS414" s="243"/>
      <c r="AT414" s="295"/>
      <c r="AU414" s="290"/>
      <c r="AV414" s="229"/>
      <c r="AW414" s="230"/>
      <c r="AX414" s="231"/>
      <c r="AY414" s="229"/>
      <c r="AZ414" s="230"/>
      <c r="BA414" s="231"/>
      <c r="BB414" s="229"/>
      <c r="BC414" s="230"/>
      <c r="BD414" s="231"/>
      <c r="BE414" s="229"/>
      <c r="BF414" s="230"/>
      <c r="BG414" s="231"/>
      <c r="BH414" s="229"/>
      <c r="BI414" s="230"/>
      <c r="BJ414" s="231"/>
      <c r="BK414" s="243"/>
      <c r="BL414" s="230"/>
      <c r="BM414" s="231"/>
      <c r="BN414" s="243"/>
      <c r="BO414" s="230"/>
      <c r="BP414" s="231"/>
      <c r="BQ414" s="229"/>
      <c r="BR414" s="230"/>
      <c r="BS414" s="231"/>
      <c r="BT414" s="229"/>
      <c r="BU414" s="230"/>
      <c r="BV414" s="231"/>
      <c r="BW414" s="229"/>
      <c r="BX414" s="230"/>
      <c r="BY414" s="231"/>
      <c r="BZ414" s="229"/>
      <c r="CA414" s="230"/>
      <c r="CB414" s="231"/>
      <c r="CC414" s="229"/>
      <c r="CD414" s="230"/>
      <c r="CE414" s="231"/>
      <c r="CF414" s="331"/>
      <c r="CG414" s="332"/>
      <c r="CH414" s="385"/>
      <c r="CI414" s="331"/>
      <c r="CJ414" s="332"/>
      <c r="CK414" s="385"/>
      <c r="CL414" s="243"/>
      <c r="CM414" s="230"/>
      <c r="CN414" s="354"/>
      <c r="CO414" s="243"/>
      <c r="CP414" s="230"/>
      <c r="CQ414" s="231"/>
      <c r="CR414" s="331"/>
      <c r="CS414" s="332"/>
      <c r="CT414" s="333"/>
      <c r="CU414" s="229"/>
      <c r="CV414" s="230"/>
      <c r="CW414" s="231"/>
      <c r="CX414" s="331"/>
      <c r="CY414" s="332"/>
      <c r="CZ414" s="333"/>
      <c r="DA414" s="331"/>
      <c r="DB414" s="332"/>
      <c r="DC414" s="333"/>
      <c r="DD414" s="331"/>
      <c r="DE414" s="332"/>
      <c r="DF414" s="333"/>
      <c r="DG414" s="331"/>
      <c r="DH414" s="332"/>
      <c r="DI414" s="333"/>
      <c r="DJ414" s="229"/>
      <c r="DK414" s="230"/>
      <c r="DL414" s="231"/>
      <c r="DM414" s="229"/>
      <c r="DN414" s="230"/>
      <c r="DO414" s="231"/>
      <c r="DP414" s="331"/>
      <c r="DQ414" s="332"/>
      <c r="DR414" s="333"/>
      <c r="DS414" s="331"/>
      <c r="DT414" s="332"/>
      <c r="DU414" s="333"/>
      <c r="DV414" s="331"/>
      <c r="DW414" s="332"/>
      <c r="DX414" s="333"/>
      <c r="DY414" s="331"/>
      <c r="DZ414" s="332"/>
      <c r="EA414" s="333"/>
      <c r="EB414" s="331"/>
      <c r="EC414" s="332"/>
      <c r="ED414" s="333"/>
      <c r="EE414" s="331"/>
      <c r="EF414" s="332"/>
      <c r="EG414" s="333"/>
      <c r="EH414" s="229"/>
      <c r="EI414" s="230"/>
      <c r="EJ414" s="231"/>
      <c r="EK414" s="229"/>
      <c r="EL414" s="230"/>
      <c r="EM414" s="231"/>
      <c r="EN414" s="244"/>
      <c r="EO414" s="269" t="str">
        <f t="shared" si="1292"/>
        <v/>
      </c>
      <c r="EP414" s="444" t="s">
        <v>1247</v>
      </c>
      <c r="EQ414" s="360" t="str">
        <f t="shared" si="1430"/>
        <v/>
      </c>
      <c r="ER414" s="360" t="str">
        <f t="shared" si="1431"/>
        <v/>
      </c>
      <c r="ES414" s="360" t="str">
        <f t="shared" si="1432"/>
        <v/>
      </c>
      <c r="ET414" s="360" t="str">
        <f t="shared" si="1433"/>
        <v/>
      </c>
      <c r="EU414" s="360" t="str">
        <f t="shared" si="1434"/>
        <v/>
      </c>
      <c r="EV414" s="360" t="str">
        <f t="shared" si="1435"/>
        <v/>
      </c>
      <c r="EW414" s="360" t="str">
        <f t="shared" si="1436"/>
        <v/>
      </c>
      <c r="EX414" s="360" t="str">
        <f t="shared" si="1437"/>
        <v/>
      </c>
      <c r="EY414" s="360" t="str">
        <f t="shared" si="1438"/>
        <v/>
      </c>
      <c r="EZ414" s="360" t="str">
        <f t="shared" si="1439"/>
        <v/>
      </c>
      <c r="FA414" s="360" t="str">
        <f t="shared" si="1440"/>
        <v/>
      </c>
      <c r="FB414" s="360" t="str">
        <f t="shared" si="1441"/>
        <v/>
      </c>
      <c r="FC414" s="360" t="str">
        <f t="shared" si="1442"/>
        <v/>
      </c>
      <c r="FD414" s="360" t="str">
        <f t="shared" si="1443"/>
        <v/>
      </c>
      <c r="FE414" s="360" t="str">
        <f t="shared" si="1444"/>
        <v/>
      </c>
      <c r="FF414" s="360" t="str">
        <f t="shared" si="1445"/>
        <v/>
      </c>
      <c r="FG414" s="360" t="str">
        <f t="shared" si="1446"/>
        <v/>
      </c>
      <c r="FH414" s="360" t="str">
        <f t="shared" si="1447"/>
        <v/>
      </c>
      <c r="FI414" s="360" t="str">
        <f t="shared" si="1448"/>
        <v/>
      </c>
      <c r="FJ414" s="360" t="str">
        <f t="shared" si="1449"/>
        <v/>
      </c>
      <c r="FK414" s="360" t="str">
        <f t="shared" si="1450"/>
        <v/>
      </c>
      <c r="FL414" s="360" t="str">
        <f t="shared" si="1451"/>
        <v/>
      </c>
      <c r="FM414" s="360" t="str">
        <f t="shared" si="1452"/>
        <v/>
      </c>
      <c r="FN414" s="360" t="str">
        <f t="shared" si="1453"/>
        <v/>
      </c>
      <c r="FO414" s="360" t="str">
        <f t="shared" si="1454"/>
        <v/>
      </c>
      <c r="FP414" s="360" t="str">
        <f t="shared" si="1455"/>
        <v/>
      </c>
      <c r="FQ414" s="360" t="str">
        <f t="shared" si="1456"/>
        <v/>
      </c>
      <c r="FR414" s="360" t="str">
        <f t="shared" si="1457"/>
        <v/>
      </c>
      <c r="FS414" s="360" t="str">
        <f t="shared" si="1458"/>
        <v/>
      </c>
      <c r="FT414" s="360" t="str">
        <f t="shared" si="1293"/>
        <v/>
      </c>
      <c r="FU414" s="360" t="str">
        <f t="shared" si="1459"/>
        <v/>
      </c>
      <c r="FV414" s="360" t="str">
        <f t="shared" si="1460"/>
        <v/>
      </c>
      <c r="FW414" s="360" t="str">
        <f t="shared" si="1461"/>
        <v/>
      </c>
      <c r="FX414" s="360" t="str">
        <f t="shared" si="1462"/>
        <v/>
      </c>
      <c r="FY414" s="360" t="str">
        <f t="shared" si="1463"/>
        <v/>
      </c>
      <c r="FZ414" s="360" t="str">
        <f t="shared" si="1464"/>
        <v/>
      </c>
      <c r="GA414" s="360" t="str">
        <f t="shared" si="1465"/>
        <v/>
      </c>
      <c r="GB414" s="360" t="str">
        <f t="shared" si="1466"/>
        <v/>
      </c>
      <c r="GC414" s="360" t="str">
        <f t="shared" si="1467"/>
        <v/>
      </c>
      <c r="GD414" s="360" t="str">
        <f t="shared" si="1468"/>
        <v/>
      </c>
      <c r="GE414" s="360" t="str">
        <f t="shared" si="1469"/>
        <v/>
      </c>
      <c r="GF414" s="360" t="str">
        <f t="shared" si="1470"/>
        <v/>
      </c>
      <c r="GG414" s="360" t="str">
        <f t="shared" si="1471"/>
        <v/>
      </c>
      <c r="GH414" s="360" t="str">
        <f t="shared" si="1472"/>
        <v/>
      </c>
      <c r="GI414" s="360" t="str">
        <f t="shared" si="1473"/>
        <v/>
      </c>
      <c r="GJ414" s="360" t="str">
        <f t="shared" si="1474"/>
        <v/>
      </c>
      <c r="GK414" s="444" t="s">
        <v>1247</v>
      </c>
      <c r="GL414" s="361" t="str">
        <f t="shared" si="1294"/>
        <v>-</v>
      </c>
      <c r="GM414" s="361" t="str">
        <f t="shared" si="1295"/>
        <v>-</v>
      </c>
      <c r="GN414" s="361" t="str">
        <f t="shared" si="1296"/>
        <v>-</v>
      </c>
      <c r="GO414" s="361" t="str">
        <f t="shared" si="1297"/>
        <v>-</v>
      </c>
      <c r="GP414" s="361" t="str">
        <f t="shared" si="1298"/>
        <v>-</v>
      </c>
      <c r="GQ414" s="361" t="str">
        <f t="shared" si="1299"/>
        <v>-</v>
      </c>
      <c r="GR414" s="361" t="str">
        <f t="shared" si="1300"/>
        <v>-</v>
      </c>
      <c r="GS414" s="361" t="str">
        <f t="shared" si="1301"/>
        <v>-</v>
      </c>
      <c r="GT414" s="361" t="str">
        <f t="shared" si="1302"/>
        <v>-</v>
      </c>
      <c r="GU414" s="361" t="str">
        <f t="shared" si="1303"/>
        <v>-</v>
      </c>
      <c r="GV414" s="361" t="str">
        <f t="shared" si="1304"/>
        <v>-</v>
      </c>
      <c r="GW414" s="361" t="str">
        <f t="shared" si="1305"/>
        <v>-</v>
      </c>
      <c r="GX414" s="361" t="str">
        <f t="shared" si="1306"/>
        <v>-</v>
      </c>
      <c r="GY414" s="361" t="str">
        <f t="shared" si="1307"/>
        <v>-</v>
      </c>
      <c r="GZ414" s="361" t="str">
        <f t="shared" si="1308"/>
        <v>-</v>
      </c>
      <c r="HA414" s="361" t="str">
        <f t="shared" si="1309"/>
        <v>-</v>
      </c>
      <c r="HB414" s="361" t="str">
        <f t="shared" si="1310"/>
        <v>-</v>
      </c>
      <c r="HC414" s="361" t="str">
        <f t="shared" si="1311"/>
        <v>-</v>
      </c>
      <c r="HD414" s="361" t="str">
        <f t="shared" si="1312"/>
        <v>-</v>
      </c>
      <c r="HE414" s="361" t="str">
        <f t="shared" si="1313"/>
        <v>-</v>
      </c>
      <c r="HF414" s="361" t="str">
        <f t="shared" si="1314"/>
        <v>-</v>
      </c>
      <c r="HG414" s="361" t="str">
        <f t="shared" si="1315"/>
        <v>-</v>
      </c>
      <c r="HH414" s="361" t="str">
        <f t="shared" si="1316"/>
        <v>-</v>
      </c>
      <c r="HI414" s="361" t="str">
        <f t="shared" si="1317"/>
        <v>-</v>
      </c>
      <c r="HJ414" s="361" t="str">
        <f t="shared" si="1318"/>
        <v>-</v>
      </c>
      <c r="HK414" s="361" t="str">
        <f t="shared" si="1319"/>
        <v>-</v>
      </c>
      <c r="HL414" s="361" t="str">
        <f t="shared" si="1320"/>
        <v>-</v>
      </c>
      <c r="HM414" s="361" t="str">
        <f t="shared" si="1321"/>
        <v>-</v>
      </c>
      <c r="HN414" s="361" t="str">
        <f t="shared" si="1322"/>
        <v>-</v>
      </c>
      <c r="HO414" s="361" t="str">
        <f t="shared" si="1323"/>
        <v>-</v>
      </c>
      <c r="HP414" s="361" t="str">
        <f t="shared" si="1324"/>
        <v>-</v>
      </c>
      <c r="HQ414" s="361" t="str">
        <f t="shared" si="1325"/>
        <v>-</v>
      </c>
      <c r="HR414" s="361" t="str">
        <f t="shared" si="1326"/>
        <v>-</v>
      </c>
      <c r="HS414" s="361" t="str">
        <f t="shared" si="1327"/>
        <v>-</v>
      </c>
      <c r="HT414" s="361" t="str">
        <f t="shared" si="1328"/>
        <v>-</v>
      </c>
      <c r="HU414" s="361" t="str">
        <f t="shared" si="1329"/>
        <v>-</v>
      </c>
      <c r="HV414" s="361" t="str">
        <f t="shared" si="1330"/>
        <v>-</v>
      </c>
      <c r="HW414" s="361" t="str">
        <f t="shared" si="1331"/>
        <v>-</v>
      </c>
      <c r="HX414" s="361" t="str">
        <f t="shared" si="1332"/>
        <v>-</v>
      </c>
      <c r="HY414" s="361" t="str">
        <f t="shared" si="1333"/>
        <v>-</v>
      </c>
      <c r="HZ414" s="361" t="str">
        <f t="shared" si="1334"/>
        <v>-</v>
      </c>
      <c r="IA414" s="361" t="str">
        <f t="shared" si="1335"/>
        <v>-</v>
      </c>
      <c r="IB414" s="361" t="str">
        <f t="shared" si="1336"/>
        <v>-</v>
      </c>
      <c r="IC414" s="361" t="str">
        <f t="shared" si="1337"/>
        <v>-</v>
      </c>
      <c r="ID414" s="361" t="str">
        <f t="shared" si="1338"/>
        <v>-</v>
      </c>
      <c r="IE414" s="361" t="str">
        <f t="shared" si="1339"/>
        <v>-</v>
      </c>
      <c r="IF414" s="444" t="s">
        <v>1247</v>
      </c>
      <c r="IG414" s="56" t="str">
        <f t="shared" si="1475"/>
        <v>-</v>
      </c>
      <c r="IH414" s="56" t="str">
        <f t="shared" si="1476"/>
        <v>-</v>
      </c>
      <c r="II414" s="56" t="str">
        <f t="shared" si="1477"/>
        <v>-</v>
      </c>
      <c r="IJ414" s="56" t="str">
        <f t="shared" si="1478"/>
        <v>-</v>
      </c>
      <c r="IK414" s="56" t="str">
        <f t="shared" si="1340"/>
        <v>-</v>
      </c>
      <c r="IL414" s="56" t="str">
        <f t="shared" si="1341"/>
        <v>-</v>
      </c>
      <c r="IM414" s="56" t="str">
        <f t="shared" si="1342"/>
        <v>-</v>
      </c>
      <c r="IN414" s="56" t="str">
        <f t="shared" si="1343"/>
        <v>-</v>
      </c>
      <c r="IO414" s="56" t="str">
        <f t="shared" si="1344"/>
        <v>-</v>
      </c>
      <c r="IP414" s="56" t="str">
        <f t="shared" si="1345"/>
        <v>-</v>
      </c>
      <c r="IQ414" s="56" t="str">
        <f t="shared" si="1346"/>
        <v>-</v>
      </c>
      <c r="IR414" s="56" t="str">
        <f t="shared" si="1347"/>
        <v>-</v>
      </c>
      <c r="IS414" s="56" t="str">
        <f t="shared" si="1348"/>
        <v>-</v>
      </c>
      <c r="IT414" s="56" t="str">
        <f t="shared" si="1349"/>
        <v>-</v>
      </c>
      <c r="IU414" s="56" t="str">
        <f t="shared" si="1350"/>
        <v>-</v>
      </c>
      <c r="IV414" s="56" t="str">
        <f t="shared" si="1351"/>
        <v>-</v>
      </c>
      <c r="IW414" s="56" t="str">
        <f t="shared" si="1352"/>
        <v>-</v>
      </c>
      <c r="IX414" s="56" t="str">
        <f t="shared" si="1353"/>
        <v>-</v>
      </c>
      <c r="IY414" s="56" t="str">
        <f t="shared" si="1354"/>
        <v>-</v>
      </c>
      <c r="IZ414" s="56" t="str">
        <f t="shared" si="1355"/>
        <v>-</v>
      </c>
      <c r="JA414" s="56" t="str">
        <f t="shared" si="1356"/>
        <v>-</v>
      </c>
      <c r="JB414" s="56" t="str">
        <f t="shared" si="1357"/>
        <v>-</v>
      </c>
      <c r="JC414" s="56" t="str">
        <f t="shared" si="1358"/>
        <v>-</v>
      </c>
      <c r="JD414" s="56" t="str">
        <f t="shared" si="1359"/>
        <v>-</v>
      </c>
      <c r="JE414" s="56" t="str">
        <f t="shared" si="1360"/>
        <v>-</v>
      </c>
      <c r="JF414" s="56" t="str">
        <f t="shared" si="1361"/>
        <v>-</v>
      </c>
      <c r="JG414" s="56" t="str">
        <f t="shared" si="1362"/>
        <v>-</v>
      </c>
      <c r="JH414" s="56" t="str">
        <f t="shared" si="1363"/>
        <v>-</v>
      </c>
      <c r="JI414" s="56" t="str">
        <f t="shared" si="1364"/>
        <v>-</v>
      </c>
      <c r="JJ414" s="56" t="str">
        <f t="shared" si="1365"/>
        <v>-</v>
      </c>
      <c r="JK414" s="56" t="str">
        <f t="shared" si="1366"/>
        <v>-</v>
      </c>
      <c r="JL414" s="56" t="str">
        <f t="shared" si="1367"/>
        <v>-</v>
      </c>
      <c r="JM414" s="56" t="str">
        <f t="shared" si="1368"/>
        <v>-</v>
      </c>
      <c r="JN414" s="56" t="str">
        <f t="shared" si="1369"/>
        <v>-</v>
      </c>
      <c r="JO414" s="56" t="str">
        <f t="shared" si="1370"/>
        <v>-</v>
      </c>
      <c r="JP414" s="56" t="str">
        <f t="shared" si="1371"/>
        <v>-</v>
      </c>
      <c r="JQ414" s="56" t="str">
        <f t="shared" si="1372"/>
        <v>-</v>
      </c>
      <c r="JR414" s="56" t="str">
        <f t="shared" si="1373"/>
        <v>-</v>
      </c>
      <c r="JS414" s="56" t="str">
        <f t="shared" si="1374"/>
        <v>-</v>
      </c>
      <c r="JT414" s="56" t="str">
        <f t="shared" si="1375"/>
        <v>-</v>
      </c>
      <c r="JU414" s="56" t="str">
        <f t="shared" si="1376"/>
        <v>-</v>
      </c>
      <c r="JV414" s="56" t="str">
        <f t="shared" si="1377"/>
        <v>-</v>
      </c>
      <c r="JW414" s="56" t="str">
        <f t="shared" si="1378"/>
        <v>-</v>
      </c>
      <c r="JX414" s="56" t="str">
        <f t="shared" si="1379"/>
        <v>-</v>
      </c>
      <c r="JY414" s="56" t="str">
        <f t="shared" si="1380"/>
        <v>-</v>
      </c>
      <c r="JZ414" s="56" t="str">
        <f t="shared" si="1381"/>
        <v>-</v>
      </c>
      <c r="KA414" s="444" t="s">
        <v>1247</v>
      </c>
      <c r="KB414" s="360">
        <f>IF(ISNUMBER(INDEX($EQ$15:$GK$521,$B414,EO$11)),MAX(KB$14:KB413)+1,0)</f>
        <v>0</v>
      </c>
      <c r="KC414" s="360" t="str">
        <f t="shared" si="1479"/>
        <v/>
      </c>
      <c r="KD414" s="373" t="s">
        <v>2</v>
      </c>
      <c r="KE414" s="215"/>
      <c r="KF414" s="60"/>
      <c r="KG414" s="60"/>
      <c r="KH414" s="60"/>
      <c r="KI414" s="60"/>
      <c r="KJ414" s="60"/>
      <c r="KK414" s="60"/>
      <c r="KL414" s="60"/>
      <c r="KM414" s="60"/>
      <c r="KN414" s="60"/>
      <c r="KO414" s="60"/>
      <c r="KP414" s="60"/>
      <c r="KQ414" s="60"/>
      <c r="KR414" s="60"/>
      <c r="KS414" s="60"/>
      <c r="KT414" s="60"/>
      <c r="KU414" s="60"/>
      <c r="KV414" s="60"/>
      <c r="KW414" s="60"/>
      <c r="KX414" s="60"/>
      <c r="KY414" s="60"/>
      <c r="KZ414" s="283" t="str">
        <f t="shared" si="1382"/>
        <v/>
      </c>
      <c r="LA414" s="26"/>
      <c r="LB414" s="18"/>
      <c r="LC414" s="18"/>
      <c r="LD414" s="18"/>
      <c r="LE414" s="18"/>
      <c r="LF414" s="18"/>
      <c r="LG414" s="18"/>
      <c r="LH414" s="18"/>
      <c r="LI414" s="18"/>
      <c r="LJ414" s="18"/>
      <c r="LK414" s="18"/>
      <c r="LL414" s="18"/>
      <c r="LM414" s="18"/>
      <c r="LN414" s="63"/>
      <c r="LO414" s="251">
        <f t="shared" si="1383"/>
        <v>0</v>
      </c>
      <c r="LP414" s="251">
        <f t="shared" si="1384"/>
        <v>0</v>
      </c>
      <c r="LQ414" s="251">
        <f t="shared" si="1385"/>
        <v>0</v>
      </c>
      <c r="LR414" s="251">
        <f t="shared" si="1386"/>
        <v>0</v>
      </c>
      <c r="LS414" s="251">
        <f t="shared" si="1387"/>
        <v>0</v>
      </c>
      <c r="LT414" s="251">
        <f t="shared" si="1388"/>
        <v>0</v>
      </c>
      <c r="LU414" s="251">
        <f t="shared" si="1389"/>
        <v>0</v>
      </c>
      <c r="LV414" s="251">
        <f t="shared" si="1390"/>
        <v>0</v>
      </c>
      <c r="LW414" s="251">
        <f t="shared" si="1391"/>
        <v>0</v>
      </c>
      <c r="LX414" s="251">
        <f t="shared" si="1392"/>
        <v>0</v>
      </c>
      <c r="LY414" s="251">
        <f t="shared" si="1393"/>
        <v>0</v>
      </c>
      <c r="LZ414" s="251">
        <f t="shared" si="1394"/>
        <v>0</v>
      </c>
      <c r="MA414" s="63" t="str">
        <f t="shared" si="1395"/>
        <v/>
      </c>
      <c r="MB414" s="63" t="str">
        <f t="shared" si="1287"/>
        <v/>
      </c>
      <c r="MC414" s="63">
        <f t="shared" si="1288"/>
        <v>400</v>
      </c>
      <c r="MD414" s="63" t="str">
        <f t="shared" si="1289"/>
        <v/>
      </c>
      <c r="ME414" s="63" t="str">
        <f t="shared" si="1290"/>
        <v/>
      </c>
      <c r="MF414" s="315" t="str">
        <f t="shared" si="1396"/>
        <v/>
      </c>
      <c r="MG414" s="315">
        <f>IF(ISNUMBER(MATCH(EO414,$ME$15:$ME$520,0)),0,MAX(MG$14:MG413)+1)</f>
        <v>0</v>
      </c>
      <c r="MH414" s="315" t="str">
        <f t="shared" si="1397"/>
        <v/>
      </c>
      <c r="MI414" s="369"/>
      <c r="MJ414" s="68"/>
      <c r="MK414" s="18"/>
      <c r="ML414" s="242"/>
      <c r="MM414" s="242"/>
      <c r="MN414" s="59"/>
      <c r="MO414" s="59"/>
      <c r="MP414" s="285"/>
      <c r="MQ414" s="59"/>
      <c r="MR414" s="59"/>
      <c r="MS414" s="285"/>
      <c r="MT414" s="59"/>
      <c r="MU414" s="285"/>
      <c r="MV414" s="59"/>
      <c r="MW414" s="59"/>
      <c r="MX414" s="59"/>
      <c r="MY414" s="59"/>
      <c r="MZ414" s="59"/>
      <c r="NA414" s="59"/>
      <c r="NB414" s="59"/>
      <c r="NC414" s="59"/>
      <c r="ND414" s="59"/>
      <c r="NE414" s="59"/>
      <c r="NF414" s="59"/>
      <c r="NG414" s="59"/>
      <c r="NH414" s="59"/>
      <c r="NI414" s="59"/>
      <c r="NJ414" s="59"/>
      <c r="NK414" s="59"/>
      <c r="NL414" s="454"/>
      <c r="NM414" s="454"/>
      <c r="NN414" s="59"/>
      <c r="NO414" s="18"/>
      <c r="NP414" s="18"/>
      <c r="NQ414" s="18"/>
      <c r="NR414" s="18"/>
      <c r="NS414" s="18"/>
      <c r="NT414" s="18"/>
      <c r="NU414" s="18"/>
      <c r="NV414" s="18"/>
      <c r="NW414" s="18"/>
      <c r="NX414" s="18"/>
      <c r="NY414" s="18"/>
      <c r="NZ414" s="18"/>
      <c r="OA414" s="18"/>
      <c r="OB414" s="18"/>
      <c r="OC414" s="18"/>
      <c r="OZ414" s="59"/>
      <c r="PA414" s="251" t="str">
        <f t="shared" si="1398"/>
        <v/>
      </c>
      <c r="PB414" s="251" t="str">
        <f t="shared" si="1399"/>
        <v/>
      </c>
      <c r="PC414" s="251" t="str">
        <f t="shared" si="1400"/>
        <v/>
      </c>
      <c r="PD414" s="251" t="str">
        <f t="shared" si="1401"/>
        <v/>
      </c>
      <c r="PE414" s="251" t="str">
        <f t="shared" si="1402"/>
        <v/>
      </c>
      <c r="PF414" s="251" t="str">
        <f t="shared" si="1403"/>
        <v/>
      </c>
      <c r="PG414" s="251" t="str">
        <f t="shared" si="1404"/>
        <v/>
      </c>
      <c r="PH414" s="251" t="str">
        <f t="shared" si="1405"/>
        <v/>
      </c>
      <c r="PI414" s="251" t="str">
        <f t="shared" si="1406"/>
        <v/>
      </c>
      <c r="PJ414" s="251" t="str">
        <f t="shared" si="1407"/>
        <v/>
      </c>
      <c r="PK414" s="251" t="str">
        <f t="shared" si="1408"/>
        <v/>
      </c>
      <c r="PL414" s="251" t="str">
        <f t="shared" si="1409"/>
        <v/>
      </c>
      <c r="PM414" s="251" t="str">
        <f t="shared" si="1410"/>
        <v/>
      </c>
      <c r="PN414" s="251" t="str">
        <f t="shared" si="1411"/>
        <v/>
      </c>
      <c r="PO414" s="251" t="str">
        <f t="shared" si="1412"/>
        <v/>
      </c>
      <c r="PP414" s="251" t="str">
        <f t="shared" si="1413"/>
        <v/>
      </c>
      <c r="PQ414" s="251" t="str">
        <f t="shared" si="1414"/>
        <v/>
      </c>
      <c r="PR414" s="251" t="str">
        <f t="shared" si="1415"/>
        <v/>
      </c>
      <c r="PS414" s="251" t="str">
        <f t="shared" si="1416"/>
        <v/>
      </c>
      <c r="PT414" s="251" t="str">
        <f t="shared" si="1417"/>
        <v/>
      </c>
      <c r="PU414" s="251" t="str">
        <f t="shared" si="1418"/>
        <v/>
      </c>
      <c r="PV414" s="251" t="str">
        <f t="shared" si="1419"/>
        <v/>
      </c>
      <c r="PW414" s="251" t="str">
        <f t="shared" si="1420"/>
        <v/>
      </c>
      <c r="PX414" s="251" t="str">
        <f t="shared" si="1421"/>
        <v/>
      </c>
      <c r="PY414" s="251" t="str">
        <f t="shared" si="1422"/>
        <v/>
      </c>
      <c r="PZ414" s="251" t="str">
        <f t="shared" si="1423"/>
        <v/>
      </c>
      <c r="QA414" s="251" t="str">
        <f t="shared" si="1424"/>
        <v/>
      </c>
      <c r="QB414" s="251" t="str">
        <f t="shared" si="1425"/>
        <v/>
      </c>
      <c r="QC414" s="251" t="str">
        <f t="shared" si="1426"/>
        <v/>
      </c>
      <c r="QD414" s="251" t="str">
        <f t="shared" si="1427"/>
        <v/>
      </c>
      <c r="QE414" s="251" t="str">
        <f t="shared" si="1428"/>
        <v/>
      </c>
      <c r="QF414" s="63">
        <f t="shared" si="1429"/>
        <v>0</v>
      </c>
      <c r="QG414" s="59"/>
      <c r="QH414" s="59"/>
      <c r="QI414" s="59"/>
      <c r="QJ414" s="59"/>
      <c r="QK414" s="59"/>
      <c r="QL414" s="59"/>
      <c r="QM414" s="59"/>
      <c r="QN414" s="59"/>
    </row>
    <row r="415" spans="1:456" ht="6.75" customHeight="1" x14ac:dyDescent="0.25">
      <c r="A415" s="68"/>
      <c r="B415" s="389" t="str">
        <f t="shared" si="1291"/>
        <v/>
      </c>
      <c r="C415" s="72"/>
      <c r="D415" s="261"/>
      <c r="E415" s="59"/>
      <c r="F415" s="229"/>
      <c r="G415" s="295"/>
      <c r="H415" s="295"/>
      <c r="I415" s="229"/>
      <c r="J415" s="295"/>
      <c r="K415" s="295"/>
      <c r="L415" s="229"/>
      <c r="M415" s="295"/>
      <c r="N415" s="295"/>
      <c r="O415" s="229"/>
      <c r="P415" s="295"/>
      <c r="Q415" s="295"/>
      <c r="R415" s="229"/>
      <c r="S415" s="230"/>
      <c r="T415" s="231"/>
      <c r="U415" s="229"/>
      <c r="V415" s="230"/>
      <c r="W415" s="231"/>
      <c r="X415" s="229"/>
      <c r="Y415" s="230"/>
      <c r="Z415" s="231"/>
      <c r="AA415" s="229"/>
      <c r="AB415" s="295"/>
      <c r="AC415" s="295"/>
      <c r="AD415" s="229"/>
      <c r="AE415" s="295"/>
      <c r="AF415" s="295"/>
      <c r="AG415" s="229"/>
      <c r="AH415" s="295"/>
      <c r="AI415" s="295"/>
      <c r="AJ415" s="229"/>
      <c r="AK415" s="295"/>
      <c r="AL415" s="295"/>
      <c r="AM415" s="229"/>
      <c r="AN415" s="295"/>
      <c r="AO415" s="295"/>
      <c r="AP415" s="243"/>
      <c r="AQ415" s="295"/>
      <c r="AR415" s="290"/>
      <c r="AS415" s="243"/>
      <c r="AT415" s="295"/>
      <c r="AU415" s="290"/>
      <c r="AV415" s="229"/>
      <c r="AW415" s="230"/>
      <c r="AX415" s="231"/>
      <c r="AY415" s="229"/>
      <c r="AZ415" s="230"/>
      <c r="BA415" s="231"/>
      <c r="BB415" s="229"/>
      <c r="BC415" s="230"/>
      <c r="BD415" s="231"/>
      <c r="BE415" s="229"/>
      <c r="BF415" s="230"/>
      <c r="BG415" s="231"/>
      <c r="BH415" s="229"/>
      <c r="BI415" s="230"/>
      <c r="BJ415" s="231"/>
      <c r="BK415" s="243"/>
      <c r="BL415" s="230"/>
      <c r="BM415" s="231"/>
      <c r="BN415" s="243"/>
      <c r="BO415" s="230"/>
      <c r="BP415" s="231"/>
      <c r="BQ415" s="229"/>
      <c r="BR415" s="230"/>
      <c r="BS415" s="231"/>
      <c r="BT415" s="229"/>
      <c r="BU415" s="230"/>
      <c r="BV415" s="231"/>
      <c r="BW415" s="229"/>
      <c r="BX415" s="230"/>
      <c r="BY415" s="231"/>
      <c r="BZ415" s="229"/>
      <c r="CA415" s="230"/>
      <c r="CB415" s="231"/>
      <c r="CC415" s="229"/>
      <c r="CD415" s="230"/>
      <c r="CE415" s="231"/>
      <c r="CF415" s="331"/>
      <c r="CG415" s="332"/>
      <c r="CH415" s="385"/>
      <c r="CI415" s="331"/>
      <c r="CJ415" s="332"/>
      <c r="CK415" s="385"/>
      <c r="CL415" s="243"/>
      <c r="CM415" s="230"/>
      <c r="CN415" s="354"/>
      <c r="CO415" s="243"/>
      <c r="CP415" s="230"/>
      <c r="CQ415" s="231"/>
      <c r="CR415" s="331"/>
      <c r="CS415" s="332"/>
      <c r="CT415" s="333"/>
      <c r="CU415" s="229"/>
      <c r="CV415" s="230"/>
      <c r="CW415" s="231"/>
      <c r="CX415" s="331"/>
      <c r="CY415" s="332"/>
      <c r="CZ415" s="333"/>
      <c r="DA415" s="331"/>
      <c r="DB415" s="332"/>
      <c r="DC415" s="333"/>
      <c r="DD415" s="331"/>
      <c r="DE415" s="332"/>
      <c r="DF415" s="333"/>
      <c r="DG415" s="331"/>
      <c r="DH415" s="332"/>
      <c r="DI415" s="333"/>
      <c r="DJ415" s="229"/>
      <c r="DK415" s="230"/>
      <c r="DL415" s="231"/>
      <c r="DM415" s="229"/>
      <c r="DN415" s="230"/>
      <c r="DO415" s="231"/>
      <c r="DP415" s="331"/>
      <c r="DQ415" s="332"/>
      <c r="DR415" s="333"/>
      <c r="DS415" s="331"/>
      <c r="DT415" s="332"/>
      <c r="DU415" s="333"/>
      <c r="DV415" s="331"/>
      <c r="DW415" s="332"/>
      <c r="DX415" s="333"/>
      <c r="DY415" s="331"/>
      <c r="DZ415" s="332"/>
      <c r="EA415" s="333"/>
      <c r="EB415" s="331"/>
      <c r="EC415" s="332"/>
      <c r="ED415" s="333"/>
      <c r="EE415" s="331"/>
      <c r="EF415" s="332"/>
      <c r="EG415" s="333"/>
      <c r="EH415" s="229"/>
      <c r="EI415" s="230"/>
      <c r="EJ415" s="231"/>
      <c r="EK415" s="229"/>
      <c r="EL415" s="230"/>
      <c r="EM415" s="231"/>
      <c r="EN415" s="244"/>
      <c r="EO415" s="269" t="str">
        <f t="shared" si="1292"/>
        <v/>
      </c>
      <c r="EP415" s="444" t="s">
        <v>1247</v>
      </c>
      <c r="EQ415" s="360" t="str">
        <f t="shared" si="1430"/>
        <v/>
      </c>
      <c r="ER415" s="360" t="str">
        <f t="shared" si="1431"/>
        <v/>
      </c>
      <c r="ES415" s="360" t="str">
        <f t="shared" si="1432"/>
        <v/>
      </c>
      <c r="ET415" s="360" t="str">
        <f t="shared" si="1433"/>
        <v/>
      </c>
      <c r="EU415" s="360" t="str">
        <f t="shared" si="1434"/>
        <v/>
      </c>
      <c r="EV415" s="360" t="str">
        <f t="shared" si="1435"/>
        <v/>
      </c>
      <c r="EW415" s="360" t="str">
        <f t="shared" si="1436"/>
        <v/>
      </c>
      <c r="EX415" s="360" t="str">
        <f t="shared" si="1437"/>
        <v/>
      </c>
      <c r="EY415" s="360" t="str">
        <f t="shared" si="1438"/>
        <v/>
      </c>
      <c r="EZ415" s="360" t="str">
        <f t="shared" si="1439"/>
        <v/>
      </c>
      <c r="FA415" s="360" t="str">
        <f t="shared" si="1440"/>
        <v/>
      </c>
      <c r="FB415" s="360" t="str">
        <f t="shared" si="1441"/>
        <v/>
      </c>
      <c r="FC415" s="360" t="str">
        <f t="shared" si="1442"/>
        <v/>
      </c>
      <c r="FD415" s="360" t="str">
        <f t="shared" si="1443"/>
        <v/>
      </c>
      <c r="FE415" s="360" t="str">
        <f t="shared" si="1444"/>
        <v/>
      </c>
      <c r="FF415" s="360" t="str">
        <f t="shared" si="1445"/>
        <v/>
      </c>
      <c r="FG415" s="360" t="str">
        <f t="shared" si="1446"/>
        <v/>
      </c>
      <c r="FH415" s="360" t="str">
        <f t="shared" si="1447"/>
        <v/>
      </c>
      <c r="FI415" s="360" t="str">
        <f t="shared" si="1448"/>
        <v/>
      </c>
      <c r="FJ415" s="360" t="str">
        <f t="shared" si="1449"/>
        <v/>
      </c>
      <c r="FK415" s="360" t="str">
        <f t="shared" si="1450"/>
        <v/>
      </c>
      <c r="FL415" s="360" t="str">
        <f t="shared" si="1451"/>
        <v/>
      </c>
      <c r="FM415" s="360" t="str">
        <f t="shared" si="1452"/>
        <v/>
      </c>
      <c r="FN415" s="360" t="str">
        <f t="shared" si="1453"/>
        <v/>
      </c>
      <c r="FO415" s="360" t="str">
        <f t="shared" si="1454"/>
        <v/>
      </c>
      <c r="FP415" s="360" t="str">
        <f t="shared" si="1455"/>
        <v/>
      </c>
      <c r="FQ415" s="360" t="str">
        <f t="shared" si="1456"/>
        <v/>
      </c>
      <c r="FR415" s="360" t="str">
        <f t="shared" si="1457"/>
        <v/>
      </c>
      <c r="FS415" s="360" t="str">
        <f t="shared" si="1458"/>
        <v/>
      </c>
      <c r="FT415" s="360" t="str">
        <f t="shared" si="1293"/>
        <v/>
      </c>
      <c r="FU415" s="360" t="str">
        <f t="shared" si="1459"/>
        <v/>
      </c>
      <c r="FV415" s="360" t="str">
        <f t="shared" si="1460"/>
        <v/>
      </c>
      <c r="FW415" s="360" t="str">
        <f t="shared" si="1461"/>
        <v/>
      </c>
      <c r="FX415" s="360" t="str">
        <f t="shared" si="1462"/>
        <v/>
      </c>
      <c r="FY415" s="360" t="str">
        <f t="shared" si="1463"/>
        <v/>
      </c>
      <c r="FZ415" s="360" t="str">
        <f t="shared" si="1464"/>
        <v/>
      </c>
      <c r="GA415" s="360" t="str">
        <f t="shared" si="1465"/>
        <v/>
      </c>
      <c r="GB415" s="360" t="str">
        <f t="shared" si="1466"/>
        <v/>
      </c>
      <c r="GC415" s="360" t="str">
        <f t="shared" si="1467"/>
        <v/>
      </c>
      <c r="GD415" s="360" t="str">
        <f t="shared" si="1468"/>
        <v/>
      </c>
      <c r="GE415" s="360" t="str">
        <f t="shared" si="1469"/>
        <v/>
      </c>
      <c r="GF415" s="360" t="str">
        <f t="shared" si="1470"/>
        <v/>
      </c>
      <c r="GG415" s="360" t="str">
        <f t="shared" si="1471"/>
        <v/>
      </c>
      <c r="GH415" s="360" t="str">
        <f t="shared" si="1472"/>
        <v/>
      </c>
      <c r="GI415" s="360" t="str">
        <f t="shared" si="1473"/>
        <v/>
      </c>
      <c r="GJ415" s="360" t="str">
        <f t="shared" si="1474"/>
        <v/>
      </c>
      <c r="GK415" s="444" t="s">
        <v>1247</v>
      </c>
      <c r="GL415" s="361" t="str">
        <f t="shared" si="1294"/>
        <v>-</v>
      </c>
      <c r="GM415" s="361" t="str">
        <f t="shared" si="1295"/>
        <v>-</v>
      </c>
      <c r="GN415" s="361" t="str">
        <f t="shared" si="1296"/>
        <v>-</v>
      </c>
      <c r="GO415" s="361" t="str">
        <f t="shared" si="1297"/>
        <v>-</v>
      </c>
      <c r="GP415" s="361" t="str">
        <f t="shared" si="1298"/>
        <v>-</v>
      </c>
      <c r="GQ415" s="361" t="str">
        <f t="shared" si="1299"/>
        <v>-</v>
      </c>
      <c r="GR415" s="361" t="str">
        <f t="shared" si="1300"/>
        <v>-</v>
      </c>
      <c r="GS415" s="361" t="str">
        <f t="shared" si="1301"/>
        <v>-</v>
      </c>
      <c r="GT415" s="361" t="str">
        <f t="shared" si="1302"/>
        <v>-</v>
      </c>
      <c r="GU415" s="361" t="str">
        <f t="shared" si="1303"/>
        <v>-</v>
      </c>
      <c r="GV415" s="361" t="str">
        <f t="shared" si="1304"/>
        <v>-</v>
      </c>
      <c r="GW415" s="361" t="str">
        <f t="shared" si="1305"/>
        <v>-</v>
      </c>
      <c r="GX415" s="361" t="str">
        <f t="shared" si="1306"/>
        <v>-</v>
      </c>
      <c r="GY415" s="361" t="str">
        <f t="shared" si="1307"/>
        <v>-</v>
      </c>
      <c r="GZ415" s="361" t="str">
        <f t="shared" si="1308"/>
        <v>-</v>
      </c>
      <c r="HA415" s="361" t="str">
        <f t="shared" si="1309"/>
        <v>-</v>
      </c>
      <c r="HB415" s="361" t="str">
        <f t="shared" si="1310"/>
        <v>-</v>
      </c>
      <c r="HC415" s="361" t="str">
        <f t="shared" si="1311"/>
        <v>-</v>
      </c>
      <c r="HD415" s="361" t="str">
        <f t="shared" si="1312"/>
        <v>-</v>
      </c>
      <c r="HE415" s="361" t="str">
        <f t="shared" si="1313"/>
        <v>-</v>
      </c>
      <c r="HF415" s="361" t="str">
        <f t="shared" si="1314"/>
        <v>-</v>
      </c>
      <c r="HG415" s="361" t="str">
        <f t="shared" si="1315"/>
        <v>-</v>
      </c>
      <c r="HH415" s="361" t="str">
        <f t="shared" si="1316"/>
        <v>-</v>
      </c>
      <c r="HI415" s="361" t="str">
        <f t="shared" si="1317"/>
        <v>-</v>
      </c>
      <c r="HJ415" s="361" t="str">
        <f t="shared" si="1318"/>
        <v>-</v>
      </c>
      <c r="HK415" s="361" t="str">
        <f t="shared" si="1319"/>
        <v>-</v>
      </c>
      <c r="HL415" s="361" t="str">
        <f t="shared" si="1320"/>
        <v>-</v>
      </c>
      <c r="HM415" s="361" t="str">
        <f t="shared" si="1321"/>
        <v>-</v>
      </c>
      <c r="HN415" s="361" t="str">
        <f t="shared" si="1322"/>
        <v>-</v>
      </c>
      <c r="HO415" s="361" t="str">
        <f t="shared" si="1323"/>
        <v>-</v>
      </c>
      <c r="HP415" s="361" t="str">
        <f t="shared" si="1324"/>
        <v>-</v>
      </c>
      <c r="HQ415" s="361" t="str">
        <f t="shared" si="1325"/>
        <v>-</v>
      </c>
      <c r="HR415" s="361" t="str">
        <f t="shared" si="1326"/>
        <v>-</v>
      </c>
      <c r="HS415" s="361" t="str">
        <f t="shared" si="1327"/>
        <v>-</v>
      </c>
      <c r="HT415" s="361" t="str">
        <f t="shared" si="1328"/>
        <v>-</v>
      </c>
      <c r="HU415" s="361" t="str">
        <f t="shared" si="1329"/>
        <v>-</v>
      </c>
      <c r="HV415" s="361" t="str">
        <f t="shared" si="1330"/>
        <v>-</v>
      </c>
      <c r="HW415" s="361" t="str">
        <f t="shared" si="1331"/>
        <v>-</v>
      </c>
      <c r="HX415" s="361" t="str">
        <f t="shared" si="1332"/>
        <v>-</v>
      </c>
      <c r="HY415" s="361" t="str">
        <f t="shared" si="1333"/>
        <v>-</v>
      </c>
      <c r="HZ415" s="361" t="str">
        <f t="shared" si="1334"/>
        <v>-</v>
      </c>
      <c r="IA415" s="361" t="str">
        <f t="shared" si="1335"/>
        <v>-</v>
      </c>
      <c r="IB415" s="361" t="str">
        <f t="shared" si="1336"/>
        <v>-</v>
      </c>
      <c r="IC415" s="361" t="str">
        <f t="shared" si="1337"/>
        <v>-</v>
      </c>
      <c r="ID415" s="361" t="str">
        <f t="shared" si="1338"/>
        <v>-</v>
      </c>
      <c r="IE415" s="361" t="str">
        <f t="shared" si="1339"/>
        <v>-</v>
      </c>
      <c r="IF415" s="444" t="s">
        <v>1247</v>
      </c>
      <c r="IG415" s="56" t="str">
        <f t="shared" si="1475"/>
        <v>-</v>
      </c>
      <c r="IH415" s="56" t="str">
        <f t="shared" si="1476"/>
        <v>-</v>
      </c>
      <c r="II415" s="56" t="str">
        <f t="shared" si="1477"/>
        <v>-</v>
      </c>
      <c r="IJ415" s="56" t="str">
        <f t="shared" si="1478"/>
        <v>-</v>
      </c>
      <c r="IK415" s="56" t="str">
        <f t="shared" si="1340"/>
        <v>-</v>
      </c>
      <c r="IL415" s="56" t="str">
        <f t="shared" si="1341"/>
        <v>-</v>
      </c>
      <c r="IM415" s="56" t="str">
        <f t="shared" si="1342"/>
        <v>-</v>
      </c>
      <c r="IN415" s="56" t="str">
        <f t="shared" si="1343"/>
        <v>-</v>
      </c>
      <c r="IO415" s="56" t="str">
        <f t="shared" si="1344"/>
        <v>-</v>
      </c>
      <c r="IP415" s="56" t="str">
        <f t="shared" si="1345"/>
        <v>-</v>
      </c>
      <c r="IQ415" s="56" t="str">
        <f t="shared" si="1346"/>
        <v>-</v>
      </c>
      <c r="IR415" s="56" t="str">
        <f t="shared" si="1347"/>
        <v>-</v>
      </c>
      <c r="IS415" s="56" t="str">
        <f t="shared" si="1348"/>
        <v>-</v>
      </c>
      <c r="IT415" s="56" t="str">
        <f t="shared" si="1349"/>
        <v>-</v>
      </c>
      <c r="IU415" s="56" t="str">
        <f t="shared" si="1350"/>
        <v>-</v>
      </c>
      <c r="IV415" s="56" t="str">
        <f t="shared" si="1351"/>
        <v>-</v>
      </c>
      <c r="IW415" s="56" t="str">
        <f t="shared" si="1352"/>
        <v>-</v>
      </c>
      <c r="IX415" s="56" t="str">
        <f t="shared" si="1353"/>
        <v>-</v>
      </c>
      <c r="IY415" s="56" t="str">
        <f t="shared" si="1354"/>
        <v>-</v>
      </c>
      <c r="IZ415" s="56" t="str">
        <f t="shared" si="1355"/>
        <v>-</v>
      </c>
      <c r="JA415" s="56" t="str">
        <f t="shared" si="1356"/>
        <v>-</v>
      </c>
      <c r="JB415" s="56" t="str">
        <f t="shared" si="1357"/>
        <v>-</v>
      </c>
      <c r="JC415" s="56" t="str">
        <f t="shared" si="1358"/>
        <v>-</v>
      </c>
      <c r="JD415" s="56" t="str">
        <f t="shared" si="1359"/>
        <v>-</v>
      </c>
      <c r="JE415" s="56" t="str">
        <f t="shared" si="1360"/>
        <v>-</v>
      </c>
      <c r="JF415" s="56" t="str">
        <f t="shared" si="1361"/>
        <v>-</v>
      </c>
      <c r="JG415" s="56" t="str">
        <f t="shared" si="1362"/>
        <v>-</v>
      </c>
      <c r="JH415" s="56" t="str">
        <f t="shared" si="1363"/>
        <v>-</v>
      </c>
      <c r="JI415" s="56" t="str">
        <f t="shared" si="1364"/>
        <v>-</v>
      </c>
      <c r="JJ415" s="56" t="str">
        <f t="shared" si="1365"/>
        <v>-</v>
      </c>
      <c r="JK415" s="56" t="str">
        <f t="shared" si="1366"/>
        <v>-</v>
      </c>
      <c r="JL415" s="56" t="str">
        <f t="shared" si="1367"/>
        <v>-</v>
      </c>
      <c r="JM415" s="56" t="str">
        <f t="shared" si="1368"/>
        <v>-</v>
      </c>
      <c r="JN415" s="56" t="str">
        <f t="shared" si="1369"/>
        <v>-</v>
      </c>
      <c r="JO415" s="56" t="str">
        <f t="shared" si="1370"/>
        <v>-</v>
      </c>
      <c r="JP415" s="56" t="str">
        <f t="shared" si="1371"/>
        <v>-</v>
      </c>
      <c r="JQ415" s="56" t="str">
        <f t="shared" si="1372"/>
        <v>-</v>
      </c>
      <c r="JR415" s="56" t="str">
        <f t="shared" si="1373"/>
        <v>-</v>
      </c>
      <c r="JS415" s="56" t="str">
        <f t="shared" si="1374"/>
        <v>-</v>
      </c>
      <c r="JT415" s="56" t="str">
        <f t="shared" si="1375"/>
        <v>-</v>
      </c>
      <c r="JU415" s="56" t="str">
        <f t="shared" si="1376"/>
        <v>-</v>
      </c>
      <c r="JV415" s="56" t="str">
        <f t="shared" si="1377"/>
        <v>-</v>
      </c>
      <c r="JW415" s="56" t="str">
        <f t="shared" si="1378"/>
        <v>-</v>
      </c>
      <c r="JX415" s="56" t="str">
        <f t="shared" si="1379"/>
        <v>-</v>
      </c>
      <c r="JY415" s="56" t="str">
        <f t="shared" si="1380"/>
        <v>-</v>
      </c>
      <c r="JZ415" s="56" t="str">
        <f t="shared" si="1381"/>
        <v>-</v>
      </c>
      <c r="KA415" s="444" t="s">
        <v>1247</v>
      </c>
      <c r="KB415" s="360">
        <f>IF(ISNUMBER(INDEX($EQ$15:$GK$521,$B415,EO$11)),MAX(KB$14:KB414)+1,0)</f>
        <v>0</v>
      </c>
      <c r="KC415" s="360" t="str">
        <f t="shared" si="1479"/>
        <v/>
      </c>
      <c r="KD415" s="373" t="s">
        <v>2</v>
      </c>
      <c r="KE415" s="215"/>
      <c r="KF415" s="60"/>
      <c r="KG415" s="60"/>
      <c r="KH415" s="60"/>
      <c r="KI415" s="60"/>
      <c r="KJ415" s="60"/>
      <c r="KK415" s="60"/>
      <c r="KL415" s="60"/>
      <c r="KM415" s="60"/>
      <c r="KN415" s="60"/>
      <c r="KO415" s="60"/>
      <c r="KP415" s="60"/>
      <c r="KQ415" s="60"/>
      <c r="KR415" s="60"/>
      <c r="KS415" s="60"/>
      <c r="KT415" s="60"/>
      <c r="KU415" s="60"/>
      <c r="KV415" s="60"/>
      <c r="KW415" s="60"/>
      <c r="KX415" s="60"/>
      <c r="KY415" s="60"/>
      <c r="KZ415" s="283" t="str">
        <f t="shared" si="1382"/>
        <v/>
      </c>
      <c r="LA415" s="26"/>
      <c r="LB415" s="18"/>
      <c r="LC415" s="18"/>
      <c r="LD415" s="18"/>
      <c r="LE415" s="18"/>
      <c r="LF415" s="18"/>
      <c r="LG415" s="18"/>
      <c r="LH415" s="18"/>
      <c r="LI415" s="18"/>
      <c r="LJ415" s="18"/>
      <c r="LK415" s="18"/>
      <c r="LL415" s="18"/>
      <c r="LM415" s="18"/>
      <c r="LN415" s="63"/>
      <c r="LO415" s="251">
        <f t="shared" si="1383"/>
        <v>0</v>
      </c>
      <c r="LP415" s="251">
        <f t="shared" si="1384"/>
        <v>0</v>
      </c>
      <c r="LQ415" s="251">
        <f t="shared" si="1385"/>
        <v>0</v>
      </c>
      <c r="LR415" s="251">
        <f t="shared" si="1386"/>
        <v>0</v>
      </c>
      <c r="LS415" s="251">
        <f t="shared" si="1387"/>
        <v>0</v>
      </c>
      <c r="LT415" s="251">
        <f t="shared" si="1388"/>
        <v>0</v>
      </c>
      <c r="LU415" s="251">
        <f t="shared" si="1389"/>
        <v>0</v>
      </c>
      <c r="LV415" s="251">
        <f t="shared" si="1390"/>
        <v>0</v>
      </c>
      <c r="LW415" s="251">
        <f t="shared" si="1391"/>
        <v>0</v>
      </c>
      <c r="LX415" s="251">
        <f t="shared" si="1392"/>
        <v>0</v>
      </c>
      <c r="LY415" s="251">
        <f t="shared" si="1393"/>
        <v>0</v>
      </c>
      <c r="LZ415" s="251">
        <f t="shared" si="1394"/>
        <v>0</v>
      </c>
      <c r="MA415" s="63" t="str">
        <f t="shared" si="1395"/>
        <v/>
      </c>
      <c r="MB415" s="63" t="str">
        <f t="shared" si="1287"/>
        <v/>
      </c>
      <c r="MC415" s="63">
        <f t="shared" si="1288"/>
        <v>401</v>
      </c>
      <c r="MD415" s="63" t="str">
        <f t="shared" si="1289"/>
        <v/>
      </c>
      <c r="ME415" s="63" t="str">
        <f t="shared" si="1290"/>
        <v/>
      </c>
      <c r="MF415" s="315" t="str">
        <f t="shared" si="1396"/>
        <v/>
      </c>
      <c r="MG415" s="315">
        <f>IF(ISNUMBER(MATCH(EO415,$ME$15:$ME$520,0)),0,MAX(MG$14:MG414)+1)</f>
        <v>0</v>
      </c>
      <c r="MH415" s="315" t="str">
        <f t="shared" si="1397"/>
        <v/>
      </c>
      <c r="MI415" s="369"/>
      <c r="MJ415" s="68"/>
      <c r="MK415" s="18"/>
      <c r="ML415" s="242"/>
      <c r="MM415" s="242"/>
      <c r="MN415" s="59"/>
      <c r="MO415" s="59"/>
      <c r="MP415" s="285"/>
      <c r="MQ415" s="59"/>
      <c r="MR415" s="59"/>
      <c r="MS415" s="285"/>
      <c r="MT415" s="59"/>
      <c r="MU415" s="285"/>
      <c r="MV415" s="59"/>
      <c r="MW415" s="59"/>
      <c r="MX415" s="59"/>
      <c r="MY415" s="59"/>
      <c r="MZ415" s="59"/>
      <c r="NA415" s="59"/>
      <c r="NB415" s="59"/>
      <c r="NC415" s="59"/>
      <c r="ND415" s="59"/>
      <c r="NE415" s="59"/>
      <c r="NF415" s="59"/>
      <c r="NG415" s="59"/>
      <c r="NH415" s="59"/>
      <c r="NI415" s="59"/>
      <c r="NJ415" s="59"/>
      <c r="NK415" s="59"/>
      <c r="NL415" s="454"/>
      <c r="NM415" s="454"/>
      <c r="NN415" s="59"/>
      <c r="NO415" s="18"/>
      <c r="NP415" s="18"/>
      <c r="NQ415" s="18"/>
      <c r="NR415" s="18"/>
      <c r="NS415" s="18"/>
      <c r="NT415" s="18"/>
      <c r="NU415" s="18"/>
      <c r="NV415" s="18"/>
      <c r="NW415" s="18"/>
      <c r="NX415" s="18"/>
      <c r="NY415" s="18"/>
      <c r="NZ415" s="18"/>
      <c r="OA415" s="18"/>
      <c r="OB415" s="18"/>
      <c r="OC415" s="18"/>
      <c r="OZ415" s="59"/>
      <c r="PA415" s="251" t="str">
        <f t="shared" si="1398"/>
        <v/>
      </c>
      <c r="PB415" s="251" t="str">
        <f t="shared" si="1399"/>
        <v/>
      </c>
      <c r="PC415" s="251" t="str">
        <f t="shared" si="1400"/>
        <v/>
      </c>
      <c r="PD415" s="251" t="str">
        <f t="shared" si="1401"/>
        <v/>
      </c>
      <c r="PE415" s="251" t="str">
        <f t="shared" si="1402"/>
        <v/>
      </c>
      <c r="PF415" s="251" t="str">
        <f t="shared" si="1403"/>
        <v/>
      </c>
      <c r="PG415" s="251" t="str">
        <f t="shared" si="1404"/>
        <v/>
      </c>
      <c r="PH415" s="251" t="str">
        <f t="shared" si="1405"/>
        <v/>
      </c>
      <c r="PI415" s="251" t="str">
        <f t="shared" si="1406"/>
        <v/>
      </c>
      <c r="PJ415" s="251" t="str">
        <f t="shared" si="1407"/>
        <v/>
      </c>
      <c r="PK415" s="251" t="str">
        <f t="shared" si="1408"/>
        <v/>
      </c>
      <c r="PL415" s="251" t="str">
        <f t="shared" si="1409"/>
        <v/>
      </c>
      <c r="PM415" s="251" t="str">
        <f t="shared" si="1410"/>
        <v/>
      </c>
      <c r="PN415" s="251" t="str">
        <f t="shared" si="1411"/>
        <v/>
      </c>
      <c r="PO415" s="251" t="str">
        <f t="shared" si="1412"/>
        <v/>
      </c>
      <c r="PP415" s="251" t="str">
        <f t="shared" si="1413"/>
        <v/>
      </c>
      <c r="PQ415" s="251" t="str">
        <f t="shared" si="1414"/>
        <v/>
      </c>
      <c r="PR415" s="251" t="str">
        <f t="shared" si="1415"/>
        <v/>
      </c>
      <c r="PS415" s="251" t="str">
        <f t="shared" si="1416"/>
        <v/>
      </c>
      <c r="PT415" s="251" t="str">
        <f t="shared" si="1417"/>
        <v/>
      </c>
      <c r="PU415" s="251" t="str">
        <f t="shared" si="1418"/>
        <v/>
      </c>
      <c r="PV415" s="251" t="str">
        <f t="shared" si="1419"/>
        <v/>
      </c>
      <c r="PW415" s="251" t="str">
        <f t="shared" si="1420"/>
        <v/>
      </c>
      <c r="PX415" s="251" t="str">
        <f t="shared" si="1421"/>
        <v/>
      </c>
      <c r="PY415" s="251" t="str">
        <f t="shared" si="1422"/>
        <v/>
      </c>
      <c r="PZ415" s="251" t="str">
        <f t="shared" si="1423"/>
        <v/>
      </c>
      <c r="QA415" s="251" t="str">
        <f t="shared" si="1424"/>
        <v/>
      </c>
      <c r="QB415" s="251" t="str">
        <f t="shared" si="1425"/>
        <v/>
      </c>
      <c r="QC415" s="251" t="str">
        <f t="shared" si="1426"/>
        <v/>
      </c>
      <c r="QD415" s="251" t="str">
        <f t="shared" si="1427"/>
        <v/>
      </c>
      <c r="QE415" s="251" t="str">
        <f t="shared" si="1428"/>
        <v/>
      </c>
      <c r="QF415" s="63">
        <f t="shared" si="1429"/>
        <v>0</v>
      </c>
      <c r="QG415" s="59"/>
      <c r="QH415" s="59"/>
      <c r="QI415" s="59"/>
      <c r="QJ415" s="59"/>
      <c r="QK415" s="59"/>
      <c r="QL415" s="59"/>
      <c r="QM415" s="59"/>
      <c r="QN415" s="59"/>
    </row>
    <row r="416" spans="1:456" ht="6.75" customHeight="1" x14ac:dyDescent="0.25">
      <c r="A416" s="68"/>
      <c r="B416" s="389" t="str">
        <f t="shared" si="1291"/>
        <v/>
      </c>
      <c r="C416" s="72"/>
      <c r="D416" s="261"/>
      <c r="E416" s="59"/>
      <c r="F416" s="229"/>
      <c r="G416" s="295"/>
      <c r="H416" s="295"/>
      <c r="I416" s="229"/>
      <c r="J416" s="295"/>
      <c r="K416" s="295"/>
      <c r="L416" s="229"/>
      <c r="M416" s="295"/>
      <c r="N416" s="295"/>
      <c r="O416" s="229"/>
      <c r="P416" s="295"/>
      <c r="Q416" s="295"/>
      <c r="R416" s="229"/>
      <c r="S416" s="230"/>
      <c r="T416" s="231"/>
      <c r="U416" s="229"/>
      <c r="V416" s="230"/>
      <c r="W416" s="231"/>
      <c r="X416" s="229"/>
      <c r="Y416" s="230"/>
      <c r="Z416" s="231"/>
      <c r="AA416" s="229"/>
      <c r="AB416" s="295"/>
      <c r="AC416" s="295"/>
      <c r="AD416" s="229"/>
      <c r="AE416" s="295"/>
      <c r="AF416" s="295"/>
      <c r="AG416" s="229"/>
      <c r="AH416" s="295"/>
      <c r="AI416" s="295"/>
      <c r="AJ416" s="229"/>
      <c r="AK416" s="295"/>
      <c r="AL416" s="295"/>
      <c r="AM416" s="229"/>
      <c r="AN416" s="295"/>
      <c r="AO416" s="295"/>
      <c r="AP416" s="243"/>
      <c r="AQ416" s="295"/>
      <c r="AR416" s="290"/>
      <c r="AS416" s="243"/>
      <c r="AT416" s="295"/>
      <c r="AU416" s="290"/>
      <c r="AV416" s="229"/>
      <c r="AW416" s="230"/>
      <c r="AX416" s="231"/>
      <c r="AY416" s="229"/>
      <c r="AZ416" s="230"/>
      <c r="BA416" s="231"/>
      <c r="BB416" s="229"/>
      <c r="BC416" s="230"/>
      <c r="BD416" s="231"/>
      <c r="BE416" s="229"/>
      <c r="BF416" s="230"/>
      <c r="BG416" s="231"/>
      <c r="BH416" s="229"/>
      <c r="BI416" s="230"/>
      <c r="BJ416" s="231"/>
      <c r="BK416" s="243"/>
      <c r="BL416" s="230"/>
      <c r="BM416" s="231"/>
      <c r="BN416" s="243"/>
      <c r="BO416" s="230"/>
      <c r="BP416" s="231"/>
      <c r="BQ416" s="229"/>
      <c r="BR416" s="230"/>
      <c r="BS416" s="231"/>
      <c r="BT416" s="229"/>
      <c r="BU416" s="230"/>
      <c r="BV416" s="231"/>
      <c r="BW416" s="229"/>
      <c r="BX416" s="230"/>
      <c r="BY416" s="231"/>
      <c r="BZ416" s="229"/>
      <c r="CA416" s="230"/>
      <c r="CB416" s="231"/>
      <c r="CC416" s="229"/>
      <c r="CD416" s="230"/>
      <c r="CE416" s="231"/>
      <c r="CF416" s="331"/>
      <c r="CG416" s="332"/>
      <c r="CH416" s="385"/>
      <c r="CI416" s="331"/>
      <c r="CJ416" s="332"/>
      <c r="CK416" s="385"/>
      <c r="CL416" s="243"/>
      <c r="CM416" s="230"/>
      <c r="CN416" s="354"/>
      <c r="CO416" s="243"/>
      <c r="CP416" s="230"/>
      <c r="CQ416" s="231"/>
      <c r="CR416" s="331"/>
      <c r="CS416" s="332"/>
      <c r="CT416" s="333"/>
      <c r="CU416" s="229"/>
      <c r="CV416" s="230"/>
      <c r="CW416" s="231"/>
      <c r="CX416" s="331"/>
      <c r="CY416" s="332"/>
      <c r="CZ416" s="333"/>
      <c r="DA416" s="331"/>
      <c r="DB416" s="332"/>
      <c r="DC416" s="333"/>
      <c r="DD416" s="331"/>
      <c r="DE416" s="332"/>
      <c r="DF416" s="333"/>
      <c r="DG416" s="331"/>
      <c r="DH416" s="332"/>
      <c r="DI416" s="333"/>
      <c r="DJ416" s="229"/>
      <c r="DK416" s="230"/>
      <c r="DL416" s="231"/>
      <c r="DM416" s="229"/>
      <c r="DN416" s="230"/>
      <c r="DO416" s="231"/>
      <c r="DP416" s="331"/>
      <c r="DQ416" s="332"/>
      <c r="DR416" s="333"/>
      <c r="DS416" s="331"/>
      <c r="DT416" s="332"/>
      <c r="DU416" s="333"/>
      <c r="DV416" s="331"/>
      <c r="DW416" s="332"/>
      <c r="DX416" s="333"/>
      <c r="DY416" s="331"/>
      <c r="DZ416" s="332"/>
      <c r="EA416" s="333"/>
      <c r="EB416" s="331"/>
      <c r="EC416" s="332"/>
      <c r="ED416" s="333"/>
      <c r="EE416" s="331"/>
      <c r="EF416" s="332"/>
      <c r="EG416" s="333"/>
      <c r="EH416" s="229"/>
      <c r="EI416" s="230"/>
      <c r="EJ416" s="231"/>
      <c r="EK416" s="229"/>
      <c r="EL416" s="230"/>
      <c r="EM416" s="231"/>
      <c r="EN416" s="244"/>
      <c r="EO416" s="269" t="str">
        <f t="shared" si="1292"/>
        <v/>
      </c>
      <c r="EP416" s="444" t="s">
        <v>1247</v>
      </c>
      <c r="EQ416" s="360" t="str">
        <f t="shared" si="1430"/>
        <v/>
      </c>
      <c r="ER416" s="360" t="str">
        <f t="shared" si="1431"/>
        <v/>
      </c>
      <c r="ES416" s="360" t="str">
        <f t="shared" si="1432"/>
        <v/>
      </c>
      <c r="ET416" s="360" t="str">
        <f t="shared" si="1433"/>
        <v/>
      </c>
      <c r="EU416" s="360" t="str">
        <f t="shared" si="1434"/>
        <v/>
      </c>
      <c r="EV416" s="360" t="str">
        <f t="shared" si="1435"/>
        <v/>
      </c>
      <c r="EW416" s="360" t="str">
        <f t="shared" si="1436"/>
        <v/>
      </c>
      <c r="EX416" s="360" t="str">
        <f t="shared" si="1437"/>
        <v/>
      </c>
      <c r="EY416" s="360" t="str">
        <f t="shared" si="1438"/>
        <v/>
      </c>
      <c r="EZ416" s="360" t="str">
        <f t="shared" si="1439"/>
        <v/>
      </c>
      <c r="FA416" s="360" t="str">
        <f t="shared" si="1440"/>
        <v/>
      </c>
      <c r="FB416" s="360" t="str">
        <f t="shared" si="1441"/>
        <v/>
      </c>
      <c r="FC416" s="360" t="str">
        <f t="shared" si="1442"/>
        <v/>
      </c>
      <c r="FD416" s="360" t="str">
        <f t="shared" si="1443"/>
        <v/>
      </c>
      <c r="FE416" s="360" t="str">
        <f t="shared" si="1444"/>
        <v/>
      </c>
      <c r="FF416" s="360" t="str">
        <f t="shared" si="1445"/>
        <v/>
      </c>
      <c r="FG416" s="360" t="str">
        <f t="shared" si="1446"/>
        <v/>
      </c>
      <c r="FH416" s="360" t="str">
        <f t="shared" si="1447"/>
        <v/>
      </c>
      <c r="FI416" s="360" t="str">
        <f t="shared" si="1448"/>
        <v/>
      </c>
      <c r="FJ416" s="360" t="str">
        <f t="shared" si="1449"/>
        <v/>
      </c>
      <c r="FK416" s="360" t="str">
        <f t="shared" si="1450"/>
        <v/>
      </c>
      <c r="FL416" s="360" t="str">
        <f t="shared" si="1451"/>
        <v/>
      </c>
      <c r="FM416" s="360" t="str">
        <f t="shared" si="1452"/>
        <v/>
      </c>
      <c r="FN416" s="360" t="str">
        <f t="shared" si="1453"/>
        <v/>
      </c>
      <c r="FO416" s="360" t="str">
        <f t="shared" si="1454"/>
        <v/>
      </c>
      <c r="FP416" s="360" t="str">
        <f t="shared" si="1455"/>
        <v/>
      </c>
      <c r="FQ416" s="360" t="str">
        <f t="shared" si="1456"/>
        <v/>
      </c>
      <c r="FR416" s="360" t="str">
        <f t="shared" si="1457"/>
        <v/>
      </c>
      <c r="FS416" s="360" t="str">
        <f t="shared" si="1458"/>
        <v/>
      </c>
      <c r="FT416" s="360" t="str">
        <f t="shared" si="1293"/>
        <v/>
      </c>
      <c r="FU416" s="360" t="str">
        <f t="shared" si="1459"/>
        <v/>
      </c>
      <c r="FV416" s="360" t="str">
        <f t="shared" si="1460"/>
        <v/>
      </c>
      <c r="FW416" s="360" t="str">
        <f t="shared" si="1461"/>
        <v/>
      </c>
      <c r="FX416" s="360" t="str">
        <f t="shared" si="1462"/>
        <v/>
      </c>
      <c r="FY416" s="360" t="str">
        <f t="shared" si="1463"/>
        <v/>
      </c>
      <c r="FZ416" s="360" t="str">
        <f t="shared" si="1464"/>
        <v/>
      </c>
      <c r="GA416" s="360" t="str">
        <f t="shared" si="1465"/>
        <v/>
      </c>
      <c r="GB416" s="360" t="str">
        <f t="shared" si="1466"/>
        <v/>
      </c>
      <c r="GC416" s="360" t="str">
        <f t="shared" si="1467"/>
        <v/>
      </c>
      <c r="GD416" s="360" t="str">
        <f t="shared" si="1468"/>
        <v/>
      </c>
      <c r="GE416" s="360" t="str">
        <f t="shared" si="1469"/>
        <v/>
      </c>
      <c r="GF416" s="360" t="str">
        <f t="shared" si="1470"/>
        <v/>
      </c>
      <c r="GG416" s="360" t="str">
        <f t="shared" si="1471"/>
        <v/>
      </c>
      <c r="GH416" s="360" t="str">
        <f t="shared" si="1472"/>
        <v/>
      </c>
      <c r="GI416" s="360" t="str">
        <f t="shared" si="1473"/>
        <v/>
      </c>
      <c r="GJ416" s="360" t="str">
        <f t="shared" si="1474"/>
        <v/>
      </c>
      <c r="GK416" s="444" t="s">
        <v>1247</v>
      </c>
      <c r="GL416" s="361" t="str">
        <f t="shared" si="1294"/>
        <v>-</v>
      </c>
      <c r="GM416" s="361" t="str">
        <f t="shared" si="1295"/>
        <v>-</v>
      </c>
      <c r="GN416" s="361" t="str">
        <f t="shared" si="1296"/>
        <v>-</v>
      </c>
      <c r="GO416" s="361" t="str">
        <f t="shared" si="1297"/>
        <v>-</v>
      </c>
      <c r="GP416" s="361" t="str">
        <f t="shared" si="1298"/>
        <v>-</v>
      </c>
      <c r="GQ416" s="361" t="str">
        <f t="shared" si="1299"/>
        <v>-</v>
      </c>
      <c r="GR416" s="361" t="str">
        <f t="shared" si="1300"/>
        <v>-</v>
      </c>
      <c r="GS416" s="361" t="str">
        <f t="shared" si="1301"/>
        <v>-</v>
      </c>
      <c r="GT416" s="361" t="str">
        <f t="shared" si="1302"/>
        <v>-</v>
      </c>
      <c r="GU416" s="361" t="str">
        <f t="shared" si="1303"/>
        <v>-</v>
      </c>
      <c r="GV416" s="361" t="str">
        <f t="shared" si="1304"/>
        <v>-</v>
      </c>
      <c r="GW416" s="361" t="str">
        <f t="shared" si="1305"/>
        <v>-</v>
      </c>
      <c r="GX416" s="361" t="str">
        <f t="shared" si="1306"/>
        <v>-</v>
      </c>
      <c r="GY416" s="361" t="str">
        <f t="shared" si="1307"/>
        <v>-</v>
      </c>
      <c r="GZ416" s="361" t="str">
        <f t="shared" si="1308"/>
        <v>-</v>
      </c>
      <c r="HA416" s="361" t="str">
        <f t="shared" si="1309"/>
        <v>-</v>
      </c>
      <c r="HB416" s="361" t="str">
        <f t="shared" si="1310"/>
        <v>-</v>
      </c>
      <c r="HC416" s="361" t="str">
        <f t="shared" si="1311"/>
        <v>-</v>
      </c>
      <c r="HD416" s="361" t="str">
        <f t="shared" si="1312"/>
        <v>-</v>
      </c>
      <c r="HE416" s="361" t="str">
        <f t="shared" si="1313"/>
        <v>-</v>
      </c>
      <c r="HF416" s="361" t="str">
        <f t="shared" si="1314"/>
        <v>-</v>
      </c>
      <c r="HG416" s="361" t="str">
        <f t="shared" si="1315"/>
        <v>-</v>
      </c>
      <c r="HH416" s="361" t="str">
        <f t="shared" si="1316"/>
        <v>-</v>
      </c>
      <c r="HI416" s="361" t="str">
        <f t="shared" si="1317"/>
        <v>-</v>
      </c>
      <c r="HJ416" s="361" t="str">
        <f t="shared" si="1318"/>
        <v>-</v>
      </c>
      <c r="HK416" s="361" t="str">
        <f t="shared" si="1319"/>
        <v>-</v>
      </c>
      <c r="HL416" s="361" t="str">
        <f t="shared" si="1320"/>
        <v>-</v>
      </c>
      <c r="HM416" s="361" t="str">
        <f t="shared" si="1321"/>
        <v>-</v>
      </c>
      <c r="HN416" s="361" t="str">
        <f t="shared" si="1322"/>
        <v>-</v>
      </c>
      <c r="HO416" s="361" t="str">
        <f t="shared" si="1323"/>
        <v>-</v>
      </c>
      <c r="HP416" s="361" t="str">
        <f t="shared" si="1324"/>
        <v>-</v>
      </c>
      <c r="HQ416" s="361" t="str">
        <f t="shared" si="1325"/>
        <v>-</v>
      </c>
      <c r="HR416" s="361" t="str">
        <f t="shared" si="1326"/>
        <v>-</v>
      </c>
      <c r="HS416" s="361" t="str">
        <f t="shared" si="1327"/>
        <v>-</v>
      </c>
      <c r="HT416" s="361" t="str">
        <f t="shared" si="1328"/>
        <v>-</v>
      </c>
      <c r="HU416" s="361" t="str">
        <f t="shared" si="1329"/>
        <v>-</v>
      </c>
      <c r="HV416" s="361" t="str">
        <f t="shared" si="1330"/>
        <v>-</v>
      </c>
      <c r="HW416" s="361" t="str">
        <f t="shared" si="1331"/>
        <v>-</v>
      </c>
      <c r="HX416" s="361" t="str">
        <f t="shared" si="1332"/>
        <v>-</v>
      </c>
      <c r="HY416" s="361" t="str">
        <f t="shared" si="1333"/>
        <v>-</v>
      </c>
      <c r="HZ416" s="361" t="str">
        <f t="shared" si="1334"/>
        <v>-</v>
      </c>
      <c r="IA416" s="361" t="str">
        <f t="shared" si="1335"/>
        <v>-</v>
      </c>
      <c r="IB416" s="361" t="str">
        <f t="shared" si="1336"/>
        <v>-</v>
      </c>
      <c r="IC416" s="361" t="str">
        <f t="shared" si="1337"/>
        <v>-</v>
      </c>
      <c r="ID416" s="361" t="str">
        <f t="shared" si="1338"/>
        <v>-</v>
      </c>
      <c r="IE416" s="361" t="str">
        <f t="shared" si="1339"/>
        <v>-</v>
      </c>
      <c r="IF416" s="444" t="s">
        <v>1247</v>
      </c>
      <c r="IG416" s="56" t="str">
        <f t="shared" si="1475"/>
        <v>-</v>
      </c>
      <c r="IH416" s="56" t="str">
        <f t="shared" si="1476"/>
        <v>-</v>
      </c>
      <c r="II416" s="56" t="str">
        <f t="shared" si="1477"/>
        <v>-</v>
      </c>
      <c r="IJ416" s="56" t="str">
        <f t="shared" si="1478"/>
        <v>-</v>
      </c>
      <c r="IK416" s="56" t="str">
        <f t="shared" si="1340"/>
        <v>-</v>
      </c>
      <c r="IL416" s="56" t="str">
        <f t="shared" si="1341"/>
        <v>-</v>
      </c>
      <c r="IM416" s="56" t="str">
        <f t="shared" si="1342"/>
        <v>-</v>
      </c>
      <c r="IN416" s="56" t="str">
        <f t="shared" si="1343"/>
        <v>-</v>
      </c>
      <c r="IO416" s="56" t="str">
        <f t="shared" si="1344"/>
        <v>-</v>
      </c>
      <c r="IP416" s="56" t="str">
        <f t="shared" si="1345"/>
        <v>-</v>
      </c>
      <c r="IQ416" s="56" t="str">
        <f t="shared" si="1346"/>
        <v>-</v>
      </c>
      <c r="IR416" s="56" t="str">
        <f t="shared" si="1347"/>
        <v>-</v>
      </c>
      <c r="IS416" s="56" t="str">
        <f t="shared" si="1348"/>
        <v>-</v>
      </c>
      <c r="IT416" s="56" t="str">
        <f t="shared" si="1349"/>
        <v>-</v>
      </c>
      <c r="IU416" s="56" t="str">
        <f t="shared" si="1350"/>
        <v>-</v>
      </c>
      <c r="IV416" s="56" t="str">
        <f t="shared" si="1351"/>
        <v>-</v>
      </c>
      <c r="IW416" s="56" t="str">
        <f t="shared" si="1352"/>
        <v>-</v>
      </c>
      <c r="IX416" s="56" t="str">
        <f t="shared" si="1353"/>
        <v>-</v>
      </c>
      <c r="IY416" s="56" t="str">
        <f t="shared" si="1354"/>
        <v>-</v>
      </c>
      <c r="IZ416" s="56" t="str">
        <f t="shared" si="1355"/>
        <v>-</v>
      </c>
      <c r="JA416" s="56" t="str">
        <f t="shared" si="1356"/>
        <v>-</v>
      </c>
      <c r="JB416" s="56" t="str">
        <f t="shared" si="1357"/>
        <v>-</v>
      </c>
      <c r="JC416" s="56" t="str">
        <f t="shared" si="1358"/>
        <v>-</v>
      </c>
      <c r="JD416" s="56" t="str">
        <f t="shared" si="1359"/>
        <v>-</v>
      </c>
      <c r="JE416" s="56" t="str">
        <f t="shared" si="1360"/>
        <v>-</v>
      </c>
      <c r="JF416" s="56" t="str">
        <f t="shared" si="1361"/>
        <v>-</v>
      </c>
      <c r="JG416" s="56" t="str">
        <f t="shared" si="1362"/>
        <v>-</v>
      </c>
      <c r="JH416" s="56" t="str">
        <f t="shared" si="1363"/>
        <v>-</v>
      </c>
      <c r="JI416" s="56" t="str">
        <f t="shared" si="1364"/>
        <v>-</v>
      </c>
      <c r="JJ416" s="56" t="str">
        <f t="shared" si="1365"/>
        <v>-</v>
      </c>
      <c r="JK416" s="56" t="str">
        <f t="shared" si="1366"/>
        <v>-</v>
      </c>
      <c r="JL416" s="56" t="str">
        <f t="shared" si="1367"/>
        <v>-</v>
      </c>
      <c r="JM416" s="56" t="str">
        <f t="shared" si="1368"/>
        <v>-</v>
      </c>
      <c r="JN416" s="56" t="str">
        <f t="shared" si="1369"/>
        <v>-</v>
      </c>
      <c r="JO416" s="56" t="str">
        <f t="shared" si="1370"/>
        <v>-</v>
      </c>
      <c r="JP416" s="56" t="str">
        <f t="shared" si="1371"/>
        <v>-</v>
      </c>
      <c r="JQ416" s="56" t="str">
        <f t="shared" si="1372"/>
        <v>-</v>
      </c>
      <c r="JR416" s="56" t="str">
        <f t="shared" si="1373"/>
        <v>-</v>
      </c>
      <c r="JS416" s="56" t="str">
        <f t="shared" si="1374"/>
        <v>-</v>
      </c>
      <c r="JT416" s="56" t="str">
        <f t="shared" si="1375"/>
        <v>-</v>
      </c>
      <c r="JU416" s="56" t="str">
        <f t="shared" si="1376"/>
        <v>-</v>
      </c>
      <c r="JV416" s="56" t="str">
        <f t="shared" si="1377"/>
        <v>-</v>
      </c>
      <c r="JW416" s="56" t="str">
        <f t="shared" si="1378"/>
        <v>-</v>
      </c>
      <c r="JX416" s="56" t="str">
        <f t="shared" si="1379"/>
        <v>-</v>
      </c>
      <c r="JY416" s="56" t="str">
        <f t="shared" si="1380"/>
        <v>-</v>
      </c>
      <c r="JZ416" s="56" t="str">
        <f t="shared" si="1381"/>
        <v>-</v>
      </c>
      <c r="KA416" s="444" t="s">
        <v>1247</v>
      </c>
      <c r="KB416" s="360">
        <f>IF(ISNUMBER(INDEX($EQ$15:$GK$521,$B416,EO$11)),MAX(KB$14:KB415)+1,0)</f>
        <v>0</v>
      </c>
      <c r="KC416" s="360" t="str">
        <f t="shared" si="1479"/>
        <v/>
      </c>
      <c r="KD416" s="373" t="s">
        <v>2</v>
      </c>
      <c r="KE416" s="215"/>
      <c r="KF416" s="60"/>
      <c r="KG416" s="60"/>
      <c r="KH416" s="60"/>
      <c r="KI416" s="60"/>
      <c r="KJ416" s="60"/>
      <c r="KK416" s="60"/>
      <c r="KL416" s="60"/>
      <c r="KM416" s="60"/>
      <c r="KN416" s="60"/>
      <c r="KO416" s="60"/>
      <c r="KP416" s="60"/>
      <c r="KQ416" s="60"/>
      <c r="KR416" s="60"/>
      <c r="KS416" s="60"/>
      <c r="KT416" s="60"/>
      <c r="KU416" s="60"/>
      <c r="KV416" s="60"/>
      <c r="KW416" s="60"/>
      <c r="KX416" s="60"/>
      <c r="KY416" s="60"/>
      <c r="KZ416" s="283" t="str">
        <f t="shared" si="1382"/>
        <v/>
      </c>
      <c r="LA416" s="26"/>
      <c r="LB416" s="18"/>
      <c r="LC416" s="18"/>
      <c r="LD416" s="18"/>
      <c r="LE416" s="18"/>
      <c r="LF416" s="18"/>
      <c r="LG416" s="18"/>
      <c r="LH416" s="18"/>
      <c r="LI416" s="18"/>
      <c r="LJ416" s="18"/>
      <c r="LK416" s="18"/>
      <c r="LL416" s="18"/>
      <c r="LM416" s="18"/>
      <c r="LN416" s="63"/>
      <c r="LO416" s="251">
        <f t="shared" si="1383"/>
        <v>0</v>
      </c>
      <c r="LP416" s="251">
        <f t="shared" si="1384"/>
        <v>0</v>
      </c>
      <c r="LQ416" s="251">
        <f t="shared" si="1385"/>
        <v>0</v>
      </c>
      <c r="LR416" s="251">
        <f t="shared" si="1386"/>
        <v>0</v>
      </c>
      <c r="LS416" s="251">
        <f t="shared" si="1387"/>
        <v>0</v>
      </c>
      <c r="LT416" s="251">
        <f t="shared" si="1388"/>
        <v>0</v>
      </c>
      <c r="LU416" s="251">
        <f t="shared" si="1389"/>
        <v>0</v>
      </c>
      <c r="LV416" s="251">
        <f t="shared" si="1390"/>
        <v>0</v>
      </c>
      <c r="LW416" s="251">
        <f t="shared" si="1391"/>
        <v>0</v>
      </c>
      <c r="LX416" s="251">
        <f t="shared" si="1392"/>
        <v>0</v>
      </c>
      <c r="LY416" s="251">
        <f t="shared" si="1393"/>
        <v>0</v>
      </c>
      <c r="LZ416" s="251">
        <f t="shared" si="1394"/>
        <v>0</v>
      </c>
      <c r="MA416" s="63" t="str">
        <f t="shared" si="1395"/>
        <v/>
      </c>
      <c r="MB416" s="63" t="str">
        <f t="shared" si="1287"/>
        <v/>
      </c>
      <c r="MC416" s="63">
        <f t="shared" si="1288"/>
        <v>402</v>
      </c>
      <c r="MD416" s="63" t="str">
        <f t="shared" si="1289"/>
        <v/>
      </c>
      <c r="ME416" s="63" t="str">
        <f t="shared" si="1290"/>
        <v/>
      </c>
      <c r="MF416" s="315" t="str">
        <f t="shared" si="1396"/>
        <v/>
      </c>
      <c r="MG416" s="315">
        <f>IF(ISNUMBER(MATCH(EO416,$ME$15:$ME$520,0)),0,MAX(MG$14:MG415)+1)</f>
        <v>0</v>
      </c>
      <c r="MH416" s="315" t="str">
        <f t="shared" si="1397"/>
        <v/>
      </c>
      <c r="MI416" s="369"/>
      <c r="MJ416" s="68"/>
      <c r="MK416" s="18"/>
      <c r="ML416" s="242"/>
      <c r="MM416" s="242"/>
      <c r="MN416" s="59"/>
      <c r="MO416" s="59"/>
      <c r="MP416" s="285"/>
      <c r="MQ416" s="59"/>
      <c r="MR416" s="59"/>
      <c r="MS416" s="285"/>
      <c r="MT416" s="59"/>
      <c r="MU416" s="285"/>
      <c r="MV416" s="59"/>
      <c r="MW416" s="59"/>
      <c r="MX416" s="59"/>
      <c r="MY416" s="59"/>
      <c r="MZ416" s="59"/>
      <c r="NA416" s="59"/>
      <c r="NB416" s="59"/>
      <c r="NC416" s="59"/>
      <c r="ND416" s="59"/>
      <c r="NE416" s="59"/>
      <c r="NF416" s="59"/>
      <c r="NG416" s="59"/>
      <c r="NH416" s="59"/>
      <c r="NI416" s="59"/>
      <c r="NJ416" s="59"/>
      <c r="NK416" s="59"/>
      <c r="NL416" s="454"/>
      <c r="NM416" s="454"/>
      <c r="NN416" s="59"/>
      <c r="NO416" s="18"/>
      <c r="NP416" s="18"/>
      <c r="NQ416" s="18"/>
      <c r="NR416" s="18"/>
      <c r="NS416" s="18"/>
      <c r="NT416" s="18"/>
      <c r="NU416" s="18"/>
      <c r="NV416" s="18"/>
      <c r="NW416" s="18"/>
      <c r="NX416" s="18"/>
      <c r="NY416" s="18"/>
      <c r="NZ416" s="18"/>
      <c r="OA416" s="18"/>
      <c r="OB416" s="18"/>
      <c r="OC416" s="18"/>
      <c r="OZ416" s="59"/>
      <c r="PA416" s="251" t="str">
        <f t="shared" si="1398"/>
        <v/>
      </c>
      <c r="PB416" s="251" t="str">
        <f t="shared" si="1399"/>
        <v/>
      </c>
      <c r="PC416" s="251" t="str">
        <f t="shared" si="1400"/>
        <v/>
      </c>
      <c r="PD416" s="251" t="str">
        <f t="shared" si="1401"/>
        <v/>
      </c>
      <c r="PE416" s="251" t="str">
        <f t="shared" si="1402"/>
        <v/>
      </c>
      <c r="PF416" s="251" t="str">
        <f t="shared" si="1403"/>
        <v/>
      </c>
      <c r="PG416" s="251" t="str">
        <f t="shared" si="1404"/>
        <v/>
      </c>
      <c r="PH416" s="251" t="str">
        <f t="shared" si="1405"/>
        <v/>
      </c>
      <c r="PI416" s="251" t="str">
        <f t="shared" si="1406"/>
        <v/>
      </c>
      <c r="PJ416" s="251" t="str">
        <f t="shared" si="1407"/>
        <v/>
      </c>
      <c r="PK416" s="251" t="str">
        <f t="shared" si="1408"/>
        <v/>
      </c>
      <c r="PL416" s="251" t="str">
        <f t="shared" si="1409"/>
        <v/>
      </c>
      <c r="PM416" s="251" t="str">
        <f t="shared" si="1410"/>
        <v/>
      </c>
      <c r="PN416" s="251" t="str">
        <f t="shared" si="1411"/>
        <v/>
      </c>
      <c r="PO416" s="251" t="str">
        <f t="shared" si="1412"/>
        <v/>
      </c>
      <c r="PP416" s="251" t="str">
        <f t="shared" si="1413"/>
        <v/>
      </c>
      <c r="PQ416" s="251" t="str">
        <f t="shared" si="1414"/>
        <v/>
      </c>
      <c r="PR416" s="251" t="str">
        <f t="shared" si="1415"/>
        <v/>
      </c>
      <c r="PS416" s="251" t="str">
        <f t="shared" si="1416"/>
        <v/>
      </c>
      <c r="PT416" s="251" t="str">
        <f t="shared" si="1417"/>
        <v/>
      </c>
      <c r="PU416" s="251" t="str">
        <f t="shared" si="1418"/>
        <v/>
      </c>
      <c r="PV416" s="251" t="str">
        <f t="shared" si="1419"/>
        <v/>
      </c>
      <c r="PW416" s="251" t="str">
        <f t="shared" si="1420"/>
        <v/>
      </c>
      <c r="PX416" s="251" t="str">
        <f t="shared" si="1421"/>
        <v/>
      </c>
      <c r="PY416" s="251" t="str">
        <f t="shared" si="1422"/>
        <v/>
      </c>
      <c r="PZ416" s="251" t="str">
        <f t="shared" si="1423"/>
        <v/>
      </c>
      <c r="QA416" s="251" t="str">
        <f t="shared" si="1424"/>
        <v/>
      </c>
      <c r="QB416" s="251" t="str">
        <f t="shared" si="1425"/>
        <v/>
      </c>
      <c r="QC416" s="251" t="str">
        <f t="shared" si="1426"/>
        <v/>
      </c>
      <c r="QD416" s="251" t="str">
        <f t="shared" si="1427"/>
        <v/>
      </c>
      <c r="QE416" s="251" t="str">
        <f t="shared" si="1428"/>
        <v/>
      </c>
      <c r="QF416" s="63">
        <f t="shared" si="1429"/>
        <v>0</v>
      </c>
      <c r="QG416" s="59"/>
      <c r="QH416" s="59"/>
      <c r="QI416" s="59"/>
      <c r="QJ416" s="59"/>
      <c r="QK416" s="59"/>
      <c r="QL416" s="59"/>
      <c r="QM416" s="59"/>
      <c r="QN416" s="59"/>
    </row>
    <row r="417" spans="1:456" ht="6.75" customHeight="1" x14ac:dyDescent="0.25">
      <c r="A417" s="68"/>
      <c r="B417" s="389" t="str">
        <f t="shared" si="1291"/>
        <v/>
      </c>
      <c r="C417" s="72"/>
      <c r="D417" s="261"/>
      <c r="E417" s="59"/>
      <c r="F417" s="229"/>
      <c r="G417" s="295"/>
      <c r="H417" s="295"/>
      <c r="I417" s="229"/>
      <c r="J417" s="295"/>
      <c r="K417" s="295"/>
      <c r="L417" s="229"/>
      <c r="M417" s="295"/>
      <c r="N417" s="295"/>
      <c r="O417" s="229"/>
      <c r="P417" s="295"/>
      <c r="Q417" s="295"/>
      <c r="R417" s="229"/>
      <c r="S417" s="230"/>
      <c r="T417" s="231"/>
      <c r="U417" s="229"/>
      <c r="V417" s="230"/>
      <c r="W417" s="231"/>
      <c r="X417" s="229"/>
      <c r="Y417" s="230"/>
      <c r="Z417" s="231"/>
      <c r="AA417" s="229"/>
      <c r="AB417" s="295"/>
      <c r="AC417" s="295"/>
      <c r="AD417" s="229"/>
      <c r="AE417" s="295"/>
      <c r="AF417" s="295"/>
      <c r="AG417" s="229"/>
      <c r="AH417" s="295"/>
      <c r="AI417" s="295"/>
      <c r="AJ417" s="229"/>
      <c r="AK417" s="295"/>
      <c r="AL417" s="295"/>
      <c r="AM417" s="229"/>
      <c r="AN417" s="295"/>
      <c r="AO417" s="295"/>
      <c r="AP417" s="243"/>
      <c r="AQ417" s="295"/>
      <c r="AR417" s="290"/>
      <c r="AS417" s="243"/>
      <c r="AT417" s="295"/>
      <c r="AU417" s="290"/>
      <c r="AV417" s="229"/>
      <c r="AW417" s="230"/>
      <c r="AX417" s="231"/>
      <c r="AY417" s="229"/>
      <c r="AZ417" s="230"/>
      <c r="BA417" s="231"/>
      <c r="BB417" s="229"/>
      <c r="BC417" s="230"/>
      <c r="BD417" s="231"/>
      <c r="BE417" s="229"/>
      <c r="BF417" s="230"/>
      <c r="BG417" s="231"/>
      <c r="BH417" s="229"/>
      <c r="BI417" s="230"/>
      <c r="BJ417" s="231"/>
      <c r="BK417" s="243"/>
      <c r="BL417" s="230"/>
      <c r="BM417" s="231"/>
      <c r="BN417" s="243"/>
      <c r="BO417" s="230"/>
      <c r="BP417" s="231"/>
      <c r="BQ417" s="229"/>
      <c r="BR417" s="230"/>
      <c r="BS417" s="231"/>
      <c r="BT417" s="229"/>
      <c r="BU417" s="230"/>
      <c r="BV417" s="231"/>
      <c r="BW417" s="229"/>
      <c r="BX417" s="230"/>
      <c r="BY417" s="231"/>
      <c r="BZ417" s="229"/>
      <c r="CA417" s="230"/>
      <c r="CB417" s="231"/>
      <c r="CC417" s="229"/>
      <c r="CD417" s="230"/>
      <c r="CE417" s="231"/>
      <c r="CF417" s="331"/>
      <c r="CG417" s="332"/>
      <c r="CH417" s="385"/>
      <c r="CI417" s="331"/>
      <c r="CJ417" s="332"/>
      <c r="CK417" s="385"/>
      <c r="CL417" s="243"/>
      <c r="CM417" s="230"/>
      <c r="CN417" s="354"/>
      <c r="CO417" s="243"/>
      <c r="CP417" s="230"/>
      <c r="CQ417" s="231"/>
      <c r="CR417" s="331"/>
      <c r="CS417" s="332"/>
      <c r="CT417" s="333"/>
      <c r="CU417" s="229"/>
      <c r="CV417" s="230"/>
      <c r="CW417" s="231"/>
      <c r="CX417" s="331"/>
      <c r="CY417" s="332"/>
      <c r="CZ417" s="333"/>
      <c r="DA417" s="331"/>
      <c r="DB417" s="332"/>
      <c r="DC417" s="333"/>
      <c r="DD417" s="331"/>
      <c r="DE417" s="332"/>
      <c r="DF417" s="333"/>
      <c r="DG417" s="331"/>
      <c r="DH417" s="332"/>
      <c r="DI417" s="333"/>
      <c r="DJ417" s="229"/>
      <c r="DK417" s="230"/>
      <c r="DL417" s="231"/>
      <c r="DM417" s="229"/>
      <c r="DN417" s="230"/>
      <c r="DO417" s="231"/>
      <c r="DP417" s="331"/>
      <c r="DQ417" s="332"/>
      <c r="DR417" s="333"/>
      <c r="DS417" s="331"/>
      <c r="DT417" s="332"/>
      <c r="DU417" s="333"/>
      <c r="DV417" s="331"/>
      <c r="DW417" s="332"/>
      <c r="DX417" s="333"/>
      <c r="DY417" s="331"/>
      <c r="DZ417" s="332"/>
      <c r="EA417" s="333"/>
      <c r="EB417" s="331"/>
      <c r="EC417" s="332"/>
      <c r="ED417" s="333"/>
      <c r="EE417" s="331"/>
      <c r="EF417" s="332"/>
      <c r="EG417" s="333"/>
      <c r="EH417" s="229"/>
      <c r="EI417" s="230"/>
      <c r="EJ417" s="231"/>
      <c r="EK417" s="229"/>
      <c r="EL417" s="230"/>
      <c r="EM417" s="231"/>
      <c r="EN417" s="244"/>
      <c r="EO417" s="269" t="str">
        <f t="shared" si="1292"/>
        <v/>
      </c>
      <c r="EP417" s="444" t="s">
        <v>1247</v>
      </c>
      <c r="EQ417" s="360" t="str">
        <f t="shared" si="1430"/>
        <v/>
      </c>
      <c r="ER417" s="360" t="str">
        <f t="shared" si="1431"/>
        <v/>
      </c>
      <c r="ES417" s="360" t="str">
        <f t="shared" si="1432"/>
        <v/>
      </c>
      <c r="ET417" s="360" t="str">
        <f t="shared" si="1433"/>
        <v/>
      </c>
      <c r="EU417" s="360" t="str">
        <f t="shared" si="1434"/>
        <v/>
      </c>
      <c r="EV417" s="360" t="str">
        <f t="shared" si="1435"/>
        <v/>
      </c>
      <c r="EW417" s="360" t="str">
        <f t="shared" si="1436"/>
        <v/>
      </c>
      <c r="EX417" s="360" t="str">
        <f t="shared" si="1437"/>
        <v/>
      </c>
      <c r="EY417" s="360" t="str">
        <f t="shared" si="1438"/>
        <v/>
      </c>
      <c r="EZ417" s="360" t="str">
        <f t="shared" si="1439"/>
        <v/>
      </c>
      <c r="FA417" s="360" t="str">
        <f t="shared" si="1440"/>
        <v/>
      </c>
      <c r="FB417" s="360" t="str">
        <f t="shared" si="1441"/>
        <v/>
      </c>
      <c r="FC417" s="360" t="str">
        <f t="shared" si="1442"/>
        <v/>
      </c>
      <c r="FD417" s="360" t="str">
        <f t="shared" si="1443"/>
        <v/>
      </c>
      <c r="FE417" s="360" t="str">
        <f t="shared" si="1444"/>
        <v/>
      </c>
      <c r="FF417" s="360" t="str">
        <f t="shared" si="1445"/>
        <v/>
      </c>
      <c r="FG417" s="360" t="str">
        <f t="shared" si="1446"/>
        <v/>
      </c>
      <c r="FH417" s="360" t="str">
        <f t="shared" si="1447"/>
        <v/>
      </c>
      <c r="FI417" s="360" t="str">
        <f t="shared" si="1448"/>
        <v/>
      </c>
      <c r="FJ417" s="360" t="str">
        <f t="shared" si="1449"/>
        <v/>
      </c>
      <c r="FK417" s="360" t="str">
        <f t="shared" si="1450"/>
        <v/>
      </c>
      <c r="FL417" s="360" t="str">
        <f t="shared" si="1451"/>
        <v/>
      </c>
      <c r="FM417" s="360" t="str">
        <f t="shared" si="1452"/>
        <v/>
      </c>
      <c r="FN417" s="360" t="str">
        <f t="shared" si="1453"/>
        <v/>
      </c>
      <c r="FO417" s="360" t="str">
        <f t="shared" si="1454"/>
        <v/>
      </c>
      <c r="FP417" s="360" t="str">
        <f t="shared" si="1455"/>
        <v/>
      </c>
      <c r="FQ417" s="360" t="str">
        <f t="shared" si="1456"/>
        <v/>
      </c>
      <c r="FR417" s="360" t="str">
        <f t="shared" si="1457"/>
        <v/>
      </c>
      <c r="FS417" s="360" t="str">
        <f t="shared" si="1458"/>
        <v/>
      </c>
      <c r="FT417" s="360" t="str">
        <f t="shared" si="1293"/>
        <v/>
      </c>
      <c r="FU417" s="360" t="str">
        <f t="shared" si="1459"/>
        <v/>
      </c>
      <c r="FV417" s="360" t="str">
        <f t="shared" si="1460"/>
        <v/>
      </c>
      <c r="FW417" s="360" t="str">
        <f t="shared" si="1461"/>
        <v/>
      </c>
      <c r="FX417" s="360" t="str">
        <f t="shared" si="1462"/>
        <v/>
      </c>
      <c r="FY417" s="360" t="str">
        <f t="shared" si="1463"/>
        <v/>
      </c>
      <c r="FZ417" s="360" t="str">
        <f t="shared" si="1464"/>
        <v/>
      </c>
      <c r="GA417" s="360" t="str">
        <f t="shared" si="1465"/>
        <v/>
      </c>
      <c r="GB417" s="360" t="str">
        <f t="shared" si="1466"/>
        <v/>
      </c>
      <c r="GC417" s="360" t="str">
        <f t="shared" si="1467"/>
        <v/>
      </c>
      <c r="GD417" s="360" t="str">
        <f t="shared" si="1468"/>
        <v/>
      </c>
      <c r="GE417" s="360" t="str">
        <f t="shared" si="1469"/>
        <v/>
      </c>
      <c r="GF417" s="360" t="str">
        <f t="shared" si="1470"/>
        <v/>
      </c>
      <c r="GG417" s="360" t="str">
        <f t="shared" si="1471"/>
        <v/>
      </c>
      <c r="GH417" s="360" t="str">
        <f t="shared" si="1472"/>
        <v/>
      </c>
      <c r="GI417" s="360" t="str">
        <f t="shared" si="1473"/>
        <v/>
      </c>
      <c r="GJ417" s="360" t="str">
        <f t="shared" si="1474"/>
        <v/>
      </c>
      <c r="GK417" s="444" t="s">
        <v>1247</v>
      </c>
      <c r="GL417" s="361" t="str">
        <f t="shared" si="1294"/>
        <v>-</v>
      </c>
      <c r="GM417" s="361" t="str">
        <f t="shared" si="1295"/>
        <v>-</v>
      </c>
      <c r="GN417" s="361" t="str">
        <f t="shared" si="1296"/>
        <v>-</v>
      </c>
      <c r="GO417" s="361" t="str">
        <f t="shared" si="1297"/>
        <v>-</v>
      </c>
      <c r="GP417" s="361" t="str">
        <f t="shared" si="1298"/>
        <v>-</v>
      </c>
      <c r="GQ417" s="361" t="str">
        <f t="shared" si="1299"/>
        <v>-</v>
      </c>
      <c r="GR417" s="361" t="str">
        <f t="shared" si="1300"/>
        <v>-</v>
      </c>
      <c r="GS417" s="361" t="str">
        <f t="shared" si="1301"/>
        <v>-</v>
      </c>
      <c r="GT417" s="361" t="str">
        <f t="shared" si="1302"/>
        <v>-</v>
      </c>
      <c r="GU417" s="361" t="str">
        <f t="shared" si="1303"/>
        <v>-</v>
      </c>
      <c r="GV417" s="361" t="str">
        <f t="shared" si="1304"/>
        <v>-</v>
      </c>
      <c r="GW417" s="361" t="str">
        <f t="shared" si="1305"/>
        <v>-</v>
      </c>
      <c r="GX417" s="361" t="str">
        <f t="shared" si="1306"/>
        <v>-</v>
      </c>
      <c r="GY417" s="361" t="str">
        <f t="shared" si="1307"/>
        <v>-</v>
      </c>
      <c r="GZ417" s="361" t="str">
        <f t="shared" si="1308"/>
        <v>-</v>
      </c>
      <c r="HA417" s="361" t="str">
        <f t="shared" si="1309"/>
        <v>-</v>
      </c>
      <c r="HB417" s="361" t="str">
        <f t="shared" si="1310"/>
        <v>-</v>
      </c>
      <c r="HC417" s="361" t="str">
        <f t="shared" si="1311"/>
        <v>-</v>
      </c>
      <c r="HD417" s="361" t="str">
        <f t="shared" si="1312"/>
        <v>-</v>
      </c>
      <c r="HE417" s="361" t="str">
        <f t="shared" si="1313"/>
        <v>-</v>
      </c>
      <c r="HF417" s="361" t="str">
        <f t="shared" si="1314"/>
        <v>-</v>
      </c>
      <c r="HG417" s="361" t="str">
        <f t="shared" si="1315"/>
        <v>-</v>
      </c>
      <c r="HH417" s="361" t="str">
        <f t="shared" si="1316"/>
        <v>-</v>
      </c>
      <c r="HI417" s="361" t="str">
        <f t="shared" si="1317"/>
        <v>-</v>
      </c>
      <c r="HJ417" s="361" t="str">
        <f t="shared" si="1318"/>
        <v>-</v>
      </c>
      <c r="HK417" s="361" t="str">
        <f t="shared" si="1319"/>
        <v>-</v>
      </c>
      <c r="HL417" s="361" t="str">
        <f t="shared" si="1320"/>
        <v>-</v>
      </c>
      <c r="HM417" s="361" t="str">
        <f t="shared" si="1321"/>
        <v>-</v>
      </c>
      <c r="HN417" s="361" t="str">
        <f t="shared" si="1322"/>
        <v>-</v>
      </c>
      <c r="HO417" s="361" t="str">
        <f t="shared" si="1323"/>
        <v>-</v>
      </c>
      <c r="HP417" s="361" t="str">
        <f t="shared" si="1324"/>
        <v>-</v>
      </c>
      <c r="HQ417" s="361" t="str">
        <f t="shared" si="1325"/>
        <v>-</v>
      </c>
      <c r="HR417" s="361" t="str">
        <f t="shared" si="1326"/>
        <v>-</v>
      </c>
      <c r="HS417" s="361" t="str">
        <f t="shared" si="1327"/>
        <v>-</v>
      </c>
      <c r="HT417" s="361" t="str">
        <f t="shared" si="1328"/>
        <v>-</v>
      </c>
      <c r="HU417" s="361" t="str">
        <f t="shared" si="1329"/>
        <v>-</v>
      </c>
      <c r="HV417" s="361" t="str">
        <f t="shared" si="1330"/>
        <v>-</v>
      </c>
      <c r="HW417" s="361" t="str">
        <f t="shared" si="1331"/>
        <v>-</v>
      </c>
      <c r="HX417" s="361" t="str">
        <f t="shared" si="1332"/>
        <v>-</v>
      </c>
      <c r="HY417" s="361" t="str">
        <f t="shared" si="1333"/>
        <v>-</v>
      </c>
      <c r="HZ417" s="361" t="str">
        <f t="shared" si="1334"/>
        <v>-</v>
      </c>
      <c r="IA417" s="361" t="str">
        <f t="shared" si="1335"/>
        <v>-</v>
      </c>
      <c r="IB417" s="361" t="str">
        <f t="shared" si="1336"/>
        <v>-</v>
      </c>
      <c r="IC417" s="361" t="str">
        <f t="shared" si="1337"/>
        <v>-</v>
      </c>
      <c r="ID417" s="361" t="str">
        <f t="shared" si="1338"/>
        <v>-</v>
      </c>
      <c r="IE417" s="361" t="str">
        <f t="shared" si="1339"/>
        <v>-</v>
      </c>
      <c r="IF417" s="444" t="s">
        <v>1247</v>
      </c>
      <c r="IG417" s="56" t="str">
        <f t="shared" si="1475"/>
        <v>-</v>
      </c>
      <c r="IH417" s="56" t="str">
        <f t="shared" si="1476"/>
        <v>-</v>
      </c>
      <c r="II417" s="56" t="str">
        <f t="shared" si="1477"/>
        <v>-</v>
      </c>
      <c r="IJ417" s="56" t="str">
        <f t="shared" si="1478"/>
        <v>-</v>
      </c>
      <c r="IK417" s="56" t="str">
        <f t="shared" si="1340"/>
        <v>-</v>
      </c>
      <c r="IL417" s="56" t="str">
        <f t="shared" si="1341"/>
        <v>-</v>
      </c>
      <c r="IM417" s="56" t="str">
        <f t="shared" si="1342"/>
        <v>-</v>
      </c>
      <c r="IN417" s="56" t="str">
        <f t="shared" si="1343"/>
        <v>-</v>
      </c>
      <c r="IO417" s="56" t="str">
        <f t="shared" si="1344"/>
        <v>-</v>
      </c>
      <c r="IP417" s="56" t="str">
        <f t="shared" si="1345"/>
        <v>-</v>
      </c>
      <c r="IQ417" s="56" t="str">
        <f t="shared" si="1346"/>
        <v>-</v>
      </c>
      <c r="IR417" s="56" t="str">
        <f t="shared" si="1347"/>
        <v>-</v>
      </c>
      <c r="IS417" s="56" t="str">
        <f t="shared" si="1348"/>
        <v>-</v>
      </c>
      <c r="IT417" s="56" t="str">
        <f t="shared" si="1349"/>
        <v>-</v>
      </c>
      <c r="IU417" s="56" t="str">
        <f t="shared" si="1350"/>
        <v>-</v>
      </c>
      <c r="IV417" s="56" t="str">
        <f t="shared" si="1351"/>
        <v>-</v>
      </c>
      <c r="IW417" s="56" t="str">
        <f t="shared" si="1352"/>
        <v>-</v>
      </c>
      <c r="IX417" s="56" t="str">
        <f t="shared" si="1353"/>
        <v>-</v>
      </c>
      <c r="IY417" s="56" t="str">
        <f t="shared" si="1354"/>
        <v>-</v>
      </c>
      <c r="IZ417" s="56" t="str">
        <f t="shared" si="1355"/>
        <v>-</v>
      </c>
      <c r="JA417" s="56" t="str">
        <f t="shared" si="1356"/>
        <v>-</v>
      </c>
      <c r="JB417" s="56" t="str">
        <f t="shared" si="1357"/>
        <v>-</v>
      </c>
      <c r="JC417" s="56" t="str">
        <f t="shared" si="1358"/>
        <v>-</v>
      </c>
      <c r="JD417" s="56" t="str">
        <f t="shared" si="1359"/>
        <v>-</v>
      </c>
      <c r="JE417" s="56" t="str">
        <f t="shared" si="1360"/>
        <v>-</v>
      </c>
      <c r="JF417" s="56" t="str">
        <f t="shared" si="1361"/>
        <v>-</v>
      </c>
      <c r="JG417" s="56" t="str">
        <f t="shared" si="1362"/>
        <v>-</v>
      </c>
      <c r="JH417" s="56" t="str">
        <f t="shared" si="1363"/>
        <v>-</v>
      </c>
      <c r="JI417" s="56" t="str">
        <f t="shared" si="1364"/>
        <v>-</v>
      </c>
      <c r="JJ417" s="56" t="str">
        <f t="shared" si="1365"/>
        <v>-</v>
      </c>
      <c r="JK417" s="56" t="str">
        <f t="shared" si="1366"/>
        <v>-</v>
      </c>
      <c r="JL417" s="56" t="str">
        <f t="shared" si="1367"/>
        <v>-</v>
      </c>
      <c r="JM417" s="56" t="str">
        <f t="shared" si="1368"/>
        <v>-</v>
      </c>
      <c r="JN417" s="56" t="str">
        <f t="shared" si="1369"/>
        <v>-</v>
      </c>
      <c r="JO417" s="56" t="str">
        <f t="shared" si="1370"/>
        <v>-</v>
      </c>
      <c r="JP417" s="56" t="str">
        <f t="shared" si="1371"/>
        <v>-</v>
      </c>
      <c r="JQ417" s="56" t="str">
        <f t="shared" si="1372"/>
        <v>-</v>
      </c>
      <c r="JR417" s="56" t="str">
        <f t="shared" si="1373"/>
        <v>-</v>
      </c>
      <c r="JS417" s="56" t="str">
        <f t="shared" si="1374"/>
        <v>-</v>
      </c>
      <c r="JT417" s="56" t="str">
        <f t="shared" si="1375"/>
        <v>-</v>
      </c>
      <c r="JU417" s="56" t="str">
        <f t="shared" si="1376"/>
        <v>-</v>
      </c>
      <c r="JV417" s="56" t="str">
        <f t="shared" si="1377"/>
        <v>-</v>
      </c>
      <c r="JW417" s="56" t="str">
        <f t="shared" si="1378"/>
        <v>-</v>
      </c>
      <c r="JX417" s="56" t="str">
        <f t="shared" si="1379"/>
        <v>-</v>
      </c>
      <c r="JY417" s="56" t="str">
        <f t="shared" si="1380"/>
        <v>-</v>
      </c>
      <c r="JZ417" s="56" t="str">
        <f t="shared" si="1381"/>
        <v>-</v>
      </c>
      <c r="KA417" s="444" t="s">
        <v>1247</v>
      </c>
      <c r="KB417" s="360">
        <f>IF(ISNUMBER(INDEX($EQ$15:$GK$521,$B417,EO$11)),MAX(KB$14:KB416)+1,0)</f>
        <v>0</v>
      </c>
      <c r="KC417" s="360" t="str">
        <f t="shared" si="1479"/>
        <v/>
      </c>
      <c r="KD417" s="373" t="s">
        <v>2</v>
      </c>
      <c r="KE417" s="215"/>
      <c r="KF417" s="60"/>
      <c r="KG417" s="60"/>
      <c r="KH417" s="60"/>
      <c r="KI417" s="60"/>
      <c r="KJ417" s="60"/>
      <c r="KK417" s="60"/>
      <c r="KL417" s="60"/>
      <c r="KM417" s="60"/>
      <c r="KN417" s="60"/>
      <c r="KO417" s="60"/>
      <c r="KP417" s="60"/>
      <c r="KQ417" s="60"/>
      <c r="KR417" s="60"/>
      <c r="KS417" s="60"/>
      <c r="KT417" s="60"/>
      <c r="KU417" s="60"/>
      <c r="KV417" s="60"/>
      <c r="KW417" s="60"/>
      <c r="KX417" s="60"/>
      <c r="KY417" s="60"/>
      <c r="KZ417" s="283" t="str">
        <f t="shared" si="1382"/>
        <v/>
      </c>
      <c r="LA417" s="26"/>
      <c r="LB417" s="18"/>
      <c r="LC417" s="18"/>
      <c r="LD417" s="18"/>
      <c r="LE417" s="18"/>
      <c r="LF417" s="18"/>
      <c r="LG417" s="18"/>
      <c r="LH417" s="18"/>
      <c r="LI417" s="18"/>
      <c r="LJ417" s="18"/>
      <c r="LK417" s="18"/>
      <c r="LL417" s="18"/>
      <c r="LM417" s="18"/>
      <c r="LN417" s="63"/>
      <c r="LO417" s="251">
        <f t="shared" si="1383"/>
        <v>0</v>
      </c>
      <c r="LP417" s="251">
        <f t="shared" si="1384"/>
        <v>0</v>
      </c>
      <c r="LQ417" s="251">
        <f t="shared" si="1385"/>
        <v>0</v>
      </c>
      <c r="LR417" s="251">
        <f t="shared" si="1386"/>
        <v>0</v>
      </c>
      <c r="LS417" s="251">
        <f t="shared" si="1387"/>
        <v>0</v>
      </c>
      <c r="LT417" s="251">
        <f t="shared" si="1388"/>
        <v>0</v>
      </c>
      <c r="LU417" s="251">
        <f t="shared" si="1389"/>
        <v>0</v>
      </c>
      <c r="LV417" s="251">
        <f t="shared" si="1390"/>
        <v>0</v>
      </c>
      <c r="LW417" s="251">
        <f t="shared" si="1391"/>
        <v>0</v>
      </c>
      <c r="LX417" s="251">
        <f t="shared" si="1392"/>
        <v>0</v>
      </c>
      <c r="LY417" s="251">
        <f t="shared" si="1393"/>
        <v>0</v>
      </c>
      <c r="LZ417" s="251">
        <f t="shared" si="1394"/>
        <v>0</v>
      </c>
      <c r="MA417" s="63" t="str">
        <f t="shared" si="1395"/>
        <v/>
      </c>
      <c r="MB417" s="63" t="str">
        <f t="shared" si="1287"/>
        <v/>
      </c>
      <c r="MC417" s="63">
        <f t="shared" si="1288"/>
        <v>403</v>
      </c>
      <c r="MD417" s="63" t="str">
        <f t="shared" si="1289"/>
        <v/>
      </c>
      <c r="ME417" s="63" t="str">
        <f t="shared" si="1290"/>
        <v/>
      </c>
      <c r="MF417" s="315" t="str">
        <f t="shared" si="1396"/>
        <v/>
      </c>
      <c r="MG417" s="315">
        <f>IF(ISNUMBER(MATCH(EO417,$ME$15:$ME$520,0)),0,MAX(MG$14:MG416)+1)</f>
        <v>0</v>
      </c>
      <c r="MH417" s="315" t="str">
        <f t="shared" si="1397"/>
        <v/>
      </c>
      <c r="MI417" s="369"/>
      <c r="MJ417" s="68"/>
      <c r="MK417" s="18"/>
      <c r="ML417" s="242"/>
      <c r="MM417" s="242"/>
      <c r="MN417" s="59"/>
      <c r="MO417" s="59"/>
      <c r="MP417" s="285"/>
      <c r="MQ417" s="59"/>
      <c r="MR417" s="59"/>
      <c r="MS417" s="285"/>
      <c r="MT417" s="59"/>
      <c r="MU417" s="285"/>
      <c r="MV417" s="59"/>
      <c r="MW417" s="59"/>
      <c r="MX417" s="59"/>
      <c r="MY417" s="59"/>
      <c r="MZ417" s="59"/>
      <c r="NA417" s="59"/>
      <c r="NB417" s="59"/>
      <c r="NC417" s="59"/>
      <c r="ND417" s="59"/>
      <c r="NE417" s="59"/>
      <c r="NF417" s="59"/>
      <c r="NG417" s="59"/>
      <c r="NH417" s="59"/>
      <c r="NI417" s="59"/>
      <c r="NJ417" s="59"/>
      <c r="NK417" s="59"/>
      <c r="NL417" s="454"/>
      <c r="NM417" s="454"/>
      <c r="NN417" s="59"/>
      <c r="NO417" s="18"/>
      <c r="NP417" s="18"/>
      <c r="NQ417" s="18"/>
      <c r="NR417" s="18"/>
      <c r="NS417" s="18"/>
      <c r="NT417" s="18"/>
      <c r="NU417" s="18"/>
      <c r="NV417" s="18"/>
      <c r="NW417" s="18"/>
      <c r="NX417" s="18"/>
      <c r="NY417" s="18"/>
      <c r="NZ417" s="18"/>
      <c r="OA417" s="18"/>
      <c r="OB417" s="18"/>
      <c r="OC417" s="18"/>
      <c r="OZ417" s="59"/>
      <c r="PA417" s="251" t="str">
        <f t="shared" si="1398"/>
        <v/>
      </c>
      <c r="PB417" s="251" t="str">
        <f t="shared" si="1399"/>
        <v/>
      </c>
      <c r="PC417" s="251" t="str">
        <f t="shared" si="1400"/>
        <v/>
      </c>
      <c r="PD417" s="251" t="str">
        <f t="shared" si="1401"/>
        <v/>
      </c>
      <c r="PE417" s="251" t="str">
        <f t="shared" si="1402"/>
        <v/>
      </c>
      <c r="PF417" s="251" t="str">
        <f t="shared" si="1403"/>
        <v/>
      </c>
      <c r="PG417" s="251" t="str">
        <f t="shared" si="1404"/>
        <v/>
      </c>
      <c r="PH417" s="251" t="str">
        <f t="shared" si="1405"/>
        <v/>
      </c>
      <c r="PI417" s="251" t="str">
        <f t="shared" si="1406"/>
        <v/>
      </c>
      <c r="PJ417" s="251" t="str">
        <f t="shared" si="1407"/>
        <v/>
      </c>
      <c r="PK417" s="251" t="str">
        <f t="shared" si="1408"/>
        <v/>
      </c>
      <c r="PL417" s="251" t="str">
        <f t="shared" si="1409"/>
        <v/>
      </c>
      <c r="PM417" s="251" t="str">
        <f t="shared" si="1410"/>
        <v/>
      </c>
      <c r="PN417" s="251" t="str">
        <f t="shared" si="1411"/>
        <v/>
      </c>
      <c r="PO417" s="251" t="str">
        <f t="shared" si="1412"/>
        <v/>
      </c>
      <c r="PP417" s="251" t="str">
        <f t="shared" si="1413"/>
        <v/>
      </c>
      <c r="PQ417" s="251" t="str">
        <f t="shared" si="1414"/>
        <v/>
      </c>
      <c r="PR417" s="251" t="str">
        <f t="shared" si="1415"/>
        <v/>
      </c>
      <c r="PS417" s="251" t="str">
        <f t="shared" si="1416"/>
        <v/>
      </c>
      <c r="PT417" s="251" t="str">
        <f t="shared" si="1417"/>
        <v/>
      </c>
      <c r="PU417" s="251" t="str">
        <f t="shared" si="1418"/>
        <v/>
      </c>
      <c r="PV417" s="251" t="str">
        <f t="shared" si="1419"/>
        <v/>
      </c>
      <c r="PW417" s="251" t="str">
        <f t="shared" si="1420"/>
        <v/>
      </c>
      <c r="PX417" s="251" t="str">
        <f t="shared" si="1421"/>
        <v/>
      </c>
      <c r="PY417" s="251" t="str">
        <f t="shared" si="1422"/>
        <v/>
      </c>
      <c r="PZ417" s="251" t="str">
        <f t="shared" si="1423"/>
        <v/>
      </c>
      <c r="QA417" s="251" t="str">
        <f t="shared" si="1424"/>
        <v/>
      </c>
      <c r="QB417" s="251" t="str">
        <f t="shared" si="1425"/>
        <v/>
      </c>
      <c r="QC417" s="251" t="str">
        <f t="shared" si="1426"/>
        <v/>
      </c>
      <c r="QD417" s="251" t="str">
        <f t="shared" si="1427"/>
        <v/>
      </c>
      <c r="QE417" s="251" t="str">
        <f t="shared" si="1428"/>
        <v/>
      </c>
      <c r="QF417" s="63">
        <f t="shared" si="1429"/>
        <v>0</v>
      </c>
      <c r="QG417" s="59"/>
      <c r="QH417" s="59"/>
      <c r="QI417" s="59"/>
      <c r="QJ417" s="59"/>
      <c r="QK417" s="59"/>
      <c r="QL417" s="59"/>
      <c r="QM417" s="59"/>
      <c r="QN417" s="59"/>
    </row>
    <row r="418" spans="1:456" ht="6.75" customHeight="1" x14ac:dyDescent="0.25">
      <c r="A418" s="68"/>
      <c r="B418" s="389" t="str">
        <f t="shared" si="1291"/>
        <v/>
      </c>
      <c r="C418" s="72"/>
      <c r="D418" s="261"/>
      <c r="E418" s="59"/>
      <c r="F418" s="229"/>
      <c r="G418" s="295"/>
      <c r="H418" s="295"/>
      <c r="I418" s="229"/>
      <c r="J418" s="295"/>
      <c r="K418" s="295"/>
      <c r="L418" s="229"/>
      <c r="M418" s="295"/>
      <c r="N418" s="295"/>
      <c r="O418" s="229"/>
      <c r="P418" s="295"/>
      <c r="Q418" s="295"/>
      <c r="R418" s="229"/>
      <c r="S418" s="230"/>
      <c r="T418" s="231"/>
      <c r="U418" s="229"/>
      <c r="V418" s="230"/>
      <c r="W418" s="231"/>
      <c r="X418" s="229"/>
      <c r="Y418" s="230"/>
      <c r="Z418" s="231"/>
      <c r="AA418" s="229"/>
      <c r="AB418" s="295"/>
      <c r="AC418" s="295"/>
      <c r="AD418" s="229"/>
      <c r="AE418" s="295"/>
      <c r="AF418" s="295"/>
      <c r="AG418" s="229"/>
      <c r="AH418" s="295"/>
      <c r="AI418" s="295"/>
      <c r="AJ418" s="229"/>
      <c r="AK418" s="295"/>
      <c r="AL418" s="295"/>
      <c r="AM418" s="229"/>
      <c r="AN418" s="295"/>
      <c r="AO418" s="295"/>
      <c r="AP418" s="243"/>
      <c r="AQ418" s="295"/>
      <c r="AR418" s="290"/>
      <c r="AS418" s="243"/>
      <c r="AT418" s="295"/>
      <c r="AU418" s="290"/>
      <c r="AV418" s="229"/>
      <c r="AW418" s="230"/>
      <c r="AX418" s="231"/>
      <c r="AY418" s="229"/>
      <c r="AZ418" s="230"/>
      <c r="BA418" s="231"/>
      <c r="BB418" s="229"/>
      <c r="BC418" s="230"/>
      <c r="BD418" s="231"/>
      <c r="BE418" s="229"/>
      <c r="BF418" s="230"/>
      <c r="BG418" s="231"/>
      <c r="BH418" s="229"/>
      <c r="BI418" s="230"/>
      <c r="BJ418" s="231"/>
      <c r="BK418" s="243"/>
      <c r="BL418" s="230"/>
      <c r="BM418" s="231"/>
      <c r="BN418" s="243"/>
      <c r="BO418" s="230"/>
      <c r="BP418" s="231"/>
      <c r="BQ418" s="229"/>
      <c r="BR418" s="230"/>
      <c r="BS418" s="231"/>
      <c r="BT418" s="229"/>
      <c r="BU418" s="230"/>
      <c r="BV418" s="231"/>
      <c r="BW418" s="229"/>
      <c r="BX418" s="230"/>
      <c r="BY418" s="231"/>
      <c r="BZ418" s="229"/>
      <c r="CA418" s="230"/>
      <c r="CB418" s="231"/>
      <c r="CC418" s="229"/>
      <c r="CD418" s="230"/>
      <c r="CE418" s="231"/>
      <c r="CF418" s="331"/>
      <c r="CG418" s="332"/>
      <c r="CH418" s="385"/>
      <c r="CI418" s="331"/>
      <c r="CJ418" s="332"/>
      <c r="CK418" s="385"/>
      <c r="CL418" s="243"/>
      <c r="CM418" s="230"/>
      <c r="CN418" s="354"/>
      <c r="CO418" s="243"/>
      <c r="CP418" s="230"/>
      <c r="CQ418" s="231"/>
      <c r="CR418" s="331"/>
      <c r="CS418" s="332"/>
      <c r="CT418" s="333"/>
      <c r="CU418" s="229"/>
      <c r="CV418" s="230"/>
      <c r="CW418" s="231"/>
      <c r="CX418" s="331"/>
      <c r="CY418" s="332"/>
      <c r="CZ418" s="333"/>
      <c r="DA418" s="331"/>
      <c r="DB418" s="332"/>
      <c r="DC418" s="333"/>
      <c r="DD418" s="331"/>
      <c r="DE418" s="332"/>
      <c r="DF418" s="333"/>
      <c r="DG418" s="331"/>
      <c r="DH418" s="332"/>
      <c r="DI418" s="333"/>
      <c r="DJ418" s="229"/>
      <c r="DK418" s="230"/>
      <c r="DL418" s="231"/>
      <c r="DM418" s="229"/>
      <c r="DN418" s="230"/>
      <c r="DO418" s="231"/>
      <c r="DP418" s="331"/>
      <c r="DQ418" s="332"/>
      <c r="DR418" s="333"/>
      <c r="DS418" s="331"/>
      <c r="DT418" s="332"/>
      <c r="DU418" s="333"/>
      <c r="DV418" s="331"/>
      <c r="DW418" s="332"/>
      <c r="DX418" s="333"/>
      <c r="DY418" s="331"/>
      <c r="DZ418" s="332"/>
      <c r="EA418" s="333"/>
      <c r="EB418" s="331"/>
      <c r="EC418" s="332"/>
      <c r="ED418" s="333"/>
      <c r="EE418" s="331"/>
      <c r="EF418" s="332"/>
      <c r="EG418" s="333"/>
      <c r="EH418" s="229"/>
      <c r="EI418" s="230"/>
      <c r="EJ418" s="231"/>
      <c r="EK418" s="229"/>
      <c r="EL418" s="230"/>
      <c r="EM418" s="231"/>
      <c r="EN418" s="244"/>
      <c r="EO418" s="269" t="str">
        <f t="shared" si="1292"/>
        <v/>
      </c>
      <c r="EP418" s="444" t="s">
        <v>1247</v>
      </c>
      <c r="EQ418" s="360" t="str">
        <f t="shared" si="1430"/>
        <v/>
      </c>
      <c r="ER418" s="360" t="str">
        <f t="shared" si="1431"/>
        <v/>
      </c>
      <c r="ES418" s="360" t="str">
        <f t="shared" si="1432"/>
        <v/>
      </c>
      <c r="ET418" s="360" t="str">
        <f t="shared" si="1433"/>
        <v/>
      </c>
      <c r="EU418" s="360" t="str">
        <f t="shared" si="1434"/>
        <v/>
      </c>
      <c r="EV418" s="360" t="str">
        <f t="shared" si="1435"/>
        <v/>
      </c>
      <c r="EW418" s="360" t="str">
        <f t="shared" si="1436"/>
        <v/>
      </c>
      <c r="EX418" s="360" t="str">
        <f t="shared" si="1437"/>
        <v/>
      </c>
      <c r="EY418" s="360" t="str">
        <f t="shared" si="1438"/>
        <v/>
      </c>
      <c r="EZ418" s="360" t="str">
        <f t="shared" si="1439"/>
        <v/>
      </c>
      <c r="FA418" s="360" t="str">
        <f t="shared" si="1440"/>
        <v/>
      </c>
      <c r="FB418" s="360" t="str">
        <f t="shared" si="1441"/>
        <v/>
      </c>
      <c r="FC418" s="360" t="str">
        <f t="shared" si="1442"/>
        <v/>
      </c>
      <c r="FD418" s="360" t="str">
        <f t="shared" si="1443"/>
        <v/>
      </c>
      <c r="FE418" s="360" t="str">
        <f t="shared" si="1444"/>
        <v/>
      </c>
      <c r="FF418" s="360" t="str">
        <f t="shared" si="1445"/>
        <v/>
      </c>
      <c r="FG418" s="360" t="str">
        <f t="shared" si="1446"/>
        <v/>
      </c>
      <c r="FH418" s="360" t="str">
        <f t="shared" si="1447"/>
        <v/>
      </c>
      <c r="FI418" s="360" t="str">
        <f t="shared" si="1448"/>
        <v/>
      </c>
      <c r="FJ418" s="360" t="str">
        <f t="shared" si="1449"/>
        <v/>
      </c>
      <c r="FK418" s="360" t="str">
        <f t="shared" si="1450"/>
        <v/>
      </c>
      <c r="FL418" s="360" t="str">
        <f t="shared" si="1451"/>
        <v/>
      </c>
      <c r="FM418" s="360" t="str">
        <f t="shared" si="1452"/>
        <v/>
      </c>
      <c r="FN418" s="360" t="str">
        <f t="shared" si="1453"/>
        <v/>
      </c>
      <c r="FO418" s="360" t="str">
        <f t="shared" si="1454"/>
        <v/>
      </c>
      <c r="FP418" s="360" t="str">
        <f t="shared" si="1455"/>
        <v/>
      </c>
      <c r="FQ418" s="360" t="str">
        <f t="shared" si="1456"/>
        <v/>
      </c>
      <c r="FR418" s="360" t="str">
        <f t="shared" si="1457"/>
        <v/>
      </c>
      <c r="FS418" s="360" t="str">
        <f t="shared" si="1458"/>
        <v/>
      </c>
      <c r="FT418" s="360" t="str">
        <f t="shared" si="1293"/>
        <v/>
      </c>
      <c r="FU418" s="360" t="str">
        <f t="shared" si="1459"/>
        <v/>
      </c>
      <c r="FV418" s="360" t="str">
        <f t="shared" si="1460"/>
        <v/>
      </c>
      <c r="FW418" s="360" t="str">
        <f t="shared" si="1461"/>
        <v/>
      </c>
      <c r="FX418" s="360" t="str">
        <f t="shared" si="1462"/>
        <v/>
      </c>
      <c r="FY418" s="360" t="str">
        <f t="shared" si="1463"/>
        <v/>
      </c>
      <c r="FZ418" s="360" t="str">
        <f t="shared" si="1464"/>
        <v/>
      </c>
      <c r="GA418" s="360" t="str">
        <f t="shared" si="1465"/>
        <v/>
      </c>
      <c r="GB418" s="360" t="str">
        <f t="shared" si="1466"/>
        <v/>
      </c>
      <c r="GC418" s="360" t="str">
        <f t="shared" si="1467"/>
        <v/>
      </c>
      <c r="GD418" s="360" t="str">
        <f t="shared" si="1468"/>
        <v/>
      </c>
      <c r="GE418" s="360" t="str">
        <f t="shared" si="1469"/>
        <v/>
      </c>
      <c r="GF418" s="360" t="str">
        <f t="shared" si="1470"/>
        <v/>
      </c>
      <c r="GG418" s="360" t="str">
        <f t="shared" si="1471"/>
        <v/>
      </c>
      <c r="GH418" s="360" t="str">
        <f t="shared" si="1472"/>
        <v/>
      </c>
      <c r="GI418" s="360" t="str">
        <f t="shared" si="1473"/>
        <v/>
      </c>
      <c r="GJ418" s="360" t="str">
        <f t="shared" si="1474"/>
        <v/>
      </c>
      <c r="GK418" s="444" t="s">
        <v>1247</v>
      </c>
      <c r="GL418" s="361" t="str">
        <f t="shared" si="1294"/>
        <v>-</v>
      </c>
      <c r="GM418" s="361" t="str">
        <f t="shared" si="1295"/>
        <v>-</v>
      </c>
      <c r="GN418" s="361" t="str">
        <f t="shared" si="1296"/>
        <v>-</v>
      </c>
      <c r="GO418" s="361" t="str">
        <f t="shared" si="1297"/>
        <v>-</v>
      </c>
      <c r="GP418" s="361" t="str">
        <f t="shared" si="1298"/>
        <v>-</v>
      </c>
      <c r="GQ418" s="361" t="str">
        <f t="shared" si="1299"/>
        <v>-</v>
      </c>
      <c r="GR418" s="361" t="str">
        <f t="shared" si="1300"/>
        <v>-</v>
      </c>
      <c r="GS418" s="361" t="str">
        <f t="shared" si="1301"/>
        <v>-</v>
      </c>
      <c r="GT418" s="361" t="str">
        <f t="shared" si="1302"/>
        <v>-</v>
      </c>
      <c r="GU418" s="361" t="str">
        <f t="shared" si="1303"/>
        <v>-</v>
      </c>
      <c r="GV418" s="361" t="str">
        <f t="shared" si="1304"/>
        <v>-</v>
      </c>
      <c r="GW418" s="361" t="str">
        <f t="shared" si="1305"/>
        <v>-</v>
      </c>
      <c r="GX418" s="361" t="str">
        <f t="shared" si="1306"/>
        <v>-</v>
      </c>
      <c r="GY418" s="361" t="str">
        <f t="shared" si="1307"/>
        <v>-</v>
      </c>
      <c r="GZ418" s="361" t="str">
        <f t="shared" si="1308"/>
        <v>-</v>
      </c>
      <c r="HA418" s="361" t="str">
        <f t="shared" si="1309"/>
        <v>-</v>
      </c>
      <c r="HB418" s="361" t="str">
        <f t="shared" si="1310"/>
        <v>-</v>
      </c>
      <c r="HC418" s="361" t="str">
        <f t="shared" si="1311"/>
        <v>-</v>
      </c>
      <c r="HD418" s="361" t="str">
        <f t="shared" si="1312"/>
        <v>-</v>
      </c>
      <c r="HE418" s="361" t="str">
        <f t="shared" si="1313"/>
        <v>-</v>
      </c>
      <c r="HF418" s="361" t="str">
        <f t="shared" si="1314"/>
        <v>-</v>
      </c>
      <c r="HG418" s="361" t="str">
        <f t="shared" si="1315"/>
        <v>-</v>
      </c>
      <c r="HH418" s="361" t="str">
        <f t="shared" si="1316"/>
        <v>-</v>
      </c>
      <c r="HI418" s="361" t="str">
        <f t="shared" si="1317"/>
        <v>-</v>
      </c>
      <c r="HJ418" s="361" t="str">
        <f t="shared" si="1318"/>
        <v>-</v>
      </c>
      <c r="HK418" s="361" t="str">
        <f t="shared" si="1319"/>
        <v>-</v>
      </c>
      <c r="HL418" s="361" t="str">
        <f t="shared" si="1320"/>
        <v>-</v>
      </c>
      <c r="HM418" s="361" t="str">
        <f t="shared" si="1321"/>
        <v>-</v>
      </c>
      <c r="HN418" s="361" t="str">
        <f t="shared" si="1322"/>
        <v>-</v>
      </c>
      <c r="HO418" s="361" t="str">
        <f t="shared" si="1323"/>
        <v>-</v>
      </c>
      <c r="HP418" s="361" t="str">
        <f t="shared" si="1324"/>
        <v>-</v>
      </c>
      <c r="HQ418" s="361" t="str">
        <f t="shared" si="1325"/>
        <v>-</v>
      </c>
      <c r="HR418" s="361" t="str">
        <f t="shared" si="1326"/>
        <v>-</v>
      </c>
      <c r="HS418" s="361" t="str">
        <f t="shared" si="1327"/>
        <v>-</v>
      </c>
      <c r="HT418" s="361" t="str">
        <f t="shared" si="1328"/>
        <v>-</v>
      </c>
      <c r="HU418" s="361" t="str">
        <f t="shared" si="1329"/>
        <v>-</v>
      </c>
      <c r="HV418" s="361" t="str">
        <f t="shared" si="1330"/>
        <v>-</v>
      </c>
      <c r="HW418" s="361" t="str">
        <f t="shared" si="1331"/>
        <v>-</v>
      </c>
      <c r="HX418" s="361" t="str">
        <f t="shared" si="1332"/>
        <v>-</v>
      </c>
      <c r="HY418" s="361" t="str">
        <f t="shared" si="1333"/>
        <v>-</v>
      </c>
      <c r="HZ418" s="361" t="str">
        <f t="shared" si="1334"/>
        <v>-</v>
      </c>
      <c r="IA418" s="361" t="str">
        <f t="shared" si="1335"/>
        <v>-</v>
      </c>
      <c r="IB418" s="361" t="str">
        <f t="shared" si="1336"/>
        <v>-</v>
      </c>
      <c r="IC418" s="361" t="str">
        <f t="shared" si="1337"/>
        <v>-</v>
      </c>
      <c r="ID418" s="361" t="str">
        <f t="shared" si="1338"/>
        <v>-</v>
      </c>
      <c r="IE418" s="361" t="str">
        <f t="shared" si="1339"/>
        <v>-</v>
      </c>
      <c r="IF418" s="444" t="s">
        <v>1247</v>
      </c>
      <c r="IG418" s="56" t="str">
        <f t="shared" si="1475"/>
        <v>-</v>
      </c>
      <c r="IH418" s="56" t="str">
        <f t="shared" si="1476"/>
        <v>-</v>
      </c>
      <c r="II418" s="56" t="str">
        <f t="shared" si="1477"/>
        <v>-</v>
      </c>
      <c r="IJ418" s="56" t="str">
        <f t="shared" si="1478"/>
        <v>-</v>
      </c>
      <c r="IK418" s="56" t="str">
        <f t="shared" si="1340"/>
        <v>-</v>
      </c>
      <c r="IL418" s="56" t="str">
        <f t="shared" si="1341"/>
        <v>-</v>
      </c>
      <c r="IM418" s="56" t="str">
        <f t="shared" si="1342"/>
        <v>-</v>
      </c>
      <c r="IN418" s="56" t="str">
        <f t="shared" si="1343"/>
        <v>-</v>
      </c>
      <c r="IO418" s="56" t="str">
        <f t="shared" si="1344"/>
        <v>-</v>
      </c>
      <c r="IP418" s="56" t="str">
        <f t="shared" si="1345"/>
        <v>-</v>
      </c>
      <c r="IQ418" s="56" t="str">
        <f t="shared" si="1346"/>
        <v>-</v>
      </c>
      <c r="IR418" s="56" t="str">
        <f t="shared" si="1347"/>
        <v>-</v>
      </c>
      <c r="IS418" s="56" t="str">
        <f t="shared" si="1348"/>
        <v>-</v>
      </c>
      <c r="IT418" s="56" t="str">
        <f t="shared" si="1349"/>
        <v>-</v>
      </c>
      <c r="IU418" s="56" t="str">
        <f t="shared" si="1350"/>
        <v>-</v>
      </c>
      <c r="IV418" s="56" t="str">
        <f t="shared" si="1351"/>
        <v>-</v>
      </c>
      <c r="IW418" s="56" t="str">
        <f t="shared" si="1352"/>
        <v>-</v>
      </c>
      <c r="IX418" s="56" t="str">
        <f t="shared" si="1353"/>
        <v>-</v>
      </c>
      <c r="IY418" s="56" t="str">
        <f t="shared" si="1354"/>
        <v>-</v>
      </c>
      <c r="IZ418" s="56" t="str">
        <f t="shared" si="1355"/>
        <v>-</v>
      </c>
      <c r="JA418" s="56" t="str">
        <f t="shared" si="1356"/>
        <v>-</v>
      </c>
      <c r="JB418" s="56" t="str">
        <f t="shared" si="1357"/>
        <v>-</v>
      </c>
      <c r="JC418" s="56" t="str">
        <f t="shared" si="1358"/>
        <v>-</v>
      </c>
      <c r="JD418" s="56" t="str">
        <f t="shared" si="1359"/>
        <v>-</v>
      </c>
      <c r="JE418" s="56" t="str">
        <f t="shared" si="1360"/>
        <v>-</v>
      </c>
      <c r="JF418" s="56" t="str">
        <f t="shared" si="1361"/>
        <v>-</v>
      </c>
      <c r="JG418" s="56" t="str">
        <f t="shared" si="1362"/>
        <v>-</v>
      </c>
      <c r="JH418" s="56" t="str">
        <f t="shared" si="1363"/>
        <v>-</v>
      </c>
      <c r="JI418" s="56" t="str">
        <f t="shared" si="1364"/>
        <v>-</v>
      </c>
      <c r="JJ418" s="56" t="str">
        <f t="shared" si="1365"/>
        <v>-</v>
      </c>
      <c r="JK418" s="56" t="str">
        <f t="shared" si="1366"/>
        <v>-</v>
      </c>
      <c r="JL418" s="56" t="str">
        <f t="shared" si="1367"/>
        <v>-</v>
      </c>
      <c r="JM418" s="56" t="str">
        <f t="shared" si="1368"/>
        <v>-</v>
      </c>
      <c r="JN418" s="56" t="str">
        <f t="shared" si="1369"/>
        <v>-</v>
      </c>
      <c r="JO418" s="56" t="str">
        <f t="shared" si="1370"/>
        <v>-</v>
      </c>
      <c r="JP418" s="56" t="str">
        <f t="shared" si="1371"/>
        <v>-</v>
      </c>
      <c r="JQ418" s="56" t="str">
        <f t="shared" si="1372"/>
        <v>-</v>
      </c>
      <c r="JR418" s="56" t="str">
        <f t="shared" si="1373"/>
        <v>-</v>
      </c>
      <c r="JS418" s="56" t="str">
        <f t="shared" si="1374"/>
        <v>-</v>
      </c>
      <c r="JT418" s="56" t="str">
        <f t="shared" si="1375"/>
        <v>-</v>
      </c>
      <c r="JU418" s="56" t="str">
        <f t="shared" si="1376"/>
        <v>-</v>
      </c>
      <c r="JV418" s="56" t="str">
        <f t="shared" si="1377"/>
        <v>-</v>
      </c>
      <c r="JW418" s="56" t="str">
        <f t="shared" si="1378"/>
        <v>-</v>
      </c>
      <c r="JX418" s="56" t="str">
        <f t="shared" si="1379"/>
        <v>-</v>
      </c>
      <c r="JY418" s="56" t="str">
        <f t="shared" si="1380"/>
        <v>-</v>
      </c>
      <c r="JZ418" s="56" t="str">
        <f t="shared" si="1381"/>
        <v>-</v>
      </c>
      <c r="KA418" s="444" t="s">
        <v>1247</v>
      </c>
      <c r="KB418" s="360">
        <f>IF(ISNUMBER(INDEX($EQ$15:$GK$521,$B418,EO$11)),MAX(KB$14:KB417)+1,0)</f>
        <v>0</v>
      </c>
      <c r="KC418" s="360" t="str">
        <f t="shared" si="1479"/>
        <v/>
      </c>
      <c r="KD418" s="373" t="s">
        <v>2</v>
      </c>
      <c r="KE418" s="215"/>
      <c r="KF418" s="60"/>
      <c r="KG418" s="60"/>
      <c r="KH418" s="60"/>
      <c r="KI418" s="60"/>
      <c r="KJ418" s="60"/>
      <c r="KK418" s="60"/>
      <c r="KL418" s="60"/>
      <c r="KM418" s="60"/>
      <c r="KN418" s="60"/>
      <c r="KO418" s="60"/>
      <c r="KP418" s="60"/>
      <c r="KQ418" s="60"/>
      <c r="KR418" s="60"/>
      <c r="KS418" s="60"/>
      <c r="KT418" s="60"/>
      <c r="KU418" s="60"/>
      <c r="KV418" s="60"/>
      <c r="KW418" s="60"/>
      <c r="KX418" s="60"/>
      <c r="KY418" s="60"/>
      <c r="KZ418" s="283" t="str">
        <f t="shared" si="1382"/>
        <v/>
      </c>
      <c r="LA418" s="26"/>
      <c r="LB418" s="18"/>
      <c r="LC418" s="18"/>
      <c r="LD418" s="18"/>
      <c r="LE418" s="18"/>
      <c r="LF418" s="18"/>
      <c r="LG418" s="18"/>
      <c r="LH418" s="18"/>
      <c r="LI418" s="18"/>
      <c r="LJ418" s="18"/>
      <c r="LK418" s="18"/>
      <c r="LL418" s="18"/>
      <c r="LM418" s="18"/>
      <c r="LN418" s="63"/>
      <c r="LO418" s="251">
        <f t="shared" si="1383"/>
        <v>0</v>
      </c>
      <c r="LP418" s="251">
        <f t="shared" si="1384"/>
        <v>0</v>
      </c>
      <c r="LQ418" s="251">
        <f t="shared" si="1385"/>
        <v>0</v>
      </c>
      <c r="LR418" s="251">
        <f t="shared" si="1386"/>
        <v>0</v>
      </c>
      <c r="LS418" s="251">
        <f t="shared" si="1387"/>
        <v>0</v>
      </c>
      <c r="LT418" s="251">
        <f t="shared" si="1388"/>
        <v>0</v>
      </c>
      <c r="LU418" s="251">
        <f t="shared" si="1389"/>
        <v>0</v>
      </c>
      <c r="LV418" s="251">
        <f t="shared" si="1390"/>
        <v>0</v>
      </c>
      <c r="LW418" s="251">
        <f t="shared" si="1391"/>
        <v>0</v>
      </c>
      <c r="LX418" s="251">
        <f t="shared" si="1392"/>
        <v>0</v>
      </c>
      <c r="LY418" s="251">
        <f t="shared" si="1393"/>
        <v>0</v>
      </c>
      <c r="LZ418" s="251">
        <f t="shared" si="1394"/>
        <v>0</v>
      </c>
      <c r="MA418" s="63" t="str">
        <f t="shared" si="1395"/>
        <v/>
      </c>
      <c r="MB418" s="63" t="str">
        <f t="shared" si="1287"/>
        <v/>
      </c>
      <c r="MC418" s="63">
        <f t="shared" si="1288"/>
        <v>404</v>
      </c>
      <c r="MD418" s="63" t="str">
        <f t="shared" si="1289"/>
        <v/>
      </c>
      <c r="ME418" s="63" t="str">
        <f t="shared" si="1290"/>
        <v/>
      </c>
      <c r="MF418" s="315" t="str">
        <f t="shared" si="1396"/>
        <v/>
      </c>
      <c r="MG418" s="315">
        <f>IF(ISNUMBER(MATCH(EO418,$ME$15:$ME$520,0)),0,MAX(MG$14:MG417)+1)</f>
        <v>0</v>
      </c>
      <c r="MH418" s="315" t="str">
        <f t="shared" si="1397"/>
        <v/>
      </c>
      <c r="MI418" s="369"/>
      <c r="MJ418" s="68"/>
      <c r="MK418" s="18"/>
      <c r="ML418" s="242"/>
      <c r="MM418" s="242"/>
      <c r="MN418" s="59"/>
      <c r="MO418" s="59"/>
      <c r="MP418" s="285"/>
      <c r="MQ418" s="59"/>
      <c r="MR418" s="59"/>
      <c r="MS418" s="285"/>
      <c r="MT418" s="59"/>
      <c r="MU418" s="285"/>
      <c r="MV418" s="59"/>
      <c r="MW418" s="59"/>
      <c r="MX418" s="59"/>
      <c r="MY418" s="59"/>
      <c r="MZ418" s="59"/>
      <c r="NA418" s="59"/>
      <c r="NB418" s="59"/>
      <c r="NC418" s="59"/>
      <c r="ND418" s="59"/>
      <c r="NE418" s="59"/>
      <c r="NF418" s="59"/>
      <c r="NG418" s="59"/>
      <c r="NH418" s="59"/>
      <c r="NI418" s="59"/>
      <c r="NJ418" s="59"/>
      <c r="NK418" s="59"/>
      <c r="NL418" s="454"/>
      <c r="NM418" s="454"/>
      <c r="NN418" s="59"/>
      <c r="NO418" s="18"/>
      <c r="NP418" s="18"/>
      <c r="NQ418" s="18"/>
      <c r="NR418" s="18"/>
      <c r="NS418" s="18"/>
      <c r="NT418" s="18"/>
      <c r="NU418" s="18"/>
      <c r="NV418" s="18"/>
      <c r="NW418" s="18"/>
      <c r="NX418" s="18"/>
      <c r="NY418" s="18"/>
      <c r="NZ418" s="18"/>
      <c r="OA418" s="18"/>
      <c r="OB418" s="18"/>
      <c r="OC418" s="18"/>
      <c r="OZ418" s="59"/>
      <c r="PA418" s="251" t="str">
        <f t="shared" si="1398"/>
        <v/>
      </c>
      <c r="PB418" s="251" t="str">
        <f t="shared" si="1399"/>
        <v/>
      </c>
      <c r="PC418" s="251" t="str">
        <f t="shared" si="1400"/>
        <v/>
      </c>
      <c r="PD418" s="251" t="str">
        <f t="shared" si="1401"/>
        <v/>
      </c>
      <c r="PE418" s="251" t="str">
        <f t="shared" si="1402"/>
        <v/>
      </c>
      <c r="PF418" s="251" t="str">
        <f t="shared" si="1403"/>
        <v/>
      </c>
      <c r="PG418" s="251" t="str">
        <f t="shared" si="1404"/>
        <v/>
      </c>
      <c r="PH418" s="251" t="str">
        <f t="shared" si="1405"/>
        <v/>
      </c>
      <c r="PI418" s="251" t="str">
        <f t="shared" si="1406"/>
        <v/>
      </c>
      <c r="PJ418" s="251" t="str">
        <f t="shared" si="1407"/>
        <v/>
      </c>
      <c r="PK418" s="251" t="str">
        <f t="shared" si="1408"/>
        <v/>
      </c>
      <c r="PL418" s="251" t="str">
        <f t="shared" si="1409"/>
        <v/>
      </c>
      <c r="PM418" s="251" t="str">
        <f t="shared" si="1410"/>
        <v/>
      </c>
      <c r="PN418" s="251" t="str">
        <f t="shared" si="1411"/>
        <v/>
      </c>
      <c r="PO418" s="251" t="str">
        <f t="shared" si="1412"/>
        <v/>
      </c>
      <c r="PP418" s="251" t="str">
        <f t="shared" si="1413"/>
        <v/>
      </c>
      <c r="PQ418" s="251" t="str">
        <f t="shared" si="1414"/>
        <v/>
      </c>
      <c r="PR418" s="251" t="str">
        <f t="shared" si="1415"/>
        <v/>
      </c>
      <c r="PS418" s="251" t="str">
        <f t="shared" si="1416"/>
        <v/>
      </c>
      <c r="PT418" s="251" t="str">
        <f t="shared" si="1417"/>
        <v/>
      </c>
      <c r="PU418" s="251" t="str">
        <f t="shared" si="1418"/>
        <v/>
      </c>
      <c r="PV418" s="251" t="str">
        <f t="shared" si="1419"/>
        <v/>
      </c>
      <c r="PW418" s="251" t="str">
        <f t="shared" si="1420"/>
        <v/>
      </c>
      <c r="PX418" s="251" t="str">
        <f t="shared" si="1421"/>
        <v/>
      </c>
      <c r="PY418" s="251" t="str">
        <f t="shared" si="1422"/>
        <v/>
      </c>
      <c r="PZ418" s="251" t="str">
        <f t="shared" si="1423"/>
        <v/>
      </c>
      <c r="QA418" s="251" t="str">
        <f t="shared" si="1424"/>
        <v/>
      </c>
      <c r="QB418" s="251" t="str">
        <f t="shared" si="1425"/>
        <v/>
      </c>
      <c r="QC418" s="251" t="str">
        <f t="shared" si="1426"/>
        <v/>
      </c>
      <c r="QD418" s="251" t="str">
        <f t="shared" si="1427"/>
        <v/>
      </c>
      <c r="QE418" s="251" t="str">
        <f t="shared" si="1428"/>
        <v/>
      </c>
      <c r="QF418" s="63">
        <f t="shared" si="1429"/>
        <v>0</v>
      </c>
      <c r="QG418" s="59"/>
      <c r="QH418" s="59"/>
      <c r="QI418" s="59"/>
      <c r="QJ418" s="59"/>
      <c r="QK418" s="59"/>
      <c r="QL418" s="59"/>
      <c r="QM418" s="59"/>
      <c r="QN418" s="59"/>
    </row>
    <row r="419" spans="1:456" ht="6.75" customHeight="1" x14ac:dyDescent="0.25">
      <c r="A419" s="68"/>
      <c r="B419" s="389" t="str">
        <f t="shared" si="1291"/>
        <v/>
      </c>
      <c r="C419" s="72"/>
      <c r="D419" s="261"/>
      <c r="E419" s="59"/>
      <c r="F419" s="229"/>
      <c r="G419" s="295"/>
      <c r="H419" s="295"/>
      <c r="I419" s="229"/>
      <c r="J419" s="295"/>
      <c r="K419" s="295"/>
      <c r="L419" s="229"/>
      <c r="M419" s="295"/>
      <c r="N419" s="295"/>
      <c r="O419" s="229"/>
      <c r="P419" s="295"/>
      <c r="Q419" s="295"/>
      <c r="R419" s="229"/>
      <c r="S419" s="230"/>
      <c r="T419" s="231"/>
      <c r="U419" s="229"/>
      <c r="V419" s="230"/>
      <c r="W419" s="231"/>
      <c r="X419" s="229"/>
      <c r="Y419" s="230"/>
      <c r="Z419" s="231"/>
      <c r="AA419" s="229"/>
      <c r="AB419" s="295"/>
      <c r="AC419" s="295"/>
      <c r="AD419" s="229"/>
      <c r="AE419" s="295"/>
      <c r="AF419" s="295"/>
      <c r="AG419" s="229"/>
      <c r="AH419" s="295"/>
      <c r="AI419" s="295"/>
      <c r="AJ419" s="229"/>
      <c r="AK419" s="295"/>
      <c r="AL419" s="295"/>
      <c r="AM419" s="229"/>
      <c r="AN419" s="295"/>
      <c r="AO419" s="295"/>
      <c r="AP419" s="243"/>
      <c r="AQ419" s="295"/>
      <c r="AR419" s="290"/>
      <c r="AS419" s="243"/>
      <c r="AT419" s="295"/>
      <c r="AU419" s="290"/>
      <c r="AV419" s="229"/>
      <c r="AW419" s="230"/>
      <c r="AX419" s="231"/>
      <c r="AY419" s="229"/>
      <c r="AZ419" s="230"/>
      <c r="BA419" s="231"/>
      <c r="BB419" s="229"/>
      <c r="BC419" s="230"/>
      <c r="BD419" s="231"/>
      <c r="BE419" s="229"/>
      <c r="BF419" s="230"/>
      <c r="BG419" s="231"/>
      <c r="BH419" s="229"/>
      <c r="BI419" s="230"/>
      <c r="BJ419" s="231"/>
      <c r="BK419" s="243"/>
      <c r="BL419" s="230"/>
      <c r="BM419" s="231"/>
      <c r="BN419" s="243"/>
      <c r="BO419" s="230"/>
      <c r="BP419" s="231"/>
      <c r="BQ419" s="229"/>
      <c r="BR419" s="230"/>
      <c r="BS419" s="231"/>
      <c r="BT419" s="229"/>
      <c r="BU419" s="230"/>
      <c r="BV419" s="231"/>
      <c r="BW419" s="229"/>
      <c r="BX419" s="230"/>
      <c r="BY419" s="231"/>
      <c r="BZ419" s="229"/>
      <c r="CA419" s="230"/>
      <c r="CB419" s="231"/>
      <c r="CC419" s="229"/>
      <c r="CD419" s="230"/>
      <c r="CE419" s="231"/>
      <c r="CF419" s="331"/>
      <c r="CG419" s="332"/>
      <c r="CH419" s="385"/>
      <c r="CI419" s="331"/>
      <c r="CJ419" s="332"/>
      <c r="CK419" s="385"/>
      <c r="CL419" s="243"/>
      <c r="CM419" s="230"/>
      <c r="CN419" s="354"/>
      <c r="CO419" s="243"/>
      <c r="CP419" s="230"/>
      <c r="CQ419" s="231"/>
      <c r="CR419" s="331"/>
      <c r="CS419" s="332"/>
      <c r="CT419" s="333"/>
      <c r="CU419" s="229"/>
      <c r="CV419" s="230"/>
      <c r="CW419" s="231"/>
      <c r="CX419" s="331"/>
      <c r="CY419" s="332"/>
      <c r="CZ419" s="333"/>
      <c r="DA419" s="331"/>
      <c r="DB419" s="332"/>
      <c r="DC419" s="333"/>
      <c r="DD419" s="331"/>
      <c r="DE419" s="332"/>
      <c r="DF419" s="333"/>
      <c r="DG419" s="331"/>
      <c r="DH419" s="332"/>
      <c r="DI419" s="333"/>
      <c r="DJ419" s="229"/>
      <c r="DK419" s="230"/>
      <c r="DL419" s="231"/>
      <c r="DM419" s="229"/>
      <c r="DN419" s="230"/>
      <c r="DO419" s="231"/>
      <c r="DP419" s="331"/>
      <c r="DQ419" s="332"/>
      <c r="DR419" s="333"/>
      <c r="DS419" s="331"/>
      <c r="DT419" s="332"/>
      <c r="DU419" s="333"/>
      <c r="DV419" s="331"/>
      <c r="DW419" s="332"/>
      <c r="DX419" s="333"/>
      <c r="DY419" s="331"/>
      <c r="DZ419" s="332"/>
      <c r="EA419" s="333"/>
      <c r="EB419" s="331"/>
      <c r="EC419" s="332"/>
      <c r="ED419" s="333"/>
      <c r="EE419" s="331"/>
      <c r="EF419" s="332"/>
      <c r="EG419" s="333"/>
      <c r="EH419" s="229"/>
      <c r="EI419" s="230"/>
      <c r="EJ419" s="231"/>
      <c r="EK419" s="229"/>
      <c r="EL419" s="230"/>
      <c r="EM419" s="231"/>
      <c r="EN419" s="244"/>
      <c r="EO419" s="269" t="str">
        <f t="shared" si="1292"/>
        <v/>
      </c>
      <c r="EP419" s="444" t="s">
        <v>1247</v>
      </c>
      <c r="EQ419" s="360" t="str">
        <f t="shared" si="1430"/>
        <v/>
      </c>
      <c r="ER419" s="360" t="str">
        <f t="shared" si="1431"/>
        <v/>
      </c>
      <c r="ES419" s="360" t="str">
        <f t="shared" si="1432"/>
        <v/>
      </c>
      <c r="ET419" s="360" t="str">
        <f t="shared" si="1433"/>
        <v/>
      </c>
      <c r="EU419" s="360" t="str">
        <f t="shared" si="1434"/>
        <v/>
      </c>
      <c r="EV419" s="360" t="str">
        <f t="shared" si="1435"/>
        <v/>
      </c>
      <c r="EW419" s="360" t="str">
        <f t="shared" si="1436"/>
        <v/>
      </c>
      <c r="EX419" s="360" t="str">
        <f t="shared" si="1437"/>
        <v/>
      </c>
      <c r="EY419" s="360" t="str">
        <f t="shared" si="1438"/>
        <v/>
      </c>
      <c r="EZ419" s="360" t="str">
        <f t="shared" si="1439"/>
        <v/>
      </c>
      <c r="FA419" s="360" t="str">
        <f t="shared" si="1440"/>
        <v/>
      </c>
      <c r="FB419" s="360" t="str">
        <f t="shared" si="1441"/>
        <v/>
      </c>
      <c r="FC419" s="360" t="str">
        <f t="shared" si="1442"/>
        <v/>
      </c>
      <c r="FD419" s="360" t="str">
        <f t="shared" si="1443"/>
        <v/>
      </c>
      <c r="FE419" s="360" t="str">
        <f t="shared" si="1444"/>
        <v/>
      </c>
      <c r="FF419" s="360" t="str">
        <f t="shared" si="1445"/>
        <v/>
      </c>
      <c r="FG419" s="360" t="str">
        <f t="shared" si="1446"/>
        <v/>
      </c>
      <c r="FH419" s="360" t="str">
        <f t="shared" si="1447"/>
        <v/>
      </c>
      <c r="FI419" s="360" t="str">
        <f t="shared" si="1448"/>
        <v/>
      </c>
      <c r="FJ419" s="360" t="str">
        <f t="shared" si="1449"/>
        <v/>
      </c>
      <c r="FK419" s="360" t="str">
        <f t="shared" si="1450"/>
        <v/>
      </c>
      <c r="FL419" s="360" t="str">
        <f t="shared" si="1451"/>
        <v/>
      </c>
      <c r="FM419" s="360" t="str">
        <f t="shared" si="1452"/>
        <v/>
      </c>
      <c r="FN419" s="360" t="str">
        <f t="shared" si="1453"/>
        <v/>
      </c>
      <c r="FO419" s="360" t="str">
        <f t="shared" si="1454"/>
        <v/>
      </c>
      <c r="FP419" s="360" t="str">
        <f t="shared" si="1455"/>
        <v/>
      </c>
      <c r="FQ419" s="360" t="str">
        <f t="shared" si="1456"/>
        <v/>
      </c>
      <c r="FR419" s="360" t="str">
        <f t="shared" si="1457"/>
        <v/>
      </c>
      <c r="FS419" s="360" t="str">
        <f t="shared" si="1458"/>
        <v/>
      </c>
      <c r="FT419" s="360" t="str">
        <f t="shared" si="1293"/>
        <v/>
      </c>
      <c r="FU419" s="360" t="str">
        <f t="shared" si="1459"/>
        <v/>
      </c>
      <c r="FV419" s="360" t="str">
        <f t="shared" si="1460"/>
        <v/>
      </c>
      <c r="FW419" s="360" t="str">
        <f t="shared" si="1461"/>
        <v/>
      </c>
      <c r="FX419" s="360" t="str">
        <f t="shared" si="1462"/>
        <v/>
      </c>
      <c r="FY419" s="360" t="str">
        <f t="shared" si="1463"/>
        <v/>
      </c>
      <c r="FZ419" s="360" t="str">
        <f t="shared" si="1464"/>
        <v/>
      </c>
      <c r="GA419" s="360" t="str">
        <f t="shared" si="1465"/>
        <v/>
      </c>
      <c r="GB419" s="360" t="str">
        <f t="shared" si="1466"/>
        <v/>
      </c>
      <c r="GC419" s="360" t="str">
        <f t="shared" si="1467"/>
        <v/>
      </c>
      <c r="GD419" s="360" t="str">
        <f t="shared" si="1468"/>
        <v/>
      </c>
      <c r="GE419" s="360" t="str">
        <f t="shared" si="1469"/>
        <v/>
      </c>
      <c r="GF419" s="360" t="str">
        <f t="shared" si="1470"/>
        <v/>
      </c>
      <c r="GG419" s="360" t="str">
        <f t="shared" si="1471"/>
        <v/>
      </c>
      <c r="GH419" s="360" t="str">
        <f t="shared" si="1472"/>
        <v/>
      </c>
      <c r="GI419" s="360" t="str">
        <f t="shared" si="1473"/>
        <v/>
      </c>
      <c r="GJ419" s="360" t="str">
        <f t="shared" si="1474"/>
        <v/>
      </c>
      <c r="GK419" s="444" t="s">
        <v>1247</v>
      </c>
      <c r="GL419" s="361" t="str">
        <f t="shared" si="1294"/>
        <v>-</v>
      </c>
      <c r="GM419" s="361" t="str">
        <f t="shared" si="1295"/>
        <v>-</v>
      </c>
      <c r="GN419" s="361" t="str">
        <f t="shared" si="1296"/>
        <v>-</v>
      </c>
      <c r="GO419" s="361" t="str">
        <f t="shared" si="1297"/>
        <v>-</v>
      </c>
      <c r="GP419" s="361" t="str">
        <f t="shared" si="1298"/>
        <v>-</v>
      </c>
      <c r="GQ419" s="361" t="str">
        <f t="shared" si="1299"/>
        <v>-</v>
      </c>
      <c r="GR419" s="361" t="str">
        <f t="shared" si="1300"/>
        <v>-</v>
      </c>
      <c r="GS419" s="361" t="str">
        <f t="shared" si="1301"/>
        <v>-</v>
      </c>
      <c r="GT419" s="361" t="str">
        <f t="shared" si="1302"/>
        <v>-</v>
      </c>
      <c r="GU419" s="361" t="str">
        <f t="shared" si="1303"/>
        <v>-</v>
      </c>
      <c r="GV419" s="361" t="str">
        <f t="shared" si="1304"/>
        <v>-</v>
      </c>
      <c r="GW419" s="361" t="str">
        <f t="shared" si="1305"/>
        <v>-</v>
      </c>
      <c r="GX419" s="361" t="str">
        <f t="shared" si="1306"/>
        <v>-</v>
      </c>
      <c r="GY419" s="361" t="str">
        <f t="shared" si="1307"/>
        <v>-</v>
      </c>
      <c r="GZ419" s="361" t="str">
        <f t="shared" si="1308"/>
        <v>-</v>
      </c>
      <c r="HA419" s="361" t="str">
        <f t="shared" si="1309"/>
        <v>-</v>
      </c>
      <c r="HB419" s="361" t="str">
        <f t="shared" si="1310"/>
        <v>-</v>
      </c>
      <c r="HC419" s="361" t="str">
        <f t="shared" si="1311"/>
        <v>-</v>
      </c>
      <c r="HD419" s="361" t="str">
        <f t="shared" si="1312"/>
        <v>-</v>
      </c>
      <c r="HE419" s="361" t="str">
        <f t="shared" si="1313"/>
        <v>-</v>
      </c>
      <c r="HF419" s="361" t="str">
        <f t="shared" si="1314"/>
        <v>-</v>
      </c>
      <c r="HG419" s="361" t="str">
        <f t="shared" si="1315"/>
        <v>-</v>
      </c>
      <c r="HH419" s="361" t="str">
        <f t="shared" si="1316"/>
        <v>-</v>
      </c>
      <c r="HI419" s="361" t="str">
        <f t="shared" si="1317"/>
        <v>-</v>
      </c>
      <c r="HJ419" s="361" t="str">
        <f t="shared" si="1318"/>
        <v>-</v>
      </c>
      <c r="HK419" s="361" t="str">
        <f t="shared" si="1319"/>
        <v>-</v>
      </c>
      <c r="HL419" s="361" t="str">
        <f t="shared" si="1320"/>
        <v>-</v>
      </c>
      <c r="HM419" s="361" t="str">
        <f t="shared" si="1321"/>
        <v>-</v>
      </c>
      <c r="HN419" s="361" t="str">
        <f t="shared" si="1322"/>
        <v>-</v>
      </c>
      <c r="HO419" s="361" t="str">
        <f t="shared" si="1323"/>
        <v>-</v>
      </c>
      <c r="HP419" s="361" t="str">
        <f t="shared" si="1324"/>
        <v>-</v>
      </c>
      <c r="HQ419" s="361" t="str">
        <f t="shared" si="1325"/>
        <v>-</v>
      </c>
      <c r="HR419" s="361" t="str">
        <f t="shared" si="1326"/>
        <v>-</v>
      </c>
      <c r="HS419" s="361" t="str">
        <f t="shared" si="1327"/>
        <v>-</v>
      </c>
      <c r="HT419" s="361" t="str">
        <f t="shared" si="1328"/>
        <v>-</v>
      </c>
      <c r="HU419" s="361" t="str">
        <f t="shared" si="1329"/>
        <v>-</v>
      </c>
      <c r="HV419" s="361" t="str">
        <f t="shared" si="1330"/>
        <v>-</v>
      </c>
      <c r="HW419" s="361" t="str">
        <f t="shared" si="1331"/>
        <v>-</v>
      </c>
      <c r="HX419" s="361" t="str">
        <f t="shared" si="1332"/>
        <v>-</v>
      </c>
      <c r="HY419" s="361" t="str">
        <f t="shared" si="1333"/>
        <v>-</v>
      </c>
      <c r="HZ419" s="361" t="str">
        <f t="shared" si="1334"/>
        <v>-</v>
      </c>
      <c r="IA419" s="361" t="str">
        <f t="shared" si="1335"/>
        <v>-</v>
      </c>
      <c r="IB419" s="361" t="str">
        <f t="shared" si="1336"/>
        <v>-</v>
      </c>
      <c r="IC419" s="361" t="str">
        <f t="shared" si="1337"/>
        <v>-</v>
      </c>
      <c r="ID419" s="361" t="str">
        <f t="shared" si="1338"/>
        <v>-</v>
      </c>
      <c r="IE419" s="361" t="str">
        <f t="shared" si="1339"/>
        <v>-</v>
      </c>
      <c r="IF419" s="444" t="s">
        <v>1247</v>
      </c>
      <c r="IG419" s="56" t="str">
        <f t="shared" si="1475"/>
        <v>-</v>
      </c>
      <c r="IH419" s="56" t="str">
        <f t="shared" si="1476"/>
        <v>-</v>
      </c>
      <c r="II419" s="56" t="str">
        <f t="shared" si="1477"/>
        <v>-</v>
      </c>
      <c r="IJ419" s="56" t="str">
        <f t="shared" si="1478"/>
        <v>-</v>
      </c>
      <c r="IK419" s="56" t="str">
        <f t="shared" si="1340"/>
        <v>-</v>
      </c>
      <c r="IL419" s="56" t="str">
        <f t="shared" si="1341"/>
        <v>-</v>
      </c>
      <c r="IM419" s="56" t="str">
        <f t="shared" si="1342"/>
        <v>-</v>
      </c>
      <c r="IN419" s="56" t="str">
        <f t="shared" si="1343"/>
        <v>-</v>
      </c>
      <c r="IO419" s="56" t="str">
        <f t="shared" si="1344"/>
        <v>-</v>
      </c>
      <c r="IP419" s="56" t="str">
        <f t="shared" si="1345"/>
        <v>-</v>
      </c>
      <c r="IQ419" s="56" t="str">
        <f t="shared" si="1346"/>
        <v>-</v>
      </c>
      <c r="IR419" s="56" t="str">
        <f t="shared" si="1347"/>
        <v>-</v>
      </c>
      <c r="IS419" s="56" t="str">
        <f t="shared" si="1348"/>
        <v>-</v>
      </c>
      <c r="IT419" s="56" t="str">
        <f t="shared" si="1349"/>
        <v>-</v>
      </c>
      <c r="IU419" s="56" t="str">
        <f t="shared" si="1350"/>
        <v>-</v>
      </c>
      <c r="IV419" s="56" t="str">
        <f t="shared" si="1351"/>
        <v>-</v>
      </c>
      <c r="IW419" s="56" t="str">
        <f t="shared" si="1352"/>
        <v>-</v>
      </c>
      <c r="IX419" s="56" t="str">
        <f t="shared" si="1353"/>
        <v>-</v>
      </c>
      <c r="IY419" s="56" t="str">
        <f t="shared" si="1354"/>
        <v>-</v>
      </c>
      <c r="IZ419" s="56" t="str">
        <f t="shared" si="1355"/>
        <v>-</v>
      </c>
      <c r="JA419" s="56" t="str">
        <f t="shared" si="1356"/>
        <v>-</v>
      </c>
      <c r="JB419" s="56" t="str">
        <f t="shared" si="1357"/>
        <v>-</v>
      </c>
      <c r="JC419" s="56" t="str">
        <f t="shared" si="1358"/>
        <v>-</v>
      </c>
      <c r="JD419" s="56" t="str">
        <f t="shared" si="1359"/>
        <v>-</v>
      </c>
      <c r="JE419" s="56" t="str">
        <f t="shared" si="1360"/>
        <v>-</v>
      </c>
      <c r="JF419" s="56" t="str">
        <f t="shared" si="1361"/>
        <v>-</v>
      </c>
      <c r="JG419" s="56" t="str">
        <f t="shared" si="1362"/>
        <v>-</v>
      </c>
      <c r="JH419" s="56" t="str">
        <f t="shared" si="1363"/>
        <v>-</v>
      </c>
      <c r="JI419" s="56" t="str">
        <f t="shared" si="1364"/>
        <v>-</v>
      </c>
      <c r="JJ419" s="56" t="str">
        <f t="shared" si="1365"/>
        <v>-</v>
      </c>
      <c r="JK419" s="56" t="str">
        <f t="shared" si="1366"/>
        <v>-</v>
      </c>
      <c r="JL419" s="56" t="str">
        <f t="shared" si="1367"/>
        <v>-</v>
      </c>
      <c r="JM419" s="56" t="str">
        <f t="shared" si="1368"/>
        <v>-</v>
      </c>
      <c r="JN419" s="56" t="str">
        <f t="shared" si="1369"/>
        <v>-</v>
      </c>
      <c r="JO419" s="56" t="str">
        <f t="shared" si="1370"/>
        <v>-</v>
      </c>
      <c r="JP419" s="56" t="str">
        <f t="shared" si="1371"/>
        <v>-</v>
      </c>
      <c r="JQ419" s="56" t="str">
        <f t="shared" si="1372"/>
        <v>-</v>
      </c>
      <c r="JR419" s="56" t="str">
        <f t="shared" si="1373"/>
        <v>-</v>
      </c>
      <c r="JS419" s="56" t="str">
        <f t="shared" si="1374"/>
        <v>-</v>
      </c>
      <c r="JT419" s="56" t="str">
        <f t="shared" si="1375"/>
        <v>-</v>
      </c>
      <c r="JU419" s="56" t="str">
        <f t="shared" si="1376"/>
        <v>-</v>
      </c>
      <c r="JV419" s="56" t="str">
        <f t="shared" si="1377"/>
        <v>-</v>
      </c>
      <c r="JW419" s="56" t="str">
        <f t="shared" si="1378"/>
        <v>-</v>
      </c>
      <c r="JX419" s="56" t="str">
        <f t="shared" si="1379"/>
        <v>-</v>
      </c>
      <c r="JY419" s="56" t="str">
        <f t="shared" si="1380"/>
        <v>-</v>
      </c>
      <c r="JZ419" s="56" t="str">
        <f t="shared" si="1381"/>
        <v>-</v>
      </c>
      <c r="KA419" s="444" t="s">
        <v>1247</v>
      </c>
      <c r="KB419" s="360">
        <f>IF(ISNUMBER(INDEX($EQ$15:$GK$521,$B419,EO$11)),MAX(KB$14:KB418)+1,0)</f>
        <v>0</v>
      </c>
      <c r="KC419" s="360" t="str">
        <f t="shared" si="1479"/>
        <v/>
      </c>
      <c r="KD419" s="373" t="s">
        <v>2</v>
      </c>
      <c r="KE419" s="215"/>
      <c r="KF419" s="60"/>
      <c r="KG419" s="60"/>
      <c r="KH419" s="60"/>
      <c r="KI419" s="60"/>
      <c r="KJ419" s="60"/>
      <c r="KK419" s="60"/>
      <c r="KL419" s="60"/>
      <c r="KM419" s="60"/>
      <c r="KN419" s="60"/>
      <c r="KO419" s="60"/>
      <c r="KP419" s="60"/>
      <c r="KQ419" s="60"/>
      <c r="KR419" s="60"/>
      <c r="KS419" s="60"/>
      <c r="KT419" s="60"/>
      <c r="KU419" s="60"/>
      <c r="KV419" s="60"/>
      <c r="KW419" s="60"/>
      <c r="KX419" s="60"/>
      <c r="KY419" s="60"/>
      <c r="KZ419" s="283" t="str">
        <f t="shared" si="1382"/>
        <v/>
      </c>
      <c r="LA419" s="26"/>
      <c r="LB419" s="18"/>
      <c r="LC419" s="18"/>
      <c r="LD419" s="18"/>
      <c r="LE419" s="18"/>
      <c r="LF419" s="18"/>
      <c r="LG419" s="18"/>
      <c r="LH419" s="18"/>
      <c r="LI419" s="18"/>
      <c r="LJ419" s="18"/>
      <c r="LK419" s="18"/>
      <c r="LL419" s="18"/>
      <c r="LM419" s="18"/>
      <c r="LN419" s="63"/>
      <c r="LO419" s="251">
        <f t="shared" si="1383"/>
        <v>0</v>
      </c>
      <c r="LP419" s="251">
        <f t="shared" si="1384"/>
        <v>0</v>
      </c>
      <c r="LQ419" s="251">
        <f t="shared" si="1385"/>
        <v>0</v>
      </c>
      <c r="LR419" s="251">
        <f t="shared" si="1386"/>
        <v>0</v>
      </c>
      <c r="LS419" s="251">
        <f t="shared" si="1387"/>
        <v>0</v>
      </c>
      <c r="LT419" s="251">
        <f t="shared" si="1388"/>
        <v>0</v>
      </c>
      <c r="LU419" s="251">
        <f t="shared" si="1389"/>
        <v>0</v>
      </c>
      <c r="LV419" s="251">
        <f t="shared" si="1390"/>
        <v>0</v>
      </c>
      <c r="LW419" s="251">
        <f t="shared" si="1391"/>
        <v>0</v>
      </c>
      <c r="LX419" s="251">
        <f t="shared" si="1392"/>
        <v>0</v>
      </c>
      <c r="LY419" s="251">
        <f t="shared" si="1393"/>
        <v>0</v>
      </c>
      <c r="LZ419" s="251">
        <f t="shared" si="1394"/>
        <v>0</v>
      </c>
      <c r="MA419" s="63" t="str">
        <f t="shared" si="1395"/>
        <v/>
      </c>
      <c r="MB419" s="63" t="str">
        <f t="shared" si="1287"/>
        <v/>
      </c>
      <c r="MC419" s="63">
        <f t="shared" si="1288"/>
        <v>405</v>
      </c>
      <c r="MD419" s="63" t="str">
        <f t="shared" si="1289"/>
        <v/>
      </c>
      <c r="ME419" s="63" t="str">
        <f t="shared" si="1290"/>
        <v/>
      </c>
      <c r="MF419" s="315" t="str">
        <f t="shared" si="1396"/>
        <v/>
      </c>
      <c r="MG419" s="315">
        <f>IF(ISNUMBER(MATCH(EO419,$ME$15:$ME$520,0)),0,MAX(MG$14:MG418)+1)</f>
        <v>0</v>
      </c>
      <c r="MH419" s="315" t="str">
        <f t="shared" si="1397"/>
        <v/>
      </c>
      <c r="MI419" s="369"/>
      <c r="MJ419" s="68"/>
      <c r="MK419" s="18"/>
      <c r="ML419" s="242"/>
      <c r="MM419" s="242"/>
      <c r="MN419" s="59"/>
      <c r="MO419" s="59"/>
      <c r="MP419" s="285"/>
      <c r="MQ419" s="59"/>
      <c r="MR419" s="59"/>
      <c r="MS419" s="285"/>
      <c r="MT419" s="59"/>
      <c r="MU419" s="285"/>
      <c r="MV419" s="59"/>
      <c r="MW419" s="59"/>
      <c r="MX419" s="59"/>
      <c r="MY419" s="59"/>
      <c r="MZ419" s="59"/>
      <c r="NA419" s="59"/>
      <c r="NB419" s="59"/>
      <c r="NC419" s="59"/>
      <c r="ND419" s="59"/>
      <c r="NE419" s="59"/>
      <c r="NF419" s="59"/>
      <c r="NG419" s="59"/>
      <c r="NH419" s="59"/>
      <c r="NI419" s="59"/>
      <c r="NJ419" s="59"/>
      <c r="NK419" s="59"/>
      <c r="NL419" s="454"/>
      <c r="NM419" s="454"/>
      <c r="NN419" s="59"/>
      <c r="NO419" s="18"/>
      <c r="NP419" s="18"/>
      <c r="NQ419" s="18"/>
      <c r="NR419" s="18"/>
      <c r="NS419" s="18"/>
      <c r="NT419" s="18"/>
      <c r="NU419" s="18"/>
      <c r="NV419" s="18"/>
      <c r="NW419" s="18"/>
      <c r="NX419" s="18"/>
      <c r="NY419" s="18"/>
      <c r="NZ419" s="18"/>
      <c r="OA419" s="18"/>
      <c r="OB419" s="18"/>
      <c r="OC419" s="18"/>
      <c r="OZ419" s="59"/>
      <c r="PA419" s="251" t="str">
        <f t="shared" si="1398"/>
        <v/>
      </c>
      <c r="PB419" s="251" t="str">
        <f t="shared" si="1399"/>
        <v/>
      </c>
      <c r="PC419" s="251" t="str">
        <f t="shared" si="1400"/>
        <v/>
      </c>
      <c r="PD419" s="251" t="str">
        <f t="shared" si="1401"/>
        <v/>
      </c>
      <c r="PE419" s="251" t="str">
        <f t="shared" si="1402"/>
        <v/>
      </c>
      <c r="PF419" s="251" t="str">
        <f t="shared" si="1403"/>
        <v/>
      </c>
      <c r="PG419" s="251" t="str">
        <f t="shared" si="1404"/>
        <v/>
      </c>
      <c r="PH419" s="251" t="str">
        <f t="shared" si="1405"/>
        <v/>
      </c>
      <c r="PI419" s="251" t="str">
        <f t="shared" si="1406"/>
        <v/>
      </c>
      <c r="PJ419" s="251" t="str">
        <f t="shared" si="1407"/>
        <v/>
      </c>
      <c r="PK419" s="251" t="str">
        <f t="shared" si="1408"/>
        <v/>
      </c>
      <c r="PL419" s="251" t="str">
        <f t="shared" si="1409"/>
        <v/>
      </c>
      <c r="PM419" s="251" t="str">
        <f t="shared" si="1410"/>
        <v/>
      </c>
      <c r="PN419" s="251" t="str">
        <f t="shared" si="1411"/>
        <v/>
      </c>
      <c r="PO419" s="251" t="str">
        <f t="shared" si="1412"/>
        <v/>
      </c>
      <c r="PP419" s="251" t="str">
        <f t="shared" si="1413"/>
        <v/>
      </c>
      <c r="PQ419" s="251" t="str">
        <f t="shared" si="1414"/>
        <v/>
      </c>
      <c r="PR419" s="251" t="str">
        <f t="shared" si="1415"/>
        <v/>
      </c>
      <c r="PS419" s="251" t="str">
        <f t="shared" si="1416"/>
        <v/>
      </c>
      <c r="PT419" s="251" t="str">
        <f t="shared" si="1417"/>
        <v/>
      </c>
      <c r="PU419" s="251" t="str">
        <f t="shared" si="1418"/>
        <v/>
      </c>
      <c r="PV419" s="251" t="str">
        <f t="shared" si="1419"/>
        <v/>
      </c>
      <c r="PW419" s="251" t="str">
        <f t="shared" si="1420"/>
        <v/>
      </c>
      <c r="PX419" s="251" t="str">
        <f t="shared" si="1421"/>
        <v/>
      </c>
      <c r="PY419" s="251" t="str">
        <f t="shared" si="1422"/>
        <v/>
      </c>
      <c r="PZ419" s="251" t="str">
        <f t="shared" si="1423"/>
        <v/>
      </c>
      <c r="QA419" s="251" t="str">
        <f t="shared" si="1424"/>
        <v/>
      </c>
      <c r="QB419" s="251" t="str">
        <f t="shared" si="1425"/>
        <v/>
      </c>
      <c r="QC419" s="251" t="str">
        <f t="shared" si="1426"/>
        <v/>
      </c>
      <c r="QD419" s="251" t="str">
        <f t="shared" si="1427"/>
        <v/>
      </c>
      <c r="QE419" s="251" t="str">
        <f t="shared" si="1428"/>
        <v/>
      </c>
      <c r="QF419" s="63">
        <f t="shared" si="1429"/>
        <v>0</v>
      </c>
      <c r="QG419" s="59"/>
      <c r="QH419" s="59"/>
      <c r="QI419" s="59"/>
      <c r="QJ419" s="59"/>
      <c r="QK419" s="59"/>
      <c r="QL419" s="59"/>
      <c r="QM419" s="59"/>
      <c r="QN419" s="59"/>
    </row>
    <row r="420" spans="1:456" ht="6.75" customHeight="1" x14ac:dyDescent="0.25">
      <c r="A420" s="68"/>
      <c r="B420" s="389" t="str">
        <f t="shared" si="1291"/>
        <v/>
      </c>
      <c r="C420" s="72"/>
      <c r="D420" s="261"/>
      <c r="E420" s="59"/>
      <c r="F420" s="229"/>
      <c r="G420" s="295"/>
      <c r="H420" s="295"/>
      <c r="I420" s="229"/>
      <c r="J420" s="295"/>
      <c r="K420" s="295"/>
      <c r="L420" s="229"/>
      <c r="M420" s="295"/>
      <c r="N420" s="295"/>
      <c r="O420" s="229"/>
      <c r="P420" s="295"/>
      <c r="Q420" s="295"/>
      <c r="R420" s="229"/>
      <c r="S420" s="230"/>
      <c r="T420" s="231"/>
      <c r="U420" s="229"/>
      <c r="V420" s="230"/>
      <c r="W420" s="231"/>
      <c r="X420" s="229"/>
      <c r="Y420" s="230"/>
      <c r="Z420" s="231"/>
      <c r="AA420" s="229"/>
      <c r="AB420" s="295"/>
      <c r="AC420" s="295"/>
      <c r="AD420" s="229"/>
      <c r="AE420" s="295"/>
      <c r="AF420" s="295"/>
      <c r="AG420" s="229"/>
      <c r="AH420" s="295"/>
      <c r="AI420" s="295"/>
      <c r="AJ420" s="229"/>
      <c r="AK420" s="295"/>
      <c r="AL420" s="295"/>
      <c r="AM420" s="229"/>
      <c r="AN420" s="295"/>
      <c r="AO420" s="295"/>
      <c r="AP420" s="243"/>
      <c r="AQ420" s="295"/>
      <c r="AR420" s="290"/>
      <c r="AS420" s="243"/>
      <c r="AT420" s="295"/>
      <c r="AU420" s="290"/>
      <c r="AV420" s="229"/>
      <c r="AW420" s="230"/>
      <c r="AX420" s="231"/>
      <c r="AY420" s="229"/>
      <c r="AZ420" s="230"/>
      <c r="BA420" s="231"/>
      <c r="BB420" s="229"/>
      <c r="BC420" s="230"/>
      <c r="BD420" s="231"/>
      <c r="BE420" s="229"/>
      <c r="BF420" s="230"/>
      <c r="BG420" s="231"/>
      <c r="BH420" s="229"/>
      <c r="BI420" s="230"/>
      <c r="BJ420" s="231"/>
      <c r="BK420" s="243"/>
      <c r="BL420" s="230"/>
      <c r="BM420" s="231"/>
      <c r="BN420" s="243"/>
      <c r="BO420" s="230"/>
      <c r="BP420" s="231"/>
      <c r="BQ420" s="229"/>
      <c r="BR420" s="230"/>
      <c r="BS420" s="231"/>
      <c r="BT420" s="229"/>
      <c r="BU420" s="230"/>
      <c r="BV420" s="231"/>
      <c r="BW420" s="229"/>
      <c r="BX420" s="230"/>
      <c r="BY420" s="231"/>
      <c r="BZ420" s="229"/>
      <c r="CA420" s="230"/>
      <c r="CB420" s="231"/>
      <c r="CC420" s="229"/>
      <c r="CD420" s="230"/>
      <c r="CE420" s="231"/>
      <c r="CF420" s="331"/>
      <c r="CG420" s="332"/>
      <c r="CH420" s="385"/>
      <c r="CI420" s="331"/>
      <c r="CJ420" s="332"/>
      <c r="CK420" s="385"/>
      <c r="CL420" s="243"/>
      <c r="CM420" s="230"/>
      <c r="CN420" s="354"/>
      <c r="CO420" s="243"/>
      <c r="CP420" s="230"/>
      <c r="CQ420" s="231"/>
      <c r="CR420" s="331"/>
      <c r="CS420" s="332"/>
      <c r="CT420" s="333"/>
      <c r="CU420" s="229"/>
      <c r="CV420" s="230"/>
      <c r="CW420" s="231"/>
      <c r="CX420" s="331"/>
      <c r="CY420" s="332"/>
      <c r="CZ420" s="333"/>
      <c r="DA420" s="331"/>
      <c r="DB420" s="332"/>
      <c r="DC420" s="333"/>
      <c r="DD420" s="331"/>
      <c r="DE420" s="332"/>
      <c r="DF420" s="333"/>
      <c r="DG420" s="331"/>
      <c r="DH420" s="332"/>
      <c r="DI420" s="333"/>
      <c r="DJ420" s="229"/>
      <c r="DK420" s="230"/>
      <c r="DL420" s="231"/>
      <c r="DM420" s="229"/>
      <c r="DN420" s="230"/>
      <c r="DO420" s="231"/>
      <c r="DP420" s="331"/>
      <c r="DQ420" s="332"/>
      <c r="DR420" s="333"/>
      <c r="DS420" s="331"/>
      <c r="DT420" s="332"/>
      <c r="DU420" s="333"/>
      <c r="DV420" s="331"/>
      <c r="DW420" s="332"/>
      <c r="DX420" s="333"/>
      <c r="DY420" s="331"/>
      <c r="DZ420" s="332"/>
      <c r="EA420" s="333"/>
      <c r="EB420" s="331"/>
      <c r="EC420" s="332"/>
      <c r="ED420" s="333"/>
      <c r="EE420" s="331"/>
      <c r="EF420" s="332"/>
      <c r="EG420" s="333"/>
      <c r="EH420" s="229"/>
      <c r="EI420" s="230"/>
      <c r="EJ420" s="231"/>
      <c r="EK420" s="229"/>
      <c r="EL420" s="230"/>
      <c r="EM420" s="231"/>
      <c r="EN420" s="244"/>
      <c r="EO420" s="269" t="str">
        <f t="shared" si="1292"/>
        <v/>
      </c>
      <c r="EP420" s="444" t="s">
        <v>1247</v>
      </c>
      <c r="EQ420" s="360" t="str">
        <f t="shared" si="1430"/>
        <v/>
      </c>
      <c r="ER420" s="360" t="str">
        <f t="shared" si="1431"/>
        <v/>
      </c>
      <c r="ES420" s="360" t="str">
        <f t="shared" si="1432"/>
        <v/>
      </c>
      <c r="ET420" s="360" t="str">
        <f t="shared" si="1433"/>
        <v/>
      </c>
      <c r="EU420" s="360" t="str">
        <f t="shared" si="1434"/>
        <v/>
      </c>
      <c r="EV420" s="360" t="str">
        <f t="shared" si="1435"/>
        <v/>
      </c>
      <c r="EW420" s="360" t="str">
        <f t="shared" si="1436"/>
        <v/>
      </c>
      <c r="EX420" s="360" t="str">
        <f t="shared" si="1437"/>
        <v/>
      </c>
      <c r="EY420" s="360" t="str">
        <f t="shared" si="1438"/>
        <v/>
      </c>
      <c r="EZ420" s="360" t="str">
        <f t="shared" si="1439"/>
        <v/>
      </c>
      <c r="FA420" s="360" t="str">
        <f t="shared" si="1440"/>
        <v/>
      </c>
      <c r="FB420" s="360" t="str">
        <f t="shared" si="1441"/>
        <v/>
      </c>
      <c r="FC420" s="360" t="str">
        <f t="shared" si="1442"/>
        <v/>
      </c>
      <c r="FD420" s="360" t="str">
        <f t="shared" si="1443"/>
        <v/>
      </c>
      <c r="FE420" s="360" t="str">
        <f t="shared" si="1444"/>
        <v/>
      </c>
      <c r="FF420" s="360" t="str">
        <f t="shared" si="1445"/>
        <v/>
      </c>
      <c r="FG420" s="360" t="str">
        <f t="shared" si="1446"/>
        <v/>
      </c>
      <c r="FH420" s="360" t="str">
        <f t="shared" si="1447"/>
        <v/>
      </c>
      <c r="FI420" s="360" t="str">
        <f t="shared" si="1448"/>
        <v/>
      </c>
      <c r="FJ420" s="360" t="str">
        <f t="shared" si="1449"/>
        <v/>
      </c>
      <c r="FK420" s="360" t="str">
        <f t="shared" si="1450"/>
        <v/>
      </c>
      <c r="FL420" s="360" t="str">
        <f t="shared" si="1451"/>
        <v/>
      </c>
      <c r="FM420" s="360" t="str">
        <f t="shared" si="1452"/>
        <v/>
      </c>
      <c r="FN420" s="360" t="str">
        <f t="shared" si="1453"/>
        <v/>
      </c>
      <c r="FO420" s="360" t="str">
        <f t="shared" si="1454"/>
        <v/>
      </c>
      <c r="FP420" s="360" t="str">
        <f t="shared" si="1455"/>
        <v/>
      </c>
      <c r="FQ420" s="360" t="str">
        <f t="shared" si="1456"/>
        <v/>
      </c>
      <c r="FR420" s="360" t="str">
        <f t="shared" si="1457"/>
        <v/>
      </c>
      <c r="FS420" s="360" t="str">
        <f t="shared" si="1458"/>
        <v/>
      </c>
      <c r="FT420" s="360" t="str">
        <f t="shared" si="1293"/>
        <v/>
      </c>
      <c r="FU420" s="360" t="str">
        <f t="shared" si="1459"/>
        <v/>
      </c>
      <c r="FV420" s="360" t="str">
        <f t="shared" si="1460"/>
        <v/>
      </c>
      <c r="FW420" s="360" t="str">
        <f t="shared" si="1461"/>
        <v/>
      </c>
      <c r="FX420" s="360" t="str">
        <f t="shared" si="1462"/>
        <v/>
      </c>
      <c r="FY420" s="360" t="str">
        <f t="shared" si="1463"/>
        <v/>
      </c>
      <c r="FZ420" s="360" t="str">
        <f t="shared" si="1464"/>
        <v/>
      </c>
      <c r="GA420" s="360" t="str">
        <f t="shared" si="1465"/>
        <v/>
      </c>
      <c r="GB420" s="360" t="str">
        <f t="shared" si="1466"/>
        <v/>
      </c>
      <c r="GC420" s="360" t="str">
        <f t="shared" si="1467"/>
        <v/>
      </c>
      <c r="GD420" s="360" t="str">
        <f t="shared" si="1468"/>
        <v/>
      </c>
      <c r="GE420" s="360" t="str">
        <f t="shared" si="1469"/>
        <v/>
      </c>
      <c r="GF420" s="360" t="str">
        <f t="shared" si="1470"/>
        <v/>
      </c>
      <c r="GG420" s="360" t="str">
        <f t="shared" si="1471"/>
        <v/>
      </c>
      <c r="GH420" s="360" t="str">
        <f t="shared" si="1472"/>
        <v/>
      </c>
      <c r="GI420" s="360" t="str">
        <f t="shared" si="1473"/>
        <v/>
      </c>
      <c r="GJ420" s="360" t="str">
        <f t="shared" si="1474"/>
        <v/>
      </c>
      <c r="GK420" s="444" t="s">
        <v>1247</v>
      </c>
      <c r="GL420" s="361" t="str">
        <f t="shared" si="1294"/>
        <v>-</v>
      </c>
      <c r="GM420" s="361" t="str">
        <f t="shared" si="1295"/>
        <v>-</v>
      </c>
      <c r="GN420" s="361" t="str">
        <f t="shared" si="1296"/>
        <v>-</v>
      </c>
      <c r="GO420" s="361" t="str">
        <f t="shared" si="1297"/>
        <v>-</v>
      </c>
      <c r="GP420" s="361" t="str">
        <f t="shared" si="1298"/>
        <v>-</v>
      </c>
      <c r="GQ420" s="361" t="str">
        <f t="shared" si="1299"/>
        <v>-</v>
      </c>
      <c r="GR420" s="361" t="str">
        <f t="shared" si="1300"/>
        <v>-</v>
      </c>
      <c r="GS420" s="361" t="str">
        <f t="shared" si="1301"/>
        <v>-</v>
      </c>
      <c r="GT420" s="361" t="str">
        <f t="shared" si="1302"/>
        <v>-</v>
      </c>
      <c r="GU420" s="361" t="str">
        <f t="shared" si="1303"/>
        <v>-</v>
      </c>
      <c r="GV420" s="361" t="str">
        <f t="shared" si="1304"/>
        <v>-</v>
      </c>
      <c r="GW420" s="361" t="str">
        <f t="shared" si="1305"/>
        <v>-</v>
      </c>
      <c r="GX420" s="361" t="str">
        <f t="shared" si="1306"/>
        <v>-</v>
      </c>
      <c r="GY420" s="361" t="str">
        <f t="shared" si="1307"/>
        <v>-</v>
      </c>
      <c r="GZ420" s="361" t="str">
        <f t="shared" si="1308"/>
        <v>-</v>
      </c>
      <c r="HA420" s="361" t="str">
        <f t="shared" si="1309"/>
        <v>-</v>
      </c>
      <c r="HB420" s="361" t="str">
        <f t="shared" si="1310"/>
        <v>-</v>
      </c>
      <c r="HC420" s="361" t="str">
        <f t="shared" si="1311"/>
        <v>-</v>
      </c>
      <c r="HD420" s="361" t="str">
        <f t="shared" si="1312"/>
        <v>-</v>
      </c>
      <c r="HE420" s="361" t="str">
        <f t="shared" si="1313"/>
        <v>-</v>
      </c>
      <c r="HF420" s="361" t="str">
        <f t="shared" si="1314"/>
        <v>-</v>
      </c>
      <c r="HG420" s="361" t="str">
        <f t="shared" si="1315"/>
        <v>-</v>
      </c>
      <c r="HH420" s="361" t="str">
        <f t="shared" si="1316"/>
        <v>-</v>
      </c>
      <c r="HI420" s="361" t="str">
        <f t="shared" si="1317"/>
        <v>-</v>
      </c>
      <c r="HJ420" s="361" t="str">
        <f t="shared" si="1318"/>
        <v>-</v>
      </c>
      <c r="HK420" s="361" t="str">
        <f t="shared" si="1319"/>
        <v>-</v>
      </c>
      <c r="HL420" s="361" t="str">
        <f t="shared" si="1320"/>
        <v>-</v>
      </c>
      <c r="HM420" s="361" t="str">
        <f t="shared" si="1321"/>
        <v>-</v>
      </c>
      <c r="HN420" s="361" t="str">
        <f t="shared" si="1322"/>
        <v>-</v>
      </c>
      <c r="HO420" s="361" t="str">
        <f t="shared" si="1323"/>
        <v>-</v>
      </c>
      <c r="HP420" s="361" t="str">
        <f t="shared" si="1324"/>
        <v>-</v>
      </c>
      <c r="HQ420" s="361" t="str">
        <f t="shared" si="1325"/>
        <v>-</v>
      </c>
      <c r="HR420" s="361" t="str">
        <f t="shared" si="1326"/>
        <v>-</v>
      </c>
      <c r="HS420" s="361" t="str">
        <f t="shared" si="1327"/>
        <v>-</v>
      </c>
      <c r="HT420" s="361" t="str">
        <f t="shared" si="1328"/>
        <v>-</v>
      </c>
      <c r="HU420" s="361" t="str">
        <f t="shared" si="1329"/>
        <v>-</v>
      </c>
      <c r="HV420" s="361" t="str">
        <f t="shared" si="1330"/>
        <v>-</v>
      </c>
      <c r="HW420" s="361" t="str">
        <f t="shared" si="1331"/>
        <v>-</v>
      </c>
      <c r="HX420" s="361" t="str">
        <f t="shared" si="1332"/>
        <v>-</v>
      </c>
      <c r="HY420" s="361" t="str">
        <f t="shared" si="1333"/>
        <v>-</v>
      </c>
      <c r="HZ420" s="361" t="str">
        <f t="shared" si="1334"/>
        <v>-</v>
      </c>
      <c r="IA420" s="361" t="str">
        <f t="shared" si="1335"/>
        <v>-</v>
      </c>
      <c r="IB420" s="361" t="str">
        <f t="shared" si="1336"/>
        <v>-</v>
      </c>
      <c r="IC420" s="361" t="str">
        <f t="shared" si="1337"/>
        <v>-</v>
      </c>
      <c r="ID420" s="361" t="str">
        <f t="shared" si="1338"/>
        <v>-</v>
      </c>
      <c r="IE420" s="361" t="str">
        <f t="shared" si="1339"/>
        <v>-</v>
      </c>
      <c r="IF420" s="444" t="s">
        <v>1247</v>
      </c>
      <c r="IG420" s="56" t="str">
        <f t="shared" si="1475"/>
        <v>-</v>
      </c>
      <c r="IH420" s="56" t="str">
        <f t="shared" si="1476"/>
        <v>-</v>
      </c>
      <c r="II420" s="56" t="str">
        <f t="shared" si="1477"/>
        <v>-</v>
      </c>
      <c r="IJ420" s="56" t="str">
        <f t="shared" si="1478"/>
        <v>-</v>
      </c>
      <c r="IK420" s="56" t="str">
        <f t="shared" si="1340"/>
        <v>-</v>
      </c>
      <c r="IL420" s="56" t="str">
        <f t="shared" si="1341"/>
        <v>-</v>
      </c>
      <c r="IM420" s="56" t="str">
        <f t="shared" si="1342"/>
        <v>-</v>
      </c>
      <c r="IN420" s="56" t="str">
        <f t="shared" si="1343"/>
        <v>-</v>
      </c>
      <c r="IO420" s="56" t="str">
        <f t="shared" si="1344"/>
        <v>-</v>
      </c>
      <c r="IP420" s="56" t="str">
        <f t="shared" si="1345"/>
        <v>-</v>
      </c>
      <c r="IQ420" s="56" t="str">
        <f t="shared" si="1346"/>
        <v>-</v>
      </c>
      <c r="IR420" s="56" t="str">
        <f t="shared" si="1347"/>
        <v>-</v>
      </c>
      <c r="IS420" s="56" t="str">
        <f t="shared" si="1348"/>
        <v>-</v>
      </c>
      <c r="IT420" s="56" t="str">
        <f t="shared" si="1349"/>
        <v>-</v>
      </c>
      <c r="IU420" s="56" t="str">
        <f t="shared" si="1350"/>
        <v>-</v>
      </c>
      <c r="IV420" s="56" t="str">
        <f t="shared" si="1351"/>
        <v>-</v>
      </c>
      <c r="IW420" s="56" t="str">
        <f t="shared" si="1352"/>
        <v>-</v>
      </c>
      <c r="IX420" s="56" t="str">
        <f t="shared" si="1353"/>
        <v>-</v>
      </c>
      <c r="IY420" s="56" t="str">
        <f t="shared" si="1354"/>
        <v>-</v>
      </c>
      <c r="IZ420" s="56" t="str">
        <f t="shared" si="1355"/>
        <v>-</v>
      </c>
      <c r="JA420" s="56" t="str">
        <f t="shared" si="1356"/>
        <v>-</v>
      </c>
      <c r="JB420" s="56" t="str">
        <f t="shared" si="1357"/>
        <v>-</v>
      </c>
      <c r="JC420" s="56" t="str">
        <f t="shared" si="1358"/>
        <v>-</v>
      </c>
      <c r="JD420" s="56" t="str">
        <f t="shared" si="1359"/>
        <v>-</v>
      </c>
      <c r="JE420" s="56" t="str">
        <f t="shared" si="1360"/>
        <v>-</v>
      </c>
      <c r="JF420" s="56" t="str">
        <f t="shared" si="1361"/>
        <v>-</v>
      </c>
      <c r="JG420" s="56" t="str">
        <f t="shared" si="1362"/>
        <v>-</v>
      </c>
      <c r="JH420" s="56" t="str">
        <f t="shared" si="1363"/>
        <v>-</v>
      </c>
      <c r="JI420" s="56" t="str">
        <f t="shared" si="1364"/>
        <v>-</v>
      </c>
      <c r="JJ420" s="56" t="str">
        <f t="shared" si="1365"/>
        <v>-</v>
      </c>
      <c r="JK420" s="56" t="str">
        <f t="shared" si="1366"/>
        <v>-</v>
      </c>
      <c r="JL420" s="56" t="str">
        <f t="shared" si="1367"/>
        <v>-</v>
      </c>
      <c r="JM420" s="56" t="str">
        <f t="shared" si="1368"/>
        <v>-</v>
      </c>
      <c r="JN420" s="56" t="str">
        <f t="shared" si="1369"/>
        <v>-</v>
      </c>
      <c r="JO420" s="56" t="str">
        <f t="shared" si="1370"/>
        <v>-</v>
      </c>
      <c r="JP420" s="56" t="str">
        <f t="shared" si="1371"/>
        <v>-</v>
      </c>
      <c r="JQ420" s="56" t="str">
        <f t="shared" si="1372"/>
        <v>-</v>
      </c>
      <c r="JR420" s="56" t="str">
        <f t="shared" si="1373"/>
        <v>-</v>
      </c>
      <c r="JS420" s="56" t="str">
        <f t="shared" si="1374"/>
        <v>-</v>
      </c>
      <c r="JT420" s="56" t="str">
        <f t="shared" si="1375"/>
        <v>-</v>
      </c>
      <c r="JU420" s="56" t="str">
        <f t="shared" si="1376"/>
        <v>-</v>
      </c>
      <c r="JV420" s="56" t="str">
        <f t="shared" si="1377"/>
        <v>-</v>
      </c>
      <c r="JW420" s="56" t="str">
        <f t="shared" si="1378"/>
        <v>-</v>
      </c>
      <c r="JX420" s="56" t="str">
        <f t="shared" si="1379"/>
        <v>-</v>
      </c>
      <c r="JY420" s="56" t="str">
        <f t="shared" si="1380"/>
        <v>-</v>
      </c>
      <c r="JZ420" s="56" t="str">
        <f t="shared" si="1381"/>
        <v>-</v>
      </c>
      <c r="KA420" s="444" t="s">
        <v>1247</v>
      </c>
      <c r="KB420" s="360">
        <f>IF(ISNUMBER(INDEX($EQ$15:$GK$521,$B420,EO$11)),MAX(KB$14:KB419)+1,0)</f>
        <v>0</v>
      </c>
      <c r="KC420" s="360" t="str">
        <f t="shared" si="1479"/>
        <v/>
      </c>
      <c r="KD420" s="373" t="s">
        <v>2</v>
      </c>
      <c r="KE420" s="215"/>
      <c r="KF420" s="60"/>
      <c r="KG420" s="60"/>
      <c r="KH420" s="60"/>
      <c r="KI420" s="60"/>
      <c r="KJ420" s="60"/>
      <c r="KK420" s="60"/>
      <c r="KL420" s="60"/>
      <c r="KM420" s="60"/>
      <c r="KN420" s="60"/>
      <c r="KO420" s="60"/>
      <c r="KP420" s="60"/>
      <c r="KQ420" s="60"/>
      <c r="KR420" s="60"/>
      <c r="KS420" s="60"/>
      <c r="KT420" s="60"/>
      <c r="KU420" s="60"/>
      <c r="KV420" s="60"/>
      <c r="KW420" s="60"/>
      <c r="KX420" s="60"/>
      <c r="KY420" s="60"/>
      <c r="KZ420" s="283" t="str">
        <f t="shared" si="1382"/>
        <v/>
      </c>
      <c r="LA420" s="26"/>
      <c r="LB420" s="18"/>
      <c r="LC420" s="18"/>
      <c r="LD420" s="18"/>
      <c r="LE420" s="18"/>
      <c r="LF420" s="18"/>
      <c r="LG420" s="18"/>
      <c r="LH420" s="18"/>
      <c r="LI420" s="18"/>
      <c r="LJ420" s="18"/>
      <c r="LK420" s="18"/>
      <c r="LL420" s="18"/>
      <c r="LM420" s="18"/>
      <c r="LN420" s="63"/>
      <c r="LO420" s="251">
        <f t="shared" si="1383"/>
        <v>0</v>
      </c>
      <c r="LP420" s="251">
        <f t="shared" si="1384"/>
        <v>0</v>
      </c>
      <c r="LQ420" s="251">
        <f t="shared" si="1385"/>
        <v>0</v>
      </c>
      <c r="LR420" s="251">
        <f t="shared" si="1386"/>
        <v>0</v>
      </c>
      <c r="LS420" s="251">
        <f t="shared" si="1387"/>
        <v>0</v>
      </c>
      <c r="LT420" s="251">
        <f t="shared" si="1388"/>
        <v>0</v>
      </c>
      <c r="LU420" s="251">
        <f t="shared" si="1389"/>
        <v>0</v>
      </c>
      <c r="LV420" s="251">
        <f t="shared" si="1390"/>
        <v>0</v>
      </c>
      <c r="LW420" s="251">
        <f t="shared" si="1391"/>
        <v>0</v>
      </c>
      <c r="LX420" s="251">
        <f t="shared" si="1392"/>
        <v>0</v>
      </c>
      <c r="LY420" s="251">
        <f t="shared" si="1393"/>
        <v>0</v>
      </c>
      <c r="LZ420" s="251">
        <f t="shared" si="1394"/>
        <v>0</v>
      </c>
      <c r="MA420" s="63" t="str">
        <f t="shared" si="1395"/>
        <v/>
      </c>
      <c r="MB420" s="63" t="str">
        <f t="shared" si="1287"/>
        <v/>
      </c>
      <c r="MC420" s="63">
        <f t="shared" si="1288"/>
        <v>406</v>
      </c>
      <c r="MD420" s="63" t="str">
        <f t="shared" si="1289"/>
        <v/>
      </c>
      <c r="ME420" s="63" t="str">
        <f t="shared" si="1290"/>
        <v/>
      </c>
      <c r="MF420" s="315" t="str">
        <f t="shared" si="1396"/>
        <v/>
      </c>
      <c r="MG420" s="315">
        <f>IF(ISNUMBER(MATCH(EO420,$ME$15:$ME$520,0)),0,MAX(MG$14:MG419)+1)</f>
        <v>0</v>
      </c>
      <c r="MH420" s="315" t="str">
        <f t="shared" si="1397"/>
        <v/>
      </c>
      <c r="MI420" s="369"/>
      <c r="MJ420" s="68"/>
      <c r="MK420" s="18"/>
      <c r="ML420" s="242"/>
      <c r="MM420" s="242"/>
      <c r="MN420" s="59"/>
      <c r="MO420" s="59"/>
      <c r="MP420" s="285"/>
      <c r="MQ420" s="59"/>
      <c r="MR420" s="59"/>
      <c r="MS420" s="285"/>
      <c r="MT420" s="59"/>
      <c r="MU420" s="285"/>
      <c r="MV420" s="59"/>
      <c r="MW420" s="59"/>
      <c r="MX420" s="59"/>
      <c r="MY420" s="59"/>
      <c r="MZ420" s="59"/>
      <c r="NA420" s="59"/>
      <c r="NB420" s="59"/>
      <c r="NC420" s="59"/>
      <c r="ND420" s="59"/>
      <c r="NE420" s="59"/>
      <c r="NF420" s="59"/>
      <c r="NG420" s="59"/>
      <c r="NH420" s="59"/>
      <c r="NI420" s="59"/>
      <c r="NJ420" s="59"/>
      <c r="NK420" s="59"/>
      <c r="NL420" s="454"/>
      <c r="NM420" s="454"/>
      <c r="NN420" s="59"/>
      <c r="NO420" s="18"/>
      <c r="NP420" s="18"/>
      <c r="NQ420" s="18"/>
      <c r="NR420" s="18"/>
      <c r="NS420" s="18"/>
      <c r="NT420" s="18"/>
      <c r="NU420" s="18"/>
      <c r="NV420" s="18"/>
      <c r="NW420" s="18"/>
      <c r="NX420" s="18"/>
      <c r="NY420" s="18"/>
      <c r="NZ420" s="18"/>
      <c r="OA420" s="18"/>
      <c r="OB420" s="18"/>
      <c r="OC420" s="18"/>
      <c r="OZ420" s="59"/>
      <c r="PA420" s="251" t="str">
        <f t="shared" si="1398"/>
        <v/>
      </c>
      <c r="PB420" s="251" t="str">
        <f t="shared" si="1399"/>
        <v/>
      </c>
      <c r="PC420" s="251" t="str">
        <f t="shared" si="1400"/>
        <v/>
      </c>
      <c r="PD420" s="251" t="str">
        <f t="shared" si="1401"/>
        <v/>
      </c>
      <c r="PE420" s="251" t="str">
        <f t="shared" si="1402"/>
        <v/>
      </c>
      <c r="PF420" s="251" t="str">
        <f t="shared" si="1403"/>
        <v/>
      </c>
      <c r="PG420" s="251" t="str">
        <f t="shared" si="1404"/>
        <v/>
      </c>
      <c r="PH420" s="251" t="str">
        <f t="shared" si="1405"/>
        <v/>
      </c>
      <c r="PI420" s="251" t="str">
        <f t="shared" si="1406"/>
        <v/>
      </c>
      <c r="PJ420" s="251" t="str">
        <f t="shared" si="1407"/>
        <v/>
      </c>
      <c r="PK420" s="251" t="str">
        <f t="shared" si="1408"/>
        <v/>
      </c>
      <c r="PL420" s="251" t="str">
        <f t="shared" si="1409"/>
        <v/>
      </c>
      <c r="PM420" s="251" t="str">
        <f t="shared" si="1410"/>
        <v/>
      </c>
      <c r="PN420" s="251" t="str">
        <f t="shared" si="1411"/>
        <v/>
      </c>
      <c r="PO420" s="251" t="str">
        <f t="shared" si="1412"/>
        <v/>
      </c>
      <c r="PP420" s="251" t="str">
        <f t="shared" si="1413"/>
        <v/>
      </c>
      <c r="PQ420" s="251" t="str">
        <f t="shared" si="1414"/>
        <v/>
      </c>
      <c r="PR420" s="251" t="str">
        <f t="shared" si="1415"/>
        <v/>
      </c>
      <c r="PS420" s="251" t="str">
        <f t="shared" si="1416"/>
        <v/>
      </c>
      <c r="PT420" s="251" t="str">
        <f t="shared" si="1417"/>
        <v/>
      </c>
      <c r="PU420" s="251" t="str">
        <f t="shared" si="1418"/>
        <v/>
      </c>
      <c r="PV420" s="251" t="str">
        <f t="shared" si="1419"/>
        <v/>
      </c>
      <c r="PW420" s="251" t="str">
        <f t="shared" si="1420"/>
        <v/>
      </c>
      <c r="PX420" s="251" t="str">
        <f t="shared" si="1421"/>
        <v/>
      </c>
      <c r="PY420" s="251" t="str">
        <f t="shared" si="1422"/>
        <v/>
      </c>
      <c r="PZ420" s="251" t="str">
        <f t="shared" si="1423"/>
        <v/>
      </c>
      <c r="QA420" s="251" t="str">
        <f t="shared" si="1424"/>
        <v/>
      </c>
      <c r="QB420" s="251" t="str">
        <f t="shared" si="1425"/>
        <v/>
      </c>
      <c r="QC420" s="251" t="str">
        <f t="shared" si="1426"/>
        <v/>
      </c>
      <c r="QD420" s="251" t="str">
        <f t="shared" si="1427"/>
        <v/>
      </c>
      <c r="QE420" s="251" t="str">
        <f t="shared" si="1428"/>
        <v/>
      </c>
      <c r="QF420" s="63">
        <f t="shared" si="1429"/>
        <v>0</v>
      </c>
      <c r="QG420" s="59"/>
      <c r="QH420" s="59"/>
      <c r="QI420" s="59"/>
      <c r="QJ420" s="59"/>
      <c r="QK420" s="59"/>
      <c r="QL420" s="59"/>
      <c r="QM420" s="59"/>
      <c r="QN420" s="59"/>
    </row>
    <row r="421" spans="1:456" ht="6.75" customHeight="1" x14ac:dyDescent="0.25">
      <c r="A421" s="68"/>
      <c r="B421" s="389" t="str">
        <f t="shared" si="1291"/>
        <v/>
      </c>
      <c r="C421" s="72"/>
      <c r="D421" s="261"/>
      <c r="E421" s="59"/>
      <c r="F421" s="229"/>
      <c r="G421" s="295"/>
      <c r="H421" s="295"/>
      <c r="I421" s="229"/>
      <c r="J421" s="295"/>
      <c r="K421" s="295"/>
      <c r="L421" s="229"/>
      <c r="M421" s="295"/>
      <c r="N421" s="295"/>
      <c r="O421" s="229"/>
      <c r="P421" s="295"/>
      <c r="Q421" s="295"/>
      <c r="R421" s="229"/>
      <c r="S421" s="230"/>
      <c r="T421" s="231"/>
      <c r="U421" s="229"/>
      <c r="V421" s="230"/>
      <c r="W421" s="231"/>
      <c r="X421" s="229"/>
      <c r="Y421" s="230"/>
      <c r="Z421" s="231"/>
      <c r="AA421" s="229"/>
      <c r="AB421" s="295"/>
      <c r="AC421" s="295"/>
      <c r="AD421" s="229"/>
      <c r="AE421" s="295"/>
      <c r="AF421" s="295"/>
      <c r="AG421" s="229"/>
      <c r="AH421" s="295"/>
      <c r="AI421" s="295"/>
      <c r="AJ421" s="229"/>
      <c r="AK421" s="295"/>
      <c r="AL421" s="295"/>
      <c r="AM421" s="229"/>
      <c r="AN421" s="295"/>
      <c r="AO421" s="295"/>
      <c r="AP421" s="243"/>
      <c r="AQ421" s="295"/>
      <c r="AR421" s="290"/>
      <c r="AS421" s="243"/>
      <c r="AT421" s="295"/>
      <c r="AU421" s="290"/>
      <c r="AV421" s="229"/>
      <c r="AW421" s="230"/>
      <c r="AX421" s="231"/>
      <c r="AY421" s="229"/>
      <c r="AZ421" s="230"/>
      <c r="BA421" s="231"/>
      <c r="BB421" s="229"/>
      <c r="BC421" s="230"/>
      <c r="BD421" s="231"/>
      <c r="BE421" s="229"/>
      <c r="BF421" s="230"/>
      <c r="BG421" s="231"/>
      <c r="BH421" s="229"/>
      <c r="BI421" s="230"/>
      <c r="BJ421" s="231"/>
      <c r="BK421" s="243"/>
      <c r="BL421" s="230"/>
      <c r="BM421" s="231"/>
      <c r="BN421" s="243"/>
      <c r="BO421" s="230"/>
      <c r="BP421" s="231"/>
      <c r="BQ421" s="229"/>
      <c r="BR421" s="230"/>
      <c r="BS421" s="231"/>
      <c r="BT421" s="229"/>
      <c r="BU421" s="230"/>
      <c r="BV421" s="231"/>
      <c r="BW421" s="229"/>
      <c r="BX421" s="230"/>
      <c r="BY421" s="231"/>
      <c r="BZ421" s="229"/>
      <c r="CA421" s="230"/>
      <c r="CB421" s="231"/>
      <c r="CC421" s="229"/>
      <c r="CD421" s="230"/>
      <c r="CE421" s="231"/>
      <c r="CF421" s="331"/>
      <c r="CG421" s="332"/>
      <c r="CH421" s="385"/>
      <c r="CI421" s="331"/>
      <c r="CJ421" s="332"/>
      <c r="CK421" s="385"/>
      <c r="CL421" s="243"/>
      <c r="CM421" s="230"/>
      <c r="CN421" s="354"/>
      <c r="CO421" s="243"/>
      <c r="CP421" s="230"/>
      <c r="CQ421" s="231"/>
      <c r="CR421" s="331"/>
      <c r="CS421" s="332"/>
      <c r="CT421" s="333"/>
      <c r="CU421" s="229"/>
      <c r="CV421" s="230"/>
      <c r="CW421" s="231"/>
      <c r="CX421" s="331"/>
      <c r="CY421" s="332"/>
      <c r="CZ421" s="333"/>
      <c r="DA421" s="331"/>
      <c r="DB421" s="332"/>
      <c r="DC421" s="333"/>
      <c r="DD421" s="331"/>
      <c r="DE421" s="332"/>
      <c r="DF421" s="333"/>
      <c r="DG421" s="331"/>
      <c r="DH421" s="332"/>
      <c r="DI421" s="333"/>
      <c r="DJ421" s="229"/>
      <c r="DK421" s="230"/>
      <c r="DL421" s="231"/>
      <c r="DM421" s="229"/>
      <c r="DN421" s="230"/>
      <c r="DO421" s="231"/>
      <c r="DP421" s="331"/>
      <c r="DQ421" s="332"/>
      <c r="DR421" s="333"/>
      <c r="DS421" s="331"/>
      <c r="DT421" s="332"/>
      <c r="DU421" s="333"/>
      <c r="DV421" s="331"/>
      <c r="DW421" s="332"/>
      <c r="DX421" s="333"/>
      <c r="DY421" s="331"/>
      <c r="DZ421" s="332"/>
      <c r="EA421" s="333"/>
      <c r="EB421" s="331"/>
      <c r="EC421" s="332"/>
      <c r="ED421" s="333"/>
      <c r="EE421" s="331"/>
      <c r="EF421" s="332"/>
      <c r="EG421" s="333"/>
      <c r="EH421" s="229"/>
      <c r="EI421" s="230"/>
      <c r="EJ421" s="231"/>
      <c r="EK421" s="229"/>
      <c r="EL421" s="230"/>
      <c r="EM421" s="231"/>
      <c r="EN421" s="244"/>
      <c r="EO421" s="269" t="str">
        <f t="shared" si="1292"/>
        <v/>
      </c>
      <c r="EP421" s="444" t="s">
        <v>1247</v>
      </c>
      <c r="EQ421" s="360" t="str">
        <f t="shared" si="1430"/>
        <v/>
      </c>
      <c r="ER421" s="360" t="str">
        <f t="shared" si="1431"/>
        <v/>
      </c>
      <c r="ES421" s="360" t="str">
        <f t="shared" si="1432"/>
        <v/>
      </c>
      <c r="ET421" s="360" t="str">
        <f t="shared" si="1433"/>
        <v/>
      </c>
      <c r="EU421" s="360" t="str">
        <f t="shared" si="1434"/>
        <v/>
      </c>
      <c r="EV421" s="360" t="str">
        <f t="shared" si="1435"/>
        <v/>
      </c>
      <c r="EW421" s="360" t="str">
        <f t="shared" si="1436"/>
        <v/>
      </c>
      <c r="EX421" s="360" t="str">
        <f t="shared" si="1437"/>
        <v/>
      </c>
      <c r="EY421" s="360" t="str">
        <f t="shared" si="1438"/>
        <v/>
      </c>
      <c r="EZ421" s="360" t="str">
        <f t="shared" si="1439"/>
        <v/>
      </c>
      <c r="FA421" s="360" t="str">
        <f t="shared" si="1440"/>
        <v/>
      </c>
      <c r="FB421" s="360" t="str">
        <f t="shared" si="1441"/>
        <v/>
      </c>
      <c r="FC421" s="360" t="str">
        <f t="shared" si="1442"/>
        <v/>
      </c>
      <c r="FD421" s="360" t="str">
        <f t="shared" si="1443"/>
        <v/>
      </c>
      <c r="FE421" s="360" t="str">
        <f t="shared" si="1444"/>
        <v/>
      </c>
      <c r="FF421" s="360" t="str">
        <f t="shared" si="1445"/>
        <v/>
      </c>
      <c r="FG421" s="360" t="str">
        <f t="shared" si="1446"/>
        <v/>
      </c>
      <c r="FH421" s="360" t="str">
        <f t="shared" si="1447"/>
        <v/>
      </c>
      <c r="FI421" s="360" t="str">
        <f t="shared" si="1448"/>
        <v/>
      </c>
      <c r="FJ421" s="360" t="str">
        <f t="shared" si="1449"/>
        <v/>
      </c>
      <c r="FK421" s="360" t="str">
        <f t="shared" si="1450"/>
        <v/>
      </c>
      <c r="FL421" s="360" t="str">
        <f t="shared" si="1451"/>
        <v/>
      </c>
      <c r="FM421" s="360" t="str">
        <f t="shared" si="1452"/>
        <v/>
      </c>
      <c r="FN421" s="360" t="str">
        <f t="shared" si="1453"/>
        <v/>
      </c>
      <c r="FO421" s="360" t="str">
        <f t="shared" si="1454"/>
        <v/>
      </c>
      <c r="FP421" s="360" t="str">
        <f t="shared" si="1455"/>
        <v/>
      </c>
      <c r="FQ421" s="360" t="str">
        <f t="shared" si="1456"/>
        <v/>
      </c>
      <c r="FR421" s="360" t="str">
        <f t="shared" si="1457"/>
        <v/>
      </c>
      <c r="FS421" s="360" t="str">
        <f t="shared" si="1458"/>
        <v/>
      </c>
      <c r="FT421" s="360" t="str">
        <f t="shared" si="1293"/>
        <v/>
      </c>
      <c r="FU421" s="360" t="str">
        <f t="shared" si="1459"/>
        <v/>
      </c>
      <c r="FV421" s="360" t="str">
        <f t="shared" si="1460"/>
        <v/>
      </c>
      <c r="FW421" s="360" t="str">
        <f t="shared" si="1461"/>
        <v/>
      </c>
      <c r="FX421" s="360" t="str">
        <f t="shared" si="1462"/>
        <v/>
      </c>
      <c r="FY421" s="360" t="str">
        <f t="shared" si="1463"/>
        <v/>
      </c>
      <c r="FZ421" s="360" t="str">
        <f t="shared" si="1464"/>
        <v/>
      </c>
      <c r="GA421" s="360" t="str">
        <f t="shared" si="1465"/>
        <v/>
      </c>
      <c r="GB421" s="360" t="str">
        <f t="shared" si="1466"/>
        <v/>
      </c>
      <c r="GC421" s="360" t="str">
        <f t="shared" si="1467"/>
        <v/>
      </c>
      <c r="GD421" s="360" t="str">
        <f t="shared" si="1468"/>
        <v/>
      </c>
      <c r="GE421" s="360" t="str">
        <f t="shared" si="1469"/>
        <v/>
      </c>
      <c r="GF421" s="360" t="str">
        <f t="shared" si="1470"/>
        <v/>
      </c>
      <c r="GG421" s="360" t="str">
        <f t="shared" si="1471"/>
        <v/>
      </c>
      <c r="GH421" s="360" t="str">
        <f t="shared" si="1472"/>
        <v/>
      </c>
      <c r="GI421" s="360" t="str">
        <f t="shared" si="1473"/>
        <v/>
      </c>
      <c r="GJ421" s="360" t="str">
        <f t="shared" si="1474"/>
        <v/>
      </c>
      <c r="GK421" s="444" t="s">
        <v>1247</v>
      </c>
      <c r="GL421" s="361" t="str">
        <f t="shared" si="1294"/>
        <v>-</v>
      </c>
      <c r="GM421" s="361" t="str">
        <f t="shared" si="1295"/>
        <v>-</v>
      </c>
      <c r="GN421" s="361" t="str">
        <f t="shared" si="1296"/>
        <v>-</v>
      </c>
      <c r="GO421" s="361" t="str">
        <f t="shared" si="1297"/>
        <v>-</v>
      </c>
      <c r="GP421" s="361" t="str">
        <f t="shared" si="1298"/>
        <v>-</v>
      </c>
      <c r="GQ421" s="361" t="str">
        <f t="shared" si="1299"/>
        <v>-</v>
      </c>
      <c r="GR421" s="361" t="str">
        <f t="shared" si="1300"/>
        <v>-</v>
      </c>
      <c r="GS421" s="361" t="str">
        <f t="shared" si="1301"/>
        <v>-</v>
      </c>
      <c r="GT421" s="361" t="str">
        <f t="shared" si="1302"/>
        <v>-</v>
      </c>
      <c r="GU421" s="361" t="str">
        <f t="shared" si="1303"/>
        <v>-</v>
      </c>
      <c r="GV421" s="361" t="str">
        <f t="shared" si="1304"/>
        <v>-</v>
      </c>
      <c r="GW421" s="361" t="str">
        <f t="shared" si="1305"/>
        <v>-</v>
      </c>
      <c r="GX421" s="361" t="str">
        <f t="shared" si="1306"/>
        <v>-</v>
      </c>
      <c r="GY421" s="361" t="str">
        <f t="shared" si="1307"/>
        <v>-</v>
      </c>
      <c r="GZ421" s="361" t="str">
        <f t="shared" si="1308"/>
        <v>-</v>
      </c>
      <c r="HA421" s="361" t="str">
        <f t="shared" si="1309"/>
        <v>-</v>
      </c>
      <c r="HB421" s="361" t="str">
        <f t="shared" si="1310"/>
        <v>-</v>
      </c>
      <c r="HC421" s="361" t="str">
        <f t="shared" si="1311"/>
        <v>-</v>
      </c>
      <c r="HD421" s="361" t="str">
        <f t="shared" si="1312"/>
        <v>-</v>
      </c>
      <c r="HE421" s="361" t="str">
        <f t="shared" si="1313"/>
        <v>-</v>
      </c>
      <c r="HF421" s="361" t="str">
        <f t="shared" si="1314"/>
        <v>-</v>
      </c>
      <c r="HG421" s="361" t="str">
        <f t="shared" si="1315"/>
        <v>-</v>
      </c>
      <c r="HH421" s="361" t="str">
        <f t="shared" si="1316"/>
        <v>-</v>
      </c>
      <c r="HI421" s="361" t="str">
        <f t="shared" si="1317"/>
        <v>-</v>
      </c>
      <c r="HJ421" s="361" t="str">
        <f t="shared" si="1318"/>
        <v>-</v>
      </c>
      <c r="HK421" s="361" t="str">
        <f t="shared" si="1319"/>
        <v>-</v>
      </c>
      <c r="HL421" s="361" t="str">
        <f t="shared" si="1320"/>
        <v>-</v>
      </c>
      <c r="HM421" s="361" t="str">
        <f t="shared" si="1321"/>
        <v>-</v>
      </c>
      <c r="HN421" s="361" t="str">
        <f t="shared" si="1322"/>
        <v>-</v>
      </c>
      <c r="HO421" s="361" t="str">
        <f t="shared" si="1323"/>
        <v>-</v>
      </c>
      <c r="HP421" s="361" t="str">
        <f t="shared" si="1324"/>
        <v>-</v>
      </c>
      <c r="HQ421" s="361" t="str">
        <f t="shared" si="1325"/>
        <v>-</v>
      </c>
      <c r="HR421" s="361" t="str">
        <f t="shared" si="1326"/>
        <v>-</v>
      </c>
      <c r="HS421" s="361" t="str">
        <f t="shared" si="1327"/>
        <v>-</v>
      </c>
      <c r="HT421" s="361" t="str">
        <f t="shared" si="1328"/>
        <v>-</v>
      </c>
      <c r="HU421" s="361" t="str">
        <f t="shared" si="1329"/>
        <v>-</v>
      </c>
      <c r="HV421" s="361" t="str">
        <f t="shared" si="1330"/>
        <v>-</v>
      </c>
      <c r="HW421" s="361" t="str">
        <f t="shared" si="1331"/>
        <v>-</v>
      </c>
      <c r="HX421" s="361" t="str">
        <f t="shared" si="1332"/>
        <v>-</v>
      </c>
      <c r="HY421" s="361" t="str">
        <f t="shared" si="1333"/>
        <v>-</v>
      </c>
      <c r="HZ421" s="361" t="str">
        <f t="shared" si="1334"/>
        <v>-</v>
      </c>
      <c r="IA421" s="361" t="str">
        <f t="shared" si="1335"/>
        <v>-</v>
      </c>
      <c r="IB421" s="361" t="str">
        <f t="shared" si="1336"/>
        <v>-</v>
      </c>
      <c r="IC421" s="361" t="str">
        <f t="shared" si="1337"/>
        <v>-</v>
      </c>
      <c r="ID421" s="361" t="str">
        <f t="shared" si="1338"/>
        <v>-</v>
      </c>
      <c r="IE421" s="361" t="str">
        <f t="shared" si="1339"/>
        <v>-</v>
      </c>
      <c r="IF421" s="444" t="s">
        <v>1247</v>
      </c>
      <c r="IG421" s="56" t="str">
        <f t="shared" si="1475"/>
        <v>-</v>
      </c>
      <c r="IH421" s="56" t="str">
        <f t="shared" si="1476"/>
        <v>-</v>
      </c>
      <c r="II421" s="56" t="str">
        <f t="shared" si="1477"/>
        <v>-</v>
      </c>
      <c r="IJ421" s="56" t="str">
        <f t="shared" si="1478"/>
        <v>-</v>
      </c>
      <c r="IK421" s="56" t="str">
        <f t="shared" si="1340"/>
        <v>-</v>
      </c>
      <c r="IL421" s="56" t="str">
        <f t="shared" si="1341"/>
        <v>-</v>
      </c>
      <c r="IM421" s="56" t="str">
        <f t="shared" si="1342"/>
        <v>-</v>
      </c>
      <c r="IN421" s="56" t="str">
        <f t="shared" si="1343"/>
        <v>-</v>
      </c>
      <c r="IO421" s="56" t="str">
        <f t="shared" si="1344"/>
        <v>-</v>
      </c>
      <c r="IP421" s="56" t="str">
        <f t="shared" si="1345"/>
        <v>-</v>
      </c>
      <c r="IQ421" s="56" t="str">
        <f t="shared" si="1346"/>
        <v>-</v>
      </c>
      <c r="IR421" s="56" t="str">
        <f t="shared" si="1347"/>
        <v>-</v>
      </c>
      <c r="IS421" s="56" t="str">
        <f t="shared" si="1348"/>
        <v>-</v>
      </c>
      <c r="IT421" s="56" t="str">
        <f t="shared" si="1349"/>
        <v>-</v>
      </c>
      <c r="IU421" s="56" t="str">
        <f t="shared" si="1350"/>
        <v>-</v>
      </c>
      <c r="IV421" s="56" t="str">
        <f t="shared" si="1351"/>
        <v>-</v>
      </c>
      <c r="IW421" s="56" t="str">
        <f t="shared" si="1352"/>
        <v>-</v>
      </c>
      <c r="IX421" s="56" t="str">
        <f t="shared" si="1353"/>
        <v>-</v>
      </c>
      <c r="IY421" s="56" t="str">
        <f t="shared" si="1354"/>
        <v>-</v>
      </c>
      <c r="IZ421" s="56" t="str">
        <f t="shared" si="1355"/>
        <v>-</v>
      </c>
      <c r="JA421" s="56" t="str">
        <f t="shared" si="1356"/>
        <v>-</v>
      </c>
      <c r="JB421" s="56" t="str">
        <f t="shared" si="1357"/>
        <v>-</v>
      </c>
      <c r="JC421" s="56" t="str">
        <f t="shared" si="1358"/>
        <v>-</v>
      </c>
      <c r="JD421" s="56" t="str">
        <f t="shared" si="1359"/>
        <v>-</v>
      </c>
      <c r="JE421" s="56" t="str">
        <f t="shared" si="1360"/>
        <v>-</v>
      </c>
      <c r="JF421" s="56" t="str">
        <f t="shared" si="1361"/>
        <v>-</v>
      </c>
      <c r="JG421" s="56" t="str">
        <f t="shared" si="1362"/>
        <v>-</v>
      </c>
      <c r="JH421" s="56" t="str">
        <f t="shared" si="1363"/>
        <v>-</v>
      </c>
      <c r="JI421" s="56" t="str">
        <f t="shared" si="1364"/>
        <v>-</v>
      </c>
      <c r="JJ421" s="56" t="str">
        <f t="shared" si="1365"/>
        <v>-</v>
      </c>
      <c r="JK421" s="56" t="str">
        <f t="shared" si="1366"/>
        <v>-</v>
      </c>
      <c r="JL421" s="56" t="str">
        <f t="shared" si="1367"/>
        <v>-</v>
      </c>
      <c r="JM421" s="56" t="str">
        <f t="shared" si="1368"/>
        <v>-</v>
      </c>
      <c r="JN421" s="56" t="str">
        <f t="shared" si="1369"/>
        <v>-</v>
      </c>
      <c r="JO421" s="56" t="str">
        <f t="shared" si="1370"/>
        <v>-</v>
      </c>
      <c r="JP421" s="56" t="str">
        <f t="shared" si="1371"/>
        <v>-</v>
      </c>
      <c r="JQ421" s="56" t="str">
        <f t="shared" si="1372"/>
        <v>-</v>
      </c>
      <c r="JR421" s="56" t="str">
        <f t="shared" si="1373"/>
        <v>-</v>
      </c>
      <c r="JS421" s="56" t="str">
        <f t="shared" si="1374"/>
        <v>-</v>
      </c>
      <c r="JT421" s="56" t="str">
        <f t="shared" si="1375"/>
        <v>-</v>
      </c>
      <c r="JU421" s="56" t="str">
        <f t="shared" si="1376"/>
        <v>-</v>
      </c>
      <c r="JV421" s="56" t="str">
        <f t="shared" si="1377"/>
        <v>-</v>
      </c>
      <c r="JW421" s="56" t="str">
        <f t="shared" si="1378"/>
        <v>-</v>
      </c>
      <c r="JX421" s="56" t="str">
        <f t="shared" si="1379"/>
        <v>-</v>
      </c>
      <c r="JY421" s="56" t="str">
        <f t="shared" si="1380"/>
        <v>-</v>
      </c>
      <c r="JZ421" s="56" t="str">
        <f t="shared" si="1381"/>
        <v>-</v>
      </c>
      <c r="KA421" s="444" t="s">
        <v>1247</v>
      </c>
      <c r="KB421" s="360">
        <f>IF(ISNUMBER(INDEX($EQ$15:$GK$521,$B421,EO$11)),MAX(KB$14:KB420)+1,0)</f>
        <v>0</v>
      </c>
      <c r="KC421" s="360" t="str">
        <f t="shared" si="1479"/>
        <v/>
      </c>
      <c r="KD421" s="373" t="s">
        <v>2</v>
      </c>
      <c r="KE421" s="215"/>
      <c r="KF421" s="60"/>
      <c r="KG421" s="60"/>
      <c r="KH421" s="60"/>
      <c r="KI421" s="60"/>
      <c r="KJ421" s="60"/>
      <c r="KK421" s="60"/>
      <c r="KL421" s="60"/>
      <c r="KM421" s="60"/>
      <c r="KN421" s="60"/>
      <c r="KO421" s="60"/>
      <c r="KP421" s="60"/>
      <c r="KQ421" s="60"/>
      <c r="KR421" s="60"/>
      <c r="KS421" s="60"/>
      <c r="KT421" s="60"/>
      <c r="KU421" s="60"/>
      <c r="KV421" s="60"/>
      <c r="KW421" s="60"/>
      <c r="KX421" s="60"/>
      <c r="KY421" s="60"/>
      <c r="KZ421" s="283" t="str">
        <f t="shared" si="1382"/>
        <v/>
      </c>
      <c r="LA421" s="26"/>
      <c r="LB421" s="18"/>
      <c r="LC421" s="18"/>
      <c r="LD421" s="18"/>
      <c r="LE421" s="18"/>
      <c r="LF421" s="18"/>
      <c r="LG421" s="18"/>
      <c r="LH421" s="18"/>
      <c r="LI421" s="18"/>
      <c r="LJ421" s="18"/>
      <c r="LK421" s="18"/>
      <c r="LL421" s="18"/>
      <c r="LM421" s="18"/>
      <c r="LN421" s="63"/>
      <c r="LO421" s="251">
        <f t="shared" si="1383"/>
        <v>0</v>
      </c>
      <c r="LP421" s="251">
        <f t="shared" si="1384"/>
        <v>0</v>
      </c>
      <c r="LQ421" s="251">
        <f t="shared" si="1385"/>
        <v>0</v>
      </c>
      <c r="LR421" s="251">
        <f t="shared" si="1386"/>
        <v>0</v>
      </c>
      <c r="LS421" s="251">
        <f t="shared" si="1387"/>
        <v>0</v>
      </c>
      <c r="LT421" s="251">
        <f t="shared" si="1388"/>
        <v>0</v>
      </c>
      <c r="LU421" s="251">
        <f t="shared" si="1389"/>
        <v>0</v>
      </c>
      <c r="LV421" s="251">
        <f t="shared" si="1390"/>
        <v>0</v>
      </c>
      <c r="LW421" s="251">
        <f t="shared" si="1391"/>
        <v>0</v>
      </c>
      <c r="LX421" s="251">
        <f t="shared" si="1392"/>
        <v>0</v>
      </c>
      <c r="LY421" s="251">
        <f t="shared" si="1393"/>
        <v>0</v>
      </c>
      <c r="LZ421" s="251">
        <f t="shared" si="1394"/>
        <v>0</v>
      </c>
      <c r="MA421" s="63" t="str">
        <f t="shared" si="1395"/>
        <v/>
      </c>
      <c r="MB421" s="63" t="str">
        <f t="shared" si="1287"/>
        <v/>
      </c>
      <c r="MC421" s="63">
        <f t="shared" si="1288"/>
        <v>407</v>
      </c>
      <c r="MD421" s="63" t="str">
        <f t="shared" si="1289"/>
        <v/>
      </c>
      <c r="ME421" s="63" t="str">
        <f t="shared" si="1290"/>
        <v/>
      </c>
      <c r="MF421" s="315" t="str">
        <f t="shared" si="1396"/>
        <v/>
      </c>
      <c r="MG421" s="315">
        <f>IF(ISNUMBER(MATCH(EO421,$ME$15:$ME$520,0)),0,MAX(MG$14:MG420)+1)</f>
        <v>0</v>
      </c>
      <c r="MH421" s="315" t="str">
        <f t="shared" si="1397"/>
        <v/>
      </c>
      <c r="MI421" s="369"/>
      <c r="MJ421" s="68"/>
      <c r="MK421" s="18"/>
      <c r="ML421" s="242"/>
      <c r="MM421" s="242"/>
      <c r="MN421" s="59"/>
      <c r="MO421" s="59"/>
      <c r="MP421" s="285"/>
      <c r="MQ421" s="59"/>
      <c r="MR421" s="59"/>
      <c r="MS421" s="285"/>
      <c r="MT421" s="59"/>
      <c r="MU421" s="285"/>
      <c r="MV421" s="59"/>
      <c r="MW421" s="59"/>
      <c r="MX421" s="59"/>
      <c r="MY421" s="59"/>
      <c r="MZ421" s="59"/>
      <c r="NA421" s="59"/>
      <c r="NB421" s="59"/>
      <c r="NC421" s="59"/>
      <c r="ND421" s="59"/>
      <c r="NE421" s="59"/>
      <c r="NF421" s="59"/>
      <c r="NG421" s="59"/>
      <c r="NH421" s="59"/>
      <c r="NI421" s="59"/>
      <c r="NJ421" s="59"/>
      <c r="NK421" s="59"/>
      <c r="NL421" s="454"/>
      <c r="NM421" s="454"/>
      <c r="NN421" s="59"/>
      <c r="NO421" s="18"/>
      <c r="NP421" s="18"/>
      <c r="NQ421" s="18"/>
      <c r="NR421" s="18"/>
      <c r="NS421" s="18"/>
      <c r="NT421" s="18"/>
      <c r="NU421" s="18"/>
      <c r="NV421" s="18"/>
      <c r="NW421" s="18"/>
      <c r="NX421" s="18"/>
      <c r="NY421" s="18"/>
      <c r="NZ421" s="18"/>
      <c r="OA421" s="18"/>
      <c r="OB421" s="18"/>
      <c r="OC421" s="18"/>
      <c r="OZ421" s="59"/>
      <c r="PA421" s="251" t="str">
        <f t="shared" si="1398"/>
        <v/>
      </c>
      <c r="PB421" s="251" t="str">
        <f t="shared" si="1399"/>
        <v/>
      </c>
      <c r="PC421" s="251" t="str">
        <f t="shared" si="1400"/>
        <v/>
      </c>
      <c r="PD421" s="251" t="str">
        <f t="shared" si="1401"/>
        <v/>
      </c>
      <c r="PE421" s="251" t="str">
        <f t="shared" si="1402"/>
        <v/>
      </c>
      <c r="PF421" s="251" t="str">
        <f t="shared" si="1403"/>
        <v/>
      </c>
      <c r="PG421" s="251" t="str">
        <f t="shared" si="1404"/>
        <v/>
      </c>
      <c r="PH421" s="251" t="str">
        <f t="shared" si="1405"/>
        <v/>
      </c>
      <c r="PI421" s="251" t="str">
        <f t="shared" si="1406"/>
        <v/>
      </c>
      <c r="PJ421" s="251" t="str">
        <f t="shared" si="1407"/>
        <v/>
      </c>
      <c r="PK421" s="251" t="str">
        <f t="shared" si="1408"/>
        <v/>
      </c>
      <c r="PL421" s="251" t="str">
        <f t="shared" si="1409"/>
        <v/>
      </c>
      <c r="PM421" s="251" t="str">
        <f t="shared" si="1410"/>
        <v/>
      </c>
      <c r="PN421" s="251" t="str">
        <f t="shared" si="1411"/>
        <v/>
      </c>
      <c r="PO421" s="251" t="str">
        <f t="shared" si="1412"/>
        <v/>
      </c>
      <c r="PP421" s="251" t="str">
        <f t="shared" si="1413"/>
        <v/>
      </c>
      <c r="PQ421" s="251" t="str">
        <f t="shared" si="1414"/>
        <v/>
      </c>
      <c r="PR421" s="251" t="str">
        <f t="shared" si="1415"/>
        <v/>
      </c>
      <c r="PS421" s="251" t="str">
        <f t="shared" si="1416"/>
        <v/>
      </c>
      <c r="PT421" s="251" t="str">
        <f t="shared" si="1417"/>
        <v/>
      </c>
      <c r="PU421" s="251" t="str">
        <f t="shared" si="1418"/>
        <v/>
      </c>
      <c r="PV421" s="251" t="str">
        <f t="shared" si="1419"/>
        <v/>
      </c>
      <c r="PW421" s="251" t="str">
        <f t="shared" si="1420"/>
        <v/>
      </c>
      <c r="PX421" s="251" t="str">
        <f t="shared" si="1421"/>
        <v/>
      </c>
      <c r="PY421" s="251" t="str">
        <f t="shared" si="1422"/>
        <v/>
      </c>
      <c r="PZ421" s="251" t="str">
        <f t="shared" si="1423"/>
        <v/>
      </c>
      <c r="QA421" s="251" t="str">
        <f t="shared" si="1424"/>
        <v/>
      </c>
      <c r="QB421" s="251" t="str">
        <f t="shared" si="1425"/>
        <v/>
      </c>
      <c r="QC421" s="251" t="str">
        <f t="shared" si="1426"/>
        <v/>
      </c>
      <c r="QD421" s="251" t="str">
        <f t="shared" si="1427"/>
        <v/>
      </c>
      <c r="QE421" s="251" t="str">
        <f t="shared" si="1428"/>
        <v/>
      </c>
      <c r="QF421" s="63">
        <f t="shared" si="1429"/>
        <v>0</v>
      </c>
      <c r="QG421" s="59"/>
      <c r="QH421" s="59"/>
      <c r="QI421" s="59"/>
      <c r="QJ421" s="59"/>
      <c r="QK421" s="59"/>
      <c r="QL421" s="59"/>
      <c r="QM421" s="59"/>
      <c r="QN421" s="59"/>
    </row>
    <row r="422" spans="1:456" ht="6.75" customHeight="1" x14ac:dyDescent="0.25">
      <c r="A422" s="68"/>
      <c r="B422" s="389" t="str">
        <f t="shared" si="1291"/>
        <v/>
      </c>
      <c r="C422" s="72"/>
      <c r="D422" s="261"/>
      <c r="E422" s="59"/>
      <c r="F422" s="229"/>
      <c r="G422" s="295"/>
      <c r="H422" s="295"/>
      <c r="I422" s="229"/>
      <c r="J422" s="295"/>
      <c r="K422" s="295"/>
      <c r="L422" s="229"/>
      <c r="M422" s="295"/>
      <c r="N422" s="295"/>
      <c r="O422" s="229"/>
      <c r="P422" s="295"/>
      <c r="Q422" s="295"/>
      <c r="R422" s="229"/>
      <c r="S422" s="230"/>
      <c r="T422" s="231"/>
      <c r="U422" s="229"/>
      <c r="V422" s="230"/>
      <c r="W422" s="231"/>
      <c r="X422" s="229"/>
      <c r="Y422" s="230"/>
      <c r="Z422" s="231"/>
      <c r="AA422" s="229"/>
      <c r="AB422" s="295"/>
      <c r="AC422" s="295"/>
      <c r="AD422" s="229"/>
      <c r="AE422" s="295"/>
      <c r="AF422" s="295"/>
      <c r="AG422" s="229"/>
      <c r="AH422" s="295"/>
      <c r="AI422" s="295"/>
      <c r="AJ422" s="229"/>
      <c r="AK422" s="295"/>
      <c r="AL422" s="295"/>
      <c r="AM422" s="229"/>
      <c r="AN422" s="295"/>
      <c r="AO422" s="295"/>
      <c r="AP422" s="243"/>
      <c r="AQ422" s="295"/>
      <c r="AR422" s="290"/>
      <c r="AS422" s="243"/>
      <c r="AT422" s="295"/>
      <c r="AU422" s="290"/>
      <c r="AV422" s="229"/>
      <c r="AW422" s="230"/>
      <c r="AX422" s="231"/>
      <c r="AY422" s="229"/>
      <c r="AZ422" s="230"/>
      <c r="BA422" s="231"/>
      <c r="BB422" s="229"/>
      <c r="BC422" s="230"/>
      <c r="BD422" s="231"/>
      <c r="BE422" s="229"/>
      <c r="BF422" s="230"/>
      <c r="BG422" s="231"/>
      <c r="BH422" s="229"/>
      <c r="BI422" s="230"/>
      <c r="BJ422" s="231"/>
      <c r="BK422" s="243"/>
      <c r="BL422" s="230"/>
      <c r="BM422" s="231"/>
      <c r="BN422" s="243"/>
      <c r="BO422" s="230"/>
      <c r="BP422" s="231"/>
      <c r="BQ422" s="229"/>
      <c r="BR422" s="230"/>
      <c r="BS422" s="231"/>
      <c r="BT422" s="229"/>
      <c r="BU422" s="230"/>
      <c r="BV422" s="231"/>
      <c r="BW422" s="229"/>
      <c r="BX422" s="230"/>
      <c r="BY422" s="231"/>
      <c r="BZ422" s="229"/>
      <c r="CA422" s="230"/>
      <c r="CB422" s="231"/>
      <c r="CC422" s="229"/>
      <c r="CD422" s="230"/>
      <c r="CE422" s="231"/>
      <c r="CF422" s="331"/>
      <c r="CG422" s="332"/>
      <c r="CH422" s="385"/>
      <c r="CI422" s="331"/>
      <c r="CJ422" s="332"/>
      <c r="CK422" s="385"/>
      <c r="CL422" s="243"/>
      <c r="CM422" s="230"/>
      <c r="CN422" s="354"/>
      <c r="CO422" s="243"/>
      <c r="CP422" s="230"/>
      <c r="CQ422" s="231"/>
      <c r="CR422" s="331"/>
      <c r="CS422" s="332"/>
      <c r="CT422" s="333"/>
      <c r="CU422" s="229"/>
      <c r="CV422" s="230"/>
      <c r="CW422" s="231"/>
      <c r="CX422" s="331"/>
      <c r="CY422" s="332"/>
      <c r="CZ422" s="333"/>
      <c r="DA422" s="331"/>
      <c r="DB422" s="332"/>
      <c r="DC422" s="333"/>
      <c r="DD422" s="331"/>
      <c r="DE422" s="332"/>
      <c r="DF422" s="333"/>
      <c r="DG422" s="331"/>
      <c r="DH422" s="332"/>
      <c r="DI422" s="333"/>
      <c r="DJ422" s="229"/>
      <c r="DK422" s="230"/>
      <c r="DL422" s="231"/>
      <c r="DM422" s="229"/>
      <c r="DN422" s="230"/>
      <c r="DO422" s="231"/>
      <c r="DP422" s="331"/>
      <c r="DQ422" s="332"/>
      <c r="DR422" s="333"/>
      <c r="DS422" s="331"/>
      <c r="DT422" s="332"/>
      <c r="DU422" s="333"/>
      <c r="DV422" s="331"/>
      <c r="DW422" s="332"/>
      <c r="DX422" s="333"/>
      <c r="DY422" s="331"/>
      <c r="DZ422" s="332"/>
      <c r="EA422" s="333"/>
      <c r="EB422" s="331"/>
      <c r="EC422" s="332"/>
      <c r="ED422" s="333"/>
      <c r="EE422" s="331"/>
      <c r="EF422" s="332"/>
      <c r="EG422" s="333"/>
      <c r="EH422" s="229"/>
      <c r="EI422" s="230"/>
      <c r="EJ422" s="231"/>
      <c r="EK422" s="229"/>
      <c r="EL422" s="230"/>
      <c r="EM422" s="231"/>
      <c r="EN422" s="244"/>
      <c r="EO422" s="269" t="str">
        <f t="shared" si="1292"/>
        <v/>
      </c>
      <c r="EP422" s="444" t="s">
        <v>1247</v>
      </c>
      <c r="EQ422" s="360" t="str">
        <f t="shared" si="1430"/>
        <v/>
      </c>
      <c r="ER422" s="360" t="str">
        <f t="shared" si="1431"/>
        <v/>
      </c>
      <c r="ES422" s="360" t="str">
        <f t="shared" si="1432"/>
        <v/>
      </c>
      <c r="ET422" s="360" t="str">
        <f t="shared" si="1433"/>
        <v/>
      </c>
      <c r="EU422" s="360" t="str">
        <f t="shared" si="1434"/>
        <v/>
      </c>
      <c r="EV422" s="360" t="str">
        <f t="shared" si="1435"/>
        <v/>
      </c>
      <c r="EW422" s="360" t="str">
        <f t="shared" si="1436"/>
        <v/>
      </c>
      <c r="EX422" s="360" t="str">
        <f t="shared" si="1437"/>
        <v/>
      </c>
      <c r="EY422" s="360" t="str">
        <f t="shared" si="1438"/>
        <v/>
      </c>
      <c r="EZ422" s="360" t="str">
        <f t="shared" si="1439"/>
        <v/>
      </c>
      <c r="FA422" s="360" t="str">
        <f t="shared" si="1440"/>
        <v/>
      </c>
      <c r="FB422" s="360" t="str">
        <f t="shared" si="1441"/>
        <v/>
      </c>
      <c r="FC422" s="360" t="str">
        <f t="shared" si="1442"/>
        <v/>
      </c>
      <c r="FD422" s="360" t="str">
        <f t="shared" si="1443"/>
        <v/>
      </c>
      <c r="FE422" s="360" t="str">
        <f t="shared" si="1444"/>
        <v/>
      </c>
      <c r="FF422" s="360" t="str">
        <f t="shared" si="1445"/>
        <v/>
      </c>
      <c r="FG422" s="360" t="str">
        <f t="shared" si="1446"/>
        <v/>
      </c>
      <c r="FH422" s="360" t="str">
        <f t="shared" si="1447"/>
        <v/>
      </c>
      <c r="FI422" s="360" t="str">
        <f t="shared" si="1448"/>
        <v/>
      </c>
      <c r="FJ422" s="360" t="str">
        <f t="shared" si="1449"/>
        <v/>
      </c>
      <c r="FK422" s="360" t="str">
        <f t="shared" si="1450"/>
        <v/>
      </c>
      <c r="FL422" s="360" t="str">
        <f t="shared" si="1451"/>
        <v/>
      </c>
      <c r="FM422" s="360" t="str">
        <f t="shared" si="1452"/>
        <v/>
      </c>
      <c r="FN422" s="360" t="str">
        <f t="shared" si="1453"/>
        <v/>
      </c>
      <c r="FO422" s="360" t="str">
        <f t="shared" si="1454"/>
        <v/>
      </c>
      <c r="FP422" s="360" t="str">
        <f t="shared" si="1455"/>
        <v/>
      </c>
      <c r="FQ422" s="360" t="str">
        <f t="shared" si="1456"/>
        <v/>
      </c>
      <c r="FR422" s="360" t="str">
        <f t="shared" si="1457"/>
        <v/>
      </c>
      <c r="FS422" s="360" t="str">
        <f t="shared" si="1458"/>
        <v/>
      </c>
      <c r="FT422" s="360" t="str">
        <f t="shared" si="1293"/>
        <v/>
      </c>
      <c r="FU422" s="360" t="str">
        <f t="shared" si="1459"/>
        <v/>
      </c>
      <c r="FV422" s="360" t="str">
        <f t="shared" si="1460"/>
        <v/>
      </c>
      <c r="FW422" s="360" t="str">
        <f t="shared" si="1461"/>
        <v/>
      </c>
      <c r="FX422" s="360" t="str">
        <f t="shared" si="1462"/>
        <v/>
      </c>
      <c r="FY422" s="360" t="str">
        <f t="shared" si="1463"/>
        <v/>
      </c>
      <c r="FZ422" s="360" t="str">
        <f t="shared" si="1464"/>
        <v/>
      </c>
      <c r="GA422" s="360" t="str">
        <f t="shared" si="1465"/>
        <v/>
      </c>
      <c r="GB422" s="360" t="str">
        <f t="shared" si="1466"/>
        <v/>
      </c>
      <c r="GC422" s="360" t="str">
        <f t="shared" si="1467"/>
        <v/>
      </c>
      <c r="GD422" s="360" t="str">
        <f t="shared" si="1468"/>
        <v/>
      </c>
      <c r="GE422" s="360" t="str">
        <f t="shared" si="1469"/>
        <v/>
      </c>
      <c r="GF422" s="360" t="str">
        <f t="shared" si="1470"/>
        <v/>
      </c>
      <c r="GG422" s="360" t="str">
        <f t="shared" si="1471"/>
        <v/>
      </c>
      <c r="GH422" s="360" t="str">
        <f t="shared" si="1472"/>
        <v/>
      </c>
      <c r="GI422" s="360" t="str">
        <f t="shared" si="1473"/>
        <v/>
      </c>
      <c r="GJ422" s="360" t="str">
        <f t="shared" si="1474"/>
        <v/>
      </c>
      <c r="GK422" s="444" t="s">
        <v>1247</v>
      </c>
      <c r="GL422" s="361" t="str">
        <f t="shared" si="1294"/>
        <v>-</v>
      </c>
      <c r="GM422" s="361" t="str">
        <f t="shared" si="1295"/>
        <v>-</v>
      </c>
      <c r="GN422" s="361" t="str">
        <f t="shared" si="1296"/>
        <v>-</v>
      </c>
      <c r="GO422" s="361" t="str">
        <f t="shared" si="1297"/>
        <v>-</v>
      </c>
      <c r="GP422" s="361" t="str">
        <f t="shared" si="1298"/>
        <v>-</v>
      </c>
      <c r="GQ422" s="361" t="str">
        <f t="shared" si="1299"/>
        <v>-</v>
      </c>
      <c r="GR422" s="361" t="str">
        <f t="shared" si="1300"/>
        <v>-</v>
      </c>
      <c r="GS422" s="361" t="str">
        <f t="shared" si="1301"/>
        <v>-</v>
      </c>
      <c r="GT422" s="361" t="str">
        <f t="shared" si="1302"/>
        <v>-</v>
      </c>
      <c r="GU422" s="361" t="str">
        <f t="shared" si="1303"/>
        <v>-</v>
      </c>
      <c r="GV422" s="361" t="str">
        <f t="shared" si="1304"/>
        <v>-</v>
      </c>
      <c r="GW422" s="361" t="str">
        <f t="shared" si="1305"/>
        <v>-</v>
      </c>
      <c r="GX422" s="361" t="str">
        <f t="shared" si="1306"/>
        <v>-</v>
      </c>
      <c r="GY422" s="361" t="str">
        <f t="shared" si="1307"/>
        <v>-</v>
      </c>
      <c r="GZ422" s="361" t="str">
        <f t="shared" si="1308"/>
        <v>-</v>
      </c>
      <c r="HA422" s="361" t="str">
        <f t="shared" si="1309"/>
        <v>-</v>
      </c>
      <c r="HB422" s="361" t="str">
        <f t="shared" si="1310"/>
        <v>-</v>
      </c>
      <c r="HC422" s="361" t="str">
        <f t="shared" si="1311"/>
        <v>-</v>
      </c>
      <c r="HD422" s="361" t="str">
        <f t="shared" si="1312"/>
        <v>-</v>
      </c>
      <c r="HE422" s="361" t="str">
        <f t="shared" si="1313"/>
        <v>-</v>
      </c>
      <c r="HF422" s="361" t="str">
        <f t="shared" si="1314"/>
        <v>-</v>
      </c>
      <c r="HG422" s="361" t="str">
        <f t="shared" si="1315"/>
        <v>-</v>
      </c>
      <c r="HH422" s="361" t="str">
        <f t="shared" si="1316"/>
        <v>-</v>
      </c>
      <c r="HI422" s="361" t="str">
        <f t="shared" si="1317"/>
        <v>-</v>
      </c>
      <c r="HJ422" s="361" t="str">
        <f t="shared" si="1318"/>
        <v>-</v>
      </c>
      <c r="HK422" s="361" t="str">
        <f t="shared" si="1319"/>
        <v>-</v>
      </c>
      <c r="HL422" s="361" t="str">
        <f t="shared" si="1320"/>
        <v>-</v>
      </c>
      <c r="HM422" s="361" t="str">
        <f t="shared" si="1321"/>
        <v>-</v>
      </c>
      <c r="HN422" s="361" t="str">
        <f t="shared" si="1322"/>
        <v>-</v>
      </c>
      <c r="HO422" s="361" t="str">
        <f t="shared" si="1323"/>
        <v>-</v>
      </c>
      <c r="HP422" s="361" t="str">
        <f t="shared" si="1324"/>
        <v>-</v>
      </c>
      <c r="HQ422" s="361" t="str">
        <f t="shared" si="1325"/>
        <v>-</v>
      </c>
      <c r="HR422" s="361" t="str">
        <f t="shared" si="1326"/>
        <v>-</v>
      </c>
      <c r="HS422" s="361" t="str">
        <f t="shared" si="1327"/>
        <v>-</v>
      </c>
      <c r="HT422" s="361" t="str">
        <f t="shared" si="1328"/>
        <v>-</v>
      </c>
      <c r="HU422" s="361" t="str">
        <f t="shared" si="1329"/>
        <v>-</v>
      </c>
      <c r="HV422" s="361" t="str">
        <f t="shared" si="1330"/>
        <v>-</v>
      </c>
      <c r="HW422" s="361" t="str">
        <f t="shared" si="1331"/>
        <v>-</v>
      </c>
      <c r="HX422" s="361" t="str">
        <f t="shared" si="1332"/>
        <v>-</v>
      </c>
      <c r="HY422" s="361" t="str">
        <f t="shared" si="1333"/>
        <v>-</v>
      </c>
      <c r="HZ422" s="361" t="str">
        <f t="shared" si="1334"/>
        <v>-</v>
      </c>
      <c r="IA422" s="361" t="str">
        <f t="shared" si="1335"/>
        <v>-</v>
      </c>
      <c r="IB422" s="361" t="str">
        <f t="shared" si="1336"/>
        <v>-</v>
      </c>
      <c r="IC422" s="361" t="str">
        <f t="shared" si="1337"/>
        <v>-</v>
      </c>
      <c r="ID422" s="361" t="str">
        <f t="shared" si="1338"/>
        <v>-</v>
      </c>
      <c r="IE422" s="361" t="str">
        <f t="shared" si="1339"/>
        <v>-</v>
      </c>
      <c r="IF422" s="444" t="s">
        <v>1247</v>
      </c>
      <c r="IG422" s="56" t="str">
        <f t="shared" si="1475"/>
        <v>-</v>
      </c>
      <c r="IH422" s="56" t="str">
        <f t="shared" si="1476"/>
        <v>-</v>
      </c>
      <c r="II422" s="56" t="str">
        <f t="shared" si="1477"/>
        <v>-</v>
      </c>
      <c r="IJ422" s="56" t="str">
        <f t="shared" si="1478"/>
        <v>-</v>
      </c>
      <c r="IK422" s="56" t="str">
        <f t="shared" si="1340"/>
        <v>-</v>
      </c>
      <c r="IL422" s="56" t="str">
        <f t="shared" si="1341"/>
        <v>-</v>
      </c>
      <c r="IM422" s="56" t="str">
        <f t="shared" si="1342"/>
        <v>-</v>
      </c>
      <c r="IN422" s="56" t="str">
        <f t="shared" si="1343"/>
        <v>-</v>
      </c>
      <c r="IO422" s="56" t="str">
        <f t="shared" si="1344"/>
        <v>-</v>
      </c>
      <c r="IP422" s="56" t="str">
        <f t="shared" si="1345"/>
        <v>-</v>
      </c>
      <c r="IQ422" s="56" t="str">
        <f t="shared" si="1346"/>
        <v>-</v>
      </c>
      <c r="IR422" s="56" t="str">
        <f t="shared" si="1347"/>
        <v>-</v>
      </c>
      <c r="IS422" s="56" t="str">
        <f t="shared" si="1348"/>
        <v>-</v>
      </c>
      <c r="IT422" s="56" t="str">
        <f t="shared" si="1349"/>
        <v>-</v>
      </c>
      <c r="IU422" s="56" t="str">
        <f t="shared" si="1350"/>
        <v>-</v>
      </c>
      <c r="IV422" s="56" t="str">
        <f t="shared" si="1351"/>
        <v>-</v>
      </c>
      <c r="IW422" s="56" t="str">
        <f t="shared" si="1352"/>
        <v>-</v>
      </c>
      <c r="IX422" s="56" t="str">
        <f t="shared" si="1353"/>
        <v>-</v>
      </c>
      <c r="IY422" s="56" t="str">
        <f t="shared" si="1354"/>
        <v>-</v>
      </c>
      <c r="IZ422" s="56" t="str">
        <f t="shared" si="1355"/>
        <v>-</v>
      </c>
      <c r="JA422" s="56" t="str">
        <f t="shared" si="1356"/>
        <v>-</v>
      </c>
      <c r="JB422" s="56" t="str">
        <f t="shared" si="1357"/>
        <v>-</v>
      </c>
      <c r="JC422" s="56" t="str">
        <f t="shared" si="1358"/>
        <v>-</v>
      </c>
      <c r="JD422" s="56" t="str">
        <f t="shared" si="1359"/>
        <v>-</v>
      </c>
      <c r="JE422" s="56" t="str">
        <f t="shared" si="1360"/>
        <v>-</v>
      </c>
      <c r="JF422" s="56" t="str">
        <f t="shared" si="1361"/>
        <v>-</v>
      </c>
      <c r="JG422" s="56" t="str">
        <f t="shared" si="1362"/>
        <v>-</v>
      </c>
      <c r="JH422" s="56" t="str">
        <f t="shared" si="1363"/>
        <v>-</v>
      </c>
      <c r="JI422" s="56" t="str">
        <f t="shared" si="1364"/>
        <v>-</v>
      </c>
      <c r="JJ422" s="56" t="str">
        <f t="shared" si="1365"/>
        <v>-</v>
      </c>
      <c r="JK422" s="56" t="str">
        <f t="shared" si="1366"/>
        <v>-</v>
      </c>
      <c r="JL422" s="56" t="str">
        <f t="shared" si="1367"/>
        <v>-</v>
      </c>
      <c r="JM422" s="56" t="str">
        <f t="shared" si="1368"/>
        <v>-</v>
      </c>
      <c r="JN422" s="56" t="str">
        <f t="shared" si="1369"/>
        <v>-</v>
      </c>
      <c r="JO422" s="56" t="str">
        <f t="shared" si="1370"/>
        <v>-</v>
      </c>
      <c r="JP422" s="56" t="str">
        <f t="shared" si="1371"/>
        <v>-</v>
      </c>
      <c r="JQ422" s="56" t="str">
        <f t="shared" si="1372"/>
        <v>-</v>
      </c>
      <c r="JR422" s="56" t="str">
        <f t="shared" si="1373"/>
        <v>-</v>
      </c>
      <c r="JS422" s="56" t="str">
        <f t="shared" si="1374"/>
        <v>-</v>
      </c>
      <c r="JT422" s="56" t="str">
        <f t="shared" si="1375"/>
        <v>-</v>
      </c>
      <c r="JU422" s="56" t="str">
        <f t="shared" si="1376"/>
        <v>-</v>
      </c>
      <c r="JV422" s="56" t="str">
        <f t="shared" si="1377"/>
        <v>-</v>
      </c>
      <c r="JW422" s="56" t="str">
        <f t="shared" si="1378"/>
        <v>-</v>
      </c>
      <c r="JX422" s="56" t="str">
        <f t="shared" si="1379"/>
        <v>-</v>
      </c>
      <c r="JY422" s="56" t="str">
        <f t="shared" si="1380"/>
        <v>-</v>
      </c>
      <c r="JZ422" s="56" t="str">
        <f t="shared" si="1381"/>
        <v>-</v>
      </c>
      <c r="KA422" s="444" t="s">
        <v>1247</v>
      </c>
      <c r="KB422" s="360">
        <f>IF(ISNUMBER(INDEX($EQ$15:$GK$521,$B422,EO$11)),MAX(KB$14:KB421)+1,0)</f>
        <v>0</v>
      </c>
      <c r="KC422" s="360" t="str">
        <f t="shared" si="1479"/>
        <v/>
      </c>
      <c r="KD422" s="373" t="s">
        <v>2</v>
      </c>
      <c r="KE422" s="215"/>
      <c r="KF422" s="60"/>
      <c r="KG422" s="60"/>
      <c r="KH422" s="60"/>
      <c r="KI422" s="60"/>
      <c r="KJ422" s="60"/>
      <c r="KK422" s="60"/>
      <c r="KL422" s="60"/>
      <c r="KM422" s="60"/>
      <c r="KN422" s="60"/>
      <c r="KO422" s="60"/>
      <c r="KP422" s="60"/>
      <c r="KQ422" s="60"/>
      <c r="KR422" s="60"/>
      <c r="KS422" s="60"/>
      <c r="KT422" s="60"/>
      <c r="KU422" s="60"/>
      <c r="KV422" s="60"/>
      <c r="KW422" s="60"/>
      <c r="KX422" s="60"/>
      <c r="KY422" s="60"/>
      <c r="KZ422" s="283" t="str">
        <f t="shared" si="1382"/>
        <v/>
      </c>
      <c r="LA422" s="26"/>
      <c r="LB422" s="18"/>
      <c r="LC422" s="18"/>
      <c r="LD422" s="18"/>
      <c r="LE422" s="18"/>
      <c r="LF422" s="18"/>
      <c r="LG422" s="18"/>
      <c r="LH422" s="18"/>
      <c r="LI422" s="18"/>
      <c r="LJ422" s="18"/>
      <c r="LK422" s="18"/>
      <c r="LL422" s="18"/>
      <c r="LM422" s="18"/>
      <c r="LN422" s="63"/>
      <c r="LO422" s="251">
        <f t="shared" si="1383"/>
        <v>0</v>
      </c>
      <c r="LP422" s="251">
        <f t="shared" si="1384"/>
        <v>0</v>
      </c>
      <c r="LQ422" s="251">
        <f t="shared" si="1385"/>
        <v>0</v>
      </c>
      <c r="LR422" s="251">
        <f t="shared" si="1386"/>
        <v>0</v>
      </c>
      <c r="LS422" s="251">
        <f t="shared" si="1387"/>
        <v>0</v>
      </c>
      <c r="LT422" s="251">
        <f t="shared" si="1388"/>
        <v>0</v>
      </c>
      <c r="LU422" s="251">
        <f t="shared" si="1389"/>
        <v>0</v>
      </c>
      <c r="LV422" s="251">
        <f t="shared" si="1390"/>
        <v>0</v>
      </c>
      <c r="LW422" s="251">
        <f t="shared" si="1391"/>
        <v>0</v>
      </c>
      <c r="LX422" s="251">
        <f t="shared" si="1392"/>
        <v>0</v>
      </c>
      <c r="LY422" s="251">
        <f t="shared" si="1393"/>
        <v>0</v>
      </c>
      <c r="LZ422" s="251">
        <f t="shared" si="1394"/>
        <v>0</v>
      </c>
      <c r="MA422" s="63" t="str">
        <f t="shared" si="1395"/>
        <v/>
      </c>
      <c r="MB422" s="63" t="str">
        <f t="shared" si="1287"/>
        <v/>
      </c>
      <c r="MC422" s="63">
        <f t="shared" si="1288"/>
        <v>408</v>
      </c>
      <c r="MD422" s="63" t="str">
        <f t="shared" si="1289"/>
        <v/>
      </c>
      <c r="ME422" s="63" t="str">
        <f t="shared" si="1290"/>
        <v/>
      </c>
      <c r="MF422" s="315" t="str">
        <f t="shared" si="1396"/>
        <v/>
      </c>
      <c r="MG422" s="315">
        <f>IF(ISNUMBER(MATCH(EO422,$ME$15:$ME$520,0)),0,MAX(MG$14:MG421)+1)</f>
        <v>0</v>
      </c>
      <c r="MH422" s="315" t="str">
        <f t="shared" si="1397"/>
        <v/>
      </c>
      <c r="MI422" s="369"/>
      <c r="MJ422" s="68"/>
      <c r="MK422" s="18"/>
      <c r="ML422" s="242"/>
      <c r="MM422" s="242"/>
      <c r="MN422" s="59"/>
      <c r="MO422" s="59"/>
      <c r="MP422" s="285"/>
      <c r="MQ422" s="59"/>
      <c r="MR422" s="59"/>
      <c r="MS422" s="285"/>
      <c r="MT422" s="59"/>
      <c r="MU422" s="285"/>
      <c r="MV422" s="59"/>
      <c r="MW422" s="59"/>
      <c r="MX422" s="59"/>
      <c r="MY422" s="59"/>
      <c r="MZ422" s="59"/>
      <c r="NA422" s="59"/>
      <c r="NB422" s="59"/>
      <c r="NC422" s="59"/>
      <c r="ND422" s="59"/>
      <c r="NE422" s="59"/>
      <c r="NF422" s="59"/>
      <c r="NG422" s="59"/>
      <c r="NH422" s="59"/>
      <c r="NI422" s="59"/>
      <c r="NJ422" s="59"/>
      <c r="NK422" s="59"/>
      <c r="NL422" s="454"/>
      <c r="NM422" s="454"/>
      <c r="NN422" s="59"/>
      <c r="NO422" s="18"/>
      <c r="NP422" s="18"/>
      <c r="NQ422" s="18"/>
      <c r="NR422" s="18"/>
      <c r="NS422" s="18"/>
      <c r="NT422" s="18"/>
      <c r="NU422" s="18"/>
      <c r="NV422" s="18"/>
      <c r="NW422" s="18"/>
      <c r="NX422" s="18"/>
      <c r="NY422" s="18"/>
      <c r="NZ422" s="18"/>
      <c r="OA422" s="18"/>
      <c r="OB422" s="18"/>
      <c r="OC422" s="18"/>
      <c r="OZ422" s="59"/>
      <c r="PA422" s="251" t="str">
        <f t="shared" si="1398"/>
        <v/>
      </c>
      <c r="PB422" s="251" t="str">
        <f t="shared" si="1399"/>
        <v/>
      </c>
      <c r="PC422" s="251" t="str">
        <f t="shared" si="1400"/>
        <v/>
      </c>
      <c r="PD422" s="251" t="str">
        <f t="shared" si="1401"/>
        <v/>
      </c>
      <c r="PE422" s="251" t="str">
        <f t="shared" si="1402"/>
        <v/>
      </c>
      <c r="PF422" s="251" t="str">
        <f t="shared" si="1403"/>
        <v/>
      </c>
      <c r="PG422" s="251" t="str">
        <f t="shared" si="1404"/>
        <v/>
      </c>
      <c r="PH422" s="251" t="str">
        <f t="shared" si="1405"/>
        <v/>
      </c>
      <c r="PI422" s="251" t="str">
        <f t="shared" si="1406"/>
        <v/>
      </c>
      <c r="PJ422" s="251" t="str">
        <f t="shared" si="1407"/>
        <v/>
      </c>
      <c r="PK422" s="251" t="str">
        <f t="shared" si="1408"/>
        <v/>
      </c>
      <c r="PL422" s="251" t="str">
        <f t="shared" si="1409"/>
        <v/>
      </c>
      <c r="PM422" s="251" t="str">
        <f t="shared" si="1410"/>
        <v/>
      </c>
      <c r="PN422" s="251" t="str">
        <f t="shared" si="1411"/>
        <v/>
      </c>
      <c r="PO422" s="251" t="str">
        <f t="shared" si="1412"/>
        <v/>
      </c>
      <c r="PP422" s="251" t="str">
        <f t="shared" si="1413"/>
        <v/>
      </c>
      <c r="PQ422" s="251" t="str">
        <f t="shared" si="1414"/>
        <v/>
      </c>
      <c r="PR422" s="251" t="str">
        <f t="shared" si="1415"/>
        <v/>
      </c>
      <c r="PS422" s="251" t="str">
        <f t="shared" si="1416"/>
        <v/>
      </c>
      <c r="PT422" s="251" t="str">
        <f t="shared" si="1417"/>
        <v/>
      </c>
      <c r="PU422" s="251" t="str">
        <f t="shared" si="1418"/>
        <v/>
      </c>
      <c r="PV422" s="251" t="str">
        <f t="shared" si="1419"/>
        <v/>
      </c>
      <c r="PW422" s="251" t="str">
        <f t="shared" si="1420"/>
        <v/>
      </c>
      <c r="PX422" s="251" t="str">
        <f t="shared" si="1421"/>
        <v/>
      </c>
      <c r="PY422" s="251" t="str">
        <f t="shared" si="1422"/>
        <v/>
      </c>
      <c r="PZ422" s="251" t="str">
        <f t="shared" si="1423"/>
        <v/>
      </c>
      <c r="QA422" s="251" t="str">
        <f t="shared" si="1424"/>
        <v/>
      </c>
      <c r="QB422" s="251" t="str">
        <f t="shared" si="1425"/>
        <v/>
      </c>
      <c r="QC422" s="251" t="str">
        <f t="shared" si="1426"/>
        <v/>
      </c>
      <c r="QD422" s="251" t="str">
        <f t="shared" si="1427"/>
        <v/>
      </c>
      <c r="QE422" s="251" t="str">
        <f t="shared" si="1428"/>
        <v/>
      </c>
      <c r="QF422" s="63">
        <f t="shared" si="1429"/>
        <v>0</v>
      </c>
      <c r="QG422" s="59"/>
      <c r="QH422" s="59"/>
      <c r="QI422" s="59"/>
      <c r="QJ422" s="59"/>
      <c r="QK422" s="59"/>
      <c r="QL422" s="59"/>
      <c r="QM422" s="59"/>
      <c r="QN422" s="59"/>
    </row>
    <row r="423" spans="1:456" ht="6.75" customHeight="1" x14ac:dyDescent="0.25">
      <c r="A423" s="68"/>
      <c r="B423" s="389" t="str">
        <f t="shared" si="1291"/>
        <v/>
      </c>
      <c r="C423" s="72"/>
      <c r="D423" s="261"/>
      <c r="E423" s="59"/>
      <c r="F423" s="229"/>
      <c r="G423" s="295"/>
      <c r="H423" s="295"/>
      <c r="I423" s="229"/>
      <c r="J423" s="295"/>
      <c r="K423" s="295"/>
      <c r="L423" s="229"/>
      <c r="M423" s="295"/>
      <c r="N423" s="295"/>
      <c r="O423" s="229"/>
      <c r="P423" s="295"/>
      <c r="Q423" s="295"/>
      <c r="R423" s="229"/>
      <c r="S423" s="230"/>
      <c r="T423" s="231"/>
      <c r="U423" s="229"/>
      <c r="V423" s="230"/>
      <c r="W423" s="231"/>
      <c r="X423" s="229"/>
      <c r="Y423" s="230"/>
      <c r="Z423" s="231"/>
      <c r="AA423" s="229"/>
      <c r="AB423" s="295"/>
      <c r="AC423" s="295"/>
      <c r="AD423" s="229"/>
      <c r="AE423" s="295"/>
      <c r="AF423" s="295"/>
      <c r="AG423" s="229"/>
      <c r="AH423" s="295"/>
      <c r="AI423" s="295"/>
      <c r="AJ423" s="229"/>
      <c r="AK423" s="295"/>
      <c r="AL423" s="295"/>
      <c r="AM423" s="229"/>
      <c r="AN423" s="295"/>
      <c r="AO423" s="295"/>
      <c r="AP423" s="243"/>
      <c r="AQ423" s="295"/>
      <c r="AR423" s="290"/>
      <c r="AS423" s="243"/>
      <c r="AT423" s="295"/>
      <c r="AU423" s="290"/>
      <c r="AV423" s="229"/>
      <c r="AW423" s="230"/>
      <c r="AX423" s="231"/>
      <c r="AY423" s="229"/>
      <c r="AZ423" s="230"/>
      <c r="BA423" s="231"/>
      <c r="BB423" s="229"/>
      <c r="BC423" s="230"/>
      <c r="BD423" s="231"/>
      <c r="BE423" s="229"/>
      <c r="BF423" s="230"/>
      <c r="BG423" s="231"/>
      <c r="BH423" s="229"/>
      <c r="BI423" s="230"/>
      <c r="BJ423" s="231"/>
      <c r="BK423" s="243"/>
      <c r="BL423" s="230"/>
      <c r="BM423" s="231"/>
      <c r="BN423" s="243"/>
      <c r="BO423" s="230"/>
      <c r="BP423" s="231"/>
      <c r="BQ423" s="229"/>
      <c r="BR423" s="230"/>
      <c r="BS423" s="231"/>
      <c r="BT423" s="229"/>
      <c r="BU423" s="230"/>
      <c r="BV423" s="231"/>
      <c r="BW423" s="229"/>
      <c r="BX423" s="230"/>
      <c r="BY423" s="231"/>
      <c r="BZ423" s="229"/>
      <c r="CA423" s="230"/>
      <c r="CB423" s="231"/>
      <c r="CC423" s="229"/>
      <c r="CD423" s="230"/>
      <c r="CE423" s="231"/>
      <c r="CF423" s="331"/>
      <c r="CG423" s="332"/>
      <c r="CH423" s="385"/>
      <c r="CI423" s="331"/>
      <c r="CJ423" s="332"/>
      <c r="CK423" s="385"/>
      <c r="CL423" s="243"/>
      <c r="CM423" s="230"/>
      <c r="CN423" s="354"/>
      <c r="CO423" s="243"/>
      <c r="CP423" s="230"/>
      <c r="CQ423" s="231"/>
      <c r="CR423" s="331"/>
      <c r="CS423" s="332"/>
      <c r="CT423" s="333"/>
      <c r="CU423" s="229"/>
      <c r="CV423" s="230"/>
      <c r="CW423" s="231"/>
      <c r="CX423" s="331"/>
      <c r="CY423" s="332"/>
      <c r="CZ423" s="333"/>
      <c r="DA423" s="331"/>
      <c r="DB423" s="332"/>
      <c r="DC423" s="333"/>
      <c r="DD423" s="331"/>
      <c r="DE423" s="332"/>
      <c r="DF423" s="333"/>
      <c r="DG423" s="331"/>
      <c r="DH423" s="332"/>
      <c r="DI423" s="333"/>
      <c r="DJ423" s="229"/>
      <c r="DK423" s="230"/>
      <c r="DL423" s="231"/>
      <c r="DM423" s="229"/>
      <c r="DN423" s="230"/>
      <c r="DO423" s="231"/>
      <c r="DP423" s="331"/>
      <c r="DQ423" s="332"/>
      <c r="DR423" s="333"/>
      <c r="DS423" s="331"/>
      <c r="DT423" s="332"/>
      <c r="DU423" s="333"/>
      <c r="DV423" s="331"/>
      <c r="DW423" s="332"/>
      <c r="DX423" s="333"/>
      <c r="DY423" s="331"/>
      <c r="DZ423" s="332"/>
      <c r="EA423" s="333"/>
      <c r="EB423" s="331"/>
      <c r="EC423" s="332"/>
      <c r="ED423" s="333"/>
      <c r="EE423" s="331"/>
      <c r="EF423" s="332"/>
      <c r="EG423" s="333"/>
      <c r="EH423" s="229"/>
      <c r="EI423" s="230"/>
      <c r="EJ423" s="231"/>
      <c r="EK423" s="229"/>
      <c r="EL423" s="230"/>
      <c r="EM423" s="231"/>
      <c r="EN423" s="244"/>
      <c r="EO423" s="269" t="str">
        <f t="shared" si="1292"/>
        <v/>
      </c>
      <c r="EP423" s="444" t="s">
        <v>1247</v>
      </c>
      <c r="EQ423" s="360" t="str">
        <f t="shared" si="1430"/>
        <v/>
      </c>
      <c r="ER423" s="360" t="str">
        <f t="shared" si="1431"/>
        <v/>
      </c>
      <c r="ES423" s="360" t="str">
        <f t="shared" si="1432"/>
        <v/>
      </c>
      <c r="ET423" s="360" t="str">
        <f t="shared" si="1433"/>
        <v/>
      </c>
      <c r="EU423" s="360" t="str">
        <f t="shared" si="1434"/>
        <v/>
      </c>
      <c r="EV423" s="360" t="str">
        <f t="shared" si="1435"/>
        <v/>
      </c>
      <c r="EW423" s="360" t="str">
        <f t="shared" si="1436"/>
        <v/>
      </c>
      <c r="EX423" s="360" t="str">
        <f t="shared" si="1437"/>
        <v/>
      </c>
      <c r="EY423" s="360" t="str">
        <f t="shared" si="1438"/>
        <v/>
      </c>
      <c r="EZ423" s="360" t="str">
        <f t="shared" si="1439"/>
        <v/>
      </c>
      <c r="FA423" s="360" t="str">
        <f t="shared" si="1440"/>
        <v/>
      </c>
      <c r="FB423" s="360" t="str">
        <f t="shared" si="1441"/>
        <v/>
      </c>
      <c r="FC423" s="360" t="str">
        <f t="shared" si="1442"/>
        <v/>
      </c>
      <c r="FD423" s="360" t="str">
        <f t="shared" si="1443"/>
        <v/>
      </c>
      <c r="FE423" s="360" t="str">
        <f t="shared" si="1444"/>
        <v/>
      </c>
      <c r="FF423" s="360" t="str">
        <f t="shared" si="1445"/>
        <v/>
      </c>
      <c r="FG423" s="360" t="str">
        <f t="shared" si="1446"/>
        <v/>
      </c>
      <c r="FH423" s="360" t="str">
        <f t="shared" si="1447"/>
        <v/>
      </c>
      <c r="FI423" s="360" t="str">
        <f t="shared" si="1448"/>
        <v/>
      </c>
      <c r="FJ423" s="360" t="str">
        <f t="shared" si="1449"/>
        <v/>
      </c>
      <c r="FK423" s="360" t="str">
        <f t="shared" si="1450"/>
        <v/>
      </c>
      <c r="FL423" s="360" t="str">
        <f t="shared" si="1451"/>
        <v/>
      </c>
      <c r="FM423" s="360" t="str">
        <f t="shared" si="1452"/>
        <v/>
      </c>
      <c r="FN423" s="360" t="str">
        <f t="shared" si="1453"/>
        <v/>
      </c>
      <c r="FO423" s="360" t="str">
        <f t="shared" si="1454"/>
        <v/>
      </c>
      <c r="FP423" s="360" t="str">
        <f t="shared" si="1455"/>
        <v/>
      </c>
      <c r="FQ423" s="360" t="str">
        <f t="shared" si="1456"/>
        <v/>
      </c>
      <c r="FR423" s="360" t="str">
        <f t="shared" si="1457"/>
        <v/>
      </c>
      <c r="FS423" s="360" t="str">
        <f t="shared" si="1458"/>
        <v/>
      </c>
      <c r="FT423" s="360" t="str">
        <f t="shared" si="1293"/>
        <v/>
      </c>
      <c r="FU423" s="360" t="str">
        <f t="shared" si="1459"/>
        <v/>
      </c>
      <c r="FV423" s="360" t="str">
        <f t="shared" si="1460"/>
        <v/>
      </c>
      <c r="FW423" s="360" t="str">
        <f t="shared" si="1461"/>
        <v/>
      </c>
      <c r="FX423" s="360" t="str">
        <f t="shared" si="1462"/>
        <v/>
      </c>
      <c r="FY423" s="360" t="str">
        <f t="shared" si="1463"/>
        <v/>
      </c>
      <c r="FZ423" s="360" t="str">
        <f t="shared" si="1464"/>
        <v/>
      </c>
      <c r="GA423" s="360" t="str">
        <f t="shared" si="1465"/>
        <v/>
      </c>
      <c r="GB423" s="360" t="str">
        <f t="shared" si="1466"/>
        <v/>
      </c>
      <c r="GC423" s="360" t="str">
        <f t="shared" si="1467"/>
        <v/>
      </c>
      <c r="GD423" s="360" t="str">
        <f t="shared" si="1468"/>
        <v/>
      </c>
      <c r="GE423" s="360" t="str">
        <f t="shared" si="1469"/>
        <v/>
      </c>
      <c r="GF423" s="360" t="str">
        <f t="shared" si="1470"/>
        <v/>
      </c>
      <c r="GG423" s="360" t="str">
        <f t="shared" si="1471"/>
        <v/>
      </c>
      <c r="GH423" s="360" t="str">
        <f t="shared" si="1472"/>
        <v/>
      </c>
      <c r="GI423" s="360" t="str">
        <f t="shared" si="1473"/>
        <v/>
      </c>
      <c r="GJ423" s="360" t="str">
        <f t="shared" si="1474"/>
        <v/>
      </c>
      <c r="GK423" s="444" t="s">
        <v>1247</v>
      </c>
      <c r="GL423" s="361" t="str">
        <f t="shared" si="1294"/>
        <v>-</v>
      </c>
      <c r="GM423" s="361" t="str">
        <f t="shared" si="1295"/>
        <v>-</v>
      </c>
      <c r="GN423" s="361" t="str">
        <f t="shared" si="1296"/>
        <v>-</v>
      </c>
      <c r="GO423" s="361" t="str">
        <f t="shared" si="1297"/>
        <v>-</v>
      </c>
      <c r="GP423" s="361" t="str">
        <f t="shared" si="1298"/>
        <v>-</v>
      </c>
      <c r="GQ423" s="361" t="str">
        <f t="shared" si="1299"/>
        <v>-</v>
      </c>
      <c r="GR423" s="361" t="str">
        <f t="shared" si="1300"/>
        <v>-</v>
      </c>
      <c r="GS423" s="361" t="str">
        <f t="shared" si="1301"/>
        <v>-</v>
      </c>
      <c r="GT423" s="361" t="str">
        <f t="shared" si="1302"/>
        <v>-</v>
      </c>
      <c r="GU423" s="361" t="str">
        <f t="shared" si="1303"/>
        <v>-</v>
      </c>
      <c r="GV423" s="361" t="str">
        <f t="shared" si="1304"/>
        <v>-</v>
      </c>
      <c r="GW423" s="361" t="str">
        <f t="shared" si="1305"/>
        <v>-</v>
      </c>
      <c r="GX423" s="361" t="str">
        <f t="shared" si="1306"/>
        <v>-</v>
      </c>
      <c r="GY423" s="361" t="str">
        <f t="shared" si="1307"/>
        <v>-</v>
      </c>
      <c r="GZ423" s="361" t="str">
        <f t="shared" si="1308"/>
        <v>-</v>
      </c>
      <c r="HA423" s="361" t="str">
        <f t="shared" si="1309"/>
        <v>-</v>
      </c>
      <c r="HB423" s="361" t="str">
        <f t="shared" si="1310"/>
        <v>-</v>
      </c>
      <c r="HC423" s="361" t="str">
        <f t="shared" si="1311"/>
        <v>-</v>
      </c>
      <c r="HD423" s="361" t="str">
        <f t="shared" si="1312"/>
        <v>-</v>
      </c>
      <c r="HE423" s="361" t="str">
        <f t="shared" si="1313"/>
        <v>-</v>
      </c>
      <c r="HF423" s="361" t="str">
        <f t="shared" si="1314"/>
        <v>-</v>
      </c>
      <c r="HG423" s="361" t="str">
        <f t="shared" si="1315"/>
        <v>-</v>
      </c>
      <c r="HH423" s="361" t="str">
        <f t="shared" si="1316"/>
        <v>-</v>
      </c>
      <c r="HI423" s="361" t="str">
        <f t="shared" si="1317"/>
        <v>-</v>
      </c>
      <c r="HJ423" s="361" t="str">
        <f t="shared" si="1318"/>
        <v>-</v>
      </c>
      <c r="HK423" s="361" t="str">
        <f t="shared" si="1319"/>
        <v>-</v>
      </c>
      <c r="HL423" s="361" t="str">
        <f t="shared" si="1320"/>
        <v>-</v>
      </c>
      <c r="HM423" s="361" t="str">
        <f t="shared" si="1321"/>
        <v>-</v>
      </c>
      <c r="HN423" s="361" t="str">
        <f t="shared" si="1322"/>
        <v>-</v>
      </c>
      <c r="HO423" s="361" t="str">
        <f t="shared" si="1323"/>
        <v>-</v>
      </c>
      <c r="HP423" s="361" t="str">
        <f t="shared" si="1324"/>
        <v>-</v>
      </c>
      <c r="HQ423" s="361" t="str">
        <f t="shared" si="1325"/>
        <v>-</v>
      </c>
      <c r="HR423" s="361" t="str">
        <f t="shared" si="1326"/>
        <v>-</v>
      </c>
      <c r="HS423" s="361" t="str">
        <f t="shared" si="1327"/>
        <v>-</v>
      </c>
      <c r="HT423" s="361" t="str">
        <f t="shared" si="1328"/>
        <v>-</v>
      </c>
      <c r="HU423" s="361" t="str">
        <f t="shared" si="1329"/>
        <v>-</v>
      </c>
      <c r="HV423" s="361" t="str">
        <f t="shared" si="1330"/>
        <v>-</v>
      </c>
      <c r="HW423" s="361" t="str">
        <f t="shared" si="1331"/>
        <v>-</v>
      </c>
      <c r="HX423" s="361" t="str">
        <f t="shared" si="1332"/>
        <v>-</v>
      </c>
      <c r="HY423" s="361" t="str">
        <f t="shared" si="1333"/>
        <v>-</v>
      </c>
      <c r="HZ423" s="361" t="str">
        <f t="shared" si="1334"/>
        <v>-</v>
      </c>
      <c r="IA423" s="361" t="str">
        <f t="shared" si="1335"/>
        <v>-</v>
      </c>
      <c r="IB423" s="361" t="str">
        <f t="shared" si="1336"/>
        <v>-</v>
      </c>
      <c r="IC423" s="361" t="str">
        <f t="shared" si="1337"/>
        <v>-</v>
      </c>
      <c r="ID423" s="361" t="str">
        <f t="shared" si="1338"/>
        <v>-</v>
      </c>
      <c r="IE423" s="361" t="str">
        <f t="shared" si="1339"/>
        <v>-</v>
      </c>
      <c r="IF423" s="444" t="s">
        <v>1247</v>
      </c>
      <c r="IG423" s="56" t="str">
        <f t="shared" si="1475"/>
        <v>-</v>
      </c>
      <c r="IH423" s="56" t="str">
        <f t="shared" si="1476"/>
        <v>-</v>
      </c>
      <c r="II423" s="56" t="str">
        <f t="shared" si="1477"/>
        <v>-</v>
      </c>
      <c r="IJ423" s="56" t="str">
        <f t="shared" si="1478"/>
        <v>-</v>
      </c>
      <c r="IK423" s="56" t="str">
        <f t="shared" si="1340"/>
        <v>-</v>
      </c>
      <c r="IL423" s="56" t="str">
        <f t="shared" si="1341"/>
        <v>-</v>
      </c>
      <c r="IM423" s="56" t="str">
        <f t="shared" si="1342"/>
        <v>-</v>
      </c>
      <c r="IN423" s="56" t="str">
        <f t="shared" si="1343"/>
        <v>-</v>
      </c>
      <c r="IO423" s="56" t="str">
        <f t="shared" si="1344"/>
        <v>-</v>
      </c>
      <c r="IP423" s="56" t="str">
        <f t="shared" si="1345"/>
        <v>-</v>
      </c>
      <c r="IQ423" s="56" t="str">
        <f t="shared" si="1346"/>
        <v>-</v>
      </c>
      <c r="IR423" s="56" t="str">
        <f t="shared" si="1347"/>
        <v>-</v>
      </c>
      <c r="IS423" s="56" t="str">
        <f t="shared" si="1348"/>
        <v>-</v>
      </c>
      <c r="IT423" s="56" t="str">
        <f t="shared" si="1349"/>
        <v>-</v>
      </c>
      <c r="IU423" s="56" t="str">
        <f t="shared" si="1350"/>
        <v>-</v>
      </c>
      <c r="IV423" s="56" t="str">
        <f t="shared" si="1351"/>
        <v>-</v>
      </c>
      <c r="IW423" s="56" t="str">
        <f t="shared" si="1352"/>
        <v>-</v>
      </c>
      <c r="IX423" s="56" t="str">
        <f t="shared" si="1353"/>
        <v>-</v>
      </c>
      <c r="IY423" s="56" t="str">
        <f t="shared" si="1354"/>
        <v>-</v>
      </c>
      <c r="IZ423" s="56" t="str">
        <f t="shared" si="1355"/>
        <v>-</v>
      </c>
      <c r="JA423" s="56" t="str">
        <f t="shared" si="1356"/>
        <v>-</v>
      </c>
      <c r="JB423" s="56" t="str">
        <f t="shared" si="1357"/>
        <v>-</v>
      </c>
      <c r="JC423" s="56" t="str">
        <f t="shared" si="1358"/>
        <v>-</v>
      </c>
      <c r="JD423" s="56" t="str">
        <f t="shared" si="1359"/>
        <v>-</v>
      </c>
      <c r="JE423" s="56" t="str">
        <f t="shared" si="1360"/>
        <v>-</v>
      </c>
      <c r="JF423" s="56" t="str">
        <f t="shared" si="1361"/>
        <v>-</v>
      </c>
      <c r="JG423" s="56" t="str">
        <f t="shared" si="1362"/>
        <v>-</v>
      </c>
      <c r="JH423" s="56" t="str">
        <f t="shared" si="1363"/>
        <v>-</v>
      </c>
      <c r="JI423" s="56" t="str">
        <f t="shared" si="1364"/>
        <v>-</v>
      </c>
      <c r="JJ423" s="56" t="str">
        <f t="shared" si="1365"/>
        <v>-</v>
      </c>
      <c r="JK423" s="56" t="str">
        <f t="shared" si="1366"/>
        <v>-</v>
      </c>
      <c r="JL423" s="56" t="str">
        <f t="shared" si="1367"/>
        <v>-</v>
      </c>
      <c r="JM423" s="56" t="str">
        <f t="shared" si="1368"/>
        <v>-</v>
      </c>
      <c r="JN423" s="56" t="str">
        <f t="shared" si="1369"/>
        <v>-</v>
      </c>
      <c r="JO423" s="56" t="str">
        <f t="shared" si="1370"/>
        <v>-</v>
      </c>
      <c r="JP423" s="56" t="str">
        <f t="shared" si="1371"/>
        <v>-</v>
      </c>
      <c r="JQ423" s="56" t="str">
        <f t="shared" si="1372"/>
        <v>-</v>
      </c>
      <c r="JR423" s="56" t="str">
        <f t="shared" si="1373"/>
        <v>-</v>
      </c>
      <c r="JS423" s="56" t="str">
        <f t="shared" si="1374"/>
        <v>-</v>
      </c>
      <c r="JT423" s="56" t="str">
        <f t="shared" si="1375"/>
        <v>-</v>
      </c>
      <c r="JU423" s="56" t="str">
        <f t="shared" si="1376"/>
        <v>-</v>
      </c>
      <c r="JV423" s="56" t="str">
        <f t="shared" si="1377"/>
        <v>-</v>
      </c>
      <c r="JW423" s="56" t="str">
        <f t="shared" si="1378"/>
        <v>-</v>
      </c>
      <c r="JX423" s="56" t="str">
        <f t="shared" si="1379"/>
        <v>-</v>
      </c>
      <c r="JY423" s="56" t="str">
        <f t="shared" si="1380"/>
        <v>-</v>
      </c>
      <c r="JZ423" s="56" t="str">
        <f t="shared" si="1381"/>
        <v>-</v>
      </c>
      <c r="KA423" s="444" t="s">
        <v>1247</v>
      </c>
      <c r="KB423" s="360">
        <f>IF(ISNUMBER(INDEX($EQ$15:$GK$521,$B423,EO$11)),MAX(KB$14:KB422)+1,0)</f>
        <v>0</v>
      </c>
      <c r="KC423" s="360" t="str">
        <f t="shared" si="1479"/>
        <v/>
      </c>
      <c r="KD423" s="373" t="s">
        <v>2</v>
      </c>
      <c r="KE423" s="215"/>
      <c r="KF423" s="60"/>
      <c r="KG423" s="60"/>
      <c r="KH423" s="60"/>
      <c r="KI423" s="60"/>
      <c r="KJ423" s="60"/>
      <c r="KK423" s="60"/>
      <c r="KL423" s="60"/>
      <c r="KM423" s="60"/>
      <c r="KN423" s="60"/>
      <c r="KO423" s="60"/>
      <c r="KP423" s="60"/>
      <c r="KQ423" s="60"/>
      <c r="KR423" s="60"/>
      <c r="KS423" s="60"/>
      <c r="KT423" s="60"/>
      <c r="KU423" s="60"/>
      <c r="KV423" s="60"/>
      <c r="KW423" s="60"/>
      <c r="KX423" s="60"/>
      <c r="KY423" s="60"/>
      <c r="KZ423" s="283" t="str">
        <f t="shared" si="1382"/>
        <v/>
      </c>
      <c r="LA423" s="26"/>
      <c r="LB423" s="18"/>
      <c r="LC423" s="18"/>
      <c r="LD423" s="18"/>
      <c r="LE423" s="18"/>
      <c r="LF423" s="18"/>
      <c r="LG423" s="18"/>
      <c r="LH423" s="18"/>
      <c r="LI423" s="18"/>
      <c r="LJ423" s="18"/>
      <c r="LK423" s="18"/>
      <c r="LL423" s="18"/>
      <c r="LM423" s="18"/>
      <c r="LN423" s="63"/>
      <c r="LO423" s="251">
        <f t="shared" si="1383"/>
        <v>0</v>
      </c>
      <c r="LP423" s="251">
        <f t="shared" si="1384"/>
        <v>0</v>
      </c>
      <c r="LQ423" s="251">
        <f t="shared" si="1385"/>
        <v>0</v>
      </c>
      <c r="LR423" s="251">
        <f t="shared" si="1386"/>
        <v>0</v>
      </c>
      <c r="LS423" s="251">
        <f t="shared" si="1387"/>
        <v>0</v>
      </c>
      <c r="LT423" s="251">
        <f t="shared" si="1388"/>
        <v>0</v>
      </c>
      <c r="LU423" s="251">
        <f t="shared" si="1389"/>
        <v>0</v>
      </c>
      <c r="LV423" s="251">
        <f t="shared" si="1390"/>
        <v>0</v>
      </c>
      <c r="LW423" s="251">
        <f t="shared" si="1391"/>
        <v>0</v>
      </c>
      <c r="LX423" s="251">
        <f t="shared" si="1392"/>
        <v>0</v>
      </c>
      <c r="LY423" s="251">
        <f t="shared" si="1393"/>
        <v>0</v>
      </c>
      <c r="LZ423" s="251">
        <f t="shared" si="1394"/>
        <v>0</v>
      </c>
      <c r="MA423" s="63" t="str">
        <f t="shared" si="1395"/>
        <v/>
      </c>
      <c r="MB423" s="63" t="str">
        <f t="shared" si="1287"/>
        <v/>
      </c>
      <c r="MC423" s="63">
        <f t="shared" si="1288"/>
        <v>409</v>
      </c>
      <c r="MD423" s="63" t="str">
        <f t="shared" si="1289"/>
        <v/>
      </c>
      <c r="ME423" s="63" t="str">
        <f t="shared" si="1290"/>
        <v/>
      </c>
      <c r="MF423" s="315" t="str">
        <f t="shared" si="1396"/>
        <v/>
      </c>
      <c r="MG423" s="315">
        <f>IF(ISNUMBER(MATCH(EO423,$ME$15:$ME$520,0)),0,MAX(MG$14:MG422)+1)</f>
        <v>0</v>
      </c>
      <c r="MH423" s="315" t="str">
        <f t="shared" si="1397"/>
        <v/>
      </c>
      <c r="MI423" s="369"/>
      <c r="MJ423" s="68"/>
      <c r="MK423" s="18"/>
      <c r="ML423" s="242"/>
      <c r="MM423" s="242"/>
      <c r="MN423" s="59"/>
      <c r="MO423" s="59"/>
      <c r="MP423" s="285"/>
      <c r="MQ423" s="59"/>
      <c r="MR423" s="59"/>
      <c r="MS423" s="285"/>
      <c r="MT423" s="59"/>
      <c r="MU423" s="285"/>
      <c r="MV423" s="59"/>
      <c r="MW423" s="59"/>
      <c r="MX423" s="59"/>
      <c r="MY423" s="59"/>
      <c r="MZ423" s="59"/>
      <c r="NA423" s="59"/>
      <c r="NB423" s="59"/>
      <c r="NC423" s="59"/>
      <c r="ND423" s="59"/>
      <c r="NE423" s="59"/>
      <c r="NF423" s="59"/>
      <c r="NG423" s="59"/>
      <c r="NH423" s="59"/>
      <c r="NI423" s="59"/>
      <c r="NJ423" s="59"/>
      <c r="NK423" s="59"/>
      <c r="NL423" s="454"/>
      <c r="NM423" s="454"/>
      <c r="NN423" s="59"/>
      <c r="NO423" s="18"/>
      <c r="NP423" s="18"/>
      <c r="NQ423" s="18"/>
      <c r="NR423" s="18"/>
      <c r="NS423" s="18"/>
      <c r="NT423" s="18"/>
      <c r="NU423" s="18"/>
      <c r="NV423" s="18"/>
      <c r="NW423" s="18"/>
      <c r="NX423" s="18"/>
      <c r="NY423" s="18"/>
      <c r="NZ423" s="18"/>
      <c r="OA423" s="18"/>
      <c r="OB423" s="18"/>
      <c r="OC423" s="18"/>
      <c r="OZ423" s="59"/>
      <c r="PA423" s="251" t="str">
        <f t="shared" si="1398"/>
        <v/>
      </c>
      <c r="PB423" s="251" t="str">
        <f t="shared" si="1399"/>
        <v/>
      </c>
      <c r="PC423" s="251" t="str">
        <f t="shared" si="1400"/>
        <v/>
      </c>
      <c r="PD423" s="251" t="str">
        <f t="shared" si="1401"/>
        <v/>
      </c>
      <c r="PE423" s="251" t="str">
        <f t="shared" si="1402"/>
        <v/>
      </c>
      <c r="PF423" s="251" t="str">
        <f t="shared" si="1403"/>
        <v/>
      </c>
      <c r="PG423" s="251" t="str">
        <f t="shared" si="1404"/>
        <v/>
      </c>
      <c r="PH423" s="251" t="str">
        <f t="shared" si="1405"/>
        <v/>
      </c>
      <c r="PI423" s="251" t="str">
        <f t="shared" si="1406"/>
        <v/>
      </c>
      <c r="PJ423" s="251" t="str">
        <f t="shared" si="1407"/>
        <v/>
      </c>
      <c r="PK423" s="251" t="str">
        <f t="shared" si="1408"/>
        <v/>
      </c>
      <c r="PL423" s="251" t="str">
        <f t="shared" si="1409"/>
        <v/>
      </c>
      <c r="PM423" s="251" t="str">
        <f t="shared" si="1410"/>
        <v/>
      </c>
      <c r="PN423" s="251" t="str">
        <f t="shared" si="1411"/>
        <v/>
      </c>
      <c r="PO423" s="251" t="str">
        <f t="shared" si="1412"/>
        <v/>
      </c>
      <c r="PP423" s="251" t="str">
        <f t="shared" si="1413"/>
        <v/>
      </c>
      <c r="PQ423" s="251" t="str">
        <f t="shared" si="1414"/>
        <v/>
      </c>
      <c r="PR423" s="251" t="str">
        <f t="shared" si="1415"/>
        <v/>
      </c>
      <c r="PS423" s="251" t="str">
        <f t="shared" si="1416"/>
        <v/>
      </c>
      <c r="PT423" s="251" t="str">
        <f t="shared" si="1417"/>
        <v/>
      </c>
      <c r="PU423" s="251" t="str">
        <f t="shared" si="1418"/>
        <v/>
      </c>
      <c r="PV423" s="251" t="str">
        <f t="shared" si="1419"/>
        <v/>
      </c>
      <c r="PW423" s="251" t="str">
        <f t="shared" si="1420"/>
        <v/>
      </c>
      <c r="PX423" s="251" t="str">
        <f t="shared" si="1421"/>
        <v/>
      </c>
      <c r="PY423" s="251" t="str">
        <f t="shared" si="1422"/>
        <v/>
      </c>
      <c r="PZ423" s="251" t="str">
        <f t="shared" si="1423"/>
        <v/>
      </c>
      <c r="QA423" s="251" t="str">
        <f t="shared" si="1424"/>
        <v/>
      </c>
      <c r="QB423" s="251" t="str">
        <f t="shared" si="1425"/>
        <v/>
      </c>
      <c r="QC423" s="251" t="str">
        <f t="shared" si="1426"/>
        <v/>
      </c>
      <c r="QD423" s="251" t="str">
        <f t="shared" si="1427"/>
        <v/>
      </c>
      <c r="QE423" s="251" t="str">
        <f t="shared" si="1428"/>
        <v/>
      </c>
      <c r="QF423" s="63">
        <f t="shared" si="1429"/>
        <v>0</v>
      </c>
      <c r="QG423" s="59"/>
      <c r="QH423" s="59"/>
      <c r="QI423" s="59"/>
      <c r="QJ423" s="59"/>
      <c r="QK423" s="59"/>
      <c r="QL423" s="59"/>
      <c r="QM423" s="59"/>
      <c r="QN423" s="59"/>
    </row>
    <row r="424" spans="1:456" ht="6.75" customHeight="1" x14ac:dyDescent="0.25">
      <c r="A424" s="68"/>
      <c r="B424" s="389" t="str">
        <f t="shared" si="1291"/>
        <v/>
      </c>
      <c r="C424" s="72"/>
      <c r="D424" s="261"/>
      <c r="E424" s="59"/>
      <c r="F424" s="229"/>
      <c r="G424" s="295"/>
      <c r="H424" s="295"/>
      <c r="I424" s="229"/>
      <c r="J424" s="295"/>
      <c r="K424" s="295"/>
      <c r="L424" s="229"/>
      <c r="M424" s="295"/>
      <c r="N424" s="295"/>
      <c r="O424" s="229"/>
      <c r="P424" s="295"/>
      <c r="Q424" s="295"/>
      <c r="R424" s="229"/>
      <c r="S424" s="230"/>
      <c r="T424" s="231"/>
      <c r="U424" s="229"/>
      <c r="V424" s="230"/>
      <c r="W424" s="231"/>
      <c r="X424" s="229"/>
      <c r="Y424" s="230"/>
      <c r="Z424" s="231"/>
      <c r="AA424" s="229"/>
      <c r="AB424" s="295"/>
      <c r="AC424" s="295"/>
      <c r="AD424" s="229"/>
      <c r="AE424" s="295"/>
      <c r="AF424" s="295"/>
      <c r="AG424" s="229"/>
      <c r="AH424" s="295"/>
      <c r="AI424" s="295"/>
      <c r="AJ424" s="229"/>
      <c r="AK424" s="295"/>
      <c r="AL424" s="295"/>
      <c r="AM424" s="229"/>
      <c r="AN424" s="295"/>
      <c r="AO424" s="295"/>
      <c r="AP424" s="243"/>
      <c r="AQ424" s="295"/>
      <c r="AR424" s="290"/>
      <c r="AS424" s="243"/>
      <c r="AT424" s="295"/>
      <c r="AU424" s="290"/>
      <c r="AV424" s="229"/>
      <c r="AW424" s="230"/>
      <c r="AX424" s="231"/>
      <c r="AY424" s="229"/>
      <c r="AZ424" s="230"/>
      <c r="BA424" s="231"/>
      <c r="BB424" s="229"/>
      <c r="BC424" s="230"/>
      <c r="BD424" s="231"/>
      <c r="BE424" s="229"/>
      <c r="BF424" s="230"/>
      <c r="BG424" s="231"/>
      <c r="BH424" s="229"/>
      <c r="BI424" s="230"/>
      <c r="BJ424" s="231"/>
      <c r="BK424" s="243"/>
      <c r="BL424" s="230"/>
      <c r="BM424" s="231"/>
      <c r="BN424" s="243"/>
      <c r="BO424" s="230"/>
      <c r="BP424" s="231"/>
      <c r="BQ424" s="229"/>
      <c r="BR424" s="230"/>
      <c r="BS424" s="231"/>
      <c r="BT424" s="229"/>
      <c r="BU424" s="230"/>
      <c r="BV424" s="231"/>
      <c r="BW424" s="229"/>
      <c r="BX424" s="230"/>
      <c r="BY424" s="231"/>
      <c r="BZ424" s="229"/>
      <c r="CA424" s="230"/>
      <c r="CB424" s="231"/>
      <c r="CC424" s="229"/>
      <c r="CD424" s="230"/>
      <c r="CE424" s="231"/>
      <c r="CF424" s="331"/>
      <c r="CG424" s="332"/>
      <c r="CH424" s="385"/>
      <c r="CI424" s="331"/>
      <c r="CJ424" s="332"/>
      <c r="CK424" s="385"/>
      <c r="CL424" s="243"/>
      <c r="CM424" s="230"/>
      <c r="CN424" s="354"/>
      <c r="CO424" s="243"/>
      <c r="CP424" s="230"/>
      <c r="CQ424" s="231"/>
      <c r="CR424" s="331"/>
      <c r="CS424" s="332"/>
      <c r="CT424" s="333"/>
      <c r="CU424" s="229"/>
      <c r="CV424" s="230"/>
      <c r="CW424" s="231"/>
      <c r="CX424" s="331"/>
      <c r="CY424" s="332"/>
      <c r="CZ424" s="333"/>
      <c r="DA424" s="331"/>
      <c r="DB424" s="332"/>
      <c r="DC424" s="333"/>
      <c r="DD424" s="331"/>
      <c r="DE424" s="332"/>
      <c r="DF424" s="333"/>
      <c r="DG424" s="331"/>
      <c r="DH424" s="332"/>
      <c r="DI424" s="333"/>
      <c r="DJ424" s="229"/>
      <c r="DK424" s="230"/>
      <c r="DL424" s="231"/>
      <c r="DM424" s="229"/>
      <c r="DN424" s="230"/>
      <c r="DO424" s="231"/>
      <c r="DP424" s="331"/>
      <c r="DQ424" s="332"/>
      <c r="DR424" s="333"/>
      <c r="DS424" s="331"/>
      <c r="DT424" s="332"/>
      <c r="DU424" s="333"/>
      <c r="DV424" s="331"/>
      <c r="DW424" s="332"/>
      <c r="DX424" s="333"/>
      <c r="DY424" s="331"/>
      <c r="DZ424" s="332"/>
      <c r="EA424" s="333"/>
      <c r="EB424" s="331"/>
      <c r="EC424" s="332"/>
      <c r="ED424" s="333"/>
      <c r="EE424" s="331"/>
      <c r="EF424" s="332"/>
      <c r="EG424" s="333"/>
      <c r="EH424" s="229"/>
      <c r="EI424" s="230"/>
      <c r="EJ424" s="231"/>
      <c r="EK424" s="229"/>
      <c r="EL424" s="230"/>
      <c r="EM424" s="231"/>
      <c r="EN424" s="244"/>
      <c r="EO424" s="269" t="str">
        <f t="shared" si="1292"/>
        <v/>
      </c>
      <c r="EP424" s="444" t="s">
        <v>1247</v>
      </c>
      <c r="EQ424" s="360" t="str">
        <f t="shared" si="1430"/>
        <v/>
      </c>
      <c r="ER424" s="360" t="str">
        <f t="shared" si="1431"/>
        <v/>
      </c>
      <c r="ES424" s="360" t="str">
        <f t="shared" si="1432"/>
        <v/>
      </c>
      <c r="ET424" s="360" t="str">
        <f t="shared" si="1433"/>
        <v/>
      </c>
      <c r="EU424" s="360" t="str">
        <f t="shared" si="1434"/>
        <v/>
      </c>
      <c r="EV424" s="360" t="str">
        <f t="shared" si="1435"/>
        <v/>
      </c>
      <c r="EW424" s="360" t="str">
        <f t="shared" si="1436"/>
        <v/>
      </c>
      <c r="EX424" s="360" t="str">
        <f t="shared" si="1437"/>
        <v/>
      </c>
      <c r="EY424" s="360" t="str">
        <f t="shared" si="1438"/>
        <v/>
      </c>
      <c r="EZ424" s="360" t="str">
        <f t="shared" si="1439"/>
        <v/>
      </c>
      <c r="FA424" s="360" t="str">
        <f t="shared" si="1440"/>
        <v/>
      </c>
      <c r="FB424" s="360" t="str">
        <f t="shared" si="1441"/>
        <v/>
      </c>
      <c r="FC424" s="360" t="str">
        <f t="shared" si="1442"/>
        <v/>
      </c>
      <c r="FD424" s="360" t="str">
        <f t="shared" si="1443"/>
        <v/>
      </c>
      <c r="FE424" s="360" t="str">
        <f t="shared" si="1444"/>
        <v/>
      </c>
      <c r="FF424" s="360" t="str">
        <f t="shared" si="1445"/>
        <v/>
      </c>
      <c r="FG424" s="360" t="str">
        <f t="shared" si="1446"/>
        <v/>
      </c>
      <c r="FH424" s="360" t="str">
        <f t="shared" si="1447"/>
        <v/>
      </c>
      <c r="FI424" s="360" t="str">
        <f t="shared" si="1448"/>
        <v/>
      </c>
      <c r="FJ424" s="360" t="str">
        <f t="shared" si="1449"/>
        <v/>
      </c>
      <c r="FK424" s="360" t="str">
        <f t="shared" si="1450"/>
        <v/>
      </c>
      <c r="FL424" s="360" t="str">
        <f t="shared" si="1451"/>
        <v/>
      </c>
      <c r="FM424" s="360" t="str">
        <f t="shared" si="1452"/>
        <v/>
      </c>
      <c r="FN424" s="360" t="str">
        <f t="shared" si="1453"/>
        <v/>
      </c>
      <c r="FO424" s="360" t="str">
        <f t="shared" si="1454"/>
        <v/>
      </c>
      <c r="FP424" s="360" t="str">
        <f t="shared" si="1455"/>
        <v/>
      </c>
      <c r="FQ424" s="360" t="str">
        <f t="shared" si="1456"/>
        <v/>
      </c>
      <c r="FR424" s="360" t="str">
        <f t="shared" si="1457"/>
        <v/>
      </c>
      <c r="FS424" s="360" t="str">
        <f t="shared" si="1458"/>
        <v/>
      </c>
      <c r="FT424" s="360" t="str">
        <f t="shared" si="1293"/>
        <v/>
      </c>
      <c r="FU424" s="360" t="str">
        <f t="shared" si="1459"/>
        <v/>
      </c>
      <c r="FV424" s="360" t="str">
        <f t="shared" si="1460"/>
        <v/>
      </c>
      <c r="FW424" s="360" t="str">
        <f t="shared" si="1461"/>
        <v/>
      </c>
      <c r="FX424" s="360" t="str">
        <f t="shared" si="1462"/>
        <v/>
      </c>
      <c r="FY424" s="360" t="str">
        <f t="shared" si="1463"/>
        <v/>
      </c>
      <c r="FZ424" s="360" t="str">
        <f t="shared" si="1464"/>
        <v/>
      </c>
      <c r="GA424" s="360" t="str">
        <f t="shared" si="1465"/>
        <v/>
      </c>
      <c r="GB424" s="360" t="str">
        <f t="shared" si="1466"/>
        <v/>
      </c>
      <c r="GC424" s="360" t="str">
        <f t="shared" si="1467"/>
        <v/>
      </c>
      <c r="GD424" s="360" t="str">
        <f t="shared" si="1468"/>
        <v/>
      </c>
      <c r="GE424" s="360" t="str">
        <f t="shared" si="1469"/>
        <v/>
      </c>
      <c r="GF424" s="360" t="str">
        <f t="shared" si="1470"/>
        <v/>
      </c>
      <c r="GG424" s="360" t="str">
        <f t="shared" si="1471"/>
        <v/>
      </c>
      <c r="GH424" s="360" t="str">
        <f t="shared" si="1472"/>
        <v/>
      </c>
      <c r="GI424" s="360" t="str">
        <f t="shared" si="1473"/>
        <v/>
      </c>
      <c r="GJ424" s="360" t="str">
        <f t="shared" si="1474"/>
        <v/>
      </c>
      <c r="GK424" s="444" t="s">
        <v>1247</v>
      </c>
      <c r="GL424" s="361" t="str">
        <f t="shared" si="1294"/>
        <v>-</v>
      </c>
      <c r="GM424" s="361" t="str">
        <f t="shared" si="1295"/>
        <v>-</v>
      </c>
      <c r="GN424" s="361" t="str">
        <f t="shared" si="1296"/>
        <v>-</v>
      </c>
      <c r="GO424" s="361" t="str">
        <f t="shared" si="1297"/>
        <v>-</v>
      </c>
      <c r="GP424" s="361" t="str">
        <f t="shared" si="1298"/>
        <v>-</v>
      </c>
      <c r="GQ424" s="361" t="str">
        <f t="shared" si="1299"/>
        <v>-</v>
      </c>
      <c r="GR424" s="361" t="str">
        <f t="shared" si="1300"/>
        <v>-</v>
      </c>
      <c r="GS424" s="361" t="str">
        <f t="shared" si="1301"/>
        <v>-</v>
      </c>
      <c r="GT424" s="361" t="str">
        <f t="shared" si="1302"/>
        <v>-</v>
      </c>
      <c r="GU424" s="361" t="str">
        <f t="shared" si="1303"/>
        <v>-</v>
      </c>
      <c r="GV424" s="361" t="str">
        <f t="shared" si="1304"/>
        <v>-</v>
      </c>
      <c r="GW424" s="361" t="str">
        <f t="shared" si="1305"/>
        <v>-</v>
      </c>
      <c r="GX424" s="361" t="str">
        <f t="shared" si="1306"/>
        <v>-</v>
      </c>
      <c r="GY424" s="361" t="str">
        <f t="shared" si="1307"/>
        <v>-</v>
      </c>
      <c r="GZ424" s="361" t="str">
        <f t="shared" si="1308"/>
        <v>-</v>
      </c>
      <c r="HA424" s="361" t="str">
        <f t="shared" si="1309"/>
        <v>-</v>
      </c>
      <c r="HB424" s="361" t="str">
        <f t="shared" si="1310"/>
        <v>-</v>
      </c>
      <c r="HC424" s="361" t="str">
        <f t="shared" si="1311"/>
        <v>-</v>
      </c>
      <c r="HD424" s="361" t="str">
        <f t="shared" si="1312"/>
        <v>-</v>
      </c>
      <c r="HE424" s="361" t="str">
        <f t="shared" si="1313"/>
        <v>-</v>
      </c>
      <c r="HF424" s="361" t="str">
        <f t="shared" si="1314"/>
        <v>-</v>
      </c>
      <c r="HG424" s="361" t="str">
        <f t="shared" si="1315"/>
        <v>-</v>
      </c>
      <c r="HH424" s="361" t="str">
        <f t="shared" si="1316"/>
        <v>-</v>
      </c>
      <c r="HI424" s="361" t="str">
        <f t="shared" si="1317"/>
        <v>-</v>
      </c>
      <c r="HJ424" s="361" t="str">
        <f t="shared" si="1318"/>
        <v>-</v>
      </c>
      <c r="HK424" s="361" t="str">
        <f t="shared" si="1319"/>
        <v>-</v>
      </c>
      <c r="HL424" s="361" t="str">
        <f t="shared" si="1320"/>
        <v>-</v>
      </c>
      <c r="HM424" s="361" t="str">
        <f t="shared" si="1321"/>
        <v>-</v>
      </c>
      <c r="HN424" s="361" t="str">
        <f t="shared" si="1322"/>
        <v>-</v>
      </c>
      <c r="HO424" s="361" t="str">
        <f t="shared" si="1323"/>
        <v>-</v>
      </c>
      <c r="HP424" s="361" t="str">
        <f t="shared" si="1324"/>
        <v>-</v>
      </c>
      <c r="HQ424" s="361" t="str">
        <f t="shared" si="1325"/>
        <v>-</v>
      </c>
      <c r="HR424" s="361" t="str">
        <f t="shared" si="1326"/>
        <v>-</v>
      </c>
      <c r="HS424" s="361" t="str">
        <f t="shared" si="1327"/>
        <v>-</v>
      </c>
      <c r="HT424" s="361" t="str">
        <f t="shared" si="1328"/>
        <v>-</v>
      </c>
      <c r="HU424" s="361" t="str">
        <f t="shared" si="1329"/>
        <v>-</v>
      </c>
      <c r="HV424" s="361" t="str">
        <f t="shared" si="1330"/>
        <v>-</v>
      </c>
      <c r="HW424" s="361" t="str">
        <f t="shared" si="1331"/>
        <v>-</v>
      </c>
      <c r="HX424" s="361" t="str">
        <f t="shared" si="1332"/>
        <v>-</v>
      </c>
      <c r="HY424" s="361" t="str">
        <f t="shared" si="1333"/>
        <v>-</v>
      </c>
      <c r="HZ424" s="361" t="str">
        <f t="shared" si="1334"/>
        <v>-</v>
      </c>
      <c r="IA424" s="361" t="str">
        <f t="shared" si="1335"/>
        <v>-</v>
      </c>
      <c r="IB424" s="361" t="str">
        <f t="shared" si="1336"/>
        <v>-</v>
      </c>
      <c r="IC424" s="361" t="str">
        <f t="shared" si="1337"/>
        <v>-</v>
      </c>
      <c r="ID424" s="361" t="str">
        <f t="shared" si="1338"/>
        <v>-</v>
      </c>
      <c r="IE424" s="361" t="str">
        <f t="shared" si="1339"/>
        <v>-</v>
      </c>
      <c r="IF424" s="444" t="s">
        <v>1247</v>
      </c>
      <c r="IG424" s="56" t="str">
        <f t="shared" si="1475"/>
        <v>-</v>
      </c>
      <c r="IH424" s="56" t="str">
        <f t="shared" si="1476"/>
        <v>-</v>
      </c>
      <c r="II424" s="56" t="str">
        <f t="shared" si="1477"/>
        <v>-</v>
      </c>
      <c r="IJ424" s="56" t="str">
        <f t="shared" si="1478"/>
        <v>-</v>
      </c>
      <c r="IK424" s="56" t="str">
        <f t="shared" si="1340"/>
        <v>-</v>
      </c>
      <c r="IL424" s="56" t="str">
        <f t="shared" si="1341"/>
        <v>-</v>
      </c>
      <c r="IM424" s="56" t="str">
        <f t="shared" si="1342"/>
        <v>-</v>
      </c>
      <c r="IN424" s="56" t="str">
        <f t="shared" si="1343"/>
        <v>-</v>
      </c>
      <c r="IO424" s="56" t="str">
        <f t="shared" si="1344"/>
        <v>-</v>
      </c>
      <c r="IP424" s="56" t="str">
        <f t="shared" si="1345"/>
        <v>-</v>
      </c>
      <c r="IQ424" s="56" t="str">
        <f t="shared" si="1346"/>
        <v>-</v>
      </c>
      <c r="IR424" s="56" t="str">
        <f t="shared" si="1347"/>
        <v>-</v>
      </c>
      <c r="IS424" s="56" t="str">
        <f t="shared" si="1348"/>
        <v>-</v>
      </c>
      <c r="IT424" s="56" t="str">
        <f t="shared" si="1349"/>
        <v>-</v>
      </c>
      <c r="IU424" s="56" t="str">
        <f t="shared" si="1350"/>
        <v>-</v>
      </c>
      <c r="IV424" s="56" t="str">
        <f t="shared" si="1351"/>
        <v>-</v>
      </c>
      <c r="IW424" s="56" t="str">
        <f t="shared" si="1352"/>
        <v>-</v>
      </c>
      <c r="IX424" s="56" t="str">
        <f t="shared" si="1353"/>
        <v>-</v>
      </c>
      <c r="IY424" s="56" t="str">
        <f t="shared" si="1354"/>
        <v>-</v>
      </c>
      <c r="IZ424" s="56" t="str">
        <f t="shared" si="1355"/>
        <v>-</v>
      </c>
      <c r="JA424" s="56" t="str">
        <f t="shared" si="1356"/>
        <v>-</v>
      </c>
      <c r="JB424" s="56" t="str">
        <f t="shared" si="1357"/>
        <v>-</v>
      </c>
      <c r="JC424" s="56" t="str">
        <f t="shared" si="1358"/>
        <v>-</v>
      </c>
      <c r="JD424" s="56" t="str">
        <f t="shared" si="1359"/>
        <v>-</v>
      </c>
      <c r="JE424" s="56" t="str">
        <f t="shared" si="1360"/>
        <v>-</v>
      </c>
      <c r="JF424" s="56" t="str">
        <f t="shared" si="1361"/>
        <v>-</v>
      </c>
      <c r="JG424" s="56" t="str">
        <f t="shared" si="1362"/>
        <v>-</v>
      </c>
      <c r="JH424" s="56" t="str">
        <f t="shared" si="1363"/>
        <v>-</v>
      </c>
      <c r="JI424" s="56" t="str">
        <f t="shared" si="1364"/>
        <v>-</v>
      </c>
      <c r="JJ424" s="56" t="str">
        <f t="shared" si="1365"/>
        <v>-</v>
      </c>
      <c r="JK424" s="56" t="str">
        <f t="shared" si="1366"/>
        <v>-</v>
      </c>
      <c r="JL424" s="56" t="str">
        <f t="shared" si="1367"/>
        <v>-</v>
      </c>
      <c r="JM424" s="56" t="str">
        <f t="shared" si="1368"/>
        <v>-</v>
      </c>
      <c r="JN424" s="56" t="str">
        <f t="shared" si="1369"/>
        <v>-</v>
      </c>
      <c r="JO424" s="56" t="str">
        <f t="shared" si="1370"/>
        <v>-</v>
      </c>
      <c r="JP424" s="56" t="str">
        <f t="shared" si="1371"/>
        <v>-</v>
      </c>
      <c r="JQ424" s="56" t="str">
        <f t="shared" si="1372"/>
        <v>-</v>
      </c>
      <c r="JR424" s="56" t="str">
        <f t="shared" si="1373"/>
        <v>-</v>
      </c>
      <c r="JS424" s="56" t="str">
        <f t="shared" si="1374"/>
        <v>-</v>
      </c>
      <c r="JT424" s="56" t="str">
        <f t="shared" si="1375"/>
        <v>-</v>
      </c>
      <c r="JU424" s="56" t="str">
        <f t="shared" si="1376"/>
        <v>-</v>
      </c>
      <c r="JV424" s="56" t="str">
        <f t="shared" si="1377"/>
        <v>-</v>
      </c>
      <c r="JW424" s="56" t="str">
        <f t="shared" si="1378"/>
        <v>-</v>
      </c>
      <c r="JX424" s="56" t="str">
        <f t="shared" si="1379"/>
        <v>-</v>
      </c>
      <c r="JY424" s="56" t="str">
        <f t="shared" si="1380"/>
        <v>-</v>
      </c>
      <c r="JZ424" s="56" t="str">
        <f t="shared" si="1381"/>
        <v>-</v>
      </c>
      <c r="KA424" s="444" t="s">
        <v>1247</v>
      </c>
      <c r="KB424" s="360">
        <f>IF(ISNUMBER(INDEX($EQ$15:$GK$521,$B424,EO$11)),MAX(KB$14:KB423)+1,0)</f>
        <v>0</v>
      </c>
      <c r="KC424" s="360" t="str">
        <f t="shared" si="1479"/>
        <v/>
      </c>
      <c r="KD424" s="373" t="s">
        <v>2</v>
      </c>
      <c r="KE424" s="215"/>
      <c r="KF424" s="60"/>
      <c r="KG424" s="60"/>
      <c r="KH424" s="60"/>
      <c r="KI424" s="60"/>
      <c r="KJ424" s="60"/>
      <c r="KK424" s="60"/>
      <c r="KL424" s="60"/>
      <c r="KM424" s="60"/>
      <c r="KN424" s="60"/>
      <c r="KO424" s="60"/>
      <c r="KP424" s="60"/>
      <c r="KQ424" s="60"/>
      <c r="KR424" s="60"/>
      <c r="KS424" s="60"/>
      <c r="KT424" s="60"/>
      <c r="KU424" s="60"/>
      <c r="KV424" s="60"/>
      <c r="KW424" s="60"/>
      <c r="KX424" s="60"/>
      <c r="KY424" s="60"/>
      <c r="KZ424" s="283" t="str">
        <f t="shared" si="1382"/>
        <v/>
      </c>
      <c r="LA424" s="26"/>
      <c r="LB424" s="18"/>
      <c r="LC424" s="18"/>
      <c r="LD424" s="18"/>
      <c r="LE424" s="18"/>
      <c r="LF424" s="18"/>
      <c r="LG424" s="18"/>
      <c r="LH424" s="18"/>
      <c r="LI424" s="18"/>
      <c r="LJ424" s="18"/>
      <c r="LK424" s="18"/>
      <c r="LL424" s="18"/>
      <c r="LM424" s="18"/>
      <c r="LN424" s="63"/>
      <c r="LO424" s="251">
        <f t="shared" si="1383"/>
        <v>0</v>
      </c>
      <c r="LP424" s="251">
        <f t="shared" si="1384"/>
        <v>0</v>
      </c>
      <c r="LQ424" s="251">
        <f t="shared" si="1385"/>
        <v>0</v>
      </c>
      <c r="LR424" s="251">
        <f t="shared" si="1386"/>
        <v>0</v>
      </c>
      <c r="LS424" s="251">
        <f t="shared" si="1387"/>
        <v>0</v>
      </c>
      <c r="LT424" s="251">
        <f t="shared" si="1388"/>
        <v>0</v>
      </c>
      <c r="LU424" s="251">
        <f t="shared" si="1389"/>
        <v>0</v>
      </c>
      <c r="LV424" s="251">
        <f t="shared" si="1390"/>
        <v>0</v>
      </c>
      <c r="LW424" s="251">
        <f t="shared" si="1391"/>
        <v>0</v>
      </c>
      <c r="LX424" s="251">
        <f t="shared" si="1392"/>
        <v>0</v>
      </c>
      <c r="LY424" s="251">
        <f t="shared" si="1393"/>
        <v>0</v>
      </c>
      <c r="LZ424" s="251">
        <f t="shared" si="1394"/>
        <v>0</v>
      </c>
      <c r="MA424" s="63" t="str">
        <f t="shared" si="1395"/>
        <v/>
      </c>
      <c r="MB424" s="63" t="str">
        <f t="shared" si="1287"/>
        <v/>
      </c>
      <c r="MC424" s="63">
        <f t="shared" si="1288"/>
        <v>410</v>
      </c>
      <c r="MD424" s="63" t="str">
        <f t="shared" si="1289"/>
        <v/>
      </c>
      <c r="ME424" s="63" t="str">
        <f t="shared" si="1290"/>
        <v/>
      </c>
      <c r="MF424" s="315" t="str">
        <f t="shared" si="1396"/>
        <v/>
      </c>
      <c r="MG424" s="315">
        <f>IF(ISNUMBER(MATCH(EO424,$ME$15:$ME$520,0)),0,MAX(MG$14:MG423)+1)</f>
        <v>0</v>
      </c>
      <c r="MH424" s="315" t="str">
        <f t="shared" si="1397"/>
        <v/>
      </c>
      <c r="MI424" s="369"/>
      <c r="MJ424" s="68"/>
      <c r="MK424" s="18"/>
      <c r="ML424" s="242"/>
      <c r="MM424" s="242"/>
      <c r="MN424" s="59"/>
      <c r="MO424" s="59"/>
      <c r="MP424" s="285"/>
      <c r="MQ424" s="59"/>
      <c r="MR424" s="59"/>
      <c r="MS424" s="285"/>
      <c r="MT424" s="59"/>
      <c r="MU424" s="285"/>
      <c r="MV424" s="59"/>
      <c r="MW424" s="59"/>
      <c r="MX424" s="59"/>
      <c r="MY424" s="59"/>
      <c r="MZ424" s="59"/>
      <c r="NA424" s="59"/>
      <c r="NB424" s="59"/>
      <c r="NC424" s="59"/>
      <c r="ND424" s="59"/>
      <c r="NE424" s="59"/>
      <c r="NF424" s="59"/>
      <c r="NG424" s="59"/>
      <c r="NH424" s="59"/>
      <c r="NI424" s="59"/>
      <c r="NJ424" s="59"/>
      <c r="NK424" s="59"/>
      <c r="NL424" s="454"/>
      <c r="NM424" s="454"/>
      <c r="NN424" s="59"/>
      <c r="NO424" s="18"/>
      <c r="NP424" s="18"/>
      <c r="NQ424" s="18"/>
      <c r="NR424" s="18"/>
      <c r="NS424" s="18"/>
      <c r="NT424" s="18"/>
      <c r="NU424" s="18"/>
      <c r="NV424" s="18"/>
      <c r="NW424" s="18"/>
      <c r="NX424" s="18"/>
      <c r="NY424" s="18"/>
      <c r="NZ424" s="18"/>
      <c r="OA424" s="18"/>
      <c r="OB424" s="18"/>
      <c r="OC424" s="18"/>
      <c r="OZ424" s="59"/>
      <c r="PA424" s="251" t="str">
        <f t="shared" si="1398"/>
        <v/>
      </c>
      <c r="PB424" s="251" t="str">
        <f t="shared" si="1399"/>
        <v/>
      </c>
      <c r="PC424" s="251" t="str">
        <f t="shared" si="1400"/>
        <v/>
      </c>
      <c r="PD424" s="251" t="str">
        <f t="shared" si="1401"/>
        <v/>
      </c>
      <c r="PE424" s="251" t="str">
        <f t="shared" si="1402"/>
        <v/>
      </c>
      <c r="PF424" s="251" t="str">
        <f t="shared" si="1403"/>
        <v/>
      </c>
      <c r="PG424" s="251" t="str">
        <f t="shared" si="1404"/>
        <v/>
      </c>
      <c r="PH424" s="251" t="str">
        <f t="shared" si="1405"/>
        <v/>
      </c>
      <c r="PI424" s="251" t="str">
        <f t="shared" si="1406"/>
        <v/>
      </c>
      <c r="PJ424" s="251" t="str">
        <f t="shared" si="1407"/>
        <v/>
      </c>
      <c r="PK424" s="251" t="str">
        <f t="shared" si="1408"/>
        <v/>
      </c>
      <c r="PL424" s="251" t="str">
        <f t="shared" si="1409"/>
        <v/>
      </c>
      <c r="PM424" s="251" t="str">
        <f t="shared" si="1410"/>
        <v/>
      </c>
      <c r="PN424" s="251" t="str">
        <f t="shared" si="1411"/>
        <v/>
      </c>
      <c r="PO424" s="251" t="str">
        <f t="shared" si="1412"/>
        <v/>
      </c>
      <c r="PP424" s="251" t="str">
        <f t="shared" si="1413"/>
        <v/>
      </c>
      <c r="PQ424" s="251" t="str">
        <f t="shared" si="1414"/>
        <v/>
      </c>
      <c r="PR424" s="251" t="str">
        <f t="shared" si="1415"/>
        <v/>
      </c>
      <c r="PS424" s="251" t="str">
        <f t="shared" si="1416"/>
        <v/>
      </c>
      <c r="PT424" s="251" t="str">
        <f t="shared" si="1417"/>
        <v/>
      </c>
      <c r="PU424" s="251" t="str">
        <f t="shared" si="1418"/>
        <v/>
      </c>
      <c r="PV424" s="251" t="str">
        <f t="shared" si="1419"/>
        <v/>
      </c>
      <c r="PW424" s="251" t="str">
        <f t="shared" si="1420"/>
        <v/>
      </c>
      <c r="PX424" s="251" t="str">
        <f t="shared" si="1421"/>
        <v/>
      </c>
      <c r="PY424" s="251" t="str">
        <f t="shared" si="1422"/>
        <v/>
      </c>
      <c r="PZ424" s="251" t="str">
        <f t="shared" si="1423"/>
        <v/>
      </c>
      <c r="QA424" s="251" t="str">
        <f t="shared" si="1424"/>
        <v/>
      </c>
      <c r="QB424" s="251" t="str">
        <f t="shared" si="1425"/>
        <v/>
      </c>
      <c r="QC424" s="251" t="str">
        <f t="shared" si="1426"/>
        <v/>
      </c>
      <c r="QD424" s="251" t="str">
        <f t="shared" si="1427"/>
        <v/>
      </c>
      <c r="QE424" s="251" t="str">
        <f t="shared" si="1428"/>
        <v/>
      </c>
      <c r="QF424" s="63">
        <f t="shared" si="1429"/>
        <v>0</v>
      </c>
      <c r="QG424" s="59"/>
      <c r="QH424" s="59"/>
      <c r="QI424" s="59"/>
      <c r="QJ424" s="59"/>
      <c r="QK424" s="59"/>
      <c r="QL424" s="59"/>
      <c r="QM424" s="59"/>
      <c r="QN424" s="59"/>
    </row>
    <row r="425" spans="1:456" ht="6.75" customHeight="1" x14ac:dyDescent="0.25">
      <c r="A425" s="68"/>
      <c r="B425" s="389" t="str">
        <f t="shared" si="1291"/>
        <v/>
      </c>
      <c r="C425" s="72"/>
      <c r="D425" s="261"/>
      <c r="E425" s="59"/>
      <c r="F425" s="229"/>
      <c r="G425" s="295"/>
      <c r="H425" s="295"/>
      <c r="I425" s="229"/>
      <c r="J425" s="295"/>
      <c r="K425" s="295"/>
      <c r="L425" s="229"/>
      <c r="M425" s="295"/>
      <c r="N425" s="295"/>
      <c r="O425" s="229"/>
      <c r="P425" s="295"/>
      <c r="Q425" s="295"/>
      <c r="R425" s="229"/>
      <c r="S425" s="230"/>
      <c r="T425" s="231"/>
      <c r="U425" s="229"/>
      <c r="V425" s="230"/>
      <c r="W425" s="231"/>
      <c r="X425" s="229"/>
      <c r="Y425" s="230"/>
      <c r="Z425" s="231"/>
      <c r="AA425" s="229"/>
      <c r="AB425" s="295"/>
      <c r="AC425" s="295"/>
      <c r="AD425" s="229"/>
      <c r="AE425" s="295"/>
      <c r="AF425" s="295"/>
      <c r="AG425" s="229"/>
      <c r="AH425" s="295"/>
      <c r="AI425" s="295"/>
      <c r="AJ425" s="229"/>
      <c r="AK425" s="295"/>
      <c r="AL425" s="295"/>
      <c r="AM425" s="229"/>
      <c r="AN425" s="295"/>
      <c r="AO425" s="295"/>
      <c r="AP425" s="243"/>
      <c r="AQ425" s="295"/>
      <c r="AR425" s="290"/>
      <c r="AS425" s="243"/>
      <c r="AT425" s="295"/>
      <c r="AU425" s="290"/>
      <c r="AV425" s="229"/>
      <c r="AW425" s="230"/>
      <c r="AX425" s="231"/>
      <c r="AY425" s="229"/>
      <c r="AZ425" s="230"/>
      <c r="BA425" s="231"/>
      <c r="BB425" s="229"/>
      <c r="BC425" s="230"/>
      <c r="BD425" s="231"/>
      <c r="BE425" s="229"/>
      <c r="BF425" s="230"/>
      <c r="BG425" s="231"/>
      <c r="BH425" s="229"/>
      <c r="BI425" s="230"/>
      <c r="BJ425" s="231"/>
      <c r="BK425" s="243"/>
      <c r="BL425" s="230"/>
      <c r="BM425" s="231"/>
      <c r="BN425" s="243"/>
      <c r="BO425" s="230"/>
      <c r="BP425" s="231"/>
      <c r="BQ425" s="229"/>
      <c r="BR425" s="230"/>
      <c r="BS425" s="231"/>
      <c r="BT425" s="229"/>
      <c r="BU425" s="230"/>
      <c r="BV425" s="231"/>
      <c r="BW425" s="229"/>
      <c r="BX425" s="230"/>
      <c r="BY425" s="231"/>
      <c r="BZ425" s="229"/>
      <c r="CA425" s="230"/>
      <c r="CB425" s="231"/>
      <c r="CC425" s="229"/>
      <c r="CD425" s="230"/>
      <c r="CE425" s="231"/>
      <c r="CF425" s="331"/>
      <c r="CG425" s="332"/>
      <c r="CH425" s="385"/>
      <c r="CI425" s="331"/>
      <c r="CJ425" s="332"/>
      <c r="CK425" s="385"/>
      <c r="CL425" s="243"/>
      <c r="CM425" s="230"/>
      <c r="CN425" s="354"/>
      <c r="CO425" s="243"/>
      <c r="CP425" s="230"/>
      <c r="CQ425" s="231"/>
      <c r="CR425" s="331"/>
      <c r="CS425" s="332"/>
      <c r="CT425" s="333"/>
      <c r="CU425" s="229"/>
      <c r="CV425" s="230"/>
      <c r="CW425" s="231"/>
      <c r="CX425" s="331"/>
      <c r="CY425" s="332"/>
      <c r="CZ425" s="333"/>
      <c r="DA425" s="331"/>
      <c r="DB425" s="332"/>
      <c r="DC425" s="333"/>
      <c r="DD425" s="331"/>
      <c r="DE425" s="332"/>
      <c r="DF425" s="333"/>
      <c r="DG425" s="331"/>
      <c r="DH425" s="332"/>
      <c r="DI425" s="333"/>
      <c r="DJ425" s="229"/>
      <c r="DK425" s="230"/>
      <c r="DL425" s="231"/>
      <c r="DM425" s="229"/>
      <c r="DN425" s="230"/>
      <c r="DO425" s="231"/>
      <c r="DP425" s="331"/>
      <c r="DQ425" s="332"/>
      <c r="DR425" s="333"/>
      <c r="DS425" s="331"/>
      <c r="DT425" s="332"/>
      <c r="DU425" s="333"/>
      <c r="DV425" s="331"/>
      <c r="DW425" s="332"/>
      <c r="DX425" s="333"/>
      <c r="DY425" s="331"/>
      <c r="DZ425" s="332"/>
      <c r="EA425" s="333"/>
      <c r="EB425" s="331"/>
      <c r="EC425" s="332"/>
      <c r="ED425" s="333"/>
      <c r="EE425" s="331"/>
      <c r="EF425" s="332"/>
      <c r="EG425" s="333"/>
      <c r="EH425" s="229"/>
      <c r="EI425" s="230"/>
      <c r="EJ425" s="231"/>
      <c r="EK425" s="229"/>
      <c r="EL425" s="230"/>
      <c r="EM425" s="231"/>
      <c r="EN425" s="244"/>
      <c r="EO425" s="269" t="str">
        <f t="shared" si="1292"/>
        <v/>
      </c>
      <c r="EP425" s="444" t="s">
        <v>1247</v>
      </c>
      <c r="EQ425" s="360" t="str">
        <f t="shared" si="1430"/>
        <v/>
      </c>
      <c r="ER425" s="360" t="str">
        <f t="shared" si="1431"/>
        <v/>
      </c>
      <c r="ES425" s="360" t="str">
        <f t="shared" si="1432"/>
        <v/>
      </c>
      <c r="ET425" s="360" t="str">
        <f t="shared" si="1433"/>
        <v/>
      </c>
      <c r="EU425" s="360" t="str">
        <f t="shared" si="1434"/>
        <v/>
      </c>
      <c r="EV425" s="360" t="str">
        <f t="shared" si="1435"/>
        <v/>
      </c>
      <c r="EW425" s="360" t="str">
        <f t="shared" si="1436"/>
        <v/>
      </c>
      <c r="EX425" s="360" t="str">
        <f t="shared" si="1437"/>
        <v/>
      </c>
      <c r="EY425" s="360" t="str">
        <f t="shared" si="1438"/>
        <v/>
      </c>
      <c r="EZ425" s="360" t="str">
        <f t="shared" si="1439"/>
        <v/>
      </c>
      <c r="FA425" s="360" t="str">
        <f t="shared" si="1440"/>
        <v/>
      </c>
      <c r="FB425" s="360" t="str">
        <f t="shared" si="1441"/>
        <v/>
      </c>
      <c r="FC425" s="360" t="str">
        <f t="shared" si="1442"/>
        <v/>
      </c>
      <c r="FD425" s="360" t="str">
        <f t="shared" si="1443"/>
        <v/>
      </c>
      <c r="FE425" s="360" t="str">
        <f t="shared" si="1444"/>
        <v/>
      </c>
      <c r="FF425" s="360" t="str">
        <f t="shared" si="1445"/>
        <v/>
      </c>
      <c r="FG425" s="360" t="str">
        <f t="shared" si="1446"/>
        <v/>
      </c>
      <c r="FH425" s="360" t="str">
        <f t="shared" si="1447"/>
        <v/>
      </c>
      <c r="FI425" s="360" t="str">
        <f t="shared" si="1448"/>
        <v/>
      </c>
      <c r="FJ425" s="360" t="str">
        <f t="shared" si="1449"/>
        <v/>
      </c>
      <c r="FK425" s="360" t="str">
        <f t="shared" si="1450"/>
        <v/>
      </c>
      <c r="FL425" s="360" t="str">
        <f t="shared" si="1451"/>
        <v/>
      </c>
      <c r="FM425" s="360" t="str">
        <f t="shared" si="1452"/>
        <v/>
      </c>
      <c r="FN425" s="360" t="str">
        <f t="shared" si="1453"/>
        <v/>
      </c>
      <c r="FO425" s="360" t="str">
        <f t="shared" si="1454"/>
        <v/>
      </c>
      <c r="FP425" s="360" t="str">
        <f t="shared" si="1455"/>
        <v/>
      </c>
      <c r="FQ425" s="360" t="str">
        <f t="shared" si="1456"/>
        <v/>
      </c>
      <c r="FR425" s="360" t="str">
        <f t="shared" si="1457"/>
        <v/>
      </c>
      <c r="FS425" s="360" t="str">
        <f t="shared" si="1458"/>
        <v/>
      </c>
      <c r="FT425" s="360" t="str">
        <f t="shared" si="1293"/>
        <v/>
      </c>
      <c r="FU425" s="360" t="str">
        <f t="shared" si="1459"/>
        <v/>
      </c>
      <c r="FV425" s="360" t="str">
        <f t="shared" si="1460"/>
        <v/>
      </c>
      <c r="FW425" s="360" t="str">
        <f t="shared" si="1461"/>
        <v/>
      </c>
      <c r="FX425" s="360" t="str">
        <f t="shared" si="1462"/>
        <v/>
      </c>
      <c r="FY425" s="360" t="str">
        <f t="shared" si="1463"/>
        <v/>
      </c>
      <c r="FZ425" s="360" t="str">
        <f t="shared" si="1464"/>
        <v/>
      </c>
      <c r="GA425" s="360" t="str">
        <f t="shared" si="1465"/>
        <v/>
      </c>
      <c r="GB425" s="360" t="str">
        <f t="shared" si="1466"/>
        <v/>
      </c>
      <c r="GC425" s="360" t="str">
        <f t="shared" si="1467"/>
        <v/>
      </c>
      <c r="GD425" s="360" t="str">
        <f t="shared" si="1468"/>
        <v/>
      </c>
      <c r="GE425" s="360" t="str">
        <f t="shared" si="1469"/>
        <v/>
      </c>
      <c r="GF425" s="360" t="str">
        <f t="shared" si="1470"/>
        <v/>
      </c>
      <c r="GG425" s="360" t="str">
        <f t="shared" si="1471"/>
        <v/>
      </c>
      <c r="GH425" s="360" t="str">
        <f t="shared" si="1472"/>
        <v/>
      </c>
      <c r="GI425" s="360" t="str">
        <f t="shared" si="1473"/>
        <v/>
      </c>
      <c r="GJ425" s="360" t="str">
        <f t="shared" si="1474"/>
        <v/>
      </c>
      <c r="GK425" s="444" t="s">
        <v>1247</v>
      </c>
      <c r="GL425" s="361" t="str">
        <f t="shared" si="1294"/>
        <v>-</v>
      </c>
      <c r="GM425" s="361" t="str">
        <f t="shared" si="1295"/>
        <v>-</v>
      </c>
      <c r="GN425" s="361" t="str">
        <f t="shared" si="1296"/>
        <v>-</v>
      </c>
      <c r="GO425" s="361" t="str">
        <f t="shared" si="1297"/>
        <v>-</v>
      </c>
      <c r="GP425" s="361" t="str">
        <f t="shared" si="1298"/>
        <v>-</v>
      </c>
      <c r="GQ425" s="361" t="str">
        <f t="shared" si="1299"/>
        <v>-</v>
      </c>
      <c r="GR425" s="361" t="str">
        <f t="shared" si="1300"/>
        <v>-</v>
      </c>
      <c r="GS425" s="361" t="str">
        <f t="shared" si="1301"/>
        <v>-</v>
      </c>
      <c r="GT425" s="361" t="str">
        <f t="shared" si="1302"/>
        <v>-</v>
      </c>
      <c r="GU425" s="361" t="str">
        <f t="shared" si="1303"/>
        <v>-</v>
      </c>
      <c r="GV425" s="361" t="str">
        <f t="shared" si="1304"/>
        <v>-</v>
      </c>
      <c r="GW425" s="361" t="str">
        <f t="shared" si="1305"/>
        <v>-</v>
      </c>
      <c r="GX425" s="361" t="str">
        <f t="shared" si="1306"/>
        <v>-</v>
      </c>
      <c r="GY425" s="361" t="str">
        <f t="shared" si="1307"/>
        <v>-</v>
      </c>
      <c r="GZ425" s="361" t="str">
        <f t="shared" si="1308"/>
        <v>-</v>
      </c>
      <c r="HA425" s="361" t="str">
        <f t="shared" si="1309"/>
        <v>-</v>
      </c>
      <c r="HB425" s="361" t="str">
        <f t="shared" si="1310"/>
        <v>-</v>
      </c>
      <c r="HC425" s="361" t="str">
        <f t="shared" si="1311"/>
        <v>-</v>
      </c>
      <c r="HD425" s="361" t="str">
        <f t="shared" si="1312"/>
        <v>-</v>
      </c>
      <c r="HE425" s="361" t="str">
        <f t="shared" si="1313"/>
        <v>-</v>
      </c>
      <c r="HF425" s="361" t="str">
        <f t="shared" si="1314"/>
        <v>-</v>
      </c>
      <c r="HG425" s="361" t="str">
        <f t="shared" si="1315"/>
        <v>-</v>
      </c>
      <c r="HH425" s="361" t="str">
        <f t="shared" si="1316"/>
        <v>-</v>
      </c>
      <c r="HI425" s="361" t="str">
        <f t="shared" si="1317"/>
        <v>-</v>
      </c>
      <c r="HJ425" s="361" t="str">
        <f t="shared" si="1318"/>
        <v>-</v>
      </c>
      <c r="HK425" s="361" t="str">
        <f t="shared" si="1319"/>
        <v>-</v>
      </c>
      <c r="HL425" s="361" t="str">
        <f t="shared" si="1320"/>
        <v>-</v>
      </c>
      <c r="HM425" s="361" t="str">
        <f t="shared" si="1321"/>
        <v>-</v>
      </c>
      <c r="HN425" s="361" t="str">
        <f t="shared" si="1322"/>
        <v>-</v>
      </c>
      <c r="HO425" s="361" t="str">
        <f t="shared" si="1323"/>
        <v>-</v>
      </c>
      <c r="HP425" s="361" t="str">
        <f t="shared" si="1324"/>
        <v>-</v>
      </c>
      <c r="HQ425" s="361" t="str">
        <f t="shared" si="1325"/>
        <v>-</v>
      </c>
      <c r="HR425" s="361" t="str">
        <f t="shared" si="1326"/>
        <v>-</v>
      </c>
      <c r="HS425" s="361" t="str">
        <f t="shared" si="1327"/>
        <v>-</v>
      </c>
      <c r="HT425" s="361" t="str">
        <f t="shared" si="1328"/>
        <v>-</v>
      </c>
      <c r="HU425" s="361" t="str">
        <f t="shared" si="1329"/>
        <v>-</v>
      </c>
      <c r="HV425" s="361" t="str">
        <f t="shared" si="1330"/>
        <v>-</v>
      </c>
      <c r="HW425" s="361" t="str">
        <f t="shared" si="1331"/>
        <v>-</v>
      </c>
      <c r="HX425" s="361" t="str">
        <f t="shared" si="1332"/>
        <v>-</v>
      </c>
      <c r="HY425" s="361" t="str">
        <f t="shared" si="1333"/>
        <v>-</v>
      </c>
      <c r="HZ425" s="361" t="str">
        <f t="shared" si="1334"/>
        <v>-</v>
      </c>
      <c r="IA425" s="361" t="str">
        <f t="shared" si="1335"/>
        <v>-</v>
      </c>
      <c r="IB425" s="361" t="str">
        <f t="shared" si="1336"/>
        <v>-</v>
      </c>
      <c r="IC425" s="361" t="str">
        <f t="shared" si="1337"/>
        <v>-</v>
      </c>
      <c r="ID425" s="361" t="str">
        <f t="shared" si="1338"/>
        <v>-</v>
      </c>
      <c r="IE425" s="361" t="str">
        <f t="shared" si="1339"/>
        <v>-</v>
      </c>
      <c r="IF425" s="444" t="s">
        <v>1247</v>
      </c>
      <c r="IG425" s="56" t="str">
        <f t="shared" si="1475"/>
        <v>-</v>
      </c>
      <c r="IH425" s="56" t="str">
        <f t="shared" si="1476"/>
        <v>-</v>
      </c>
      <c r="II425" s="56" t="str">
        <f t="shared" si="1477"/>
        <v>-</v>
      </c>
      <c r="IJ425" s="56" t="str">
        <f t="shared" si="1478"/>
        <v>-</v>
      </c>
      <c r="IK425" s="56" t="str">
        <f t="shared" si="1340"/>
        <v>-</v>
      </c>
      <c r="IL425" s="56" t="str">
        <f t="shared" si="1341"/>
        <v>-</v>
      </c>
      <c r="IM425" s="56" t="str">
        <f t="shared" si="1342"/>
        <v>-</v>
      </c>
      <c r="IN425" s="56" t="str">
        <f t="shared" si="1343"/>
        <v>-</v>
      </c>
      <c r="IO425" s="56" t="str">
        <f t="shared" si="1344"/>
        <v>-</v>
      </c>
      <c r="IP425" s="56" t="str">
        <f t="shared" si="1345"/>
        <v>-</v>
      </c>
      <c r="IQ425" s="56" t="str">
        <f t="shared" si="1346"/>
        <v>-</v>
      </c>
      <c r="IR425" s="56" t="str">
        <f t="shared" si="1347"/>
        <v>-</v>
      </c>
      <c r="IS425" s="56" t="str">
        <f t="shared" si="1348"/>
        <v>-</v>
      </c>
      <c r="IT425" s="56" t="str">
        <f t="shared" si="1349"/>
        <v>-</v>
      </c>
      <c r="IU425" s="56" t="str">
        <f t="shared" si="1350"/>
        <v>-</v>
      </c>
      <c r="IV425" s="56" t="str">
        <f t="shared" si="1351"/>
        <v>-</v>
      </c>
      <c r="IW425" s="56" t="str">
        <f t="shared" si="1352"/>
        <v>-</v>
      </c>
      <c r="IX425" s="56" t="str">
        <f t="shared" si="1353"/>
        <v>-</v>
      </c>
      <c r="IY425" s="56" t="str">
        <f t="shared" si="1354"/>
        <v>-</v>
      </c>
      <c r="IZ425" s="56" t="str">
        <f t="shared" si="1355"/>
        <v>-</v>
      </c>
      <c r="JA425" s="56" t="str">
        <f t="shared" si="1356"/>
        <v>-</v>
      </c>
      <c r="JB425" s="56" t="str">
        <f t="shared" si="1357"/>
        <v>-</v>
      </c>
      <c r="JC425" s="56" t="str">
        <f t="shared" si="1358"/>
        <v>-</v>
      </c>
      <c r="JD425" s="56" t="str">
        <f t="shared" si="1359"/>
        <v>-</v>
      </c>
      <c r="JE425" s="56" t="str">
        <f t="shared" si="1360"/>
        <v>-</v>
      </c>
      <c r="JF425" s="56" t="str">
        <f t="shared" si="1361"/>
        <v>-</v>
      </c>
      <c r="JG425" s="56" t="str">
        <f t="shared" si="1362"/>
        <v>-</v>
      </c>
      <c r="JH425" s="56" t="str">
        <f t="shared" si="1363"/>
        <v>-</v>
      </c>
      <c r="JI425" s="56" t="str">
        <f t="shared" si="1364"/>
        <v>-</v>
      </c>
      <c r="JJ425" s="56" t="str">
        <f t="shared" si="1365"/>
        <v>-</v>
      </c>
      <c r="JK425" s="56" t="str">
        <f t="shared" si="1366"/>
        <v>-</v>
      </c>
      <c r="JL425" s="56" t="str">
        <f t="shared" si="1367"/>
        <v>-</v>
      </c>
      <c r="JM425" s="56" t="str">
        <f t="shared" si="1368"/>
        <v>-</v>
      </c>
      <c r="JN425" s="56" t="str">
        <f t="shared" si="1369"/>
        <v>-</v>
      </c>
      <c r="JO425" s="56" t="str">
        <f t="shared" si="1370"/>
        <v>-</v>
      </c>
      <c r="JP425" s="56" t="str">
        <f t="shared" si="1371"/>
        <v>-</v>
      </c>
      <c r="JQ425" s="56" t="str">
        <f t="shared" si="1372"/>
        <v>-</v>
      </c>
      <c r="JR425" s="56" t="str">
        <f t="shared" si="1373"/>
        <v>-</v>
      </c>
      <c r="JS425" s="56" t="str">
        <f t="shared" si="1374"/>
        <v>-</v>
      </c>
      <c r="JT425" s="56" t="str">
        <f t="shared" si="1375"/>
        <v>-</v>
      </c>
      <c r="JU425" s="56" t="str">
        <f t="shared" si="1376"/>
        <v>-</v>
      </c>
      <c r="JV425" s="56" t="str">
        <f t="shared" si="1377"/>
        <v>-</v>
      </c>
      <c r="JW425" s="56" t="str">
        <f t="shared" si="1378"/>
        <v>-</v>
      </c>
      <c r="JX425" s="56" t="str">
        <f t="shared" si="1379"/>
        <v>-</v>
      </c>
      <c r="JY425" s="56" t="str">
        <f t="shared" si="1380"/>
        <v>-</v>
      </c>
      <c r="JZ425" s="56" t="str">
        <f t="shared" si="1381"/>
        <v>-</v>
      </c>
      <c r="KA425" s="444" t="s">
        <v>1247</v>
      </c>
      <c r="KB425" s="360">
        <f>IF(ISNUMBER(INDEX($EQ$15:$GK$521,$B425,EO$11)),MAX(KB$14:KB424)+1,0)</f>
        <v>0</v>
      </c>
      <c r="KC425" s="360" t="str">
        <f t="shared" si="1479"/>
        <v/>
      </c>
      <c r="KD425" s="373" t="s">
        <v>2</v>
      </c>
      <c r="KE425" s="215"/>
      <c r="KF425" s="60"/>
      <c r="KG425" s="60"/>
      <c r="KH425" s="60"/>
      <c r="KI425" s="60"/>
      <c r="KJ425" s="60"/>
      <c r="KK425" s="60"/>
      <c r="KL425" s="60"/>
      <c r="KM425" s="60"/>
      <c r="KN425" s="60"/>
      <c r="KO425" s="60"/>
      <c r="KP425" s="60"/>
      <c r="KQ425" s="60"/>
      <c r="KR425" s="60"/>
      <c r="KS425" s="60"/>
      <c r="KT425" s="60"/>
      <c r="KU425" s="60"/>
      <c r="KV425" s="60"/>
      <c r="KW425" s="60"/>
      <c r="KX425" s="60"/>
      <c r="KY425" s="60"/>
      <c r="KZ425" s="283" t="str">
        <f t="shared" si="1382"/>
        <v/>
      </c>
      <c r="LA425" s="26"/>
      <c r="LB425" s="18"/>
      <c r="LC425" s="18"/>
      <c r="LD425" s="18"/>
      <c r="LE425" s="18"/>
      <c r="LF425" s="18"/>
      <c r="LG425" s="18"/>
      <c r="LH425" s="18"/>
      <c r="LI425" s="18"/>
      <c r="LJ425" s="18"/>
      <c r="LK425" s="18"/>
      <c r="LL425" s="18"/>
      <c r="LM425" s="18"/>
      <c r="LN425" s="63"/>
      <c r="LO425" s="251">
        <f t="shared" si="1383"/>
        <v>0</v>
      </c>
      <c r="LP425" s="251">
        <f t="shared" si="1384"/>
        <v>0</v>
      </c>
      <c r="LQ425" s="251">
        <f t="shared" si="1385"/>
        <v>0</v>
      </c>
      <c r="LR425" s="251">
        <f t="shared" si="1386"/>
        <v>0</v>
      </c>
      <c r="LS425" s="251">
        <f t="shared" si="1387"/>
        <v>0</v>
      </c>
      <c r="LT425" s="251">
        <f t="shared" si="1388"/>
        <v>0</v>
      </c>
      <c r="LU425" s="251">
        <f t="shared" si="1389"/>
        <v>0</v>
      </c>
      <c r="LV425" s="251">
        <f t="shared" si="1390"/>
        <v>0</v>
      </c>
      <c r="LW425" s="251">
        <f t="shared" si="1391"/>
        <v>0</v>
      </c>
      <c r="LX425" s="251">
        <f t="shared" si="1392"/>
        <v>0</v>
      </c>
      <c r="LY425" s="251">
        <f t="shared" si="1393"/>
        <v>0</v>
      </c>
      <c r="LZ425" s="251">
        <f t="shared" si="1394"/>
        <v>0</v>
      </c>
      <c r="MA425" s="63" t="str">
        <f t="shared" si="1395"/>
        <v/>
      </c>
      <c r="MB425" s="63" t="str">
        <f t="shared" si="1287"/>
        <v/>
      </c>
      <c r="MC425" s="63">
        <f t="shared" si="1288"/>
        <v>411</v>
      </c>
      <c r="MD425" s="63" t="str">
        <f t="shared" si="1289"/>
        <v/>
      </c>
      <c r="ME425" s="63" t="str">
        <f t="shared" si="1290"/>
        <v/>
      </c>
      <c r="MF425" s="315" t="str">
        <f t="shared" si="1396"/>
        <v/>
      </c>
      <c r="MG425" s="315">
        <f>IF(ISNUMBER(MATCH(EO425,$ME$15:$ME$520,0)),0,MAX(MG$14:MG424)+1)</f>
        <v>0</v>
      </c>
      <c r="MH425" s="315" t="str">
        <f t="shared" si="1397"/>
        <v/>
      </c>
      <c r="MI425" s="369"/>
      <c r="MJ425" s="68"/>
      <c r="MK425" s="18"/>
      <c r="ML425" s="242"/>
      <c r="MM425" s="242"/>
      <c r="MN425" s="59"/>
      <c r="MO425" s="59"/>
      <c r="MP425" s="285"/>
      <c r="MQ425" s="59"/>
      <c r="MR425" s="59"/>
      <c r="MS425" s="285"/>
      <c r="MT425" s="59"/>
      <c r="MU425" s="285"/>
      <c r="MV425" s="59"/>
      <c r="MW425" s="59"/>
      <c r="MX425" s="59"/>
      <c r="MY425" s="59"/>
      <c r="MZ425" s="59"/>
      <c r="NA425" s="59"/>
      <c r="NB425" s="59"/>
      <c r="NC425" s="59"/>
      <c r="ND425" s="59"/>
      <c r="NE425" s="59"/>
      <c r="NF425" s="59"/>
      <c r="NG425" s="59"/>
      <c r="NH425" s="59"/>
      <c r="NI425" s="59"/>
      <c r="NJ425" s="59"/>
      <c r="NK425" s="59"/>
      <c r="NL425" s="454"/>
      <c r="NM425" s="454"/>
      <c r="NN425" s="59"/>
      <c r="NO425" s="18"/>
      <c r="NP425" s="18"/>
      <c r="NQ425" s="18"/>
      <c r="NR425" s="18"/>
      <c r="NS425" s="18"/>
      <c r="NT425" s="18"/>
      <c r="NU425" s="18"/>
      <c r="NV425" s="18"/>
      <c r="NW425" s="18"/>
      <c r="NX425" s="18"/>
      <c r="NY425" s="18"/>
      <c r="NZ425" s="18"/>
      <c r="OA425" s="18"/>
      <c r="OB425" s="18"/>
      <c r="OC425" s="18"/>
      <c r="OZ425" s="59"/>
      <c r="PA425" s="251" t="str">
        <f t="shared" si="1398"/>
        <v/>
      </c>
      <c r="PB425" s="251" t="str">
        <f t="shared" si="1399"/>
        <v/>
      </c>
      <c r="PC425" s="251" t="str">
        <f t="shared" si="1400"/>
        <v/>
      </c>
      <c r="PD425" s="251" t="str">
        <f t="shared" si="1401"/>
        <v/>
      </c>
      <c r="PE425" s="251" t="str">
        <f t="shared" si="1402"/>
        <v/>
      </c>
      <c r="PF425" s="251" t="str">
        <f t="shared" si="1403"/>
        <v/>
      </c>
      <c r="PG425" s="251" t="str">
        <f t="shared" si="1404"/>
        <v/>
      </c>
      <c r="PH425" s="251" t="str">
        <f t="shared" si="1405"/>
        <v/>
      </c>
      <c r="PI425" s="251" t="str">
        <f t="shared" si="1406"/>
        <v/>
      </c>
      <c r="PJ425" s="251" t="str">
        <f t="shared" si="1407"/>
        <v/>
      </c>
      <c r="PK425" s="251" t="str">
        <f t="shared" si="1408"/>
        <v/>
      </c>
      <c r="PL425" s="251" t="str">
        <f t="shared" si="1409"/>
        <v/>
      </c>
      <c r="PM425" s="251" t="str">
        <f t="shared" si="1410"/>
        <v/>
      </c>
      <c r="PN425" s="251" t="str">
        <f t="shared" si="1411"/>
        <v/>
      </c>
      <c r="PO425" s="251" t="str">
        <f t="shared" si="1412"/>
        <v/>
      </c>
      <c r="PP425" s="251" t="str">
        <f t="shared" si="1413"/>
        <v/>
      </c>
      <c r="PQ425" s="251" t="str">
        <f t="shared" si="1414"/>
        <v/>
      </c>
      <c r="PR425" s="251" t="str">
        <f t="shared" si="1415"/>
        <v/>
      </c>
      <c r="PS425" s="251" t="str">
        <f t="shared" si="1416"/>
        <v/>
      </c>
      <c r="PT425" s="251" t="str">
        <f t="shared" si="1417"/>
        <v/>
      </c>
      <c r="PU425" s="251" t="str">
        <f t="shared" si="1418"/>
        <v/>
      </c>
      <c r="PV425" s="251" t="str">
        <f t="shared" si="1419"/>
        <v/>
      </c>
      <c r="PW425" s="251" t="str">
        <f t="shared" si="1420"/>
        <v/>
      </c>
      <c r="PX425" s="251" t="str">
        <f t="shared" si="1421"/>
        <v/>
      </c>
      <c r="PY425" s="251" t="str">
        <f t="shared" si="1422"/>
        <v/>
      </c>
      <c r="PZ425" s="251" t="str">
        <f t="shared" si="1423"/>
        <v/>
      </c>
      <c r="QA425" s="251" t="str">
        <f t="shared" si="1424"/>
        <v/>
      </c>
      <c r="QB425" s="251" t="str">
        <f t="shared" si="1425"/>
        <v/>
      </c>
      <c r="QC425" s="251" t="str">
        <f t="shared" si="1426"/>
        <v/>
      </c>
      <c r="QD425" s="251" t="str">
        <f t="shared" si="1427"/>
        <v/>
      </c>
      <c r="QE425" s="251" t="str">
        <f t="shared" si="1428"/>
        <v/>
      </c>
      <c r="QF425" s="63">
        <f t="shared" si="1429"/>
        <v>0</v>
      </c>
      <c r="QG425" s="59"/>
      <c r="QH425" s="59"/>
      <c r="QI425" s="59"/>
      <c r="QJ425" s="59"/>
      <c r="QK425" s="59"/>
      <c r="QL425" s="59"/>
      <c r="QM425" s="59"/>
      <c r="QN425" s="59"/>
    </row>
    <row r="426" spans="1:456" ht="6.75" customHeight="1" x14ac:dyDescent="0.25">
      <c r="A426" s="68"/>
      <c r="B426" s="389" t="str">
        <f t="shared" si="1291"/>
        <v/>
      </c>
      <c r="C426" s="72"/>
      <c r="D426" s="261"/>
      <c r="E426" s="59"/>
      <c r="F426" s="229"/>
      <c r="G426" s="295"/>
      <c r="H426" s="295"/>
      <c r="I426" s="229"/>
      <c r="J426" s="295"/>
      <c r="K426" s="295"/>
      <c r="L426" s="229"/>
      <c r="M426" s="295"/>
      <c r="N426" s="295"/>
      <c r="O426" s="229"/>
      <c r="P426" s="295"/>
      <c r="Q426" s="295"/>
      <c r="R426" s="229"/>
      <c r="S426" s="230"/>
      <c r="T426" s="231"/>
      <c r="U426" s="229"/>
      <c r="V426" s="230"/>
      <c r="W426" s="231"/>
      <c r="X426" s="229"/>
      <c r="Y426" s="230"/>
      <c r="Z426" s="231"/>
      <c r="AA426" s="229"/>
      <c r="AB426" s="295"/>
      <c r="AC426" s="295"/>
      <c r="AD426" s="229"/>
      <c r="AE426" s="295"/>
      <c r="AF426" s="295"/>
      <c r="AG426" s="229"/>
      <c r="AH426" s="295"/>
      <c r="AI426" s="295"/>
      <c r="AJ426" s="229"/>
      <c r="AK426" s="295"/>
      <c r="AL426" s="295"/>
      <c r="AM426" s="229"/>
      <c r="AN426" s="295"/>
      <c r="AO426" s="295"/>
      <c r="AP426" s="243"/>
      <c r="AQ426" s="295"/>
      <c r="AR426" s="290"/>
      <c r="AS426" s="243"/>
      <c r="AT426" s="295"/>
      <c r="AU426" s="290"/>
      <c r="AV426" s="229"/>
      <c r="AW426" s="230"/>
      <c r="AX426" s="231"/>
      <c r="AY426" s="229"/>
      <c r="AZ426" s="230"/>
      <c r="BA426" s="231"/>
      <c r="BB426" s="229"/>
      <c r="BC426" s="230"/>
      <c r="BD426" s="231"/>
      <c r="BE426" s="229"/>
      <c r="BF426" s="230"/>
      <c r="BG426" s="231"/>
      <c r="BH426" s="229"/>
      <c r="BI426" s="230"/>
      <c r="BJ426" s="231"/>
      <c r="BK426" s="243"/>
      <c r="BL426" s="230"/>
      <c r="BM426" s="231"/>
      <c r="BN426" s="243"/>
      <c r="BO426" s="230"/>
      <c r="BP426" s="231"/>
      <c r="BQ426" s="229"/>
      <c r="BR426" s="230"/>
      <c r="BS426" s="231"/>
      <c r="BT426" s="229"/>
      <c r="BU426" s="230"/>
      <c r="BV426" s="231"/>
      <c r="BW426" s="229"/>
      <c r="BX426" s="230"/>
      <c r="BY426" s="231"/>
      <c r="BZ426" s="229"/>
      <c r="CA426" s="230"/>
      <c r="CB426" s="231"/>
      <c r="CC426" s="229"/>
      <c r="CD426" s="230"/>
      <c r="CE426" s="231"/>
      <c r="CF426" s="331"/>
      <c r="CG426" s="332"/>
      <c r="CH426" s="385"/>
      <c r="CI426" s="331"/>
      <c r="CJ426" s="332"/>
      <c r="CK426" s="385"/>
      <c r="CL426" s="243"/>
      <c r="CM426" s="230"/>
      <c r="CN426" s="354"/>
      <c r="CO426" s="243"/>
      <c r="CP426" s="230"/>
      <c r="CQ426" s="231"/>
      <c r="CR426" s="331"/>
      <c r="CS426" s="332"/>
      <c r="CT426" s="333"/>
      <c r="CU426" s="229"/>
      <c r="CV426" s="230"/>
      <c r="CW426" s="231"/>
      <c r="CX426" s="331"/>
      <c r="CY426" s="332"/>
      <c r="CZ426" s="333"/>
      <c r="DA426" s="331"/>
      <c r="DB426" s="332"/>
      <c r="DC426" s="333"/>
      <c r="DD426" s="331"/>
      <c r="DE426" s="332"/>
      <c r="DF426" s="333"/>
      <c r="DG426" s="331"/>
      <c r="DH426" s="332"/>
      <c r="DI426" s="333"/>
      <c r="DJ426" s="229"/>
      <c r="DK426" s="230"/>
      <c r="DL426" s="231"/>
      <c r="DM426" s="229"/>
      <c r="DN426" s="230"/>
      <c r="DO426" s="231"/>
      <c r="DP426" s="331"/>
      <c r="DQ426" s="332"/>
      <c r="DR426" s="333"/>
      <c r="DS426" s="331"/>
      <c r="DT426" s="332"/>
      <c r="DU426" s="333"/>
      <c r="DV426" s="331"/>
      <c r="DW426" s="332"/>
      <c r="DX426" s="333"/>
      <c r="DY426" s="331"/>
      <c r="DZ426" s="332"/>
      <c r="EA426" s="333"/>
      <c r="EB426" s="331"/>
      <c r="EC426" s="332"/>
      <c r="ED426" s="333"/>
      <c r="EE426" s="331"/>
      <c r="EF426" s="332"/>
      <c r="EG426" s="333"/>
      <c r="EH426" s="229"/>
      <c r="EI426" s="230"/>
      <c r="EJ426" s="231"/>
      <c r="EK426" s="229"/>
      <c r="EL426" s="230"/>
      <c r="EM426" s="231"/>
      <c r="EN426" s="244"/>
      <c r="EO426" s="269" t="str">
        <f t="shared" si="1292"/>
        <v/>
      </c>
      <c r="EP426" s="444" t="s">
        <v>1247</v>
      </c>
      <c r="EQ426" s="360" t="str">
        <f t="shared" si="1430"/>
        <v/>
      </c>
      <c r="ER426" s="360" t="str">
        <f t="shared" si="1431"/>
        <v/>
      </c>
      <c r="ES426" s="360" t="str">
        <f t="shared" si="1432"/>
        <v/>
      </c>
      <c r="ET426" s="360" t="str">
        <f t="shared" si="1433"/>
        <v/>
      </c>
      <c r="EU426" s="360" t="str">
        <f t="shared" si="1434"/>
        <v/>
      </c>
      <c r="EV426" s="360" t="str">
        <f t="shared" si="1435"/>
        <v/>
      </c>
      <c r="EW426" s="360" t="str">
        <f t="shared" si="1436"/>
        <v/>
      </c>
      <c r="EX426" s="360" t="str">
        <f t="shared" si="1437"/>
        <v/>
      </c>
      <c r="EY426" s="360" t="str">
        <f t="shared" si="1438"/>
        <v/>
      </c>
      <c r="EZ426" s="360" t="str">
        <f t="shared" si="1439"/>
        <v/>
      </c>
      <c r="FA426" s="360" t="str">
        <f t="shared" si="1440"/>
        <v/>
      </c>
      <c r="FB426" s="360" t="str">
        <f t="shared" si="1441"/>
        <v/>
      </c>
      <c r="FC426" s="360" t="str">
        <f t="shared" si="1442"/>
        <v/>
      </c>
      <c r="FD426" s="360" t="str">
        <f t="shared" si="1443"/>
        <v/>
      </c>
      <c r="FE426" s="360" t="str">
        <f t="shared" si="1444"/>
        <v/>
      </c>
      <c r="FF426" s="360" t="str">
        <f t="shared" si="1445"/>
        <v/>
      </c>
      <c r="FG426" s="360" t="str">
        <f t="shared" si="1446"/>
        <v/>
      </c>
      <c r="FH426" s="360" t="str">
        <f t="shared" si="1447"/>
        <v/>
      </c>
      <c r="FI426" s="360" t="str">
        <f t="shared" si="1448"/>
        <v/>
      </c>
      <c r="FJ426" s="360" t="str">
        <f t="shared" si="1449"/>
        <v/>
      </c>
      <c r="FK426" s="360" t="str">
        <f t="shared" si="1450"/>
        <v/>
      </c>
      <c r="FL426" s="360" t="str">
        <f t="shared" si="1451"/>
        <v/>
      </c>
      <c r="FM426" s="360" t="str">
        <f t="shared" si="1452"/>
        <v/>
      </c>
      <c r="FN426" s="360" t="str">
        <f t="shared" si="1453"/>
        <v/>
      </c>
      <c r="FO426" s="360" t="str">
        <f t="shared" si="1454"/>
        <v/>
      </c>
      <c r="FP426" s="360" t="str">
        <f t="shared" si="1455"/>
        <v/>
      </c>
      <c r="FQ426" s="360" t="str">
        <f t="shared" si="1456"/>
        <v/>
      </c>
      <c r="FR426" s="360" t="str">
        <f t="shared" si="1457"/>
        <v/>
      </c>
      <c r="FS426" s="360" t="str">
        <f t="shared" si="1458"/>
        <v/>
      </c>
      <c r="FT426" s="360" t="str">
        <f t="shared" si="1293"/>
        <v/>
      </c>
      <c r="FU426" s="360" t="str">
        <f t="shared" si="1459"/>
        <v/>
      </c>
      <c r="FV426" s="360" t="str">
        <f t="shared" si="1460"/>
        <v/>
      </c>
      <c r="FW426" s="360" t="str">
        <f t="shared" si="1461"/>
        <v/>
      </c>
      <c r="FX426" s="360" t="str">
        <f t="shared" si="1462"/>
        <v/>
      </c>
      <c r="FY426" s="360" t="str">
        <f t="shared" si="1463"/>
        <v/>
      </c>
      <c r="FZ426" s="360" t="str">
        <f t="shared" si="1464"/>
        <v/>
      </c>
      <c r="GA426" s="360" t="str">
        <f t="shared" si="1465"/>
        <v/>
      </c>
      <c r="GB426" s="360" t="str">
        <f t="shared" si="1466"/>
        <v/>
      </c>
      <c r="GC426" s="360" t="str">
        <f t="shared" si="1467"/>
        <v/>
      </c>
      <c r="GD426" s="360" t="str">
        <f t="shared" si="1468"/>
        <v/>
      </c>
      <c r="GE426" s="360" t="str">
        <f t="shared" si="1469"/>
        <v/>
      </c>
      <c r="GF426" s="360" t="str">
        <f t="shared" si="1470"/>
        <v/>
      </c>
      <c r="GG426" s="360" t="str">
        <f t="shared" si="1471"/>
        <v/>
      </c>
      <c r="GH426" s="360" t="str">
        <f t="shared" si="1472"/>
        <v/>
      </c>
      <c r="GI426" s="360" t="str">
        <f t="shared" si="1473"/>
        <v/>
      </c>
      <c r="GJ426" s="360" t="str">
        <f t="shared" si="1474"/>
        <v/>
      </c>
      <c r="GK426" s="444" t="s">
        <v>1247</v>
      </c>
      <c r="GL426" s="361" t="str">
        <f t="shared" si="1294"/>
        <v>-</v>
      </c>
      <c r="GM426" s="361" t="str">
        <f t="shared" si="1295"/>
        <v>-</v>
      </c>
      <c r="GN426" s="361" t="str">
        <f t="shared" si="1296"/>
        <v>-</v>
      </c>
      <c r="GO426" s="361" t="str">
        <f t="shared" si="1297"/>
        <v>-</v>
      </c>
      <c r="GP426" s="361" t="str">
        <f t="shared" si="1298"/>
        <v>-</v>
      </c>
      <c r="GQ426" s="361" t="str">
        <f t="shared" si="1299"/>
        <v>-</v>
      </c>
      <c r="GR426" s="361" t="str">
        <f t="shared" si="1300"/>
        <v>-</v>
      </c>
      <c r="GS426" s="361" t="str">
        <f t="shared" si="1301"/>
        <v>-</v>
      </c>
      <c r="GT426" s="361" t="str">
        <f t="shared" si="1302"/>
        <v>-</v>
      </c>
      <c r="GU426" s="361" t="str">
        <f t="shared" si="1303"/>
        <v>-</v>
      </c>
      <c r="GV426" s="361" t="str">
        <f t="shared" si="1304"/>
        <v>-</v>
      </c>
      <c r="GW426" s="361" t="str">
        <f t="shared" si="1305"/>
        <v>-</v>
      </c>
      <c r="GX426" s="361" t="str">
        <f t="shared" si="1306"/>
        <v>-</v>
      </c>
      <c r="GY426" s="361" t="str">
        <f t="shared" si="1307"/>
        <v>-</v>
      </c>
      <c r="GZ426" s="361" t="str">
        <f t="shared" si="1308"/>
        <v>-</v>
      </c>
      <c r="HA426" s="361" t="str">
        <f t="shared" si="1309"/>
        <v>-</v>
      </c>
      <c r="HB426" s="361" t="str">
        <f t="shared" si="1310"/>
        <v>-</v>
      </c>
      <c r="HC426" s="361" t="str">
        <f t="shared" si="1311"/>
        <v>-</v>
      </c>
      <c r="HD426" s="361" t="str">
        <f t="shared" si="1312"/>
        <v>-</v>
      </c>
      <c r="HE426" s="361" t="str">
        <f t="shared" si="1313"/>
        <v>-</v>
      </c>
      <c r="HF426" s="361" t="str">
        <f t="shared" si="1314"/>
        <v>-</v>
      </c>
      <c r="HG426" s="361" t="str">
        <f t="shared" si="1315"/>
        <v>-</v>
      </c>
      <c r="HH426" s="361" t="str">
        <f t="shared" si="1316"/>
        <v>-</v>
      </c>
      <c r="HI426" s="361" t="str">
        <f t="shared" si="1317"/>
        <v>-</v>
      </c>
      <c r="HJ426" s="361" t="str">
        <f t="shared" si="1318"/>
        <v>-</v>
      </c>
      <c r="HK426" s="361" t="str">
        <f t="shared" si="1319"/>
        <v>-</v>
      </c>
      <c r="HL426" s="361" t="str">
        <f t="shared" si="1320"/>
        <v>-</v>
      </c>
      <c r="HM426" s="361" t="str">
        <f t="shared" si="1321"/>
        <v>-</v>
      </c>
      <c r="HN426" s="361" t="str">
        <f t="shared" si="1322"/>
        <v>-</v>
      </c>
      <c r="HO426" s="361" t="str">
        <f t="shared" si="1323"/>
        <v>-</v>
      </c>
      <c r="HP426" s="361" t="str">
        <f t="shared" si="1324"/>
        <v>-</v>
      </c>
      <c r="HQ426" s="361" t="str">
        <f t="shared" si="1325"/>
        <v>-</v>
      </c>
      <c r="HR426" s="361" t="str">
        <f t="shared" si="1326"/>
        <v>-</v>
      </c>
      <c r="HS426" s="361" t="str">
        <f t="shared" si="1327"/>
        <v>-</v>
      </c>
      <c r="HT426" s="361" t="str">
        <f t="shared" si="1328"/>
        <v>-</v>
      </c>
      <c r="HU426" s="361" t="str">
        <f t="shared" si="1329"/>
        <v>-</v>
      </c>
      <c r="HV426" s="361" t="str">
        <f t="shared" si="1330"/>
        <v>-</v>
      </c>
      <c r="HW426" s="361" t="str">
        <f t="shared" si="1331"/>
        <v>-</v>
      </c>
      <c r="HX426" s="361" t="str">
        <f t="shared" si="1332"/>
        <v>-</v>
      </c>
      <c r="HY426" s="361" t="str">
        <f t="shared" si="1333"/>
        <v>-</v>
      </c>
      <c r="HZ426" s="361" t="str">
        <f t="shared" si="1334"/>
        <v>-</v>
      </c>
      <c r="IA426" s="361" t="str">
        <f t="shared" si="1335"/>
        <v>-</v>
      </c>
      <c r="IB426" s="361" t="str">
        <f t="shared" si="1336"/>
        <v>-</v>
      </c>
      <c r="IC426" s="361" t="str">
        <f t="shared" si="1337"/>
        <v>-</v>
      </c>
      <c r="ID426" s="361" t="str">
        <f t="shared" si="1338"/>
        <v>-</v>
      </c>
      <c r="IE426" s="361" t="str">
        <f t="shared" si="1339"/>
        <v>-</v>
      </c>
      <c r="IF426" s="444" t="s">
        <v>1247</v>
      </c>
      <c r="IG426" s="56" t="str">
        <f t="shared" si="1475"/>
        <v>-</v>
      </c>
      <c r="IH426" s="56" t="str">
        <f t="shared" si="1476"/>
        <v>-</v>
      </c>
      <c r="II426" s="56" t="str">
        <f t="shared" si="1477"/>
        <v>-</v>
      </c>
      <c r="IJ426" s="56" t="str">
        <f t="shared" si="1478"/>
        <v>-</v>
      </c>
      <c r="IK426" s="56" t="str">
        <f t="shared" si="1340"/>
        <v>-</v>
      </c>
      <c r="IL426" s="56" t="str">
        <f t="shared" si="1341"/>
        <v>-</v>
      </c>
      <c r="IM426" s="56" t="str">
        <f t="shared" si="1342"/>
        <v>-</v>
      </c>
      <c r="IN426" s="56" t="str">
        <f t="shared" si="1343"/>
        <v>-</v>
      </c>
      <c r="IO426" s="56" t="str">
        <f t="shared" si="1344"/>
        <v>-</v>
      </c>
      <c r="IP426" s="56" t="str">
        <f t="shared" si="1345"/>
        <v>-</v>
      </c>
      <c r="IQ426" s="56" t="str">
        <f t="shared" si="1346"/>
        <v>-</v>
      </c>
      <c r="IR426" s="56" t="str">
        <f t="shared" si="1347"/>
        <v>-</v>
      </c>
      <c r="IS426" s="56" t="str">
        <f t="shared" si="1348"/>
        <v>-</v>
      </c>
      <c r="IT426" s="56" t="str">
        <f t="shared" si="1349"/>
        <v>-</v>
      </c>
      <c r="IU426" s="56" t="str">
        <f t="shared" si="1350"/>
        <v>-</v>
      </c>
      <c r="IV426" s="56" t="str">
        <f t="shared" si="1351"/>
        <v>-</v>
      </c>
      <c r="IW426" s="56" t="str">
        <f t="shared" si="1352"/>
        <v>-</v>
      </c>
      <c r="IX426" s="56" t="str">
        <f t="shared" si="1353"/>
        <v>-</v>
      </c>
      <c r="IY426" s="56" t="str">
        <f t="shared" si="1354"/>
        <v>-</v>
      </c>
      <c r="IZ426" s="56" t="str">
        <f t="shared" si="1355"/>
        <v>-</v>
      </c>
      <c r="JA426" s="56" t="str">
        <f t="shared" si="1356"/>
        <v>-</v>
      </c>
      <c r="JB426" s="56" t="str">
        <f t="shared" si="1357"/>
        <v>-</v>
      </c>
      <c r="JC426" s="56" t="str">
        <f t="shared" si="1358"/>
        <v>-</v>
      </c>
      <c r="JD426" s="56" t="str">
        <f t="shared" si="1359"/>
        <v>-</v>
      </c>
      <c r="JE426" s="56" t="str">
        <f t="shared" si="1360"/>
        <v>-</v>
      </c>
      <c r="JF426" s="56" t="str">
        <f t="shared" si="1361"/>
        <v>-</v>
      </c>
      <c r="JG426" s="56" t="str">
        <f t="shared" si="1362"/>
        <v>-</v>
      </c>
      <c r="JH426" s="56" t="str">
        <f t="shared" si="1363"/>
        <v>-</v>
      </c>
      <c r="JI426" s="56" t="str">
        <f t="shared" si="1364"/>
        <v>-</v>
      </c>
      <c r="JJ426" s="56" t="str">
        <f t="shared" si="1365"/>
        <v>-</v>
      </c>
      <c r="JK426" s="56" t="str">
        <f t="shared" si="1366"/>
        <v>-</v>
      </c>
      <c r="JL426" s="56" t="str">
        <f t="shared" si="1367"/>
        <v>-</v>
      </c>
      <c r="JM426" s="56" t="str">
        <f t="shared" si="1368"/>
        <v>-</v>
      </c>
      <c r="JN426" s="56" t="str">
        <f t="shared" si="1369"/>
        <v>-</v>
      </c>
      <c r="JO426" s="56" t="str">
        <f t="shared" si="1370"/>
        <v>-</v>
      </c>
      <c r="JP426" s="56" t="str">
        <f t="shared" si="1371"/>
        <v>-</v>
      </c>
      <c r="JQ426" s="56" t="str">
        <f t="shared" si="1372"/>
        <v>-</v>
      </c>
      <c r="JR426" s="56" t="str">
        <f t="shared" si="1373"/>
        <v>-</v>
      </c>
      <c r="JS426" s="56" t="str">
        <f t="shared" si="1374"/>
        <v>-</v>
      </c>
      <c r="JT426" s="56" t="str">
        <f t="shared" si="1375"/>
        <v>-</v>
      </c>
      <c r="JU426" s="56" t="str">
        <f t="shared" si="1376"/>
        <v>-</v>
      </c>
      <c r="JV426" s="56" t="str">
        <f t="shared" si="1377"/>
        <v>-</v>
      </c>
      <c r="JW426" s="56" t="str">
        <f t="shared" si="1378"/>
        <v>-</v>
      </c>
      <c r="JX426" s="56" t="str">
        <f t="shared" si="1379"/>
        <v>-</v>
      </c>
      <c r="JY426" s="56" t="str">
        <f t="shared" si="1380"/>
        <v>-</v>
      </c>
      <c r="JZ426" s="56" t="str">
        <f t="shared" si="1381"/>
        <v>-</v>
      </c>
      <c r="KA426" s="444" t="s">
        <v>1247</v>
      </c>
      <c r="KB426" s="360">
        <f>IF(ISNUMBER(INDEX($EQ$15:$GK$521,$B426,EO$11)),MAX(KB$14:KB425)+1,0)</f>
        <v>0</v>
      </c>
      <c r="KC426" s="360" t="str">
        <f t="shared" si="1479"/>
        <v/>
      </c>
      <c r="KD426" s="373" t="s">
        <v>2</v>
      </c>
      <c r="KE426" s="215"/>
      <c r="KF426" s="60"/>
      <c r="KG426" s="60"/>
      <c r="KH426" s="60"/>
      <c r="KI426" s="60"/>
      <c r="KJ426" s="60"/>
      <c r="KK426" s="60"/>
      <c r="KL426" s="60"/>
      <c r="KM426" s="60"/>
      <c r="KN426" s="60"/>
      <c r="KO426" s="60"/>
      <c r="KP426" s="60"/>
      <c r="KQ426" s="60"/>
      <c r="KR426" s="60"/>
      <c r="KS426" s="60"/>
      <c r="KT426" s="60"/>
      <c r="KU426" s="60"/>
      <c r="KV426" s="60"/>
      <c r="KW426" s="60"/>
      <c r="KX426" s="60"/>
      <c r="KY426" s="60"/>
      <c r="KZ426" s="283" t="str">
        <f t="shared" si="1382"/>
        <v/>
      </c>
      <c r="LA426" s="26"/>
      <c r="LB426" s="18"/>
      <c r="LC426" s="18"/>
      <c r="LD426" s="18"/>
      <c r="LE426" s="18"/>
      <c r="LF426" s="18"/>
      <c r="LG426" s="18"/>
      <c r="LH426" s="18"/>
      <c r="LI426" s="18"/>
      <c r="LJ426" s="18"/>
      <c r="LK426" s="18"/>
      <c r="LL426" s="18"/>
      <c r="LM426" s="18"/>
      <c r="LN426" s="63"/>
      <c r="LO426" s="251">
        <f t="shared" si="1383"/>
        <v>0</v>
      </c>
      <c r="LP426" s="251">
        <f t="shared" si="1384"/>
        <v>0</v>
      </c>
      <c r="LQ426" s="251">
        <f t="shared" si="1385"/>
        <v>0</v>
      </c>
      <c r="LR426" s="251">
        <f t="shared" si="1386"/>
        <v>0</v>
      </c>
      <c r="LS426" s="251">
        <f t="shared" si="1387"/>
        <v>0</v>
      </c>
      <c r="LT426" s="251">
        <f t="shared" si="1388"/>
        <v>0</v>
      </c>
      <c r="LU426" s="251">
        <f t="shared" si="1389"/>
        <v>0</v>
      </c>
      <c r="LV426" s="251">
        <f t="shared" si="1390"/>
        <v>0</v>
      </c>
      <c r="LW426" s="251">
        <f t="shared" si="1391"/>
        <v>0</v>
      </c>
      <c r="LX426" s="251">
        <f t="shared" si="1392"/>
        <v>0</v>
      </c>
      <c r="LY426" s="251">
        <f t="shared" si="1393"/>
        <v>0</v>
      </c>
      <c r="LZ426" s="251">
        <f t="shared" si="1394"/>
        <v>0</v>
      </c>
      <c r="MA426" s="63" t="str">
        <f t="shared" si="1395"/>
        <v/>
      </c>
      <c r="MB426" s="63" t="str">
        <f t="shared" si="1287"/>
        <v/>
      </c>
      <c r="MC426" s="63">
        <f t="shared" si="1288"/>
        <v>412</v>
      </c>
      <c r="MD426" s="63" t="str">
        <f t="shared" si="1289"/>
        <v/>
      </c>
      <c r="ME426" s="63" t="str">
        <f t="shared" si="1290"/>
        <v/>
      </c>
      <c r="MF426" s="315" t="str">
        <f t="shared" si="1396"/>
        <v/>
      </c>
      <c r="MG426" s="315">
        <f>IF(ISNUMBER(MATCH(EO426,$ME$15:$ME$520,0)),0,MAX(MG$14:MG425)+1)</f>
        <v>0</v>
      </c>
      <c r="MH426" s="315" t="str">
        <f t="shared" si="1397"/>
        <v/>
      </c>
      <c r="MI426" s="369"/>
      <c r="MJ426" s="68"/>
      <c r="MK426" s="18"/>
      <c r="ML426" s="242"/>
      <c r="MM426" s="242"/>
      <c r="MN426" s="59"/>
      <c r="MO426" s="59"/>
      <c r="MP426" s="285"/>
      <c r="MQ426" s="59"/>
      <c r="MR426" s="59"/>
      <c r="MS426" s="285"/>
      <c r="MT426" s="59"/>
      <c r="MU426" s="285"/>
      <c r="MV426" s="59"/>
      <c r="MW426" s="59"/>
      <c r="MX426" s="59"/>
      <c r="MY426" s="59"/>
      <c r="MZ426" s="59"/>
      <c r="NA426" s="59"/>
      <c r="NB426" s="59"/>
      <c r="NC426" s="59"/>
      <c r="ND426" s="59"/>
      <c r="NE426" s="59"/>
      <c r="NF426" s="59"/>
      <c r="NG426" s="59"/>
      <c r="NH426" s="59"/>
      <c r="NI426" s="59"/>
      <c r="NJ426" s="59"/>
      <c r="NK426" s="59"/>
      <c r="NL426" s="454"/>
      <c r="NM426" s="454"/>
      <c r="NN426" s="59"/>
      <c r="NO426" s="18"/>
      <c r="NP426" s="18"/>
      <c r="NQ426" s="18"/>
      <c r="NR426" s="18"/>
      <c r="NS426" s="18"/>
      <c r="NT426" s="18"/>
      <c r="NU426" s="18"/>
      <c r="NV426" s="18"/>
      <c r="NW426" s="18"/>
      <c r="NX426" s="18"/>
      <c r="NY426" s="18"/>
      <c r="NZ426" s="18"/>
      <c r="OA426" s="18"/>
      <c r="OB426" s="18"/>
      <c r="OC426" s="18"/>
      <c r="OZ426" s="59"/>
      <c r="PA426" s="251" t="str">
        <f t="shared" si="1398"/>
        <v/>
      </c>
      <c r="PB426" s="251" t="str">
        <f t="shared" si="1399"/>
        <v/>
      </c>
      <c r="PC426" s="251" t="str">
        <f t="shared" si="1400"/>
        <v/>
      </c>
      <c r="PD426" s="251" t="str">
        <f t="shared" si="1401"/>
        <v/>
      </c>
      <c r="PE426" s="251" t="str">
        <f t="shared" si="1402"/>
        <v/>
      </c>
      <c r="PF426" s="251" t="str">
        <f t="shared" si="1403"/>
        <v/>
      </c>
      <c r="PG426" s="251" t="str">
        <f t="shared" si="1404"/>
        <v/>
      </c>
      <c r="PH426" s="251" t="str">
        <f t="shared" si="1405"/>
        <v/>
      </c>
      <c r="PI426" s="251" t="str">
        <f t="shared" si="1406"/>
        <v/>
      </c>
      <c r="PJ426" s="251" t="str">
        <f t="shared" si="1407"/>
        <v/>
      </c>
      <c r="PK426" s="251" t="str">
        <f t="shared" si="1408"/>
        <v/>
      </c>
      <c r="PL426" s="251" t="str">
        <f t="shared" si="1409"/>
        <v/>
      </c>
      <c r="PM426" s="251" t="str">
        <f t="shared" si="1410"/>
        <v/>
      </c>
      <c r="PN426" s="251" t="str">
        <f t="shared" si="1411"/>
        <v/>
      </c>
      <c r="PO426" s="251" t="str">
        <f t="shared" si="1412"/>
        <v/>
      </c>
      <c r="PP426" s="251" t="str">
        <f t="shared" si="1413"/>
        <v/>
      </c>
      <c r="PQ426" s="251" t="str">
        <f t="shared" si="1414"/>
        <v/>
      </c>
      <c r="PR426" s="251" t="str">
        <f t="shared" si="1415"/>
        <v/>
      </c>
      <c r="PS426" s="251" t="str">
        <f t="shared" si="1416"/>
        <v/>
      </c>
      <c r="PT426" s="251" t="str">
        <f t="shared" si="1417"/>
        <v/>
      </c>
      <c r="PU426" s="251" t="str">
        <f t="shared" si="1418"/>
        <v/>
      </c>
      <c r="PV426" s="251" t="str">
        <f t="shared" si="1419"/>
        <v/>
      </c>
      <c r="PW426" s="251" t="str">
        <f t="shared" si="1420"/>
        <v/>
      </c>
      <c r="PX426" s="251" t="str">
        <f t="shared" si="1421"/>
        <v/>
      </c>
      <c r="PY426" s="251" t="str">
        <f t="shared" si="1422"/>
        <v/>
      </c>
      <c r="PZ426" s="251" t="str">
        <f t="shared" si="1423"/>
        <v/>
      </c>
      <c r="QA426" s="251" t="str">
        <f t="shared" si="1424"/>
        <v/>
      </c>
      <c r="QB426" s="251" t="str">
        <f t="shared" si="1425"/>
        <v/>
      </c>
      <c r="QC426" s="251" t="str">
        <f t="shared" si="1426"/>
        <v/>
      </c>
      <c r="QD426" s="251" t="str">
        <f t="shared" si="1427"/>
        <v/>
      </c>
      <c r="QE426" s="251" t="str">
        <f t="shared" si="1428"/>
        <v/>
      </c>
      <c r="QF426" s="63">
        <f t="shared" si="1429"/>
        <v>0</v>
      </c>
      <c r="QG426" s="59"/>
      <c r="QH426" s="59"/>
      <c r="QI426" s="59"/>
      <c r="QJ426" s="59"/>
      <c r="QK426" s="59"/>
      <c r="QL426" s="59"/>
      <c r="QM426" s="59"/>
      <c r="QN426" s="59"/>
    </row>
    <row r="427" spans="1:456" ht="6.75" customHeight="1" x14ac:dyDescent="0.25">
      <c r="A427" s="68"/>
      <c r="B427" s="389" t="str">
        <f t="shared" si="1291"/>
        <v/>
      </c>
      <c r="C427" s="72"/>
      <c r="D427" s="261"/>
      <c r="E427" s="59"/>
      <c r="F427" s="229"/>
      <c r="G427" s="295"/>
      <c r="H427" s="295"/>
      <c r="I427" s="229"/>
      <c r="J427" s="295"/>
      <c r="K427" s="295"/>
      <c r="L427" s="229"/>
      <c r="M427" s="295"/>
      <c r="N427" s="295"/>
      <c r="O427" s="229"/>
      <c r="P427" s="295"/>
      <c r="Q427" s="295"/>
      <c r="R427" s="229"/>
      <c r="S427" s="230"/>
      <c r="T427" s="231"/>
      <c r="U427" s="229"/>
      <c r="V427" s="230"/>
      <c r="W427" s="231"/>
      <c r="X427" s="229"/>
      <c r="Y427" s="230"/>
      <c r="Z427" s="231"/>
      <c r="AA427" s="229"/>
      <c r="AB427" s="295"/>
      <c r="AC427" s="295"/>
      <c r="AD427" s="229"/>
      <c r="AE427" s="295"/>
      <c r="AF427" s="295"/>
      <c r="AG427" s="229"/>
      <c r="AH427" s="295"/>
      <c r="AI427" s="295"/>
      <c r="AJ427" s="229"/>
      <c r="AK427" s="295"/>
      <c r="AL427" s="295"/>
      <c r="AM427" s="229"/>
      <c r="AN427" s="295"/>
      <c r="AO427" s="295"/>
      <c r="AP427" s="243"/>
      <c r="AQ427" s="295"/>
      <c r="AR427" s="290"/>
      <c r="AS427" s="243"/>
      <c r="AT427" s="295"/>
      <c r="AU427" s="290"/>
      <c r="AV427" s="229"/>
      <c r="AW427" s="230"/>
      <c r="AX427" s="231"/>
      <c r="AY427" s="229"/>
      <c r="AZ427" s="230"/>
      <c r="BA427" s="231"/>
      <c r="BB427" s="229"/>
      <c r="BC427" s="230"/>
      <c r="BD427" s="231"/>
      <c r="BE427" s="229"/>
      <c r="BF427" s="230"/>
      <c r="BG427" s="231"/>
      <c r="BH427" s="229"/>
      <c r="BI427" s="230"/>
      <c r="BJ427" s="231"/>
      <c r="BK427" s="243"/>
      <c r="BL427" s="230"/>
      <c r="BM427" s="231"/>
      <c r="BN427" s="243"/>
      <c r="BO427" s="230"/>
      <c r="BP427" s="231"/>
      <c r="BQ427" s="229"/>
      <c r="BR427" s="230"/>
      <c r="BS427" s="231"/>
      <c r="BT427" s="229"/>
      <c r="BU427" s="230"/>
      <c r="BV427" s="231"/>
      <c r="BW427" s="229"/>
      <c r="BX427" s="230"/>
      <c r="BY427" s="231"/>
      <c r="BZ427" s="229"/>
      <c r="CA427" s="230"/>
      <c r="CB427" s="231"/>
      <c r="CC427" s="229"/>
      <c r="CD427" s="230"/>
      <c r="CE427" s="231"/>
      <c r="CF427" s="331"/>
      <c r="CG427" s="332"/>
      <c r="CH427" s="385"/>
      <c r="CI427" s="331"/>
      <c r="CJ427" s="332"/>
      <c r="CK427" s="385"/>
      <c r="CL427" s="243"/>
      <c r="CM427" s="230"/>
      <c r="CN427" s="354"/>
      <c r="CO427" s="243"/>
      <c r="CP427" s="230"/>
      <c r="CQ427" s="231"/>
      <c r="CR427" s="331"/>
      <c r="CS427" s="332"/>
      <c r="CT427" s="333"/>
      <c r="CU427" s="229"/>
      <c r="CV427" s="230"/>
      <c r="CW427" s="231"/>
      <c r="CX427" s="331"/>
      <c r="CY427" s="332"/>
      <c r="CZ427" s="333"/>
      <c r="DA427" s="331"/>
      <c r="DB427" s="332"/>
      <c r="DC427" s="333"/>
      <c r="DD427" s="331"/>
      <c r="DE427" s="332"/>
      <c r="DF427" s="333"/>
      <c r="DG427" s="331"/>
      <c r="DH427" s="332"/>
      <c r="DI427" s="333"/>
      <c r="DJ427" s="229"/>
      <c r="DK427" s="230"/>
      <c r="DL427" s="231"/>
      <c r="DM427" s="229"/>
      <c r="DN427" s="230"/>
      <c r="DO427" s="231"/>
      <c r="DP427" s="331"/>
      <c r="DQ427" s="332"/>
      <c r="DR427" s="333"/>
      <c r="DS427" s="331"/>
      <c r="DT427" s="332"/>
      <c r="DU427" s="333"/>
      <c r="DV427" s="331"/>
      <c r="DW427" s="332"/>
      <c r="DX427" s="333"/>
      <c r="DY427" s="331"/>
      <c r="DZ427" s="332"/>
      <c r="EA427" s="333"/>
      <c r="EB427" s="331"/>
      <c r="EC427" s="332"/>
      <c r="ED427" s="333"/>
      <c r="EE427" s="331"/>
      <c r="EF427" s="332"/>
      <c r="EG427" s="333"/>
      <c r="EH427" s="229"/>
      <c r="EI427" s="230"/>
      <c r="EJ427" s="231"/>
      <c r="EK427" s="229"/>
      <c r="EL427" s="230"/>
      <c r="EM427" s="231"/>
      <c r="EN427" s="244"/>
      <c r="EO427" s="269" t="str">
        <f t="shared" si="1292"/>
        <v/>
      </c>
      <c r="EP427" s="444" t="s">
        <v>1247</v>
      </c>
      <c r="EQ427" s="360" t="str">
        <f t="shared" si="1430"/>
        <v/>
      </c>
      <c r="ER427" s="360" t="str">
        <f t="shared" si="1431"/>
        <v/>
      </c>
      <c r="ES427" s="360" t="str">
        <f t="shared" si="1432"/>
        <v/>
      </c>
      <c r="ET427" s="360" t="str">
        <f t="shared" si="1433"/>
        <v/>
      </c>
      <c r="EU427" s="360" t="str">
        <f t="shared" si="1434"/>
        <v/>
      </c>
      <c r="EV427" s="360" t="str">
        <f t="shared" si="1435"/>
        <v/>
      </c>
      <c r="EW427" s="360" t="str">
        <f t="shared" si="1436"/>
        <v/>
      </c>
      <c r="EX427" s="360" t="str">
        <f t="shared" si="1437"/>
        <v/>
      </c>
      <c r="EY427" s="360" t="str">
        <f t="shared" si="1438"/>
        <v/>
      </c>
      <c r="EZ427" s="360" t="str">
        <f t="shared" si="1439"/>
        <v/>
      </c>
      <c r="FA427" s="360" t="str">
        <f t="shared" si="1440"/>
        <v/>
      </c>
      <c r="FB427" s="360" t="str">
        <f t="shared" si="1441"/>
        <v/>
      </c>
      <c r="FC427" s="360" t="str">
        <f t="shared" si="1442"/>
        <v/>
      </c>
      <c r="FD427" s="360" t="str">
        <f t="shared" si="1443"/>
        <v/>
      </c>
      <c r="FE427" s="360" t="str">
        <f t="shared" si="1444"/>
        <v/>
      </c>
      <c r="FF427" s="360" t="str">
        <f t="shared" si="1445"/>
        <v/>
      </c>
      <c r="FG427" s="360" t="str">
        <f t="shared" si="1446"/>
        <v/>
      </c>
      <c r="FH427" s="360" t="str">
        <f t="shared" si="1447"/>
        <v/>
      </c>
      <c r="FI427" s="360" t="str">
        <f t="shared" si="1448"/>
        <v/>
      </c>
      <c r="FJ427" s="360" t="str">
        <f t="shared" si="1449"/>
        <v/>
      </c>
      <c r="FK427" s="360" t="str">
        <f t="shared" si="1450"/>
        <v/>
      </c>
      <c r="FL427" s="360" t="str">
        <f t="shared" si="1451"/>
        <v/>
      </c>
      <c r="FM427" s="360" t="str">
        <f t="shared" si="1452"/>
        <v/>
      </c>
      <c r="FN427" s="360" t="str">
        <f t="shared" si="1453"/>
        <v/>
      </c>
      <c r="FO427" s="360" t="str">
        <f t="shared" si="1454"/>
        <v/>
      </c>
      <c r="FP427" s="360" t="str">
        <f t="shared" si="1455"/>
        <v/>
      </c>
      <c r="FQ427" s="360" t="str">
        <f t="shared" si="1456"/>
        <v/>
      </c>
      <c r="FR427" s="360" t="str">
        <f t="shared" si="1457"/>
        <v/>
      </c>
      <c r="FS427" s="360" t="str">
        <f t="shared" si="1458"/>
        <v/>
      </c>
      <c r="FT427" s="360" t="str">
        <f t="shared" si="1293"/>
        <v/>
      </c>
      <c r="FU427" s="360" t="str">
        <f t="shared" si="1459"/>
        <v/>
      </c>
      <c r="FV427" s="360" t="str">
        <f t="shared" si="1460"/>
        <v/>
      </c>
      <c r="FW427" s="360" t="str">
        <f t="shared" si="1461"/>
        <v/>
      </c>
      <c r="FX427" s="360" t="str">
        <f t="shared" si="1462"/>
        <v/>
      </c>
      <c r="FY427" s="360" t="str">
        <f t="shared" si="1463"/>
        <v/>
      </c>
      <c r="FZ427" s="360" t="str">
        <f t="shared" si="1464"/>
        <v/>
      </c>
      <c r="GA427" s="360" t="str">
        <f t="shared" si="1465"/>
        <v/>
      </c>
      <c r="GB427" s="360" t="str">
        <f t="shared" si="1466"/>
        <v/>
      </c>
      <c r="GC427" s="360" t="str">
        <f t="shared" si="1467"/>
        <v/>
      </c>
      <c r="GD427" s="360" t="str">
        <f t="shared" si="1468"/>
        <v/>
      </c>
      <c r="GE427" s="360" t="str">
        <f t="shared" si="1469"/>
        <v/>
      </c>
      <c r="GF427" s="360" t="str">
        <f t="shared" si="1470"/>
        <v/>
      </c>
      <c r="GG427" s="360" t="str">
        <f t="shared" si="1471"/>
        <v/>
      </c>
      <c r="GH427" s="360" t="str">
        <f t="shared" si="1472"/>
        <v/>
      </c>
      <c r="GI427" s="360" t="str">
        <f t="shared" si="1473"/>
        <v/>
      </c>
      <c r="GJ427" s="360" t="str">
        <f t="shared" si="1474"/>
        <v/>
      </c>
      <c r="GK427" s="444" t="s">
        <v>1247</v>
      </c>
      <c r="GL427" s="361" t="str">
        <f t="shared" si="1294"/>
        <v>-</v>
      </c>
      <c r="GM427" s="361" t="str">
        <f t="shared" si="1295"/>
        <v>-</v>
      </c>
      <c r="GN427" s="361" t="str">
        <f t="shared" si="1296"/>
        <v>-</v>
      </c>
      <c r="GO427" s="361" t="str">
        <f t="shared" si="1297"/>
        <v>-</v>
      </c>
      <c r="GP427" s="361" t="str">
        <f t="shared" si="1298"/>
        <v>-</v>
      </c>
      <c r="GQ427" s="361" t="str">
        <f t="shared" si="1299"/>
        <v>-</v>
      </c>
      <c r="GR427" s="361" t="str">
        <f t="shared" si="1300"/>
        <v>-</v>
      </c>
      <c r="GS427" s="361" t="str">
        <f t="shared" si="1301"/>
        <v>-</v>
      </c>
      <c r="GT427" s="361" t="str">
        <f t="shared" si="1302"/>
        <v>-</v>
      </c>
      <c r="GU427" s="361" t="str">
        <f t="shared" si="1303"/>
        <v>-</v>
      </c>
      <c r="GV427" s="361" t="str">
        <f t="shared" si="1304"/>
        <v>-</v>
      </c>
      <c r="GW427" s="361" t="str">
        <f t="shared" si="1305"/>
        <v>-</v>
      </c>
      <c r="GX427" s="361" t="str">
        <f t="shared" si="1306"/>
        <v>-</v>
      </c>
      <c r="GY427" s="361" t="str">
        <f t="shared" si="1307"/>
        <v>-</v>
      </c>
      <c r="GZ427" s="361" t="str">
        <f t="shared" si="1308"/>
        <v>-</v>
      </c>
      <c r="HA427" s="361" t="str">
        <f t="shared" si="1309"/>
        <v>-</v>
      </c>
      <c r="HB427" s="361" t="str">
        <f t="shared" si="1310"/>
        <v>-</v>
      </c>
      <c r="HC427" s="361" t="str">
        <f t="shared" si="1311"/>
        <v>-</v>
      </c>
      <c r="HD427" s="361" t="str">
        <f t="shared" si="1312"/>
        <v>-</v>
      </c>
      <c r="HE427" s="361" t="str">
        <f t="shared" si="1313"/>
        <v>-</v>
      </c>
      <c r="HF427" s="361" t="str">
        <f t="shared" si="1314"/>
        <v>-</v>
      </c>
      <c r="HG427" s="361" t="str">
        <f t="shared" si="1315"/>
        <v>-</v>
      </c>
      <c r="HH427" s="361" t="str">
        <f t="shared" si="1316"/>
        <v>-</v>
      </c>
      <c r="HI427" s="361" t="str">
        <f t="shared" si="1317"/>
        <v>-</v>
      </c>
      <c r="HJ427" s="361" t="str">
        <f t="shared" si="1318"/>
        <v>-</v>
      </c>
      <c r="HK427" s="361" t="str">
        <f t="shared" si="1319"/>
        <v>-</v>
      </c>
      <c r="HL427" s="361" t="str">
        <f t="shared" si="1320"/>
        <v>-</v>
      </c>
      <c r="HM427" s="361" t="str">
        <f t="shared" si="1321"/>
        <v>-</v>
      </c>
      <c r="HN427" s="361" t="str">
        <f t="shared" si="1322"/>
        <v>-</v>
      </c>
      <c r="HO427" s="361" t="str">
        <f t="shared" si="1323"/>
        <v>-</v>
      </c>
      <c r="HP427" s="361" t="str">
        <f t="shared" si="1324"/>
        <v>-</v>
      </c>
      <c r="HQ427" s="361" t="str">
        <f t="shared" si="1325"/>
        <v>-</v>
      </c>
      <c r="HR427" s="361" t="str">
        <f t="shared" si="1326"/>
        <v>-</v>
      </c>
      <c r="HS427" s="361" t="str">
        <f t="shared" si="1327"/>
        <v>-</v>
      </c>
      <c r="HT427" s="361" t="str">
        <f t="shared" si="1328"/>
        <v>-</v>
      </c>
      <c r="HU427" s="361" t="str">
        <f t="shared" si="1329"/>
        <v>-</v>
      </c>
      <c r="HV427" s="361" t="str">
        <f t="shared" si="1330"/>
        <v>-</v>
      </c>
      <c r="HW427" s="361" t="str">
        <f t="shared" si="1331"/>
        <v>-</v>
      </c>
      <c r="HX427" s="361" t="str">
        <f t="shared" si="1332"/>
        <v>-</v>
      </c>
      <c r="HY427" s="361" t="str">
        <f t="shared" si="1333"/>
        <v>-</v>
      </c>
      <c r="HZ427" s="361" t="str">
        <f t="shared" si="1334"/>
        <v>-</v>
      </c>
      <c r="IA427" s="361" t="str">
        <f t="shared" si="1335"/>
        <v>-</v>
      </c>
      <c r="IB427" s="361" t="str">
        <f t="shared" si="1336"/>
        <v>-</v>
      </c>
      <c r="IC427" s="361" t="str">
        <f t="shared" si="1337"/>
        <v>-</v>
      </c>
      <c r="ID427" s="361" t="str">
        <f t="shared" si="1338"/>
        <v>-</v>
      </c>
      <c r="IE427" s="361" t="str">
        <f t="shared" si="1339"/>
        <v>-</v>
      </c>
      <c r="IF427" s="444" t="s">
        <v>1247</v>
      </c>
      <c r="IG427" s="56" t="str">
        <f t="shared" si="1475"/>
        <v>-</v>
      </c>
      <c r="IH427" s="56" t="str">
        <f t="shared" si="1476"/>
        <v>-</v>
      </c>
      <c r="II427" s="56" t="str">
        <f t="shared" si="1477"/>
        <v>-</v>
      </c>
      <c r="IJ427" s="56" t="str">
        <f t="shared" si="1478"/>
        <v>-</v>
      </c>
      <c r="IK427" s="56" t="str">
        <f t="shared" si="1340"/>
        <v>-</v>
      </c>
      <c r="IL427" s="56" t="str">
        <f t="shared" si="1341"/>
        <v>-</v>
      </c>
      <c r="IM427" s="56" t="str">
        <f t="shared" si="1342"/>
        <v>-</v>
      </c>
      <c r="IN427" s="56" t="str">
        <f t="shared" si="1343"/>
        <v>-</v>
      </c>
      <c r="IO427" s="56" t="str">
        <f t="shared" si="1344"/>
        <v>-</v>
      </c>
      <c r="IP427" s="56" t="str">
        <f t="shared" si="1345"/>
        <v>-</v>
      </c>
      <c r="IQ427" s="56" t="str">
        <f t="shared" si="1346"/>
        <v>-</v>
      </c>
      <c r="IR427" s="56" t="str">
        <f t="shared" si="1347"/>
        <v>-</v>
      </c>
      <c r="IS427" s="56" t="str">
        <f t="shared" si="1348"/>
        <v>-</v>
      </c>
      <c r="IT427" s="56" t="str">
        <f t="shared" si="1349"/>
        <v>-</v>
      </c>
      <c r="IU427" s="56" t="str">
        <f t="shared" si="1350"/>
        <v>-</v>
      </c>
      <c r="IV427" s="56" t="str">
        <f t="shared" si="1351"/>
        <v>-</v>
      </c>
      <c r="IW427" s="56" t="str">
        <f t="shared" si="1352"/>
        <v>-</v>
      </c>
      <c r="IX427" s="56" t="str">
        <f t="shared" si="1353"/>
        <v>-</v>
      </c>
      <c r="IY427" s="56" t="str">
        <f t="shared" si="1354"/>
        <v>-</v>
      </c>
      <c r="IZ427" s="56" t="str">
        <f t="shared" si="1355"/>
        <v>-</v>
      </c>
      <c r="JA427" s="56" t="str">
        <f t="shared" si="1356"/>
        <v>-</v>
      </c>
      <c r="JB427" s="56" t="str">
        <f t="shared" si="1357"/>
        <v>-</v>
      </c>
      <c r="JC427" s="56" t="str">
        <f t="shared" si="1358"/>
        <v>-</v>
      </c>
      <c r="JD427" s="56" t="str">
        <f t="shared" si="1359"/>
        <v>-</v>
      </c>
      <c r="JE427" s="56" t="str">
        <f t="shared" si="1360"/>
        <v>-</v>
      </c>
      <c r="JF427" s="56" t="str">
        <f t="shared" si="1361"/>
        <v>-</v>
      </c>
      <c r="JG427" s="56" t="str">
        <f t="shared" si="1362"/>
        <v>-</v>
      </c>
      <c r="JH427" s="56" t="str">
        <f t="shared" si="1363"/>
        <v>-</v>
      </c>
      <c r="JI427" s="56" t="str">
        <f t="shared" si="1364"/>
        <v>-</v>
      </c>
      <c r="JJ427" s="56" t="str">
        <f t="shared" si="1365"/>
        <v>-</v>
      </c>
      <c r="JK427" s="56" t="str">
        <f t="shared" si="1366"/>
        <v>-</v>
      </c>
      <c r="JL427" s="56" t="str">
        <f t="shared" si="1367"/>
        <v>-</v>
      </c>
      <c r="JM427" s="56" t="str">
        <f t="shared" si="1368"/>
        <v>-</v>
      </c>
      <c r="JN427" s="56" t="str">
        <f t="shared" si="1369"/>
        <v>-</v>
      </c>
      <c r="JO427" s="56" t="str">
        <f t="shared" si="1370"/>
        <v>-</v>
      </c>
      <c r="JP427" s="56" t="str">
        <f t="shared" si="1371"/>
        <v>-</v>
      </c>
      <c r="JQ427" s="56" t="str">
        <f t="shared" si="1372"/>
        <v>-</v>
      </c>
      <c r="JR427" s="56" t="str">
        <f t="shared" si="1373"/>
        <v>-</v>
      </c>
      <c r="JS427" s="56" t="str">
        <f t="shared" si="1374"/>
        <v>-</v>
      </c>
      <c r="JT427" s="56" t="str">
        <f t="shared" si="1375"/>
        <v>-</v>
      </c>
      <c r="JU427" s="56" t="str">
        <f t="shared" si="1376"/>
        <v>-</v>
      </c>
      <c r="JV427" s="56" t="str">
        <f t="shared" si="1377"/>
        <v>-</v>
      </c>
      <c r="JW427" s="56" t="str">
        <f t="shared" si="1378"/>
        <v>-</v>
      </c>
      <c r="JX427" s="56" t="str">
        <f t="shared" si="1379"/>
        <v>-</v>
      </c>
      <c r="JY427" s="56" t="str">
        <f t="shared" si="1380"/>
        <v>-</v>
      </c>
      <c r="JZ427" s="56" t="str">
        <f t="shared" si="1381"/>
        <v>-</v>
      </c>
      <c r="KA427" s="444" t="s">
        <v>1247</v>
      </c>
      <c r="KB427" s="360">
        <f>IF(ISNUMBER(INDEX($EQ$15:$GK$521,$B427,EO$11)),MAX(KB$14:KB426)+1,0)</f>
        <v>0</v>
      </c>
      <c r="KC427" s="360" t="str">
        <f t="shared" si="1479"/>
        <v/>
      </c>
      <c r="KD427" s="373" t="s">
        <v>2</v>
      </c>
      <c r="KE427" s="215"/>
      <c r="KF427" s="60"/>
      <c r="KG427" s="60"/>
      <c r="KH427" s="60"/>
      <c r="KI427" s="60"/>
      <c r="KJ427" s="60"/>
      <c r="KK427" s="60"/>
      <c r="KL427" s="60"/>
      <c r="KM427" s="60"/>
      <c r="KN427" s="60"/>
      <c r="KO427" s="60"/>
      <c r="KP427" s="60"/>
      <c r="KQ427" s="60"/>
      <c r="KR427" s="60"/>
      <c r="KS427" s="60"/>
      <c r="KT427" s="60"/>
      <c r="KU427" s="60"/>
      <c r="KV427" s="60"/>
      <c r="KW427" s="60"/>
      <c r="KX427" s="60"/>
      <c r="KY427" s="60"/>
      <c r="KZ427" s="283" t="str">
        <f t="shared" si="1382"/>
        <v/>
      </c>
      <c r="LA427" s="26"/>
      <c r="LB427" s="18"/>
      <c r="LC427" s="18"/>
      <c r="LD427" s="18"/>
      <c r="LE427" s="18"/>
      <c r="LF427" s="18"/>
      <c r="LG427" s="18"/>
      <c r="LH427" s="18"/>
      <c r="LI427" s="18"/>
      <c r="LJ427" s="18"/>
      <c r="LK427" s="18"/>
      <c r="LL427" s="18"/>
      <c r="LM427" s="18"/>
      <c r="LN427" s="63"/>
      <c r="LO427" s="251">
        <f t="shared" si="1383"/>
        <v>0</v>
      </c>
      <c r="LP427" s="251">
        <f t="shared" si="1384"/>
        <v>0</v>
      </c>
      <c r="LQ427" s="251">
        <f t="shared" si="1385"/>
        <v>0</v>
      </c>
      <c r="LR427" s="251">
        <f t="shared" si="1386"/>
        <v>0</v>
      </c>
      <c r="LS427" s="251">
        <f t="shared" si="1387"/>
        <v>0</v>
      </c>
      <c r="LT427" s="251">
        <f t="shared" si="1388"/>
        <v>0</v>
      </c>
      <c r="LU427" s="251">
        <f t="shared" si="1389"/>
        <v>0</v>
      </c>
      <c r="LV427" s="251">
        <f t="shared" si="1390"/>
        <v>0</v>
      </c>
      <c r="LW427" s="251">
        <f t="shared" si="1391"/>
        <v>0</v>
      </c>
      <c r="LX427" s="251">
        <f t="shared" si="1392"/>
        <v>0</v>
      </c>
      <c r="LY427" s="251">
        <f t="shared" si="1393"/>
        <v>0</v>
      </c>
      <c r="LZ427" s="251">
        <f t="shared" si="1394"/>
        <v>0</v>
      </c>
      <c r="MA427" s="63" t="str">
        <f t="shared" si="1395"/>
        <v/>
      </c>
      <c r="MB427" s="63" t="str">
        <f t="shared" si="1287"/>
        <v/>
      </c>
      <c r="MC427" s="63">
        <f t="shared" si="1288"/>
        <v>413</v>
      </c>
      <c r="MD427" s="63" t="str">
        <f t="shared" si="1289"/>
        <v/>
      </c>
      <c r="ME427" s="63" t="str">
        <f t="shared" si="1290"/>
        <v/>
      </c>
      <c r="MF427" s="315" t="str">
        <f t="shared" si="1396"/>
        <v/>
      </c>
      <c r="MG427" s="315">
        <f>IF(ISNUMBER(MATCH(EO427,$ME$15:$ME$520,0)),0,MAX(MG$14:MG426)+1)</f>
        <v>0</v>
      </c>
      <c r="MH427" s="315" t="str">
        <f t="shared" si="1397"/>
        <v/>
      </c>
      <c r="MI427" s="369"/>
      <c r="MJ427" s="68"/>
      <c r="MK427" s="18"/>
      <c r="ML427" s="242"/>
      <c r="MM427" s="242"/>
      <c r="MN427" s="59"/>
      <c r="MO427" s="59"/>
      <c r="MP427" s="285"/>
      <c r="MQ427" s="59"/>
      <c r="MR427" s="59"/>
      <c r="MS427" s="285"/>
      <c r="MT427" s="59"/>
      <c r="MU427" s="285"/>
      <c r="MV427" s="59"/>
      <c r="MW427" s="59"/>
      <c r="MX427" s="59"/>
      <c r="MY427" s="59"/>
      <c r="MZ427" s="59"/>
      <c r="NA427" s="59"/>
      <c r="NB427" s="59"/>
      <c r="NC427" s="59"/>
      <c r="ND427" s="59"/>
      <c r="NE427" s="59"/>
      <c r="NF427" s="59"/>
      <c r="NG427" s="59"/>
      <c r="NH427" s="59"/>
      <c r="NI427" s="59"/>
      <c r="NJ427" s="59"/>
      <c r="NK427" s="59"/>
      <c r="NL427" s="454"/>
      <c r="NM427" s="454"/>
      <c r="NN427" s="59"/>
      <c r="NO427" s="18"/>
      <c r="NP427" s="18"/>
      <c r="NQ427" s="18"/>
      <c r="NR427" s="18"/>
      <c r="NS427" s="18"/>
      <c r="NT427" s="18"/>
      <c r="NU427" s="18"/>
      <c r="NV427" s="18"/>
      <c r="NW427" s="18"/>
      <c r="NX427" s="18"/>
      <c r="NY427" s="18"/>
      <c r="NZ427" s="18"/>
      <c r="OA427" s="18"/>
      <c r="OB427" s="18"/>
      <c r="OC427" s="18"/>
      <c r="OZ427" s="59"/>
      <c r="PA427" s="251" t="str">
        <f t="shared" si="1398"/>
        <v/>
      </c>
      <c r="PB427" s="251" t="str">
        <f t="shared" si="1399"/>
        <v/>
      </c>
      <c r="PC427" s="251" t="str">
        <f t="shared" si="1400"/>
        <v/>
      </c>
      <c r="PD427" s="251" t="str">
        <f t="shared" si="1401"/>
        <v/>
      </c>
      <c r="PE427" s="251" t="str">
        <f t="shared" si="1402"/>
        <v/>
      </c>
      <c r="PF427" s="251" t="str">
        <f t="shared" si="1403"/>
        <v/>
      </c>
      <c r="PG427" s="251" t="str">
        <f t="shared" si="1404"/>
        <v/>
      </c>
      <c r="PH427" s="251" t="str">
        <f t="shared" si="1405"/>
        <v/>
      </c>
      <c r="PI427" s="251" t="str">
        <f t="shared" si="1406"/>
        <v/>
      </c>
      <c r="PJ427" s="251" t="str">
        <f t="shared" si="1407"/>
        <v/>
      </c>
      <c r="PK427" s="251" t="str">
        <f t="shared" si="1408"/>
        <v/>
      </c>
      <c r="PL427" s="251" t="str">
        <f t="shared" si="1409"/>
        <v/>
      </c>
      <c r="PM427" s="251" t="str">
        <f t="shared" si="1410"/>
        <v/>
      </c>
      <c r="PN427" s="251" t="str">
        <f t="shared" si="1411"/>
        <v/>
      </c>
      <c r="PO427" s="251" t="str">
        <f t="shared" si="1412"/>
        <v/>
      </c>
      <c r="PP427" s="251" t="str">
        <f t="shared" si="1413"/>
        <v/>
      </c>
      <c r="PQ427" s="251" t="str">
        <f t="shared" si="1414"/>
        <v/>
      </c>
      <c r="PR427" s="251" t="str">
        <f t="shared" si="1415"/>
        <v/>
      </c>
      <c r="PS427" s="251" t="str">
        <f t="shared" si="1416"/>
        <v/>
      </c>
      <c r="PT427" s="251" t="str">
        <f t="shared" si="1417"/>
        <v/>
      </c>
      <c r="PU427" s="251" t="str">
        <f t="shared" si="1418"/>
        <v/>
      </c>
      <c r="PV427" s="251" t="str">
        <f t="shared" si="1419"/>
        <v/>
      </c>
      <c r="PW427" s="251" t="str">
        <f t="shared" si="1420"/>
        <v/>
      </c>
      <c r="PX427" s="251" t="str">
        <f t="shared" si="1421"/>
        <v/>
      </c>
      <c r="PY427" s="251" t="str">
        <f t="shared" si="1422"/>
        <v/>
      </c>
      <c r="PZ427" s="251" t="str">
        <f t="shared" si="1423"/>
        <v/>
      </c>
      <c r="QA427" s="251" t="str">
        <f t="shared" si="1424"/>
        <v/>
      </c>
      <c r="QB427" s="251" t="str">
        <f t="shared" si="1425"/>
        <v/>
      </c>
      <c r="QC427" s="251" t="str">
        <f t="shared" si="1426"/>
        <v/>
      </c>
      <c r="QD427" s="251" t="str">
        <f t="shared" si="1427"/>
        <v/>
      </c>
      <c r="QE427" s="251" t="str">
        <f t="shared" si="1428"/>
        <v/>
      </c>
      <c r="QF427" s="63">
        <f t="shared" si="1429"/>
        <v>0</v>
      </c>
      <c r="QG427" s="59"/>
      <c r="QH427" s="59"/>
      <c r="QI427" s="59"/>
      <c r="QJ427" s="59"/>
      <c r="QK427" s="59"/>
      <c r="QL427" s="59"/>
      <c r="QM427" s="59"/>
      <c r="QN427" s="59"/>
    </row>
    <row r="428" spans="1:456" ht="6.75" customHeight="1" x14ac:dyDescent="0.25">
      <c r="A428" s="68"/>
      <c r="B428" s="389" t="str">
        <f t="shared" si="1291"/>
        <v/>
      </c>
      <c r="C428" s="72"/>
      <c r="D428" s="261"/>
      <c r="E428" s="59"/>
      <c r="F428" s="229"/>
      <c r="G428" s="295"/>
      <c r="H428" s="295"/>
      <c r="I428" s="229"/>
      <c r="J428" s="295"/>
      <c r="K428" s="295"/>
      <c r="L428" s="229"/>
      <c r="M428" s="295"/>
      <c r="N428" s="295"/>
      <c r="O428" s="229"/>
      <c r="P428" s="295"/>
      <c r="Q428" s="295"/>
      <c r="R428" s="229"/>
      <c r="S428" s="230"/>
      <c r="T428" s="231"/>
      <c r="U428" s="229"/>
      <c r="V428" s="230"/>
      <c r="W428" s="231"/>
      <c r="X428" s="229"/>
      <c r="Y428" s="230"/>
      <c r="Z428" s="231"/>
      <c r="AA428" s="229"/>
      <c r="AB428" s="295"/>
      <c r="AC428" s="295"/>
      <c r="AD428" s="229"/>
      <c r="AE428" s="295"/>
      <c r="AF428" s="295"/>
      <c r="AG428" s="229"/>
      <c r="AH428" s="295"/>
      <c r="AI428" s="295"/>
      <c r="AJ428" s="229"/>
      <c r="AK428" s="295"/>
      <c r="AL428" s="295"/>
      <c r="AM428" s="229"/>
      <c r="AN428" s="295"/>
      <c r="AO428" s="295"/>
      <c r="AP428" s="243"/>
      <c r="AQ428" s="295"/>
      <c r="AR428" s="290"/>
      <c r="AS428" s="243"/>
      <c r="AT428" s="295"/>
      <c r="AU428" s="290"/>
      <c r="AV428" s="229"/>
      <c r="AW428" s="230"/>
      <c r="AX428" s="231"/>
      <c r="AY428" s="229"/>
      <c r="AZ428" s="230"/>
      <c r="BA428" s="231"/>
      <c r="BB428" s="229"/>
      <c r="BC428" s="230"/>
      <c r="BD428" s="231"/>
      <c r="BE428" s="229"/>
      <c r="BF428" s="230"/>
      <c r="BG428" s="231"/>
      <c r="BH428" s="229"/>
      <c r="BI428" s="230"/>
      <c r="BJ428" s="231"/>
      <c r="BK428" s="243"/>
      <c r="BL428" s="230"/>
      <c r="BM428" s="231"/>
      <c r="BN428" s="243"/>
      <c r="BO428" s="230"/>
      <c r="BP428" s="231"/>
      <c r="BQ428" s="229"/>
      <c r="BR428" s="230"/>
      <c r="BS428" s="231"/>
      <c r="BT428" s="229"/>
      <c r="BU428" s="230"/>
      <c r="BV428" s="231"/>
      <c r="BW428" s="229"/>
      <c r="BX428" s="230"/>
      <c r="BY428" s="231"/>
      <c r="BZ428" s="229"/>
      <c r="CA428" s="230"/>
      <c r="CB428" s="231"/>
      <c r="CC428" s="229"/>
      <c r="CD428" s="230"/>
      <c r="CE428" s="231"/>
      <c r="CF428" s="331"/>
      <c r="CG428" s="332"/>
      <c r="CH428" s="385"/>
      <c r="CI428" s="331"/>
      <c r="CJ428" s="332"/>
      <c r="CK428" s="385"/>
      <c r="CL428" s="243"/>
      <c r="CM428" s="230"/>
      <c r="CN428" s="354"/>
      <c r="CO428" s="243"/>
      <c r="CP428" s="230"/>
      <c r="CQ428" s="231"/>
      <c r="CR428" s="331"/>
      <c r="CS428" s="332"/>
      <c r="CT428" s="333"/>
      <c r="CU428" s="229"/>
      <c r="CV428" s="230"/>
      <c r="CW428" s="231"/>
      <c r="CX428" s="331"/>
      <c r="CY428" s="332"/>
      <c r="CZ428" s="333"/>
      <c r="DA428" s="331"/>
      <c r="DB428" s="332"/>
      <c r="DC428" s="333"/>
      <c r="DD428" s="331"/>
      <c r="DE428" s="332"/>
      <c r="DF428" s="333"/>
      <c r="DG428" s="331"/>
      <c r="DH428" s="332"/>
      <c r="DI428" s="333"/>
      <c r="DJ428" s="229"/>
      <c r="DK428" s="230"/>
      <c r="DL428" s="231"/>
      <c r="DM428" s="229"/>
      <c r="DN428" s="230"/>
      <c r="DO428" s="231"/>
      <c r="DP428" s="331"/>
      <c r="DQ428" s="332"/>
      <c r="DR428" s="333"/>
      <c r="DS428" s="331"/>
      <c r="DT428" s="332"/>
      <c r="DU428" s="333"/>
      <c r="DV428" s="331"/>
      <c r="DW428" s="332"/>
      <c r="DX428" s="333"/>
      <c r="DY428" s="331"/>
      <c r="DZ428" s="332"/>
      <c r="EA428" s="333"/>
      <c r="EB428" s="331"/>
      <c r="EC428" s="332"/>
      <c r="ED428" s="333"/>
      <c r="EE428" s="331"/>
      <c r="EF428" s="332"/>
      <c r="EG428" s="333"/>
      <c r="EH428" s="229"/>
      <c r="EI428" s="230"/>
      <c r="EJ428" s="231"/>
      <c r="EK428" s="229"/>
      <c r="EL428" s="230"/>
      <c r="EM428" s="231"/>
      <c r="EN428" s="244"/>
      <c r="EO428" s="269" t="str">
        <f t="shared" si="1292"/>
        <v/>
      </c>
      <c r="EP428" s="444" t="s">
        <v>1247</v>
      </c>
      <c r="EQ428" s="360" t="str">
        <f t="shared" si="1430"/>
        <v/>
      </c>
      <c r="ER428" s="360" t="str">
        <f t="shared" si="1431"/>
        <v/>
      </c>
      <c r="ES428" s="360" t="str">
        <f t="shared" si="1432"/>
        <v/>
      </c>
      <c r="ET428" s="360" t="str">
        <f t="shared" si="1433"/>
        <v/>
      </c>
      <c r="EU428" s="360" t="str">
        <f t="shared" si="1434"/>
        <v/>
      </c>
      <c r="EV428" s="360" t="str">
        <f t="shared" si="1435"/>
        <v/>
      </c>
      <c r="EW428" s="360" t="str">
        <f t="shared" si="1436"/>
        <v/>
      </c>
      <c r="EX428" s="360" t="str">
        <f t="shared" si="1437"/>
        <v/>
      </c>
      <c r="EY428" s="360" t="str">
        <f t="shared" si="1438"/>
        <v/>
      </c>
      <c r="EZ428" s="360" t="str">
        <f t="shared" si="1439"/>
        <v/>
      </c>
      <c r="FA428" s="360" t="str">
        <f t="shared" si="1440"/>
        <v/>
      </c>
      <c r="FB428" s="360" t="str">
        <f t="shared" si="1441"/>
        <v/>
      </c>
      <c r="FC428" s="360" t="str">
        <f t="shared" si="1442"/>
        <v/>
      </c>
      <c r="FD428" s="360" t="str">
        <f t="shared" si="1443"/>
        <v/>
      </c>
      <c r="FE428" s="360" t="str">
        <f t="shared" si="1444"/>
        <v/>
      </c>
      <c r="FF428" s="360" t="str">
        <f t="shared" si="1445"/>
        <v/>
      </c>
      <c r="FG428" s="360" t="str">
        <f t="shared" si="1446"/>
        <v/>
      </c>
      <c r="FH428" s="360" t="str">
        <f t="shared" si="1447"/>
        <v/>
      </c>
      <c r="FI428" s="360" t="str">
        <f t="shared" si="1448"/>
        <v/>
      </c>
      <c r="FJ428" s="360" t="str">
        <f t="shared" si="1449"/>
        <v/>
      </c>
      <c r="FK428" s="360" t="str">
        <f t="shared" si="1450"/>
        <v/>
      </c>
      <c r="FL428" s="360" t="str">
        <f t="shared" si="1451"/>
        <v/>
      </c>
      <c r="FM428" s="360" t="str">
        <f t="shared" si="1452"/>
        <v/>
      </c>
      <c r="FN428" s="360" t="str">
        <f t="shared" si="1453"/>
        <v/>
      </c>
      <c r="FO428" s="360" t="str">
        <f t="shared" si="1454"/>
        <v/>
      </c>
      <c r="FP428" s="360" t="str">
        <f t="shared" si="1455"/>
        <v/>
      </c>
      <c r="FQ428" s="360" t="str">
        <f t="shared" si="1456"/>
        <v/>
      </c>
      <c r="FR428" s="360" t="str">
        <f t="shared" si="1457"/>
        <v/>
      </c>
      <c r="FS428" s="360" t="str">
        <f t="shared" si="1458"/>
        <v/>
      </c>
      <c r="FT428" s="360" t="str">
        <f t="shared" si="1293"/>
        <v/>
      </c>
      <c r="FU428" s="360" t="str">
        <f t="shared" si="1459"/>
        <v/>
      </c>
      <c r="FV428" s="360" t="str">
        <f t="shared" si="1460"/>
        <v/>
      </c>
      <c r="FW428" s="360" t="str">
        <f t="shared" si="1461"/>
        <v/>
      </c>
      <c r="FX428" s="360" t="str">
        <f t="shared" si="1462"/>
        <v/>
      </c>
      <c r="FY428" s="360" t="str">
        <f t="shared" si="1463"/>
        <v/>
      </c>
      <c r="FZ428" s="360" t="str">
        <f t="shared" si="1464"/>
        <v/>
      </c>
      <c r="GA428" s="360" t="str">
        <f t="shared" si="1465"/>
        <v/>
      </c>
      <c r="GB428" s="360" t="str">
        <f t="shared" si="1466"/>
        <v/>
      </c>
      <c r="GC428" s="360" t="str">
        <f t="shared" si="1467"/>
        <v/>
      </c>
      <c r="GD428" s="360" t="str">
        <f t="shared" si="1468"/>
        <v/>
      </c>
      <c r="GE428" s="360" t="str">
        <f t="shared" si="1469"/>
        <v/>
      </c>
      <c r="GF428" s="360" t="str">
        <f t="shared" si="1470"/>
        <v/>
      </c>
      <c r="GG428" s="360" t="str">
        <f t="shared" si="1471"/>
        <v/>
      </c>
      <c r="GH428" s="360" t="str">
        <f t="shared" si="1472"/>
        <v/>
      </c>
      <c r="GI428" s="360" t="str">
        <f t="shared" si="1473"/>
        <v/>
      </c>
      <c r="GJ428" s="360" t="str">
        <f t="shared" si="1474"/>
        <v/>
      </c>
      <c r="GK428" s="444" t="s">
        <v>1247</v>
      </c>
      <c r="GL428" s="361" t="str">
        <f t="shared" si="1294"/>
        <v>-</v>
      </c>
      <c r="GM428" s="361" t="str">
        <f t="shared" si="1295"/>
        <v>-</v>
      </c>
      <c r="GN428" s="361" t="str">
        <f t="shared" si="1296"/>
        <v>-</v>
      </c>
      <c r="GO428" s="361" t="str">
        <f t="shared" si="1297"/>
        <v>-</v>
      </c>
      <c r="GP428" s="361" t="str">
        <f t="shared" si="1298"/>
        <v>-</v>
      </c>
      <c r="GQ428" s="361" t="str">
        <f t="shared" si="1299"/>
        <v>-</v>
      </c>
      <c r="GR428" s="361" t="str">
        <f t="shared" si="1300"/>
        <v>-</v>
      </c>
      <c r="GS428" s="361" t="str">
        <f t="shared" si="1301"/>
        <v>-</v>
      </c>
      <c r="GT428" s="361" t="str">
        <f t="shared" si="1302"/>
        <v>-</v>
      </c>
      <c r="GU428" s="361" t="str">
        <f t="shared" si="1303"/>
        <v>-</v>
      </c>
      <c r="GV428" s="361" t="str">
        <f t="shared" si="1304"/>
        <v>-</v>
      </c>
      <c r="GW428" s="361" t="str">
        <f t="shared" si="1305"/>
        <v>-</v>
      </c>
      <c r="GX428" s="361" t="str">
        <f t="shared" si="1306"/>
        <v>-</v>
      </c>
      <c r="GY428" s="361" t="str">
        <f t="shared" si="1307"/>
        <v>-</v>
      </c>
      <c r="GZ428" s="361" t="str">
        <f t="shared" si="1308"/>
        <v>-</v>
      </c>
      <c r="HA428" s="361" t="str">
        <f t="shared" si="1309"/>
        <v>-</v>
      </c>
      <c r="HB428" s="361" t="str">
        <f t="shared" si="1310"/>
        <v>-</v>
      </c>
      <c r="HC428" s="361" t="str">
        <f t="shared" si="1311"/>
        <v>-</v>
      </c>
      <c r="HD428" s="361" t="str">
        <f t="shared" si="1312"/>
        <v>-</v>
      </c>
      <c r="HE428" s="361" t="str">
        <f t="shared" si="1313"/>
        <v>-</v>
      </c>
      <c r="HF428" s="361" t="str">
        <f t="shared" si="1314"/>
        <v>-</v>
      </c>
      <c r="HG428" s="361" t="str">
        <f t="shared" si="1315"/>
        <v>-</v>
      </c>
      <c r="HH428" s="361" t="str">
        <f t="shared" si="1316"/>
        <v>-</v>
      </c>
      <c r="HI428" s="361" t="str">
        <f t="shared" si="1317"/>
        <v>-</v>
      </c>
      <c r="HJ428" s="361" t="str">
        <f t="shared" si="1318"/>
        <v>-</v>
      </c>
      <c r="HK428" s="361" t="str">
        <f t="shared" si="1319"/>
        <v>-</v>
      </c>
      <c r="HL428" s="361" t="str">
        <f t="shared" si="1320"/>
        <v>-</v>
      </c>
      <c r="HM428" s="361" t="str">
        <f t="shared" si="1321"/>
        <v>-</v>
      </c>
      <c r="HN428" s="361" t="str">
        <f t="shared" si="1322"/>
        <v>-</v>
      </c>
      <c r="HO428" s="361" t="str">
        <f t="shared" si="1323"/>
        <v>-</v>
      </c>
      <c r="HP428" s="361" t="str">
        <f t="shared" si="1324"/>
        <v>-</v>
      </c>
      <c r="HQ428" s="361" t="str">
        <f t="shared" si="1325"/>
        <v>-</v>
      </c>
      <c r="HR428" s="361" t="str">
        <f t="shared" si="1326"/>
        <v>-</v>
      </c>
      <c r="HS428" s="361" t="str">
        <f t="shared" si="1327"/>
        <v>-</v>
      </c>
      <c r="HT428" s="361" t="str">
        <f t="shared" si="1328"/>
        <v>-</v>
      </c>
      <c r="HU428" s="361" t="str">
        <f t="shared" si="1329"/>
        <v>-</v>
      </c>
      <c r="HV428" s="361" t="str">
        <f t="shared" si="1330"/>
        <v>-</v>
      </c>
      <c r="HW428" s="361" t="str">
        <f t="shared" si="1331"/>
        <v>-</v>
      </c>
      <c r="HX428" s="361" t="str">
        <f t="shared" si="1332"/>
        <v>-</v>
      </c>
      <c r="HY428" s="361" t="str">
        <f t="shared" si="1333"/>
        <v>-</v>
      </c>
      <c r="HZ428" s="361" t="str">
        <f t="shared" si="1334"/>
        <v>-</v>
      </c>
      <c r="IA428" s="361" t="str">
        <f t="shared" si="1335"/>
        <v>-</v>
      </c>
      <c r="IB428" s="361" t="str">
        <f t="shared" si="1336"/>
        <v>-</v>
      </c>
      <c r="IC428" s="361" t="str">
        <f t="shared" si="1337"/>
        <v>-</v>
      </c>
      <c r="ID428" s="361" t="str">
        <f t="shared" si="1338"/>
        <v>-</v>
      </c>
      <c r="IE428" s="361" t="str">
        <f t="shared" si="1339"/>
        <v>-</v>
      </c>
      <c r="IF428" s="444" t="s">
        <v>1247</v>
      </c>
      <c r="IG428" s="56" t="str">
        <f t="shared" si="1475"/>
        <v>-</v>
      </c>
      <c r="IH428" s="56" t="str">
        <f t="shared" si="1476"/>
        <v>-</v>
      </c>
      <c r="II428" s="56" t="str">
        <f t="shared" si="1477"/>
        <v>-</v>
      </c>
      <c r="IJ428" s="56" t="str">
        <f t="shared" si="1478"/>
        <v>-</v>
      </c>
      <c r="IK428" s="56" t="str">
        <f t="shared" si="1340"/>
        <v>-</v>
      </c>
      <c r="IL428" s="56" t="str">
        <f t="shared" si="1341"/>
        <v>-</v>
      </c>
      <c r="IM428" s="56" t="str">
        <f t="shared" si="1342"/>
        <v>-</v>
      </c>
      <c r="IN428" s="56" t="str">
        <f t="shared" si="1343"/>
        <v>-</v>
      </c>
      <c r="IO428" s="56" t="str">
        <f t="shared" si="1344"/>
        <v>-</v>
      </c>
      <c r="IP428" s="56" t="str">
        <f t="shared" si="1345"/>
        <v>-</v>
      </c>
      <c r="IQ428" s="56" t="str">
        <f t="shared" si="1346"/>
        <v>-</v>
      </c>
      <c r="IR428" s="56" t="str">
        <f t="shared" si="1347"/>
        <v>-</v>
      </c>
      <c r="IS428" s="56" t="str">
        <f t="shared" si="1348"/>
        <v>-</v>
      </c>
      <c r="IT428" s="56" t="str">
        <f t="shared" si="1349"/>
        <v>-</v>
      </c>
      <c r="IU428" s="56" t="str">
        <f t="shared" si="1350"/>
        <v>-</v>
      </c>
      <c r="IV428" s="56" t="str">
        <f t="shared" si="1351"/>
        <v>-</v>
      </c>
      <c r="IW428" s="56" t="str">
        <f t="shared" si="1352"/>
        <v>-</v>
      </c>
      <c r="IX428" s="56" t="str">
        <f t="shared" si="1353"/>
        <v>-</v>
      </c>
      <c r="IY428" s="56" t="str">
        <f t="shared" si="1354"/>
        <v>-</v>
      </c>
      <c r="IZ428" s="56" t="str">
        <f t="shared" si="1355"/>
        <v>-</v>
      </c>
      <c r="JA428" s="56" t="str">
        <f t="shared" si="1356"/>
        <v>-</v>
      </c>
      <c r="JB428" s="56" t="str">
        <f t="shared" si="1357"/>
        <v>-</v>
      </c>
      <c r="JC428" s="56" t="str">
        <f t="shared" si="1358"/>
        <v>-</v>
      </c>
      <c r="JD428" s="56" t="str">
        <f t="shared" si="1359"/>
        <v>-</v>
      </c>
      <c r="JE428" s="56" t="str">
        <f t="shared" si="1360"/>
        <v>-</v>
      </c>
      <c r="JF428" s="56" t="str">
        <f t="shared" si="1361"/>
        <v>-</v>
      </c>
      <c r="JG428" s="56" t="str">
        <f t="shared" si="1362"/>
        <v>-</v>
      </c>
      <c r="JH428" s="56" t="str">
        <f t="shared" si="1363"/>
        <v>-</v>
      </c>
      <c r="JI428" s="56" t="str">
        <f t="shared" si="1364"/>
        <v>-</v>
      </c>
      <c r="JJ428" s="56" t="str">
        <f t="shared" si="1365"/>
        <v>-</v>
      </c>
      <c r="JK428" s="56" t="str">
        <f t="shared" si="1366"/>
        <v>-</v>
      </c>
      <c r="JL428" s="56" t="str">
        <f t="shared" si="1367"/>
        <v>-</v>
      </c>
      <c r="JM428" s="56" t="str">
        <f t="shared" si="1368"/>
        <v>-</v>
      </c>
      <c r="JN428" s="56" t="str">
        <f t="shared" si="1369"/>
        <v>-</v>
      </c>
      <c r="JO428" s="56" t="str">
        <f t="shared" si="1370"/>
        <v>-</v>
      </c>
      <c r="JP428" s="56" t="str">
        <f t="shared" si="1371"/>
        <v>-</v>
      </c>
      <c r="JQ428" s="56" t="str">
        <f t="shared" si="1372"/>
        <v>-</v>
      </c>
      <c r="JR428" s="56" t="str">
        <f t="shared" si="1373"/>
        <v>-</v>
      </c>
      <c r="JS428" s="56" t="str">
        <f t="shared" si="1374"/>
        <v>-</v>
      </c>
      <c r="JT428" s="56" t="str">
        <f t="shared" si="1375"/>
        <v>-</v>
      </c>
      <c r="JU428" s="56" t="str">
        <f t="shared" si="1376"/>
        <v>-</v>
      </c>
      <c r="JV428" s="56" t="str">
        <f t="shared" si="1377"/>
        <v>-</v>
      </c>
      <c r="JW428" s="56" t="str">
        <f t="shared" si="1378"/>
        <v>-</v>
      </c>
      <c r="JX428" s="56" t="str">
        <f t="shared" si="1379"/>
        <v>-</v>
      </c>
      <c r="JY428" s="56" t="str">
        <f t="shared" si="1380"/>
        <v>-</v>
      </c>
      <c r="JZ428" s="56" t="str">
        <f t="shared" si="1381"/>
        <v>-</v>
      </c>
      <c r="KA428" s="444" t="s">
        <v>1247</v>
      </c>
      <c r="KB428" s="360">
        <f>IF(ISNUMBER(INDEX($EQ$15:$GK$521,$B428,EO$11)),MAX(KB$14:KB427)+1,0)</f>
        <v>0</v>
      </c>
      <c r="KC428" s="360" t="str">
        <f t="shared" si="1479"/>
        <v/>
      </c>
      <c r="KD428" s="373" t="s">
        <v>2</v>
      </c>
      <c r="KE428" s="215"/>
      <c r="KF428" s="60"/>
      <c r="KG428" s="60"/>
      <c r="KH428" s="60"/>
      <c r="KI428" s="60"/>
      <c r="KJ428" s="60"/>
      <c r="KK428" s="60"/>
      <c r="KL428" s="60"/>
      <c r="KM428" s="60"/>
      <c r="KN428" s="60"/>
      <c r="KO428" s="60"/>
      <c r="KP428" s="60"/>
      <c r="KQ428" s="60"/>
      <c r="KR428" s="60"/>
      <c r="KS428" s="60"/>
      <c r="KT428" s="60"/>
      <c r="KU428" s="60"/>
      <c r="KV428" s="60"/>
      <c r="KW428" s="60"/>
      <c r="KX428" s="60"/>
      <c r="KY428" s="60"/>
      <c r="KZ428" s="283" t="str">
        <f t="shared" si="1382"/>
        <v/>
      </c>
      <c r="LA428" s="26"/>
      <c r="LB428" s="18"/>
      <c r="LC428" s="18"/>
      <c r="LD428" s="18"/>
      <c r="LE428" s="18"/>
      <c r="LF428" s="18"/>
      <c r="LG428" s="18"/>
      <c r="LH428" s="18"/>
      <c r="LI428" s="18"/>
      <c r="LJ428" s="18"/>
      <c r="LK428" s="18"/>
      <c r="LL428" s="18"/>
      <c r="LM428" s="18"/>
      <c r="LN428" s="63"/>
      <c r="LO428" s="251">
        <f t="shared" si="1383"/>
        <v>0</v>
      </c>
      <c r="LP428" s="251">
        <f t="shared" si="1384"/>
        <v>0</v>
      </c>
      <c r="LQ428" s="251">
        <f t="shared" si="1385"/>
        <v>0</v>
      </c>
      <c r="LR428" s="251">
        <f t="shared" si="1386"/>
        <v>0</v>
      </c>
      <c r="LS428" s="251">
        <f t="shared" si="1387"/>
        <v>0</v>
      </c>
      <c r="LT428" s="251">
        <f t="shared" si="1388"/>
        <v>0</v>
      </c>
      <c r="LU428" s="251">
        <f t="shared" si="1389"/>
        <v>0</v>
      </c>
      <c r="LV428" s="251">
        <f t="shared" si="1390"/>
        <v>0</v>
      </c>
      <c r="LW428" s="251">
        <f t="shared" si="1391"/>
        <v>0</v>
      </c>
      <c r="LX428" s="251">
        <f t="shared" si="1392"/>
        <v>0</v>
      </c>
      <c r="LY428" s="251">
        <f t="shared" si="1393"/>
        <v>0</v>
      </c>
      <c r="LZ428" s="251">
        <f t="shared" si="1394"/>
        <v>0</v>
      </c>
      <c r="MA428" s="63" t="str">
        <f t="shared" si="1395"/>
        <v/>
      </c>
      <c r="MB428" s="63" t="str">
        <f t="shared" si="1287"/>
        <v/>
      </c>
      <c r="MC428" s="63">
        <f t="shared" si="1288"/>
        <v>414</v>
      </c>
      <c r="MD428" s="63" t="str">
        <f t="shared" si="1289"/>
        <v/>
      </c>
      <c r="ME428" s="63" t="str">
        <f t="shared" si="1290"/>
        <v/>
      </c>
      <c r="MF428" s="315" t="str">
        <f t="shared" si="1396"/>
        <v/>
      </c>
      <c r="MG428" s="315">
        <f>IF(ISNUMBER(MATCH(EO428,$ME$15:$ME$520,0)),0,MAX(MG$14:MG427)+1)</f>
        <v>0</v>
      </c>
      <c r="MH428" s="315" t="str">
        <f t="shared" si="1397"/>
        <v/>
      </c>
      <c r="MI428" s="369"/>
      <c r="MJ428" s="68"/>
      <c r="MK428" s="18"/>
      <c r="ML428" s="242"/>
      <c r="MM428" s="242"/>
      <c r="MN428" s="59"/>
      <c r="MO428" s="59"/>
      <c r="MP428" s="285"/>
      <c r="MQ428" s="59"/>
      <c r="MR428" s="59"/>
      <c r="MS428" s="285"/>
      <c r="MT428" s="59"/>
      <c r="MU428" s="285"/>
      <c r="MV428" s="59"/>
      <c r="MW428" s="59"/>
      <c r="MX428" s="59"/>
      <c r="MY428" s="59"/>
      <c r="MZ428" s="59"/>
      <c r="NA428" s="59"/>
      <c r="NB428" s="59"/>
      <c r="NC428" s="59"/>
      <c r="ND428" s="59"/>
      <c r="NE428" s="59"/>
      <c r="NF428" s="59"/>
      <c r="NG428" s="59"/>
      <c r="NH428" s="59"/>
      <c r="NI428" s="59"/>
      <c r="NJ428" s="59"/>
      <c r="NK428" s="59"/>
      <c r="NL428" s="454"/>
      <c r="NM428" s="454"/>
      <c r="NN428" s="59"/>
      <c r="NO428" s="18"/>
      <c r="NP428" s="18"/>
      <c r="NQ428" s="18"/>
      <c r="NR428" s="18"/>
      <c r="NS428" s="18"/>
      <c r="NT428" s="18"/>
      <c r="NU428" s="18"/>
      <c r="NV428" s="18"/>
      <c r="NW428" s="18"/>
      <c r="NX428" s="18"/>
      <c r="NY428" s="18"/>
      <c r="NZ428" s="18"/>
      <c r="OA428" s="18"/>
      <c r="OB428" s="18"/>
      <c r="OC428" s="18"/>
      <c r="OZ428" s="59"/>
      <c r="PA428" s="251" t="str">
        <f t="shared" si="1398"/>
        <v/>
      </c>
      <c r="PB428" s="251" t="str">
        <f t="shared" si="1399"/>
        <v/>
      </c>
      <c r="PC428" s="251" t="str">
        <f t="shared" si="1400"/>
        <v/>
      </c>
      <c r="PD428" s="251" t="str">
        <f t="shared" si="1401"/>
        <v/>
      </c>
      <c r="PE428" s="251" t="str">
        <f t="shared" si="1402"/>
        <v/>
      </c>
      <c r="PF428" s="251" t="str">
        <f t="shared" si="1403"/>
        <v/>
      </c>
      <c r="PG428" s="251" t="str">
        <f t="shared" si="1404"/>
        <v/>
      </c>
      <c r="PH428" s="251" t="str">
        <f t="shared" si="1405"/>
        <v/>
      </c>
      <c r="PI428" s="251" t="str">
        <f t="shared" si="1406"/>
        <v/>
      </c>
      <c r="PJ428" s="251" t="str">
        <f t="shared" si="1407"/>
        <v/>
      </c>
      <c r="PK428" s="251" t="str">
        <f t="shared" si="1408"/>
        <v/>
      </c>
      <c r="PL428" s="251" t="str">
        <f t="shared" si="1409"/>
        <v/>
      </c>
      <c r="PM428" s="251" t="str">
        <f t="shared" si="1410"/>
        <v/>
      </c>
      <c r="PN428" s="251" t="str">
        <f t="shared" si="1411"/>
        <v/>
      </c>
      <c r="PO428" s="251" t="str">
        <f t="shared" si="1412"/>
        <v/>
      </c>
      <c r="PP428" s="251" t="str">
        <f t="shared" si="1413"/>
        <v/>
      </c>
      <c r="PQ428" s="251" t="str">
        <f t="shared" si="1414"/>
        <v/>
      </c>
      <c r="PR428" s="251" t="str">
        <f t="shared" si="1415"/>
        <v/>
      </c>
      <c r="PS428" s="251" t="str">
        <f t="shared" si="1416"/>
        <v/>
      </c>
      <c r="PT428" s="251" t="str">
        <f t="shared" si="1417"/>
        <v/>
      </c>
      <c r="PU428" s="251" t="str">
        <f t="shared" si="1418"/>
        <v/>
      </c>
      <c r="PV428" s="251" t="str">
        <f t="shared" si="1419"/>
        <v/>
      </c>
      <c r="PW428" s="251" t="str">
        <f t="shared" si="1420"/>
        <v/>
      </c>
      <c r="PX428" s="251" t="str">
        <f t="shared" si="1421"/>
        <v/>
      </c>
      <c r="PY428" s="251" t="str">
        <f t="shared" si="1422"/>
        <v/>
      </c>
      <c r="PZ428" s="251" t="str">
        <f t="shared" si="1423"/>
        <v/>
      </c>
      <c r="QA428" s="251" t="str">
        <f t="shared" si="1424"/>
        <v/>
      </c>
      <c r="QB428" s="251" t="str">
        <f t="shared" si="1425"/>
        <v/>
      </c>
      <c r="QC428" s="251" t="str">
        <f t="shared" si="1426"/>
        <v/>
      </c>
      <c r="QD428" s="251" t="str">
        <f t="shared" si="1427"/>
        <v/>
      </c>
      <c r="QE428" s="251" t="str">
        <f t="shared" si="1428"/>
        <v/>
      </c>
      <c r="QF428" s="63">
        <f t="shared" si="1429"/>
        <v>0</v>
      </c>
      <c r="QG428" s="59"/>
      <c r="QH428" s="59"/>
      <c r="QI428" s="59"/>
      <c r="QJ428" s="59"/>
      <c r="QK428" s="59"/>
      <c r="QL428" s="59"/>
      <c r="QM428" s="59"/>
      <c r="QN428" s="59"/>
    </row>
    <row r="429" spans="1:456" ht="6.75" customHeight="1" x14ac:dyDescent="0.25">
      <c r="A429" s="68"/>
      <c r="B429" s="389" t="str">
        <f t="shared" si="1291"/>
        <v/>
      </c>
      <c r="C429" s="72"/>
      <c r="D429" s="261"/>
      <c r="E429" s="59"/>
      <c r="F429" s="229"/>
      <c r="G429" s="295"/>
      <c r="H429" s="295"/>
      <c r="I429" s="229"/>
      <c r="J429" s="295"/>
      <c r="K429" s="295"/>
      <c r="L429" s="229"/>
      <c r="M429" s="295"/>
      <c r="N429" s="295"/>
      <c r="O429" s="229"/>
      <c r="P429" s="295"/>
      <c r="Q429" s="295"/>
      <c r="R429" s="229"/>
      <c r="S429" s="230"/>
      <c r="T429" s="231"/>
      <c r="U429" s="229"/>
      <c r="V429" s="230"/>
      <c r="W429" s="231"/>
      <c r="X429" s="229"/>
      <c r="Y429" s="230"/>
      <c r="Z429" s="231"/>
      <c r="AA429" s="229"/>
      <c r="AB429" s="295"/>
      <c r="AC429" s="295"/>
      <c r="AD429" s="229"/>
      <c r="AE429" s="295"/>
      <c r="AF429" s="295"/>
      <c r="AG429" s="229"/>
      <c r="AH429" s="295"/>
      <c r="AI429" s="295"/>
      <c r="AJ429" s="229"/>
      <c r="AK429" s="295"/>
      <c r="AL429" s="295"/>
      <c r="AM429" s="229"/>
      <c r="AN429" s="295"/>
      <c r="AO429" s="295"/>
      <c r="AP429" s="243"/>
      <c r="AQ429" s="295"/>
      <c r="AR429" s="290"/>
      <c r="AS429" s="243"/>
      <c r="AT429" s="295"/>
      <c r="AU429" s="290"/>
      <c r="AV429" s="229"/>
      <c r="AW429" s="230"/>
      <c r="AX429" s="231"/>
      <c r="AY429" s="229"/>
      <c r="AZ429" s="230"/>
      <c r="BA429" s="231"/>
      <c r="BB429" s="229"/>
      <c r="BC429" s="230"/>
      <c r="BD429" s="231"/>
      <c r="BE429" s="229"/>
      <c r="BF429" s="230"/>
      <c r="BG429" s="231"/>
      <c r="BH429" s="229"/>
      <c r="BI429" s="230"/>
      <c r="BJ429" s="231"/>
      <c r="BK429" s="243"/>
      <c r="BL429" s="230"/>
      <c r="BM429" s="231"/>
      <c r="BN429" s="243"/>
      <c r="BO429" s="230"/>
      <c r="BP429" s="231"/>
      <c r="BQ429" s="229"/>
      <c r="BR429" s="230"/>
      <c r="BS429" s="231"/>
      <c r="BT429" s="229"/>
      <c r="BU429" s="230"/>
      <c r="BV429" s="231"/>
      <c r="BW429" s="229"/>
      <c r="BX429" s="230"/>
      <c r="BY429" s="231"/>
      <c r="BZ429" s="229"/>
      <c r="CA429" s="230"/>
      <c r="CB429" s="231"/>
      <c r="CC429" s="229"/>
      <c r="CD429" s="230"/>
      <c r="CE429" s="231"/>
      <c r="CF429" s="331"/>
      <c r="CG429" s="332"/>
      <c r="CH429" s="385"/>
      <c r="CI429" s="331"/>
      <c r="CJ429" s="332"/>
      <c r="CK429" s="385"/>
      <c r="CL429" s="243"/>
      <c r="CM429" s="230"/>
      <c r="CN429" s="354"/>
      <c r="CO429" s="243"/>
      <c r="CP429" s="230"/>
      <c r="CQ429" s="231"/>
      <c r="CR429" s="331"/>
      <c r="CS429" s="332"/>
      <c r="CT429" s="333"/>
      <c r="CU429" s="229"/>
      <c r="CV429" s="230"/>
      <c r="CW429" s="231"/>
      <c r="CX429" s="331"/>
      <c r="CY429" s="332"/>
      <c r="CZ429" s="333"/>
      <c r="DA429" s="331"/>
      <c r="DB429" s="332"/>
      <c r="DC429" s="333"/>
      <c r="DD429" s="331"/>
      <c r="DE429" s="332"/>
      <c r="DF429" s="333"/>
      <c r="DG429" s="331"/>
      <c r="DH429" s="332"/>
      <c r="DI429" s="333"/>
      <c r="DJ429" s="229"/>
      <c r="DK429" s="230"/>
      <c r="DL429" s="231"/>
      <c r="DM429" s="229"/>
      <c r="DN429" s="230"/>
      <c r="DO429" s="231"/>
      <c r="DP429" s="331"/>
      <c r="DQ429" s="332"/>
      <c r="DR429" s="333"/>
      <c r="DS429" s="331"/>
      <c r="DT429" s="332"/>
      <c r="DU429" s="333"/>
      <c r="DV429" s="331"/>
      <c r="DW429" s="332"/>
      <c r="DX429" s="333"/>
      <c r="DY429" s="331"/>
      <c r="DZ429" s="332"/>
      <c r="EA429" s="333"/>
      <c r="EB429" s="331"/>
      <c r="EC429" s="332"/>
      <c r="ED429" s="333"/>
      <c r="EE429" s="331"/>
      <c r="EF429" s="332"/>
      <c r="EG429" s="333"/>
      <c r="EH429" s="229"/>
      <c r="EI429" s="230"/>
      <c r="EJ429" s="231"/>
      <c r="EK429" s="229"/>
      <c r="EL429" s="230"/>
      <c r="EM429" s="231"/>
      <c r="EN429" s="244"/>
      <c r="EO429" s="269" t="str">
        <f t="shared" si="1292"/>
        <v/>
      </c>
      <c r="EP429" s="444" t="s">
        <v>1247</v>
      </c>
      <c r="EQ429" s="360" t="str">
        <f t="shared" si="1430"/>
        <v/>
      </c>
      <c r="ER429" s="360" t="str">
        <f t="shared" si="1431"/>
        <v/>
      </c>
      <c r="ES429" s="360" t="str">
        <f t="shared" si="1432"/>
        <v/>
      </c>
      <c r="ET429" s="360" t="str">
        <f t="shared" si="1433"/>
        <v/>
      </c>
      <c r="EU429" s="360" t="str">
        <f t="shared" si="1434"/>
        <v/>
      </c>
      <c r="EV429" s="360" t="str">
        <f t="shared" si="1435"/>
        <v/>
      </c>
      <c r="EW429" s="360" t="str">
        <f t="shared" si="1436"/>
        <v/>
      </c>
      <c r="EX429" s="360" t="str">
        <f t="shared" si="1437"/>
        <v/>
      </c>
      <c r="EY429" s="360" t="str">
        <f t="shared" si="1438"/>
        <v/>
      </c>
      <c r="EZ429" s="360" t="str">
        <f t="shared" si="1439"/>
        <v/>
      </c>
      <c r="FA429" s="360" t="str">
        <f t="shared" si="1440"/>
        <v/>
      </c>
      <c r="FB429" s="360" t="str">
        <f t="shared" si="1441"/>
        <v/>
      </c>
      <c r="FC429" s="360" t="str">
        <f t="shared" si="1442"/>
        <v/>
      </c>
      <c r="FD429" s="360" t="str">
        <f t="shared" si="1443"/>
        <v/>
      </c>
      <c r="FE429" s="360" t="str">
        <f t="shared" si="1444"/>
        <v/>
      </c>
      <c r="FF429" s="360" t="str">
        <f t="shared" si="1445"/>
        <v/>
      </c>
      <c r="FG429" s="360" t="str">
        <f t="shared" si="1446"/>
        <v/>
      </c>
      <c r="FH429" s="360" t="str">
        <f t="shared" si="1447"/>
        <v/>
      </c>
      <c r="FI429" s="360" t="str">
        <f t="shared" si="1448"/>
        <v/>
      </c>
      <c r="FJ429" s="360" t="str">
        <f t="shared" si="1449"/>
        <v/>
      </c>
      <c r="FK429" s="360" t="str">
        <f t="shared" si="1450"/>
        <v/>
      </c>
      <c r="FL429" s="360" t="str">
        <f t="shared" si="1451"/>
        <v/>
      </c>
      <c r="FM429" s="360" t="str">
        <f t="shared" si="1452"/>
        <v/>
      </c>
      <c r="FN429" s="360" t="str">
        <f t="shared" si="1453"/>
        <v/>
      </c>
      <c r="FO429" s="360" t="str">
        <f t="shared" si="1454"/>
        <v/>
      </c>
      <c r="FP429" s="360" t="str">
        <f t="shared" si="1455"/>
        <v/>
      </c>
      <c r="FQ429" s="360" t="str">
        <f t="shared" si="1456"/>
        <v/>
      </c>
      <c r="FR429" s="360" t="str">
        <f t="shared" si="1457"/>
        <v/>
      </c>
      <c r="FS429" s="360" t="str">
        <f t="shared" si="1458"/>
        <v/>
      </c>
      <c r="FT429" s="360" t="str">
        <f t="shared" si="1293"/>
        <v/>
      </c>
      <c r="FU429" s="360" t="str">
        <f t="shared" si="1459"/>
        <v/>
      </c>
      <c r="FV429" s="360" t="str">
        <f t="shared" si="1460"/>
        <v/>
      </c>
      <c r="FW429" s="360" t="str">
        <f t="shared" si="1461"/>
        <v/>
      </c>
      <c r="FX429" s="360" t="str">
        <f t="shared" si="1462"/>
        <v/>
      </c>
      <c r="FY429" s="360" t="str">
        <f t="shared" si="1463"/>
        <v/>
      </c>
      <c r="FZ429" s="360" t="str">
        <f t="shared" si="1464"/>
        <v/>
      </c>
      <c r="GA429" s="360" t="str">
        <f t="shared" si="1465"/>
        <v/>
      </c>
      <c r="GB429" s="360" t="str">
        <f t="shared" si="1466"/>
        <v/>
      </c>
      <c r="GC429" s="360" t="str">
        <f t="shared" si="1467"/>
        <v/>
      </c>
      <c r="GD429" s="360" t="str">
        <f t="shared" si="1468"/>
        <v/>
      </c>
      <c r="GE429" s="360" t="str">
        <f t="shared" si="1469"/>
        <v/>
      </c>
      <c r="GF429" s="360" t="str">
        <f t="shared" si="1470"/>
        <v/>
      </c>
      <c r="GG429" s="360" t="str">
        <f t="shared" si="1471"/>
        <v/>
      </c>
      <c r="GH429" s="360" t="str">
        <f t="shared" si="1472"/>
        <v/>
      </c>
      <c r="GI429" s="360" t="str">
        <f t="shared" si="1473"/>
        <v/>
      </c>
      <c r="GJ429" s="360" t="str">
        <f t="shared" si="1474"/>
        <v/>
      </c>
      <c r="GK429" s="444" t="s">
        <v>1247</v>
      </c>
      <c r="GL429" s="361" t="str">
        <f t="shared" si="1294"/>
        <v>-</v>
      </c>
      <c r="GM429" s="361" t="str">
        <f t="shared" si="1295"/>
        <v>-</v>
      </c>
      <c r="GN429" s="361" t="str">
        <f t="shared" si="1296"/>
        <v>-</v>
      </c>
      <c r="GO429" s="361" t="str">
        <f t="shared" si="1297"/>
        <v>-</v>
      </c>
      <c r="GP429" s="361" t="str">
        <f t="shared" si="1298"/>
        <v>-</v>
      </c>
      <c r="GQ429" s="361" t="str">
        <f t="shared" si="1299"/>
        <v>-</v>
      </c>
      <c r="GR429" s="361" t="str">
        <f t="shared" si="1300"/>
        <v>-</v>
      </c>
      <c r="GS429" s="361" t="str">
        <f t="shared" si="1301"/>
        <v>-</v>
      </c>
      <c r="GT429" s="361" t="str">
        <f t="shared" si="1302"/>
        <v>-</v>
      </c>
      <c r="GU429" s="361" t="str">
        <f t="shared" si="1303"/>
        <v>-</v>
      </c>
      <c r="GV429" s="361" t="str">
        <f t="shared" si="1304"/>
        <v>-</v>
      </c>
      <c r="GW429" s="361" t="str">
        <f t="shared" si="1305"/>
        <v>-</v>
      </c>
      <c r="GX429" s="361" t="str">
        <f t="shared" si="1306"/>
        <v>-</v>
      </c>
      <c r="GY429" s="361" t="str">
        <f t="shared" si="1307"/>
        <v>-</v>
      </c>
      <c r="GZ429" s="361" t="str">
        <f t="shared" si="1308"/>
        <v>-</v>
      </c>
      <c r="HA429" s="361" t="str">
        <f t="shared" si="1309"/>
        <v>-</v>
      </c>
      <c r="HB429" s="361" t="str">
        <f t="shared" si="1310"/>
        <v>-</v>
      </c>
      <c r="HC429" s="361" t="str">
        <f t="shared" si="1311"/>
        <v>-</v>
      </c>
      <c r="HD429" s="361" t="str">
        <f t="shared" si="1312"/>
        <v>-</v>
      </c>
      <c r="HE429" s="361" t="str">
        <f t="shared" si="1313"/>
        <v>-</v>
      </c>
      <c r="HF429" s="361" t="str">
        <f t="shared" si="1314"/>
        <v>-</v>
      </c>
      <c r="HG429" s="361" t="str">
        <f t="shared" si="1315"/>
        <v>-</v>
      </c>
      <c r="HH429" s="361" t="str">
        <f t="shared" si="1316"/>
        <v>-</v>
      </c>
      <c r="HI429" s="361" t="str">
        <f t="shared" si="1317"/>
        <v>-</v>
      </c>
      <c r="HJ429" s="361" t="str">
        <f t="shared" si="1318"/>
        <v>-</v>
      </c>
      <c r="HK429" s="361" t="str">
        <f t="shared" si="1319"/>
        <v>-</v>
      </c>
      <c r="HL429" s="361" t="str">
        <f t="shared" si="1320"/>
        <v>-</v>
      </c>
      <c r="HM429" s="361" t="str">
        <f t="shared" si="1321"/>
        <v>-</v>
      </c>
      <c r="HN429" s="361" t="str">
        <f t="shared" si="1322"/>
        <v>-</v>
      </c>
      <c r="HO429" s="361" t="str">
        <f t="shared" si="1323"/>
        <v>-</v>
      </c>
      <c r="HP429" s="361" t="str">
        <f t="shared" si="1324"/>
        <v>-</v>
      </c>
      <c r="HQ429" s="361" t="str">
        <f t="shared" si="1325"/>
        <v>-</v>
      </c>
      <c r="HR429" s="361" t="str">
        <f t="shared" si="1326"/>
        <v>-</v>
      </c>
      <c r="HS429" s="361" t="str">
        <f t="shared" si="1327"/>
        <v>-</v>
      </c>
      <c r="HT429" s="361" t="str">
        <f t="shared" si="1328"/>
        <v>-</v>
      </c>
      <c r="HU429" s="361" t="str">
        <f t="shared" si="1329"/>
        <v>-</v>
      </c>
      <c r="HV429" s="361" t="str">
        <f t="shared" si="1330"/>
        <v>-</v>
      </c>
      <c r="HW429" s="361" t="str">
        <f t="shared" si="1331"/>
        <v>-</v>
      </c>
      <c r="HX429" s="361" t="str">
        <f t="shared" si="1332"/>
        <v>-</v>
      </c>
      <c r="HY429" s="361" t="str">
        <f t="shared" si="1333"/>
        <v>-</v>
      </c>
      <c r="HZ429" s="361" t="str">
        <f t="shared" si="1334"/>
        <v>-</v>
      </c>
      <c r="IA429" s="361" t="str">
        <f t="shared" si="1335"/>
        <v>-</v>
      </c>
      <c r="IB429" s="361" t="str">
        <f t="shared" si="1336"/>
        <v>-</v>
      </c>
      <c r="IC429" s="361" t="str">
        <f t="shared" si="1337"/>
        <v>-</v>
      </c>
      <c r="ID429" s="361" t="str">
        <f t="shared" si="1338"/>
        <v>-</v>
      </c>
      <c r="IE429" s="361" t="str">
        <f t="shared" si="1339"/>
        <v>-</v>
      </c>
      <c r="IF429" s="444" t="s">
        <v>1247</v>
      </c>
      <c r="IG429" s="56" t="str">
        <f t="shared" si="1475"/>
        <v>-</v>
      </c>
      <c r="IH429" s="56" t="str">
        <f t="shared" si="1476"/>
        <v>-</v>
      </c>
      <c r="II429" s="56" t="str">
        <f t="shared" si="1477"/>
        <v>-</v>
      </c>
      <c r="IJ429" s="56" t="str">
        <f t="shared" si="1478"/>
        <v>-</v>
      </c>
      <c r="IK429" s="56" t="str">
        <f t="shared" si="1340"/>
        <v>-</v>
      </c>
      <c r="IL429" s="56" t="str">
        <f t="shared" si="1341"/>
        <v>-</v>
      </c>
      <c r="IM429" s="56" t="str">
        <f t="shared" si="1342"/>
        <v>-</v>
      </c>
      <c r="IN429" s="56" t="str">
        <f t="shared" si="1343"/>
        <v>-</v>
      </c>
      <c r="IO429" s="56" t="str">
        <f t="shared" si="1344"/>
        <v>-</v>
      </c>
      <c r="IP429" s="56" t="str">
        <f t="shared" si="1345"/>
        <v>-</v>
      </c>
      <c r="IQ429" s="56" t="str">
        <f t="shared" si="1346"/>
        <v>-</v>
      </c>
      <c r="IR429" s="56" t="str">
        <f t="shared" si="1347"/>
        <v>-</v>
      </c>
      <c r="IS429" s="56" t="str">
        <f t="shared" si="1348"/>
        <v>-</v>
      </c>
      <c r="IT429" s="56" t="str">
        <f t="shared" si="1349"/>
        <v>-</v>
      </c>
      <c r="IU429" s="56" t="str">
        <f t="shared" si="1350"/>
        <v>-</v>
      </c>
      <c r="IV429" s="56" t="str">
        <f t="shared" si="1351"/>
        <v>-</v>
      </c>
      <c r="IW429" s="56" t="str">
        <f t="shared" si="1352"/>
        <v>-</v>
      </c>
      <c r="IX429" s="56" t="str">
        <f t="shared" si="1353"/>
        <v>-</v>
      </c>
      <c r="IY429" s="56" t="str">
        <f t="shared" si="1354"/>
        <v>-</v>
      </c>
      <c r="IZ429" s="56" t="str">
        <f t="shared" si="1355"/>
        <v>-</v>
      </c>
      <c r="JA429" s="56" t="str">
        <f t="shared" si="1356"/>
        <v>-</v>
      </c>
      <c r="JB429" s="56" t="str">
        <f t="shared" si="1357"/>
        <v>-</v>
      </c>
      <c r="JC429" s="56" t="str">
        <f t="shared" si="1358"/>
        <v>-</v>
      </c>
      <c r="JD429" s="56" t="str">
        <f t="shared" si="1359"/>
        <v>-</v>
      </c>
      <c r="JE429" s="56" t="str">
        <f t="shared" si="1360"/>
        <v>-</v>
      </c>
      <c r="JF429" s="56" t="str">
        <f t="shared" si="1361"/>
        <v>-</v>
      </c>
      <c r="JG429" s="56" t="str">
        <f t="shared" si="1362"/>
        <v>-</v>
      </c>
      <c r="JH429" s="56" t="str">
        <f t="shared" si="1363"/>
        <v>-</v>
      </c>
      <c r="JI429" s="56" t="str">
        <f t="shared" si="1364"/>
        <v>-</v>
      </c>
      <c r="JJ429" s="56" t="str">
        <f t="shared" si="1365"/>
        <v>-</v>
      </c>
      <c r="JK429" s="56" t="str">
        <f t="shared" si="1366"/>
        <v>-</v>
      </c>
      <c r="JL429" s="56" t="str">
        <f t="shared" si="1367"/>
        <v>-</v>
      </c>
      <c r="JM429" s="56" t="str">
        <f t="shared" si="1368"/>
        <v>-</v>
      </c>
      <c r="JN429" s="56" t="str">
        <f t="shared" si="1369"/>
        <v>-</v>
      </c>
      <c r="JO429" s="56" t="str">
        <f t="shared" si="1370"/>
        <v>-</v>
      </c>
      <c r="JP429" s="56" t="str">
        <f t="shared" si="1371"/>
        <v>-</v>
      </c>
      <c r="JQ429" s="56" t="str">
        <f t="shared" si="1372"/>
        <v>-</v>
      </c>
      <c r="JR429" s="56" t="str">
        <f t="shared" si="1373"/>
        <v>-</v>
      </c>
      <c r="JS429" s="56" t="str">
        <f t="shared" si="1374"/>
        <v>-</v>
      </c>
      <c r="JT429" s="56" t="str">
        <f t="shared" si="1375"/>
        <v>-</v>
      </c>
      <c r="JU429" s="56" t="str">
        <f t="shared" si="1376"/>
        <v>-</v>
      </c>
      <c r="JV429" s="56" t="str">
        <f t="shared" si="1377"/>
        <v>-</v>
      </c>
      <c r="JW429" s="56" t="str">
        <f t="shared" si="1378"/>
        <v>-</v>
      </c>
      <c r="JX429" s="56" t="str">
        <f t="shared" si="1379"/>
        <v>-</v>
      </c>
      <c r="JY429" s="56" t="str">
        <f t="shared" si="1380"/>
        <v>-</v>
      </c>
      <c r="JZ429" s="56" t="str">
        <f t="shared" si="1381"/>
        <v>-</v>
      </c>
      <c r="KA429" s="444" t="s">
        <v>1247</v>
      </c>
      <c r="KB429" s="360">
        <f>IF(ISNUMBER(INDEX($EQ$15:$GK$521,$B429,EO$11)),MAX(KB$14:KB428)+1,0)</f>
        <v>0</v>
      </c>
      <c r="KC429" s="360" t="str">
        <f t="shared" si="1479"/>
        <v/>
      </c>
      <c r="KD429" s="373" t="s">
        <v>2</v>
      </c>
      <c r="KE429" s="215"/>
      <c r="KF429" s="60"/>
      <c r="KG429" s="60"/>
      <c r="KH429" s="60"/>
      <c r="KI429" s="60"/>
      <c r="KJ429" s="60"/>
      <c r="KK429" s="60"/>
      <c r="KL429" s="60"/>
      <c r="KM429" s="60"/>
      <c r="KN429" s="60"/>
      <c r="KO429" s="60"/>
      <c r="KP429" s="60"/>
      <c r="KQ429" s="60"/>
      <c r="KR429" s="60"/>
      <c r="KS429" s="60"/>
      <c r="KT429" s="60"/>
      <c r="KU429" s="60"/>
      <c r="KV429" s="60"/>
      <c r="KW429" s="60"/>
      <c r="KX429" s="60"/>
      <c r="KY429" s="60"/>
      <c r="KZ429" s="283" t="str">
        <f t="shared" si="1382"/>
        <v/>
      </c>
      <c r="LA429" s="26"/>
      <c r="LB429" s="18"/>
      <c r="LC429" s="18"/>
      <c r="LD429" s="18"/>
      <c r="LE429" s="18"/>
      <c r="LF429" s="18"/>
      <c r="LG429" s="18"/>
      <c r="LH429" s="18"/>
      <c r="LI429" s="18"/>
      <c r="LJ429" s="18"/>
      <c r="LK429" s="18"/>
      <c r="LL429" s="18"/>
      <c r="LM429" s="18"/>
      <c r="LN429" s="63"/>
      <c r="LO429" s="251">
        <f t="shared" si="1383"/>
        <v>0</v>
      </c>
      <c r="LP429" s="251">
        <f t="shared" si="1384"/>
        <v>0</v>
      </c>
      <c r="LQ429" s="251">
        <f t="shared" si="1385"/>
        <v>0</v>
      </c>
      <c r="LR429" s="251">
        <f t="shared" si="1386"/>
        <v>0</v>
      </c>
      <c r="LS429" s="251">
        <f t="shared" si="1387"/>
        <v>0</v>
      </c>
      <c r="LT429" s="251">
        <f t="shared" si="1388"/>
        <v>0</v>
      </c>
      <c r="LU429" s="251">
        <f t="shared" si="1389"/>
        <v>0</v>
      </c>
      <c r="LV429" s="251">
        <f t="shared" si="1390"/>
        <v>0</v>
      </c>
      <c r="LW429" s="251">
        <f t="shared" si="1391"/>
        <v>0</v>
      </c>
      <c r="LX429" s="251">
        <f t="shared" si="1392"/>
        <v>0</v>
      </c>
      <c r="LY429" s="251">
        <f t="shared" si="1393"/>
        <v>0</v>
      </c>
      <c r="LZ429" s="251">
        <f t="shared" si="1394"/>
        <v>0</v>
      </c>
      <c r="MA429" s="63" t="str">
        <f t="shared" si="1395"/>
        <v/>
      </c>
      <c r="MB429" s="63" t="str">
        <f t="shared" si="1287"/>
        <v/>
      </c>
      <c r="MC429" s="63">
        <f t="shared" si="1288"/>
        <v>415</v>
      </c>
      <c r="MD429" s="63" t="str">
        <f t="shared" si="1289"/>
        <v/>
      </c>
      <c r="ME429" s="63" t="str">
        <f t="shared" si="1290"/>
        <v/>
      </c>
      <c r="MF429" s="315" t="str">
        <f t="shared" si="1396"/>
        <v/>
      </c>
      <c r="MG429" s="315">
        <f>IF(ISNUMBER(MATCH(EO429,$ME$15:$ME$520,0)),0,MAX(MG$14:MG428)+1)</f>
        <v>0</v>
      </c>
      <c r="MH429" s="315" t="str">
        <f t="shared" si="1397"/>
        <v/>
      </c>
      <c r="MI429" s="369"/>
      <c r="MJ429" s="68"/>
      <c r="MK429" s="18"/>
      <c r="ML429" s="242"/>
      <c r="MM429" s="242"/>
      <c r="MN429" s="59"/>
      <c r="MO429" s="59"/>
      <c r="MP429" s="285"/>
      <c r="MQ429" s="59"/>
      <c r="MR429" s="59"/>
      <c r="MS429" s="285"/>
      <c r="MT429" s="59"/>
      <c r="MU429" s="285"/>
      <c r="MV429" s="59"/>
      <c r="MW429" s="59"/>
      <c r="MX429" s="59"/>
      <c r="MY429" s="59"/>
      <c r="MZ429" s="59"/>
      <c r="NA429" s="59"/>
      <c r="NB429" s="59"/>
      <c r="NC429" s="59"/>
      <c r="ND429" s="59"/>
      <c r="NE429" s="59"/>
      <c r="NF429" s="59"/>
      <c r="NG429" s="59"/>
      <c r="NH429" s="59"/>
      <c r="NI429" s="59"/>
      <c r="NJ429" s="59"/>
      <c r="NK429" s="59"/>
      <c r="NL429" s="454"/>
      <c r="NM429" s="454"/>
      <c r="NN429" s="59"/>
      <c r="NO429" s="18"/>
      <c r="NP429" s="18"/>
      <c r="NQ429" s="18"/>
      <c r="NR429" s="18"/>
      <c r="NS429" s="18"/>
      <c r="NT429" s="18"/>
      <c r="NU429" s="18"/>
      <c r="NV429" s="18"/>
      <c r="NW429" s="18"/>
      <c r="NX429" s="18"/>
      <c r="NY429" s="18"/>
      <c r="NZ429" s="18"/>
      <c r="OA429" s="18"/>
      <c r="OB429" s="18"/>
      <c r="OC429" s="18"/>
      <c r="OZ429" s="59"/>
      <c r="PA429" s="251" t="str">
        <f t="shared" si="1398"/>
        <v/>
      </c>
      <c r="PB429" s="251" t="str">
        <f t="shared" si="1399"/>
        <v/>
      </c>
      <c r="PC429" s="251" t="str">
        <f t="shared" si="1400"/>
        <v/>
      </c>
      <c r="PD429" s="251" t="str">
        <f t="shared" si="1401"/>
        <v/>
      </c>
      <c r="PE429" s="251" t="str">
        <f t="shared" si="1402"/>
        <v/>
      </c>
      <c r="PF429" s="251" t="str">
        <f t="shared" si="1403"/>
        <v/>
      </c>
      <c r="PG429" s="251" t="str">
        <f t="shared" si="1404"/>
        <v/>
      </c>
      <c r="PH429" s="251" t="str">
        <f t="shared" si="1405"/>
        <v/>
      </c>
      <c r="PI429" s="251" t="str">
        <f t="shared" si="1406"/>
        <v/>
      </c>
      <c r="PJ429" s="251" t="str">
        <f t="shared" si="1407"/>
        <v/>
      </c>
      <c r="PK429" s="251" t="str">
        <f t="shared" si="1408"/>
        <v/>
      </c>
      <c r="PL429" s="251" t="str">
        <f t="shared" si="1409"/>
        <v/>
      </c>
      <c r="PM429" s="251" t="str">
        <f t="shared" si="1410"/>
        <v/>
      </c>
      <c r="PN429" s="251" t="str">
        <f t="shared" si="1411"/>
        <v/>
      </c>
      <c r="PO429" s="251" t="str">
        <f t="shared" si="1412"/>
        <v/>
      </c>
      <c r="PP429" s="251" t="str">
        <f t="shared" si="1413"/>
        <v/>
      </c>
      <c r="PQ429" s="251" t="str">
        <f t="shared" si="1414"/>
        <v/>
      </c>
      <c r="PR429" s="251" t="str">
        <f t="shared" si="1415"/>
        <v/>
      </c>
      <c r="PS429" s="251" t="str">
        <f t="shared" si="1416"/>
        <v/>
      </c>
      <c r="PT429" s="251" t="str">
        <f t="shared" si="1417"/>
        <v/>
      </c>
      <c r="PU429" s="251" t="str">
        <f t="shared" si="1418"/>
        <v/>
      </c>
      <c r="PV429" s="251" t="str">
        <f t="shared" si="1419"/>
        <v/>
      </c>
      <c r="PW429" s="251" t="str">
        <f t="shared" si="1420"/>
        <v/>
      </c>
      <c r="PX429" s="251" t="str">
        <f t="shared" si="1421"/>
        <v/>
      </c>
      <c r="PY429" s="251" t="str">
        <f t="shared" si="1422"/>
        <v/>
      </c>
      <c r="PZ429" s="251" t="str">
        <f t="shared" si="1423"/>
        <v/>
      </c>
      <c r="QA429" s="251" t="str">
        <f t="shared" si="1424"/>
        <v/>
      </c>
      <c r="QB429" s="251" t="str">
        <f t="shared" si="1425"/>
        <v/>
      </c>
      <c r="QC429" s="251" t="str">
        <f t="shared" si="1426"/>
        <v/>
      </c>
      <c r="QD429" s="251" t="str">
        <f t="shared" si="1427"/>
        <v/>
      </c>
      <c r="QE429" s="251" t="str">
        <f t="shared" si="1428"/>
        <v/>
      </c>
      <c r="QF429" s="63">
        <f t="shared" si="1429"/>
        <v>0</v>
      </c>
      <c r="QG429" s="59"/>
      <c r="QH429" s="59"/>
      <c r="QI429" s="59"/>
      <c r="QJ429" s="59"/>
      <c r="QK429" s="59"/>
      <c r="QL429" s="59"/>
      <c r="QM429" s="59"/>
      <c r="QN429" s="59"/>
    </row>
    <row r="430" spans="1:456" ht="6.75" customHeight="1" x14ac:dyDescent="0.25">
      <c r="A430" s="68"/>
      <c r="B430" s="389" t="str">
        <f t="shared" si="1291"/>
        <v/>
      </c>
      <c r="C430" s="72"/>
      <c r="D430" s="261"/>
      <c r="E430" s="59"/>
      <c r="F430" s="229"/>
      <c r="G430" s="295"/>
      <c r="H430" s="295"/>
      <c r="I430" s="229"/>
      <c r="J430" s="295"/>
      <c r="K430" s="295"/>
      <c r="L430" s="229"/>
      <c r="M430" s="295"/>
      <c r="N430" s="295"/>
      <c r="O430" s="229"/>
      <c r="P430" s="295"/>
      <c r="Q430" s="295"/>
      <c r="R430" s="229"/>
      <c r="S430" s="230"/>
      <c r="T430" s="231"/>
      <c r="U430" s="229"/>
      <c r="V430" s="230"/>
      <c r="W430" s="231"/>
      <c r="X430" s="229"/>
      <c r="Y430" s="230"/>
      <c r="Z430" s="231"/>
      <c r="AA430" s="229"/>
      <c r="AB430" s="295"/>
      <c r="AC430" s="295"/>
      <c r="AD430" s="229"/>
      <c r="AE430" s="295"/>
      <c r="AF430" s="295"/>
      <c r="AG430" s="229"/>
      <c r="AH430" s="295"/>
      <c r="AI430" s="295"/>
      <c r="AJ430" s="229"/>
      <c r="AK430" s="295"/>
      <c r="AL430" s="295"/>
      <c r="AM430" s="229"/>
      <c r="AN430" s="295"/>
      <c r="AO430" s="295"/>
      <c r="AP430" s="243"/>
      <c r="AQ430" s="295"/>
      <c r="AR430" s="290"/>
      <c r="AS430" s="243"/>
      <c r="AT430" s="295"/>
      <c r="AU430" s="290"/>
      <c r="AV430" s="229"/>
      <c r="AW430" s="230"/>
      <c r="AX430" s="231"/>
      <c r="AY430" s="229"/>
      <c r="AZ430" s="230"/>
      <c r="BA430" s="231"/>
      <c r="BB430" s="229"/>
      <c r="BC430" s="230"/>
      <c r="BD430" s="231"/>
      <c r="BE430" s="229"/>
      <c r="BF430" s="230"/>
      <c r="BG430" s="231"/>
      <c r="BH430" s="229"/>
      <c r="BI430" s="230"/>
      <c r="BJ430" s="231"/>
      <c r="BK430" s="243"/>
      <c r="BL430" s="230"/>
      <c r="BM430" s="231"/>
      <c r="BN430" s="243"/>
      <c r="BO430" s="230"/>
      <c r="BP430" s="231"/>
      <c r="BQ430" s="229"/>
      <c r="BR430" s="230"/>
      <c r="BS430" s="231"/>
      <c r="BT430" s="229"/>
      <c r="BU430" s="230"/>
      <c r="BV430" s="231"/>
      <c r="BW430" s="229"/>
      <c r="BX430" s="230"/>
      <c r="BY430" s="231"/>
      <c r="BZ430" s="229"/>
      <c r="CA430" s="230"/>
      <c r="CB430" s="231"/>
      <c r="CC430" s="229"/>
      <c r="CD430" s="230"/>
      <c r="CE430" s="231"/>
      <c r="CF430" s="331"/>
      <c r="CG430" s="332"/>
      <c r="CH430" s="385"/>
      <c r="CI430" s="331"/>
      <c r="CJ430" s="332"/>
      <c r="CK430" s="385"/>
      <c r="CL430" s="243"/>
      <c r="CM430" s="230"/>
      <c r="CN430" s="354"/>
      <c r="CO430" s="243"/>
      <c r="CP430" s="230"/>
      <c r="CQ430" s="231"/>
      <c r="CR430" s="331"/>
      <c r="CS430" s="332"/>
      <c r="CT430" s="333"/>
      <c r="CU430" s="229"/>
      <c r="CV430" s="230"/>
      <c r="CW430" s="231"/>
      <c r="CX430" s="331"/>
      <c r="CY430" s="332"/>
      <c r="CZ430" s="333"/>
      <c r="DA430" s="331"/>
      <c r="DB430" s="332"/>
      <c r="DC430" s="333"/>
      <c r="DD430" s="331"/>
      <c r="DE430" s="332"/>
      <c r="DF430" s="333"/>
      <c r="DG430" s="331"/>
      <c r="DH430" s="332"/>
      <c r="DI430" s="333"/>
      <c r="DJ430" s="229"/>
      <c r="DK430" s="230"/>
      <c r="DL430" s="231"/>
      <c r="DM430" s="229"/>
      <c r="DN430" s="230"/>
      <c r="DO430" s="231"/>
      <c r="DP430" s="331"/>
      <c r="DQ430" s="332"/>
      <c r="DR430" s="333"/>
      <c r="DS430" s="331"/>
      <c r="DT430" s="332"/>
      <c r="DU430" s="333"/>
      <c r="DV430" s="331"/>
      <c r="DW430" s="332"/>
      <c r="DX430" s="333"/>
      <c r="DY430" s="331"/>
      <c r="DZ430" s="332"/>
      <c r="EA430" s="333"/>
      <c r="EB430" s="331"/>
      <c r="EC430" s="332"/>
      <c r="ED430" s="333"/>
      <c r="EE430" s="331"/>
      <c r="EF430" s="332"/>
      <c r="EG430" s="333"/>
      <c r="EH430" s="229"/>
      <c r="EI430" s="230"/>
      <c r="EJ430" s="231"/>
      <c r="EK430" s="229"/>
      <c r="EL430" s="230"/>
      <c r="EM430" s="231"/>
      <c r="EN430" s="244"/>
      <c r="EO430" s="269" t="str">
        <f t="shared" si="1292"/>
        <v/>
      </c>
      <c r="EP430" s="444" t="s">
        <v>1247</v>
      </c>
      <c r="EQ430" s="360" t="str">
        <f t="shared" si="1430"/>
        <v/>
      </c>
      <c r="ER430" s="360" t="str">
        <f t="shared" si="1431"/>
        <v/>
      </c>
      <c r="ES430" s="360" t="str">
        <f t="shared" si="1432"/>
        <v/>
      </c>
      <c r="ET430" s="360" t="str">
        <f t="shared" si="1433"/>
        <v/>
      </c>
      <c r="EU430" s="360" t="str">
        <f t="shared" si="1434"/>
        <v/>
      </c>
      <c r="EV430" s="360" t="str">
        <f t="shared" si="1435"/>
        <v/>
      </c>
      <c r="EW430" s="360" t="str">
        <f t="shared" si="1436"/>
        <v/>
      </c>
      <c r="EX430" s="360" t="str">
        <f t="shared" si="1437"/>
        <v/>
      </c>
      <c r="EY430" s="360" t="str">
        <f t="shared" si="1438"/>
        <v/>
      </c>
      <c r="EZ430" s="360" t="str">
        <f t="shared" si="1439"/>
        <v/>
      </c>
      <c r="FA430" s="360" t="str">
        <f t="shared" si="1440"/>
        <v/>
      </c>
      <c r="FB430" s="360" t="str">
        <f t="shared" si="1441"/>
        <v/>
      </c>
      <c r="FC430" s="360" t="str">
        <f t="shared" si="1442"/>
        <v/>
      </c>
      <c r="FD430" s="360" t="str">
        <f t="shared" si="1443"/>
        <v/>
      </c>
      <c r="FE430" s="360" t="str">
        <f t="shared" si="1444"/>
        <v/>
      </c>
      <c r="FF430" s="360" t="str">
        <f t="shared" si="1445"/>
        <v/>
      </c>
      <c r="FG430" s="360" t="str">
        <f t="shared" si="1446"/>
        <v/>
      </c>
      <c r="FH430" s="360" t="str">
        <f t="shared" si="1447"/>
        <v/>
      </c>
      <c r="FI430" s="360" t="str">
        <f t="shared" si="1448"/>
        <v/>
      </c>
      <c r="FJ430" s="360" t="str">
        <f t="shared" si="1449"/>
        <v/>
      </c>
      <c r="FK430" s="360" t="str">
        <f t="shared" si="1450"/>
        <v/>
      </c>
      <c r="FL430" s="360" t="str">
        <f t="shared" si="1451"/>
        <v/>
      </c>
      <c r="FM430" s="360" t="str">
        <f t="shared" si="1452"/>
        <v/>
      </c>
      <c r="FN430" s="360" t="str">
        <f t="shared" si="1453"/>
        <v/>
      </c>
      <c r="FO430" s="360" t="str">
        <f t="shared" si="1454"/>
        <v/>
      </c>
      <c r="FP430" s="360" t="str">
        <f t="shared" si="1455"/>
        <v/>
      </c>
      <c r="FQ430" s="360" t="str">
        <f t="shared" si="1456"/>
        <v/>
      </c>
      <c r="FR430" s="360" t="str">
        <f t="shared" si="1457"/>
        <v/>
      </c>
      <c r="FS430" s="360" t="str">
        <f t="shared" si="1458"/>
        <v/>
      </c>
      <c r="FT430" s="360" t="str">
        <f t="shared" si="1293"/>
        <v/>
      </c>
      <c r="FU430" s="360" t="str">
        <f t="shared" si="1459"/>
        <v/>
      </c>
      <c r="FV430" s="360" t="str">
        <f t="shared" si="1460"/>
        <v/>
      </c>
      <c r="FW430" s="360" t="str">
        <f t="shared" si="1461"/>
        <v/>
      </c>
      <c r="FX430" s="360" t="str">
        <f t="shared" si="1462"/>
        <v/>
      </c>
      <c r="FY430" s="360" t="str">
        <f t="shared" si="1463"/>
        <v/>
      </c>
      <c r="FZ430" s="360" t="str">
        <f t="shared" si="1464"/>
        <v/>
      </c>
      <c r="GA430" s="360" t="str">
        <f t="shared" si="1465"/>
        <v/>
      </c>
      <c r="GB430" s="360" t="str">
        <f t="shared" si="1466"/>
        <v/>
      </c>
      <c r="GC430" s="360" t="str">
        <f t="shared" si="1467"/>
        <v/>
      </c>
      <c r="GD430" s="360" t="str">
        <f t="shared" si="1468"/>
        <v/>
      </c>
      <c r="GE430" s="360" t="str">
        <f t="shared" si="1469"/>
        <v/>
      </c>
      <c r="GF430" s="360" t="str">
        <f t="shared" si="1470"/>
        <v/>
      </c>
      <c r="GG430" s="360" t="str">
        <f t="shared" si="1471"/>
        <v/>
      </c>
      <c r="GH430" s="360" t="str">
        <f t="shared" si="1472"/>
        <v/>
      </c>
      <c r="GI430" s="360" t="str">
        <f t="shared" si="1473"/>
        <v/>
      </c>
      <c r="GJ430" s="360" t="str">
        <f t="shared" si="1474"/>
        <v/>
      </c>
      <c r="GK430" s="444" t="s">
        <v>1247</v>
      </c>
      <c r="GL430" s="361" t="str">
        <f t="shared" si="1294"/>
        <v>-</v>
      </c>
      <c r="GM430" s="361" t="str">
        <f t="shared" si="1295"/>
        <v>-</v>
      </c>
      <c r="GN430" s="361" t="str">
        <f t="shared" si="1296"/>
        <v>-</v>
      </c>
      <c r="GO430" s="361" t="str">
        <f t="shared" si="1297"/>
        <v>-</v>
      </c>
      <c r="GP430" s="361" t="str">
        <f t="shared" si="1298"/>
        <v>-</v>
      </c>
      <c r="GQ430" s="361" t="str">
        <f t="shared" si="1299"/>
        <v>-</v>
      </c>
      <c r="GR430" s="361" t="str">
        <f t="shared" si="1300"/>
        <v>-</v>
      </c>
      <c r="GS430" s="361" t="str">
        <f t="shared" si="1301"/>
        <v>-</v>
      </c>
      <c r="GT430" s="361" t="str">
        <f t="shared" si="1302"/>
        <v>-</v>
      </c>
      <c r="GU430" s="361" t="str">
        <f t="shared" si="1303"/>
        <v>-</v>
      </c>
      <c r="GV430" s="361" t="str">
        <f t="shared" si="1304"/>
        <v>-</v>
      </c>
      <c r="GW430" s="361" t="str">
        <f t="shared" si="1305"/>
        <v>-</v>
      </c>
      <c r="GX430" s="361" t="str">
        <f t="shared" si="1306"/>
        <v>-</v>
      </c>
      <c r="GY430" s="361" t="str">
        <f t="shared" si="1307"/>
        <v>-</v>
      </c>
      <c r="GZ430" s="361" t="str">
        <f t="shared" si="1308"/>
        <v>-</v>
      </c>
      <c r="HA430" s="361" t="str">
        <f t="shared" si="1309"/>
        <v>-</v>
      </c>
      <c r="HB430" s="361" t="str">
        <f t="shared" si="1310"/>
        <v>-</v>
      </c>
      <c r="HC430" s="361" t="str">
        <f t="shared" si="1311"/>
        <v>-</v>
      </c>
      <c r="HD430" s="361" t="str">
        <f t="shared" si="1312"/>
        <v>-</v>
      </c>
      <c r="HE430" s="361" t="str">
        <f t="shared" si="1313"/>
        <v>-</v>
      </c>
      <c r="HF430" s="361" t="str">
        <f t="shared" si="1314"/>
        <v>-</v>
      </c>
      <c r="HG430" s="361" t="str">
        <f t="shared" si="1315"/>
        <v>-</v>
      </c>
      <c r="HH430" s="361" t="str">
        <f t="shared" si="1316"/>
        <v>-</v>
      </c>
      <c r="HI430" s="361" t="str">
        <f t="shared" si="1317"/>
        <v>-</v>
      </c>
      <c r="HJ430" s="361" t="str">
        <f t="shared" si="1318"/>
        <v>-</v>
      </c>
      <c r="HK430" s="361" t="str">
        <f t="shared" si="1319"/>
        <v>-</v>
      </c>
      <c r="HL430" s="361" t="str">
        <f t="shared" si="1320"/>
        <v>-</v>
      </c>
      <c r="HM430" s="361" t="str">
        <f t="shared" si="1321"/>
        <v>-</v>
      </c>
      <c r="HN430" s="361" t="str">
        <f t="shared" si="1322"/>
        <v>-</v>
      </c>
      <c r="HO430" s="361" t="str">
        <f t="shared" si="1323"/>
        <v>-</v>
      </c>
      <c r="HP430" s="361" t="str">
        <f t="shared" si="1324"/>
        <v>-</v>
      </c>
      <c r="HQ430" s="361" t="str">
        <f t="shared" si="1325"/>
        <v>-</v>
      </c>
      <c r="HR430" s="361" t="str">
        <f t="shared" si="1326"/>
        <v>-</v>
      </c>
      <c r="HS430" s="361" t="str">
        <f t="shared" si="1327"/>
        <v>-</v>
      </c>
      <c r="HT430" s="361" t="str">
        <f t="shared" si="1328"/>
        <v>-</v>
      </c>
      <c r="HU430" s="361" t="str">
        <f t="shared" si="1329"/>
        <v>-</v>
      </c>
      <c r="HV430" s="361" t="str">
        <f t="shared" si="1330"/>
        <v>-</v>
      </c>
      <c r="HW430" s="361" t="str">
        <f t="shared" si="1331"/>
        <v>-</v>
      </c>
      <c r="HX430" s="361" t="str">
        <f t="shared" si="1332"/>
        <v>-</v>
      </c>
      <c r="HY430" s="361" t="str">
        <f t="shared" si="1333"/>
        <v>-</v>
      </c>
      <c r="HZ430" s="361" t="str">
        <f t="shared" si="1334"/>
        <v>-</v>
      </c>
      <c r="IA430" s="361" t="str">
        <f t="shared" si="1335"/>
        <v>-</v>
      </c>
      <c r="IB430" s="361" t="str">
        <f t="shared" si="1336"/>
        <v>-</v>
      </c>
      <c r="IC430" s="361" t="str">
        <f t="shared" si="1337"/>
        <v>-</v>
      </c>
      <c r="ID430" s="361" t="str">
        <f t="shared" si="1338"/>
        <v>-</v>
      </c>
      <c r="IE430" s="361" t="str">
        <f t="shared" si="1339"/>
        <v>-</v>
      </c>
      <c r="IF430" s="444" t="s">
        <v>1247</v>
      </c>
      <c r="IG430" s="56" t="str">
        <f t="shared" si="1475"/>
        <v>-</v>
      </c>
      <c r="IH430" s="56" t="str">
        <f t="shared" si="1476"/>
        <v>-</v>
      </c>
      <c r="II430" s="56" t="str">
        <f t="shared" si="1477"/>
        <v>-</v>
      </c>
      <c r="IJ430" s="56" t="str">
        <f t="shared" si="1478"/>
        <v>-</v>
      </c>
      <c r="IK430" s="56" t="str">
        <f t="shared" si="1340"/>
        <v>-</v>
      </c>
      <c r="IL430" s="56" t="str">
        <f t="shared" si="1341"/>
        <v>-</v>
      </c>
      <c r="IM430" s="56" t="str">
        <f t="shared" si="1342"/>
        <v>-</v>
      </c>
      <c r="IN430" s="56" t="str">
        <f t="shared" si="1343"/>
        <v>-</v>
      </c>
      <c r="IO430" s="56" t="str">
        <f t="shared" si="1344"/>
        <v>-</v>
      </c>
      <c r="IP430" s="56" t="str">
        <f t="shared" si="1345"/>
        <v>-</v>
      </c>
      <c r="IQ430" s="56" t="str">
        <f t="shared" si="1346"/>
        <v>-</v>
      </c>
      <c r="IR430" s="56" t="str">
        <f t="shared" si="1347"/>
        <v>-</v>
      </c>
      <c r="IS430" s="56" t="str">
        <f t="shared" si="1348"/>
        <v>-</v>
      </c>
      <c r="IT430" s="56" t="str">
        <f t="shared" si="1349"/>
        <v>-</v>
      </c>
      <c r="IU430" s="56" t="str">
        <f t="shared" si="1350"/>
        <v>-</v>
      </c>
      <c r="IV430" s="56" t="str">
        <f t="shared" si="1351"/>
        <v>-</v>
      </c>
      <c r="IW430" s="56" t="str">
        <f t="shared" si="1352"/>
        <v>-</v>
      </c>
      <c r="IX430" s="56" t="str">
        <f t="shared" si="1353"/>
        <v>-</v>
      </c>
      <c r="IY430" s="56" t="str">
        <f t="shared" si="1354"/>
        <v>-</v>
      </c>
      <c r="IZ430" s="56" t="str">
        <f t="shared" si="1355"/>
        <v>-</v>
      </c>
      <c r="JA430" s="56" t="str">
        <f t="shared" si="1356"/>
        <v>-</v>
      </c>
      <c r="JB430" s="56" t="str">
        <f t="shared" si="1357"/>
        <v>-</v>
      </c>
      <c r="JC430" s="56" t="str">
        <f t="shared" si="1358"/>
        <v>-</v>
      </c>
      <c r="JD430" s="56" t="str">
        <f t="shared" si="1359"/>
        <v>-</v>
      </c>
      <c r="JE430" s="56" t="str">
        <f t="shared" si="1360"/>
        <v>-</v>
      </c>
      <c r="JF430" s="56" t="str">
        <f t="shared" si="1361"/>
        <v>-</v>
      </c>
      <c r="JG430" s="56" t="str">
        <f t="shared" si="1362"/>
        <v>-</v>
      </c>
      <c r="JH430" s="56" t="str">
        <f t="shared" si="1363"/>
        <v>-</v>
      </c>
      <c r="JI430" s="56" t="str">
        <f t="shared" si="1364"/>
        <v>-</v>
      </c>
      <c r="JJ430" s="56" t="str">
        <f t="shared" si="1365"/>
        <v>-</v>
      </c>
      <c r="JK430" s="56" t="str">
        <f t="shared" si="1366"/>
        <v>-</v>
      </c>
      <c r="JL430" s="56" t="str">
        <f t="shared" si="1367"/>
        <v>-</v>
      </c>
      <c r="JM430" s="56" t="str">
        <f t="shared" si="1368"/>
        <v>-</v>
      </c>
      <c r="JN430" s="56" t="str">
        <f t="shared" si="1369"/>
        <v>-</v>
      </c>
      <c r="JO430" s="56" t="str">
        <f t="shared" si="1370"/>
        <v>-</v>
      </c>
      <c r="JP430" s="56" t="str">
        <f t="shared" si="1371"/>
        <v>-</v>
      </c>
      <c r="JQ430" s="56" t="str">
        <f t="shared" si="1372"/>
        <v>-</v>
      </c>
      <c r="JR430" s="56" t="str">
        <f t="shared" si="1373"/>
        <v>-</v>
      </c>
      <c r="JS430" s="56" t="str">
        <f t="shared" si="1374"/>
        <v>-</v>
      </c>
      <c r="JT430" s="56" t="str">
        <f t="shared" si="1375"/>
        <v>-</v>
      </c>
      <c r="JU430" s="56" t="str">
        <f t="shared" si="1376"/>
        <v>-</v>
      </c>
      <c r="JV430" s="56" t="str">
        <f t="shared" si="1377"/>
        <v>-</v>
      </c>
      <c r="JW430" s="56" t="str">
        <f t="shared" si="1378"/>
        <v>-</v>
      </c>
      <c r="JX430" s="56" t="str">
        <f t="shared" si="1379"/>
        <v>-</v>
      </c>
      <c r="JY430" s="56" t="str">
        <f t="shared" si="1380"/>
        <v>-</v>
      </c>
      <c r="JZ430" s="56" t="str">
        <f t="shared" si="1381"/>
        <v>-</v>
      </c>
      <c r="KA430" s="444" t="s">
        <v>1247</v>
      </c>
      <c r="KB430" s="360">
        <f>IF(ISNUMBER(INDEX($EQ$15:$GK$521,$B430,EO$11)),MAX(KB$14:KB429)+1,0)</f>
        <v>0</v>
      </c>
      <c r="KC430" s="360" t="str">
        <f t="shared" si="1479"/>
        <v/>
      </c>
      <c r="KD430" s="373" t="s">
        <v>2</v>
      </c>
      <c r="KE430" s="215"/>
      <c r="KF430" s="60"/>
      <c r="KG430" s="60"/>
      <c r="KH430" s="60"/>
      <c r="KI430" s="60"/>
      <c r="KJ430" s="60"/>
      <c r="KK430" s="60"/>
      <c r="KL430" s="60"/>
      <c r="KM430" s="60"/>
      <c r="KN430" s="60"/>
      <c r="KO430" s="60"/>
      <c r="KP430" s="60"/>
      <c r="KQ430" s="60"/>
      <c r="KR430" s="60"/>
      <c r="KS430" s="60"/>
      <c r="KT430" s="60"/>
      <c r="KU430" s="60"/>
      <c r="KV430" s="60"/>
      <c r="KW430" s="60"/>
      <c r="KX430" s="60"/>
      <c r="KY430" s="60"/>
      <c r="KZ430" s="283" t="str">
        <f t="shared" si="1382"/>
        <v/>
      </c>
      <c r="LA430" s="26"/>
      <c r="LB430" s="18"/>
      <c r="LC430" s="18"/>
      <c r="LD430" s="18"/>
      <c r="LE430" s="18"/>
      <c r="LF430" s="18"/>
      <c r="LG430" s="18"/>
      <c r="LH430" s="18"/>
      <c r="LI430" s="18"/>
      <c r="LJ430" s="18"/>
      <c r="LK430" s="18"/>
      <c r="LL430" s="18"/>
      <c r="LM430" s="18"/>
      <c r="LN430" s="63"/>
      <c r="LO430" s="251">
        <f t="shared" si="1383"/>
        <v>0</v>
      </c>
      <c r="LP430" s="251">
        <f t="shared" si="1384"/>
        <v>0</v>
      </c>
      <c r="LQ430" s="251">
        <f t="shared" si="1385"/>
        <v>0</v>
      </c>
      <c r="LR430" s="251">
        <f t="shared" si="1386"/>
        <v>0</v>
      </c>
      <c r="LS430" s="251">
        <f t="shared" si="1387"/>
        <v>0</v>
      </c>
      <c r="LT430" s="251">
        <f t="shared" si="1388"/>
        <v>0</v>
      </c>
      <c r="LU430" s="251">
        <f t="shared" si="1389"/>
        <v>0</v>
      </c>
      <c r="LV430" s="251">
        <f t="shared" si="1390"/>
        <v>0</v>
      </c>
      <c r="LW430" s="251">
        <f t="shared" si="1391"/>
        <v>0</v>
      </c>
      <c r="LX430" s="251">
        <f t="shared" si="1392"/>
        <v>0</v>
      </c>
      <c r="LY430" s="251">
        <f t="shared" si="1393"/>
        <v>0</v>
      </c>
      <c r="LZ430" s="251">
        <f t="shared" si="1394"/>
        <v>0</v>
      </c>
      <c r="MA430" s="63" t="str">
        <f t="shared" si="1395"/>
        <v/>
      </c>
      <c r="MB430" s="63" t="str">
        <f t="shared" si="1287"/>
        <v/>
      </c>
      <c r="MC430" s="63">
        <f t="shared" si="1288"/>
        <v>416</v>
      </c>
      <c r="MD430" s="63" t="str">
        <f t="shared" si="1289"/>
        <v/>
      </c>
      <c r="ME430" s="63" t="str">
        <f t="shared" si="1290"/>
        <v/>
      </c>
      <c r="MF430" s="315" t="str">
        <f t="shared" si="1396"/>
        <v/>
      </c>
      <c r="MG430" s="315">
        <f>IF(ISNUMBER(MATCH(EO430,$ME$15:$ME$520,0)),0,MAX(MG$14:MG429)+1)</f>
        <v>0</v>
      </c>
      <c r="MH430" s="315" t="str">
        <f t="shared" si="1397"/>
        <v/>
      </c>
      <c r="MI430" s="369"/>
      <c r="MJ430" s="68"/>
      <c r="MK430" s="18"/>
      <c r="ML430" s="242"/>
      <c r="MM430" s="242"/>
      <c r="MN430" s="59"/>
      <c r="MO430" s="59"/>
      <c r="MP430" s="285"/>
      <c r="MQ430" s="59"/>
      <c r="MR430" s="59"/>
      <c r="MS430" s="285"/>
      <c r="MT430" s="59"/>
      <c r="MU430" s="285"/>
      <c r="MV430" s="59"/>
      <c r="MW430" s="59"/>
      <c r="MX430" s="59"/>
      <c r="MY430" s="59"/>
      <c r="MZ430" s="59"/>
      <c r="NA430" s="59"/>
      <c r="NB430" s="59"/>
      <c r="NC430" s="59"/>
      <c r="ND430" s="59"/>
      <c r="NE430" s="59"/>
      <c r="NF430" s="59"/>
      <c r="NG430" s="59"/>
      <c r="NH430" s="59"/>
      <c r="NI430" s="59"/>
      <c r="NJ430" s="59"/>
      <c r="NK430" s="59"/>
      <c r="NL430" s="454"/>
      <c r="NM430" s="454"/>
      <c r="NN430" s="59"/>
      <c r="NO430" s="18"/>
      <c r="NP430" s="18"/>
      <c r="NQ430" s="18"/>
      <c r="NR430" s="18"/>
      <c r="NS430" s="18"/>
      <c r="NT430" s="18"/>
      <c r="NU430" s="18"/>
      <c r="NV430" s="18"/>
      <c r="NW430" s="18"/>
      <c r="NX430" s="18"/>
      <c r="NY430" s="18"/>
      <c r="NZ430" s="18"/>
      <c r="OA430" s="18"/>
      <c r="OB430" s="18"/>
      <c r="OC430" s="18"/>
      <c r="OZ430" s="59"/>
      <c r="PA430" s="251" t="str">
        <f t="shared" si="1398"/>
        <v/>
      </c>
      <c r="PB430" s="251" t="str">
        <f t="shared" si="1399"/>
        <v/>
      </c>
      <c r="PC430" s="251" t="str">
        <f t="shared" si="1400"/>
        <v/>
      </c>
      <c r="PD430" s="251" t="str">
        <f t="shared" si="1401"/>
        <v/>
      </c>
      <c r="PE430" s="251" t="str">
        <f t="shared" si="1402"/>
        <v/>
      </c>
      <c r="PF430" s="251" t="str">
        <f t="shared" si="1403"/>
        <v/>
      </c>
      <c r="PG430" s="251" t="str">
        <f t="shared" si="1404"/>
        <v/>
      </c>
      <c r="PH430" s="251" t="str">
        <f t="shared" si="1405"/>
        <v/>
      </c>
      <c r="PI430" s="251" t="str">
        <f t="shared" si="1406"/>
        <v/>
      </c>
      <c r="PJ430" s="251" t="str">
        <f t="shared" si="1407"/>
        <v/>
      </c>
      <c r="PK430" s="251" t="str">
        <f t="shared" si="1408"/>
        <v/>
      </c>
      <c r="PL430" s="251" t="str">
        <f t="shared" si="1409"/>
        <v/>
      </c>
      <c r="PM430" s="251" t="str">
        <f t="shared" si="1410"/>
        <v/>
      </c>
      <c r="PN430" s="251" t="str">
        <f t="shared" si="1411"/>
        <v/>
      </c>
      <c r="PO430" s="251" t="str">
        <f t="shared" si="1412"/>
        <v/>
      </c>
      <c r="PP430" s="251" t="str">
        <f t="shared" si="1413"/>
        <v/>
      </c>
      <c r="PQ430" s="251" t="str">
        <f t="shared" si="1414"/>
        <v/>
      </c>
      <c r="PR430" s="251" t="str">
        <f t="shared" si="1415"/>
        <v/>
      </c>
      <c r="PS430" s="251" t="str">
        <f t="shared" si="1416"/>
        <v/>
      </c>
      <c r="PT430" s="251" t="str">
        <f t="shared" si="1417"/>
        <v/>
      </c>
      <c r="PU430" s="251" t="str">
        <f t="shared" si="1418"/>
        <v/>
      </c>
      <c r="PV430" s="251" t="str">
        <f t="shared" si="1419"/>
        <v/>
      </c>
      <c r="PW430" s="251" t="str">
        <f t="shared" si="1420"/>
        <v/>
      </c>
      <c r="PX430" s="251" t="str">
        <f t="shared" si="1421"/>
        <v/>
      </c>
      <c r="PY430" s="251" t="str">
        <f t="shared" si="1422"/>
        <v/>
      </c>
      <c r="PZ430" s="251" t="str">
        <f t="shared" si="1423"/>
        <v/>
      </c>
      <c r="QA430" s="251" t="str">
        <f t="shared" si="1424"/>
        <v/>
      </c>
      <c r="QB430" s="251" t="str">
        <f t="shared" si="1425"/>
        <v/>
      </c>
      <c r="QC430" s="251" t="str">
        <f t="shared" si="1426"/>
        <v/>
      </c>
      <c r="QD430" s="251" t="str">
        <f t="shared" si="1427"/>
        <v/>
      </c>
      <c r="QE430" s="251" t="str">
        <f t="shared" si="1428"/>
        <v/>
      </c>
      <c r="QF430" s="63">
        <f t="shared" si="1429"/>
        <v>0</v>
      </c>
      <c r="QG430" s="59"/>
      <c r="QH430" s="59"/>
      <c r="QI430" s="59"/>
      <c r="QJ430" s="59"/>
      <c r="QK430" s="59"/>
      <c r="QL430" s="59"/>
      <c r="QM430" s="59"/>
      <c r="QN430" s="59"/>
    </row>
    <row r="431" spans="1:456" ht="6.75" customHeight="1" x14ac:dyDescent="0.25">
      <c r="A431" s="68"/>
      <c r="B431" s="389" t="str">
        <f t="shared" si="1291"/>
        <v/>
      </c>
      <c r="C431" s="72"/>
      <c r="D431" s="261"/>
      <c r="E431" s="59"/>
      <c r="F431" s="229"/>
      <c r="G431" s="295"/>
      <c r="H431" s="295"/>
      <c r="I431" s="229"/>
      <c r="J431" s="295"/>
      <c r="K431" s="295"/>
      <c r="L431" s="229"/>
      <c r="M431" s="295"/>
      <c r="N431" s="295"/>
      <c r="O431" s="229"/>
      <c r="P431" s="295"/>
      <c r="Q431" s="295"/>
      <c r="R431" s="229"/>
      <c r="S431" s="230"/>
      <c r="T431" s="231"/>
      <c r="U431" s="229"/>
      <c r="V431" s="230"/>
      <c r="W431" s="231"/>
      <c r="X431" s="229"/>
      <c r="Y431" s="230"/>
      <c r="Z431" s="231"/>
      <c r="AA431" s="229"/>
      <c r="AB431" s="295"/>
      <c r="AC431" s="295"/>
      <c r="AD431" s="229"/>
      <c r="AE431" s="295"/>
      <c r="AF431" s="295"/>
      <c r="AG431" s="229"/>
      <c r="AH431" s="295"/>
      <c r="AI431" s="295"/>
      <c r="AJ431" s="229"/>
      <c r="AK431" s="295"/>
      <c r="AL431" s="295"/>
      <c r="AM431" s="229"/>
      <c r="AN431" s="295"/>
      <c r="AO431" s="295"/>
      <c r="AP431" s="243"/>
      <c r="AQ431" s="295"/>
      <c r="AR431" s="290"/>
      <c r="AS431" s="243"/>
      <c r="AT431" s="295"/>
      <c r="AU431" s="290"/>
      <c r="AV431" s="229"/>
      <c r="AW431" s="230"/>
      <c r="AX431" s="231"/>
      <c r="AY431" s="229"/>
      <c r="AZ431" s="230"/>
      <c r="BA431" s="231"/>
      <c r="BB431" s="229"/>
      <c r="BC431" s="230"/>
      <c r="BD431" s="231"/>
      <c r="BE431" s="229"/>
      <c r="BF431" s="230"/>
      <c r="BG431" s="231"/>
      <c r="BH431" s="229"/>
      <c r="BI431" s="230"/>
      <c r="BJ431" s="231"/>
      <c r="BK431" s="243"/>
      <c r="BL431" s="230"/>
      <c r="BM431" s="231"/>
      <c r="BN431" s="243"/>
      <c r="BO431" s="230"/>
      <c r="BP431" s="231"/>
      <c r="BQ431" s="229"/>
      <c r="BR431" s="230"/>
      <c r="BS431" s="231"/>
      <c r="BT431" s="229"/>
      <c r="BU431" s="230"/>
      <c r="BV431" s="231"/>
      <c r="BW431" s="229"/>
      <c r="BX431" s="230"/>
      <c r="BY431" s="231"/>
      <c r="BZ431" s="229"/>
      <c r="CA431" s="230"/>
      <c r="CB431" s="231"/>
      <c r="CC431" s="229"/>
      <c r="CD431" s="230"/>
      <c r="CE431" s="231"/>
      <c r="CF431" s="331"/>
      <c r="CG431" s="332"/>
      <c r="CH431" s="385"/>
      <c r="CI431" s="331"/>
      <c r="CJ431" s="332"/>
      <c r="CK431" s="385"/>
      <c r="CL431" s="243"/>
      <c r="CM431" s="230"/>
      <c r="CN431" s="354"/>
      <c r="CO431" s="243"/>
      <c r="CP431" s="230"/>
      <c r="CQ431" s="231"/>
      <c r="CR431" s="331"/>
      <c r="CS431" s="332"/>
      <c r="CT431" s="333"/>
      <c r="CU431" s="229"/>
      <c r="CV431" s="230"/>
      <c r="CW431" s="231"/>
      <c r="CX431" s="331"/>
      <c r="CY431" s="332"/>
      <c r="CZ431" s="333"/>
      <c r="DA431" s="331"/>
      <c r="DB431" s="332"/>
      <c r="DC431" s="333"/>
      <c r="DD431" s="331"/>
      <c r="DE431" s="332"/>
      <c r="DF431" s="333"/>
      <c r="DG431" s="331"/>
      <c r="DH431" s="332"/>
      <c r="DI431" s="333"/>
      <c r="DJ431" s="229"/>
      <c r="DK431" s="230"/>
      <c r="DL431" s="231"/>
      <c r="DM431" s="229"/>
      <c r="DN431" s="230"/>
      <c r="DO431" s="231"/>
      <c r="DP431" s="331"/>
      <c r="DQ431" s="332"/>
      <c r="DR431" s="333"/>
      <c r="DS431" s="331"/>
      <c r="DT431" s="332"/>
      <c r="DU431" s="333"/>
      <c r="DV431" s="331"/>
      <c r="DW431" s="332"/>
      <c r="DX431" s="333"/>
      <c r="DY431" s="331"/>
      <c r="DZ431" s="332"/>
      <c r="EA431" s="333"/>
      <c r="EB431" s="331"/>
      <c r="EC431" s="332"/>
      <c r="ED431" s="333"/>
      <c r="EE431" s="331"/>
      <c r="EF431" s="332"/>
      <c r="EG431" s="333"/>
      <c r="EH431" s="229"/>
      <c r="EI431" s="230"/>
      <c r="EJ431" s="231"/>
      <c r="EK431" s="229"/>
      <c r="EL431" s="230"/>
      <c r="EM431" s="231"/>
      <c r="EN431" s="244"/>
      <c r="EO431" s="269" t="str">
        <f t="shared" si="1292"/>
        <v/>
      </c>
      <c r="EP431" s="444" t="s">
        <v>1247</v>
      </c>
      <c r="EQ431" s="360" t="str">
        <f t="shared" si="1430"/>
        <v/>
      </c>
      <c r="ER431" s="360" t="str">
        <f t="shared" si="1431"/>
        <v/>
      </c>
      <c r="ES431" s="360" t="str">
        <f t="shared" si="1432"/>
        <v/>
      </c>
      <c r="ET431" s="360" t="str">
        <f t="shared" si="1433"/>
        <v/>
      </c>
      <c r="EU431" s="360" t="str">
        <f t="shared" si="1434"/>
        <v/>
      </c>
      <c r="EV431" s="360" t="str">
        <f t="shared" si="1435"/>
        <v/>
      </c>
      <c r="EW431" s="360" t="str">
        <f t="shared" si="1436"/>
        <v/>
      </c>
      <c r="EX431" s="360" t="str">
        <f t="shared" si="1437"/>
        <v/>
      </c>
      <c r="EY431" s="360" t="str">
        <f t="shared" si="1438"/>
        <v/>
      </c>
      <c r="EZ431" s="360" t="str">
        <f t="shared" si="1439"/>
        <v/>
      </c>
      <c r="FA431" s="360" t="str">
        <f t="shared" si="1440"/>
        <v/>
      </c>
      <c r="FB431" s="360" t="str">
        <f t="shared" si="1441"/>
        <v/>
      </c>
      <c r="FC431" s="360" t="str">
        <f t="shared" si="1442"/>
        <v/>
      </c>
      <c r="FD431" s="360" t="str">
        <f t="shared" si="1443"/>
        <v/>
      </c>
      <c r="FE431" s="360" t="str">
        <f t="shared" si="1444"/>
        <v/>
      </c>
      <c r="FF431" s="360" t="str">
        <f t="shared" si="1445"/>
        <v/>
      </c>
      <c r="FG431" s="360" t="str">
        <f t="shared" si="1446"/>
        <v/>
      </c>
      <c r="FH431" s="360" t="str">
        <f t="shared" si="1447"/>
        <v/>
      </c>
      <c r="FI431" s="360" t="str">
        <f t="shared" si="1448"/>
        <v/>
      </c>
      <c r="FJ431" s="360" t="str">
        <f t="shared" si="1449"/>
        <v/>
      </c>
      <c r="FK431" s="360" t="str">
        <f t="shared" si="1450"/>
        <v/>
      </c>
      <c r="FL431" s="360" t="str">
        <f t="shared" si="1451"/>
        <v/>
      </c>
      <c r="FM431" s="360" t="str">
        <f t="shared" si="1452"/>
        <v/>
      </c>
      <c r="FN431" s="360" t="str">
        <f t="shared" si="1453"/>
        <v/>
      </c>
      <c r="FO431" s="360" t="str">
        <f t="shared" si="1454"/>
        <v/>
      </c>
      <c r="FP431" s="360" t="str">
        <f t="shared" si="1455"/>
        <v/>
      </c>
      <c r="FQ431" s="360" t="str">
        <f t="shared" si="1456"/>
        <v/>
      </c>
      <c r="FR431" s="360" t="str">
        <f t="shared" si="1457"/>
        <v/>
      </c>
      <c r="FS431" s="360" t="str">
        <f t="shared" si="1458"/>
        <v/>
      </c>
      <c r="FT431" s="360" t="str">
        <f t="shared" si="1293"/>
        <v/>
      </c>
      <c r="FU431" s="360" t="str">
        <f t="shared" si="1459"/>
        <v/>
      </c>
      <c r="FV431" s="360" t="str">
        <f t="shared" si="1460"/>
        <v/>
      </c>
      <c r="FW431" s="360" t="str">
        <f t="shared" si="1461"/>
        <v/>
      </c>
      <c r="FX431" s="360" t="str">
        <f t="shared" si="1462"/>
        <v/>
      </c>
      <c r="FY431" s="360" t="str">
        <f t="shared" si="1463"/>
        <v/>
      </c>
      <c r="FZ431" s="360" t="str">
        <f t="shared" si="1464"/>
        <v/>
      </c>
      <c r="GA431" s="360" t="str">
        <f t="shared" si="1465"/>
        <v/>
      </c>
      <c r="GB431" s="360" t="str">
        <f t="shared" si="1466"/>
        <v/>
      </c>
      <c r="GC431" s="360" t="str">
        <f t="shared" si="1467"/>
        <v/>
      </c>
      <c r="GD431" s="360" t="str">
        <f t="shared" si="1468"/>
        <v/>
      </c>
      <c r="GE431" s="360" t="str">
        <f t="shared" si="1469"/>
        <v/>
      </c>
      <c r="GF431" s="360" t="str">
        <f t="shared" si="1470"/>
        <v/>
      </c>
      <c r="GG431" s="360" t="str">
        <f t="shared" si="1471"/>
        <v/>
      </c>
      <c r="GH431" s="360" t="str">
        <f t="shared" si="1472"/>
        <v/>
      </c>
      <c r="GI431" s="360" t="str">
        <f t="shared" si="1473"/>
        <v/>
      </c>
      <c r="GJ431" s="360" t="str">
        <f t="shared" si="1474"/>
        <v/>
      </c>
      <c r="GK431" s="444" t="s">
        <v>1247</v>
      </c>
      <c r="GL431" s="361" t="str">
        <f t="shared" si="1294"/>
        <v>-</v>
      </c>
      <c r="GM431" s="361" t="str">
        <f t="shared" si="1295"/>
        <v>-</v>
      </c>
      <c r="GN431" s="361" t="str">
        <f t="shared" si="1296"/>
        <v>-</v>
      </c>
      <c r="GO431" s="361" t="str">
        <f t="shared" si="1297"/>
        <v>-</v>
      </c>
      <c r="GP431" s="361" t="str">
        <f t="shared" si="1298"/>
        <v>-</v>
      </c>
      <c r="GQ431" s="361" t="str">
        <f t="shared" si="1299"/>
        <v>-</v>
      </c>
      <c r="GR431" s="361" t="str">
        <f t="shared" si="1300"/>
        <v>-</v>
      </c>
      <c r="GS431" s="361" t="str">
        <f t="shared" si="1301"/>
        <v>-</v>
      </c>
      <c r="GT431" s="361" t="str">
        <f t="shared" si="1302"/>
        <v>-</v>
      </c>
      <c r="GU431" s="361" t="str">
        <f t="shared" si="1303"/>
        <v>-</v>
      </c>
      <c r="GV431" s="361" t="str">
        <f t="shared" si="1304"/>
        <v>-</v>
      </c>
      <c r="GW431" s="361" t="str">
        <f t="shared" si="1305"/>
        <v>-</v>
      </c>
      <c r="GX431" s="361" t="str">
        <f t="shared" si="1306"/>
        <v>-</v>
      </c>
      <c r="GY431" s="361" t="str">
        <f t="shared" si="1307"/>
        <v>-</v>
      </c>
      <c r="GZ431" s="361" t="str">
        <f t="shared" si="1308"/>
        <v>-</v>
      </c>
      <c r="HA431" s="361" t="str">
        <f t="shared" si="1309"/>
        <v>-</v>
      </c>
      <c r="HB431" s="361" t="str">
        <f t="shared" si="1310"/>
        <v>-</v>
      </c>
      <c r="HC431" s="361" t="str">
        <f t="shared" si="1311"/>
        <v>-</v>
      </c>
      <c r="HD431" s="361" t="str">
        <f t="shared" si="1312"/>
        <v>-</v>
      </c>
      <c r="HE431" s="361" t="str">
        <f t="shared" si="1313"/>
        <v>-</v>
      </c>
      <c r="HF431" s="361" t="str">
        <f t="shared" si="1314"/>
        <v>-</v>
      </c>
      <c r="HG431" s="361" t="str">
        <f t="shared" si="1315"/>
        <v>-</v>
      </c>
      <c r="HH431" s="361" t="str">
        <f t="shared" si="1316"/>
        <v>-</v>
      </c>
      <c r="HI431" s="361" t="str">
        <f t="shared" si="1317"/>
        <v>-</v>
      </c>
      <c r="HJ431" s="361" t="str">
        <f t="shared" si="1318"/>
        <v>-</v>
      </c>
      <c r="HK431" s="361" t="str">
        <f t="shared" si="1319"/>
        <v>-</v>
      </c>
      <c r="HL431" s="361" t="str">
        <f t="shared" si="1320"/>
        <v>-</v>
      </c>
      <c r="HM431" s="361" t="str">
        <f t="shared" si="1321"/>
        <v>-</v>
      </c>
      <c r="HN431" s="361" t="str">
        <f t="shared" si="1322"/>
        <v>-</v>
      </c>
      <c r="HO431" s="361" t="str">
        <f t="shared" si="1323"/>
        <v>-</v>
      </c>
      <c r="HP431" s="361" t="str">
        <f t="shared" si="1324"/>
        <v>-</v>
      </c>
      <c r="HQ431" s="361" t="str">
        <f t="shared" si="1325"/>
        <v>-</v>
      </c>
      <c r="HR431" s="361" t="str">
        <f t="shared" si="1326"/>
        <v>-</v>
      </c>
      <c r="HS431" s="361" t="str">
        <f t="shared" si="1327"/>
        <v>-</v>
      </c>
      <c r="HT431" s="361" t="str">
        <f t="shared" si="1328"/>
        <v>-</v>
      </c>
      <c r="HU431" s="361" t="str">
        <f t="shared" si="1329"/>
        <v>-</v>
      </c>
      <c r="HV431" s="361" t="str">
        <f t="shared" si="1330"/>
        <v>-</v>
      </c>
      <c r="HW431" s="361" t="str">
        <f t="shared" si="1331"/>
        <v>-</v>
      </c>
      <c r="HX431" s="361" t="str">
        <f t="shared" si="1332"/>
        <v>-</v>
      </c>
      <c r="HY431" s="361" t="str">
        <f t="shared" si="1333"/>
        <v>-</v>
      </c>
      <c r="HZ431" s="361" t="str">
        <f t="shared" si="1334"/>
        <v>-</v>
      </c>
      <c r="IA431" s="361" t="str">
        <f t="shared" si="1335"/>
        <v>-</v>
      </c>
      <c r="IB431" s="361" t="str">
        <f t="shared" si="1336"/>
        <v>-</v>
      </c>
      <c r="IC431" s="361" t="str">
        <f t="shared" si="1337"/>
        <v>-</v>
      </c>
      <c r="ID431" s="361" t="str">
        <f t="shared" si="1338"/>
        <v>-</v>
      </c>
      <c r="IE431" s="361" t="str">
        <f t="shared" si="1339"/>
        <v>-</v>
      </c>
      <c r="IF431" s="444" t="s">
        <v>1247</v>
      </c>
      <c r="IG431" s="56" t="str">
        <f t="shared" si="1475"/>
        <v>-</v>
      </c>
      <c r="IH431" s="56" t="str">
        <f t="shared" si="1476"/>
        <v>-</v>
      </c>
      <c r="II431" s="56" t="str">
        <f t="shared" si="1477"/>
        <v>-</v>
      </c>
      <c r="IJ431" s="56" t="str">
        <f t="shared" si="1478"/>
        <v>-</v>
      </c>
      <c r="IK431" s="56" t="str">
        <f t="shared" si="1340"/>
        <v>-</v>
      </c>
      <c r="IL431" s="56" t="str">
        <f t="shared" si="1341"/>
        <v>-</v>
      </c>
      <c r="IM431" s="56" t="str">
        <f t="shared" si="1342"/>
        <v>-</v>
      </c>
      <c r="IN431" s="56" t="str">
        <f t="shared" si="1343"/>
        <v>-</v>
      </c>
      <c r="IO431" s="56" t="str">
        <f t="shared" si="1344"/>
        <v>-</v>
      </c>
      <c r="IP431" s="56" t="str">
        <f t="shared" si="1345"/>
        <v>-</v>
      </c>
      <c r="IQ431" s="56" t="str">
        <f t="shared" si="1346"/>
        <v>-</v>
      </c>
      <c r="IR431" s="56" t="str">
        <f t="shared" si="1347"/>
        <v>-</v>
      </c>
      <c r="IS431" s="56" t="str">
        <f t="shared" si="1348"/>
        <v>-</v>
      </c>
      <c r="IT431" s="56" t="str">
        <f t="shared" si="1349"/>
        <v>-</v>
      </c>
      <c r="IU431" s="56" t="str">
        <f t="shared" si="1350"/>
        <v>-</v>
      </c>
      <c r="IV431" s="56" t="str">
        <f t="shared" si="1351"/>
        <v>-</v>
      </c>
      <c r="IW431" s="56" t="str">
        <f t="shared" si="1352"/>
        <v>-</v>
      </c>
      <c r="IX431" s="56" t="str">
        <f t="shared" si="1353"/>
        <v>-</v>
      </c>
      <c r="IY431" s="56" t="str">
        <f t="shared" si="1354"/>
        <v>-</v>
      </c>
      <c r="IZ431" s="56" t="str">
        <f t="shared" si="1355"/>
        <v>-</v>
      </c>
      <c r="JA431" s="56" t="str">
        <f t="shared" si="1356"/>
        <v>-</v>
      </c>
      <c r="JB431" s="56" t="str">
        <f t="shared" si="1357"/>
        <v>-</v>
      </c>
      <c r="JC431" s="56" t="str">
        <f t="shared" si="1358"/>
        <v>-</v>
      </c>
      <c r="JD431" s="56" t="str">
        <f t="shared" si="1359"/>
        <v>-</v>
      </c>
      <c r="JE431" s="56" t="str">
        <f t="shared" si="1360"/>
        <v>-</v>
      </c>
      <c r="JF431" s="56" t="str">
        <f t="shared" si="1361"/>
        <v>-</v>
      </c>
      <c r="JG431" s="56" t="str">
        <f t="shared" si="1362"/>
        <v>-</v>
      </c>
      <c r="JH431" s="56" t="str">
        <f t="shared" si="1363"/>
        <v>-</v>
      </c>
      <c r="JI431" s="56" t="str">
        <f t="shared" si="1364"/>
        <v>-</v>
      </c>
      <c r="JJ431" s="56" t="str">
        <f t="shared" si="1365"/>
        <v>-</v>
      </c>
      <c r="JK431" s="56" t="str">
        <f t="shared" si="1366"/>
        <v>-</v>
      </c>
      <c r="JL431" s="56" t="str">
        <f t="shared" si="1367"/>
        <v>-</v>
      </c>
      <c r="JM431" s="56" t="str">
        <f t="shared" si="1368"/>
        <v>-</v>
      </c>
      <c r="JN431" s="56" t="str">
        <f t="shared" si="1369"/>
        <v>-</v>
      </c>
      <c r="JO431" s="56" t="str">
        <f t="shared" si="1370"/>
        <v>-</v>
      </c>
      <c r="JP431" s="56" t="str">
        <f t="shared" si="1371"/>
        <v>-</v>
      </c>
      <c r="JQ431" s="56" t="str">
        <f t="shared" si="1372"/>
        <v>-</v>
      </c>
      <c r="JR431" s="56" t="str">
        <f t="shared" si="1373"/>
        <v>-</v>
      </c>
      <c r="JS431" s="56" t="str">
        <f t="shared" si="1374"/>
        <v>-</v>
      </c>
      <c r="JT431" s="56" t="str">
        <f t="shared" si="1375"/>
        <v>-</v>
      </c>
      <c r="JU431" s="56" t="str">
        <f t="shared" si="1376"/>
        <v>-</v>
      </c>
      <c r="JV431" s="56" t="str">
        <f t="shared" si="1377"/>
        <v>-</v>
      </c>
      <c r="JW431" s="56" t="str">
        <f t="shared" si="1378"/>
        <v>-</v>
      </c>
      <c r="JX431" s="56" t="str">
        <f t="shared" si="1379"/>
        <v>-</v>
      </c>
      <c r="JY431" s="56" t="str">
        <f t="shared" si="1380"/>
        <v>-</v>
      </c>
      <c r="JZ431" s="56" t="str">
        <f t="shared" si="1381"/>
        <v>-</v>
      </c>
      <c r="KA431" s="444" t="s">
        <v>1247</v>
      </c>
      <c r="KB431" s="360">
        <f>IF(ISNUMBER(INDEX($EQ$15:$GK$521,$B431,EO$11)),MAX(KB$14:KB430)+1,0)</f>
        <v>0</v>
      </c>
      <c r="KC431" s="360" t="str">
        <f t="shared" si="1479"/>
        <v/>
      </c>
      <c r="KD431" s="373" t="s">
        <v>2</v>
      </c>
      <c r="KE431" s="215"/>
      <c r="KF431" s="60"/>
      <c r="KG431" s="60"/>
      <c r="KH431" s="60"/>
      <c r="KI431" s="60"/>
      <c r="KJ431" s="60"/>
      <c r="KK431" s="60"/>
      <c r="KL431" s="60"/>
      <c r="KM431" s="60"/>
      <c r="KN431" s="60"/>
      <c r="KO431" s="60"/>
      <c r="KP431" s="60"/>
      <c r="KQ431" s="60"/>
      <c r="KR431" s="60"/>
      <c r="KS431" s="60"/>
      <c r="KT431" s="60"/>
      <c r="KU431" s="60"/>
      <c r="KV431" s="60"/>
      <c r="KW431" s="60"/>
      <c r="KX431" s="60"/>
      <c r="KY431" s="60"/>
      <c r="KZ431" s="283" t="str">
        <f t="shared" si="1382"/>
        <v/>
      </c>
      <c r="LA431" s="26"/>
      <c r="LB431" s="18"/>
      <c r="LC431" s="18"/>
      <c r="LD431" s="18"/>
      <c r="LE431" s="18"/>
      <c r="LF431" s="18"/>
      <c r="LG431" s="18"/>
      <c r="LH431" s="18"/>
      <c r="LI431" s="18"/>
      <c r="LJ431" s="18"/>
      <c r="LK431" s="18"/>
      <c r="LL431" s="18"/>
      <c r="LM431" s="18"/>
      <c r="LN431" s="63"/>
      <c r="LO431" s="251">
        <f t="shared" si="1383"/>
        <v>0</v>
      </c>
      <c r="LP431" s="251">
        <f t="shared" si="1384"/>
        <v>0</v>
      </c>
      <c r="LQ431" s="251">
        <f t="shared" si="1385"/>
        <v>0</v>
      </c>
      <c r="LR431" s="251">
        <f t="shared" si="1386"/>
        <v>0</v>
      </c>
      <c r="LS431" s="251">
        <f t="shared" si="1387"/>
        <v>0</v>
      </c>
      <c r="LT431" s="251">
        <f t="shared" si="1388"/>
        <v>0</v>
      </c>
      <c r="LU431" s="251">
        <f t="shared" si="1389"/>
        <v>0</v>
      </c>
      <c r="LV431" s="251">
        <f t="shared" si="1390"/>
        <v>0</v>
      </c>
      <c r="LW431" s="251">
        <f t="shared" si="1391"/>
        <v>0</v>
      </c>
      <c r="LX431" s="251">
        <f t="shared" si="1392"/>
        <v>0</v>
      </c>
      <c r="LY431" s="251">
        <f t="shared" si="1393"/>
        <v>0</v>
      </c>
      <c r="LZ431" s="251">
        <f t="shared" si="1394"/>
        <v>0</v>
      </c>
      <c r="MA431" s="63" t="str">
        <f t="shared" si="1395"/>
        <v/>
      </c>
      <c r="MB431" s="63" t="str">
        <f t="shared" si="1287"/>
        <v/>
      </c>
      <c r="MC431" s="63">
        <f t="shared" si="1288"/>
        <v>417</v>
      </c>
      <c r="MD431" s="63" t="str">
        <f t="shared" si="1289"/>
        <v/>
      </c>
      <c r="ME431" s="63" t="str">
        <f t="shared" si="1290"/>
        <v/>
      </c>
      <c r="MF431" s="315" t="str">
        <f t="shared" si="1396"/>
        <v/>
      </c>
      <c r="MG431" s="315">
        <f>IF(ISNUMBER(MATCH(EO431,$ME$15:$ME$520,0)),0,MAX(MG$14:MG430)+1)</f>
        <v>0</v>
      </c>
      <c r="MH431" s="315" t="str">
        <f t="shared" si="1397"/>
        <v/>
      </c>
      <c r="MI431" s="369"/>
      <c r="MJ431" s="68"/>
      <c r="MK431" s="18"/>
      <c r="ML431" s="242"/>
      <c r="MM431" s="242"/>
      <c r="MN431" s="59"/>
      <c r="MO431" s="59"/>
      <c r="MP431" s="285"/>
      <c r="MQ431" s="59"/>
      <c r="MR431" s="59"/>
      <c r="MS431" s="285"/>
      <c r="MT431" s="59"/>
      <c r="MU431" s="285"/>
      <c r="MV431" s="59"/>
      <c r="MW431" s="59"/>
      <c r="MX431" s="59"/>
      <c r="MY431" s="59"/>
      <c r="MZ431" s="59"/>
      <c r="NA431" s="59"/>
      <c r="NB431" s="59"/>
      <c r="NC431" s="59"/>
      <c r="ND431" s="59"/>
      <c r="NE431" s="59"/>
      <c r="NF431" s="59"/>
      <c r="NG431" s="59"/>
      <c r="NH431" s="59"/>
      <c r="NI431" s="59"/>
      <c r="NJ431" s="59"/>
      <c r="NK431" s="59"/>
      <c r="NL431" s="454"/>
      <c r="NM431" s="454"/>
      <c r="NN431" s="59"/>
      <c r="NO431" s="18"/>
      <c r="NP431" s="18"/>
      <c r="NQ431" s="18"/>
      <c r="NR431" s="18"/>
      <c r="NS431" s="18"/>
      <c r="NT431" s="18"/>
      <c r="NU431" s="18"/>
      <c r="NV431" s="18"/>
      <c r="NW431" s="18"/>
      <c r="NX431" s="18"/>
      <c r="NY431" s="18"/>
      <c r="NZ431" s="18"/>
      <c r="OA431" s="18"/>
      <c r="OB431" s="18"/>
      <c r="OC431" s="18"/>
      <c r="OZ431" s="59"/>
      <c r="PA431" s="251" t="str">
        <f t="shared" si="1398"/>
        <v/>
      </c>
      <c r="PB431" s="251" t="str">
        <f t="shared" si="1399"/>
        <v/>
      </c>
      <c r="PC431" s="251" t="str">
        <f t="shared" si="1400"/>
        <v/>
      </c>
      <c r="PD431" s="251" t="str">
        <f t="shared" si="1401"/>
        <v/>
      </c>
      <c r="PE431" s="251" t="str">
        <f t="shared" si="1402"/>
        <v/>
      </c>
      <c r="PF431" s="251" t="str">
        <f t="shared" si="1403"/>
        <v/>
      </c>
      <c r="PG431" s="251" t="str">
        <f t="shared" si="1404"/>
        <v/>
      </c>
      <c r="PH431" s="251" t="str">
        <f t="shared" si="1405"/>
        <v/>
      </c>
      <c r="PI431" s="251" t="str">
        <f t="shared" si="1406"/>
        <v/>
      </c>
      <c r="PJ431" s="251" t="str">
        <f t="shared" si="1407"/>
        <v/>
      </c>
      <c r="PK431" s="251" t="str">
        <f t="shared" si="1408"/>
        <v/>
      </c>
      <c r="PL431" s="251" t="str">
        <f t="shared" si="1409"/>
        <v/>
      </c>
      <c r="PM431" s="251" t="str">
        <f t="shared" si="1410"/>
        <v/>
      </c>
      <c r="PN431" s="251" t="str">
        <f t="shared" si="1411"/>
        <v/>
      </c>
      <c r="PO431" s="251" t="str">
        <f t="shared" si="1412"/>
        <v/>
      </c>
      <c r="PP431" s="251" t="str">
        <f t="shared" si="1413"/>
        <v/>
      </c>
      <c r="PQ431" s="251" t="str">
        <f t="shared" si="1414"/>
        <v/>
      </c>
      <c r="PR431" s="251" t="str">
        <f t="shared" si="1415"/>
        <v/>
      </c>
      <c r="PS431" s="251" t="str">
        <f t="shared" si="1416"/>
        <v/>
      </c>
      <c r="PT431" s="251" t="str">
        <f t="shared" si="1417"/>
        <v/>
      </c>
      <c r="PU431" s="251" t="str">
        <f t="shared" si="1418"/>
        <v/>
      </c>
      <c r="PV431" s="251" t="str">
        <f t="shared" si="1419"/>
        <v/>
      </c>
      <c r="PW431" s="251" t="str">
        <f t="shared" si="1420"/>
        <v/>
      </c>
      <c r="PX431" s="251" t="str">
        <f t="shared" si="1421"/>
        <v/>
      </c>
      <c r="PY431" s="251" t="str">
        <f t="shared" si="1422"/>
        <v/>
      </c>
      <c r="PZ431" s="251" t="str">
        <f t="shared" si="1423"/>
        <v/>
      </c>
      <c r="QA431" s="251" t="str">
        <f t="shared" si="1424"/>
        <v/>
      </c>
      <c r="QB431" s="251" t="str">
        <f t="shared" si="1425"/>
        <v/>
      </c>
      <c r="QC431" s="251" t="str">
        <f t="shared" si="1426"/>
        <v/>
      </c>
      <c r="QD431" s="251" t="str">
        <f t="shared" si="1427"/>
        <v/>
      </c>
      <c r="QE431" s="251" t="str">
        <f t="shared" si="1428"/>
        <v/>
      </c>
      <c r="QF431" s="63">
        <f t="shared" si="1429"/>
        <v>0</v>
      </c>
      <c r="QG431" s="59"/>
      <c r="QH431" s="59"/>
      <c r="QI431" s="59"/>
      <c r="QJ431" s="59"/>
      <c r="QK431" s="59"/>
      <c r="QL431" s="59"/>
      <c r="QM431" s="59"/>
      <c r="QN431" s="59"/>
    </row>
    <row r="432" spans="1:456" ht="6.75" customHeight="1" x14ac:dyDescent="0.25">
      <c r="A432" s="68"/>
      <c r="B432" s="389" t="str">
        <f t="shared" si="1291"/>
        <v/>
      </c>
      <c r="C432" s="72"/>
      <c r="D432" s="261"/>
      <c r="E432" s="59"/>
      <c r="F432" s="229"/>
      <c r="G432" s="295"/>
      <c r="H432" s="295"/>
      <c r="I432" s="229"/>
      <c r="J432" s="295"/>
      <c r="K432" s="295"/>
      <c r="L432" s="229"/>
      <c r="M432" s="295"/>
      <c r="N432" s="295"/>
      <c r="O432" s="229"/>
      <c r="P432" s="295"/>
      <c r="Q432" s="295"/>
      <c r="R432" s="229"/>
      <c r="S432" s="230"/>
      <c r="T432" s="231"/>
      <c r="U432" s="229"/>
      <c r="V432" s="230"/>
      <c r="W432" s="231"/>
      <c r="X432" s="229"/>
      <c r="Y432" s="230"/>
      <c r="Z432" s="231"/>
      <c r="AA432" s="229"/>
      <c r="AB432" s="295"/>
      <c r="AC432" s="295"/>
      <c r="AD432" s="229"/>
      <c r="AE432" s="295"/>
      <c r="AF432" s="295"/>
      <c r="AG432" s="229"/>
      <c r="AH432" s="295"/>
      <c r="AI432" s="295"/>
      <c r="AJ432" s="229"/>
      <c r="AK432" s="295"/>
      <c r="AL432" s="295"/>
      <c r="AM432" s="229"/>
      <c r="AN432" s="295"/>
      <c r="AO432" s="295"/>
      <c r="AP432" s="243"/>
      <c r="AQ432" s="295"/>
      <c r="AR432" s="290"/>
      <c r="AS432" s="243"/>
      <c r="AT432" s="295"/>
      <c r="AU432" s="290"/>
      <c r="AV432" s="229"/>
      <c r="AW432" s="230"/>
      <c r="AX432" s="231"/>
      <c r="AY432" s="229"/>
      <c r="AZ432" s="230"/>
      <c r="BA432" s="231"/>
      <c r="BB432" s="229"/>
      <c r="BC432" s="230"/>
      <c r="BD432" s="231"/>
      <c r="BE432" s="229"/>
      <c r="BF432" s="230"/>
      <c r="BG432" s="231"/>
      <c r="BH432" s="229"/>
      <c r="BI432" s="230"/>
      <c r="BJ432" s="231"/>
      <c r="BK432" s="243"/>
      <c r="BL432" s="230"/>
      <c r="BM432" s="231"/>
      <c r="BN432" s="243"/>
      <c r="BO432" s="230"/>
      <c r="BP432" s="231"/>
      <c r="BQ432" s="229"/>
      <c r="BR432" s="230"/>
      <c r="BS432" s="231"/>
      <c r="BT432" s="229"/>
      <c r="BU432" s="230"/>
      <c r="BV432" s="231"/>
      <c r="BW432" s="229"/>
      <c r="BX432" s="230"/>
      <c r="BY432" s="231"/>
      <c r="BZ432" s="229"/>
      <c r="CA432" s="230"/>
      <c r="CB432" s="231"/>
      <c r="CC432" s="229"/>
      <c r="CD432" s="230"/>
      <c r="CE432" s="231"/>
      <c r="CF432" s="331"/>
      <c r="CG432" s="332"/>
      <c r="CH432" s="385"/>
      <c r="CI432" s="331"/>
      <c r="CJ432" s="332"/>
      <c r="CK432" s="385"/>
      <c r="CL432" s="243"/>
      <c r="CM432" s="230"/>
      <c r="CN432" s="354"/>
      <c r="CO432" s="243"/>
      <c r="CP432" s="230"/>
      <c r="CQ432" s="231"/>
      <c r="CR432" s="331"/>
      <c r="CS432" s="332"/>
      <c r="CT432" s="333"/>
      <c r="CU432" s="229"/>
      <c r="CV432" s="230"/>
      <c r="CW432" s="231"/>
      <c r="CX432" s="331"/>
      <c r="CY432" s="332"/>
      <c r="CZ432" s="333"/>
      <c r="DA432" s="331"/>
      <c r="DB432" s="332"/>
      <c r="DC432" s="333"/>
      <c r="DD432" s="331"/>
      <c r="DE432" s="332"/>
      <c r="DF432" s="333"/>
      <c r="DG432" s="331"/>
      <c r="DH432" s="332"/>
      <c r="DI432" s="333"/>
      <c r="DJ432" s="229"/>
      <c r="DK432" s="230"/>
      <c r="DL432" s="231"/>
      <c r="DM432" s="229"/>
      <c r="DN432" s="230"/>
      <c r="DO432" s="231"/>
      <c r="DP432" s="331"/>
      <c r="DQ432" s="332"/>
      <c r="DR432" s="333"/>
      <c r="DS432" s="331"/>
      <c r="DT432" s="332"/>
      <c r="DU432" s="333"/>
      <c r="DV432" s="331"/>
      <c r="DW432" s="332"/>
      <c r="DX432" s="333"/>
      <c r="DY432" s="331"/>
      <c r="DZ432" s="332"/>
      <c r="EA432" s="333"/>
      <c r="EB432" s="331"/>
      <c r="EC432" s="332"/>
      <c r="ED432" s="333"/>
      <c r="EE432" s="331"/>
      <c r="EF432" s="332"/>
      <c r="EG432" s="333"/>
      <c r="EH432" s="229"/>
      <c r="EI432" s="230"/>
      <c r="EJ432" s="231"/>
      <c r="EK432" s="229"/>
      <c r="EL432" s="230"/>
      <c r="EM432" s="231"/>
      <c r="EN432" s="244"/>
      <c r="EO432" s="269" t="str">
        <f t="shared" si="1292"/>
        <v/>
      </c>
      <c r="EP432" s="444" t="s">
        <v>1247</v>
      </c>
      <c r="EQ432" s="360" t="str">
        <f t="shared" si="1430"/>
        <v/>
      </c>
      <c r="ER432" s="360" t="str">
        <f t="shared" si="1431"/>
        <v/>
      </c>
      <c r="ES432" s="360" t="str">
        <f t="shared" si="1432"/>
        <v/>
      </c>
      <c r="ET432" s="360" t="str">
        <f t="shared" si="1433"/>
        <v/>
      </c>
      <c r="EU432" s="360" t="str">
        <f t="shared" si="1434"/>
        <v/>
      </c>
      <c r="EV432" s="360" t="str">
        <f t="shared" si="1435"/>
        <v/>
      </c>
      <c r="EW432" s="360" t="str">
        <f t="shared" si="1436"/>
        <v/>
      </c>
      <c r="EX432" s="360" t="str">
        <f t="shared" si="1437"/>
        <v/>
      </c>
      <c r="EY432" s="360" t="str">
        <f t="shared" si="1438"/>
        <v/>
      </c>
      <c r="EZ432" s="360" t="str">
        <f t="shared" si="1439"/>
        <v/>
      </c>
      <c r="FA432" s="360" t="str">
        <f t="shared" si="1440"/>
        <v/>
      </c>
      <c r="FB432" s="360" t="str">
        <f t="shared" si="1441"/>
        <v/>
      </c>
      <c r="FC432" s="360" t="str">
        <f t="shared" si="1442"/>
        <v/>
      </c>
      <c r="FD432" s="360" t="str">
        <f t="shared" si="1443"/>
        <v/>
      </c>
      <c r="FE432" s="360" t="str">
        <f t="shared" si="1444"/>
        <v/>
      </c>
      <c r="FF432" s="360" t="str">
        <f t="shared" si="1445"/>
        <v/>
      </c>
      <c r="FG432" s="360" t="str">
        <f t="shared" si="1446"/>
        <v/>
      </c>
      <c r="FH432" s="360" t="str">
        <f t="shared" si="1447"/>
        <v/>
      </c>
      <c r="FI432" s="360" t="str">
        <f t="shared" si="1448"/>
        <v/>
      </c>
      <c r="FJ432" s="360" t="str">
        <f t="shared" si="1449"/>
        <v/>
      </c>
      <c r="FK432" s="360" t="str">
        <f t="shared" si="1450"/>
        <v/>
      </c>
      <c r="FL432" s="360" t="str">
        <f t="shared" si="1451"/>
        <v/>
      </c>
      <c r="FM432" s="360" t="str">
        <f t="shared" si="1452"/>
        <v/>
      </c>
      <c r="FN432" s="360" t="str">
        <f t="shared" si="1453"/>
        <v/>
      </c>
      <c r="FO432" s="360" t="str">
        <f t="shared" si="1454"/>
        <v/>
      </c>
      <c r="FP432" s="360" t="str">
        <f t="shared" si="1455"/>
        <v/>
      </c>
      <c r="FQ432" s="360" t="str">
        <f t="shared" si="1456"/>
        <v/>
      </c>
      <c r="FR432" s="360" t="str">
        <f t="shared" si="1457"/>
        <v/>
      </c>
      <c r="FS432" s="360" t="str">
        <f t="shared" si="1458"/>
        <v/>
      </c>
      <c r="FT432" s="360" t="str">
        <f t="shared" si="1293"/>
        <v/>
      </c>
      <c r="FU432" s="360" t="str">
        <f t="shared" si="1459"/>
        <v/>
      </c>
      <c r="FV432" s="360" t="str">
        <f t="shared" si="1460"/>
        <v/>
      </c>
      <c r="FW432" s="360" t="str">
        <f t="shared" si="1461"/>
        <v/>
      </c>
      <c r="FX432" s="360" t="str">
        <f t="shared" si="1462"/>
        <v/>
      </c>
      <c r="FY432" s="360" t="str">
        <f t="shared" si="1463"/>
        <v/>
      </c>
      <c r="FZ432" s="360" t="str">
        <f t="shared" si="1464"/>
        <v/>
      </c>
      <c r="GA432" s="360" t="str">
        <f t="shared" si="1465"/>
        <v/>
      </c>
      <c r="GB432" s="360" t="str">
        <f t="shared" si="1466"/>
        <v/>
      </c>
      <c r="GC432" s="360" t="str">
        <f t="shared" si="1467"/>
        <v/>
      </c>
      <c r="GD432" s="360" t="str">
        <f t="shared" si="1468"/>
        <v/>
      </c>
      <c r="GE432" s="360" t="str">
        <f t="shared" si="1469"/>
        <v/>
      </c>
      <c r="GF432" s="360" t="str">
        <f t="shared" si="1470"/>
        <v/>
      </c>
      <c r="GG432" s="360" t="str">
        <f t="shared" si="1471"/>
        <v/>
      </c>
      <c r="GH432" s="360" t="str">
        <f t="shared" si="1472"/>
        <v/>
      </c>
      <c r="GI432" s="360" t="str">
        <f t="shared" si="1473"/>
        <v/>
      </c>
      <c r="GJ432" s="360" t="str">
        <f t="shared" si="1474"/>
        <v/>
      </c>
      <c r="GK432" s="444" t="s">
        <v>1247</v>
      </c>
      <c r="GL432" s="361" t="str">
        <f t="shared" si="1294"/>
        <v>-</v>
      </c>
      <c r="GM432" s="361" t="str">
        <f t="shared" si="1295"/>
        <v>-</v>
      </c>
      <c r="GN432" s="361" t="str">
        <f t="shared" si="1296"/>
        <v>-</v>
      </c>
      <c r="GO432" s="361" t="str">
        <f t="shared" si="1297"/>
        <v>-</v>
      </c>
      <c r="GP432" s="361" t="str">
        <f t="shared" si="1298"/>
        <v>-</v>
      </c>
      <c r="GQ432" s="361" t="str">
        <f t="shared" si="1299"/>
        <v>-</v>
      </c>
      <c r="GR432" s="361" t="str">
        <f t="shared" si="1300"/>
        <v>-</v>
      </c>
      <c r="GS432" s="361" t="str">
        <f t="shared" si="1301"/>
        <v>-</v>
      </c>
      <c r="GT432" s="361" t="str">
        <f t="shared" si="1302"/>
        <v>-</v>
      </c>
      <c r="GU432" s="361" t="str">
        <f t="shared" si="1303"/>
        <v>-</v>
      </c>
      <c r="GV432" s="361" t="str">
        <f t="shared" si="1304"/>
        <v>-</v>
      </c>
      <c r="GW432" s="361" t="str">
        <f t="shared" si="1305"/>
        <v>-</v>
      </c>
      <c r="GX432" s="361" t="str">
        <f t="shared" si="1306"/>
        <v>-</v>
      </c>
      <c r="GY432" s="361" t="str">
        <f t="shared" si="1307"/>
        <v>-</v>
      </c>
      <c r="GZ432" s="361" t="str">
        <f t="shared" si="1308"/>
        <v>-</v>
      </c>
      <c r="HA432" s="361" t="str">
        <f t="shared" si="1309"/>
        <v>-</v>
      </c>
      <c r="HB432" s="361" t="str">
        <f t="shared" si="1310"/>
        <v>-</v>
      </c>
      <c r="HC432" s="361" t="str">
        <f t="shared" si="1311"/>
        <v>-</v>
      </c>
      <c r="HD432" s="361" t="str">
        <f t="shared" si="1312"/>
        <v>-</v>
      </c>
      <c r="HE432" s="361" t="str">
        <f t="shared" si="1313"/>
        <v>-</v>
      </c>
      <c r="HF432" s="361" t="str">
        <f t="shared" si="1314"/>
        <v>-</v>
      </c>
      <c r="HG432" s="361" t="str">
        <f t="shared" si="1315"/>
        <v>-</v>
      </c>
      <c r="HH432" s="361" t="str">
        <f t="shared" si="1316"/>
        <v>-</v>
      </c>
      <c r="HI432" s="361" t="str">
        <f t="shared" si="1317"/>
        <v>-</v>
      </c>
      <c r="HJ432" s="361" t="str">
        <f t="shared" si="1318"/>
        <v>-</v>
      </c>
      <c r="HK432" s="361" t="str">
        <f t="shared" si="1319"/>
        <v>-</v>
      </c>
      <c r="HL432" s="361" t="str">
        <f t="shared" si="1320"/>
        <v>-</v>
      </c>
      <c r="HM432" s="361" t="str">
        <f t="shared" si="1321"/>
        <v>-</v>
      </c>
      <c r="HN432" s="361" t="str">
        <f t="shared" si="1322"/>
        <v>-</v>
      </c>
      <c r="HO432" s="361" t="str">
        <f t="shared" si="1323"/>
        <v>-</v>
      </c>
      <c r="HP432" s="361" t="str">
        <f t="shared" si="1324"/>
        <v>-</v>
      </c>
      <c r="HQ432" s="361" t="str">
        <f t="shared" si="1325"/>
        <v>-</v>
      </c>
      <c r="HR432" s="361" t="str">
        <f t="shared" si="1326"/>
        <v>-</v>
      </c>
      <c r="HS432" s="361" t="str">
        <f t="shared" si="1327"/>
        <v>-</v>
      </c>
      <c r="HT432" s="361" t="str">
        <f t="shared" si="1328"/>
        <v>-</v>
      </c>
      <c r="HU432" s="361" t="str">
        <f t="shared" si="1329"/>
        <v>-</v>
      </c>
      <c r="HV432" s="361" t="str">
        <f t="shared" si="1330"/>
        <v>-</v>
      </c>
      <c r="HW432" s="361" t="str">
        <f t="shared" si="1331"/>
        <v>-</v>
      </c>
      <c r="HX432" s="361" t="str">
        <f t="shared" si="1332"/>
        <v>-</v>
      </c>
      <c r="HY432" s="361" t="str">
        <f t="shared" si="1333"/>
        <v>-</v>
      </c>
      <c r="HZ432" s="361" t="str">
        <f t="shared" si="1334"/>
        <v>-</v>
      </c>
      <c r="IA432" s="361" t="str">
        <f t="shared" si="1335"/>
        <v>-</v>
      </c>
      <c r="IB432" s="361" t="str">
        <f t="shared" si="1336"/>
        <v>-</v>
      </c>
      <c r="IC432" s="361" t="str">
        <f t="shared" si="1337"/>
        <v>-</v>
      </c>
      <c r="ID432" s="361" t="str">
        <f t="shared" si="1338"/>
        <v>-</v>
      </c>
      <c r="IE432" s="361" t="str">
        <f t="shared" si="1339"/>
        <v>-</v>
      </c>
      <c r="IF432" s="444" t="s">
        <v>1247</v>
      </c>
      <c r="IG432" s="56" t="str">
        <f t="shared" si="1475"/>
        <v>-</v>
      </c>
      <c r="IH432" s="56" t="str">
        <f t="shared" si="1476"/>
        <v>-</v>
      </c>
      <c r="II432" s="56" t="str">
        <f t="shared" si="1477"/>
        <v>-</v>
      </c>
      <c r="IJ432" s="56" t="str">
        <f t="shared" si="1478"/>
        <v>-</v>
      </c>
      <c r="IK432" s="56" t="str">
        <f t="shared" si="1340"/>
        <v>-</v>
      </c>
      <c r="IL432" s="56" t="str">
        <f t="shared" si="1341"/>
        <v>-</v>
      </c>
      <c r="IM432" s="56" t="str">
        <f t="shared" si="1342"/>
        <v>-</v>
      </c>
      <c r="IN432" s="56" t="str">
        <f t="shared" si="1343"/>
        <v>-</v>
      </c>
      <c r="IO432" s="56" t="str">
        <f t="shared" si="1344"/>
        <v>-</v>
      </c>
      <c r="IP432" s="56" t="str">
        <f t="shared" si="1345"/>
        <v>-</v>
      </c>
      <c r="IQ432" s="56" t="str">
        <f t="shared" si="1346"/>
        <v>-</v>
      </c>
      <c r="IR432" s="56" t="str">
        <f t="shared" si="1347"/>
        <v>-</v>
      </c>
      <c r="IS432" s="56" t="str">
        <f t="shared" si="1348"/>
        <v>-</v>
      </c>
      <c r="IT432" s="56" t="str">
        <f t="shared" si="1349"/>
        <v>-</v>
      </c>
      <c r="IU432" s="56" t="str">
        <f t="shared" si="1350"/>
        <v>-</v>
      </c>
      <c r="IV432" s="56" t="str">
        <f t="shared" si="1351"/>
        <v>-</v>
      </c>
      <c r="IW432" s="56" t="str">
        <f t="shared" si="1352"/>
        <v>-</v>
      </c>
      <c r="IX432" s="56" t="str">
        <f t="shared" si="1353"/>
        <v>-</v>
      </c>
      <c r="IY432" s="56" t="str">
        <f t="shared" si="1354"/>
        <v>-</v>
      </c>
      <c r="IZ432" s="56" t="str">
        <f t="shared" si="1355"/>
        <v>-</v>
      </c>
      <c r="JA432" s="56" t="str">
        <f t="shared" si="1356"/>
        <v>-</v>
      </c>
      <c r="JB432" s="56" t="str">
        <f t="shared" si="1357"/>
        <v>-</v>
      </c>
      <c r="JC432" s="56" t="str">
        <f t="shared" si="1358"/>
        <v>-</v>
      </c>
      <c r="JD432" s="56" t="str">
        <f t="shared" si="1359"/>
        <v>-</v>
      </c>
      <c r="JE432" s="56" t="str">
        <f t="shared" si="1360"/>
        <v>-</v>
      </c>
      <c r="JF432" s="56" t="str">
        <f t="shared" si="1361"/>
        <v>-</v>
      </c>
      <c r="JG432" s="56" t="str">
        <f t="shared" si="1362"/>
        <v>-</v>
      </c>
      <c r="JH432" s="56" t="str">
        <f t="shared" si="1363"/>
        <v>-</v>
      </c>
      <c r="JI432" s="56" t="str">
        <f t="shared" si="1364"/>
        <v>-</v>
      </c>
      <c r="JJ432" s="56" t="str">
        <f t="shared" si="1365"/>
        <v>-</v>
      </c>
      <c r="JK432" s="56" t="str">
        <f t="shared" si="1366"/>
        <v>-</v>
      </c>
      <c r="JL432" s="56" t="str">
        <f t="shared" si="1367"/>
        <v>-</v>
      </c>
      <c r="JM432" s="56" t="str">
        <f t="shared" si="1368"/>
        <v>-</v>
      </c>
      <c r="JN432" s="56" t="str">
        <f t="shared" si="1369"/>
        <v>-</v>
      </c>
      <c r="JO432" s="56" t="str">
        <f t="shared" si="1370"/>
        <v>-</v>
      </c>
      <c r="JP432" s="56" t="str">
        <f t="shared" si="1371"/>
        <v>-</v>
      </c>
      <c r="JQ432" s="56" t="str">
        <f t="shared" si="1372"/>
        <v>-</v>
      </c>
      <c r="JR432" s="56" t="str">
        <f t="shared" si="1373"/>
        <v>-</v>
      </c>
      <c r="JS432" s="56" t="str">
        <f t="shared" si="1374"/>
        <v>-</v>
      </c>
      <c r="JT432" s="56" t="str">
        <f t="shared" si="1375"/>
        <v>-</v>
      </c>
      <c r="JU432" s="56" t="str">
        <f t="shared" si="1376"/>
        <v>-</v>
      </c>
      <c r="JV432" s="56" t="str">
        <f t="shared" si="1377"/>
        <v>-</v>
      </c>
      <c r="JW432" s="56" t="str">
        <f t="shared" si="1378"/>
        <v>-</v>
      </c>
      <c r="JX432" s="56" t="str">
        <f t="shared" si="1379"/>
        <v>-</v>
      </c>
      <c r="JY432" s="56" t="str">
        <f t="shared" si="1380"/>
        <v>-</v>
      </c>
      <c r="JZ432" s="56" t="str">
        <f t="shared" si="1381"/>
        <v>-</v>
      </c>
      <c r="KA432" s="444" t="s">
        <v>1247</v>
      </c>
      <c r="KB432" s="360">
        <f>IF(ISNUMBER(INDEX($EQ$15:$GK$521,$B432,EO$11)),MAX(KB$14:KB431)+1,0)</f>
        <v>0</v>
      </c>
      <c r="KC432" s="360" t="str">
        <f t="shared" si="1479"/>
        <v/>
      </c>
      <c r="KD432" s="373" t="s">
        <v>2</v>
      </c>
      <c r="KE432" s="215"/>
      <c r="KF432" s="60"/>
      <c r="KG432" s="60"/>
      <c r="KH432" s="60"/>
      <c r="KI432" s="60"/>
      <c r="KJ432" s="60"/>
      <c r="KK432" s="60"/>
      <c r="KL432" s="60"/>
      <c r="KM432" s="60"/>
      <c r="KN432" s="60"/>
      <c r="KO432" s="60"/>
      <c r="KP432" s="60"/>
      <c r="KQ432" s="60"/>
      <c r="KR432" s="60"/>
      <c r="KS432" s="60"/>
      <c r="KT432" s="60"/>
      <c r="KU432" s="60"/>
      <c r="KV432" s="60"/>
      <c r="KW432" s="60"/>
      <c r="KX432" s="60"/>
      <c r="KY432" s="60"/>
      <c r="KZ432" s="283" t="str">
        <f t="shared" si="1382"/>
        <v/>
      </c>
      <c r="LA432" s="26"/>
      <c r="LB432" s="18"/>
      <c r="LC432" s="18"/>
      <c r="LD432" s="18"/>
      <c r="LE432" s="18"/>
      <c r="LF432" s="18"/>
      <c r="LG432" s="18"/>
      <c r="LH432" s="18"/>
      <c r="LI432" s="18"/>
      <c r="LJ432" s="18"/>
      <c r="LK432" s="18"/>
      <c r="LL432" s="18"/>
      <c r="LM432" s="18"/>
      <c r="LN432" s="63"/>
      <c r="LO432" s="251">
        <f t="shared" si="1383"/>
        <v>0</v>
      </c>
      <c r="LP432" s="251">
        <f t="shared" si="1384"/>
        <v>0</v>
      </c>
      <c r="LQ432" s="251">
        <f t="shared" si="1385"/>
        <v>0</v>
      </c>
      <c r="LR432" s="251">
        <f t="shared" si="1386"/>
        <v>0</v>
      </c>
      <c r="LS432" s="251">
        <f t="shared" si="1387"/>
        <v>0</v>
      </c>
      <c r="LT432" s="251">
        <f t="shared" si="1388"/>
        <v>0</v>
      </c>
      <c r="LU432" s="251">
        <f t="shared" si="1389"/>
        <v>0</v>
      </c>
      <c r="LV432" s="251">
        <f t="shared" si="1390"/>
        <v>0</v>
      </c>
      <c r="LW432" s="251">
        <f t="shared" si="1391"/>
        <v>0</v>
      </c>
      <c r="LX432" s="251">
        <f t="shared" si="1392"/>
        <v>0</v>
      </c>
      <c r="LY432" s="251">
        <f t="shared" si="1393"/>
        <v>0</v>
      </c>
      <c r="LZ432" s="251">
        <f t="shared" si="1394"/>
        <v>0</v>
      </c>
      <c r="MA432" s="63" t="str">
        <f t="shared" si="1395"/>
        <v/>
      </c>
      <c r="MB432" s="63" t="str">
        <f t="shared" si="1287"/>
        <v/>
      </c>
      <c r="MC432" s="63">
        <f t="shared" si="1288"/>
        <v>418</v>
      </c>
      <c r="MD432" s="63" t="str">
        <f t="shared" si="1289"/>
        <v/>
      </c>
      <c r="ME432" s="63" t="str">
        <f t="shared" si="1290"/>
        <v/>
      </c>
      <c r="MF432" s="315" t="str">
        <f t="shared" si="1396"/>
        <v/>
      </c>
      <c r="MG432" s="315">
        <f>IF(ISNUMBER(MATCH(EO432,$ME$15:$ME$520,0)),0,MAX(MG$14:MG431)+1)</f>
        <v>0</v>
      </c>
      <c r="MH432" s="315" t="str">
        <f t="shared" si="1397"/>
        <v/>
      </c>
      <c r="MI432" s="369"/>
      <c r="MJ432" s="68"/>
      <c r="MK432" s="18"/>
      <c r="ML432" s="242"/>
      <c r="MM432" s="242"/>
      <c r="MN432" s="59"/>
      <c r="MO432" s="59"/>
      <c r="MP432" s="285"/>
      <c r="MQ432" s="59"/>
      <c r="MR432" s="59"/>
      <c r="MS432" s="285"/>
      <c r="MT432" s="59"/>
      <c r="MU432" s="285"/>
      <c r="MV432" s="59"/>
      <c r="MW432" s="59"/>
      <c r="MX432" s="59"/>
      <c r="MY432" s="59"/>
      <c r="MZ432" s="59"/>
      <c r="NA432" s="59"/>
      <c r="NB432" s="59"/>
      <c r="NC432" s="59"/>
      <c r="ND432" s="59"/>
      <c r="NE432" s="59"/>
      <c r="NF432" s="59"/>
      <c r="NG432" s="59"/>
      <c r="NH432" s="59"/>
      <c r="NI432" s="59"/>
      <c r="NJ432" s="59"/>
      <c r="NK432" s="59"/>
      <c r="NL432" s="454"/>
      <c r="NM432" s="454"/>
      <c r="NN432" s="59"/>
      <c r="NO432" s="18"/>
      <c r="NP432" s="18"/>
      <c r="NQ432" s="18"/>
      <c r="NR432" s="18"/>
      <c r="NS432" s="18"/>
      <c r="NT432" s="18"/>
      <c r="NU432" s="18"/>
      <c r="NV432" s="18"/>
      <c r="NW432" s="18"/>
      <c r="NX432" s="18"/>
      <c r="NY432" s="18"/>
      <c r="NZ432" s="18"/>
      <c r="OA432" s="18"/>
      <c r="OB432" s="18"/>
      <c r="OC432" s="18"/>
      <c r="OZ432" s="59"/>
      <c r="PA432" s="251" t="str">
        <f t="shared" si="1398"/>
        <v/>
      </c>
      <c r="PB432" s="251" t="str">
        <f t="shared" si="1399"/>
        <v/>
      </c>
      <c r="PC432" s="251" t="str">
        <f t="shared" si="1400"/>
        <v/>
      </c>
      <c r="PD432" s="251" t="str">
        <f t="shared" si="1401"/>
        <v/>
      </c>
      <c r="PE432" s="251" t="str">
        <f t="shared" si="1402"/>
        <v/>
      </c>
      <c r="PF432" s="251" t="str">
        <f t="shared" si="1403"/>
        <v/>
      </c>
      <c r="PG432" s="251" t="str">
        <f t="shared" si="1404"/>
        <v/>
      </c>
      <c r="PH432" s="251" t="str">
        <f t="shared" si="1405"/>
        <v/>
      </c>
      <c r="PI432" s="251" t="str">
        <f t="shared" si="1406"/>
        <v/>
      </c>
      <c r="PJ432" s="251" t="str">
        <f t="shared" si="1407"/>
        <v/>
      </c>
      <c r="PK432" s="251" t="str">
        <f t="shared" si="1408"/>
        <v/>
      </c>
      <c r="PL432" s="251" t="str">
        <f t="shared" si="1409"/>
        <v/>
      </c>
      <c r="PM432" s="251" t="str">
        <f t="shared" si="1410"/>
        <v/>
      </c>
      <c r="PN432" s="251" t="str">
        <f t="shared" si="1411"/>
        <v/>
      </c>
      <c r="PO432" s="251" t="str">
        <f t="shared" si="1412"/>
        <v/>
      </c>
      <c r="PP432" s="251" t="str">
        <f t="shared" si="1413"/>
        <v/>
      </c>
      <c r="PQ432" s="251" t="str">
        <f t="shared" si="1414"/>
        <v/>
      </c>
      <c r="PR432" s="251" t="str">
        <f t="shared" si="1415"/>
        <v/>
      </c>
      <c r="PS432" s="251" t="str">
        <f t="shared" si="1416"/>
        <v/>
      </c>
      <c r="PT432" s="251" t="str">
        <f t="shared" si="1417"/>
        <v/>
      </c>
      <c r="PU432" s="251" t="str">
        <f t="shared" si="1418"/>
        <v/>
      </c>
      <c r="PV432" s="251" t="str">
        <f t="shared" si="1419"/>
        <v/>
      </c>
      <c r="PW432" s="251" t="str">
        <f t="shared" si="1420"/>
        <v/>
      </c>
      <c r="PX432" s="251" t="str">
        <f t="shared" si="1421"/>
        <v/>
      </c>
      <c r="PY432" s="251" t="str">
        <f t="shared" si="1422"/>
        <v/>
      </c>
      <c r="PZ432" s="251" t="str">
        <f t="shared" si="1423"/>
        <v/>
      </c>
      <c r="QA432" s="251" t="str">
        <f t="shared" si="1424"/>
        <v/>
      </c>
      <c r="QB432" s="251" t="str">
        <f t="shared" si="1425"/>
        <v/>
      </c>
      <c r="QC432" s="251" t="str">
        <f t="shared" si="1426"/>
        <v/>
      </c>
      <c r="QD432" s="251" t="str">
        <f t="shared" si="1427"/>
        <v/>
      </c>
      <c r="QE432" s="251" t="str">
        <f t="shared" si="1428"/>
        <v/>
      </c>
      <c r="QF432" s="63">
        <f t="shared" si="1429"/>
        <v>0</v>
      </c>
      <c r="QG432" s="59"/>
      <c r="QH432" s="59"/>
      <c r="QI432" s="59"/>
      <c r="QJ432" s="59"/>
      <c r="QK432" s="59"/>
      <c r="QL432" s="59"/>
      <c r="QM432" s="59"/>
      <c r="QN432" s="59"/>
    </row>
    <row r="433" spans="1:456" ht="6.75" customHeight="1" x14ac:dyDescent="0.25">
      <c r="A433" s="68"/>
      <c r="B433" s="389" t="str">
        <f t="shared" si="1291"/>
        <v/>
      </c>
      <c r="C433" s="72"/>
      <c r="D433" s="261"/>
      <c r="E433" s="59"/>
      <c r="F433" s="229"/>
      <c r="G433" s="295"/>
      <c r="H433" s="295"/>
      <c r="I433" s="229"/>
      <c r="J433" s="295"/>
      <c r="K433" s="295"/>
      <c r="L433" s="229"/>
      <c r="M433" s="295"/>
      <c r="N433" s="295"/>
      <c r="O433" s="229"/>
      <c r="P433" s="295"/>
      <c r="Q433" s="295"/>
      <c r="R433" s="229"/>
      <c r="S433" s="230"/>
      <c r="T433" s="231"/>
      <c r="U433" s="229"/>
      <c r="V433" s="230"/>
      <c r="W433" s="231"/>
      <c r="X433" s="229"/>
      <c r="Y433" s="230"/>
      <c r="Z433" s="231"/>
      <c r="AA433" s="229"/>
      <c r="AB433" s="295"/>
      <c r="AC433" s="295"/>
      <c r="AD433" s="229"/>
      <c r="AE433" s="295"/>
      <c r="AF433" s="295"/>
      <c r="AG433" s="229"/>
      <c r="AH433" s="295"/>
      <c r="AI433" s="295"/>
      <c r="AJ433" s="229"/>
      <c r="AK433" s="295"/>
      <c r="AL433" s="295"/>
      <c r="AM433" s="229"/>
      <c r="AN433" s="295"/>
      <c r="AO433" s="295"/>
      <c r="AP433" s="243"/>
      <c r="AQ433" s="295"/>
      <c r="AR433" s="290"/>
      <c r="AS433" s="243"/>
      <c r="AT433" s="295"/>
      <c r="AU433" s="290"/>
      <c r="AV433" s="229"/>
      <c r="AW433" s="230"/>
      <c r="AX433" s="231"/>
      <c r="AY433" s="229"/>
      <c r="AZ433" s="230"/>
      <c r="BA433" s="231"/>
      <c r="BB433" s="229"/>
      <c r="BC433" s="230"/>
      <c r="BD433" s="231"/>
      <c r="BE433" s="229"/>
      <c r="BF433" s="230"/>
      <c r="BG433" s="231"/>
      <c r="BH433" s="229"/>
      <c r="BI433" s="230"/>
      <c r="BJ433" s="231"/>
      <c r="BK433" s="243"/>
      <c r="BL433" s="230"/>
      <c r="BM433" s="231"/>
      <c r="BN433" s="243"/>
      <c r="BO433" s="230"/>
      <c r="BP433" s="231"/>
      <c r="BQ433" s="229"/>
      <c r="BR433" s="230"/>
      <c r="BS433" s="231"/>
      <c r="BT433" s="229"/>
      <c r="BU433" s="230"/>
      <c r="BV433" s="231"/>
      <c r="BW433" s="229"/>
      <c r="BX433" s="230"/>
      <c r="BY433" s="231"/>
      <c r="BZ433" s="229"/>
      <c r="CA433" s="230"/>
      <c r="CB433" s="231"/>
      <c r="CC433" s="229"/>
      <c r="CD433" s="230"/>
      <c r="CE433" s="231"/>
      <c r="CF433" s="331"/>
      <c r="CG433" s="332"/>
      <c r="CH433" s="385"/>
      <c r="CI433" s="331"/>
      <c r="CJ433" s="332"/>
      <c r="CK433" s="385"/>
      <c r="CL433" s="243"/>
      <c r="CM433" s="230"/>
      <c r="CN433" s="354"/>
      <c r="CO433" s="243"/>
      <c r="CP433" s="230"/>
      <c r="CQ433" s="231"/>
      <c r="CR433" s="331"/>
      <c r="CS433" s="332"/>
      <c r="CT433" s="333"/>
      <c r="CU433" s="229"/>
      <c r="CV433" s="230"/>
      <c r="CW433" s="231"/>
      <c r="CX433" s="331"/>
      <c r="CY433" s="332"/>
      <c r="CZ433" s="333"/>
      <c r="DA433" s="331"/>
      <c r="DB433" s="332"/>
      <c r="DC433" s="333"/>
      <c r="DD433" s="331"/>
      <c r="DE433" s="332"/>
      <c r="DF433" s="333"/>
      <c r="DG433" s="331"/>
      <c r="DH433" s="332"/>
      <c r="DI433" s="333"/>
      <c r="DJ433" s="229"/>
      <c r="DK433" s="230"/>
      <c r="DL433" s="231"/>
      <c r="DM433" s="229"/>
      <c r="DN433" s="230"/>
      <c r="DO433" s="231"/>
      <c r="DP433" s="331"/>
      <c r="DQ433" s="332"/>
      <c r="DR433" s="333"/>
      <c r="DS433" s="331"/>
      <c r="DT433" s="332"/>
      <c r="DU433" s="333"/>
      <c r="DV433" s="331"/>
      <c r="DW433" s="332"/>
      <c r="DX433" s="333"/>
      <c r="DY433" s="331"/>
      <c r="DZ433" s="332"/>
      <c r="EA433" s="333"/>
      <c r="EB433" s="331"/>
      <c r="EC433" s="332"/>
      <c r="ED433" s="333"/>
      <c r="EE433" s="331"/>
      <c r="EF433" s="332"/>
      <c r="EG433" s="333"/>
      <c r="EH433" s="229"/>
      <c r="EI433" s="230"/>
      <c r="EJ433" s="231"/>
      <c r="EK433" s="229"/>
      <c r="EL433" s="230"/>
      <c r="EM433" s="231"/>
      <c r="EN433" s="244"/>
      <c r="EO433" s="269" t="str">
        <f t="shared" si="1292"/>
        <v/>
      </c>
      <c r="EP433" s="444" t="s">
        <v>1247</v>
      </c>
      <c r="EQ433" s="360" t="str">
        <f t="shared" si="1430"/>
        <v/>
      </c>
      <c r="ER433" s="360" t="str">
        <f t="shared" si="1431"/>
        <v/>
      </c>
      <c r="ES433" s="360" t="str">
        <f t="shared" si="1432"/>
        <v/>
      </c>
      <c r="ET433" s="360" t="str">
        <f t="shared" si="1433"/>
        <v/>
      </c>
      <c r="EU433" s="360" t="str">
        <f t="shared" si="1434"/>
        <v/>
      </c>
      <c r="EV433" s="360" t="str">
        <f t="shared" si="1435"/>
        <v/>
      </c>
      <c r="EW433" s="360" t="str">
        <f t="shared" si="1436"/>
        <v/>
      </c>
      <c r="EX433" s="360" t="str">
        <f t="shared" si="1437"/>
        <v/>
      </c>
      <c r="EY433" s="360" t="str">
        <f t="shared" si="1438"/>
        <v/>
      </c>
      <c r="EZ433" s="360" t="str">
        <f t="shared" si="1439"/>
        <v/>
      </c>
      <c r="FA433" s="360" t="str">
        <f t="shared" si="1440"/>
        <v/>
      </c>
      <c r="FB433" s="360" t="str">
        <f t="shared" si="1441"/>
        <v/>
      </c>
      <c r="FC433" s="360" t="str">
        <f t="shared" si="1442"/>
        <v/>
      </c>
      <c r="FD433" s="360" t="str">
        <f t="shared" si="1443"/>
        <v/>
      </c>
      <c r="FE433" s="360" t="str">
        <f t="shared" si="1444"/>
        <v/>
      </c>
      <c r="FF433" s="360" t="str">
        <f t="shared" si="1445"/>
        <v/>
      </c>
      <c r="FG433" s="360" t="str">
        <f t="shared" si="1446"/>
        <v/>
      </c>
      <c r="FH433" s="360" t="str">
        <f t="shared" si="1447"/>
        <v/>
      </c>
      <c r="FI433" s="360" t="str">
        <f t="shared" si="1448"/>
        <v/>
      </c>
      <c r="FJ433" s="360" t="str">
        <f t="shared" si="1449"/>
        <v/>
      </c>
      <c r="FK433" s="360" t="str">
        <f t="shared" si="1450"/>
        <v/>
      </c>
      <c r="FL433" s="360" t="str">
        <f t="shared" si="1451"/>
        <v/>
      </c>
      <c r="FM433" s="360" t="str">
        <f t="shared" si="1452"/>
        <v/>
      </c>
      <c r="FN433" s="360" t="str">
        <f t="shared" si="1453"/>
        <v/>
      </c>
      <c r="FO433" s="360" t="str">
        <f t="shared" si="1454"/>
        <v/>
      </c>
      <c r="FP433" s="360" t="str">
        <f t="shared" si="1455"/>
        <v/>
      </c>
      <c r="FQ433" s="360" t="str">
        <f t="shared" si="1456"/>
        <v/>
      </c>
      <c r="FR433" s="360" t="str">
        <f t="shared" si="1457"/>
        <v/>
      </c>
      <c r="FS433" s="360" t="str">
        <f t="shared" si="1458"/>
        <v/>
      </c>
      <c r="FT433" s="360" t="str">
        <f t="shared" si="1293"/>
        <v/>
      </c>
      <c r="FU433" s="360" t="str">
        <f t="shared" si="1459"/>
        <v/>
      </c>
      <c r="FV433" s="360" t="str">
        <f t="shared" si="1460"/>
        <v/>
      </c>
      <c r="FW433" s="360" t="str">
        <f t="shared" si="1461"/>
        <v/>
      </c>
      <c r="FX433" s="360" t="str">
        <f t="shared" si="1462"/>
        <v/>
      </c>
      <c r="FY433" s="360" t="str">
        <f t="shared" si="1463"/>
        <v/>
      </c>
      <c r="FZ433" s="360" t="str">
        <f t="shared" si="1464"/>
        <v/>
      </c>
      <c r="GA433" s="360" t="str">
        <f t="shared" si="1465"/>
        <v/>
      </c>
      <c r="GB433" s="360" t="str">
        <f t="shared" si="1466"/>
        <v/>
      </c>
      <c r="GC433" s="360" t="str">
        <f t="shared" si="1467"/>
        <v/>
      </c>
      <c r="GD433" s="360" t="str">
        <f t="shared" si="1468"/>
        <v/>
      </c>
      <c r="GE433" s="360" t="str">
        <f t="shared" si="1469"/>
        <v/>
      </c>
      <c r="GF433" s="360" t="str">
        <f t="shared" si="1470"/>
        <v/>
      </c>
      <c r="GG433" s="360" t="str">
        <f t="shared" si="1471"/>
        <v/>
      </c>
      <c r="GH433" s="360" t="str">
        <f t="shared" si="1472"/>
        <v/>
      </c>
      <c r="GI433" s="360" t="str">
        <f t="shared" si="1473"/>
        <v/>
      </c>
      <c r="GJ433" s="360" t="str">
        <f t="shared" si="1474"/>
        <v/>
      </c>
      <c r="GK433" s="444" t="s">
        <v>1247</v>
      </c>
      <c r="GL433" s="361" t="str">
        <f t="shared" si="1294"/>
        <v>-</v>
      </c>
      <c r="GM433" s="361" t="str">
        <f t="shared" si="1295"/>
        <v>-</v>
      </c>
      <c r="GN433" s="361" t="str">
        <f t="shared" si="1296"/>
        <v>-</v>
      </c>
      <c r="GO433" s="361" t="str">
        <f t="shared" si="1297"/>
        <v>-</v>
      </c>
      <c r="GP433" s="361" t="str">
        <f t="shared" si="1298"/>
        <v>-</v>
      </c>
      <c r="GQ433" s="361" t="str">
        <f t="shared" si="1299"/>
        <v>-</v>
      </c>
      <c r="GR433" s="361" t="str">
        <f t="shared" si="1300"/>
        <v>-</v>
      </c>
      <c r="GS433" s="361" t="str">
        <f t="shared" si="1301"/>
        <v>-</v>
      </c>
      <c r="GT433" s="361" t="str">
        <f t="shared" si="1302"/>
        <v>-</v>
      </c>
      <c r="GU433" s="361" t="str">
        <f t="shared" si="1303"/>
        <v>-</v>
      </c>
      <c r="GV433" s="361" t="str">
        <f t="shared" si="1304"/>
        <v>-</v>
      </c>
      <c r="GW433" s="361" t="str">
        <f t="shared" si="1305"/>
        <v>-</v>
      </c>
      <c r="GX433" s="361" t="str">
        <f t="shared" si="1306"/>
        <v>-</v>
      </c>
      <c r="GY433" s="361" t="str">
        <f t="shared" si="1307"/>
        <v>-</v>
      </c>
      <c r="GZ433" s="361" t="str">
        <f t="shared" si="1308"/>
        <v>-</v>
      </c>
      <c r="HA433" s="361" t="str">
        <f t="shared" si="1309"/>
        <v>-</v>
      </c>
      <c r="HB433" s="361" t="str">
        <f t="shared" si="1310"/>
        <v>-</v>
      </c>
      <c r="HC433" s="361" t="str">
        <f t="shared" si="1311"/>
        <v>-</v>
      </c>
      <c r="HD433" s="361" t="str">
        <f t="shared" si="1312"/>
        <v>-</v>
      </c>
      <c r="HE433" s="361" t="str">
        <f t="shared" si="1313"/>
        <v>-</v>
      </c>
      <c r="HF433" s="361" t="str">
        <f t="shared" si="1314"/>
        <v>-</v>
      </c>
      <c r="HG433" s="361" t="str">
        <f t="shared" si="1315"/>
        <v>-</v>
      </c>
      <c r="HH433" s="361" t="str">
        <f t="shared" si="1316"/>
        <v>-</v>
      </c>
      <c r="HI433" s="361" t="str">
        <f t="shared" si="1317"/>
        <v>-</v>
      </c>
      <c r="HJ433" s="361" t="str">
        <f t="shared" si="1318"/>
        <v>-</v>
      </c>
      <c r="HK433" s="361" t="str">
        <f t="shared" si="1319"/>
        <v>-</v>
      </c>
      <c r="HL433" s="361" t="str">
        <f t="shared" si="1320"/>
        <v>-</v>
      </c>
      <c r="HM433" s="361" t="str">
        <f t="shared" si="1321"/>
        <v>-</v>
      </c>
      <c r="HN433" s="361" t="str">
        <f t="shared" si="1322"/>
        <v>-</v>
      </c>
      <c r="HO433" s="361" t="str">
        <f t="shared" si="1323"/>
        <v>-</v>
      </c>
      <c r="HP433" s="361" t="str">
        <f t="shared" si="1324"/>
        <v>-</v>
      </c>
      <c r="HQ433" s="361" t="str">
        <f t="shared" si="1325"/>
        <v>-</v>
      </c>
      <c r="HR433" s="361" t="str">
        <f t="shared" si="1326"/>
        <v>-</v>
      </c>
      <c r="HS433" s="361" t="str">
        <f t="shared" si="1327"/>
        <v>-</v>
      </c>
      <c r="HT433" s="361" t="str">
        <f t="shared" si="1328"/>
        <v>-</v>
      </c>
      <c r="HU433" s="361" t="str">
        <f t="shared" si="1329"/>
        <v>-</v>
      </c>
      <c r="HV433" s="361" t="str">
        <f t="shared" si="1330"/>
        <v>-</v>
      </c>
      <c r="HW433" s="361" t="str">
        <f t="shared" si="1331"/>
        <v>-</v>
      </c>
      <c r="HX433" s="361" t="str">
        <f t="shared" si="1332"/>
        <v>-</v>
      </c>
      <c r="HY433" s="361" t="str">
        <f t="shared" si="1333"/>
        <v>-</v>
      </c>
      <c r="HZ433" s="361" t="str">
        <f t="shared" si="1334"/>
        <v>-</v>
      </c>
      <c r="IA433" s="361" t="str">
        <f t="shared" si="1335"/>
        <v>-</v>
      </c>
      <c r="IB433" s="361" t="str">
        <f t="shared" si="1336"/>
        <v>-</v>
      </c>
      <c r="IC433" s="361" t="str">
        <f t="shared" si="1337"/>
        <v>-</v>
      </c>
      <c r="ID433" s="361" t="str">
        <f t="shared" si="1338"/>
        <v>-</v>
      </c>
      <c r="IE433" s="361" t="str">
        <f t="shared" si="1339"/>
        <v>-</v>
      </c>
      <c r="IF433" s="444" t="s">
        <v>1247</v>
      </c>
      <c r="IG433" s="56" t="str">
        <f t="shared" si="1475"/>
        <v>-</v>
      </c>
      <c r="IH433" s="56" t="str">
        <f t="shared" si="1476"/>
        <v>-</v>
      </c>
      <c r="II433" s="56" t="str">
        <f t="shared" si="1477"/>
        <v>-</v>
      </c>
      <c r="IJ433" s="56" t="str">
        <f t="shared" si="1478"/>
        <v>-</v>
      </c>
      <c r="IK433" s="56" t="str">
        <f t="shared" si="1340"/>
        <v>-</v>
      </c>
      <c r="IL433" s="56" t="str">
        <f t="shared" si="1341"/>
        <v>-</v>
      </c>
      <c r="IM433" s="56" t="str">
        <f t="shared" si="1342"/>
        <v>-</v>
      </c>
      <c r="IN433" s="56" t="str">
        <f t="shared" si="1343"/>
        <v>-</v>
      </c>
      <c r="IO433" s="56" t="str">
        <f t="shared" si="1344"/>
        <v>-</v>
      </c>
      <c r="IP433" s="56" t="str">
        <f t="shared" si="1345"/>
        <v>-</v>
      </c>
      <c r="IQ433" s="56" t="str">
        <f t="shared" si="1346"/>
        <v>-</v>
      </c>
      <c r="IR433" s="56" t="str">
        <f t="shared" si="1347"/>
        <v>-</v>
      </c>
      <c r="IS433" s="56" t="str">
        <f t="shared" si="1348"/>
        <v>-</v>
      </c>
      <c r="IT433" s="56" t="str">
        <f t="shared" si="1349"/>
        <v>-</v>
      </c>
      <c r="IU433" s="56" t="str">
        <f t="shared" si="1350"/>
        <v>-</v>
      </c>
      <c r="IV433" s="56" t="str">
        <f t="shared" si="1351"/>
        <v>-</v>
      </c>
      <c r="IW433" s="56" t="str">
        <f t="shared" si="1352"/>
        <v>-</v>
      </c>
      <c r="IX433" s="56" t="str">
        <f t="shared" si="1353"/>
        <v>-</v>
      </c>
      <c r="IY433" s="56" t="str">
        <f t="shared" si="1354"/>
        <v>-</v>
      </c>
      <c r="IZ433" s="56" t="str">
        <f t="shared" si="1355"/>
        <v>-</v>
      </c>
      <c r="JA433" s="56" t="str">
        <f t="shared" si="1356"/>
        <v>-</v>
      </c>
      <c r="JB433" s="56" t="str">
        <f t="shared" si="1357"/>
        <v>-</v>
      </c>
      <c r="JC433" s="56" t="str">
        <f t="shared" si="1358"/>
        <v>-</v>
      </c>
      <c r="JD433" s="56" t="str">
        <f t="shared" si="1359"/>
        <v>-</v>
      </c>
      <c r="JE433" s="56" t="str">
        <f t="shared" si="1360"/>
        <v>-</v>
      </c>
      <c r="JF433" s="56" t="str">
        <f t="shared" si="1361"/>
        <v>-</v>
      </c>
      <c r="JG433" s="56" t="str">
        <f t="shared" si="1362"/>
        <v>-</v>
      </c>
      <c r="JH433" s="56" t="str">
        <f t="shared" si="1363"/>
        <v>-</v>
      </c>
      <c r="JI433" s="56" t="str">
        <f t="shared" si="1364"/>
        <v>-</v>
      </c>
      <c r="JJ433" s="56" t="str">
        <f t="shared" si="1365"/>
        <v>-</v>
      </c>
      <c r="JK433" s="56" t="str">
        <f t="shared" si="1366"/>
        <v>-</v>
      </c>
      <c r="JL433" s="56" t="str">
        <f t="shared" si="1367"/>
        <v>-</v>
      </c>
      <c r="JM433" s="56" t="str">
        <f t="shared" si="1368"/>
        <v>-</v>
      </c>
      <c r="JN433" s="56" t="str">
        <f t="shared" si="1369"/>
        <v>-</v>
      </c>
      <c r="JO433" s="56" t="str">
        <f t="shared" si="1370"/>
        <v>-</v>
      </c>
      <c r="JP433" s="56" t="str">
        <f t="shared" si="1371"/>
        <v>-</v>
      </c>
      <c r="JQ433" s="56" t="str">
        <f t="shared" si="1372"/>
        <v>-</v>
      </c>
      <c r="JR433" s="56" t="str">
        <f t="shared" si="1373"/>
        <v>-</v>
      </c>
      <c r="JS433" s="56" t="str">
        <f t="shared" si="1374"/>
        <v>-</v>
      </c>
      <c r="JT433" s="56" t="str">
        <f t="shared" si="1375"/>
        <v>-</v>
      </c>
      <c r="JU433" s="56" t="str">
        <f t="shared" si="1376"/>
        <v>-</v>
      </c>
      <c r="JV433" s="56" t="str">
        <f t="shared" si="1377"/>
        <v>-</v>
      </c>
      <c r="JW433" s="56" t="str">
        <f t="shared" si="1378"/>
        <v>-</v>
      </c>
      <c r="JX433" s="56" t="str">
        <f t="shared" si="1379"/>
        <v>-</v>
      </c>
      <c r="JY433" s="56" t="str">
        <f t="shared" si="1380"/>
        <v>-</v>
      </c>
      <c r="JZ433" s="56" t="str">
        <f t="shared" si="1381"/>
        <v>-</v>
      </c>
      <c r="KA433" s="444" t="s">
        <v>1247</v>
      </c>
      <c r="KB433" s="360">
        <f>IF(ISNUMBER(INDEX($EQ$15:$GK$521,$B433,EO$11)),MAX(KB$14:KB432)+1,0)</f>
        <v>0</v>
      </c>
      <c r="KC433" s="360" t="str">
        <f t="shared" si="1479"/>
        <v/>
      </c>
      <c r="KD433" s="373" t="s">
        <v>2</v>
      </c>
      <c r="KE433" s="215"/>
      <c r="KF433" s="60"/>
      <c r="KG433" s="60"/>
      <c r="KH433" s="60"/>
      <c r="KI433" s="60"/>
      <c r="KJ433" s="60"/>
      <c r="KK433" s="60"/>
      <c r="KL433" s="60"/>
      <c r="KM433" s="60"/>
      <c r="KN433" s="60"/>
      <c r="KO433" s="60"/>
      <c r="KP433" s="60"/>
      <c r="KQ433" s="60"/>
      <c r="KR433" s="60"/>
      <c r="KS433" s="60"/>
      <c r="KT433" s="60"/>
      <c r="KU433" s="60"/>
      <c r="KV433" s="60"/>
      <c r="KW433" s="60"/>
      <c r="KX433" s="60"/>
      <c r="KY433" s="60"/>
      <c r="KZ433" s="283" t="str">
        <f t="shared" si="1382"/>
        <v/>
      </c>
      <c r="LA433" s="26"/>
      <c r="LB433" s="18"/>
      <c r="LC433" s="18"/>
      <c r="LD433" s="18"/>
      <c r="LE433" s="18"/>
      <c r="LF433" s="18"/>
      <c r="LG433" s="18"/>
      <c r="LH433" s="18"/>
      <c r="LI433" s="18"/>
      <c r="LJ433" s="18"/>
      <c r="LK433" s="18"/>
      <c r="LL433" s="18"/>
      <c r="LM433" s="18"/>
      <c r="LN433" s="63"/>
      <c r="LO433" s="251">
        <f t="shared" si="1383"/>
        <v>0</v>
      </c>
      <c r="LP433" s="251">
        <f t="shared" si="1384"/>
        <v>0</v>
      </c>
      <c r="LQ433" s="251">
        <f t="shared" si="1385"/>
        <v>0</v>
      </c>
      <c r="LR433" s="251">
        <f t="shared" si="1386"/>
        <v>0</v>
      </c>
      <c r="LS433" s="251">
        <f t="shared" si="1387"/>
        <v>0</v>
      </c>
      <c r="LT433" s="251">
        <f t="shared" si="1388"/>
        <v>0</v>
      </c>
      <c r="LU433" s="251">
        <f t="shared" si="1389"/>
        <v>0</v>
      </c>
      <c r="LV433" s="251">
        <f t="shared" si="1390"/>
        <v>0</v>
      </c>
      <c r="LW433" s="251">
        <f t="shared" si="1391"/>
        <v>0</v>
      </c>
      <c r="LX433" s="251">
        <f t="shared" si="1392"/>
        <v>0</v>
      </c>
      <c r="LY433" s="251">
        <f t="shared" si="1393"/>
        <v>0</v>
      </c>
      <c r="LZ433" s="251">
        <f t="shared" si="1394"/>
        <v>0</v>
      </c>
      <c r="MA433" s="63" t="str">
        <f t="shared" si="1395"/>
        <v/>
      </c>
      <c r="MB433" s="63" t="str">
        <f t="shared" si="1287"/>
        <v/>
      </c>
      <c r="MC433" s="63">
        <f t="shared" si="1288"/>
        <v>419</v>
      </c>
      <c r="MD433" s="63" t="str">
        <f t="shared" si="1289"/>
        <v/>
      </c>
      <c r="ME433" s="63" t="str">
        <f t="shared" si="1290"/>
        <v/>
      </c>
      <c r="MF433" s="315" t="str">
        <f t="shared" si="1396"/>
        <v/>
      </c>
      <c r="MG433" s="315">
        <f>IF(ISNUMBER(MATCH(EO433,$ME$15:$ME$520,0)),0,MAX(MG$14:MG432)+1)</f>
        <v>0</v>
      </c>
      <c r="MH433" s="315" t="str">
        <f t="shared" si="1397"/>
        <v/>
      </c>
      <c r="MI433" s="369"/>
      <c r="MJ433" s="68"/>
      <c r="MK433" s="18"/>
      <c r="ML433" s="242"/>
      <c r="MM433" s="242"/>
      <c r="MN433" s="59"/>
      <c r="MO433" s="59"/>
      <c r="MP433" s="285"/>
      <c r="MQ433" s="59"/>
      <c r="MR433" s="59"/>
      <c r="MS433" s="285"/>
      <c r="MT433" s="59"/>
      <c r="MU433" s="285"/>
      <c r="MV433" s="59"/>
      <c r="MW433" s="59"/>
      <c r="MX433" s="59"/>
      <c r="MY433" s="59"/>
      <c r="MZ433" s="59"/>
      <c r="NA433" s="59"/>
      <c r="NB433" s="59"/>
      <c r="NC433" s="59"/>
      <c r="ND433" s="59"/>
      <c r="NE433" s="59"/>
      <c r="NF433" s="59"/>
      <c r="NG433" s="59"/>
      <c r="NH433" s="59"/>
      <c r="NI433" s="59"/>
      <c r="NJ433" s="59"/>
      <c r="NK433" s="59"/>
      <c r="NL433" s="454"/>
      <c r="NM433" s="454"/>
      <c r="NN433" s="59"/>
      <c r="NO433" s="18"/>
      <c r="NP433" s="18"/>
      <c r="NQ433" s="18"/>
      <c r="NR433" s="18"/>
      <c r="NS433" s="18"/>
      <c r="NT433" s="18"/>
      <c r="NU433" s="18"/>
      <c r="NV433" s="18"/>
      <c r="NW433" s="18"/>
      <c r="NX433" s="18"/>
      <c r="NY433" s="18"/>
      <c r="NZ433" s="18"/>
      <c r="OA433" s="18"/>
      <c r="OB433" s="18"/>
      <c r="OC433" s="18"/>
      <c r="OZ433" s="59"/>
      <c r="PA433" s="251" t="str">
        <f t="shared" si="1398"/>
        <v/>
      </c>
      <c r="PB433" s="251" t="str">
        <f t="shared" si="1399"/>
        <v/>
      </c>
      <c r="PC433" s="251" t="str">
        <f t="shared" si="1400"/>
        <v/>
      </c>
      <c r="PD433" s="251" t="str">
        <f t="shared" si="1401"/>
        <v/>
      </c>
      <c r="PE433" s="251" t="str">
        <f t="shared" si="1402"/>
        <v/>
      </c>
      <c r="PF433" s="251" t="str">
        <f t="shared" si="1403"/>
        <v/>
      </c>
      <c r="PG433" s="251" t="str">
        <f t="shared" si="1404"/>
        <v/>
      </c>
      <c r="PH433" s="251" t="str">
        <f t="shared" si="1405"/>
        <v/>
      </c>
      <c r="PI433" s="251" t="str">
        <f t="shared" si="1406"/>
        <v/>
      </c>
      <c r="PJ433" s="251" t="str">
        <f t="shared" si="1407"/>
        <v/>
      </c>
      <c r="PK433" s="251" t="str">
        <f t="shared" si="1408"/>
        <v/>
      </c>
      <c r="PL433" s="251" t="str">
        <f t="shared" si="1409"/>
        <v/>
      </c>
      <c r="PM433" s="251" t="str">
        <f t="shared" si="1410"/>
        <v/>
      </c>
      <c r="PN433" s="251" t="str">
        <f t="shared" si="1411"/>
        <v/>
      </c>
      <c r="PO433" s="251" t="str">
        <f t="shared" si="1412"/>
        <v/>
      </c>
      <c r="PP433" s="251" t="str">
        <f t="shared" si="1413"/>
        <v/>
      </c>
      <c r="PQ433" s="251" t="str">
        <f t="shared" si="1414"/>
        <v/>
      </c>
      <c r="PR433" s="251" t="str">
        <f t="shared" si="1415"/>
        <v/>
      </c>
      <c r="PS433" s="251" t="str">
        <f t="shared" si="1416"/>
        <v/>
      </c>
      <c r="PT433" s="251" t="str">
        <f t="shared" si="1417"/>
        <v/>
      </c>
      <c r="PU433" s="251" t="str">
        <f t="shared" si="1418"/>
        <v/>
      </c>
      <c r="PV433" s="251" t="str">
        <f t="shared" si="1419"/>
        <v/>
      </c>
      <c r="PW433" s="251" t="str">
        <f t="shared" si="1420"/>
        <v/>
      </c>
      <c r="PX433" s="251" t="str">
        <f t="shared" si="1421"/>
        <v/>
      </c>
      <c r="PY433" s="251" t="str">
        <f t="shared" si="1422"/>
        <v/>
      </c>
      <c r="PZ433" s="251" t="str">
        <f t="shared" si="1423"/>
        <v/>
      </c>
      <c r="QA433" s="251" t="str">
        <f t="shared" si="1424"/>
        <v/>
      </c>
      <c r="QB433" s="251" t="str">
        <f t="shared" si="1425"/>
        <v/>
      </c>
      <c r="QC433" s="251" t="str">
        <f t="shared" si="1426"/>
        <v/>
      </c>
      <c r="QD433" s="251" t="str">
        <f t="shared" si="1427"/>
        <v/>
      </c>
      <c r="QE433" s="251" t="str">
        <f t="shared" si="1428"/>
        <v/>
      </c>
      <c r="QF433" s="63">
        <f t="shared" si="1429"/>
        <v>0</v>
      </c>
      <c r="QG433" s="59"/>
      <c r="QH433" s="59"/>
      <c r="QI433" s="59"/>
      <c r="QJ433" s="59"/>
      <c r="QK433" s="59"/>
      <c r="QL433" s="59"/>
      <c r="QM433" s="59"/>
      <c r="QN433" s="59"/>
    </row>
    <row r="434" spans="1:456" ht="6.75" customHeight="1" x14ac:dyDescent="0.25">
      <c r="A434" s="68"/>
      <c r="B434" s="389" t="str">
        <f t="shared" si="1291"/>
        <v/>
      </c>
      <c r="C434" s="72"/>
      <c r="D434" s="261"/>
      <c r="E434" s="59"/>
      <c r="F434" s="229"/>
      <c r="G434" s="295"/>
      <c r="H434" s="295"/>
      <c r="I434" s="229"/>
      <c r="J434" s="295"/>
      <c r="K434" s="295"/>
      <c r="L434" s="229"/>
      <c r="M434" s="295"/>
      <c r="N434" s="295"/>
      <c r="O434" s="229"/>
      <c r="P434" s="295"/>
      <c r="Q434" s="295"/>
      <c r="R434" s="229"/>
      <c r="S434" s="230"/>
      <c r="T434" s="231"/>
      <c r="U434" s="229"/>
      <c r="V434" s="230"/>
      <c r="W434" s="231"/>
      <c r="X434" s="229"/>
      <c r="Y434" s="230"/>
      <c r="Z434" s="231"/>
      <c r="AA434" s="229"/>
      <c r="AB434" s="295"/>
      <c r="AC434" s="295"/>
      <c r="AD434" s="229"/>
      <c r="AE434" s="295"/>
      <c r="AF434" s="295"/>
      <c r="AG434" s="229"/>
      <c r="AH434" s="295"/>
      <c r="AI434" s="295"/>
      <c r="AJ434" s="229"/>
      <c r="AK434" s="295"/>
      <c r="AL434" s="295"/>
      <c r="AM434" s="229"/>
      <c r="AN434" s="295"/>
      <c r="AO434" s="295"/>
      <c r="AP434" s="243"/>
      <c r="AQ434" s="295"/>
      <c r="AR434" s="290"/>
      <c r="AS434" s="243"/>
      <c r="AT434" s="295"/>
      <c r="AU434" s="290"/>
      <c r="AV434" s="229"/>
      <c r="AW434" s="230"/>
      <c r="AX434" s="231"/>
      <c r="AY434" s="229"/>
      <c r="AZ434" s="230"/>
      <c r="BA434" s="231"/>
      <c r="BB434" s="229"/>
      <c r="BC434" s="230"/>
      <c r="BD434" s="231"/>
      <c r="BE434" s="229"/>
      <c r="BF434" s="230"/>
      <c r="BG434" s="231"/>
      <c r="BH434" s="229"/>
      <c r="BI434" s="230"/>
      <c r="BJ434" s="231"/>
      <c r="BK434" s="243"/>
      <c r="BL434" s="230"/>
      <c r="BM434" s="231"/>
      <c r="BN434" s="243"/>
      <c r="BO434" s="230"/>
      <c r="BP434" s="231"/>
      <c r="BQ434" s="229"/>
      <c r="BR434" s="230"/>
      <c r="BS434" s="231"/>
      <c r="BT434" s="229"/>
      <c r="BU434" s="230"/>
      <c r="BV434" s="231"/>
      <c r="BW434" s="229"/>
      <c r="BX434" s="230"/>
      <c r="BY434" s="231"/>
      <c r="BZ434" s="229"/>
      <c r="CA434" s="230"/>
      <c r="CB434" s="231"/>
      <c r="CC434" s="229"/>
      <c r="CD434" s="230"/>
      <c r="CE434" s="231"/>
      <c r="CF434" s="331"/>
      <c r="CG434" s="332"/>
      <c r="CH434" s="385"/>
      <c r="CI434" s="331"/>
      <c r="CJ434" s="332"/>
      <c r="CK434" s="385"/>
      <c r="CL434" s="243"/>
      <c r="CM434" s="230"/>
      <c r="CN434" s="354"/>
      <c r="CO434" s="243"/>
      <c r="CP434" s="230"/>
      <c r="CQ434" s="231"/>
      <c r="CR434" s="331"/>
      <c r="CS434" s="332"/>
      <c r="CT434" s="333"/>
      <c r="CU434" s="229"/>
      <c r="CV434" s="230"/>
      <c r="CW434" s="231"/>
      <c r="CX434" s="331"/>
      <c r="CY434" s="332"/>
      <c r="CZ434" s="333"/>
      <c r="DA434" s="331"/>
      <c r="DB434" s="332"/>
      <c r="DC434" s="333"/>
      <c r="DD434" s="331"/>
      <c r="DE434" s="332"/>
      <c r="DF434" s="333"/>
      <c r="DG434" s="331"/>
      <c r="DH434" s="332"/>
      <c r="DI434" s="333"/>
      <c r="DJ434" s="229"/>
      <c r="DK434" s="230"/>
      <c r="DL434" s="231"/>
      <c r="DM434" s="229"/>
      <c r="DN434" s="230"/>
      <c r="DO434" s="231"/>
      <c r="DP434" s="331"/>
      <c r="DQ434" s="332"/>
      <c r="DR434" s="333"/>
      <c r="DS434" s="331"/>
      <c r="DT434" s="332"/>
      <c r="DU434" s="333"/>
      <c r="DV434" s="331"/>
      <c r="DW434" s="332"/>
      <c r="DX434" s="333"/>
      <c r="DY434" s="331"/>
      <c r="DZ434" s="332"/>
      <c r="EA434" s="333"/>
      <c r="EB434" s="331"/>
      <c r="EC434" s="332"/>
      <c r="ED434" s="333"/>
      <c r="EE434" s="331"/>
      <c r="EF434" s="332"/>
      <c r="EG434" s="333"/>
      <c r="EH434" s="229"/>
      <c r="EI434" s="230"/>
      <c r="EJ434" s="231"/>
      <c r="EK434" s="229"/>
      <c r="EL434" s="230"/>
      <c r="EM434" s="231"/>
      <c r="EN434" s="244"/>
      <c r="EO434" s="269" t="str">
        <f t="shared" si="1292"/>
        <v/>
      </c>
      <c r="EP434" s="444" t="s">
        <v>1247</v>
      </c>
      <c r="EQ434" s="360" t="str">
        <f t="shared" si="1430"/>
        <v/>
      </c>
      <c r="ER434" s="360" t="str">
        <f t="shared" si="1431"/>
        <v/>
      </c>
      <c r="ES434" s="360" t="str">
        <f t="shared" si="1432"/>
        <v/>
      </c>
      <c r="ET434" s="360" t="str">
        <f t="shared" si="1433"/>
        <v/>
      </c>
      <c r="EU434" s="360" t="str">
        <f t="shared" si="1434"/>
        <v/>
      </c>
      <c r="EV434" s="360" t="str">
        <f t="shared" si="1435"/>
        <v/>
      </c>
      <c r="EW434" s="360" t="str">
        <f t="shared" si="1436"/>
        <v/>
      </c>
      <c r="EX434" s="360" t="str">
        <f t="shared" si="1437"/>
        <v/>
      </c>
      <c r="EY434" s="360" t="str">
        <f t="shared" si="1438"/>
        <v/>
      </c>
      <c r="EZ434" s="360" t="str">
        <f t="shared" si="1439"/>
        <v/>
      </c>
      <c r="FA434" s="360" t="str">
        <f t="shared" si="1440"/>
        <v/>
      </c>
      <c r="FB434" s="360" t="str">
        <f t="shared" si="1441"/>
        <v/>
      </c>
      <c r="FC434" s="360" t="str">
        <f t="shared" si="1442"/>
        <v/>
      </c>
      <c r="FD434" s="360" t="str">
        <f t="shared" si="1443"/>
        <v/>
      </c>
      <c r="FE434" s="360" t="str">
        <f t="shared" si="1444"/>
        <v/>
      </c>
      <c r="FF434" s="360" t="str">
        <f t="shared" si="1445"/>
        <v/>
      </c>
      <c r="FG434" s="360" t="str">
        <f t="shared" si="1446"/>
        <v/>
      </c>
      <c r="FH434" s="360" t="str">
        <f t="shared" si="1447"/>
        <v/>
      </c>
      <c r="FI434" s="360" t="str">
        <f t="shared" si="1448"/>
        <v/>
      </c>
      <c r="FJ434" s="360" t="str">
        <f t="shared" si="1449"/>
        <v/>
      </c>
      <c r="FK434" s="360" t="str">
        <f t="shared" si="1450"/>
        <v/>
      </c>
      <c r="FL434" s="360" t="str">
        <f t="shared" si="1451"/>
        <v/>
      </c>
      <c r="FM434" s="360" t="str">
        <f t="shared" si="1452"/>
        <v/>
      </c>
      <c r="FN434" s="360" t="str">
        <f t="shared" si="1453"/>
        <v/>
      </c>
      <c r="FO434" s="360" t="str">
        <f t="shared" si="1454"/>
        <v/>
      </c>
      <c r="FP434" s="360" t="str">
        <f t="shared" si="1455"/>
        <v/>
      </c>
      <c r="FQ434" s="360" t="str">
        <f t="shared" si="1456"/>
        <v/>
      </c>
      <c r="FR434" s="360" t="str">
        <f t="shared" si="1457"/>
        <v/>
      </c>
      <c r="FS434" s="360" t="str">
        <f t="shared" si="1458"/>
        <v/>
      </c>
      <c r="FT434" s="360" t="str">
        <f t="shared" si="1293"/>
        <v/>
      </c>
      <c r="FU434" s="360" t="str">
        <f t="shared" si="1459"/>
        <v/>
      </c>
      <c r="FV434" s="360" t="str">
        <f t="shared" si="1460"/>
        <v/>
      </c>
      <c r="FW434" s="360" t="str">
        <f t="shared" si="1461"/>
        <v/>
      </c>
      <c r="FX434" s="360" t="str">
        <f t="shared" si="1462"/>
        <v/>
      </c>
      <c r="FY434" s="360" t="str">
        <f t="shared" si="1463"/>
        <v/>
      </c>
      <c r="FZ434" s="360" t="str">
        <f t="shared" si="1464"/>
        <v/>
      </c>
      <c r="GA434" s="360" t="str">
        <f t="shared" si="1465"/>
        <v/>
      </c>
      <c r="GB434" s="360" t="str">
        <f t="shared" si="1466"/>
        <v/>
      </c>
      <c r="GC434" s="360" t="str">
        <f t="shared" si="1467"/>
        <v/>
      </c>
      <c r="GD434" s="360" t="str">
        <f t="shared" si="1468"/>
        <v/>
      </c>
      <c r="GE434" s="360" t="str">
        <f t="shared" si="1469"/>
        <v/>
      </c>
      <c r="GF434" s="360" t="str">
        <f t="shared" si="1470"/>
        <v/>
      </c>
      <c r="GG434" s="360" t="str">
        <f t="shared" si="1471"/>
        <v/>
      </c>
      <c r="GH434" s="360" t="str">
        <f t="shared" si="1472"/>
        <v/>
      </c>
      <c r="GI434" s="360" t="str">
        <f t="shared" si="1473"/>
        <v/>
      </c>
      <c r="GJ434" s="360" t="str">
        <f t="shared" si="1474"/>
        <v/>
      </c>
      <c r="GK434" s="444" t="s">
        <v>1247</v>
      </c>
      <c r="GL434" s="361" t="str">
        <f t="shared" si="1294"/>
        <v>-</v>
      </c>
      <c r="GM434" s="361" t="str">
        <f t="shared" si="1295"/>
        <v>-</v>
      </c>
      <c r="GN434" s="361" t="str">
        <f t="shared" si="1296"/>
        <v>-</v>
      </c>
      <c r="GO434" s="361" t="str">
        <f t="shared" si="1297"/>
        <v>-</v>
      </c>
      <c r="GP434" s="361" t="str">
        <f t="shared" si="1298"/>
        <v>-</v>
      </c>
      <c r="GQ434" s="361" t="str">
        <f t="shared" si="1299"/>
        <v>-</v>
      </c>
      <c r="GR434" s="361" t="str">
        <f t="shared" si="1300"/>
        <v>-</v>
      </c>
      <c r="GS434" s="361" t="str">
        <f t="shared" si="1301"/>
        <v>-</v>
      </c>
      <c r="GT434" s="361" t="str">
        <f t="shared" si="1302"/>
        <v>-</v>
      </c>
      <c r="GU434" s="361" t="str">
        <f t="shared" si="1303"/>
        <v>-</v>
      </c>
      <c r="GV434" s="361" t="str">
        <f t="shared" si="1304"/>
        <v>-</v>
      </c>
      <c r="GW434" s="361" t="str">
        <f t="shared" si="1305"/>
        <v>-</v>
      </c>
      <c r="GX434" s="361" t="str">
        <f t="shared" si="1306"/>
        <v>-</v>
      </c>
      <c r="GY434" s="361" t="str">
        <f t="shared" si="1307"/>
        <v>-</v>
      </c>
      <c r="GZ434" s="361" t="str">
        <f t="shared" si="1308"/>
        <v>-</v>
      </c>
      <c r="HA434" s="361" t="str">
        <f t="shared" si="1309"/>
        <v>-</v>
      </c>
      <c r="HB434" s="361" t="str">
        <f t="shared" si="1310"/>
        <v>-</v>
      </c>
      <c r="HC434" s="361" t="str">
        <f t="shared" si="1311"/>
        <v>-</v>
      </c>
      <c r="HD434" s="361" t="str">
        <f t="shared" si="1312"/>
        <v>-</v>
      </c>
      <c r="HE434" s="361" t="str">
        <f t="shared" si="1313"/>
        <v>-</v>
      </c>
      <c r="HF434" s="361" t="str">
        <f t="shared" si="1314"/>
        <v>-</v>
      </c>
      <c r="HG434" s="361" t="str">
        <f t="shared" si="1315"/>
        <v>-</v>
      </c>
      <c r="HH434" s="361" t="str">
        <f t="shared" si="1316"/>
        <v>-</v>
      </c>
      <c r="HI434" s="361" t="str">
        <f t="shared" si="1317"/>
        <v>-</v>
      </c>
      <c r="HJ434" s="361" t="str">
        <f t="shared" si="1318"/>
        <v>-</v>
      </c>
      <c r="HK434" s="361" t="str">
        <f t="shared" si="1319"/>
        <v>-</v>
      </c>
      <c r="HL434" s="361" t="str">
        <f t="shared" si="1320"/>
        <v>-</v>
      </c>
      <c r="HM434" s="361" t="str">
        <f t="shared" si="1321"/>
        <v>-</v>
      </c>
      <c r="HN434" s="361" t="str">
        <f t="shared" si="1322"/>
        <v>-</v>
      </c>
      <c r="HO434" s="361" t="str">
        <f t="shared" si="1323"/>
        <v>-</v>
      </c>
      <c r="HP434" s="361" t="str">
        <f t="shared" si="1324"/>
        <v>-</v>
      </c>
      <c r="HQ434" s="361" t="str">
        <f t="shared" si="1325"/>
        <v>-</v>
      </c>
      <c r="HR434" s="361" t="str">
        <f t="shared" si="1326"/>
        <v>-</v>
      </c>
      <c r="HS434" s="361" t="str">
        <f t="shared" si="1327"/>
        <v>-</v>
      </c>
      <c r="HT434" s="361" t="str">
        <f t="shared" si="1328"/>
        <v>-</v>
      </c>
      <c r="HU434" s="361" t="str">
        <f t="shared" si="1329"/>
        <v>-</v>
      </c>
      <c r="HV434" s="361" t="str">
        <f t="shared" si="1330"/>
        <v>-</v>
      </c>
      <c r="HW434" s="361" t="str">
        <f t="shared" si="1331"/>
        <v>-</v>
      </c>
      <c r="HX434" s="361" t="str">
        <f t="shared" si="1332"/>
        <v>-</v>
      </c>
      <c r="HY434" s="361" t="str">
        <f t="shared" si="1333"/>
        <v>-</v>
      </c>
      <c r="HZ434" s="361" t="str">
        <f t="shared" si="1334"/>
        <v>-</v>
      </c>
      <c r="IA434" s="361" t="str">
        <f t="shared" si="1335"/>
        <v>-</v>
      </c>
      <c r="IB434" s="361" t="str">
        <f t="shared" si="1336"/>
        <v>-</v>
      </c>
      <c r="IC434" s="361" t="str">
        <f t="shared" si="1337"/>
        <v>-</v>
      </c>
      <c r="ID434" s="361" t="str">
        <f t="shared" si="1338"/>
        <v>-</v>
      </c>
      <c r="IE434" s="361" t="str">
        <f t="shared" si="1339"/>
        <v>-</v>
      </c>
      <c r="IF434" s="444" t="s">
        <v>1247</v>
      </c>
      <c r="IG434" s="56" t="str">
        <f t="shared" si="1475"/>
        <v>-</v>
      </c>
      <c r="IH434" s="56" t="str">
        <f t="shared" si="1476"/>
        <v>-</v>
      </c>
      <c r="II434" s="56" t="str">
        <f t="shared" si="1477"/>
        <v>-</v>
      </c>
      <c r="IJ434" s="56" t="str">
        <f t="shared" si="1478"/>
        <v>-</v>
      </c>
      <c r="IK434" s="56" t="str">
        <f t="shared" si="1340"/>
        <v>-</v>
      </c>
      <c r="IL434" s="56" t="str">
        <f t="shared" si="1341"/>
        <v>-</v>
      </c>
      <c r="IM434" s="56" t="str">
        <f t="shared" si="1342"/>
        <v>-</v>
      </c>
      <c r="IN434" s="56" t="str">
        <f t="shared" si="1343"/>
        <v>-</v>
      </c>
      <c r="IO434" s="56" t="str">
        <f t="shared" si="1344"/>
        <v>-</v>
      </c>
      <c r="IP434" s="56" t="str">
        <f t="shared" si="1345"/>
        <v>-</v>
      </c>
      <c r="IQ434" s="56" t="str">
        <f t="shared" si="1346"/>
        <v>-</v>
      </c>
      <c r="IR434" s="56" t="str">
        <f t="shared" si="1347"/>
        <v>-</v>
      </c>
      <c r="IS434" s="56" t="str">
        <f t="shared" si="1348"/>
        <v>-</v>
      </c>
      <c r="IT434" s="56" t="str">
        <f t="shared" si="1349"/>
        <v>-</v>
      </c>
      <c r="IU434" s="56" t="str">
        <f t="shared" si="1350"/>
        <v>-</v>
      </c>
      <c r="IV434" s="56" t="str">
        <f t="shared" si="1351"/>
        <v>-</v>
      </c>
      <c r="IW434" s="56" t="str">
        <f t="shared" si="1352"/>
        <v>-</v>
      </c>
      <c r="IX434" s="56" t="str">
        <f t="shared" si="1353"/>
        <v>-</v>
      </c>
      <c r="IY434" s="56" t="str">
        <f t="shared" si="1354"/>
        <v>-</v>
      </c>
      <c r="IZ434" s="56" t="str">
        <f t="shared" si="1355"/>
        <v>-</v>
      </c>
      <c r="JA434" s="56" t="str">
        <f t="shared" si="1356"/>
        <v>-</v>
      </c>
      <c r="JB434" s="56" t="str">
        <f t="shared" si="1357"/>
        <v>-</v>
      </c>
      <c r="JC434" s="56" t="str">
        <f t="shared" si="1358"/>
        <v>-</v>
      </c>
      <c r="JD434" s="56" t="str">
        <f t="shared" si="1359"/>
        <v>-</v>
      </c>
      <c r="JE434" s="56" t="str">
        <f t="shared" si="1360"/>
        <v>-</v>
      </c>
      <c r="JF434" s="56" t="str">
        <f t="shared" si="1361"/>
        <v>-</v>
      </c>
      <c r="JG434" s="56" t="str">
        <f t="shared" si="1362"/>
        <v>-</v>
      </c>
      <c r="JH434" s="56" t="str">
        <f t="shared" si="1363"/>
        <v>-</v>
      </c>
      <c r="JI434" s="56" t="str">
        <f t="shared" si="1364"/>
        <v>-</v>
      </c>
      <c r="JJ434" s="56" t="str">
        <f t="shared" si="1365"/>
        <v>-</v>
      </c>
      <c r="JK434" s="56" t="str">
        <f t="shared" si="1366"/>
        <v>-</v>
      </c>
      <c r="JL434" s="56" t="str">
        <f t="shared" si="1367"/>
        <v>-</v>
      </c>
      <c r="JM434" s="56" t="str">
        <f t="shared" si="1368"/>
        <v>-</v>
      </c>
      <c r="JN434" s="56" t="str">
        <f t="shared" si="1369"/>
        <v>-</v>
      </c>
      <c r="JO434" s="56" t="str">
        <f t="shared" si="1370"/>
        <v>-</v>
      </c>
      <c r="JP434" s="56" t="str">
        <f t="shared" si="1371"/>
        <v>-</v>
      </c>
      <c r="JQ434" s="56" t="str">
        <f t="shared" si="1372"/>
        <v>-</v>
      </c>
      <c r="JR434" s="56" t="str">
        <f t="shared" si="1373"/>
        <v>-</v>
      </c>
      <c r="JS434" s="56" t="str">
        <f t="shared" si="1374"/>
        <v>-</v>
      </c>
      <c r="JT434" s="56" t="str">
        <f t="shared" si="1375"/>
        <v>-</v>
      </c>
      <c r="JU434" s="56" t="str">
        <f t="shared" si="1376"/>
        <v>-</v>
      </c>
      <c r="JV434" s="56" t="str">
        <f t="shared" si="1377"/>
        <v>-</v>
      </c>
      <c r="JW434" s="56" t="str">
        <f t="shared" si="1378"/>
        <v>-</v>
      </c>
      <c r="JX434" s="56" t="str">
        <f t="shared" si="1379"/>
        <v>-</v>
      </c>
      <c r="JY434" s="56" t="str">
        <f t="shared" si="1380"/>
        <v>-</v>
      </c>
      <c r="JZ434" s="56" t="str">
        <f t="shared" si="1381"/>
        <v>-</v>
      </c>
      <c r="KA434" s="444" t="s">
        <v>1247</v>
      </c>
      <c r="KB434" s="360">
        <f>IF(ISNUMBER(INDEX($EQ$15:$GK$521,$B434,EO$11)),MAX(KB$14:KB433)+1,0)</f>
        <v>0</v>
      </c>
      <c r="KC434" s="360" t="str">
        <f t="shared" si="1479"/>
        <v/>
      </c>
      <c r="KD434" s="373" t="s">
        <v>2</v>
      </c>
      <c r="KE434" s="215"/>
      <c r="KF434" s="60"/>
      <c r="KG434" s="60"/>
      <c r="KH434" s="60"/>
      <c r="KI434" s="60"/>
      <c r="KJ434" s="60"/>
      <c r="KK434" s="60"/>
      <c r="KL434" s="60"/>
      <c r="KM434" s="60"/>
      <c r="KN434" s="60"/>
      <c r="KO434" s="60"/>
      <c r="KP434" s="60"/>
      <c r="KQ434" s="60"/>
      <c r="KR434" s="60"/>
      <c r="KS434" s="60"/>
      <c r="KT434" s="60"/>
      <c r="KU434" s="60"/>
      <c r="KV434" s="60"/>
      <c r="KW434" s="60"/>
      <c r="KX434" s="60"/>
      <c r="KY434" s="60"/>
      <c r="KZ434" s="283" t="str">
        <f t="shared" si="1382"/>
        <v/>
      </c>
      <c r="LA434" s="26"/>
      <c r="LB434" s="18"/>
      <c r="LC434" s="18"/>
      <c r="LD434" s="18"/>
      <c r="LE434" s="18"/>
      <c r="LF434" s="18"/>
      <c r="LG434" s="18"/>
      <c r="LH434" s="18"/>
      <c r="LI434" s="18"/>
      <c r="LJ434" s="18"/>
      <c r="LK434" s="18"/>
      <c r="LL434" s="18"/>
      <c r="LM434" s="18"/>
      <c r="LN434" s="63"/>
      <c r="LO434" s="251">
        <f t="shared" si="1383"/>
        <v>0</v>
      </c>
      <c r="LP434" s="251">
        <f t="shared" si="1384"/>
        <v>0</v>
      </c>
      <c r="LQ434" s="251">
        <f t="shared" si="1385"/>
        <v>0</v>
      </c>
      <c r="LR434" s="251">
        <f t="shared" si="1386"/>
        <v>0</v>
      </c>
      <c r="LS434" s="251">
        <f t="shared" si="1387"/>
        <v>0</v>
      </c>
      <c r="LT434" s="251">
        <f t="shared" si="1388"/>
        <v>0</v>
      </c>
      <c r="LU434" s="251">
        <f t="shared" si="1389"/>
        <v>0</v>
      </c>
      <c r="LV434" s="251">
        <f t="shared" si="1390"/>
        <v>0</v>
      </c>
      <c r="LW434" s="251">
        <f t="shared" si="1391"/>
        <v>0</v>
      </c>
      <c r="LX434" s="251">
        <f t="shared" si="1392"/>
        <v>0</v>
      </c>
      <c r="LY434" s="251">
        <f t="shared" si="1393"/>
        <v>0</v>
      </c>
      <c r="LZ434" s="251">
        <f t="shared" si="1394"/>
        <v>0</v>
      </c>
      <c r="MA434" s="63" t="str">
        <f t="shared" si="1395"/>
        <v/>
      </c>
      <c r="MB434" s="63" t="str">
        <f t="shared" si="1287"/>
        <v/>
      </c>
      <c r="MC434" s="63">
        <f t="shared" si="1288"/>
        <v>420</v>
      </c>
      <c r="MD434" s="63" t="str">
        <f t="shared" si="1289"/>
        <v/>
      </c>
      <c r="ME434" s="63" t="str">
        <f t="shared" si="1290"/>
        <v/>
      </c>
      <c r="MF434" s="315" t="str">
        <f t="shared" si="1396"/>
        <v/>
      </c>
      <c r="MG434" s="315">
        <f>IF(ISNUMBER(MATCH(EO434,$ME$15:$ME$520,0)),0,MAX(MG$14:MG433)+1)</f>
        <v>0</v>
      </c>
      <c r="MH434" s="315" t="str">
        <f t="shared" si="1397"/>
        <v/>
      </c>
      <c r="MI434" s="369"/>
      <c r="MJ434" s="68"/>
      <c r="MK434" s="18"/>
      <c r="ML434" s="242"/>
      <c r="MM434" s="242"/>
      <c r="MN434" s="59"/>
      <c r="MO434" s="59"/>
      <c r="MP434" s="285"/>
      <c r="MQ434" s="59"/>
      <c r="MR434" s="59"/>
      <c r="MS434" s="285"/>
      <c r="MT434" s="59"/>
      <c r="MU434" s="285"/>
      <c r="MV434" s="59"/>
      <c r="MW434" s="59"/>
      <c r="MX434" s="59"/>
      <c r="MY434" s="59"/>
      <c r="MZ434" s="59"/>
      <c r="NA434" s="59"/>
      <c r="NB434" s="59"/>
      <c r="NC434" s="59"/>
      <c r="ND434" s="59"/>
      <c r="NE434" s="59"/>
      <c r="NF434" s="59"/>
      <c r="NG434" s="59"/>
      <c r="NH434" s="59"/>
      <c r="NI434" s="59"/>
      <c r="NJ434" s="59"/>
      <c r="NK434" s="59"/>
      <c r="NL434" s="454"/>
      <c r="NM434" s="454"/>
      <c r="NN434" s="59"/>
      <c r="NO434" s="18"/>
      <c r="NP434" s="18"/>
      <c r="NQ434" s="18"/>
      <c r="NR434" s="18"/>
      <c r="NS434" s="18"/>
      <c r="NT434" s="18"/>
      <c r="NU434" s="18"/>
      <c r="NV434" s="18"/>
      <c r="NW434" s="18"/>
      <c r="NX434" s="18"/>
      <c r="NY434" s="18"/>
      <c r="NZ434" s="18"/>
      <c r="OA434" s="18"/>
      <c r="OB434" s="18"/>
      <c r="OC434" s="18"/>
      <c r="OZ434" s="59"/>
      <c r="PA434" s="251" t="str">
        <f t="shared" si="1398"/>
        <v/>
      </c>
      <c r="PB434" s="251" t="str">
        <f t="shared" si="1399"/>
        <v/>
      </c>
      <c r="PC434" s="251" t="str">
        <f t="shared" si="1400"/>
        <v/>
      </c>
      <c r="PD434" s="251" t="str">
        <f t="shared" si="1401"/>
        <v/>
      </c>
      <c r="PE434" s="251" t="str">
        <f t="shared" si="1402"/>
        <v/>
      </c>
      <c r="PF434" s="251" t="str">
        <f t="shared" si="1403"/>
        <v/>
      </c>
      <c r="PG434" s="251" t="str">
        <f t="shared" si="1404"/>
        <v/>
      </c>
      <c r="PH434" s="251" t="str">
        <f t="shared" si="1405"/>
        <v/>
      </c>
      <c r="PI434" s="251" t="str">
        <f t="shared" si="1406"/>
        <v/>
      </c>
      <c r="PJ434" s="251" t="str">
        <f t="shared" si="1407"/>
        <v/>
      </c>
      <c r="PK434" s="251" t="str">
        <f t="shared" si="1408"/>
        <v/>
      </c>
      <c r="PL434" s="251" t="str">
        <f t="shared" si="1409"/>
        <v/>
      </c>
      <c r="PM434" s="251" t="str">
        <f t="shared" si="1410"/>
        <v/>
      </c>
      <c r="PN434" s="251" t="str">
        <f t="shared" si="1411"/>
        <v/>
      </c>
      <c r="PO434" s="251" t="str">
        <f t="shared" si="1412"/>
        <v/>
      </c>
      <c r="PP434" s="251" t="str">
        <f t="shared" si="1413"/>
        <v/>
      </c>
      <c r="PQ434" s="251" t="str">
        <f t="shared" si="1414"/>
        <v/>
      </c>
      <c r="PR434" s="251" t="str">
        <f t="shared" si="1415"/>
        <v/>
      </c>
      <c r="PS434" s="251" t="str">
        <f t="shared" si="1416"/>
        <v/>
      </c>
      <c r="PT434" s="251" t="str">
        <f t="shared" si="1417"/>
        <v/>
      </c>
      <c r="PU434" s="251" t="str">
        <f t="shared" si="1418"/>
        <v/>
      </c>
      <c r="PV434" s="251" t="str">
        <f t="shared" si="1419"/>
        <v/>
      </c>
      <c r="PW434" s="251" t="str">
        <f t="shared" si="1420"/>
        <v/>
      </c>
      <c r="PX434" s="251" t="str">
        <f t="shared" si="1421"/>
        <v/>
      </c>
      <c r="PY434" s="251" t="str">
        <f t="shared" si="1422"/>
        <v/>
      </c>
      <c r="PZ434" s="251" t="str">
        <f t="shared" si="1423"/>
        <v/>
      </c>
      <c r="QA434" s="251" t="str">
        <f t="shared" si="1424"/>
        <v/>
      </c>
      <c r="QB434" s="251" t="str">
        <f t="shared" si="1425"/>
        <v/>
      </c>
      <c r="QC434" s="251" t="str">
        <f t="shared" si="1426"/>
        <v/>
      </c>
      <c r="QD434" s="251" t="str">
        <f t="shared" si="1427"/>
        <v/>
      </c>
      <c r="QE434" s="251" t="str">
        <f t="shared" si="1428"/>
        <v/>
      </c>
      <c r="QF434" s="63">
        <f t="shared" si="1429"/>
        <v>0</v>
      </c>
      <c r="QG434" s="59"/>
      <c r="QH434" s="59"/>
      <c r="QI434" s="59"/>
      <c r="QJ434" s="59"/>
      <c r="QK434" s="59"/>
      <c r="QL434" s="59"/>
      <c r="QM434" s="59"/>
      <c r="QN434" s="59"/>
    </row>
    <row r="435" spans="1:456" ht="6.75" customHeight="1" x14ac:dyDescent="0.25">
      <c r="A435" s="68"/>
      <c r="B435" s="389" t="str">
        <f t="shared" si="1291"/>
        <v/>
      </c>
      <c r="C435" s="72"/>
      <c r="D435" s="261"/>
      <c r="E435" s="59"/>
      <c r="F435" s="229"/>
      <c r="G435" s="295"/>
      <c r="H435" s="295"/>
      <c r="I435" s="229"/>
      <c r="J435" s="295"/>
      <c r="K435" s="295"/>
      <c r="L435" s="229"/>
      <c r="M435" s="295"/>
      <c r="N435" s="295"/>
      <c r="O435" s="229"/>
      <c r="P435" s="295"/>
      <c r="Q435" s="295"/>
      <c r="R435" s="229"/>
      <c r="S435" s="230"/>
      <c r="T435" s="231"/>
      <c r="U435" s="229"/>
      <c r="V435" s="230"/>
      <c r="W435" s="231"/>
      <c r="X435" s="229"/>
      <c r="Y435" s="230"/>
      <c r="Z435" s="231"/>
      <c r="AA435" s="229"/>
      <c r="AB435" s="295"/>
      <c r="AC435" s="295"/>
      <c r="AD435" s="229"/>
      <c r="AE435" s="295"/>
      <c r="AF435" s="295"/>
      <c r="AG435" s="229"/>
      <c r="AH435" s="295"/>
      <c r="AI435" s="295"/>
      <c r="AJ435" s="229"/>
      <c r="AK435" s="295"/>
      <c r="AL435" s="295"/>
      <c r="AM435" s="229"/>
      <c r="AN435" s="295"/>
      <c r="AO435" s="295"/>
      <c r="AP435" s="243"/>
      <c r="AQ435" s="295"/>
      <c r="AR435" s="290"/>
      <c r="AS435" s="243"/>
      <c r="AT435" s="295"/>
      <c r="AU435" s="290"/>
      <c r="AV435" s="229"/>
      <c r="AW435" s="230"/>
      <c r="AX435" s="231"/>
      <c r="AY435" s="229"/>
      <c r="AZ435" s="230"/>
      <c r="BA435" s="231"/>
      <c r="BB435" s="229"/>
      <c r="BC435" s="230"/>
      <c r="BD435" s="231"/>
      <c r="BE435" s="229"/>
      <c r="BF435" s="230"/>
      <c r="BG435" s="231"/>
      <c r="BH435" s="229"/>
      <c r="BI435" s="230"/>
      <c r="BJ435" s="231"/>
      <c r="BK435" s="243"/>
      <c r="BL435" s="230"/>
      <c r="BM435" s="231"/>
      <c r="BN435" s="243"/>
      <c r="BO435" s="230"/>
      <c r="BP435" s="231"/>
      <c r="BQ435" s="229"/>
      <c r="BR435" s="230"/>
      <c r="BS435" s="231"/>
      <c r="BT435" s="229"/>
      <c r="BU435" s="230"/>
      <c r="BV435" s="231"/>
      <c r="BW435" s="229"/>
      <c r="BX435" s="230"/>
      <c r="BY435" s="231"/>
      <c r="BZ435" s="229"/>
      <c r="CA435" s="230"/>
      <c r="CB435" s="231"/>
      <c r="CC435" s="229"/>
      <c r="CD435" s="230"/>
      <c r="CE435" s="231"/>
      <c r="CF435" s="331"/>
      <c r="CG435" s="332"/>
      <c r="CH435" s="385"/>
      <c r="CI435" s="331"/>
      <c r="CJ435" s="332"/>
      <c r="CK435" s="385"/>
      <c r="CL435" s="243"/>
      <c r="CM435" s="230"/>
      <c r="CN435" s="354"/>
      <c r="CO435" s="243"/>
      <c r="CP435" s="230"/>
      <c r="CQ435" s="231"/>
      <c r="CR435" s="331"/>
      <c r="CS435" s="332"/>
      <c r="CT435" s="333"/>
      <c r="CU435" s="229"/>
      <c r="CV435" s="230"/>
      <c r="CW435" s="231"/>
      <c r="CX435" s="331"/>
      <c r="CY435" s="332"/>
      <c r="CZ435" s="333"/>
      <c r="DA435" s="331"/>
      <c r="DB435" s="332"/>
      <c r="DC435" s="333"/>
      <c r="DD435" s="331"/>
      <c r="DE435" s="332"/>
      <c r="DF435" s="333"/>
      <c r="DG435" s="331"/>
      <c r="DH435" s="332"/>
      <c r="DI435" s="333"/>
      <c r="DJ435" s="229"/>
      <c r="DK435" s="230"/>
      <c r="DL435" s="231"/>
      <c r="DM435" s="229"/>
      <c r="DN435" s="230"/>
      <c r="DO435" s="231"/>
      <c r="DP435" s="331"/>
      <c r="DQ435" s="332"/>
      <c r="DR435" s="333"/>
      <c r="DS435" s="331"/>
      <c r="DT435" s="332"/>
      <c r="DU435" s="333"/>
      <c r="DV435" s="331"/>
      <c r="DW435" s="332"/>
      <c r="DX435" s="333"/>
      <c r="DY435" s="331"/>
      <c r="DZ435" s="332"/>
      <c r="EA435" s="333"/>
      <c r="EB435" s="331"/>
      <c r="EC435" s="332"/>
      <c r="ED435" s="333"/>
      <c r="EE435" s="331"/>
      <c r="EF435" s="332"/>
      <c r="EG435" s="333"/>
      <c r="EH435" s="229"/>
      <c r="EI435" s="230"/>
      <c r="EJ435" s="231"/>
      <c r="EK435" s="229"/>
      <c r="EL435" s="230"/>
      <c r="EM435" s="231"/>
      <c r="EN435" s="244"/>
      <c r="EO435" s="269" t="str">
        <f t="shared" si="1292"/>
        <v/>
      </c>
      <c r="EP435" s="444" t="s">
        <v>1247</v>
      </c>
      <c r="EQ435" s="360" t="str">
        <f t="shared" si="1430"/>
        <v/>
      </c>
      <c r="ER435" s="360" t="str">
        <f t="shared" si="1431"/>
        <v/>
      </c>
      <c r="ES435" s="360" t="str">
        <f t="shared" si="1432"/>
        <v/>
      </c>
      <c r="ET435" s="360" t="str">
        <f t="shared" si="1433"/>
        <v/>
      </c>
      <c r="EU435" s="360" t="str">
        <f t="shared" si="1434"/>
        <v/>
      </c>
      <c r="EV435" s="360" t="str">
        <f t="shared" si="1435"/>
        <v/>
      </c>
      <c r="EW435" s="360" t="str">
        <f t="shared" si="1436"/>
        <v/>
      </c>
      <c r="EX435" s="360" t="str">
        <f t="shared" si="1437"/>
        <v/>
      </c>
      <c r="EY435" s="360" t="str">
        <f t="shared" si="1438"/>
        <v/>
      </c>
      <c r="EZ435" s="360" t="str">
        <f t="shared" si="1439"/>
        <v/>
      </c>
      <c r="FA435" s="360" t="str">
        <f t="shared" si="1440"/>
        <v/>
      </c>
      <c r="FB435" s="360" t="str">
        <f t="shared" si="1441"/>
        <v/>
      </c>
      <c r="FC435" s="360" t="str">
        <f t="shared" si="1442"/>
        <v/>
      </c>
      <c r="FD435" s="360" t="str">
        <f t="shared" si="1443"/>
        <v/>
      </c>
      <c r="FE435" s="360" t="str">
        <f t="shared" si="1444"/>
        <v/>
      </c>
      <c r="FF435" s="360" t="str">
        <f t="shared" si="1445"/>
        <v/>
      </c>
      <c r="FG435" s="360" t="str">
        <f t="shared" si="1446"/>
        <v/>
      </c>
      <c r="FH435" s="360" t="str">
        <f t="shared" si="1447"/>
        <v/>
      </c>
      <c r="FI435" s="360" t="str">
        <f t="shared" si="1448"/>
        <v/>
      </c>
      <c r="FJ435" s="360" t="str">
        <f t="shared" si="1449"/>
        <v/>
      </c>
      <c r="FK435" s="360" t="str">
        <f t="shared" si="1450"/>
        <v/>
      </c>
      <c r="FL435" s="360" t="str">
        <f t="shared" si="1451"/>
        <v/>
      </c>
      <c r="FM435" s="360" t="str">
        <f t="shared" si="1452"/>
        <v/>
      </c>
      <c r="FN435" s="360" t="str">
        <f t="shared" si="1453"/>
        <v/>
      </c>
      <c r="FO435" s="360" t="str">
        <f t="shared" si="1454"/>
        <v/>
      </c>
      <c r="FP435" s="360" t="str">
        <f t="shared" si="1455"/>
        <v/>
      </c>
      <c r="FQ435" s="360" t="str">
        <f t="shared" si="1456"/>
        <v/>
      </c>
      <c r="FR435" s="360" t="str">
        <f t="shared" si="1457"/>
        <v/>
      </c>
      <c r="FS435" s="360" t="str">
        <f t="shared" si="1458"/>
        <v/>
      </c>
      <c r="FT435" s="360" t="str">
        <f t="shared" si="1293"/>
        <v/>
      </c>
      <c r="FU435" s="360" t="str">
        <f t="shared" si="1459"/>
        <v/>
      </c>
      <c r="FV435" s="360" t="str">
        <f t="shared" si="1460"/>
        <v/>
      </c>
      <c r="FW435" s="360" t="str">
        <f t="shared" si="1461"/>
        <v/>
      </c>
      <c r="FX435" s="360" t="str">
        <f t="shared" si="1462"/>
        <v/>
      </c>
      <c r="FY435" s="360" t="str">
        <f t="shared" si="1463"/>
        <v/>
      </c>
      <c r="FZ435" s="360" t="str">
        <f t="shared" si="1464"/>
        <v/>
      </c>
      <c r="GA435" s="360" t="str">
        <f t="shared" si="1465"/>
        <v/>
      </c>
      <c r="GB435" s="360" t="str">
        <f t="shared" si="1466"/>
        <v/>
      </c>
      <c r="GC435" s="360" t="str">
        <f t="shared" si="1467"/>
        <v/>
      </c>
      <c r="GD435" s="360" t="str">
        <f t="shared" si="1468"/>
        <v/>
      </c>
      <c r="GE435" s="360" t="str">
        <f t="shared" si="1469"/>
        <v/>
      </c>
      <c r="GF435" s="360" t="str">
        <f t="shared" si="1470"/>
        <v/>
      </c>
      <c r="GG435" s="360" t="str">
        <f t="shared" si="1471"/>
        <v/>
      </c>
      <c r="GH435" s="360" t="str">
        <f t="shared" si="1472"/>
        <v/>
      </c>
      <c r="GI435" s="360" t="str">
        <f t="shared" si="1473"/>
        <v/>
      </c>
      <c r="GJ435" s="360" t="str">
        <f t="shared" si="1474"/>
        <v/>
      </c>
      <c r="GK435" s="444" t="s">
        <v>1247</v>
      </c>
      <c r="GL435" s="361" t="str">
        <f t="shared" si="1294"/>
        <v>-</v>
      </c>
      <c r="GM435" s="361" t="str">
        <f t="shared" si="1295"/>
        <v>-</v>
      </c>
      <c r="GN435" s="361" t="str">
        <f t="shared" si="1296"/>
        <v>-</v>
      </c>
      <c r="GO435" s="361" t="str">
        <f t="shared" si="1297"/>
        <v>-</v>
      </c>
      <c r="GP435" s="361" t="str">
        <f t="shared" si="1298"/>
        <v>-</v>
      </c>
      <c r="GQ435" s="361" t="str">
        <f t="shared" si="1299"/>
        <v>-</v>
      </c>
      <c r="GR435" s="361" t="str">
        <f t="shared" si="1300"/>
        <v>-</v>
      </c>
      <c r="GS435" s="361" t="str">
        <f t="shared" si="1301"/>
        <v>-</v>
      </c>
      <c r="GT435" s="361" t="str">
        <f t="shared" si="1302"/>
        <v>-</v>
      </c>
      <c r="GU435" s="361" t="str">
        <f t="shared" si="1303"/>
        <v>-</v>
      </c>
      <c r="GV435" s="361" t="str">
        <f t="shared" si="1304"/>
        <v>-</v>
      </c>
      <c r="GW435" s="361" t="str">
        <f t="shared" si="1305"/>
        <v>-</v>
      </c>
      <c r="GX435" s="361" t="str">
        <f t="shared" si="1306"/>
        <v>-</v>
      </c>
      <c r="GY435" s="361" t="str">
        <f t="shared" si="1307"/>
        <v>-</v>
      </c>
      <c r="GZ435" s="361" t="str">
        <f t="shared" si="1308"/>
        <v>-</v>
      </c>
      <c r="HA435" s="361" t="str">
        <f t="shared" si="1309"/>
        <v>-</v>
      </c>
      <c r="HB435" s="361" t="str">
        <f t="shared" si="1310"/>
        <v>-</v>
      </c>
      <c r="HC435" s="361" t="str">
        <f t="shared" si="1311"/>
        <v>-</v>
      </c>
      <c r="HD435" s="361" t="str">
        <f t="shared" si="1312"/>
        <v>-</v>
      </c>
      <c r="HE435" s="361" t="str">
        <f t="shared" si="1313"/>
        <v>-</v>
      </c>
      <c r="HF435" s="361" t="str">
        <f t="shared" si="1314"/>
        <v>-</v>
      </c>
      <c r="HG435" s="361" t="str">
        <f t="shared" si="1315"/>
        <v>-</v>
      </c>
      <c r="HH435" s="361" t="str">
        <f t="shared" si="1316"/>
        <v>-</v>
      </c>
      <c r="HI435" s="361" t="str">
        <f t="shared" si="1317"/>
        <v>-</v>
      </c>
      <c r="HJ435" s="361" t="str">
        <f t="shared" si="1318"/>
        <v>-</v>
      </c>
      <c r="HK435" s="361" t="str">
        <f t="shared" si="1319"/>
        <v>-</v>
      </c>
      <c r="HL435" s="361" t="str">
        <f t="shared" si="1320"/>
        <v>-</v>
      </c>
      <c r="HM435" s="361" t="str">
        <f t="shared" si="1321"/>
        <v>-</v>
      </c>
      <c r="HN435" s="361" t="str">
        <f t="shared" si="1322"/>
        <v>-</v>
      </c>
      <c r="HO435" s="361" t="str">
        <f t="shared" si="1323"/>
        <v>-</v>
      </c>
      <c r="HP435" s="361" t="str">
        <f t="shared" si="1324"/>
        <v>-</v>
      </c>
      <c r="HQ435" s="361" t="str">
        <f t="shared" si="1325"/>
        <v>-</v>
      </c>
      <c r="HR435" s="361" t="str">
        <f t="shared" si="1326"/>
        <v>-</v>
      </c>
      <c r="HS435" s="361" t="str">
        <f t="shared" si="1327"/>
        <v>-</v>
      </c>
      <c r="HT435" s="361" t="str">
        <f t="shared" si="1328"/>
        <v>-</v>
      </c>
      <c r="HU435" s="361" t="str">
        <f t="shared" si="1329"/>
        <v>-</v>
      </c>
      <c r="HV435" s="361" t="str">
        <f t="shared" si="1330"/>
        <v>-</v>
      </c>
      <c r="HW435" s="361" t="str">
        <f t="shared" si="1331"/>
        <v>-</v>
      </c>
      <c r="HX435" s="361" t="str">
        <f t="shared" si="1332"/>
        <v>-</v>
      </c>
      <c r="HY435" s="361" t="str">
        <f t="shared" si="1333"/>
        <v>-</v>
      </c>
      <c r="HZ435" s="361" t="str">
        <f t="shared" si="1334"/>
        <v>-</v>
      </c>
      <c r="IA435" s="361" t="str">
        <f t="shared" si="1335"/>
        <v>-</v>
      </c>
      <c r="IB435" s="361" t="str">
        <f t="shared" si="1336"/>
        <v>-</v>
      </c>
      <c r="IC435" s="361" t="str">
        <f t="shared" si="1337"/>
        <v>-</v>
      </c>
      <c r="ID435" s="361" t="str">
        <f t="shared" si="1338"/>
        <v>-</v>
      </c>
      <c r="IE435" s="361" t="str">
        <f t="shared" si="1339"/>
        <v>-</v>
      </c>
      <c r="IF435" s="444" t="s">
        <v>1247</v>
      </c>
      <c r="IG435" s="56" t="str">
        <f t="shared" si="1475"/>
        <v>-</v>
      </c>
      <c r="IH435" s="56" t="str">
        <f t="shared" si="1476"/>
        <v>-</v>
      </c>
      <c r="II435" s="56" t="str">
        <f t="shared" si="1477"/>
        <v>-</v>
      </c>
      <c r="IJ435" s="56" t="str">
        <f t="shared" si="1478"/>
        <v>-</v>
      </c>
      <c r="IK435" s="56" t="str">
        <f t="shared" si="1340"/>
        <v>-</v>
      </c>
      <c r="IL435" s="56" t="str">
        <f t="shared" si="1341"/>
        <v>-</v>
      </c>
      <c r="IM435" s="56" t="str">
        <f t="shared" si="1342"/>
        <v>-</v>
      </c>
      <c r="IN435" s="56" t="str">
        <f t="shared" si="1343"/>
        <v>-</v>
      </c>
      <c r="IO435" s="56" t="str">
        <f t="shared" si="1344"/>
        <v>-</v>
      </c>
      <c r="IP435" s="56" t="str">
        <f t="shared" si="1345"/>
        <v>-</v>
      </c>
      <c r="IQ435" s="56" t="str">
        <f t="shared" si="1346"/>
        <v>-</v>
      </c>
      <c r="IR435" s="56" t="str">
        <f t="shared" si="1347"/>
        <v>-</v>
      </c>
      <c r="IS435" s="56" t="str">
        <f t="shared" si="1348"/>
        <v>-</v>
      </c>
      <c r="IT435" s="56" t="str">
        <f t="shared" si="1349"/>
        <v>-</v>
      </c>
      <c r="IU435" s="56" t="str">
        <f t="shared" si="1350"/>
        <v>-</v>
      </c>
      <c r="IV435" s="56" t="str">
        <f t="shared" si="1351"/>
        <v>-</v>
      </c>
      <c r="IW435" s="56" t="str">
        <f t="shared" si="1352"/>
        <v>-</v>
      </c>
      <c r="IX435" s="56" t="str">
        <f t="shared" si="1353"/>
        <v>-</v>
      </c>
      <c r="IY435" s="56" t="str">
        <f t="shared" si="1354"/>
        <v>-</v>
      </c>
      <c r="IZ435" s="56" t="str">
        <f t="shared" si="1355"/>
        <v>-</v>
      </c>
      <c r="JA435" s="56" t="str">
        <f t="shared" si="1356"/>
        <v>-</v>
      </c>
      <c r="JB435" s="56" t="str">
        <f t="shared" si="1357"/>
        <v>-</v>
      </c>
      <c r="JC435" s="56" t="str">
        <f t="shared" si="1358"/>
        <v>-</v>
      </c>
      <c r="JD435" s="56" t="str">
        <f t="shared" si="1359"/>
        <v>-</v>
      </c>
      <c r="JE435" s="56" t="str">
        <f t="shared" si="1360"/>
        <v>-</v>
      </c>
      <c r="JF435" s="56" t="str">
        <f t="shared" si="1361"/>
        <v>-</v>
      </c>
      <c r="JG435" s="56" t="str">
        <f t="shared" si="1362"/>
        <v>-</v>
      </c>
      <c r="JH435" s="56" t="str">
        <f t="shared" si="1363"/>
        <v>-</v>
      </c>
      <c r="JI435" s="56" t="str">
        <f t="shared" si="1364"/>
        <v>-</v>
      </c>
      <c r="JJ435" s="56" t="str">
        <f t="shared" si="1365"/>
        <v>-</v>
      </c>
      <c r="JK435" s="56" t="str">
        <f t="shared" si="1366"/>
        <v>-</v>
      </c>
      <c r="JL435" s="56" t="str">
        <f t="shared" si="1367"/>
        <v>-</v>
      </c>
      <c r="JM435" s="56" t="str">
        <f t="shared" si="1368"/>
        <v>-</v>
      </c>
      <c r="JN435" s="56" t="str">
        <f t="shared" si="1369"/>
        <v>-</v>
      </c>
      <c r="JO435" s="56" t="str">
        <f t="shared" si="1370"/>
        <v>-</v>
      </c>
      <c r="JP435" s="56" t="str">
        <f t="shared" si="1371"/>
        <v>-</v>
      </c>
      <c r="JQ435" s="56" t="str">
        <f t="shared" si="1372"/>
        <v>-</v>
      </c>
      <c r="JR435" s="56" t="str">
        <f t="shared" si="1373"/>
        <v>-</v>
      </c>
      <c r="JS435" s="56" t="str">
        <f t="shared" si="1374"/>
        <v>-</v>
      </c>
      <c r="JT435" s="56" t="str">
        <f t="shared" si="1375"/>
        <v>-</v>
      </c>
      <c r="JU435" s="56" t="str">
        <f t="shared" si="1376"/>
        <v>-</v>
      </c>
      <c r="JV435" s="56" t="str">
        <f t="shared" si="1377"/>
        <v>-</v>
      </c>
      <c r="JW435" s="56" t="str">
        <f t="shared" si="1378"/>
        <v>-</v>
      </c>
      <c r="JX435" s="56" t="str">
        <f t="shared" si="1379"/>
        <v>-</v>
      </c>
      <c r="JY435" s="56" t="str">
        <f t="shared" si="1380"/>
        <v>-</v>
      </c>
      <c r="JZ435" s="56" t="str">
        <f t="shared" si="1381"/>
        <v>-</v>
      </c>
      <c r="KA435" s="444" t="s">
        <v>1247</v>
      </c>
      <c r="KB435" s="360">
        <f>IF(ISNUMBER(INDEX($EQ$15:$GK$521,$B435,EO$11)),MAX(KB$14:KB434)+1,0)</f>
        <v>0</v>
      </c>
      <c r="KC435" s="360" t="str">
        <f t="shared" si="1479"/>
        <v/>
      </c>
      <c r="KD435" s="373" t="s">
        <v>2</v>
      </c>
      <c r="KE435" s="215"/>
      <c r="KF435" s="60"/>
      <c r="KG435" s="60"/>
      <c r="KH435" s="60"/>
      <c r="KI435" s="60"/>
      <c r="KJ435" s="60"/>
      <c r="KK435" s="60"/>
      <c r="KL435" s="60"/>
      <c r="KM435" s="60"/>
      <c r="KN435" s="60"/>
      <c r="KO435" s="60"/>
      <c r="KP435" s="60"/>
      <c r="KQ435" s="60"/>
      <c r="KR435" s="60"/>
      <c r="KS435" s="60"/>
      <c r="KT435" s="60"/>
      <c r="KU435" s="60"/>
      <c r="KV435" s="60"/>
      <c r="KW435" s="60"/>
      <c r="KX435" s="60"/>
      <c r="KY435" s="60"/>
      <c r="KZ435" s="283" t="str">
        <f t="shared" si="1382"/>
        <v/>
      </c>
      <c r="LA435" s="26"/>
      <c r="LB435" s="18"/>
      <c r="LC435" s="18"/>
      <c r="LD435" s="18"/>
      <c r="LE435" s="18"/>
      <c r="LF435" s="18"/>
      <c r="LG435" s="18"/>
      <c r="LH435" s="18"/>
      <c r="LI435" s="18"/>
      <c r="LJ435" s="18"/>
      <c r="LK435" s="18"/>
      <c r="LL435" s="18"/>
      <c r="LM435" s="18"/>
      <c r="LN435" s="63"/>
      <c r="LO435" s="251">
        <f t="shared" si="1383"/>
        <v>0</v>
      </c>
      <c r="LP435" s="251">
        <f t="shared" si="1384"/>
        <v>0</v>
      </c>
      <c r="LQ435" s="251">
        <f t="shared" si="1385"/>
        <v>0</v>
      </c>
      <c r="LR435" s="251">
        <f t="shared" si="1386"/>
        <v>0</v>
      </c>
      <c r="LS435" s="251">
        <f t="shared" si="1387"/>
        <v>0</v>
      </c>
      <c r="LT435" s="251">
        <f t="shared" si="1388"/>
        <v>0</v>
      </c>
      <c r="LU435" s="251">
        <f t="shared" si="1389"/>
        <v>0</v>
      </c>
      <c r="LV435" s="251">
        <f t="shared" si="1390"/>
        <v>0</v>
      </c>
      <c r="LW435" s="251">
        <f t="shared" si="1391"/>
        <v>0</v>
      </c>
      <c r="LX435" s="251">
        <f t="shared" si="1392"/>
        <v>0</v>
      </c>
      <c r="LY435" s="251">
        <f t="shared" si="1393"/>
        <v>0</v>
      </c>
      <c r="LZ435" s="251">
        <f t="shared" si="1394"/>
        <v>0</v>
      </c>
      <c r="MA435" s="63" t="str">
        <f t="shared" si="1395"/>
        <v/>
      </c>
      <c r="MB435" s="63" t="str">
        <f t="shared" si="1287"/>
        <v/>
      </c>
      <c r="MC435" s="63">
        <f t="shared" si="1288"/>
        <v>421</v>
      </c>
      <c r="MD435" s="63" t="str">
        <f t="shared" si="1289"/>
        <v/>
      </c>
      <c r="ME435" s="63" t="str">
        <f t="shared" si="1290"/>
        <v/>
      </c>
      <c r="MF435" s="315" t="str">
        <f t="shared" si="1396"/>
        <v/>
      </c>
      <c r="MG435" s="315">
        <f>IF(ISNUMBER(MATCH(EO435,$ME$15:$ME$520,0)),0,MAX(MG$14:MG434)+1)</f>
        <v>0</v>
      </c>
      <c r="MH435" s="315" t="str">
        <f t="shared" si="1397"/>
        <v/>
      </c>
      <c r="MI435" s="369"/>
      <c r="MJ435" s="68"/>
      <c r="MK435" s="18"/>
      <c r="ML435" s="242"/>
      <c r="MM435" s="242"/>
      <c r="MN435" s="59"/>
      <c r="MO435" s="59"/>
      <c r="MP435" s="285"/>
      <c r="MQ435" s="59"/>
      <c r="MR435" s="59"/>
      <c r="MS435" s="285"/>
      <c r="MT435" s="59"/>
      <c r="MU435" s="285"/>
      <c r="MV435" s="59"/>
      <c r="MW435" s="59"/>
      <c r="MX435" s="59"/>
      <c r="MY435" s="59"/>
      <c r="MZ435" s="59"/>
      <c r="NA435" s="59"/>
      <c r="NB435" s="59"/>
      <c r="NC435" s="59"/>
      <c r="ND435" s="59"/>
      <c r="NE435" s="59"/>
      <c r="NF435" s="59"/>
      <c r="NG435" s="59"/>
      <c r="NH435" s="59"/>
      <c r="NI435" s="59"/>
      <c r="NJ435" s="59"/>
      <c r="NK435" s="59"/>
      <c r="NL435" s="454"/>
      <c r="NM435" s="454"/>
      <c r="NN435" s="59"/>
      <c r="NO435" s="18"/>
      <c r="NP435" s="18"/>
      <c r="NQ435" s="18"/>
      <c r="NR435" s="18"/>
      <c r="NS435" s="18"/>
      <c r="NT435" s="18"/>
      <c r="NU435" s="18"/>
      <c r="NV435" s="18"/>
      <c r="NW435" s="18"/>
      <c r="NX435" s="18"/>
      <c r="NY435" s="18"/>
      <c r="NZ435" s="18"/>
      <c r="OA435" s="18"/>
      <c r="OB435" s="18"/>
      <c r="OC435" s="18"/>
      <c r="OZ435" s="59"/>
      <c r="PA435" s="251" t="str">
        <f t="shared" si="1398"/>
        <v/>
      </c>
      <c r="PB435" s="251" t="str">
        <f t="shared" si="1399"/>
        <v/>
      </c>
      <c r="PC435" s="251" t="str">
        <f t="shared" si="1400"/>
        <v/>
      </c>
      <c r="PD435" s="251" t="str">
        <f t="shared" si="1401"/>
        <v/>
      </c>
      <c r="PE435" s="251" t="str">
        <f t="shared" si="1402"/>
        <v/>
      </c>
      <c r="PF435" s="251" t="str">
        <f t="shared" si="1403"/>
        <v/>
      </c>
      <c r="PG435" s="251" t="str">
        <f t="shared" si="1404"/>
        <v/>
      </c>
      <c r="PH435" s="251" t="str">
        <f t="shared" si="1405"/>
        <v/>
      </c>
      <c r="PI435" s="251" t="str">
        <f t="shared" si="1406"/>
        <v/>
      </c>
      <c r="PJ435" s="251" t="str">
        <f t="shared" si="1407"/>
        <v/>
      </c>
      <c r="PK435" s="251" t="str">
        <f t="shared" si="1408"/>
        <v/>
      </c>
      <c r="PL435" s="251" t="str">
        <f t="shared" si="1409"/>
        <v/>
      </c>
      <c r="PM435" s="251" t="str">
        <f t="shared" si="1410"/>
        <v/>
      </c>
      <c r="PN435" s="251" t="str">
        <f t="shared" si="1411"/>
        <v/>
      </c>
      <c r="PO435" s="251" t="str">
        <f t="shared" si="1412"/>
        <v/>
      </c>
      <c r="PP435" s="251" t="str">
        <f t="shared" si="1413"/>
        <v/>
      </c>
      <c r="PQ435" s="251" t="str">
        <f t="shared" si="1414"/>
        <v/>
      </c>
      <c r="PR435" s="251" t="str">
        <f t="shared" si="1415"/>
        <v/>
      </c>
      <c r="PS435" s="251" t="str">
        <f t="shared" si="1416"/>
        <v/>
      </c>
      <c r="PT435" s="251" t="str">
        <f t="shared" si="1417"/>
        <v/>
      </c>
      <c r="PU435" s="251" t="str">
        <f t="shared" si="1418"/>
        <v/>
      </c>
      <c r="PV435" s="251" t="str">
        <f t="shared" si="1419"/>
        <v/>
      </c>
      <c r="PW435" s="251" t="str">
        <f t="shared" si="1420"/>
        <v/>
      </c>
      <c r="PX435" s="251" t="str">
        <f t="shared" si="1421"/>
        <v/>
      </c>
      <c r="PY435" s="251" t="str">
        <f t="shared" si="1422"/>
        <v/>
      </c>
      <c r="PZ435" s="251" t="str">
        <f t="shared" si="1423"/>
        <v/>
      </c>
      <c r="QA435" s="251" t="str">
        <f t="shared" si="1424"/>
        <v/>
      </c>
      <c r="QB435" s="251" t="str">
        <f t="shared" si="1425"/>
        <v/>
      </c>
      <c r="QC435" s="251" t="str">
        <f t="shared" si="1426"/>
        <v/>
      </c>
      <c r="QD435" s="251" t="str">
        <f t="shared" si="1427"/>
        <v/>
      </c>
      <c r="QE435" s="251" t="str">
        <f t="shared" si="1428"/>
        <v/>
      </c>
      <c r="QF435" s="63">
        <f t="shared" si="1429"/>
        <v>0</v>
      </c>
      <c r="QG435" s="59"/>
      <c r="QH435" s="59"/>
      <c r="QI435" s="59"/>
      <c r="QJ435" s="59"/>
      <c r="QK435" s="59"/>
      <c r="QL435" s="59"/>
      <c r="QM435" s="59"/>
      <c r="QN435" s="59"/>
    </row>
    <row r="436" spans="1:456" ht="6.75" customHeight="1" x14ac:dyDescent="0.25">
      <c r="A436" s="68"/>
      <c r="B436" s="389" t="str">
        <f t="shared" si="1291"/>
        <v/>
      </c>
      <c r="C436" s="72"/>
      <c r="D436" s="261"/>
      <c r="E436" s="59"/>
      <c r="F436" s="229"/>
      <c r="G436" s="295"/>
      <c r="H436" s="295"/>
      <c r="I436" s="229"/>
      <c r="J436" s="295"/>
      <c r="K436" s="295"/>
      <c r="L436" s="229"/>
      <c r="M436" s="295"/>
      <c r="N436" s="295"/>
      <c r="O436" s="229"/>
      <c r="P436" s="295"/>
      <c r="Q436" s="295"/>
      <c r="R436" s="229"/>
      <c r="S436" s="230"/>
      <c r="T436" s="231"/>
      <c r="U436" s="229"/>
      <c r="V436" s="230"/>
      <c r="W436" s="231"/>
      <c r="X436" s="229"/>
      <c r="Y436" s="230"/>
      <c r="Z436" s="231"/>
      <c r="AA436" s="229"/>
      <c r="AB436" s="295"/>
      <c r="AC436" s="295"/>
      <c r="AD436" s="229"/>
      <c r="AE436" s="295"/>
      <c r="AF436" s="295"/>
      <c r="AG436" s="229"/>
      <c r="AH436" s="295"/>
      <c r="AI436" s="295"/>
      <c r="AJ436" s="229"/>
      <c r="AK436" s="295"/>
      <c r="AL436" s="295"/>
      <c r="AM436" s="229"/>
      <c r="AN436" s="295"/>
      <c r="AO436" s="295"/>
      <c r="AP436" s="243"/>
      <c r="AQ436" s="295"/>
      <c r="AR436" s="290"/>
      <c r="AS436" s="243"/>
      <c r="AT436" s="295"/>
      <c r="AU436" s="290"/>
      <c r="AV436" s="229"/>
      <c r="AW436" s="230"/>
      <c r="AX436" s="231"/>
      <c r="AY436" s="229"/>
      <c r="AZ436" s="230"/>
      <c r="BA436" s="231"/>
      <c r="BB436" s="229"/>
      <c r="BC436" s="230"/>
      <c r="BD436" s="231"/>
      <c r="BE436" s="229"/>
      <c r="BF436" s="230"/>
      <c r="BG436" s="231"/>
      <c r="BH436" s="229"/>
      <c r="BI436" s="230"/>
      <c r="BJ436" s="231"/>
      <c r="BK436" s="243"/>
      <c r="BL436" s="230"/>
      <c r="BM436" s="231"/>
      <c r="BN436" s="243"/>
      <c r="BO436" s="230"/>
      <c r="BP436" s="231"/>
      <c r="BQ436" s="229"/>
      <c r="BR436" s="230"/>
      <c r="BS436" s="231"/>
      <c r="BT436" s="229"/>
      <c r="BU436" s="230"/>
      <c r="BV436" s="231"/>
      <c r="BW436" s="229"/>
      <c r="BX436" s="230"/>
      <c r="BY436" s="231"/>
      <c r="BZ436" s="229"/>
      <c r="CA436" s="230"/>
      <c r="CB436" s="231"/>
      <c r="CC436" s="229"/>
      <c r="CD436" s="230"/>
      <c r="CE436" s="231"/>
      <c r="CF436" s="331"/>
      <c r="CG436" s="332"/>
      <c r="CH436" s="385"/>
      <c r="CI436" s="331"/>
      <c r="CJ436" s="332"/>
      <c r="CK436" s="385"/>
      <c r="CL436" s="243"/>
      <c r="CM436" s="230"/>
      <c r="CN436" s="354"/>
      <c r="CO436" s="243"/>
      <c r="CP436" s="230"/>
      <c r="CQ436" s="231"/>
      <c r="CR436" s="331"/>
      <c r="CS436" s="332"/>
      <c r="CT436" s="333"/>
      <c r="CU436" s="229"/>
      <c r="CV436" s="230"/>
      <c r="CW436" s="231"/>
      <c r="CX436" s="331"/>
      <c r="CY436" s="332"/>
      <c r="CZ436" s="333"/>
      <c r="DA436" s="331"/>
      <c r="DB436" s="332"/>
      <c r="DC436" s="333"/>
      <c r="DD436" s="331"/>
      <c r="DE436" s="332"/>
      <c r="DF436" s="333"/>
      <c r="DG436" s="331"/>
      <c r="DH436" s="332"/>
      <c r="DI436" s="333"/>
      <c r="DJ436" s="229"/>
      <c r="DK436" s="230"/>
      <c r="DL436" s="231"/>
      <c r="DM436" s="229"/>
      <c r="DN436" s="230"/>
      <c r="DO436" s="231"/>
      <c r="DP436" s="331"/>
      <c r="DQ436" s="332"/>
      <c r="DR436" s="333"/>
      <c r="DS436" s="331"/>
      <c r="DT436" s="332"/>
      <c r="DU436" s="333"/>
      <c r="DV436" s="331"/>
      <c r="DW436" s="332"/>
      <c r="DX436" s="333"/>
      <c r="DY436" s="331"/>
      <c r="DZ436" s="332"/>
      <c r="EA436" s="333"/>
      <c r="EB436" s="331"/>
      <c r="EC436" s="332"/>
      <c r="ED436" s="333"/>
      <c r="EE436" s="331"/>
      <c r="EF436" s="332"/>
      <c r="EG436" s="333"/>
      <c r="EH436" s="229"/>
      <c r="EI436" s="230"/>
      <c r="EJ436" s="231"/>
      <c r="EK436" s="229"/>
      <c r="EL436" s="230"/>
      <c r="EM436" s="231"/>
      <c r="EN436" s="244"/>
      <c r="EO436" s="269" t="str">
        <f t="shared" si="1292"/>
        <v/>
      </c>
      <c r="EP436" s="444" t="s">
        <v>1247</v>
      </c>
      <c r="EQ436" s="360" t="str">
        <f t="shared" si="1430"/>
        <v/>
      </c>
      <c r="ER436" s="360" t="str">
        <f t="shared" si="1431"/>
        <v/>
      </c>
      <c r="ES436" s="360" t="str">
        <f t="shared" si="1432"/>
        <v/>
      </c>
      <c r="ET436" s="360" t="str">
        <f t="shared" si="1433"/>
        <v/>
      </c>
      <c r="EU436" s="360" t="str">
        <f t="shared" si="1434"/>
        <v/>
      </c>
      <c r="EV436" s="360" t="str">
        <f t="shared" si="1435"/>
        <v/>
      </c>
      <c r="EW436" s="360" t="str">
        <f t="shared" si="1436"/>
        <v/>
      </c>
      <c r="EX436" s="360" t="str">
        <f t="shared" si="1437"/>
        <v/>
      </c>
      <c r="EY436" s="360" t="str">
        <f t="shared" si="1438"/>
        <v/>
      </c>
      <c r="EZ436" s="360" t="str">
        <f t="shared" si="1439"/>
        <v/>
      </c>
      <c r="FA436" s="360" t="str">
        <f t="shared" si="1440"/>
        <v/>
      </c>
      <c r="FB436" s="360" t="str">
        <f t="shared" si="1441"/>
        <v/>
      </c>
      <c r="FC436" s="360" t="str">
        <f t="shared" si="1442"/>
        <v/>
      </c>
      <c r="FD436" s="360" t="str">
        <f t="shared" si="1443"/>
        <v/>
      </c>
      <c r="FE436" s="360" t="str">
        <f t="shared" si="1444"/>
        <v/>
      </c>
      <c r="FF436" s="360" t="str">
        <f t="shared" si="1445"/>
        <v/>
      </c>
      <c r="FG436" s="360" t="str">
        <f t="shared" si="1446"/>
        <v/>
      </c>
      <c r="FH436" s="360" t="str">
        <f t="shared" si="1447"/>
        <v/>
      </c>
      <c r="FI436" s="360" t="str">
        <f t="shared" si="1448"/>
        <v/>
      </c>
      <c r="FJ436" s="360" t="str">
        <f t="shared" si="1449"/>
        <v/>
      </c>
      <c r="FK436" s="360" t="str">
        <f t="shared" si="1450"/>
        <v/>
      </c>
      <c r="FL436" s="360" t="str">
        <f t="shared" si="1451"/>
        <v/>
      </c>
      <c r="FM436" s="360" t="str">
        <f t="shared" si="1452"/>
        <v/>
      </c>
      <c r="FN436" s="360" t="str">
        <f t="shared" si="1453"/>
        <v/>
      </c>
      <c r="FO436" s="360" t="str">
        <f t="shared" si="1454"/>
        <v/>
      </c>
      <c r="FP436" s="360" t="str">
        <f t="shared" si="1455"/>
        <v/>
      </c>
      <c r="FQ436" s="360" t="str">
        <f t="shared" si="1456"/>
        <v/>
      </c>
      <c r="FR436" s="360" t="str">
        <f t="shared" si="1457"/>
        <v/>
      </c>
      <c r="FS436" s="360" t="str">
        <f t="shared" si="1458"/>
        <v/>
      </c>
      <c r="FT436" s="360" t="str">
        <f t="shared" si="1293"/>
        <v/>
      </c>
      <c r="FU436" s="360" t="str">
        <f t="shared" si="1459"/>
        <v/>
      </c>
      <c r="FV436" s="360" t="str">
        <f t="shared" si="1460"/>
        <v/>
      </c>
      <c r="FW436" s="360" t="str">
        <f t="shared" si="1461"/>
        <v/>
      </c>
      <c r="FX436" s="360" t="str">
        <f t="shared" si="1462"/>
        <v/>
      </c>
      <c r="FY436" s="360" t="str">
        <f t="shared" si="1463"/>
        <v/>
      </c>
      <c r="FZ436" s="360" t="str">
        <f t="shared" si="1464"/>
        <v/>
      </c>
      <c r="GA436" s="360" t="str">
        <f t="shared" si="1465"/>
        <v/>
      </c>
      <c r="GB436" s="360" t="str">
        <f t="shared" si="1466"/>
        <v/>
      </c>
      <c r="GC436" s="360" t="str">
        <f t="shared" si="1467"/>
        <v/>
      </c>
      <c r="GD436" s="360" t="str">
        <f t="shared" si="1468"/>
        <v/>
      </c>
      <c r="GE436" s="360" t="str">
        <f t="shared" si="1469"/>
        <v/>
      </c>
      <c r="GF436" s="360" t="str">
        <f t="shared" si="1470"/>
        <v/>
      </c>
      <c r="GG436" s="360" t="str">
        <f t="shared" si="1471"/>
        <v/>
      </c>
      <c r="GH436" s="360" t="str">
        <f t="shared" si="1472"/>
        <v/>
      </c>
      <c r="GI436" s="360" t="str">
        <f t="shared" si="1473"/>
        <v/>
      </c>
      <c r="GJ436" s="360" t="str">
        <f t="shared" si="1474"/>
        <v/>
      </c>
      <c r="GK436" s="444" t="s">
        <v>1247</v>
      </c>
      <c r="GL436" s="361" t="str">
        <f t="shared" si="1294"/>
        <v>-</v>
      </c>
      <c r="GM436" s="361" t="str">
        <f t="shared" si="1295"/>
        <v>-</v>
      </c>
      <c r="GN436" s="361" t="str">
        <f t="shared" si="1296"/>
        <v>-</v>
      </c>
      <c r="GO436" s="361" t="str">
        <f t="shared" si="1297"/>
        <v>-</v>
      </c>
      <c r="GP436" s="361" t="str">
        <f t="shared" si="1298"/>
        <v>-</v>
      </c>
      <c r="GQ436" s="361" t="str">
        <f t="shared" si="1299"/>
        <v>-</v>
      </c>
      <c r="GR436" s="361" t="str">
        <f t="shared" si="1300"/>
        <v>-</v>
      </c>
      <c r="GS436" s="361" t="str">
        <f t="shared" si="1301"/>
        <v>-</v>
      </c>
      <c r="GT436" s="361" t="str">
        <f t="shared" si="1302"/>
        <v>-</v>
      </c>
      <c r="GU436" s="361" t="str">
        <f t="shared" si="1303"/>
        <v>-</v>
      </c>
      <c r="GV436" s="361" t="str">
        <f t="shared" si="1304"/>
        <v>-</v>
      </c>
      <c r="GW436" s="361" t="str">
        <f t="shared" si="1305"/>
        <v>-</v>
      </c>
      <c r="GX436" s="361" t="str">
        <f t="shared" si="1306"/>
        <v>-</v>
      </c>
      <c r="GY436" s="361" t="str">
        <f t="shared" si="1307"/>
        <v>-</v>
      </c>
      <c r="GZ436" s="361" t="str">
        <f t="shared" si="1308"/>
        <v>-</v>
      </c>
      <c r="HA436" s="361" t="str">
        <f t="shared" si="1309"/>
        <v>-</v>
      </c>
      <c r="HB436" s="361" t="str">
        <f t="shared" si="1310"/>
        <v>-</v>
      </c>
      <c r="HC436" s="361" t="str">
        <f t="shared" si="1311"/>
        <v>-</v>
      </c>
      <c r="HD436" s="361" t="str">
        <f t="shared" si="1312"/>
        <v>-</v>
      </c>
      <c r="HE436" s="361" t="str">
        <f t="shared" si="1313"/>
        <v>-</v>
      </c>
      <c r="HF436" s="361" t="str">
        <f t="shared" si="1314"/>
        <v>-</v>
      </c>
      <c r="HG436" s="361" t="str">
        <f t="shared" si="1315"/>
        <v>-</v>
      </c>
      <c r="HH436" s="361" t="str">
        <f t="shared" si="1316"/>
        <v>-</v>
      </c>
      <c r="HI436" s="361" t="str">
        <f t="shared" si="1317"/>
        <v>-</v>
      </c>
      <c r="HJ436" s="361" t="str">
        <f t="shared" si="1318"/>
        <v>-</v>
      </c>
      <c r="HK436" s="361" t="str">
        <f t="shared" si="1319"/>
        <v>-</v>
      </c>
      <c r="HL436" s="361" t="str">
        <f t="shared" si="1320"/>
        <v>-</v>
      </c>
      <c r="HM436" s="361" t="str">
        <f t="shared" si="1321"/>
        <v>-</v>
      </c>
      <c r="HN436" s="361" t="str">
        <f t="shared" si="1322"/>
        <v>-</v>
      </c>
      <c r="HO436" s="361" t="str">
        <f t="shared" si="1323"/>
        <v>-</v>
      </c>
      <c r="HP436" s="361" t="str">
        <f t="shared" si="1324"/>
        <v>-</v>
      </c>
      <c r="HQ436" s="361" t="str">
        <f t="shared" si="1325"/>
        <v>-</v>
      </c>
      <c r="HR436" s="361" t="str">
        <f t="shared" si="1326"/>
        <v>-</v>
      </c>
      <c r="HS436" s="361" t="str">
        <f t="shared" si="1327"/>
        <v>-</v>
      </c>
      <c r="HT436" s="361" t="str">
        <f t="shared" si="1328"/>
        <v>-</v>
      </c>
      <c r="HU436" s="361" t="str">
        <f t="shared" si="1329"/>
        <v>-</v>
      </c>
      <c r="HV436" s="361" t="str">
        <f t="shared" si="1330"/>
        <v>-</v>
      </c>
      <c r="HW436" s="361" t="str">
        <f t="shared" si="1331"/>
        <v>-</v>
      </c>
      <c r="HX436" s="361" t="str">
        <f t="shared" si="1332"/>
        <v>-</v>
      </c>
      <c r="HY436" s="361" t="str">
        <f t="shared" si="1333"/>
        <v>-</v>
      </c>
      <c r="HZ436" s="361" t="str">
        <f t="shared" si="1334"/>
        <v>-</v>
      </c>
      <c r="IA436" s="361" t="str">
        <f t="shared" si="1335"/>
        <v>-</v>
      </c>
      <c r="IB436" s="361" t="str">
        <f t="shared" si="1336"/>
        <v>-</v>
      </c>
      <c r="IC436" s="361" t="str">
        <f t="shared" si="1337"/>
        <v>-</v>
      </c>
      <c r="ID436" s="361" t="str">
        <f t="shared" si="1338"/>
        <v>-</v>
      </c>
      <c r="IE436" s="361" t="str">
        <f t="shared" si="1339"/>
        <v>-</v>
      </c>
      <c r="IF436" s="444" t="s">
        <v>1247</v>
      </c>
      <c r="IG436" s="56" t="str">
        <f t="shared" si="1475"/>
        <v>-</v>
      </c>
      <c r="IH436" s="56" t="str">
        <f t="shared" si="1476"/>
        <v>-</v>
      </c>
      <c r="II436" s="56" t="str">
        <f t="shared" si="1477"/>
        <v>-</v>
      </c>
      <c r="IJ436" s="56" t="str">
        <f t="shared" si="1478"/>
        <v>-</v>
      </c>
      <c r="IK436" s="56" t="str">
        <f t="shared" si="1340"/>
        <v>-</v>
      </c>
      <c r="IL436" s="56" t="str">
        <f t="shared" si="1341"/>
        <v>-</v>
      </c>
      <c r="IM436" s="56" t="str">
        <f t="shared" si="1342"/>
        <v>-</v>
      </c>
      <c r="IN436" s="56" t="str">
        <f t="shared" si="1343"/>
        <v>-</v>
      </c>
      <c r="IO436" s="56" t="str">
        <f t="shared" si="1344"/>
        <v>-</v>
      </c>
      <c r="IP436" s="56" t="str">
        <f t="shared" si="1345"/>
        <v>-</v>
      </c>
      <c r="IQ436" s="56" t="str">
        <f t="shared" si="1346"/>
        <v>-</v>
      </c>
      <c r="IR436" s="56" t="str">
        <f t="shared" si="1347"/>
        <v>-</v>
      </c>
      <c r="IS436" s="56" t="str">
        <f t="shared" si="1348"/>
        <v>-</v>
      </c>
      <c r="IT436" s="56" t="str">
        <f t="shared" si="1349"/>
        <v>-</v>
      </c>
      <c r="IU436" s="56" t="str">
        <f t="shared" si="1350"/>
        <v>-</v>
      </c>
      <c r="IV436" s="56" t="str">
        <f t="shared" si="1351"/>
        <v>-</v>
      </c>
      <c r="IW436" s="56" t="str">
        <f t="shared" si="1352"/>
        <v>-</v>
      </c>
      <c r="IX436" s="56" t="str">
        <f t="shared" si="1353"/>
        <v>-</v>
      </c>
      <c r="IY436" s="56" t="str">
        <f t="shared" si="1354"/>
        <v>-</v>
      </c>
      <c r="IZ436" s="56" t="str">
        <f t="shared" si="1355"/>
        <v>-</v>
      </c>
      <c r="JA436" s="56" t="str">
        <f t="shared" si="1356"/>
        <v>-</v>
      </c>
      <c r="JB436" s="56" t="str">
        <f t="shared" si="1357"/>
        <v>-</v>
      </c>
      <c r="JC436" s="56" t="str">
        <f t="shared" si="1358"/>
        <v>-</v>
      </c>
      <c r="JD436" s="56" t="str">
        <f t="shared" si="1359"/>
        <v>-</v>
      </c>
      <c r="JE436" s="56" t="str">
        <f t="shared" si="1360"/>
        <v>-</v>
      </c>
      <c r="JF436" s="56" t="str">
        <f t="shared" si="1361"/>
        <v>-</v>
      </c>
      <c r="JG436" s="56" t="str">
        <f t="shared" si="1362"/>
        <v>-</v>
      </c>
      <c r="JH436" s="56" t="str">
        <f t="shared" si="1363"/>
        <v>-</v>
      </c>
      <c r="JI436" s="56" t="str">
        <f t="shared" si="1364"/>
        <v>-</v>
      </c>
      <c r="JJ436" s="56" t="str">
        <f t="shared" si="1365"/>
        <v>-</v>
      </c>
      <c r="JK436" s="56" t="str">
        <f t="shared" si="1366"/>
        <v>-</v>
      </c>
      <c r="JL436" s="56" t="str">
        <f t="shared" si="1367"/>
        <v>-</v>
      </c>
      <c r="JM436" s="56" t="str">
        <f t="shared" si="1368"/>
        <v>-</v>
      </c>
      <c r="JN436" s="56" t="str">
        <f t="shared" si="1369"/>
        <v>-</v>
      </c>
      <c r="JO436" s="56" t="str">
        <f t="shared" si="1370"/>
        <v>-</v>
      </c>
      <c r="JP436" s="56" t="str">
        <f t="shared" si="1371"/>
        <v>-</v>
      </c>
      <c r="JQ436" s="56" t="str">
        <f t="shared" si="1372"/>
        <v>-</v>
      </c>
      <c r="JR436" s="56" t="str">
        <f t="shared" si="1373"/>
        <v>-</v>
      </c>
      <c r="JS436" s="56" t="str">
        <f t="shared" si="1374"/>
        <v>-</v>
      </c>
      <c r="JT436" s="56" t="str">
        <f t="shared" si="1375"/>
        <v>-</v>
      </c>
      <c r="JU436" s="56" t="str">
        <f t="shared" si="1376"/>
        <v>-</v>
      </c>
      <c r="JV436" s="56" t="str">
        <f t="shared" si="1377"/>
        <v>-</v>
      </c>
      <c r="JW436" s="56" t="str">
        <f t="shared" si="1378"/>
        <v>-</v>
      </c>
      <c r="JX436" s="56" t="str">
        <f t="shared" si="1379"/>
        <v>-</v>
      </c>
      <c r="JY436" s="56" t="str">
        <f t="shared" si="1380"/>
        <v>-</v>
      </c>
      <c r="JZ436" s="56" t="str">
        <f t="shared" si="1381"/>
        <v>-</v>
      </c>
      <c r="KA436" s="444" t="s">
        <v>1247</v>
      </c>
      <c r="KB436" s="360">
        <f>IF(ISNUMBER(INDEX($EQ$15:$GK$521,$B436,EO$11)),MAX(KB$14:KB435)+1,0)</f>
        <v>0</v>
      </c>
      <c r="KC436" s="360" t="str">
        <f t="shared" si="1479"/>
        <v/>
      </c>
      <c r="KD436" s="373" t="s">
        <v>2</v>
      </c>
      <c r="KE436" s="215"/>
      <c r="KF436" s="60"/>
      <c r="KG436" s="60"/>
      <c r="KH436" s="60"/>
      <c r="KI436" s="60"/>
      <c r="KJ436" s="60"/>
      <c r="KK436" s="60"/>
      <c r="KL436" s="60"/>
      <c r="KM436" s="60"/>
      <c r="KN436" s="60"/>
      <c r="KO436" s="60"/>
      <c r="KP436" s="60"/>
      <c r="KQ436" s="60"/>
      <c r="KR436" s="60"/>
      <c r="KS436" s="60"/>
      <c r="KT436" s="60"/>
      <c r="KU436" s="60"/>
      <c r="KV436" s="60"/>
      <c r="KW436" s="60"/>
      <c r="KX436" s="60"/>
      <c r="KY436" s="60"/>
      <c r="KZ436" s="283" t="str">
        <f t="shared" si="1382"/>
        <v/>
      </c>
      <c r="LA436" s="26"/>
      <c r="LB436" s="18"/>
      <c r="LC436" s="18"/>
      <c r="LD436" s="18"/>
      <c r="LE436" s="18"/>
      <c r="LF436" s="18"/>
      <c r="LG436" s="18"/>
      <c r="LH436" s="18"/>
      <c r="LI436" s="18"/>
      <c r="LJ436" s="18"/>
      <c r="LK436" s="18"/>
      <c r="LL436" s="18"/>
      <c r="LM436" s="18"/>
      <c r="LN436" s="63"/>
      <c r="LO436" s="251">
        <f t="shared" si="1383"/>
        <v>0</v>
      </c>
      <c r="LP436" s="251">
        <f t="shared" si="1384"/>
        <v>0</v>
      </c>
      <c r="LQ436" s="251">
        <f t="shared" si="1385"/>
        <v>0</v>
      </c>
      <c r="LR436" s="251">
        <f t="shared" si="1386"/>
        <v>0</v>
      </c>
      <c r="LS436" s="251">
        <f t="shared" si="1387"/>
        <v>0</v>
      </c>
      <c r="LT436" s="251">
        <f t="shared" si="1388"/>
        <v>0</v>
      </c>
      <c r="LU436" s="251">
        <f t="shared" si="1389"/>
        <v>0</v>
      </c>
      <c r="LV436" s="251">
        <f t="shared" si="1390"/>
        <v>0</v>
      </c>
      <c r="LW436" s="251">
        <f t="shared" si="1391"/>
        <v>0</v>
      </c>
      <c r="LX436" s="251">
        <f t="shared" si="1392"/>
        <v>0</v>
      </c>
      <c r="LY436" s="251">
        <f t="shared" si="1393"/>
        <v>0</v>
      </c>
      <c r="LZ436" s="251">
        <f t="shared" si="1394"/>
        <v>0</v>
      </c>
      <c r="MA436" s="63" t="str">
        <f t="shared" si="1395"/>
        <v/>
      </c>
      <c r="MB436" s="63" t="str">
        <f t="shared" si="1287"/>
        <v/>
      </c>
      <c r="MC436" s="63">
        <f t="shared" si="1288"/>
        <v>422</v>
      </c>
      <c r="MD436" s="63" t="str">
        <f t="shared" si="1289"/>
        <v/>
      </c>
      <c r="ME436" s="63" t="str">
        <f t="shared" si="1290"/>
        <v/>
      </c>
      <c r="MF436" s="315" t="str">
        <f t="shared" si="1396"/>
        <v/>
      </c>
      <c r="MG436" s="315">
        <f>IF(ISNUMBER(MATCH(EO436,$ME$15:$ME$520,0)),0,MAX(MG$14:MG435)+1)</f>
        <v>0</v>
      </c>
      <c r="MH436" s="315" t="str">
        <f t="shared" si="1397"/>
        <v/>
      </c>
      <c r="MI436" s="369"/>
      <c r="MJ436" s="68"/>
      <c r="MK436" s="18"/>
      <c r="ML436" s="242"/>
      <c r="MM436" s="242"/>
      <c r="MN436" s="59"/>
      <c r="MO436" s="59"/>
      <c r="MP436" s="285"/>
      <c r="MQ436" s="59"/>
      <c r="MR436" s="59"/>
      <c r="MS436" s="285"/>
      <c r="MT436" s="59"/>
      <c r="MU436" s="285"/>
      <c r="MV436" s="59"/>
      <c r="MW436" s="59"/>
      <c r="MX436" s="59"/>
      <c r="MY436" s="59"/>
      <c r="MZ436" s="59"/>
      <c r="NA436" s="59"/>
      <c r="NB436" s="59"/>
      <c r="NC436" s="59"/>
      <c r="ND436" s="59"/>
      <c r="NE436" s="59"/>
      <c r="NF436" s="59"/>
      <c r="NG436" s="59"/>
      <c r="NH436" s="59"/>
      <c r="NI436" s="59"/>
      <c r="NJ436" s="59"/>
      <c r="NK436" s="59"/>
      <c r="NL436" s="454"/>
      <c r="NM436" s="454"/>
      <c r="NN436" s="59"/>
      <c r="NO436" s="18"/>
      <c r="NP436" s="18"/>
      <c r="NQ436" s="18"/>
      <c r="NR436" s="18"/>
      <c r="NS436" s="18"/>
      <c r="NT436" s="18"/>
      <c r="NU436" s="18"/>
      <c r="NV436" s="18"/>
      <c r="NW436" s="18"/>
      <c r="NX436" s="18"/>
      <c r="NY436" s="18"/>
      <c r="NZ436" s="18"/>
      <c r="OA436" s="18"/>
      <c r="OB436" s="18"/>
      <c r="OC436" s="18"/>
      <c r="OZ436" s="59"/>
      <c r="PA436" s="251" t="str">
        <f t="shared" si="1398"/>
        <v/>
      </c>
      <c r="PB436" s="251" t="str">
        <f t="shared" si="1399"/>
        <v/>
      </c>
      <c r="PC436" s="251" t="str">
        <f t="shared" si="1400"/>
        <v/>
      </c>
      <c r="PD436" s="251" t="str">
        <f t="shared" si="1401"/>
        <v/>
      </c>
      <c r="PE436" s="251" t="str">
        <f t="shared" si="1402"/>
        <v/>
      </c>
      <c r="PF436" s="251" t="str">
        <f t="shared" si="1403"/>
        <v/>
      </c>
      <c r="PG436" s="251" t="str">
        <f t="shared" si="1404"/>
        <v/>
      </c>
      <c r="PH436" s="251" t="str">
        <f t="shared" si="1405"/>
        <v/>
      </c>
      <c r="PI436" s="251" t="str">
        <f t="shared" si="1406"/>
        <v/>
      </c>
      <c r="PJ436" s="251" t="str">
        <f t="shared" si="1407"/>
        <v/>
      </c>
      <c r="PK436" s="251" t="str">
        <f t="shared" si="1408"/>
        <v/>
      </c>
      <c r="PL436" s="251" t="str">
        <f t="shared" si="1409"/>
        <v/>
      </c>
      <c r="PM436" s="251" t="str">
        <f t="shared" si="1410"/>
        <v/>
      </c>
      <c r="PN436" s="251" t="str">
        <f t="shared" si="1411"/>
        <v/>
      </c>
      <c r="PO436" s="251" t="str">
        <f t="shared" si="1412"/>
        <v/>
      </c>
      <c r="PP436" s="251" t="str">
        <f t="shared" si="1413"/>
        <v/>
      </c>
      <c r="PQ436" s="251" t="str">
        <f t="shared" si="1414"/>
        <v/>
      </c>
      <c r="PR436" s="251" t="str">
        <f t="shared" si="1415"/>
        <v/>
      </c>
      <c r="PS436" s="251" t="str">
        <f t="shared" si="1416"/>
        <v/>
      </c>
      <c r="PT436" s="251" t="str">
        <f t="shared" si="1417"/>
        <v/>
      </c>
      <c r="PU436" s="251" t="str">
        <f t="shared" si="1418"/>
        <v/>
      </c>
      <c r="PV436" s="251" t="str">
        <f t="shared" si="1419"/>
        <v/>
      </c>
      <c r="PW436" s="251" t="str">
        <f t="shared" si="1420"/>
        <v/>
      </c>
      <c r="PX436" s="251" t="str">
        <f t="shared" si="1421"/>
        <v/>
      </c>
      <c r="PY436" s="251" t="str">
        <f t="shared" si="1422"/>
        <v/>
      </c>
      <c r="PZ436" s="251" t="str">
        <f t="shared" si="1423"/>
        <v/>
      </c>
      <c r="QA436" s="251" t="str">
        <f t="shared" si="1424"/>
        <v/>
      </c>
      <c r="QB436" s="251" t="str">
        <f t="shared" si="1425"/>
        <v/>
      </c>
      <c r="QC436" s="251" t="str">
        <f t="shared" si="1426"/>
        <v/>
      </c>
      <c r="QD436" s="251" t="str">
        <f t="shared" si="1427"/>
        <v/>
      </c>
      <c r="QE436" s="251" t="str">
        <f t="shared" si="1428"/>
        <v/>
      </c>
      <c r="QF436" s="63">
        <f t="shared" si="1429"/>
        <v>0</v>
      </c>
      <c r="QG436" s="59"/>
      <c r="QH436" s="59"/>
      <c r="QI436" s="59"/>
      <c r="QJ436" s="59"/>
      <c r="QK436" s="59"/>
      <c r="QL436" s="59"/>
      <c r="QM436" s="59"/>
      <c r="QN436" s="59"/>
    </row>
    <row r="437" spans="1:456" ht="6.75" customHeight="1" x14ac:dyDescent="0.25">
      <c r="A437" s="68"/>
      <c r="B437" s="389" t="str">
        <f t="shared" si="1291"/>
        <v/>
      </c>
      <c r="C437" s="72"/>
      <c r="D437" s="261"/>
      <c r="E437" s="59"/>
      <c r="F437" s="229"/>
      <c r="G437" s="295"/>
      <c r="H437" s="295"/>
      <c r="I437" s="229"/>
      <c r="J437" s="295"/>
      <c r="K437" s="295"/>
      <c r="L437" s="229"/>
      <c r="M437" s="295"/>
      <c r="N437" s="295"/>
      <c r="O437" s="229"/>
      <c r="P437" s="295"/>
      <c r="Q437" s="295"/>
      <c r="R437" s="229"/>
      <c r="S437" s="230"/>
      <c r="T437" s="231"/>
      <c r="U437" s="229"/>
      <c r="V437" s="230"/>
      <c r="W437" s="231"/>
      <c r="X437" s="229"/>
      <c r="Y437" s="230"/>
      <c r="Z437" s="231"/>
      <c r="AA437" s="229"/>
      <c r="AB437" s="295"/>
      <c r="AC437" s="295"/>
      <c r="AD437" s="229"/>
      <c r="AE437" s="295"/>
      <c r="AF437" s="295"/>
      <c r="AG437" s="229"/>
      <c r="AH437" s="295"/>
      <c r="AI437" s="295"/>
      <c r="AJ437" s="229"/>
      <c r="AK437" s="295"/>
      <c r="AL437" s="295"/>
      <c r="AM437" s="229"/>
      <c r="AN437" s="295"/>
      <c r="AO437" s="295"/>
      <c r="AP437" s="243"/>
      <c r="AQ437" s="295"/>
      <c r="AR437" s="290"/>
      <c r="AS437" s="243"/>
      <c r="AT437" s="295"/>
      <c r="AU437" s="290"/>
      <c r="AV437" s="229"/>
      <c r="AW437" s="230"/>
      <c r="AX437" s="231"/>
      <c r="AY437" s="229"/>
      <c r="AZ437" s="230"/>
      <c r="BA437" s="231"/>
      <c r="BB437" s="229"/>
      <c r="BC437" s="230"/>
      <c r="BD437" s="231"/>
      <c r="BE437" s="229"/>
      <c r="BF437" s="230"/>
      <c r="BG437" s="231"/>
      <c r="BH437" s="229"/>
      <c r="BI437" s="230"/>
      <c r="BJ437" s="231"/>
      <c r="BK437" s="243"/>
      <c r="BL437" s="230"/>
      <c r="BM437" s="231"/>
      <c r="BN437" s="243"/>
      <c r="BO437" s="230"/>
      <c r="BP437" s="231"/>
      <c r="BQ437" s="229"/>
      <c r="BR437" s="230"/>
      <c r="BS437" s="231"/>
      <c r="BT437" s="229"/>
      <c r="BU437" s="230"/>
      <c r="BV437" s="231"/>
      <c r="BW437" s="229"/>
      <c r="BX437" s="230"/>
      <c r="BY437" s="231"/>
      <c r="BZ437" s="229"/>
      <c r="CA437" s="230"/>
      <c r="CB437" s="231"/>
      <c r="CC437" s="229"/>
      <c r="CD437" s="230"/>
      <c r="CE437" s="231"/>
      <c r="CF437" s="331"/>
      <c r="CG437" s="332"/>
      <c r="CH437" s="385"/>
      <c r="CI437" s="331"/>
      <c r="CJ437" s="332"/>
      <c r="CK437" s="385"/>
      <c r="CL437" s="243"/>
      <c r="CM437" s="230"/>
      <c r="CN437" s="354"/>
      <c r="CO437" s="243"/>
      <c r="CP437" s="230"/>
      <c r="CQ437" s="231"/>
      <c r="CR437" s="331"/>
      <c r="CS437" s="332"/>
      <c r="CT437" s="333"/>
      <c r="CU437" s="229"/>
      <c r="CV437" s="230"/>
      <c r="CW437" s="231"/>
      <c r="CX437" s="331"/>
      <c r="CY437" s="332"/>
      <c r="CZ437" s="333"/>
      <c r="DA437" s="331"/>
      <c r="DB437" s="332"/>
      <c r="DC437" s="333"/>
      <c r="DD437" s="331"/>
      <c r="DE437" s="332"/>
      <c r="DF437" s="333"/>
      <c r="DG437" s="331"/>
      <c r="DH437" s="332"/>
      <c r="DI437" s="333"/>
      <c r="DJ437" s="229"/>
      <c r="DK437" s="230"/>
      <c r="DL437" s="231"/>
      <c r="DM437" s="229"/>
      <c r="DN437" s="230"/>
      <c r="DO437" s="231"/>
      <c r="DP437" s="331"/>
      <c r="DQ437" s="332"/>
      <c r="DR437" s="333"/>
      <c r="DS437" s="331"/>
      <c r="DT437" s="332"/>
      <c r="DU437" s="333"/>
      <c r="DV437" s="331"/>
      <c r="DW437" s="332"/>
      <c r="DX437" s="333"/>
      <c r="DY437" s="331"/>
      <c r="DZ437" s="332"/>
      <c r="EA437" s="333"/>
      <c r="EB437" s="331"/>
      <c r="EC437" s="332"/>
      <c r="ED437" s="333"/>
      <c r="EE437" s="331"/>
      <c r="EF437" s="332"/>
      <c r="EG437" s="333"/>
      <c r="EH437" s="229"/>
      <c r="EI437" s="230"/>
      <c r="EJ437" s="231"/>
      <c r="EK437" s="229"/>
      <c r="EL437" s="230"/>
      <c r="EM437" s="231"/>
      <c r="EN437" s="244"/>
      <c r="EO437" s="269" t="str">
        <f t="shared" si="1292"/>
        <v/>
      </c>
      <c r="EP437" s="444" t="s">
        <v>1247</v>
      </c>
      <c r="EQ437" s="360" t="str">
        <f t="shared" si="1430"/>
        <v/>
      </c>
      <c r="ER437" s="360" t="str">
        <f t="shared" si="1431"/>
        <v/>
      </c>
      <c r="ES437" s="360" t="str">
        <f t="shared" si="1432"/>
        <v/>
      </c>
      <c r="ET437" s="360" t="str">
        <f t="shared" si="1433"/>
        <v/>
      </c>
      <c r="EU437" s="360" t="str">
        <f t="shared" si="1434"/>
        <v/>
      </c>
      <c r="EV437" s="360" t="str">
        <f t="shared" si="1435"/>
        <v/>
      </c>
      <c r="EW437" s="360" t="str">
        <f t="shared" si="1436"/>
        <v/>
      </c>
      <c r="EX437" s="360" t="str">
        <f t="shared" si="1437"/>
        <v/>
      </c>
      <c r="EY437" s="360" t="str">
        <f t="shared" si="1438"/>
        <v/>
      </c>
      <c r="EZ437" s="360" t="str">
        <f t="shared" si="1439"/>
        <v/>
      </c>
      <c r="FA437" s="360" t="str">
        <f t="shared" si="1440"/>
        <v/>
      </c>
      <c r="FB437" s="360" t="str">
        <f t="shared" si="1441"/>
        <v/>
      </c>
      <c r="FC437" s="360" t="str">
        <f t="shared" si="1442"/>
        <v/>
      </c>
      <c r="FD437" s="360" t="str">
        <f t="shared" si="1443"/>
        <v/>
      </c>
      <c r="FE437" s="360" t="str">
        <f t="shared" si="1444"/>
        <v/>
      </c>
      <c r="FF437" s="360" t="str">
        <f t="shared" si="1445"/>
        <v/>
      </c>
      <c r="FG437" s="360" t="str">
        <f t="shared" si="1446"/>
        <v/>
      </c>
      <c r="FH437" s="360" t="str">
        <f t="shared" si="1447"/>
        <v/>
      </c>
      <c r="FI437" s="360" t="str">
        <f t="shared" si="1448"/>
        <v/>
      </c>
      <c r="FJ437" s="360" t="str">
        <f t="shared" si="1449"/>
        <v/>
      </c>
      <c r="FK437" s="360" t="str">
        <f t="shared" si="1450"/>
        <v/>
      </c>
      <c r="FL437" s="360" t="str">
        <f t="shared" si="1451"/>
        <v/>
      </c>
      <c r="FM437" s="360" t="str">
        <f t="shared" si="1452"/>
        <v/>
      </c>
      <c r="FN437" s="360" t="str">
        <f t="shared" si="1453"/>
        <v/>
      </c>
      <c r="FO437" s="360" t="str">
        <f t="shared" si="1454"/>
        <v/>
      </c>
      <c r="FP437" s="360" t="str">
        <f t="shared" si="1455"/>
        <v/>
      </c>
      <c r="FQ437" s="360" t="str">
        <f t="shared" si="1456"/>
        <v/>
      </c>
      <c r="FR437" s="360" t="str">
        <f t="shared" si="1457"/>
        <v/>
      </c>
      <c r="FS437" s="360" t="str">
        <f t="shared" si="1458"/>
        <v/>
      </c>
      <c r="FT437" s="360" t="str">
        <f t="shared" si="1293"/>
        <v/>
      </c>
      <c r="FU437" s="360" t="str">
        <f t="shared" si="1459"/>
        <v/>
      </c>
      <c r="FV437" s="360" t="str">
        <f t="shared" si="1460"/>
        <v/>
      </c>
      <c r="FW437" s="360" t="str">
        <f t="shared" si="1461"/>
        <v/>
      </c>
      <c r="FX437" s="360" t="str">
        <f t="shared" si="1462"/>
        <v/>
      </c>
      <c r="FY437" s="360" t="str">
        <f t="shared" si="1463"/>
        <v/>
      </c>
      <c r="FZ437" s="360" t="str">
        <f t="shared" si="1464"/>
        <v/>
      </c>
      <c r="GA437" s="360" t="str">
        <f t="shared" si="1465"/>
        <v/>
      </c>
      <c r="GB437" s="360" t="str">
        <f t="shared" si="1466"/>
        <v/>
      </c>
      <c r="GC437" s="360" t="str">
        <f t="shared" si="1467"/>
        <v/>
      </c>
      <c r="GD437" s="360" t="str">
        <f t="shared" si="1468"/>
        <v/>
      </c>
      <c r="GE437" s="360" t="str">
        <f t="shared" si="1469"/>
        <v/>
      </c>
      <c r="GF437" s="360" t="str">
        <f t="shared" si="1470"/>
        <v/>
      </c>
      <c r="GG437" s="360" t="str">
        <f t="shared" si="1471"/>
        <v/>
      </c>
      <c r="GH437" s="360" t="str">
        <f t="shared" si="1472"/>
        <v/>
      </c>
      <c r="GI437" s="360" t="str">
        <f t="shared" si="1473"/>
        <v/>
      </c>
      <c r="GJ437" s="360" t="str">
        <f t="shared" si="1474"/>
        <v/>
      </c>
      <c r="GK437" s="444" t="s">
        <v>1247</v>
      </c>
      <c r="GL437" s="361" t="str">
        <f t="shared" si="1294"/>
        <v>-</v>
      </c>
      <c r="GM437" s="361" t="str">
        <f t="shared" si="1295"/>
        <v>-</v>
      </c>
      <c r="GN437" s="361" t="str">
        <f t="shared" si="1296"/>
        <v>-</v>
      </c>
      <c r="GO437" s="361" t="str">
        <f t="shared" si="1297"/>
        <v>-</v>
      </c>
      <c r="GP437" s="361" t="str">
        <f t="shared" si="1298"/>
        <v>-</v>
      </c>
      <c r="GQ437" s="361" t="str">
        <f t="shared" si="1299"/>
        <v>-</v>
      </c>
      <c r="GR437" s="361" t="str">
        <f t="shared" si="1300"/>
        <v>-</v>
      </c>
      <c r="GS437" s="361" t="str">
        <f t="shared" si="1301"/>
        <v>-</v>
      </c>
      <c r="GT437" s="361" t="str">
        <f t="shared" si="1302"/>
        <v>-</v>
      </c>
      <c r="GU437" s="361" t="str">
        <f t="shared" si="1303"/>
        <v>-</v>
      </c>
      <c r="GV437" s="361" t="str">
        <f t="shared" si="1304"/>
        <v>-</v>
      </c>
      <c r="GW437" s="361" t="str">
        <f t="shared" si="1305"/>
        <v>-</v>
      </c>
      <c r="GX437" s="361" t="str">
        <f t="shared" si="1306"/>
        <v>-</v>
      </c>
      <c r="GY437" s="361" t="str">
        <f t="shared" si="1307"/>
        <v>-</v>
      </c>
      <c r="GZ437" s="361" t="str">
        <f t="shared" si="1308"/>
        <v>-</v>
      </c>
      <c r="HA437" s="361" t="str">
        <f t="shared" si="1309"/>
        <v>-</v>
      </c>
      <c r="HB437" s="361" t="str">
        <f t="shared" si="1310"/>
        <v>-</v>
      </c>
      <c r="HC437" s="361" t="str">
        <f t="shared" si="1311"/>
        <v>-</v>
      </c>
      <c r="HD437" s="361" t="str">
        <f t="shared" si="1312"/>
        <v>-</v>
      </c>
      <c r="HE437" s="361" t="str">
        <f t="shared" si="1313"/>
        <v>-</v>
      </c>
      <c r="HF437" s="361" t="str">
        <f t="shared" si="1314"/>
        <v>-</v>
      </c>
      <c r="HG437" s="361" t="str">
        <f t="shared" si="1315"/>
        <v>-</v>
      </c>
      <c r="HH437" s="361" t="str">
        <f t="shared" si="1316"/>
        <v>-</v>
      </c>
      <c r="HI437" s="361" t="str">
        <f t="shared" si="1317"/>
        <v>-</v>
      </c>
      <c r="HJ437" s="361" t="str">
        <f t="shared" si="1318"/>
        <v>-</v>
      </c>
      <c r="HK437" s="361" t="str">
        <f t="shared" si="1319"/>
        <v>-</v>
      </c>
      <c r="HL437" s="361" t="str">
        <f t="shared" si="1320"/>
        <v>-</v>
      </c>
      <c r="HM437" s="361" t="str">
        <f t="shared" si="1321"/>
        <v>-</v>
      </c>
      <c r="HN437" s="361" t="str">
        <f t="shared" si="1322"/>
        <v>-</v>
      </c>
      <c r="HO437" s="361" t="str">
        <f t="shared" si="1323"/>
        <v>-</v>
      </c>
      <c r="HP437" s="361" t="str">
        <f t="shared" si="1324"/>
        <v>-</v>
      </c>
      <c r="HQ437" s="361" t="str">
        <f t="shared" si="1325"/>
        <v>-</v>
      </c>
      <c r="HR437" s="361" t="str">
        <f t="shared" si="1326"/>
        <v>-</v>
      </c>
      <c r="HS437" s="361" t="str">
        <f t="shared" si="1327"/>
        <v>-</v>
      </c>
      <c r="HT437" s="361" t="str">
        <f t="shared" si="1328"/>
        <v>-</v>
      </c>
      <c r="HU437" s="361" t="str">
        <f t="shared" si="1329"/>
        <v>-</v>
      </c>
      <c r="HV437" s="361" t="str">
        <f t="shared" si="1330"/>
        <v>-</v>
      </c>
      <c r="HW437" s="361" t="str">
        <f t="shared" si="1331"/>
        <v>-</v>
      </c>
      <c r="HX437" s="361" t="str">
        <f t="shared" si="1332"/>
        <v>-</v>
      </c>
      <c r="HY437" s="361" t="str">
        <f t="shared" si="1333"/>
        <v>-</v>
      </c>
      <c r="HZ437" s="361" t="str">
        <f t="shared" si="1334"/>
        <v>-</v>
      </c>
      <c r="IA437" s="361" t="str">
        <f t="shared" si="1335"/>
        <v>-</v>
      </c>
      <c r="IB437" s="361" t="str">
        <f t="shared" si="1336"/>
        <v>-</v>
      </c>
      <c r="IC437" s="361" t="str">
        <f t="shared" si="1337"/>
        <v>-</v>
      </c>
      <c r="ID437" s="361" t="str">
        <f t="shared" si="1338"/>
        <v>-</v>
      </c>
      <c r="IE437" s="361" t="str">
        <f t="shared" si="1339"/>
        <v>-</v>
      </c>
      <c r="IF437" s="444" t="s">
        <v>1247</v>
      </c>
      <c r="IG437" s="56" t="str">
        <f t="shared" si="1475"/>
        <v>-</v>
      </c>
      <c r="IH437" s="56" t="str">
        <f t="shared" si="1476"/>
        <v>-</v>
      </c>
      <c r="II437" s="56" t="str">
        <f t="shared" si="1477"/>
        <v>-</v>
      </c>
      <c r="IJ437" s="56" t="str">
        <f t="shared" si="1478"/>
        <v>-</v>
      </c>
      <c r="IK437" s="56" t="str">
        <f t="shared" si="1340"/>
        <v>-</v>
      </c>
      <c r="IL437" s="56" t="str">
        <f t="shared" si="1341"/>
        <v>-</v>
      </c>
      <c r="IM437" s="56" t="str">
        <f t="shared" si="1342"/>
        <v>-</v>
      </c>
      <c r="IN437" s="56" t="str">
        <f t="shared" si="1343"/>
        <v>-</v>
      </c>
      <c r="IO437" s="56" t="str">
        <f t="shared" si="1344"/>
        <v>-</v>
      </c>
      <c r="IP437" s="56" t="str">
        <f t="shared" si="1345"/>
        <v>-</v>
      </c>
      <c r="IQ437" s="56" t="str">
        <f t="shared" si="1346"/>
        <v>-</v>
      </c>
      <c r="IR437" s="56" t="str">
        <f t="shared" si="1347"/>
        <v>-</v>
      </c>
      <c r="IS437" s="56" t="str">
        <f t="shared" si="1348"/>
        <v>-</v>
      </c>
      <c r="IT437" s="56" t="str">
        <f t="shared" si="1349"/>
        <v>-</v>
      </c>
      <c r="IU437" s="56" t="str">
        <f t="shared" si="1350"/>
        <v>-</v>
      </c>
      <c r="IV437" s="56" t="str">
        <f t="shared" si="1351"/>
        <v>-</v>
      </c>
      <c r="IW437" s="56" t="str">
        <f t="shared" si="1352"/>
        <v>-</v>
      </c>
      <c r="IX437" s="56" t="str">
        <f t="shared" si="1353"/>
        <v>-</v>
      </c>
      <c r="IY437" s="56" t="str">
        <f t="shared" si="1354"/>
        <v>-</v>
      </c>
      <c r="IZ437" s="56" t="str">
        <f t="shared" si="1355"/>
        <v>-</v>
      </c>
      <c r="JA437" s="56" t="str">
        <f t="shared" si="1356"/>
        <v>-</v>
      </c>
      <c r="JB437" s="56" t="str">
        <f t="shared" si="1357"/>
        <v>-</v>
      </c>
      <c r="JC437" s="56" t="str">
        <f t="shared" si="1358"/>
        <v>-</v>
      </c>
      <c r="JD437" s="56" t="str">
        <f t="shared" si="1359"/>
        <v>-</v>
      </c>
      <c r="JE437" s="56" t="str">
        <f t="shared" si="1360"/>
        <v>-</v>
      </c>
      <c r="JF437" s="56" t="str">
        <f t="shared" si="1361"/>
        <v>-</v>
      </c>
      <c r="JG437" s="56" t="str">
        <f t="shared" si="1362"/>
        <v>-</v>
      </c>
      <c r="JH437" s="56" t="str">
        <f t="shared" si="1363"/>
        <v>-</v>
      </c>
      <c r="JI437" s="56" t="str">
        <f t="shared" si="1364"/>
        <v>-</v>
      </c>
      <c r="JJ437" s="56" t="str">
        <f t="shared" si="1365"/>
        <v>-</v>
      </c>
      <c r="JK437" s="56" t="str">
        <f t="shared" si="1366"/>
        <v>-</v>
      </c>
      <c r="JL437" s="56" t="str">
        <f t="shared" si="1367"/>
        <v>-</v>
      </c>
      <c r="JM437" s="56" t="str">
        <f t="shared" si="1368"/>
        <v>-</v>
      </c>
      <c r="JN437" s="56" t="str">
        <f t="shared" si="1369"/>
        <v>-</v>
      </c>
      <c r="JO437" s="56" t="str">
        <f t="shared" si="1370"/>
        <v>-</v>
      </c>
      <c r="JP437" s="56" t="str">
        <f t="shared" si="1371"/>
        <v>-</v>
      </c>
      <c r="JQ437" s="56" t="str">
        <f t="shared" si="1372"/>
        <v>-</v>
      </c>
      <c r="JR437" s="56" t="str">
        <f t="shared" si="1373"/>
        <v>-</v>
      </c>
      <c r="JS437" s="56" t="str">
        <f t="shared" si="1374"/>
        <v>-</v>
      </c>
      <c r="JT437" s="56" t="str">
        <f t="shared" si="1375"/>
        <v>-</v>
      </c>
      <c r="JU437" s="56" t="str">
        <f t="shared" si="1376"/>
        <v>-</v>
      </c>
      <c r="JV437" s="56" t="str">
        <f t="shared" si="1377"/>
        <v>-</v>
      </c>
      <c r="JW437" s="56" t="str">
        <f t="shared" si="1378"/>
        <v>-</v>
      </c>
      <c r="JX437" s="56" t="str">
        <f t="shared" si="1379"/>
        <v>-</v>
      </c>
      <c r="JY437" s="56" t="str">
        <f t="shared" si="1380"/>
        <v>-</v>
      </c>
      <c r="JZ437" s="56" t="str">
        <f t="shared" si="1381"/>
        <v>-</v>
      </c>
      <c r="KA437" s="444" t="s">
        <v>1247</v>
      </c>
      <c r="KB437" s="360">
        <f>IF(ISNUMBER(INDEX($EQ$15:$GK$521,$B437,EO$11)),MAX(KB$14:KB436)+1,0)</f>
        <v>0</v>
      </c>
      <c r="KC437" s="360" t="str">
        <f t="shared" si="1479"/>
        <v/>
      </c>
      <c r="KD437" s="373" t="s">
        <v>2</v>
      </c>
      <c r="KE437" s="215"/>
      <c r="KF437" s="60"/>
      <c r="KG437" s="60"/>
      <c r="KH437" s="60"/>
      <c r="KI437" s="60"/>
      <c r="KJ437" s="60"/>
      <c r="KK437" s="60"/>
      <c r="KL437" s="60"/>
      <c r="KM437" s="60"/>
      <c r="KN437" s="60"/>
      <c r="KO437" s="60"/>
      <c r="KP437" s="60"/>
      <c r="KQ437" s="60"/>
      <c r="KR437" s="60"/>
      <c r="KS437" s="60"/>
      <c r="KT437" s="60"/>
      <c r="KU437" s="60"/>
      <c r="KV437" s="60"/>
      <c r="KW437" s="60"/>
      <c r="KX437" s="60"/>
      <c r="KY437" s="60"/>
      <c r="KZ437" s="283" t="str">
        <f t="shared" si="1382"/>
        <v/>
      </c>
      <c r="LA437" s="26"/>
      <c r="LB437" s="18"/>
      <c r="LC437" s="18"/>
      <c r="LD437" s="18"/>
      <c r="LE437" s="18"/>
      <c r="LF437" s="18"/>
      <c r="LG437" s="18"/>
      <c r="LH437" s="18"/>
      <c r="LI437" s="18"/>
      <c r="LJ437" s="18"/>
      <c r="LK437" s="18"/>
      <c r="LL437" s="18"/>
      <c r="LM437" s="18"/>
      <c r="LN437" s="63"/>
      <c r="LO437" s="251">
        <f t="shared" si="1383"/>
        <v>0</v>
      </c>
      <c r="LP437" s="251">
        <f t="shared" si="1384"/>
        <v>0</v>
      </c>
      <c r="LQ437" s="251">
        <f t="shared" si="1385"/>
        <v>0</v>
      </c>
      <c r="LR437" s="251">
        <f t="shared" si="1386"/>
        <v>0</v>
      </c>
      <c r="LS437" s="251">
        <f t="shared" si="1387"/>
        <v>0</v>
      </c>
      <c r="LT437" s="251">
        <f t="shared" si="1388"/>
        <v>0</v>
      </c>
      <c r="LU437" s="251">
        <f t="shared" si="1389"/>
        <v>0</v>
      </c>
      <c r="LV437" s="251">
        <f t="shared" si="1390"/>
        <v>0</v>
      </c>
      <c r="LW437" s="251">
        <f t="shared" si="1391"/>
        <v>0</v>
      </c>
      <c r="LX437" s="251">
        <f t="shared" si="1392"/>
        <v>0</v>
      </c>
      <c r="LY437" s="251">
        <f t="shared" si="1393"/>
        <v>0</v>
      </c>
      <c r="LZ437" s="251">
        <f t="shared" si="1394"/>
        <v>0</v>
      </c>
      <c r="MA437" s="63" t="str">
        <f t="shared" si="1395"/>
        <v/>
      </c>
      <c r="MB437" s="63" t="str">
        <f t="shared" si="1287"/>
        <v/>
      </c>
      <c r="MC437" s="63">
        <f t="shared" si="1288"/>
        <v>423</v>
      </c>
      <c r="MD437" s="63" t="str">
        <f t="shared" si="1289"/>
        <v/>
      </c>
      <c r="ME437" s="63" t="str">
        <f t="shared" si="1290"/>
        <v/>
      </c>
      <c r="MF437" s="315" t="str">
        <f t="shared" si="1396"/>
        <v/>
      </c>
      <c r="MG437" s="315">
        <f>IF(ISNUMBER(MATCH(EO437,$ME$15:$ME$520,0)),0,MAX(MG$14:MG436)+1)</f>
        <v>0</v>
      </c>
      <c r="MH437" s="315" t="str">
        <f t="shared" si="1397"/>
        <v/>
      </c>
      <c r="MI437" s="369"/>
      <c r="MJ437" s="68"/>
      <c r="MK437" s="18"/>
      <c r="ML437" s="242"/>
      <c r="MM437" s="242"/>
      <c r="MN437" s="59"/>
      <c r="MO437" s="59"/>
      <c r="MP437" s="285"/>
      <c r="MQ437" s="59"/>
      <c r="MR437" s="59"/>
      <c r="MS437" s="285"/>
      <c r="MT437" s="59"/>
      <c r="MU437" s="285"/>
      <c r="MV437" s="59"/>
      <c r="MW437" s="59"/>
      <c r="MX437" s="59"/>
      <c r="MY437" s="59"/>
      <c r="MZ437" s="59"/>
      <c r="NA437" s="59"/>
      <c r="NB437" s="59"/>
      <c r="NC437" s="59"/>
      <c r="ND437" s="59"/>
      <c r="NE437" s="59"/>
      <c r="NF437" s="59"/>
      <c r="NG437" s="59"/>
      <c r="NH437" s="59"/>
      <c r="NI437" s="59"/>
      <c r="NJ437" s="59"/>
      <c r="NK437" s="59"/>
      <c r="NL437" s="454"/>
      <c r="NM437" s="454"/>
      <c r="NN437" s="59"/>
      <c r="NO437" s="18"/>
      <c r="NP437" s="18"/>
      <c r="NQ437" s="18"/>
      <c r="NR437" s="18"/>
      <c r="NS437" s="18"/>
      <c r="NT437" s="18"/>
      <c r="NU437" s="18"/>
      <c r="NV437" s="18"/>
      <c r="NW437" s="18"/>
      <c r="NX437" s="18"/>
      <c r="NY437" s="18"/>
      <c r="NZ437" s="18"/>
      <c r="OA437" s="18"/>
      <c r="OB437" s="18"/>
      <c r="OC437" s="18"/>
      <c r="OZ437" s="59"/>
      <c r="PA437" s="251" t="str">
        <f t="shared" si="1398"/>
        <v/>
      </c>
      <c r="PB437" s="251" t="str">
        <f t="shared" si="1399"/>
        <v/>
      </c>
      <c r="PC437" s="251" t="str">
        <f t="shared" si="1400"/>
        <v/>
      </c>
      <c r="PD437" s="251" t="str">
        <f t="shared" si="1401"/>
        <v/>
      </c>
      <c r="PE437" s="251" t="str">
        <f t="shared" si="1402"/>
        <v/>
      </c>
      <c r="PF437" s="251" t="str">
        <f t="shared" si="1403"/>
        <v/>
      </c>
      <c r="PG437" s="251" t="str">
        <f t="shared" si="1404"/>
        <v/>
      </c>
      <c r="PH437" s="251" t="str">
        <f t="shared" si="1405"/>
        <v/>
      </c>
      <c r="PI437" s="251" t="str">
        <f t="shared" si="1406"/>
        <v/>
      </c>
      <c r="PJ437" s="251" t="str">
        <f t="shared" si="1407"/>
        <v/>
      </c>
      <c r="PK437" s="251" t="str">
        <f t="shared" si="1408"/>
        <v/>
      </c>
      <c r="PL437" s="251" t="str">
        <f t="shared" si="1409"/>
        <v/>
      </c>
      <c r="PM437" s="251" t="str">
        <f t="shared" si="1410"/>
        <v/>
      </c>
      <c r="PN437" s="251" t="str">
        <f t="shared" si="1411"/>
        <v/>
      </c>
      <c r="PO437" s="251" t="str">
        <f t="shared" si="1412"/>
        <v/>
      </c>
      <c r="PP437" s="251" t="str">
        <f t="shared" si="1413"/>
        <v/>
      </c>
      <c r="PQ437" s="251" t="str">
        <f t="shared" si="1414"/>
        <v/>
      </c>
      <c r="PR437" s="251" t="str">
        <f t="shared" si="1415"/>
        <v/>
      </c>
      <c r="PS437" s="251" t="str">
        <f t="shared" si="1416"/>
        <v/>
      </c>
      <c r="PT437" s="251" t="str">
        <f t="shared" si="1417"/>
        <v/>
      </c>
      <c r="PU437" s="251" t="str">
        <f t="shared" si="1418"/>
        <v/>
      </c>
      <c r="PV437" s="251" t="str">
        <f t="shared" si="1419"/>
        <v/>
      </c>
      <c r="PW437" s="251" t="str">
        <f t="shared" si="1420"/>
        <v/>
      </c>
      <c r="PX437" s="251" t="str">
        <f t="shared" si="1421"/>
        <v/>
      </c>
      <c r="PY437" s="251" t="str">
        <f t="shared" si="1422"/>
        <v/>
      </c>
      <c r="PZ437" s="251" t="str">
        <f t="shared" si="1423"/>
        <v/>
      </c>
      <c r="QA437" s="251" t="str">
        <f t="shared" si="1424"/>
        <v/>
      </c>
      <c r="QB437" s="251" t="str">
        <f t="shared" si="1425"/>
        <v/>
      </c>
      <c r="QC437" s="251" t="str">
        <f t="shared" si="1426"/>
        <v/>
      </c>
      <c r="QD437" s="251" t="str">
        <f t="shared" si="1427"/>
        <v/>
      </c>
      <c r="QE437" s="251" t="str">
        <f t="shared" si="1428"/>
        <v/>
      </c>
      <c r="QF437" s="63">
        <f t="shared" si="1429"/>
        <v>0</v>
      </c>
      <c r="QG437" s="59"/>
      <c r="QH437" s="59"/>
      <c r="QI437" s="59"/>
      <c r="QJ437" s="59"/>
      <c r="QK437" s="59"/>
      <c r="QL437" s="59"/>
      <c r="QM437" s="59"/>
      <c r="QN437" s="59"/>
    </row>
    <row r="438" spans="1:456" ht="6.75" customHeight="1" x14ac:dyDescent="0.25">
      <c r="A438" s="68"/>
      <c r="B438" s="389" t="str">
        <f t="shared" si="1291"/>
        <v/>
      </c>
      <c r="C438" s="72"/>
      <c r="D438" s="261"/>
      <c r="E438" s="59"/>
      <c r="F438" s="229"/>
      <c r="G438" s="295"/>
      <c r="H438" s="295"/>
      <c r="I438" s="229"/>
      <c r="J438" s="295"/>
      <c r="K438" s="295"/>
      <c r="L438" s="229"/>
      <c r="M438" s="295"/>
      <c r="N438" s="295"/>
      <c r="O438" s="229"/>
      <c r="P438" s="295"/>
      <c r="Q438" s="295"/>
      <c r="R438" s="229"/>
      <c r="S438" s="230"/>
      <c r="T438" s="231"/>
      <c r="U438" s="229"/>
      <c r="V438" s="230"/>
      <c r="W438" s="231"/>
      <c r="X438" s="229"/>
      <c r="Y438" s="230"/>
      <c r="Z438" s="231"/>
      <c r="AA438" s="229"/>
      <c r="AB438" s="295"/>
      <c r="AC438" s="295"/>
      <c r="AD438" s="229"/>
      <c r="AE438" s="295"/>
      <c r="AF438" s="295"/>
      <c r="AG438" s="229"/>
      <c r="AH438" s="295"/>
      <c r="AI438" s="295"/>
      <c r="AJ438" s="229"/>
      <c r="AK438" s="295"/>
      <c r="AL438" s="295"/>
      <c r="AM438" s="229"/>
      <c r="AN438" s="295"/>
      <c r="AO438" s="295"/>
      <c r="AP438" s="243"/>
      <c r="AQ438" s="295"/>
      <c r="AR438" s="290"/>
      <c r="AS438" s="243"/>
      <c r="AT438" s="295"/>
      <c r="AU438" s="290"/>
      <c r="AV438" s="229"/>
      <c r="AW438" s="230"/>
      <c r="AX438" s="231"/>
      <c r="AY438" s="229"/>
      <c r="AZ438" s="230"/>
      <c r="BA438" s="231"/>
      <c r="BB438" s="229"/>
      <c r="BC438" s="230"/>
      <c r="BD438" s="231"/>
      <c r="BE438" s="229"/>
      <c r="BF438" s="230"/>
      <c r="BG438" s="231"/>
      <c r="BH438" s="229"/>
      <c r="BI438" s="230"/>
      <c r="BJ438" s="231"/>
      <c r="BK438" s="243"/>
      <c r="BL438" s="230"/>
      <c r="BM438" s="231"/>
      <c r="BN438" s="243"/>
      <c r="BO438" s="230"/>
      <c r="BP438" s="231"/>
      <c r="BQ438" s="229"/>
      <c r="BR438" s="230"/>
      <c r="BS438" s="231"/>
      <c r="BT438" s="229"/>
      <c r="BU438" s="230"/>
      <c r="BV438" s="231"/>
      <c r="BW438" s="229"/>
      <c r="BX438" s="230"/>
      <c r="BY438" s="231"/>
      <c r="BZ438" s="229"/>
      <c r="CA438" s="230"/>
      <c r="CB438" s="231"/>
      <c r="CC438" s="229"/>
      <c r="CD438" s="230"/>
      <c r="CE438" s="231"/>
      <c r="CF438" s="331"/>
      <c r="CG438" s="332"/>
      <c r="CH438" s="385"/>
      <c r="CI438" s="331"/>
      <c r="CJ438" s="332"/>
      <c r="CK438" s="385"/>
      <c r="CL438" s="243"/>
      <c r="CM438" s="230"/>
      <c r="CN438" s="354"/>
      <c r="CO438" s="243"/>
      <c r="CP438" s="230"/>
      <c r="CQ438" s="231"/>
      <c r="CR438" s="331"/>
      <c r="CS438" s="332"/>
      <c r="CT438" s="333"/>
      <c r="CU438" s="229"/>
      <c r="CV438" s="230"/>
      <c r="CW438" s="231"/>
      <c r="CX438" s="331"/>
      <c r="CY438" s="332"/>
      <c r="CZ438" s="333"/>
      <c r="DA438" s="331"/>
      <c r="DB438" s="332"/>
      <c r="DC438" s="333"/>
      <c r="DD438" s="331"/>
      <c r="DE438" s="332"/>
      <c r="DF438" s="333"/>
      <c r="DG438" s="331"/>
      <c r="DH438" s="332"/>
      <c r="DI438" s="333"/>
      <c r="DJ438" s="229"/>
      <c r="DK438" s="230"/>
      <c r="DL438" s="231"/>
      <c r="DM438" s="229"/>
      <c r="DN438" s="230"/>
      <c r="DO438" s="231"/>
      <c r="DP438" s="331"/>
      <c r="DQ438" s="332"/>
      <c r="DR438" s="333"/>
      <c r="DS438" s="331"/>
      <c r="DT438" s="332"/>
      <c r="DU438" s="333"/>
      <c r="DV438" s="331"/>
      <c r="DW438" s="332"/>
      <c r="DX438" s="333"/>
      <c r="DY438" s="331"/>
      <c r="DZ438" s="332"/>
      <c r="EA438" s="333"/>
      <c r="EB438" s="331"/>
      <c r="EC438" s="332"/>
      <c r="ED438" s="333"/>
      <c r="EE438" s="331"/>
      <c r="EF438" s="332"/>
      <c r="EG438" s="333"/>
      <c r="EH438" s="229"/>
      <c r="EI438" s="230"/>
      <c r="EJ438" s="231"/>
      <c r="EK438" s="229"/>
      <c r="EL438" s="230"/>
      <c r="EM438" s="231"/>
      <c r="EN438" s="244"/>
      <c r="EO438" s="269" t="str">
        <f t="shared" si="1292"/>
        <v/>
      </c>
      <c r="EP438" s="444" t="s">
        <v>1247</v>
      </c>
      <c r="EQ438" s="360" t="str">
        <f t="shared" si="1430"/>
        <v/>
      </c>
      <c r="ER438" s="360" t="str">
        <f t="shared" si="1431"/>
        <v/>
      </c>
      <c r="ES438" s="360" t="str">
        <f t="shared" si="1432"/>
        <v/>
      </c>
      <c r="ET438" s="360" t="str">
        <f t="shared" si="1433"/>
        <v/>
      </c>
      <c r="EU438" s="360" t="str">
        <f t="shared" si="1434"/>
        <v/>
      </c>
      <c r="EV438" s="360" t="str">
        <f t="shared" si="1435"/>
        <v/>
      </c>
      <c r="EW438" s="360" t="str">
        <f t="shared" si="1436"/>
        <v/>
      </c>
      <c r="EX438" s="360" t="str">
        <f t="shared" si="1437"/>
        <v/>
      </c>
      <c r="EY438" s="360" t="str">
        <f t="shared" si="1438"/>
        <v/>
      </c>
      <c r="EZ438" s="360" t="str">
        <f t="shared" si="1439"/>
        <v/>
      </c>
      <c r="FA438" s="360" t="str">
        <f t="shared" si="1440"/>
        <v/>
      </c>
      <c r="FB438" s="360" t="str">
        <f t="shared" si="1441"/>
        <v/>
      </c>
      <c r="FC438" s="360" t="str">
        <f t="shared" si="1442"/>
        <v/>
      </c>
      <c r="FD438" s="360" t="str">
        <f t="shared" si="1443"/>
        <v/>
      </c>
      <c r="FE438" s="360" t="str">
        <f t="shared" si="1444"/>
        <v/>
      </c>
      <c r="FF438" s="360" t="str">
        <f t="shared" si="1445"/>
        <v/>
      </c>
      <c r="FG438" s="360" t="str">
        <f t="shared" si="1446"/>
        <v/>
      </c>
      <c r="FH438" s="360" t="str">
        <f t="shared" si="1447"/>
        <v/>
      </c>
      <c r="FI438" s="360" t="str">
        <f t="shared" si="1448"/>
        <v/>
      </c>
      <c r="FJ438" s="360" t="str">
        <f t="shared" si="1449"/>
        <v/>
      </c>
      <c r="FK438" s="360" t="str">
        <f t="shared" si="1450"/>
        <v/>
      </c>
      <c r="FL438" s="360" t="str">
        <f t="shared" si="1451"/>
        <v/>
      </c>
      <c r="FM438" s="360" t="str">
        <f t="shared" si="1452"/>
        <v/>
      </c>
      <c r="FN438" s="360" t="str">
        <f t="shared" si="1453"/>
        <v/>
      </c>
      <c r="FO438" s="360" t="str">
        <f t="shared" si="1454"/>
        <v/>
      </c>
      <c r="FP438" s="360" t="str">
        <f t="shared" si="1455"/>
        <v/>
      </c>
      <c r="FQ438" s="360" t="str">
        <f t="shared" si="1456"/>
        <v/>
      </c>
      <c r="FR438" s="360" t="str">
        <f t="shared" si="1457"/>
        <v/>
      </c>
      <c r="FS438" s="360" t="str">
        <f t="shared" si="1458"/>
        <v/>
      </c>
      <c r="FT438" s="360" t="str">
        <f t="shared" si="1293"/>
        <v/>
      </c>
      <c r="FU438" s="360" t="str">
        <f t="shared" si="1459"/>
        <v/>
      </c>
      <c r="FV438" s="360" t="str">
        <f t="shared" si="1460"/>
        <v/>
      </c>
      <c r="FW438" s="360" t="str">
        <f t="shared" si="1461"/>
        <v/>
      </c>
      <c r="FX438" s="360" t="str">
        <f t="shared" si="1462"/>
        <v/>
      </c>
      <c r="FY438" s="360" t="str">
        <f t="shared" si="1463"/>
        <v/>
      </c>
      <c r="FZ438" s="360" t="str">
        <f t="shared" si="1464"/>
        <v/>
      </c>
      <c r="GA438" s="360" t="str">
        <f t="shared" si="1465"/>
        <v/>
      </c>
      <c r="GB438" s="360" t="str">
        <f t="shared" si="1466"/>
        <v/>
      </c>
      <c r="GC438" s="360" t="str">
        <f t="shared" si="1467"/>
        <v/>
      </c>
      <c r="GD438" s="360" t="str">
        <f t="shared" si="1468"/>
        <v/>
      </c>
      <c r="GE438" s="360" t="str">
        <f t="shared" si="1469"/>
        <v/>
      </c>
      <c r="GF438" s="360" t="str">
        <f t="shared" si="1470"/>
        <v/>
      </c>
      <c r="GG438" s="360" t="str">
        <f t="shared" si="1471"/>
        <v/>
      </c>
      <c r="GH438" s="360" t="str">
        <f t="shared" si="1472"/>
        <v/>
      </c>
      <c r="GI438" s="360" t="str">
        <f t="shared" si="1473"/>
        <v/>
      </c>
      <c r="GJ438" s="360" t="str">
        <f t="shared" si="1474"/>
        <v/>
      </c>
      <c r="GK438" s="444" t="s">
        <v>1247</v>
      </c>
      <c r="GL438" s="361" t="str">
        <f t="shared" si="1294"/>
        <v>-</v>
      </c>
      <c r="GM438" s="361" t="str">
        <f t="shared" si="1295"/>
        <v>-</v>
      </c>
      <c r="GN438" s="361" t="str">
        <f t="shared" si="1296"/>
        <v>-</v>
      </c>
      <c r="GO438" s="361" t="str">
        <f t="shared" si="1297"/>
        <v>-</v>
      </c>
      <c r="GP438" s="361" t="str">
        <f t="shared" si="1298"/>
        <v>-</v>
      </c>
      <c r="GQ438" s="361" t="str">
        <f t="shared" si="1299"/>
        <v>-</v>
      </c>
      <c r="GR438" s="361" t="str">
        <f t="shared" si="1300"/>
        <v>-</v>
      </c>
      <c r="GS438" s="361" t="str">
        <f t="shared" si="1301"/>
        <v>-</v>
      </c>
      <c r="GT438" s="361" t="str">
        <f t="shared" si="1302"/>
        <v>-</v>
      </c>
      <c r="GU438" s="361" t="str">
        <f t="shared" si="1303"/>
        <v>-</v>
      </c>
      <c r="GV438" s="361" t="str">
        <f t="shared" si="1304"/>
        <v>-</v>
      </c>
      <c r="GW438" s="361" t="str">
        <f t="shared" si="1305"/>
        <v>-</v>
      </c>
      <c r="GX438" s="361" t="str">
        <f t="shared" si="1306"/>
        <v>-</v>
      </c>
      <c r="GY438" s="361" t="str">
        <f t="shared" si="1307"/>
        <v>-</v>
      </c>
      <c r="GZ438" s="361" t="str">
        <f t="shared" si="1308"/>
        <v>-</v>
      </c>
      <c r="HA438" s="361" t="str">
        <f t="shared" si="1309"/>
        <v>-</v>
      </c>
      <c r="HB438" s="361" t="str">
        <f t="shared" si="1310"/>
        <v>-</v>
      </c>
      <c r="HC438" s="361" t="str">
        <f t="shared" si="1311"/>
        <v>-</v>
      </c>
      <c r="HD438" s="361" t="str">
        <f t="shared" si="1312"/>
        <v>-</v>
      </c>
      <c r="HE438" s="361" t="str">
        <f t="shared" si="1313"/>
        <v>-</v>
      </c>
      <c r="HF438" s="361" t="str">
        <f t="shared" si="1314"/>
        <v>-</v>
      </c>
      <c r="HG438" s="361" t="str">
        <f t="shared" si="1315"/>
        <v>-</v>
      </c>
      <c r="HH438" s="361" t="str">
        <f t="shared" si="1316"/>
        <v>-</v>
      </c>
      <c r="HI438" s="361" t="str">
        <f t="shared" si="1317"/>
        <v>-</v>
      </c>
      <c r="HJ438" s="361" t="str">
        <f t="shared" si="1318"/>
        <v>-</v>
      </c>
      <c r="HK438" s="361" t="str">
        <f t="shared" si="1319"/>
        <v>-</v>
      </c>
      <c r="HL438" s="361" t="str">
        <f t="shared" si="1320"/>
        <v>-</v>
      </c>
      <c r="HM438" s="361" t="str">
        <f t="shared" si="1321"/>
        <v>-</v>
      </c>
      <c r="HN438" s="361" t="str">
        <f t="shared" si="1322"/>
        <v>-</v>
      </c>
      <c r="HO438" s="361" t="str">
        <f t="shared" si="1323"/>
        <v>-</v>
      </c>
      <c r="HP438" s="361" t="str">
        <f t="shared" si="1324"/>
        <v>-</v>
      </c>
      <c r="HQ438" s="361" t="str">
        <f t="shared" si="1325"/>
        <v>-</v>
      </c>
      <c r="HR438" s="361" t="str">
        <f t="shared" si="1326"/>
        <v>-</v>
      </c>
      <c r="HS438" s="361" t="str">
        <f t="shared" si="1327"/>
        <v>-</v>
      </c>
      <c r="HT438" s="361" t="str">
        <f t="shared" si="1328"/>
        <v>-</v>
      </c>
      <c r="HU438" s="361" t="str">
        <f t="shared" si="1329"/>
        <v>-</v>
      </c>
      <c r="HV438" s="361" t="str">
        <f t="shared" si="1330"/>
        <v>-</v>
      </c>
      <c r="HW438" s="361" t="str">
        <f t="shared" si="1331"/>
        <v>-</v>
      </c>
      <c r="HX438" s="361" t="str">
        <f t="shared" si="1332"/>
        <v>-</v>
      </c>
      <c r="HY438" s="361" t="str">
        <f t="shared" si="1333"/>
        <v>-</v>
      </c>
      <c r="HZ438" s="361" t="str">
        <f t="shared" si="1334"/>
        <v>-</v>
      </c>
      <c r="IA438" s="361" t="str">
        <f t="shared" si="1335"/>
        <v>-</v>
      </c>
      <c r="IB438" s="361" t="str">
        <f t="shared" si="1336"/>
        <v>-</v>
      </c>
      <c r="IC438" s="361" t="str">
        <f t="shared" si="1337"/>
        <v>-</v>
      </c>
      <c r="ID438" s="361" t="str">
        <f t="shared" si="1338"/>
        <v>-</v>
      </c>
      <c r="IE438" s="361" t="str">
        <f t="shared" si="1339"/>
        <v>-</v>
      </c>
      <c r="IF438" s="444" t="s">
        <v>1247</v>
      </c>
      <c r="IG438" s="56" t="str">
        <f t="shared" si="1475"/>
        <v>-</v>
      </c>
      <c r="IH438" s="56" t="str">
        <f t="shared" si="1476"/>
        <v>-</v>
      </c>
      <c r="II438" s="56" t="str">
        <f t="shared" si="1477"/>
        <v>-</v>
      </c>
      <c r="IJ438" s="56" t="str">
        <f t="shared" si="1478"/>
        <v>-</v>
      </c>
      <c r="IK438" s="56" t="str">
        <f t="shared" si="1340"/>
        <v>-</v>
      </c>
      <c r="IL438" s="56" t="str">
        <f t="shared" si="1341"/>
        <v>-</v>
      </c>
      <c r="IM438" s="56" t="str">
        <f t="shared" si="1342"/>
        <v>-</v>
      </c>
      <c r="IN438" s="56" t="str">
        <f t="shared" si="1343"/>
        <v>-</v>
      </c>
      <c r="IO438" s="56" t="str">
        <f t="shared" si="1344"/>
        <v>-</v>
      </c>
      <c r="IP438" s="56" t="str">
        <f t="shared" si="1345"/>
        <v>-</v>
      </c>
      <c r="IQ438" s="56" t="str">
        <f t="shared" si="1346"/>
        <v>-</v>
      </c>
      <c r="IR438" s="56" t="str">
        <f t="shared" si="1347"/>
        <v>-</v>
      </c>
      <c r="IS438" s="56" t="str">
        <f t="shared" si="1348"/>
        <v>-</v>
      </c>
      <c r="IT438" s="56" t="str">
        <f t="shared" si="1349"/>
        <v>-</v>
      </c>
      <c r="IU438" s="56" t="str">
        <f t="shared" si="1350"/>
        <v>-</v>
      </c>
      <c r="IV438" s="56" t="str">
        <f t="shared" si="1351"/>
        <v>-</v>
      </c>
      <c r="IW438" s="56" t="str">
        <f t="shared" si="1352"/>
        <v>-</v>
      </c>
      <c r="IX438" s="56" t="str">
        <f t="shared" si="1353"/>
        <v>-</v>
      </c>
      <c r="IY438" s="56" t="str">
        <f t="shared" si="1354"/>
        <v>-</v>
      </c>
      <c r="IZ438" s="56" t="str">
        <f t="shared" si="1355"/>
        <v>-</v>
      </c>
      <c r="JA438" s="56" t="str">
        <f t="shared" si="1356"/>
        <v>-</v>
      </c>
      <c r="JB438" s="56" t="str">
        <f t="shared" si="1357"/>
        <v>-</v>
      </c>
      <c r="JC438" s="56" t="str">
        <f t="shared" si="1358"/>
        <v>-</v>
      </c>
      <c r="JD438" s="56" t="str">
        <f t="shared" si="1359"/>
        <v>-</v>
      </c>
      <c r="JE438" s="56" t="str">
        <f t="shared" si="1360"/>
        <v>-</v>
      </c>
      <c r="JF438" s="56" t="str">
        <f t="shared" si="1361"/>
        <v>-</v>
      </c>
      <c r="JG438" s="56" t="str">
        <f t="shared" si="1362"/>
        <v>-</v>
      </c>
      <c r="JH438" s="56" t="str">
        <f t="shared" si="1363"/>
        <v>-</v>
      </c>
      <c r="JI438" s="56" t="str">
        <f t="shared" si="1364"/>
        <v>-</v>
      </c>
      <c r="JJ438" s="56" t="str">
        <f t="shared" si="1365"/>
        <v>-</v>
      </c>
      <c r="JK438" s="56" t="str">
        <f t="shared" si="1366"/>
        <v>-</v>
      </c>
      <c r="JL438" s="56" t="str">
        <f t="shared" si="1367"/>
        <v>-</v>
      </c>
      <c r="JM438" s="56" t="str">
        <f t="shared" si="1368"/>
        <v>-</v>
      </c>
      <c r="JN438" s="56" t="str">
        <f t="shared" si="1369"/>
        <v>-</v>
      </c>
      <c r="JO438" s="56" t="str">
        <f t="shared" si="1370"/>
        <v>-</v>
      </c>
      <c r="JP438" s="56" t="str">
        <f t="shared" si="1371"/>
        <v>-</v>
      </c>
      <c r="JQ438" s="56" t="str">
        <f t="shared" si="1372"/>
        <v>-</v>
      </c>
      <c r="JR438" s="56" t="str">
        <f t="shared" si="1373"/>
        <v>-</v>
      </c>
      <c r="JS438" s="56" t="str">
        <f t="shared" si="1374"/>
        <v>-</v>
      </c>
      <c r="JT438" s="56" t="str">
        <f t="shared" si="1375"/>
        <v>-</v>
      </c>
      <c r="JU438" s="56" t="str">
        <f t="shared" si="1376"/>
        <v>-</v>
      </c>
      <c r="JV438" s="56" t="str">
        <f t="shared" si="1377"/>
        <v>-</v>
      </c>
      <c r="JW438" s="56" t="str">
        <f t="shared" si="1378"/>
        <v>-</v>
      </c>
      <c r="JX438" s="56" t="str">
        <f t="shared" si="1379"/>
        <v>-</v>
      </c>
      <c r="JY438" s="56" t="str">
        <f t="shared" si="1380"/>
        <v>-</v>
      </c>
      <c r="JZ438" s="56" t="str">
        <f t="shared" si="1381"/>
        <v>-</v>
      </c>
      <c r="KA438" s="444" t="s">
        <v>1247</v>
      </c>
      <c r="KB438" s="360">
        <f>IF(ISNUMBER(INDEX($EQ$15:$GK$521,$B438,EO$11)),MAX(KB$14:KB437)+1,0)</f>
        <v>0</v>
      </c>
      <c r="KC438" s="360" t="str">
        <f t="shared" si="1479"/>
        <v/>
      </c>
      <c r="KD438" s="373" t="s">
        <v>2</v>
      </c>
      <c r="KE438" s="215"/>
      <c r="KF438" s="60"/>
      <c r="KG438" s="60"/>
      <c r="KH438" s="60"/>
      <c r="KI438" s="60"/>
      <c r="KJ438" s="60"/>
      <c r="KK438" s="60"/>
      <c r="KL438" s="60"/>
      <c r="KM438" s="60"/>
      <c r="KN438" s="60"/>
      <c r="KO438" s="60"/>
      <c r="KP438" s="60"/>
      <c r="KQ438" s="60"/>
      <c r="KR438" s="60"/>
      <c r="KS438" s="60"/>
      <c r="KT438" s="60"/>
      <c r="KU438" s="60"/>
      <c r="KV438" s="60"/>
      <c r="KW438" s="60"/>
      <c r="KX438" s="60"/>
      <c r="KY438" s="60"/>
      <c r="KZ438" s="283" t="str">
        <f t="shared" si="1382"/>
        <v/>
      </c>
      <c r="LA438" s="26"/>
      <c r="LB438" s="18"/>
      <c r="LC438" s="18"/>
      <c r="LD438" s="18"/>
      <c r="LE438" s="18"/>
      <c r="LF438" s="18"/>
      <c r="LG438" s="18"/>
      <c r="LH438" s="18"/>
      <c r="LI438" s="18"/>
      <c r="LJ438" s="18"/>
      <c r="LK438" s="18"/>
      <c r="LL438" s="18"/>
      <c r="LM438" s="18"/>
      <c r="LN438" s="63"/>
      <c r="LO438" s="251">
        <f t="shared" si="1383"/>
        <v>0</v>
      </c>
      <c r="LP438" s="251">
        <f t="shared" si="1384"/>
        <v>0</v>
      </c>
      <c r="LQ438" s="251">
        <f t="shared" si="1385"/>
        <v>0</v>
      </c>
      <c r="LR438" s="251">
        <f t="shared" si="1386"/>
        <v>0</v>
      </c>
      <c r="LS438" s="251">
        <f t="shared" si="1387"/>
        <v>0</v>
      </c>
      <c r="LT438" s="251">
        <f t="shared" si="1388"/>
        <v>0</v>
      </c>
      <c r="LU438" s="251">
        <f t="shared" si="1389"/>
        <v>0</v>
      </c>
      <c r="LV438" s="251">
        <f t="shared" si="1390"/>
        <v>0</v>
      </c>
      <c r="LW438" s="251">
        <f t="shared" si="1391"/>
        <v>0</v>
      </c>
      <c r="LX438" s="251">
        <f t="shared" si="1392"/>
        <v>0</v>
      </c>
      <c r="LY438" s="251">
        <f t="shared" si="1393"/>
        <v>0</v>
      </c>
      <c r="LZ438" s="251">
        <f t="shared" si="1394"/>
        <v>0</v>
      </c>
      <c r="MA438" s="63" t="str">
        <f t="shared" si="1395"/>
        <v/>
      </c>
      <c r="MB438" s="63" t="str">
        <f t="shared" si="1287"/>
        <v/>
      </c>
      <c r="MC438" s="63">
        <f t="shared" si="1288"/>
        <v>424</v>
      </c>
      <c r="MD438" s="63" t="str">
        <f t="shared" si="1289"/>
        <v/>
      </c>
      <c r="ME438" s="63" t="str">
        <f t="shared" si="1290"/>
        <v/>
      </c>
      <c r="MF438" s="315" t="str">
        <f t="shared" si="1396"/>
        <v/>
      </c>
      <c r="MG438" s="315">
        <f>IF(ISNUMBER(MATCH(EO438,$ME$15:$ME$520,0)),0,MAX(MG$14:MG437)+1)</f>
        <v>0</v>
      </c>
      <c r="MH438" s="315" t="str">
        <f t="shared" si="1397"/>
        <v/>
      </c>
      <c r="MI438" s="369"/>
      <c r="MJ438" s="68"/>
      <c r="MK438" s="18"/>
      <c r="ML438" s="242"/>
      <c r="MM438" s="242"/>
      <c r="MN438" s="59"/>
      <c r="MO438" s="59"/>
      <c r="MP438" s="285"/>
      <c r="MQ438" s="59"/>
      <c r="MR438" s="59"/>
      <c r="MS438" s="285"/>
      <c r="MT438" s="59"/>
      <c r="MU438" s="285"/>
      <c r="MV438" s="59"/>
      <c r="MW438" s="59"/>
      <c r="MX438" s="59"/>
      <c r="MY438" s="59"/>
      <c r="MZ438" s="59"/>
      <c r="NA438" s="59"/>
      <c r="NB438" s="59"/>
      <c r="NC438" s="59"/>
      <c r="ND438" s="59"/>
      <c r="NE438" s="59"/>
      <c r="NF438" s="59"/>
      <c r="NG438" s="59"/>
      <c r="NH438" s="59"/>
      <c r="NI438" s="59"/>
      <c r="NJ438" s="59"/>
      <c r="NK438" s="59"/>
      <c r="NL438" s="454"/>
      <c r="NM438" s="454"/>
      <c r="NN438" s="59"/>
      <c r="NO438" s="18"/>
      <c r="NP438" s="18"/>
      <c r="NQ438" s="18"/>
      <c r="NR438" s="18"/>
      <c r="NS438" s="18"/>
      <c r="NT438" s="18"/>
      <c r="NU438" s="18"/>
      <c r="NV438" s="18"/>
      <c r="NW438" s="18"/>
      <c r="NX438" s="18"/>
      <c r="NY438" s="18"/>
      <c r="NZ438" s="18"/>
      <c r="OA438" s="18"/>
      <c r="OB438" s="18"/>
      <c r="OC438" s="18"/>
      <c r="OZ438" s="59"/>
      <c r="PA438" s="251" t="str">
        <f t="shared" si="1398"/>
        <v/>
      </c>
      <c r="PB438" s="251" t="str">
        <f t="shared" si="1399"/>
        <v/>
      </c>
      <c r="PC438" s="251" t="str">
        <f t="shared" si="1400"/>
        <v/>
      </c>
      <c r="PD438" s="251" t="str">
        <f t="shared" si="1401"/>
        <v/>
      </c>
      <c r="PE438" s="251" t="str">
        <f t="shared" si="1402"/>
        <v/>
      </c>
      <c r="PF438" s="251" t="str">
        <f t="shared" si="1403"/>
        <v/>
      </c>
      <c r="PG438" s="251" t="str">
        <f t="shared" si="1404"/>
        <v/>
      </c>
      <c r="PH438" s="251" t="str">
        <f t="shared" si="1405"/>
        <v/>
      </c>
      <c r="PI438" s="251" t="str">
        <f t="shared" si="1406"/>
        <v/>
      </c>
      <c r="PJ438" s="251" t="str">
        <f t="shared" si="1407"/>
        <v/>
      </c>
      <c r="PK438" s="251" t="str">
        <f t="shared" si="1408"/>
        <v/>
      </c>
      <c r="PL438" s="251" t="str">
        <f t="shared" si="1409"/>
        <v/>
      </c>
      <c r="PM438" s="251" t="str">
        <f t="shared" si="1410"/>
        <v/>
      </c>
      <c r="PN438" s="251" t="str">
        <f t="shared" si="1411"/>
        <v/>
      </c>
      <c r="PO438" s="251" t="str">
        <f t="shared" si="1412"/>
        <v/>
      </c>
      <c r="PP438" s="251" t="str">
        <f t="shared" si="1413"/>
        <v/>
      </c>
      <c r="PQ438" s="251" t="str">
        <f t="shared" si="1414"/>
        <v/>
      </c>
      <c r="PR438" s="251" t="str">
        <f t="shared" si="1415"/>
        <v/>
      </c>
      <c r="PS438" s="251" t="str">
        <f t="shared" si="1416"/>
        <v/>
      </c>
      <c r="PT438" s="251" t="str">
        <f t="shared" si="1417"/>
        <v/>
      </c>
      <c r="PU438" s="251" t="str">
        <f t="shared" si="1418"/>
        <v/>
      </c>
      <c r="PV438" s="251" t="str">
        <f t="shared" si="1419"/>
        <v/>
      </c>
      <c r="PW438" s="251" t="str">
        <f t="shared" si="1420"/>
        <v/>
      </c>
      <c r="PX438" s="251" t="str">
        <f t="shared" si="1421"/>
        <v/>
      </c>
      <c r="PY438" s="251" t="str">
        <f t="shared" si="1422"/>
        <v/>
      </c>
      <c r="PZ438" s="251" t="str">
        <f t="shared" si="1423"/>
        <v/>
      </c>
      <c r="QA438" s="251" t="str">
        <f t="shared" si="1424"/>
        <v/>
      </c>
      <c r="QB438" s="251" t="str">
        <f t="shared" si="1425"/>
        <v/>
      </c>
      <c r="QC438" s="251" t="str">
        <f t="shared" si="1426"/>
        <v/>
      </c>
      <c r="QD438" s="251" t="str">
        <f t="shared" si="1427"/>
        <v/>
      </c>
      <c r="QE438" s="251" t="str">
        <f t="shared" si="1428"/>
        <v/>
      </c>
      <c r="QF438" s="63">
        <f t="shared" si="1429"/>
        <v>0</v>
      </c>
      <c r="QG438" s="59"/>
      <c r="QH438" s="59"/>
      <c r="QI438" s="59"/>
      <c r="QJ438" s="59"/>
      <c r="QK438" s="59"/>
      <c r="QL438" s="59"/>
      <c r="QM438" s="59"/>
      <c r="QN438" s="59"/>
    </row>
    <row r="439" spans="1:456" ht="6.75" customHeight="1" x14ac:dyDescent="0.25">
      <c r="A439" s="68"/>
      <c r="B439" s="389" t="str">
        <f t="shared" si="1291"/>
        <v/>
      </c>
      <c r="C439" s="72"/>
      <c r="D439" s="261"/>
      <c r="E439" s="59"/>
      <c r="F439" s="229"/>
      <c r="G439" s="295"/>
      <c r="H439" s="295"/>
      <c r="I439" s="229"/>
      <c r="J439" s="295"/>
      <c r="K439" s="295"/>
      <c r="L439" s="229"/>
      <c r="M439" s="295"/>
      <c r="N439" s="295"/>
      <c r="O439" s="229"/>
      <c r="P439" s="295"/>
      <c r="Q439" s="295"/>
      <c r="R439" s="229"/>
      <c r="S439" s="230"/>
      <c r="T439" s="231"/>
      <c r="U439" s="229"/>
      <c r="V439" s="230"/>
      <c r="W439" s="231"/>
      <c r="X439" s="229"/>
      <c r="Y439" s="230"/>
      <c r="Z439" s="231"/>
      <c r="AA439" s="229"/>
      <c r="AB439" s="295"/>
      <c r="AC439" s="295"/>
      <c r="AD439" s="229"/>
      <c r="AE439" s="295"/>
      <c r="AF439" s="295"/>
      <c r="AG439" s="229"/>
      <c r="AH439" s="295"/>
      <c r="AI439" s="295"/>
      <c r="AJ439" s="229"/>
      <c r="AK439" s="295"/>
      <c r="AL439" s="295"/>
      <c r="AM439" s="229"/>
      <c r="AN439" s="295"/>
      <c r="AO439" s="295"/>
      <c r="AP439" s="243"/>
      <c r="AQ439" s="295"/>
      <c r="AR439" s="290"/>
      <c r="AS439" s="243"/>
      <c r="AT439" s="295"/>
      <c r="AU439" s="290"/>
      <c r="AV439" s="229"/>
      <c r="AW439" s="230"/>
      <c r="AX439" s="231"/>
      <c r="AY439" s="229"/>
      <c r="AZ439" s="230"/>
      <c r="BA439" s="231"/>
      <c r="BB439" s="229"/>
      <c r="BC439" s="230"/>
      <c r="BD439" s="231"/>
      <c r="BE439" s="229"/>
      <c r="BF439" s="230"/>
      <c r="BG439" s="231"/>
      <c r="BH439" s="229"/>
      <c r="BI439" s="230"/>
      <c r="BJ439" s="231"/>
      <c r="BK439" s="243"/>
      <c r="BL439" s="230"/>
      <c r="BM439" s="231"/>
      <c r="BN439" s="243"/>
      <c r="BO439" s="230"/>
      <c r="BP439" s="231"/>
      <c r="BQ439" s="229"/>
      <c r="BR439" s="230"/>
      <c r="BS439" s="231"/>
      <c r="BT439" s="229"/>
      <c r="BU439" s="230"/>
      <c r="BV439" s="231"/>
      <c r="BW439" s="229"/>
      <c r="BX439" s="230"/>
      <c r="BY439" s="231"/>
      <c r="BZ439" s="229"/>
      <c r="CA439" s="230"/>
      <c r="CB439" s="231"/>
      <c r="CC439" s="229"/>
      <c r="CD439" s="230"/>
      <c r="CE439" s="231"/>
      <c r="CF439" s="331"/>
      <c r="CG439" s="332"/>
      <c r="CH439" s="385"/>
      <c r="CI439" s="331"/>
      <c r="CJ439" s="332"/>
      <c r="CK439" s="385"/>
      <c r="CL439" s="243"/>
      <c r="CM439" s="230"/>
      <c r="CN439" s="354"/>
      <c r="CO439" s="243"/>
      <c r="CP439" s="230"/>
      <c r="CQ439" s="231"/>
      <c r="CR439" s="331"/>
      <c r="CS439" s="332"/>
      <c r="CT439" s="333"/>
      <c r="CU439" s="229"/>
      <c r="CV439" s="230"/>
      <c r="CW439" s="231"/>
      <c r="CX439" s="331"/>
      <c r="CY439" s="332"/>
      <c r="CZ439" s="333"/>
      <c r="DA439" s="331"/>
      <c r="DB439" s="332"/>
      <c r="DC439" s="333"/>
      <c r="DD439" s="331"/>
      <c r="DE439" s="332"/>
      <c r="DF439" s="333"/>
      <c r="DG439" s="331"/>
      <c r="DH439" s="332"/>
      <c r="DI439" s="333"/>
      <c r="DJ439" s="229"/>
      <c r="DK439" s="230"/>
      <c r="DL439" s="231"/>
      <c r="DM439" s="229"/>
      <c r="DN439" s="230"/>
      <c r="DO439" s="231"/>
      <c r="DP439" s="331"/>
      <c r="DQ439" s="332"/>
      <c r="DR439" s="333"/>
      <c r="DS439" s="331"/>
      <c r="DT439" s="332"/>
      <c r="DU439" s="333"/>
      <c r="DV439" s="331"/>
      <c r="DW439" s="332"/>
      <c r="DX439" s="333"/>
      <c r="DY439" s="331"/>
      <c r="DZ439" s="332"/>
      <c r="EA439" s="333"/>
      <c r="EB439" s="331"/>
      <c r="EC439" s="332"/>
      <c r="ED439" s="333"/>
      <c r="EE439" s="331"/>
      <c r="EF439" s="332"/>
      <c r="EG439" s="333"/>
      <c r="EH439" s="229"/>
      <c r="EI439" s="230"/>
      <c r="EJ439" s="231"/>
      <c r="EK439" s="229"/>
      <c r="EL439" s="230"/>
      <c r="EM439" s="231"/>
      <c r="EN439" s="244"/>
      <c r="EO439" s="269" t="str">
        <f t="shared" si="1292"/>
        <v/>
      </c>
      <c r="EP439" s="444" t="s">
        <v>1247</v>
      </c>
      <c r="EQ439" s="360" t="str">
        <f t="shared" si="1430"/>
        <v/>
      </c>
      <c r="ER439" s="360" t="str">
        <f t="shared" si="1431"/>
        <v/>
      </c>
      <c r="ES439" s="360" t="str">
        <f t="shared" si="1432"/>
        <v/>
      </c>
      <c r="ET439" s="360" t="str">
        <f t="shared" si="1433"/>
        <v/>
      </c>
      <c r="EU439" s="360" t="str">
        <f t="shared" si="1434"/>
        <v/>
      </c>
      <c r="EV439" s="360" t="str">
        <f t="shared" si="1435"/>
        <v/>
      </c>
      <c r="EW439" s="360" t="str">
        <f t="shared" si="1436"/>
        <v/>
      </c>
      <c r="EX439" s="360" t="str">
        <f t="shared" si="1437"/>
        <v/>
      </c>
      <c r="EY439" s="360" t="str">
        <f t="shared" si="1438"/>
        <v/>
      </c>
      <c r="EZ439" s="360" t="str">
        <f t="shared" si="1439"/>
        <v/>
      </c>
      <c r="FA439" s="360" t="str">
        <f t="shared" si="1440"/>
        <v/>
      </c>
      <c r="FB439" s="360" t="str">
        <f t="shared" si="1441"/>
        <v/>
      </c>
      <c r="FC439" s="360" t="str">
        <f t="shared" si="1442"/>
        <v/>
      </c>
      <c r="FD439" s="360" t="str">
        <f t="shared" si="1443"/>
        <v/>
      </c>
      <c r="FE439" s="360" t="str">
        <f t="shared" si="1444"/>
        <v/>
      </c>
      <c r="FF439" s="360" t="str">
        <f t="shared" si="1445"/>
        <v/>
      </c>
      <c r="FG439" s="360" t="str">
        <f t="shared" si="1446"/>
        <v/>
      </c>
      <c r="FH439" s="360" t="str">
        <f t="shared" si="1447"/>
        <v/>
      </c>
      <c r="FI439" s="360" t="str">
        <f t="shared" si="1448"/>
        <v/>
      </c>
      <c r="FJ439" s="360" t="str">
        <f t="shared" si="1449"/>
        <v/>
      </c>
      <c r="FK439" s="360" t="str">
        <f t="shared" si="1450"/>
        <v/>
      </c>
      <c r="FL439" s="360" t="str">
        <f t="shared" si="1451"/>
        <v/>
      </c>
      <c r="FM439" s="360" t="str">
        <f t="shared" si="1452"/>
        <v/>
      </c>
      <c r="FN439" s="360" t="str">
        <f t="shared" si="1453"/>
        <v/>
      </c>
      <c r="FO439" s="360" t="str">
        <f t="shared" si="1454"/>
        <v/>
      </c>
      <c r="FP439" s="360" t="str">
        <f t="shared" si="1455"/>
        <v/>
      </c>
      <c r="FQ439" s="360" t="str">
        <f t="shared" si="1456"/>
        <v/>
      </c>
      <c r="FR439" s="360" t="str">
        <f t="shared" si="1457"/>
        <v/>
      </c>
      <c r="FS439" s="360" t="str">
        <f t="shared" si="1458"/>
        <v/>
      </c>
      <c r="FT439" s="360" t="str">
        <f t="shared" si="1293"/>
        <v/>
      </c>
      <c r="FU439" s="360" t="str">
        <f t="shared" si="1459"/>
        <v/>
      </c>
      <c r="FV439" s="360" t="str">
        <f t="shared" si="1460"/>
        <v/>
      </c>
      <c r="FW439" s="360" t="str">
        <f t="shared" si="1461"/>
        <v/>
      </c>
      <c r="FX439" s="360" t="str">
        <f t="shared" si="1462"/>
        <v/>
      </c>
      <c r="FY439" s="360" t="str">
        <f t="shared" si="1463"/>
        <v/>
      </c>
      <c r="FZ439" s="360" t="str">
        <f t="shared" si="1464"/>
        <v/>
      </c>
      <c r="GA439" s="360" t="str">
        <f t="shared" si="1465"/>
        <v/>
      </c>
      <c r="GB439" s="360" t="str">
        <f t="shared" si="1466"/>
        <v/>
      </c>
      <c r="GC439" s="360" t="str">
        <f t="shared" si="1467"/>
        <v/>
      </c>
      <c r="GD439" s="360" t="str">
        <f t="shared" si="1468"/>
        <v/>
      </c>
      <c r="GE439" s="360" t="str">
        <f t="shared" si="1469"/>
        <v/>
      </c>
      <c r="GF439" s="360" t="str">
        <f t="shared" si="1470"/>
        <v/>
      </c>
      <c r="GG439" s="360" t="str">
        <f t="shared" si="1471"/>
        <v/>
      </c>
      <c r="GH439" s="360" t="str">
        <f t="shared" si="1472"/>
        <v/>
      </c>
      <c r="GI439" s="360" t="str">
        <f t="shared" si="1473"/>
        <v/>
      </c>
      <c r="GJ439" s="360" t="str">
        <f t="shared" si="1474"/>
        <v/>
      </c>
      <c r="GK439" s="444" t="s">
        <v>1247</v>
      </c>
      <c r="GL439" s="361" t="str">
        <f t="shared" si="1294"/>
        <v>-</v>
      </c>
      <c r="GM439" s="361" t="str">
        <f t="shared" si="1295"/>
        <v>-</v>
      </c>
      <c r="GN439" s="361" t="str">
        <f t="shared" si="1296"/>
        <v>-</v>
      </c>
      <c r="GO439" s="361" t="str">
        <f t="shared" si="1297"/>
        <v>-</v>
      </c>
      <c r="GP439" s="361" t="str">
        <f t="shared" si="1298"/>
        <v>-</v>
      </c>
      <c r="GQ439" s="361" t="str">
        <f t="shared" si="1299"/>
        <v>-</v>
      </c>
      <c r="GR439" s="361" t="str">
        <f t="shared" si="1300"/>
        <v>-</v>
      </c>
      <c r="GS439" s="361" t="str">
        <f t="shared" si="1301"/>
        <v>-</v>
      </c>
      <c r="GT439" s="361" t="str">
        <f t="shared" si="1302"/>
        <v>-</v>
      </c>
      <c r="GU439" s="361" t="str">
        <f t="shared" si="1303"/>
        <v>-</v>
      </c>
      <c r="GV439" s="361" t="str">
        <f t="shared" si="1304"/>
        <v>-</v>
      </c>
      <c r="GW439" s="361" t="str">
        <f t="shared" si="1305"/>
        <v>-</v>
      </c>
      <c r="GX439" s="361" t="str">
        <f t="shared" si="1306"/>
        <v>-</v>
      </c>
      <c r="GY439" s="361" t="str">
        <f t="shared" si="1307"/>
        <v>-</v>
      </c>
      <c r="GZ439" s="361" t="str">
        <f t="shared" si="1308"/>
        <v>-</v>
      </c>
      <c r="HA439" s="361" t="str">
        <f t="shared" si="1309"/>
        <v>-</v>
      </c>
      <c r="HB439" s="361" t="str">
        <f t="shared" si="1310"/>
        <v>-</v>
      </c>
      <c r="HC439" s="361" t="str">
        <f t="shared" si="1311"/>
        <v>-</v>
      </c>
      <c r="HD439" s="361" t="str">
        <f t="shared" si="1312"/>
        <v>-</v>
      </c>
      <c r="HE439" s="361" t="str">
        <f t="shared" si="1313"/>
        <v>-</v>
      </c>
      <c r="HF439" s="361" t="str">
        <f t="shared" si="1314"/>
        <v>-</v>
      </c>
      <c r="HG439" s="361" t="str">
        <f t="shared" si="1315"/>
        <v>-</v>
      </c>
      <c r="HH439" s="361" t="str">
        <f t="shared" si="1316"/>
        <v>-</v>
      </c>
      <c r="HI439" s="361" t="str">
        <f t="shared" si="1317"/>
        <v>-</v>
      </c>
      <c r="HJ439" s="361" t="str">
        <f t="shared" si="1318"/>
        <v>-</v>
      </c>
      <c r="HK439" s="361" t="str">
        <f t="shared" si="1319"/>
        <v>-</v>
      </c>
      <c r="HL439" s="361" t="str">
        <f t="shared" si="1320"/>
        <v>-</v>
      </c>
      <c r="HM439" s="361" t="str">
        <f t="shared" si="1321"/>
        <v>-</v>
      </c>
      <c r="HN439" s="361" t="str">
        <f t="shared" si="1322"/>
        <v>-</v>
      </c>
      <c r="HO439" s="361" t="str">
        <f t="shared" si="1323"/>
        <v>-</v>
      </c>
      <c r="HP439" s="361" t="str">
        <f t="shared" si="1324"/>
        <v>-</v>
      </c>
      <c r="HQ439" s="361" t="str">
        <f t="shared" si="1325"/>
        <v>-</v>
      </c>
      <c r="HR439" s="361" t="str">
        <f t="shared" si="1326"/>
        <v>-</v>
      </c>
      <c r="HS439" s="361" t="str">
        <f t="shared" si="1327"/>
        <v>-</v>
      </c>
      <c r="HT439" s="361" t="str">
        <f t="shared" si="1328"/>
        <v>-</v>
      </c>
      <c r="HU439" s="361" t="str">
        <f t="shared" si="1329"/>
        <v>-</v>
      </c>
      <c r="HV439" s="361" t="str">
        <f t="shared" si="1330"/>
        <v>-</v>
      </c>
      <c r="HW439" s="361" t="str">
        <f t="shared" si="1331"/>
        <v>-</v>
      </c>
      <c r="HX439" s="361" t="str">
        <f t="shared" si="1332"/>
        <v>-</v>
      </c>
      <c r="HY439" s="361" t="str">
        <f t="shared" si="1333"/>
        <v>-</v>
      </c>
      <c r="HZ439" s="361" t="str">
        <f t="shared" si="1334"/>
        <v>-</v>
      </c>
      <c r="IA439" s="361" t="str">
        <f t="shared" si="1335"/>
        <v>-</v>
      </c>
      <c r="IB439" s="361" t="str">
        <f t="shared" si="1336"/>
        <v>-</v>
      </c>
      <c r="IC439" s="361" t="str">
        <f t="shared" si="1337"/>
        <v>-</v>
      </c>
      <c r="ID439" s="361" t="str">
        <f t="shared" si="1338"/>
        <v>-</v>
      </c>
      <c r="IE439" s="361" t="str">
        <f t="shared" si="1339"/>
        <v>-</v>
      </c>
      <c r="IF439" s="444" t="s">
        <v>1247</v>
      </c>
      <c r="IG439" s="56" t="str">
        <f t="shared" si="1475"/>
        <v>-</v>
      </c>
      <c r="IH439" s="56" t="str">
        <f t="shared" si="1476"/>
        <v>-</v>
      </c>
      <c r="II439" s="56" t="str">
        <f t="shared" si="1477"/>
        <v>-</v>
      </c>
      <c r="IJ439" s="56" t="str">
        <f t="shared" si="1478"/>
        <v>-</v>
      </c>
      <c r="IK439" s="56" t="str">
        <f t="shared" si="1340"/>
        <v>-</v>
      </c>
      <c r="IL439" s="56" t="str">
        <f t="shared" si="1341"/>
        <v>-</v>
      </c>
      <c r="IM439" s="56" t="str">
        <f t="shared" si="1342"/>
        <v>-</v>
      </c>
      <c r="IN439" s="56" t="str">
        <f t="shared" si="1343"/>
        <v>-</v>
      </c>
      <c r="IO439" s="56" t="str">
        <f t="shared" si="1344"/>
        <v>-</v>
      </c>
      <c r="IP439" s="56" t="str">
        <f t="shared" si="1345"/>
        <v>-</v>
      </c>
      <c r="IQ439" s="56" t="str">
        <f t="shared" si="1346"/>
        <v>-</v>
      </c>
      <c r="IR439" s="56" t="str">
        <f t="shared" si="1347"/>
        <v>-</v>
      </c>
      <c r="IS439" s="56" t="str">
        <f t="shared" si="1348"/>
        <v>-</v>
      </c>
      <c r="IT439" s="56" t="str">
        <f t="shared" si="1349"/>
        <v>-</v>
      </c>
      <c r="IU439" s="56" t="str">
        <f t="shared" si="1350"/>
        <v>-</v>
      </c>
      <c r="IV439" s="56" t="str">
        <f t="shared" si="1351"/>
        <v>-</v>
      </c>
      <c r="IW439" s="56" t="str">
        <f t="shared" si="1352"/>
        <v>-</v>
      </c>
      <c r="IX439" s="56" t="str">
        <f t="shared" si="1353"/>
        <v>-</v>
      </c>
      <c r="IY439" s="56" t="str">
        <f t="shared" si="1354"/>
        <v>-</v>
      </c>
      <c r="IZ439" s="56" t="str">
        <f t="shared" si="1355"/>
        <v>-</v>
      </c>
      <c r="JA439" s="56" t="str">
        <f t="shared" si="1356"/>
        <v>-</v>
      </c>
      <c r="JB439" s="56" t="str">
        <f t="shared" si="1357"/>
        <v>-</v>
      </c>
      <c r="JC439" s="56" t="str">
        <f t="shared" si="1358"/>
        <v>-</v>
      </c>
      <c r="JD439" s="56" t="str">
        <f t="shared" si="1359"/>
        <v>-</v>
      </c>
      <c r="JE439" s="56" t="str">
        <f t="shared" si="1360"/>
        <v>-</v>
      </c>
      <c r="JF439" s="56" t="str">
        <f t="shared" si="1361"/>
        <v>-</v>
      </c>
      <c r="JG439" s="56" t="str">
        <f t="shared" si="1362"/>
        <v>-</v>
      </c>
      <c r="JH439" s="56" t="str">
        <f t="shared" si="1363"/>
        <v>-</v>
      </c>
      <c r="JI439" s="56" t="str">
        <f t="shared" si="1364"/>
        <v>-</v>
      </c>
      <c r="JJ439" s="56" t="str">
        <f t="shared" si="1365"/>
        <v>-</v>
      </c>
      <c r="JK439" s="56" t="str">
        <f t="shared" si="1366"/>
        <v>-</v>
      </c>
      <c r="JL439" s="56" t="str">
        <f t="shared" si="1367"/>
        <v>-</v>
      </c>
      <c r="JM439" s="56" t="str">
        <f t="shared" si="1368"/>
        <v>-</v>
      </c>
      <c r="JN439" s="56" t="str">
        <f t="shared" si="1369"/>
        <v>-</v>
      </c>
      <c r="JO439" s="56" t="str">
        <f t="shared" si="1370"/>
        <v>-</v>
      </c>
      <c r="JP439" s="56" t="str">
        <f t="shared" si="1371"/>
        <v>-</v>
      </c>
      <c r="JQ439" s="56" t="str">
        <f t="shared" si="1372"/>
        <v>-</v>
      </c>
      <c r="JR439" s="56" t="str">
        <f t="shared" si="1373"/>
        <v>-</v>
      </c>
      <c r="JS439" s="56" t="str">
        <f t="shared" si="1374"/>
        <v>-</v>
      </c>
      <c r="JT439" s="56" t="str">
        <f t="shared" si="1375"/>
        <v>-</v>
      </c>
      <c r="JU439" s="56" t="str">
        <f t="shared" si="1376"/>
        <v>-</v>
      </c>
      <c r="JV439" s="56" t="str">
        <f t="shared" si="1377"/>
        <v>-</v>
      </c>
      <c r="JW439" s="56" t="str">
        <f t="shared" si="1378"/>
        <v>-</v>
      </c>
      <c r="JX439" s="56" t="str">
        <f t="shared" si="1379"/>
        <v>-</v>
      </c>
      <c r="JY439" s="56" t="str">
        <f t="shared" si="1380"/>
        <v>-</v>
      </c>
      <c r="JZ439" s="56" t="str">
        <f t="shared" si="1381"/>
        <v>-</v>
      </c>
      <c r="KA439" s="444" t="s">
        <v>1247</v>
      </c>
      <c r="KB439" s="360">
        <f>IF(ISNUMBER(INDEX($EQ$15:$GK$521,$B439,EO$11)),MAX(KB$14:KB438)+1,0)</f>
        <v>0</v>
      </c>
      <c r="KC439" s="360" t="str">
        <f t="shared" si="1479"/>
        <v/>
      </c>
      <c r="KD439" s="373" t="s">
        <v>2</v>
      </c>
      <c r="KE439" s="215"/>
      <c r="KF439" s="60"/>
      <c r="KG439" s="60"/>
      <c r="KH439" s="60"/>
      <c r="KI439" s="60"/>
      <c r="KJ439" s="60"/>
      <c r="KK439" s="60"/>
      <c r="KL439" s="60"/>
      <c r="KM439" s="60"/>
      <c r="KN439" s="60"/>
      <c r="KO439" s="60"/>
      <c r="KP439" s="60"/>
      <c r="KQ439" s="60"/>
      <c r="KR439" s="60"/>
      <c r="KS439" s="60"/>
      <c r="KT439" s="60"/>
      <c r="KU439" s="60"/>
      <c r="KV439" s="60"/>
      <c r="KW439" s="60"/>
      <c r="KX439" s="60"/>
      <c r="KY439" s="60"/>
      <c r="KZ439" s="283" t="str">
        <f t="shared" si="1382"/>
        <v/>
      </c>
      <c r="LA439" s="26"/>
      <c r="LB439" s="18"/>
      <c r="LC439" s="18"/>
      <c r="LD439" s="18"/>
      <c r="LE439" s="18"/>
      <c r="LF439" s="18"/>
      <c r="LG439" s="18"/>
      <c r="LH439" s="18"/>
      <c r="LI439" s="18"/>
      <c r="LJ439" s="18"/>
      <c r="LK439" s="18"/>
      <c r="LL439" s="18"/>
      <c r="LM439" s="18"/>
      <c r="LN439" s="63"/>
      <c r="LO439" s="251">
        <f t="shared" si="1383"/>
        <v>0</v>
      </c>
      <c r="LP439" s="251">
        <f t="shared" si="1384"/>
        <v>0</v>
      </c>
      <c r="LQ439" s="251">
        <f t="shared" si="1385"/>
        <v>0</v>
      </c>
      <c r="LR439" s="251">
        <f t="shared" si="1386"/>
        <v>0</v>
      </c>
      <c r="LS439" s="251">
        <f t="shared" si="1387"/>
        <v>0</v>
      </c>
      <c r="LT439" s="251">
        <f t="shared" si="1388"/>
        <v>0</v>
      </c>
      <c r="LU439" s="251">
        <f t="shared" si="1389"/>
        <v>0</v>
      </c>
      <c r="LV439" s="251">
        <f t="shared" si="1390"/>
        <v>0</v>
      </c>
      <c r="LW439" s="251">
        <f t="shared" si="1391"/>
        <v>0</v>
      </c>
      <c r="LX439" s="251">
        <f t="shared" si="1392"/>
        <v>0</v>
      </c>
      <c r="LY439" s="251">
        <f t="shared" si="1393"/>
        <v>0</v>
      </c>
      <c r="LZ439" s="251">
        <f t="shared" si="1394"/>
        <v>0</v>
      </c>
      <c r="MA439" s="63" t="str">
        <f t="shared" si="1395"/>
        <v/>
      </c>
      <c r="MB439" s="63" t="str">
        <f t="shared" si="1287"/>
        <v/>
      </c>
      <c r="MC439" s="63">
        <f t="shared" si="1288"/>
        <v>425</v>
      </c>
      <c r="MD439" s="63" t="str">
        <f t="shared" si="1289"/>
        <v/>
      </c>
      <c r="ME439" s="63" t="str">
        <f t="shared" si="1290"/>
        <v/>
      </c>
      <c r="MF439" s="315" t="str">
        <f t="shared" si="1396"/>
        <v/>
      </c>
      <c r="MG439" s="315">
        <f>IF(ISNUMBER(MATCH(EO439,$ME$15:$ME$520,0)),0,MAX(MG$14:MG438)+1)</f>
        <v>0</v>
      </c>
      <c r="MH439" s="315" t="str">
        <f t="shared" si="1397"/>
        <v/>
      </c>
      <c r="MI439" s="369"/>
      <c r="MJ439" s="68"/>
      <c r="MK439" s="18"/>
      <c r="ML439" s="242"/>
      <c r="MM439" s="242"/>
      <c r="MN439" s="59"/>
      <c r="MO439" s="59"/>
      <c r="MP439" s="285"/>
      <c r="MQ439" s="59"/>
      <c r="MR439" s="59"/>
      <c r="MS439" s="285"/>
      <c r="MT439" s="59"/>
      <c r="MU439" s="285"/>
      <c r="MV439" s="59"/>
      <c r="MW439" s="59"/>
      <c r="MX439" s="59"/>
      <c r="MY439" s="59"/>
      <c r="MZ439" s="59"/>
      <c r="NA439" s="59"/>
      <c r="NB439" s="59"/>
      <c r="NC439" s="59"/>
      <c r="ND439" s="59"/>
      <c r="NE439" s="59"/>
      <c r="NF439" s="59"/>
      <c r="NG439" s="59"/>
      <c r="NH439" s="59"/>
      <c r="NI439" s="59"/>
      <c r="NJ439" s="59"/>
      <c r="NK439" s="59"/>
      <c r="NL439" s="454"/>
      <c r="NM439" s="454"/>
      <c r="NN439" s="59"/>
      <c r="NO439" s="18"/>
      <c r="NP439" s="18"/>
      <c r="NQ439" s="18"/>
      <c r="NR439" s="18"/>
      <c r="NS439" s="18"/>
      <c r="NT439" s="18"/>
      <c r="NU439" s="18"/>
      <c r="NV439" s="18"/>
      <c r="NW439" s="18"/>
      <c r="NX439" s="18"/>
      <c r="NY439" s="18"/>
      <c r="NZ439" s="18"/>
      <c r="OA439" s="18"/>
      <c r="OB439" s="18"/>
      <c r="OC439" s="18"/>
      <c r="OZ439" s="59"/>
      <c r="PA439" s="251" t="str">
        <f t="shared" si="1398"/>
        <v/>
      </c>
      <c r="PB439" s="251" t="str">
        <f t="shared" si="1399"/>
        <v/>
      </c>
      <c r="PC439" s="251" t="str">
        <f t="shared" si="1400"/>
        <v/>
      </c>
      <c r="PD439" s="251" t="str">
        <f t="shared" si="1401"/>
        <v/>
      </c>
      <c r="PE439" s="251" t="str">
        <f t="shared" si="1402"/>
        <v/>
      </c>
      <c r="PF439" s="251" t="str">
        <f t="shared" si="1403"/>
        <v/>
      </c>
      <c r="PG439" s="251" t="str">
        <f t="shared" si="1404"/>
        <v/>
      </c>
      <c r="PH439" s="251" t="str">
        <f t="shared" si="1405"/>
        <v/>
      </c>
      <c r="PI439" s="251" t="str">
        <f t="shared" si="1406"/>
        <v/>
      </c>
      <c r="PJ439" s="251" t="str">
        <f t="shared" si="1407"/>
        <v/>
      </c>
      <c r="PK439" s="251" t="str">
        <f t="shared" si="1408"/>
        <v/>
      </c>
      <c r="PL439" s="251" t="str">
        <f t="shared" si="1409"/>
        <v/>
      </c>
      <c r="PM439" s="251" t="str">
        <f t="shared" si="1410"/>
        <v/>
      </c>
      <c r="PN439" s="251" t="str">
        <f t="shared" si="1411"/>
        <v/>
      </c>
      <c r="PO439" s="251" t="str">
        <f t="shared" si="1412"/>
        <v/>
      </c>
      <c r="PP439" s="251" t="str">
        <f t="shared" si="1413"/>
        <v/>
      </c>
      <c r="PQ439" s="251" t="str">
        <f t="shared" si="1414"/>
        <v/>
      </c>
      <c r="PR439" s="251" t="str">
        <f t="shared" si="1415"/>
        <v/>
      </c>
      <c r="PS439" s="251" t="str">
        <f t="shared" si="1416"/>
        <v/>
      </c>
      <c r="PT439" s="251" t="str">
        <f t="shared" si="1417"/>
        <v/>
      </c>
      <c r="PU439" s="251" t="str">
        <f t="shared" si="1418"/>
        <v/>
      </c>
      <c r="PV439" s="251" t="str">
        <f t="shared" si="1419"/>
        <v/>
      </c>
      <c r="PW439" s="251" t="str">
        <f t="shared" si="1420"/>
        <v/>
      </c>
      <c r="PX439" s="251" t="str">
        <f t="shared" si="1421"/>
        <v/>
      </c>
      <c r="PY439" s="251" t="str">
        <f t="shared" si="1422"/>
        <v/>
      </c>
      <c r="PZ439" s="251" t="str">
        <f t="shared" si="1423"/>
        <v/>
      </c>
      <c r="QA439" s="251" t="str">
        <f t="shared" si="1424"/>
        <v/>
      </c>
      <c r="QB439" s="251" t="str">
        <f t="shared" si="1425"/>
        <v/>
      </c>
      <c r="QC439" s="251" t="str">
        <f t="shared" si="1426"/>
        <v/>
      </c>
      <c r="QD439" s="251" t="str">
        <f t="shared" si="1427"/>
        <v/>
      </c>
      <c r="QE439" s="251" t="str">
        <f t="shared" si="1428"/>
        <v/>
      </c>
      <c r="QF439" s="63">
        <f t="shared" si="1429"/>
        <v>0</v>
      </c>
      <c r="QG439" s="59"/>
      <c r="QH439" s="59"/>
      <c r="QI439" s="59"/>
      <c r="QJ439" s="59"/>
      <c r="QK439" s="59"/>
      <c r="QL439" s="59"/>
      <c r="QM439" s="59"/>
      <c r="QN439" s="59"/>
    </row>
    <row r="440" spans="1:456" ht="6.75" customHeight="1" x14ac:dyDescent="0.25">
      <c r="A440" s="68"/>
      <c r="B440" s="389" t="str">
        <f t="shared" si="1291"/>
        <v/>
      </c>
      <c r="C440" s="72"/>
      <c r="D440" s="261"/>
      <c r="E440" s="59"/>
      <c r="F440" s="229"/>
      <c r="G440" s="295"/>
      <c r="H440" s="295"/>
      <c r="I440" s="229"/>
      <c r="J440" s="295"/>
      <c r="K440" s="295"/>
      <c r="L440" s="229"/>
      <c r="M440" s="295"/>
      <c r="N440" s="295"/>
      <c r="O440" s="229"/>
      <c r="P440" s="295"/>
      <c r="Q440" s="295"/>
      <c r="R440" s="229"/>
      <c r="S440" s="230"/>
      <c r="T440" s="231"/>
      <c r="U440" s="229"/>
      <c r="V440" s="230"/>
      <c r="W440" s="231"/>
      <c r="X440" s="229"/>
      <c r="Y440" s="230"/>
      <c r="Z440" s="231"/>
      <c r="AA440" s="229"/>
      <c r="AB440" s="295"/>
      <c r="AC440" s="295"/>
      <c r="AD440" s="229"/>
      <c r="AE440" s="295"/>
      <c r="AF440" s="295"/>
      <c r="AG440" s="229"/>
      <c r="AH440" s="295"/>
      <c r="AI440" s="295"/>
      <c r="AJ440" s="229"/>
      <c r="AK440" s="295"/>
      <c r="AL440" s="295"/>
      <c r="AM440" s="229"/>
      <c r="AN440" s="295"/>
      <c r="AO440" s="295"/>
      <c r="AP440" s="243"/>
      <c r="AQ440" s="295"/>
      <c r="AR440" s="290"/>
      <c r="AS440" s="243"/>
      <c r="AT440" s="295"/>
      <c r="AU440" s="290"/>
      <c r="AV440" s="229"/>
      <c r="AW440" s="230"/>
      <c r="AX440" s="231"/>
      <c r="AY440" s="229"/>
      <c r="AZ440" s="230"/>
      <c r="BA440" s="231"/>
      <c r="BB440" s="229"/>
      <c r="BC440" s="230"/>
      <c r="BD440" s="231"/>
      <c r="BE440" s="229"/>
      <c r="BF440" s="230"/>
      <c r="BG440" s="231"/>
      <c r="BH440" s="229"/>
      <c r="BI440" s="230"/>
      <c r="BJ440" s="231"/>
      <c r="BK440" s="243"/>
      <c r="BL440" s="230"/>
      <c r="BM440" s="231"/>
      <c r="BN440" s="243"/>
      <c r="BO440" s="230"/>
      <c r="BP440" s="231"/>
      <c r="BQ440" s="229"/>
      <c r="BR440" s="230"/>
      <c r="BS440" s="231"/>
      <c r="BT440" s="229"/>
      <c r="BU440" s="230"/>
      <c r="BV440" s="231"/>
      <c r="BW440" s="229"/>
      <c r="BX440" s="230"/>
      <c r="BY440" s="231"/>
      <c r="BZ440" s="229"/>
      <c r="CA440" s="230"/>
      <c r="CB440" s="231"/>
      <c r="CC440" s="229"/>
      <c r="CD440" s="230"/>
      <c r="CE440" s="231"/>
      <c r="CF440" s="331"/>
      <c r="CG440" s="332"/>
      <c r="CH440" s="385"/>
      <c r="CI440" s="331"/>
      <c r="CJ440" s="332"/>
      <c r="CK440" s="385"/>
      <c r="CL440" s="243"/>
      <c r="CM440" s="230"/>
      <c r="CN440" s="354"/>
      <c r="CO440" s="243"/>
      <c r="CP440" s="230"/>
      <c r="CQ440" s="231"/>
      <c r="CR440" s="331"/>
      <c r="CS440" s="332"/>
      <c r="CT440" s="333"/>
      <c r="CU440" s="229"/>
      <c r="CV440" s="230"/>
      <c r="CW440" s="231"/>
      <c r="CX440" s="331"/>
      <c r="CY440" s="332"/>
      <c r="CZ440" s="333"/>
      <c r="DA440" s="331"/>
      <c r="DB440" s="332"/>
      <c r="DC440" s="333"/>
      <c r="DD440" s="331"/>
      <c r="DE440" s="332"/>
      <c r="DF440" s="333"/>
      <c r="DG440" s="331"/>
      <c r="DH440" s="332"/>
      <c r="DI440" s="333"/>
      <c r="DJ440" s="229"/>
      <c r="DK440" s="230"/>
      <c r="DL440" s="231"/>
      <c r="DM440" s="229"/>
      <c r="DN440" s="230"/>
      <c r="DO440" s="231"/>
      <c r="DP440" s="331"/>
      <c r="DQ440" s="332"/>
      <c r="DR440" s="333"/>
      <c r="DS440" s="331"/>
      <c r="DT440" s="332"/>
      <c r="DU440" s="333"/>
      <c r="DV440" s="331"/>
      <c r="DW440" s="332"/>
      <c r="DX440" s="333"/>
      <c r="DY440" s="331"/>
      <c r="DZ440" s="332"/>
      <c r="EA440" s="333"/>
      <c r="EB440" s="331"/>
      <c r="EC440" s="332"/>
      <c r="ED440" s="333"/>
      <c r="EE440" s="331"/>
      <c r="EF440" s="332"/>
      <c r="EG440" s="333"/>
      <c r="EH440" s="229"/>
      <c r="EI440" s="230"/>
      <c r="EJ440" s="231"/>
      <c r="EK440" s="229"/>
      <c r="EL440" s="230"/>
      <c r="EM440" s="231"/>
      <c r="EN440" s="244"/>
      <c r="EO440" s="269" t="str">
        <f t="shared" si="1292"/>
        <v/>
      </c>
      <c r="EP440" s="444" t="s">
        <v>1247</v>
      </c>
      <c r="EQ440" s="360" t="str">
        <f t="shared" si="1430"/>
        <v/>
      </c>
      <c r="ER440" s="360" t="str">
        <f t="shared" si="1431"/>
        <v/>
      </c>
      <c r="ES440" s="360" t="str">
        <f t="shared" si="1432"/>
        <v/>
      </c>
      <c r="ET440" s="360" t="str">
        <f t="shared" si="1433"/>
        <v/>
      </c>
      <c r="EU440" s="360" t="str">
        <f t="shared" si="1434"/>
        <v/>
      </c>
      <c r="EV440" s="360" t="str">
        <f t="shared" si="1435"/>
        <v/>
      </c>
      <c r="EW440" s="360" t="str">
        <f t="shared" si="1436"/>
        <v/>
      </c>
      <c r="EX440" s="360" t="str">
        <f t="shared" si="1437"/>
        <v/>
      </c>
      <c r="EY440" s="360" t="str">
        <f t="shared" si="1438"/>
        <v/>
      </c>
      <c r="EZ440" s="360" t="str">
        <f t="shared" si="1439"/>
        <v/>
      </c>
      <c r="FA440" s="360" t="str">
        <f t="shared" si="1440"/>
        <v/>
      </c>
      <c r="FB440" s="360" t="str">
        <f t="shared" si="1441"/>
        <v/>
      </c>
      <c r="FC440" s="360" t="str">
        <f t="shared" si="1442"/>
        <v/>
      </c>
      <c r="FD440" s="360" t="str">
        <f t="shared" si="1443"/>
        <v/>
      </c>
      <c r="FE440" s="360" t="str">
        <f t="shared" si="1444"/>
        <v/>
      </c>
      <c r="FF440" s="360" t="str">
        <f t="shared" si="1445"/>
        <v/>
      </c>
      <c r="FG440" s="360" t="str">
        <f t="shared" si="1446"/>
        <v/>
      </c>
      <c r="FH440" s="360" t="str">
        <f t="shared" si="1447"/>
        <v/>
      </c>
      <c r="FI440" s="360" t="str">
        <f t="shared" si="1448"/>
        <v/>
      </c>
      <c r="FJ440" s="360" t="str">
        <f t="shared" si="1449"/>
        <v/>
      </c>
      <c r="FK440" s="360" t="str">
        <f t="shared" si="1450"/>
        <v/>
      </c>
      <c r="FL440" s="360" t="str">
        <f t="shared" si="1451"/>
        <v/>
      </c>
      <c r="FM440" s="360" t="str">
        <f t="shared" si="1452"/>
        <v/>
      </c>
      <c r="FN440" s="360" t="str">
        <f t="shared" si="1453"/>
        <v/>
      </c>
      <c r="FO440" s="360" t="str">
        <f t="shared" si="1454"/>
        <v/>
      </c>
      <c r="FP440" s="360" t="str">
        <f t="shared" si="1455"/>
        <v/>
      </c>
      <c r="FQ440" s="360" t="str">
        <f t="shared" si="1456"/>
        <v/>
      </c>
      <c r="FR440" s="360" t="str">
        <f t="shared" si="1457"/>
        <v/>
      </c>
      <c r="FS440" s="360" t="str">
        <f t="shared" si="1458"/>
        <v/>
      </c>
      <c r="FT440" s="360" t="str">
        <f t="shared" si="1293"/>
        <v/>
      </c>
      <c r="FU440" s="360" t="str">
        <f t="shared" si="1459"/>
        <v/>
      </c>
      <c r="FV440" s="360" t="str">
        <f t="shared" si="1460"/>
        <v/>
      </c>
      <c r="FW440" s="360" t="str">
        <f t="shared" si="1461"/>
        <v/>
      </c>
      <c r="FX440" s="360" t="str">
        <f t="shared" si="1462"/>
        <v/>
      </c>
      <c r="FY440" s="360" t="str">
        <f t="shared" si="1463"/>
        <v/>
      </c>
      <c r="FZ440" s="360" t="str">
        <f t="shared" si="1464"/>
        <v/>
      </c>
      <c r="GA440" s="360" t="str">
        <f t="shared" si="1465"/>
        <v/>
      </c>
      <c r="GB440" s="360" t="str">
        <f t="shared" si="1466"/>
        <v/>
      </c>
      <c r="GC440" s="360" t="str">
        <f t="shared" si="1467"/>
        <v/>
      </c>
      <c r="GD440" s="360" t="str">
        <f t="shared" si="1468"/>
        <v/>
      </c>
      <c r="GE440" s="360" t="str">
        <f t="shared" si="1469"/>
        <v/>
      </c>
      <c r="GF440" s="360" t="str">
        <f t="shared" si="1470"/>
        <v/>
      </c>
      <c r="GG440" s="360" t="str">
        <f t="shared" si="1471"/>
        <v/>
      </c>
      <c r="GH440" s="360" t="str">
        <f t="shared" si="1472"/>
        <v/>
      </c>
      <c r="GI440" s="360" t="str">
        <f t="shared" si="1473"/>
        <v/>
      </c>
      <c r="GJ440" s="360" t="str">
        <f t="shared" si="1474"/>
        <v/>
      </c>
      <c r="GK440" s="444" t="s">
        <v>1247</v>
      </c>
      <c r="GL440" s="361" t="str">
        <f t="shared" si="1294"/>
        <v>-</v>
      </c>
      <c r="GM440" s="361" t="str">
        <f t="shared" si="1295"/>
        <v>-</v>
      </c>
      <c r="GN440" s="361" t="str">
        <f t="shared" si="1296"/>
        <v>-</v>
      </c>
      <c r="GO440" s="361" t="str">
        <f t="shared" si="1297"/>
        <v>-</v>
      </c>
      <c r="GP440" s="361" t="str">
        <f t="shared" si="1298"/>
        <v>-</v>
      </c>
      <c r="GQ440" s="361" t="str">
        <f t="shared" si="1299"/>
        <v>-</v>
      </c>
      <c r="GR440" s="361" t="str">
        <f t="shared" si="1300"/>
        <v>-</v>
      </c>
      <c r="GS440" s="361" t="str">
        <f t="shared" si="1301"/>
        <v>-</v>
      </c>
      <c r="GT440" s="361" t="str">
        <f t="shared" si="1302"/>
        <v>-</v>
      </c>
      <c r="GU440" s="361" t="str">
        <f t="shared" si="1303"/>
        <v>-</v>
      </c>
      <c r="GV440" s="361" t="str">
        <f t="shared" si="1304"/>
        <v>-</v>
      </c>
      <c r="GW440" s="361" t="str">
        <f t="shared" si="1305"/>
        <v>-</v>
      </c>
      <c r="GX440" s="361" t="str">
        <f t="shared" si="1306"/>
        <v>-</v>
      </c>
      <c r="GY440" s="361" t="str">
        <f t="shared" si="1307"/>
        <v>-</v>
      </c>
      <c r="GZ440" s="361" t="str">
        <f t="shared" si="1308"/>
        <v>-</v>
      </c>
      <c r="HA440" s="361" t="str">
        <f t="shared" si="1309"/>
        <v>-</v>
      </c>
      <c r="HB440" s="361" t="str">
        <f t="shared" si="1310"/>
        <v>-</v>
      </c>
      <c r="HC440" s="361" t="str">
        <f t="shared" si="1311"/>
        <v>-</v>
      </c>
      <c r="HD440" s="361" t="str">
        <f t="shared" si="1312"/>
        <v>-</v>
      </c>
      <c r="HE440" s="361" t="str">
        <f t="shared" si="1313"/>
        <v>-</v>
      </c>
      <c r="HF440" s="361" t="str">
        <f t="shared" si="1314"/>
        <v>-</v>
      </c>
      <c r="HG440" s="361" t="str">
        <f t="shared" si="1315"/>
        <v>-</v>
      </c>
      <c r="HH440" s="361" t="str">
        <f t="shared" si="1316"/>
        <v>-</v>
      </c>
      <c r="HI440" s="361" t="str">
        <f t="shared" si="1317"/>
        <v>-</v>
      </c>
      <c r="HJ440" s="361" t="str">
        <f t="shared" si="1318"/>
        <v>-</v>
      </c>
      <c r="HK440" s="361" t="str">
        <f t="shared" si="1319"/>
        <v>-</v>
      </c>
      <c r="HL440" s="361" t="str">
        <f t="shared" si="1320"/>
        <v>-</v>
      </c>
      <c r="HM440" s="361" t="str">
        <f t="shared" si="1321"/>
        <v>-</v>
      </c>
      <c r="HN440" s="361" t="str">
        <f t="shared" si="1322"/>
        <v>-</v>
      </c>
      <c r="HO440" s="361" t="str">
        <f t="shared" si="1323"/>
        <v>-</v>
      </c>
      <c r="HP440" s="361" t="str">
        <f t="shared" si="1324"/>
        <v>-</v>
      </c>
      <c r="HQ440" s="361" t="str">
        <f t="shared" si="1325"/>
        <v>-</v>
      </c>
      <c r="HR440" s="361" t="str">
        <f t="shared" si="1326"/>
        <v>-</v>
      </c>
      <c r="HS440" s="361" t="str">
        <f t="shared" si="1327"/>
        <v>-</v>
      </c>
      <c r="HT440" s="361" t="str">
        <f t="shared" si="1328"/>
        <v>-</v>
      </c>
      <c r="HU440" s="361" t="str">
        <f t="shared" si="1329"/>
        <v>-</v>
      </c>
      <c r="HV440" s="361" t="str">
        <f t="shared" si="1330"/>
        <v>-</v>
      </c>
      <c r="HW440" s="361" t="str">
        <f t="shared" si="1331"/>
        <v>-</v>
      </c>
      <c r="HX440" s="361" t="str">
        <f t="shared" si="1332"/>
        <v>-</v>
      </c>
      <c r="HY440" s="361" t="str">
        <f t="shared" si="1333"/>
        <v>-</v>
      </c>
      <c r="HZ440" s="361" t="str">
        <f t="shared" si="1334"/>
        <v>-</v>
      </c>
      <c r="IA440" s="361" t="str">
        <f t="shared" si="1335"/>
        <v>-</v>
      </c>
      <c r="IB440" s="361" t="str">
        <f t="shared" si="1336"/>
        <v>-</v>
      </c>
      <c r="IC440" s="361" t="str">
        <f t="shared" si="1337"/>
        <v>-</v>
      </c>
      <c r="ID440" s="361" t="str">
        <f t="shared" si="1338"/>
        <v>-</v>
      </c>
      <c r="IE440" s="361" t="str">
        <f t="shared" si="1339"/>
        <v>-</v>
      </c>
      <c r="IF440" s="444" t="s">
        <v>1247</v>
      </c>
      <c r="IG440" s="56" t="str">
        <f t="shared" si="1475"/>
        <v>-</v>
      </c>
      <c r="IH440" s="56" t="str">
        <f t="shared" si="1476"/>
        <v>-</v>
      </c>
      <c r="II440" s="56" t="str">
        <f t="shared" si="1477"/>
        <v>-</v>
      </c>
      <c r="IJ440" s="56" t="str">
        <f t="shared" si="1478"/>
        <v>-</v>
      </c>
      <c r="IK440" s="56" t="str">
        <f t="shared" si="1340"/>
        <v>-</v>
      </c>
      <c r="IL440" s="56" t="str">
        <f t="shared" si="1341"/>
        <v>-</v>
      </c>
      <c r="IM440" s="56" t="str">
        <f t="shared" si="1342"/>
        <v>-</v>
      </c>
      <c r="IN440" s="56" t="str">
        <f t="shared" si="1343"/>
        <v>-</v>
      </c>
      <c r="IO440" s="56" t="str">
        <f t="shared" si="1344"/>
        <v>-</v>
      </c>
      <c r="IP440" s="56" t="str">
        <f t="shared" si="1345"/>
        <v>-</v>
      </c>
      <c r="IQ440" s="56" t="str">
        <f t="shared" si="1346"/>
        <v>-</v>
      </c>
      <c r="IR440" s="56" t="str">
        <f t="shared" si="1347"/>
        <v>-</v>
      </c>
      <c r="IS440" s="56" t="str">
        <f t="shared" si="1348"/>
        <v>-</v>
      </c>
      <c r="IT440" s="56" t="str">
        <f t="shared" si="1349"/>
        <v>-</v>
      </c>
      <c r="IU440" s="56" t="str">
        <f t="shared" si="1350"/>
        <v>-</v>
      </c>
      <c r="IV440" s="56" t="str">
        <f t="shared" si="1351"/>
        <v>-</v>
      </c>
      <c r="IW440" s="56" t="str">
        <f t="shared" si="1352"/>
        <v>-</v>
      </c>
      <c r="IX440" s="56" t="str">
        <f t="shared" si="1353"/>
        <v>-</v>
      </c>
      <c r="IY440" s="56" t="str">
        <f t="shared" si="1354"/>
        <v>-</v>
      </c>
      <c r="IZ440" s="56" t="str">
        <f t="shared" si="1355"/>
        <v>-</v>
      </c>
      <c r="JA440" s="56" t="str">
        <f t="shared" si="1356"/>
        <v>-</v>
      </c>
      <c r="JB440" s="56" t="str">
        <f t="shared" si="1357"/>
        <v>-</v>
      </c>
      <c r="JC440" s="56" t="str">
        <f t="shared" si="1358"/>
        <v>-</v>
      </c>
      <c r="JD440" s="56" t="str">
        <f t="shared" si="1359"/>
        <v>-</v>
      </c>
      <c r="JE440" s="56" t="str">
        <f t="shared" si="1360"/>
        <v>-</v>
      </c>
      <c r="JF440" s="56" t="str">
        <f t="shared" si="1361"/>
        <v>-</v>
      </c>
      <c r="JG440" s="56" t="str">
        <f t="shared" si="1362"/>
        <v>-</v>
      </c>
      <c r="JH440" s="56" t="str">
        <f t="shared" si="1363"/>
        <v>-</v>
      </c>
      <c r="JI440" s="56" t="str">
        <f t="shared" si="1364"/>
        <v>-</v>
      </c>
      <c r="JJ440" s="56" t="str">
        <f t="shared" si="1365"/>
        <v>-</v>
      </c>
      <c r="JK440" s="56" t="str">
        <f t="shared" si="1366"/>
        <v>-</v>
      </c>
      <c r="JL440" s="56" t="str">
        <f t="shared" si="1367"/>
        <v>-</v>
      </c>
      <c r="JM440" s="56" t="str">
        <f t="shared" si="1368"/>
        <v>-</v>
      </c>
      <c r="JN440" s="56" t="str">
        <f t="shared" si="1369"/>
        <v>-</v>
      </c>
      <c r="JO440" s="56" t="str">
        <f t="shared" si="1370"/>
        <v>-</v>
      </c>
      <c r="JP440" s="56" t="str">
        <f t="shared" si="1371"/>
        <v>-</v>
      </c>
      <c r="JQ440" s="56" t="str">
        <f t="shared" si="1372"/>
        <v>-</v>
      </c>
      <c r="JR440" s="56" t="str">
        <f t="shared" si="1373"/>
        <v>-</v>
      </c>
      <c r="JS440" s="56" t="str">
        <f t="shared" si="1374"/>
        <v>-</v>
      </c>
      <c r="JT440" s="56" t="str">
        <f t="shared" si="1375"/>
        <v>-</v>
      </c>
      <c r="JU440" s="56" t="str">
        <f t="shared" si="1376"/>
        <v>-</v>
      </c>
      <c r="JV440" s="56" t="str">
        <f t="shared" si="1377"/>
        <v>-</v>
      </c>
      <c r="JW440" s="56" t="str">
        <f t="shared" si="1378"/>
        <v>-</v>
      </c>
      <c r="JX440" s="56" t="str">
        <f t="shared" si="1379"/>
        <v>-</v>
      </c>
      <c r="JY440" s="56" t="str">
        <f t="shared" si="1380"/>
        <v>-</v>
      </c>
      <c r="JZ440" s="56" t="str">
        <f t="shared" si="1381"/>
        <v>-</v>
      </c>
      <c r="KA440" s="444" t="s">
        <v>1247</v>
      </c>
      <c r="KB440" s="360">
        <f>IF(ISNUMBER(INDEX($EQ$15:$GK$521,$B440,EO$11)),MAX(KB$14:KB439)+1,0)</f>
        <v>0</v>
      </c>
      <c r="KC440" s="360" t="str">
        <f t="shared" si="1479"/>
        <v/>
      </c>
      <c r="KD440" s="373" t="s">
        <v>2</v>
      </c>
      <c r="KE440" s="215"/>
      <c r="KF440" s="60"/>
      <c r="KG440" s="60"/>
      <c r="KH440" s="60"/>
      <c r="KI440" s="60"/>
      <c r="KJ440" s="60"/>
      <c r="KK440" s="60"/>
      <c r="KL440" s="60"/>
      <c r="KM440" s="60"/>
      <c r="KN440" s="60"/>
      <c r="KO440" s="60"/>
      <c r="KP440" s="60"/>
      <c r="KQ440" s="60"/>
      <c r="KR440" s="60"/>
      <c r="KS440" s="60"/>
      <c r="KT440" s="60"/>
      <c r="KU440" s="60"/>
      <c r="KV440" s="60"/>
      <c r="KW440" s="60"/>
      <c r="KX440" s="60"/>
      <c r="KY440" s="60"/>
      <c r="KZ440" s="283" t="str">
        <f t="shared" si="1382"/>
        <v/>
      </c>
      <c r="LA440" s="26"/>
      <c r="LB440" s="18"/>
      <c r="LC440" s="18"/>
      <c r="LD440" s="18"/>
      <c r="LE440" s="18"/>
      <c r="LF440" s="18"/>
      <c r="LG440" s="18"/>
      <c r="LH440" s="18"/>
      <c r="LI440" s="18"/>
      <c r="LJ440" s="18"/>
      <c r="LK440" s="18"/>
      <c r="LL440" s="18"/>
      <c r="LM440" s="18"/>
      <c r="LN440" s="63"/>
      <c r="LO440" s="251">
        <f t="shared" si="1383"/>
        <v>0</v>
      </c>
      <c r="LP440" s="251">
        <f t="shared" si="1384"/>
        <v>0</v>
      </c>
      <c r="LQ440" s="251">
        <f t="shared" si="1385"/>
        <v>0</v>
      </c>
      <c r="LR440" s="251">
        <f t="shared" si="1386"/>
        <v>0</v>
      </c>
      <c r="LS440" s="251">
        <f t="shared" si="1387"/>
        <v>0</v>
      </c>
      <c r="LT440" s="251">
        <f t="shared" si="1388"/>
        <v>0</v>
      </c>
      <c r="LU440" s="251">
        <f t="shared" si="1389"/>
        <v>0</v>
      </c>
      <c r="LV440" s="251">
        <f t="shared" si="1390"/>
        <v>0</v>
      </c>
      <c r="LW440" s="251">
        <f t="shared" si="1391"/>
        <v>0</v>
      </c>
      <c r="LX440" s="251">
        <f t="shared" si="1392"/>
        <v>0</v>
      </c>
      <c r="LY440" s="251">
        <f t="shared" si="1393"/>
        <v>0</v>
      </c>
      <c r="LZ440" s="251">
        <f t="shared" si="1394"/>
        <v>0</v>
      </c>
      <c r="MA440" s="63" t="str">
        <f t="shared" si="1395"/>
        <v/>
      </c>
      <c r="MB440" s="63" t="str">
        <f t="shared" si="1287"/>
        <v/>
      </c>
      <c r="MC440" s="63">
        <f t="shared" si="1288"/>
        <v>426</v>
      </c>
      <c r="MD440" s="63" t="str">
        <f t="shared" si="1289"/>
        <v/>
      </c>
      <c r="ME440" s="63" t="str">
        <f t="shared" si="1290"/>
        <v/>
      </c>
      <c r="MF440" s="315" t="str">
        <f t="shared" si="1396"/>
        <v/>
      </c>
      <c r="MG440" s="315">
        <f>IF(ISNUMBER(MATCH(EO440,$ME$15:$ME$520,0)),0,MAX(MG$14:MG439)+1)</f>
        <v>0</v>
      </c>
      <c r="MH440" s="315" t="str">
        <f t="shared" si="1397"/>
        <v/>
      </c>
      <c r="MI440" s="369"/>
      <c r="MJ440" s="68"/>
      <c r="MK440" s="18"/>
      <c r="ML440" s="242"/>
      <c r="MM440" s="242"/>
      <c r="MN440" s="59"/>
      <c r="MO440" s="59"/>
      <c r="MP440" s="285"/>
      <c r="MQ440" s="59"/>
      <c r="MR440" s="59"/>
      <c r="MS440" s="285"/>
      <c r="MT440" s="59"/>
      <c r="MU440" s="285"/>
      <c r="MV440" s="59"/>
      <c r="MW440" s="59"/>
      <c r="MX440" s="59"/>
      <c r="MY440" s="59"/>
      <c r="MZ440" s="59"/>
      <c r="NA440" s="59"/>
      <c r="NB440" s="59"/>
      <c r="NC440" s="59"/>
      <c r="ND440" s="59"/>
      <c r="NE440" s="59"/>
      <c r="NF440" s="59"/>
      <c r="NG440" s="59"/>
      <c r="NH440" s="59"/>
      <c r="NI440" s="59"/>
      <c r="NJ440" s="59"/>
      <c r="NK440" s="59"/>
      <c r="NL440" s="454"/>
      <c r="NM440" s="454"/>
      <c r="NN440" s="59"/>
      <c r="NO440" s="18"/>
      <c r="NP440" s="18"/>
      <c r="NQ440" s="18"/>
      <c r="NR440" s="18"/>
      <c r="NS440" s="18"/>
      <c r="NT440" s="18"/>
      <c r="NU440" s="18"/>
      <c r="NV440" s="18"/>
      <c r="NW440" s="18"/>
      <c r="NX440" s="18"/>
      <c r="NY440" s="18"/>
      <c r="NZ440" s="18"/>
      <c r="OA440" s="18"/>
      <c r="OB440" s="18"/>
      <c r="OC440" s="18"/>
      <c r="OZ440" s="59"/>
      <c r="PA440" s="251" t="str">
        <f t="shared" si="1398"/>
        <v/>
      </c>
      <c r="PB440" s="251" t="str">
        <f t="shared" si="1399"/>
        <v/>
      </c>
      <c r="PC440" s="251" t="str">
        <f t="shared" si="1400"/>
        <v/>
      </c>
      <c r="PD440" s="251" t="str">
        <f t="shared" si="1401"/>
        <v/>
      </c>
      <c r="PE440" s="251" t="str">
        <f t="shared" si="1402"/>
        <v/>
      </c>
      <c r="PF440" s="251" t="str">
        <f t="shared" si="1403"/>
        <v/>
      </c>
      <c r="PG440" s="251" t="str">
        <f t="shared" si="1404"/>
        <v/>
      </c>
      <c r="PH440" s="251" t="str">
        <f t="shared" si="1405"/>
        <v/>
      </c>
      <c r="PI440" s="251" t="str">
        <f t="shared" si="1406"/>
        <v/>
      </c>
      <c r="PJ440" s="251" t="str">
        <f t="shared" si="1407"/>
        <v/>
      </c>
      <c r="PK440" s="251" t="str">
        <f t="shared" si="1408"/>
        <v/>
      </c>
      <c r="PL440" s="251" t="str">
        <f t="shared" si="1409"/>
        <v/>
      </c>
      <c r="PM440" s="251" t="str">
        <f t="shared" si="1410"/>
        <v/>
      </c>
      <c r="PN440" s="251" t="str">
        <f t="shared" si="1411"/>
        <v/>
      </c>
      <c r="PO440" s="251" t="str">
        <f t="shared" si="1412"/>
        <v/>
      </c>
      <c r="PP440" s="251" t="str">
        <f t="shared" si="1413"/>
        <v/>
      </c>
      <c r="PQ440" s="251" t="str">
        <f t="shared" si="1414"/>
        <v/>
      </c>
      <c r="PR440" s="251" t="str">
        <f t="shared" si="1415"/>
        <v/>
      </c>
      <c r="PS440" s="251" t="str">
        <f t="shared" si="1416"/>
        <v/>
      </c>
      <c r="PT440" s="251" t="str">
        <f t="shared" si="1417"/>
        <v/>
      </c>
      <c r="PU440" s="251" t="str">
        <f t="shared" si="1418"/>
        <v/>
      </c>
      <c r="PV440" s="251" t="str">
        <f t="shared" si="1419"/>
        <v/>
      </c>
      <c r="PW440" s="251" t="str">
        <f t="shared" si="1420"/>
        <v/>
      </c>
      <c r="PX440" s="251" t="str">
        <f t="shared" si="1421"/>
        <v/>
      </c>
      <c r="PY440" s="251" t="str">
        <f t="shared" si="1422"/>
        <v/>
      </c>
      <c r="PZ440" s="251" t="str">
        <f t="shared" si="1423"/>
        <v/>
      </c>
      <c r="QA440" s="251" t="str">
        <f t="shared" si="1424"/>
        <v/>
      </c>
      <c r="QB440" s="251" t="str">
        <f t="shared" si="1425"/>
        <v/>
      </c>
      <c r="QC440" s="251" t="str">
        <f t="shared" si="1426"/>
        <v/>
      </c>
      <c r="QD440" s="251" t="str">
        <f t="shared" si="1427"/>
        <v/>
      </c>
      <c r="QE440" s="251" t="str">
        <f t="shared" si="1428"/>
        <v/>
      </c>
      <c r="QF440" s="63">
        <f t="shared" si="1429"/>
        <v>0</v>
      </c>
      <c r="QG440" s="59"/>
      <c r="QH440" s="59"/>
      <c r="QI440" s="59"/>
      <c r="QJ440" s="59"/>
      <c r="QK440" s="59"/>
      <c r="QL440" s="59"/>
      <c r="QM440" s="59"/>
      <c r="QN440" s="59"/>
    </row>
    <row r="441" spans="1:456" ht="6.75" customHeight="1" x14ac:dyDescent="0.25">
      <c r="A441" s="68"/>
      <c r="B441" s="389" t="str">
        <f t="shared" si="1291"/>
        <v/>
      </c>
      <c r="C441" s="72"/>
      <c r="D441" s="261"/>
      <c r="E441" s="59"/>
      <c r="F441" s="229"/>
      <c r="G441" s="295"/>
      <c r="H441" s="295"/>
      <c r="I441" s="229"/>
      <c r="J441" s="295"/>
      <c r="K441" s="295"/>
      <c r="L441" s="229"/>
      <c r="M441" s="295"/>
      <c r="N441" s="295"/>
      <c r="O441" s="229"/>
      <c r="P441" s="295"/>
      <c r="Q441" s="295"/>
      <c r="R441" s="229"/>
      <c r="S441" s="230"/>
      <c r="T441" s="231"/>
      <c r="U441" s="229"/>
      <c r="V441" s="230"/>
      <c r="W441" s="231"/>
      <c r="X441" s="229"/>
      <c r="Y441" s="230"/>
      <c r="Z441" s="231"/>
      <c r="AA441" s="229"/>
      <c r="AB441" s="295"/>
      <c r="AC441" s="295"/>
      <c r="AD441" s="229"/>
      <c r="AE441" s="295"/>
      <c r="AF441" s="295"/>
      <c r="AG441" s="229"/>
      <c r="AH441" s="295"/>
      <c r="AI441" s="295"/>
      <c r="AJ441" s="229"/>
      <c r="AK441" s="295"/>
      <c r="AL441" s="295"/>
      <c r="AM441" s="229"/>
      <c r="AN441" s="295"/>
      <c r="AO441" s="295"/>
      <c r="AP441" s="243"/>
      <c r="AQ441" s="295"/>
      <c r="AR441" s="290"/>
      <c r="AS441" s="243"/>
      <c r="AT441" s="295"/>
      <c r="AU441" s="290"/>
      <c r="AV441" s="229"/>
      <c r="AW441" s="230"/>
      <c r="AX441" s="231"/>
      <c r="AY441" s="229"/>
      <c r="AZ441" s="230"/>
      <c r="BA441" s="231"/>
      <c r="BB441" s="229"/>
      <c r="BC441" s="230"/>
      <c r="BD441" s="231"/>
      <c r="BE441" s="229"/>
      <c r="BF441" s="230"/>
      <c r="BG441" s="231"/>
      <c r="BH441" s="229"/>
      <c r="BI441" s="230"/>
      <c r="BJ441" s="231"/>
      <c r="BK441" s="243"/>
      <c r="BL441" s="230"/>
      <c r="BM441" s="231"/>
      <c r="BN441" s="243"/>
      <c r="BO441" s="230"/>
      <c r="BP441" s="231"/>
      <c r="BQ441" s="229"/>
      <c r="BR441" s="230"/>
      <c r="BS441" s="231"/>
      <c r="BT441" s="229"/>
      <c r="BU441" s="230"/>
      <c r="BV441" s="231"/>
      <c r="BW441" s="229"/>
      <c r="BX441" s="230"/>
      <c r="BY441" s="231"/>
      <c r="BZ441" s="229"/>
      <c r="CA441" s="230"/>
      <c r="CB441" s="231"/>
      <c r="CC441" s="229"/>
      <c r="CD441" s="230"/>
      <c r="CE441" s="231"/>
      <c r="CF441" s="331"/>
      <c r="CG441" s="332"/>
      <c r="CH441" s="385"/>
      <c r="CI441" s="331"/>
      <c r="CJ441" s="332"/>
      <c r="CK441" s="385"/>
      <c r="CL441" s="243"/>
      <c r="CM441" s="230"/>
      <c r="CN441" s="354"/>
      <c r="CO441" s="243"/>
      <c r="CP441" s="230"/>
      <c r="CQ441" s="231"/>
      <c r="CR441" s="331"/>
      <c r="CS441" s="332"/>
      <c r="CT441" s="333"/>
      <c r="CU441" s="229"/>
      <c r="CV441" s="230"/>
      <c r="CW441" s="231"/>
      <c r="CX441" s="331"/>
      <c r="CY441" s="332"/>
      <c r="CZ441" s="333"/>
      <c r="DA441" s="331"/>
      <c r="DB441" s="332"/>
      <c r="DC441" s="333"/>
      <c r="DD441" s="331"/>
      <c r="DE441" s="332"/>
      <c r="DF441" s="333"/>
      <c r="DG441" s="331"/>
      <c r="DH441" s="332"/>
      <c r="DI441" s="333"/>
      <c r="DJ441" s="229"/>
      <c r="DK441" s="230"/>
      <c r="DL441" s="231"/>
      <c r="DM441" s="229"/>
      <c r="DN441" s="230"/>
      <c r="DO441" s="231"/>
      <c r="DP441" s="331"/>
      <c r="DQ441" s="332"/>
      <c r="DR441" s="333"/>
      <c r="DS441" s="331"/>
      <c r="DT441" s="332"/>
      <c r="DU441" s="333"/>
      <c r="DV441" s="331"/>
      <c r="DW441" s="332"/>
      <c r="DX441" s="333"/>
      <c r="DY441" s="331"/>
      <c r="DZ441" s="332"/>
      <c r="EA441" s="333"/>
      <c r="EB441" s="331"/>
      <c r="EC441" s="332"/>
      <c r="ED441" s="333"/>
      <c r="EE441" s="331"/>
      <c r="EF441" s="332"/>
      <c r="EG441" s="333"/>
      <c r="EH441" s="229"/>
      <c r="EI441" s="230"/>
      <c r="EJ441" s="231"/>
      <c r="EK441" s="229"/>
      <c r="EL441" s="230"/>
      <c r="EM441" s="231"/>
      <c r="EN441" s="244"/>
      <c r="EO441" s="269" t="str">
        <f t="shared" si="1292"/>
        <v/>
      </c>
      <c r="EP441" s="444" t="s">
        <v>1247</v>
      </c>
      <c r="EQ441" s="360" t="str">
        <f t="shared" si="1430"/>
        <v/>
      </c>
      <c r="ER441" s="360" t="str">
        <f t="shared" si="1431"/>
        <v/>
      </c>
      <c r="ES441" s="360" t="str">
        <f t="shared" si="1432"/>
        <v/>
      </c>
      <c r="ET441" s="360" t="str">
        <f t="shared" si="1433"/>
        <v/>
      </c>
      <c r="EU441" s="360" t="str">
        <f t="shared" si="1434"/>
        <v/>
      </c>
      <c r="EV441" s="360" t="str">
        <f t="shared" si="1435"/>
        <v/>
      </c>
      <c r="EW441" s="360" t="str">
        <f t="shared" si="1436"/>
        <v/>
      </c>
      <c r="EX441" s="360" t="str">
        <f t="shared" si="1437"/>
        <v/>
      </c>
      <c r="EY441" s="360" t="str">
        <f t="shared" si="1438"/>
        <v/>
      </c>
      <c r="EZ441" s="360" t="str">
        <f t="shared" si="1439"/>
        <v/>
      </c>
      <c r="FA441" s="360" t="str">
        <f t="shared" si="1440"/>
        <v/>
      </c>
      <c r="FB441" s="360" t="str">
        <f t="shared" si="1441"/>
        <v/>
      </c>
      <c r="FC441" s="360" t="str">
        <f t="shared" si="1442"/>
        <v/>
      </c>
      <c r="FD441" s="360" t="str">
        <f t="shared" si="1443"/>
        <v/>
      </c>
      <c r="FE441" s="360" t="str">
        <f t="shared" si="1444"/>
        <v/>
      </c>
      <c r="FF441" s="360" t="str">
        <f t="shared" si="1445"/>
        <v/>
      </c>
      <c r="FG441" s="360" t="str">
        <f t="shared" si="1446"/>
        <v/>
      </c>
      <c r="FH441" s="360" t="str">
        <f t="shared" si="1447"/>
        <v/>
      </c>
      <c r="FI441" s="360" t="str">
        <f t="shared" si="1448"/>
        <v/>
      </c>
      <c r="FJ441" s="360" t="str">
        <f t="shared" si="1449"/>
        <v/>
      </c>
      <c r="FK441" s="360" t="str">
        <f t="shared" si="1450"/>
        <v/>
      </c>
      <c r="FL441" s="360" t="str">
        <f t="shared" si="1451"/>
        <v/>
      </c>
      <c r="FM441" s="360" t="str">
        <f t="shared" si="1452"/>
        <v/>
      </c>
      <c r="FN441" s="360" t="str">
        <f t="shared" si="1453"/>
        <v/>
      </c>
      <c r="FO441" s="360" t="str">
        <f t="shared" si="1454"/>
        <v/>
      </c>
      <c r="FP441" s="360" t="str">
        <f t="shared" si="1455"/>
        <v/>
      </c>
      <c r="FQ441" s="360" t="str">
        <f t="shared" si="1456"/>
        <v/>
      </c>
      <c r="FR441" s="360" t="str">
        <f t="shared" si="1457"/>
        <v/>
      </c>
      <c r="FS441" s="360" t="str">
        <f t="shared" si="1458"/>
        <v/>
      </c>
      <c r="FT441" s="360" t="str">
        <f t="shared" si="1293"/>
        <v/>
      </c>
      <c r="FU441" s="360" t="str">
        <f t="shared" si="1459"/>
        <v/>
      </c>
      <c r="FV441" s="360" t="str">
        <f t="shared" si="1460"/>
        <v/>
      </c>
      <c r="FW441" s="360" t="str">
        <f t="shared" si="1461"/>
        <v/>
      </c>
      <c r="FX441" s="360" t="str">
        <f t="shared" si="1462"/>
        <v/>
      </c>
      <c r="FY441" s="360" t="str">
        <f t="shared" si="1463"/>
        <v/>
      </c>
      <c r="FZ441" s="360" t="str">
        <f t="shared" si="1464"/>
        <v/>
      </c>
      <c r="GA441" s="360" t="str">
        <f t="shared" si="1465"/>
        <v/>
      </c>
      <c r="GB441" s="360" t="str">
        <f t="shared" si="1466"/>
        <v/>
      </c>
      <c r="GC441" s="360" t="str">
        <f t="shared" si="1467"/>
        <v/>
      </c>
      <c r="GD441" s="360" t="str">
        <f t="shared" si="1468"/>
        <v/>
      </c>
      <c r="GE441" s="360" t="str">
        <f t="shared" si="1469"/>
        <v/>
      </c>
      <c r="GF441" s="360" t="str">
        <f t="shared" si="1470"/>
        <v/>
      </c>
      <c r="GG441" s="360" t="str">
        <f t="shared" si="1471"/>
        <v/>
      </c>
      <c r="GH441" s="360" t="str">
        <f t="shared" si="1472"/>
        <v/>
      </c>
      <c r="GI441" s="360" t="str">
        <f t="shared" si="1473"/>
        <v/>
      </c>
      <c r="GJ441" s="360" t="str">
        <f t="shared" si="1474"/>
        <v/>
      </c>
      <c r="GK441" s="444" t="s">
        <v>1247</v>
      </c>
      <c r="GL441" s="361" t="str">
        <f t="shared" si="1294"/>
        <v>-</v>
      </c>
      <c r="GM441" s="361" t="str">
        <f t="shared" si="1295"/>
        <v>-</v>
      </c>
      <c r="GN441" s="361" t="str">
        <f t="shared" si="1296"/>
        <v>-</v>
      </c>
      <c r="GO441" s="361" t="str">
        <f t="shared" si="1297"/>
        <v>-</v>
      </c>
      <c r="GP441" s="361" t="str">
        <f t="shared" si="1298"/>
        <v>-</v>
      </c>
      <c r="GQ441" s="361" t="str">
        <f t="shared" si="1299"/>
        <v>-</v>
      </c>
      <c r="GR441" s="361" t="str">
        <f t="shared" si="1300"/>
        <v>-</v>
      </c>
      <c r="GS441" s="361" t="str">
        <f t="shared" si="1301"/>
        <v>-</v>
      </c>
      <c r="GT441" s="361" t="str">
        <f t="shared" si="1302"/>
        <v>-</v>
      </c>
      <c r="GU441" s="361" t="str">
        <f t="shared" si="1303"/>
        <v>-</v>
      </c>
      <c r="GV441" s="361" t="str">
        <f t="shared" si="1304"/>
        <v>-</v>
      </c>
      <c r="GW441" s="361" t="str">
        <f t="shared" si="1305"/>
        <v>-</v>
      </c>
      <c r="GX441" s="361" t="str">
        <f t="shared" si="1306"/>
        <v>-</v>
      </c>
      <c r="GY441" s="361" t="str">
        <f t="shared" si="1307"/>
        <v>-</v>
      </c>
      <c r="GZ441" s="361" t="str">
        <f t="shared" si="1308"/>
        <v>-</v>
      </c>
      <c r="HA441" s="361" t="str">
        <f t="shared" si="1309"/>
        <v>-</v>
      </c>
      <c r="HB441" s="361" t="str">
        <f t="shared" si="1310"/>
        <v>-</v>
      </c>
      <c r="HC441" s="361" t="str">
        <f t="shared" si="1311"/>
        <v>-</v>
      </c>
      <c r="HD441" s="361" t="str">
        <f t="shared" si="1312"/>
        <v>-</v>
      </c>
      <c r="HE441" s="361" t="str">
        <f t="shared" si="1313"/>
        <v>-</v>
      </c>
      <c r="HF441" s="361" t="str">
        <f t="shared" si="1314"/>
        <v>-</v>
      </c>
      <c r="HG441" s="361" t="str">
        <f t="shared" si="1315"/>
        <v>-</v>
      </c>
      <c r="HH441" s="361" t="str">
        <f t="shared" si="1316"/>
        <v>-</v>
      </c>
      <c r="HI441" s="361" t="str">
        <f t="shared" si="1317"/>
        <v>-</v>
      </c>
      <c r="HJ441" s="361" t="str">
        <f t="shared" si="1318"/>
        <v>-</v>
      </c>
      <c r="HK441" s="361" t="str">
        <f t="shared" si="1319"/>
        <v>-</v>
      </c>
      <c r="HL441" s="361" t="str">
        <f t="shared" si="1320"/>
        <v>-</v>
      </c>
      <c r="HM441" s="361" t="str">
        <f t="shared" si="1321"/>
        <v>-</v>
      </c>
      <c r="HN441" s="361" t="str">
        <f t="shared" si="1322"/>
        <v>-</v>
      </c>
      <c r="HO441" s="361" t="str">
        <f t="shared" si="1323"/>
        <v>-</v>
      </c>
      <c r="HP441" s="361" t="str">
        <f t="shared" si="1324"/>
        <v>-</v>
      </c>
      <c r="HQ441" s="361" t="str">
        <f t="shared" si="1325"/>
        <v>-</v>
      </c>
      <c r="HR441" s="361" t="str">
        <f t="shared" si="1326"/>
        <v>-</v>
      </c>
      <c r="HS441" s="361" t="str">
        <f t="shared" si="1327"/>
        <v>-</v>
      </c>
      <c r="HT441" s="361" t="str">
        <f t="shared" si="1328"/>
        <v>-</v>
      </c>
      <c r="HU441" s="361" t="str">
        <f t="shared" si="1329"/>
        <v>-</v>
      </c>
      <c r="HV441" s="361" t="str">
        <f t="shared" si="1330"/>
        <v>-</v>
      </c>
      <c r="HW441" s="361" t="str">
        <f t="shared" si="1331"/>
        <v>-</v>
      </c>
      <c r="HX441" s="361" t="str">
        <f t="shared" si="1332"/>
        <v>-</v>
      </c>
      <c r="HY441" s="361" t="str">
        <f t="shared" si="1333"/>
        <v>-</v>
      </c>
      <c r="HZ441" s="361" t="str">
        <f t="shared" si="1334"/>
        <v>-</v>
      </c>
      <c r="IA441" s="361" t="str">
        <f t="shared" si="1335"/>
        <v>-</v>
      </c>
      <c r="IB441" s="361" t="str">
        <f t="shared" si="1336"/>
        <v>-</v>
      </c>
      <c r="IC441" s="361" t="str">
        <f t="shared" si="1337"/>
        <v>-</v>
      </c>
      <c r="ID441" s="361" t="str">
        <f t="shared" si="1338"/>
        <v>-</v>
      </c>
      <c r="IE441" s="361" t="str">
        <f t="shared" si="1339"/>
        <v>-</v>
      </c>
      <c r="IF441" s="444" t="s">
        <v>1247</v>
      </c>
      <c r="IG441" s="56" t="str">
        <f t="shared" si="1475"/>
        <v>-</v>
      </c>
      <c r="IH441" s="56" t="str">
        <f t="shared" si="1476"/>
        <v>-</v>
      </c>
      <c r="II441" s="56" t="str">
        <f t="shared" si="1477"/>
        <v>-</v>
      </c>
      <c r="IJ441" s="56" t="str">
        <f t="shared" si="1478"/>
        <v>-</v>
      </c>
      <c r="IK441" s="56" t="str">
        <f t="shared" si="1340"/>
        <v>-</v>
      </c>
      <c r="IL441" s="56" t="str">
        <f t="shared" si="1341"/>
        <v>-</v>
      </c>
      <c r="IM441" s="56" t="str">
        <f t="shared" si="1342"/>
        <v>-</v>
      </c>
      <c r="IN441" s="56" t="str">
        <f t="shared" si="1343"/>
        <v>-</v>
      </c>
      <c r="IO441" s="56" t="str">
        <f t="shared" si="1344"/>
        <v>-</v>
      </c>
      <c r="IP441" s="56" t="str">
        <f t="shared" si="1345"/>
        <v>-</v>
      </c>
      <c r="IQ441" s="56" t="str">
        <f t="shared" si="1346"/>
        <v>-</v>
      </c>
      <c r="IR441" s="56" t="str">
        <f t="shared" si="1347"/>
        <v>-</v>
      </c>
      <c r="IS441" s="56" t="str">
        <f t="shared" si="1348"/>
        <v>-</v>
      </c>
      <c r="IT441" s="56" t="str">
        <f t="shared" si="1349"/>
        <v>-</v>
      </c>
      <c r="IU441" s="56" t="str">
        <f t="shared" si="1350"/>
        <v>-</v>
      </c>
      <c r="IV441" s="56" t="str">
        <f t="shared" si="1351"/>
        <v>-</v>
      </c>
      <c r="IW441" s="56" t="str">
        <f t="shared" si="1352"/>
        <v>-</v>
      </c>
      <c r="IX441" s="56" t="str">
        <f t="shared" si="1353"/>
        <v>-</v>
      </c>
      <c r="IY441" s="56" t="str">
        <f t="shared" si="1354"/>
        <v>-</v>
      </c>
      <c r="IZ441" s="56" t="str">
        <f t="shared" si="1355"/>
        <v>-</v>
      </c>
      <c r="JA441" s="56" t="str">
        <f t="shared" si="1356"/>
        <v>-</v>
      </c>
      <c r="JB441" s="56" t="str">
        <f t="shared" si="1357"/>
        <v>-</v>
      </c>
      <c r="JC441" s="56" t="str">
        <f t="shared" si="1358"/>
        <v>-</v>
      </c>
      <c r="JD441" s="56" t="str">
        <f t="shared" si="1359"/>
        <v>-</v>
      </c>
      <c r="JE441" s="56" t="str">
        <f t="shared" si="1360"/>
        <v>-</v>
      </c>
      <c r="JF441" s="56" t="str">
        <f t="shared" si="1361"/>
        <v>-</v>
      </c>
      <c r="JG441" s="56" t="str">
        <f t="shared" si="1362"/>
        <v>-</v>
      </c>
      <c r="JH441" s="56" t="str">
        <f t="shared" si="1363"/>
        <v>-</v>
      </c>
      <c r="JI441" s="56" t="str">
        <f t="shared" si="1364"/>
        <v>-</v>
      </c>
      <c r="JJ441" s="56" t="str">
        <f t="shared" si="1365"/>
        <v>-</v>
      </c>
      <c r="JK441" s="56" t="str">
        <f t="shared" si="1366"/>
        <v>-</v>
      </c>
      <c r="JL441" s="56" t="str">
        <f t="shared" si="1367"/>
        <v>-</v>
      </c>
      <c r="JM441" s="56" t="str">
        <f t="shared" si="1368"/>
        <v>-</v>
      </c>
      <c r="JN441" s="56" t="str">
        <f t="shared" si="1369"/>
        <v>-</v>
      </c>
      <c r="JO441" s="56" t="str">
        <f t="shared" si="1370"/>
        <v>-</v>
      </c>
      <c r="JP441" s="56" t="str">
        <f t="shared" si="1371"/>
        <v>-</v>
      </c>
      <c r="JQ441" s="56" t="str">
        <f t="shared" si="1372"/>
        <v>-</v>
      </c>
      <c r="JR441" s="56" t="str">
        <f t="shared" si="1373"/>
        <v>-</v>
      </c>
      <c r="JS441" s="56" t="str">
        <f t="shared" si="1374"/>
        <v>-</v>
      </c>
      <c r="JT441" s="56" t="str">
        <f t="shared" si="1375"/>
        <v>-</v>
      </c>
      <c r="JU441" s="56" t="str">
        <f t="shared" si="1376"/>
        <v>-</v>
      </c>
      <c r="JV441" s="56" t="str">
        <f t="shared" si="1377"/>
        <v>-</v>
      </c>
      <c r="JW441" s="56" t="str">
        <f t="shared" si="1378"/>
        <v>-</v>
      </c>
      <c r="JX441" s="56" t="str">
        <f t="shared" si="1379"/>
        <v>-</v>
      </c>
      <c r="JY441" s="56" t="str">
        <f t="shared" si="1380"/>
        <v>-</v>
      </c>
      <c r="JZ441" s="56" t="str">
        <f t="shared" si="1381"/>
        <v>-</v>
      </c>
      <c r="KA441" s="444" t="s">
        <v>1247</v>
      </c>
      <c r="KB441" s="360">
        <f>IF(ISNUMBER(INDEX($EQ$15:$GK$521,$B441,EO$11)),MAX(KB$14:KB440)+1,0)</f>
        <v>0</v>
      </c>
      <c r="KC441" s="360" t="str">
        <f t="shared" si="1479"/>
        <v/>
      </c>
      <c r="KD441" s="373" t="s">
        <v>2</v>
      </c>
      <c r="KE441" s="215"/>
      <c r="KF441" s="60"/>
      <c r="KG441" s="60"/>
      <c r="KH441" s="60"/>
      <c r="KI441" s="60"/>
      <c r="KJ441" s="60"/>
      <c r="KK441" s="60"/>
      <c r="KL441" s="60"/>
      <c r="KM441" s="60"/>
      <c r="KN441" s="60"/>
      <c r="KO441" s="60"/>
      <c r="KP441" s="60"/>
      <c r="KQ441" s="60"/>
      <c r="KR441" s="60"/>
      <c r="KS441" s="60"/>
      <c r="KT441" s="60"/>
      <c r="KU441" s="60"/>
      <c r="KV441" s="60"/>
      <c r="KW441" s="60"/>
      <c r="KX441" s="60"/>
      <c r="KY441" s="60"/>
      <c r="KZ441" s="283" t="str">
        <f t="shared" si="1382"/>
        <v/>
      </c>
      <c r="LA441" s="26"/>
      <c r="LB441" s="18"/>
      <c r="LC441" s="18"/>
      <c r="LD441" s="18"/>
      <c r="LE441" s="18"/>
      <c r="LF441" s="18"/>
      <c r="LG441" s="18"/>
      <c r="LH441" s="18"/>
      <c r="LI441" s="18"/>
      <c r="LJ441" s="18"/>
      <c r="LK441" s="18"/>
      <c r="LL441" s="18"/>
      <c r="LM441" s="18"/>
      <c r="LN441" s="63"/>
      <c r="LO441" s="251">
        <f t="shared" si="1383"/>
        <v>0</v>
      </c>
      <c r="LP441" s="251">
        <f t="shared" si="1384"/>
        <v>0</v>
      </c>
      <c r="LQ441" s="251">
        <f t="shared" si="1385"/>
        <v>0</v>
      </c>
      <c r="LR441" s="251">
        <f t="shared" si="1386"/>
        <v>0</v>
      </c>
      <c r="LS441" s="251">
        <f t="shared" si="1387"/>
        <v>0</v>
      </c>
      <c r="LT441" s="251">
        <f t="shared" si="1388"/>
        <v>0</v>
      </c>
      <c r="LU441" s="251">
        <f t="shared" si="1389"/>
        <v>0</v>
      </c>
      <c r="LV441" s="251">
        <f t="shared" si="1390"/>
        <v>0</v>
      </c>
      <c r="LW441" s="251">
        <f t="shared" si="1391"/>
        <v>0</v>
      </c>
      <c r="LX441" s="251">
        <f t="shared" si="1392"/>
        <v>0</v>
      </c>
      <c r="LY441" s="251">
        <f t="shared" si="1393"/>
        <v>0</v>
      </c>
      <c r="LZ441" s="251">
        <f t="shared" si="1394"/>
        <v>0</v>
      </c>
      <c r="MA441" s="63" t="str">
        <f t="shared" si="1395"/>
        <v/>
      </c>
      <c r="MB441" s="63" t="str">
        <f t="shared" ref="MB441:MB504" si="1480">IF(MA441="","",IF(MA440=MA441,0,1))</f>
        <v/>
      </c>
      <c r="MC441" s="63">
        <f t="shared" ref="MC441:MC504" si="1481">MC440+1</f>
        <v>427</v>
      </c>
      <c r="MD441" s="63" t="str">
        <f t="shared" ref="MD441:MD504" si="1482">IF(MA441="","",IF(MB441=1,1,MD440+1))</f>
        <v/>
      </c>
      <c r="ME441" s="63" t="str">
        <f t="shared" ref="ME441:ME504" si="1483">IF(ISNUMBER(MA441),INDEX($LB$15:$LH$101,MD441,MA441),"")</f>
        <v/>
      </c>
      <c r="MF441" s="315" t="str">
        <f t="shared" si="1396"/>
        <v/>
      </c>
      <c r="MG441" s="315">
        <f>IF(ISNUMBER(MATCH(EO441,$ME$15:$ME$520,0)),0,MAX(MG$14:MG440)+1)</f>
        <v>0</v>
      </c>
      <c r="MH441" s="315" t="str">
        <f t="shared" si="1397"/>
        <v/>
      </c>
      <c r="MI441" s="369"/>
      <c r="MJ441" s="68"/>
      <c r="MK441" s="18"/>
      <c r="ML441" s="242"/>
      <c r="MM441" s="242"/>
      <c r="MN441" s="59"/>
      <c r="MO441" s="59"/>
      <c r="MP441" s="285"/>
      <c r="MQ441" s="59"/>
      <c r="MR441" s="59"/>
      <c r="MS441" s="285"/>
      <c r="MT441" s="59"/>
      <c r="MU441" s="285"/>
      <c r="MV441" s="59"/>
      <c r="MW441" s="59"/>
      <c r="MX441" s="59"/>
      <c r="MY441" s="59"/>
      <c r="MZ441" s="59"/>
      <c r="NA441" s="59"/>
      <c r="NB441" s="59"/>
      <c r="NC441" s="59"/>
      <c r="ND441" s="59"/>
      <c r="NE441" s="59"/>
      <c r="NF441" s="59"/>
      <c r="NG441" s="59"/>
      <c r="NH441" s="59"/>
      <c r="NI441" s="59"/>
      <c r="NJ441" s="59"/>
      <c r="NK441" s="59"/>
      <c r="NL441" s="454"/>
      <c r="NM441" s="454"/>
      <c r="NN441" s="59"/>
      <c r="NO441" s="18"/>
      <c r="NP441" s="18"/>
      <c r="NQ441" s="18"/>
      <c r="NR441" s="18"/>
      <c r="NS441" s="18"/>
      <c r="NT441" s="18"/>
      <c r="NU441" s="18"/>
      <c r="NV441" s="18"/>
      <c r="NW441" s="18"/>
      <c r="NX441" s="18"/>
      <c r="NY441" s="18"/>
      <c r="NZ441" s="18"/>
      <c r="OA441" s="18"/>
      <c r="OB441" s="18"/>
      <c r="OC441" s="18"/>
      <c r="OZ441" s="59"/>
      <c r="PA441" s="251" t="str">
        <f t="shared" si="1398"/>
        <v/>
      </c>
      <c r="PB441" s="251" t="str">
        <f t="shared" si="1399"/>
        <v/>
      </c>
      <c r="PC441" s="251" t="str">
        <f t="shared" si="1400"/>
        <v/>
      </c>
      <c r="PD441" s="251" t="str">
        <f t="shared" si="1401"/>
        <v/>
      </c>
      <c r="PE441" s="251" t="str">
        <f t="shared" si="1402"/>
        <v/>
      </c>
      <c r="PF441" s="251" t="str">
        <f t="shared" si="1403"/>
        <v/>
      </c>
      <c r="PG441" s="251" t="str">
        <f t="shared" si="1404"/>
        <v/>
      </c>
      <c r="PH441" s="251" t="str">
        <f t="shared" si="1405"/>
        <v/>
      </c>
      <c r="PI441" s="251" t="str">
        <f t="shared" si="1406"/>
        <v/>
      </c>
      <c r="PJ441" s="251" t="str">
        <f t="shared" si="1407"/>
        <v/>
      </c>
      <c r="PK441" s="251" t="str">
        <f t="shared" si="1408"/>
        <v/>
      </c>
      <c r="PL441" s="251" t="str">
        <f t="shared" si="1409"/>
        <v/>
      </c>
      <c r="PM441" s="251" t="str">
        <f t="shared" si="1410"/>
        <v/>
      </c>
      <c r="PN441" s="251" t="str">
        <f t="shared" si="1411"/>
        <v/>
      </c>
      <c r="PO441" s="251" t="str">
        <f t="shared" si="1412"/>
        <v/>
      </c>
      <c r="PP441" s="251" t="str">
        <f t="shared" si="1413"/>
        <v/>
      </c>
      <c r="PQ441" s="251" t="str">
        <f t="shared" si="1414"/>
        <v/>
      </c>
      <c r="PR441" s="251" t="str">
        <f t="shared" si="1415"/>
        <v/>
      </c>
      <c r="PS441" s="251" t="str">
        <f t="shared" si="1416"/>
        <v/>
      </c>
      <c r="PT441" s="251" t="str">
        <f t="shared" si="1417"/>
        <v/>
      </c>
      <c r="PU441" s="251" t="str">
        <f t="shared" si="1418"/>
        <v/>
      </c>
      <c r="PV441" s="251" t="str">
        <f t="shared" si="1419"/>
        <v/>
      </c>
      <c r="PW441" s="251" t="str">
        <f t="shared" si="1420"/>
        <v/>
      </c>
      <c r="PX441" s="251" t="str">
        <f t="shared" si="1421"/>
        <v/>
      </c>
      <c r="PY441" s="251" t="str">
        <f t="shared" si="1422"/>
        <v/>
      </c>
      <c r="PZ441" s="251" t="str">
        <f t="shared" si="1423"/>
        <v/>
      </c>
      <c r="QA441" s="251" t="str">
        <f t="shared" si="1424"/>
        <v/>
      </c>
      <c r="QB441" s="251" t="str">
        <f t="shared" si="1425"/>
        <v/>
      </c>
      <c r="QC441" s="251" t="str">
        <f t="shared" si="1426"/>
        <v/>
      </c>
      <c r="QD441" s="251" t="str">
        <f t="shared" si="1427"/>
        <v/>
      </c>
      <c r="QE441" s="251" t="str">
        <f t="shared" si="1428"/>
        <v/>
      </c>
      <c r="QF441" s="63">
        <f t="shared" si="1429"/>
        <v>0</v>
      </c>
      <c r="QG441" s="59"/>
      <c r="QH441" s="59"/>
      <c r="QI441" s="59"/>
      <c r="QJ441" s="59"/>
      <c r="QK441" s="59"/>
      <c r="QL441" s="59"/>
      <c r="QM441" s="59"/>
      <c r="QN441" s="59"/>
    </row>
    <row r="442" spans="1:456" ht="6.75" customHeight="1" x14ac:dyDescent="0.25">
      <c r="A442" s="68"/>
      <c r="B442" s="389" t="str">
        <f t="shared" si="1291"/>
        <v/>
      </c>
      <c r="C442" s="72"/>
      <c r="D442" s="188"/>
      <c r="E442" s="59"/>
      <c r="F442" s="229"/>
      <c r="G442" s="295"/>
      <c r="H442" s="295"/>
      <c r="I442" s="229"/>
      <c r="J442" s="295"/>
      <c r="K442" s="295"/>
      <c r="L442" s="229"/>
      <c r="M442" s="295"/>
      <c r="N442" s="295"/>
      <c r="O442" s="229"/>
      <c r="P442" s="295"/>
      <c r="Q442" s="295"/>
      <c r="R442" s="229"/>
      <c r="S442" s="230"/>
      <c r="T442" s="231"/>
      <c r="U442" s="229"/>
      <c r="V442" s="230"/>
      <c r="W442" s="231"/>
      <c r="X442" s="229"/>
      <c r="Y442" s="230"/>
      <c r="Z442" s="231"/>
      <c r="AA442" s="229"/>
      <c r="AB442" s="295"/>
      <c r="AC442" s="295"/>
      <c r="AD442" s="229"/>
      <c r="AE442" s="295"/>
      <c r="AF442" s="295"/>
      <c r="AG442" s="229"/>
      <c r="AH442" s="295"/>
      <c r="AI442" s="295"/>
      <c r="AJ442" s="229"/>
      <c r="AK442" s="295"/>
      <c r="AL442" s="295"/>
      <c r="AM442" s="229"/>
      <c r="AN442" s="295"/>
      <c r="AO442" s="295"/>
      <c r="AP442" s="243"/>
      <c r="AQ442" s="295"/>
      <c r="AR442" s="290"/>
      <c r="AS442" s="243"/>
      <c r="AT442" s="295"/>
      <c r="AU442" s="290"/>
      <c r="AV442" s="229"/>
      <c r="AW442" s="230"/>
      <c r="AX442" s="231"/>
      <c r="AY442" s="229"/>
      <c r="AZ442" s="230"/>
      <c r="BA442" s="231"/>
      <c r="BB442" s="229"/>
      <c r="BC442" s="230"/>
      <c r="BD442" s="231"/>
      <c r="BE442" s="229"/>
      <c r="BF442" s="230"/>
      <c r="BG442" s="231"/>
      <c r="BH442" s="229"/>
      <c r="BI442" s="230"/>
      <c r="BJ442" s="231"/>
      <c r="BK442" s="243"/>
      <c r="BL442" s="230"/>
      <c r="BM442" s="231"/>
      <c r="BN442" s="243"/>
      <c r="BO442" s="230"/>
      <c r="BP442" s="231"/>
      <c r="BQ442" s="229"/>
      <c r="BR442" s="230"/>
      <c r="BS442" s="231"/>
      <c r="BT442" s="229"/>
      <c r="BU442" s="230"/>
      <c r="BV442" s="231"/>
      <c r="BW442" s="229"/>
      <c r="BX442" s="230"/>
      <c r="BY442" s="231"/>
      <c r="BZ442" s="229"/>
      <c r="CA442" s="230"/>
      <c r="CB442" s="231"/>
      <c r="CC442" s="229"/>
      <c r="CD442" s="230"/>
      <c r="CE442" s="231"/>
      <c r="CF442" s="331"/>
      <c r="CG442" s="332"/>
      <c r="CH442" s="385"/>
      <c r="CI442" s="331"/>
      <c r="CJ442" s="332"/>
      <c r="CK442" s="385"/>
      <c r="CL442" s="243"/>
      <c r="CM442" s="230"/>
      <c r="CN442" s="354"/>
      <c r="CO442" s="243"/>
      <c r="CP442" s="230"/>
      <c r="CQ442" s="231"/>
      <c r="CR442" s="331"/>
      <c r="CS442" s="332"/>
      <c r="CT442" s="333"/>
      <c r="CU442" s="229"/>
      <c r="CV442" s="230"/>
      <c r="CW442" s="231"/>
      <c r="CX442" s="331"/>
      <c r="CY442" s="332"/>
      <c r="CZ442" s="333"/>
      <c r="DA442" s="331"/>
      <c r="DB442" s="332"/>
      <c r="DC442" s="333"/>
      <c r="DD442" s="331"/>
      <c r="DE442" s="332"/>
      <c r="DF442" s="333"/>
      <c r="DG442" s="331"/>
      <c r="DH442" s="332"/>
      <c r="DI442" s="333"/>
      <c r="DJ442" s="229"/>
      <c r="DK442" s="230"/>
      <c r="DL442" s="231"/>
      <c r="DM442" s="229"/>
      <c r="DN442" s="230"/>
      <c r="DO442" s="231"/>
      <c r="DP442" s="331"/>
      <c r="DQ442" s="332"/>
      <c r="DR442" s="333"/>
      <c r="DS442" s="331"/>
      <c r="DT442" s="332"/>
      <c r="DU442" s="333"/>
      <c r="DV442" s="331"/>
      <c r="DW442" s="332"/>
      <c r="DX442" s="333"/>
      <c r="DY442" s="331"/>
      <c r="DZ442" s="332"/>
      <c r="EA442" s="333"/>
      <c r="EB442" s="331"/>
      <c r="EC442" s="332"/>
      <c r="ED442" s="333"/>
      <c r="EE442" s="331"/>
      <c r="EF442" s="332"/>
      <c r="EG442" s="333"/>
      <c r="EH442" s="229"/>
      <c r="EI442" s="230"/>
      <c r="EJ442" s="231"/>
      <c r="EK442" s="229"/>
      <c r="EL442" s="230"/>
      <c r="EM442" s="231"/>
      <c r="EN442" s="244"/>
      <c r="EO442" s="269" t="str">
        <f t="shared" si="1292"/>
        <v/>
      </c>
      <c r="EP442" s="444" t="s">
        <v>1247</v>
      </c>
      <c r="EQ442" s="360" t="str">
        <f t="shared" si="1430"/>
        <v/>
      </c>
      <c r="ER442" s="360" t="str">
        <f t="shared" si="1431"/>
        <v/>
      </c>
      <c r="ES442" s="360" t="str">
        <f t="shared" si="1432"/>
        <v/>
      </c>
      <c r="ET442" s="360" t="str">
        <f t="shared" si="1433"/>
        <v/>
      </c>
      <c r="EU442" s="360" t="str">
        <f t="shared" si="1434"/>
        <v/>
      </c>
      <c r="EV442" s="360" t="str">
        <f t="shared" si="1435"/>
        <v/>
      </c>
      <c r="EW442" s="360" t="str">
        <f t="shared" si="1436"/>
        <v/>
      </c>
      <c r="EX442" s="360" t="str">
        <f t="shared" si="1437"/>
        <v/>
      </c>
      <c r="EY442" s="360" t="str">
        <f t="shared" si="1438"/>
        <v/>
      </c>
      <c r="EZ442" s="360" t="str">
        <f t="shared" si="1439"/>
        <v/>
      </c>
      <c r="FA442" s="360" t="str">
        <f t="shared" si="1440"/>
        <v/>
      </c>
      <c r="FB442" s="360" t="str">
        <f t="shared" si="1441"/>
        <v/>
      </c>
      <c r="FC442" s="360" t="str">
        <f t="shared" si="1442"/>
        <v/>
      </c>
      <c r="FD442" s="360" t="str">
        <f t="shared" si="1443"/>
        <v/>
      </c>
      <c r="FE442" s="360" t="str">
        <f t="shared" si="1444"/>
        <v/>
      </c>
      <c r="FF442" s="360" t="str">
        <f t="shared" si="1445"/>
        <v/>
      </c>
      <c r="FG442" s="360" t="str">
        <f t="shared" si="1446"/>
        <v/>
      </c>
      <c r="FH442" s="360" t="str">
        <f t="shared" si="1447"/>
        <v/>
      </c>
      <c r="FI442" s="360" t="str">
        <f t="shared" si="1448"/>
        <v/>
      </c>
      <c r="FJ442" s="360" t="str">
        <f t="shared" si="1449"/>
        <v/>
      </c>
      <c r="FK442" s="360" t="str">
        <f t="shared" si="1450"/>
        <v/>
      </c>
      <c r="FL442" s="360" t="str">
        <f t="shared" si="1451"/>
        <v/>
      </c>
      <c r="FM442" s="360" t="str">
        <f t="shared" si="1452"/>
        <v/>
      </c>
      <c r="FN442" s="360" t="str">
        <f t="shared" si="1453"/>
        <v/>
      </c>
      <c r="FO442" s="360" t="str">
        <f t="shared" si="1454"/>
        <v/>
      </c>
      <c r="FP442" s="360" t="str">
        <f t="shared" si="1455"/>
        <v/>
      </c>
      <c r="FQ442" s="360" t="str">
        <f t="shared" si="1456"/>
        <v/>
      </c>
      <c r="FR442" s="360" t="str">
        <f t="shared" si="1457"/>
        <v/>
      </c>
      <c r="FS442" s="360" t="str">
        <f t="shared" si="1458"/>
        <v/>
      </c>
      <c r="FT442" s="360" t="str">
        <f t="shared" si="1293"/>
        <v/>
      </c>
      <c r="FU442" s="360" t="str">
        <f t="shared" si="1459"/>
        <v/>
      </c>
      <c r="FV442" s="360" t="str">
        <f t="shared" si="1460"/>
        <v/>
      </c>
      <c r="FW442" s="360" t="str">
        <f t="shared" si="1461"/>
        <v/>
      </c>
      <c r="FX442" s="360" t="str">
        <f t="shared" si="1462"/>
        <v/>
      </c>
      <c r="FY442" s="360" t="str">
        <f t="shared" si="1463"/>
        <v/>
      </c>
      <c r="FZ442" s="360" t="str">
        <f t="shared" si="1464"/>
        <v/>
      </c>
      <c r="GA442" s="360" t="str">
        <f t="shared" si="1465"/>
        <v/>
      </c>
      <c r="GB442" s="360" t="str">
        <f t="shared" si="1466"/>
        <v/>
      </c>
      <c r="GC442" s="360" t="str">
        <f t="shared" si="1467"/>
        <v/>
      </c>
      <c r="GD442" s="360" t="str">
        <f t="shared" si="1468"/>
        <v/>
      </c>
      <c r="GE442" s="360" t="str">
        <f t="shared" si="1469"/>
        <v/>
      </c>
      <c r="GF442" s="360" t="str">
        <f t="shared" si="1470"/>
        <v/>
      </c>
      <c r="GG442" s="360" t="str">
        <f t="shared" si="1471"/>
        <v/>
      </c>
      <c r="GH442" s="360" t="str">
        <f t="shared" si="1472"/>
        <v/>
      </c>
      <c r="GI442" s="360" t="str">
        <f t="shared" si="1473"/>
        <v/>
      </c>
      <c r="GJ442" s="360" t="str">
        <f t="shared" si="1474"/>
        <v/>
      </c>
      <c r="GK442" s="444" t="s">
        <v>1247</v>
      </c>
      <c r="GL442" s="361" t="str">
        <f t="shared" si="1294"/>
        <v>-</v>
      </c>
      <c r="GM442" s="361" t="str">
        <f t="shared" si="1295"/>
        <v>-</v>
      </c>
      <c r="GN442" s="361" t="str">
        <f t="shared" si="1296"/>
        <v>-</v>
      </c>
      <c r="GO442" s="361" t="str">
        <f t="shared" si="1297"/>
        <v>-</v>
      </c>
      <c r="GP442" s="361" t="str">
        <f t="shared" si="1298"/>
        <v>-</v>
      </c>
      <c r="GQ442" s="361" t="str">
        <f t="shared" si="1299"/>
        <v>-</v>
      </c>
      <c r="GR442" s="361" t="str">
        <f t="shared" si="1300"/>
        <v>-</v>
      </c>
      <c r="GS442" s="361" t="str">
        <f t="shared" si="1301"/>
        <v>-</v>
      </c>
      <c r="GT442" s="361" t="str">
        <f t="shared" si="1302"/>
        <v>-</v>
      </c>
      <c r="GU442" s="361" t="str">
        <f t="shared" si="1303"/>
        <v>-</v>
      </c>
      <c r="GV442" s="361" t="str">
        <f t="shared" si="1304"/>
        <v>-</v>
      </c>
      <c r="GW442" s="361" t="str">
        <f t="shared" si="1305"/>
        <v>-</v>
      </c>
      <c r="GX442" s="361" t="str">
        <f t="shared" si="1306"/>
        <v>-</v>
      </c>
      <c r="GY442" s="361" t="str">
        <f t="shared" si="1307"/>
        <v>-</v>
      </c>
      <c r="GZ442" s="361" t="str">
        <f t="shared" si="1308"/>
        <v>-</v>
      </c>
      <c r="HA442" s="361" t="str">
        <f t="shared" si="1309"/>
        <v>-</v>
      </c>
      <c r="HB442" s="361" t="str">
        <f t="shared" si="1310"/>
        <v>-</v>
      </c>
      <c r="HC442" s="361" t="str">
        <f t="shared" si="1311"/>
        <v>-</v>
      </c>
      <c r="HD442" s="361" t="str">
        <f t="shared" si="1312"/>
        <v>-</v>
      </c>
      <c r="HE442" s="361" t="str">
        <f t="shared" si="1313"/>
        <v>-</v>
      </c>
      <c r="HF442" s="361" t="str">
        <f t="shared" si="1314"/>
        <v>-</v>
      </c>
      <c r="HG442" s="361" t="str">
        <f t="shared" si="1315"/>
        <v>-</v>
      </c>
      <c r="HH442" s="361" t="str">
        <f t="shared" si="1316"/>
        <v>-</v>
      </c>
      <c r="HI442" s="361" t="str">
        <f t="shared" si="1317"/>
        <v>-</v>
      </c>
      <c r="HJ442" s="361" t="str">
        <f t="shared" si="1318"/>
        <v>-</v>
      </c>
      <c r="HK442" s="361" t="str">
        <f t="shared" si="1319"/>
        <v>-</v>
      </c>
      <c r="HL442" s="361" t="str">
        <f t="shared" si="1320"/>
        <v>-</v>
      </c>
      <c r="HM442" s="361" t="str">
        <f t="shared" si="1321"/>
        <v>-</v>
      </c>
      <c r="HN442" s="361" t="str">
        <f t="shared" si="1322"/>
        <v>-</v>
      </c>
      <c r="HO442" s="361" t="str">
        <f t="shared" si="1323"/>
        <v>-</v>
      </c>
      <c r="HP442" s="361" t="str">
        <f t="shared" si="1324"/>
        <v>-</v>
      </c>
      <c r="HQ442" s="361" t="str">
        <f t="shared" si="1325"/>
        <v>-</v>
      </c>
      <c r="HR442" s="361" t="str">
        <f t="shared" si="1326"/>
        <v>-</v>
      </c>
      <c r="HS442" s="361" t="str">
        <f t="shared" si="1327"/>
        <v>-</v>
      </c>
      <c r="HT442" s="361" t="str">
        <f t="shared" si="1328"/>
        <v>-</v>
      </c>
      <c r="HU442" s="361" t="str">
        <f t="shared" si="1329"/>
        <v>-</v>
      </c>
      <c r="HV442" s="361" t="str">
        <f t="shared" si="1330"/>
        <v>-</v>
      </c>
      <c r="HW442" s="361" t="str">
        <f t="shared" si="1331"/>
        <v>-</v>
      </c>
      <c r="HX442" s="361" t="str">
        <f t="shared" si="1332"/>
        <v>-</v>
      </c>
      <c r="HY442" s="361" t="str">
        <f t="shared" si="1333"/>
        <v>-</v>
      </c>
      <c r="HZ442" s="361" t="str">
        <f t="shared" si="1334"/>
        <v>-</v>
      </c>
      <c r="IA442" s="361" t="str">
        <f t="shared" si="1335"/>
        <v>-</v>
      </c>
      <c r="IB442" s="361" t="str">
        <f t="shared" si="1336"/>
        <v>-</v>
      </c>
      <c r="IC442" s="361" t="str">
        <f t="shared" si="1337"/>
        <v>-</v>
      </c>
      <c r="ID442" s="361" t="str">
        <f t="shared" si="1338"/>
        <v>-</v>
      </c>
      <c r="IE442" s="361" t="str">
        <f t="shared" si="1339"/>
        <v>-</v>
      </c>
      <c r="IF442" s="444" t="s">
        <v>1247</v>
      </c>
      <c r="IG442" s="56" t="str">
        <f t="shared" si="1475"/>
        <v>-</v>
      </c>
      <c r="IH442" s="56" t="str">
        <f t="shared" si="1476"/>
        <v>-</v>
      </c>
      <c r="II442" s="56" t="str">
        <f t="shared" si="1477"/>
        <v>-</v>
      </c>
      <c r="IJ442" s="56" t="str">
        <f t="shared" si="1478"/>
        <v>-</v>
      </c>
      <c r="IK442" s="56" t="str">
        <f t="shared" si="1340"/>
        <v>-</v>
      </c>
      <c r="IL442" s="56" t="str">
        <f t="shared" si="1341"/>
        <v>-</v>
      </c>
      <c r="IM442" s="56" t="str">
        <f t="shared" si="1342"/>
        <v>-</v>
      </c>
      <c r="IN442" s="56" t="str">
        <f t="shared" si="1343"/>
        <v>-</v>
      </c>
      <c r="IO442" s="56" t="str">
        <f t="shared" si="1344"/>
        <v>-</v>
      </c>
      <c r="IP442" s="56" t="str">
        <f t="shared" si="1345"/>
        <v>-</v>
      </c>
      <c r="IQ442" s="56" t="str">
        <f t="shared" si="1346"/>
        <v>-</v>
      </c>
      <c r="IR442" s="56" t="str">
        <f t="shared" si="1347"/>
        <v>-</v>
      </c>
      <c r="IS442" s="56" t="str">
        <f t="shared" si="1348"/>
        <v>-</v>
      </c>
      <c r="IT442" s="56" t="str">
        <f t="shared" si="1349"/>
        <v>-</v>
      </c>
      <c r="IU442" s="56" t="str">
        <f t="shared" si="1350"/>
        <v>-</v>
      </c>
      <c r="IV442" s="56" t="str">
        <f t="shared" si="1351"/>
        <v>-</v>
      </c>
      <c r="IW442" s="56" t="str">
        <f t="shared" si="1352"/>
        <v>-</v>
      </c>
      <c r="IX442" s="56" t="str">
        <f t="shared" si="1353"/>
        <v>-</v>
      </c>
      <c r="IY442" s="56" t="str">
        <f t="shared" si="1354"/>
        <v>-</v>
      </c>
      <c r="IZ442" s="56" t="str">
        <f t="shared" si="1355"/>
        <v>-</v>
      </c>
      <c r="JA442" s="56" t="str">
        <f t="shared" si="1356"/>
        <v>-</v>
      </c>
      <c r="JB442" s="56" t="str">
        <f t="shared" si="1357"/>
        <v>-</v>
      </c>
      <c r="JC442" s="56" t="str">
        <f t="shared" si="1358"/>
        <v>-</v>
      </c>
      <c r="JD442" s="56" t="str">
        <f t="shared" si="1359"/>
        <v>-</v>
      </c>
      <c r="JE442" s="56" t="str">
        <f t="shared" si="1360"/>
        <v>-</v>
      </c>
      <c r="JF442" s="56" t="str">
        <f t="shared" si="1361"/>
        <v>-</v>
      </c>
      <c r="JG442" s="56" t="str">
        <f t="shared" si="1362"/>
        <v>-</v>
      </c>
      <c r="JH442" s="56" t="str">
        <f t="shared" si="1363"/>
        <v>-</v>
      </c>
      <c r="JI442" s="56" t="str">
        <f t="shared" si="1364"/>
        <v>-</v>
      </c>
      <c r="JJ442" s="56" t="str">
        <f t="shared" si="1365"/>
        <v>-</v>
      </c>
      <c r="JK442" s="56" t="str">
        <f t="shared" si="1366"/>
        <v>-</v>
      </c>
      <c r="JL442" s="56" t="str">
        <f t="shared" si="1367"/>
        <v>-</v>
      </c>
      <c r="JM442" s="56" t="str">
        <f t="shared" si="1368"/>
        <v>-</v>
      </c>
      <c r="JN442" s="56" t="str">
        <f t="shared" si="1369"/>
        <v>-</v>
      </c>
      <c r="JO442" s="56" t="str">
        <f t="shared" si="1370"/>
        <v>-</v>
      </c>
      <c r="JP442" s="56" t="str">
        <f t="shared" si="1371"/>
        <v>-</v>
      </c>
      <c r="JQ442" s="56" t="str">
        <f t="shared" si="1372"/>
        <v>-</v>
      </c>
      <c r="JR442" s="56" t="str">
        <f t="shared" si="1373"/>
        <v>-</v>
      </c>
      <c r="JS442" s="56" t="str">
        <f t="shared" si="1374"/>
        <v>-</v>
      </c>
      <c r="JT442" s="56" t="str">
        <f t="shared" si="1375"/>
        <v>-</v>
      </c>
      <c r="JU442" s="56" t="str">
        <f t="shared" si="1376"/>
        <v>-</v>
      </c>
      <c r="JV442" s="56" t="str">
        <f t="shared" si="1377"/>
        <v>-</v>
      </c>
      <c r="JW442" s="56" t="str">
        <f t="shared" si="1378"/>
        <v>-</v>
      </c>
      <c r="JX442" s="56" t="str">
        <f t="shared" si="1379"/>
        <v>-</v>
      </c>
      <c r="JY442" s="56" t="str">
        <f t="shared" si="1380"/>
        <v>-</v>
      </c>
      <c r="JZ442" s="56" t="str">
        <f t="shared" si="1381"/>
        <v>-</v>
      </c>
      <c r="KA442" s="444" t="s">
        <v>1247</v>
      </c>
      <c r="KB442" s="360">
        <f>IF(ISNUMBER(INDEX($EQ$15:$GK$521,$B442,EO$11)),MAX(KB$14:KB441)+1,0)</f>
        <v>0</v>
      </c>
      <c r="KC442" s="360" t="str">
        <f t="shared" si="1479"/>
        <v/>
      </c>
      <c r="KD442" s="373" t="s">
        <v>2</v>
      </c>
      <c r="KE442" s="215"/>
      <c r="KF442" s="60"/>
      <c r="KG442" s="60"/>
      <c r="KH442" s="60"/>
      <c r="KI442" s="60"/>
      <c r="KJ442" s="60"/>
      <c r="KK442" s="60"/>
      <c r="KL442" s="60"/>
      <c r="KM442" s="60"/>
      <c r="KN442" s="60"/>
      <c r="KO442" s="60"/>
      <c r="KP442" s="60"/>
      <c r="KQ442" s="60"/>
      <c r="KR442" s="60"/>
      <c r="KS442" s="60"/>
      <c r="KT442" s="60"/>
      <c r="KU442" s="60"/>
      <c r="KV442" s="60"/>
      <c r="KW442" s="60"/>
      <c r="KX442" s="60"/>
      <c r="KY442" s="60"/>
      <c r="KZ442" s="283" t="str">
        <f t="shared" si="1382"/>
        <v/>
      </c>
      <c r="LA442" s="26"/>
      <c r="LB442" s="18"/>
      <c r="LC442" s="18"/>
      <c r="LD442" s="18"/>
      <c r="LE442" s="18"/>
      <c r="LF442" s="18"/>
      <c r="LG442" s="18"/>
      <c r="LH442" s="18"/>
      <c r="LI442" s="18"/>
      <c r="LJ442" s="18"/>
      <c r="LK442" s="18"/>
      <c r="LL442" s="18"/>
      <c r="LM442" s="18"/>
      <c r="LN442" s="63"/>
      <c r="LO442" s="251">
        <f t="shared" si="1383"/>
        <v>0</v>
      </c>
      <c r="LP442" s="251">
        <f t="shared" si="1384"/>
        <v>0</v>
      </c>
      <c r="LQ442" s="251">
        <f t="shared" si="1385"/>
        <v>0</v>
      </c>
      <c r="LR442" s="251">
        <f t="shared" si="1386"/>
        <v>0</v>
      </c>
      <c r="LS442" s="251">
        <f t="shared" si="1387"/>
        <v>0</v>
      </c>
      <c r="LT442" s="251">
        <f t="shared" si="1388"/>
        <v>0</v>
      </c>
      <c r="LU442" s="251">
        <f t="shared" si="1389"/>
        <v>0</v>
      </c>
      <c r="LV442" s="251">
        <f t="shared" si="1390"/>
        <v>0</v>
      </c>
      <c r="LW442" s="251">
        <f t="shared" si="1391"/>
        <v>0</v>
      </c>
      <c r="LX442" s="251">
        <f t="shared" si="1392"/>
        <v>0</v>
      </c>
      <c r="LY442" s="251">
        <f t="shared" si="1393"/>
        <v>0</v>
      </c>
      <c r="LZ442" s="251">
        <f t="shared" si="1394"/>
        <v>0</v>
      </c>
      <c r="MA442" s="63" t="str">
        <f t="shared" si="1395"/>
        <v/>
      </c>
      <c r="MB442" s="63" t="str">
        <f t="shared" si="1480"/>
        <v/>
      </c>
      <c r="MC442" s="63">
        <f t="shared" si="1481"/>
        <v>428</v>
      </c>
      <c r="MD442" s="63" t="str">
        <f t="shared" si="1482"/>
        <v/>
      </c>
      <c r="ME442" s="63" t="str">
        <f t="shared" si="1483"/>
        <v/>
      </c>
      <c r="MF442" s="315" t="str">
        <f t="shared" si="1396"/>
        <v/>
      </c>
      <c r="MG442" s="315">
        <f>IF(ISNUMBER(MATCH(EO442,$ME$15:$ME$520,0)),0,MAX(MG$14:MG441)+1)</f>
        <v>0</v>
      </c>
      <c r="MH442" s="315" t="str">
        <f t="shared" si="1397"/>
        <v/>
      </c>
      <c r="MI442" s="369"/>
      <c r="MJ442" s="68"/>
      <c r="MK442" s="18"/>
      <c r="ML442" s="242"/>
      <c r="MM442" s="242"/>
      <c r="MN442" s="59"/>
      <c r="MO442" s="59"/>
      <c r="MP442" s="285"/>
      <c r="MQ442" s="59"/>
      <c r="MR442" s="59"/>
      <c r="MS442" s="285"/>
      <c r="MT442" s="59"/>
      <c r="MU442" s="285"/>
      <c r="MV442" s="59"/>
      <c r="MW442" s="59"/>
      <c r="MX442" s="59"/>
      <c r="MY442" s="59"/>
      <c r="MZ442" s="59"/>
      <c r="NA442" s="59"/>
      <c r="NB442" s="59"/>
      <c r="NC442" s="59"/>
      <c r="ND442" s="59"/>
      <c r="NE442" s="59"/>
      <c r="NF442" s="59"/>
      <c r="NG442" s="59"/>
      <c r="NH442" s="59"/>
      <c r="NI442" s="59"/>
      <c r="NJ442" s="59"/>
      <c r="NK442" s="59"/>
      <c r="NL442" s="454"/>
      <c r="NM442" s="454"/>
      <c r="NN442" s="59"/>
      <c r="NO442" s="18"/>
      <c r="NP442" s="18"/>
      <c r="NQ442" s="18"/>
      <c r="NR442" s="18"/>
      <c r="NS442" s="18"/>
      <c r="NT442" s="18"/>
      <c r="NU442" s="18"/>
      <c r="NV442" s="18"/>
      <c r="NW442" s="18"/>
      <c r="NX442" s="18"/>
      <c r="NY442" s="18"/>
      <c r="NZ442" s="18"/>
      <c r="OA442" s="18"/>
      <c r="OB442" s="18"/>
      <c r="OC442" s="18"/>
      <c r="OZ442" s="59"/>
      <c r="PA442" s="251" t="str">
        <f t="shared" si="1398"/>
        <v/>
      </c>
      <c r="PB442" s="251" t="str">
        <f t="shared" si="1399"/>
        <v/>
      </c>
      <c r="PC442" s="251" t="str">
        <f t="shared" si="1400"/>
        <v/>
      </c>
      <c r="PD442" s="251" t="str">
        <f t="shared" si="1401"/>
        <v/>
      </c>
      <c r="PE442" s="251" t="str">
        <f t="shared" si="1402"/>
        <v/>
      </c>
      <c r="PF442" s="251" t="str">
        <f t="shared" si="1403"/>
        <v/>
      </c>
      <c r="PG442" s="251" t="str">
        <f t="shared" si="1404"/>
        <v/>
      </c>
      <c r="PH442" s="251" t="str">
        <f t="shared" si="1405"/>
        <v/>
      </c>
      <c r="PI442" s="251" t="str">
        <f t="shared" si="1406"/>
        <v/>
      </c>
      <c r="PJ442" s="251" t="str">
        <f t="shared" si="1407"/>
        <v/>
      </c>
      <c r="PK442" s="251" t="str">
        <f t="shared" si="1408"/>
        <v/>
      </c>
      <c r="PL442" s="251" t="str">
        <f t="shared" si="1409"/>
        <v/>
      </c>
      <c r="PM442" s="251" t="str">
        <f t="shared" si="1410"/>
        <v/>
      </c>
      <c r="PN442" s="251" t="str">
        <f t="shared" si="1411"/>
        <v/>
      </c>
      <c r="PO442" s="251" t="str">
        <f t="shared" si="1412"/>
        <v/>
      </c>
      <c r="PP442" s="251" t="str">
        <f t="shared" si="1413"/>
        <v/>
      </c>
      <c r="PQ442" s="251" t="str">
        <f t="shared" si="1414"/>
        <v/>
      </c>
      <c r="PR442" s="251" t="str">
        <f t="shared" si="1415"/>
        <v/>
      </c>
      <c r="PS442" s="251" t="str">
        <f t="shared" si="1416"/>
        <v/>
      </c>
      <c r="PT442" s="251" t="str">
        <f t="shared" si="1417"/>
        <v/>
      </c>
      <c r="PU442" s="251" t="str">
        <f t="shared" si="1418"/>
        <v/>
      </c>
      <c r="PV442" s="251" t="str">
        <f t="shared" si="1419"/>
        <v/>
      </c>
      <c r="PW442" s="251" t="str">
        <f t="shared" si="1420"/>
        <v/>
      </c>
      <c r="PX442" s="251" t="str">
        <f t="shared" si="1421"/>
        <v/>
      </c>
      <c r="PY442" s="251" t="str">
        <f t="shared" si="1422"/>
        <v/>
      </c>
      <c r="PZ442" s="251" t="str">
        <f t="shared" si="1423"/>
        <v/>
      </c>
      <c r="QA442" s="251" t="str">
        <f t="shared" si="1424"/>
        <v/>
      </c>
      <c r="QB442" s="251" t="str">
        <f t="shared" si="1425"/>
        <v/>
      </c>
      <c r="QC442" s="251" t="str">
        <f t="shared" si="1426"/>
        <v/>
      </c>
      <c r="QD442" s="251" t="str">
        <f t="shared" si="1427"/>
        <v/>
      </c>
      <c r="QE442" s="251" t="str">
        <f t="shared" si="1428"/>
        <v/>
      </c>
      <c r="QF442" s="63">
        <f t="shared" si="1429"/>
        <v>0</v>
      </c>
      <c r="QG442" s="59"/>
      <c r="QH442" s="59"/>
      <c r="QI442" s="59"/>
      <c r="QJ442" s="59"/>
      <c r="QK442" s="59"/>
      <c r="QL442" s="59"/>
      <c r="QM442" s="59"/>
      <c r="QN442" s="59"/>
    </row>
    <row r="443" spans="1:456" ht="6.75" customHeight="1" x14ac:dyDescent="0.25">
      <c r="A443" s="68"/>
      <c r="B443" s="389" t="str">
        <f t="shared" si="1291"/>
        <v/>
      </c>
      <c r="C443" s="72"/>
      <c r="D443" s="188"/>
      <c r="E443" s="59"/>
      <c r="F443" s="229"/>
      <c r="G443" s="295"/>
      <c r="H443" s="295"/>
      <c r="I443" s="229"/>
      <c r="J443" s="295"/>
      <c r="K443" s="295"/>
      <c r="L443" s="229"/>
      <c r="M443" s="295"/>
      <c r="N443" s="295"/>
      <c r="O443" s="229"/>
      <c r="P443" s="295"/>
      <c r="Q443" s="295"/>
      <c r="R443" s="229"/>
      <c r="S443" s="230"/>
      <c r="T443" s="231"/>
      <c r="U443" s="229"/>
      <c r="V443" s="230"/>
      <c r="W443" s="231"/>
      <c r="X443" s="229"/>
      <c r="Y443" s="230"/>
      <c r="Z443" s="231"/>
      <c r="AA443" s="229"/>
      <c r="AB443" s="295"/>
      <c r="AC443" s="295"/>
      <c r="AD443" s="229"/>
      <c r="AE443" s="295"/>
      <c r="AF443" s="295"/>
      <c r="AG443" s="229"/>
      <c r="AH443" s="295"/>
      <c r="AI443" s="295"/>
      <c r="AJ443" s="229"/>
      <c r="AK443" s="295"/>
      <c r="AL443" s="295"/>
      <c r="AM443" s="229"/>
      <c r="AN443" s="295"/>
      <c r="AO443" s="295"/>
      <c r="AP443" s="243"/>
      <c r="AQ443" s="295"/>
      <c r="AR443" s="290"/>
      <c r="AS443" s="243"/>
      <c r="AT443" s="295"/>
      <c r="AU443" s="290"/>
      <c r="AV443" s="229"/>
      <c r="AW443" s="230"/>
      <c r="AX443" s="231"/>
      <c r="AY443" s="229"/>
      <c r="AZ443" s="230"/>
      <c r="BA443" s="231"/>
      <c r="BB443" s="229"/>
      <c r="BC443" s="230"/>
      <c r="BD443" s="231"/>
      <c r="BE443" s="229"/>
      <c r="BF443" s="230"/>
      <c r="BG443" s="231"/>
      <c r="BH443" s="229"/>
      <c r="BI443" s="230"/>
      <c r="BJ443" s="231"/>
      <c r="BK443" s="243"/>
      <c r="BL443" s="230"/>
      <c r="BM443" s="231"/>
      <c r="BN443" s="243"/>
      <c r="BO443" s="230"/>
      <c r="BP443" s="231"/>
      <c r="BQ443" s="229"/>
      <c r="BR443" s="230"/>
      <c r="BS443" s="231"/>
      <c r="BT443" s="229"/>
      <c r="BU443" s="230"/>
      <c r="BV443" s="231"/>
      <c r="BW443" s="229"/>
      <c r="BX443" s="230"/>
      <c r="BY443" s="231"/>
      <c r="BZ443" s="229"/>
      <c r="CA443" s="230"/>
      <c r="CB443" s="231"/>
      <c r="CC443" s="229"/>
      <c r="CD443" s="230"/>
      <c r="CE443" s="231"/>
      <c r="CF443" s="331"/>
      <c r="CG443" s="332"/>
      <c r="CH443" s="385"/>
      <c r="CI443" s="331"/>
      <c r="CJ443" s="332"/>
      <c r="CK443" s="385"/>
      <c r="CL443" s="243"/>
      <c r="CM443" s="230"/>
      <c r="CN443" s="354"/>
      <c r="CO443" s="243"/>
      <c r="CP443" s="230"/>
      <c r="CQ443" s="231"/>
      <c r="CR443" s="331"/>
      <c r="CS443" s="332"/>
      <c r="CT443" s="333"/>
      <c r="CU443" s="229"/>
      <c r="CV443" s="230"/>
      <c r="CW443" s="231"/>
      <c r="CX443" s="331"/>
      <c r="CY443" s="332"/>
      <c r="CZ443" s="333"/>
      <c r="DA443" s="331"/>
      <c r="DB443" s="332"/>
      <c r="DC443" s="333"/>
      <c r="DD443" s="331"/>
      <c r="DE443" s="332"/>
      <c r="DF443" s="333"/>
      <c r="DG443" s="331"/>
      <c r="DH443" s="332"/>
      <c r="DI443" s="333"/>
      <c r="DJ443" s="229"/>
      <c r="DK443" s="230"/>
      <c r="DL443" s="231"/>
      <c r="DM443" s="229"/>
      <c r="DN443" s="230"/>
      <c r="DO443" s="231"/>
      <c r="DP443" s="331"/>
      <c r="DQ443" s="332"/>
      <c r="DR443" s="333"/>
      <c r="DS443" s="331"/>
      <c r="DT443" s="332"/>
      <c r="DU443" s="333"/>
      <c r="DV443" s="331"/>
      <c r="DW443" s="332"/>
      <c r="DX443" s="333"/>
      <c r="DY443" s="331"/>
      <c r="DZ443" s="332"/>
      <c r="EA443" s="333"/>
      <c r="EB443" s="331"/>
      <c r="EC443" s="332"/>
      <c r="ED443" s="333"/>
      <c r="EE443" s="331"/>
      <c r="EF443" s="332"/>
      <c r="EG443" s="333"/>
      <c r="EH443" s="229"/>
      <c r="EI443" s="230"/>
      <c r="EJ443" s="231"/>
      <c r="EK443" s="229"/>
      <c r="EL443" s="230"/>
      <c r="EM443" s="231"/>
      <c r="EN443" s="244"/>
      <c r="EO443" s="269" t="str">
        <f t="shared" si="1292"/>
        <v/>
      </c>
      <c r="EP443" s="444" t="s">
        <v>1247</v>
      </c>
      <c r="EQ443" s="360" t="str">
        <f t="shared" si="1430"/>
        <v/>
      </c>
      <c r="ER443" s="360" t="str">
        <f t="shared" si="1431"/>
        <v/>
      </c>
      <c r="ES443" s="360" t="str">
        <f t="shared" si="1432"/>
        <v/>
      </c>
      <c r="ET443" s="360" t="str">
        <f t="shared" si="1433"/>
        <v/>
      </c>
      <c r="EU443" s="360" t="str">
        <f t="shared" si="1434"/>
        <v/>
      </c>
      <c r="EV443" s="360" t="str">
        <f t="shared" si="1435"/>
        <v/>
      </c>
      <c r="EW443" s="360" t="str">
        <f t="shared" si="1436"/>
        <v/>
      </c>
      <c r="EX443" s="360" t="str">
        <f t="shared" si="1437"/>
        <v/>
      </c>
      <c r="EY443" s="360" t="str">
        <f t="shared" si="1438"/>
        <v/>
      </c>
      <c r="EZ443" s="360" t="str">
        <f t="shared" si="1439"/>
        <v/>
      </c>
      <c r="FA443" s="360" t="str">
        <f t="shared" si="1440"/>
        <v/>
      </c>
      <c r="FB443" s="360" t="str">
        <f t="shared" si="1441"/>
        <v/>
      </c>
      <c r="FC443" s="360" t="str">
        <f t="shared" si="1442"/>
        <v/>
      </c>
      <c r="FD443" s="360" t="str">
        <f t="shared" si="1443"/>
        <v/>
      </c>
      <c r="FE443" s="360" t="str">
        <f t="shared" si="1444"/>
        <v/>
      </c>
      <c r="FF443" s="360" t="str">
        <f t="shared" si="1445"/>
        <v/>
      </c>
      <c r="FG443" s="360" t="str">
        <f t="shared" si="1446"/>
        <v/>
      </c>
      <c r="FH443" s="360" t="str">
        <f t="shared" si="1447"/>
        <v/>
      </c>
      <c r="FI443" s="360" t="str">
        <f t="shared" si="1448"/>
        <v/>
      </c>
      <c r="FJ443" s="360" t="str">
        <f t="shared" si="1449"/>
        <v/>
      </c>
      <c r="FK443" s="360" t="str">
        <f t="shared" si="1450"/>
        <v/>
      </c>
      <c r="FL443" s="360" t="str">
        <f t="shared" si="1451"/>
        <v/>
      </c>
      <c r="FM443" s="360" t="str">
        <f t="shared" si="1452"/>
        <v/>
      </c>
      <c r="FN443" s="360" t="str">
        <f t="shared" si="1453"/>
        <v/>
      </c>
      <c r="FO443" s="360" t="str">
        <f t="shared" si="1454"/>
        <v/>
      </c>
      <c r="FP443" s="360" t="str">
        <f t="shared" si="1455"/>
        <v/>
      </c>
      <c r="FQ443" s="360" t="str">
        <f t="shared" si="1456"/>
        <v/>
      </c>
      <c r="FR443" s="360" t="str">
        <f t="shared" si="1457"/>
        <v/>
      </c>
      <c r="FS443" s="360" t="str">
        <f t="shared" si="1458"/>
        <v/>
      </c>
      <c r="FT443" s="360" t="str">
        <f t="shared" si="1293"/>
        <v/>
      </c>
      <c r="FU443" s="360" t="str">
        <f t="shared" si="1459"/>
        <v/>
      </c>
      <c r="FV443" s="360" t="str">
        <f t="shared" si="1460"/>
        <v/>
      </c>
      <c r="FW443" s="360" t="str">
        <f t="shared" si="1461"/>
        <v/>
      </c>
      <c r="FX443" s="360" t="str">
        <f t="shared" si="1462"/>
        <v/>
      </c>
      <c r="FY443" s="360" t="str">
        <f t="shared" si="1463"/>
        <v/>
      </c>
      <c r="FZ443" s="360" t="str">
        <f t="shared" si="1464"/>
        <v/>
      </c>
      <c r="GA443" s="360" t="str">
        <f t="shared" si="1465"/>
        <v/>
      </c>
      <c r="GB443" s="360" t="str">
        <f t="shared" si="1466"/>
        <v/>
      </c>
      <c r="GC443" s="360" t="str">
        <f t="shared" si="1467"/>
        <v/>
      </c>
      <c r="GD443" s="360" t="str">
        <f t="shared" si="1468"/>
        <v/>
      </c>
      <c r="GE443" s="360" t="str">
        <f t="shared" si="1469"/>
        <v/>
      </c>
      <c r="GF443" s="360" t="str">
        <f t="shared" si="1470"/>
        <v/>
      </c>
      <c r="GG443" s="360" t="str">
        <f t="shared" si="1471"/>
        <v/>
      </c>
      <c r="GH443" s="360" t="str">
        <f t="shared" si="1472"/>
        <v/>
      </c>
      <c r="GI443" s="360" t="str">
        <f t="shared" si="1473"/>
        <v/>
      </c>
      <c r="GJ443" s="360" t="str">
        <f t="shared" si="1474"/>
        <v/>
      </c>
      <c r="GK443" s="444" t="s">
        <v>1247</v>
      </c>
      <c r="GL443" s="361" t="str">
        <f t="shared" si="1294"/>
        <v>-</v>
      </c>
      <c r="GM443" s="361" t="str">
        <f t="shared" si="1295"/>
        <v>-</v>
      </c>
      <c r="GN443" s="361" t="str">
        <f t="shared" si="1296"/>
        <v>-</v>
      </c>
      <c r="GO443" s="361" t="str">
        <f t="shared" si="1297"/>
        <v>-</v>
      </c>
      <c r="GP443" s="361" t="str">
        <f t="shared" si="1298"/>
        <v>-</v>
      </c>
      <c r="GQ443" s="361" t="str">
        <f t="shared" si="1299"/>
        <v>-</v>
      </c>
      <c r="GR443" s="361" t="str">
        <f t="shared" si="1300"/>
        <v>-</v>
      </c>
      <c r="GS443" s="361" t="str">
        <f t="shared" si="1301"/>
        <v>-</v>
      </c>
      <c r="GT443" s="361" t="str">
        <f t="shared" si="1302"/>
        <v>-</v>
      </c>
      <c r="GU443" s="361" t="str">
        <f t="shared" si="1303"/>
        <v>-</v>
      </c>
      <c r="GV443" s="361" t="str">
        <f t="shared" si="1304"/>
        <v>-</v>
      </c>
      <c r="GW443" s="361" t="str">
        <f t="shared" si="1305"/>
        <v>-</v>
      </c>
      <c r="GX443" s="361" t="str">
        <f t="shared" si="1306"/>
        <v>-</v>
      </c>
      <c r="GY443" s="361" t="str">
        <f t="shared" si="1307"/>
        <v>-</v>
      </c>
      <c r="GZ443" s="361" t="str">
        <f t="shared" si="1308"/>
        <v>-</v>
      </c>
      <c r="HA443" s="361" t="str">
        <f t="shared" si="1309"/>
        <v>-</v>
      </c>
      <c r="HB443" s="361" t="str">
        <f t="shared" si="1310"/>
        <v>-</v>
      </c>
      <c r="HC443" s="361" t="str">
        <f t="shared" si="1311"/>
        <v>-</v>
      </c>
      <c r="HD443" s="361" t="str">
        <f t="shared" si="1312"/>
        <v>-</v>
      </c>
      <c r="HE443" s="361" t="str">
        <f t="shared" si="1313"/>
        <v>-</v>
      </c>
      <c r="HF443" s="361" t="str">
        <f t="shared" si="1314"/>
        <v>-</v>
      </c>
      <c r="HG443" s="361" t="str">
        <f t="shared" si="1315"/>
        <v>-</v>
      </c>
      <c r="HH443" s="361" t="str">
        <f t="shared" si="1316"/>
        <v>-</v>
      </c>
      <c r="HI443" s="361" t="str">
        <f t="shared" si="1317"/>
        <v>-</v>
      </c>
      <c r="HJ443" s="361" t="str">
        <f t="shared" si="1318"/>
        <v>-</v>
      </c>
      <c r="HK443" s="361" t="str">
        <f t="shared" si="1319"/>
        <v>-</v>
      </c>
      <c r="HL443" s="361" t="str">
        <f t="shared" si="1320"/>
        <v>-</v>
      </c>
      <c r="HM443" s="361" t="str">
        <f t="shared" si="1321"/>
        <v>-</v>
      </c>
      <c r="HN443" s="361" t="str">
        <f t="shared" si="1322"/>
        <v>-</v>
      </c>
      <c r="HO443" s="361" t="str">
        <f t="shared" si="1323"/>
        <v>-</v>
      </c>
      <c r="HP443" s="361" t="str">
        <f t="shared" si="1324"/>
        <v>-</v>
      </c>
      <c r="HQ443" s="361" t="str">
        <f t="shared" si="1325"/>
        <v>-</v>
      </c>
      <c r="HR443" s="361" t="str">
        <f t="shared" si="1326"/>
        <v>-</v>
      </c>
      <c r="HS443" s="361" t="str">
        <f t="shared" si="1327"/>
        <v>-</v>
      </c>
      <c r="HT443" s="361" t="str">
        <f t="shared" si="1328"/>
        <v>-</v>
      </c>
      <c r="HU443" s="361" t="str">
        <f t="shared" si="1329"/>
        <v>-</v>
      </c>
      <c r="HV443" s="361" t="str">
        <f t="shared" si="1330"/>
        <v>-</v>
      </c>
      <c r="HW443" s="361" t="str">
        <f t="shared" si="1331"/>
        <v>-</v>
      </c>
      <c r="HX443" s="361" t="str">
        <f t="shared" si="1332"/>
        <v>-</v>
      </c>
      <c r="HY443" s="361" t="str">
        <f t="shared" si="1333"/>
        <v>-</v>
      </c>
      <c r="HZ443" s="361" t="str">
        <f t="shared" si="1334"/>
        <v>-</v>
      </c>
      <c r="IA443" s="361" t="str">
        <f t="shared" si="1335"/>
        <v>-</v>
      </c>
      <c r="IB443" s="361" t="str">
        <f t="shared" si="1336"/>
        <v>-</v>
      </c>
      <c r="IC443" s="361" t="str">
        <f t="shared" si="1337"/>
        <v>-</v>
      </c>
      <c r="ID443" s="361" t="str">
        <f t="shared" si="1338"/>
        <v>-</v>
      </c>
      <c r="IE443" s="361" t="str">
        <f t="shared" si="1339"/>
        <v>-</v>
      </c>
      <c r="IF443" s="444" t="s">
        <v>1247</v>
      </c>
      <c r="IG443" s="56" t="str">
        <f t="shared" si="1475"/>
        <v>-</v>
      </c>
      <c r="IH443" s="56" t="str">
        <f t="shared" si="1476"/>
        <v>-</v>
      </c>
      <c r="II443" s="56" t="str">
        <f t="shared" si="1477"/>
        <v>-</v>
      </c>
      <c r="IJ443" s="56" t="str">
        <f t="shared" si="1478"/>
        <v>-</v>
      </c>
      <c r="IK443" s="56" t="str">
        <f t="shared" si="1340"/>
        <v>-</v>
      </c>
      <c r="IL443" s="56" t="str">
        <f t="shared" si="1341"/>
        <v>-</v>
      </c>
      <c r="IM443" s="56" t="str">
        <f t="shared" si="1342"/>
        <v>-</v>
      </c>
      <c r="IN443" s="56" t="str">
        <f t="shared" si="1343"/>
        <v>-</v>
      </c>
      <c r="IO443" s="56" t="str">
        <f t="shared" si="1344"/>
        <v>-</v>
      </c>
      <c r="IP443" s="56" t="str">
        <f t="shared" si="1345"/>
        <v>-</v>
      </c>
      <c r="IQ443" s="56" t="str">
        <f t="shared" si="1346"/>
        <v>-</v>
      </c>
      <c r="IR443" s="56" t="str">
        <f t="shared" si="1347"/>
        <v>-</v>
      </c>
      <c r="IS443" s="56" t="str">
        <f t="shared" si="1348"/>
        <v>-</v>
      </c>
      <c r="IT443" s="56" t="str">
        <f t="shared" si="1349"/>
        <v>-</v>
      </c>
      <c r="IU443" s="56" t="str">
        <f t="shared" si="1350"/>
        <v>-</v>
      </c>
      <c r="IV443" s="56" t="str">
        <f t="shared" si="1351"/>
        <v>-</v>
      </c>
      <c r="IW443" s="56" t="str">
        <f t="shared" si="1352"/>
        <v>-</v>
      </c>
      <c r="IX443" s="56" t="str">
        <f t="shared" si="1353"/>
        <v>-</v>
      </c>
      <c r="IY443" s="56" t="str">
        <f t="shared" si="1354"/>
        <v>-</v>
      </c>
      <c r="IZ443" s="56" t="str">
        <f t="shared" si="1355"/>
        <v>-</v>
      </c>
      <c r="JA443" s="56" t="str">
        <f t="shared" si="1356"/>
        <v>-</v>
      </c>
      <c r="JB443" s="56" t="str">
        <f t="shared" si="1357"/>
        <v>-</v>
      </c>
      <c r="JC443" s="56" t="str">
        <f t="shared" si="1358"/>
        <v>-</v>
      </c>
      <c r="JD443" s="56" t="str">
        <f t="shared" si="1359"/>
        <v>-</v>
      </c>
      <c r="JE443" s="56" t="str">
        <f t="shared" si="1360"/>
        <v>-</v>
      </c>
      <c r="JF443" s="56" t="str">
        <f t="shared" si="1361"/>
        <v>-</v>
      </c>
      <c r="JG443" s="56" t="str">
        <f t="shared" si="1362"/>
        <v>-</v>
      </c>
      <c r="JH443" s="56" t="str">
        <f t="shared" si="1363"/>
        <v>-</v>
      </c>
      <c r="JI443" s="56" t="str">
        <f t="shared" si="1364"/>
        <v>-</v>
      </c>
      <c r="JJ443" s="56" t="str">
        <f t="shared" si="1365"/>
        <v>-</v>
      </c>
      <c r="JK443" s="56" t="str">
        <f t="shared" si="1366"/>
        <v>-</v>
      </c>
      <c r="JL443" s="56" t="str">
        <f t="shared" si="1367"/>
        <v>-</v>
      </c>
      <c r="JM443" s="56" t="str">
        <f t="shared" si="1368"/>
        <v>-</v>
      </c>
      <c r="JN443" s="56" t="str">
        <f t="shared" si="1369"/>
        <v>-</v>
      </c>
      <c r="JO443" s="56" t="str">
        <f t="shared" si="1370"/>
        <v>-</v>
      </c>
      <c r="JP443" s="56" t="str">
        <f t="shared" si="1371"/>
        <v>-</v>
      </c>
      <c r="JQ443" s="56" t="str">
        <f t="shared" si="1372"/>
        <v>-</v>
      </c>
      <c r="JR443" s="56" t="str">
        <f t="shared" si="1373"/>
        <v>-</v>
      </c>
      <c r="JS443" s="56" t="str">
        <f t="shared" si="1374"/>
        <v>-</v>
      </c>
      <c r="JT443" s="56" t="str">
        <f t="shared" si="1375"/>
        <v>-</v>
      </c>
      <c r="JU443" s="56" t="str">
        <f t="shared" si="1376"/>
        <v>-</v>
      </c>
      <c r="JV443" s="56" t="str">
        <f t="shared" si="1377"/>
        <v>-</v>
      </c>
      <c r="JW443" s="56" t="str">
        <f t="shared" si="1378"/>
        <v>-</v>
      </c>
      <c r="JX443" s="56" t="str">
        <f t="shared" si="1379"/>
        <v>-</v>
      </c>
      <c r="JY443" s="56" t="str">
        <f t="shared" si="1380"/>
        <v>-</v>
      </c>
      <c r="JZ443" s="56" t="str">
        <f t="shared" si="1381"/>
        <v>-</v>
      </c>
      <c r="KA443" s="444" t="s">
        <v>1247</v>
      </c>
      <c r="KB443" s="360">
        <f>IF(ISNUMBER(INDEX($EQ$15:$GK$521,$B443,EO$11)),MAX(KB$14:KB442)+1,0)</f>
        <v>0</v>
      </c>
      <c r="KC443" s="360" t="str">
        <f t="shared" si="1479"/>
        <v/>
      </c>
      <c r="KD443" s="373" t="s">
        <v>2</v>
      </c>
      <c r="KE443" s="215"/>
      <c r="KF443" s="60"/>
      <c r="KG443" s="60"/>
      <c r="KH443" s="60"/>
      <c r="KI443" s="60"/>
      <c r="KJ443" s="60"/>
      <c r="KK443" s="60"/>
      <c r="KL443" s="60"/>
      <c r="KM443" s="60"/>
      <c r="KN443" s="60"/>
      <c r="KO443" s="60"/>
      <c r="KP443" s="60"/>
      <c r="KQ443" s="60"/>
      <c r="KR443" s="60"/>
      <c r="KS443" s="60"/>
      <c r="KT443" s="60"/>
      <c r="KU443" s="60"/>
      <c r="KV443" s="60"/>
      <c r="KW443" s="60"/>
      <c r="KX443" s="60"/>
      <c r="KY443" s="60"/>
      <c r="KZ443" s="283" t="str">
        <f t="shared" si="1382"/>
        <v/>
      </c>
      <c r="LA443" s="26"/>
      <c r="LB443" s="18"/>
      <c r="LC443" s="18"/>
      <c r="LD443" s="18"/>
      <c r="LE443" s="18"/>
      <c r="LF443" s="18"/>
      <c r="LG443" s="18"/>
      <c r="LH443" s="18"/>
      <c r="LI443" s="18"/>
      <c r="LJ443" s="18"/>
      <c r="LK443" s="18"/>
      <c r="LL443" s="18"/>
      <c r="LM443" s="18"/>
      <c r="LN443" s="63"/>
      <c r="LO443" s="251">
        <f t="shared" si="1383"/>
        <v>0</v>
      </c>
      <c r="LP443" s="251">
        <f t="shared" si="1384"/>
        <v>0</v>
      </c>
      <c r="LQ443" s="251">
        <f t="shared" si="1385"/>
        <v>0</v>
      </c>
      <c r="LR443" s="251">
        <f t="shared" si="1386"/>
        <v>0</v>
      </c>
      <c r="LS443" s="251">
        <f t="shared" si="1387"/>
        <v>0</v>
      </c>
      <c r="LT443" s="251">
        <f t="shared" si="1388"/>
        <v>0</v>
      </c>
      <c r="LU443" s="251">
        <f t="shared" si="1389"/>
        <v>0</v>
      </c>
      <c r="LV443" s="251">
        <f t="shared" si="1390"/>
        <v>0</v>
      </c>
      <c r="LW443" s="251">
        <f t="shared" si="1391"/>
        <v>0</v>
      </c>
      <c r="LX443" s="251">
        <f t="shared" si="1392"/>
        <v>0</v>
      </c>
      <c r="LY443" s="251">
        <f t="shared" si="1393"/>
        <v>0</v>
      </c>
      <c r="LZ443" s="251">
        <f t="shared" si="1394"/>
        <v>0</v>
      </c>
      <c r="MA443" s="63" t="str">
        <f t="shared" si="1395"/>
        <v/>
      </c>
      <c r="MB443" s="63" t="str">
        <f t="shared" si="1480"/>
        <v/>
      </c>
      <c r="MC443" s="63">
        <f t="shared" si="1481"/>
        <v>429</v>
      </c>
      <c r="MD443" s="63" t="str">
        <f t="shared" si="1482"/>
        <v/>
      </c>
      <c r="ME443" s="63" t="str">
        <f t="shared" si="1483"/>
        <v/>
      </c>
      <c r="MF443" s="315" t="str">
        <f t="shared" si="1396"/>
        <v/>
      </c>
      <c r="MG443" s="315">
        <f>IF(ISNUMBER(MATCH(EO443,$ME$15:$ME$520,0)),0,MAX(MG$14:MG442)+1)</f>
        <v>0</v>
      </c>
      <c r="MH443" s="315" t="str">
        <f t="shared" si="1397"/>
        <v/>
      </c>
      <c r="MI443" s="369"/>
      <c r="MJ443" s="68"/>
      <c r="MK443" s="18"/>
      <c r="ML443" s="242"/>
      <c r="MM443" s="242"/>
      <c r="MN443" s="59"/>
      <c r="MO443" s="59"/>
      <c r="MP443" s="285"/>
      <c r="MQ443" s="59"/>
      <c r="MR443" s="59"/>
      <c r="MS443" s="285"/>
      <c r="MT443" s="59"/>
      <c r="MU443" s="285"/>
      <c r="MV443" s="59"/>
      <c r="MW443" s="59"/>
      <c r="MX443" s="59"/>
      <c r="MY443" s="59"/>
      <c r="MZ443" s="59"/>
      <c r="NA443" s="59"/>
      <c r="NB443" s="59"/>
      <c r="NC443" s="59"/>
      <c r="ND443" s="59"/>
      <c r="NE443" s="59"/>
      <c r="NF443" s="59"/>
      <c r="NG443" s="59"/>
      <c r="NH443" s="59"/>
      <c r="NI443" s="59"/>
      <c r="NJ443" s="59"/>
      <c r="NK443" s="59"/>
      <c r="NL443" s="454"/>
      <c r="NM443" s="454"/>
      <c r="NN443" s="59"/>
      <c r="NO443" s="18"/>
      <c r="NP443" s="18"/>
      <c r="NQ443" s="18"/>
      <c r="NR443" s="18"/>
      <c r="NS443" s="18"/>
      <c r="NT443" s="18"/>
      <c r="NU443" s="18"/>
      <c r="NV443" s="18"/>
      <c r="NW443" s="18"/>
      <c r="NX443" s="18"/>
      <c r="NY443" s="18"/>
      <c r="NZ443" s="18"/>
      <c r="OA443" s="18"/>
      <c r="OB443" s="18"/>
      <c r="OC443" s="18"/>
      <c r="OZ443" s="59"/>
      <c r="PA443" s="251" t="str">
        <f t="shared" si="1398"/>
        <v/>
      </c>
      <c r="PB443" s="251" t="str">
        <f t="shared" si="1399"/>
        <v/>
      </c>
      <c r="PC443" s="251" t="str">
        <f t="shared" si="1400"/>
        <v/>
      </c>
      <c r="PD443" s="251" t="str">
        <f t="shared" si="1401"/>
        <v/>
      </c>
      <c r="PE443" s="251" t="str">
        <f t="shared" si="1402"/>
        <v/>
      </c>
      <c r="PF443" s="251" t="str">
        <f t="shared" si="1403"/>
        <v/>
      </c>
      <c r="PG443" s="251" t="str">
        <f t="shared" si="1404"/>
        <v/>
      </c>
      <c r="PH443" s="251" t="str">
        <f t="shared" si="1405"/>
        <v/>
      </c>
      <c r="PI443" s="251" t="str">
        <f t="shared" si="1406"/>
        <v/>
      </c>
      <c r="PJ443" s="251" t="str">
        <f t="shared" si="1407"/>
        <v/>
      </c>
      <c r="PK443" s="251" t="str">
        <f t="shared" si="1408"/>
        <v/>
      </c>
      <c r="PL443" s="251" t="str">
        <f t="shared" si="1409"/>
        <v/>
      </c>
      <c r="PM443" s="251" t="str">
        <f t="shared" si="1410"/>
        <v/>
      </c>
      <c r="PN443" s="251" t="str">
        <f t="shared" si="1411"/>
        <v/>
      </c>
      <c r="PO443" s="251" t="str">
        <f t="shared" si="1412"/>
        <v/>
      </c>
      <c r="PP443" s="251" t="str">
        <f t="shared" si="1413"/>
        <v/>
      </c>
      <c r="PQ443" s="251" t="str">
        <f t="shared" si="1414"/>
        <v/>
      </c>
      <c r="PR443" s="251" t="str">
        <f t="shared" si="1415"/>
        <v/>
      </c>
      <c r="PS443" s="251" t="str">
        <f t="shared" si="1416"/>
        <v/>
      </c>
      <c r="PT443" s="251" t="str">
        <f t="shared" si="1417"/>
        <v/>
      </c>
      <c r="PU443" s="251" t="str">
        <f t="shared" si="1418"/>
        <v/>
      </c>
      <c r="PV443" s="251" t="str">
        <f t="shared" si="1419"/>
        <v/>
      </c>
      <c r="PW443" s="251" t="str">
        <f t="shared" si="1420"/>
        <v/>
      </c>
      <c r="PX443" s="251" t="str">
        <f t="shared" si="1421"/>
        <v/>
      </c>
      <c r="PY443" s="251" t="str">
        <f t="shared" si="1422"/>
        <v/>
      </c>
      <c r="PZ443" s="251" t="str">
        <f t="shared" si="1423"/>
        <v/>
      </c>
      <c r="QA443" s="251" t="str">
        <f t="shared" si="1424"/>
        <v/>
      </c>
      <c r="QB443" s="251" t="str">
        <f t="shared" si="1425"/>
        <v/>
      </c>
      <c r="QC443" s="251" t="str">
        <f t="shared" si="1426"/>
        <v/>
      </c>
      <c r="QD443" s="251" t="str">
        <f t="shared" si="1427"/>
        <v/>
      </c>
      <c r="QE443" s="251" t="str">
        <f t="shared" si="1428"/>
        <v/>
      </c>
      <c r="QF443" s="63">
        <f t="shared" si="1429"/>
        <v>0</v>
      </c>
      <c r="QG443" s="59"/>
      <c r="QH443" s="59"/>
      <c r="QI443" s="59"/>
      <c r="QJ443" s="59"/>
      <c r="QK443" s="59"/>
      <c r="QL443" s="59"/>
      <c r="QM443" s="59"/>
      <c r="QN443" s="59"/>
    </row>
    <row r="444" spans="1:456" ht="6.75" customHeight="1" x14ac:dyDescent="0.25">
      <c r="A444" s="68"/>
      <c r="B444" s="389" t="str">
        <f t="shared" si="1291"/>
        <v/>
      </c>
      <c r="C444" s="72"/>
      <c r="D444" s="188"/>
      <c r="E444" s="59"/>
      <c r="F444" s="229"/>
      <c r="G444" s="295"/>
      <c r="H444" s="295"/>
      <c r="I444" s="229"/>
      <c r="J444" s="295"/>
      <c r="K444" s="295"/>
      <c r="L444" s="229"/>
      <c r="M444" s="295"/>
      <c r="N444" s="295"/>
      <c r="O444" s="229"/>
      <c r="P444" s="295"/>
      <c r="Q444" s="295"/>
      <c r="R444" s="229"/>
      <c r="S444" s="230"/>
      <c r="T444" s="231"/>
      <c r="U444" s="229"/>
      <c r="V444" s="230"/>
      <c r="W444" s="231"/>
      <c r="X444" s="229"/>
      <c r="Y444" s="230"/>
      <c r="Z444" s="231"/>
      <c r="AA444" s="229"/>
      <c r="AB444" s="295"/>
      <c r="AC444" s="295"/>
      <c r="AD444" s="229"/>
      <c r="AE444" s="295"/>
      <c r="AF444" s="295"/>
      <c r="AG444" s="229"/>
      <c r="AH444" s="295"/>
      <c r="AI444" s="295"/>
      <c r="AJ444" s="229"/>
      <c r="AK444" s="295"/>
      <c r="AL444" s="295"/>
      <c r="AM444" s="229"/>
      <c r="AN444" s="295"/>
      <c r="AO444" s="295"/>
      <c r="AP444" s="243"/>
      <c r="AQ444" s="295"/>
      <c r="AR444" s="290"/>
      <c r="AS444" s="243"/>
      <c r="AT444" s="295"/>
      <c r="AU444" s="290"/>
      <c r="AV444" s="229"/>
      <c r="AW444" s="230"/>
      <c r="AX444" s="231"/>
      <c r="AY444" s="229"/>
      <c r="AZ444" s="230"/>
      <c r="BA444" s="231"/>
      <c r="BB444" s="229"/>
      <c r="BC444" s="230"/>
      <c r="BD444" s="231"/>
      <c r="BE444" s="229"/>
      <c r="BF444" s="230"/>
      <c r="BG444" s="231"/>
      <c r="BH444" s="229"/>
      <c r="BI444" s="230"/>
      <c r="BJ444" s="231"/>
      <c r="BK444" s="243"/>
      <c r="BL444" s="230"/>
      <c r="BM444" s="231"/>
      <c r="BN444" s="243"/>
      <c r="BO444" s="230"/>
      <c r="BP444" s="231"/>
      <c r="BQ444" s="229"/>
      <c r="BR444" s="230"/>
      <c r="BS444" s="231"/>
      <c r="BT444" s="229"/>
      <c r="BU444" s="230"/>
      <c r="BV444" s="231"/>
      <c r="BW444" s="229"/>
      <c r="BX444" s="230"/>
      <c r="BY444" s="231"/>
      <c r="BZ444" s="229"/>
      <c r="CA444" s="230"/>
      <c r="CB444" s="231"/>
      <c r="CC444" s="229"/>
      <c r="CD444" s="230"/>
      <c r="CE444" s="231"/>
      <c r="CF444" s="331"/>
      <c r="CG444" s="332"/>
      <c r="CH444" s="385"/>
      <c r="CI444" s="331"/>
      <c r="CJ444" s="332"/>
      <c r="CK444" s="385"/>
      <c r="CL444" s="243"/>
      <c r="CM444" s="230"/>
      <c r="CN444" s="354"/>
      <c r="CO444" s="243"/>
      <c r="CP444" s="230"/>
      <c r="CQ444" s="231"/>
      <c r="CR444" s="331"/>
      <c r="CS444" s="332"/>
      <c r="CT444" s="333"/>
      <c r="CU444" s="229"/>
      <c r="CV444" s="230"/>
      <c r="CW444" s="231"/>
      <c r="CX444" s="331"/>
      <c r="CY444" s="332"/>
      <c r="CZ444" s="333"/>
      <c r="DA444" s="331"/>
      <c r="DB444" s="332"/>
      <c r="DC444" s="333"/>
      <c r="DD444" s="331"/>
      <c r="DE444" s="332"/>
      <c r="DF444" s="333"/>
      <c r="DG444" s="331"/>
      <c r="DH444" s="332"/>
      <c r="DI444" s="333"/>
      <c r="DJ444" s="229"/>
      <c r="DK444" s="230"/>
      <c r="DL444" s="231"/>
      <c r="DM444" s="229"/>
      <c r="DN444" s="230"/>
      <c r="DO444" s="231"/>
      <c r="DP444" s="331"/>
      <c r="DQ444" s="332"/>
      <c r="DR444" s="333"/>
      <c r="DS444" s="331"/>
      <c r="DT444" s="332"/>
      <c r="DU444" s="333"/>
      <c r="DV444" s="331"/>
      <c r="DW444" s="332"/>
      <c r="DX444" s="333"/>
      <c r="DY444" s="331"/>
      <c r="DZ444" s="332"/>
      <c r="EA444" s="333"/>
      <c r="EB444" s="331"/>
      <c r="EC444" s="332"/>
      <c r="ED444" s="333"/>
      <c r="EE444" s="331"/>
      <c r="EF444" s="332"/>
      <c r="EG444" s="333"/>
      <c r="EH444" s="229"/>
      <c r="EI444" s="230"/>
      <c r="EJ444" s="231"/>
      <c r="EK444" s="229"/>
      <c r="EL444" s="230"/>
      <c r="EM444" s="231"/>
      <c r="EN444" s="244"/>
      <c r="EO444" s="269" t="str">
        <f t="shared" si="1292"/>
        <v/>
      </c>
      <c r="EP444" s="444" t="s">
        <v>1247</v>
      </c>
      <c r="EQ444" s="360" t="str">
        <f t="shared" si="1430"/>
        <v/>
      </c>
      <c r="ER444" s="360" t="str">
        <f t="shared" si="1431"/>
        <v/>
      </c>
      <c r="ES444" s="360" t="str">
        <f t="shared" si="1432"/>
        <v/>
      </c>
      <c r="ET444" s="360" t="str">
        <f t="shared" si="1433"/>
        <v/>
      </c>
      <c r="EU444" s="360" t="str">
        <f t="shared" si="1434"/>
        <v/>
      </c>
      <c r="EV444" s="360" t="str">
        <f t="shared" si="1435"/>
        <v/>
      </c>
      <c r="EW444" s="360" t="str">
        <f t="shared" si="1436"/>
        <v/>
      </c>
      <c r="EX444" s="360" t="str">
        <f t="shared" si="1437"/>
        <v/>
      </c>
      <c r="EY444" s="360" t="str">
        <f t="shared" si="1438"/>
        <v/>
      </c>
      <c r="EZ444" s="360" t="str">
        <f t="shared" si="1439"/>
        <v/>
      </c>
      <c r="FA444" s="360" t="str">
        <f t="shared" si="1440"/>
        <v/>
      </c>
      <c r="FB444" s="360" t="str">
        <f t="shared" si="1441"/>
        <v/>
      </c>
      <c r="FC444" s="360" t="str">
        <f t="shared" si="1442"/>
        <v/>
      </c>
      <c r="FD444" s="360" t="str">
        <f t="shared" si="1443"/>
        <v/>
      </c>
      <c r="FE444" s="360" t="str">
        <f t="shared" si="1444"/>
        <v/>
      </c>
      <c r="FF444" s="360" t="str">
        <f t="shared" si="1445"/>
        <v/>
      </c>
      <c r="FG444" s="360" t="str">
        <f t="shared" si="1446"/>
        <v/>
      </c>
      <c r="FH444" s="360" t="str">
        <f t="shared" si="1447"/>
        <v/>
      </c>
      <c r="FI444" s="360" t="str">
        <f t="shared" si="1448"/>
        <v/>
      </c>
      <c r="FJ444" s="360" t="str">
        <f t="shared" si="1449"/>
        <v/>
      </c>
      <c r="FK444" s="360" t="str">
        <f t="shared" si="1450"/>
        <v/>
      </c>
      <c r="FL444" s="360" t="str">
        <f t="shared" si="1451"/>
        <v/>
      </c>
      <c r="FM444" s="360" t="str">
        <f t="shared" si="1452"/>
        <v/>
      </c>
      <c r="FN444" s="360" t="str">
        <f t="shared" si="1453"/>
        <v/>
      </c>
      <c r="FO444" s="360" t="str">
        <f t="shared" si="1454"/>
        <v/>
      </c>
      <c r="FP444" s="360" t="str">
        <f t="shared" si="1455"/>
        <v/>
      </c>
      <c r="FQ444" s="360" t="str">
        <f t="shared" si="1456"/>
        <v/>
      </c>
      <c r="FR444" s="360" t="str">
        <f t="shared" si="1457"/>
        <v/>
      </c>
      <c r="FS444" s="360" t="str">
        <f t="shared" si="1458"/>
        <v/>
      </c>
      <c r="FT444" s="360" t="str">
        <f t="shared" si="1293"/>
        <v/>
      </c>
      <c r="FU444" s="360" t="str">
        <f t="shared" si="1459"/>
        <v/>
      </c>
      <c r="FV444" s="360" t="str">
        <f t="shared" si="1460"/>
        <v/>
      </c>
      <c r="FW444" s="360" t="str">
        <f t="shared" si="1461"/>
        <v/>
      </c>
      <c r="FX444" s="360" t="str">
        <f t="shared" si="1462"/>
        <v/>
      </c>
      <c r="FY444" s="360" t="str">
        <f t="shared" si="1463"/>
        <v/>
      </c>
      <c r="FZ444" s="360" t="str">
        <f t="shared" si="1464"/>
        <v/>
      </c>
      <c r="GA444" s="360" t="str">
        <f t="shared" si="1465"/>
        <v/>
      </c>
      <c r="GB444" s="360" t="str">
        <f t="shared" si="1466"/>
        <v/>
      </c>
      <c r="GC444" s="360" t="str">
        <f t="shared" si="1467"/>
        <v/>
      </c>
      <c r="GD444" s="360" t="str">
        <f t="shared" si="1468"/>
        <v/>
      </c>
      <c r="GE444" s="360" t="str">
        <f t="shared" si="1469"/>
        <v/>
      </c>
      <c r="GF444" s="360" t="str">
        <f t="shared" si="1470"/>
        <v/>
      </c>
      <c r="GG444" s="360" t="str">
        <f t="shared" si="1471"/>
        <v/>
      </c>
      <c r="GH444" s="360" t="str">
        <f t="shared" si="1472"/>
        <v/>
      </c>
      <c r="GI444" s="360" t="str">
        <f t="shared" si="1473"/>
        <v/>
      </c>
      <c r="GJ444" s="360" t="str">
        <f t="shared" si="1474"/>
        <v/>
      </c>
      <c r="GK444" s="444" t="s">
        <v>1247</v>
      </c>
      <c r="GL444" s="361" t="str">
        <f t="shared" si="1294"/>
        <v>-</v>
      </c>
      <c r="GM444" s="361" t="str">
        <f t="shared" si="1295"/>
        <v>-</v>
      </c>
      <c r="GN444" s="361" t="str">
        <f t="shared" si="1296"/>
        <v>-</v>
      </c>
      <c r="GO444" s="361" t="str">
        <f t="shared" si="1297"/>
        <v>-</v>
      </c>
      <c r="GP444" s="361" t="str">
        <f t="shared" si="1298"/>
        <v>-</v>
      </c>
      <c r="GQ444" s="361" t="str">
        <f t="shared" si="1299"/>
        <v>-</v>
      </c>
      <c r="GR444" s="361" t="str">
        <f t="shared" si="1300"/>
        <v>-</v>
      </c>
      <c r="GS444" s="361" t="str">
        <f t="shared" si="1301"/>
        <v>-</v>
      </c>
      <c r="GT444" s="361" t="str">
        <f t="shared" si="1302"/>
        <v>-</v>
      </c>
      <c r="GU444" s="361" t="str">
        <f t="shared" si="1303"/>
        <v>-</v>
      </c>
      <c r="GV444" s="361" t="str">
        <f t="shared" si="1304"/>
        <v>-</v>
      </c>
      <c r="GW444" s="361" t="str">
        <f t="shared" si="1305"/>
        <v>-</v>
      </c>
      <c r="GX444" s="361" t="str">
        <f t="shared" si="1306"/>
        <v>-</v>
      </c>
      <c r="GY444" s="361" t="str">
        <f t="shared" si="1307"/>
        <v>-</v>
      </c>
      <c r="GZ444" s="361" t="str">
        <f t="shared" si="1308"/>
        <v>-</v>
      </c>
      <c r="HA444" s="361" t="str">
        <f t="shared" si="1309"/>
        <v>-</v>
      </c>
      <c r="HB444" s="361" t="str">
        <f t="shared" si="1310"/>
        <v>-</v>
      </c>
      <c r="HC444" s="361" t="str">
        <f t="shared" si="1311"/>
        <v>-</v>
      </c>
      <c r="HD444" s="361" t="str">
        <f t="shared" si="1312"/>
        <v>-</v>
      </c>
      <c r="HE444" s="361" t="str">
        <f t="shared" si="1313"/>
        <v>-</v>
      </c>
      <c r="HF444" s="361" t="str">
        <f t="shared" si="1314"/>
        <v>-</v>
      </c>
      <c r="HG444" s="361" t="str">
        <f t="shared" si="1315"/>
        <v>-</v>
      </c>
      <c r="HH444" s="361" t="str">
        <f t="shared" si="1316"/>
        <v>-</v>
      </c>
      <c r="HI444" s="361" t="str">
        <f t="shared" si="1317"/>
        <v>-</v>
      </c>
      <c r="HJ444" s="361" t="str">
        <f t="shared" si="1318"/>
        <v>-</v>
      </c>
      <c r="HK444" s="361" t="str">
        <f t="shared" si="1319"/>
        <v>-</v>
      </c>
      <c r="HL444" s="361" t="str">
        <f t="shared" si="1320"/>
        <v>-</v>
      </c>
      <c r="HM444" s="361" t="str">
        <f t="shared" si="1321"/>
        <v>-</v>
      </c>
      <c r="HN444" s="361" t="str">
        <f t="shared" si="1322"/>
        <v>-</v>
      </c>
      <c r="HO444" s="361" t="str">
        <f t="shared" si="1323"/>
        <v>-</v>
      </c>
      <c r="HP444" s="361" t="str">
        <f t="shared" si="1324"/>
        <v>-</v>
      </c>
      <c r="HQ444" s="361" t="str">
        <f t="shared" si="1325"/>
        <v>-</v>
      </c>
      <c r="HR444" s="361" t="str">
        <f t="shared" si="1326"/>
        <v>-</v>
      </c>
      <c r="HS444" s="361" t="str">
        <f t="shared" si="1327"/>
        <v>-</v>
      </c>
      <c r="HT444" s="361" t="str">
        <f t="shared" si="1328"/>
        <v>-</v>
      </c>
      <c r="HU444" s="361" t="str">
        <f t="shared" si="1329"/>
        <v>-</v>
      </c>
      <c r="HV444" s="361" t="str">
        <f t="shared" si="1330"/>
        <v>-</v>
      </c>
      <c r="HW444" s="361" t="str">
        <f t="shared" si="1331"/>
        <v>-</v>
      </c>
      <c r="HX444" s="361" t="str">
        <f t="shared" si="1332"/>
        <v>-</v>
      </c>
      <c r="HY444" s="361" t="str">
        <f t="shared" si="1333"/>
        <v>-</v>
      </c>
      <c r="HZ444" s="361" t="str">
        <f t="shared" si="1334"/>
        <v>-</v>
      </c>
      <c r="IA444" s="361" t="str">
        <f t="shared" si="1335"/>
        <v>-</v>
      </c>
      <c r="IB444" s="361" t="str">
        <f t="shared" si="1336"/>
        <v>-</v>
      </c>
      <c r="IC444" s="361" t="str">
        <f t="shared" si="1337"/>
        <v>-</v>
      </c>
      <c r="ID444" s="361" t="str">
        <f t="shared" si="1338"/>
        <v>-</v>
      </c>
      <c r="IE444" s="361" t="str">
        <f t="shared" si="1339"/>
        <v>-</v>
      </c>
      <c r="IF444" s="444" t="s">
        <v>1247</v>
      </c>
      <c r="IG444" s="56" t="str">
        <f t="shared" si="1475"/>
        <v>-</v>
      </c>
      <c r="IH444" s="56" t="str">
        <f t="shared" si="1476"/>
        <v>-</v>
      </c>
      <c r="II444" s="56" t="str">
        <f t="shared" si="1477"/>
        <v>-</v>
      </c>
      <c r="IJ444" s="56" t="str">
        <f t="shared" si="1478"/>
        <v>-</v>
      </c>
      <c r="IK444" s="56" t="str">
        <f t="shared" si="1340"/>
        <v>-</v>
      </c>
      <c r="IL444" s="56" t="str">
        <f t="shared" si="1341"/>
        <v>-</v>
      </c>
      <c r="IM444" s="56" t="str">
        <f t="shared" si="1342"/>
        <v>-</v>
      </c>
      <c r="IN444" s="56" t="str">
        <f t="shared" si="1343"/>
        <v>-</v>
      </c>
      <c r="IO444" s="56" t="str">
        <f t="shared" si="1344"/>
        <v>-</v>
      </c>
      <c r="IP444" s="56" t="str">
        <f t="shared" si="1345"/>
        <v>-</v>
      </c>
      <c r="IQ444" s="56" t="str">
        <f t="shared" si="1346"/>
        <v>-</v>
      </c>
      <c r="IR444" s="56" t="str">
        <f t="shared" si="1347"/>
        <v>-</v>
      </c>
      <c r="IS444" s="56" t="str">
        <f t="shared" si="1348"/>
        <v>-</v>
      </c>
      <c r="IT444" s="56" t="str">
        <f t="shared" si="1349"/>
        <v>-</v>
      </c>
      <c r="IU444" s="56" t="str">
        <f t="shared" si="1350"/>
        <v>-</v>
      </c>
      <c r="IV444" s="56" t="str">
        <f t="shared" si="1351"/>
        <v>-</v>
      </c>
      <c r="IW444" s="56" t="str">
        <f t="shared" si="1352"/>
        <v>-</v>
      </c>
      <c r="IX444" s="56" t="str">
        <f t="shared" si="1353"/>
        <v>-</v>
      </c>
      <c r="IY444" s="56" t="str">
        <f t="shared" si="1354"/>
        <v>-</v>
      </c>
      <c r="IZ444" s="56" t="str">
        <f t="shared" si="1355"/>
        <v>-</v>
      </c>
      <c r="JA444" s="56" t="str">
        <f t="shared" si="1356"/>
        <v>-</v>
      </c>
      <c r="JB444" s="56" t="str">
        <f t="shared" si="1357"/>
        <v>-</v>
      </c>
      <c r="JC444" s="56" t="str">
        <f t="shared" si="1358"/>
        <v>-</v>
      </c>
      <c r="JD444" s="56" t="str">
        <f t="shared" si="1359"/>
        <v>-</v>
      </c>
      <c r="JE444" s="56" t="str">
        <f t="shared" si="1360"/>
        <v>-</v>
      </c>
      <c r="JF444" s="56" t="str">
        <f t="shared" si="1361"/>
        <v>-</v>
      </c>
      <c r="JG444" s="56" t="str">
        <f t="shared" si="1362"/>
        <v>-</v>
      </c>
      <c r="JH444" s="56" t="str">
        <f t="shared" si="1363"/>
        <v>-</v>
      </c>
      <c r="JI444" s="56" t="str">
        <f t="shared" si="1364"/>
        <v>-</v>
      </c>
      <c r="JJ444" s="56" t="str">
        <f t="shared" si="1365"/>
        <v>-</v>
      </c>
      <c r="JK444" s="56" t="str">
        <f t="shared" si="1366"/>
        <v>-</v>
      </c>
      <c r="JL444" s="56" t="str">
        <f t="shared" si="1367"/>
        <v>-</v>
      </c>
      <c r="JM444" s="56" t="str">
        <f t="shared" si="1368"/>
        <v>-</v>
      </c>
      <c r="JN444" s="56" t="str">
        <f t="shared" si="1369"/>
        <v>-</v>
      </c>
      <c r="JO444" s="56" t="str">
        <f t="shared" si="1370"/>
        <v>-</v>
      </c>
      <c r="JP444" s="56" t="str">
        <f t="shared" si="1371"/>
        <v>-</v>
      </c>
      <c r="JQ444" s="56" t="str">
        <f t="shared" si="1372"/>
        <v>-</v>
      </c>
      <c r="JR444" s="56" t="str">
        <f t="shared" si="1373"/>
        <v>-</v>
      </c>
      <c r="JS444" s="56" t="str">
        <f t="shared" si="1374"/>
        <v>-</v>
      </c>
      <c r="JT444" s="56" t="str">
        <f t="shared" si="1375"/>
        <v>-</v>
      </c>
      <c r="JU444" s="56" t="str">
        <f t="shared" si="1376"/>
        <v>-</v>
      </c>
      <c r="JV444" s="56" t="str">
        <f t="shared" si="1377"/>
        <v>-</v>
      </c>
      <c r="JW444" s="56" t="str">
        <f t="shared" si="1378"/>
        <v>-</v>
      </c>
      <c r="JX444" s="56" t="str">
        <f t="shared" si="1379"/>
        <v>-</v>
      </c>
      <c r="JY444" s="56" t="str">
        <f t="shared" si="1380"/>
        <v>-</v>
      </c>
      <c r="JZ444" s="56" t="str">
        <f t="shared" si="1381"/>
        <v>-</v>
      </c>
      <c r="KA444" s="444" t="s">
        <v>1247</v>
      </c>
      <c r="KB444" s="360">
        <f>IF(ISNUMBER(INDEX($EQ$15:$GK$521,$B444,EO$11)),MAX(KB$14:KB443)+1,0)</f>
        <v>0</v>
      </c>
      <c r="KC444" s="360" t="str">
        <f t="shared" si="1479"/>
        <v/>
      </c>
      <c r="KD444" s="373" t="s">
        <v>2</v>
      </c>
      <c r="KE444" s="215"/>
      <c r="KF444" s="60"/>
      <c r="KG444" s="60"/>
      <c r="KH444" s="60"/>
      <c r="KI444" s="60"/>
      <c r="KJ444" s="60"/>
      <c r="KK444" s="60"/>
      <c r="KL444" s="60"/>
      <c r="KM444" s="60"/>
      <c r="KN444" s="60"/>
      <c r="KO444" s="60"/>
      <c r="KP444" s="60"/>
      <c r="KQ444" s="60"/>
      <c r="KR444" s="60"/>
      <c r="KS444" s="60"/>
      <c r="KT444" s="60"/>
      <c r="KU444" s="60"/>
      <c r="KV444" s="60"/>
      <c r="KW444" s="60"/>
      <c r="KX444" s="60"/>
      <c r="KY444" s="60"/>
      <c r="KZ444" s="283" t="str">
        <f t="shared" si="1382"/>
        <v/>
      </c>
      <c r="LA444" s="26"/>
      <c r="LB444" s="18"/>
      <c r="LC444" s="18"/>
      <c r="LD444" s="18"/>
      <c r="LE444" s="18"/>
      <c r="LF444" s="18"/>
      <c r="LG444" s="18"/>
      <c r="LH444" s="18"/>
      <c r="LI444" s="18"/>
      <c r="LJ444" s="18"/>
      <c r="LK444" s="18"/>
      <c r="LL444" s="18"/>
      <c r="LM444" s="18"/>
      <c r="LN444" s="63"/>
      <c r="LO444" s="251">
        <f t="shared" si="1383"/>
        <v>0</v>
      </c>
      <c r="LP444" s="251">
        <f t="shared" si="1384"/>
        <v>0</v>
      </c>
      <c r="LQ444" s="251">
        <f t="shared" si="1385"/>
        <v>0</v>
      </c>
      <c r="LR444" s="251">
        <f t="shared" si="1386"/>
        <v>0</v>
      </c>
      <c r="LS444" s="251">
        <f t="shared" si="1387"/>
        <v>0</v>
      </c>
      <c r="LT444" s="251">
        <f t="shared" si="1388"/>
        <v>0</v>
      </c>
      <c r="LU444" s="251">
        <f t="shared" si="1389"/>
        <v>0</v>
      </c>
      <c r="LV444" s="251">
        <f t="shared" si="1390"/>
        <v>0</v>
      </c>
      <c r="LW444" s="251">
        <f t="shared" si="1391"/>
        <v>0</v>
      </c>
      <c r="LX444" s="251">
        <f t="shared" si="1392"/>
        <v>0</v>
      </c>
      <c r="LY444" s="251">
        <f t="shared" si="1393"/>
        <v>0</v>
      </c>
      <c r="LZ444" s="251">
        <f t="shared" si="1394"/>
        <v>0</v>
      </c>
      <c r="MA444" s="63" t="str">
        <f t="shared" si="1395"/>
        <v/>
      </c>
      <c r="MB444" s="63" t="str">
        <f t="shared" si="1480"/>
        <v/>
      </c>
      <c r="MC444" s="63">
        <f t="shared" si="1481"/>
        <v>430</v>
      </c>
      <c r="MD444" s="63" t="str">
        <f t="shared" si="1482"/>
        <v/>
      </c>
      <c r="ME444" s="63" t="str">
        <f t="shared" si="1483"/>
        <v/>
      </c>
      <c r="MF444" s="315" t="str">
        <f t="shared" si="1396"/>
        <v/>
      </c>
      <c r="MG444" s="315">
        <f>IF(ISNUMBER(MATCH(EO444,$ME$15:$ME$520,0)),0,MAX(MG$14:MG443)+1)</f>
        <v>0</v>
      </c>
      <c r="MH444" s="315" t="str">
        <f t="shared" si="1397"/>
        <v/>
      </c>
      <c r="MI444" s="369"/>
      <c r="MJ444" s="68"/>
      <c r="MK444" s="18"/>
      <c r="ML444" s="242"/>
      <c r="MM444" s="242"/>
      <c r="MN444" s="59"/>
      <c r="MO444" s="59"/>
      <c r="MP444" s="285"/>
      <c r="MQ444" s="59"/>
      <c r="MR444" s="59"/>
      <c r="MS444" s="285"/>
      <c r="MT444" s="59"/>
      <c r="MU444" s="285"/>
      <c r="MV444" s="59"/>
      <c r="MW444" s="59"/>
      <c r="MX444" s="59"/>
      <c r="MY444" s="59"/>
      <c r="MZ444" s="59"/>
      <c r="NA444" s="59"/>
      <c r="NB444" s="59"/>
      <c r="NC444" s="59"/>
      <c r="ND444" s="59"/>
      <c r="NE444" s="59"/>
      <c r="NF444" s="59"/>
      <c r="NG444" s="59"/>
      <c r="NH444" s="59"/>
      <c r="NI444" s="59"/>
      <c r="NJ444" s="59"/>
      <c r="NK444" s="59"/>
      <c r="NL444" s="454"/>
      <c r="NM444" s="454"/>
      <c r="NN444" s="59"/>
      <c r="NO444" s="18"/>
      <c r="NP444" s="18"/>
      <c r="NQ444" s="18"/>
      <c r="NR444" s="18"/>
      <c r="NS444" s="18"/>
      <c r="NT444" s="18"/>
      <c r="NU444" s="18"/>
      <c r="NV444" s="18"/>
      <c r="NW444" s="18"/>
      <c r="NX444" s="18"/>
      <c r="NY444" s="18"/>
      <c r="NZ444" s="18"/>
      <c r="OA444" s="18"/>
      <c r="OB444" s="18"/>
      <c r="OC444" s="18"/>
      <c r="OZ444" s="59"/>
      <c r="PA444" s="251" t="str">
        <f t="shared" si="1398"/>
        <v/>
      </c>
      <c r="PB444" s="251" t="str">
        <f t="shared" si="1399"/>
        <v/>
      </c>
      <c r="PC444" s="251" t="str">
        <f t="shared" si="1400"/>
        <v/>
      </c>
      <c r="PD444" s="251" t="str">
        <f t="shared" si="1401"/>
        <v/>
      </c>
      <c r="PE444" s="251" t="str">
        <f t="shared" si="1402"/>
        <v/>
      </c>
      <c r="PF444" s="251" t="str">
        <f t="shared" si="1403"/>
        <v/>
      </c>
      <c r="PG444" s="251" t="str">
        <f t="shared" si="1404"/>
        <v/>
      </c>
      <c r="PH444" s="251" t="str">
        <f t="shared" si="1405"/>
        <v/>
      </c>
      <c r="PI444" s="251" t="str">
        <f t="shared" si="1406"/>
        <v/>
      </c>
      <c r="PJ444" s="251" t="str">
        <f t="shared" si="1407"/>
        <v/>
      </c>
      <c r="PK444" s="251" t="str">
        <f t="shared" si="1408"/>
        <v/>
      </c>
      <c r="PL444" s="251" t="str">
        <f t="shared" si="1409"/>
        <v/>
      </c>
      <c r="PM444" s="251" t="str">
        <f t="shared" si="1410"/>
        <v/>
      </c>
      <c r="PN444" s="251" t="str">
        <f t="shared" si="1411"/>
        <v/>
      </c>
      <c r="PO444" s="251" t="str">
        <f t="shared" si="1412"/>
        <v/>
      </c>
      <c r="PP444" s="251" t="str">
        <f t="shared" si="1413"/>
        <v/>
      </c>
      <c r="PQ444" s="251" t="str">
        <f t="shared" si="1414"/>
        <v/>
      </c>
      <c r="PR444" s="251" t="str">
        <f t="shared" si="1415"/>
        <v/>
      </c>
      <c r="PS444" s="251" t="str">
        <f t="shared" si="1416"/>
        <v/>
      </c>
      <c r="PT444" s="251" t="str">
        <f t="shared" si="1417"/>
        <v/>
      </c>
      <c r="PU444" s="251" t="str">
        <f t="shared" si="1418"/>
        <v/>
      </c>
      <c r="PV444" s="251" t="str">
        <f t="shared" si="1419"/>
        <v/>
      </c>
      <c r="PW444" s="251" t="str">
        <f t="shared" si="1420"/>
        <v/>
      </c>
      <c r="PX444" s="251" t="str">
        <f t="shared" si="1421"/>
        <v/>
      </c>
      <c r="PY444" s="251" t="str">
        <f t="shared" si="1422"/>
        <v/>
      </c>
      <c r="PZ444" s="251" t="str">
        <f t="shared" si="1423"/>
        <v/>
      </c>
      <c r="QA444" s="251" t="str">
        <f t="shared" si="1424"/>
        <v/>
      </c>
      <c r="QB444" s="251" t="str">
        <f t="shared" si="1425"/>
        <v/>
      </c>
      <c r="QC444" s="251" t="str">
        <f t="shared" si="1426"/>
        <v/>
      </c>
      <c r="QD444" s="251" t="str">
        <f t="shared" si="1427"/>
        <v/>
      </c>
      <c r="QE444" s="251" t="str">
        <f t="shared" si="1428"/>
        <v/>
      </c>
      <c r="QF444" s="63">
        <f t="shared" si="1429"/>
        <v>0</v>
      </c>
      <c r="QG444" s="59"/>
      <c r="QH444" s="59"/>
      <c r="QI444" s="59"/>
      <c r="QJ444" s="59"/>
      <c r="QK444" s="59"/>
      <c r="QL444" s="59"/>
      <c r="QM444" s="59"/>
      <c r="QN444" s="59"/>
    </row>
    <row r="445" spans="1:456" ht="6.75" customHeight="1" x14ac:dyDescent="0.25">
      <c r="A445" s="68"/>
      <c r="B445" s="389" t="str">
        <f t="shared" si="1291"/>
        <v/>
      </c>
      <c r="C445" s="72"/>
      <c r="D445" s="188"/>
      <c r="E445" s="59"/>
      <c r="F445" s="229"/>
      <c r="G445" s="295"/>
      <c r="H445" s="295"/>
      <c r="I445" s="229"/>
      <c r="J445" s="295"/>
      <c r="K445" s="295"/>
      <c r="L445" s="229"/>
      <c r="M445" s="295"/>
      <c r="N445" s="295"/>
      <c r="O445" s="229"/>
      <c r="P445" s="295"/>
      <c r="Q445" s="295"/>
      <c r="R445" s="229"/>
      <c r="S445" s="230"/>
      <c r="T445" s="231"/>
      <c r="U445" s="229"/>
      <c r="V445" s="230"/>
      <c r="W445" s="231"/>
      <c r="X445" s="229"/>
      <c r="Y445" s="230"/>
      <c r="Z445" s="231"/>
      <c r="AA445" s="229"/>
      <c r="AB445" s="295"/>
      <c r="AC445" s="295"/>
      <c r="AD445" s="229"/>
      <c r="AE445" s="295"/>
      <c r="AF445" s="295"/>
      <c r="AG445" s="229"/>
      <c r="AH445" s="295"/>
      <c r="AI445" s="295"/>
      <c r="AJ445" s="229"/>
      <c r="AK445" s="295"/>
      <c r="AL445" s="295"/>
      <c r="AM445" s="229"/>
      <c r="AN445" s="295"/>
      <c r="AO445" s="295"/>
      <c r="AP445" s="243"/>
      <c r="AQ445" s="295"/>
      <c r="AR445" s="290"/>
      <c r="AS445" s="243"/>
      <c r="AT445" s="295"/>
      <c r="AU445" s="290"/>
      <c r="AV445" s="229"/>
      <c r="AW445" s="230"/>
      <c r="AX445" s="231"/>
      <c r="AY445" s="229"/>
      <c r="AZ445" s="230"/>
      <c r="BA445" s="231"/>
      <c r="BB445" s="229"/>
      <c r="BC445" s="230"/>
      <c r="BD445" s="231"/>
      <c r="BE445" s="229"/>
      <c r="BF445" s="230"/>
      <c r="BG445" s="231"/>
      <c r="BH445" s="229"/>
      <c r="BI445" s="230"/>
      <c r="BJ445" s="231"/>
      <c r="BK445" s="243"/>
      <c r="BL445" s="230"/>
      <c r="BM445" s="231"/>
      <c r="BN445" s="243"/>
      <c r="BO445" s="230"/>
      <c r="BP445" s="231"/>
      <c r="BQ445" s="229"/>
      <c r="BR445" s="230"/>
      <c r="BS445" s="231"/>
      <c r="BT445" s="229"/>
      <c r="BU445" s="230"/>
      <c r="BV445" s="231"/>
      <c r="BW445" s="229"/>
      <c r="BX445" s="230"/>
      <c r="BY445" s="231"/>
      <c r="BZ445" s="229"/>
      <c r="CA445" s="230"/>
      <c r="CB445" s="231"/>
      <c r="CC445" s="229"/>
      <c r="CD445" s="230"/>
      <c r="CE445" s="231"/>
      <c r="CF445" s="331"/>
      <c r="CG445" s="332"/>
      <c r="CH445" s="385"/>
      <c r="CI445" s="331"/>
      <c r="CJ445" s="332"/>
      <c r="CK445" s="385"/>
      <c r="CL445" s="243"/>
      <c r="CM445" s="230"/>
      <c r="CN445" s="354"/>
      <c r="CO445" s="243"/>
      <c r="CP445" s="230"/>
      <c r="CQ445" s="231"/>
      <c r="CR445" s="331"/>
      <c r="CS445" s="332"/>
      <c r="CT445" s="333"/>
      <c r="CU445" s="229"/>
      <c r="CV445" s="230"/>
      <c r="CW445" s="231"/>
      <c r="CX445" s="331"/>
      <c r="CY445" s="332"/>
      <c r="CZ445" s="333"/>
      <c r="DA445" s="331"/>
      <c r="DB445" s="332"/>
      <c r="DC445" s="333"/>
      <c r="DD445" s="331"/>
      <c r="DE445" s="332"/>
      <c r="DF445" s="333"/>
      <c r="DG445" s="331"/>
      <c r="DH445" s="332"/>
      <c r="DI445" s="333"/>
      <c r="DJ445" s="229"/>
      <c r="DK445" s="230"/>
      <c r="DL445" s="231"/>
      <c r="DM445" s="229"/>
      <c r="DN445" s="230"/>
      <c r="DO445" s="231"/>
      <c r="DP445" s="331"/>
      <c r="DQ445" s="332"/>
      <c r="DR445" s="333"/>
      <c r="DS445" s="331"/>
      <c r="DT445" s="332"/>
      <c r="DU445" s="333"/>
      <c r="DV445" s="331"/>
      <c r="DW445" s="332"/>
      <c r="DX445" s="333"/>
      <c r="DY445" s="331"/>
      <c r="DZ445" s="332"/>
      <c r="EA445" s="333"/>
      <c r="EB445" s="331"/>
      <c r="EC445" s="332"/>
      <c r="ED445" s="333"/>
      <c r="EE445" s="331"/>
      <c r="EF445" s="332"/>
      <c r="EG445" s="333"/>
      <c r="EH445" s="229"/>
      <c r="EI445" s="230"/>
      <c r="EJ445" s="231"/>
      <c r="EK445" s="229"/>
      <c r="EL445" s="230"/>
      <c r="EM445" s="231"/>
      <c r="EN445" s="244"/>
      <c r="EO445" s="269" t="str">
        <f t="shared" si="1292"/>
        <v/>
      </c>
      <c r="EP445" s="444" t="s">
        <v>1247</v>
      </c>
      <c r="EQ445" s="360" t="str">
        <f t="shared" si="1430"/>
        <v/>
      </c>
      <c r="ER445" s="360" t="str">
        <f t="shared" si="1431"/>
        <v/>
      </c>
      <c r="ES445" s="360" t="str">
        <f t="shared" si="1432"/>
        <v/>
      </c>
      <c r="ET445" s="360" t="str">
        <f t="shared" si="1433"/>
        <v/>
      </c>
      <c r="EU445" s="360" t="str">
        <f t="shared" si="1434"/>
        <v/>
      </c>
      <c r="EV445" s="360" t="str">
        <f t="shared" si="1435"/>
        <v/>
      </c>
      <c r="EW445" s="360" t="str">
        <f t="shared" si="1436"/>
        <v/>
      </c>
      <c r="EX445" s="360" t="str">
        <f t="shared" si="1437"/>
        <v/>
      </c>
      <c r="EY445" s="360" t="str">
        <f t="shared" si="1438"/>
        <v/>
      </c>
      <c r="EZ445" s="360" t="str">
        <f t="shared" si="1439"/>
        <v/>
      </c>
      <c r="FA445" s="360" t="str">
        <f t="shared" si="1440"/>
        <v/>
      </c>
      <c r="FB445" s="360" t="str">
        <f t="shared" si="1441"/>
        <v/>
      </c>
      <c r="FC445" s="360" t="str">
        <f t="shared" si="1442"/>
        <v/>
      </c>
      <c r="FD445" s="360" t="str">
        <f t="shared" si="1443"/>
        <v/>
      </c>
      <c r="FE445" s="360" t="str">
        <f t="shared" si="1444"/>
        <v/>
      </c>
      <c r="FF445" s="360" t="str">
        <f t="shared" si="1445"/>
        <v/>
      </c>
      <c r="FG445" s="360" t="str">
        <f t="shared" si="1446"/>
        <v/>
      </c>
      <c r="FH445" s="360" t="str">
        <f t="shared" si="1447"/>
        <v/>
      </c>
      <c r="FI445" s="360" t="str">
        <f t="shared" si="1448"/>
        <v/>
      </c>
      <c r="FJ445" s="360" t="str">
        <f t="shared" si="1449"/>
        <v/>
      </c>
      <c r="FK445" s="360" t="str">
        <f t="shared" si="1450"/>
        <v/>
      </c>
      <c r="FL445" s="360" t="str">
        <f t="shared" si="1451"/>
        <v/>
      </c>
      <c r="FM445" s="360" t="str">
        <f t="shared" si="1452"/>
        <v/>
      </c>
      <c r="FN445" s="360" t="str">
        <f t="shared" si="1453"/>
        <v/>
      </c>
      <c r="FO445" s="360" t="str">
        <f t="shared" si="1454"/>
        <v/>
      </c>
      <c r="FP445" s="360" t="str">
        <f t="shared" si="1455"/>
        <v/>
      </c>
      <c r="FQ445" s="360" t="str">
        <f t="shared" si="1456"/>
        <v/>
      </c>
      <c r="FR445" s="360" t="str">
        <f t="shared" si="1457"/>
        <v/>
      </c>
      <c r="FS445" s="360" t="str">
        <f t="shared" si="1458"/>
        <v/>
      </c>
      <c r="FT445" s="360" t="str">
        <f t="shared" si="1293"/>
        <v/>
      </c>
      <c r="FU445" s="360" t="str">
        <f t="shared" si="1459"/>
        <v/>
      </c>
      <c r="FV445" s="360" t="str">
        <f t="shared" si="1460"/>
        <v/>
      </c>
      <c r="FW445" s="360" t="str">
        <f t="shared" si="1461"/>
        <v/>
      </c>
      <c r="FX445" s="360" t="str">
        <f t="shared" si="1462"/>
        <v/>
      </c>
      <c r="FY445" s="360" t="str">
        <f t="shared" si="1463"/>
        <v/>
      </c>
      <c r="FZ445" s="360" t="str">
        <f t="shared" si="1464"/>
        <v/>
      </c>
      <c r="GA445" s="360" t="str">
        <f t="shared" si="1465"/>
        <v/>
      </c>
      <c r="GB445" s="360" t="str">
        <f t="shared" si="1466"/>
        <v/>
      </c>
      <c r="GC445" s="360" t="str">
        <f t="shared" si="1467"/>
        <v/>
      </c>
      <c r="GD445" s="360" t="str">
        <f t="shared" si="1468"/>
        <v/>
      </c>
      <c r="GE445" s="360" t="str">
        <f t="shared" si="1469"/>
        <v/>
      </c>
      <c r="GF445" s="360" t="str">
        <f t="shared" si="1470"/>
        <v/>
      </c>
      <c r="GG445" s="360" t="str">
        <f t="shared" si="1471"/>
        <v/>
      </c>
      <c r="GH445" s="360" t="str">
        <f t="shared" si="1472"/>
        <v/>
      </c>
      <c r="GI445" s="360" t="str">
        <f t="shared" si="1473"/>
        <v/>
      </c>
      <c r="GJ445" s="360" t="str">
        <f t="shared" si="1474"/>
        <v/>
      </c>
      <c r="GK445" s="444" t="s">
        <v>1247</v>
      </c>
      <c r="GL445" s="361" t="str">
        <f t="shared" si="1294"/>
        <v>-</v>
      </c>
      <c r="GM445" s="361" t="str">
        <f t="shared" si="1295"/>
        <v>-</v>
      </c>
      <c r="GN445" s="361" t="str">
        <f t="shared" si="1296"/>
        <v>-</v>
      </c>
      <c r="GO445" s="361" t="str">
        <f t="shared" si="1297"/>
        <v>-</v>
      </c>
      <c r="GP445" s="361" t="str">
        <f t="shared" si="1298"/>
        <v>-</v>
      </c>
      <c r="GQ445" s="361" t="str">
        <f t="shared" si="1299"/>
        <v>-</v>
      </c>
      <c r="GR445" s="361" t="str">
        <f t="shared" si="1300"/>
        <v>-</v>
      </c>
      <c r="GS445" s="361" t="str">
        <f t="shared" si="1301"/>
        <v>-</v>
      </c>
      <c r="GT445" s="361" t="str">
        <f t="shared" si="1302"/>
        <v>-</v>
      </c>
      <c r="GU445" s="361" t="str">
        <f t="shared" si="1303"/>
        <v>-</v>
      </c>
      <c r="GV445" s="361" t="str">
        <f t="shared" si="1304"/>
        <v>-</v>
      </c>
      <c r="GW445" s="361" t="str">
        <f t="shared" si="1305"/>
        <v>-</v>
      </c>
      <c r="GX445" s="361" t="str">
        <f t="shared" si="1306"/>
        <v>-</v>
      </c>
      <c r="GY445" s="361" t="str">
        <f t="shared" si="1307"/>
        <v>-</v>
      </c>
      <c r="GZ445" s="361" t="str">
        <f t="shared" si="1308"/>
        <v>-</v>
      </c>
      <c r="HA445" s="361" t="str">
        <f t="shared" si="1309"/>
        <v>-</v>
      </c>
      <c r="HB445" s="361" t="str">
        <f t="shared" si="1310"/>
        <v>-</v>
      </c>
      <c r="HC445" s="361" t="str">
        <f t="shared" si="1311"/>
        <v>-</v>
      </c>
      <c r="HD445" s="361" t="str">
        <f t="shared" si="1312"/>
        <v>-</v>
      </c>
      <c r="HE445" s="361" t="str">
        <f t="shared" si="1313"/>
        <v>-</v>
      </c>
      <c r="HF445" s="361" t="str">
        <f t="shared" si="1314"/>
        <v>-</v>
      </c>
      <c r="HG445" s="361" t="str">
        <f t="shared" si="1315"/>
        <v>-</v>
      </c>
      <c r="HH445" s="361" t="str">
        <f t="shared" si="1316"/>
        <v>-</v>
      </c>
      <c r="HI445" s="361" t="str">
        <f t="shared" si="1317"/>
        <v>-</v>
      </c>
      <c r="HJ445" s="361" t="str">
        <f t="shared" si="1318"/>
        <v>-</v>
      </c>
      <c r="HK445" s="361" t="str">
        <f t="shared" si="1319"/>
        <v>-</v>
      </c>
      <c r="HL445" s="361" t="str">
        <f t="shared" si="1320"/>
        <v>-</v>
      </c>
      <c r="HM445" s="361" t="str">
        <f t="shared" si="1321"/>
        <v>-</v>
      </c>
      <c r="HN445" s="361" t="str">
        <f t="shared" si="1322"/>
        <v>-</v>
      </c>
      <c r="HO445" s="361" t="str">
        <f t="shared" si="1323"/>
        <v>-</v>
      </c>
      <c r="HP445" s="361" t="str">
        <f t="shared" si="1324"/>
        <v>-</v>
      </c>
      <c r="HQ445" s="361" t="str">
        <f t="shared" si="1325"/>
        <v>-</v>
      </c>
      <c r="HR445" s="361" t="str">
        <f t="shared" si="1326"/>
        <v>-</v>
      </c>
      <c r="HS445" s="361" t="str">
        <f t="shared" si="1327"/>
        <v>-</v>
      </c>
      <c r="HT445" s="361" t="str">
        <f t="shared" si="1328"/>
        <v>-</v>
      </c>
      <c r="HU445" s="361" t="str">
        <f t="shared" si="1329"/>
        <v>-</v>
      </c>
      <c r="HV445" s="361" t="str">
        <f t="shared" si="1330"/>
        <v>-</v>
      </c>
      <c r="HW445" s="361" t="str">
        <f t="shared" si="1331"/>
        <v>-</v>
      </c>
      <c r="HX445" s="361" t="str">
        <f t="shared" si="1332"/>
        <v>-</v>
      </c>
      <c r="HY445" s="361" t="str">
        <f t="shared" si="1333"/>
        <v>-</v>
      </c>
      <c r="HZ445" s="361" t="str">
        <f t="shared" si="1334"/>
        <v>-</v>
      </c>
      <c r="IA445" s="361" t="str">
        <f t="shared" si="1335"/>
        <v>-</v>
      </c>
      <c r="IB445" s="361" t="str">
        <f t="shared" si="1336"/>
        <v>-</v>
      </c>
      <c r="IC445" s="361" t="str">
        <f t="shared" si="1337"/>
        <v>-</v>
      </c>
      <c r="ID445" s="361" t="str">
        <f t="shared" si="1338"/>
        <v>-</v>
      </c>
      <c r="IE445" s="361" t="str">
        <f t="shared" si="1339"/>
        <v>-</v>
      </c>
      <c r="IF445" s="444" t="s">
        <v>1247</v>
      </c>
      <c r="IG445" s="56" t="str">
        <f t="shared" si="1475"/>
        <v>-</v>
      </c>
      <c r="IH445" s="56" t="str">
        <f t="shared" si="1476"/>
        <v>-</v>
      </c>
      <c r="II445" s="56" t="str">
        <f t="shared" si="1477"/>
        <v>-</v>
      </c>
      <c r="IJ445" s="56" t="str">
        <f t="shared" si="1478"/>
        <v>-</v>
      </c>
      <c r="IK445" s="56" t="str">
        <f t="shared" si="1340"/>
        <v>-</v>
      </c>
      <c r="IL445" s="56" t="str">
        <f t="shared" si="1341"/>
        <v>-</v>
      </c>
      <c r="IM445" s="56" t="str">
        <f t="shared" si="1342"/>
        <v>-</v>
      </c>
      <c r="IN445" s="56" t="str">
        <f t="shared" si="1343"/>
        <v>-</v>
      </c>
      <c r="IO445" s="56" t="str">
        <f t="shared" si="1344"/>
        <v>-</v>
      </c>
      <c r="IP445" s="56" t="str">
        <f t="shared" si="1345"/>
        <v>-</v>
      </c>
      <c r="IQ445" s="56" t="str">
        <f t="shared" si="1346"/>
        <v>-</v>
      </c>
      <c r="IR445" s="56" t="str">
        <f t="shared" si="1347"/>
        <v>-</v>
      </c>
      <c r="IS445" s="56" t="str">
        <f t="shared" si="1348"/>
        <v>-</v>
      </c>
      <c r="IT445" s="56" t="str">
        <f t="shared" si="1349"/>
        <v>-</v>
      </c>
      <c r="IU445" s="56" t="str">
        <f t="shared" si="1350"/>
        <v>-</v>
      </c>
      <c r="IV445" s="56" t="str">
        <f t="shared" si="1351"/>
        <v>-</v>
      </c>
      <c r="IW445" s="56" t="str">
        <f t="shared" si="1352"/>
        <v>-</v>
      </c>
      <c r="IX445" s="56" t="str">
        <f t="shared" si="1353"/>
        <v>-</v>
      </c>
      <c r="IY445" s="56" t="str">
        <f t="shared" si="1354"/>
        <v>-</v>
      </c>
      <c r="IZ445" s="56" t="str">
        <f t="shared" si="1355"/>
        <v>-</v>
      </c>
      <c r="JA445" s="56" t="str">
        <f t="shared" si="1356"/>
        <v>-</v>
      </c>
      <c r="JB445" s="56" t="str">
        <f t="shared" si="1357"/>
        <v>-</v>
      </c>
      <c r="JC445" s="56" t="str">
        <f t="shared" si="1358"/>
        <v>-</v>
      </c>
      <c r="JD445" s="56" t="str">
        <f t="shared" si="1359"/>
        <v>-</v>
      </c>
      <c r="JE445" s="56" t="str">
        <f t="shared" si="1360"/>
        <v>-</v>
      </c>
      <c r="JF445" s="56" t="str">
        <f t="shared" si="1361"/>
        <v>-</v>
      </c>
      <c r="JG445" s="56" t="str">
        <f t="shared" si="1362"/>
        <v>-</v>
      </c>
      <c r="JH445" s="56" t="str">
        <f t="shared" si="1363"/>
        <v>-</v>
      </c>
      <c r="JI445" s="56" t="str">
        <f t="shared" si="1364"/>
        <v>-</v>
      </c>
      <c r="JJ445" s="56" t="str">
        <f t="shared" si="1365"/>
        <v>-</v>
      </c>
      <c r="JK445" s="56" t="str">
        <f t="shared" si="1366"/>
        <v>-</v>
      </c>
      <c r="JL445" s="56" t="str">
        <f t="shared" si="1367"/>
        <v>-</v>
      </c>
      <c r="JM445" s="56" t="str">
        <f t="shared" si="1368"/>
        <v>-</v>
      </c>
      <c r="JN445" s="56" t="str">
        <f t="shared" si="1369"/>
        <v>-</v>
      </c>
      <c r="JO445" s="56" t="str">
        <f t="shared" si="1370"/>
        <v>-</v>
      </c>
      <c r="JP445" s="56" t="str">
        <f t="shared" si="1371"/>
        <v>-</v>
      </c>
      <c r="JQ445" s="56" t="str">
        <f t="shared" si="1372"/>
        <v>-</v>
      </c>
      <c r="JR445" s="56" t="str">
        <f t="shared" si="1373"/>
        <v>-</v>
      </c>
      <c r="JS445" s="56" t="str">
        <f t="shared" si="1374"/>
        <v>-</v>
      </c>
      <c r="JT445" s="56" t="str">
        <f t="shared" si="1375"/>
        <v>-</v>
      </c>
      <c r="JU445" s="56" t="str">
        <f t="shared" si="1376"/>
        <v>-</v>
      </c>
      <c r="JV445" s="56" t="str">
        <f t="shared" si="1377"/>
        <v>-</v>
      </c>
      <c r="JW445" s="56" t="str">
        <f t="shared" si="1378"/>
        <v>-</v>
      </c>
      <c r="JX445" s="56" t="str">
        <f t="shared" si="1379"/>
        <v>-</v>
      </c>
      <c r="JY445" s="56" t="str">
        <f t="shared" si="1380"/>
        <v>-</v>
      </c>
      <c r="JZ445" s="56" t="str">
        <f t="shared" si="1381"/>
        <v>-</v>
      </c>
      <c r="KA445" s="444" t="s">
        <v>1247</v>
      </c>
      <c r="KB445" s="360">
        <f>IF(ISNUMBER(INDEX($EQ$15:$GK$521,$B445,EO$11)),MAX(KB$14:KB444)+1,0)</f>
        <v>0</v>
      </c>
      <c r="KC445" s="360" t="str">
        <f t="shared" si="1479"/>
        <v/>
      </c>
      <c r="KD445" s="373" t="s">
        <v>2</v>
      </c>
      <c r="KE445" s="215"/>
      <c r="KF445" s="60"/>
      <c r="KG445" s="60"/>
      <c r="KH445" s="60"/>
      <c r="KI445" s="60"/>
      <c r="KJ445" s="60"/>
      <c r="KK445" s="60"/>
      <c r="KL445" s="60"/>
      <c r="KM445" s="60"/>
      <c r="KN445" s="60"/>
      <c r="KO445" s="60"/>
      <c r="KP445" s="60"/>
      <c r="KQ445" s="60"/>
      <c r="KR445" s="60"/>
      <c r="KS445" s="60"/>
      <c r="KT445" s="60"/>
      <c r="KU445" s="60"/>
      <c r="KV445" s="60"/>
      <c r="KW445" s="60"/>
      <c r="KX445" s="60"/>
      <c r="KY445" s="60"/>
      <c r="KZ445" s="283" t="str">
        <f t="shared" si="1382"/>
        <v/>
      </c>
      <c r="LA445" s="26"/>
      <c r="LB445" s="18"/>
      <c r="LC445" s="18"/>
      <c r="LD445" s="18"/>
      <c r="LE445" s="18"/>
      <c r="LF445" s="18"/>
      <c r="LG445" s="18"/>
      <c r="LH445" s="18"/>
      <c r="LI445" s="18"/>
      <c r="LJ445" s="18"/>
      <c r="LK445" s="18"/>
      <c r="LL445" s="18"/>
      <c r="LM445" s="18"/>
      <c r="LN445" s="63"/>
      <c r="LO445" s="251">
        <f t="shared" si="1383"/>
        <v>0</v>
      </c>
      <c r="LP445" s="251">
        <f t="shared" si="1384"/>
        <v>0</v>
      </c>
      <c r="LQ445" s="251">
        <f t="shared" si="1385"/>
        <v>0</v>
      </c>
      <c r="LR445" s="251">
        <f t="shared" si="1386"/>
        <v>0</v>
      </c>
      <c r="LS445" s="251">
        <f t="shared" si="1387"/>
        <v>0</v>
      </c>
      <c r="LT445" s="251">
        <f t="shared" si="1388"/>
        <v>0</v>
      </c>
      <c r="LU445" s="251">
        <f t="shared" si="1389"/>
        <v>0</v>
      </c>
      <c r="LV445" s="251">
        <f t="shared" si="1390"/>
        <v>0</v>
      </c>
      <c r="LW445" s="251">
        <f t="shared" si="1391"/>
        <v>0</v>
      </c>
      <c r="LX445" s="251">
        <f t="shared" si="1392"/>
        <v>0</v>
      </c>
      <c r="LY445" s="251">
        <f t="shared" si="1393"/>
        <v>0</v>
      </c>
      <c r="LZ445" s="251">
        <f t="shared" si="1394"/>
        <v>0</v>
      </c>
      <c r="MA445" s="63" t="str">
        <f t="shared" si="1395"/>
        <v/>
      </c>
      <c r="MB445" s="63" t="str">
        <f t="shared" si="1480"/>
        <v/>
      </c>
      <c r="MC445" s="63">
        <f t="shared" si="1481"/>
        <v>431</v>
      </c>
      <c r="MD445" s="63" t="str">
        <f t="shared" si="1482"/>
        <v/>
      </c>
      <c r="ME445" s="63" t="str">
        <f t="shared" si="1483"/>
        <v/>
      </c>
      <c r="MF445" s="315" t="str">
        <f t="shared" si="1396"/>
        <v/>
      </c>
      <c r="MG445" s="315">
        <f>IF(ISNUMBER(MATCH(EO445,$ME$15:$ME$520,0)),0,MAX(MG$14:MG444)+1)</f>
        <v>0</v>
      </c>
      <c r="MH445" s="315" t="str">
        <f t="shared" si="1397"/>
        <v/>
      </c>
      <c r="MI445" s="369"/>
      <c r="MJ445" s="68"/>
      <c r="MK445" s="18"/>
      <c r="ML445" s="242"/>
      <c r="MM445" s="242"/>
      <c r="MN445" s="59"/>
      <c r="MO445" s="59"/>
      <c r="MP445" s="285"/>
      <c r="MQ445" s="59"/>
      <c r="MR445" s="59"/>
      <c r="MS445" s="285"/>
      <c r="MT445" s="59"/>
      <c r="MU445" s="285"/>
      <c r="MV445" s="59"/>
      <c r="MW445" s="59"/>
      <c r="MX445" s="59"/>
      <c r="MY445" s="59"/>
      <c r="MZ445" s="59"/>
      <c r="NA445" s="59"/>
      <c r="NB445" s="59"/>
      <c r="NC445" s="59"/>
      <c r="ND445" s="59"/>
      <c r="NE445" s="59"/>
      <c r="NF445" s="59"/>
      <c r="NG445" s="59"/>
      <c r="NH445" s="59"/>
      <c r="NI445" s="59"/>
      <c r="NJ445" s="59"/>
      <c r="NK445" s="59"/>
      <c r="NL445" s="454"/>
      <c r="NM445" s="454"/>
      <c r="NN445" s="59"/>
      <c r="NO445" s="18"/>
      <c r="NP445" s="18"/>
      <c r="NQ445" s="18"/>
      <c r="NR445" s="18"/>
      <c r="NS445" s="18"/>
      <c r="NT445" s="18"/>
      <c r="NU445" s="18"/>
      <c r="NV445" s="18"/>
      <c r="NW445" s="18"/>
      <c r="NX445" s="18"/>
      <c r="NY445" s="18"/>
      <c r="NZ445" s="18"/>
      <c r="OA445" s="18"/>
      <c r="OB445" s="18"/>
      <c r="OC445" s="18"/>
      <c r="OZ445" s="59"/>
      <c r="PA445" s="251" t="str">
        <f t="shared" si="1398"/>
        <v/>
      </c>
      <c r="PB445" s="251" t="str">
        <f t="shared" si="1399"/>
        <v/>
      </c>
      <c r="PC445" s="251" t="str">
        <f t="shared" si="1400"/>
        <v/>
      </c>
      <c r="PD445" s="251" t="str">
        <f t="shared" si="1401"/>
        <v/>
      </c>
      <c r="PE445" s="251" t="str">
        <f t="shared" si="1402"/>
        <v/>
      </c>
      <c r="PF445" s="251" t="str">
        <f t="shared" si="1403"/>
        <v/>
      </c>
      <c r="PG445" s="251" t="str">
        <f t="shared" si="1404"/>
        <v/>
      </c>
      <c r="PH445" s="251" t="str">
        <f t="shared" si="1405"/>
        <v/>
      </c>
      <c r="PI445" s="251" t="str">
        <f t="shared" si="1406"/>
        <v/>
      </c>
      <c r="PJ445" s="251" t="str">
        <f t="shared" si="1407"/>
        <v/>
      </c>
      <c r="PK445" s="251" t="str">
        <f t="shared" si="1408"/>
        <v/>
      </c>
      <c r="PL445" s="251" t="str">
        <f t="shared" si="1409"/>
        <v/>
      </c>
      <c r="PM445" s="251" t="str">
        <f t="shared" si="1410"/>
        <v/>
      </c>
      <c r="PN445" s="251" t="str">
        <f t="shared" si="1411"/>
        <v/>
      </c>
      <c r="PO445" s="251" t="str">
        <f t="shared" si="1412"/>
        <v/>
      </c>
      <c r="PP445" s="251" t="str">
        <f t="shared" si="1413"/>
        <v/>
      </c>
      <c r="PQ445" s="251" t="str">
        <f t="shared" si="1414"/>
        <v/>
      </c>
      <c r="PR445" s="251" t="str">
        <f t="shared" si="1415"/>
        <v/>
      </c>
      <c r="PS445" s="251" t="str">
        <f t="shared" si="1416"/>
        <v/>
      </c>
      <c r="PT445" s="251" t="str">
        <f t="shared" si="1417"/>
        <v/>
      </c>
      <c r="PU445" s="251" t="str">
        <f t="shared" si="1418"/>
        <v/>
      </c>
      <c r="PV445" s="251" t="str">
        <f t="shared" si="1419"/>
        <v/>
      </c>
      <c r="PW445" s="251" t="str">
        <f t="shared" si="1420"/>
        <v/>
      </c>
      <c r="PX445" s="251" t="str">
        <f t="shared" si="1421"/>
        <v/>
      </c>
      <c r="PY445" s="251" t="str">
        <f t="shared" si="1422"/>
        <v/>
      </c>
      <c r="PZ445" s="251" t="str">
        <f t="shared" si="1423"/>
        <v/>
      </c>
      <c r="QA445" s="251" t="str">
        <f t="shared" si="1424"/>
        <v/>
      </c>
      <c r="QB445" s="251" t="str">
        <f t="shared" si="1425"/>
        <v/>
      </c>
      <c r="QC445" s="251" t="str">
        <f t="shared" si="1426"/>
        <v/>
      </c>
      <c r="QD445" s="251" t="str">
        <f t="shared" si="1427"/>
        <v/>
      </c>
      <c r="QE445" s="251" t="str">
        <f t="shared" si="1428"/>
        <v/>
      </c>
      <c r="QF445" s="63">
        <f t="shared" si="1429"/>
        <v>0</v>
      </c>
      <c r="QG445" s="59"/>
      <c r="QH445" s="59"/>
      <c r="QI445" s="59"/>
      <c r="QJ445" s="59"/>
      <c r="QK445" s="59"/>
      <c r="QL445" s="59"/>
      <c r="QM445" s="59"/>
      <c r="QN445" s="59"/>
    </row>
    <row r="446" spans="1:456" ht="6.75" customHeight="1" x14ac:dyDescent="0.25">
      <c r="A446" s="68"/>
      <c r="B446" s="389" t="str">
        <f t="shared" si="1291"/>
        <v/>
      </c>
      <c r="C446" s="72"/>
      <c r="D446" s="188"/>
      <c r="E446" s="59"/>
      <c r="F446" s="229"/>
      <c r="G446" s="295"/>
      <c r="H446" s="295"/>
      <c r="I446" s="229"/>
      <c r="J446" s="295"/>
      <c r="K446" s="295"/>
      <c r="L446" s="229"/>
      <c r="M446" s="295"/>
      <c r="N446" s="295"/>
      <c r="O446" s="229"/>
      <c r="P446" s="295"/>
      <c r="Q446" s="295"/>
      <c r="R446" s="229"/>
      <c r="S446" s="230"/>
      <c r="T446" s="231"/>
      <c r="U446" s="229"/>
      <c r="V446" s="230"/>
      <c r="W446" s="231"/>
      <c r="X446" s="229"/>
      <c r="Y446" s="230"/>
      <c r="Z446" s="231"/>
      <c r="AA446" s="229"/>
      <c r="AB446" s="295"/>
      <c r="AC446" s="295"/>
      <c r="AD446" s="229"/>
      <c r="AE446" s="295"/>
      <c r="AF446" s="295"/>
      <c r="AG446" s="229"/>
      <c r="AH446" s="295"/>
      <c r="AI446" s="295"/>
      <c r="AJ446" s="229"/>
      <c r="AK446" s="295"/>
      <c r="AL446" s="295"/>
      <c r="AM446" s="229"/>
      <c r="AN446" s="295"/>
      <c r="AO446" s="295"/>
      <c r="AP446" s="243"/>
      <c r="AQ446" s="295"/>
      <c r="AR446" s="290"/>
      <c r="AS446" s="243"/>
      <c r="AT446" s="295"/>
      <c r="AU446" s="290"/>
      <c r="AV446" s="229"/>
      <c r="AW446" s="230"/>
      <c r="AX446" s="231"/>
      <c r="AY446" s="229"/>
      <c r="AZ446" s="230"/>
      <c r="BA446" s="231"/>
      <c r="BB446" s="229"/>
      <c r="BC446" s="230"/>
      <c r="BD446" s="231"/>
      <c r="BE446" s="229"/>
      <c r="BF446" s="230"/>
      <c r="BG446" s="231"/>
      <c r="BH446" s="229"/>
      <c r="BI446" s="230"/>
      <c r="BJ446" s="231"/>
      <c r="BK446" s="243"/>
      <c r="BL446" s="230"/>
      <c r="BM446" s="231"/>
      <c r="BN446" s="243"/>
      <c r="BO446" s="230"/>
      <c r="BP446" s="231"/>
      <c r="BQ446" s="229"/>
      <c r="BR446" s="230"/>
      <c r="BS446" s="231"/>
      <c r="BT446" s="229"/>
      <c r="BU446" s="230"/>
      <c r="BV446" s="231"/>
      <c r="BW446" s="229"/>
      <c r="BX446" s="230"/>
      <c r="BY446" s="231"/>
      <c r="BZ446" s="229"/>
      <c r="CA446" s="230"/>
      <c r="CB446" s="231"/>
      <c r="CC446" s="229"/>
      <c r="CD446" s="230"/>
      <c r="CE446" s="231"/>
      <c r="CF446" s="331"/>
      <c r="CG446" s="332"/>
      <c r="CH446" s="385"/>
      <c r="CI446" s="331"/>
      <c r="CJ446" s="332"/>
      <c r="CK446" s="385"/>
      <c r="CL446" s="243"/>
      <c r="CM446" s="230"/>
      <c r="CN446" s="354"/>
      <c r="CO446" s="243"/>
      <c r="CP446" s="230"/>
      <c r="CQ446" s="231"/>
      <c r="CR446" s="331"/>
      <c r="CS446" s="332"/>
      <c r="CT446" s="333"/>
      <c r="CU446" s="229"/>
      <c r="CV446" s="230"/>
      <c r="CW446" s="231"/>
      <c r="CX446" s="331"/>
      <c r="CY446" s="332"/>
      <c r="CZ446" s="333"/>
      <c r="DA446" s="331"/>
      <c r="DB446" s="332"/>
      <c r="DC446" s="333"/>
      <c r="DD446" s="331"/>
      <c r="DE446" s="332"/>
      <c r="DF446" s="333"/>
      <c r="DG446" s="331"/>
      <c r="DH446" s="332"/>
      <c r="DI446" s="333"/>
      <c r="DJ446" s="229"/>
      <c r="DK446" s="230"/>
      <c r="DL446" s="231"/>
      <c r="DM446" s="229"/>
      <c r="DN446" s="230"/>
      <c r="DO446" s="231"/>
      <c r="DP446" s="331"/>
      <c r="DQ446" s="332"/>
      <c r="DR446" s="333"/>
      <c r="DS446" s="331"/>
      <c r="DT446" s="332"/>
      <c r="DU446" s="333"/>
      <c r="DV446" s="331"/>
      <c r="DW446" s="332"/>
      <c r="DX446" s="333"/>
      <c r="DY446" s="331"/>
      <c r="DZ446" s="332"/>
      <c r="EA446" s="333"/>
      <c r="EB446" s="331"/>
      <c r="EC446" s="332"/>
      <c r="ED446" s="333"/>
      <c r="EE446" s="331"/>
      <c r="EF446" s="332"/>
      <c r="EG446" s="333"/>
      <c r="EH446" s="229"/>
      <c r="EI446" s="230"/>
      <c r="EJ446" s="231"/>
      <c r="EK446" s="229"/>
      <c r="EL446" s="230"/>
      <c r="EM446" s="231"/>
      <c r="EN446" s="244"/>
      <c r="EO446" s="269" t="str">
        <f t="shared" si="1292"/>
        <v/>
      </c>
      <c r="EP446" s="444" t="s">
        <v>1247</v>
      </c>
      <c r="EQ446" s="360" t="str">
        <f t="shared" si="1430"/>
        <v/>
      </c>
      <c r="ER446" s="360" t="str">
        <f t="shared" si="1431"/>
        <v/>
      </c>
      <c r="ES446" s="360" t="str">
        <f t="shared" si="1432"/>
        <v/>
      </c>
      <c r="ET446" s="360" t="str">
        <f t="shared" si="1433"/>
        <v/>
      </c>
      <c r="EU446" s="360" t="str">
        <f t="shared" si="1434"/>
        <v/>
      </c>
      <c r="EV446" s="360" t="str">
        <f t="shared" si="1435"/>
        <v/>
      </c>
      <c r="EW446" s="360" t="str">
        <f t="shared" si="1436"/>
        <v/>
      </c>
      <c r="EX446" s="360" t="str">
        <f t="shared" si="1437"/>
        <v/>
      </c>
      <c r="EY446" s="360" t="str">
        <f t="shared" si="1438"/>
        <v/>
      </c>
      <c r="EZ446" s="360" t="str">
        <f t="shared" si="1439"/>
        <v/>
      </c>
      <c r="FA446" s="360" t="str">
        <f t="shared" si="1440"/>
        <v/>
      </c>
      <c r="FB446" s="360" t="str">
        <f t="shared" si="1441"/>
        <v/>
      </c>
      <c r="FC446" s="360" t="str">
        <f t="shared" si="1442"/>
        <v/>
      </c>
      <c r="FD446" s="360" t="str">
        <f t="shared" si="1443"/>
        <v/>
      </c>
      <c r="FE446" s="360" t="str">
        <f t="shared" si="1444"/>
        <v/>
      </c>
      <c r="FF446" s="360" t="str">
        <f t="shared" si="1445"/>
        <v/>
      </c>
      <c r="FG446" s="360" t="str">
        <f t="shared" si="1446"/>
        <v/>
      </c>
      <c r="FH446" s="360" t="str">
        <f t="shared" si="1447"/>
        <v/>
      </c>
      <c r="FI446" s="360" t="str">
        <f t="shared" si="1448"/>
        <v/>
      </c>
      <c r="FJ446" s="360" t="str">
        <f t="shared" si="1449"/>
        <v/>
      </c>
      <c r="FK446" s="360" t="str">
        <f t="shared" si="1450"/>
        <v/>
      </c>
      <c r="FL446" s="360" t="str">
        <f t="shared" si="1451"/>
        <v/>
      </c>
      <c r="FM446" s="360" t="str">
        <f t="shared" si="1452"/>
        <v/>
      </c>
      <c r="FN446" s="360" t="str">
        <f t="shared" si="1453"/>
        <v/>
      </c>
      <c r="FO446" s="360" t="str">
        <f t="shared" si="1454"/>
        <v/>
      </c>
      <c r="FP446" s="360" t="str">
        <f t="shared" si="1455"/>
        <v/>
      </c>
      <c r="FQ446" s="360" t="str">
        <f t="shared" si="1456"/>
        <v/>
      </c>
      <c r="FR446" s="360" t="str">
        <f t="shared" si="1457"/>
        <v/>
      </c>
      <c r="FS446" s="360" t="str">
        <f t="shared" si="1458"/>
        <v/>
      </c>
      <c r="FT446" s="360" t="str">
        <f t="shared" si="1293"/>
        <v/>
      </c>
      <c r="FU446" s="360" t="str">
        <f t="shared" si="1459"/>
        <v/>
      </c>
      <c r="FV446" s="360" t="str">
        <f t="shared" si="1460"/>
        <v/>
      </c>
      <c r="FW446" s="360" t="str">
        <f t="shared" si="1461"/>
        <v/>
      </c>
      <c r="FX446" s="360" t="str">
        <f t="shared" si="1462"/>
        <v/>
      </c>
      <c r="FY446" s="360" t="str">
        <f t="shared" si="1463"/>
        <v/>
      </c>
      <c r="FZ446" s="360" t="str">
        <f t="shared" si="1464"/>
        <v/>
      </c>
      <c r="GA446" s="360" t="str">
        <f t="shared" si="1465"/>
        <v/>
      </c>
      <c r="GB446" s="360" t="str">
        <f t="shared" si="1466"/>
        <v/>
      </c>
      <c r="GC446" s="360" t="str">
        <f t="shared" si="1467"/>
        <v/>
      </c>
      <c r="GD446" s="360" t="str">
        <f t="shared" si="1468"/>
        <v/>
      </c>
      <c r="GE446" s="360" t="str">
        <f t="shared" si="1469"/>
        <v/>
      </c>
      <c r="GF446" s="360" t="str">
        <f t="shared" si="1470"/>
        <v/>
      </c>
      <c r="GG446" s="360" t="str">
        <f t="shared" si="1471"/>
        <v/>
      </c>
      <c r="GH446" s="360" t="str">
        <f t="shared" si="1472"/>
        <v/>
      </c>
      <c r="GI446" s="360" t="str">
        <f t="shared" si="1473"/>
        <v/>
      </c>
      <c r="GJ446" s="360" t="str">
        <f t="shared" si="1474"/>
        <v/>
      </c>
      <c r="GK446" s="444" t="s">
        <v>1247</v>
      </c>
      <c r="GL446" s="361" t="str">
        <f t="shared" si="1294"/>
        <v>-</v>
      </c>
      <c r="GM446" s="361" t="str">
        <f t="shared" si="1295"/>
        <v>-</v>
      </c>
      <c r="GN446" s="361" t="str">
        <f t="shared" si="1296"/>
        <v>-</v>
      </c>
      <c r="GO446" s="361" t="str">
        <f t="shared" si="1297"/>
        <v>-</v>
      </c>
      <c r="GP446" s="361" t="str">
        <f t="shared" si="1298"/>
        <v>-</v>
      </c>
      <c r="GQ446" s="361" t="str">
        <f t="shared" si="1299"/>
        <v>-</v>
      </c>
      <c r="GR446" s="361" t="str">
        <f t="shared" si="1300"/>
        <v>-</v>
      </c>
      <c r="GS446" s="361" t="str">
        <f t="shared" si="1301"/>
        <v>-</v>
      </c>
      <c r="GT446" s="361" t="str">
        <f t="shared" si="1302"/>
        <v>-</v>
      </c>
      <c r="GU446" s="361" t="str">
        <f t="shared" si="1303"/>
        <v>-</v>
      </c>
      <c r="GV446" s="361" t="str">
        <f t="shared" si="1304"/>
        <v>-</v>
      </c>
      <c r="GW446" s="361" t="str">
        <f t="shared" si="1305"/>
        <v>-</v>
      </c>
      <c r="GX446" s="361" t="str">
        <f t="shared" si="1306"/>
        <v>-</v>
      </c>
      <c r="GY446" s="361" t="str">
        <f t="shared" si="1307"/>
        <v>-</v>
      </c>
      <c r="GZ446" s="361" t="str">
        <f t="shared" si="1308"/>
        <v>-</v>
      </c>
      <c r="HA446" s="361" t="str">
        <f t="shared" si="1309"/>
        <v>-</v>
      </c>
      <c r="HB446" s="361" t="str">
        <f t="shared" si="1310"/>
        <v>-</v>
      </c>
      <c r="HC446" s="361" t="str">
        <f t="shared" si="1311"/>
        <v>-</v>
      </c>
      <c r="HD446" s="361" t="str">
        <f t="shared" si="1312"/>
        <v>-</v>
      </c>
      <c r="HE446" s="361" t="str">
        <f t="shared" si="1313"/>
        <v>-</v>
      </c>
      <c r="HF446" s="361" t="str">
        <f t="shared" si="1314"/>
        <v>-</v>
      </c>
      <c r="HG446" s="361" t="str">
        <f t="shared" si="1315"/>
        <v>-</v>
      </c>
      <c r="HH446" s="361" t="str">
        <f t="shared" si="1316"/>
        <v>-</v>
      </c>
      <c r="HI446" s="361" t="str">
        <f t="shared" si="1317"/>
        <v>-</v>
      </c>
      <c r="HJ446" s="361" t="str">
        <f t="shared" si="1318"/>
        <v>-</v>
      </c>
      <c r="HK446" s="361" t="str">
        <f t="shared" si="1319"/>
        <v>-</v>
      </c>
      <c r="HL446" s="361" t="str">
        <f t="shared" si="1320"/>
        <v>-</v>
      </c>
      <c r="HM446" s="361" t="str">
        <f t="shared" si="1321"/>
        <v>-</v>
      </c>
      <c r="HN446" s="361" t="str">
        <f t="shared" si="1322"/>
        <v>-</v>
      </c>
      <c r="HO446" s="361" t="str">
        <f t="shared" si="1323"/>
        <v>-</v>
      </c>
      <c r="HP446" s="361" t="str">
        <f t="shared" si="1324"/>
        <v>-</v>
      </c>
      <c r="HQ446" s="361" t="str">
        <f t="shared" si="1325"/>
        <v>-</v>
      </c>
      <c r="HR446" s="361" t="str">
        <f t="shared" si="1326"/>
        <v>-</v>
      </c>
      <c r="HS446" s="361" t="str">
        <f t="shared" si="1327"/>
        <v>-</v>
      </c>
      <c r="HT446" s="361" t="str">
        <f t="shared" si="1328"/>
        <v>-</v>
      </c>
      <c r="HU446" s="361" t="str">
        <f t="shared" si="1329"/>
        <v>-</v>
      </c>
      <c r="HV446" s="361" t="str">
        <f t="shared" si="1330"/>
        <v>-</v>
      </c>
      <c r="HW446" s="361" t="str">
        <f t="shared" si="1331"/>
        <v>-</v>
      </c>
      <c r="HX446" s="361" t="str">
        <f t="shared" si="1332"/>
        <v>-</v>
      </c>
      <c r="HY446" s="361" t="str">
        <f t="shared" si="1333"/>
        <v>-</v>
      </c>
      <c r="HZ446" s="361" t="str">
        <f t="shared" si="1334"/>
        <v>-</v>
      </c>
      <c r="IA446" s="361" t="str">
        <f t="shared" si="1335"/>
        <v>-</v>
      </c>
      <c r="IB446" s="361" t="str">
        <f t="shared" si="1336"/>
        <v>-</v>
      </c>
      <c r="IC446" s="361" t="str">
        <f t="shared" si="1337"/>
        <v>-</v>
      </c>
      <c r="ID446" s="361" t="str">
        <f t="shared" si="1338"/>
        <v>-</v>
      </c>
      <c r="IE446" s="361" t="str">
        <f t="shared" si="1339"/>
        <v>-</v>
      </c>
      <c r="IF446" s="444" t="s">
        <v>1247</v>
      </c>
      <c r="IG446" s="56" t="str">
        <f t="shared" si="1475"/>
        <v>-</v>
      </c>
      <c r="IH446" s="56" t="str">
        <f t="shared" si="1476"/>
        <v>-</v>
      </c>
      <c r="II446" s="56" t="str">
        <f t="shared" si="1477"/>
        <v>-</v>
      </c>
      <c r="IJ446" s="56" t="str">
        <f t="shared" si="1478"/>
        <v>-</v>
      </c>
      <c r="IK446" s="56" t="str">
        <f t="shared" si="1340"/>
        <v>-</v>
      </c>
      <c r="IL446" s="56" t="str">
        <f t="shared" si="1341"/>
        <v>-</v>
      </c>
      <c r="IM446" s="56" t="str">
        <f t="shared" si="1342"/>
        <v>-</v>
      </c>
      <c r="IN446" s="56" t="str">
        <f t="shared" si="1343"/>
        <v>-</v>
      </c>
      <c r="IO446" s="56" t="str">
        <f t="shared" si="1344"/>
        <v>-</v>
      </c>
      <c r="IP446" s="56" t="str">
        <f t="shared" si="1345"/>
        <v>-</v>
      </c>
      <c r="IQ446" s="56" t="str">
        <f t="shared" si="1346"/>
        <v>-</v>
      </c>
      <c r="IR446" s="56" t="str">
        <f t="shared" si="1347"/>
        <v>-</v>
      </c>
      <c r="IS446" s="56" t="str">
        <f t="shared" si="1348"/>
        <v>-</v>
      </c>
      <c r="IT446" s="56" t="str">
        <f t="shared" si="1349"/>
        <v>-</v>
      </c>
      <c r="IU446" s="56" t="str">
        <f t="shared" si="1350"/>
        <v>-</v>
      </c>
      <c r="IV446" s="56" t="str">
        <f t="shared" si="1351"/>
        <v>-</v>
      </c>
      <c r="IW446" s="56" t="str">
        <f t="shared" si="1352"/>
        <v>-</v>
      </c>
      <c r="IX446" s="56" t="str">
        <f t="shared" si="1353"/>
        <v>-</v>
      </c>
      <c r="IY446" s="56" t="str">
        <f t="shared" si="1354"/>
        <v>-</v>
      </c>
      <c r="IZ446" s="56" t="str">
        <f t="shared" si="1355"/>
        <v>-</v>
      </c>
      <c r="JA446" s="56" t="str">
        <f t="shared" si="1356"/>
        <v>-</v>
      </c>
      <c r="JB446" s="56" t="str">
        <f t="shared" si="1357"/>
        <v>-</v>
      </c>
      <c r="JC446" s="56" t="str">
        <f t="shared" si="1358"/>
        <v>-</v>
      </c>
      <c r="JD446" s="56" t="str">
        <f t="shared" si="1359"/>
        <v>-</v>
      </c>
      <c r="JE446" s="56" t="str">
        <f t="shared" si="1360"/>
        <v>-</v>
      </c>
      <c r="JF446" s="56" t="str">
        <f t="shared" si="1361"/>
        <v>-</v>
      </c>
      <c r="JG446" s="56" t="str">
        <f t="shared" si="1362"/>
        <v>-</v>
      </c>
      <c r="JH446" s="56" t="str">
        <f t="shared" si="1363"/>
        <v>-</v>
      </c>
      <c r="JI446" s="56" t="str">
        <f t="shared" si="1364"/>
        <v>-</v>
      </c>
      <c r="JJ446" s="56" t="str">
        <f t="shared" si="1365"/>
        <v>-</v>
      </c>
      <c r="JK446" s="56" t="str">
        <f t="shared" si="1366"/>
        <v>-</v>
      </c>
      <c r="JL446" s="56" t="str">
        <f t="shared" si="1367"/>
        <v>-</v>
      </c>
      <c r="JM446" s="56" t="str">
        <f t="shared" si="1368"/>
        <v>-</v>
      </c>
      <c r="JN446" s="56" t="str">
        <f t="shared" si="1369"/>
        <v>-</v>
      </c>
      <c r="JO446" s="56" t="str">
        <f t="shared" si="1370"/>
        <v>-</v>
      </c>
      <c r="JP446" s="56" t="str">
        <f t="shared" si="1371"/>
        <v>-</v>
      </c>
      <c r="JQ446" s="56" t="str">
        <f t="shared" si="1372"/>
        <v>-</v>
      </c>
      <c r="JR446" s="56" t="str">
        <f t="shared" si="1373"/>
        <v>-</v>
      </c>
      <c r="JS446" s="56" t="str">
        <f t="shared" si="1374"/>
        <v>-</v>
      </c>
      <c r="JT446" s="56" t="str">
        <f t="shared" si="1375"/>
        <v>-</v>
      </c>
      <c r="JU446" s="56" t="str">
        <f t="shared" si="1376"/>
        <v>-</v>
      </c>
      <c r="JV446" s="56" t="str">
        <f t="shared" si="1377"/>
        <v>-</v>
      </c>
      <c r="JW446" s="56" t="str">
        <f t="shared" si="1378"/>
        <v>-</v>
      </c>
      <c r="JX446" s="56" t="str">
        <f t="shared" si="1379"/>
        <v>-</v>
      </c>
      <c r="JY446" s="56" t="str">
        <f t="shared" si="1380"/>
        <v>-</v>
      </c>
      <c r="JZ446" s="56" t="str">
        <f t="shared" si="1381"/>
        <v>-</v>
      </c>
      <c r="KA446" s="444" t="s">
        <v>1247</v>
      </c>
      <c r="KB446" s="360">
        <f>IF(ISNUMBER(INDEX($EQ$15:$GK$521,$B446,EO$11)),MAX(KB$14:KB445)+1,0)</f>
        <v>0</v>
      </c>
      <c r="KC446" s="360" t="str">
        <f t="shared" si="1479"/>
        <v/>
      </c>
      <c r="KD446" s="373" t="s">
        <v>2</v>
      </c>
      <c r="KE446" s="215"/>
      <c r="KF446" s="60"/>
      <c r="KG446" s="60"/>
      <c r="KH446" s="60"/>
      <c r="KI446" s="60"/>
      <c r="KJ446" s="60"/>
      <c r="KK446" s="60"/>
      <c r="KL446" s="60"/>
      <c r="KM446" s="60"/>
      <c r="KN446" s="60"/>
      <c r="KO446" s="60"/>
      <c r="KP446" s="60"/>
      <c r="KQ446" s="60"/>
      <c r="KR446" s="60"/>
      <c r="KS446" s="60"/>
      <c r="KT446" s="60"/>
      <c r="KU446" s="60"/>
      <c r="KV446" s="60"/>
      <c r="KW446" s="60"/>
      <c r="KX446" s="60"/>
      <c r="KY446" s="60"/>
      <c r="KZ446" s="283" t="str">
        <f t="shared" si="1382"/>
        <v/>
      </c>
      <c r="LA446" s="26"/>
      <c r="LB446" s="18"/>
      <c r="LC446" s="18"/>
      <c r="LD446" s="18"/>
      <c r="LE446" s="18"/>
      <c r="LF446" s="18"/>
      <c r="LG446" s="18"/>
      <c r="LH446" s="18"/>
      <c r="LI446" s="18"/>
      <c r="LJ446" s="18"/>
      <c r="LK446" s="18"/>
      <c r="LL446" s="18"/>
      <c r="LM446" s="18"/>
      <c r="LN446" s="63"/>
      <c r="LO446" s="251">
        <f t="shared" si="1383"/>
        <v>0</v>
      </c>
      <c r="LP446" s="251">
        <f t="shared" si="1384"/>
        <v>0</v>
      </c>
      <c r="LQ446" s="251">
        <f t="shared" si="1385"/>
        <v>0</v>
      </c>
      <c r="LR446" s="251">
        <f t="shared" si="1386"/>
        <v>0</v>
      </c>
      <c r="LS446" s="251">
        <f t="shared" si="1387"/>
        <v>0</v>
      </c>
      <c r="LT446" s="251">
        <f t="shared" si="1388"/>
        <v>0</v>
      </c>
      <c r="LU446" s="251">
        <f t="shared" si="1389"/>
        <v>0</v>
      </c>
      <c r="LV446" s="251">
        <f t="shared" si="1390"/>
        <v>0</v>
      </c>
      <c r="LW446" s="251">
        <f t="shared" si="1391"/>
        <v>0</v>
      </c>
      <c r="LX446" s="251">
        <f t="shared" si="1392"/>
        <v>0</v>
      </c>
      <c r="LY446" s="251">
        <f t="shared" si="1393"/>
        <v>0</v>
      </c>
      <c r="LZ446" s="251">
        <f t="shared" si="1394"/>
        <v>0</v>
      </c>
      <c r="MA446" s="63" t="str">
        <f t="shared" si="1395"/>
        <v/>
      </c>
      <c r="MB446" s="63" t="str">
        <f t="shared" si="1480"/>
        <v/>
      </c>
      <c r="MC446" s="63">
        <f t="shared" si="1481"/>
        <v>432</v>
      </c>
      <c r="MD446" s="63" t="str">
        <f t="shared" si="1482"/>
        <v/>
      </c>
      <c r="ME446" s="63" t="str">
        <f t="shared" si="1483"/>
        <v/>
      </c>
      <c r="MF446" s="315" t="str">
        <f t="shared" si="1396"/>
        <v/>
      </c>
      <c r="MG446" s="315">
        <f>IF(ISNUMBER(MATCH(EO446,$ME$15:$ME$520,0)),0,MAX(MG$14:MG445)+1)</f>
        <v>0</v>
      </c>
      <c r="MH446" s="315" t="str">
        <f t="shared" si="1397"/>
        <v/>
      </c>
      <c r="MI446" s="369"/>
      <c r="MJ446" s="68"/>
      <c r="MK446" s="18"/>
      <c r="ML446" s="242"/>
      <c r="MM446" s="242"/>
      <c r="MN446" s="59"/>
      <c r="MO446" s="59"/>
      <c r="MP446" s="285"/>
      <c r="MQ446" s="59"/>
      <c r="MR446" s="59"/>
      <c r="MS446" s="285"/>
      <c r="MT446" s="59"/>
      <c r="MU446" s="285"/>
      <c r="MV446" s="59"/>
      <c r="MW446" s="59"/>
      <c r="MX446" s="59"/>
      <c r="MY446" s="59"/>
      <c r="MZ446" s="59"/>
      <c r="NA446" s="59"/>
      <c r="NB446" s="59"/>
      <c r="NC446" s="59"/>
      <c r="ND446" s="59"/>
      <c r="NE446" s="59"/>
      <c r="NF446" s="59"/>
      <c r="NG446" s="59"/>
      <c r="NH446" s="59"/>
      <c r="NI446" s="59"/>
      <c r="NJ446" s="59"/>
      <c r="NK446" s="59"/>
      <c r="NL446" s="454"/>
      <c r="NM446" s="454"/>
      <c r="NN446" s="59"/>
      <c r="NO446" s="18"/>
      <c r="NP446" s="18"/>
      <c r="NQ446" s="18"/>
      <c r="NR446" s="18"/>
      <c r="NS446" s="18"/>
      <c r="NT446" s="18"/>
      <c r="NU446" s="18"/>
      <c r="NV446" s="18"/>
      <c r="NW446" s="18"/>
      <c r="NX446" s="18"/>
      <c r="NY446" s="18"/>
      <c r="NZ446" s="18"/>
      <c r="OA446" s="18"/>
      <c r="OB446" s="18"/>
      <c r="OC446" s="18"/>
      <c r="OZ446" s="59"/>
      <c r="PA446" s="251" t="str">
        <f t="shared" si="1398"/>
        <v/>
      </c>
      <c r="PB446" s="251" t="str">
        <f t="shared" si="1399"/>
        <v/>
      </c>
      <c r="PC446" s="251" t="str">
        <f t="shared" si="1400"/>
        <v/>
      </c>
      <c r="PD446" s="251" t="str">
        <f t="shared" si="1401"/>
        <v/>
      </c>
      <c r="PE446" s="251" t="str">
        <f t="shared" si="1402"/>
        <v/>
      </c>
      <c r="PF446" s="251" t="str">
        <f t="shared" si="1403"/>
        <v/>
      </c>
      <c r="PG446" s="251" t="str">
        <f t="shared" si="1404"/>
        <v/>
      </c>
      <c r="PH446" s="251" t="str">
        <f t="shared" si="1405"/>
        <v/>
      </c>
      <c r="PI446" s="251" t="str">
        <f t="shared" si="1406"/>
        <v/>
      </c>
      <c r="PJ446" s="251" t="str">
        <f t="shared" si="1407"/>
        <v/>
      </c>
      <c r="PK446" s="251" t="str">
        <f t="shared" si="1408"/>
        <v/>
      </c>
      <c r="PL446" s="251" t="str">
        <f t="shared" si="1409"/>
        <v/>
      </c>
      <c r="PM446" s="251" t="str">
        <f t="shared" si="1410"/>
        <v/>
      </c>
      <c r="PN446" s="251" t="str">
        <f t="shared" si="1411"/>
        <v/>
      </c>
      <c r="PO446" s="251" t="str">
        <f t="shared" si="1412"/>
        <v/>
      </c>
      <c r="PP446" s="251" t="str">
        <f t="shared" si="1413"/>
        <v/>
      </c>
      <c r="PQ446" s="251" t="str">
        <f t="shared" si="1414"/>
        <v/>
      </c>
      <c r="PR446" s="251" t="str">
        <f t="shared" si="1415"/>
        <v/>
      </c>
      <c r="PS446" s="251" t="str">
        <f t="shared" si="1416"/>
        <v/>
      </c>
      <c r="PT446" s="251" t="str">
        <f t="shared" si="1417"/>
        <v/>
      </c>
      <c r="PU446" s="251" t="str">
        <f t="shared" si="1418"/>
        <v/>
      </c>
      <c r="PV446" s="251" t="str">
        <f t="shared" si="1419"/>
        <v/>
      </c>
      <c r="PW446" s="251" t="str">
        <f t="shared" si="1420"/>
        <v/>
      </c>
      <c r="PX446" s="251" t="str">
        <f t="shared" si="1421"/>
        <v/>
      </c>
      <c r="PY446" s="251" t="str">
        <f t="shared" si="1422"/>
        <v/>
      </c>
      <c r="PZ446" s="251" t="str">
        <f t="shared" si="1423"/>
        <v/>
      </c>
      <c r="QA446" s="251" t="str">
        <f t="shared" si="1424"/>
        <v/>
      </c>
      <c r="QB446" s="251" t="str">
        <f t="shared" si="1425"/>
        <v/>
      </c>
      <c r="QC446" s="251" t="str">
        <f t="shared" si="1426"/>
        <v/>
      </c>
      <c r="QD446" s="251" t="str">
        <f t="shared" si="1427"/>
        <v/>
      </c>
      <c r="QE446" s="251" t="str">
        <f t="shared" si="1428"/>
        <v/>
      </c>
      <c r="QF446" s="63">
        <f t="shared" si="1429"/>
        <v>0</v>
      </c>
      <c r="QG446" s="59"/>
      <c r="QH446" s="59"/>
      <c r="QI446" s="59"/>
      <c r="QJ446" s="59"/>
      <c r="QK446" s="59"/>
      <c r="QL446" s="59"/>
      <c r="QM446" s="59"/>
      <c r="QN446" s="59"/>
    </row>
    <row r="447" spans="1:456" ht="6.75" customHeight="1" x14ac:dyDescent="0.25">
      <c r="A447" s="68"/>
      <c r="B447" s="389" t="str">
        <f t="shared" si="1291"/>
        <v/>
      </c>
      <c r="C447" s="72"/>
      <c r="D447" s="188"/>
      <c r="E447" s="59"/>
      <c r="F447" s="229"/>
      <c r="G447" s="295"/>
      <c r="H447" s="295"/>
      <c r="I447" s="229"/>
      <c r="J447" s="295"/>
      <c r="K447" s="295"/>
      <c r="L447" s="229"/>
      <c r="M447" s="295"/>
      <c r="N447" s="295"/>
      <c r="O447" s="229"/>
      <c r="P447" s="295"/>
      <c r="Q447" s="295"/>
      <c r="R447" s="229"/>
      <c r="S447" s="230"/>
      <c r="T447" s="231"/>
      <c r="U447" s="229"/>
      <c r="V447" s="230"/>
      <c r="W447" s="231"/>
      <c r="X447" s="229"/>
      <c r="Y447" s="230"/>
      <c r="Z447" s="231"/>
      <c r="AA447" s="229"/>
      <c r="AB447" s="295"/>
      <c r="AC447" s="295"/>
      <c r="AD447" s="229"/>
      <c r="AE447" s="295"/>
      <c r="AF447" s="295"/>
      <c r="AG447" s="229"/>
      <c r="AH447" s="295"/>
      <c r="AI447" s="295"/>
      <c r="AJ447" s="229"/>
      <c r="AK447" s="295"/>
      <c r="AL447" s="295"/>
      <c r="AM447" s="229"/>
      <c r="AN447" s="295"/>
      <c r="AO447" s="295"/>
      <c r="AP447" s="243"/>
      <c r="AQ447" s="295"/>
      <c r="AR447" s="290"/>
      <c r="AS447" s="243"/>
      <c r="AT447" s="295"/>
      <c r="AU447" s="290"/>
      <c r="AV447" s="229"/>
      <c r="AW447" s="230"/>
      <c r="AX447" s="231"/>
      <c r="AY447" s="229"/>
      <c r="AZ447" s="230"/>
      <c r="BA447" s="231"/>
      <c r="BB447" s="229"/>
      <c r="BC447" s="230"/>
      <c r="BD447" s="231"/>
      <c r="BE447" s="229"/>
      <c r="BF447" s="230"/>
      <c r="BG447" s="231"/>
      <c r="BH447" s="229"/>
      <c r="BI447" s="230"/>
      <c r="BJ447" s="231"/>
      <c r="BK447" s="243"/>
      <c r="BL447" s="230"/>
      <c r="BM447" s="231"/>
      <c r="BN447" s="243"/>
      <c r="BO447" s="230"/>
      <c r="BP447" s="231"/>
      <c r="BQ447" s="229"/>
      <c r="BR447" s="230"/>
      <c r="BS447" s="231"/>
      <c r="BT447" s="229"/>
      <c r="BU447" s="230"/>
      <c r="BV447" s="231"/>
      <c r="BW447" s="229"/>
      <c r="BX447" s="230"/>
      <c r="BY447" s="231"/>
      <c r="BZ447" s="229"/>
      <c r="CA447" s="230"/>
      <c r="CB447" s="231"/>
      <c r="CC447" s="229"/>
      <c r="CD447" s="230"/>
      <c r="CE447" s="231"/>
      <c r="CF447" s="331"/>
      <c r="CG447" s="332"/>
      <c r="CH447" s="385"/>
      <c r="CI447" s="331"/>
      <c r="CJ447" s="332"/>
      <c r="CK447" s="385"/>
      <c r="CL447" s="243"/>
      <c r="CM447" s="230"/>
      <c r="CN447" s="354"/>
      <c r="CO447" s="243"/>
      <c r="CP447" s="230"/>
      <c r="CQ447" s="231"/>
      <c r="CR447" s="331"/>
      <c r="CS447" s="332"/>
      <c r="CT447" s="333"/>
      <c r="CU447" s="229"/>
      <c r="CV447" s="230"/>
      <c r="CW447" s="231"/>
      <c r="CX447" s="331"/>
      <c r="CY447" s="332"/>
      <c r="CZ447" s="333"/>
      <c r="DA447" s="331"/>
      <c r="DB447" s="332"/>
      <c r="DC447" s="333"/>
      <c r="DD447" s="331"/>
      <c r="DE447" s="332"/>
      <c r="DF447" s="333"/>
      <c r="DG447" s="331"/>
      <c r="DH447" s="332"/>
      <c r="DI447" s="333"/>
      <c r="DJ447" s="229"/>
      <c r="DK447" s="230"/>
      <c r="DL447" s="231"/>
      <c r="DM447" s="229"/>
      <c r="DN447" s="230"/>
      <c r="DO447" s="231"/>
      <c r="DP447" s="331"/>
      <c r="DQ447" s="332"/>
      <c r="DR447" s="333"/>
      <c r="DS447" s="331"/>
      <c r="DT447" s="332"/>
      <c r="DU447" s="333"/>
      <c r="DV447" s="331"/>
      <c r="DW447" s="332"/>
      <c r="DX447" s="333"/>
      <c r="DY447" s="331"/>
      <c r="DZ447" s="332"/>
      <c r="EA447" s="333"/>
      <c r="EB447" s="331"/>
      <c r="EC447" s="332"/>
      <c r="ED447" s="333"/>
      <c r="EE447" s="331"/>
      <c r="EF447" s="332"/>
      <c r="EG447" s="333"/>
      <c r="EH447" s="229"/>
      <c r="EI447" s="230"/>
      <c r="EJ447" s="231"/>
      <c r="EK447" s="229"/>
      <c r="EL447" s="230"/>
      <c r="EM447" s="231"/>
      <c r="EN447" s="244"/>
      <c r="EO447" s="269" t="str">
        <f t="shared" si="1292"/>
        <v/>
      </c>
      <c r="EP447" s="444" t="s">
        <v>1247</v>
      </c>
      <c r="EQ447" s="360" t="str">
        <f t="shared" si="1430"/>
        <v/>
      </c>
      <c r="ER447" s="360" t="str">
        <f t="shared" si="1431"/>
        <v/>
      </c>
      <c r="ES447" s="360" t="str">
        <f t="shared" si="1432"/>
        <v/>
      </c>
      <c r="ET447" s="360" t="str">
        <f t="shared" si="1433"/>
        <v/>
      </c>
      <c r="EU447" s="360" t="str">
        <f t="shared" si="1434"/>
        <v/>
      </c>
      <c r="EV447" s="360" t="str">
        <f t="shared" si="1435"/>
        <v/>
      </c>
      <c r="EW447" s="360" t="str">
        <f t="shared" si="1436"/>
        <v/>
      </c>
      <c r="EX447" s="360" t="str">
        <f t="shared" si="1437"/>
        <v/>
      </c>
      <c r="EY447" s="360" t="str">
        <f t="shared" si="1438"/>
        <v/>
      </c>
      <c r="EZ447" s="360" t="str">
        <f t="shared" si="1439"/>
        <v/>
      </c>
      <c r="FA447" s="360" t="str">
        <f t="shared" si="1440"/>
        <v/>
      </c>
      <c r="FB447" s="360" t="str">
        <f t="shared" si="1441"/>
        <v/>
      </c>
      <c r="FC447" s="360" t="str">
        <f t="shared" si="1442"/>
        <v/>
      </c>
      <c r="FD447" s="360" t="str">
        <f t="shared" si="1443"/>
        <v/>
      </c>
      <c r="FE447" s="360" t="str">
        <f t="shared" si="1444"/>
        <v/>
      </c>
      <c r="FF447" s="360" t="str">
        <f t="shared" si="1445"/>
        <v/>
      </c>
      <c r="FG447" s="360" t="str">
        <f t="shared" si="1446"/>
        <v/>
      </c>
      <c r="FH447" s="360" t="str">
        <f t="shared" si="1447"/>
        <v/>
      </c>
      <c r="FI447" s="360" t="str">
        <f t="shared" si="1448"/>
        <v/>
      </c>
      <c r="FJ447" s="360" t="str">
        <f t="shared" si="1449"/>
        <v/>
      </c>
      <c r="FK447" s="360" t="str">
        <f t="shared" si="1450"/>
        <v/>
      </c>
      <c r="FL447" s="360" t="str">
        <f t="shared" si="1451"/>
        <v/>
      </c>
      <c r="FM447" s="360" t="str">
        <f t="shared" si="1452"/>
        <v/>
      </c>
      <c r="FN447" s="360" t="str">
        <f t="shared" si="1453"/>
        <v/>
      </c>
      <c r="FO447" s="360" t="str">
        <f t="shared" si="1454"/>
        <v/>
      </c>
      <c r="FP447" s="360" t="str">
        <f t="shared" si="1455"/>
        <v/>
      </c>
      <c r="FQ447" s="360" t="str">
        <f t="shared" si="1456"/>
        <v/>
      </c>
      <c r="FR447" s="360" t="str">
        <f t="shared" si="1457"/>
        <v/>
      </c>
      <c r="FS447" s="360" t="str">
        <f t="shared" si="1458"/>
        <v/>
      </c>
      <c r="FT447" s="360" t="str">
        <f t="shared" si="1293"/>
        <v/>
      </c>
      <c r="FU447" s="360" t="str">
        <f t="shared" si="1459"/>
        <v/>
      </c>
      <c r="FV447" s="360" t="str">
        <f t="shared" si="1460"/>
        <v/>
      </c>
      <c r="FW447" s="360" t="str">
        <f t="shared" si="1461"/>
        <v/>
      </c>
      <c r="FX447" s="360" t="str">
        <f t="shared" si="1462"/>
        <v/>
      </c>
      <c r="FY447" s="360" t="str">
        <f t="shared" si="1463"/>
        <v/>
      </c>
      <c r="FZ447" s="360" t="str">
        <f t="shared" si="1464"/>
        <v/>
      </c>
      <c r="GA447" s="360" t="str">
        <f t="shared" si="1465"/>
        <v/>
      </c>
      <c r="GB447" s="360" t="str">
        <f t="shared" si="1466"/>
        <v/>
      </c>
      <c r="GC447" s="360" t="str">
        <f t="shared" si="1467"/>
        <v/>
      </c>
      <c r="GD447" s="360" t="str">
        <f t="shared" si="1468"/>
        <v/>
      </c>
      <c r="GE447" s="360" t="str">
        <f t="shared" si="1469"/>
        <v/>
      </c>
      <c r="GF447" s="360" t="str">
        <f t="shared" si="1470"/>
        <v/>
      </c>
      <c r="GG447" s="360" t="str">
        <f t="shared" si="1471"/>
        <v/>
      </c>
      <c r="GH447" s="360" t="str">
        <f t="shared" si="1472"/>
        <v/>
      </c>
      <c r="GI447" s="360" t="str">
        <f t="shared" si="1473"/>
        <v/>
      </c>
      <c r="GJ447" s="360" t="str">
        <f t="shared" si="1474"/>
        <v/>
      </c>
      <c r="GK447" s="444" t="s">
        <v>1247</v>
      </c>
      <c r="GL447" s="361" t="str">
        <f t="shared" si="1294"/>
        <v>-</v>
      </c>
      <c r="GM447" s="361" t="str">
        <f t="shared" si="1295"/>
        <v>-</v>
      </c>
      <c r="GN447" s="361" t="str">
        <f t="shared" si="1296"/>
        <v>-</v>
      </c>
      <c r="GO447" s="361" t="str">
        <f t="shared" si="1297"/>
        <v>-</v>
      </c>
      <c r="GP447" s="361" t="str">
        <f t="shared" si="1298"/>
        <v>-</v>
      </c>
      <c r="GQ447" s="361" t="str">
        <f t="shared" si="1299"/>
        <v>-</v>
      </c>
      <c r="GR447" s="361" t="str">
        <f t="shared" si="1300"/>
        <v>-</v>
      </c>
      <c r="GS447" s="361" t="str">
        <f t="shared" si="1301"/>
        <v>-</v>
      </c>
      <c r="GT447" s="361" t="str">
        <f t="shared" si="1302"/>
        <v>-</v>
      </c>
      <c r="GU447" s="361" t="str">
        <f t="shared" si="1303"/>
        <v>-</v>
      </c>
      <c r="GV447" s="361" t="str">
        <f t="shared" si="1304"/>
        <v>-</v>
      </c>
      <c r="GW447" s="361" t="str">
        <f t="shared" si="1305"/>
        <v>-</v>
      </c>
      <c r="GX447" s="361" t="str">
        <f t="shared" si="1306"/>
        <v>-</v>
      </c>
      <c r="GY447" s="361" t="str">
        <f t="shared" si="1307"/>
        <v>-</v>
      </c>
      <c r="GZ447" s="361" t="str">
        <f t="shared" si="1308"/>
        <v>-</v>
      </c>
      <c r="HA447" s="361" t="str">
        <f t="shared" si="1309"/>
        <v>-</v>
      </c>
      <c r="HB447" s="361" t="str">
        <f t="shared" si="1310"/>
        <v>-</v>
      </c>
      <c r="HC447" s="361" t="str">
        <f t="shared" si="1311"/>
        <v>-</v>
      </c>
      <c r="HD447" s="361" t="str">
        <f t="shared" si="1312"/>
        <v>-</v>
      </c>
      <c r="HE447" s="361" t="str">
        <f t="shared" si="1313"/>
        <v>-</v>
      </c>
      <c r="HF447" s="361" t="str">
        <f t="shared" si="1314"/>
        <v>-</v>
      </c>
      <c r="HG447" s="361" t="str">
        <f t="shared" si="1315"/>
        <v>-</v>
      </c>
      <c r="HH447" s="361" t="str">
        <f t="shared" si="1316"/>
        <v>-</v>
      </c>
      <c r="HI447" s="361" t="str">
        <f t="shared" si="1317"/>
        <v>-</v>
      </c>
      <c r="HJ447" s="361" t="str">
        <f t="shared" si="1318"/>
        <v>-</v>
      </c>
      <c r="HK447" s="361" t="str">
        <f t="shared" si="1319"/>
        <v>-</v>
      </c>
      <c r="HL447" s="361" t="str">
        <f t="shared" si="1320"/>
        <v>-</v>
      </c>
      <c r="HM447" s="361" t="str">
        <f t="shared" si="1321"/>
        <v>-</v>
      </c>
      <c r="HN447" s="361" t="str">
        <f t="shared" si="1322"/>
        <v>-</v>
      </c>
      <c r="HO447" s="361" t="str">
        <f t="shared" si="1323"/>
        <v>-</v>
      </c>
      <c r="HP447" s="361" t="str">
        <f t="shared" si="1324"/>
        <v>-</v>
      </c>
      <c r="HQ447" s="361" t="str">
        <f t="shared" si="1325"/>
        <v>-</v>
      </c>
      <c r="HR447" s="361" t="str">
        <f t="shared" si="1326"/>
        <v>-</v>
      </c>
      <c r="HS447" s="361" t="str">
        <f t="shared" si="1327"/>
        <v>-</v>
      </c>
      <c r="HT447" s="361" t="str">
        <f t="shared" si="1328"/>
        <v>-</v>
      </c>
      <c r="HU447" s="361" t="str">
        <f t="shared" si="1329"/>
        <v>-</v>
      </c>
      <c r="HV447" s="361" t="str">
        <f t="shared" si="1330"/>
        <v>-</v>
      </c>
      <c r="HW447" s="361" t="str">
        <f t="shared" si="1331"/>
        <v>-</v>
      </c>
      <c r="HX447" s="361" t="str">
        <f t="shared" si="1332"/>
        <v>-</v>
      </c>
      <c r="HY447" s="361" t="str">
        <f t="shared" si="1333"/>
        <v>-</v>
      </c>
      <c r="HZ447" s="361" t="str">
        <f t="shared" si="1334"/>
        <v>-</v>
      </c>
      <c r="IA447" s="361" t="str">
        <f t="shared" si="1335"/>
        <v>-</v>
      </c>
      <c r="IB447" s="361" t="str">
        <f t="shared" si="1336"/>
        <v>-</v>
      </c>
      <c r="IC447" s="361" t="str">
        <f t="shared" si="1337"/>
        <v>-</v>
      </c>
      <c r="ID447" s="361" t="str">
        <f t="shared" si="1338"/>
        <v>-</v>
      </c>
      <c r="IE447" s="361" t="str">
        <f t="shared" si="1339"/>
        <v>-</v>
      </c>
      <c r="IF447" s="444" t="s">
        <v>1247</v>
      </c>
      <c r="IG447" s="56" t="str">
        <f t="shared" si="1475"/>
        <v>-</v>
      </c>
      <c r="IH447" s="56" t="str">
        <f t="shared" si="1476"/>
        <v>-</v>
      </c>
      <c r="II447" s="56" t="str">
        <f t="shared" si="1477"/>
        <v>-</v>
      </c>
      <c r="IJ447" s="56" t="str">
        <f t="shared" si="1478"/>
        <v>-</v>
      </c>
      <c r="IK447" s="56" t="str">
        <f t="shared" si="1340"/>
        <v>-</v>
      </c>
      <c r="IL447" s="56" t="str">
        <f t="shared" si="1341"/>
        <v>-</v>
      </c>
      <c r="IM447" s="56" t="str">
        <f t="shared" si="1342"/>
        <v>-</v>
      </c>
      <c r="IN447" s="56" t="str">
        <f t="shared" si="1343"/>
        <v>-</v>
      </c>
      <c r="IO447" s="56" t="str">
        <f t="shared" si="1344"/>
        <v>-</v>
      </c>
      <c r="IP447" s="56" t="str">
        <f t="shared" si="1345"/>
        <v>-</v>
      </c>
      <c r="IQ447" s="56" t="str">
        <f t="shared" si="1346"/>
        <v>-</v>
      </c>
      <c r="IR447" s="56" t="str">
        <f t="shared" si="1347"/>
        <v>-</v>
      </c>
      <c r="IS447" s="56" t="str">
        <f t="shared" si="1348"/>
        <v>-</v>
      </c>
      <c r="IT447" s="56" t="str">
        <f t="shared" si="1349"/>
        <v>-</v>
      </c>
      <c r="IU447" s="56" t="str">
        <f t="shared" si="1350"/>
        <v>-</v>
      </c>
      <c r="IV447" s="56" t="str">
        <f t="shared" si="1351"/>
        <v>-</v>
      </c>
      <c r="IW447" s="56" t="str">
        <f t="shared" si="1352"/>
        <v>-</v>
      </c>
      <c r="IX447" s="56" t="str">
        <f t="shared" si="1353"/>
        <v>-</v>
      </c>
      <c r="IY447" s="56" t="str">
        <f t="shared" si="1354"/>
        <v>-</v>
      </c>
      <c r="IZ447" s="56" t="str">
        <f t="shared" si="1355"/>
        <v>-</v>
      </c>
      <c r="JA447" s="56" t="str">
        <f t="shared" si="1356"/>
        <v>-</v>
      </c>
      <c r="JB447" s="56" t="str">
        <f t="shared" si="1357"/>
        <v>-</v>
      </c>
      <c r="JC447" s="56" t="str">
        <f t="shared" si="1358"/>
        <v>-</v>
      </c>
      <c r="JD447" s="56" t="str">
        <f t="shared" si="1359"/>
        <v>-</v>
      </c>
      <c r="JE447" s="56" t="str">
        <f t="shared" si="1360"/>
        <v>-</v>
      </c>
      <c r="JF447" s="56" t="str">
        <f t="shared" si="1361"/>
        <v>-</v>
      </c>
      <c r="JG447" s="56" t="str">
        <f t="shared" si="1362"/>
        <v>-</v>
      </c>
      <c r="JH447" s="56" t="str">
        <f t="shared" si="1363"/>
        <v>-</v>
      </c>
      <c r="JI447" s="56" t="str">
        <f t="shared" si="1364"/>
        <v>-</v>
      </c>
      <c r="JJ447" s="56" t="str">
        <f t="shared" si="1365"/>
        <v>-</v>
      </c>
      <c r="JK447" s="56" t="str">
        <f t="shared" si="1366"/>
        <v>-</v>
      </c>
      <c r="JL447" s="56" t="str">
        <f t="shared" si="1367"/>
        <v>-</v>
      </c>
      <c r="JM447" s="56" t="str">
        <f t="shared" si="1368"/>
        <v>-</v>
      </c>
      <c r="JN447" s="56" t="str">
        <f t="shared" si="1369"/>
        <v>-</v>
      </c>
      <c r="JO447" s="56" t="str">
        <f t="shared" si="1370"/>
        <v>-</v>
      </c>
      <c r="JP447" s="56" t="str">
        <f t="shared" si="1371"/>
        <v>-</v>
      </c>
      <c r="JQ447" s="56" t="str">
        <f t="shared" si="1372"/>
        <v>-</v>
      </c>
      <c r="JR447" s="56" t="str">
        <f t="shared" si="1373"/>
        <v>-</v>
      </c>
      <c r="JS447" s="56" t="str">
        <f t="shared" si="1374"/>
        <v>-</v>
      </c>
      <c r="JT447" s="56" t="str">
        <f t="shared" si="1375"/>
        <v>-</v>
      </c>
      <c r="JU447" s="56" t="str">
        <f t="shared" si="1376"/>
        <v>-</v>
      </c>
      <c r="JV447" s="56" t="str">
        <f t="shared" si="1377"/>
        <v>-</v>
      </c>
      <c r="JW447" s="56" t="str">
        <f t="shared" si="1378"/>
        <v>-</v>
      </c>
      <c r="JX447" s="56" t="str">
        <f t="shared" si="1379"/>
        <v>-</v>
      </c>
      <c r="JY447" s="56" t="str">
        <f t="shared" si="1380"/>
        <v>-</v>
      </c>
      <c r="JZ447" s="56" t="str">
        <f t="shared" si="1381"/>
        <v>-</v>
      </c>
      <c r="KA447" s="444" t="s">
        <v>1247</v>
      </c>
      <c r="KB447" s="360">
        <f>IF(ISNUMBER(INDEX($EQ$15:$GK$521,$B447,EO$11)),MAX(KB$14:KB446)+1,0)</f>
        <v>0</v>
      </c>
      <c r="KC447" s="360" t="str">
        <f t="shared" si="1479"/>
        <v/>
      </c>
      <c r="KD447" s="373" t="s">
        <v>2</v>
      </c>
      <c r="KE447" s="215"/>
      <c r="KF447" s="60"/>
      <c r="KG447" s="60"/>
      <c r="KH447" s="60"/>
      <c r="KI447" s="60"/>
      <c r="KJ447" s="60"/>
      <c r="KK447" s="60"/>
      <c r="KL447" s="60"/>
      <c r="KM447" s="60"/>
      <c r="KN447" s="60"/>
      <c r="KO447" s="60"/>
      <c r="KP447" s="60"/>
      <c r="KQ447" s="60"/>
      <c r="KR447" s="60"/>
      <c r="KS447" s="60"/>
      <c r="KT447" s="60"/>
      <c r="KU447" s="60"/>
      <c r="KV447" s="60"/>
      <c r="KW447" s="60"/>
      <c r="KX447" s="60"/>
      <c r="KY447" s="60"/>
      <c r="KZ447" s="283" t="str">
        <f t="shared" si="1382"/>
        <v/>
      </c>
      <c r="LA447" s="26"/>
      <c r="LB447" s="18"/>
      <c r="LC447" s="18"/>
      <c r="LD447" s="18"/>
      <c r="LE447" s="18"/>
      <c r="LF447" s="18"/>
      <c r="LG447" s="18"/>
      <c r="LH447" s="18"/>
      <c r="LI447" s="18"/>
      <c r="LJ447" s="18"/>
      <c r="LK447" s="18"/>
      <c r="LL447" s="18"/>
      <c r="LM447" s="18"/>
      <c r="LN447" s="63"/>
      <c r="LO447" s="251">
        <f t="shared" si="1383"/>
        <v>0</v>
      </c>
      <c r="LP447" s="251">
        <f t="shared" si="1384"/>
        <v>0</v>
      </c>
      <c r="LQ447" s="251">
        <f t="shared" si="1385"/>
        <v>0</v>
      </c>
      <c r="LR447" s="251">
        <f t="shared" si="1386"/>
        <v>0</v>
      </c>
      <c r="LS447" s="251">
        <f t="shared" si="1387"/>
        <v>0</v>
      </c>
      <c r="LT447" s="251">
        <f t="shared" si="1388"/>
        <v>0</v>
      </c>
      <c r="LU447" s="251">
        <f t="shared" si="1389"/>
        <v>0</v>
      </c>
      <c r="LV447" s="251">
        <f t="shared" si="1390"/>
        <v>0</v>
      </c>
      <c r="LW447" s="251">
        <f t="shared" si="1391"/>
        <v>0</v>
      </c>
      <c r="LX447" s="251">
        <f t="shared" si="1392"/>
        <v>0</v>
      </c>
      <c r="LY447" s="251">
        <f t="shared" si="1393"/>
        <v>0</v>
      </c>
      <c r="LZ447" s="251">
        <f t="shared" si="1394"/>
        <v>0</v>
      </c>
      <c r="MA447" s="63" t="str">
        <f t="shared" si="1395"/>
        <v/>
      </c>
      <c r="MB447" s="63" t="str">
        <f t="shared" si="1480"/>
        <v/>
      </c>
      <c r="MC447" s="63">
        <f t="shared" si="1481"/>
        <v>433</v>
      </c>
      <c r="MD447" s="63" t="str">
        <f t="shared" si="1482"/>
        <v/>
      </c>
      <c r="ME447" s="63" t="str">
        <f t="shared" si="1483"/>
        <v/>
      </c>
      <c r="MF447" s="315" t="str">
        <f t="shared" si="1396"/>
        <v/>
      </c>
      <c r="MG447" s="315">
        <f>IF(ISNUMBER(MATCH(EO447,$ME$15:$ME$520,0)),0,MAX(MG$14:MG446)+1)</f>
        <v>0</v>
      </c>
      <c r="MH447" s="315" t="str">
        <f t="shared" si="1397"/>
        <v/>
      </c>
      <c r="MI447" s="369"/>
      <c r="MJ447" s="68"/>
      <c r="MK447" s="18"/>
      <c r="ML447" s="242"/>
      <c r="MM447" s="242"/>
      <c r="MN447" s="59"/>
      <c r="MO447" s="59"/>
      <c r="MP447" s="285"/>
      <c r="MQ447" s="59"/>
      <c r="MR447" s="59"/>
      <c r="MS447" s="285"/>
      <c r="MT447" s="59"/>
      <c r="MU447" s="285"/>
      <c r="MV447" s="59"/>
      <c r="MW447" s="59"/>
      <c r="MX447" s="59"/>
      <c r="MY447" s="59"/>
      <c r="MZ447" s="59"/>
      <c r="NA447" s="59"/>
      <c r="NB447" s="59"/>
      <c r="NC447" s="59"/>
      <c r="ND447" s="59"/>
      <c r="NE447" s="59"/>
      <c r="NF447" s="59"/>
      <c r="NG447" s="59"/>
      <c r="NH447" s="59"/>
      <c r="NI447" s="59"/>
      <c r="NJ447" s="59"/>
      <c r="NK447" s="59"/>
      <c r="NL447" s="454"/>
      <c r="NM447" s="454"/>
      <c r="NN447" s="59"/>
      <c r="NO447" s="18"/>
      <c r="NP447" s="18"/>
      <c r="NQ447" s="18"/>
      <c r="NR447" s="18"/>
      <c r="NS447" s="18"/>
      <c r="NT447" s="18"/>
      <c r="NU447" s="18"/>
      <c r="NV447" s="18"/>
      <c r="NW447" s="18"/>
      <c r="NX447" s="18"/>
      <c r="NY447" s="18"/>
      <c r="NZ447" s="18"/>
      <c r="OA447" s="18"/>
      <c r="OB447" s="18"/>
      <c r="OC447" s="18"/>
      <c r="OZ447" s="59"/>
      <c r="PA447" s="251" t="str">
        <f t="shared" si="1398"/>
        <v/>
      </c>
      <c r="PB447" s="251" t="str">
        <f t="shared" si="1399"/>
        <v/>
      </c>
      <c r="PC447" s="251" t="str">
        <f t="shared" si="1400"/>
        <v/>
      </c>
      <c r="PD447" s="251" t="str">
        <f t="shared" si="1401"/>
        <v/>
      </c>
      <c r="PE447" s="251" t="str">
        <f t="shared" si="1402"/>
        <v/>
      </c>
      <c r="PF447" s="251" t="str">
        <f t="shared" si="1403"/>
        <v/>
      </c>
      <c r="PG447" s="251" t="str">
        <f t="shared" si="1404"/>
        <v/>
      </c>
      <c r="PH447" s="251" t="str">
        <f t="shared" si="1405"/>
        <v/>
      </c>
      <c r="PI447" s="251" t="str">
        <f t="shared" si="1406"/>
        <v/>
      </c>
      <c r="PJ447" s="251" t="str">
        <f t="shared" si="1407"/>
        <v/>
      </c>
      <c r="PK447" s="251" t="str">
        <f t="shared" si="1408"/>
        <v/>
      </c>
      <c r="PL447" s="251" t="str">
        <f t="shared" si="1409"/>
        <v/>
      </c>
      <c r="PM447" s="251" t="str">
        <f t="shared" si="1410"/>
        <v/>
      </c>
      <c r="PN447" s="251" t="str">
        <f t="shared" si="1411"/>
        <v/>
      </c>
      <c r="PO447" s="251" t="str">
        <f t="shared" si="1412"/>
        <v/>
      </c>
      <c r="PP447" s="251" t="str">
        <f t="shared" si="1413"/>
        <v/>
      </c>
      <c r="PQ447" s="251" t="str">
        <f t="shared" si="1414"/>
        <v/>
      </c>
      <c r="PR447" s="251" t="str">
        <f t="shared" si="1415"/>
        <v/>
      </c>
      <c r="PS447" s="251" t="str">
        <f t="shared" si="1416"/>
        <v/>
      </c>
      <c r="PT447" s="251" t="str">
        <f t="shared" si="1417"/>
        <v/>
      </c>
      <c r="PU447" s="251" t="str">
        <f t="shared" si="1418"/>
        <v/>
      </c>
      <c r="PV447" s="251" t="str">
        <f t="shared" si="1419"/>
        <v/>
      </c>
      <c r="PW447" s="251" t="str">
        <f t="shared" si="1420"/>
        <v/>
      </c>
      <c r="PX447" s="251" t="str">
        <f t="shared" si="1421"/>
        <v/>
      </c>
      <c r="PY447" s="251" t="str">
        <f t="shared" si="1422"/>
        <v/>
      </c>
      <c r="PZ447" s="251" t="str">
        <f t="shared" si="1423"/>
        <v/>
      </c>
      <c r="QA447" s="251" t="str">
        <f t="shared" si="1424"/>
        <v/>
      </c>
      <c r="QB447" s="251" t="str">
        <f t="shared" si="1425"/>
        <v/>
      </c>
      <c r="QC447" s="251" t="str">
        <f t="shared" si="1426"/>
        <v/>
      </c>
      <c r="QD447" s="251" t="str">
        <f t="shared" si="1427"/>
        <v/>
      </c>
      <c r="QE447" s="251" t="str">
        <f t="shared" si="1428"/>
        <v/>
      </c>
      <c r="QF447" s="63">
        <f t="shared" si="1429"/>
        <v>0</v>
      </c>
      <c r="QG447" s="59"/>
      <c r="QH447" s="59"/>
      <c r="QI447" s="59"/>
      <c r="QJ447" s="59"/>
      <c r="QK447" s="59"/>
      <c r="QL447" s="59"/>
      <c r="QM447" s="59"/>
      <c r="QN447" s="59"/>
    </row>
    <row r="448" spans="1:456" ht="6.75" customHeight="1" x14ac:dyDescent="0.25">
      <c r="A448" s="68"/>
      <c r="B448" s="389" t="str">
        <f t="shared" si="1291"/>
        <v/>
      </c>
      <c r="C448" s="72"/>
      <c r="D448" s="188"/>
      <c r="E448" s="59"/>
      <c r="F448" s="229"/>
      <c r="G448" s="295"/>
      <c r="H448" s="295"/>
      <c r="I448" s="229"/>
      <c r="J448" s="295"/>
      <c r="K448" s="295"/>
      <c r="L448" s="229"/>
      <c r="M448" s="295"/>
      <c r="N448" s="295"/>
      <c r="O448" s="229"/>
      <c r="P448" s="295"/>
      <c r="Q448" s="295"/>
      <c r="R448" s="229"/>
      <c r="S448" s="230"/>
      <c r="T448" s="231"/>
      <c r="U448" s="229"/>
      <c r="V448" s="230"/>
      <c r="W448" s="231"/>
      <c r="X448" s="229"/>
      <c r="Y448" s="230"/>
      <c r="Z448" s="231"/>
      <c r="AA448" s="229"/>
      <c r="AB448" s="295"/>
      <c r="AC448" s="295"/>
      <c r="AD448" s="229"/>
      <c r="AE448" s="295"/>
      <c r="AF448" s="295"/>
      <c r="AG448" s="229"/>
      <c r="AH448" s="295"/>
      <c r="AI448" s="295"/>
      <c r="AJ448" s="229"/>
      <c r="AK448" s="295"/>
      <c r="AL448" s="295"/>
      <c r="AM448" s="229"/>
      <c r="AN448" s="295"/>
      <c r="AO448" s="295"/>
      <c r="AP448" s="243"/>
      <c r="AQ448" s="295"/>
      <c r="AR448" s="290"/>
      <c r="AS448" s="243"/>
      <c r="AT448" s="295"/>
      <c r="AU448" s="290"/>
      <c r="AV448" s="229"/>
      <c r="AW448" s="230"/>
      <c r="AX448" s="231"/>
      <c r="AY448" s="229"/>
      <c r="AZ448" s="230"/>
      <c r="BA448" s="231"/>
      <c r="BB448" s="229"/>
      <c r="BC448" s="230"/>
      <c r="BD448" s="231"/>
      <c r="BE448" s="229"/>
      <c r="BF448" s="230"/>
      <c r="BG448" s="231"/>
      <c r="BH448" s="229"/>
      <c r="BI448" s="230"/>
      <c r="BJ448" s="231"/>
      <c r="BK448" s="243"/>
      <c r="BL448" s="230"/>
      <c r="BM448" s="231"/>
      <c r="BN448" s="243"/>
      <c r="BO448" s="230"/>
      <c r="BP448" s="231"/>
      <c r="BQ448" s="229"/>
      <c r="BR448" s="230"/>
      <c r="BS448" s="231"/>
      <c r="BT448" s="229"/>
      <c r="BU448" s="230"/>
      <c r="BV448" s="231"/>
      <c r="BW448" s="229"/>
      <c r="BX448" s="230"/>
      <c r="BY448" s="231"/>
      <c r="BZ448" s="229"/>
      <c r="CA448" s="230"/>
      <c r="CB448" s="231"/>
      <c r="CC448" s="229"/>
      <c r="CD448" s="230"/>
      <c r="CE448" s="231"/>
      <c r="CF448" s="331"/>
      <c r="CG448" s="332"/>
      <c r="CH448" s="385"/>
      <c r="CI448" s="331"/>
      <c r="CJ448" s="332"/>
      <c r="CK448" s="385"/>
      <c r="CL448" s="243"/>
      <c r="CM448" s="230"/>
      <c r="CN448" s="354"/>
      <c r="CO448" s="243"/>
      <c r="CP448" s="230"/>
      <c r="CQ448" s="231"/>
      <c r="CR448" s="331"/>
      <c r="CS448" s="332"/>
      <c r="CT448" s="333"/>
      <c r="CU448" s="229"/>
      <c r="CV448" s="230"/>
      <c r="CW448" s="231"/>
      <c r="CX448" s="331"/>
      <c r="CY448" s="332"/>
      <c r="CZ448" s="333"/>
      <c r="DA448" s="331"/>
      <c r="DB448" s="332"/>
      <c r="DC448" s="333"/>
      <c r="DD448" s="331"/>
      <c r="DE448" s="332"/>
      <c r="DF448" s="333"/>
      <c r="DG448" s="331"/>
      <c r="DH448" s="332"/>
      <c r="DI448" s="333"/>
      <c r="DJ448" s="229"/>
      <c r="DK448" s="230"/>
      <c r="DL448" s="231"/>
      <c r="DM448" s="229"/>
      <c r="DN448" s="230"/>
      <c r="DO448" s="231"/>
      <c r="DP448" s="331"/>
      <c r="DQ448" s="332"/>
      <c r="DR448" s="333"/>
      <c r="DS448" s="331"/>
      <c r="DT448" s="332"/>
      <c r="DU448" s="333"/>
      <c r="DV448" s="331"/>
      <c r="DW448" s="332"/>
      <c r="DX448" s="333"/>
      <c r="DY448" s="331"/>
      <c r="DZ448" s="332"/>
      <c r="EA448" s="333"/>
      <c r="EB448" s="331"/>
      <c r="EC448" s="332"/>
      <c r="ED448" s="333"/>
      <c r="EE448" s="331"/>
      <c r="EF448" s="332"/>
      <c r="EG448" s="333"/>
      <c r="EH448" s="229"/>
      <c r="EI448" s="230"/>
      <c r="EJ448" s="231"/>
      <c r="EK448" s="229"/>
      <c r="EL448" s="230"/>
      <c r="EM448" s="231"/>
      <c r="EN448" s="244"/>
      <c r="EO448" s="269" t="str">
        <f t="shared" si="1292"/>
        <v/>
      </c>
      <c r="EP448" s="444" t="s">
        <v>1247</v>
      </c>
      <c r="EQ448" s="360" t="str">
        <f t="shared" si="1430"/>
        <v/>
      </c>
      <c r="ER448" s="360" t="str">
        <f t="shared" si="1431"/>
        <v/>
      </c>
      <c r="ES448" s="360" t="str">
        <f t="shared" si="1432"/>
        <v/>
      </c>
      <c r="ET448" s="360" t="str">
        <f t="shared" si="1433"/>
        <v/>
      </c>
      <c r="EU448" s="360" t="str">
        <f t="shared" si="1434"/>
        <v/>
      </c>
      <c r="EV448" s="360" t="str">
        <f t="shared" si="1435"/>
        <v/>
      </c>
      <c r="EW448" s="360" t="str">
        <f t="shared" si="1436"/>
        <v/>
      </c>
      <c r="EX448" s="360" t="str">
        <f t="shared" si="1437"/>
        <v/>
      </c>
      <c r="EY448" s="360" t="str">
        <f t="shared" si="1438"/>
        <v/>
      </c>
      <c r="EZ448" s="360" t="str">
        <f t="shared" si="1439"/>
        <v/>
      </c>
      <c r="FA448" s="360" t="str">
        <f t="shared" si="1440"/>
        <v/>
      </c>
      <c r="FB448" s="360" t="str">
        <f t="shared" si="1441"/>
        <v/>
      </c>
      <c r="FC448" s="360" t="str">
        <f t="shared" si="1442"/>
        <v/>
      </c>
      <c r="FD448" s="360" t="str">
        <f t="shared" si="1443"/>
        <v/>
      </c>
      <c r="FE448" s="360" t="str">
        <f t="shared" si="1444"/>
        <v/>
      </c>
      <c r="FF448" s="360" t="str">
        <f t="shared" si="1445"/>
        <v/>
      </c>
      <c r="FG448" s="360" t="str">
        <f t="shared" si="1446"/>
        <v/>
      </c>
      <c r="FH448" s="360" t="str">
        <f t="shared" si="1447"/>
        <v/>
      </c>
      <c r="FI448" s="360" t="str">
        <f t="shared" si="1448"/>
        <v/>
      </c>
      <c r="FJ448" s="360" t="str">
        <f t="shared" si="1449"/>
        <v/>
      </c>
      <c r="FK448" s="360" t="str">
        <f t="shared" si="1450"/>
        <v/>
      </c>
      <c r="FL448" s="360" t="str">
        <f t="shared" si="1451"/>
        <v/>
      </c>
      <c r="FM448" s="360" t="str">
        <f t="shared" si="1452"/>
        <v/>
      </c>
      <c r="FN448" s="360" t="str">
        <f t="shared" si="1453"/>
        <v/>
      </c>
      <c r="FO448" s="360" t="str">
        <f t="shared" si="1454"/>
        <v/>
      </c>
      <c r="FP448" s="360" t="str">
        <f t="shared" si="1455"/>
        <v/>
      </c>
      <c r="FQ448" s="360" t="str">
        <f t="shared" si="1456"/>
        <v/>
      </c>
      <c r="FR448" s="360" t="str">
        <f t="shared" si="1457"/>
        <v/>
      </c>
      <c r="FS448" s="360" t="str">
        <f t="shared" si="1458"/>
        <v/>
      </c>
      <c r="FT448" s="360" t="str">
        <f t="shared" si="1293"/>
        <v/>
      </c>
      <c r="FU448" s="360" t="str">
        <f t="shared" si="1459"/>
        <v/>
      </c>
      <c r="FV448" s="360" t="str">
        <f t="shared" si="1460"/>
        <v/>
      </c>
      <c r="FW448" s="360" t="str">
        <f t="shared" si="1461"/>
        <v/>
      </c>
      <c r="FX448" s="360" t="str">
        <f t="shared" si="1462"/>
        <v/>
      </c>
      <c r="FY448" s="360" t="str">
        <f t="shared" si="1463"/>
        <v/>
      </c>
      <c r="FZ448" s="360" t="str">
        <f t="shared" si="1464"/>
        <v/>
      </c>
      <c r="GA448" s="360" t="str">
        <f t="shared" si="1465"/>
        <v/>
      </c>
      <c r="GB448" s="360" t="str">
        <f t="shared" si="1466"/>
        <v/>
      </c>
      <c r="GC448" s="360" t="str">
        <f t="shared" si="1467"/>
        <v/>
      </c>
      <c r="GD448" s="360" t="str">
        <f t="shared" si="1468"/>
        <v/>
      </c>
      <c r="GE448" s="360" t="str">
        <f t="shared" si="1469"/>
        <v/>
      </c>
      <c r="GF448" s="360" t="str">
        <f t="shared" si="1470"/>
        <v/>
      </c>
      <c r="GG448" s="360" t="str">
        <f t="shared" si="1471"/>
        <v/>
      </c>
      <c r="GH448" s="360" t="str">
        <f t="shared" si="1472"/>
        <v/>
      </c>
      <c r="GI448" s="360" t="str">
        <f t="shared" si="1473"/>
        <v/>
      </c>
      <c r="GJ448" s="360" t="str">
        <f t="shared" si="1474"/>
        <v/>
      </c>
      <c r="GK448" s="444" t="s">
        <v>1247</v>
      </c>
      <c r="GL448" s="361" t="str">
        <f t="shared" si="1294"/>
        <v>-</v>
      </c>
      <c r="GM448" s="361" t="str">
        <f t="shared" si="1295"/>
        <v>-</v>
      </c>
      <c r="GN448" s="361" t="str">
        <f t="shared" si="1296"/>
        <v>-</v>
      </c>
      <c r="GO448" s="361" t="str">
        <f t="shared" si="1297"/>
        <v>-</v>
      </c>
      <c r="GP448" s="361" t="str">
        <f t="shared" si="1298"/>
        <v>-</v>
      </c>
      <c r="GQ448" s="361" t="str">
        <f t="shared" si="1299"/>
        <v>-</v>
      </c>
      <c r="GR448" s="361" t="str">
        <f t="shared" si="1300"/>
        <v>-</v>
      </c>
      <c r="GS448" s="361" t="str">
        <f t="shared" si="1301"/>
        <v>-</v>
      </c>
      <c r="GT448" s="361" t="str">
        <f t="shared" si="1302"/>
        <v>-</v>
      </c>
      <c r="GU448" s="361" t="str">
        <f t="shared" si="1303"/>
        <v>-</v>
      </c>
      <c r="GV448" s="361" t="str">
        <f t="shared" si="1304"/>
        <v>-</v>
      </c>
      <c r="GW448" s="361" t="str">
        <f t="shared" si="1305"/>
        <v>-</v>
      </c>
      <c r="GX448" s="361" t="str">
        <f t="shared" si="1306"/>
        <v>-</v>
      </c>
      <c r="GY448" s="361" t="str">
        <f t="shared" si="1307"/>
        <v>-</v>
      </c>
      <c r="GZ448" s="361" t="str">
        <f t="shared" si="1308"/>
        <v>-</v>
      </c>
      <c r="HA448" s="361" t="str">
        <f t="shared" si="1309"/>
        <v>-</v>
      </c>
      <c r="HB448" s="361" t="str">
        <f t="shared" si="1310"/>
        <v>-</v>
      </c>
      <c r="HC448" s="361" t="str">
        <f t="shared" si="1311"/>
        <v>-</v>
      </c>
      <c r="HD448" s="361" t="str">
        <f t="shared" si="1312"/>
        <v>-</v>
      </c>
      <c r="HE448" s="361" t="str">
        <f t="shared" si="1313"/>
        <v>-</v>
      </c>
      <c r="HF448" s="361" t="str">
        <f t="shared" si="1314"/>
        <v>-</v>
      </c>
      <c r="HG448" s="361" t="str">
        <f t="shared" si="1315"/>
        <v>-</v>
      </c>
      <c r="HH448" s="361" t="str">
        <f t="shared" si="1316"/>
        <v>-</v>
      </c>
      <c r="HI448" s="361" t="str">
        <f t="shared" si="1317"/>
        <v>-</v>
      </c>
      <c r="HJ448" s="361" t="str">
        <f t="shared" si="1318"/>
        <v>-</v>
      </c>
      <c r="HK448" s="361" t="str">
        <f t="shared" si="1319"/>
        <v>-</v>
      </c>
      <c r="HL448" s="361" t="str">
        <f t="shared" si="1320"/>
        <v>-</v>
      </c>
      <c r="HM448" s="361" t="str">
        <f t="shared" si="1321"/>
        <v>-</v>
      </c>
      <c r="HN448" s="361" t="str">
        <f t="shared" si="1322"/>
        <v>-</v>
      </c>
      <c r="HO448" s="361" t="str">
        <f t="shared" si="1323"/>
        <v>-</v>
      </c>
      <c r="HP448" s="361" t="str">
        <f t="shared" si="1324"/>
        <v>-</v>
      </c>
      <c r="HQ448" s="361" t="str">
        <f t="shared" si="1325"/>
        <v>-</v>
      </c>
      <c r="HR448" s="361" t="str">
        <f t="shared" si="1326"/>
        <v>-</v>
      </c>
      <c r="HS448" s="361" t="str">
        <f t="shared" si="1327"/>
        <v>-</v>
      </c>
      <c r="HT448" s="361" t="str">
        <f t="shared" si="1328"/>
        <v>-</v>
      </c>
      <c r="HU448" s="361" t="str">
        <f t="shared" si="1329"/>
        <v>-</v>
      </c>
      <c r="HV448" s="361" t="str">
        <f t="shared" si="1330"/>
        <v>-</v>
      </c>
      <c r="HW448" s="361" t="str">
        <f t="shared" si="1331"/>
        <v>-</v>
      </c>
      <c r="HX448" s="361" t="str">
        <f t="shared" si="1332"/>
        <v>-</v>
      </c>
      <c r="HY448" s="361" t="str">
        <f t="shared" si="1333"/>
        <v>-</v>
      </c>
      <c r="HZ448" s="361" t="str">
        <f t="shared" si="1334"/>
        <v>-</v>
      </c>
      <c r="IA448" s="361" t="str">
        <f t="shared" si="1335"/>
        <v>-</v>
      </c>
      <c r="IB448" s="361" t="str">
        <f t="shared" si="1336"/>
        <v>-</v>
      </c>
      <c r="IC448" s="361" t="str">
        <f t="shared" si="1337"/>
        <v>-</v>
      </c>
      <c r="ID448" s="361" t="str">
        <f t="shared" si="1338"/>
        <v>-</v>
      </c>
      <c r="IE448" s="361" t="str">
        <f t="shared" si="1339"/>
        <v>-</v>
      </c>
      <c r="IF448" s="444" t="s">
        <v>1247</v>
      </c>
      <c r="IG448" s="56" t="str">
        <f t="shared" si="1475"/>
        <v>-</v>
      </c>
      <c r="IH448" s="56" t="str">
        <f t="shared" si="1476"/>
        <v>-</v>
      </c>
      <c r="II448" s="56" t="str">
        <f t="shared" si="1477"/>
        <v>-</v>
      </c>
      <c r="IJ448" s="56" t="str">
        <f t="shared" si="1478"/>
        <v>-</v>
      </c>
      <c r="IK448" s="56" t="str">
        <f t="shared" si="1340"/>
        <v>-</v>
      </c>
      <c r="IL448" s="56" t="str">
        <f t="shared" si="1341"/>
        <v>-</v>
      </c>
      <c r="IM448" s="56" t="str">
        <f t="shared" si="1342"/>
        <v>-</v>
      </c>
      <c r="IN448" s="56" t="str">
        <f t="shared" si="1343"/>
        <v>-</v>
      </c>
      <c r="IO448" s="56" t="str">
        <f t="shared" si="1344"/>
        <v>-</v>
      </c>
      <c r="IP448" s="56" t="str">
        <f t="shared" si="1345"/>
        <v>-</v>
      </c>
      <c r="IQ448" s="56" t="str">
        <f t="shared" si="1346"/>
        <v>-</v>
      </c>
      <c r="IR448" s="56" t="str">
        <f t="shared" si="1347"/>
        <v>-</v>
      </c>
      <c r="IS448" s="56" t="str">
        <f t="shared" si="1348"/>
        <v>-</v>
      </c>
      <c r="IT448" s="56" t="str">
        <f t="shared" si="1349"/>
        <v>-</v>
      </c>
      <c r="IU448" s="56" t="str">
        <f t="shared" si="1350"/>
        <v>-</v>
      </c>
      <c r="IV448" s="56" t="str">
        <f t="shared" si="1351"/>
        <v>-</v>
      </c>
      <c r="IW448" s="56" t="str">
        <f t="shared" si="1352"/>
        <v>-</v>
      </c>
      <c r="IX448" s="56" t="str">
        <f t="shared" si="1353"/>
        <v>-</v>
      </c>
      <c r="IY448" s="56" t="str">
        <f t="shared" si="1354"/>
        <v>-</v>
      </c>
      <c r="IZ448" s="56" t="str">
        <f t="shared" si="1355"/>
        <v>-</v>
      </c>
      <c r="JA448" s="56" t="str">
        <f t="shared" si="1356"/>
        <v>-</v>
      </c>
      <c r="JB448" s="56" t="str">
        <f t="shared" si="1357"/>
        <v>-</v>
      </c>
      <c r="JC448" s="56" t="str">
        <f t="shared" si="1358"/>
        <v>-</v>
      </c>
      <c r="JD448" s="56" t="str">
        <f t="shared" si="1359"/>
        <v>-</v>
      </c>
      <c r="JE448" s="56" t="str">
        <f t="shared" si="1360"/>
        <v>-</v>
      </c>
      <c r="JF448" s="56" t="str">
        <f t="shared" si="1361"/>
        <v>-</v>
      </c>
      <c r="JG448" s="56" t="str">
        <f t="shared" si="1362"/>
        <v>-</v>
      </c>
      <c r="JH448" s="56" t="str">
        <f t="shared" si="1363"/>
        <v>-</v>
      </c>
      <c r="JI448" s="56" t="str">
        <f t="shared" si="1364"/>
        <v>-</v>
      </c>
      <c r="JJ448" s="56" t="str">
        <f t="shared" si="1365"/>
        <v>-</v>
      </c>
      <c r="JK448" s="56" t="str">
        <f t="shared" si="1366"/>
        <v>-</v>
      </c>
      <c r="JL448" s="56" t="str">
        <f t="shared" si="1367"/>
        <v>-</v>
      </c>
      <c r="JM448" s="56" t="str">
        <f t="shared" si="1368"/>
        <v>-</v>
      </c>
      <c r="JN448" s="56" t="str">
        <f t="shared" si="1369"/>
        <v>-</v>
      </c>
      <c r="JO448" s="56" t="str">
        <f t="shared" si="1370"/>
        <v>-</v>
      </c>
      <c r="JP448" s="56" t="str">
        <f t="shared" si="1371"/>
        <v>-</v>
      </c>
      <c r="JQ448" s="56" t="str">
        <f t="shared" si="1372"/>
        <v>-</v>
      </c>
      <c r="JR448" s="56" t="str">
        <f t="shared" si="1373"/>
        <v>-</v>
      </c>
      <c r="JS448" s="56" t="str">
        <f t="shared" si="1374"/>
        <v>-</v>
      </c>
      <c r="JT448" s="56" t="str">
        <f t="shared" si="1375"/>
        <v>-</v>
      </c>
      <c r="JU448" s="56" t="str">
        <f t="shared" si="1376"/>
        <v>-</v>
      </c>
      <c r="JV448" s="56" t="str">
        <f t="shared" si="1377"/>
        <v>-</v>
      </c>
      <c r="JW448" s="56" t="str">
        <f t="shared" si="1378"/>
        <v>-</v>
      </c>
      <c r="JX448" s="56" t="str">
        <f t="shared" si="1379"/>
        <v>-</v>
      </c>
      <c r="JY448" s="56" t="str">
        <f t="shared" si="1380"/>
        <v>-</v>
      </c>
      <c r="JZ448" s="56" t="str">
        <f t="shared" si="1381"/>
        <v>-</v>
      </c>
      <c r="KA448" s="444" t="s">
        <v>1247</v>
      </c>
      <c r="KB448" s="360">
        <f>IF(ISNUMBER(INDEX($EQ$15:$GK$521,$B448,EO$11)),MAX(KB$14:KB447)+1,0)</f>
        <v>0</v>
      </c>
      <c r="KC448" s="360" t="str">
        <f t="shared" si="1479"/>
        <v/>
      </c>
      <c r="KD448" s="373" t="s">
        <v>2</v>
      </c>
      <c r="KE448" s="215"/>
      <c r="KF448" s="60"/>
      <c r="KG448" s="60"/>
      <c r="KH448" s="60"/>
      <c r="KI448" s="60"/>
      <c r="KJ448" s="60"/>
      <c r="KK448" s="60"/>
      <c r="KL448" s="60"/>
      <c r="KM448" s="60"/>
      <c r="KN448" s="60"/>
      <c r="KO448" s="60"/>
      <c r="KP448" s="60"/>
      <c r="KQ448" s="60"/>
      <c r="KR448" s="60"/>
      <c r="KS448" s="60"/>
      <c r="KT448" s="60"/>
      <c r="KU448" s="60"/>
      <c r="KV448" s="60"/>
      <c r="KW448" s="60"/>
      <c r="KX448" s="60"/>
      <c r="KY448" s="60"/>
      <c r="KZ448" s="283" t="str">
        <f t="shared" si="1382"/>
        <v/>
      </c>
      <c r="LA448" s="26"/>
      <c r="LB448" s="18"/>
      <c r="LC448" s="18"/>
      <c r="LD448" s="18"/>
      <c r="LE448" s="18"/>
      <c r="LF448" s="18"/>
      <c r="LG448" s="18"/>
      <c r="LH448" s="18"/>
      <c r="LI448" s="18"/>
      <c r="LJ448" s="18"/>
      <c r="LK448" s="18"/>
      <c r="LL448" s="18"/>
      <c r="LM448" s="18"/>
      <c r="LN448" s="63"/>
      <c r="LO448" s="251">
        <f t="shared" si="1383"/>
        <v>0</v>
      </c>
      <c r="LP448" s="251">
        <f t="shared" si="1384"/>
        <v>0</v>
      </c>
      <c r="LQ448" s="251">
        <f t="shared" si="1385"/>
        <v>0</v>
      </c>
      <c r="LR448" s="251">
        <f t="shared" si="1386"/>
        <v>0</v>
      </c>
      <c r="LS448" s="251">
        <f t="shared" si="1387"/>
        <v>0</v>
      </c>
      <c r="LT448" s="251">
        <f t="shared" si="1388"/>
        <v>0</v>
      </c>
      <c r="LU448" s="251">
        <f t="shared" si="1389"/>
        <v>0</v>
      </c>
      <c r="LV448" s="251">
        <f t="shared" si="1390"/>
        <v>0</v>
      </c>
      <c r="LW448" s="251">
        <f t="shared" si="1391"/>
        <v>0</v>
      </c>
      <c r="LX448" s="251">
        <f t="shared" si="1392"/>
        <v>0</v>
      </c>
      <c r="LY448" s="251">
        <f t="shared" si="1393"/>
        <v>0</v>
      </c>
      <c r="LZ448" s="251">
        <f t="shared" si="1394"/>
        <v>0</v>
      </c>
      <c r="MA448" s="63" t="str">
        <f t="shared" si="1395"/>
        <v/>
      </c>
      <c r="MB448" s="63" t="str">
        <f t="shared" si="1480"/>
        <v/>
      </c>
      <c r="MC448" s="63">
        <f t="shared" si="1481"/>
        <v>434</v>
      </c>
      <c r="MD448" s="63" t="str">
        <f t="shared" si="1482"/>
        <v/>
      </c>
      <c r="ME448" s="63" t="str">
        <f t="shared" si="1483"/>
        <v/>
      </c>
      <c r="MF448" s="315" t="str">
        <f t="shared" si="1396"/>
        <v/>
      </c>
      <c r="MG448" s="315">
        <f>IF(ISNUMBER(MATCH(EO448,$ME$15:$ME$520,0)),0,MAX(MG$14:MG447)+1)</f>
        <v>0</v>
      </c>
      <c r="MH448" s="315" t="str">
        <f t="shared" si="1397"/>
        <v/>
      </c>
      <c r="MI448" s="369"/>
      <c r="MJ448" s="68"/>
      <c r="MK448" s="18"/>
      <c r="ML448" s="242"/>
      <c r="MM448" s="242"/>
      <c r="MN448" s="59"/>
      <c r="MO448" s="59"/>
      <c r="MP448" s="285"/>
      <c r="MQ448" s="59"/>
      <c r="MR448" s="59"/>
      <c r="MS448" s="285"/>
      <c r="MT448" s="59"/>
      <c r="MU448" s="285"/>
      <c r="MV448" s="59"/>
      <c r="MW448" s="59"/>
      <c r="MX448" s="59"/>
      <c r="MY448" s="59"/>
      <c r="MZ448" s="59"/>
      <c r="NA448" s="59"/>
      <c r="NB448" s="59"/>
      <c r="NC448" s="59"/>
      <c r="ND448" s="59"/>
      <c r="NE448" s="59"/>
      <c r="NF448" s="59"/>
      <c r="NG448" s="59"/>
      <c r="NH448" s="59"/>
      <c r="NI448" s="59"/>
      <c r="NJ448" s="59"/>
      <c r="NK448" s="59"/>
      <c r="NL448" s="454"/>
      <c r="NM448" s="454"/>
      <c r="NN448" s="59"/>
      <c r="NO448" s="18"/>
      <c r="NP448" s="18"/>
      <c r="NQ448" s="18"/>
      <c r="NR448" s="18"/>
      <c r="NS448" s="18"/>
      <c r="NT448" s="18"/>
      <c r="NU448" s="18"/>
      <c r="NV448" s="18"/>
      <c r="NW448" s="18"/>
      <c r="NX448" s="18"/>
      <c r="NY448" s="18"/>
      <c r="NZ448" s="18"/>
      <c r="OA448" s="18"/>
      <c r="OB448" s="18"/>
      <c r="OC448" s="18"/>
      <c r="OZ448" s="59"/>
      <c r="PA448" s="251" t="str">
        <f t="shared" si="1398"/>
        <v/>
      </c>
      <c r="PB448" s="251" t="str">
        <f t="shared" si="1399"/>
        <v/>
      </c>
      <c r="PC448" s="251" t="str">
        <f t="shared" si="1400"/>
        <v/>
      </c>
      <c r="PD448" s="251" t="str">
        <f t="shared" si="1401"/>
        <v/>
      </c>
      <c r="PE448" s="251" t="str">
        <f t="shared" si="1402"/>
        <v/>
      </c>
      <c r="PF448" s="251" t="str">
        <f t="shared" si="1403"/>
        <v/>
      </c>
      <c r="PG448" s="251" t="str">
        <f t="shared" si="1404"/>
        <v/>
      </c>
      <c r="PH448" s="251" t="str">
        <f t="shared" si="1405"/>
        <v/>
      </c>
      <c r="PI448" s="251" t="str">
        <f t="shared" si="1406"/>
        <v/>
      </c>
      <c r="PJ448" s="251" t="str">
        <f t="shared" si="1407"/>
        <v/>
      </c>
      <c r="PK448" s="251" t="str">
        <f t="shared" si="1408"/>
        <v/>
      </c>
      <c r="PL448" s="251" t="str">
        <f t="shared" si="1409"/>
        <v/>
      </c>
      <c r="PM448" s="251" t="str">
        <f t="shared" si="1410"/>
        <v/>
      </c>
      <c r="PN448" s="251" t="str">
        <f t="shared" si="1411"/>
        <v/>
      </c>
      <c r="PO448" s="251" t="str">
        <f t="shared" si="1412"/>
        <v/>
      </c>
      <c r="PP448" s="251" t="str">
        <f t="shared" si="1413"/>
        <v/>
      </c>
      <c r="PQ448" s="251" t="str">
        <f t="shared" si="1414"/>
        <v/>
      </c>
      <c r="PR448" s="251" t="str">
        <f t="shared" si="1415"/>
        <v/>
      </c>
      <c r="PS448" s="251" t="str">
        <f t="shared" si="1416"/>
        <v/>
      </c>
      <c r="PT448" s="251" t="str">
        <f t="shared" si="1417"/>
        <v/>
      </c>
      <c r="PU448" s="251" t="str">
        <f t="shared" si="1418"/>
        <v/>
      </c>
      <c r="PV448" s="251" t="str">
        <f t="shared" si="1419"/>
        <v/>
      </c>
      <c r="PW448" s="251" t="str">
        <f t="shared" si="1420"/>
        <v/>
      </c>
      <c r="PX448" s="251" t="str">
        <f t="shared" si="1421"/>
        <v/>
      </c>
      <c r="PY448" s="251" t="str">
        <f t="shared" si="1422"/>
        <v/>
      </c>
      <c r="PZ448" s="251" t="str">
        <f t="shared" si="1423"/>
        <v/>
      </c>
      <c r="QA448" s="251" t="str">
        <f t="shared" si="1424"/>
        <v/>
      </c>
      <c r="QB448" s="251" t="str">
        <f t="shared" si="1425"/>
        <v/>
      </c>
      <c r="QC448" s="251" t="str">
        <f t="shared" si="1426"/>
        <v/>
      </c>
      <c r="QD448" s="251" t="str">
        <f t="shared" si="1427"/>
        <v/>
      </c>
      <c r="QE448" s="251" t="str">
        <f t="shared" si="1428"/>
        <v/>
      </c>
      <c r="QF448" s="63">
        <f t="shared" si="1429"/>
        <v>0</v>
      </c>
      <c r="QG448" s="59"/>
      <c r="QH448" s="59"/>
      <c r="QI448" s="59"/>
      <c r="QJ448" s="59"/>
      <c r="QK448" s="59"/>
      <c r="QL448" s="59"/>
      <c r="QM448" s="59"/>
      <c r="QN448" s="59"/>
    </row>
    <row r="449" spans="1:456" ht="6.75" customHeight="1" x14ac:dyDescent="0.25">
      <c r="A449" s="68"/>
      <c r="B449" s="389" t="str">
        <f t="shared" si="1291"/>
        <v/>
      </c>
      <c r="C449" s="72"/>
      <c r="D449" s="188"/>
      <c r="E449" s="59"/>
      <c r="F449" s="229"/>
      <c r="G449" s="295"/>
      <c r="H449" s="295"/>
      <c r="I449" s="229"/>
      <c r="J449" s="295"/>
      <c r="K449" s="295"/>
      <c r="L449" s="229"/>
      <c r="M449" s="295"/>
      <c r="N449" s="295"/>
      <c r="O449" s="229"/>
      <c r="P449" s="295"/>
      <c r="Q449" s="295"/>
      <c r="R449" s="229"/>
      <c r="S449" s="230"/>
      <c r="T449" s="231"/>
      <c r="U449" s="229"/>
      <c r="V449" s="230"/>
      <c r="W449" s="231"/>
      <c r="X449" s="229"/>
      <c r="Y449" s="230"/>
      <c r="Z449" s="231"/>
      <c r="AA449" s="229"/>
      <c r="AB449" s="295"/>
      <c r="AC449" s="295"/>
      <c r="AD449" s="229"/>
      <c r="AE449" s="295"/>
      <c r="AF449" s="295"/>
      <c r="AG449" s="229"/>
      <c r="AH449" s="295"/>
      <c r="AI449" s="295"/>
      <c r="AJ449" s="229"/>
      <c r="AK449" s="295"/>
      <c r="AL449" s="295"/>
      <c r="AM449" s="229"/>
      <c r="AN449" s="295"/>
      <c r="AO449" s="295"/>
      <c r="AP449" s="243"/>
      <c r="AQ449" s="295"/>
      <c r="AR449" s="290"/>
      <c r="AS449" s="243"/>
      <c r="AT449" s="295"/>
      <c r="AU449" s="290"/>
      <c r="AV449" s="229"/>
      <c r="AW449" s="230"/>
      <c r="AX449" s="231"/>
      <c r="AY449" s="229"/>
      <c r="AZ449" s="230"/>
      <c r="BA449" s="231"/>
      <c r="BB449" s="229"/>
      <c r="BC449" s="230"/>
      <c r="BD449" s="231"/>
      <c r="BE449" s="229"/>
      <c r="BF449" s="230"/>
      <c r="BG449" s="231"/>
      <c r="BH449" s="229"/>
      <c r="BI449" s="230"/>
      <c r="BJ449" s="231"/>
      <c r="BK449" s="243"/>
      <c r="BL449" s="230"/>
      <c r="BM449" s="231"/>
      <c r="BN449" s="243"/>
      <c r="BO449" s="230"/>
      <c r="BP449" s="231"/>
      <c r="BQ449" s="229"/>
      <c r="BR449" s="230"/>
      <c r="BS449" s="231"/>
      <c r="BT449" s="229"/>
      <c r="BU449" s="230"/>
      <c r="BV449" s="231"/>
      <c r="BW449" s="229"/>
      <c r="BX449" s="230"/>
      <c r="BY449" s="231"/>
      <c r="BZ449" s="229"/>
      <c r="CA449" s="230"/>
      <c r="CB449" s="231"/>
      <c r="CC449" s="229"/>
      <c r="CD449" s="230"/>
      <c r="CE449" s="231"/>
      <c r="CF449" s="331"/>
      <c r="CG449" s="332"/>
      <c r="CH449" s="385"/>
      <c r="CI449" s="331"/>
      <c r="CJ449" s="332"/>
      <c r="CK449" s="385"/>
      <c r="CL449" s="243"/>
      <c r="CM449" s="230"/>
      <c r="CN449" s="354"/>
      <c r="CO449" s="243"/>
      <c r="CP449" s="230"/>
      <c r="CQ449" s="231"/>
      <c r="CR449" s="331"/>
      <c r="CS449" s="332"/>
      <c r="CT449" s="333"/>
      <c r="CU449" s="229"/>
      <c r="CV449" s="230"/>
      <c r="CW449" s="231"/>
      <c r="CX449" s="331"/>
      <c r="CY449" s="332"/>
      <c r="CZ449" s="333"/>
      <c r="DA449" s="331"/>
      <c r="DB449" s="332"/>
      <c r="DC449" s="333"/>
      <c r="DD449" s="331"/>
      <c r="DE449" s="332"/>
      <c r="DF449" s="333"/>
      <c r="DG449" s="331"/>
      <c r="DH449" s="332"/>
      <c r="DI449" s="333"/>
      <c r="DJ449" s="229"/>
      <c r="DK449" s="230"/>
      <c r="DL449" s="231"/>
      <c r="DM449" s="229"/>
      <c r="DN449" s="230"/>
      <c r="DO449" s="231"/>
      <c r="DP449" s="331"/>
      <c r="DQ449" s="332"/>
      <c r="DR449" s="333"/>
      <c r="DS449" s="331"/>
      <c r="DT449" s="332"/>
      <c r="DU449" s="333"/>
      <c r="DV449" s="331"/>
      <c r="DW449" s="332"/>
      <c r="DX449" s="333"/>
      <c r="DY449" s="331"/>
      <c r="DZ449" s="332"/>
      <c r="EA449" s="333"/>
      <c r="EB449" s="331"/>
      <c r="EC449" s="332"/>
      <c r="ED449" s="333"/>
      <c r="EE449" s="331"/>
      <c r="EF449" s="332"/>
      <c r="EG449" s="333"/>
      <c r="EH449" s="229"/>
      <c r="EI449" s="230"/>
      <c r="EJ449" s="231"/>
      <c r="EK449" s="229"/>
      <c r="EL449" s="230"/>
      <c r="EM449" s="231"/>
      <c r="EN449" s="244"/>
      <c r="EO449" s="269" t="str">
        <f t="shared" si="1292"/>
        <v/>
      </c>
      <c r="EP449" s="444" t="s">
        <v>1247</v>
      </c>
      <c r="EQ449" s="360" t="str">
        <f t="shared" si="1430"/>
        <v/>
      </c>
      <c r="ER449" s="360" t="str">
        <f t="shared" si="1431"/>
        <v/>
      </c>
      <c r="ES449" s="360" t="str">
        <f t="shared" si="1432"/>
        <v/>
      </c>
      <c r="ET449" s="360" t="str">
        <f t="shared" si="1433"/>
        <v/>
      </c>
      <c r="EU449" s="360" t="str">
        <f t="shared" si="1434"/>
        <v/>
      </c>
      <c r="EV449" s="360" t="str">
        <f t="shared" si="1435"/>
        <v/>
      </c>
      <c r="EW449" s="360" t="str">
        <f t="shared" si="1436"/>
        <v/>
      </c>
      <c r="EX449" s="360" t="str">
        <f t="shared" si="1437"/>
        <v/>
      </c>
      <c r="EY449" s="360" t="str">
        <f t="shared" si="1438"/>
        <v/>
      </c>
      <c r="EZ449" s="360" t="str">
        <f t="shared" si="1439"/>
        <v/>
      </c>
      <c r="FA449" s="360" t="str">
        <f t="shared" si="1440"/>
        <v/>
      </c>
      <c r="FB449" s="360" t="str">
        <f t="shared" si="1441"/>
        <v/>
      </c>
      <c r="FC449" s="360" t="str">
        <f t="shared" si="1442"/>
        <v/>
      </c>
      <c r="FD449" s="360" t="str">
        <f t="shared" si="1443"/>
        <v/>
      </c>
      <c r="FE449" s="360" t="str">
        <f t="shared" si="1444"/>
        <v/>
      </c>
      <c r="FF449" s="360" t="str">
        <f t="shared" si="1445"/>
        <v/>
      </c>
      <c r="FG449" s="360" t="str">
        <f t="shared" si="1446"/>
        <v/>
      </c>
      <c r="FH449" s="360" t="str">
        <f t="shared" si="1447"/>
        <v/>
      </c>
      <c r="FI449" s="360" t="str">
        <f t="shared" si="1448"/>
        <v/>
      </c>
      <c r="FJ449" s="360" t="str">
        <f t="shared" si="1449"/>
        <v/>
      </c>
      <c r="FK449" s="360" t="str">
        <f t="shared" si="1450"/>
        <v/>
      </c>
      <c r="FL449" s="360" t="str">
        <f t="shared" si="1451"/>
        <v/>
      </c>
      <c r="FM449" s="360" t="str">
        <f t="shared" si="1452"/>
        <v/>
      </c>
      <c r="FN449" s="360" t="str">
        <f t="shared" si="1453"/>
        <v/>
      </c>
      <c r="FO449" s="360" t="str">
        <f t="shared" si="1454"/>
        <v/>
      </c>
      <c r="FP449" s="360" t="str">
        <f t="shared" si="1455"/>
        <v/>
      </c>
      <c r="FQ449" s="360" t="str">
        <f t="shared" si="1456"/>
        <v/>
      </c>
      <c r="FR449" s="360" t="str">
        <f t="shared" si="1457"/>
        <v/>
      </c>
      <c r="FS449" s="360" t="str">
        <f t="shared" si="1458"/>
        <v/>
      </c>
      <c r="FT449" s="360" t="str">
        <f t="shared" si="1293"/>
        <v/>
      </c>
      <c r="FU449" s="360" t="str">
        <f t="shared" si="1459"/>
        <v/>
      </c>
      <c r="FV449" s="360" t="str">
        <f t="shared" si="1460"/>
        <v/>
      </c>
      <c r="FW449" s="360" t="str">
        <f t="shared" si="1461"/>
        <v/>
      </c>
      <c r="FX449" s="360" t="str">
        <f t="shared" si="1462"/>
        <v/>
      </c>
      <c r="FY449" s="360" t="str">
        <f t="shared" si="1463"/>
        <v/>
      </c>
      <c r="FZ449" s="360" t="str">
        <f t="shared" si="1464"/>
        <v/>
      </c>
      <c r="GA449" s="360" t="str">
        <f t="shared" si="1465"/>
        <v/>
      </c>
      <c r="GB449" s="360" t="str">
        <f t="shared" si="1466"/>
        <v/>
      </c>
      <c r="GC449" s="360" t="str">
        <f t="shared" si="1467"/>
        <v/>
      </c>
      <c r="GD449" s="360" t="str">
        <f t="shared" si="1468"/>
        <v/>
      </c>
      <c r="GE449" s="360" t="str">
        <f t="shared" si="1469"/>
        <v/>
      </c>
      <c r="GF449" s="360" t="str">
        <f t="shared" si="1470"/>
        <v/>
      </c>
      <c r="GG449" s="360" t="str">
        <f t="shared" si="1471"/>
        <v/>
      </c>
      <c r="GH449" s="360" t="str">
        <f t="shared" si="1472"/>
        <v/>
      </c>
      <c r="GI449" s="360" t="str">
        <f t="shared" si="1473"/>
        <v/>
      </c>
      <c r="GJ449" s="360" t="str">
        <f t="shared" si="1474"/>
        <v/>
      </c>
      <c r="GK449" s="444" t="s">
        <v>1247</v>
      </c>
      <c r="GL449" s="361" t="str">
        <f t="shared" si="1294"/>
        <v>-</v>
      </c>
      <c r="GM449" s="361" t="str">
        <f t="shared" si="1295"/>
        <v>-</v>
      </c>
      <c r="GN449" s="361" t="str">
        <f t="shared" si="1296"/>
        <v>-</v>
      </c>
      <c r="GO449" s="361" t="str">
        <f t="shared" si="1297"/>
        <v>-</v>
      </c>
      <c r="GP449" s="361" t="str">
        <f t="shared" si="1298"/>
        <v>-</v>
      </c>
      <c r="GQ449" s="361" t="str">
        <f t="shared" si="1299"/>
        <v>-</v>
      </c>
      <c r="GR449" s="361" t="str">
        <f t="shared" si="1300"/>
        <v>-</v>
      </c>
      <c r="GS449" s="361" t="str">
        <f t="shared" si="1301"/>
        <v>-</v>
      </c>
      <c r="GT449" s="361" t="str">
        <f t="shared" si="1302"/>
        <v>-</v>
      </c>
      <c r="GU449" s="361" t="str">
        <f t="shared" si="1303"/>
        <v>-</v>
      </c>
      <c r="GV449" s="361" t="str">
        <f t="shared" si="1304"/>
        <v>-</v>
      </c>
      <c r="GW449" s="361" t="str">
        <f t="shared" si="1305"/>
        <v>-</v>
      </c>
      <c r="GX449" s="361" t="str">
        <f t="shared" si="1306"/>
        <v>-</v>
      </c>
      <c r="GY449" s="361" t="str">
        <f t="shared" si="1307"/>
        <v>-</v>
      </c>
      <c r="GZ449" s="361" t="str">
        <f t="shared" si="1308"/>
        <v>-</v>
      </c>
      <c r="HA449" s="361" t="str">
        <f t="shared" si="1309"/>
        <v>-</v>
      </c>
      <c r="HB449" s="361" t="str">
        <f t="shared" si="1310"/>
        <v>-</v>
      </c>
      <c r="HC449" s="361" t="str">
        <f t="shared" si="1311"/>
        <v>-</v>
      </c>
      <c r="HD449" s="361" t="str">
        <f t="shared" si="1312"/>
        <v>-</v>
      </c>
      <c r="HE449" s="361" t="str">
        <f t="shared" si="1313"/>
        <v>-</v>
      </c>
      <c r="HF449" s="361" t="str">
        <f t="shared" si="1314"/>
        <v>-</v>
      </c>
      <c r="HG449" s="361" t="str">
        <f t="shared" si="1315"/>
        <v>-</v>
      </c>
      <c r="HH449" s="361" t="str">
        <f t="shared" si="1316"/>
        <v>-</v>
      </c>
      <c r="HI449" s="361" t="str">
        <f t="shared" si="1317"/>
        <v>-</v>
      </c>
      <c r="HJ449" s="361" t="str">
        <f t="shared" si="1318"/>
        <v>-</v>
      </c>
      <c r="HK449" s="361" t="str">
        <f t="shared" si="1319"/>
        <v>-</v>
      </c>
      <c r="HL449" s="361" t="str">
        <f t="shared" si="1320"/>
        <v>-</v>
      </c>
      <c r="HM449" s="361" t="str">
        <f t="shared" si="1321"/>
        <v>-</v>
      </c>
      <c r="HN449" s="361" t="str">
        <f t="shared" si="1322"/>
        <v>-</v>
      </c>
      <c r="HO449" s="361" t="str">
        <f t="shared" si="1323"/>
        <v>-</v>
      </c>
      <c r="HP449" s="361" t="str">
        <f t="shared" si="1324"/>
        <v>-</v>
      </c>
      <c r="HQ449" s="361" t="str">
        <f t="shared" si="1325"/>
        <v>-</v>
      </c>
      <c r="HR449" s="361" t="str">
        <f t="shared" si="1326"/>
        <v>-</v>
      </c>
      <c r="HS449" s="361" t="str">
        <f t="shared" si="1327"/>
        <v>-</v>
      </c>
      <c r="HT449" s="361" t="str">
        <f t="shared" si="1328"/>
        <v>-</v>
      </c>
      <c r="HU449" s="361" t="str">
        <f t="shared" si="1329"/>
        <v>-</v>
      </c>
      <c r="HV449" s="361" t="str">
        <f t="shared" si="1330"/>
        <v>-</v>
      </c>
      <c r="HW449" s="361" t="str">
        <f t="shared" si="1331"/>
        <v>-</v>
      </c>
      <c r="HX449" s="361" t="str">
        <f t="shared" si="1332"/>
        <v>-</v>
      </c>
      <c r="HY449" s="361" t="str">
        <f t="shared" si="1333"/>
        <v>-</v>
      </c>
      <c r="HZ449" s="361" t="str">
        <f t="shared" si="1334"/>
        <v>-</v>
      </c>
      <c r="IA449" s="361" t="str">
        <f t="shared" si="1335"/>
        <v>-</v>
      </c>
      <c r="IB449" s="361" t="str">
        <f t="shared" si="1336"/>
        <v>-</v>
      </c>
      <c r="IC449" s="361" t="str">
        <f t="shared" si="1337"/>
        <v>-</v>
      </c>
      <c r="ID449" s="361" t="str">
        <f t="shared" si="1338"/>
        <v>-</v>
      </c>
      <c r="IE449" s="361" t="str">
        <f t="shared" si="1339"/>
        <v>-</v>
      </c>
      <c r="IF449" s="444" t="s">
        <v>1247</v>
      </c>
      <c r="IG449" s="56" t="str">
        <f t="shared" si="1475"/>
        <v>-</v>
      </c>
      <c r="IH449" s="56" t="str">
        <f t="shared" si="1476"/>
        <v>-</v>
      </c>
      <c r="II449" s="56" t="str">
        <f t="shared" si="1477"/>
        <v>-</v>
      </c>
      <c r="IJ449" s="56" t="str">
        <f t="shared" si="1478"/>
        <v>-</v>
      </c>
      <c r="IK449" s="56" t="str">
        <f t="shared" si="1340"/>
        <v>-</v>
      </c>
      <c r="IL449" s="56" t="str">
        <f t="shared" si="1341"/>
        <v>-</v>
      </c>
      <c r="IM449" s="56" t="str">
        <f t="shared" si="1342"/>
        <v>-</v>
      </c>
      <c r="IN449" s="56" t="str">
        <f t="shared" si="1343"/>
        <v>-</v>
      </c>
      <c r="IO449" s="56" t="str">
        <f t="shared" si="1344"/>
        <v>-</v>
      </c>
      <c r="IP449" s="56" t="str">
        <f t="shared" si="1345"/>
        <v>-</v>
      </c>
      <c r="IQ449" s="56" t="str">
        <f t="shared" si="1346"/>
        <v>-</v>
      </c>
      <c r="IR449" s="56" t="str">
        <f t="shared" si="1347"/>
        <v>-</v>
      </c>
      <c r="IS449" s="56" t="str">
        <f t="shared" si="1348"/>
        <v>-</v>
      </c>
      <c r="IT449" s="56" t="str">
        <f t="shared" si="1349"/>
        <v>-</v>
      </c>
      <c r="IU449" s="56" t="str">
        <f t="shared" si="1350"/>
        <v>-</v>
      </c>
      <c r="IV449" s="56" t="str">
        <f t="shared" si="1351"/>
        <v>-</v>
      </c>
      <c r="IW449" s="56" t="str">
        <f t="shared" si="1352"/>
        <v>-</v>
      </c>
      <c r="IX449" s="56" t="str">
        <f t="shared" si="1353"/>
        <v>-</v>
      </c>
      <c r="IY449" s="56" t="str">
        <f t="shared" si="1354"/>
        <v>-</v>
      </c>
      <c r="IZ449" s="56" t="str">
        <f t="shared" si="1355"/>
        <v>-</v>
      </c>
      <c r="JA449" s="56" t="str">
        <f t="shared" si="1356"/>
        <v>-</v>
      </c>
      <c r="JB449" s="56" t="str">
        <f t="shared" si="1357"/>
        <v>-</v>
      </c>
      <c r="JC449" s="56" t="str">
        <f t="shared" si="1358"/>
        <v>-</v>
      </c>
      <c r="JD449" s="56" t="str">
        <f t="shared" si="1359"/>
        <v>-</v>
      </c>
      <c r="JE449" s="56" t="str">
        <f t="shared" si="1360"/>
        <v>-</v>
      </c>
      <c r="JF449" s="56" t="str">
        <f t="shared" si="1361"/>
        <v>-</v>
      </c>
      <c r="JG449" s="56" t="str">
        <f t="shared" si="1362"/>
        <v>-</v>
      </c>
      <c r="JH449" s="56" t="str">
        <f t="shared" si="1363"/>
        <v>-</v>
      </c>
      <c r="JI449" s="56" t="str">
        <f t="shared" si="1364"/>
        <v>-</v>
      </c>
      <c r="JJ449" s="56" t="str">
        <f t="shared" si="1365"/>
        <v>-</v>
      </c>
      <c r="JK449" s="56" t="str">
        <f t="shared" si="1366"/>
        <v>-</v>
      </c>
      <c r="JL449" s="56" t="str">
        <f t="shared" si="1367"/>
        <v>-</v>
      </c>
      <c r="JM449" s="56" t="str">
        <f t="shared" si="1368"/>
        <v>-</v>
      </c>
      <c r="JN449" s="56" t="str">
        <f t="shared" si="1369"/>
        <v>-</v>
      </c>
      <c r="JO449" s="56" t="str">
        <f t="shared" si="1370"/>
        <v>-</v>
      </c>
      <c r="JP449" s="56" t="str">
        <f t="shared" si="1371"/>
        <v>-</v>
      </c>
      <c r="JQ449" s="56" t="str">
        <f t="shared" si="1372"/>
        <v>-</v>
      </c>
      <c r="JR449" s="56" t="str">
        <f t="shared" si="1373"/>
        <v>-</v>
      </c>
      <c r="JS449" s="56" t="str">
        <f t="shared" si="1374"/>
        <v>-</v>
      </c>
      <c r="JT449" s="56" t="str">
        <f t="shared" si="1375"/>
        <v>-</v>
      </c>
      <c r="JU449" s="56" t="str">
        <f t="shared" si="1376"/>
        <v>-</v>
      </c>
      <c r="JV449" s="56" t="str">
        <f t="shared" si="1377"/>
        <v>-</v>
      </c>
      <c r="JW449" s="56" t="str">
        <f t="shared" si="1378"/>
        <v>-</v>
      </c>
      <c r="JX449" s="56" t="str">
        <f t="shared" si="1379"/>
        <v>-</v>
      </c>
      <c r="JY449" s="56" t="str">
        <f t="shared" si="1380"/>
        <v>-</v>
      </c>
      <c r="JZ449" s="56" t="str">
        <f t="shared" si="1381"/>
        <v>-</v>
      </c>
      <c r="KA449" s="444" t="s">
        <v>1247</v>
      </c>
      <c r="KB449" s="360">
        <f>IF(ISNUMBER(INDEX($EQ$15:$GK$521,$B449,EO$11)),MAX(KB$14:KB448)+1,0)</f>
        <v>0</v>
      </c>
      <c r="KC449" s="360" t="str">
        <f t="shared" si="1479"/>
        <v/>
      </c>
      <c r="KD449" s="373" t="s">
        <v>2</v>
      </c>
      <c r="KE449" s="215"/>
      <c r="KF449" s="60"/>
      <c r="KG449" s="60"/>
      <c r="KH449" s="60"/>
      <c r="KI449" s="60"/>
      <c r="KJ449" s="60"/>
      <c r="KK449" s="60"/>
      <c r="KL449" s="60"/>
      <c r="KM449" s="60"/>
      <c r="KN449" s="60"/>
      <c r="KO449" s="60"/>
      <c r="KP449" s="60"/>
      <c r="KQ449" s="60"/>
      <c r="KR449" s="60"/>
      <c r="KS449" s="60"/>
      <c r="KT449" s="60"/>
      <c r="KU449" s="60"/>
      <c r="KV449" s="60"/>
      <c r="KW449" s="60"/>
      <c r="KX449" s="60"/>
      <c r="KY449" s="60"/>
      <c r="KZ449" s="283" t="str">
        <f t="shared" si="1382"/>
        <v/>
      </c>
      <c r="LA449" s="26"/>
      <c r="LB449" s="18"/>
      <c r="LC449" s="18"/>
      <c r="LD449" s="18"/>
      <c r="LE449" s="18"/>
      <c r="LF449" s="18"/>
      <c r="LG449" s="18"/>
      <c r="LH449" s="18"/>
      <c r="LI449" s="18"/>
      <c r="LJ449" s="18"/>
      <c r="LK449" s="18"/>
      <c r="LL449" s="18"/>
      <c r="LM449" s="18"/>
      <c r="LN449" s="63"/>
      <c r="LO449" s="251">
        <f t="shared" si="1383"/>
        <v>0</v>
      </c>
      <c r="LP449" s="251">
        <f t="shared" si="1384"/>
        <v>0</v>
      </c>
      <c r="LQ449" s="251">
        <f t="shared" si="1385"/>
        <v>0</v>
      </c>
      <c r="LR449" s="251">
        <f t="shared" si="1386"/>
        <v>0</v>
      </c>
      <c r="LS449" s="251">
        <f t="shared" si="1387"/>
        <v>0</v>
      </c>
      <c r="LT449" s="251">
        <f t="shared" si="1388"/>
        <v>0</v>
      </c>
      <c r="LU449" s="251">
        <f t="shared" si="1389"/>
        <v>0</v>
      </c>
      <c r="LV449" s="251">
        <f t="shared" si="1390"/>
        <v>0</v>
      </c>
      <c r="LW449" s="251">
        <f t="shared" si="1391"/>
        <v>0</v>
      </c>
      <c r="LX449" s="251">
        <f t="shared" si="1392"/>
        <v>0</v>
      </c>
      <c r="LY449" s="251">
        <f t="shared" si="1393"/>
        <v>0</v>
      </c>
      <c r="LZ449" s="251">
        <f t="shared" si="1394"/>
        <v>0</v>
      </c>
      <c r="MA449" s="63" t="str">
        <f t="shared" si="1395"/>
        <v/>
      </c>
      <c r="MB449" s="63" t="str">
        <f t="shared" si="1480"/>
        <v/>
      </c>
      <c r="MC449" s="63">
        <f t="shared" si="1481"/>
        <v>435</v>
      </c>
      <c r="MD449" s="63" t="str">
        <f t="shared" si="1482"/>
        <v/>
      </c>
      <c r="ME449" s="63" t="str">
        <f t="shared" si="1483"/>
        <v/>
      </c>
      <c r="MF449" s="315" t="str">
        <f t="shared" si="1396"/>
        <v/>
      </c>
      <c r="MG449" s="315">
        <f>IF(ISNUMBER(MATCH(EO449,$ME$15:$ME$520,0)),0,MAX(MG$14:MG448)+1)</f>
        <v>0</v>
      </c>
      <c r="MH449" s="315" t="str">
        <f t="shared" si="1397"/>
        <v/>
      </c>
      <c r="MI449" s="369"/>
      <c r="MJ449" s="68"/>
      <c r="MK449" s="18"/>
      <c r="ML449" s="242"/>
      <c r="MM449" s="242"/>
      <c r="MN449" s="59"/>
      <c r="MO449" s="59"/>
      <c r="MP449" s="285"/>
      <c r="MQ449" s="59"/>
      <c r="MR449" s="59"/>
      <c r="MS449" s="285"/>
      <c r="MT449" s="59"/>
      <c r="MU449" s="285"/>
      <c r="MV449" s="59"/>
      <c r="MW449" s="59"/>
      <c r="MX449" s="59"/>
      <c r="MY449" s="59"/>
      <c r="MZ449" s="59"/>
      <c r="NA449" s="59"/>
      <c r="NB449" s="59"/>
      <c r="NC449" s="59"/>
      <c r="ND449" s="59"/>
      <c r="NE449" s="59"/>
      <c r="NF449" s="59"/>
      <c r="NG449" s="59"/>
      <c r="NH449" s="59"/>
      <c r="NI449" s="59"/>
      <c r="NJ449" s="59"/>
      <c r="NK449" s="59"/>
      <c r="NL449" s="454"/>
      <c r="NM449" s="454"/>
      <c r="NN449" s="59"/>
      <c r="NO449" s="18"/>
      <c r="NP449" s="18"/>
      <c r="NQ449" s="18"/>
      <c r="NR449" s="18"/>
      <c r="NS449" s="18"/>
      <c r="NT449" s="18"/>
      <c r="NU449" s="18"/>
      <c r="NV449" s="18"/>
      <c r="NW449" s="18"/>
      <c r="NX449" s="18"/>
      <c r="NY449" s="18"/>
      <c r="NZ449" s="18"/>
      <c r="OA449" s="18"/>
      <c r="OB449" s="18"/>
      <c r="OC449" s="18"/>
      <c r="OZ449" s="59"/>
      <c r="PA449" s="251" t="str">
        <f t="shared" si="1398"/>
        <v/>
      </c>
      <c r="PB449" s="251" t="str">
        <f t="shared" si="1399"/>
        <v/>
      </c>
      <c r="PC449" s="251" t="str">
        <f t="shared" si="1400"/>
        <v/>
      </c>
      <c r="PD449" s="251" t="str">
        <f t="shared" si="1401"/>
        <v/>
      </c>
      <c r="PE449" s="251" t="str">
        <f t="shared" si="1402"/>
        <v/>
      </c>
      <c r="PF449" s="251" t="str">
        <f t="shared" si="1403"/>
        <v/>
      </c>
      <c r="PG449" s="251" t="str">
        <f t="shared" si="1404"/>
        <v/>
      </c>
      <c r="PH449" s="251" t="str">
        <f t="shared" si="1405"/>
        <v/>
      </c>
      <c r="PI449" s="251" t="str">
        <f t="shared" si="1406"/>
        <v/>
      </c>
      <c r="PJ449" s="251" t="str">
        <f t="shared" si="1407"/>
        <v/>
      </c>
      <c r="PK449" s="251" t="str">
        <f t="shared" si="1408"/>
        <v/>
      </c>
      <c r="PL449" s="251" t="str">
        <f t="shared" si="1409"/>
        <v/>
      </c>
      <c r="PM449" s="251" t="str">
        <f t="shared" si="1410"/>
        <v/>
      </c>
      <c r="PN449" s="251" t="str">
        <f t="shared" si="1411"/>
        <v/>
      </c>
      <c r="PO449" s="251" t="str">
        <f t="shared" si="1412"/>
        <v/>
      </c>
      <c r="PP449" s="251" t="str">
        <f t="shared" si="1413"/>
        <v/>
      </c>
      <c r="PQ449" s="251" t="str">
        <f t="shared" si="1414"/>
        <v/>
      </c>
      <c r="PR449" s="251" t="str">
        <f t="shared" si="1415"/>
        <v/>
      </c>
      <c r="PS449" s="251" t="str">
        <f t="shared" si="1416"/>
        <v/>
      </c>
      <c r="PT449" s="251" t="str">
        <f t="shared" si="1417"/>
        <v/>
      </c>
      <c r="PU449" s="251" t="str">
        <f t="shared" si="1418"/>
        <v/>
      </c>
      <c r="PV449" s="251" t="str">
        <f t="shared" si="1419"/>
        <v/>
      </c>
      <c r="PW449" s="251" t="str">
        <f t="shared" si="1420"/>
        <v/>
      </c>
      <c r="PX449" s="251" t="str">
        <f t="shared" si="1421"/>
        <v/>
      </c>
      <c r="PY449" s="251" t="str">
        <f t="shared" si="1422"/>
        <v/>
      </c>
      <c r="PZ449" s="251" t="str">
        <f t="shared" si="1423"/>
        <v/>
      </c>
      <c r="QA449" s="251" t="str">
        <f t="shared" si="1424"/>
        <v/>
      </c>
      <c r="QB449" s="251" t="str">
        <f t="shared" si="1425"/>
        <v/>
      </c>
      <c r="QC449" s="251" t="str">
        <f t="shared" si="1426"/>
        <v/>
      </c>
      <c r="QD449" s="251" t="str">
        <f t="shared" si="1427"/>
        <v/>
      </c>
      <c r="QE449" s="251" t="str">
        <f t="shared" si="1428"/>
        <v/>
      </c>
      <c r="QF449" s="63">
        <f t="shared" si="1429"/>
        <v>0</v>
      </c>
      <c r="QG449" s="59"/>
      <c r="QH449" s="59"/>
      <c r="QI449" s="59"/>
      <c r="QJ449" s="59"/>
      <c r="QK449" s="59"/>
      <c r="QL449" s="59"/>
      <c r="QM449" s="59"/>
      <c r="QN449" s="59"/>
    </row>
    <row r="450" spans="1:456" ht="6.75" customHeight="1" x14ac:dyDescent="0.25">
      <c r="A450" s="68"/>
      <c r="B450" s="389" t="str">
        <f t="shared" si="1291"/>
        <v/>
      </c>
      <c r="C450" s="72"/>
      <c r="D450" s="188"/>
      <c r="E450" s="59"/>
      <c r="F450" s="229"/>
      <c r="G450" s="295"/>
      <c r="H450" s="295"/>
      <c r="I450" s="229"/>
      <c r="J450" s="295"/>
      <c r="K450" s="295"/>
      <c r="L450" s="229"/>
      <c r="M450" s="295"/>
      <c r="N450" s="295"/>
      <c r="O450" s="229"/>
      <c r="P450" s="295"/>
      <c r="Q450" s="295"/>
      <c r="R450" s="229"/>
      <c r="S450" s="230"/>
      <c r="T450" s="231"/>
      <c r="U450" s="229"/>
      <c r="V450" s="230"/>
      <c r="W450" s="231"/>
      <c r="X450" s="229"/>
      <c r="Y450" s="230"/>
      <c r="Z450" s="231"/>
      <c r="AA450" s="229"/>
      <c r="AB450" s="295"/>
      <c r="AC450" s="295"/>
      <c r="AD450" s="229"/>
      <c r="AE450" s="295"/>
      <c r="AF450" s="295"/>
      <c r="AG450" s="229"/>
      <c r="AH450" s="295"/>
      <c r="AI450" s="295"/>
      <c r="AJ450" s="229"/>
      <c r="AK450" s="295"/>
      <c r="AL450" s="295"/>
      <c r="AM450" s="229"/>
      <c r="AN450" s="295"/>
      <c r="AO450" s="295"/>
      <c r="AP450" s="243"/>
      <c r="AQ450" s="295"/>
      <c r="AR450" s="290"/>
      <c r="AS450" s="243"/>
      <c r="AT450" s="295"/>
      <c r="AU450" s="290"/>
      <c r="AV450" s="229"/>
      <c r="AW450" s="230"/>
      <c r="AX450" s="231"/>
      <c r="AY450" s="229"/>
      <c r="AZ450" s="230"/>
      <c r="BA450" s="231"/>
      <c r="BB450" s="229"/>
      <c r="BC450" s="230"/>
      <c r="BD450" s="231"/>
      <c r="BE450" s="229"/>
      <c r="BF450" s="230"/>
      <c r="BG450" s="231"/>
      <c r="BH450" s="229"/>
      <c r="BI450" s="230"/>
      <c r="BJ450" s="231"/>
      <c r="BK450" s="243"/>
      <c r="BL450" s="230"/>
      <c r="BM450" s="231"/>
      <c r="BN450" s="243"/>
      <c r="BO450" s="230"/>
      <c r="BP450" s="231"/>
      <c r="BQ450" s="229"/>
      <c r="BR450" s="230"/>
      <c r="BS450" s="231"/>
      <c r="BT450" s="229"/>
      <c r="BU450" s="230"/>
      <c r="BV450" s="231"/>
      <c r="BW450" s="229"/>
      <c r="BX450" s="230"/>
      <c r="BY450" s="231"/>
      <c r="BZ450" s="229"/>
      <c r="CA450" s="230"/>
      <c r="CB450" s="231"/>
      <c r="CC450" s="229"/>
      <c r="CD450" s="230"/>
      <c r="CE450" s="231"/>
      <c r="CF450" s="331"/>
      <c r="CG450" s="332"/>
      <c r="CH450" s="385"/>
      <c r="CI450" s="331"/>
      <c r="CJ450" s="332"/>
      <c r="CK450" s="385"/>
      <c r="CL450" s="243"/>
      <c r="CM450" s="230"/>
      <c r="CN450" s="354"/>
      <c r="CO450" s="243"/>
      <c r="CP450" s="230"/>
      <c r="CQ450" s="231"/>
      <c r="CR450" s="331"/>
      <c r="CS450" s="332"/>
      <c r="CT450" s="333"/>
      <c r="CU450" s="229"/>
      <c r="CV450" s="230"/>
      <c r="CW450" s="231"/>
      <c r="CX450" s="331"/>
      <c r="CY450" s="332"/>
      <c r="CZ450" s="333"/>
      <c r="DA450" s="331"/>
      <c r="DB450" s="332"/>
      <c r="DC450" s="333"/>
      <c r="DD450" s="331"/>
      <c r="DE450" s="332"/>
      <c r="DF450" s="333"/>
      <c r="DG450" s="331"/>
      <c r="DH450" s="332"/>
      <c r="DI450" s="333"/>
      <c r="DJ450" s="229"/>
      <c r="DK450" s="230"/>
      <c r="DL450" s="231"/>
      <c r="DM450" s="229"/>
      <c r="DN450" s="230"/>
      <c r="DO450" s="231"/>
      <c r="DP450" s="331"/>
      <c r="DQ450" s="332"/>
      <c r="DR450" s="333"/>
      <c r="DS450" s="331"/>
      <c r="DT450" s="332"/>
      <c r="DU450" s="333"/>
      <c r="DV450" s="331"/>
      <c r="DW450" s="332"/>
      <c r="DX450" s="333"/>
      <c r="DY450" s="331"/>
      <c r="DZ450" s="332"/>
      <c r="EA450" s="333"/>
      <c r="EB450" s="331"/>
      <c r="EC450" s="332"/>
      <c r="ED450" s="333"/>
      <c r="EE450" s="331"/>
      <c r="EF450" s="332"/>
      <c r="EG450" s="333"/>
      <c r="EH450" s="229"/>
      <c r="EI450" s="230"/>
      <c r="EJ450" s="231"/>
      <c r="EK450" s="229"/>
      <c r="EL450" s="230"/>
      <c r="EM450" s="231"/>
      <c r="EN450" s="244"/>
      <c r="EO450" s="269" t="str">
        <f t="shared" si="1292"/>
        <v/>
      </c>
      <c r="EP450" s="444" t="s">
        <v>1247</v>
      </c>
      <c r="EQ450" s="360" t="str">
        <f t="shared" si="1430"/>
        <v/>
      </c>
      <c r="ER450" s="360" t="str">
        <f t="shared" si="1431"/>
        <v/>
      </c>
      <c r="ES450" s="360" t="str">
        <f t="shared" si="1432"/>
        <v/>
      </c>
      <c r="ET450" s="360" t="str">
        <f t="shared" si="1433"/>
        <v/>
      </c>
      <c r="EU450" s="360" t="str">
        <f t="shared" si="1434"/>
        <v/>
      </c>
      <c r="EV450" s="360" t="str">
        <f t="shared" si="1435"/>
        <v/>
      </c>
      <c r="EW450" s="360" t="str">
        <f t="shared" si="1436"/>
        <v/>
      </c>
      <c r="EX450" s="360" t="str">
        <f t="shared" si="1437"/>
        <v/>
      </c>
      <c r="EY450" s="360" t="str">
        <f t="shared" si="1438"/>
        <v/>
      </c>
      <c r="EZ450" s="360" t="str">
        <f t="shared" si="1439"/>
        <v/>
      </c>
      <c r="FA450" s="360" t="str">
        <f t="shared" si="1440"/>
        <v/>
      </c>
      <c r="FB450" s="360" t="str">
        <f t="shared" si="1441"/>
        <v/>
      </c>
      <c r="FC450" s="360" t="str">
        <f t="shared" si="1442"/>
        <v/>
      </c>
      <c r="FD450" s="360" t="str">
        <f t="shared" si="1443"/>
        <v/>
      </c>
      <c r="FE450" s="360" t="str">
        <f t="shared" si="1444"/>
        <v/>
      </c>
      <c r="FF450" s="360" t="str">
        <f t="shared" si="1445"/>
        <v/>
      </c>
      <c r="FG450" s="360" t="str">
        <f t="shared" si="1446"/>
        <v/>
      </c>
      <c r="FH450" s="360" t="str">
        <f t="shared" si="1447"/>
        <v/>
      </c>
      <c r="FI450" s="360" t="str">
        <f t="shared" si="1448"/>
        <v/>
      </c>
      <c r="FJ450" s="360" t="str">
        <f t="shared" si="1449"/>
        <v/>
      </c>
      <c r="FK450" s="360" t="str">
        <f t="shared" si="1450"/>
        <v/>
      </c>
      <c r="FL450" s="360" t="str">
        <f t="shared" si="1451"/>
        <v/>
      </c>
      <c r="FM450" s="360" t="str">
        <f t="shared" si="1452"/>
        <v/>
      </c>
      <c r="FN450" s="360" t="str">
        <f t="shared" si="1453"/>
        <v/>
      </c>
      <c r="FO450" s="360" t="str">
        <f t="shared" si="1454"/>
        <v/>
      </c>
      <c r="FP450" s="360" t="str">
        <f t="shared" si="1455"/>
        <v/>
      </c>
      <c r="FQ450" s="360" t="str">
        <f t="shared" si="1456"/>
        <v/>
      </c>
      <c r="FR450" s="360" t="str">
        <f t="shared" si="1457"/>
        <v/>
      </c>
      <c r="FS450" s="360" t="str">
        <f t="shared" si="1458"/>
        <v/>
      </c>
      <c r="FT450" s="360" t="str">
        <f t="shared" si="1293"/>
        <v/>
      </c>
      <c r="FU450" s="360" t="str">
        <f t="shared" si="1459"/>
        <v/>
      </c>
      <c r="FV450" s="360" t="str">
        <f t="shared" si="1460"/>
        <v/>
      </c>
      <c r="FW450" s="360" t="str">
        <f t="shared" si="1461"/>
        <v/>
      </c>
      <c r="FX450" s="360" t="str">
        <f t="shared" si="1462"/>
        <v/>
      </c>
      <c r="FY450" s="360" t="str">
        <f t="shared" si="1463"/>
        <v/>
      </c>
      <c r="FZ450" s="360" t="str">
        <f t="shared" si="1464"/>
        <v/>
      </c>
      <c r="GA450" s="360" t="str">
        <f t="shared" si="1465"/>
        <v/>
      </c>
      <c r="GB450" s="360" t="str">
        <f t="shared" si="1466"/>
        <v/>
      </c>
      <c r="GC450" s="360" t="str">
        <f t="shared" si="1467"/>
        <v/>
      </c>
      <c r="GD450" s="360" t="str">
        <f t="shared" si="1468"/>
        <v/>
      </c>
      <c r="GE450" s="360" t="str">
        <f t="shared" si="1469"/>
        <v/>
      </c>
      <c r="GF450" s="360" t="str">
        <f t="shared" si="1470"/>
        <v/>
      </c>
      <c r="GG450" s="360" t="str">
        <f t="shared" si="1471"/>
        <v/>
      </c>
      <c r="GH450" s="360" t="str">
        <f t="shared" si="1472"/>
        <v/>
      </c>
      <c r="GI450" s="360" t="str">
        <f t="shared" si="1473"/>
        <v/>
      </c>
      <c r="GJ450" s="360" t="str">
        <f t="shared" si="1474"/>
        <v/>
      </c>
      <c r="GK450" s="444" t="s">
        <v>1247</v>
      </c>
      <c r="GL450" s="361" t="str">
        <f t="shared" si="1294"/>
        <v>-</v>
      </c>
      <c r="GM450" s="361" t="str">
        <f t="shared" si="1295"/>
        <v>-</v>
      </c>
      <c r="GN450" s="361" t="str">
        <f t="shared" si="1296"/>
        <v>-</v>
      </c>
      <c r="GO450" s="361" t="str">
        <f t="shared" si="1297"/>
        <v>-</v>
      </c>
      <c r="GP450" s="361" t="str">
        <f t="shared" si="1298"/>
        <v>-</v>
      </c>
      <c r="GQ450" s="361" t="str">
        <f t="shared" si="1299"/>
        <v>-</v>
      </c>
      <c r="GR450" s="361" t="str">
        <f t="shared" si="1300"/>
        <v>-</v>
      </c>
      <c r="GS450" s="361" t="str">
        <f t="shared" si="1301"/>
        <v>-</v>
      </c>
      <c r="GT450" s="361" t="str">
        <f t="shared" si="1302"/>
        <v>-</v>
      </c>
      <c r="GU450" s="361" t="str">
        <f t="shared" si="1303"/>
        <v>-</v>
      </c>
      <c r="GV450" s="361" t="str">
        <f t="shared" si="1304"/>
        <v>-</v>
      </c>
      <c r="GW450" s="361" t="str">
        <f t="shared" si="1305"/>
        <v>-</v>
      </c>
      <c r="GX450" s="361" t="str">
        <f t="shared" si="1306"/>
        <v>-</v>
      </c>
      <c r="GY450" s="361" t="str">
        <f t="shared" si="1307"/>
        <v>-</v>
      </c>
      <c r="GZ450" s="361" t="str">
        <f t="shared" si="1308"/>
        <v>-</v>
      </c>
      <c r="HA450" s="361" t="str">
        <f t="shared" si="1309"/>
        <v>-</v>
      </c>
      <c r="HB450" s="361" t="str">
        <f t="shared" si="1310"/>
        <v>-</v>
      </c>
      <c r="HC450" s="361" t="str">
        <f t="shared" si="1311"/>
        <v>-</v>
      </c>
      <c r="HD450" s="361" t="str">
        <f t="shared" si="1312"/>
        <v>-</v>
      </c>
      <c r="HE450" s="361" t="str">
        <f t="shared" si="1313"/>
        <v>-</v>
      </c>
      <c r="HF450" s="361" t="str">
        <f t="shared" si="1314"/>
        <v>-</v>
      </c>
      <c r="HG450" s="361" t="str">
        <f t="shared" si="1315"/>
        <v>-</v>
      </c>
      <c r="HH450" s="361" t="str">
        <f t="shared" si="1316"/>
        <v>-</v>
      </c>
      <c r="HI450" s="361" t="str">
        <f t="shared" si="1317"/>
        <v>-</v>
      </c>
      <c r="HJ450" s="361" t="str">
        <f t="shared" si="1318"/>
        <v>-</v>
      </c>
      <c r="HK450" s="361" t="str">
        <f t="shared" si="1319"/>
        <v>-</v>
      </c>
      <c r="HL450" s="361" t="str">
        <f t="shared" si="1320"/>
        <v>-</v>
      </c>
      <c r="HM450" s="361" t="str">
        <f t="shared" si="1321"/>
        <v>-</v>
      </c>
      <c r="HN450" s="361" t="str">
        <f t="shared" si="1322"/>
        <v>-</v>
      </c>
      <c r="HO450" s="361" t="str">
        <f t="shared" si="1323"/>
        <v>-</v>
      </c>
      <c r="HP450" s="361" t="str">
        <f t="shared" si="1324"/>
        <v>-</v>
      </c>
      <c r="HQ450" s="361" t="str">
        <f t="shared" si="1325"/>
        <v>-</v>
      </c>
      <c r="HR450" s="361" t="str">
        <f t="shared" si="1326"/>
        <v>-</v>
      </c>
      <c r="HS450" s="361" t="str">
        <f t="shared" si="1327"/>
        <v>-</v>
      </c>
      <c r="HT450" s="361" t="str">
        <f t="shared" si="1328"/>
        <v>-</v>
      </c>
      <c r="HU450" s="361" t="str">
        <f t="shared" si="1329"/>
        <v>-</v>
      </c>
      <c r="HV450" s="361" t="str">
        <f t="shared" si="1330"/>
        <v>-</v>
      </c>
      <c r="HW450" s="361" t="str">
        <f t="shared" si="1331"/>
        <v>-</v>
      </c>
      <c r="HX450" s="361" t="str">
        <f t="shared" si="1332"/>
        <v>-</v>
      </c>
      <c r="HY450" s="361" t="str">
        <f t="shared" si="1333"/>
        <v>-</v>
      </c>
      <c r="HZ450" s="361" t="str">
        <f t="shared" si="1334"/>
        <v>-</v>
      </c>
      <c r="IA450" s="361" t="str">
        <f t="shared" si="1335"/>
        <v>-</v>
      </c>
      <c r="IB450" s="361" t="str">
        <f t="shared" si="1336"/>
        <v>-</v>
      </c>
      <c r="IC450" s="361" t="str">
        <f t="shared" si="1337"/>
        <v>-</v>
      </c>
      <c r="ID450" s="361" t="str">
        <f t="shared" si="1338"/>
        <v>-</v>
      </c>
      <c r="IE450" s="361" t="str">
        <f t="shared" si="1339"/>
        <v>-</v>
      </c>
      <c r="IF450" s="444" t="s">
        <v>1247</v>
      </c>
      <c r="IG450" s="56" t="str">
        <f t="shared" si="1475"/>
        <v>-</v>
      </c>
      <c r="IH450" s="56" t="str">
        <f t="shared" si="1476"/>
        <v>-</v>
      </c>
      <c r="II450" s="56" t="str">
        <f t="shared" si="1477"/>
        <v>-</v>
      </c>
      <c r="IJ450" s="56" t="str">
        <f t="shared" si="1478"/>
        <v>-</v>
      </c>
      <c r="IK450" s="56" t="str">
        <f t="shared" si="1340"/>
        <v>-</v>
      </c>
      <c r="IL450" s="56" t="str">
        <f t="shared" si="1341"/>
        <v>-</v>
      </c>
      <c r="IM450" s="56" t="str">
        <f t="shared" si="1342"/>
        <v>-</v>
      </c>
      <c r="IN450" s="56" t="str">
        <f t="shared" si="1343"/>
        <v>-</v>
      </c>
      <c r="IO450" s="56" t="str">
        <f t="shared" si="1344"/>
        <v>-</v>
      </c>
      <c r="IP450" s="56" t="str">
        <f t="shared" si="1345"/>
        <v>-</v>
      </c>
      <c r="IQ450" s="56" t="str">
        <f t="shared" si="1346"/>
        <v>-</v>
      </c>
      <c r="IR450" s="56" t="str">
        <f t="shared" si="1347"/>
        <v>-</v>
      </c>
      <c r="IS450" s="56" t="str">
        <f t="shared" si="1348"/>
        <v>-</v>
      </c>
      <c r="IT450" s="56" t="str">
        <f t="shared" si="1349"/>
        <v>-</v>
      </c>
      <c r="IU450" s="56" t="str">
        <f t="shared" si="1350"/>
        <v>-</v>
      </c>
      <c r="IV450" s="56" t="str">
        <f t="shared" si="1351"/>
        <v>-</v>
      </c>
      <c r="IW450" s="56" t="str">
        <f t="shared" si="1352"/>
        <v>-</v>
      </c>
      <c r="IX450" s="56" t="str">
        <f t="shared" si="1353"/>
        <v>-</v>
      </c>
      <c r="IY450" s="56" t="str">
        <f t="shared" si="1354"/>
        <v>-</v>
      </c>
      <c r="IZ450" s="56" t="str">
        <f t="shared" si="1355"/>
        <v>-</v>
      </c>
      <c r="JA450" s="56" t="str">
        <f t="shared" si="1356"/>
        <v>-</v>
      </c>
      <c r="JB450" s="56" t="str">
        <f t="shared" si="1357"/>
        <v>-</v>
      </c>
      <c r="JC450" s="56" t="str">
        <f t="shared" si="1358"/>
        <v>-</v>
      </c>
      <c r="JD450" s="56" t="str">
        <f t="shared" si="1359"/>
        <v>-</v>
      </c>
      <c r="JE450" s="56" t="str">
        <f t="shared" si="1360"/>
        <v>-</v>
      </c>
      <c r="JF450" s="56" t="str">
        <f t="shared" si="1361"/>
        <v>-</v>
      </c>
      <c r="JG450" s="56" t="str">
        <f t="shared" si="1362"/>
        <v>-</v>
      </c>
      <c r="JH450" s="56" t="str">
        <f t="shared" si="1363"/>
        <v>-</v>
      </c>
      <c r="JI450" s="56" t="str">
        <f t="shared" si="1364"/>
        <v>-</v>
      </c>
      <c r="JJ450" s="56" t="str">
        <f t="shared" si="1365"/>
        <v>-</v>
      </c>
      <c r="JK450" s="56" t="str">
        <f t="shared" si="1366"/>
        <v>-</v>
      </c>
      <c r="JL450" s="56" t="str">
        <f t="shared" si="1367"/>
        <v>-</v>
      </c>
      <c r="JM450" s="56" t="str">
        <f t="shared" si="1368"/>
        <v>-</v>
      </c>
      <c r="JN450" s="56" t="str">
        <f t="shared" si="1369"/>
        <v>-</v>
      </c>
      <c r="JO450" s="56" t="str">
        <f t="shared" si="1370"/>
        <v>-</v>
      </c>
      <c r="JP450" s="56" t="str">
        <f t="shared" si="1371"/>
        <v>-</v>
      </c>
      <c r="JQ450" s="56" t="str">
        <f t="shared" si="1372"/>
        <v>-</v>
      </c>
      <c r="JR450" s="56" t="str">
        <f t="shared" si="1373"/>
        <v>-</v>
      </c>
      <c r="JS450" s="56" t="str">
        <f t="shared" si="1374"/>
        <v>-</v>
      </c>
      <c r="JT450" s="56" t="str">
        <f t="shared" si="1375"/>
        <v>-</v>
      </c>
      <c r="JU450" s="56" t="str">
        <f t="shared" si="1376"/>
        <v>-</v>
      </c>
      <c r="JV450" s="56" t="str">
        <f t="shared" si="1377"/>
        <v>-</v>
      </c>
      <c r="JW450" s="56" t="str">
        <f t="shared" si="1378"/>
        <v>-</v>
      </c>
      <c r="JX450" s="56" t="str">
        <f t="shared" si="1379"/>
        <v>-</v>
      </c>
      <c r="JY450" s="56" t="str">
        <f t="shared" si="1380"/>
        <v>-</v>
      </c>
      <c r="JZ450" s="56" t="str">
        <f t="shared" si="1381"/>
        <v>-</v>
      </c>
      <c r="KA450" s="444" t="s">
        <v>1247</v>
      </c>
      <c r="KB450" s="360">
        <f>IF(ISNUMBER(INDEX($EQ$15:$GK$521,$B450,EO$11)),MAX(KB$14:KB449)+1,0)</f>
        <v>0</v>
      </c>
      <c r="KC450" s="360" t="str">
        <f t="shared" si="1479"/>
        <v/>
      </c>
      <c r="KD450" s="373" t="s">
        <v>2</v>
      </c>
      <c r="KE450" s="215"/>
      <c r="KF450" s="60"/>
      <c r="KG450" s="60"/>
      <c r="KH450" s="60"/>
      <c r="KI450" s="60"/>
      <c r="KJ450" s="60"/>
      <c r="KK450" s="60"/>
      <c r="KL450" s="60"/>
      <c r="KM450" s="60"/>
      <c r="KN450" s="60"/>
      <c r="KO450" s="60"/>
      <c r="KP450" s="60"/>
      <c r="KQ450" s="60"/>
      <c r="KR450" s="60"/>
      <c r="KS450" s="60"/>
      <c r="KT450" s="60"/>
      <c r="KU450" s="60"/>
      <c r="KV450" s="60"/>
      <c r="KW450" s="60"/>
      <c r="KX450" s="60"/>
      <c r="KY450" s="60"/>
      <c r="KZ450" s="283" t="str">
        <f t="shared" si="1382"/>
        <v/>
      </c>
      <c r="LA450" s="26"/>
      <c r="LB450" s="18"/>
      <c r="LC450" s="18"/>
      <c r="LD450" s="18"/>
      <c r="LE450" s="18"/>
      <c r="LF450" s="18"/>
      <c r="LG450" s="18"/>
      <c r="LH450" s="18"/>
      <c r="LI450" s="18"/>
      <c r="LJ450" s="18"/>
      <c r="LK450" s="18"/>
      <c r="LL450" s="18"/>
      <c r="LM450" s="18"/>
      <c r="LN450" s="63"/>
      <c r="LO450" s="251">
        <f t="shared" si="1383"/>
        <v>0</v>
      </c>
      <c r="LP450" s="251">
        <f t="shared" si="1384"/>
        <v>0</v>
      </c>
      <c r="LQ450" s="251">
        <f t="shared" si="1385"/>
        <v>0</v>
      </c>
      <c r="LR450" s="251">
        <f t="shared" si="1386"/>
        <v>0</v>
      </c>
      <c r="LS450" s="251">
        <f t="shared" si="1387"/>
        <v>0</v>
      </c>
      <c r="LT450" s="251">
        <f t="shared" si="1388"/>
        <v>0</v>
      </c>
      <c r="LU450" s="251">
        <f t="shared" si="1389"/>
        <v>0</v>
      </c>
      <c r="LV450" s="251">
        <f t="shared" si="1390"/>
        <v>0</v>
      </c>
      <c r="LW450" s="251">
        <f t="shared" si="1391"/>
        <v>0</v>
      </c>
      <c r="LX450" s="251">
        <f t="shared" si="1392"/>
        <v>0</v>
      </c>
      <c r="LY450" s="251">
        <f t="shared" si="1393"/>
        <v>0</v>
      </c>
      <c r="LZ450" s="251">
        <f t="shared" si="1394"/>
        <v>0</v>
      </c>
      <c r="MA450" s="63" t="str">
        <f t="shared" si="1395"/>
        <v/>
      </c>
      <c r="MB450" s="63" t="str">
        <f t="shared" si="1480"/>
        <v/>
      </c>
      <c r="MC450" s="63">
        <f t="shared" si="1481"/>
        <v>436</v>
      </c>
      <c r="MD450" s="63" t="str">
        <f t="shared" si="1482"/>
        <v/>
      </c>
      <c r="ME450" s="63" t="str">
        <f t="shared" si="1483"/>
        <v/>
      </c>
      <c r="MF450" s="315" t="str">
        <f t="shared" si="1396"/>
        <v/>
      </c>
      <c r="MG450" s="315">
        <f>IF(ISNUMBER(MATCH(EO450,$ME$15:$ME$520,0)),0,MAX(MG$14:MG449)+1)</f>
        <v>0</v>
      </c>
      <c r="MH450" s="315" t="str">
        <f t="shared" si="1397"/>
        <v/>
      </c>
      <c r="MI450" s="369"/>
      <c r="MJ450" s="68"/>
      <c r="MK450" s="18"/>
      <c r="ML450" s="242"/>
      <c r="MM450" s="242"/>
      <c r="MN450" s="59"/>
      <c r="MO450" s="59"/>
      <c r="MP450" s="285"/>
      <c r="MQ450" s="59"/>
      <c r="MR450" s="59"/>
      <c r="MS450" s="285"/>
      <c r="MT450" s="59"/>
      <c r="MU450" s="285"/>
      <c r="MV450" s="59"/>
      <c r="MW450" s="59"/>
      <c r="MX450" s="59"/>
      <c r="MY450" s="59"/>
      <c r="MZ450" s="59"/>
      <c r="NA450" s="59"/>
      <c r="NB450" s="59"/>
      <c r="NC450" s="59"/>
      <c r="ND450" s="59"/>
      <c r="NE450" s="59"/>
      <c r="NF450" s="59"/>
      <c r="NG450" s="59"/>
      <c r="NH450" s="59"/>
      <c r="NI450" s="59"/>
      <c r="NJ450" s="59"/>
      <c r="NK450" s="59"/>
      <c r="NL450" s="454"/>
      <c r="NM450" s="454"/>
      <c r="NN450" s="59"/>
      <c r="NO450" s="18"/>
      <c r="NP450" s="18"/>
      <c r="NQ450" s="18"/>
      <c r="NR450" s="18"/>
      <c r="NS450" s="18"/>
      <c r="NT450" s="18"/>
      <c r="NU450" s="18"/>
      <c r="NV450" s="18"/>
      <c r="NW450" s="18"/>
      <c r="NX450" s="18"/>
      <c r="NY450" s="18"/>
      <c r="NZ450" s="18"/>
      <c r="OA450" s="18"/>
      <c r="OB450" s="18"/>
      <c r="OC450" s="18"/>
      <c r="OZ450" s="59"/>
      <c r="PA450" s="251" t="str">
        <f t="shared" si="1398"/>
        <v/>
      </c>
      <c r="PB450" s="251" t="str">
        <f t="shared" si="1399"/>
        <v/>
      </c>
      <c r="PC450" s="251" t="str">
        <f t="shared" si="1400"/>
        <v/>
      </c>
      <c r="PD450" s="251" t="str">
        <f t="shared" si="1401"/>
        <v/>
      </c>
      <c r="PE450" s="251" t="str">
        <f t="shared" si="1402"/>
        <v/>
      </c>
      <c r="PF450" s="251" t="str">
        <f t="shared" si="1403"/>
        <v/>
      </c>
      <c r="PG450" s="251" t="str">
        <f t="shared" si="1404"/>
        <v/>
      </c>
      <c r="PH450" s="251" t="str">
        <f t="shared" si="1405"/>
        <v/>
      </c>
      <c r="PI450" s="251" t="str">
        <f t="shared" si="1406"/>
        <v/>
      </c>
      <c r="PJ450" s="251" t="str">
        <f t="shared" si="1407"/>
        <v/>
      </c>
      <c r="PK450" s="251" t="str">
        <f t="shared" si="1408"/>
        <v/>
      </c>
      <c r="PL450" s="251" t="str">
        <f t="shared" si="1409"/>
        <v/>
      </c>
      <c r="PM450" s="251" t="str">
        <f t="shared" si="1410"/>
        <v/>
      </c>
      <c r="PN450" s="251" t="str">
        <f t="shared" si="1411"/>
        <v/>
      </c>
      <c r="PO450" s="251" t="str">
        <f t="shared" si="1412"/>
        <v/>
      </c>
      <c r="PP450" s="251" t="str">
        <f t="shared" si="1413"/>
        <v/>
      </c>
      <c r="PQ450" s="251" t="str">
        <f t="shared" si="1414"/>
        <v/>
      </c>
      <c r="PR450" s="251" t="str">
        <f t="shared" si="1415"/>
        <v/>
      </c>
      <c r="PS450" s="251" t="str">
        <f t="shared" si="1416"/>
        <v/>
      </c>
      <c r="PT450" s="251" t="str">
        <f t="shared" si="1417"/>
        <v/>
      </c>
      <c r="PU450" s="251" t="str">
        <f t="shared" si="1418"/>
        <v/>
      </c>
      <c r="PV450" s="251" t="str">
        <f t="shared" si="1419"/>
        <v/>
      </c>
      <c r="PW450" s="251" t="str">
        <f t="shared" si="1420"/>
        <v/>
      </c>
      <c r="PX450" s="251" t="str">
        <f t="shared" si="1421"/>
        <v/>
      </c>
      <c r="PY450" s="251" t="str">
        <f t="shared" si="1422"/>
        <v/>
      </c>
      <c r="PZ450" s="251" t="str">
        <f t="shared" si="1423"/>
        <v/>
      </c>
      <c r="QA450" s="251" t="str">
        <f t="shared" si="1424"/>
        <v/>
      </c>
      <c r="QB450" s="251" t="str">
        <f t="shared" si="1425"/>
        <v/>
      </c>
      <c r="QC450" s="251" t="str">
        <f t="shared" si="1426"/>
        <v/>
      </c>
      <c r="QD450" s="251" t="str">
        <f t="shared" si="1427"/>
        <v/>
      </c>
      <c r="QE450" s="251" t="str">
        <f t="shared" si="1428"/>
        <v/>
      </c>
      <c r="QF450" s="63">
        <f t="shared" si="1429"/>
        <v>0</v>
      </c>
      <c r="QG450" s="59"/>
      <c r="QH450" s="59"/>
      <c r="QI450" s="59"/>
      <c r="QJ450" s="59"/>
      <c r="QK450" s="59"/>
      <c r="QL450" s="59"/>
      <c r="QM450" s="59"/>
      <c r="QN450" s="59"/>
    </row>
    <row r="451" spans="1:456" ht="6.75" customHeight="1" x14ac:dyDescent="0.25">
      <c r="A451" s="68"/>
      <c r="B451" s="389" t="str">
        <f t="shared" si="1291"/>
        <v/>
      </c>
      <c r="C451" s="72"/>
      <c r="D451" s="188"/>
      <c r="E451" s="59"/>
      <c r="F451" s="229"/>
      <c r="G451" s="295"/>
      <c r="H451" s="295"/>
      <c r="I451" s="229"/>
      <c r="J451" s="295"/>
      <c r="K451" s="295"/>
      <c r="L451" s="229"/>
      <c r="M451" s="295"/>
      <c r="N451" s="295"/>
      <c r="O451" s="229"/>
      <c r="P451" s="295"/>
      <c r="Q451" s="295"/>
      <c r="R451" s="229"/>
      <c r="S451" s="230"/>
      <c r="T451" s="231"/>
      <c r="U451" s="229"/>
      <c r="V451" s="230"/>
      <c r="W451" s="231"/>
      <c r="X451" s="229"/>
      <c r="Y451" s="230"/>
      <c r="Z451" s="231"/>
      <c r="AA451" s="229"/>
      <c r="AB451" s="295"/>
      <c r="AC451" s="295"/>
      <c r="AD451" s="229"/>
      <c r="AE451" s="295"/>
      <c r="AF451" s="295"/>
      <c r="AG451" s="229"/>
      <c r="AH451" s="295"/>
      <c r="AI451" s="295"/>
      <c r="AJ451" s="229"/>
      <c r="AK451" s="295"/>
      <c r="AL451" s="295"/>
      <c r="AM451" s="229"/>
      <c r="AN451" s="295"/>
      <c r="AO451" s="295"/>
      <c r="AP451" s="243"/>
      <c r="AQ451" s="295"/>
      <c r="AR451" s="290"/>
      <c r="AS451" s="243"/>
      <c r="AT451" s="295"/>
      <c r="AU451" s="290"/>
      <c r="AV451" s="229"/>
      <c r="AW451" s="230"/>
      <c r="AX451" s="231"/>
      <c r="AY451" s="229"/>
      <c r="AZ451" s="230"/>
      <c r="BA451" s="231"/>
      <c r="BB451" s="229"/>
      <c r="BC451" s="230"/>
      <c r="BD451" s="231"/>
      <c r="BE451" s="229"/>
      <c r="BF451" s="230"/>
      <c r="BG451" s="231"/>
      <c r="BH451" s="229"/>
      <c r="BI451" s="230"/>
      <c r="BJ451" s="231"/>
      <c r="BK451" s="243"/>
      <c r="BL451" s="230"/>
      <c r="BM451" s="231"/>
      <c r="BN451" s="243"/>
      <c r="BO451" s="230"/>
      <c r="BP451" s="231"/>
      <c r="BQ451" s="229"/>
      <c r="BR451" s="230"/>
      <c r="BS451" s="231"/>
      <c r="BT451" s="229"/>
      <c r="BU451" s="230"/>
      <c r="BV451" s="231"/>
      <c r="BW451" s="229"/>
      <c r="BX451" s="230"/>
      <c r="BY451" s="231"/>
      <c r="BZ451" s="229"/>
      <c r="CA451" s="230"/>
      <c r="CB451" s="231"/>
      <c r="CC451" s="229"/>
      <c r="CD451" s="230"/>
      <c r="CE451" s="231"/>
      <c r="CF451" s="331"/>
      <c r="CG451" s="332"/>
      <c r="CH451" s="385"/>
      <c r="CI451" s="331"/>
      <c r="CJ451" s="332"/>
      <c r="CK451" s="385"/>
      <c r="CL451" s="243"/>
      <c r="CM451" s="230"/>
      <c r="CN451" s="354"/>
      <c r="CO451" s="243"/>
      <c r="CP451" s="230"/>
      <c r="CQ451" s="231"/>
      <c r="CR451" s="331"/>
      <c r="CS451" s="332"/>
      <c r="CT451" s="333"/>
      <c r="CU451" s="229"/>
      <c r="CV451" s="230"/>
      <c r="CW451" s="231"/>
      <c r="CX451" s="331"/>
      <c r="CY451" s="332"/>
      <c r="CZ451" s="333"/>
      <c r="DA451" s="331"/>
      <c r="DB451" s="332"/>
      <c r="DC451" s="333"/>
      <c r="DD451" s="331"/>
      <c r="DE451" s="332"/>
      <c r="DF451" s="333"/>
      <c r="DG451" s="331"/>
      <c r="DH451" s="332"/>
      <c r="DI451" s="333"/>
      <c r="DJ451" s="229"/>
      <c r="DK451" s="230"/>
      <c r="DL451" s="231"/>
      <c r="DM451" s="229"/>
      <c r="DN451" s="230"/>
      <c r="DO451" s="231"/>
      <c r="DP451" s="331"/>
      <c r="DQ451" s="332"/>
      <c r="DR451" s="333"/>
      <c r="DS451" s="331"/>
      <c r="DT451" s="332"/>
      <c r="DU451" s="333"/>
      <c r="DV451" s="331"/>
      <c r="DW451" s="332"/>
      <c r="DX451" s="333"/>
      <c r="DY451" s="331"/>
      <c r="DZ451" s="332"/>
      <c r="EA451" s="333"/>
      <c r="EB451" s="331"/>
      <c r="EC451" s="332"/>
      <c r="ED451" s="333"/>
      <c r="EE451" s="331"/>
      <c r="EF451" s="332"/>
      <c r="EG451" s="333"/>
      <c r="EH451" s="229"/>
      <c r="EI451" s="230"/>
      <c r="EJ451" s="231"/>
      <c r="EK451" s="229"/>
      <c r="EL451" s="230"/>
      <c r="EM451" s="231"/>
      <c r="EN451" s="244"/>
      <c r="EO451" s="269" t="str">
        <f t="shared" si="1292"/>
        <v/>
      </c>
      <c r="EP451" s="444" t="s">
        <v>1247</v>
      </c>
      <c r="EQ451" s="360" t="str">
        <f t="shared" si="1430"/>
        <v/>
      </c>
      <c r="ER451" s="360" t="str">
        <f t="shared" si="1431"/>
        <v/>
      </c>
      <c r="ES451" s="360" t="str">
        <f t="shared" si="1432"/>
        <v/>
      </c>
      <c r="ET451" s="360" t="str">
        <f t="shared" si="1433"/>
        <v/>
      </c>
      <c r="EU451" s="360" t="str">
        <f t="shared" si="1434"/>
        <v/>
      </c>
      <c r="EV451" s="360" t="str">
        <f t="shared" si="1435"/>
        <v/>
      </c>
      <c r="EW451" s="360" t="str">
        <f t="shared" si="1436"/>
        <v/>
      </c>
      <c r="EX451" s="360" t="str">
        <f t="shared" si="1437"/>
        <v/>
      </c>
      <c r="EY451" s="360" t="str">
        <f t="shared" si="1438"/>
        <v/>
      </c>
      <c r="EZ451" s="360" t="str">
        <f t="shared" si="1439"/>
        <v/>
      </c>
      <c r="FA451" s="360" t="str">
        <f t="shared" si="1440"/>
        <v/>
      </c>
      <c r="FB451" s="360" t="str">
        <f t="shared" si="1441"/>
        <v/>
      </c>
      <c r="FC451" s="360" t="str">
        <f t="shared" si="1442"/>
        <v/>
      </c>
      <c r="FD451" s="360" t="str">
        <f t="shared" si="1443"/>
        <v/>
      </c>
      <c r="FE451" s="360" t="str">
        <f t="shared" si="1444"/>
        <v/>
      </c>
      <c r="FF451" s="360" t="str">
        <f t="shared" si="1445"/>
        <v/>
      </c>
      <c r="FG451" s="360" t="str">
        <f t="shared" si="1446"/>
        <v/>
      </c>
      <c r="FH451" s="360" t="str">
        <f t="shared" si="1447"/>
        <v/>
      </c>
      <c r="FI451" s="360" t="str">
        <f t="shared" si="1448"/>
        <v/>
      </c>
      <c r="FJ451" s="360" t="str">
        <f t="shared" si="1449"/>
        <v/>
      </c>
      <c r="FK451" s="360" t="str">
        <f t="shared" si="1450"/>
        <v/>
      </c>
      <c r="FL451" s="360" t="str">
        <f t="shared" si="1451"/>
        <v/>
      </c>
      <c r="FM451" s="360" t="str">
        <f t="shared" si="1452"/>
        <v/>
      </c>
      <c r="FN451" s="360" t="str">
        <f t="shared" si="1453"/>
        <v/>
      </c>
      <c r="FO451" s="360" t="str">
        <f t="shared" si="1454"/>
        <v/>
      </c>
      <c r="FP451" s="360" t="str">
        <f t="shared" si="1455"/>
        <v/>
      </c>
      <c r="FQ451" s="360" t="str">
        <f t="shared" si="1456"/>
        <v/>
      </c>
      <c r="FR451" s="360" t="str">
        <f t="shared" si="1457"/>
        <v/>
      </c>
      <c r="FS451" s="360" t="str">
        <f t="shared" si="1458"/>
        <v/>
      </c>
      <c r="FT451" s="360" t="str">
        <f t="shared" si="1293"/>
        <v/>
      </c>
      <c r="FU451" s="360" t="str">
        <f t="shared" si="1459"/>
        <v/>
      </c>
      <c r="FV451" s="360" t="str">
        <f t="shared" si="1460"/>
        <v/>
      </c>
      <c r="FW451" s="360" t="str">
        <f t="shared" si="1461"/>
        <v/>
      </c>
      <c r="FX451" s="360" t="str">
        <f t="shared" si="1462"/>
        <v/>
      </c>
      <c r="FY451" s="360" t="str">
        <f t="shared" si="1463"/>
        <v/>
      </c>
      <c r="FZ451" s="360" t="str">
        <f t="shared" si="1464"/>
        <v/>
      </c>
      <c r="GA451" s="360" t="str">
        <f t="shared" si="1465"/>
        <v/>
      </c>
      <c r="GB451" s="360" t="str">
        <f t="shared" si="1466"/>
        <v/>
      </c>
      <c r="GC451" s="360" t="str">
        <f t="shared" si="1467"/>
        <v/>
      </c>
      <c r="GD451" s="360" t="str">
        <f t="shared" si="1468"/>
        <v/>
      </c>
      <c r="GE451" s="360" t="str">
        <f t="shared" si="1469"/>
        <v/>
      </c>
      <c r="GF451" s="360" t="str">
        <f t="shared" si="1470"/>
        <v/>
      </c>
      <c r="GG451" s="360" t="str">
        <f t="shared" si="1471"/>
        <v/>
      </c>
      <c r="GH451" s="360" t="str">
        <f t="shared" si="1472"/>
        <v/>
      </c>
      <c r="GI451" s="360" t="str">
        <f t="shared" si="1473"/>
        <v/>
      </c>
      <c r="GJ451" s="360" t="str">
        <f t="shared" si="1474"/>
        <v/>
      </c>
      <c r="GK451" s="444" t="s">
        <v>1247</v>
      </c>
      <c r="GL451" s="361" t="str">
        <f t="shared" si="1294"/>
        <v>-</v>
      </c>
      <c r="GM451" s="361" t="str">
        <f t="shared" si="1295"/>
        <v>-</v>
      </c>
      <c r="GN451" s="361" t="str">
        <f t="shared" si="1296"/>
        <v>-</v>
      </c>
      <c r="GO451" s="361" t="str">
        <f t="shared" si="1297"/>
        <v>-</v>
      </c>
      <c r="GP451" s="361" t="str">
        <f t="shared" si="1298"/>
        <v>-</v>
      </c>
      <c r="GQ451" s="361" t="str">
        <f t="shared" si="1299"/>
        <v>-</v>
      </c>
      <c r="GR451" s="361" t="str">
        <f t="shared" si="1300"/>
        <v>-</v>
      </c>
      <c r="GS451" s="361" t="str">
        <f t="shared" si="1301"/>
        <v>-</v>
      </c>
      <c r="GT451" s="361" t="str">
        <f t="shared" si="1302"/>
        <v>-</v>
      </c>
      <c r="GU451" s="361" t="str">
        <f t="shared" si="1303"/>
        <v>-</v>
      </c>
      <c r="GV451" s="361" t="str">
        <f t="shared" si="1304"/>
        <v>-</v>
      </c>
      <c r="GW451" s="361" t="str">
        <f t="shared" si="1305"/>
        <v>-</v>
      </c>
      <c r="GX451" s="361" t="str">
        <f t="shared" si="1306"/>
        <v>-</v>
      </c>
      <c r="GY451" s="361" t="str">
        <f t="shared" si="1307"/>
        <v>-</v>
      </c>
      <c r="GZ451" s="361" t="str">
        <f t="shared" si="1308"/>
        <v>-</v>
      </c>
      <c r="HA451" s="361" t="str">
        <f t="shared" si="1309"/>
        <v>-</v>
      </c>
      <c r="HB451" s="361" t="str">
        <f t="shared" si="1310"/>
        <v>-</v>
      </c>
      <c r="HC451" s="361" t="str">
        <f t="shared" si="1311"/>
        <v>-</v>
      </c>
      <c r="HD451" s="361" t="str">
        <f t="shared" si="1312"/>
        <v>-</v>
      </c>
      <c r="HE451" s="361" t="str">
        <f t="shared" si="1313"/>
        <v>-</v>
      </c>
      <c r="HF451" s="361" t="str">
        <f t="shared" si="1314"/>
        <v>-</v>
      </c>
      <c r="HG451" s="361" t="str">
        <f t="shared" si="1315"/>
        <v>-</v>
      </c>
      <c r="HH451" s="361" t="str">
        <f t="shared" si="1316"/>
        <v>-</v>
      </c>
      <c r="HI451" s="361" t="str">
        <f t="shared" si="1317"/>
        <v>-</v>
      </c>
      <c r="HJ451" s="361" t="str">
        <f t="shared" si="1318"/>
        <v>-</v>
      </c>
      <c r="HK451" s="361" t="str">
        <f t="shared" si="1319"/>
        <v>-</v>
      </c>
      <c r="HL451" s="361" t="str">
        <f t="shared" si="1320"/>
        <v>-</v>
      </c>
      <c r="HM451" s="361" t="str">
        <f t="shared" si="1321"/>
        <v>-</v>
      </c>
      <c r="HN451" s="361" t="str">
        <f t="shared" si="1322"/>
        <v>-</v>
      </c>
      <c r="HO451" s="361" t="str">
        <f t="shared" si="1323"/>
        <v>-</v>
      </c>
      <c r="HP451" s="361" t="str">
        <f t="shared" si="1324"/>
        <v>-</v>
      </c>
      <c r="HQ451" s="361" t="str">
        <f t="shared" si="1325"/>
        <v>-</v>
      </c>
      <c r="HR451" s="361" t="str">
        <f t="shared" si="1326"/>
        <v>-</v>
      </c>
      <c r="HS451" s="361" t="str">
        <f t="shared" si="1327"/>
        <v>-</v>
      </c>
      <c r="HT451" s="361" t="str">
        <f t="shared" si="1328"/>
        <v>-</v>
      </c>
      <c r="HU451" s="361" t="str">
        <f t="shared" si="1329"/>
        <v>-</v>
      </c>
      <c r="HV451" s="361" t="str">
        <f t="shared" si="1330"/>
        <v>-</v>
      </c>
      <c r="HW451" s="361" t="str">
        <f t="shared" si="1331"/>
        <v>-</v>
      </c>
      <c r="HX451" s="361" t="str">
        <f t="shared" si="1332"/>
        <v>-</v>
      </c>
      <c r="HY451" s="361" t="str">
        <f t="shared" si="1333"/>
        <v>-</v>
      </c>
      <c r="HZ451" s="361" t="str">
        <f t="shared" si="1334"/>
        <v>-</v>
      </c>
      <c r="IA451" s="361" t="str">
        <f t="shared" si="1335"/>
        <v>-</v>
      </c>
      <c r="IB451" s="361" t="str">
        <f t="shared" si="1336"/>
        <v>-</v>
      </c>
      <c r="IC451" s="361" t="str">
        <f t="shared" si="1337"/>
        <v>-</v>
      </c>
      <c r="ID451" s="361" t="str">
        <f t="shared" si="1338"/>
        <v>-</v>
      </c>
      <c r="IE451" s="361" t="str">
        <f t="shared" si="1339"/>
        <v>-</v>
      </c>
      <c r="IF451" s="444" t="s">
        <v>1247</v>
      </c>
      <c r="IG451" s="56" t="str">
        <f t="shared" si="1475"/>
        <v>-</v>
      </c>
      <c r="IH451" s="56" t="str">
        <f t="shared" si="1476"/>
        <v>-</v>
      </c>
      <c r="II451" s="56" t="str">
        <f t="shared" si="1477"/>
        <v>-</v>
      </c>
      <c r="IJ451" s="56" t="str">
        <f t="shared" si="1478"/>
        <v>-</v>
      </c>
      <c r="IK451" s="56" t="str">
        <f t="shared" si="1340"/>
        <v>-</v>
      </c>
      <c r="IL451" s="56" t="str">
        <f t="shared" si="1341"/>
        <v>-</v>
      </c>
      <c r="IM451" s="56" t="str">
        <f t="shared" si="1342"/>
        <v>-</v>
      </c>
      <c r="IN451" s="56" t="str">
        <f t="shared" si="1343"/>
        <v>-</v>
      </c>
      <c r="IO451" s="56" t="str">
        <f t="shared" si="1344"/>
        <v>-</v>
      </c>
      <c r="IP451" s="56" t="str">
        <f t="shared" si="1345"/>
        <v>-</v>
      </c>
      <c r="IQ451" s="56" t="str">
        <f t="shared" si="1346"/>
        <v>-</v>
      </c>
      <c r="IR451" s="56" t="str">
        <f t="shared" si="1347"/>
        <v>-</v>
      </c>
      <c r="IS451" s="56" t="str">
        <f t="shared" si="1348"/>
        <v>-</v>
      </c>
      <c r="IT451" s="56" t="str">
        <f t="shared" si="1349"/>
        <v>-</v>
      </c>
      <c r="IU451" s="56" t="str">
        <f t="shared" si="1350"/>
        <v>-</v>
      </c>
      <c r="IV451" s="56" t="str">
        <f t="shared" si="1351"/>
        <v>-</v>
      </c>
      <c r="IW451" s="56" t="str">
        <f t="shared" si="1352"/>
        <v>-</v>
      </c>
      <c r="IX451" s="56" t="str">
        <f t="shared" si="1353"/>
        <v>-</v>
      </c>
      <c r="IY451" s="56" t="str">
        <f t="shared" si="1354"/>
        <v>-</v>
      </c>
      <c r="IZ451" s="56" t="str">
        <f t="shared" si="1355"/>
        <v>-</v>
      </c>
      <c r="JA451" s="56" t="str">
        <f t="shared" si="1356"/>
        <v>-</v>
      </c>
      <c r="JB451" s="56" t="str">
        <f t="shared" si="1357"/>
        <v>-</v>
      </c>
      <c r="JC451" s="56" t="str">
        <f t="shared" si="1358"/>
        <v>-</v>
      </c>
      <c r="JD451" s="56" t="str">
        <f t="shared" si="1359"/>
        <v>-</v>
      </c>
      <c r="JE451" s="56" t="str">
        <f t="shared" si="1360"/>
        <v>-</v>
      </c>
      <c r="JF451" s="56" t="str">
        <f t="shared" si="1361"/>
        <v>-</v>
      </c>
      <c r="JG451" s="56" t="str">
        <f t="shared" si="1362"/>
        <v>-</v>
      </c>
      <c r="JH451" s="56" t="str">
        <f t="shared" si="1363"/>
        <v>-</v>
      </c>
      <c r="JI451" s="56" t="str">
        <f t="shared" si="1364"/>
        <v>-</v>
      </c>
      <c r="JJ451" s="56" t="str">
        <f t="shared" si="1365"/>
        <v>-</v>
      </c>
      <c r="JK451" s="56" t="str">
        <f t="shared" si="1366"/>
        <v>-</v>
      </c>
      <c r="JL451" s="56" t="str">
        <f t="shared" si="1367"/>
        <v>-</v>
      </c>
      <c r="JM451" s="56" t="str">
        <f t="shared" si="1368"/>
        <v>-</v>
      </c>
      <c r="JN451" s="56" t="str">
        <f t="shared" si="1369"/>
        <v>-</v>
      </c>
      <c r="JO451" s="56" t="str">
        <f t="shared" si="1370"/>
        <v>-</v>
      </c>
      <c r="JP451" s="56" t="str">
        <f t="shared" si="1371"/>
        <v>-</v>
      </c>
      <c r="JQ451" s="56" t="str">
        <f t="shared" si="1372"/>
        <v>-</v>
      </c>
      <c r="JR451" s="56" t="str">
        <f t="shared" si="1373"/>
        <v>-</v>
      </c>
      <c r="JS451" s="56" t="str">
        <f t="shared" si="1374"/>
        <v>-</v>
      </c>
      <c r="JT451" s="56" t="str">
        <f t="shared" si="1375"/>
        <v>-</v>
      </c>
      <c r="JU451" s="56" t="str">
        <f t="shared" si="1376"/>
        <v>-</v>
      </c>
      <c r="JV451" s="56" t="str">
        <f t="shared" si="1377"/>
        <v>-</v>
      </c>
      <c r="JW451" s="56" t="str">
        <f t="shared" si="1378"/>
        <v>-</v>
      </c>
      <c r="JX451" s="56" t="str">
        <f t="shared" si="1379"/>
        <v>-</v>
      </c>
      <c r="JY451" s="56" t="str">
        <f t="shared" si="1380"/>
        <v>-</v>
      </c>
      <c r="JZ451" s="56" t="str">
        <f t="shared" si="1381"/>
        <v>-</v>
      </c>
      <c r="KA451" s="444" t="s">
        <v>1247</v>
      </c>
      <c r="KB451" s="360">
        <f>IF(ISNUMBER(INDEX($EQ$15:$GK$521,$B451,EO$11)),MAX(KB$14:KB450)+1,0)</f>
        <v>0</v>
      </c>
      <c r="KC451" s="360" t="str">
        <f t="shared" si="1479"/>
        <v/>
      </c>
      <c r="KD451" s="373" t="s">
        <v>2</v>
      </c>
      <c r="KE451" s="215"/>
      <c r="KF451" s="60"/>
      <c r="KG451" s="60"/>
      <c r="KH451" s="60"/>
      <c r="KI451" s="60"/>
      <c r="KJ451" s="60"/>
      <c r="KK451" s="60"/>
      <c r="KL451" s="60"/>
      <c r="KM451" s="60"/>
      <c r="KN451" s="60"/>
      <c r="KO451" s="60"/>
      <c r="KP451" s="60"/>
      <c r="KQ451" s="60"/>
      <c r="KR451" s="60"/>
      <c r="KS451" s="60"/>
      <c r="KT451" s="60"/>
      <c r="KU451" s="60"/>
      <c r="KV451" s="60"/>
      <c r="KW451" s="60"/>
      <c r="KX451" s="60"/>
      <c r="KY451" s="60"/>
      <c r="KZ451" s="283" t="str">
        <f t="shared" si="1382"/>
        <v/>
      </c>
      <c r="LA451" s="26"/>
      <c r="LB451" s="18"/>
      <c r="LC451" s="18"/>
      <c r="LD451" s="18"/>
      <c r="LE451" s="18"/>
      <c r="LF451" s="18"/>
      <c r="LG451" s="18"/>
      <c r="LH451" s="18"/>
      <c r="LI451" s="18"/>
      <c r="LJ451" s="18"/>
      <c r="LK451" s="18"/>
      <c r="LL451" s="18"/>
      <c r="LM451" s="18"/>
      <c r="LN451" s="63"/>
      <c r="LO451" s="251">
        <f t="shared" si="1383"/>
        <v>0</v>
      </c>
      <c r="LP451" s="251">
        <f t="shared" si="1384"/>
        <v>0</v>
      </c>
      <c r="LQ451" s="251">
        <f t="shared" si="1385"/>
        <v>0</v>
      </c>
      <c r="LR451" s="251">
        <f t="shared" si="1386"/>
        <v>0</v>
      </c>
      <c r="LS451" s="251">
        <f t="shared" si="1387"/>
        <v>0</v>
      </c>
      <c r="LT451" s="251">
        <f t="shared" si="1388"/>
        <v>0</v>
      </c>
      <c r="LU451" s="251">
        <f t="shared" si="1389"/>
        <v>0</v>
      </c>
      <c r="LV451" s="251">
        <f t="shared" si="1390"/>
        <v>0</v>
      </c>
      <c r="LW451" s="251">
        <f t="shared" si="1391"/>
        <v>0</v>
      </c>
      <c r="LX451" s="251">
        <f t="shared" si="1392"/>
        <v>0</v>
      </c>
      <c r="LY451" s="251">
        <f t="shared" si="1393"/>
        <v>0</v>
      </c>
      <c r="LZ451" s="251">
        <f t="shared" si="1394"/>
        <v>0</v>
      </c>
      <c r="MA451" s="63" t="str">
        <f t="shared" si="1395"/>
        <v/>
      </c>
      <c r="MB451" s="63" t="str">
        <f t="shared" si="1480"/>
        <v/>
      </c>
      <c r="MC451" s="63">
        <f t="shared" si="1481"/>
        <v>437</v>
      </c>
      <c r="MD451" s="63" t="str">
        <f t="shared" si="1482"/>
        <v/>
      </c>
      <c r="ME451" s="63" t="str">
        <f t="shared" si="1483"/>
        <v/>
      </c>
      <c r="MF451" s="315" t="str">
        <f t="shared" si="1396"/>
        <v/>
      </c>
      <c r="MG451" s="315">
        <f>IF(ISNUMBER(MATCH(EO451,$ME$15:$ME$520,0)),0,MAX(MG$14:MG450)+1)</f>
        <v>0</v>
      </c>
      <c r="MH451" s="315" t="str">
        <f t="shared" si="1397"/>
        <v/>
      </c>
      <c r="MI451" s="369"/>
      <c r="MJ451" s="68"/>
      <c r="MK451" s="18"/>
      <c r="ML451" s="242"/>
      <c r="MM451" s="242"/>
      <c r="MN451" s="59"/>
      <c r="MO451" s="59"/>
      <c r="MP451" s="285"/>
      <c r="MQ451" s="59"/>
      <c r="MR451" s="59"/>
      <c r="MS451" s="285"/>
      <c r="MT451" s="59"/>
      <c r="MU451" s="285"/>
      <c r="MV451" s="59"/>
      <c r="MW451" s="59"/>
      <c r="MX451" s="59"/>
      <c r="MY451" s="59"/>
      <c r="MZ451" s="59"/>
      <c r="NA451" s="59"/>
      <c r="NB451" s="59"/>
      <c r="NC451" s="59"/>
      <c r="ND451" s="59"/>
      <c r="NE451" s="59"/>
      <c r="NF451" s="59"/>
      <c r="NG451" s="59"/>
      <c r="NH451" s="59"/>
      <c r="NI451" s="59"/>
      <c r="NJ451" s="59"/>
      <c r="NK451" s="59"/>
      <c r="NL451" s="454"/>
      <c r="NM451" s="454"/>
      <c r="NN451" s="59"/>
      <c r="NO451" s="18"/>
      <c r="NP451" s="18"/>
      <c r="NQ451" s="18"/>
      <c r="NR451" s="18"/>
      <c r="NS451" s="18"/>
      <c r="NT451" s="18"/>
      <c r="NU451" s="18"/>
      <c r="NV451" s="18"/>
      <c r="NW451" s="18"/>
      <c r="NX451" s="18"/>
      <c r="NY451" s="18"/>
      <c r="NZ451" s="18"/>
      <c r="OA451" s="18"/>
      <c r="OB451" s="18"/>
      <c r="OC451" s="18"/>
      <c r="OZ451" s="59"/>
      <c r="PA451" s="251" t="str">
        <f t="shared" si="1398"/>
        <v/>
      </c>
      <c r="PB451" s="251" t="str">
        <f t="shared" si="1399"/>
        <v/>
      </c>
      <c r="PC451" s="251" t="str">
        <f t="shared" si="1400"/>
        <v/>
      </c>
      <c r="PD451" s="251" t="str">
        <f t="shared" si="1401"/>
        <v/>
      </c>
      <c r="PE451" s="251" t="str">
        <f t="shared" si="1402"/>
        <v/>
      </c>
      <c r="PF451" s="251" t="str">
        <f t="shared" si="1403"/>
        <v/>
      </c>
      <c r="PG451" s="251" t="str">
        <f t="shared" si="1404"/>
        <v/>
      </c>
      <c r="PH451" s="251" t="str">
        <f t="shared" si="1405"/>
        <v/>
      </c>
      <c r="PI451" s="251" t="str">
        <f t="shared" si="1406"/>
        <v/>
      </c>
      <c r="PJ451" s="251" t="str">
        <f t="shared" si="1407"/>
        <v/>
      </c>
      <c r="PK451" s="251" t="str">
        <f t="shared" si="1408"/>
        <v/>
      </c>
      <c r="PL451" s="251" t="str">
        <f t="shared" si="1409"/>
        <v/>
      </c>
      <c r="PM451" s="251" t="str">
        <f t="shared" si="1410"/>
        <v/>
      </c>
      <c r="PN451" s="251" t="str">
        <f t="shared" si="1411"/>
        <v/>
      </c>
      <c r="PO451" s="251" t="str">
        <f t="shared" si="1412"/>
        <v/>
      </c>
      <c r="PP451" s="251" t="str">
        <f t="shared" si="1413"/>
        <v/>
      </c>
      <c r="PQ451" s="251" t="str">
        <f t="shared" si="1414"/>
        <v/>
      </c>
      <c r="PR451" s="251" t="str">
        <f t="shared" si="1415"/>
        <v/>
      </c>
      <c r="PS451" s="251" t="str">
        <f t="shared" si="1416"/>
        <v/>
      </c>
      <c r="PT451" s="251" t="str">
        <f t="shared" si="1417"/>
        <v/>
      </c>
      <c r="PU451" s="251" t="str">
        <f t="shared" si="1418"/>
        <v/>
      </c>
      <c r="PV451" s="251" t="str">
        <f t="shared" si="1419"/>
        <v/>
      </c>
      <c r="PW451" s="251" t="str">
        <f t="shared" si="1420"/>
        <v/>
      </c>
      <c r="PX451" s="251" t="str">
        <f t="shared" si="1421"/>
        <v/>
      </c>
      <c r="PY451" s="251" t="str">
        <f t="shared" si="1422"/>
        <v/>
      </c>
      <c r="PZ451" s="251" t="str">
        <f t="shared" si="1423"/>
        <v/>
      </c>
      <c r="QA451" s="251" t="str">
        <f t="shared" si="1424"/>
        <v/>
      </c>
      <c r="QB451" s="251" t="str">
        <f t="shared" si="1425"/>
        <v/>
      </c>
      <c r="QC451" s="251" t="str">
        <f t="shared" si="1426"/>
        <v/>
      </c>
      <c r="QD451" s="251" t="str">
        <f t="shared" si="1427"/>
        <v/>
      </c>
      <c r="QE451" s="251" t="str">
        <f t="shared" si="1428"/>
        <v/>
      </c>
      <c r="QF451" s="63">
        <f t="shared" si="1429"/>
        <v>0</v>
      </c>
      <c r="QG451" s="59"/>
      <c r="QH451" s="59"/>
      <c r="QI451" s="59"/>
      <c r="QJ451" s="59"/>
      <c r="QK451" s="59"/>
      <c r="QL451" s="59"/>
      <c r="QM451" s="59"/>
      <c r="QN451" s="59"/>
    </row>
    <row r="452" spans="1:456" ht="6.75" customHeight="1" x14ac:dyDescent="0.25">
      <c r="A452" s="68"/>
      <c r="B452" s="389" t="str">
        <f t="shared" si="1291"/>
        <v/>
      </c>
      <c r="C452" s="72"/>
      <c r="D452" s="188"/>
      <c r="E452" s="59"/>
      <c r="F452" s="229"/>
      <c r="G452" s="295"/>
      <c r="H452" s="295"/>
      <c r="I452" s="229"/>
      <c r="J452" s="295"/>
      <c r="K452" s="295"/>
      <c r="L452" s="229"/>
      <c r="M452" s="295"/>
      <c r="N452" s="295"/>
      <c r="O452" s="229"/>
      <c r="P452" s="295"/>
      <c r="Q452" s="295"/>
      <c r="R452" s="229"/>
      <c r="S452" s="230"/>
      <c r="T452" s="231"/>
      <c r="U452" s="229"/>
      <c r="V452" s="230"/>
      <c r="W452" s="231"/>
      <c r="X452" s="229"/>
      <c r="Y452" s="230"/>
      <c r="Z452" s="231"/>
      <c r="AA452" s="229"/>
      <c r="AB452" s="295"/>
      <c r="AC452" s="295"/>
      <c r="AD452" s="229"/>
      <c r="AE452" s="295"/>
      <c r="AF452" s="295"/>
      <c r="AG452" s="229"/>
      <c r="AH452" s="295"/>
      <c r="AI452" s="295"/>
      <c r="AJ452" s="229"/>
      <c r="AK452" s="295"/>
      <c r="AL452" s="295"/>
      <c r="AM452" s="229"/>
      <c r="AN452" s="295"/>
      <c r="AO452" s="295"/>
      <c r="AP452" s="243"/>
      <c r="AQ452" s="295"/>
      <c r="AR452" s="290"/>
      <c r="AS452" s="243"/>
      <c r="AT452" s="295"/>
      <c r="AU452" s="290"/>
      <c r="AV452" s="229"/>
      <c r="AW452" s="230"/>
      <c r="AX452" s="231"/>
      <c r="AY452" s="229"/>
      <c r="AZ452" s="230"/>
      <c r="BA452" s="231"/>
      <c r="BB452" s="229"/>
      <c r="BC452" s="230"/>
      <c r="BD452" s="231"/>
      <c r="BE452" s="229"/>
      <c r="BF452" s="230"/>
      <c r="BG452" s="231"/>
      <c r="BH452" s="229"/>
      <c r="BI452" s="230"/>
      <c r="BJ452" s="231"/>
      <c r="BK452" s="243"/>
      <c r="BL452" s="230"/>
      <c r="BM452" s="231"/>
      <c r="BN452" s="243"/>
      <c r="BO452" s="230"/>
      <c r="BP452" s="231"/>
      <c r="BQ452" s="229"/>
      <c r="BR452" s="230"/>
      <c r="BS452" s="231"/>
      <c r="BT452" s="229"/>
      <c r="BU452" s="230"/>
      <c r="BV452" s="231"/>
      <c r="BW452" s="229"/>
      <c r="BX452" s="230"/>
      <c r="BY452" s="231"/>
      <c r="BZ452" s="229"/>
      <c r="CA452" s="230"/>
      <c r="CB452" s="231"/>
      <c r="CC452" s="229"/>
      <c r="CD452" s="230"/>
      <c r="CE452" s="231"/>
      <c r="CF452" s="331"/>
      <c r="CG452" s="332"/>
      <c r="CH452" s="385"/>
      <c r="CI452" s="331"/>
      <c r="CJ452" s="332"/>
      <c r="CK452" s="385"/>
      <c r="CL452" s="243"/>
      <c r="CM452" s="230"/>
      <c r="CN452" s="354"/>
      <c r="CO452" s="243"/>
      <c r="CP452" s="230"/>
      <c r="CQ452" s="231"/>
      <c r="CR452" s="331"/>
      <c r="CS452" s="332"/>
      <c r="CT452" s="333"/>
      <c r="CU452" s="229"/>
      <c r="CV452" s="230"/>
      <c r="CW452" s="231"/>
      <c r="CX452" s="331"/>
      <c r="CY452" s="332"/>
      <c r="CZ452" s="333"/>
      <c r="DA452" s="331"/>
      <c r="DB452" s="332"/>
      <c r="DC452" s="333"/>
      <c r="DD452" s="331"/>
      <c r="DE452" s="332"/>
      <c r="DF452" s="333"/>
      <c r="DG452" s="331"/>
      <c r="DH452" s="332"/>
      <c r="DI452" s="333"/>
      <c r="DJ452" s="229"/>
      <c r="DK452" s="230"/>
      <c r="DL452" s="231"/>
      <c r="DM452" s="229"/>
      <c r="DN452" s="230"/>
      <c r="DO452" s="231"/>
      <c r="DP452" s="331"/>
      <c r="DQ452" s="332"/>
      <c r="DR452" s="333"/>
      <c r="DS452" s="331"/>
      <c r="DT452" s="332"/>
      <c r="DU452" s="333"/>
      <c r="DV452" s="331"/>
      <c r="DW452" s="332"/>
      <c r="DX452" s="333"/>
      <c r="DY452" s="331"/>
      <c r="DZ452" s="332"/>
      <c r="EA452" s="333"/>
      <c r="EB452" s="331"/>
      <c r="EC452" s="332"/>
      <c r="ED452" s="333"/>
      <c r="EE452" s="331"/>
      <c r="EF452" s="332"/>
      <c r="EG452" s="333"/>
      <c r="EH452" s="229"/>
      <c r="EI452" s="230"/>
      <c r="EJ452" s="231"/>
      <c r="EK452" s="229"/>
      <c r="EL452" s="230"/>
      <c r="EM452" s="231"/>
      <c r="EN452" s="244"/>
      <c r="EO452" s="269" t="str">
        <f t="shared" si="1292"/>
        <v/>
      </c>
      <c r="EP452" s="444" t="s">
        <v>1247</v>
      </c>
      <c r="EQ452" s="360" t="str">
        <f t="shared" si="1430"/>
        <v/>
      </c>
      <c r="ER452" s="360" t="str">
        <f t="shared" si="1431"/>
        <v/>
      </c>
      <c r="ES452" s="360" t="str">
        <f t="shared" si="1432"/>
        <v/>
      </c>
      <c r="ET452" s="360" t="str">
        <f t="shared" si="1433"/>
        <v/>
      </c>
      <c r="EU452" s="360" t="str">
        <f t="shared" si="1434"/>
        <v/>
      </c>
      <c r="EV452" s="360" t="str">
        <f t="shared" si="1435"/>
        <v/>
      </c>
      <c r="EW452" s="360" t="str">
        <f t="shared" si="1436"/>
        <v/>
      </c>
      <c r="EX452" s="360" t="str">
        <f t="shared" si="1437"/>
        <v/>
      </c>
      <c r="EY452" s="360" t="str">
        <f t="shared" si="1438"/>
        <v/>
      </c>
      <c r="EZ452" s="360" t="str">
        <f t="shared" si="1439"/>
        <v/>
      </c>
      <c r="FA452" s="360" t="str">
        <f t="shared" si="1440"/>
        <v/>
      </c>
      <c r="FB452" s="360" t="str">
        <f t="shared" si="1441"/>
        <v/>
      </c>
      <c r="FC452" s="360" t="str">
        <f t="shared" si="1442"/>
        <v/>
      </c>
      <c r="FD452" s="360" t="str">
        <f t="shared" si="1443"/>
        <v/>
      </c>
      <c r="FE452" s="360" t="str">
        <f t="shared" si="1444"/>
        <v/>
      </c>
      <c r="FF452" s="360" t="str">
        <f t="shared" si="1445"/>
        <v/>
      </c>
      <c r="FG452" s="360" t="str">
        <f t="shared" si="1446"/>
        <v/>
      </c>
      <c r="FH452" s="360" t="str">
        <f t="shared" si="1447"/>
        <v/>
      </c>
      <c r="FI452" s="360" t="str">
        <f t="shared" si="1448"/>
        <v/>
      </c>
      <c r="FJ452" s="360" t="str">
        <f t="shared" si="1449"/>
        <v/>
      </c>
      <c r="FK452" s="360" t="str">
        <f t="shared" si="1450"/>
        <v/>
      </c>
      <c r="FL452" s="360" t="str">
        <f t="shared" si="1451"/>
        <v/>
      </c>
      <c r="FM452" s="360" t="str">
        <f t="shared" si="1452"/>
        <v/>
      </c>
      <c r="FN452" s="360" t="str">
        <f t="shared" si="1453"/>
        <v/>
      </c>
      <c r="FO452" s="360" t="str">
        <f t="shared" si="1454"/>
        <v/>
      </c>
      <c r="FP452" s="360" t="str">
        <f t="shared" si="1455"/>
        <v/>
      </c>
      <c r="FQ452" s="360" t="str">
        <f t="shared" si="1456"/>
        <v/>
      </c>
      <c r="FR452" s="360" t="str">
        <f t="shared" si="1457"/>
        <v/>
      </c>
      <c r="FS452" s="360" t="str">
        <f t="shared" si="1458"/>
        <v/>
      </c>
      <c r="FT452" s="360" t="str">
        <f t="shared" si="1293"/>
        <v/>
      </c>
      <c r="FU452" s="360" t="str">
        <f t="shared" si="1459"/>
        <v/>
      </c>
      <c r="FV452" s="360" t="str">
        <f t="shared" si="1460"/>
        <v/>
      </c>
      <c r="FW452" s="360" t="str">
        <f t="shared" si="1461"/>
        <v/>
      </c>
      <c r="FX452" s="360" t="str">
        <f t="shared" si="1462"/>
        <v/>
      </c>
      <c r="FY452" s="360" t="str">
        <f t="shared" si="1463"/>
        <v/>
      </c>
      <c r="FZ452" s="360" t="str">
        <f t="shared" si="1464"/>
        <v/>
      </c>
      <c r="GA452" s="360" t="str">
        <f t="shared" si="1465"/>
        <v/>
      </c>
      <c r="GB452" s="360" t="str">
        <f t="shared" si="1466"/>
        <v/>
      </c>
      <c r="GC452" s="360" t="str">
        <f t="shared" si="1467"/>
        <v/>
      </c>
      <c r="GD452" s="360" t="str">
        <f t="shared" si="1468"/>
        <v/>
      </c>
      <c r="GE452" s="360" t="str">
        <f t="shared" si="1469"/>
        <v/>
      </c>
      <c r="GF452" s="360" t="str">
        <f t="shared" si="1470"/>
        <v/>
      </c>
      <c r="GG452" s="360" t="str">
        <f t="shared" si="1471"/>
        <v/>
      </c>
      <c r="GH452" s="360" t="str">
        <f t="shared" si="1472"/>
        <v/>
      </c>
      <c r="GI452" s="360" t="str">
        <f t="shared" si="1473"/>
        <v/>
      </c>
      <c r="GJ452" s="360" t="str">
        <f t="shared" si="1474"/>
        <v/>
      </c>
      <c r="GK452" s="444" t="s">
        <v>1247</v>
      </c>
      <c r="GL452" s="361" t="str">
        <f t="shared" si="1294"/>
        <v>-</v>
      </c>
      <c r="GM452" s="361" t="str">
        <f t="shared" si="1295"/>
        <v>-</v>
      </c>
      <c r="GN452" s="361" t="str">
        <f t="shared" si="1296"/>
        <v>-</v>
      </c>
      <c r="GO452" s="361" t="str">
        <f t="shared" si="1297"/>
        <v>-</v>
      </c>
      <c r="GP452" s="361" t="str">
        <f t="shared" si="1298"/>
        <v>-</v>
      </c>
      <c r="GQ452" s="361" t="str">
        <f t="shared" si="1299"/>
        <v>-</v>
      </c>
      <c r="GR452" s="361" t="str">
        <f t="shared" si="1300"/>
        <v>-</v>
      </c>
      <c r="GS452" s="361" t="str">
        <f t="shared" si="1301"/>
        <v>-</v>
      </c>
      <c r="GT452" s="361" t="str">
        <f t="shared" si="1302"/>
        <v>-</v>
      </c>
      <c r="GU452" s="361" t="str">
        <f t="shared" si="1303"/>
        <v>-</v>
      </c>
      <c r="GV452" s="361" t="str">
        <f t="shared" si="1304"/>
        <v>-</v>
      </c>
      <c r="GW452" s="361" t="str">
        <f t="shared" si="1305"/>
        <v>-</v>
      </c>
      <c r="GX452" s="361" t="str">
        <f t="shared" si="1306"/>
        <v>-</v>
      </c>
      <c r="GY452" s="361" t="str">
        <f t="shared" si="1307"/>
        <v>-</v>
      </c>
      <c r="GZ452" s="361" t="str">
        <f t="shared" si="1308"/>
        <v>-</v>
      </c>
      <c r="HA452" s="361" t="str">
        <f t="shared" si="1309"/>
        <v>-</v>
      </c>
      <c r="HB452" s="361" t="str">
        <f t="shared" si="1310"/>
        <v>-</v>
      </c>
      <c r="HC452" s="361" t="str">
        <f t="shared" si="1311"/>
        <v>-</v>
      </c>
      <c r="HD452" s="361" t="str">
        <f t="shared" si="1312"/>
        <v>-</v>
      </c>
      <c r="HE452" s="361" t="str">
        <f t="shared" si="1313"/>
        <v>-</v>
      </c>
      <c r="HF452" s="361" t="str">
        <f t="shared" si="1314"/>
        <v>-</v>
      </c>
      <c r="HG452" s="361" t="str">
        <f t="shared" si="1315"/>
        <v>-</v>
      </c>
      <c r="HH452" s="361" t="str">
        <f t="shared" si="1316"/>
        <v>-</v>
      </c>
      <c r="HI452" s="361" t="str">
        <f t="shared" si="1317"/>
        <v>-</v>
      </c>
      <c r="HJ452" s="361" t="str">
        <f t="shared" si="1318"/>
        <v>-</v>
      </c>
      <c r="HK452" s="361" t="str">
        <f t="shared" si="1319"/>
        <v>-</v>
      </c>
      <c r="HL452" s="361" t="str">
        <f t="shared" si="1320"/>
        <v>-</v>
      </c>
      <c r="HM452" s="361" t="str">
        <f t="shared" si="1321"/>
        <v>-</v>
      </c>
      <c r="HN452" s="361" t="str">
        <f t="shared" si="1322"/>
        <v>-</v>
      </c>
      <c r="HO452" s="361" t="str">
        <f t="shared" si="1323"/>
        <v>-</v>
      </c>
      <c r="HP452" s="361" t="str">
        <f t="shared" si="1324"/>
        <v>-</v>
      </c>
      <c r="HQ452" s="361" t="str">
        <f t="shared" si="1325"/>
        <v>-</v>
      </c>
      <c r="HR452" s="361" t="str">
        <f t="shared" si="1326"/>
        <v>-</v>
      </c>
      <c r="HS452" s="361" t="str">
        <f t="shared" si="1327"/>
        <v>-</v>
      </c>
      <c r="HT452" s="361" t="str">
        <f t="shared" si="1328"/>
        <v>-</v>
      </c>
      <c r="HU452" s="361" t="str">
        <f t="shared" si="1329"/>
        <v>-</v>
      </c>
      <c r="HV452" s="361" t="str">
        <f t="shared" si="1330"/>
        <v>-</v>
      </c>
      <c r="HW452" s="361" t="str">
        <f t="shared" si="1331"/>
        <v>-</v>
      </c>
      <c r="HX452" s="361" t="str">
        <f t="shared" si="1332"/>
        <v>-</v>
      </c>
      <c r="HY452" s="361" t="str">
        <f t="shared" si="1333"/>
        <v>-</v>
      </c>
      <c r="HZ452" s="361" t="str">
        <f t="shared" si="1334"/>
        <v>-</v>
      </c>
      <c r="IA452" s="361" t="str">
        <f t="shared" si="1335"/>
        <v>-</v>
      </c>
      <c r="IB452" s="361" t="str">
        <f t="shared" si="1336"/>
        <v>-</v>
      </c>
      <c r="IC452" s="361" t="str">
        <f t="shared" si="1337"/>
        <v>-</v>
      </c>
      <c r="ID452" s="361" t="str">
        <f t="shared" si="1338"/>
        <v>-</v>
      </c>
      <c r="IE452" s="361" t="str">
        <f t="shared" si="1339"/>
        <v>-</v>
      </c>
      <c r="IF452" s="444" t="s">
        <v>1247</v>
      </c>
      <c r="IG452" s="56" t="str">
        <f t="shared" si="1475"/>
        <v>-</v>
      </c>
      <c r="IH452" s="56" t="str">
        <f t="shared" si="1476"/>
        <v>-</v>
      </c>
      <c r="II452" s="56" t="str">
        <f t="shared" si="1477"/>
        <v>-</v>
      </c>
      <c r="IJ452" s="56" t="str">
        <f t="shared" si="1478"/>
        <v>-</v>
      </c>
      <c r="IK452" s="56" t="str">
        <f t="shared" si="1340"/>
        <v>-</v>
      </c>
      <c r="IL452" s="56" t="str">
        <f t="shared" si="1341"/>
        <v>-</v>
      </c>
      <c r="IM452" s="56" t="str">
        <f t="shared" si="1342"/>
        <v>-</v>
      </c>
      <c r="IN452" s="56" t="str">
        <f t="shared" si="1343"/>
        <v>-</v>
      </c>
      <c r="IO452" s="56" t="str">
        <f t="shared" si="1344"/>
        <v>-</v>
      </c>
      <c r="IP452" s="56" t="str">
        <f t="shared" si="1345"/>
        <v>-</v>
      </c>
      <c r="IQ452" s="56" t="str">
        <f t="shared" si="1346"/>
        <v>-</v>
      </c>
      <c r="IR452" s="56" t="str">
        <f t="shared" si="1347"/>
        <v>-</v>
      </c>
      <c r="IS452" s="56" t="str">
        <f t="shared" si="1348"/>
        <v>-</v>
      </c>
      <c r="IT452" s="56" t="str">
        <f t="shared" si="1349"/>
        <v>-</v>
      </c>
      <c r="IU452" s="56" t="str">
        <f t="shared" si="1350"/>
        <v>-</v>
      </c>
      <c r="IV452" s="56" t="str">
        <f t="shared" si="1351"/>
        <v>-</v>
      </c>
      <c r="IW452" s="56" t="str">
        <f t="shared" si="1352"/>
        <v>-</v>
      </c>
      <c r="IX452" s="56" t="str">
        <f t="shared" si="1353"/>
        <v>-</v>
      </c>
      <c r="IY452" s="56" t="str">
        <f t="shared" si="1354"/>
        <v>-</v>
      </c>
      <c r="IZ452" s="56" t="str">
        <f t="shared" si="1355"/>
        <v>-</v>
      </c>
      <c r="JA452" s="56" t="str">
        <f t="shared" si="1356"/>
        <v>-</v>
      </c>
      <c r="JB452" s="56" t="str">
        <f t="shared" si="1357"/>
        <v>-</v>
      </c>
      <c r="JC452" s="56" t="str">
        <f t="shared" si="1358"/>
        <v>-</v>
      </c>
      <c r="JD452" s="56" t="str">
        <f t="shared" si="1359"/>
        <v>-</v>
      </c>
      <c r="JE452" s="56" t="str">
        <f t="shared" si="1360"/>
        <v>-</v>
      </c>
      <c r="JF452" s="56" t="str">
        <f t="shared" si="1361"/>
        <v>-</v>
      </c>
      <c r="JG452" s="56" t="str">
        <f t="shared" si="1362"/>
        <v>-</v>
      </c>
      <c r="JH452" s="56" t="str">
        <f t="shared" si="1363"/>
        <v>-</v>
      </c>
      <c r="JI452" s="56" t="str">
        <f t="shared" si="1364"/>
        <v>-</v>
      </c>
      <c r="JJ452" s="56" t="str">
        <f t="shared" si="1365"/>
        <v>-</v>
      </c>
      <c r="JK452" s="56" t="str">
        <f t="shared" si="1366"/>
        <v>-</v>
      </c>
      <c r="JL452" s="56" t="str">
        <f t="shared" si="1367"/>
        <v>-</v>
      </c>
      <c r="JM452" s="56" t="str">
        <f t="shared" si="1368"/>
        <v>-</v>
      </c>
      <c r="JN452" s="56" t="str">
        <f t="shared" si="1369"/>
        <v>-</v>
      </c>
      <c r="JO452" s="56" t="str">
        <f t="shared" si="1370"/>
        <v>-</v>
      </c>
      <c r="JP452" s="56" t="str">
        <f t="shared" si="1371"/>
        <v>-</v>
      </c>
      <c r="JQ452" s="56" t="str">
        <f t="shared" si="1372"/>
        <v>-</v>
      </c>
      <c r="JR452" s="56" t="str">
        <f t="shared" si="1373"/>
        <v>-</v>
      </c>
      <c r="JS452" s="56" t="str">
        <f t="shared" si="1374"/>
        <v>-</v>
      </c>
      <c r="JT452" s="56" t="str">
        <f t="shared" si="1375"/>
        <v>-</v>
      </c>
      <c r="JU452" s="56" t="str">
        <f t="shared" si="1376"/>
        <v>-</v>
      </c>
      <c r="JV452" s="56" t="str">
        <f t="shared" si="1377"/>
        <v>-</v>
      </c>
      <c r="JW452" s="56" t="str">
        <f t="shared" si="1378"/>
        <v>-</v>
      </c>
      <c r="JX452" s="56" t="str">
        <f t="shared" si="1379"/>
        <v>-</v>
      </c>
      <c r="JY452" s="56" t="str">
        <f t="shared" si="1380"/>
        <v>-</v>
      </c>
      <c r="JZ452" s="56" t="str">
        <f t="shared" si="1381"/>
        <v>-</v>
      </c>
      <c r="KA452" s="444" t="s">
        <v>1247</v>
      </c>
      <c r="KB452" s="360">
        <f>IF(ISNUMBER(INDEX($EQ$15:$GK$521,$B452,EO$11)),MAX(KB$14:KB451)+1,0)</f>
        <v>0</v>
      </c>
      <c r="KC452" s="360" t="str">
        <f t="shared" si="1479"/>
        <v/>
      </c>
      <c r="KD452" s="373" t="s">
        <v>2</v>
      </c>
      <c r="KE452" s="215"/>
      <c r="KF452" s="60"/>
      <c r="KG452" s="60"/>
      <c r="KH452" s="60"/>
      <c r="KI452" s="60"/>
      <c r="KJ452" s="60"/>
      <c r="KK452" s="60"/>
      <c r="KL452" s="60"/>
      <c r="KM452" s="60"/>
      <c r="KN452" s="60"/>
      <c r="KO452" s="60"/>
      <c r="KP452" s="60"/>
      <c r="KQ452" s="60"/>
      <c r="KR452" s="60"/>
      <c r="KS452" s="60"/>
      <c r="KT452" s="60"/>
      <c r="KU452" s="60"/>
      <c r="KV452" s="60"/>
      <c r="KW452" s="60"/>
      <c r="KX452" s="60"/>
      <c r="KY452" s="60"/>
      <c r="KZ452" s="283" t="str">
        <f t="shared" si="1382"/>
        <v/>
      </c>
      <c r="LA452" s="26"/>
      <c r="LB452" s="18"/>
      <c r="LC452" s="18"/>
      <c r="LD452" s="18"/>
      <c r="LE452" s="18"/>
      <c r="LF452" s="18"/>
      <c r="LG452" s="18"/>
      <c r="LH452" s="18"/>
      <c r="LI452" s="18"/>
      <c r="LJ452" s="18"/>
      <c r="LK452" s="18"/>
      <c r="LL452" s="18"/>
      <c r="LM452" s="18"/>
      <c r="LN452" s="63"/>
      <c r="LO452" s="251">
        <f t="shared" si="1383"/>
        <v>0</v>
      </c>
      <c r="LP452" s="251">
        <f t="shared" si="1384"/>
        <v>0</v>
      </c>
      <c r="LQ452" s="251">
        <f t="shared" si="1385"/>
        <v>0</v>
      </c>
      <c r="LR452" s="251">
        <f t="shared" si="1386"/>
        <v>0</v>
      </c>
      <c r="LS452" s="251">
        <f t="shared" si="1387"/>
        <v>0</v>
      </c>
      <c r="LT452" s="251">
        <f t="shared" si="1388"/>
        <v>0</v>
      </c>
      <c r="LU452" s="251">
        <f t="shared" si="1389"/>
        <v>0</v>
      </c>
      <c r="LV452" s="251">
        <f t="shared" si="1390"/>
        <v>0</v>
      </c>
      <c r="LW452" s="251">
        <f t="shared" si="1391"/>
        <v>0</v>
      </c>
      <c r="LX452" s="251">
        <f t="shared" si="1392"/>
        <v>0</v>
      </c>
      <c r="LY452" s="251">
        <f t="shared" si="1393"/>
        <v>0</v>
      </c>
      <c r="LZ452" s="251">
        <f t="shared" si="1394"/>
        <v>0</v>
      </c>
      <c r="MA452" s="63" t="str">
        <f t="shared" si="1395"/>
        <v/>
      </c>
      <c r="MB452" s="63" t="str">
        <f t="shared" si="1480"/>
        <v/>
      </c>
      <c r="MC452" s="63">
        <f t="shared" si="1481"/>
        <v>438</v>
      </c>
      <c r="MD452" s="63" t="str">
        <f t="shared" si="1482"/>
        <v/>
      </c>
      <c r="ME452" s="63" t="str">
        <f t="shared" si="1483"/>
        <v/>
      </c>
      <c r="MF452" s="315" t="str">
        <f t="shared" si="1396"/>
        <v/>
      </c>
      <c r="MG452" s="315">
        <f>IF(ISNUMBER(MATCH(EO452,$ME$15:$ME$520,0)),0,MAX(MG$14:MG451)+1)</f>
        <v>0</v>
      </c>
      <c r="MH452" s="315" t="str">
        <f t="shared" si="1397"/>
        <v/>
      </c>
      <c r="MI452" s="369"/>
      <c r="MJ452" s="68"/>
      <c r="MK452" s="18"/>
      <c r="ML452" s="242"/>
      <c r="MM452" s="242"/>
      <c r="MN452" s="59"/>
      <c r="MO452" s="59"/>
      <c r="MP452" s="285"/>
      <c r="MQ452" s="59"/>
      <c r="MR452" s="59"/>
      <c r="MS452" s="285"/>
      <c r="MT452" s="59"/>
      <c r="MU452" s="285"/>
      <c r="MV452" s="59"/>
      <c r="MW452" s="59"/>
      <c r="MX452" s="59"/>
      <c r="MY452" s="59"/>
      <c r="MZ452" s="59"/>
      <c r="NA452" s="59"/>
      <c r="NB452" s="59"/>
      <c r="NC452" s="59"/>
      <c r="ND452" s="59"/>
      <c r="NE452" s="59"/>
      <c r="NF452" s="59"/>
      <c r="NG452" s="59"/>
      <c r="NH452" s="59"/>
      <c r="NI452" s="59"/>
      <c r="NJ452" s="59"/>
      <c r="NK452" s="59"/>
      <c r="NL452" s="454"/>
      <c r="NM452" s="454"/>
      <c r="NN452" s="59"/>
      <c r="NO452" s="18"/>
      <c r="NP452" s="18"/>
      <c r="NQ452" s="18"/>
      <c r="NR452" s="18"/>
      <c r="NS452" s="18"/>
      <c r="NT452" s="18"/>
      <c r="NU452" s="18"/>
      <c r="NV452" s="18"/>
      <c r="NW452" s="18"/>
      <c r="NX452" s="18"/>
      <c r="NY452" s="18"/>
      <c r="NZ452" s="18"/>
      <c r="OA452" s="18"/>
      <c r="OB452" s="18"/>
      <c r="OC452" s="18"/>
      <c r="OZ452" s="59"/>
      <c r="PA452" s="251" t="str">
        <f t="shared" si="1398"/>
        <v/>
      </c>
      <c r="PB452" s="251" t="str">
        <f t="shared" si="1399"/>
        <v/>
      </c>
      <c r="PC452" s="251" t="str">
        <f t="shared" si="1400"/>
        <v/>
      </c>
      <c r="PD452" s="251" t="str">
        <f t="shared" si="1401"/>
        <v/>
      </c>
      <c r="PE452" s="251" t="str">
        <f t="shared" si="1402"/>
        <v/>
      </c>
      <c r="PF452" s="251" t="str">
        <f t="shared" si="1403"/>
        <v/>
      </c>
      <c r="PG452" s="251" t="str">
        <f t="shared" si="1404"/>
        <v/>
      </c>
      <c r="PH452" s="251" t="str">
        <f t="shared" si="1405"/>
        <v/>
      </c>
      <c r="PI452" s="251" t="str">
        <f t="shared" si="1406"/>
        <v/>
      </c>
      <c r="PJ452" s="251" t="str">
        <f t="shared" si="1407"/>
        <v/>
      </c>
      <c r="PK452" s="251" t="str">
        <f t="shared" si="1408"/>
        <v/>
      </c>
      <c r="PL452" s="251" t="str">
        <f t="shared" si="1409"/>
        <v/>
      </c>
      <c r="PM452" s="251" t="str">
        <f t="shared" si="1410"/>
        <v/>
      </c>
      <c r="PN452" s="251" t="str">
        <f t="shared" si="1411"/>
        <v/>
      </c>
      <c r="PO452" s="251" t="str">
        <f t="shared" si="1412"/>
        <v/>
      </c>
      <c r="PP452" s="251" t="str">
        <f t="shared" si="1413"/>
        <v/>
      </c>
      <c r="PQ452" s="251" t="str">
        <f t="shared" si="1414"/>
        <v/>
      </c>
      <c r="PR452" s="251" t="str">
        <f t="shared" si="1415"/>
        <v/>
      </c>
      <c r="PS452" s="251" t="str">
        <f t="shared" si="1416"/>
        <v/>
      </c>
      <c r="PT452" s="251" t="str">
        <f t="shared" si="1417"/>
        <v/>
      </c>
      <c r="PU452" s="251" t="str">
        <f t="shared" si="1418"/>
        <v/>
      </c>
      <c r="PV452" s="251" t="str">
        <f t="shared" si="1419"/>
        <v/>
      </c>
      <c r="PW452" s="251" t="str">
        <f t="shared" si="1420"/>
        <v/>
      </c>
      <c r="PX452" s="251" t="str">
        <f t="shared" si="1421"/>
        <v/>
      </c>
      <c r="PY452" s="251" t="str">
        <f t="shared" si="1422"/>
        <v/>
      </c>
      <c r="PZ452" s="251" t="str">
        <f t="shared" si="1423"/>
        <v/>
      </c>
      <c r="QA452" s="251" t="str">
        <f t="shared" si="1424"/>
        <v/>
      </c>
      <c r="QB452" s="251" t="str">
        <f t="shared" si="1425"/>
        <v/>
      </c>
      <c r="QC452" s="251" t="str">
        <f t="shared" si="1426"/>
        <v/>
      </c>
      <c r="QD452" s="251" t="str">
        <f t="shared" si="1427"/>
        <v/>
      </c>
      <c r="QE452" s="251" t="str">
        <f t="shared" si="1428"/>
        <v/>
      </c>
      <c r="QF452" s="63">
        <f t="shared" si="1429"/>
        <v>0</v>
      </c>
      <c r="QG452" s="59"/>
      <c r="QH452" s="59"/>
      <c r="QI452" s="59"/>
      <c r="QJ452" s="59"/>
      <c r="QK452" s="59"/>
      <c r="QL452" s="59"/>
      <c r="QM452" s="59"/>
      <c r="QN452" s="59"/>
    </row>
    <row r="453" spans="1:456" ht="6.75" customHeight="1" x14ac:dyDescent="0.25">
      <c r="A453" s="68"/>
      <c r="B453" s="389" t="str">
        <f t="shared" si="1291"/>
        <v/>
      </c>
      <c r="C453" s="72"/>
      <c r="D453" s="188"/>
      <c r="E453" s="59"/>
      <c r="F453" s="229"/>
      <c r="G453" s="295"/>
      <c r="H453" s="295"/>
      <c r="I453" s="229"/>
      <c r="J453" s="295"/>
      <c r="K453" s="295"/>
      <c r="L453" s="229"/>
      <c r="M453" s="295"/>
      <c r="N453" s="295"/>
      <c r="O453" s="229"/>
      <c r="P453" s="295"/>
      <c r="Q453" s="295"/>
      <c r="R453" s="229"/>
      <c r="S453" s="230"/>
      <c r="T453" s="231"/>
      <c r="U453" s="229"/>
      <c r="V453" s="230"/>
      <c r="W453" s="231"/>
      <c r="X453" s="229"/>
      <c r="Y453" s="230"/>
      <c r="Z453" s="231"/>
      <c r="AA453" s="229"/>
      <c r="AB453" s="295"/>
      <c r="AC453" s="295"/>
      <c r="AD453" s="229"/>
      <c r="AE453" s="295"/>
      <c r="AF453" s="295"/>
      <c r="AG453" s="229"/>
      <c r="AH453" s="295"/>
      <c r="AI453" s="295"/>
      <c r="AJ453" s="229"/>
      <c r="AK453" s="295"/>
      <c r="AL453" s="295"/>
      <c r="AM453" s="229"/>
      <c r="AN453" s="295"/>
      <c r="AO453" s="295"/>
      <c r="AP453" s="243"/>
      <c r="AQ453" s="295"/>
      <c r="AR453" s="290"/>
      <c r="AS453" s="243"/>
      <c r="AT453" s="295"/>
      <c r="AU453" s="290"/>
      <c r="AV453" s="229"/>
      <c r="AW453" s="230"/>
      <c r="AX453" s="231"/>
      <c r="AY453" s="229"/>
      <c r="AZ453" s="230"/>
      <c r="BA453" s="231"/>
      <c r="BB453" s="229"/>
      <c r="BC453" s="230"/>
      <c r="BD453" s="231"/>
      <c r="BE453" s="229"/>
      <c r="BF453" s="230"/>
      <c r="BG453" s="231"/>
      <c r="BH453" s="229"/>
      <c r="BI453" s="230"/>
      <c r="BJ453" s="231"/>
      <c r="BK453" s="243"/>
      <c r="BL453" s="230"/>
      <c r="BM453" s="231"/>
      <c r="BN453" s="243"/>
      <c r="BO453" s="230"/>
      <c r="BP453" s="231"/>
      <c r="BQ453" s="229"/>
      <c r="BR453" s="230"/>
      <c r="BS453" s="231"/>
      <c r="BT453" s="229"/>
      <c r="BU453" s="230"/>
      <c r="BV453" s="231"/>
      <c r="BW453" s="229"/>
      <c r="BX453" s="230"/>
      <c r="BY453" s="231"/>
      <c r="BZ453" s="229"/>
      <c r="CA453" s="230"/>
      <c r="CB453" s="231"/>
      <c r="CC453" s="229"/>
      <c r="CD453" s="230"/>
      <c r="CE453" s="231"/>
      <c r="CF453" s="331"/>
      <c r="CG453" s="332"/>
      <c r="CH453" s="385"/>
      <c r="CI453" s="331"/>
      <c r="CJ453" s="332"/>
      <c r="CK453" s="385"/>
      <c r="CL453" s="243"/>
      <c r="CM453" s="230"/>
      <c r="CN453" s="354"/>
      <c r="CO453" s="243"/>
      <c r="CP453" s="230"/>
      <c r="CQ453" s="231"/>
      <c r="CR453" s="331"/>
      <c r="CS453" s="332"/>
      <c r="CT453" s="333"/>
      <c r="CU453" s="229"/>
      <c r="CV453" s="230"/>
      <c r="CW453" s="231"/>
      <c r="CX453" s="331"/>
      <c r="CY453" s="332"/>
      <c r="CZ453" s="333"/>
      <c r="DA453" s="331"/>
      <c r="DB453" s="332"/>
      <c r="DC453" s="333"/>
      <c r="DD453" s="331"/>
      <c r="DE453" s="332"/>
      <c r="DF453" s="333"/>
      <c r="DG453" s="331"/>
      <c r="DH453" s="332"/>
      <c r="DI453" s="333"/>
      <c r="DJ453" s="229"/>
      <c r="DK453" s="230"/>
      <c r="DL453" s="231"/>
      <c r="DM453" s="229"/>
      <c r="DN453" s="230"/>
      <c r="DO453" s="231"/>
      <c r="DP453" s="331"/>
      <c r="DQ453" s="332"/>
      <c r="DR453" s="333"/>
      <c r="DS453" s="331"/>
      <c r="DT453" s="332"/>
      <c r="DU453" s="333"/>
      <c r="DV453" s="331"/>
      <c r="DW453" s="332"/>
      <c r="DX453" s="333"/>
      <c r="DY453" s="331"/>
      <c r="DZ453" s="332"/>
      <c r="EA453" s="333"/>
      <c r="EB453" s="331"/>
      <c r="EC453" s="332"/>
      <c r="ED453" s="333"/>
      <c r="EE453" s="331"/>
      <c r="EF453" s="332"/>
      <c r="EG453" s="333"/>
      <c r="EH453" s="229"/>
      <c r="EI453" s="230"/>
      <c r="EJ453" s="231"/>
      <c r="EK453" s="229"/>
      <c r="EL453" s="230"/>
      <c r="EM453" s="231"/>
      <c r="EN453" s="244"/>
      <c r="EO453" s="269" t="str">
        <f t="shared" si="1292"/>
        <v/>
      </c>
      <c r="EP453" s="444" t="s">
        <v>1247</v>
      </c>
      <c r="EQ453" s="360" t="str">
        <f t="shared" si="1430"/>
        <v/>
      </c>
      <c r="ER453" s="360" t="str">
        <f t="shared" si="1431"/>
        <v/>
      </c>
      <c r="ES453" s="360" t="str">
        <f t="shared" si="1432"/>
        <v/>
      </c>
      <c r="ET453" s="360" t="str">
        <f t="shared" si="1433"/>
        <v/>
      </c>
      <c r="EU453" s="360" t="str">
        <f t="shared" si="1434"/>
        <v/>
      </c>
      <c r="EV453" s="360" t="str">
        <f t="shared" si="1435"/>
        <v/>
      </c>
      <c r="EW453" s="360" t="str">
        <f t="shared" si="1436"/>
        <v/>
      </c>
      <c r="EX453" s="360" t="str">
        <f t="shared" si="1437"/>
        <v/>
      </c>
      <c r="EY453" s="360" t="str">
        <f t="shared" si="1438"/>
        <v/>
      </c>
      <c r="EZ453" s="360" t="str">
        <f t="shared" si="1439"/>
        <v/>
      </c>
      <c r="FA453" s="360" t="str">
        <f t="shared" si="1440"/>
        <v/>
      </c>
      <c r="FB453" s="360" t="str">
        <f t="shared" si="1441"/>
        <v/>
      </c>
      <c r="FC453" s="360" t="str">
        <f t="shared" si="1442"/>
        <v/>
      </c>
      <c r="FD453" s="360" t="str">
        <f t="shared" si="1443"/>
        <v/>
      </c>
      <c r="FE453" s="360" t="str">
        <f t="shared" si="1444"/>
        <v/>
      </c>
      <c r="FF453" s="360" t="str">
        <f t="shared" si="1445"/>
        <v/>
      </c>
      <c r="FG453" s="360" t="str">
        <f t="shared" si="1446"/>
        <v/>
      </c>
      <c r="FH453" s="360" t="str">
        <f t="shared" si="1447"/>
        <v/>
      </c>
      <c r="FI453" s="360" t="str">
        <f t="shared" si="1448"/>
        <v/>
      </c>
      <c r="FJ453" s="360" t="str">
        <f t="shared" si="1449"/>
        <v/>
      </c>
      <c r="FK453" s="360" t="str">
        <f t="shared" si="1450"/>
        <v/>
      </c>
      <c r="FL453" s="360" t="str">
        <f t="shared" si="1451"/>
        <v/>
      </c>
      <c r="FM453" s="360" t="str">
        <f t="shared" si="1452"/>
        <v/>
      </c>
      <c r="FN453" s="360" t="str">
        <f t="shared" si="1453"/>
        <v/>
      </c>
      <c r="FO453" s="360" t="str">
        <f t="shared" si="1454"/>
        <v/>
      </c>
      <c r="FP453" s="360" t="str">
        <f t="shared" si="1455"/>
        <v/>
      </c>
      <c r="FQ453" s="360" t="str">
        <f t="shared" si="1456"/>
        <v/>
      </c>
      <c r="FR453" s="360" t="str">
        <f t="shared" si="1457"/>
        <v/>
      </c>
      <c r="FS453" s="360" t="str">
        <f t="shared" si="1458"/>
        <v/>
      </c>
      <c r="FT453" s="360" t="str">
        <f t="shared" si="1293"/>
        <v/>
      </c>
      <c r="FU453" s="360" t="str">
        <f t="shared" si="1459"/>
        <v/>
      </c>
      <c r="FV453" s="360" t="str">
        <f t="shared" si="1460"/>
        <v/>
      </c>
      <c r="FW453" s="360" t="str">
        <f t="shared" si="1461"/>
        <v/>
      </c>
      <c r="FX453" s="360" t="str">
        <f t="shared" si="1462"/>
        <v/>
      </c>
      <c r="FY453" s="360" t="str">
        <f t="shared" si="1463"/>
        <v/>
      </c>
      <c r="FZ453" s="360" t="str">
        <f t="shared" si="1464"/>
        <v/>
      </c>
      <c r="GA453" s="360" t="str">
        <f t="shared" si="1465"/>
        <v/>
      </c>
      <c r="GB453" s="360" t="str">
        <f t="shared" si="1466"/>
        <v/>
      </c>
      <c r="GC453" s="360" t="str">
        <f t="shared" si="1467"/>
        <v/>
      </c>
      <c r="GD453" s="360" t="str">
        <f t="shared" si="1468"/>
        <v/>
      </c>
      <c r="GE453" s="360" t="str">
        <f t="shared" si="1469"/>
        <v/>
      </c>
      <c r="GF453" s="360" t="str">
        <f t="shared" si="1470"/>
        <v/>
      </c>
      <c r="GG453" s="360" t="str">
        <f t="shared" si="1471"/>
        <v/>
      </c>
      <c r="GH453" s="360" t="str">
        <f t="shared" si="1472"/>
        <v/>
      </c>
      <c r="GI453" s="360" t="str">
        <f t="shared" si="1473"/>
        <v/>
      </c>
      <c r="GJ453" s="360" t="str">
        <f t="shared" si="1474"/>
        <v/>
      </c>
      <c r="GK453" s="444" t="s">
        <v>1247</v>
      </c>
      <c r="GL453" s="361" t="str">
        <f t="shared" si="1294"/>
        <v>-</v>
      </c>
      <c r="GM453" s="361" t="str">
        <f t="shared" si="1295"/>
        <v>-</v>
      </c>
      <c r="GN453" s="361" t="str">
        <f t="shared" si="1296"/>
        <v>-</v>
      </c>
      <c r="GO453" s="361" t="str">
        <f t="shared" si="1297"/>
        <v>-</v>
      </c>
      <c r="GP453" s="361" t="str">
        <f t="shared" si="1298"/>
        <v>-</v>
      </c>
      <c r="GQ453" s="361" t="str">
        <f t="shared" si="1299"/>
        <v>-</v>
      </c>
      <c r="GR453" s="361" t="str">
        <f t="shared" si="1300"/>
        <v>-</v>
      </c>
      <c r="GS453" s="361" t="str">
        <f t="shared" si="1301"/>
        <v>-</v>
      </c>
      <c r="GT453" s="361" t="str">
        <f t="shared" si="1302"/>
        <v>-</v>
      </c>
      <c r="GU453" s="361" t="str">
        <f t="shared" si="1303"/>
        <v>-</v>
      </c>
      <c r="GV453" s="361" t="str">
        <f t="shared" si="1304"/>
        <v>-</v>
      </c>
      <c r="GW453" s="361" t="str">
        <f t="shared" si="1305"/>
        <v>-</v>
      </c>
      <c r="GX453" s="361" t="str">
        <f t="shared" si="1306"/>
        <v>-</v>
      </c>
      <c r="GY453" s="361" t="str">
        <f t="shared" si="1307"/>
        <v>-</v>
      </c>
      <c r="GZ453" s="361" t="str">
        <f t="shared" si="1308"/>
        <v>-</v>
      </c>
      <c r="HA453" s="361" t="str">
        <f t="shared" si="1309"/>
        <v>-</v>
      </c>
      <c r="HB453" s="361" t="str">
        <f t="shared" si="1310"/>
        <v>-</v>
      </c>
      <c r="HC453" s="361" t="str">
        <f t="shared" si="1311"/>
        <v>-</v>
      </c>
      <c r="HD453" s="361" t="str">
        <f t="shared" si="1312"/>
        <v>-</v>
      </c>
      <c r="HE453" s="361" t="str">
        <f t="shared" si="1313"/>
        <v>-</v>
      </c>
      <c r="HF453" s="361" t="str">
        <f t="shared" si="1314"/>
        <v>-</v>
      </c>
      <c r="HG453" s="361" t="str">
        <f t="shared" si="1315"/>
        <v>-</v>
      </c>
      <c r="HH453" s="361" t="str">
        <f t="shared" si="1316"/>
        <v>-</v>
      </c>
      <c r="HI453" s="361" t="str">
        <f t="shared" si="1317"/>
        <v>-</v>
      </c>
      <c r="HJ453" s="361" t="str">
        <f t="shared" si="1318"/>
        <v>-</v>
      </c>
      <c r="HK453" s="361" t="str">
        <f t="shared" si="1319"/>
        <v>-</v>
      </c>
      <c r="HL453" s="361" t="str">
        <f t="shared" si="1320"/>
        <v>-</v>
      </c>
      <c r="HM453" s="361" t="str">
        <f t="shared" si="1321"/>
        <v>-</v>
      </c>
      <c r="HN453" s="361" t="str">
        <f t="shared" si="1322"/>
        <v>-</v>
      </c>
      <c r="HO453" s="361" t="str">
        <f t="shared" si="1323"/>
        <v>-</v>
      </c>
      <c r="HP453" s="361" t="str">
        <f t="shared" si="1324"/>
        <v>-</v>
      </c>
      <c r="HQ453" s="361" t="str">
        <f t="shared" si="1325"/>
        <v>-</v>
      </c>
      <c r="HR453" s="361" t="str">
        <f t="shared" si="1326"/>
        <v>-</v>
      </c>
      <c r="HS453" s="361" t="str">
        <f t="shared" si="1327"/>
        <v>-</v>
      </c>
      <c r="HT453" s="361" t="str">
        <f t="shared" si="1328"/>
        <v>-</v>
      </c>
      <c r="HU453" s="361" t="str">
        <f t="shared" si="1329"/>
        <v>-</v>
      </c>
      <c r="HV453" s="361" t="str">
        <f t="shared" si="1330"/>
        <v>-</v>
      </c>
      <c r="HW453" s="361" t="str">
        <f t="shared" si="1331"/>
        <v>-</v>
      </c>
      <c r="HX453" s="361" t="str">
        <f t="shared" si="1332"/>
        <v>-</v>
      </c>
      <c r="HY453" s="361" t="str">
        <f t="shared" si="1333"/>
        <v>-</v>
      </c>
      <c r="HZ453" s="361" t="str">
        <f t="shared" si="1334"/>
        <v>-</v>
      </c>
      <c r="IA453" s="361" t="str">
        <f t="shared" si="1335"/>
        <v>-</v>
      </c>
      <c r="IB453" s="361" t="str">
        <f t="shared" si="1336"/>
        <v>-</v>
      </c>
      <c r="IC453" s="361" t="str">
        <f t="shared" si="1337"/>
        <v>-</v>
      </c>
      <c r="ID453" s="361" t="str">
        <f t="shared" si="1338"/>
        <v>-</v>
      </c>
      <c r="IE453" s="361" t="str">
        <f t="shared" si="1339"/>
        <v>-</v>
      </c>
      <c r="IF453" s="444" t="s">
        <v>1247</v>
      </c>
      <c r="IG453" s="56" t="str">
        <f t="shared" si="1475"/>
        <v>-</v>
      </c>
      <c r="IH453" s="56" t="str">
        <f t="shared" si="1476"/>
        <v>-</v>
      </c>
      <c r="II453" s="56" t="str">
        <f t="shared" si="1477"/>
        <v>-</v>
      </c>
      <c r="IJ453" s="56" t="str">
        <f t="shared" si="1478"/>
        <v>-</v>
      </c>
      <c r="IK453" s="56" t="str">
        <f t="shared" si="1340"/>
        <v>-</v>
      </c>
      <c r="IL453" s="56" t="str">
        <f t="shared" si="1341"/>
        <v>-</v>
      </c>
      <c r="IM453" s="56" t="str">
        <f t="shared" si="1342"/>
        <v>-</v>
      </c>
      <c r="IN453" s="56" t="str">
        <f t="shared" si="1343"/>
        <v>-</v>
      </c>
      <c r="IO453" s="56" t="str">
        <f t="shared" si="1344"/>
        <v>-</v>
      </c>
      <c r="IP453" s="56" t="str">
        <f t="shared" si="1345"/>
        <v>-</v>
      </c>
      <c r="IQ453" s="56" t="str">
        <f t="shared" si="1346"/>
        <v>-</v>
      </c>
      <c r="IR453" s="56" t="str">
        <f t="shared" si="1347"/>
        <v>-</v>
      </c>
      <c r="IS453" s="56" t="str">
        <f t="shared" si="1348"/>
        <v>-</v>
      </c>
      <c r="IT453" s="56" t="str">
        <f t="shared" si="1349"/>
        <v>-</v>
      </c>
      <c r="IU453" s="56" t="str">
        <f t="shared" si="1350"/>
        <v>-</v>
      </c>
      <c r="IV453" s="56" t="str">
        <f t="shared" si="1351"/>
        <v>-</v>
      </c>
      <c r="IW453" s="56" t="str">
        <f t="shared" si="1352"/>
        <v>-</v>
      </c>
      <c r="IX453" s="56" t="str">
        <f t="shared" si="1353"/>
        <v>-</v>
      </c>
      <c r="IY453" s="56" t="str">
        <f t="shared" si="1354"/>
        <v>-</v>
      </c>
      <c r="IZ453" s="56" t="str">
        <f t="shared" si="1355"/>
        <v>-</v>
      </c>
      <c r="JA453" s="56" t="str">
        <f t="shared" si="1356"/>
        <v>-</v>
      </c>
      <c r="JB453" s="56" t="str">
        <f t="shared" si="1357"/>
        <v>-</v>
      </c>
      <c r="JC453" s="56" t="str">
        <f t="shared" si="1358"/>
        <v>-</v>
      </c>
      <c r="JD453" s="56" t="str">
        <f t="shared" si="1359"/>
        <v>-</v>
      </c>
      <c r="JE453" s="56" t="str">
        <f t="shared" si="1360"/>
        <v>-</v>
      </c>
      <c r="JF453" s="56" t="str">
        <f t="shared" si="1361"/>
        <v>-</v>
      </c>
      <c r="JG453" s="56" t="str">
        <f t="shared" si="1362"/>
        <v>-</v>
      </c>
      <c r="JH453" s="56" t="str">
        <f t="shared" si="1363"/>
        <v>-</v>
      </c>
      <c r="JI453" s="56" t="str">
        <f t="shared" si="1364"/>
        <v>-</v>
      </c>
      <c r="JJ453" s="56" t="str">
        <f t="shared" si="1365"/>
        <v>-</v>
      </c>
      <c r="JK453" s="56" t="str">
        <f t="shared" si="1366"/>
        <v>-</v>
      </c>
      <c r="JL453" s="56" t="str">
        <f t="shared" si="1367"/>
        <v>-</v>
      </c>
      <c r="JM453" s="56" t="str">
        <f t="shared" si="1368"/>
        <v>-</v>
      </c>
      <c r="JN453" s="56" t="str">
        <f t="shared" si="1369"/>
        <v>-</v>
      </c>
      <c r="JO453" s="56" t="str">
        <f t="shared" si="1370"/>
        <v>-</v>
      </c>
      <c r="JP453" s="56" t="str">
        <f t="shared" si="1371"/>
        <v>-</v>
      </c>
      <c r="JQ453" s="56" t="str">
        <f t="shared" si="1372"/>
        <v>-</v>
      </c>
      <c r="JR453" s="56" t="str">
        <f t="shared" si="1373"/>
        <v>-</v>
      </c>
      <c r="JS453" s="56" t="str">
        <f t="shared" si="1374"/>
        <v>-</v>
      </c>
      <c r="JT453" s="56" t="str">
        <f t="shared" si="1375"/>
        <v>-</v>
      </c>
      <c r="JU453" s="56" t="str">
        <f t="shared" si="1376"/>
        <v>-</v>
      </c>
      <c r="JV453" s="56" t="str">
        <f t="shared" si="1377"/>
        <v>-</v>
      </c>
      <c r="JW453" s="56" t="str">
        <f t="shared" si="1378"/>
        <v>-</v>
      </c>
      <c r="JX453" s="56" t="str">
        <f t="shared" si="1379"/>
        <v>-</v>
      </c>
      <c r="JY453" s="56" t="str">
        <f t="shared" si="1380"/>
        <v>-</v>
      </c>
      <c r="JZ453" s="56" t="str">
        <f t="shared" si="1381"/>
        <v>-</v>
      </c>
      <c r="KA453" s="444" t="s">
        <v>1247</v>
      </c>
      <c r="KB453" s="360">
        <f>IF(ISNUMBER(INDEX($EQ$15:$GK$521,$B453,EO$11)),MAX(KB$14:KB452)+1,0)</f>
        <v>0</v>
      </c>
      <c r="KC453" s="360" t="str">
        <f t="shared" si="1479"/>
        <v/>
      </c>
      <c r="KD453" s="373" t="s">
        <v>2</v>
      </c>
      <c r="KE453" s="215"/>
      <c r="KF453" s="60"/>
      <c r="KG453" s="60"/>
      <c r="KH453" s="60"/>
      <c r="KI453" s="60"/>
      <c r="KJ453" s="60"/>
      <c r="KK453" s="60"/>
      <c r="KL453" s="60"/>
      <c r="KM453" s="60"/>
      <c r="KN453" s="60"/>
      <c r="KO453" s="60"/>
      <c r="KP453" s="60"/>
      <c r="KQ453" s="60"/>
      <c r="KR453" s="60"/>
      <c r="KS453" s="60"/>
      <c r="KT453" s="60"/>
      <c r="KU453" s="60"/>
      <c r="KV453" s="60"/>
      <c r="KW453" s="60"/>
      <c r="KX453" s="60"/>
      <c r="KY453" s="60"/>
      <c r="KZ453" s="283" t="str">
        <f t="shared" si="1382"/>
        <v/>
      </c>
      <c r="LA453" s="26"/>
      <c r="LB453" s="18"/>
      <c r="LC453" s="18"/>
      <c r="LD453" s="18"/>
      <c r="LE453" s="18"/>
      <c r="LF453" s="18"/>
      <c r="LG453" s="18"/>
      <c r="LH453" s="18"/>
      <c r="LI453" s="18"/>
      <c r="LJ453" s="18"/>
      <c r="LK453" s="18"/>
      <c r="LL453" s="18"/>
      <c r="LM453" s="18"/>
      <c r="LN453" s="63"/>
      <c r="LO453" s="251">
        <f t="shared" si="1383"/>
        <v>0</v>
      </c>
      <c r="LP453" s="251">
        <f t="shared" si="1384"/>
        <v>0</v>
      </c>
      <c r="LQ453" s="251">
        <f t="shared" si="1385"/>
        <v>0</v>
      </c>
      <c r="LR453" s="251">
        <f t="shared" si="1386"/>
        <v>0</v>
      </c>
      <c r="LS453" s="251">
        <f t="shared" si="1387"/>
        <v>0</v>
      </c>
      <c r="LT453" s="251">
        <f t="shared" si="1388"/>
        <v>0</v>
      </c>
      <c r="LU453" s="251">
        <f t="shared" si="1389"/>
        <v>0</v>
      </c>
      <c r="LV453" s="251">
        <f t="shared" si="1390"/>
        <v>0</v>
      </c>
      <c r="LW453" s="251">
        <f t="shared" si="1391"/>
        <v>0</v>
      </c>
      <c r="LX453" s="251">
        <f t="shared" si="1392"/>
        <v>0</v>
      </c>
      <c r="LY453" s="251">
        <f t="shared" si="1393"/>
        <v>0</v>
      </c>
      <c r="LZ453" s="251">
        <f t="shared" si="1394"/>
        <v>0</v>
      </c>
      <c r="MA453" s="63" t="str">
        <f t="shared" si="1395"/>
        <v/>
      </c>
      <c r="MB453" s="63" t="str">
        <f t="shared" si="1480"/>
        <v/>
      </c>
      <c r="MC453" s="63">
        <f t="shared" si="1481"/>
        <v>439</v>
      </c>
      <c r="MD453" s="63" t="str">
        <f t="shared" si="1482"/>
        <v/>
      </c>
      <c r="ME453" s="63" t="str">
        <f t="shared" si="1483"/>
        <v/>
      </c>
      <c r="MF453" s="315" t="str">
        <f t="shared" si="1396"/>
        <v/>
      </c>
      <c r="MG453" s="315">
        <f>IF(ISNUMBER(MATCH(EO453,$ME$15:$ME$520,0)),0,MAX(MG$14:MG452)+1)</f>
        <v>0</v>
      </c>
      <c r="MH453" s="315" t="str">
        <f t="shared" si="1397"/>
        <v/>
      </c>
      <c r="MI453" s="369"/>
      <c r="MJ453" s="68"/>
      <c r="MK453" s="18"/>
      <c r="ML453" s="242"/>
      <c r="MM453" s="242"/>
      <c r="MN453" s="59"/>
      <c r="MO453" s="59"/>
      <c r="MP453" s="285"/>
      <c r="MQ453" s="59"/>
      <c r="MR453" s="59"/>
      <c r="MS453" s="285"/>
      <c r="MT453" s="59"/>
      <c r="MU453" s="285"/>
      <c r="MV453" s="59"/>
      <c r="MW453" s="59"/>
      <c r="MX453" s="59"/>
      <c r="MY453" s="59"/>
      <c r="MZ453" s="59"/>
      <c r="NA453" s="59"/>
      <c r="NB453" s="59"/>
      <c r="NC453" s="59"/>
      <c r="ND453" s="59"/>
      <c r="NE453" s="59"/>
      <c r="NF453" s="59"/>
      <c r="NG453" s="59"/>
      <c r="NH453" s="59"/>
      <c r="NI453" s="59"/>
      <c r="NJ453" s="59"/>
      <c r="NK453" s="59"/>
      <c r="NL453" s="454"/>
      <c r="NM453" s="454"/>
      <c r="NN453" s="59"/>
      <c r="NO453" s="18"/>
      <c r="NP453" s="18"/>
      <c r="NQ453" s="18"/>
      <c r="NR453" s="18"/>
      <c r="NS453" s="18"/>
      <c r="NT453" s="18"/>
      <c r="NU453" s="18"/>
      <c r="NV453" s="18"/>
      <c r="NW453" s="18"/>
      <c r="NX453" s="18"/>
      <c r="NY453" s="18"/>
      <c r="NZ453" s="18"/>
      <c r="OA453" s="18"/>
      <c r="OB453" s="18"/>
      <c r="OC453" s="18"/>
      <c r="OZ453" s="59"/>
      <c r="PA453" s="251" t="str">
        <f t="shared" si="1398"/>
        <v/>
      </c>
      <c r="PB453" s="251" t="str">
        <f t="shared" si="1399"/>
        <v/>
      </c>
      <c r="PC453" s="251" t="str">
        <f t="shared" si="1400"/>
        <v/>
      </c>
      <c r="PD453" s="251" t="str">
        <f t="shared" si="1401"/>
        <v/>
      </c>
      <c r="PE453" s="251" t="str">
        <f t="shared" si="1402"/>
        <v/>
      </c>
      <c r="PF453" s="251" t="str">
        <f t="shared" si="1403"/>
        <v/>
      </c>
      <c r="PG453" s="251" t="str">
        <f t="shared" si="1404"/>
        <v/>
      </c>
      <c r="PH453" s="251" t="str">
        <f t="shared" si="1405"/>
        <v/>
      </c>
      <c r="PI453" s="251" t="str">
        <f t="shared" si="1406"/>
        <v/>
      </c>
      <c r="PJ453" s="251" t="str">
        <f t="shared" si="1407"/>
        <v/>
      </c>
      <c r="PK453" s="251" t="str">
        <f t="shared" si="1408"/>
        <v/>
      </c>
      <c r="PL453" s="251" t="str">
        <f t="shared" si="1409"/>
        <v/>
      </c>
      <c r="PM453" s="251" t="str">
        <f t="shared" si="1410"/>
        <v/>
      </c>
      <c r="PN453" s="251" t="str">
        <f t="shared" si="1411"/>
        <v/>
      </c>
      <c r="PO453" s="251" t="str">
        <f t="shared" si="1412"/>
        <v/>
      </c>
      <c r="PP453" s="251" t="str">
        <f t="shared" si="1413"/>
        <v/>
      </c>
      <c r="PQ453" s="251" t="str">
        <f t="shared" si="1414"/>
        <v/>
      </c>
      <c r="PR453" s="251" t="str">
        <f t="shared" si="1415"/>
        <v/>
      </c>
      <c r="PS453" s="251" t="str">
        <f t="shared" si="1416"/>
        <v/>
      </c>
      <c r="PT453" s="251" t="str">
        <f t="shared" si="1417"/>
        <v/>
      </c>
      <c r="PU453" s="251" t="str">
        <f t="shared" si="1418"/>
        <v/>
      </c>
      <c r="PV453" s="251" t="str">
        <f t="shared" si="1419"/>
        <v/>
      </c>
      <c r="PW453" s="251" t="str">
        <f t="shared" si="1420"/>
        <v/>
      </c>
      <c r="PX453" s="251" t="str">
        <f t="shared" si="1421"/>
        <v/>
      </c>
      <c r="PY453" s="251" t="str">
        <f t="shared" si="1422"/>
        <v/>
      </c>
      <c r="PZ453" s="251" t="str">
        <f t="shared" si="1423"/>
        <v/>
      </c>
      <c r="QA453" s="251" t="str">
        <f t="shared" si="1424"/>
        <v/>
      </c>
      <c r="QB453" s="251" t="str">
        <f t="shared" si="1425"/>
        <v/>
      </c>
      <c r="QC453" s="251" t="str">
        <f t="shared" si="1426"/>
        <v/>
      </c>
      <c r="QD453" s="251" t="str">
        <f t="shared" si="1427"/>
        <v/>
      </c>
      <c r="QE453" s="251" t="str">
        <f t="shared" si="1428"/>
        <v/>
      </c>
      <c r="QF453" s="63">
        <f t="shared" si="1429"/>
        <v>0</v>
      </c>
      <c r="QG453" s="59"/>
      <c r="QH453" s="59"/>
      <c r="QI453" s="59"/>
      <c r="QJ453" s="59"/>
      <c r="QK453" s="59"/>
      <c r="QL453" s="59"/>
      <c r="QM453" s="59"/>
      <c r="QN453" s="59"/>
    </row>
    <row r="454" spans="1:456" ht="6.75" customHeight="1" x14ac:dyDescent="0.25">
      <c r="A454" s="68"/>
      <c r="B454" s="389" t="str">
        <f t="shared" si="1291"/>
        <v/>
      </c>
      <c r="C454" s="72"/>
      <c r="D454" s="188"/>
      <c r="E454" s="59"/>
      <c r="F454" s="229"/>
      <c r="G454" s="295"/>
      <c r="H454" s="295"/>
      <c r="I454" s="229"/>
      <c r="J454" s="295"/>
      <c r="K454" s="295"/>
      <c r="L454" s="229"/>
      <c r="M454" s="295"/>
      <c r="N454" s="295"/>
      <c r="O454" s="229"/>
      <c r="P454" s="295"/>
      <c r="Q454" s="295"/>
      <c r="R454" s="229"/>
      <c r="S454" s="230"/>
      <c r="T454" s="231"/>
      <c r="U454" s="229"/>
      <c r="V454" s="230"/>
      <c r="W454" s="231"/>
      <c r="X454" s="229"/>
      <c r="Y454" s="230"/>
      <c r="Z454" s="231"/>
      <c r="AA454" s="229"/>
      <c r="AB454" s="295"/>
      <c r="AC454" s="295"/>
      <c r="AD454" s="229"/>
      <c r="AE454" s="295"/>
      <c r="AF454" s="295"/>
      <c r="AG454" s="229"/>
      <c r="AH454" s="295"/>
      <c r="AI454" s="295"/>
      <c r="AJ454" s="229"/>
      <c r="AK454" s="295"/>
      <c r="AL454" s="295"/>
      <c r="AM454" s="229"/>
      <c r="AN454" s="295"/>
      <c r="AO454" s="295"/>
      <c r="AP454" s="243"/>
      <c r="AQ454" s="295"/>
      <c r="AR454" s="290"/>
      <c r="AS454" s="243"/>
      <c r="AT454" s="295"/>
      <c r="AU454" s="290"/>
      <c r="AV454" s="229"/>
      <c r="AW454" s="230"/>
      <c r="AX454" s="231"/>
      <c r="AY454" s="229"/>
      <c r="AZ454" s="230"/>
      <c r="BA454" s="231"/>
      <c r="BB454" s="229"/>
      <c r="BC454" s="230"/>
      <c r="BD454" s="231"/>
      <c r="BE454" s="229"/>
      <c r="BF454" s="230"/>
      <c r="BG454" s="231"/>
      <c r="BH454" s="229"/>
      <c r="BI454" s="230"/>
      <c r="BJ454" s="231"/>
      <c r="BK454" s="243"/>
      <c r="BL454" s="230"/>
      <c r="BM454" s="231"/>
      <c r="BN454" s="243"/>
      <c r="BO454" s="230"/>
      <c r="BP454" s="231"/>
      <c r="BQ454" s="229"/>
      <c r="BR454" s="230"/>
      <c r="BS454" s="231"/>
      <c r="BT454" s="229"/>
      <c r="BU454" s="230"/>
      <c r="BV454" s="231"/>
      <c r="BW454" s="229"/>
      <c r="BX454" s="230"/>
      <c r="BY454" s="231"/>
      <c r="BZ454" s="229"/>
      <c r="CA454" s="230"/>
      <c r="CB454" s="231"/>
      <c r="CC454" s="229"/>
      <c r="CD454" s="230"/>
      <c r="CE454" s="231"/>
      <c r="CF454" s="331"/>
      <c r="CG454" s="332"/>
      <c r="CH454" s="385"/>
      <c r="CI454" s="331"/>
      <c r="CJ454" s="332"/>
      <c r="CK454" s="385"/>
      <c r="CL454" s="243"/>
      <c r="CM454" s="230"/>
      <c r="CN454" s="354"/>
      <c r="CO454" s="243"/>
      <c r="CP454" s="230"/>
      <c r="CQ454" s="231"/>
      <c r="CR454" s="331"/>
      <c r="CS454" s="332"/>
      <c r="CT454" s="333"/>
      <c r="CU454" s="229"/>
      <c r="CV454" s="230"/>
      <c r="CW454" s="231"/>
      <c r="CX454" s="331"/>
      <c r="CY454" s="332"/>
      <c r="CZ454" s="333"/>
      <c r="DA454" s="331"/>
      <c r="DB454" s="332"/>
      <c r="DC454" s="333"/>
      <c r="DD454" s="331"/>
      <c r="DE454" s="332"/>
      <c r="DF454" s="333"/>
      <c r="DG454" s="331"/>
      <c r="DH454" s="332"/>
      <c r="DI454" s="333"/>
      <c r="DJ454" s="229"/>
      <c r="DK454" s="230"/>
      <c r="DL454" s="231"/>
      <c r="DM454" s="229"/>
      <c r="DN454" s="230"/>
      <c r="DO454" s="231"/>
      <c r="DP454" s="331"/>
      <c r="DQ454" s="332"/>
      <c r="DR454" s="333"/>
      <c r="DS454" s="331"/>
      <c r="DT454" s="332"/>
      <c r="DU454" s="333"/>
      <c r="DV454" s="331"/>
      <c r="DW454" s="332"/>
      <c r="DX454" s="333"/>
      <c r="DY454" s="331"/>
      <c r="DZ454" s="332"/>
      <c r="EA454" s="333"/>
      <c r="EB454" s="331"/>
      <c r="EC454" s="332"/>
      <c r="ED454" s="333"/>
      <c r="EE454" s="331"/>
      <c r="EF454" s="332"/>
      <c r="EG454" s="333"/>
      <c r="EH454" s="229"/>
      <c r="EI454" s="230"/>
      <c r="EJ454" s="231"/>
      <c r="EK454" s="229"/>
      <c r="EL454" s="230"/>
      <c r="EM454" s="231"/>
      <c r="EN454" s="244"/>
      <c r="EO454" s="269" t="str">
        <f t="shared" si="1292"/>
        <v/>
      </c>
      <c r="EP454" s="444" t="s">
        <v>1247</v>
      </c>
      <c r="EQ454" s="360" t="str">
        <f t="shared" si="1430"/>
        <v/>
      </c>
      <c r="ER454" s="360" t="str">
        <f t="shared" si="1431"/>
        <v/>
      </c>
      <c r="ES454" s="360" t="str">
        <f t="shared" si="1432"/>
        <v/>
      </c>
      <c r="ET454" s="360" t="str">
        <f t="shared" si="1433"/>
        <v/>
      </c>
      <c r="EU454" s="360" t="str">
        <f t="shared" si="1434"/>
        <v/>
      </c>
      <c r="EV454" s="360" t="str">
        <f t="shared" si="1435"/>
        <v/>
      </c>
      <c r="EW454" s="360" t="str">
        <f t="shared" si="1436"/>
        <v/>
      </c>
      <c r="EX454" s="360" t="str">
        <f t="shared" si="1437"/>
        <v/>
      </c>
      <c r="EY454" s="360" t="str">
        <f t="shared" si="1438"/>
        <v/>
      </c>
      <c r="EZ454" s="360" t="str">
        <f t="shared" si="1439"/>
        <v/>
      </c>
      <c r="FA454" s="360" t="str">
        <f t="shared" si="1440"/>
        <v/>
      </c>
      <c r="FB454" s="360" t="str">
        <f t="shared" si="1441"/>
        <v/>
      </c>
      <c r="FC454" s="360" t="str">
        <f t="shared" si="1442"/>
        <v/>
      </c>
      <c r="FD454" s="360" t="str">
        <f t="shared" si="1443"/>
        <v/>
      </c>
      <c r="FE454" s="360" t="str">
        <f t="shared" si="1444"/>
        <v/>
      </c>
      <c r="FF454" s="360" t="str">
        <f t="shared" si="1445"/>
        <v/>
      </c>
      <c r="FG454" s="360" t="str">
        <f t="shared" si="1446"/>
        <v/>
      </c>
      <c r="FH454" s="360" t="str">
        <f t="shared" si="1447"/>
        <v/>
      </c>
      <c r="FI454" s="360" t="str">
        <f t="shared" si="1448"/>
        <v/>
      </c>
      <c r="FJ454" s="360" t="str">
        <f t="shared" si="1449"/>
        <v/>
      </c>
      <c r="FK454" s="360" t="str">
        <f t="shared" si="1450"/>
        <v/>
      </c>
      <c r="FL454" s="360" t="str">
        <f t="shared" si="1451"/>
        <v/>
      </c>
      <c r="FM454" s="360" t="str">
        <f t="shared" si="1452"/>
        <v/>
      </c>
      <c r="FN454" s="360" t="str">
        <f t="shared" si="1453"/>
        <v/>
      </c>
      <c r="FO454" s="360" t="str">
        <f t="shared" si="1454"/>
        <v/>
      </c>
      <c r="FP454" s="360" t="str">
        <f t="shared" si="1455"/>
        <v/>
      </c>
      <c r="FQ454" s="360" t="str">
        <f t="shared" si="1456"/>
        <v/>
      </c>
      <c r="FR454" s="360" t="str">
        <f t="shared" si="1457"/>
        <v/>
      </c>
      <c r="FS454" s="360" t="str">
        <f t="shared" si="1458"/>
        <v/>
      </c>
      <c r="FT454" s="360" t="str">
        <f t="shared" si="1293"/>
        <v/>
      </c>
      <c r="FU454" s="360" t="str">
        <f t="shared" si="1459"/>
        <v/>
      </c>
      <c r="FV454" s="360" t="str">
        <f t="shared" si="1460"/>
        <v/>
      </c>
      <c r="FW454" s="360" t="str">
        <f t="shared" si="1461"/>
        <v/>
      </c>
      <c r="FX454" s="360" t="str">
        <f t="shared" si="1462"/>
        <v/>
      </c>
      <c r="FY454" s="360" t="str">
        <f t="shared" si="1463"/>
        <v/>
      </c>
      <c r="FZ454" s="360" t="str">
        <f t="shared" si="1464"/>
        <v/>
      </c>
      <c r="GA454" s="360" t="str">
        <f t="shared" si="1465"/>
        <v/>
      </c>
      <c r="GB454" s="360" t="str">
        <f t="shared" si="1466"/>
        <v/>
      </c>
      <c r="GC454" s="360" t="str">
        <f t="shared" si="1467"/>
        <v/>
      </c>
      <c r="GD454" s="360" t="str">
        <f t="shared" si="1468"/>
        <v/>
      </c>
      <c r="GE454" s="360" t="str">
        <f t="shared" si="1469"/>
        <v/>
      </c>
      <c r="GF454" s="360" t="str">
        <f t="shared" si="1470"/>
        <v/>
      </c>
      <c r="GG454" s="360" t="str">
        <f t="shared" si="1471"/>
        <v/>
      </c>
      <c r="GH454" s="360" t="str">
        <f t="shared" si="1472"/>
        <v/>
      </c>
      <c r="GI454" s="360" t="str">
        <f t="shared" si="1473"/>
        <v/>
      </c>
      <c r="GJ454" s="360" t="str">
        <f t="shared" si="1474"/>
        <v/>
      </c>
      <c r="GK454" s="444" t="s">
        <v>1247</v>
      </c>
      <c r="GL454" s="361" t="str">
        <f t="shared" si="1294"/>
        <v>-</v>
      </c>
      <c r="GM454" s="361" t="str">
        <f t="shared" si="1295"/>
        <v>-</v>
      </c>
      <c r="GN454" s="361" t="str">
        <f t="shared" si="1296"/>
        <v>-</v>
      </c>
      <c r="GO454" s="361" t="str">
        <f t="shared" si="1297"/>
        <v>-</v>
      </c>
      <c r="GP454" s="361" t="str">
        <f t="shared" si="1298"/>
        <v>-</v>
      </c>
      <c r="GQ454" s="361" t="str">
        <f t="shared" si="1299"/>
        <v>-</v>
      </c>
      <c r="GR454" s="361" t="str">
        <f t="shared" si="1300"/>
        <v>-</v>
      </c>
      <c r="GS454" s="361" t="str">
        <f t="shared" si="1301"/>
        <v>-</v>
      </c>
      <c r="GT454" s="361" t="str">
        <f t="shared" si="1302"/>
        <v>-</v>
      </c>
      <c r="GU454" s="361" t="str">
        <f t="shared" si="1303"/>
        <v>-</v>
      </c>
      <c r="GV454" s="361" t="str">
        <f t="shared" si="1304"/>
        <v>-</v>
      </c>
      <c r="GW454" s="361" t="str">
        <f t="shared" si="1305"/>
        <v>-</v>
      </c>
      <c r="GX454" s="361" t="str">
        <f t="shared" si="1306"/>
        <v>-</v>
      </c>
      <c r="GY454" s="361" t="str">
        <f t="shared" si="1307"/>
        <v>-</v>
      </c>
      <c r="GZ454" s="361" t="str">
        <f t="shared" si="1308"/>
        <v>-</v>
      </c>
      <c r="HA454" s="361" t="str">
        <f t="shared" si="1309"/>
        <v>-</v>
      </c>
      <c r="HB454" s="361" t="str">
        <f t="shared" si="1310"/>
        <v>-</v>
      </c>
      <c r="HC454" s="361" t="str">
        <f t="shared" si="1311"/>
        <v>-</v>
      </c>
      <c r="HD454" s="361" t="str">
        <f t="shared" si="1312"/>
        <v>-</v>
      </c>
      <c r="HE454" s="361" t="str">
        <f t="shared" si="1313"/>
        <v>-</v>
      </c>
      <c r="HF454" s="361" t="str">
        <f t="shared" si="1314"/>
        <v>-</v>
      </c>
      <c r="HG454" s="361" t="str">
        <f t="shared" si="1315"/>
        <v>-</v>
      </c>
      <c r="HH454" s="361" t="str">
        <f t="shared" si="1316"/>
        <v>-</v>
      </c>
      <c r="HI454" s="361" t="str">
        <f t="shared" si="1317"/>
        <v>-</v>
      </c>
      <c r="HJ454" s="361" t="str">
        <f t="shared" si="1318"/>
        <v>-</v>
      </c>
      <c r="HK454" s="361" t="str">
        <f t="shared" si="1319"/>
        <v>-</v>
      </c>
      <c r="HL454" s="361" t="str">
        <f t="shared" si="1320"/>
        <v>-</v>
      </c>
      <c r="HM454" s="361" t="str">
        <f t="shared" si="1321"/>
        <v>-</v>
      </c>
      <c r="HN454" s="361" t="str">
        <f t="shared" si="1322"/>
        <v>-</v>
      </c>
      <c r="HO454" s="361" t="str">
        <f t="shared" si="1323"/>
        <v>-</v>
      </c>
      <c r="HP454" s="361" t="str">
        <f t="shared" si="1324"/>
        <v>-</v>
      </c>
      <c r="HQ454" s="361" t="str">
        <f t="shared" si="1325"/>
        <v>-</v>
      </c>
      <c r="HR454" s="361" t="str">
        <f t="shared" si="1326"/>
        <v>-</v>
      </c>
      <c r="HS454" s="361" t="str">
        <f t="shared" si="1327"/>
        <v>-</v>
      </c>
      <c r="HT454" s="361" t="str">
        <f t="shared" si="1328"/>
        <v>-</v>
      </c>
      <c r="HU454" s="361" t="str">
        <f t="shared" si="1329"/>
        <v>-</v>
      </c>
      <c r="HV454" s="361" t="str">
        <f t="shared" si="1330"/>
        <v>-</v>
      </c>
      <c r="HW454" s="361" t="str">
        <f t="shared" si="1331"/>
        <v>-</v>
      </c>
      <c r="HX454" s="361" t="str">
        <f t="shared" si="1332"/>
        <v>-</v>
      </c>
      <c r="HY454" s="361" t="str">
        <f t="shared" si="1333"/>
        <v>-</v>
      </c>
      <c r="HZ454" s="361" t="str">
        <f t="shared" si="1334"/>
        <v>-</v>
      </c>
      <c r="IA454" s="361" t="str">
        <f t="shared" si="1335"/>
        <v>-</v>
      </c>
      <c r="IB454" s="361" t="str">
        <f t="shared" si="1336"/>
        <v>-</v>
      </c>
      <c r="IC454" s="361" t="str">
        <f t="shared" si="1337"/>
        <v>-</v>
      </c>
      <c r="ID454" s="361" t="str">
        <f t="shared" si="1338"/>
        <v>-</v>
      </c>
      <c r="IE454" s="361" t="str">
        <f t="shared" si="1339"/>
        <v>-</v>
      </c>
      <c r="IF454" s="444" t="s">
        <v>1247</v>
      </c>
      <c r="IG454" s="56" t="str">
        <f t="shared" si="1475"/>
        <v>-</v>
      </c>
      <c r="IH454" s="56" t="str">
        <f t="shared" si="1476"/>
        <v>-</v>
      </c>
      <c r="II454" s="56" t="str">
        <f t="shared" si="1477"/>
        <v>-</v>
      </c>
      <c r="IJ454" s="56" t="str">
        <f t="shared" si="1478"/>
        <v>-</v>
      </c>
      <c r="IK454" s="56" t="str">
        <f t="shared" si="1340"/>
        <v>-</v>
      </c>
      <c r="IL454" s="56" t="str">
        <f t="shared" si="1341"/>
        <v>-</v>
      </c>
      <c r="IM454" s="56" t="str">
        <f t="shared" si="1342"/>
        <v>-</v>
      </c>
      <c r="IN454" s="56" t="str">
        <f t="shared" si="1343"/>
        <v>-</v>
      </c>
      <c r="IO454" s="56" t="str">
        <f t="shared" si="1344"/>
        <v>-</v>
      </c>
      <c r="IP454" s="56" t="str">
        <f t="shared" si="1345"/>
        <v>-</v>
      </c>
      <c r="IQ454" s="56" t="str">
        <f t="shared" si="1346"/>
        <v>-</v>
      </c>
      <c r="IR454" s="56" t="str">
        <f t="shared" si="1347"/>
        <v>-</v>
      </c>
      <c r="IS454" s="56" t="str">
        <f t="shared" si="1348"/>
        <v>-</v>
      </c>
      <c r="IT454" s="56" t="str">
        <f t="shared" si="1349"/>
        <v>-</v>
      </c>
      <c r="IU454" s="56" t="str">
        <f t="shared" si="1350"/>
        <v>-</v>
      </c>
      <c r="IV454" s="56" t="str">
        <f t="shared" si="1351"/>
        <v>-</v>
      </c>
      <c r="IW454" s="56" t="str">
        <f t="shared" si="1352"/>
        <v>-</v>
      </c>
      <c r="IX454" s="56" t="str">
        <f t="shared" si="1353"/>
        <v>-</v>
      </c>
      <c r="IY454" s="56" t="str">
        <f t="shared" si="1354"/>
        <v>-</v>
      </c>
      <c r="IZ454" s="56" t="str">
        <f t="shared" si="1355"/>
        <v>-</v>
      </c>
      <c r="JA454" s="56" t="str">
        <f t="shared" si="1356"/>
        <v>-</v>
      </c>
      <c r="JB454" s="56" t="str">
        <f t="shared" si="1357"/>
        <v>-</v>
      </c>
      <c r="JC454" s="56" t="str">
        <f t="shared" si="1358"/>
        <v>-</v>
      </c>
      <c r="JD454" s="56" t="str">
        <f t="shared" si="1359"/>
        <v>-</v>
      </c>
      <c r="JE454" s="56" t="str">
        <f t="shared" si="1360"/>
        <v>-</v>
      </c>
      <c r="JF454" s="56" t="str">
        <f t="shared" si="1361"/>
        <v>-</v>
      </c>
      <c r="JG454" s="56" t="str">
        <f t="shared" si="1362"/>
        <v>-</v>
      </c>
      <c r="JH454" s="56" t="str">
        <f t="shared" si="1363"/>
        <v>-</v>
      </c>
      <c r="JI454" s="56" t="str">
        <f t="shared" si="1364"/>
        <v>-</v>
      </c>
      <c r="JJ454" s="56" t="str">
        <f t="shared" si="1365"/>
        <v>-</v>
      </c>
      <c r="JK454" s="56" t="str">
        <f t="shared" si="1366"/>
        <v>-</v>
      </c>
      <c r="JL454" s="56" t="str">
        <f t="shared" si="1367"/>
        <v>-</v>
      </c>
      <c r="JM454" s="56" t="str">
        <f t="shared" si="1368"/>
        <v>-</v>
      </c>
      <c r="JN454" s="56" t="str">
        <f t="shared" si="1369"/>
        <v>-</v>
      </c>
      <c r="JO454" s="56" t="str">
        <f t="shared" si="1370"/>
        <v>-</v>
      </c>
      <c r="JP454" s="56" t="str">
        <f t="shared" si="1371"/>
        <v>-</v>
      </c>
      <c r="JQ454" s="56" t="str">
        <f t="shared" si="1372"/>
        <v>-</v>
      </c>
      <c r="JR454" s="56" t="str">
        <f t="shared" si="1373"/>
        <v>-</v>
      </c>
      <c r="JS454" s="56" t="str">
        <f t="shared" si="1374"/>
        <v>-</v>
      </c>
      <c r="JT454" s="56" t="str">
        <f t="shared" si="1375"/>
        <v>-</v>
      </c>
      <c r="JU454" s="56" t="str">
        <f t="shared" si="1376"/>
        <v>-</v>
      </c>
      <c r="JV454" s="56" t="str">
        <f t="shared" si="1377"/>
        <v>-</v>
      </c>
      <c r="JW454" s="56" t="str">
        <f t="shared" si="1378"/>
        <v>-</v>
      </c>
      <c r="JX454" s="56" t="str">
        <f t="shared" si="1379"/>
        <v>-</v>
      </c>
      <c r="JY454" s="56" t="str">
        <f t="shared" si="1380"/>
        <v>-</v>
      </c>
      <c r="JZ454" s="56" t="str">
        <f t="shared" si="1381"/>
        <v>-</v>
      </c>
      <c r="KA454" s="444" t="s">
        <v>1247</v>
      </c>
      <c r="KB454" s="360">
        <f>IF(ISNUMBER(INDEX($EQ$15:$GK$521,$B454,EO$11)),MAX(KB$14:KB453)+1,0)</f>
        <v>0</v>
      </c>
      <c r="KC454" s="360" t="str">
        <f t="shared" si="1479"/>
        <v/>
      </c>
      <c r="KD454" s="373" t="s">
        <v>2</v>
      </c>
      <c r="KE454" s="215"/>
      <c r="KF454" s="60"/>
      <c r="KG454" s="60"/>
      <c r="KH454" s="60"/>
      <c r="KI454" s="60"/>
      <c r="KJ454" s="60"/>
      <c r="KK454" s="60"/>
      <c r="KL454" s="60"/>
      <c r="KM454" s="60"/>
      <c r="KN454" s="60"/>
      <c r="KO454" s="60"/>
      <c r="KP454" s="60"/>
      <c r="KQ454" s="60"/>
      <c r="KR454" s="60"/>
      <c r="KS454" s="60"/>
      <c r="KT454" s="60"/>
      <c r="KU454" s="60"/>
      <c r="KV454" s="60"/>
      <c r="KW454" s="60"/>
      <c r="KX454" s="60"/>
      <c r="KY454" s="60"/>
      <c r="KZ454" s="283" t="str">
        <f t="shared" si="1382"/>
        <v/>
      </c>
      <c r="LA454" s="26"/>
      <c r="LB454" s="18"/>
      <c r="LC454" s="18"/>
      <c r="LD454" s="18"/>
      <c r="LE454" s="18"/>
      <c r="LF454" s="18"/>
      <c r="LG454" s="18"/>
      <c r="LH454" s="18"/>
      <c r="LI454" s="18"/>
      <c r="LJ454" s="18"/>
      <c r="LK454" s="18"/>
      <c r="LL454" s="18"/>
      <c r="LM454" s="18"/>
      <c r="LN454" s="63"/>
      <c r="LO454" s="251">
        <f t="shared" si="1383"/>
        <v>0</v>
      </c>
      <c r="LP454" s="251">
        <f t="shared" si="1384"/>
        <v>0</v>
      </c>
      <c r="LQ454" s="251">
        <f t="shared" si="1385"/>
        <v>0</v>
      </c>
      <c r="LR454" s="251">
        <f t="shared" si="1386"/>
        <v>0</v>
      </c>
      <c r="LS454" s="251">
        <f t="shared" si="1387"/>
        <v>0</v>
      </c>
      <c r="LT454" s="251">
        <f t="shared" si="1388"/>
        <v>0</v>
      </c>
      <c r="LU454" s="251">
        <f t="shared" si="1389"/>
        <v>0</v>
      </c>
      <c r="LV454" s="251">
        <f t="shared" si="1390"/>
        <v>0</v>
      </c>
      <c r="LW454" s="251">
        <f t="shared" si="1391"/>
        <v>0</v>
      </c>
      <c r="LX454" s="251">
        <f t="shared" si="1392"/>
        <v>0</v>
      </c>
      <c r="LY454" s="251">
        <f t="shared" si="1393"/>
        <v>0</v>
      </c>
      <c r="LZ454" s="251">
        <f t="shared" si="1394"/>
        <v>0</v>
      </c>
      <c r="MA454" s="63" t="str">
        <f t="shared" si="1395"/>
        <v/>
      </c>
      <c r="MB454" s="63" t="str">
        <f t="shared" si="1480"/>
        <v/>
      </c>
      <c r="MC454" s="63">
        <f t="shared" si="1481"/>
        <v>440</v>
      </c>
      <c r="MD454" s="63" t="str">
        <f t="shared" si="1482"/>
        <v/>
      </c>
      <c r="ME454" s="63" t="str">
        <f t="shared" si="1483"/>
        <v/>
      </c>
      <c r="MF454" s="315" t="str">
        <f t="shared" si="1396"/>
        <v/>
      </c>
      <c r="MG454" s="315">
        <f>IF(ISNUMBER(MATCH(EO454,$ME$15:$ME$520,0)),0,MAX(MG$14:MG453)+1)</f>
        <v>0</v>
      </c>
      <c r="MH454" s="315" t="str">
        <f t="shared" si="1397"/>
        <v/>
      </c>
      <c r="MI454" s="369"/>
      <c r="MJ454" s="68"/>
      <c r="MK454" s="18"/>
      <c r="ML454" s="242"/>
      <c r="MM454" s="242"/>
      <c r="MN454" s="59"/>
      <c r="MO454" s="59"/>
      <c r="MP454" s="285"/>
      <c r="MQ454" s="59"/>
      <c r="MR454" s="59"/>
      <c r="MS454" s="285"/>
      <c r="MT454" s="59"/>
      <c r="MU454" s="285"/>
      <c r="MV454" s="59"/>
      <c r="MW454" s="59"/>
      <c r="MX454" s="59"/>
      <c r="MY454" s="59"/>
      <c r="MZ454" s="59"/>
      <c r="NA454" s="59"/>
      <c r="NB454" s="59"/>
      <c r="NC454" s="59"/>
      <c r="ND454" s="59"/>
      <c r="NE454" s="59"/>
      <c r="NF454" s="59"/>
      <c r="NG454" s="59"/>
      <c r="NH454" s="59"/>
      <c r="NI454" s="59"/>
      <c r="NJ454" s="59"/>
      <c r="NK454" s="59"/>
      <c r="NL454" s="454"/>
      <c r="NM454" s="454"/>
      <c r="NN454" s="59"/>
      <c r="NO454" s="18"/>
      <c r="NP454" s="18"/>
      <c r="NQ454" s="18"/>
      <c r="NR454" s="18"/>
      <c r="NS454" s="18"/>
      <c r="NT454" s="18"/>
      <c r="NU454" s="18"/>
      <c r="NV454" s="18"/>
      <c r="NW454" s="18"/>
      <c r="NX454" s="18"/>
      <c r="NY454" s="18"/>
      <c r="NZ454" s="18"/>
      <c r="OA454" s="18"/>
      <c r="OB454" s="18"/>
      <c r="OC454" s="18"/>
      <c r="OZ454" s="59"/>
      <c r="PA454" s="251" t="str">
        <f t="shared" si="1398"/>
        <v/>
      </c>
      <c r="PB454" s="251" t="str">
        <f t="shared" si="1399"/>
        <v/>
      </c>
      <c r="PC454" s="251" t="str">
        <f t="shared" si="1400"/>
        <v/>
      </c>
      <c r="PD454" s="251" t="str">
        <f t="shared" si="1401"/>
        <v/>
      </c>
      <c r="PE454" s="251" t="str">
        <f t="shared" si="1402"/>
        <v/>
      </c>
      <c r="PF454" s="251" t="str">
        <f t="shared" si="1403"/>
        <v/>
      </c>
      <c r="PG454" s="251" t="str">
        <f t="shared" si="1404"/>
        <v/>
      </c>
      <c r="PH454" s="251" t="str">
        <f t="shared" si="1405"/>
        <v/>
      </c>
      <c r="PI454" s="251" t="str">
        <f t="shared" si="1406"/>
        <v/>
      </c>
      <c r="PJ454" s="251" t="str">
        <f t="shared" si="1407"/>
        <v/>
      </c>
      <c r="PK454" s="251" t="str">
        <f t="shared" si="1408"/>
        <v/>
      </c>
      <c r="PL454" s="251" t="str">
        <f t="shared" si="1409"/>
        <v/>
      </c>
      <c r="PM454" s="251" t="str">
        <f t="shared" si="1410"/>
        <v/>
      </c>
      <c r="PN454" s="251" t="str">
        <f t="shared" si="1411"/>
        <v/>
      </c>
      <c r="PO454" s="251" t="str">
        <f t="shared" si="1412"/>
        <v/>
      </c>
      <c r="PP454" s="251" t="str">
        <f t="shared" si="1413"/>
        <v/>
      </c>
      <c r="PQ454" s="251" t="str">
        <f t="shared" si="1414"/>
        <v/>
      </c>
      <c r="PR454" s="251" t="str">
        <f t="shared" si="1415"/>
        <v/>
      </c>
      <c r="PS454" s="251" t="str">
        <f t="shared" si="1416"/>
        <v/>
      </c>
      <c r="PT454" s="251" t="str">
        <f t="shared" si="1417"/>
        <v/>
      </c>
      <c r="PU454" s="251" t="str">
        <f t="shared" si="1418"/>
        <v/>
      </c>
      <c r="PV454" s="251" t="str">
        <f t="shared" si="1419"/>
        <v/>
      </c>
      <c r="PW454" s="251" t="str">
        <f t="shared" si="1420"/>
        <v/>
      </c>
      <c r="PX454" s="251" t="str">
        <f t="shared" si="1421"/>
        <v/>
      </c>
      <c r="PY454" s="251" t="str">
        <f t="shared" si="1422"/>
        <v/>
      </c>
      <c r="PZ454" s="251" t="str">
        <f t="shared" si="1423"/>
        <v/>
      </c>
      <c r="QA454" s="251" t="str">
        <f t="shared" si="1424"/>
        <v/>
      </c>
      <c r="QB454" s="251" t="str">
        <f t="shared" si="1425"/>
        <v/>
      </c>
      <c r="QC454" s="251" t="str">
        <f t="shared" si="1426"/>
        <v/>
      </c>
      <c r="QD454" s="251" t="str">
        <f t="shared" si="1427"/>
        <v/>
      </c>
      <c r="QE454" s="251" t="str">
        <f t="shared" si="1428"/>
        <v/>
      </c>
      <c r="QF454" s="63">
        <f t="shared" si="1429"/>
        <v>0</v>
      </c>
      <c r="QG454" s="59"/>
      <c r="QH454" s="59"/>
      <c r="QI454" s="59"/>
      <c r="QJ454" s="59"/>
      <c r="QK454" s="59"/>
      <c r="QL454" s="59"/>
      <c r="QM454" s="59"/>
      <c r="QN454" s="59"/>
    </row>
    <row r="455" spans="1:456" ht="6.75" customHeight="1" x14ac:dyDescent="0.25">
      <c r="A455" s="68"/>
      <c r="B455" s="389" t="str">
        <f t="shared" si="1291"/>
        <v/>
      </c>
      <c r="C455" s="72"/>
      <c r="D455" s="188"/>
      <c r="E455" s="59"/>
      <c r="F455" s="229"/>
      <c r="G455" s="295"/>
      <c r="H455" s="295"/>
      <c r="I455" s="229"/>
      <c r="J455" s="295"/>
      <c r="K455" s="295"/>
      <c r="L455" s="229"/>
      <c r="M455" s="295"/>
      <c r="N455" s="295"/>
      <c r="O455" s="229"/>
      <c r="P455" s="295"/>
      <c r="Q455" s="295"/>
      <c r="R455" s="229"/>
      <c r="S455" s="230"/>
      <c r="T455" s="231"/>
      <c r="U455" s="229"/>
      <c r="V455" s="230"/>
      <c r="W455" s="231"/>
      <c r="X455" s="229"/>
      <c r="Y455" s="230"/>
      <c r="Z455" s="231"/>
      <c r="AA455" s="229"/>
      <c r="AB455" s="295"/>
      <c r="AC455" s="295"/>
      <c r="AD455" s="229"/>
      <c r="AE455" s="295"/>
      <c r="AF455" s="295"/>
      <c r="AG455" s="229"/>
      <c r="AH455" s="295"/>
      <c r="AI455" s="295"/>
      <c r="AJ455" s="229"/>
      <c r="AK455" s="295"/>
      <c r="AL455" s="295"/>
      <c r="AM455" s="229"/>
      <c r="AN455" s="295"/>
      <c r="AO455" s="295"/>
      <c r="AP455" s="243"/>
      <c r="AQ455" s="295"/>
      <c r="AR455" s="290"/>
      <c r="AS455" s="243"/>
      <c r="AT455" s="295"/>
      <c r="AU455" s="290"/>
      <c r="AV455" s="229"/>
      <c r="AW455" s="230"/>
      <c r="AX455" s="231"/>
      <c r="AY455" s="229"/>
      <c r="AZ455" s="230"/>
      <c r="BA455" s="231"/>
      <c r="BB455" s="229"/>
      <c r="BC455" s="230"/>
      <c r="BD455" s="231"/>
      <c r="BE455" s="229"/>
      <c r="BF455" s="230"/>
      <c r="BG455" s="231"/>
      <c r="BH455" s="229"/>
      <c r="BI455" s="230"/>
      <c r="BJ455" s="231"/>
      <c r="BK455" s="243"/>
      <c r="BL455" s="230"/>
      <c r="BM455" s="231"/>
      <c r="BN455" s="243"/>
      <c r="BO455" s="230"/>
      <c r="BP455" s="231"/>
      <c r="BQ455" s="229"/>
      <c r="BR455" s="230"/>
      <c r="BS455" s="231"/>
      <c r="BT455" s="229"/>
      <c r="BU455" s="230"/>
      <c r="BV455" s="231"/>
      <c r="BW455" s="229"/>
      <c r="BX455" s="230"/>
      <c r="BY455" s="231"/>
      <c r="BZ455" s="229"/>
      <c r="CA455" s="230"/>
      <c r="CB455" s="231"/>
      <c r="CC455" s="229"/>
      <c r="CD455" s="230"/>
      <c r="CE455" s="231"/>
      <c r="CF455" s="331"/>
      <c r="CG455" s="332"/>
      <c r="CH455" s="385"/>
      <c r="CI455" s="331"/>
      <c r="CJ455" s="332"/>
      <c r="CK455" s="385"/>
      <c r="CL455" s="243"/>
      <c r="CM455" s="230"/>
      <c r="CN455" s="354"/>
      <c r="CO455" s="243"/>
      <c r="CP455" s="230"/>
      <c r="CQ455" s="231"/>
      <c r="CR455" s="331"/>
      <c r="CS455" s="332"/>
      <c r="CT455" s="333"/>
      <c r="CU455" s="229"/>
      <c r="CV455" s="230"/>
      <c r="CW455" s="231"/>
      <c r="CX455" s="331"/>
      <c r="CY455" s="332"/>
      <c r="CZ455" s="333"/>
      <c r="DA455" s="331"/>
      <c r="DB455" s="332"/>
      <c r="DC455" s="333"/>
      <c r="DD455" s="331"/>
      <c r="DE455" s="332"/>
      <c r="DF455" s="333"/>
      <c r="DG455" s="331"/>
      <c r="DH455" s="332"/>
      <c r="DI455" s="333"/>
      <c r="DJ455" s="229"/>
      <c r="DK455" s="230"/>
      <c r="DL455" s="231"/>
      <c r="DM455" s="229"/>
      <c r="DN455" s="230"/>
      <c r="DO455" s="231"/>
      <c r="DP455" s="331"/>
      <c r="DQ455" s="332"/>
      <c r="DR455" s="333"/>
      <c r="DS455" s="331"/>
      <c r="DT455" s="332"/>
      <c r="DU455" s="333"/>
      <c r="DV455" s="331"/>
      <c r="DW455" s="332"/>
      <c r="DX455" s="333"/>
      <c r="DY455" s="331"/>
      <c r="DZ455" s="332"/>
      <c r="EA455" s="333"/>
      <c r="EB455" s="331"/>
      <c r="EC455" s="332"/>
      <c r="ED455" s="333"/>
      <c r="EE455" s="331"/>
      <c r="EF455" s="332"/>
      <c r="EG455" s="333"/>
      <c r="EH455" s="229"/>
      <c r="EI455" s="230"/>
      <c r="EJ455" s="231"/>
      <c r="EK455" s="229"/>
      <c r="EL455" s="230"/>
      <c r="EM455" s="231"/>
      <c r="EN455" s="244"/>
      <c r="EO455" s="269" t="str">
        <f t="shared" si="1292"/>
        <v/>
      </c>
      <c r="EP455" s="444" t="s">
        <v>1247</v>
      </c>
      <c r="EQ455" s="360" t="str">
        <f t="shared" si="1430"/>
        <v/>
      </c>
      <c r="ER455" s="360" t="str">
        <f t="shared" si="1431"/>
        <v/>
      </c>
      <c r="ES455" s="360" t="str">
        <f t="shared" si="1432"/>
        <v/>
      </c>
      <c r="ET455" s="360" t="str">
        <f t="shared" si="1433"/>
        <v/>
      </c>
      <c r="EU455" s="360" t="str">
        <f t="shared" si="1434"/>
        <v/>
      </c>
      <c r="EV455" s="360" t="str">
        <f t="shared" si="1435"/>
        <v/>
      </c>
      <c r="EW455" s="360" t="str">
        <f t="shared" si="1436"/>
        <v/>
      </c>
      <c r="EX455" s="360" t="str">
        <f t="shared" si="1437"/>
        <v/>
      </c>
      <c r="EY455" s="360" t="str">
        <f t="shared" si="1438"/>
        <v/>
      </c>
      <c r="EZ455" s="360" t="str">
        <f t="shared" si="1439"/>
        <v/>
      </c>
      <c r="FA455" s="360" t="str">
        <f t="shared" si="1440"/>
        <v/>
      </c>
      <c r="FB455" s="360" t="str">
        <f t="shared" si="1441"/>
        <v/>
      </c>
      <c r="FC455" s="360" t="str">
        <f t="shared" si="1442"/>
        <v/>
      </c>
      <c r="FD455" s="360" t="str">
        <f t="shared" si="1443"/>
        <v/>
      </c>
      <c r="FE455" s="360" t="str">
        <f t="shared" si="1444"/>
        <v/>
      </c>
      <c r="FF455" s="360" t="str">
        <f t="shared" si="1445"/>
        <v/>
      </c>
      <c r="FG455" s="360" t="str">
        <f t="shared" si="1446"/>
        <v/>
      </c>
      <c r="FH455" s="360" t="str">
        <f t="shared" si="1447"/>
        <v/>
      </c>
      <c r="FI455" s="360" t="str">
        <f t="shared" si="1448"/>
        <v/>
      </c>
      <c r="FJ455" s="360" t="str">
        <f t="shared" si="1449"/>
        <v/>
      </c>
      <c r="FK455" s="360" t="str">
        <f t="shared" si="1450"/>
        <v/>
      </c>
      <c r="FL455" s="360" t="str">
        <f t="shared" si="1451"/>
        <v/>
      </c>
      <c r="FM455" s="360" t="str">
        <f t="shared" si="1452"/>
        <v/>
      </c>
      <c r="FN455" s="360" t="str">
        <f t="shared" si="1453"/>
        <v/>
      </c>
      <c r="FO455" s="360" t="str">
        <f t="shared" si="1454"/>
        <v/>
      </c>
      <c r="FP455" s="360" t="str">
        <f t="shared" si="1455"/>
        <v/>
      </c>
      <c r="FQ455" s="360" t="str">
        <f t="shared" si="1456"/>
        <v/>
      </c>
      <c r="FR455" s="360" t="str">
        <f t="shared" si="1457"/>
        <v/>
      </c>
      <c r="FS455" s="360" t="str">
        <f t="shared" si="1458"/>
        <v/>
      </c>
      <c r="FT455" s="360" t="str">
        <f t="shared" si="1293"/>
        <v/>
      </c>
      <c r="FU455" s="360" t="str">
        <f t="shared" si="1459"/>
        <v/>
      </c>
      <c r="FV455" s="360" t="str">
        <f t="shared" si="1460"/>
        <v/>
      </c>
      <c r="FW455" s="360" t="str">
        <f t="shared" si="1461"/>
        <v/>
      </c>
      <c r="FX455" s="360" t="str">
        <f t="shared" si="1462"/>
        <v/>
      </c>
      <c r="FY455" s="360" t="str">
        <f t="shared" si="1463"/>
        <v/>
      </c>
      <c r="FZ455" s="360" t="str">
        <f t="shared" si="1464"/>
        <v/>
      </c>
      <c r="GA455" s="360" t="str">
        <f t="shared" si="1465"/>
        <v/>
      </c>
      <c r="GB455" s="360" t="str">
        <f t="shared" si="1466"/>
        <v/>
      </c>
      <c r="GC455" s="360" t="str">
        <f t="shared" si="1467"/>
        <v/>
      </c>
      <c r="GD455" s="360" t="str">
        <f t="shared" si="1468"/>
        <v/>
      </c>
      <c r="GE455" s="360" t="str">
        <f t="shared" si="1469"/>
        <v/>
      </c>
      <c r="GF455" s="360" t="str">
        <f t="shared" si="1470"/>
        <v/>
      </c>
      <c r="GG455" s="360" t="str">
        <f t="shared" si="1471"/>
        <v/>
      </c>
      <c r="GH455" s="360" t="str">
        <f t="shared" si="1472"/>
        <v/>
      </c>
      <c r="GI455" s="360" t="str">
        <f t="shared" si="1473"/>
        <v/>
      </c>
      <c r="GJ455" s="360" t="str">
        <f t="shared" si="1474"/>
        <v/>
      </c>
      <c r="GK455" s="444" t="s">
        <v>1247</v>
      </c>
      <c r="GL455" s="361" t="str">
        <f t="shared" si="1294"/>
        <v>-</v>
      </c>
      <c r="GM455" s="361" t="str">
        <f t="shared" si="1295"/>
        <v>-</v>
      </c>
      <c r="GN455" s="361" t="str">
        <f t="shared" si="1296"/>
        <v>-</v>
      </c>
      <c r="GO455" s="361" t="str">
        <f t="shared" si="1297"/>
        <v>-</v>
      </c>
      <c r="GP455" s="361" t="str">
        <f t="shared" si="1298"/>
        <v>-</v>
      </c>
      <c r="GQ455" s="361" t="str">
        <f t="shared" si="1299"/>
        <v>-</v>
      </c>
      <c r="GR455" s="361" t="str">
        <f t="shared" si="1300"/>
        <v>-</v>
      </c>
      <c r="GS455" s="361" t="str">
        <f t="shared" si="1301"/>
        <v>-</v>
      </c>
      <c r="GT455" s="361" t="str">
        <f t="shared" si="1302"/>
        <v>-</v>
      </c>
      <c r="GU455" s="361" t="str">
        <f t="shared" si="1303"/>
        <v>-</v>
      </c>
      <c r="GV455" s="361" t="str">
        <f t="shared" si="1304"/>
        <v>-</v>
      </c>
      <c r="GW455" s="361" t="str">
        <f t="shared" si="1305"/>
        <v>-</v>
      </c>
      <c r="GX455" s="361" t="str">
        <f t="shared" si="1306"/>
        <v>-</v>
      </c>
      <c r="GY455" s="361" t="str">
        <f t="shared" si="1307"/>
        <v>-</v>
      </c>
      <c r="GZ455" s="361" t="str">
        <f t="shared" si="1308"/>
        <v>-</v>
      </c>
      <c r="HA455" s="361" t="str">
        <f t="shared" si="1309"/>
        <v>-</v>
      </c>
      <c r="HB455" s="361" t="str">
        <f t="shared" si="1310"/>
        <v>-</v>
      </c>
      <c r="HC455" s="361" t="str">
        <f t="shared" si="1311"/>
        <v>-</v>
      </c>
      <c r="HD455" s="361" t="str">
        <f t="shared" si="1312"/>
        <v>-</v>
      </c>
      <c r="HE455" s="361" t="str">
        <f t="shared" si="1313"/>
        <v>-</v>
      </c>
      <c r="HF455" s="361" t="str">
        <f t="shared" si="1314"/>
        <v>-</v>
      </c>
      <c r="HG455" s="361" t="str">
        <f t="shared" si="1315"/>
        <v>-</v>
      </c>
      <c r="HH455" s="361" t="str">
        <f t="shared" si="1316"/>
        <v>-</v>
      </c>
      <c r="HI455" s="361" t="str">
        <f t="shared" si="1317"/>
        <v>-</v>
      </c>
      <c r="HJ455" s="361" t="str">
        <f t="shared" si="1318"/>
        <v>-</v>
      </c>
      <c r="HK455" s="361" t="str">
        <f t="shared" si="1319"/>
        <v>-</v>
      </c>
      <c r="HL455" s="361" t="str">
        <f t="shared" si="1320"/>
        <v>-</v>
      </c>
      <c r="HM455" s="361" t="str">
        <f t="shared" si="1321"/>
        <v>-</v>
      </c>
      <c r="HN455" s="361" t="str">
        <f t="shared" si="1322"/>
        <v>-</v>
      </c>
      <c r="HO455" s="361" t="str">
        <f t="shared" si="1323"/>
        <v>-</v>
      </c>
      <c r="HP455" s="361" t="str">
        <f t="shared" si="1324"/>
        <v>-</v>
      </c>
      <c r="HQ455" s="361" t="str">
        <f t="shared" si="1325"/>
        <v>-</v>
      </c>
      <c r="HR455" s="361" t="str">
        <f t="shared" si="1326"/>
        <v>-</v>
      </c>
      <c r="HS455" s="361" t="str">
        <f t="shared" si="1327"/>
        <v>-</v>
      </c>
      <c r="HT455" s="361" t="str">
        <f t="shared" si="1328"/>
        <v>-</v>
      </c>
      <c r="HU455" s="361" t="str">
        <f t="shared" si="1329"/>
        <v>-</v>
      </c>
      <c r="HV455" s="361" t="str">
        <f t="shared" si="1330"/>
        <v>-</v>
      </c>
      <c r="HW455" s="361" t="str">
        <f t="shared" si="1331"/>
        <v>-</v>
      </c>
      <c r="HX455" s="361" t="str">
        <f t="shared" si="1332"/>
        <v>-</v>
      </c>
      <c r="HY455" s="361" t="str">
        <f t="shared" si="1333"/>
        <v>-</v>
      </c>
      <c r="HZ455" s="361" t="str">
        <f t="shared" si="1334"/>
        <v>-</v>
      </c>
      <c r="IA455" s="361" t="str">
        <f t="shared" si="1335"/>
        <v>-</v>
      </c>
      <c r="IB455" s="361" t="str">
        <f t="shared" si="1336"/>
        <v>-</v>
      </c>
      <c r="IC455" s="361" t="str">
        <f t="shared" si="1337"/>
        <v>-</v>
      </c>
      <c r="ID455" s="361" t="str">
        <f t="shared" si="1338"/>
        <v>-</v>
      </c>
      <c r="IE455" s="361" t="str">
        <f t="shared" si="1339"/>
        <v>-</v>
      </c>
      <c r="IF455" s="444" t="s">
        <v>1247</v>
      </c>
      <c r="IG455" s="56" t="str">
        <f t="shared" si="1475"/>
        <v>-</v>
      </c>
      <c r="IH455" s="56" t="str">
        <f t="shared" si="1476"/>
        <v>-</v>
      </c>
      <c r="II455" s="56" t="str">
        <f t="shared" si="1477"/>
        <v>-</v>
      </c>
      <c r="IJ455" s="56" t="str">
        <f t="shared" si="1478"/>
        <v>-</v>
      </c>
      <c r="IK455" s="56" t="str">
        <f t="shared" si="1340"/>
        <v>-</v>
      </c>
      <c r="IL455" s="56" t="str">
        <f t="shared" si="1341"/>
        <v>-</v>
      </c>
      <c r="IM455" s="56" t="str">
        <f t="shared" si="1342"/>
        <v>-</v>
      </c>
      <c r="IN455" s="56" t="str">
        <f t="shared" si="1343"/>
        <v>-</v>
      </c>
      <c r="IO455" s="56" t="str">
        <f t="shared" si="1344"/>
        <v>-</v>
      </c>
      <c r="IP455" s="56" t="str">
        <f t="shared" si="1345"/>
        <v>-</v>
      </c>
      <c r="IQ455" s="56" t="str">
        <f t="shared" si="1346"/>
        <v>-</v>
      </c>
      <c r="IR455" s="56" t="str">
        <f t="shared" si="1347"/>
        <v>-</v>
      </c>
      <c r="IS455" s="56" t="str">
        <f t="shared" si="1348"/>
        <v>-</v>
      </c>
      <c r="IT455" s="56" t="str">
        <f t="shared" si="1349"/>
        <v>-</v>
      </c>
      <c r="IU455" s="56" t="str">
        <f t="shared" si="1350"/>
        <v>-</v>
      </c>
      <c r="IV455" s="56" t="str">
        <f t="shared" si="1351"/>
        <v>-</v>
      </c>
      <c r="IW455" s="56" t="str">
        <f t="shared" si="1352"/>
        <v>-</v>
      </c>
      <c r="IX455" s="56" t="str">
        <f t="shared" si="1353"/>
        <v>-</v>
      </c>
      <c r="IY455" s="56" t="str">
        <f t="shared" si="1354"/>
        <v>-</v>
      </c>
      <c r="IZ455" s="56" t="str">
        <f t="shared" si="1355"/>
        <v>-</v>
      </c>
      <c r="JA455" s="56" t="str">
        <f t="shared" si="1356"/>
        <v>-</v>
      </c>
      <c r="JB455" s="56" t="str">
        <f t="shared" si="1357"/>
        <v>-</v>
      </c>
      <c r="JC455" s="56" t="str">
        <f t="shared" si="1358"/>
        <v>-</v>
      </c>
      <c r="JD455" s="56" t="str">
        <f t="shared" si="1359"/>
        <v>-</v>
      </c>
      <c r="JE455" s="56" t="str">
        <f t="shared" si="1360"/>
        <v>-</v>
      </c>
      <c r="JF455" s="56" t="str">
        <f t="shared" si="1361"/>
        <v>-</v>
      </c>
      <c r="JG455" s="56" t="str">
        <f t="shared" si="1362"/>
        <v>-</v>
      </c>
      <c r="JH455" s="56" t="str">
        <f t="shared" si="1363"/>
        <v>-</v>
      </c>
      <c r="JI455" s="56" t="str">
        <f t="shared" si="1364"/>
        <v>-</v>
      </c>
      <c r="JJ455" s="56" t="str">
        <f t="shared" si="1365"/>
        <v>-</v>
      </c>
      <c r="JK455" s="56" t="str">
        <f t="shared" si="1366"/>
        <v>-</v>
      </c>
      <c r="JL455" s="56" t="str">
        <f t="shared" si="1367"/>
        <v>-</v>
      </c>
      <c r="JM455" s="56" t="str">
        <f t="shared" si="1368"/>
        <v>-</v>
      </c>
      <c r="JN455" s="56" t="str">
        <f t="shared" si="1369"/>
        <v>-</v>
      </c>
      <c r="JO455" s="56" t="str">
        <f t="shared" si="1370"/>
        <v>-</v>
      </c>
      <c r="JP455" s="56" t="str">
        <f t="shared" si="1371"/>
        <v>-</v>
      </c>
      <c r="JQ455" s="56" t="str">
        <f t="shared" si="1372"/>
        <v>-</v>
      </c>
      <c r="JR455" s="56" t="str">
        <f t="shared" si="1373"/>
        <v>-</v>
      </c>
      <c r="JS455" s="56" t="str">
        <f t="shared" si="1374"/>
        <v>-</v>
      </c>
      <c r="JT455" s="56" t="str">
        <f t="shared" si="1375"/>
        <v>-</v>
      </c>
      <c r="JU455" s="56" t="str">
        <f t="shared" si="1376"/>
        <v>-</v>
      </c>
      <c r="JV455" s="56" t="str">
        <f t="shared" si="1377"/>
        <v>-</v>
      </c>
      <c r="JW455" s="56" t="str">
        <f t="shared" si="1378"/>
        <v>-</v>
      </c>
      <c r="JX455" s="56" t="str">
        <f t="shared" si="1379"/>
        <v>-</v>
      </c>
      <c r="JY455" s="56" t="str">
        <f t="shared" si="1380"/>
        <v>-</v>
      </c>
      <c r="JZ455" s="56" t="str">
        <f t="shared" si="1381"/>
        <v>-</v>
      </c>
      <c r="KA455" s="444" t="s">
        <v>1247</v>
      </c>
      <c r="KB455" s="360">
        <f>IF(ISNUMBER(INDEX($EQ$15:$GK$521,$B455,EO$11)),MAX(KB$14:KB454)+1,0)</f>
        <v>0</v>
      </c>
      <c r="KC455" s="360" t="str">
        <f t="shared" si="1479"/>
        <v/>
      </c>
      <c r="KD455" s="373" t="s">
        <v>2</v>
      </c>
      <c r="KE455" s="215"/>
      <c r="KF455" s="60"/>
      <c r="KG455" s="60"/>
      <c r="KH455" s="60"/>
      <c r="KI455" s="60"/>
      <c r="KJ455" s="60"/>
      <c r="KK455" s="60"/>
      <c r="KL455" s="60"/>
      <c r="KM455" s="60"/>
      <c r="KN455" s="60"/>
      <c r="KO455" s="60"/>
      <c r="KP455" s="60"/>
      <c r="KQ455" s="60"/>
      <c r="KR455" s="60"/>
      <c r="KS455" s="60"/>
      <c r="KT455" s="60"/>
      <c r="KU455" s="60"/>
      <c r="KV455" s="60"/>
      <c r="KW455" s="60"/>
      <c r="KX455" s="60"/>
      <c r="KY455" s="60"/>
      <c r="KZ455" s="283" t="str">
        <f t="shared" si="1382"/>
        <v/>
      </c>
      <c r="LA455" s="26"/>
      <c r="LB455" s="18"/>
      <c r="LC455" s="18"/>
      <c r="LD455" s="18"/>
      <c r="LE455" s="18"/>
      <c r="LF455" s="18"/>
      <c r="LG455" s="18"/>
      <c r="LH455" s="18"/>
      <c r="LI455" s="18"/>
      <c r="LJ455" s="18"/>
      <c r="LK455" s="18"/>
      <c r="LL455" s="18"/>
      <c r="LM455" s="18"/>
      <c r="LN455" s="63"/>
      <c r="LO455" s="251">
        <f t="shared" si="1383"/>
        <v>0</v>
      </c>
      <c r="LP455" s="251">
        <f t="shared" si="1384"/>
        <v>0</v>
      </c>
      <c r="LQ455" s="251">
        <f t="shared" si="1385"/>
        <v>0</v>
      </c>
      <c r="LR455" s="251">
        <f t="shared" si="1386"/>
        <v>0</v>
      </c>
      <c r="LS455" s="251">
        <f t="shared" si="1387"/>
        <v>0</v>
      </c>
      <c r="LT455" s="251">
        <f t="shared" si="1388"/>
        <v>0</v>
      </c>
      <c r="LU455" s="251">
        <f t="shared" si="1389"/>
        <v>0</v>
      </c>
      <c r="LV455" s="251">
        <f t="shared" si="1390"/>
        <v>0</v>
      </c>
      <c r="LW455" s="251">
        <f t="shared" si="1391"/>
        <v>0</v>
      </c>
      <c r="LX455" s="251">
        <f t="shared" si="1392"/>
        <v>0</v>
      </c>
      <c r="LY455" s="251">
        <f t="shared" si="1393"/>
        <v>0</v>
      </c>
      <c r="LZ455" s="251">
        <f t="shared" si="1394"/>
        <v>0</v>
      </c>
      <c r="MA455" s="63" t="str">
        <f t="shared" si="1395"/>
        <v/>
      </c>
      <c r="MB455" s="63" t="str">
        <f t="shared" si="1480"/>
        <v/>
      </c>
      <c r="MC455" s="63">
        <f t="shared" si="1481"/>
        <v>441</v>
      </c>
      <c r="MD455" s="63" t="str">
        <f t="shared" si="1482"/>
        <v/>
      </c>
      <c r="ME455" s="63" t="str">
        <f t="shared" si="1483"/>
        <v/>
      </c>
      <c r="MF455" s="315" t="str">
        <f t="shared" si="1396"/>
        <v/>
      </c>
      <c r="MG455" s="315">
        <f>IF(ISNUMBER(MATCH(EO455,$ME$15:$ME$520,0)),0,MAX(MG$14:MG454)+1)</f>
        <v>0</v>
      </c>
      <c r="MH455" s="315" t="str">
        <f t="shared" si="1397"/>
        <v/>
      </c>
      <c r="MI455" s="369"/>
      <c r="MJ455" s="68"/>
      <c r="MK455" s="18"/>
      <c r="ML455" s="242"/>
      <c r="MM455" s="242"/>
      <c r="MN455" s="59"/>
      <c r="MO455" s="59"/>
      <c r="MP455" s="285"/>
      <c r="MQ455" s="59"/>
      <c r="MR455" s="59"/>
      <c r="MS455" s="285"/>
      <c r="MT455" s="59"/>
      <c r="MU455" s="285"/>
      <c r="MV455" s="59"/>
      <c r="MW455" s="59"/>
      <c r="MX455" s="59"/>
      <c r="MY455" s="59"/>
      <c r="MZ455" s="59"/>
      <c r="NA455" s="59"/>
      <c r="NB455" s="59"/>
      <c r="NC455" s="59"/>
      <c r="ND455" s="59"/>
      <c r="NE455" s="59"/>
      <c r="NF455" s="59"/>
      <c r="NG455" s="59"/>
      <c r="NH455" s="59"/>
      <c r="NI455" s="59"/>
      <c r="NJ455" s="59"/>
      <c r="NK455" s="59"/>
      <c r="NL455" s="454"/>
      <c r="NM455" s="454"/>
      <c r="NN455" s="59"/>
      <c r="NO455" s="18"/>
      <c r="NP455" s="18"/>
      <c r="NQ455" s="18"/>
      <c r="NR455" s="18"/>
      <c r="NS455" s="18"/>
      <c r="NT455" s="18"/>
      <c r="NU455" s="18"/>
      <c r="NV455" s="18"/>
      <c r="NW455" s="18"/>
      <c r="NX455" s="18"/>
      <c r="NY455" s="18"/>
      <c r="NZ455" s="18"/>
      <c r="OA455" s="18"/>
      <c r="OB455" s="18"/>
      <c r="OC455" s="18"/>
      <c r="OZ455" s="59"/>
      <c r="PA455" s="251" t="str">
        <f t="shared" si="1398"/>
        <v/>
      </c>
      <c r="PB455" s="251" t="str">
        <f t="shared" si="1399"/>
        <v/>
      </c>
      <c r="PC455" s="251" t="str">
        <f t="shared" si="1400"/>
        <v/>
      </c>
      <c r="PD455" s="251" t="str">
        <f t="shared" si="1401"/>
        <v/>
      </c>
      <c r="PE455" s="251" t="str">
        <f t="shared" si="1402"/>
        <v/>
      </c>
      <c r="PF455" s="251" t="str">
        <f t="shared" si="1403"/>
        <v/>
      </c>
      <c r="PG455" s="251" t="str">
        <f t="shared" si="1404"/>
        <v/>
      </c>
      <c r="PH455" s="251" t="str">
        <f t="shared" si="1405"/>
        <v/>
      </c>
      <c r="PI455" s="251" t="str">
        <f t="shared" si="1406"/>
        <v/>
      </c>
      <c r="PJ455" s="251" t="str">
        <f t="shared" si="1407"/>
        <v/>
      </c>
      <c r="PK455" s="251" t="str">
        <f t="shared" si="1408"/>
        <v/>
      </c>
      <c r="PL455" s="251" t="str">
        <f t="shared" si="1409"/>
        <v/>
      </c>
      <c r="PM455" s="251" t="str">
        <f t="shared" si="1410"/>
        <v/>
      </c>
      <c r="PN455" s="251" t="str">
        <f t="shared" si="1411"/>
        <v/>
      </c>
      <c r="PO455" s="251" t="str">
        <f t="shared" si="1412"/>
        <v/>
      </c>
      <c r="PP455" s="251" t="str">
        <f t="shared" si="1413"/>
        <v/>
      </c>
      <c r="PQ455" s="251" t="str">
        <f t="shared" si="1414"/>
        <v/>
      </c>
      <c r="PR455" s="251" t="str">
        <f t="shared" si="1415"/>
        <v/>
      </c>
      <c r="PS455" s="251" t="str">
        <f t="shared" si="1416"/>
        <v/>
      </c>
      <c r="PT455" s="251" t="str">
        <f t="shared" si="1417"/>
        <v/>
      </c>
      <c r="PU455" s="251" t="str">
        <f t="shared" si="1418"/>
        <v/>
      </c>
      <c r="PV455" s="251" t="str">
        <f t="shared" si="1419"/>
        <v/>
      </c>
      <c r="PW455" s="251" t="str">
        <f t="shared" si="1420"/>
        <v/>
      </c>
      <c r="PX455" s="251" t="str">
        <f t="shared" si="1421"/>
        <v/>
      </c>
      <c r="PY455" s="251" t="str">
        <f t="shared" si="1422"/>
        <v/>
      </c>
      <c r="PZ455" s="251" t="str">
        <f t="shared" si="1423"/>
        <v/>
      </c>
      <c r="QA455" s="251" t="str">
        <f t="shared" si="1424"/>
        <v/>
      </c>
      <c r="QB455" s="251" t="str">
        <f t="shared" si="1425"/>
        <v/>
      </c>
      <c r="QC455" s="251" t="str">
        <f t="shared" si="1426"/>
        <v/>
      </c>
      <c r="QD455" s="251" t="str">
        <f t="shared" si="1427"/>
        <v/>
      </c>
      <c r="QE455" s="251" t="str">
        <f t="shared" si="1428"/>
        <v/>
      </c>
      <c r="QF455" s="63">
        <f t="shared" si="1429"/>
        <v>0</v>
      </c>
      <c r="QG455" s="59"/>
      <c r="QH455" s="59"/>
      <c r="QI455" s="59"/>
      <c r="QJ455" s="59"/>
      <c r="QK455" s="59"/>
      <c r="QL455" s="59"/>
      <c r="QM455" s="59"/>
      <c r="QN455" s="59"/>
    </row>
    <row r="456" spans="1:456" ht="6.75" customHeight="1" x14ac:dyDescent="0.25">
      <c r="A456" s="68"/>
      <c r="B456" s="389" t="str">
        <f t="shared" si="1291"/>
        <v/>
      </c>
      <c r="C456" s="72"/>
      <c r="D456" s="188"/>
      <c r="E456" s="59"/>
      <c r="F456" s="229"/>
      <c r="G456" s="295"/>
      <c r="H456" s="295"/>
      <c r="I456" s="229"/>
      <c r="J456" s="295"/>
      <c r="K456" s="295"/>
      <c r="L456" s="229"/>
      <c r="M456" s="295"/>
      <c r="N456" s="295"/>
      <c r="O456" s="229"/>
      <c r="P456" s="295"/>
      <c r="Q456" s="295"/>
      <c r="R456" s="229"/>
      <c r="S456" s="230"/>
      <c r="T456" s="231"/>
      <c r="U456" s="229"/>
      <c r="V456" s="230"/>
      <c r="W456" s="231"/>
      <c r="X456" s="229"/>
      <c r="Y456" s="230"/>
      <c r="Z456" s="231"/>
      <c r="AA456" s="229"/>
      <c r="AB456" s="295"/>
      <c r="AC456" s="295"/>
      <c r="AD456" s="229"/>
      <c r="AE456" s="295"/>
      <c r="AF456" s="295"/>
      <c r="AG456" s="229"/>
      <c r="AH456" s="295"/>
      <c r="AI456" s="295"/>
      <c r="AJ456" s="229"/>
      <c r="AK456" s="295"/>
      <c r="AL456" s="295"/>
      <c r="AM456" s="229"/>
      <c r="AN456" s="295"/>
      <c r="AO456" s="295"/>
      <c r="AP456" s="243"/>
      <c r="AQ456" s="295"/>
      <c r="AR456" s="290"/>
      <c r="AS456" s="243"/>
      <c r="AT456" s="295"/>
      <c r="AU456" s="290"/>
      <c r="AV456" s="229"/>
      <c r="AW456" s="230"/>
      <c r="AX456" s="231"/>
      <c r="AY456" s="229"/>
      <c r="AZ456" s="230"/>
      <c r="BA456" s="231"/>
      <c r="BB456" s="229"/>
      <c r="BC456" s="230"/>
      <c r="BD456" s="231"/>
      <c r="BE456" s="229"/>
      <c r="BF456" s="230"/>
      <c r="BG456" s="231"/>
      <c r="BH456" s="229"/>
      <c r="BI456" s="230"/>
      <c r="BJ456" s="231"/>
      <c r="BK456" s="243"/>
      <c r="BL456" s="230"/>
      <c r="BM456" s="231"/>
      <c r="BN456" s="243"/>
      <c r="BO456" s="230"/>
      <c r="BP456" s="231"/>
      <c r="BQ456" s="229"/>
      <c r="BR456" s="230"/>
      <c r="BS456" s="231"/>
      <c r="BT456" s="229"/>
      <c r="BU456" s="230"/>
      <c r="BV456" s="231"/>
      <c r="BW456" s="229"/>
      <c r="BX456" s="230"/>
      <c r="BY456" s="231"/>
      <c r="BZ456" s="229"/>
      <c r="CA456" s="230"/>
      <c r="CB456" s="231"/>
      <c r="CC456" s="229"/>
      <c r="CD456" s="230"/>
      <c r="CE456" s="231"/>
      <c r="CF456" s="331"/>
      <c r="CG456" s="332"/>
      <c r="CH456" s="385"/>
      <c r="CI456" s="331"/>
      <c r="CJ456" s="332"/>
      <c r="CK456" s="385"/>
      <c r="CL456" s="243"/>
      <c r="CM456" s="230"/>
      <c r="CN456" s="354"/>
      <c r="CO456" s="243"/>
      <c r="CP456" s="230"/>
      <c r="CQ456" s="231"/>
      <c r="CR456" s="331"/>
      <c r="CS456" s="332"/>
      <c r="CT456" s="333"/>
      <c r="CU456" s="229"/>
      <c r="CV456" s="230"/>
      <c r="CW456" s="231"/>
      <c r="CX456" s="331"/>
      <c r="CY456" s="332"/>
      <c r="CZ456" s="333"/>
      <c r="DA456" s="331"/>
      <c r="DB456" s="332"/>
      <c r="DC456" s="333"/>
      <c r="DD456" s="331"/>
      <c r="DE456" s="332"/>
      <c r="DF456" s="333"/>
      <c r="DG456" s="331"/>
      <c r="DH456" s="332"/>
      <c r="DI456" s="333"/>
      <c r="DJ456" s="229"/>
      <c r="DK456" s="230"/>
      <c r="DL456" s="231"/>
      <c r="DM456" s="229"/>
      <c r="DN456" s="230"/>
      <c r="DO456" s="231"/>
      <c r="DP456" s="331"/>
      <c r="DQ456" s="332"/>
      <c r="DR456" s="333"/>
      <c r="DS456" s="331"/>
      <c r="DT456" s="332"/>
      <c r="DU456" s="333"/>
      <c r="DV456" s="331"/>
      <c r="DW456" s="332"/>
      <c r="DX456" s="333"/>
      <c r="DY456" s="331"/>
      <c r="DZ456" s="332"/>
      <c r="EA456" s="333"/>
      <c r="EB456" s="331"/>
      <c r="EC456" s="332"/>
      <c r="ED456" s="333"/>
      <c r="EE456" s="331"/>
      <c r="EF456" s="332"/>
      <c r="EG456" s="333"/>
      <c r="EH456" s="229"/>
      <c r="EI456" s="230"/>
      <c r="EJ456" s="231"/>
      <c r="EK456" s="229"/>
      <c r="EL456" s="230"/>
      <c r="EM456" s="231"/>
      <c r="EN456" s="244"/>
      <c r="EO456" s="269" t="str">
        <f t="shared" si="1292"/>
        <v/>
      </c>
      <c r="EP456" s="444" t="s">
        <v>1247</v>
      </c>
      <c r="EQ456" s="360" t="str">
        <f t="shared" si="1430"/>
        <v/>
      </c>
      <c r="ER456" s="360" t="str">
        <f t="shared" si="1431"/>
        <v/>
      </c>
      <c r="ES456" s="360" t="str">
        <f t="shared" si="1432"/>
        <v/>
      </c>
      <c r="ET456" s="360" t="str">
        <f t="shared" si="1433"/>
        <v/>
      </c>
      <c r="EU456" s="360" t="str">
        <f t="shared" si="1434"/>
        <v/>
      </c>
      <c r="EV456" s="360" t="str">
        <f t="shared" si="1435"/>
        <v/>
      </c>
      <c r="EW456" s="360" t="str">
        <f t="shared" si="1436"/>
        <v/>
      </c>
      <c r="EX456" s="360" t="str">
        <f t="shared" si="1437"/>
        <v/>
      </c>
      <c r="EY456" s="360" t="str">
        <f t="shared" si="1438"/>
        <v/>
      </c>
      <c r="EZ456" s="360" t="str">
        <f t="shared" si="1439"/>
        <v/>
      </c>
      <c r="FA456" s="360" t="str">
        <f t="shared" si="1440"/>
        <v/>
      </c>
      <c r="FB456" s="360" t="str">
        <f t="shared" si="1441"/>
        <v/>
      </c>
      <c r="FC456" s="360" t="str">
        <f t="shared" si="1442"/>
        <v/>
      </c>
      <c r="FD456" s="360" t="str">
        <f t="shared" si="1443"/>
        <v/>
      </c>
      <c r="FE456" s="360" t="str">
        <f t="shared" si="1444"/>
        <v/>
      </c>
      <c r="FF456" s="360" t="str">
        <f t="shared" si="1445"/>
        <v/>
      </c>
      <c r="FG456" s="360" t="str">
        <f t="shared" si="1446"/>
        <v/>
      </c>
      <c r="FH456" s="360" t="str">
        <f t="shared" si="1447"/>
        <v/>
      </c>
      <c r="FI456" s="360" t="str">
        <f t="shared" si="1448"/>
        <v/>
      </c>
      <c r="FJ456" s="360" t="str">
        <f t="shared" si="1449"/>
        <v/>
      </c>
      <c r="FK456" s="360" t="str">
        <f t="shared" si="1450"/>
        <v/>
      </c>
      <c r="FL456" s="360" t="str">
        <f t="shared" si="1451"/>
        <v/>
      </c>
      <c r="FM456" s="360" t="str">
        <f t="shared" si="1452"/>
        <v/>
      </c>
      <c r="FN456" s="360" t="str">
        <f t="shared" si="1453"/>
        <v/>
      </c>
      <c r="FO456" s="360" t="str">
        <f t="shared" si="1454"/>
        <v/>
      </c>
      <c r="FP456" s="360" t="str">
        <f t="shared" si="1455"/>
        <v/>
      </c>
      <c r="FQ456" s="360" t="str">
        <f t="shared" si="1456"/>
        <v/>
      </c>
      <c r="FR456" s="360" t="str">
        <f t="shared" si="1457"/>
        <v/>
      </c>
      <c r="FS456" s="360" t="str">
        <f t="shared" si="1458"/>
        <v/>
      </c>
      <c r="FT456" s="360" t="str">
        <f t="shared" si="1293"/>
        <v/>
      </c>
      <c r="FU456" s="360" t="str">
        <f t="shared" si="1459"/>
        <v/>
      </c>
      <c r="FV456" s="360" t="str">
        <f t="shared" si="1460"/>
        <v/>
      </c>
      <c r="FW456" s="360" t="str">
        <f t="shared" si="1461"/>
        <v/>
      </c>
      <c r="FX456" s="360" t="str">
        <f t="shared" si="1462"/>
        <v/>
      </c>
      <c r="FY456" s="360" t="str">
        <f t="shared" si="1463"/>
        <v/>
      </c>
      <c r="FZ456" s="360" t="str">
        <f t="shared" si="1464"/>
        <v/>
      </c>
      <c r="GA456" s="360" t="str">
        <f t="shared" si="1465"/>
        <v/>
      </c>
      <c r="GB456" s="360" t="str">
        <f t="shared" si="1466"/>
        <v/>
      </c>
      <c r="GC456" s="360" t="str">
        <f t="shared" si="1467"/>
        <v/>
      </c>
      <c r="GD456" s="360" t="str">
        <f t="shared" si="1468"/>
        <v/>
      </c>
      <c r="GE456" s="360" t="str">
        <f t="shared" si="1469"/>
        <v/>
      </c>
      <c r="GF456" s="360" t="str">
        <f t="shared" si="1470"/>
        <v/>
      </c>
      <c r="GG456" s="360" t="str">
        <f t="shared" si="1471"/>
        <v/>
      </c>
      <c r="GH456" s="360" t="str">
        <f t="shared" si="1472"/>
        <v/>
      </c>
      <c r="GI456" s="360" t="str">
        <f t="shared" si="1473"/>
        <v/>
      </c>
      <c r="GJ456" s="360" t="str">
        <f t="shared" si="1474"/>
        <v/>
      </c>
      <c r="GK456" s="444" t="s">
        <v>1247</v>
      </c>
      <c r="GL456" s="361" t="str">
        <f t="shared" si="1294"/>
        <v>-</v>
      </c>
      <c r="GM456" s="361" t="str">
        <f t="shared" si="1295"/>
        <v>-</v>
      </c>
      <c r="GN456" s="361" t="str">
        <f t="shared" si="1296"/>
        <v>-</v>
      </c>
      <c r="GO456" s="361" t="str">
        <f t="shared" si="1297"/>
        <v>-</v>
      </c>
      <c r="GP456" s="361" t="str">
        <f t="shared" si="1298"/>
        <v>-</v>
      </c>
      <c r="GQ456" s="361" t="str">
        <f t="shared" si="1299"/>
        <v>-</v>
      </c>
      <c r="GR456" s="361" t="str">
        <f t="shared" si="1300"/>
        <v>-</v>
      </c>
      <c r="GS456" s="361" t="str">
        <f t="shared" si="1301"/>
        <v>-</v>
      </c>
      <c r="GT456" s="361" t="str">
        <f t="shared" si="1302"/>
        <v>-</v>
      </c>
      <c r="GU456" s="361" t="str">
        <f t="shared" si="1303"/>
        <v>-</v>
      </c>
      <c r="GV456" s="361" t="str">
        <f t="shared" si="1304"/>
        <v>-</v>
      </c>
      <c r="GW456" s="361" t="str">
        <f t="shared" si="1305"/>
        <v>-</v>
      </c>
      <c r="GX456" s="361" t="str">
        <f t="shared" si="1306"/>
        <v>-</v>
      </c>
      <c r="GY456" s="361" t="str">
        <f t="shared" si="1307"/>
        <v>-</v>
      </c>
      <c r="GZ456" s="361" t="str">
        <f t="shared" si="1308"/>
        <v>-</v>
      </c>
      <c r="HA456" s="361" t="str">
        <f t="shared" si="1309"/>
        <v>-</v>
      </c>
      <c r="HB456" s="361" t="str">
        <f t="shared" si="1310"/>
        <v>-</v>
      </c>
      <c r="HC456" s="361" t="str">
        <f t="shared" si="1311"/>
        <v>-</v>
      </c>
      <c r="HD456" s="361" t="str">
        <f t="shared" si="1312"/>
        <v>-</v>
      </c>
      <c r="HE456" s="361" t="str">
        <f t="shared" si="1313"/>
        <v>-</v>
      </c>
      <c r="HF456" s="361" t="str">
        <f t="shared" si="1314"/>
        <v>-</v>
      </c>
      <c r="HG456" s="361" t="str">
        <f t="shared" si="1315"/>
        <v>-</v>
      </c>
      <c r="HH456" s="361" t="str">
        <f t="shared" si="1316"/>
        <v>-</v>
      </c>
      <c r="HI456" s="361" t="str">
        <f t="shared" si="1317"/>
        <v>-</v>
      </c>
      <c r="HJ456" s="361" t="str">
        <f t="shared" si="1318"/>
        <v>-</v>
      </c>
      <c r="HK456" s="361" t="str">
        <f t="shared" si="1319"/>
        <v>-</v>
      </c>
      <c r="HL456" s="361" t="str">
        <f t="shared" si="1320"/>
        <v>-</v>
      </c>
      <c r="HM456" s="361" t="str">
        <f t="shared" si="1321"/>
        <v>-</v>
      </c>
      <c r="HN456" s="361" t="str">
        <f t="shared" si="1322"/>
        <v>-</v>
      </c>
      <c r="HO456" s="361" t="str">
        <f t="shared" si="1323"/>
        <v>-</v>
      </c>
      <c r="HP456" s="361" t="str">
        <f t="shared" si="1324"/>
        <v>-</v>
      </c>
      <c r="HQ456" s="361" t="str">
        <f t="shared" si="1325"/>
        <v>-</v>
      </c>
      <c r="HR456" s="361" t="str">
        <f t="shared" si="1326"/>
        <v>-</v>
      </c>
      <c r="HS456" s="361" t="str">
        <f t="shared" si="1327"/>
        <v>-</v>
      </c>
      <c r="HT456" s="361" t="str">
        <f t="shared" si="1328"/>
        <v>-</v>
      </c>
      <c r="HU456" s="361" t="str">
        <f t="shared" si="1329"/>
        <v>-</v>
      </c>
      <c r="HV456" s="361" t="str">
        <f t="shared" si="1330"/>
        <v>-</v>
      </c>
      <c r="HW456" s="361" t="str">
        <f t="shared" si="1331"/>
        <v>-</v>
      </c>
      <c r="HX456" s="361" t="str">
        <f t="shared" si="1332"/>
        <v>-</v>
      </c>
      <c r="HY456" s="361" t="str">
        <f t="shared" si="1333"/>
        <v>-</v>
      </c>
      <c r="HZ456" s="361" t="str">
        <f t="shared" si="1334"/>
        <v>-</v>
      </c>
      <c r="IA456" s="361" t="str">
        <f t="shared" si="1335"/>
        <v>-</v>
      </c>
      <c r="IB456" s="361" t="str">
        <f t="shared" si="1336"/>
        <v>-</v>
      </c>
      <c r="IC456" s="361" t="str">
        <f t="shared" si="1337"/>
        <v>-</v>
      </c>
      <c r="ID456" s="361" t="str">
        <f t="shared" si="1338"/>
        <v>-</v>
      </c>
      <c r="IE456" s="361" t="str">
        <f t="shared" si="1339"/>
        <v>-</v>
      </c>
      <c r="IF456" s="444" t="s">
        <v>1247</v>
      </c>
      <c r="IG456" s="56" t="str">
        <f t="shared" si="1475"/>
        <v>-</v>
      </c>
      <c r="IH456" s="56" t="str">
        <f t="shared" si="1476"/>
        <v>-</v>
      </c>
      <c r="II456" s="56" t="str">
        <f t="shared" si="1477"/>
        <v>-</v>
      </c>
      <c r="IJ456" s="56" t="str">
        <f t="shared" si="1478"/>
        <v>-</v>
      </c>
      <c r="IK456" s="56" t="str">
        <f t="shared" si="1340"/>
        <v>-</v>
      </c>
      <c r="IL456" s="56" t="str">
        <f t="shared" si="1341"/>
        <v>-</v>
      </c>
      <c r="IM456" s="56" t="str">
        <f t="shared" si="1342"/>
        <v>-</v>
      </c>
      <c r="IN456" s="56" t="str">
        <f t="shared" si="1343"/>
        <v>-</v>
      </c>
      <c r="IO456" s="56" t="str">
        <f t="shared" si="1344"/>
        <v>-</v>
      </c>
      <c r="IP456" s="56" t="str">
        <f t="shared" si="1345"/>
        <v>-</v>
      </c>
      <c r="IQ456" s="56" t="str">
        <f t="shared" si="1346"/>
        <v>-</v>
      </c>
      <c r="IR456" s="56" t="str">
        <f t="shared" si="1347"/>
        <v>-</v>
      </c>
      <c r="IS456" s="56" t="str">
        <f t="shared" si="1348"/>
        <v>-</v>
      </c>
      <c r="IT456" s="56" t="str">
        <f t="shared" si="1349"/>
        <v>-</v>
      </c>
      <c r="IU456" s="56" t="str">
        <f t="shared" si="1350"/>
        <v>-</v>
      </c>
      <c r="IV456" s="56" t="str">
        <f t="shared" si="1351"/>
        <v>-</v>
      </c>
      <c r="IW456" s="56" t="str">
        <f t="shared" si="1352"/>
        <v>-</v>
      </c>
      <c r="IX456" s="56" t="str">
        <f t="shared" si="1353"/>
        <v>-</v>
      </c>
      <c r="IY456" s="56" t="str">
        <f t="shared" si="1354"/>
        <v>-</v>
      </c>
      <c r="IZ456" s="56" t="str">
        <f t="shared" si="1355"/>
        <v>-</v>
      </c>
      <c r="JA456" s="56" t="str">
        <f t="shared" si="1356"/>
        <v>-</v>
      </c>
      <c r="JB456" s="56" t="str">
        <f t="shared" si="1357"/>
        <v>-</v>
      </c>
      <c r="JC456" s="56" t="str">
        <f t="shared" si="1358"/>
        <v>-</v>
      </c>
      <c r="JD456" s="56" t="str">
        <f t="shared" si="1359"/>
        <v>-</v>
      </c>
      <c r="JE456" s="56" t="str">
        <f t="shared" si="1360"/>
        <v>-</v>
      </c>
      <c r="JF456" s="56" t="str">
        <f t="shared" si="1361"/>
        <v>-</v>
      </c>
      <c r="JG456" s="56" t="str">
        <f t="shared" si="1362"/>
        <v>-</v>
      </c>
      <c r="JH456" s="56" t="str">
        <f t="shared" si="1363"/>
        <v>-</v>
      </c>
      <c r="JI456" s="56" t="str">
        <f t="shared" si="1364"/>
        <v>-</v>
      </c>
      <c r="JJ456" s="56" t="str">
        <f t="shared" si="1365"/>
        <v>-</v>
      </c>
      <c r="JK456" s="56" t="str">
        <f t="shared" si="1366"/>
        <v>-</v>
      </c>
      <c r="JL456" s="56" t="str">
        <f t="shared" si="1367"/>
        <v>-</v>
      </c>
      <c r="JM456" s="56" t="str">
        <f t="shared" si="1368"/>
        <v>-</v>
      </c>
      <c r="JN456" s="56" t="str">
        <f t="shared" si="1369"/>
        <v>-</v>
      </c>
      <c r="JO456" s="56" t="str">
        <f t="shared" si="1370"/>
        <v>-</v>
      </c>
      <c r="JP456" s="56" t="str">
        <f t="shared" si="1371"/>
        <v>-</v>
      </c>
      <c r="JQ456" s="56" t="str">
        <f t="shared" si="1372"/>
        <v>-</v>
      </c>
      <c r="JR456" s="56" t="str">
        <f t="shared" si="1373"/>
        <v>-</v>
      </c>
      <c r="JS456" s="56" t="str">
        <f t="shared" si="1374"/>
        <v>-</v>
      </c>
      <c r="JT456" s="56" t="str">
        <f t="shared" si="1375"/>
        <v>-</v>
      </c>
      <c r="JU456" s="56" t="str">
        <f t="shared" si="1376"/>
        <v>-</v>
      </c>
      <c r="JV456" s="56" t="str">
        <f t="shared" si="1377"/>
        <v>-</v>
      </c>
      <c r="JW456" s="56" t="str">
        <f t="shared" si="1378"/>
        <v>-</v>
      </c>
      <c r="JX456" s="56" t="str">
        <f t="shared" si="1379"/>
        <v>-</v>
      </c>
      <c r="JY456" s="56" t="str">
        <f t="shared" si="1380"/>
        <v>-</v>
      </c>
      <c r="JZ456" s="56" t="str">
        <f t="shared" si="1381"/>
        <v>-</v>
      </c>
      <c r="KA456" s="444" t="s">
        <v>1247</v>
      </c>
      <c r="KB456" s="360">
        <f>IF(ISNUMBER(INDEX($EQ$15:$GK$521,$B456,EO$11)),MAX(KB$14:KB455)+1,0)</f>
        <v>0</v>
      </c>
      <c r="KC456" s="360" t="str">
        <f t="shared" si="1479"/>
        <v/>
      </c>
      <c r="KD456" s="373" t="s">
        <v>2</v>
      </c>
      <c r="KE456" s="215"/>
      <c r="KF456" s="60"/>
      <c r="KG456" s="60"/>
      <c r="KH456" s="60"/>
      <c r="KI456" s="60"/>
      <c r="KJ456" s="60"/>
      <c r="KK456" s="60"/>
      <c r="KL456" s="60"/>
      <c r="KM456" s="60"/>
      <c r="KN456" s="60"/>
      <c r="KO456" s="60"/>
      <c r="KP456" s="60"/>
      <c r="KQ456" s="60"/>
      <c r="KR456" s="60"/>
      <c r="KS456" s="60"/>
      <c r="KT456" s="60"/>
      <c r="KU456" s="60"/>
      <c r="KV456" s="60"/>
      <c r="KW456" s="60"/>
      <c r="KX456" s="60"/>
      <c r="KY456" s="60"/>
      <c r="KZ456" s="283" t="str">
        <f t="shared" si="1382"/>
        <v/>
      </c>
      <c r="LA456" s="26"/>
      <c r="LB456" s="18"/>
      <c r="LC456" s="18"/>
      <c r="LD456" s="18"/>
      <c r="LE456" s="18"/>
      <c r="LF456" s="18"/>
      <c r="LG456" s="18"/>
      <c r="LH456" s="18"/>
      <c r="LI456" s="18"/>
      <c r="LJ456" s="18"/>
      <c r="LK456" s="18"/>
      <c r="LL456" s="18"/>
      <c r="LM456" s="18"/>
      <c r="LN456" s="63"/>
      <c r="LO456" s="251">
        <f t="shared" si="1383"/>
        <v>0</v>
      </c>
      <c r="LP456" s="251">
        <f t="shared" si="1384"/>
        <v>0</v>
      </c>
      <c r="LQ456" s="251">
        <f t="shared" si="1385"/>
        <v>0</v>
      </c>
      <c r="LR456" s="251">
        <f t="shared" si="1386"/>
        <v>0</v>
      </c>
      <c r="LS456" s="251">
        <f t="shared" si="1387"/>
        <v>0</v>
      </c>
      <c r="LT456" s="251">
        <f t="shared" si="1388"/>
        <v>0</v>
      </c>
      <c r="LU456" s="251">
        <f t="shared" si="1389"/>
        <v>0</v>
      </c>
      <c r="LV456" s="251">
        <f t="shared" si="1390"/>
        <v>0</v>
      </c>
      <c r="LW456" s="251">
        <f t="shared" si="1391"/>
        <v>0</v>
      </c>
      <c r="LX456" s="251">
        <f t="shared" si="1392"/>
        <v>0</v>
      </c>
      <c r="LY456" s="251">
        <f t="shared" si="1393"/>
        <v>0</v>
      </c>
      <c r="LZ456" s="251">
        <f t="shared" si="1394"/>
        <v>0</v>
      </c>
      <c r="MA456" s="63" t="str">
        <f t="shared" si="1395"/>
        <v/>
      </c>
      <c r="MB456" s="63" t="str">
        <f t="shared" si="1480"/>
        <v/>
      </c>
      <c r="MC456" s="63">
        <f t="shared" si="1481"/>
        <v>442</v>
      </c>
      <c r="MD456" s="63" t="str">
        <f t="shared" si="1482"/>
        <v/>
      </c>
      <c r="ME456" s="63" t="str">
        <f t="shared" si="1483"/>
        <v/>
      </c>
      <c r="MF456" s="315" t="str">
        <f t="shared" si="1396"/>
        <v/>
      </c>
      <c r="MG456" s="315">
        <f>IF(ISNUMBER(MATCH(EO456,$ME$15:$ME$520,0)),0,MAX(MG$14:MG455)+1)</f>
        <v>0</v>
      </c>
      <c r="MH456" s="315" t="str">
        <f t="shared" si="1397"/>
        <v/>
      </c>
      <c r="MI456" s="369"/>
      <c r="MJ456" s="68"/>
      <c r="MK456" s="18"/>
      <c r="ML456" s="242"/>
      <c r="MM456" s="242"/>
      <c r="MN456" s="59"/>
      <c r="MO456" s="59"/>
      <c r="MP456" s="285"/>
      <c r="MQ456" s="59"/>
      <c r="MR456" s="59"/>
      <c r="MS456" s="285"/>
      <c r="MT456" s="59"/>
      <c r="MU456" s="285"/>
      <c r="MV456" s="59"/>
      <c r="MW456" s="59"/>
      <c r="MX456" s="59"/>
      <c r="MY456" s="59"/>
      <c r="MZ456" s="59"/>
      <c r="NA456" s="59"/>
      <c r="NB456" s="59"/>
      <c r="NC456" s="59"/>
      <c r="ND456" s="59"/>
      <c r="NE456" s="59"/>
      <c r="NF456" s="59"/>
      <c r="NG456" s="59"/>
      <c r="NH456" s="59"/>
      <c r="NI456" s="59"/>
      <c r="NJ456" s="59"/>
      <c r="NK456" s="59"/>
      <c r="NL456" s="454"/>
      <c r="NM456" s="454"/>
      <c r="NN456" s="59"/>
      <c r="NO456" s="18"/>
      <c r="NP456" s="18"/>
      <c r="NQ456" s="18"/>
      <c r="NR456" s="18"/>
      <c r="NS456" s="18"/>
      <c r="NT456" s="18"/>
      <c r="NU456" s="18"/>
      <c r="NV456" s="18"/>
      <c r="NW456" s="18"/>
      <c r="NX456" s="18"/>
      <c r="NY456" s="18"/>
      <c r="NZ456" s="18"/>
      <c r="OA456" s="18"/>
      <c r="OB456" s="18"/>
      <c r="OC456" s="18"/>
      <c r="OZ456" s="59"/>
      <c r="PA456" s="251" t="str">
        <f t="shared" si="1398"/>
        <v/>
      </c>
      <c r="PB456" s="251" t="str">
        <f t="shared" si="1399"/>
        <v/>
      </c>
      <c r="PC456" s="251" t="str">
        <f t="shared" si="1400"/>
        <v/>
      </c>
      <c r="PD456" s="251" t="str">
        <f t="shared" si="1401"/>
        <v/>
      </c>
      <c r="PE456" s="251" t="str">
        <f t="shared" si="1402"/>
        <v/>
      </c>
      <c r="PF456" s="251" t="str">
        <f t="shared" si="1403"/>
        <v/>
      </c>
      <c r="PG456" s="251" t="str">
        <f t="shared" si="1404"/>
        <v/>
      </c>
      <c r="PH456" s="251" t="str">
        <f t="shared" si="1405"/>
        <v/>
      </c>
      <c r="PI456" s="251" t="str">
        <f t="shared" si="1406"/>
        <v/>
      </c>
      <c r="PJ456" s="251" t="str">
        <f t="shared" si="1407"/>
        <v/>
      </c>
      <c r="PK456" s="251" t="str">
        <f t="shared" si="1408"/>
        <v/>
      </c>
      <c r="PL456" s="251" t="str">
        <f t="shared" si="1409"/>
        <v/>
      </c>
      <c r="PM456" s="251" t="str">
        <f t="shared" si="1410"/>
        <v/>
      </c>
      <c r="PN456" s="251" t="str">
        <f t="shared" si="1411"/>
        <v/>
      </c>
      <c r="PO456" s="251" t="str">
        <f t="shared" si="1412"/>
        <v/>
      </c>
      <c r="PP456" s="251" t="str">
        <f t="shared" si="1413"/>
        <v/>
      </c>
      <c r="PQ456" s="251" t="str">
        <f t="shared" si="1414"/>
        <v/>
      </c>
      <c r="PR456" s="251" t="str">
        <f t="shared" si="1415"/>
        <v/>
      </c>
      <c r="PS456" s="251" t="str">
        <f t="shared" si="1416"/>
        <v/>
      </c>
      <c r="PT456" s="251" t="str">
        <f t="shared" si="1417"/>
        <v/>
      </c>
      <c r="PU456" s="251" t="str">
        <f t="shared" si="1418"/>
        <v/>
      </c>
      <c r="PV456" s="251" t="str">
        <f t="shared" si="1419"/>
        <v/>
      </c>
      <c r="PW456" s="251" t="str">
        <f t="shared" si="1420"/>
        <v/>
      </c>
      <c r="PX456" s="251" t="str">
        <f t="shared" si="1421"/>
        <v/>
      </c>
      <c r="PY456" s="251" t="str">
        <f t="shared" si="1422"/>
        <v/>
      </c>
      <c r="PZ456" s="251" t="str">
        <f t="shared" si="1423"/>
        <v/>
      </c>
      <c r="QA456" s="251" t="str">
        <f t="shared" si="1424"/>
        <v/>
      </c>
      <c r="QB456" s="251" t="str">
        <f t="shared" si="1425"/>
        <v/>
      </c>
      <c r="QC456" s="251" t="str">
        <f t="shared" si="1426"/>
        <v/>
      </c>
      <c r="QD456" s="251" t="str">
        <f t="shared" si="1427"/>
        <v/>
      </c>
      <c r="QE456" s="251" t="str">
        <f t="shared" si="1428"/>
        <v/>
      </c>
      <c r="QF456" s="63">
        <f t="shared" si="1429"/>
        <v>0</v>
      </c>
      <c r="QG456" s="59"/>
      <c r="QH456" s="59"/>
      <c r="QI456" s="59"/>
      <c r="QJ456" s="59"/>
      <c r="QK456" s="59"/>
      <c r="QL456" s="59"/>
      <c r="QM456" s="59"/>
      <c r="QN456" s="59"/>
    </row>
    <row r="457" spans="1:456" ht="6.75" customHeight="1" x14ac:dyDescent="0.25">
      <c r="A457" s="68"/>
      <c r="B457" s="389" t="str">
        <f t="shared" si="1291"/>
        <v/>
      </c>
      <c r="C457" s="72"/>
      <c r="D457" s="188"/>
      <c r="E457" s="59"/>
      <c r="F457" s="229"/>
      <c r="G457" s="295"/>
      <c r="H457" s="295"/>
      <c r="I457" s="229"/>
      <c r="J457" s="295"/>
      <c r="K457" s="295"/>
      <c r="L457" s="229"/>
      <c r="M457" s="295"/>
      <c r="N457" s="295"/>
      <c r="O457" s="229"/>
      <c r="P457" s="295"/>
      <c r="Q457" s="295"/>
      <c r="R457" s="229"/>
      <c r="S457" s="230"/>
      <c r="T457" s="231"/>
      <c r="U457" s="229"/>
      <c r="V457" s="230"/>
      <c r="W457" s="231"/>
      <c r="X457" s="229"/>
      <c r="Y457" s="230"/>
      <c r="Z457" s="231"/>
      <c r="AA457" s="229"/>
      <c r="AB457" s="295"/>
      <c r="AC457" s="295"/>
      <c r="AD457" s="229"/>
      <c r="AE457" s="295"/>
      <c r="AF457" s="295"/>
      <c r="AG457" s="229"/>
      <c r="AH457" s="295"/>
      <c r="AI457" s="295"/>
      <c r="AJ457" s="229"/>
      <c r="AK457" s="295"/>
      <c r="AL457" s="295"/>
      <c r="AM457" s="229"/>
      <c r="AN457" s="295"/>
      <c r="AO457" s="295"/>
      <c r="AP457" s="243"/>
      <c r="AQ457" s="295"/>
      <c r="AR457" s="290"/>
      <c r="AS457" s="243"/>
      <c r="AT457" s="295"/>
      <c r="AU457" s="290"/>
      <c r="AV457" s="229"/>
      <c r="AW457" s="230"/>
      <c r="AX457" s="231"/>
      <c r="AY457" s="229"/>
      <c r="AZ457" s="230"/>
      <c r="BA457" s="231"/>
      <c r="BB457" s="229"/>
      <c r="BC457" s="230"/>
      <c r="BD457" s="231"/>
      <c r="BE457" s="229"/>
      <c r="BF457" s="230"/>
      <c r="BG457" s="231"/>
      <c r="BH457" s="229"/>
      <c r="BI457" s="230"/>
      <c r="BJ457" s="231"/>
      <c r="BK457" s="243"/>
      <c r="BL457" s="230"/>
      <c r="BM457" s="231"/>
      <c r="BN457" s="243"/>
      <c r="BO457" s="230"/>
      <c r="BP457" s="231"/>
      <c r="BQ457" s="229"/>
      <c r="BR457" s="230"/>
      <c r="BS457" s="231"/>
      <c r="BT457" s="229"/>
      <c r="BU457" s="230"/>
      <c r="BV457" s="231"/>
      <c r="BW457" s="229"/>
      <c r="BX457" s="230"/>
      <c r="BY457" s="231"/>
      <c r="BZ457" s="229"/>
      <c r="CA457" s="230"/>
      <c r="CB457" s="231"/>
      <c r="CC457" s="229"/>
      <c r="CD457" s="230"/>
      <c r="CE457" s="231"/>
      <c r="CF457" s="331"/>
      <c r="CG457" s="332"/>
      <c r="CH457" s="385"/>
      <c r="CI457" s="331"/>
      <c r="CJ457" s="332"/>
      <c r="CK457" s="385"/>
      <c r="CL457" s="243"/>
      <c r="CM457" s="230"/>
      <c r="CN457" s="354"/>
      <c r="CO457" s="243"/>
      <c r="CP457" s="230"/>
      <c r="CQ457" s="231"/>
      <c r="CR457" s="331"/>
      <c r="CS457" s="332"/>
      <c r="CT457" s="333"/>
      <c r="CU457" s="229"/>
      <c r="CV457" s="230"/>
      <c r="CW457" s="231"/>
      <c r="CX457" s="331"/>
      <c r="CY457" s="332"/>
      <c r="CZ457" s="333"/>
      <c r="DA457" s="331"/>
      <c r="DB457" s="332"/>
      <c r="DC457" s="333"/>
      <c r="DD457" s="331"/>
      <c r="DE457" s="332"/>
      <c r="DF457" s="333"/>
      <c r="DG457" s="331"/>
      <c r="DH457" s="332"/>
      <c r="DI457" s="333"/>
      <c r="DJ457" s="229"/>
      <c r="DK457" s="230"/>
      <c r="DL457" s="231"/>
      <c r="DM457" s="229"/>
      <c r="DN457" s="230"/>
      <c r="DO457" s="231"/>
      <c r="DP457" s="331"/>
      <c r="DQ457" s="332"/>
      <c r="DR457" s="333"/>
      <c r="DS457" s="331"/>
      <c r="DT457" s="332"/>
      <c r="DU457" s="333"/>
      <c r="DV457" s="331"/>
      <c r="DW457" s="332"/>
      <c r="DX457" s="333"/>
      <c r="DY457" s="331"/>
      <c r="DZ457" s="332"/>
      <c r="EA457" s="333"/>
      <c r="EB457" s="331"/>
      <c r="EC457" s="332"/>
      <c r="ED457" s="333"/>
      <c r="EE457" s="331"/>
      <c r="EF457" s="332"/>
      <c r="EG457" s="333"/>
      <c r="EH457" s="229"/>
      <c r="EI457" s="230"/>
      <c r="EJ457" s="231"/>
      <c r="EK457" s="229"/>
      <c r="EL457" s="230"/>
      <c r="EM457" s="231"/>
      <c r="EN457" s="244"/>
      <c r="EO457" s="269" t="str">
        <f t="shared" si="1292"/>
        <v/>
      </c>
      <c r="EP457" s="444" t="s">
        <v>1247</v>
      </c>
      <c r="EQ457" s="360" t="str">
        <f t="shared" si="1430"/>
        <v/>
      </c>
      <c r="ER457" s="360" t="str">
        <f t="shared" si="1431"/>
        <v/>
      </c>
      <c r="ES457" s="360" t="str">
        <f t="shared" si="1432"/>
        <v/>
      </c>
      <c r="ET457" s="360" t="str">
        <f t="shared" si="1433"/>
        <v/>
      </c>
      <c r="EU457" s="360" t="str">
        <f t="shared" si="1434"/>
        <v/>
      </c>
      <c r="EV457" s="360" t="str">
        <f t="shared" si="1435"/>
        <v/>
      </c>
      <c r="EW457" s="360" t="str">
        <f t="shared" si="1436"/>
        <v/>
      </c>
      <c r="EX457" s="360" t="str">
        <f t="shared" si="1437"/>
        <v/>
      </c>
      <c r="EY457" s="360" t="str">
        <f t="shared" si="1438"/>
        <v/>
      </c>
      <c r="EZ457" s="360" t="str">
        <f t="shared" si="1439"/>
        <v/>
      </c>
      <c r="FA457" s="360" t="str">
        <f t="shared" si="1440"/>
        <v/>
      </c>
      <c r="FB457" s="360" t="str">
        <f t="shared" si="1441"/>
        <v/>
      </c>
      <c r="FC457" s="360" t="str">
        <f t="shared" si="1442"/>
        <v/>
      </c>
      <c r="FD457" s="360" t="str">
        <f t="shared" si="1443"/>
        <v/>
      </c>
      <c r="FE457" s="360" t="str">
        <f t="shared" si="1444"/>
        <v/>
      </c>
      <c r="FF457" s="360" t="str">
        <f t="shared" si="1445"/>
        <v/>
      </c>
      <c r="FG457" s="360" t="str">
        <f t="shared" si="1446"/>
        <v/>
      </c>
      <c r="FH457" s="360" t="str">
        <f t="shared" si="1447"/>
        <v/>
      </c>
      <c r="FI457" s="360" t="str">
        <f t="shared" si="1448"/>
        <v/>
      </c>
      <c r="FJ457" s="360" t="str">
        <f t="shared" si="1449"/>
        <v/>
      </c>
      <c r="FK457" s="360" t="str">
        <f t="shared" si="1450"/>
        <v/>
      </c>
      <c r="FL457" s="360" t="str">
        <f t="shared" si="1451"/>
        <v/>
      </c>
      <c r="FM457" s="360" t="str">
        <f t="shared" si="1452"/>
        <v/>
      </c>
      <c r="FN457" s="360" t="str">
        <f t="shared" si="1453"/>
        <v/>
      </c>
      <c r="FO457" s="360" t="str">
        <f t="shared" si="1454"/>
        <v/>
      </c>
      <c r="FP457" s="360" t="str">
        <f t="shared" si="1455"/>
        <v/>
      </c>
      <c r="FQ457" s="360" t="str">
        <f t="shared" si="1456"/>
        <v/>
      </c>
      <c r="FR457" s="360" t="str">
        <f t="shared" si="1457"/>
        <v/>
      </c>
      <c r="FS457" s="360" t="str">
        <f t="shared" si="1458"/>
        <v/>
      </c>
      <c r="FT457" s="360" t="str">
        <f t="shared" si="1293"/>
        <v/>
      </c>
      <c r="FU457" s="360" t="str">
        <f t="shared" si="1459"/>
        <v/>
      </c>
      <c r="FV457" s="360" t="str">
        <f t="shared" si="1460"/>
        <v/>
      </c>
      <c r="FW457" s="360" t="str">
        <f t="shared" si="1461"/>
        <v/>
      </c>
      <c r="FX457" s="360" t="str">
        <f t="shared" si="1462"/>
        <v/>
      </c>
      <c r="FY457" s="360" t="str">
        <f t="shared" si="1463"/>
        <v/>
      </c>
      <c r="FZ457" s="360" t="str">
        <f t="shared" si="1464"/>
        <v/>
      </c>
      <c r="GA457" s="360" t="str">
        <f t="shared" si="1465"/>
        <v/>
      </c>
      <c r="GB457" s="360" t="str">
        <f t="shared" si="1466"/>
        <v/>
      </c>
      <c r="GC457" s="360" t="str">
        <f t="shared" si="1467"/>
        <v/>
      </c>
      <c r="GD457" s="360" t="str">
        <f t="shared" si="1468"/>
        <v/>
      </c>
      <c r="GE457" s="360" t="str">
        <f t="shared" si="1469"/>
        <v/>
      </c>
      <c r="GF457" s="360" t="str">
        <f t="shared" si="1470"/>
        <v/>
      </c>
      <c r="GG457" s="360" t="str">
        <f t="shared" si="1471"/>
        <v/>
      </c>
      <c r="GH457" s="360" t="str">
        <f t="shared" si="1472"/>
        <v/>
      </c>
      <c r="GI457" s="360" t="str">
        <f t="shared" si="1473"/>
        <v/>
      </c>
      <c r="GJ457" s="360" t="str">
        <f t="shared" si="1474"/>
        <v/>
      </c>
      <c r="GK457" s="444" t="s">
        <v>1247</v>
      </c>
      <c r="GL457" s="361" t="str">
        <f t="shared" si="1294"/>
        <v>-</v>
      </c>
      <c r="GM457" s="361" t="str">
        <f t="shared" si="1295"/>
        <v>-</v>
      </c>
      <c r="GN457" s="361" t="str">
        <f t="shared" si="1296"/>
        <v>-</v>
      </c>
      <c r="GO457" s="361" t="str">
        <f t="shared" si="1297"/>
        <v>-</v>
      </c>
      <c r="GP457" s="361" t="str">
        <f t="shared" si="1298"/>
        <v>-</v>
      </c>
      <c r="GQ457" s="361" t="str">
        <f t="shared" si="1299"/>
        <v>-</v>
      </c>
      <c r="GR457" s="361" t="str">
        <f t="shared" si="1300"/>
        <v>-</v>
      </c>
      <c r="GS457" s="361" t="str">
        <f t="shared" si="1301"/>
        <v>-</v>
      </c>
      <c r="GT457" s="361" t="str">
        <f t="shared" si="1302"/>
        <v>-</v>
      </c>
      <c r="GU457" s="361" t="str">
        <f t="shared" si="1303"/>
        <v>-</v>
      </c>
      <c r="GV457" s="361" t="str">
        <f t="shared" si="1304"/>
        <v>-</v>
      </c>
      <c r="GW457" s="361" t="str">
        <f t="shared" si="1305"/>
        <v>-</v>
      </c>
      <c r="GX457" s="361" t="str">
        <f t="shared" si="1306"/>
        <v>-</v>
      </c>
      <c r="GY457" s="361" t="str">
        <f t="shared" si="1307"/>
        <v>-</v>
      </c>
      <c r="GZ457" s="361" t="str">
        <f t="shared" si="1308"/>
        <v>-</v>
      </c>
      <c r="HA457" s="361" t="str">
        <f t="shared" si="1309"/>
        <v>-</v>
      </c>
      <c r="HB457" s="361" t="str">
        <f t="shared" si="1310"/>
        <v>-</v>
      </c>
      <c r="HC457" s="361" t="str">
        <f t="shared" si="1311"/>
        <v>-</v>
      </c>
      <c r="HD457" s="361" t="str">
        <f t="shared" si="1312"/>
        <v>-</v>
      </c>
      <c r="HE457" s="361" t="str">
        <f t="shared" si="1313"/>
        <v>-</v>
      </c>
      <c r="HF457" s="361" t="str">
        <f t="shared" si="1314"/>
        <v>-</v>
      </c>
      <c r="HG457" s="361" t="str">
        <f t="shared" si="1315"/>
        <v>-</v>
      </c>
      <c r="HH457" s="361" t="str">
        <f t="shared" si="1316"/>
        <v>-</v>
      </c>
      <c r="HI457" s="361" t="str">
        <f t="shared" si="1317"/>
        <v>-</v>
      </c>
      <c r="HJ457" s="361" t="str">
        <f t="shared" si="1318"/>
        <v>-</v>
      </c>
      <c r="HK457" s="361" t="str">
        <f t="shared" si="1319"/>
        <v>-</v>
      </c>
      <c r="HL457" s="361" t="str">
        <f t="shared" si="1320"/>
        <v>-</v>
      </c>
      <c r="HM457" s="361" t="str">
        <f t="shared" si="1321"/>
        <v>-</v>
      </c>
      <c r="HN457" s="361" t="str">
        <f t="shared" si="1322"/>
        <v>-</v>
      </c>
      <c r="HO457" s="361" t="str">
        <f t="shared" si="1323"/>
        <v>-</v>
      </c>
      <c r="HP457" s="361" t="str">
        <f t="shared" si="1324"/>
        <v>-</v>
      </c>
      <c r="HQ457" s="361" t="str">
        <f t="shared" si="1325"/>
        <v>-</v>
      </c>
      <c r="HR457" s="361" t="str">
        <f t="shared" si="1326"/>
        <v>-</v>
      </c>
      <c r="HS457" s="361" t="str">
        <f t="shared" si="1327"/>
        <v>-</v>
      </c>
      <c r="HT457" s="361" t="str">
        <f t="shared" si="1328"/>
        <v>-</v>
      </c>
      <c r="HU457" s="361" t="str">
        <f t="shared" si="1329"/>
        <v>-</v>
      </c>
      <c r="HV457" s="361" t="str">
        <f t="shared" si="1330"/>
        <v>-</v>
      </c>
      <c r="HW457" s="361" t="str">
        <f t="shared" si="1331"/>
        <v>-</v>
      </c>
      <c r="HX457" s="361" t="str">
        <f t="shared" si="1332"/>
        <v>-</v>
      </c>
      <c r="HY457" s="361" t="str">
        <f t="shared" si="1333"/>
        <v>-</v>
      </c>
      <c r="HZ457" s="361" t="str">
        <f t="shared" si="1334"/>
        <v>-</v>
      </c>
      <c r="IA457" s="361" t="str">
        <f t="shared" si="1335"/>
        <v>-</v>
      </c>
      <c r="IB457" s="361" t="str">
        <f t="shared" si="1336"/>
        <v>-</v>
      </c>
      <c r="IC457" s="361" t="str">
        <f t="shared" si="1337"/>
        <v>-</v>
      </c>
      <c r="ID457" s="361" t="str">
        <f t="shared" si="1338"/>
        <v>-</v>
      </c>
      <c r="IE457" s="361" t="str">
        <f t="shared" si="1339"/>
        <v>-</v>
      </c>
      <c r="IF457" s="444" t="s">
        <v>1247</v>
      </c>
      <c r="IG457" s="56" t="str">
        <f t="shared" si="1475"/>
        <v>-</v>
      </c>
      <c r="IH457" s="56" t="str">
        <f t="shared" si="1476"/>
        <v>-</v>
      </c>
      <c r="II457" s="56" t="str">
        <f t="shared" si="1477"/>
        <v>-</v>
      </c>
      <c r="IJ457" s="56" t="str">
        <f t="shared" si="1478"/>
        <v>-</v>
      </c>
      <c r="IK457" s="56" t="str">
        <f t="shared" si="1340"/>
        <v>-</v>
      </c>
      <c r="IL457" s="56" t="str">
        <f t="shared" si="1341"/>
        <v>-</v>
      </c>
      <c r="IM457" s="56" t="str">
        <f t="shared" si="1342"/>
        <v>-</v>
      </c>
      <c r="IN457" s="56" t="str">
        <f t="shared" si="1343"/>
        <v>-</v>
      </c>
      <c r="IO457" s="56" t="str">
        <f t="shared" si="1344"/>
        <v>-</v>
      </c>
      <c r="IP457" s="56" t="str">
        <f t="shared" si="1345"/>
        <v>-</v>
      </c>
      <c r="IQ457" s="56" t="str">
        <f t="shared" si="1346"/>
        <v>-</v>
      </c>
      <c r="IR457" s="56" t="str">
        <f t="shared" si="1347"/>
        <v>-</v>
      </c>
      <c r="IS457" s="56" t="str">
        <f t="shared" si="1348"/>
        <v>-</v>
      </c>
      <c r="IT457" s="56" t="str">
        <f t="shared" si="1349"/>
        <v>-</v>
      </c>
      <c r="IU457" s="56" t="str">
        <f t="shared" si="1350"/>
        <v>-</v>
      </c>
      <c r="IV457" s="56" t="str">
        <f t="shared" si="1351"/>
        <v>-</v>
      </c>
      <c r="IW457" s="56" t="str">
        <f t="shared" si="1352"/>
        <v>-</v>
      </c>
      <c r="IX457" s="56" t="str">
        <f t="shared" si="1353"/>
        <v>-</v>
      </c>
      <c r="IY457" s="56" t="str">
        <f t="shared" si="1354"/>
        <v>-</v>
      </c>
      <c r="IZ457" s="56" t="str">
        <f t="shared" si="1355"/>
        <v>-</v>
      </c>
      <c r="JA457" s="56" t="str">
        <f t="shared" si="1356"/>
        <v>-</v>
      </c>
      <c r="JB457" s="56" t="str">
        <f t="shared" si="1357"/>
        <v>-</v>
      </c>
      <c r="JC457" s="56" t="str">
        <f t="shared" si="1358"/>
        <v>-</v>
      </c>
      <c r="JD457" s="56" t="str">
        <f t="shared" si="1359"/>
        <v>-</v>
      </c>
      <c r="JE457" s="56" t="str">
        <f t="shared" si="1360"/>
        <v>-</v>
      </c>
      <c r="JF457" s="56" t="str">
        <f t="shared" si="1361"/>
        <v>-</v>
      </c>
      <c r="JG457" s="56" t="str">
        <f t="shared" si="1362"/>
        <v>-</v>
      </c>
      <c r="JH457" s="56" t="str">
        <f t="shared" si="1363"/>
        <v>-</v>
      </c>
      <c r="JI457" s="56" t="str">
        <f t="shared" si="1364"/>
        <v>-</v>
      </c>
      <c r="JJ457" s="56" t="str">
        <f t="shared" si="1365"/>
        <v>-</v>
      </c>
      <c r="JK457" s="56" t="str">
        <f t="shared" si="1366"/>
        <v>-</v>
      </c>
      <c r="JL457" s="56" t="str">
        <f t="shared" si="1367"/>
        <v>-</v>
      </c>
      <c r="JM457" s="56" t="str">
        <f t="shared" si="1368"/>
        <v>-</v>
      </c>
      <c r="JN457" s="56" t="str">
        <f t="shared" si="1369"/>
        <v>-</v>
      </c>
      <c r="JO457" s="56" t="str">
        <f t="shared" si="1370"/>
        <v>-</v>
      </c>
      <c r="JP457" s="56" t="str">
        <f t="shared" si="1371"/>
        <v>-</v>
      </c>
      <c r="JQ457" s="56" t="str">
        <f t="shared" si="1372"/>
        <v>-</v>
      </c>
      <c r="JR457" s="56" t="str">
        <f t="shared" si="1373"/>
        <v>-</v>
      </c>
      <c r="JS457" s="56" t="str">
        <f t="shared" si="1374"/>
        <v>-</v>
      </c>
      <c r="JT457" s="56" t="str">
        <f t="shared" si="1375"/>
        <v>-</v>
      </c>
      <c r="JU457" s="56" t="str">
        <f t="shared" si="1376"/>
        <v>-</v>
      </c>
      <c r="JV457" s="56" t="str">
        <f t="shared" si="1377"/>
        <v>-</v>
      </c>
      <c r="JW457" s="56" t="str">
        <f t="shared" si="1378"/>
        <v>-</v>
      </c>
      <c r="JX457" s="56" t="str">
        <f t="shared" si="1379"/>
        <v>-</v>
      </c>
      <c r="JY457" s="56" t="str">
        <f t="shared" si="1380"/>
        <v>-</v>
      </c>
      <c r="JZ457" s="56" t="str">
        <f t="shared" si="1381"/>
        <v>-</v>
      </c>
      <c r="KA457" s="444" t="s">
        <v>1247</v>
      </c>
      <c r="KB457" s="360">
        <f>IF(ISNUMBER(INDEX($EQ$15:$GK$521,$B457,EO$11)),MAX(KB$14:KB456)+1,0)</f>
        <v>0</v>
      </c>
      <c r="KC457" s="360" t="str">
        <f t="shared" si="1479"/>
        <v/>
      </c>
      <c r="KD457" s="373" t="s">
        <v>2</v>
      </c>
      <c r="KE457" s="215"/>
      <c r="KF457" s="60"/>
      <c r="KG457" s="60"/>
      <c r="KH457" s="60"/>
      <c r="KI457" s="60"/>
      <c r="KJ457" s="60"/>
      <c r="KK457" s="60"/>
      <c r="KL457" s="60"/>
      <c r="KM457" s="60"/>
      <c r="KN457" s="60"/>
      <c r="KO457" s="60"/>
      <c r="KP457" s="60"/>
      <c r="KQ457" s="60"/>
      <c r="KR457" s="60"/>
      <c r="KS457" s="60"/>
      <c r="KT457" s="60"/>
      <c r="KU457" s="60"/>
      <c r="KV457" s="60"/>
      <c r="KW457" s="60"/>
      <c r="KX457" s="60"/>
      <c r="KY457" s="60"/>
      <c r="KZ457" s="283" t="str">
        <f t="shared" si="1382"/>
        <v/>
      </c>
      <c r="LA457" s="26"/>
      <c r="LB457" s="18"/>
      <c r="LC457" s="18"/>
      <c r="LD457" s="18"/>
      <c r="LE457" s="18"/>
      <c r="LF457" s="18"/>
      <c r="LG457" s="18"/>
      <c r="LH457" s="18"/>
      <c r="LI457" s="18"/>
      <c r="LJ457" s="18"/>
      <c r="LK457" s="18"/>
      <c r="LL457" s="18"/>
      <c r="LM457" s="18"/>
      <c r="LN457" s="63"/>
      <c r="LO457" s="251">
        <f t="shared" si="1383"/>
        <v>0</v>
      </c>
      <c r="LP457" s="251">
        <f t="shared" si="1384"/>
        <v>0</v>
      </c>
      <c r="LQ457" s="251">
        <f t="shared" si="1385"/>
        <v>0</v>
      </c>
      <c r="LR457" s="251">
        <f t="shared" si="1386"/>
        <v>0</v>
      </c>
      <c r="LS457" s="251">
        <f t="shared" si="1387"/>
        <v>0</v>
      </c>
      <c r="LT457" s="251">
        <f t="shared" si="1388"/>
        <v>0</v>
      </c>
      <c r="LU457" s="251">
        <f t="shared" si="1389"/>
        <v>0</v>
      </c>
      <c r="LV457" s="251">
        <f t="shared" si="1390"/>
        <v>0</v>
      </c>
      <c r="LW457" s="251">
        <f t="shared" si="1391"/>
        <v>0</v>
      </c>
      <c r="LX457" s="251">
        <f t="shared" si="1392"/>
        <v>0</v>
      </c>
      <c r="LY457" s="251">
        <f t="shared" si="1393"/>
        <v>0</v>
      </c>
      <c r="LZ457" s="251">
        <f t="shared" si="1394"/>
        <v>0</v>
      </c>
      <c r="MA457" s="63" t="str">
        <f t="shared" si="1395"/>
        <v/>
      </c>
      <c r="MB457" s="63" t="str">
        <f t="shared" si="1480"/>
        <v/>
      </c>
      <c r="MC457" s="63">
        <f t="shared" si="1481"/>
        <v>443</v>
      </c>
      <c r="MD457" s="63" t="str">
        <f t="shared" si="1482"/>
        <v/>
      </c>
      <c r="ME457" s="63" t="str">
        <f t="shared" si="1483"/>
        <v/>
      </c>
      <c r="MF457" s="315" t="str">
        <f t="shared" si="1396"/>
        <v/>
      </c>
      <c r="MG457" s="315">
        <f>IF(ISNUMBER(MATCH(EO457,$ME$15:$ME$520,0)),0,MAX(MG$14:MG456)+1)</f>
        <v>0</v>
      </c>
      <c r="MH457" s="315" t="str">
        <f t="shared" si="1397"/>
        <v/>
      </c>
      <c r="MI457" s="369"/>
      <c r="MJ457" s="68"/>
      <c r="MK457" s="18"/>
      <c r="ML457" s="242"/>
      <c r="MM457" s="242"/>
      <c r="MN457" s="59"/>
      <c r="MO457" s="59"/>
      <c r="MP457" s="285"/>
      <c r="MQ457" s="59"/>
      <c r="MR457" s="59"/>
      <c r="MS457" s="285"/>
      <c r="MT457" s="59"/>
      <c r="MU457" s="285"/>
      <c r="MV457" s="59"/>
      <c r="MW457" s="59"/>
      <c r="MX457" s="59"/>
      <c r="MY457" s="59"/>
      <c r="MZ457" s="59"/>
      <c r="NA457" s="59"/>
      <c r="NB457" s="59"/>
      <c r="NC457" s="59"/>
      <c r="ND457" s="59"/>
      <c r="NE457" s="59"/>
      <c r="NF457" s="59"/>
      <c r="NG457" s="59"/>
      <c r="NH457" s="59"/>
      <c r="NI457" s="59"/>
      <c r="NJ457" s="59"/>
      <c r="NK457" s="59"/>
      <c r="NL457" s="454"/>
      <c r="NM457" s="454"/>
      <c r="NN457" s="59"/>
      <c r="NO457" s="18"/>
      <c r="NP457" s="18"/>
      <c r="NQ457" s="18"/>
      <c r="NR457" s="18"/>
      <c r="NS457" s="18"/>
      <c r="NT457" s="18"/>
      <c r="NU457" s="18"/>
      <c r="NV457" s="18"/>
      <c r="NW457" s="18"/>
      <c r="NX457" s="18"/>
      <c r="NY457" s="18"/>
      <c r="NZ457" s="18"/>
      <c r="OA457" s="18"/>
      <c r="OB457" s="18"/>
      <c r="OC457" s="18"/>
      <c r="OZ457" s="59"/>
      <c r="PA457" s="251" t="str">
        <f t="shared" si="1398"/>
        <v/>
      </c>
      <c r="PB457" s="251" t="str">
        <f t="shared" si="1399"/>
        <v/>
      </c>
      <c r="PC457" s="251" t="str">
        <f t="shared" si="1400"/>
        <v/>
      </c>
      <c r="PD457" s="251" t="str">
        <f t="shared" si="1401"/>
        <v/>
      </c>
      <c r="PE457" s="251" t="str">
        <f t="shared" si="1402"/>
        <v/>
      </c>
      <c r="PF457" s="251" t="str">
        <f t="shared" si="1403"/>
        <v/>
      </c>
      <c r="PG457" s="251" t="str">
        <f t="shared" si="1404"/>
        <v/>
      </c>
      <c r="PH457" s="251" t="str">
        <f t="shared" si="1405"/>
        <v/>
      </c>
      <c r="PI457" s="251" t="str">
        <f t="shared" si="1406"/>
        <v/>
      </c>
      <c r="PJ457" s="251" t="str">
        <f t="shared" si="1407"/>
        <v/>
      </c>
      <c r="PK457" s="251" t="str">
        <f t="shared" si="1408"/>
        <v/>
      </c>
      <c r="PL457" s="251" t="str">
        <f t="shared" si="1409"/>
        <v/>
      </c>
      <c r="PM457" s="251" t="str">
        <f t="shared" si="1410"/>
        <v/>
      </c>
      <c r="PN457" s="251" t="str">
        <f t="shared" si="1411"/>
        <v/>
      </c>
      <c r="PO457" s="251" t="str">
        <f t="shared" si="1412"/>
        <v/>
      </c>
      <c r="PP457" s="251" t="str">
        <f t="shared" si="1413"/>
        <v/>
      </c>
      <c r="PQ457" s="251" t="str">
        <f t="shared" si="1414"/>
        <v/>
      </c>
      <c r="PR457" s="251" t="str">
        <f t="shared" si="1415"/>
        <v/>
      </c>
      <c r="PS457" s="251" t="str">
        <f t="shared" si="1416"/>
        <v/>
      </c>
      <c r="PT457" s="251" t="str">
        <f t="shared" si="1417"/>
        <v/>
      </c>
      <c r="PU457" s="251" t="str">
        <f t="shared" si="1418"/>
        <v/>
      </c>
      <c r="PV457" s="251" t="str">
        <f t="shared" si="1419"/>
        <v/>
      </c>
      <c r="PW457" s="251" t="str">
        <f t="shared" si="1420"/>
        <v/>
      </c>
      <c r="PX457" s="251" t="str">
        <f t="shared" si="1421"/>
        <v/>
      </c>
      <c r="PY457" s="251" t="str">
        <f t="shared" si="1422"/>
        <v/>
      </c>
      <c r="PZ457" s="251" t="str">
        <f t="shared" si="1423"/>
        <v/>
      </c>
      <c r="QA457" s="251" t="str">
        <f t="shared" si="1424"/>
        <v/>
      </c>
      <c r="QB457" s="251" t="str">
        <f t="shared" si="1425"/>
        <v/>
      </c>
      <c r="QC457" s="251" t="str">
        <f t="shared" si="1426"/>
        <v/>
      </c>
      <c r="QD457" s="251" t="str">
        <f t="shared" si="1427"/>
        <v/>
      </c>
      <c r="QE457" s="251" t="str">
        <f t="shared" si="1428"/>
        <v/>
      </c>
      <c r="QF457" s="63">
        <f t="shared" si="1429"/>
        <v>0</v>
      </c>
      <c r="QG457" s="59"/>
      <c r="QH457" s="59"/>
      <c r="QI457" s="59"/>
      <c r="QJ457" s="59"/>
      <c r="QK457" s="59"/>
      <c r="QL457" s="59"/>
      <c r="QM457" s="59"/>
      <c r="QN457" s="59"/>
    </row>
    <row r="458" spans="1:456" ht="6.75" customHeight="1" x14ac:dyDescent="0.25">
      <c r="A458" s="68"/>
      <c r="B458" s="389" t="str">
        <f t="shared" si="1291"/>
        <v/>
      </c>
      <c r="C458" s="72"/>
      <c r="D458" s="188"/>
      <c r="E458" s="59"/>
      <c r="F458" s="229"/>
      <c r="G458" s="295"/>
      <c r="H458" s="295"/>
      <c r="I458" s="229"/>
      <c r="J458" s="295"/>
      <c r="K458" s="295"/>
      <c r="L458" s="229"/>
      <c r="M458" s="295"/>
      <c r="N458" s="295"/>
      <c r="O458" s="229"/>
      <c r="P458" s="295"/>
      <c r="Q458" s="295"/>
      <c r="R458" s="229"/>
      <c r="S458" s="230"/>
      <c r="T458" s="231"/>
      <c r="U458" s="229"/>
      <c r="V458" s="230"/>
      <c r="W458" s="231"/>
      <c r="X458" s="229"/>
      <c r="Y458" s="230"/>
      <c r="Z458" s="231"/>
      <c r="AA458" s="229"/>
      <c r="AB458" s="295"/>
      <c r="AC458" s="295"/>
      <c r="AD458" s="229"/>
      <c r="AE458" s="295"/>
      <c r="AF458" s="295"/>
      <c r="AG458" s="229"/>
      <c r="AH458" s="295"/>
      <c r="AI458" s="295"/>
      <c r="AJ458" s="229"/>
      <c r="AK458" s="295"/>
      <c r="AL458" s="295"/>
      <c r="AM458" s="229"/>
      <c r="AN458" s="295"/>
      <c r="AO458" s="295"/>
      <c r="AP458" s="243"/>
      <c r="AQ458" s="295"/>
      <c r="AR458" s="290"/>
      <c r="AS458" s="243"/>
      <c r="AT458" s="295"/>
      <c r="AU458" s="290"/>
      <c r="AV458" s="229"/>
      <c r="AW458" s="230"/>
      <c r="AX458" s="231"/>
      <c r="AY458" s="229"/>
      <c r="AZ458" s="230"/>
      <c r="BA458" s="231"/>
      <c r="BB458" s="229"/>
      <c r="BC458" s="230"/>
      <c r="BD458" s="231"/>
      <c r="BE458" s="229"/>
      <c r="BF458" s="230"/>
      <c r="BG458" s="231"/>
      <c r="BH458" s="229"/>
      <c r="BI458" s="230"/>
      <c r="BJ458" s="231"/>
      <c r="BK458" s="243"/>
      <c r="BL458" s="230"/>
      <c r="BM458" s="231"/>
      <c r="BN458" s="243"/>
      <c r="BO458" s="230"/>
      <c r="BP458" s="231"/>
      <c r="BQ458" s="229"/>
      <c r="BR458" s="230"/>
      <c r="BS458" s="231"/>
      <c r="BT458" s="229"/>
      <c r="BU458" s="230"/>
      <c r="BV458" s="231"/>
      <c r="BW458" s="229"/>
      <c r="BX458" s="230"/>
      <c r="BY458" s="231"/>
      <c r="BZ458" s="229"/>
      <c r="CA458" s="230"/>
      <c r="CB458" s="231"/>
      <c r="CC458" s="229"/>
      <c r="CD458" s="230"/>
      <c r="CE458" s="231"/>
      <c r="CF458" s="331"/>
      <c r="CG458" s="332"/>
      <c r="CH458" s="385"/>
      <c r="CI458" s="331"/>
      <c r="CJ458" s="332"/>
      <c r="CK458" s="385"/>
      <c r="CL458" s="243"/>
      <c r="CM458" s="230"/>
      <c r="CN458" s="354"/>
      <c r="CO458" s="243"/>
      <c r="CP458" s="230"/>
      <c r="CQ458" s="231"/>
      <c r="CR458" s="331"/>
      <c r="CS458" s="332"/>
      <c r="CT458" s="333"/>
      <c r="CU458" s="229"/>
      <c r="CV458" s="230"/>
      <c r="CW458" s="231"/>
      <c r="CX458" s="331"/>
      <c r="CY458" s="332"/>
      <c r="CZ458" s="333"/>
      <c r="DA458" s="331"/>
      <c r="DB458" s="332"/>
      <c r="DC458" s="333"/>
      <c r="DD458" s="331"/>
      <c r="DE458" s="332"/>
      <c r="DF458" s="333"/>
      <c r="DG458" s="331"/>
      <c r="DH458" s="332"/>
      <c r="DI458" s="333"/>
      <c r="DJ458" s="229"/>
      <c r="DK458" s="230"/>
      <c r="DL458" s="231"/>
      <c r="DM458" s="229"/>
      <c r="DN458" s="230"/>
      <c r="DO458" s="231"/>
      <c r="DP458" s="331"/>
      <c r="DQ458" s="332"/>
      <c r="DR458" s="333"/>
      <c r="DS458" s="331"/>
      <c r="DT458" s="332"/>
      <c r="DU458" s="333"/>
      <c r="DV458" s="331"/>
      <c r="DW458" s="332"/>
      <c r="DX458" s="333"/>
      <c r="DY458" s="331"/>
      <c r="DZ458" s="332"/>
      <c r="EA458" s="333"/>
      <c r="EB458" s="331"/>
      <c r="EC458" s="332"/>
      <c r="ED458" s="333"/>
      <c r="EE458" s="331"/>
      <c r="EF458" s="332"/>
      <c r="EG458" s="333"/>
      <c r="EH458" s="229"/>
      <c r="EI458" s="230"/>
      <c r="EJ458" s="231"/>
      <c r="EK458" s="229"/>
      <c r="EL458" s="230"/>
      <c r="EM458" s="231"/>
      <c r="EN458" s="244"/>
      <c r="EO458" s="269" t="str">
        <f t="shared" si="1292"/>
        <v/>
      </c>
      <c r="EP458" s="444" t="s">
        <v>1247</v>
      </c>
      <c r="EQ458" s="360" t="str">
        <f t="shared" si="1430"/>
        <v/>
      </c>
      <c r="ER458" s="360" t="str">
        <f t="shared" si="1431"/>
        <v/>
      </c>
      <c r="ES458" s="360" t="str">
        <f t="shared" si="1432"/>
        <v/>
      </c>
      <c r="ET458" s="360" t="str">
        <f t="shared" si="1433"/>
        <v/>
      </c>
      <c r="EU458" s="360" t="str">
        <f t="shared" si="1434"/>
        <v/>
      </c>
      <c r="EV458" s="360" t="str">
        <f t="shared" si="1435"/>
        <v/>
      </c>
      <c r="EW458" s="360" t="str">
        <f t="shared" si="1436"/>
        <v/>
      </c>
      <c r="EX458" s="360" t="str">
        <f t="shared" si="1437"/>
        <v/>
      </c>
      <c r="EY458" s="360" t="str">
        <f t="shared" si="1438"/>
        <v/>
      </c>
      <c r="EZ458" s="360" t="str">
        <f t="shared" si="1439"/>
        <v/>
      </c>
      <c r="FA458" s="360" t="str">
        <f t="shared" si="1440"/>
        <v/>
      </c>
      <c r="FB458" s="360" t="str">
        <f t="shared" si="1441"/>
        <v/>
      </c>
      <c r="FC458" s="360" t="str">
        <f t="shared" si="1442"/>
        <v/>
      </c>
      <c r="FD458" s="360" t="str">
        <f t="shared" si="1443"/>
        <v/>
      </c>
      <c r="FE458" s="360" t="str">
        <f t="shared" si="1444"/>
        <v/>
      </c>
      <c r="FF458" s="360" t="str">
        <f t="shared" si="1445"/>
        <v/>
      </c>
      <c r="FG458" s="360" t="str">
        <f t="shared" si="1446"/>
        <v/>
      </c>
      <c r="FH458" s="360" t="str">
        <f t="shared" si="1447"/>
        <v/>
      </c>
      <c r="FI458" s="360" t="str">
        <f t="shared" si="1448"/>
        <v/>
      </c>
      <c r="FJ458" s="360" t="str">
        <f t="shared" si="1449"/>
        <v/>
      </c>
      <c r="FK458" s="360" t="str">
        <f t="shared" si="1450"/>
        <v/>
      </c>
      <c r="FL458" s="360" t="str">
        <f t="shared" si="1451"/>
        <v/>
      </c>
      <c r="FM458" s="360" t="str">
        <f t="shared" si="1452"/>
        <v/>
      </c>
      <c r="FN458" s="360" t="str">
        <f t="shared" si="1453"/>
        <v/>
      </c>
      <c r="FO458" s="360" t="str">
        <f t="shared" si="1454"/>
        <v/>
      </c>
      <c r="FP458" s="360" t="str">
        <f t="shared" si="1455"/>
        <v/>
      </c>
      <c r="FQ458" s="360" t="str">
        <f t="shared" si="1456"/>
        <v/>
      </c>
      <c r="FR458" s="360" t="str">
        <f t="shared" si="1457"/>
        <v/>
      </c>
      <c r="FS458" s="360" t="str">
        <f t="shared" si="1458"/>
        <v/>
      </c>
      <c r="FT458" s="360" t="str">
        <f t="shared" si="1293"/>
        <v/>
      </c>
      <c r="FU458" s="360" t="str">
        <f t="shared" si="1459"/>
        <v/>
      </c>
      <c r="FV458" s="360" t="str">
        <f t="shared" si="1460"/>
        <v/>
      </c>
      <c r="FW458" s="360" t="str">
        <f t="shared" si="1461"/>
        <v/>
      </c>
      <c r="FX458" s="360" t="str">
        <f t="shared" si="1462"/>
        <v/>
      </c>
      <c r="FY458" s="360" t="str">
        <f t="shared" si="1463"/>
        <v/>
      </c>
      <c r="FZ458" s="360" t="str">
        <f t="shared" si="1464"/>
        <v/>
      </c>
      <c r="GA458" s="360" t="str">
        <f t="shared" si="1465"/>
        <v/>
      </c>
      <c r="GB458" s="360" t="str">
        <f t="shared" si="1466"/>
        <v/>
      </c>
      <c r="GC458" s="360" t="str">
        <f t="shared" si="1467"/>
        <v/>
      </c>
      <c r="GD458" s="360" t="str">
        <f t="shared" si="1468"/>
        <v/>
      </c>
      <c r="GE458" s="360" t="str">
        <f t="shared" si="1469"/>
        <v/>
      </c>
      <c r="GF458" s="360" t="str">
        <f t="shared" si="1470"/>
        <v/>
      </c>
      <c r="GG458" s="360" t="str">
        <f t="shared" si="1471"/>
        <v/>
      </c>
      <c r="GH458" s="360" t="str">
        <f t="shared" si="1472"/>
        <v/>
      </c>
      <c r="GI458" s="360" t="str">
        <f t="shared" si="1473"/>
        <v/>
      </c>
      <c r="GJ458" s="360" t="str">
        <f t="shared" si="1474"/>
        <v/>
      </c>
      <c r="GK458" s="444" t="s">
        <v>1247</v>
      </c>
      <c r="GL458" s="361" t="str">
        <f t="shared" si="1294"/>
        <v>-</v>
      </c>
      <c r="GM458" s="361" t="str">
        <f t="shared" si="1295"/>
        <v>-</v>
      </c>
      <c r="GN458" s="361" t="str">
        <f t="shared" si="1296"/>
        <v>-</v>
      </c>
      <c r="GO458" s="361" t="str">
        <f t="shared" si="1297"/>
        <v>-</v>
      </c>
      <c r="GP458" s="361" t="str">
        <f t="shared" si="1298"/>
        <v>-</v>
      </c>
      <c r="GQ458" s="361" t="str">
        <f t="shared" si="1299"/>
        <v>-</v>
      </c>
      <c r="GR458" s="361" t="str">
        <f t="shared" si="1300"/>
        <v>-</v>
      </c>
      <c r="GS458" s="361" t="str">
        <f t="shared" si="1301"/>
        <v>-</v>
      </c>
      <c r="GT458" s="361" t="str">
        <f t="shared" si="1302"/>
        <v>-</v>
      </c>
      <c r="GU458" s="361" t="str">
        <f t="shared" si="1303"/>
        <v>-</v>
      </c>
      <c r="GV458" s="361" t="str">
        <f t="shared" si="1304"/>
        <v>-</v>
      </c>
      <c r="GW458" s="361" t="str">
        <f t="shared" si="1305"/>
        <v>-</v>
      </c>
      <c r="GX458" s="361" t="str">
        <f t="shared" si="1306"/>
        <v>-</v>
      </c>
      <c r="GY458" s="361" t="str">
        <f t="shared" si="1307"/>
        <v>-</v>
      </c>
      <c r="GZ458" s="361" t="str">
        <f t="shared" si="1308"/>
        <v>-</v>
      </c>
      <c r="HA458" s="361" t="str">
        <f t="shared" si="1309"/>
        <v>-</v>
      </c>
      <c r="HB458" s="361" t="str">
        <f t="shared" si="1310"/>
        <v>-</v>
      </c>
      <c r="HC458" s="361" t="str">
        <f t="shared" si="1311"/>
        <v>-</v>
      </c>
      <c r="HD458" s="361" t="str">
        <f t="shared" si="1312"/>
        <v>-</v>
      </c>
      <c r="HE458" s="361" t="str">
        <f t="shared" si="1313"/>
        <v>-</v>
      </c>
      <c r="HF458" s="361" t="str">
        <f t="shared" si="1314"/>
        <v>-</v>
      </c>
      <c r="HG458" s="361" t="str">
        <f t="shared" si="1315"/>
        <v>-</v>
      </c>
      <c r="HH458" s="361" t="str">
        <f t="shared" si="1316"/>
        <v>-</v>
      </c>
      <c r="HI458" s="361" t="str">
        <f t="shared" si="1317"/>
        <v>-</v>
      </c>
      <c r="HJ458" s="361" t="str">
        <f t="shared" si="1318"/>
        <v>-</v>
      </c>
      <c r="HK458" s="361" t="str">
        <f t="shared" si="1319"/>
        <v>-</v>
      </c>
      <c r="HL458" s="361" t="str">
        <f t="shared" si="1320"/>
        <v>-</v>
      </c>
      <c r="HM458" s="361" t="str">
        <f t="shared" si="1321"/>
        <v>-</v>
      </c>
      <c r="HN458" s="361" t="str">
        <f t="shared" si="1322"/>
        <v>-</v>
      </c>
      <c r="HO458" s="361" t="str">
        <f t="shared" si="1323"/>
        <v>-</v>
      </c>
      <c r="HP458" s="361" t="str">
        <f t="shared" si="1324"/>
        <v>-</v>
      </c>
      <c r="HQ458" s="361" t="str">
        <f t="shared" si="1325"/>
        <v>-</v>
      </c>
      <c r="HR458" s="361" t="str">
        <f t="shared" si="1326"/>
        <v>-</v>
      </c>
      <c r="HS458" s="361" t="str">
        <f t="shared" si="1327"/>
        <v>-</v>
      </c>
      <c r="HT458" s="361" t="str">
        <f t="shared" si="1328"/>
        <v>-</v>
      </c>
      <c r="HU458" s="361" t="str">
        <f t="shared" si="1329"/>
        <v>-</v>
      </c>
      <c r="HV458" s="361" t="str">
        <f t="shared" si="1330"/>
        <v>-</v>
      </c>
      <c r="HW458" s="361" t="str">
        <f t="shared" si="1331"/>
        <v>-</v>
      </c>
      <c r="HX458" s="361" t="str">
        <f t="shared" si="1332"/>
        <v>-</v>
      </c>
      <c r="HY458" s="361" t="str">
        <f t="shared" si="1333"/>
        <v>-</v>
      </c>
      <c r="HZ458" s="361" t="str">
        <f t="shared" si="1334"/>
        <v>-</v>
      </c>
      <c r="IA458" s="361" t="str">
        <f t="shared" si="1335"/>
        <v>-</v>
      </c>
      <c r="IB458" s="361" t="str">
        <f t="shared" si="1336"/>
        <v>-</v>
      </c>
      <c r="IC458" s="361" t="str">
        <f t="shared" si="1337"/>
        <v>-</v>
      </c>
      <c r="ID458" s="361" t="str">
        <f t="shared" si="1338"/>
        <v>-</v>
      </c>
      <c r="IE458" s="361" t="str">
        <f t="shared" si="1339"/>
        <v>-</v>
      </c>
      <c r="IF458" s="444" t="s">
        <v>1247</v>
      </c>
      <c r="IG458" s="56" t="str">
        <f t="shared" si="1475"/>
        <v>-</v>
      </c>
      <c r="IH458" s="56" t="str">
        <f t="shared" si="1476"/>
        <v>-</v>
      </c>
      <c r="II458" s="56" t="str">
        <f t="shared" si="1477"/>
        <v>-</v>
      </c>
      <c r="IJ458" s="56" t="str">
        <f t="shared" si="1478"/>
        <v>-</v>
      </c>
      <c r="IK458" s="56" t="str">
        <f t="shared" si="1340"/>
        <v>-</v>
      </c>
      <c r="IL458" s="56" t="str">
        <f t="shared" si="1341"/>
        <v>-</v>
      </c>
      <c r="IM458" s="56" t="str">
        <f t="shared" si="1342"/>
        <v>-</v>
      </c>
      <c r="IN458" s="56" t="str">
        <f t="shared" si="1343"/>
        <v>-</v>
      </c>
      <c r="IO458" s="56" t="str">
        <f t="shared" si="1344"/>
        <v>-</v>
      </c>
      <c r="IP458" s="56" t="str">
        <f t="shared" si="1345"/>
        <v>-</v>
      </c>
      <c r="IQ458" s="56" t="str">
        <f t="shared" si="1346"/>
        <v>-</v>
      </c>
      <c r="IR458" s="56" t="str">
        <f t="shared" si="1347"/>
        <v>-</v>
      </c>
      <c r="IS458" s="56" t="str">
        <f t="shared" si="1348"/>
        <v>-</v>
      </c>
      <c r="IT458" s="56" t="str">
        <f t="shared" si="1349"/>
        <v>-</v>
      </c>
      <c r="IU458" s="56" t="str">
        <f t="shared" si="1350"/>
        <v>-</v>
      </c>
      <c r="IV458" s="56" t="str">
        <f t="shared" si="1351"/>
        <v>-</v>
      </c>
      <c r="IW458" s="56" t="str">
        <f t="shared" si="1352"/>
        <v>-</v>
      </c>
      <c r="IX458" s="56" t="str">
        <f t="shared" si="1353"/>
        <v>-</v>
      </c>
      <c r="IY458" s="56" t="str">
        <f t="shared" si="1354"/>
        <v>-</v>
      </c>
      <c r="IZ458" s="56" t="str">
        <f t="shared" si="1355"/>
        <v>-</v>
      </c>
      <c r="JA458" s="56" t="str">
        <f t="shared" si="1356"/>
        <v>-</v>
      </c>
      <c r="JB458" s="56" t="str">
        <f t="shared" si="1357"/>
        <v>-</v>
      </c>
      <c r="JC458" s="56" t="str">
        <f t="shared" si="1358"/>
        <v>-</v>
      </c>
      <c r="JD458" s="56" t="str">
        <f t="shared" si="1359"/>
        <v>-</v>
      </c>
      <c r="JE458" s="56" t="str">
        <f t="shared" si="1360"/>
        <v>-</v>
      </c>
      <c r="JF458" s="56" t="str">
        <f t="shared" si="1361"/>
        <v>-</v>
      </c>
      <c r="JG458" s="56" t="str">
        <f t="shared" si="1362"/>
        <v>-</v>
      </c>
      <c r="JH458" s="56" t="str">
        <f t="shared" si="1363"/>
        <v>-</v>
      </c>
      <c r="JI458" s="56" t="str">
        <f t="shared" si="1364"/>
        <v>-</v>
      </c>
      <c r="JJ458" s="56" t="str">
        <f t="shared" si="1365"/>
        <v>-</v>
      </c>
      <c r="JK458" s="56" t="str">
        <f t="shared" si="1366"/>
        <v>-</v>
      </c>
      <c r="JL458" s="56" t="str">
        <f t="shared" si="1367"/>
        <v>-</v>
      </c>
      <c r="JM458" s="56" t="str">
        <f t="shared" si="1368"/>
        <v>-</v>
      </c>
      <c r="JN458" s="56" t="str">
        <f t="shared" si="1369"/>
        <v>-</v>
      </c>
      <c r="JO458" s="56" t="str">
        <f t="shared" si="1370"/>
        <v>-</v>
      </c>
      <c r="JP458" s="56" t="str">
        <f t="shared" si="1371"/>
        <v>-</v>
      </c>
      <c r="JQ458" s="56" t="str">
        <f t="shared" si="1372"/>
        <v>-</v>
      </c>
      <c r="JR458" s="56" t="str">
        <f t="shared" si="1373"/>
        <v>-</v>
      </c>
      <c r="JS458" s="56" t="str">
        <f t="shared" si="1374"/>
        <v>-</v>
      </c>
      <c r="JT458" s="56" t="str">
        <f t="shared" si="1375"/>
        <v>-</v>
      </c>
      <c r="JU458" s="56" t="str">
        <f t="shared" si="1376"/>
        <v>-</v>
      </c>
      <c r="JV458" s="56" t="str">
        <f t="shared" si="1377"/>
        <v>-</v>
      </c>
      <c r="JW458" s="56" t="str">
        <f t="shared" si="1378"/>
        <v>-</v>
      </c>
      <c r="JX458" s="56" t="str">
        <f t="shared" si="1379"/>
        <v>-</v>
      </c>
      <c r="JY458" s="56" t="str">
        <f t="shared" si="1380"/>
        <v>-</v>
      </c>
      <c r="JZ458" s="56" t="str">
        <f t="shared" si="1381"/>
        <v>-</v>
      </c>
      <c r="KA458" s="444" t="s">
        <v>1247</v>
      </c>
      <c r="KB458" s="360">
        <f>IF(ISNUMBER(INDEX($EQ$15:$GK$521,$B458,EO$11)),MAX(KB$14:KB457)+1,0)</f>
        <v>0</v>
      </c>
      <c r="KC458" s="360" t="str">
        <f t="shared" si="1479"/>
        <v/>
      </c>
      <c r="KD458" s="373" t="s">
        <v>2</v>
      </c>
      <c r="KE458" s="215"/>
      <c r="KF458" s="60"/>
      <c r="KG458" s="60"/>
      <c r="KH458" s="60"/>
      <c r="KI458" s="60"/>
      <c r="KJ458" s="60"/>
      <c r="KK458" s="60"/>
      <c r="KL458" s="60"/>
      <c r="KM458" s="60"/>
      <c r="KN458" s="60"/>
      <c r="KO458" s="60"/>
      <c r="KP458" s="60"/>
      <c r="KQ458" s="60"/>
      <c r="KR458" s="60"/>
      <c r="KS458" s="60"/>
      <c r="KT458" s="60"/>
      <c r="KU458" s="60"/>
      <c r="KV458" s="60"/>
      <c r="KW458" s="60"/>
      <c r="KX458" s="60"/>
      <c r="KY458" s="60"/>
      <c r="KZ458" s="283" t="str">
        <f t="shared" si="1382"/>
        <v/>
      </c>
      <c r="LA458" s="26"/>
      <c r="LB458" s="18"/>
      <c r="LC458" s="18"/>
      <c r="LD458" s="18"/>
      <c r="LE458" s="18"/>
      <c r="LF458" s="18"/>
      <c r="LG458" s="18"/>
      <c r="LH458" s="18"/>
      <c r="LI458" s="18"/>
      <c r="LJ458" s="18"/>
      <c r="LK458" s="18"/>
      <c r="LL458" s="18"/>
      <c r="LM458" s="18"/>
      <c r="LN458" s="63"/>
      <c r="LO458" s="251">
        <f t="shared" si="1383"/>
        <v>0</v>
      </c>
      <c r="LP458" s="251">
        <f t="shared" si="1384"/>
        <v>0</v>
      </c>
      <c r="LQ458" s="251">
        <f t="shared" si="1385"/>
        <v>0</v>
      </c>
      <c r="LR458" s="251">
        <f t="shared" si="1386"/>
        <v>0</v>
      </c>
      <c r="LS458" s="251">
        <f t="shared" si="1387"/>
        <v>0</v>
      </c>
      <c r="LT458" s="251">
        <f t="shared" si="1388"/>
        <v>0</v>
      </c>
      <c r="LU458" s="251">
        <f t="shared" si="1389"/>
        <v>0</v>
      </c>
      <c r="LV458" s="251">
        <f t="shared" si="1390"/>
        <v>0</v>
      </c>
      <c r="LW458" s="251">
        <f t="shared" si="1391"/>
        <v>0</v>
      </c>
      <c r="LX458" s="251">
        <f t="shared" si="1392"/>
        <v>0</v>
      </c>
      <c r="LY458" s="251">
        <f t="shared" si="1393"/>
        <v>0</v>
      </c>
      <c r="LZ458" s="251">
        <f t="shared" si="1394"/>
        <v>0</v>
      </c>
      <c r="MA458" s="63" t="str">
        <f t="shared" si="1395"/>
        <v/>
      </c>
      <c r="MB458" s="63" t="str">
        <f t="shared" si="1480"/>
        <v/>
      </c>
      <c r="MC458" s="63">
        <f t="shared" si="1481"/>
        <v>444</v>
      </c>
      <c r="MD458" s="63" t="str">
        <f t="shared" si="1482"/>
        <v/>
      </c>
      <c r="ME458" s="63" t="str">
        <f t="shared" si="1483"/>
        <v/>
      </c>
      <c r="MF458" s="315" t="str">
        <f t="shared" si="1396"/>
        <v/>
      </c>
      <c r="MG458" s="315">
        <f>IF(ISNUMBER(MATCH(EO458,$ME$15:$ME$520,0)),0,MAX(MG$14:MG457)+1)</f>
        <v>0</v>
      </c>
      <c r="MH458" s="315" t="str">
        <f t="shared" si="1397"/>
        <v/>
      </c>
      <c r="MI458" s="369"/>
      <c r="MJ458" s="68"/>
      <c r="MK458" s="18"/>
      <c r="ML458" s="242"/>
      <c r="MM458" s="242"/>
      <c r="MN458" s="59"/>
      <c r="MO458" s="59"/>
      <c r="MP458" s="285"/>
      <c r="MQ458" s="59"/>
      <c r="MR458" s="59"/>
      <c r="MS458" s="285"/>
      <c r="MT458" s="59"/>
      <c r="MU458" s="285"/>
      <c r="MV458" s="59"/>
      <c r="MW458" s="59"/>
      <c r="MX458" s="59"/>
      <c r="MY458" s="59"/>
      <c r="MZ458" s="59"/>
      <c r="NA458" s="59"/>
      <c r="NB458" s="59"/>
      <c r="NC458" s="59"/>
      <c r="ND458" s="59"/>
      <c r="NE458" s="59"/>
      <c r="NF458" s="59"/>
      <c r="NG458" s="59"/>
      <c r="NH458" s="59"/>
      <c r="NI458" s="59"/>
      <c r="NJ458" s="59"/>
      <c r="NK458" s="59"/>
      <c r="NL458" s="454"/>
      <c r="NM458" s="454"/>
      <c r="NN458" s="59"/>
      <c r="NO458" s="18"/>
      <c r="NP458" s="18"/>
      <c r="NQ458" s="18"/>
      <c r="NR458" s="18"/>
      <c r="NS458" s="18"/>
      <c r="NT458" s="18"/>
      <c r="NU458" s="18"/>
      <c r="NV458" s="18"/>
      <c r="NW458" s="18"/>
      <c r="NX458" s="18"/>
      <c r="NY458" s="18"/>
      <c r="NZ458" s="18"/>
      <c r="OA458" s="18"/>
      <c r="OB458" s="18"/>
      <c r="OC458" s="18"/>
      <c r="OZ458" s="59"/>
      <c r="PA458" s="251" t="str">
        <f t="shared" si="1398"/>
        <v/>
      </c>
      <c r="PB458" s="251" t="str">
        <f t="shared" si="1399"/>
        <v/>
      </c>
      <c r="PC458" s="251" t="str">
        <f t="shared" si="1400"/>
        <v/>
      </c>
      <c r="PD458" s="251" t="str">
        <f t="shared" si="1401"/>
        <v/>
      </c>
      <c r="PE458" s="251" t="str">
        <f t="shared" si="1402"/>
        <v/>
      </c>
      <c r="PF458" s="251" t="str">
        <f t="shared" si="1403"/>
        <v/>
      </c>
      <c r="PG458" s="251" t="str">
        <f t="shared" si="1404"/>
        <v/>
      </c>
      <c r="PH458" s="251" t="str">
        <f t="shared" si="1405"/>
        <v/>
      </c>
      <c r="PI458" s="251" t="str">
        <f t="shared" si="1406"/>
        <v/>
      </c>
      <c r="PJ458" s="251" t="str">
        <f t="shared" si="1407"/>
        <v/>
      </c>
      <c r="PK458" s="251" t="str">
        <f t="shared" si="1408"/>
        <v/>
      </c>
      <c r="PL458" s="251" t="str">
        <f t="shared" si="1409"/>
        <v/>
      </c>
      <c r="PM458" s="251" t="str">
        <f t="shared" si="1410"/>
        <v/>
      </c>
      <c r="PN458" s="251" t="str">
        <f t="shared" si="1411"/>
        <v/>
      </c>
      <c r="PO458" s="251" t="str">
        <f t="shared" si="1412"/>
        <v/>
      </c>
      <c r="PP458" s="251" t="str">
        <f t="shared" si="1413"/>
        <v/>
      </c>
      <c r="PQ458" s="251" t="str">
        <f t="shared" si="1414"/>
        <v/>
      </c>
      <c r="PR458" s="251" t="str">
        <f t="shared" si="1415"/>
        <v/>
      </c>
      <c r="PS458" s="251" t="str">
        <f t="shared" si="1416"/>
        <v/>
      </c>
      <c r="PT458" s="251" t="str">
        <f t="shared" si="1417"/>
        <v/>
      </c>
      <c r="PU458" s="251" t="str">
        <f t="shared" si="1418"/>
        <v/>
      </c>
      <c r="PV458" s="251" t="str">
        <f t="shared" si="1419"/>
        <v/>
      </c>
      <c r="PW458" s="251" t="str">
        <f t="shared" si="1420"/>
        <v/>
      </c>
      <c r="PX458" s="251" t="str">
        <f t="shared" si="1421"/>
        <v/>
      </c>
      <c r="PY458" s="251" t="str">
        <f t="shared" si="1422"/>
        <v/>
      </c>
      <c r="PZ458" s="251" t="str">
        <f t="shared" si="1423"/>
        <v/>
      </c>
      <c r="QA458" s="251" t="str">
        <f t="shared" si="1424"/>
        <v/>
      </c>
      <c r="QB458" s="251" t="str">
        <f t="shared" si="1425"/>
        <v/>
      </c>
      <c r="QC458" s="251" t="str">
        <f t="shared" si="1426"/>
        <v/>
      </c>
      <c r="QD458" s="251" t="str">
        <f t="shared" si="1427"/>
        <v/>
      </c>
      <c r="QE458" s="251" t="str">
        <f t="shared" si="1428"/>
        <v/>
      </c>
      <c r="QF458" s="63">
        <f t="shared" si="1429"/>
        <v>0</v>
      </c>
      <c r="QG458" s="59"/>
      <c r="QH458" s="59"/>
      <c r="QI458" s="59"/>
      <c r="QJ458" s="59"/>
      <c r="QK458" s="59"/>
      <c r="QL458" s="59"/>
      <c r="QM458" s="59"/>
      <c r="QN458" s="59"/>
    </row>
    <row r="459" spans="1:456" ht="6.75" customHeight="1" x14ac:dyDescent="0.25">
      <c r="A459" s="68"/>
      <c r="B459" s="389" t="str">
        <f t="shared" si="1291"/>
        <v/>
      </c>
      <c r="C459" s="72"/>
      <c r="D459" s="188"/>
      <c r="E459" s="59"/>
      <c r="F459" s="229"/>
      <c r="G459" s="295"/>
      <c r="H459" s="295"/>
      <c r="I459" s="229"/>
      <c r="J459" s="295"/>
      <c r="K459" s="295"/>
      <c r="L459" s="229"/>
      <c r="M459" s="295"/>
      <c r="N459" s="295"/>
      <c r="O459" s="229"/>
      <c r="P459" s="295"/>
      <c r="Q459" s="295"/>
      <c r="R459" s="229"/>
      <c r="S459" s="230"/>
      <c r="T459" s="231"/>
      <c r="U459" s="229"/>
      <c r="V459" s="230"/>
      <c r="W459" s="231"/>
      <c r="X459" s="229"/>
      <c r="Y459" s="230"/>
      <c r="Z459" s="231"/>
      <c r="AA459" s="229"/>
      <c r="AB459" s="295"/>
      <c r="AC459" s="295"/>
      <c r="AD459" s="229"/>
      <c r="AE459" s="295"/>
      <c r="AF459" s="295"/>
      <c r="AG459" s="229"/>
      <c r="AH459" s="295"/>
      <c r="AI459" s="295"/>
      <c r="AJ459" s="229"/>
      <c r="AK459" s="295"/>
      <c r="AL459" s="295"/>
      <c r="AM459" s="229"/>
      <c r="AN459" s="295"/>
      <c r="AO459" s="295"/>
      <c r="AP459" s="243"/>
      <c r="AQ459" s="295"/>
      <c r="AR459" s="290"/>
      <c r="AS459" s="243"/>
      <c r="AT459" s="295"/>
      <c r="AU459" s="290"/>
      <c r="AV459" s="229"/>
      <c r="AW459" s="230"/>
      <c r="AX459" s="231"/>
      <c r="AY459" s="229"/>
      <c r="AZ459" s="230"/>
      <c r="BA459" s="231"/>
      <c r="BB459" s="229"/>
      <c r="BC459" s="230"/>
      <c r="BD459" s="231"/>
      <c r="BE459" s="229"/>
      <c r="BF459" s="230"/>
      <c r="BG459" s="231"/>
      <c r="BH459" s="229"/>
      <c r="BI459" s="230"/>
      <c r="BJ459" s="231"/>
      <c r="BK459" s="243"/>
      <c r="BL459" s="230"/>
      <c r="BM459" s="231"/>
      <c r="BN459" s="243"/>
      <c r="BO459" s="230"/>
      <c r="BP459" s="231"/>
      <c r="BQ459" s="229"/>
      <c r="BR459" s="230"/>
      <c r="BS459" s="231"/>
      <c r="BT459" s="229"/>
      <c r="BU459" s="230"/>
      <c r="BV459" s="231"/>
      <c r="BW459" s="229"/>
      <c r="BX459" s="230"/>
      <c r="BY459" s="231"/>
      <c r="BZ459" s="229"/>
      <c r="CA459" s="230"/>
      <c r="CB459" s="231"/>
      <c r="CC459" s="229"/>
      <c r="CD459" s="230"/>
      <c r="CE459" s="231"/>
      <c r="CF459" s="331"/>
      <c r="CG459" s="332"/>
      <c r="CH459" s="385"/>
      <c r="CI459" s="331"/>
      <c r="CJ459" s="332"/>
      <c r="CK459" s="385"/>
      <c r="CL459" s="243"/>
      <c r="CM459" s="230"/>
      <c r="CN459" s="354"/>
      <c r="CO459" s="243"/>
      <c r="CP459" s="230"/>
      <c r="CQ459" s="231"/>
      <c r="CR459" s="331"/>
      <c r="CS459" s="332"/>
      <c r="CT459" s="333"/>
      <c r="CU459" s="229"/>
      <c r="CV459" s="230"/>
      <c r="CW459" s="231"/>
      <c r="CX459" s="331"/>
      <c r="CY459" s="332"/>
      <c r="CZ459" s="333"/>
      <c r="DA459" s="331"/>
      <c r="DB459" s="332"/>
      <c r="DC459" s="333"/>
      <c r="DD459" s="331"/>
      <c r="DE459" s="332"/>
      <c r="DF459" s="333"/>
      <c r="DG459" s="331"/>
      <c r="DH459" s="332"/>
      <c r="DI459" s="333"/>
      <c r="DJ459" s="229"/>
      <c r="DK459" s="230"/>
      <c r="DL459" s="231"/>
      <c r="DM459" s="229"/>
      <c r="DN459" s="230"/>
      <c r="DO459" s="231"/>
      <c r="DP459" s="331"/>
      <c r="DQ459" s="332"/>
      <c r="DR459" s="333"/>
      <c r="DS459" s="331"/>
      <c r="DT459" s="332"/>
      <c r="DU459" s="333"/>
      <c r="DV459" s="331"/>
      <c r="DW459" s="332"/>
      <c r="DX459" s="333"/>
      <c r="DY459" s="331"/>
      <c r="DZ459" s="332"/>
      <c r="EA459" s="333"/>
      <c r="EB459" s="331"/>
      <c r="EC459" s="332"/>
      <c r="ED459" s="333"/>
      <c r="EE459" s="331"/>
      <c r="EF459" s="332"/>
      <c r="EG459" s="333"/>
      <c r="EH459" s="229"/>
      <c r="EI459" s="230"/>
      <c r="EJ459" s="231"/>
      <c r="EK459" s="229"/>
      <c r="EL459" s="230"/>
      <c r="EM459" s="231"/>
      <c r="EN459" s="244"/>
      <c r="EO459" s="269" t="str">
        <f t="shared" si="1292"/>
        <v/>
      </c>
      <c r="EP459" s="444" t="s">
        <v>1247</v>
      </c>
      <c r="EQ459" s="360" t="str">
        <f t="shared" si="1430"/>
        <v/>
      </c>
      <c r="ER459" s="360" t="str">
        <f t="shared" si="1431"/>
        <v/>
      </c>
      <c r="ES459" s="360" t="str">
        <f t="shared" si="1432"/>
        <v/>
      </c>
      <c r="ET459" s="360" t="str">
        <f t="shared" si="1433"/>
        <v/>
      </c>
      <c r="EU459" s="360" t="str">
        <f t="shared" si="1434"/>
        <v/>
      </c>
      <c r="EV459" s="360" t="str">
        <f t="shared" si="1435"/>
        <v/>
      </c>
      <c r="EW459" s="360" t="str">
        <f t="shared" si="1436"/>
        <v/>
      </c>
      <c r="EX459" s="360" t="str">
        <f t="shared" si="1437"/>
        <v/>
      </c>
      <c r="EY459" s="360" t="str">
        <f t="shared" si="1438"/>
        <v/>
      </c>
      <c r="EZ459" s="360" t="str">
        <f t="shared" si="1439"/>
        <v/>
      </c>
      <c r="FA459" s="360" t="str">
        <f t="shared" si="1440"/>
        <v/>
      </c>
      <c r="FB459" s="360" t="str">
        <f t="shared" si="1441"/>
        <v/>
      </c>
      <c r="FC459" s="360" t="str">
        <f t="shared" si="1442"/>
        <v/>
      </c>
      <c r="FD459" s="360" t="str">
        <f t="shared" si="1443"/>
        <v/>
      </c>
      <c r="FE459" s="360" t="str">
        <f t="shared" si="1444"/>
        <v/>
      </c>
      <c r="FF459" s="360" t="str">
        <f t="shared" si="1445"/>
        <v/>
      </c>
      <c r="FG459" s="360" t="str">
        <f t="shared" si="1446"/>
        <v/>
      </c>
      <c r="FH459" s="360" t="str">
        <f t="shared" si="1447"/>
        <v/>
      </c>
      <c r="FI459" s="360" t="str">
        <f t="shared" si="1448"/>
        <v/>
      </c>
      <c r="FJ459" s="360" t="str">
        <f t="shared" si="1449"/>
        <v/>
      </c>
      <c r="FK459" s="360" t="str">
        <f t="shared" si="1450"/>
        <v/>
      </c>
      <c r="FL459" s="360" t="str">
        <f t="shared" si="1451"/>
        <v/>
      </c>
      <c r="FM459" s="360" t="str">
        <f t="shared" si="1452"/>
        <v/>
      </c>
      <c r="FN459" s="360" t="str">
        <f t="shared" si="1453"/>
        <v/>
      </c>
      <c r="FO459" s="360" t="str">
        <f t="shared" si="1454"/>
        <v/>
      </c>
      <c r="FP459" s="360" t="str">
        <f t="shared" si="1455"/>
        <v/>
      </c>
      <c r="FQ459" s="360" t="str">
        <f t="shared" si="1456"/>
        <v/>
      </c>
      <c r="FR459" s="360" t="str">
        <f t="shared" si="1457"/>
        <v/>
      </c>
      <c r="FS459" s="360" t="str">
        <f t="shared" si="1458"/>
        <v/>
      </c>
      <c r="FT459" s="360" t="str">
        <f t="shared" si="1293"/>
        <v/>
      </c>
      <c r="FU459" s="360" t="str">
        <f t="shared" si="1459"/>
        <v/>
      </c>
      <c r="FV459" s="360" t="str">
        <f t="shared" si="1460"/>
        <v/>
      </c>
      <c r="FW459" s="360" t="str">
        <f t="shared" si="1461"/>
        <v/>
      </c>
      <c r="FX459" s="360" t="str">
        <f t="shared" si="1462"/>
        <v/>
      </c>
      <c r="FY459" s="360" t="str">
        <f t="shared" si="1463"/>
        <v/>
      </c>
      <c r="FZ459" s="360" t="str">
        <f t="shared" si="1464"/>
        <v/>
      </c>
      <c r="GA459" s="360" t="str">
        <f t="shared" si="1465"/>
        <v/>
      </c>
      <c r="GB459" s="360" t="str">
        <f t="shared" si="1466"/>
        <v/>
      </c>
      <c r="GC459" s="360" t="str">
        <f t="shared" si="1467"/>
        <v/>
      </c>
      <c r="GD459" s="360" t="str">
        <f t="shared" si="1468"/>
        <v/>
      </c>
      <c r="GE459" s="360" t="str">
        <f t="shared" si="1469"/>
        <v/>
      </c>
      <c r="GF459" s="360" t="str">
        <f t="shared" si="1470"/>
        <v/>
      </c>
      <c r="GG459" s="360" t="str">
        <f t="shared" si="1471"/>
        <v/>
      </c>
      <c r="GH459" s="360" t="str">
        <f t="shared" si="1472"/>
        <v/>
      </c>
      <c r="GI459" s="360" t="str">
        <f t="shared" si="1473"/>
        <v/>
      </c>
      <c r="GJ459" s="360" t="str">
        <f t="shared" si="1474"/>
        <v/>
      </c>
      <c r="GK459" s="444" t="s">
        <v>1247</v>
      </c>
      <c r="GL459" s="361" t="str">
        <f t="shared" si="1294"/>
        <v>-</v>
      </c>
      <c r="GM459" s="361" t="str">
        <f t="shared" si="1295"/>
        <v>-</v>
      </c>
      <c r="GN459" s="361" t="str">
        <f t="shared" si="1296"/>
        <v>-</v>
      </c>
      <c r="GO459" s="361" t="str">
        <f t="shared" si="1297"/>
        <v>-</v>
      </c>
      <c r="GP459" s="361" t="str">
        <f t="shared" si="1298"/>
        <v>-</v>
      </c>
      <c r="GQ459" s="361" t="str">
        <f t="shared" si="1299"/>
        <v>-</v>
      </c>
      <c r="GR459" s="361" t="str">
        <f t="shared" si="1300"/>
        <v>-</v>
      </c>
      <c r="GS459" s="361" t="str">
        <f t="shared" si="1301"/>
        <v>-</v>
      </c>
      <c r="GT459" s="361" t="str">
        <f t="shared" si="1302"/>
        <v>-</v>
      </c>
      <c r="GU459" s="361" t="str">
        <f t="shared" si="1303"/>
        <v>-</v>
      </c>
      <c r="GV459" s="361" t="str">
        <f t="shared" si="1304"/>
        <v>-</v>
      </c>
      <c r="GW459" s="361" t="str">
        <f t="shared" si="1305"/>
        <v>-</v>
      </c>
      <c r="GX459" s="361" t="str">
        <f t="shared" si="1306"/>
        <v>-</v>
      </c>
      <c r="GY459" s="361" t="str">
        <f t="shared" si="1307"/>
        <v>-</v>
      </c>
      <c r="GZ459" s="361" t="str">
        <f t="shared" si="1308"/>
        <v>-</v>
      </c>
      <c r="HA459" s="361" t="str">
        <f t="shared" si="1309"/>
        <v>-</v>
      </c>
      <c r="HB459" s="361" t="str">
        <f t="shared" si="1310"/>
        <v>-</v>
      </c>
      <c r="HC459" s="361" t="str">
        <f t="shared" si="1311"/>
        <v>-</v>
      </c>
      <c r="HD459" s="361" t="str">
        <f t="shared" si="1312"/>
        <v>-</v>
      </c>
      <c r="HE459" s="361" t="str">
        <f t="shared" si="1313"/>
        <v>-</v>
      </c>
      <c r="HF459" s="361" t="str">
        <f t="shared" si="1314"/>
        <v>-</v>
      </c>
      <c r="HG459" s="361" t="str">
        <f t="shared" si="1315"/>
        <v>-</v>
      </c>
      <c r="HH459" s="361" t="str">
        <f t="shared" si="1316"/>
        <v>-</v>
      </c>
      <c r="HI459" s="361" t="str">
        <f t="shared" si="1317"/>
        <v>-</v>
      </c>
      <c r="HJ459" s="361" t="str">
        <f t="shared" si="1318"/>
        <v>-</v>
      </c>
      <c r="HK459" s="361" t="str">
        <f t="shared" si="1319"/>
        <v>-</v>
      </c>
      <c r="HL459" s="361" t="str">
        <f t="shared" si="1320"/>
        <v>-</v>
      </c>
      <c r="HM459" s="361" t="str">
        <f t="shared" si="1321"/>
        <v>-</v>
      </c>
      <c r="HN459" s="361" t="str">
        <f t="shared" si="1322"/>
        <v>-</v>
      </c>
      <c r="HO459" s="361" t="str">
        <f t="shared" si="1323"/>
        <v>-</v>
      </c>
      <c r="HP459" s="361" t="str">
        <f t="shared" si="1324"/>
        <v>-</v>
      </c>
      <c r="HQ459" s="361" t="str">
        <f t="shared" si="1325"/>
        <v>-</v>
      </c>
      <c r="HR459" s="361" t="str">
        <f t="shared" si="1326"/>
        <v>-</v>
      </c>
      <c r="HS459" s="361" t="str">
        <f t="shared" si="1327"/>
        <v>-</v>
      </c>
      <c r="HT459" s="361" t="str">
        <f t="shared" si="1328"/>
        <v>-</v>
      </c>
      <c r="HU459" s="361" t="str">
        <f t="shared" si="1329"/>
        <v>-</v>
      </c>
      <c r="HV459" s="361" t="str">
        <f t="shared" si="1330"/>
        <v>-</v>
      </c>
      <c r="HW459" s="361" t="str">
        <f t="shared" si="1331"/>
        <v>-</v>
      </c>
      <c r="HX459" s="361" t="str">
        <f t="shared" si="1332"/>
        <v>-</v>
      </c>
      <c r="HY459" s="361" t="str">
        <f t="shared" si="1333"/>
        <v>-</v>
      </c>
      <c r="HZ459" s="361" t="str">
        <f t="shared" si="1334"/>
        <v>-</v>
      </c>
      <c r="IA459" s="361" t="str">
        <f t="shared" si="1335"/>
        <v>-</v>
      </c>
      <c r="IB459" s="361" t="str">
        <f t="shared" si="1336"/>
        <v>-</v>
      </c>
      <c r="IC459" s="361" t="str">
        <f t="shared" si="1337"/>
        <v>-</v>
      </c>
      <c r="ID459" s="361" t="str">
        <f t="shared" si="1338"/>
        <v>-</v>
      </c>
      <c r="IE459" s="361" t="str">
        <f t="shared" si="1339"/>
        <v>-</v>
      </c>
      <c r="IF459" s="444" t="s">
        <v>1247</v>
      </c>
      <c r="IG459" s="56" t="str">
        <f t="shared" si="1475"/>
        <v>-</v>
      </c>
      <c r="IH459" s="56" t="str">
        <f t="shared" si="1476"/>
        <v>-</v>
      </c>
      <c r="II459" s="56" t="str">
        <f t="shared" si="1477"/>
        <v>-</v>
      </c>
      <c r="IJ459" s="56" t="str">
        <f t="shared" si="1478"/>
        <v>-</v>
      </c>
      <c r="IK459" s="56" t="str">
        <f t="shared" si="1340"/>
        <v>-</v>
      </c>
      <c r="IL459" s="56" t="str">
        <f t="shared" si="1341"/>
        <v>-</v>
      </c>
      <c r="IM459" s="56" t="str">
        <f t="shared" si="1342"/>
        <v>-</v>
      </c>
      <c r="IN459" s="56" t="str">
        <f t="shared" si="1343"/>
        <v>-</v>
      </c>
      <c r="IO459" s="56" t="str">
        <f t="shared" si="1344"/>
        <v>-</v>
      </c>
      <c r="IP459" s="56" t="str">
        <f t="shared" si="1345"/>
        <v>-</v>
      </c>
      <c r="IQ459" s="56" t="str">
        <f t="shared" si="1346"/>
        <v>-</v>
      </c>
      <c r="IR459" s="56" t="str">
        <f t="shared" si="1347"/>
        <v>-</v>
      </c>
      <c r="IS459" s="56" t="str">
        <f t="shared" si="1348"/>
        <v>-</v>
      </c>
      <c r="IT459" s="56" t="str">
        <f t="shared" si="1349"/>
        <v>-</v>
      </c>
      <c r="IU459" s="56" t="str">
        <f t="shared" si="1350"/>
        <v>-</v>
      </c>
      <c r="IV459" s="56" t="str">
        <f t="shared" si="1351"/>
        <v>-</v>
      </c>
      <c r="IW459" s="56" t="str">
        <f t="shared" si="1352"/>
        <v>-</v>
      </c>
      <c r="IX459" s="56" t="str">
        <f t="shared" si="1353"/>
        <v>-</v>
      </c>
      <c r="IY459" s="56" t="str">
        <f t="shared" si="1354"/>
        <v>-</v>
      </c>
      <c r="IZ459" s="56" t="str">
        <f t="shared" si="1355"/>
        <v>-</v>
      </c>
      <c r="JA459" s="56" t="str">
        <f t="shared" si="1356"/>
        <v>-</v>
      </c>
      <c r="JB459" s="56" t="str">
        <f t="shared" si="1357"/>
        <v>-</v>
      </c>
      <c r="JC459" s="56" t="str">
        <f t="shared" si="1358"/>
        <v>-</v>
      </c>
      <c r="JD459" s="56" t="str">
        <f t="shared" si="1359"/>
        <v>-</v>
      </c>
      <c r="JE459" s="56" t="str">
        <f t="shared" si="1360"/>
        <v>-</v>
      </c>
      <c r="JF459" s="56" t="str">
        <f t="shared" si="1361"/>
        <v>-</v>
      </c>
      <c r="JG459" s="56" t="str">
        <f t="shared" si="1362"/>
        <v>-</v>
      </c>
      <c r="JH459" s="56" t="str">
        <f t="shared" si="1363"/>
        <v>-</v>
      </c>
      <c r="JI459" s="56" t="str">
        <f t="shared" si="1364"/>
        <v>-</v>
      </c>
      <c r="JJ459" s="56" t="str">
        <f t="shared" si="1365"/>
        <v>-</v>
      </c>
      <c r="JK459" s="56" t="str">
        <f t="shared" si="1366"/>
        <v>-</v>
      </c>
      <c r="JL459" s="56" t="str">
        <f t="shared" si="1367"/>
        <v>-</v>
      </c>
      <c r="JM459" s="56" t="str">
        <f t="shared" si="1368"/>
        <v>-</v>
      </c>
      <c r="JN459" s="56" t="str">
        <f t="shared" si="1369"/>
        <v>-</v>
      </c>
      <c r="JO459" s="56" t="str">
        <f t="shared" si="1370"/>
        <v>-</v>
      </c>
      <c r="JP459" s="56" t="str">
        <f t="shared" si="1371"/>
        <v>-</v>
      </c>
      <c r="JQ459" s="56" t="str">
        <f t="shared" si="1372"/>
        <v>-</v>
      </c>
      <c r="JR459" s="56" t="str">
        <f t="shared" si="1373"/>
        <v>-</v>
      </c>
      <c r="JS459" s="56" t="str">
        <f t="shared" si="1374"/>
        <v>-</v>
      </c>
      <c r="JT459" s="56" t="str">
        <f t="shared" si="1375"/>
        <v>-</v>
      </c>
      <c r="JU459" s="56" t="str">
        <f t="shared" si="1376"/>
        <v>-</v>
      </c>
      <c r="JV459" s="56" t="str">
        <f t="shared" si="1377"/>
        <v>-</v>
      </c>
      <c r="JW459" s="56" t="str">
        <f t="shared" si="1378"/>
        <v>-</v>
      </c>
      <c r="JX459" s="56" t="str">
        <f t="shared" si="1379"/>
        <v>-</v>
      </c>
      <c r="JY459" s="56" t="str">
        <f t="shared" si="1380"/>
        <v>-</v>
      </c>
      <c r="JZ459" s="56" t="str">
        <f t="shared" si="1381"/>
        <v>-</v>
      </c>
      <c r="KA459" s="444" t="s">
        <v>1247</v>
      </c>
      <c r="KB459" s="360">
        <f>IF(ISNUMBER(INDEX($EQ$15:$GK$521,$B459,EO$11)),MAX(KB$14:KB458)+1,0)</f>
        <v>0</v>
      </c>
      <c r="KC459" s="360" t="str">
        <f t="shared" si="1479"/>
        <v/>
      </c>
      <c r="KD459" s="373" t="s">
        <v>2</v>
      </c>
      <c r="KE459" s="215"/>
      <c r="KF459" s="60"/>
      <c r="KG459" s="60"/>
      <c r="KH459" s="60"/>
      <c r="KI459" s="60"/>
      <c r="KJ459" s="60"/>
      <c r="KK459" s="60"/>
      <c r="KL459" s="60"/>
      <c r="KM459" s="60"/>
      <c r="KN459" s="60"/>
      <c r="KO459" s="60"/>
      <c r="KP459" s="60"/>
      <c r="KQ459" s="60"/>
      <c r="KR459" s="60"/>
      <c r="KS459" s="60"/>
      <c r="KT459" s="60"/>
      <c r="KU459" s="60"/>
      <c r="KV459" s="60"/>
      <c r="KW459" s="60"/>
      <c r="KX459" s="60"/>
      <c r="KY459" s="60"/>
      <c r="KZ459" s="283" t="str">
        <f t="shared" si="1382"/>
        <v/>
      </c>
      <c r="LA459" s="26"/>
      <c r="LB459" s="18"/>
      <c r="LC459" s="18"/>
      <c r="LD459" s="18"/>
      <c r="LE459" s="18"/>
      <c r="LF459" s="18"/>
      <c r="LG459" s="18"/>
      <c r="LH459" s="18"/>
      <c r="LI459" s="18"/>
      <c r="LJ459" s="18"/>
      <c r="LK459" s="18"/>
      <c r="LL459" s="18"/>
      <c r="LM459" s="18"/>
      <c r="LN459" s="63"/>
      <c r="LO459" s="251">
        <f t="shared" si="1383"/>
        <v>0</v>
      </c>
      <c r="LP459" s="251">
        <f t="shared" si="1384"/>
        <v>0</v>
      </c>
      <c r="LQ459" s="251">
        <f t="shared" si="1385"/>
        <v>0</v>
      </c>
      <c r="LR459" s="251">
        <f t="shared" si="1386"/>
        <v>0</v>
      </c>
      <c r="LS459" s="251">
        <f t="shared" si="1387"/>
        <v>0</v>
      </c>
      <c r="LT459" s="251">
        <f t="shared" si="1388"/>
        <v>0</v>
      </c>
      <c r="LU459" s="251">
        <f t="shared" si="1389"/>
        <v>0</v>
      </c>
      <c r="LV459" s="251">
        <f t="shared" si="1390"/>
        <v>0</v>
      </c>
      <c r="LW459" s="251">
        <f t="shared" si="1391"/>
        <v>0</v>
      </c>
      <c r="LX459" s="251">
        <f t="shared" si="1392"/>
        <v>0</v>
      </c>
      <c r="LY459" s="251">
        <f t="shared" si="1393"/>
        <v>0</v>
      </c>
      <c r="LZ459" s="251">
        <f t="shared" si="1394"/>
        <v>0</v>
      </c>
      <c r="MA459" s="63" t="str">
        <f t="shared" si="1395"/>
        <v/>
      </c>
      <c r="MB459" s="63" t="str">
        <f t="shared" si="1480"/>
        <v/>
      </c>
      <c r="MC459" s="63">
        <f t="shared" si="1481"/>
        <v>445</v>
      </c>
      <c r="MD459" s="63" t="str">
        <f t="shared" si="1482"/>
        <v/>
      </c>
      <c r="ME459" s="63" t="str">
        <f t="shared" si="1483"/>
        <v/>
      </c>
      <c r="MF459" s="315" t="str">
        <f t="shared" si="1396"/>
        <v/>
      </c>
      <c r="MG459" s="315">
        <f>IF(ISNUMBER(MATCH(EO459,$ME$15:$ME$520,0)),0,MAX(MG$14:MG458)+1)</f>
        <v>0</v>
      </c>
      <c r="MH459" s="315" t="str">
        <f t="shared" si="1397"/>
        <v/>
      </c>
      <c r="MI459" s="369"/>
      <c r="MJ459" s="68"/>
      <c r="MK459" s="18"/>
      <c r="ML459" s="242"/>
      <c r="MM459" s="242"/>
      <c r="MN459" s="59"/>
      <c r="MO459" s="59"/>
      <c r="MP459" s="285"/>
      <c r="MQ459" s="59"/>
      <c r="MR459" s="59"/>
      <c r="MS459" s="285"/>
      <c r="MT459" s="59"/>
      <c r="MU459" s="285"/>
      <c r="MV459" s="59"/>
      <c r="MW459" s="59"/>
      <c r="MX459" s="59"/>
      <c r="MY459" s="59"/>
      <c r="MZ459" s="59"/>
      <c r="NA459" s="59"/>
      <c r="NB459" s="59"/>
      <c r="NC459" s="59"/>
      <c r="ND459" s="59"/>
      <c r="NE459" s="59"/>
      <c r="NF459" s="59"/>
      <c r="NG459" s="59"/>
      <c r="NH459" s="59"/>
      <c r="NI459" s="59"/>
      <c r="NJ459" s="59"/>
      <c r="NK459" s="59"/>
      <c r="NL459" s="454"/>
      <c r="NM459" s="454"/>
      <c r="NN459" s="59"/>
      <c r="NO459" s="18"/>
      <c r="NP459" s="18"/>
      <c r="NQ459" s="18"/>
      <c r="NR459" s="18"/>
      <c r="NS459" s="18"/>
      <c r="NT459" s="18"/>
      <c r="NU459" s="18"/>
      <c r="NV459" s="18"/>
      <c r="NW459" s="18"/>
      <c r="NX459" s="18"/>
      <c r="NY459" s="18"/>
      <c r="NZ459" s="18"/>
      <c r="OA459" s="18"/>
      <c r="OB459" s="18"/>
      <c r="OC459" s="18"/>
      <c r="OZ459" s="59"/>
      <c r="PA459" s="251" t="str">
        <f t="shared" si="1398"/>
        <v/>
      </c>
      <c r="PB459" s="251" t="str">
        <f t="shared" si="1399"/>
        <v/>
      </c>
      <c r="PC459" s="251" t="str">
        <f t="shared" si="1400"/>
        <v/>
      </c>
      <c r="PD459" s="251" t="str">
        <f t="shared" si="1401"/>
        <v/>
      </c>
      <c r="PE459" s="251" t="str">
        <f t="shared" si="1402"/>
        <v/>
      </c>
      <c r="PF459" s="251" t="str">
        <f t="shared" si="1403"/>
        <v/>
      </c>
      <c r="PG459" s="251" t="str">
        <f t="shared" si="1404"/>
        <v/>
      </c>
      <c r="PH459" s="251" t="str">
        <f t="shared" si="1405"/>
        <v/>
      </c>
      <c r="PI459" s="251" t="str">
        <f t="shared" si="1406"/>
        <v/>
      </c>
      <c r="PJ459" s="251" t="str">
        <f t="shared" si="1407"/>
        <v/>
      </c>
      <c r="PK459" s="251" t="str">
        <f t="shared" si="1408"/>
        <v/>
      </c>
      <c r="PL459" s="251" t="str">
        <f t="shared" si="1409"/>
        <v/>
      </c>
      <c r="PM459" s="251" t="str">
        <f t="shared" si="1410"/>
        <v/>
      </c>
      <c r="PN459" s="251" t="str">
        <f t="shared" si="1411"/>
        <v/>
      </c>
      <c r="PO459" s="251" t="str">
        <f t="shared" si="1412"/>
        <v/>
      </c>
      <c r="PP459" s="251" t="str">
        <f t="shared" si="1413"/>
        <v/>
      </c>
      <c r="PQ459" s="251" t="str">
        <f t="shared" si="1414"/>
        <v/>
      </c>
      <c r="PR459" s="251" t="str">
        <f t="shared" si="1415"/>
        <v/>
      </c>
      <c r="PS459" s="251" t="str">
        <f t="shared" si="1416"/>
        <v/>
      </c>
      <c r="PT459" s="251" t="str">
        <f t="shared" si="1417"/>
        <v/>
      </c>
      <c r="PU459" s="251" t="str">
        <f t="shared" si="1418"/>
        <v/>
      </c>
      <c r="PV459" s="251" t="str">
        <f t="shared" si="1419"/>
        <v/>
      </c>
      <c r="PW459" s="251" t="str">
        <f t="shared" si="1420"/>
        <v/>
      </c>
      <c r="PX459" s="251" t="str">
        <f t="shared" si="1421"/>
        <v/>
      </c>
      <c r="PY459" s="251" t="str">
        <f t="shared" si="1422"/>
        <v/>
      </c>
      <c r="PZ459" s="251" t="str">
        <f t="shared" si="1423"/>
        <v/>
      </c>
      <c r="QA459" s="251" t="str">
        <f t="shared" si="1424"/>
        <v/>
      </c>
      <c r="QB459" s="251" t="str">
        <f t="shared" si="1425"/>
        <v/>
      </c>
      <c r="QC459" s="251" t="str">
        <f t="shared" si="1426"/>
        <v/>
      </c>
      <c r="QD459" s="251" t="str">
        <f t="shared" si="1427"/>
        <v/>
      </c>
      <c r="QE459" s="251" t="str">
        <f t="shared" si="1428"/>
        <v/>
      </c>
      <c r="QF459" s="63">
        <f t="shared" si="1429"/>
        <v>0</v>
      </c>
      <c r="QG459" s="59"/>
      <c r="QH459" s="59"/>
      <c r="QI459" s="59"/>
      <c r="QJ459" s="59"/>
      <c r="QK459" s="59"/>
      <c r="QL459" s="59"/>
      <c r="QM459" s="59"/>
      <c r="QN459" s="59"/>
    </row>
    <row r="460" spans="1:456" ht="6.75" customHeight="1" x14ac:dyDescent="0.25">
      <c r="A460" s="68"/>
      <c r="B460" s="389" t="str">
        <f t="shared" si="1291"/>
        <v/>
      </c>
      <c r="C460" s="72"/>
      <c r="D460" s="188"/>
      <c r="E460" s="59"/>
      <c r="F460" s="229"/>
      <c r="G460" s="295"/>
      <c r="H460" s="295"/>
      <c r="I460" s="229"/>
      <c r="J460" s="295"/>
      <c r="K460" s="295"/>
      <c r="L460" s="229"/>
      <c r="M460" s="295"/>
      <c r="N460" s="295"/>
      <c r="O460" s="229"/>
      <c r="P460" s="295"/>
      <c r="Q460" s="295"/>
      <c r="R460" s="229"/>
      <c r="S460" s="230"/>
      <c r="T460" s="231"/>
      <c r="U460" s="229"/>
      <c r="V460" s="230"/>
      <c r="W460" s="231"/>
      <c r="X460" s="229"/>
      <c r="Y460" s="230"/>
      <c r="Z460" s="231"/>
      <c r="AA460" s="229"/>
      <c r="AB460" s="295"/>
      <c r="AC460" s="295"/>
      <c r="AD460" s="229"/>
      <c r="AE460" s="295"/>
      <c r="AF460" s="295"/>
      <c r="AG460" s="229"/>
      <c r="AH460" s="295"/>
      <c r="AI460" s="295"/>
      <c r="AJ460" s="229"/>
      <c r="AK460" s="295"/>
      <c r="AL460" s="295"/>
      <c r="AM460" s="229"/>
      <c r="AN460" s="295"/>
      <c r="AO460" s="295"/>
      <c r="AP460" s="243"/>
      <c r="AQ460" s="295"/>
      <c r="AR460" s="290"/>
      <c r="AS460" s="243"/>
      <c r="AT460" s="295"/>
      <c r="AU460" s="290"/>
      <c r="AV460" s="229"/>
      <c r="AW460" s="230"/>
      <c r="AX460" s="231"/>
      <c r="AY460" s="229"/>
      <c r="AZ460" s="230"/>
      <c r="BA460" s="231"/>
      <c r="BB460" s="229"/>
      <c r="BC460" s="230"/>
      <c r="BD460" s="231"/>
      <c r="BE460" s="229"/>
      <c r="BF460" s="230"/>
      <c r="BG460" s="231"/>
      <c r="BH460" s="229"/>
      <c r="BI460" s="230"/>
      <c r="BJ460" s="231"/>
      <c r="BK460" s="243"/>
      <c r="BL460" s="230"/>
      <c r="BM460" s="231"/>
      <c r="BN460" s="243"/>
      <c r="BO460" s="230"/>
      <c r="BP460" s="231"/>
      <c r="BQ460" s="229"/>
      <c r="BR460" s="230"/>
      <c r="BS460" s="231"/>
      <c r="BT460" s="229"/>
      <c r="BU460" s="230"/>
      <c r="BV460" s="231"/>
      <c r="BW460" s="229"/>
      <c r="BX460" s="230"/>
      <c r="BY460" s="231"/>
      <c r="BZ460" s="229"/>
      <c r="CA460" s="230"/>
      <c r="CB460" s="231"/>
      <c r="CC460" s="229"/>
      <c r="CD460" s="230"/>
      <c r="CE460" s="231"/>
      <c r="CF460" s="331"/>
      <c r="CG460" s="332"/>
      <c r="CH460" s="385"/>
      <c r="CI460" s="331"/>
      <c r="CJ460" s="332"/>
      <c r="CK460" s="385"/>
      <c r="CL460" s="243"/>
      <c r="CM460" s="230"/>
      <c r="CN460" s="354"/>
      <c r="CO460" s="243"/>
      <c r="CP460" s="230"/>
      <c r="CQ460" s="231"/>
      <c r="CR460" s="331"/>
      <c r="CS460" s="332"/>
      <c r="CT460" s="333"/>
      <c r="CU460" s="229"/>
      <c r="CV460" s="230"/>
      <c r="CW460" s="231"/>
      <c r="CX460" s="331"/>
      <c r="CY460" s="332"/>
      <c r="CZ460" s="333"/>
      <c r="DA460" s="331"/>
      <c r="DB460" s="332"/>
      <c r="DC460" s="333"/>
      <c r="DD460" s="331"/>
      <c r="DE460" s="332"/>
      <c r="DF460" s="333"/>
      <c r="DG460" s="331"/>
      <c r="DH460" s="332"/>
      <c r="DI460" s="333"/>
      <c r="DJ460" s="229"/>
      <c r="DK460" s="230"/>
      <c r="DL460" s="231"/>
      <c r="DM460" s="229"/>
      <c r="DN460" s="230"/>
      <c r="DO460" s="231"/>
      <c r="DP460" s="331"/>
      <c r="DQ460" s="332"/>
      <c r="DR460" s="333"/>
      <c r="DS460" s="331"/>
      <c r="DT460" s="332"/>
      <c r="DU460" s="333"/>
      <c r="DV460" s="331"/>
      <c r="DW460" s="332"/>
      <c r="DX460" s="333"/>
      <c r="DY460" s="331"/>
      <c r="DZ460" s="332"/>
      <c r="EA460" s="333"/>
      <c r="EB460" s="331"/>
      <c r="EC460" s="332"/>
      <c r="ED460" s="333"/>
      <c r="EE460" s="331"/>
      <c r="EF460" s="332"/>
      <c r="EG460" s="333"/>
      <c r="EH460" s="229"/>
      <c r="EI460" s="230"/>
      <c r="EJ460" s="231"/>
      <c r="EK460" s="229"/>
      <c r="EL460" s="230"/>
      <c r="EM460" s="231"/>
      <c r="EN460" s="244"/>
      <c r="EO460" s="269" t="str">
        <f t="shared" si="1292"/>
        <v/>
      </c>
      <c r="EP460" s="444" t="s">
        <v>1247</v>
      </c>
      <c r="EQ460" s="360" t="str">
        <f t="shared" si="1430"/>
        <v/>
      </c>
      <c r="ER460" s="360" t="str">
        <f t="shared" si="1431"/>
        <v/>
      </c>
      <c r="ES460" s="360" t="str">
        <f t="shared" si="1432"/>
        <v/>
      </c>
      <c r="ET460" s="360" t="str">
        <f t="shared" si="1433"/>
        <v/>
      </c>
      <c r="EU460" s="360" t="str">
        <f t="shared" si="1434"/>
        <v/>
      </c>
      <c r="EV460" s="360" t="str">
        <f t="shared" si="1435"/>
        <v/>
      </c>
      <c r="EW460" s="360" t="str">
        <f t="shared" si="1436"/>
        <v/>
      </c>
      <c r="EX460" s="360" t="str">
        <f t="shared" si="1437"/>
        <v/>
      </c>
      <c r="EY460" s="360" t="str">
        <f t="shared" si="1438"/>
        <v/>
      </c>
      <c r="EZ460" s="360" t="str">
        <f t="shared" si="1439"/>
        <v/>
      </c>
      <c r="FA460" s="360" t="str">
        <f t="shared" si="1440"/>
        <v/>
      </c>
      <c r="FB460" s="360" t="str">
        <f t="shared" si="1441"/>
        <v/>
      </c>
      <c r="FC460" s="360" t="str">
        <f t="shared" si="1442"/>
        <v/>
      </c>
      <c r="FD460" s="360" t="str">
        <f t="shared" si="1443"/>
        <v/>
      </c>
      <c r="FE460" s="360" t="str">
        <f t="shared" si="1444"/>
        <v/>
      </c>
      <c r="FF460" s="360" t="str">
        <f t="shared" si="1445"/>
        <v/>
      </c>
      <c r="FG460" s="360" t="str">
        <f t="shared" si="1446"/>
        <v/>
      </c>
      <c r="FH460" s="360" t="str">
        <f t="shared" si="1447"/>
        <v/>
      </c>
      <c r="FI460" s="360" t="str">
        <f t="shared" si="1448"/>
        <v/>
      </c>
      <c r="FJ460" s="360" t="str">
        <f t="shared" si="1449"/>
        <v/>
      </c>
      <c r="FK460" s="360" t="str">
        <f t="shared" si="1450"/>
        <v/>
      </c>
      <c r="FL460" s="360" t="str">
        <f t="shared" si="1451"/>
        <v/>
      </c>
      <c r="FM460" s="360" t="str">
        <f t="shared" si="1452"/>
        <v/>
      </c>
      <c r="FN460" s="360" t="str">
        <f t="shared" si="1453"/>
        <v/>
      </c>
      <c r="FO460" s="360" t="str">
        <f t="shared" si="1454"/>
        <v/>
      </c>
      <c r="FP460" s="360" t="str">
        <f t="shared" si="1455"/>
        <v/>
      </c>
      <c r="FQ460" s="360" t="str">
        <f t="shared" si="1456"/>
        <v/>
      </c>
      <c r="FR460" s="360" t="str">
        <f t="shared" si="1457"/>
        <v/>
      </c>
      <c r="FS460" s="360" t="str">
        <f t="shared" si="1458"/>
        <v/>
      </c>
      <c r="FT460" s="360" t="str">
        <f t="shared" si="1293"/>
        <v/>
      </c>
      <c r="FU460" s="360" t="str">
        <f t="shared" si="1459"/>
        <v/>
      </c>
      <c r="FV460" s="360" t="str">
        <f t="shared" si="1460"/>
        <v/>
      </c>
      <c r="FW460" s="360" t="str">
        <f t="shared" si="1461"/>
        <v/>
      </c>
      <c r="FX460" s="360" t="str">
        <f t="shared" si="1462"/>
        <v/>
      </c>
      <c r="FY460" s="360" t="str">
        <f t="shared" si="1463"/>
        <v/>
      </c>
      <c r="FZ460" s="360" t="str">
        <f t="shared" si="1464"/>
        <v/>
      </c>
      <c r="GA460" s="360" t="str">
        <f t="shared" si="1465"/>
        <v/>
      </c>
      <c r="GB460" s="360" t="str">
        <f t="shared" si="1466"/>
        <v/>
      </c>
      <c r="GC460" s="360" t="str">
        <f t="shared" si="1467"/>
        <v/>
      </c>
      <c r="GD460" s="360" t="str">
        <f t="shared" si="1468"/>
        <v/>
      </c>
      <c r="GE460" s="360" t="str">
        <f t="shared" si="1469"/>
        <v/>
      </c>
      <c r="GF460" s="360" t="str">
        <f t="shared" si="1470"/>
        <v/>
      </c>
      <c r="GG460" s="360" t="str">
        <f t="shared" si="1471"/>
        <v/>
      </c>
      <c r="GH460" s="360" t="str">
        <f t="shared" si="1472"/>
        <v/>
      </c>
      <c r="GI460" s="360" t="str">
        <f t="shared" si="1473"/>
        <v/>
      </c>
      <c r="GJ460" s="360" t="str">
        <f t="shared" si="1474"/>
        <v/>
      </c>
      <c r="GK460" s="444" t="s">
        <v>1247</v>
      </c>
      <c r="GL460" s="361" t="str">
        <f t="shared" si="1294"/>
        <v>-</v>
      </c>
      <c r="GM460" s="361" t="str">
        <f t="shared" si="1295"/>
        <v>-</v>
      </c>
      <c r="GN460" s="361" t="str">
        <f t="shared" si="1296"/>
        <v>-</v>
      </c>
      <c r="GO460" s="361" t="str">
        <f t="shared" si="1297"/>
        <v>-</v>
      </c>
      <c r="GP460" s="361" t="str">
        <f t="shared" si="1298"/>
        <v>-</v>
      </c>
      <c r="GQ460" s="361" t="str">
        <f t="shared" si="1299"/>
        <v>-</v>
      </c>
      <c r="GR460" s="361" t="str">
        <f t="shared" si="1300"/>
        <v>-</v>
      </c>
      <c r="GS460" s="361" t="str">
        <f t="shared" si="1301"/>
        <v>-</v>
      </c>
      <c r="GT460" s="361" t="str">
        <f t="shared" si="1302"/>
        <v>-</v>
      </c>
      <c r="GU460" s="361" t="str">
        <f t="shared" si="1303"/>
        <v>-</v>
      </c>
      <c r="GV460" s="361" t="str">
        <f t="shared" si="1304"/>
        <v>-</v>
      </c>
      <c r="GW460" s="361" t="str">
        <f t="shared" si="1305"/>
        <v>-</v>
      </c>
      <c r="GX460" s="361" t="str">
        <f t="shared" si="1306"/>
        <v>-</v>
      </c>
      <c r="GY460" s="361" t="str">
        <f t="shared" si="1307"/>
        <v>-</v>
      </c>
      <c r="GZ460" s="361" t="str">
        <f t="shared" si="1308"/>
        <v>-</v>
      </c>
      <c r="HA460" s="361" t="str">
        <f t="shared" si="1309"/>
        <v>-</v>
      </c>
      <c r="HB460" s="361" t="str">
        <f t="shared" si="1310"/>
        <v>-</v>
      </c>
      <c r="HC460" s="361" t="str">
        <f t="shared" si="1311"/>
        <v>-</v>
      </c>
      <c r="HD460" s="361" t="str">
        <f t="shared" si="1312"/>
        <v>-</v>
      </c>
      <c r="HE460" s="361" t="str">
        <f t="shared" si="1313"/>
        <v>-</v>
      </c>
      <c r="HF460" s="361" t="str">
        <f t="shared" si="1314"/>
        <v>-</v>
      </c>
      <c r="HG460" s="361" t="str">
        <f t="shared" si="1315"/>
        <v>-</v>
      </c>
      <c r="HH460" s="361" t="str">
        <f t="shared" si="1316"/>
        <v>-</v>
      </c>
      <c r="HI460" s="361" t="str">
        <f t="shared" si="1317"/>
        <v>-</v>
      </c>
      <c r="HJ460" s="361" t="str">
        <f t="shared" si="1318"/>
        <v>-</v>
      </c>
      <c r="HK460" s="361" t="str">
        <f t="shared" si="1319"/>
        <v>-</v>
      </c>
      <c r="HL460" s="361" t="str">
        <f t="shared" si="1320"/>
        <v>-</v>
      </c>
      <c r="HM460" s="361" t="str">
        <f t="shared" si="1321"/>
        <v>-</v>
      </c>
      <c r="HN460" s="361" t="str">
        <f t="shared" si="1322"/>
        <v>-</v>
      </c>
      <c r="HO460" s="361" t="str">
        <f t="shared" si="1323"/>
        <v>-</v>
      </c>
      <c r="HP460" s="361" t="str">
        <f t="shared" si="1324"/>
        <v>-</v>
      </c>
      <c r="HQ460" s="361" t="str">
        <f t="shared" si="1325"/>
        <v>-</v>
      </c>
      <c r="HR460" s="361" t="str">
        <f t="shared" si="1326"/>
        <v>-</v>
      </c>
      <c r="HS460" s="361" t="str">
        <f t="shared" si="1327"/>
        <v>-</v>
      </c>
      <c r="HT460" s="361" t="str">
        <f t="shared" si="1328"/>
        <v>-</v>
      </c>
      <c r="HU460" s="361" t="str">
        <f t="shared" si="1329"/>
        <v>-</v>
      </c>
      <c r="HV460" s="361" t="str">
        <f t="shared" si="1330"/>
        <v>-</v>
      </c>
      <c r="HW460" s="361" t="str">
        <f t="shared" si="1331"/>
        <v>-</v>
      </c>
      <c r="HX460" s="361" t="str">
        <f t="shared" si="1332"/>
        <v>-</v>
      </c>
      <c r="HY460" s="361" t="str">
        <f t="shared" si="1333"/>
        <v>-</v>
      </c>
      <c r="HZ460" s="361" t="str">
        <f t="shared" si="1334"/>
        <v>-</v>
      </c>
      <c r="IA460" s="361" t="str">
        <f t="shared" si="1335"/>
        <v>-</v>
      </c>
      <c r="IB460" s="361" t="str">
        <f t="shared" si="1336"/>
        <v>-</v>
      </c>
      <c r="IC460" s="361" t="str">
        <f t="shared" si="1337"/>
        <v>-</v>
      </c>
      <c r="ID460" s="361" t="str">
        <f t="shared" si="1338"/>
        <v>-</v>
      </c>
      <c r="IE460" s="361" t="str">
        <f t="shared" si="1339"/>
        <v>-</v>
      </c>
      <c r="IF460" s="444" t="s">
        <v>1247</v>
      </c>
      <c r="IG460" s="56" t="str">
        <f t="shared" si="1475"/>
        <v>-</v>
      </c>
      <c r="IH460" s="56" t="str">
        <f t="shared" si="1476"/>
        <v>-</v>
      </c>
      <c r="II460" s="56" t="str">
        <f t="shared" si="1477"/>
        <v>-</v>
      </c>
      <c r="IJ460" s="56" t="str">
        <f t="shared" si="1478"/>
        <v>-</v>
      </c>
      <c r="IK460" s="56" t="str">
        <f t="shared" si="1340"/>
        <v>-</v>
      </c>
      <c r="IL460" s="56" t="str">
        <f t="shared" si="1341"/>
        <v>-</v>
      </c>
      <c r="IM460" s="56" t="str">
        <f t="shared" si="1342"/>
        <v>-</v>
      </c>
      <c r="IN460" s="56" t="str">
        <f t="shared" si="1343"/>
        <v>-</v>
      </c>
      <c r="IO460" s="56" t="str">
        <f t="shared" si="1344"/>
        <v>-</v>
      </c>
      <c r="IP460" s="56" t="str">
        <f t="shared" si="1345"/>
        <v>-</v>
      </c>
      <c r="IQ460" s="56" t="str">
        <f t="shared" si="1346"/>
        <v>-</v>
      </c>
      <c r="IR460" s="56" t="str">
        <f t="shared" si="1347"/>
        <v>-</v>
      </c>
      <c r="IS460" s="56" t="str">
        <f t="shared" si="1348"/>
        <v>-</v>
      </c>
      <c r="IT460" s="56" t="str">
        <f t="shared" si="1349"/>
        <v>-</v>
      </c>
      <c r="IU460" s="56" t="str">
        <f t="shared" si="1350"/>
        <v>-</v>
      </c>
      <c r="IV460" s="56" t="str">
        <f t="shared" si="1351"/>
        <v>-</v>
      </c>
      <c r="IW460" s="56" t="str">
        <f t="shared" si="1352"/>
        <v>-</v>
      </c>
      <c r="IX460" s="56" t="str">
        <f t="shared" si="1353"/>
        <v>-</v>
      </c>
      <c r="IY460" s="56" t="str">
        <f t="shared" si="1354"/>
        <v>-</v>
      </c>
      <c r="IZ460" s="56" t="str">
        <f t="shared" si="1355"/>
        <v>-</v>
      </c>
      <c r="JA460" s="56" t="str">
        <f t="shared" si="1356"/>
        <v>-</v>
      </c>
      <c r="JB460" s="56" t="str">
        <f t="shared" si="1357"/>
        <v>-</v>
      </c>
      <c r="JC460" s="56" t="str">
        <f t="shared" si="1358"/>
        <v>-</v>
      </c>
      <c r="JD460" s="56" t="str">
        <f t="shared" si="1359"/>
        <v>-</v>
      </c>
      <c r="JE460" s="56" t="str">
        <f t="shared" si="1360"/>
        <v>-</v>
      </c>
      <c r="JF460" s="56" t="str">
        <f t="shared" si="1361"/>
        <v>-</v>
      </c>
      <c r="JG460" s="56" t="str">
        <f t="shared" si="1362"/>
        <v>-</v>
      </c>
      <c r="JH460" s="56" t="str">
        <f t="shared" si="1363"/>
        <v>-</v>
      </c>
      <c r="JI460" s="56" t="str">
        <f t="shared" si="1364"/>
        <v>-</v>
      </c>
      <c r="JJ460" s="56" t="str">
        <f t="shared" si="1365"/>
        <v>-</v>
      </c>
      <c r="JK460" s="56" t="str">
        <f t="shared" si="1366"/>
        <v>-</v>
      </c>
      <c r="JL460" s="56" t="str">
        <f t="shared" si="1367"/>
        <v>-</v>
      </c>
      <c r="JM460" s="56" t="str">
        <f t="shared" si="1368"/>
        <v>-</v>
      </c>
      <c r="JN460" s="56" t="str">
        <f t="shared" si="1369"/>
        <v>-</v>
      </c>
      <c r="JO460" s="56" t="str">
        <f t="shared" si="1370"/>
        <v>-</v>
      </c>
      <c r="JP460" s="56" t="str">
        <f t="shared" si="1371"/>
        <v>-</v>
      </c>
      <c r="JQ460" s="56" t="str">
        <f t="shared" si="1372"/>
        <v>-</v>
      </c>
      <c r="JR460" s="56" t="str">
        <f t="shared" si="1373"/>
        <v>-</v>
      </c>
      <c r="JS460" s="56" t="str">
        <f t="shared" si="1374"/>
        <v>-</v>
      </c>
      <c r="JT460" s="56" t="str">
        <f t="shared" si="1375"/>
        <v>-</v>
      </c>
      <c r="JU460" s="56" t="str">
        <f t="shared" si="1376"/>
        <v>-</v>
      </c>
      <c r="JV460" s="56" t="str">
        <f t="shared" si="1377"/>
        <v>-</v>
      </c>
      <c r="JW460" s="56" t="str">
        <f t="shared" si="1378"/>
        <v>-</v>
      </c>
      <c r="JX460" s="56" t="str">
        <f t="shared" si="1379"/>
        <v>-</v>
      </c>
      <c r="JY460" s="56" t="str">
        <f t="shared" si="1380"/>
        <v>-</v>
      </c>
      <c r="JZ460" s="56" t="str">
        <f t="shared" si="1381"/>
        <v>-</v>
      </c>
      <c r="KA460" s="444" t="s">
        <v>1247</v>
      </c>
      <c r="KB460" s="360">
        <f>IF(ISNUMBER(INDEX($EQ$15:$GK$521,$B460,EO$11)),MAX(KB$14:KB459)+1,0)</f>
        <v>0</v>
      </c>
      <c r="KC460" s="360" t="str">
        <f t="shared" si="1479"/>
        <v/>
      </c>
      <c r="KD460" s="373" t="s">
        <v>2</v>
      </c>
      <c r="KE460" s="215"/>
      <c r="KF460" s="60"/>
      <c r="KG460" s="60"/>
      <c r="KH460" s="60"/>
      <c r="KI460" s="60"/>
      <c r="KJ460" s="60"/>
      <c r="KK460" s="60"/>
      <c r="KL460" s="60"/>
      <c r="KM460" s="60"/>
      <c r="KN460" s="60"/>
      <c r="KO460" s="60"/>
      <c r="KP460" s="60"/>
      <c r="KQ460" s="60"/>
      <c r="KR460" s="60"/>
      <c r="KS460" s="60"/>
      <c r="KT460" s="60"/>
      <c r="KU460" s="60"/>
      <c r="KV460" s="60"/>
      <c r="KW460" s="60"/>
      <c r="KX460" s="60"/>
      <c r="KY460" s="60"/>
      <c r="KZ460" s="283" t="str">
        <f t="shared" si="1382"/>
        <v/>
      </c>
      <c r="LA460" s="26"/>
      <c r="LB460" s="18"/>
      <c r="LC460" s="18"/>
      <c r="LD460" s="18"/>
      <c r="LE460" s="18"/>
      <c r="LF460" s="18"/>
      <c r="LG460" s="18"/>
      <c r="LH460" s="18"/>
      <c r="LI460" s="18"/>
      <c r="LJ460" s="18"/>
      <c r="LK460" s="18"/>
      <c r="LL460" s="18"/>
      <c r="LM460" s="18"/>
      <c r="LN460" s="63"/>
      <c r="LO460" s="251">
        <f t="shared" si="1383"/>
        <v>0</v>
      </c>
      <c r="LP460" s="251">
        <f t="shared" si="1384"/>
        <v>0</v>
      </c>
      <c r="LQ460" s="251">
        <f t="shared" si="1385"/>
        <v>0</v>
      </c>
      <c r="LR460" s="251">
        <f t="shared" si="1386"/>
        <v>0</v>
      </c>
      <c r="LS460" s="251">
        <f t="shared" si="1387"/>
        <v>0</v>
      </c>
      <c r="LT460" s="251">
        <f t="shared" si="1388"/>
        <v>0</v>
      </c>
      <c r="LU460" s="251">
        <f t="shared" si="1389"/>
        <v>0</v>
      </c>
      <c r="LV460" s="251">
        <f t="shared" si="1390"/>
        <v>0</v>
      </c>
      <c r="LW460" s="251">
        <f t="shared" si="1391"/>
        <v>0</v>
      </c>
      <c r="LX460" s="251">
        <f t="shared" si="1392"/>
        <v>0</v>
      </c>
      <c r="LY460" s="251">
        <f t="shared" si="1393"/>
        <v>0</v>
      </c>
      <c r="LZ460" s="251">
        <f t="shared" si="1394"/>
        <v>0</v>
      </c>
      <c r="MA460" s="63" t="str">
        <f t="shared" si="1395"/>
        <v/>
      </c>
      <c r="MB460" s="63" t="str">
        <f t="shared" si="1480"/>
        <v/>
      </c>
      <c r="MC460" s="63">
        <f t="shared" si="1481"/>
        <v>446</v>
      </c>
      <c r="MD460" s="63" t="str">
        <f t="shared" si="1482"/>
        <v/>
      </c>
      <c r="ME460" s="63" t="str">
        <f t="shared" si="1483"/>
        <v/>
      </c>
      <c r="MF460" s="315" t="str">
        <f t="shared" si="1396"/>
        <v/>
      </c>
      <c r="MG460" s="315">
        <f>IF(ISNUMBER(MATCH(EO460,$ME$15:$ME$520,0)),0,MAX(MG$14:MG459)+1)</f>
        <v>0</v>
      </c>
      <c r="MH460" s="315" t="str">
        <f t="shared" si="1397"/>
        <v/>
      </c>
      <c r="MI460" s="369"/>
      <c r="MJ460" s="68"/>
      <c r="MK460" s="18"/>
      <c r="ML460" s="242"/>
      <c r="MM460" s="242"/>
      <c r="MN460" s="59"/>
      <c r="MO460" s="59"/>
      <c r="MP460" s="285"/>
      <c r="MQ460" s="59"/>
      <c r="MR460" s="59"/>
      <c r="MS460" s="285"/>
      <c r="MT460" s="59"/>
      <c r="MU460" s="285"/>
      <c r="MV460" s="59"/>
      <c r="MW460" s="59"/>
      <c r="MX460" s="59"/>
      <c r="MY460" s="59"/>
      <c r="MZ460" s="59"/>
      <c r="NA460" s="59"/>
      <c r="NB460" s="59"/>
      <c r="NC460" s="59"/>
      <c r="ND460" s="59"/>
      <c r="NE460" s="59"/>
      <c r="NF460" s="59"/>
      <c r="NG460" s="59"/>
      <c r="NH460" s="59"/>
      <c r="NI460" s="59"/>
      <c r="NJ460" s="59"/>
      <c r="NK460" s="59"/>
      <c r="NL460" s="454"/>
      <c r="NM460" s="454"/>
      <c r="NN460" s="59"/>
      <c r="NO460" s="18"/>
      <c r="NP460" s="18"/>
      <c r="NQ460" s="18"/>
      <c r="NR460" s="18"/>
      <c r="NS460" s="18"/>
      <c r="NT460" s="18"/>
      <c r="NU460" s="18"/>
      <c r="NV460" s="18"/>
      <c r="NW460" s="18"/>
      <c r="NX460" s="18"/>
      <c r="NY460" s="18"/>
      <c r="NZ460" s="18"/>
      <c r="OA460" s="18"/>
      <c r="OB460" s="18"/>
      <c r="OC460" s="18"/>
      <c r="OZ460" s="59"/>
      <c r="PA460" s="251" t="str">
        <f t="shared" si="1398"/>
        <v/>
      </c>
      <c r="PB460" s="251" t="str">
        <f t="shared" si="1399"/>
        <v/>
      </c>
      <c r="PC460" s="251" t="str">
        <f t="shared" si="1400"/>
        <v/>
      </c>
      <c r="PD460" s="251" t="str">
        <f t="shared" si="1401"/>
        <v/>
      </c>
      <c r="PE460" s="251" t="str">
        <f t="shared" si="1402"/>
        <v/>
      </c>
      <c r="PF460" s="251" t="str">
        <f t="shared" si="1403"/>
        <v/>
      </c>
      <c r="PG460" s="251" t="str">
        <f t="shared" si="1404"/>
        <v/>
      </c>
      <c r="PH460" s="251" t="str">
        <f t="shared" si="1405"/>
        <v/>
      </c>
      <c r="PI460" s="251" t="str">
        <f t="shared" si="1406"/>
        <v/>
      </c>
      <c r="PJ460" s="251" t="str">
        <f t="shared" si="1407"/>
        <v/>
      </c>
      <c r="PK460" s="251" t="str">
        <f t="shared" si="1408"/>
        <v/>
      </c>
      <c r="PL460" s="251" t="str">
        <f t="shared" si="1409"/>
        <v/>
      </c>
      <c r="PM460" s="251" t="str">
        <f t="shared" si="1410"/>
        <v/>
      </c>
      <c r="PN460" s="251" t="str">
        <f t="shared" si="1411"/>
        <v/>
      </c>
      <c r="PO460" s="251" t="str">
        <f t="shared" si="1412"/>
        <v/>
      </c>
      <c r="PP460" s="251" t="str">
        <f t="shared" si="1413"/>
        <v/>
      </c>
      <c r="PQ460" s="251" t="str">
        <f t="shared" si="1414"/>
        <v/>
      </c>
      <c r="PR460" s="251" t="str">
        <f t="shared" si="1415"/>
        <v/>
      </c>
      <c r="PS460" s="251" t="str">
        <f t="shared" si="1416"/>
        <v/>
      </c>
      <c r="PT460" s="251" t="str">
        <f t="shared" si="1417"/>
        <v/>
      </c>
      <c r="PU460" s="251" t="str">
        <f t="shared" si="1418"/>
        <v/>
      </c>
      <c r="PV460" s="251" t="str">
        <f t="shared" si="1419"/>
        <v/>
      </c>
      <c r="PW460" s="251" t="str">
        <f t="shared" si="1420"/>
        <v/>
      </c>
      <c r="PX460" s="251" t="str">
        <f t="shared" si="1421"/>
        <v/>
      </c>
      <c r="PY460" s="251" t="str">
        <f t="shared" si="1422"/>
        <v/>
      </c>
      <c r="PZ460" s="251" t="str">
        <f t="shared" si="1423"/>
        <v/>
      </c>
      <c r="QA460" s="251" t="str">
        <f t="shared" si="1424"/>
        <v/>
      </c>
      <c r="QB460" s="251" t="str">
        <f t="shared" si="1425"/>
        <v/>
      </c>
      <c r="QC460" s="251" t="str">
        <f t="shared" si="1426"/>
        <v/>
      </c>
      <c r="QD460" s="251" t="str">
        <f t="shared" si="1427"/>
        <v/>
      </c>
      <c r="QE460" s="251" t="str">
        <f t="shared" si="1428"/>
        <v/>
      </c>
      <c r="QF460" s="63">
        <f t="shared" si="1429"/>
        <v>0</v>
      </c>
      <c r="QG460" s="59"/>
      <c r="QH460" s="59"/>
      <c r="QI460" s="59"/>
      <c r="QJ460" s="59"/>
      <c r="QK460" s="59"/>
      <c r="QL460" s="59"/>
      <c r="QM460" s="59"/>
      <c r="QN460" s="59"/>
    </row>
    <row r="461" spans="1:456" ht="6.75" customHeight="1" x14ac:dyDescent="0.25">
      <c r="A461" s="68"/>
      <c r="B461" s="389" t="str">
        <f t="shared" si="1291"/>
        <v/>
      </c>
      <c r="C461" s="72"/>
      <c r="D461" s="188"/>
      <c r="E461" s="59"/>
      <c r="F461" s="229"/>
      <c r="G461" s="295"/>
      <c r="H461" s="295"/>
      <c r="I461" s="229"/>
      <c r="J461" s="295"/>
      <c r="K461" s="295"/>
      <c r="L461" s="229"/>
      <c r="M461" s="295"/>
      <c r="N461" s="295"/>
      <c r="O461" s="229"/>
      <c r="P461" s="295"/>
      <c r="Q461" s="295"/>
      <c r="R461" s="229"/>
      <c r="S461" s="230"/>
      <c r="T461" s="231"/>
      <c r="U461" s="229"/>
      <c r="V461" s="230"/>
      <c r="W461" s="231"/>
      <c r="X461" s="229"/>
      <c r="Y461" s="230"/>
      <c r="Z461" s="231"/>
      <c r="AA461" s="229"/>
      <c r="AB461" s="295"/>
      <c r="AC461" s="295"/>
      <c r="AD461" s="229"/>
      <c r="AE461" s="295"/>
      <c r="AF461" s="295"/>
      <c r="AG461" s="229"/>
      <c r="AH461" s="295"/>
      <c r="AI461" s="295"/>
      <c r="AJ461" s="229"/>
      <c r="AK461" s="295"/>
      <c r="AL461" s="295"/>
      <c r="AM461" s="229"/>
      <c r="AN461" s="295"/>
      <c r="AO461" s="295"/>
      <c r="AP461" s="243"/>
      <c r="AQ461" s="295"/>
      <c r="AR461" s="290"/>
      <c r="AS461" s="243"/>
      <c r="AT461" s="295"/>
      <c r="AU461" s="290"/>
      <c r="AV461" s="229"/>
      <c r="AW461" s="230"/>
      <c r="AX461" s="231"/>
      <c r="AY461" s="229"/>
      <c r="AZ461" s="230"/>
      <c r="BA461" s="231"/>
      <c r="BB461" s="229"/>
      <c r="BC461" s="230"/>
      <c r="BD461" s="231"/>
      <c r="BE461" s="229"/>
      <c r="BF461" s="230"/>
      <c r="BG461" s="231"/>
      <c r="BH461" s="229"/>
      <c r="BI461" s="230"/>
      <c r="BJ461" s="231"/>
      <c r="BK461" s="243"/>
      <c r="BL461" s="230"/>
      <c r="BM461" s="231"/>
      <c r="BN461" s="243"/>
      <c r="BO461" s="230"/>
      <c r="BP461" s="231"/>
      <c r="BQ461" s="229"/>
      <c r="BR461" s="230"/>
      <c r="BS461" s="231"/>
      <c r="BT461" s="229"/>
      <c r="BU461" s="230"/>
      <c r="BV461" s="231"/>
      <c r="BW461" s="229"/>
      <c r="BX461" s="230"/>
      <c r="BY461" s="231"/>
      <c r="BZ461" s="229"/>
      <c r="CA461" s="230"/>
      <c r="CB461" s="231"/>
      <c r="CC461" s="229"/>
      <c r="CD461" s="230"/>
      <c r="CE461" s="231"/>
      <c r="CF461" s="331"/>
      <c r="CG461" s="332"/>
      <c r="CH461" s="385"/>
      <c r="CI461" s="331"/>
      <c r="CJ461" s="332"/>
      <c r="CK461" s="385"/>
      <c r="CL461" s="243"/>
      <c r="CM461" s="230"/>
      <c r="CN461" s="354"/>
      <c r="CO461" s="243"/>
      <c r="CP461" s="230"/>
      <c r="CQ461" s="231"/>
      <c r="CR461" s="331"/>
      <c r="CS461" s="332"/>
      <c r="CT461" s="333"/>
      <c r="CU461" s="229"/>
      <c r="CV461" s="230"/>
      <c r="CW461" s="231"/>
      <c r="CX461" s="331"/>
      <c r="CY461" s="332"/>
      <c r="CZ461" s="333"/>
      <c r="DA461" s="331"/>
      <c r="DB461" s="332"/>
      <c r="DC461" s="333"/>
      <c r="DD461" s="331"/>
      <c r="DE461" s="332"/>
      <c r="DF461" s="333"/>
      <c r="DG461" s="331"/>
      <c r="DH461" s="332"/>
      <c r="DI461" s="333"/>
      <c r="DJ461" s="229"/>
      <c r="DK461" s="230"/>
      <c r="DL461" s="231"/>
      <c r="DM461" s="229"/>
      <c r="DN461" s="230"/>
      <c r="DO461" s="231"/>
      <c r="DP461" s="331"/>
      <c r="DQ461" s="332"/>
      <c r="DR461" s="333"/>
      <c r="DS461" s="331"/>
      <c r="DT461" s="332"/>
      <c r="DU461" s="333"/>
      <c r="DV461" s="331"/>
      <c r="DW461" s="332"/>
      <c r="DX461" s="333"/>
      <c r="DY461" s="331"/>
      <c r="DZ461" s="332"/>
      <c r="EA461" s="333"/>
      <c r="EB461" s="331"/>
      <c r="EC461" s="332"/>
      <c r="ED461" s="333"/>
      <c r="EE461" s="331"/>
      <c r="EF461" s="332"/>
      <c r="EG461" s="333"/>
      <c r="EH461" s="229"/>
      <c r="EI461" s="230"/>
      <c r="EJ461" s="231"/>
      <c r="EK461" s="229"/>
      <c r="EL461" s="230"/>
      <c r="EM461" s="231"/>
      <c r="EN461" s="244"/>
      <c r="EO461" s="269" t="str">
        <f t="shared" si="1292"/>
        <v/>
      </c>
      <c r="EP461" s="444" t="s">
        <v>1247</v>
      </c>
      <c r="EQ461" s="360" t="str">
        <f t="shared" si="1430"/>
        <v/>
      </c>
      <c r="ER461" s="360" t="str">
        <f t="shared" si="1431"/>
        <v/>
      </c>
      <c r="ES461" s="360" t="str">
        <f t="shared" si="1432"/>
        <v/>
      </c>
      <c r="ET461" s="360" t="str">
        <f t="shared" si="1433"/>
        <v/>
      </c>
      <c r="EU461" s="360" t="str">
        <f t="shared" si="1434"/>
        <v/>
      </c>
      <c r="EV461" s="360" t="str">
        <f t="shared" si="1435"/>
        <v/>
      </c>
      <c r="EW461" s="360" t="str">
        <f t="shared" si="1436"/>
        <v/>
      </c>
      <c r="EX461" s="360" t="str">
        <f t="shared" si="1437"/>
        <v/>
      </c>
      <c r="EY461" s="360" t="str">
        <f t="shared" si="1438"/>
        <v/>
      </c>
      <c r="EZ461" s="360" t="str">
        <f t="shared" si="1439"/>
        <v/>
      </c>
      <c r="FA461" s="360" t="str">
        <f t="shared" si="1440"/>
        <v/>
      </c>
      <c r="FB461" s="360" t="str">
        <f t="shared" si="1441"/>
        <v/>
      </c>
      <c r="FC461" s="360" t="str">
        <f t="shared" si="1442"/>
        <v/>
      </c>
      <c r="FD461" s="360" t="str">
        <f t="shared" si="1443"/>
        <v/>
      </c>
      <c r="FE461" s="360" t="str">
        <f t="shared" si="1444"/>
        <v/>
      </c>
      <c r="FF461" s="360" t="str">
        <f t="shared" si="1445"/>
        <v/>
      </c>
      <c r="FG461" s="360" t="str">
        <f t="shared" si="1446"/>
        <v/>
      </c>
      <c r="FH461" s="360" t="str">
        <f t="shared" si="1447"/>
        <v/>
      </c>
      <c r="FI461" s="360" t="str">
        <f t="shared" si="1448"/>
        <v/>
      </c>
      <c r="FJ461" s="360" t="str">
        <f t="shared" si="1449"/>
        <v/>
      </c>
      <c r="FK461" s="360" t="str">
        <f t="shared" si="1450"/>
        <v/>
      </c>
      <c r="FL461" s="360" t="str">
        <f t="shared" si="1451"/>
        <v/>
      </c>
      <c r="FM461" s="360" t="str">
        <f t="shared" si="1452"/>
        <v/>
      </c>
      <c r="FN461" s="360" t="str">
        <f t="shared" si="1453"/>
        <v/>
      </c>
      <c r="FO461" s="360" t="str">
        <f t="shared" si="1454"/>
        <v/>
      </c>
      <c r="FP461" s="360" t="str">
        <f t="shared" si="1455"/>
        <v/>
      </c>
      <c r="FQ461" s="360" t="str">
        <f t="shared" si="1456"/>
        <v/>
      </c>
      <c r="FR461" s="360" t="str">
        <f t="shared" si="1457"/>
        <v/>
      </c>
      <c r="FS461" s="360" t="str">
        <f t="shared" si="1458"/>
        <v/>
      </c>
      <c r="FT461" s="360" t="str">
        <f t="shared" si="1293"/>
        <v/>
      </c>
      <c r="FU461" s="360" t="str">
        <f t="shared" si="1459"/>
        <v/>
      </c>
      <c r="FV461" s="360" t="str">
        <f t="shared" si="1460"/>
        <v/>
      </c>
      <c r="FW461" s="360" t="str">
        <f t="shared" si="1461"/>
        <v/>
      </c>
      <c r="FX461" s="360" t="str">
        <f t="shared" si="1462"/>
        <v/>
      </c>
      <c r="FY461" s="360" t="str">
        <f t="shared" si="1463"/>
        <v/>
      </c>
      <c r="FZ461" s="360" t="str">
        <f t="shared" si="1464"/>
        <v/>
      </c>
      <c r="GA461" s="360" t="str">
        <f t="shared" si="1465"/>
        <v/>
      </c>
      <c r="GB461" s="360" t="str">
        <f t="shared" si="1466"/>
        <v/>
      </c>
      <c r="GC461" s="360" t="str">
        <f t="shared" si="1467"/>
        <v/>
      </c>
      <c r="GD461" s="360" t="str">
        <f t="shared" si="1468"/>
        <v/>
      </c>
      <c r="GE461" s="360" t="str">
        <f t="shared" si="1469"/>
        <v/>
      </c>
      <c r="GF461" s="360" t="str">
        <f t="shared" si="1470"/>
        <v/>
      </c>
      <c r="GG461" s="360" t="str">
        <f t="shared" si="1471"/>
        <v/>
      </c>
      <c r="GH461" s="360" t="str">
        <f t="shared" si="1472"/>
        <v/>
      </c>
      <c r="GI461" s="360" t="str">
        <f t="shared" si="1473"/>
        <v/>
      </c>
      <c r="GJ461" s="360" t="str">
        <f t="shared" si="1474"/>
        <v/>
      </c>
      <c r="GK461" s="444" t="s">
        <v>1247</v>
      </c>
      <c r="GL461" s="361" t="str">
        <f t="shared" si="1294"/>
        <v>-</v>
      </c>
      <c r="GM461" s="361" t="str">
        <f t="shared" si="1295"/>
        <v>-</v>
      </c>
      <c r="GN461" s="361" t="str">
        <f t="shared" si="1296"/>
        <v>-</v>
      </c>
      <c r="GO461" s="361" t="str">
        <f t="shared" si="1297"/>
        <v>-</v>
      </c>
      <c r="GP461" s="361" t="str">
        <f t="shared" si="1298"/>
        <v>-</v>
      </c>
      <c r="GQ461" s="361" t="str">
        <f t="shared" si="1299"/>
        <v>-</v>
      </c>
      <c r="GR461" s="361" t="str">
        <f t="shared" si="1300"/>
        <v>-</v>
      </c>
      <c r="GS461" s="361" t="str">
        <f t="shared" si="1301"/>
        <v>-</v>
      </c>
      <c r="GT461" s="361" t="str">
        <f t="shared" si="1302"/>
        <v>-</v>
      </c>
      <c r="GU461" s="361" t="str">
        <f t="shared" si="1303"/>
        <v>-</v>
      </c>
      <c r="GV461" s="361" t="str">
        <f t="shared" si="1304"/>
        <v>-</v>
      </c>
      <c r="GW461" s="361" t="str">
        <f t="shared" si="1305"/>
        <v>-</v>
      </c>
      <c r="GX461" s="361" t="str">
        <f t="shared" si="1306"/>
        <v>-</v>
      </c>
      <c r="GY461" s="361" t="str">
        <f t="shared" si="1307"/>
        <v>-</v>
      </c>
      <c r="GZ461" s="361" t="str">
        <f t="shared" si="1308"/>
        <v>-</v>
      </c>
      <c r="HA461" s="361" t="str">
        <f t="shared" si="1309"/>
        <v>-</v>
      </c>
      <c r="HB461" s="361" t="str">
        <f t="shared" si="1310"/>
        <v>-</v>
      </c>
      <c r="HC461" s="361" t="str">
        <f t="shared" si="1311"/>
        <v>-</v>
      </c>
      <c r="HD461" s="361" t="str">
        <f t="shared" si="1312"/>
        <v>-</v>
      </c>
      <c r="HE461" s="361" t="str">
        <f t="shared" si="1313"/>
        <v>-</v>
      </c>
      <c r="HF461" s="361" t="str">
        <f t="shared" si="1314"/>
        <v>-</v>
      </c>
      <c r="HG461" s="361" t="str">
        <f t="shared" si="1315"/>
        <v>-</v>
      </c>
      <c r="HH461" s="361" t="str">
        <f t="shared" si="1316"/>
        <v>-</v>
      </c>
      <c r="HI461" s="361" t="str">
        <f t="shared" si="1317"/>
        <v>-</v>
      </c>
      <c r="HJ461" s="361" t="str">
        <f t="shared" si="1318"/>
        <v>-</v>
      </c>
      <c r="HK461" s="361" t="str">
        <f t="shared" si="1319"/>
        <v>-</v>
      </c>
      <c r="HL461" s="361" t="str">
        <f t="shared" si="1320"/>
        <v>-</v>
      </c>
      <c r="HM461" s="361" t="str">
        <f t="shared" si="1321"/>
        <v>-</v>
      </c>
      <c r="HN461" s="361" t="str">
        <f t="shared" si="1322"/>
        <v>-</v>
      </c>
      <c r="HO461" s="361" t="str">
        <f t="shared" si="1323"/>
        <v>-</v>
      </c>
      <c r="HP461" s="361" t="str">
        <f t="shared" si="1324"/>
        <v>-</v>
      </c>
      <c r="HQ461" s="361" t="str">
        <f t="shared" si="1325"/>
        <v>-</v>
      </c>
      <c r="HR461" s="361" t="str">
        <f t="shared" si="1326"/>
        <v>-</v>
      </c>
      <c r="HS461" s="361" t="str">
        <f t="shared" si="1327"/>
        <v>-</v>
      </c>
      <c r="HT461" s="361" t="str">
        <f t="shared" si="1328"/>
        <v>-</v>
      </c>
      <c r="HU461" s="361" t="str">
        <f t="shared" si="1329"/>
        <v>-</v>
      </c>
      <c r="HV461" s="361" t="str">
        <f t="shared" si="1330"/>
        <v>-</v>
      </c>
      <c r="HW461" s="361" t="str">
        <f t="shared" si="1331"/>
        <v>-</v>
      </c>
      <c r="HX461" s="361" t="str">
        <f t="shared" si="1332"/>
        <v>-</v>
      </c>
      <c r="HY461" s="361" t="str">
        <f t="shared" si="1333"/>
        <v>-</v>
      </c>
      <c r="HZ461" s="361" t="str">
        <f t="shared" si="1334"/>
        <v>-</v>
      </c>
      <c r="IA461" s="361" t="str">
        <f t="shared" si="1335"/>
        <v>-</v>
      </c>
      <c r="IB461" s="361" t="str">
        <f t="shared" si="1336"/>
        <v>-</v>
      </c>
      <c r="IC461" s="361" t="str">
        <f t="shared" si="1337"/>
        <v>-</v>
      </c>
      <c r="ID461" s="361" t="str">
        <f t="shared" si="1338"/>
        <v>-</v>
      </c>
      <c r="IE461" s="361" t="str">
        <f t="shared" si="1339"/>
        <v>-</v>
      </c>
      <c r="IF461" s="444" t="s">
        <v>1247</v>
      </c>
      <c r="IG461" s="56" t="str">
        <f t="shared" si="1475"/>
        <v>-</v>
      </c>
      <c r="IH461" s="56" t="str">
        <f t="shared" si="1476"/>
        <v>-</v>
      </c>
      <c r="II461" s="56" t="str">
        <f t="shared" si="1477"/>
        <v>-</v>
      </c>
      <c r="IJ461" s="56" t="str">
        <f t="shared" si="1478"/>
        <v>-</v>
      </c>
      <c r="IK461" s="56" t="str">
        <f t="shared" si="1340"/>
        <v>-</v>
      </c>
      <c r="IL461" s="56" t="str">
        <f t="shared" si="1341"/>
        <v>-</v>
      </c>
      <c r="IM461" s="56" t="str">
        <f t="shared" si="1342"/>
        <v>-</v>
      </c>
      <c r="IN461" s="56" t="str">
        <f t="shared" si="1343"/>
        <v>-</v>
      </c>
      <c r="IO461" s="56" t="str">
        <f t="shared" si="1344"/>
        <v>-</v>
      </c>
      <c r="IP461" s="56" t="str">
        <f t="shared" si="1345"/>
        <v>-</v>
      </c>
      <c r="IQ461" s="56" t="str">
        <f t="shared" si="1346"/>
        <v>-</v>
      </c>
      <c r="IR461" s="56" t="str">
        <f t="shared" si="1347"/>
        <v>-</v>
      </c>
      <c r="IS461" s="56" t="str">
        <f t="shared" si="1348"/>
        <v>-</v>
      </c>
      <c r="IT461" s="56" t="str">
        <f t="shared" si="1349"/>
        <v>-</v>
      </c>
      <c r="IU461" s="56" t="str">
        <f t="shared" si="1350"/>
        <v>-</v>
      </c>
      <c r="IV461" s="56" t="str">
        <f t="shared" si="1351"/>
        <v>-</v>
      </c>
      <c r="IW461" s="56" t="str">
        <f t="shared" si="1352"/>
        <v>-</v>
      </c>
      <c r="IX461" s="56" t="str">
        <f t="shared" si="1353"/>
        <v>-</v>
      </c>
      <c r="IY461" s="56" t="str">
        <f t="shared" si="1354"/>
        <v>-</v>
      </c>
      <c r="IZ461" s="56" t="str">
        <f t="shared" si="1355"/>
        <v>-</v>
      </c>
      <c r="JA461" s="56" t="str">
        <f t="shared" si="1356"/>
        <v>-</v>
      </c>
      <c r="JB461" s="56" t="str">
        <f t="shared" si="1357"/>
        <v>-</v>
      </c>
      <c r="JC461" s="56" t="str">
        <f t="shared" si="1358"/>
        <v>-</v>
      </c>
      <c r="JD461" s="56" t="str">
        <f t="shared" si="1359"/>
        <v>-</v>
      </c>
      <c r="JE461" s="56" t="str">
        <f t="shared" si="1360"/>
        <v>-</v>
      </c>
      <c r="JF461" s="56" t="str">
        <f t="shared" si="1361"/>
        <v>-</v>
      </c>
      <c r="JG461" s="56" t="str">
        <f t="shared" si="1362"/>
        <v>-</v>
      </c>
      <c r="JH461" s="56" t="str">
        <f t="shared" si="1363"/>
        <v>-</v>
      </c>
      <c r="JI461" s="56" t="str">
        <f t="shared" si="1364"/>
        <v>-</v>
      </c>
      <c r="JJ461" s="56" t="str">
        <f t="shared" si="1365"/>
        <v>-</v>
      </c>
      <c r="JK461" s="56" t="str">
        <f t="shared" si="1366"/>
        <v>-</v>
      </c>
      <c r="JL461" s="56" t="str">
        <f t="shared" si="1367"/>
        <v>-</v>
      </c>
      <c r="JM461" s="56" t="str">
        <f t="shared" si="1368"/>
        <v>-</v>
      </c>
      <c r="JN461" s="56" t="str">
        <f t="shared" si="1369"/>
        <v>-</v>
      </c>
      <c r="JO461" s="56" t="str">
        <f t="shared" si="1370"/>
        <v>-</v>
      </c>
      <c r="JP461" s="56" t="str">
        <f t="shared" si="1371"/>
        <v>-</v>
      </c>
      <c r="JQ461" s="56" t="str">
        <f t="shared" si="1372"/>
        <v>-</v>
      </c>
      <c r="JR461" s="56" t="str">
        <f t="shared" si="1373"/>
        <v>-</v>
      </c>
      <c r="JS461" s="56" t="str">
        <f t="shared" si="1374"/>
        <v>-</v>
      </c>
      <c r="JT461" s="56" t="str">
        <f t="shared" si="1375"/>
        <v>-</v>
      </c>
      <c r="JU461" s="56" t="str">
        <f t="shared" si="1376"/>
        <v>-</v>
      </c>
      <c r="JV461" s="56" t="str">
        <f t="shared" si="1377"/>
        <v>-</v>
      </c>
      <c r="JW461" s="56" t="str">
        <f t="shared" si="1378"/>
        <v>-</v>
      </c>
      <c r="JX461" s="56" t="str">
        <f t="shared" si="1379"/>
        <v>-</v>
      </c>
      <c r="JY461" s="56" t="str">
        <f t="shared" si="1380"/>
        <v>-</v>
      </c>
      <c r="JZ461" s="56" t="str">
        <f t="shared" si="1381"/>
        <v>-</v>
      </c>
      <c r="KA461" s="444" t="s">
        <v>1247</v>
      </c>
      <c r="KB461" s="360">
        <f>IF(ISNUMBER(INDEX($EQ$15:$GK$521,$B461,EO$11)),MAX(KB$14:KB460)+1,0)</f>
        <v>0</v>
      </c>
      <c r="KC461" s="360" t="str">
        <f t="shared" si="1479"/>
        <v/>
      </c>
      <c r="KD461" s="373" t="s">
        <v>2</v>
      </c>
      <c r="KE461" s="215"/>
      <c r="KF461" s="60"/>
      <c r="KG461" s="60"/>
      <c r="KH461" s="60"/>
      <c r="KI461" s="60"/>
      <c r="KJ461" s="60"/>
      <c r="KK461" s="60"/>
      <c r="KL461" s="60"/>
      <c r="KM461" s="60"/>
      <c r="KN461" s="60"/>
      <c r="KO461" s="60"/>
      <c r="KP461" s="60"/>
      <c r="KQ461" s="60"/>
      <c r="KR461" s="60"/>
      <c r="KS461" s="60"/>
      <c r="KT461" s="60"/>
      <c r="KU461" s="60"/>
      <c r="KV461" s="60"/>
      <c r="KW461" s="60"/>
      <c r="KX461" s="60"/>
      <c r="KY461" s="60"/>
      <c r="KZ461" s="283" t="str">
        <f t="shared" si="1382"/>
        <v/>
      </c>
      <c r="LA461" s="26"/>
      <c r="LB461" s="18"/>
      <c r="LC461" s="18"/>
      <c r="LD461" s="18"/>
      <c r="LE461" s="18"/>
      <c r="LF461" s="18"/>
      <c r="LG461" s="18"/>
      <c r="LH461" s="18"/>
      <c r="LI461" s="18"/>
      <c r="LJ461" s="18"/>
      <c r="LK461" s="18"/>
      <c r="LL461" s="18"/>
      <c r="LM461" s="18"/>
      <c r="LN461" s="63"/>
      <c r="LO461" s="251">
        <f t="shared" si="1383"/>
        <v>0</v>
      </c>
      <c r="LP461" s="251">
        <f t="shared" si="1384"/>
        <v>0</v>
      </c>
      <c r="LQ461" s="251">
        <f t="shared" si="1385"/>
        <v>0</v>
      </c>
      <c r="LR461" s="251">
        <f t="shared" si="1386"/>
        <v>0</v>
      </c>
      <c r="LS461" s="251">
        <f t="shared" si="1387"/>
        <v>0</v>
      </c>
      <c r="LT461" s="251">
        <f t="shared" si="1388"/>
        <v>0</v>
      </c>
      <c r="LU461" s="251">
        <f t="shared" si="1389"/>
        <v>0</v>
      </c>
      <c r="LV461" s="251">
        <f t="shared" si="1390"/>
        <v>0</v>
      </c>
      <c r="LW461" s="251">
        <f t="shared" si="1391"/>
        <v>0</v>
      </c>
      <c r="LX461" s="251">
        <f t="shared" si="1392"/>
        <v>0</v>
      </c>
      <c r="LY461" s="251">
        <f t="shared" si="1393"/>
        <v>0</v>
      </c>
      <c r="LZ461" s="251">
        <f t="shared" si="1394"/>
        <v>0</v>
      </c>
      <c r="MA461" s="63" t="str">
        <f t="shared" si="1395"/>
        <v/>
      </c>
      <c r="MB461" s="63" t="str">
        <f t="shared" si="1480"/>
        <v/>
      </c>
      <c r="MC461" s="63">
        <f t="shared" si="1481"/>
        <v>447</v>
      </c>
      <c r="MD461" s="63" t="str">
        <f t="shared" si="1482"/>
        <v/>
      </c>
      <c r="ME461" s="63" t="str">
        <f t="shared" si="1483"/>
        <v/>
      </c>
      <c r="MF461" s="315" t="str">
        <f t="shared" si="1396"/>
        <v/>
      </c>
      <c r="MG461" s="315">
        <f>IF(ISNUMBER(MATCH(EO461,$ME$15:$ME$520,0)),0,MAX(MG$14:MG460)+1)</f>
        <v>0</v>
      </c>
      <c r="MH461" s="315" t="str">
        <f t="shared" si="1397"/>
        <v/>
      </c>
      <c r="MI461" s="369"/>
      <c r="MJ461" s="68"/>
      <c r="MK461" s="18"/>
      <c r="ML461" s="242"/>
      <c r="MM461" s="242"/>
      <c r="MN461" s="59"/>
      <c r="MO461" s="59"/>
      <c r="MP461" s="285"/>
      <c r="MQ461" s="59"/>
      <c r="MR461" s="59"/>
      <c r="MS461" s="285"/>
      <c r="MT461" s="59"/>
      <c r="MU461" s="285"/>
      <c r="MV461" s="59"/>
      <c r="MW461" s="59"/>
      <c r="MX461" s="59"/>
      <c r="MY461" s="59"/>
      <c r="MZ461" s="59"/>
      <c r="NA461" s="59"/>
      <c r="NB461" s="59"/>
      <c r="NC461" s="59"/>
      <c r="ND461" s="59"/>
      <c r="NE461" s="59"/>
      <c r="NF461" s="59"/>
      <c r="NG461" s="59"/>
      <c r="NH461" s="59"/>
      <c r="NI461" s="59"/>
      <c r="NJ461" s="59"/>
      <c r="NK461" s="59"/>
      <c r="NL461" s="454"/>
      <c r="NM461" s="454"/>
      <c r="NN461" s="59"/>
      <c r="NO461" s="18"/>
      <c r="NP461" s="18"/>
      <c r="NQ461" s="18"/>
      <c r="NR461" s="18"/>
      <c r="NS461" s="18"/>
      <c r="NT461" s="18"/>
      <c r="NU461" s="18"/>
      <c r="NV461" s="18"/>
      <c r="NW461" s="18"/>
      <c r="NX461" s="18"/>
      <c r="NY461" s="18"/>
      <c r="NZ461" s="18"/>
      <c r="OA461" s="18"/>
      <c r="OB461" s="18"/>
      <c r="OC461" s="18"/>
      <c r="OZ461" s="59"/>
      <c r="PA461" s="251" t="str">
        <f t="shared" si="1398"/>
        <v/>
      </c>
      <c r="PB461" s="251" t="str">
        <f t="shared" si="1399"/>
        <v/>
      </c>
      <c r="PC461" s="251" t="str">
        <f t="shared" si="1400"/>
        <v/>
      </c>
      <c r="PD461" s="251" t="str">
        <f t="shared" si="1401"/>
        <v/>
      </c>
      <c r="PE461" s="251" t="str">
        <f t="shared" si="1402"/>
        <v/>
      </c>
      <c r="PF461" s="251" t="str">
        <f t="shared" si="1403"/>
        <v/>
      </c>
      <c r="PG461" s="251" t="str">
        <f t="shared" si="1404"/>
        <v/>
      </c>
      <c r="PH461" s="251" t="str">
        <f t="shared" si="1405"/>
        <v/>
      </c>
      <c r="PI461" s="251" t="str">
        <f t="shared" si="1406"/>
        <v/>
      </c>
      <c r="PJ461" s="251" t="str">
        <f t="shared" si="1407"/>
        <v/>
      </c>
      <c r="PK461" s="251" t="str">
        <f t="shared" si="1408"/>
        <v/>
      </c>
      <c r="PL461" s="251" t="str">
        <f t="shared" si="1409"/>
        <v/>
      </c>
      <c r="PM461" s="251" t="str">
        <f t="shared" si="1410"/>
        <v/>
      </c>
      <c r="PN461" s="251" t="str">
        <f t="shared" si="1411"/>
        <v/>
      </c>
      <c r="PO461" s="251" t="str">
        <f t="shared" si="1412"/>
        <v/>
      </c>
      <c r="PP461" s="251" t="str">
        <f t="shared" si="1413"/>
        <v/>
      </c>
      <c r="PQ461" s="251" t="str">
        <f t="shared" si="1414"/>
        <v/>
      </c>
      <c r="PR461" s="251" t="str">
        <f t="shared" si="1415"/>
        <v/>
      </c>
      <c r="PS461" s="251" t="str">
        <f t="shared" si="1416"/>
        <v/>
      </c>
      <c r="PT461" s="251" t="str">
        <f t="shared" si="1417"/>
        <v/>
      </c>
      <c r="PU461" s="251" t="str">
        <f t="shared" si="1418"/>
        <v/>
      </c>
      <c r="PV461" s="251" t="str">
        <f t="shared" si="1419"/>
        <v/>
      </c>
      <c r="PW461" s="251" t="str">
        <f t="shared" si="1420"/>
        <v/>
      </c>
      <c r="PX461" s="251" t="str">
        <f t="shared" si="1421"/>
        <v/>
      </c>
      <c r="PY461" s="251" t="str">
        <f t="shared" si="1422"/>
        <v/>
      </c>
      <c r="PZ461" s="251" t="str">
        <f t="shared" si="1423"/>
        <v/>
      </c>
      <c r="QA461" s="251" t="str">
        <f t="shared" si="1424"/>
        <v/>
      </c>
      <c r="QB461" s="251" t="str">
        <f t="shared" si="1425"/>
        <v/>
      </c>
      <c r="QC461" s="251" t="str">
        <f t="shared" si="1426"/>
        <v/>
      </c>
      <c r="QD461" s="251" t="str">
        <f t="shared" si="1427"/>
        <v/>
      </c>
      <c r="QE461" s="251" t="str">
        <f t="shared" si="1428"/>
        <v/>
      </c>
      <c r="QF461" s="63">
        <f t="shared" si="1429"/>
        <v>0</v>
      </c>
      <c r="QG461" s="59"/>
      <c r="QH461" s="59"/>
      <c r="QI461" s="59"/>
      <c r="QJ461" s="59"/>
      <c r="QK461" s="59"/>
      <c r="QL461" s="59"/>
      <c r="QM461" s="59"/>
      <c r="QN461" s="59"/>
    </row>
    <row r="462" spans="1:456" ht="6.75" customHeight="1" x14ac:dyDescent="0.25">
      <c r="A462" s="68"/>
      <c r="B462" s="389" t="str">
        <f t="shared" si="1291"/>
        <v/>
      </c>
      <c r="C462" s="72"/>
      <c r="D462" s="188"/>
      <c r="E462" s="59"/>
      <c r="F462" s="229"/>
      <c r="G462" s="295"/>
      <c r="H462" s="295"/>
      <c r="I462" s="229"/>
      <c r="J462" s="295"/>
      <c r="K462" s="295"/>
      <c r="L462" s="229"/>
      <c r="M462" s="295"/>
      <c r="N462" s="295"/>
      <c r="O462" s="229"/>
      <c r="P462" s="295"/>
      <c r="Q462" s="295"/>
      <c r="R462" s="229"/>
      <c r="S462" s="230"/>
      <c r="T462" s="231"/>
      <c r="U462" s="229"/>
      <c r="V462" s="230"/>
      <c r="W462" s="231"/>
      <c r="X462" s="229"/>
      <c r="Y462" s="230"/>
      <c r="Z462" s="231"/>
      <c r="AA462" s="229"/>
      <c r="AB462" s="295"/>
      <c r="AC462" s="295"/>
      <c r="AD462" s="229"/>
      <c r="AE462" s="295"/>
      <c r="AF462" s="295"/>
      <c r="AG462" s="229"/>
      <c r="AH462" s="295"/>
      <c r="AI462" s="295"/>
      <c r="AJ462" s="229"/>
      <c r="AK462" s="295"/>
      <c r="AL462" s="295"/>
      <c r="AM462" s="229"/>
      <c r="AN462" s="295"/>
      <c r="AO462" s="295"/>
      <c r="AP462" s="243"/>
      <c r="AQ462" s="295"/>
      <c r="AR462" s="290"/>
      <c r="AS462" s="243"/>
      <c r="AT462" s="295"/>
      <c r="AU462" s="290"/>
      <c r="AV462" s="229"/>
      <c r="AW462" s="230"/>
      <c r="AX462" s="231"/>
      <c r="AY462" s="229"/>
      <c r="AZ462" s="230"/>
      <c r="BA462" s="231"/>
      <c r="BB462" s="229"/>
      <c r="BC462" s="230"/>
      <c r="BD462" s="231"/>
      <c r="BE462" s="229"/>
      <c r="BF462" s="230"/>
      <c r="BG462" s="231"/>
      <c r="BH462" s="229"/>
      <c r="BI462" s="230"/>
      <c r="BJ462" s="231"/>
      <c r="BK462" s="243"/>
      <c r="BL462" s="230"/>
      <c r="BM462" s="231"/>
      <c r="BN462" s="243"/>
      <c r="BO462" s="230"/>
      <c r="BP462" s="231"/>
      <c r="BQ462" s="229"/>
      <c r="BR462" s="230"/>
      <c r="BS462" s="231"/>
      <c r="BT462" s="229"/>
      <c r="BU462" s="230"/>
      <c r="BV462" s="231"/>
      <c r="BW462" s="229"/>
      <c r="BX462" s="230"/>
      <c r="BY462" s="231"/>
      <c r="BZ462" s="229"/>
      <c r="CA462" s="230"/>
      <c r="CB462" s="231"/>
      <c r="CC462" s="229"/>
      <c r="CD462" s="230"/>
      <c r="CE462" s="231"/>
      <c r="CF462" s="331"/>
      <c r="CG462" s="332"/>
      <c r="CH462" s="385"/>
      <c r="CI462" s="331"/>
      <c r="CJ462" s="332"/>
      <c r="CK462" s="385"/>
      <c r="CL462" s="243"/>
      <c r="CM462" s="230"/>
      <c r="CN462" s="354"/>
      <c r="CO462" s="243"/>
      <c r="CP462" s="230"/>
      <c r="CQ462" s="231"/>
      <c r="CR462" s="331"/>
      <c r="CS462" s="332"/>
      <c r="CT462" s="333"/>
      <c r="CU462" s="229"/>
      <c r="CV462" s="230"/>
      <c r="CW462" s="231"/>
      <c r="CX462" s="331"/>
      <c r="CY462" s="332"/>
      <c r="CZ462" s="333"/>
      <c r="DA462" s="331"/>
      <c r="DB462" s="332"/>
      <c r="DC462" s="333"/>
      <c r="DD462" s="331"/>
      <c r="DE462" s="332"/>
      <c r="DF462" s="333"/>
      <c r="DG462" s="331"/>
      <c r="DH462" s="332"/>
      <c r="DI462" s="333"/>
      <c r="DJ462" s="229"/>
      <c r="DK462" s="230"/>
      <c r="DL462" s="231"/>
      <c r="DM462" s="229"/>
      <c r="DN462" s="230"/>
      <c r="DO462" s="231"/>
      <c r="DP462" s="331"/>
      <c r="DQ462" s="332"/>
      <c r="DR462" s="333"/>
      <c r="DS462" s="331"/>
      <c r="DT462" s="332"/>
      <c r="DU462" s="333"/>
      <c r="DV462" s="331"/>
      <c r="DW462" s="332"/>
      <c r="DX462" s="333"/>
      <c r="DY462" s="331"/>
      <c r="DZ462" s="332"/>
      <c r="EA462" s="333"/>
      <c r="EB462" s="331"/>
      <c r="EC462" s="332"/>
      <c r="ED462" s="333"/>
      <c r="EE462" s="331"/>
      <c r="EF462" s="332"/>
      <c r="EG462" s="333"/>
      <c r="EH462" s="229"/>
      <c r="EI462" s="230"/>
      <c r="EJ462" s="231"/>
      <c r="EK462" s="229"/>
      <c r="EL462" s="230"/>
      <c r="EM462" s="231"/>
      <c r="EN462" s="244"/>
      <c r="EO462" s="269" t="str">
        <f t="shared" si="1292"/>
        <v/>
      </c>
      <c r="EP462" s="444" t="s">
        <v>1247</v>
      </c>
      <c r="EQ462" s="360" t="str">
        <f t="shared" si="1430"/>
        <v/>
      </c>
      <c r="ER462" s="360" t="str">
        <f t="shared" si="1431"/>
        <v/>
      </c>
      <c r="ES462" s="360" t="str">
        <f t="shared" si="1432"/>
        <v/>
      </c>
      <c r="ET462" s="360" t="str">
        <f t="shared" si="1433"/>
        <v/>
      </c>
      <c r="EU462" s="360" t="str">
        <f t="shared" si="1434"/>
        <v/>
      </c>
      <c r="EV462" s="360" t="str">
        <f t="shared" si="1435"/>
        <v/>
      </c>
      <c r="EW462" s="360" t="str">
        <f t="shared" si="1436"/>
        <v/>
      </c>
      <c r="EX462" s="360" t="str">
        <f t="shared" si="1437"/>
        <v/>
      </c>
      <c r="EY462" s="360" t="str">
        <f t="shared" si="1438"/>
        <v/>
      </c>
      <c r="EZ462" s="360" t="str">
        <f t="shared" si="1439"/>
        <v/>
      </c>
      <c r="FA462" s="360" t="str">
        <f t="shared" si="1440"/>
        <v/>
      </c>
      <c r="FB462" s="360" t="str">
        <f t="shared" si="1441"/>
        <v/>
      </c>
      <c r="FC462" s="360" t="str">
        <f t="shared" si="1442"/>
        <v/>
      </c>
      <c r="FD462" s="360" t="str">
        <f t="shared" si="1443"/>
        <v/>
      </c>
      <c r="FE462" s="360" t="str">
        <f t="shared" si="1444"/>
        <v/>
      </c>
      <c r="FF462" s="360" t="str">
        <f t="shared" si="1445"/>
        <v/>
      </c>
      <c r="FG462" s="360" t="str">
        <f t="shared" si="1446"/>
        <v/>
      </c>
      <c r="FH462" s="360" t="str">
        <f t="shared" si="1447"/>
        <v/>
      </c>
      <c r="FI462" s="360" t="str">
        <f t="shared" si="1448"/>
        <v/>
      </c>
      <c r="FJ462" s="360" t="str">
        <f t="shared" si="1449"/>
        <v/>
      </c>
      <c r="FK462" s="360" t="str">
        <f t="shared" si="1450"/>
        <v/>
      </c>
      <c r="FL462" s="360" t="str">
        <f t="shared" si="1451"/>
        <v/>
      </c>
      <c r="FM462" s="360" t="str">
        <f t="shared" si="1452"/>
        <v/>
      </c>
      <c r="FN462" s="360" t="str">
        <f t="shared" si="1453"/>
        <v/>
      </c>
      <c r="FO462" s="360" t="str">
        <f t="shared" si="1454"/>
        <v/>
      </c>
      <c r="FP462" s="360" t="str">
        <f t="shared" si="1455"/>
        <v/>
      </c>
      <c r="FQ462" s="360" t="str">
        <f t="shared" si="1456"/>
        <v/>
      </c>
      <c r="FR462" s="360" t="str">
        <f t="shared" si="1457"/>
        <v/>
      </c>
      <c r="FS462" s="360" t="str">
        <f t="shared" si="1458"/>
        <v/>
      </c>
      <c r="FT462" s="360" t="str">
        <f t="shared" si="1293"/>
        <v/>
      </c>
      <c r="FU462" s="360" t="str">
        <f t="shared" si="1459"/>
        <v/>
      </c>
      <c r="FV462" s="360" t="str">
        <f t="shared" si="1460"/>
        <v/>
      </c>
      <c r="FW462" s="360" t="str">
        <f t="shared" si="1461"/>
        <v/>
      </c>
      <c r="FX462" s="360" t="str">
        <f t="shared" si="1462"/>
        <v/>
      </c>
      <c r="FY462" s="360" t="str">
        <f t="shared" si="1463"/>
        <v/>
      </c>
      <c r="FZ462" s="360" t="str">
        <f t="shared" si="1464"/>
        <v/>
      </c>
      <c r="GA462" s="360" t="str">
        <f t="shared" si="1465"/>
        <v/>
      </c>
      <c r="GB462" s="360" t="str">
        <f t="shared" si="1466"/>
        <v/>
      </c>
      <c r="GC462" s="360" t="str">
        <f t="shared" si="1467"/>
        <v/>
      </c>
      <c r="GD462" s="360" t="str">
        <f t="shared" si="1468"/>
        <v/>
      </c>
      <c r="GE462" s="360" t="str">
        <f t="shared" si="1469"/>
        <v/>
      </c>
      <c r="GF462" s="360" t="str">
        <f t="shared" si="1470"/>
        <v/>
      </c>
      <c r="GG462" s="360" t="str">
        <f t="shared" si="1471"/>
        <v/>
      </c>
      <c r="GH462" s="360" t="str">
        <f t="shared" si="1472"/>
        <v/>
      </c>
      <c r="GI462" s="360" t="str">
        <f t="shared" si="1473"/>
        <v/>
      </c>
      <c r="GJ462" s="360" t="str">
        <f t="shared" si="1474"/>
        <v/>
      </c>
      <c r="GK462" s="444" t="s">
        <v>1247</v>
      </c>
      <c r="GL462" s="361" t="str">
        <f t="shared" si="1294"/>
        <v>-</v>
      </c>
      <c r="GM462" s="361" t="str">
        <f t="shared" si="1295"/>
        <v>-</v>
      </c>
      <c r="GN462" s="361" t="str">
        <f t="shared" si="1296"/>
        <v>-</v>
      </c>
      <c r="GO462" s="361" t="str">
        <f t="shared" si="1297"/>
        <v>-</v>
      </c>
      <c r="GP462" s="361" t="str">
        <f t="shared" si="1298"/>
        <v>-</v>
      </c>
      <c r="GQ462" s="361" t="str">
        <f t="shared" si="1299"/>
        <v>-</v>
      </c>
      <c r="GR462" s="361" t="str">
        <f t="shared" si="1300"/>
        <v>-</v>
      </c>
      <c r="GS462" s="361" t="str">
        <f t="shared" si="1301"/>
        <v>-</v>
      </c>
      <c r="GT462" s="361" t="str">
        <f t="shared" si="1302"/>
        <v>-</v>
      </c>
      <c r="GU462" s="361" t="str">
        <f t="shared" si="1303"/>
        <v>-</v>
      </c>
      <c r="GV462" s="361" t="str">
        <f t="shared" si="1304"/>
        <v>-</v>
      </c>
      <c r="GW462" s="361" t="str">
        <f t="shared" si="1305"/>
        <v>-</v>
      </c>
      <c r="GX462" s="361" t="str">
        <f t="shared" si="1306"/>
        <v>-</v>
      </c>
      <c r="GY462" s="361" t="str">
        <f t="shared" si="1307"/>
        <v>-</v>
      </c>
      <c r="GZ462" s="361" t="str">
        <f t="shared" si="1308"/>
        <v>-</v>
      </c>
      <c r="HA462" s="361" t="str">
        <f t="shared" si="1309"/>
        <v>-</v>
      </c>
      <c r="HB462" s="361" t="str">
        <f t="shared" si="1310"/>
        <v>-</v>
      </c>
      <c r="HC462" s="361" t="str">
        <f t="shared" si="1311"/>
        <v>-</v>
      </c>
      <c r="HD462" s="361" t="str">
        <f t="shared" si="1312"/>
        <v>-</v>
      </c>
      <c r="HE462" s="361" t="str">
        <f t="shared" si="1313"/>
        <v>-</v>
      </c>
      <c r="HF462" s="361" t="str">
        <f t="shared" si="1314"/>
        <v>-</v>
      </c>
      <c r="HG462" s="361" t="str">
        <f t="shared" si="1315"/>
        <v>-</v>
      </c>
      <c r="HH462" s="361" t="str">
        <f t="shared" si="1316"/>
        <v>-</v>
      </c>
      <c r="HI462" s="361" t="str">
        <f t="shared" si="1317"/>
        <v>-</v>
      </c>
      <c r="HJ462" s="361" t="str">
        <f t="shared" si="1318"/>
        <v>-</v>
      </c>
      <c r="HK462" s="361" t="str">
        <f t="shared" si="1319"/>
        <v>-</v>
      </c>
      <c r="HL462" s="361" t="str">
        <f t="shared" si="1320"/>
        <v>-</v>
      </c>
      <c r="HM462" s="361" t="str">
        <f t="shared" si="1321"/>
        <v>-</v>
      </c>
      <c r="HN462" s="361" t="str">
        <f t="shared" si="1322"/>
        <v>-</v>
      </c>
      <c r="HO462" s="361" t="str">
        <f t="shared" si="1323"/>
        <v>-</v>
      </c>
      <c r="HP462" s="361" t="str">
        <f t="shared" si="1324"/>
        <v>-</v>
      </c>
      <c r="HQ462" s="361" t="str">
        <f t="shared" si="1325"/>
        <v>-</v>
      </c>
      <c r="HR462" s="361" t="str">
        <f t="shared" si="1326"/>
        <v>-</v>
      </c>
      <c r="HS462" s="361" t="str">
        <f t="shared" si="1327"/>
        <v>-</v>
      </c>
      <c r="HT462" s="361" t="str">
        <f t="shared" si="1328"/>
        <v>-</v>
      </c>
      <c r="HU462" s="361" t="str">
        <f t="shared" si="1329"/>
        <v>-</v>
      </c>
      <c r="HV462" s="361" t="str">
        <f t="shared" si="1330"/>
        <v>-</v>
      </c>
      <c r="HW462" s="361" t="str">
        <f t="shared" si="1331"/>
        <v>-</v>
      </c>
      <c r="HX462" s="361" t="str">
        <f t="shared" si="1332"/>
        <v>-</v>
      </c>
      <c r="HY462" s="361" t="str">
        <f t="shared" si="1333"/>
        <v>-</v>
      </c>
      <c r="HZ462" s="361" t="str">
        <f t="shared" si="1334"/>
        <v>-</v>
      </c>
      <c r="IA462" s="361" t="str">
        <f t="shared" si="1335"/>
        <v>-</v>
      </c>
      <c r="IB462" s="361" t="str">
        <f t="shared" si="1336"/>
        <v>-</v>
      </c>
      <c r="IC462" s="361" t="str">
        <f t="shared" si="1337"/>
        <v>-</v>
      </c>
      <c r="ID462" s="361" t="str">
        <f t="shared" si="1338"/>
        <v>-</v>
      </c>
      <c r="IE462" s="361" t="str">
        <f t="shared" si="1339"/>
        <v>-</v>
      </c>
      <c r="IF462" s="444" t="s">
        <v>1247</v>
      </c>
      <c r="IG462" s="56" t="str">
        <f t="shared" si="1475"/>
        <v>-</v>
      </c>
      <c r="IH462" s="56" t="str">
        <f t="shared" si="1476"/>
        <v>-</v>
      </c>
      <c r="II462" s="56" t="str">
        <f t="shared" si="1477"/>
        <v>-</v>
      </c>
      <c r="IJ462" s="56" t="str">
        <f t="shared" si="1478"/>
        <v>-</v>
      </c>
      <c r="IK462" s="56" t="str">
        <f t="shared" si="1340"/>
        <v>-</v>
      </c>
      <c r="IL462" s="56" t="str">
        <f t="shared" si="1341"/>
        <v>-</v>
      </c>
      <c r="IM462" s="56" t="str">
        <f t="shared" si="1342"/>
        <v>-</v>
      </c>
      <c r="IN462" s="56" t="str">
        <f t="shared" si="1343"/>
        <v>-</v>
      </c>
      <c r="IO462" s="56" t="str">
        <f t="shared" si="1344"/>
        <v>-</v>
      </c>
      <c r="IP462" s="56" t="str">
        <f t="shared" si="1345"/>
        <v>-</v>
      </c>
      <c r="IQ462" s="56" t="str">
        <f t="shared" si="1346"/>
        <v>-</v>
      </c>
      <c r="IR462" s="56" t="str">
        <f t="shared" si="1347"/>
        <v>-</v>
      </c>
      <c r="IS462" s="56" t="str">
        <f t="shared" si="1348"/>
        <v>-</v>
      </c>
      <c r="IT462" s="56" t="str">
        <f t="shared" si="1349"/>
        <v>-</v>
      </c>
      <c r="IU462" s="56" t="str">
        <f t="shared" si="1350"/>
        <v>-</v>
      </c>
      <c r="IV462" s="56" t="str">
        <f t="shared" si="1351"/>
        <v>-</v>
      </c>
      <c r="IW462" s="56" t="str">
        <f t="shared" si="1352"/>
        <v>-</v>
      </c>
      <c r="IX462" s="56" t="str">
        <f t="shared" si="1353"/>
        <v>-</v>
      </c>
      <c r="IY462" s="56" t="str">
        <f t="shared" si="1354"/>
        <v>-</v>
      </c>
      <c r="IZ462" s="56" t="str">
        <f t="shared" si="1355"/>
        <v>-</v>
      </c>
      <c r="JA462" s="56" t="str">
        <f t="shared" si="1356"/>
        <v>-</v>
      </c>
      <c r="JB462" s="56" t="str">
        <f t="shared" si="1357"/>
        <v>-</v>
      </c>
      <c r="JC462" s="56" t="str">
        <f t="shared" si="1358"/>
        <v>-</v>
      </c>
      <c r="JD462" s="56" t="str">
        <f t="shared" si="1359"/>
        <v>-</v>
      </c>
      <c r="JE462" s="56" t="str">
        <f t="shared" si="1360"/>
        <v>-</v>
      </c>
      <c r="JF462" s="56" t="str">
        <f t="shared" si="1361"/>
        <v>-</v>
      </c>
      <c r="JG462" s="56" t="str">
        <f t="shared" si="1362"/>
        <v>-</v>
      </c>
      <c r="JH462" s="56" t="str">
        <f t="shared" si="1363"/>
        <v>-</v>
      </c>
      <c r="JI462" s="56" t="str">
        <f t="shared" si="1364"/>
        <v>-</v>
      </c>
      <c r="JJ462" s="56" t="str">
        <f t="shared" si="1365"/>
        <v>-</v>
      </c>
      <c r="JK462" s="56" t="str">
        <f t="shared" si="1366"/>
        <v>-</v>
      </c>
      <c r="JL462" s="56" t="str">
        <f t="shared" si="1367"/>
        <v>-</v>
      </c>
      <c r="JM462" s="56" t="str">
        <f t="shared" si="1368"/>
        <v>-</v>
      </c>
      <c r="JN462" s="56" t="str">
        <f t="shared" si="1369"/>
        <v>-</v>
      </c>
      <c r="JO462" s="56" t="str">
        <f t="shared" si="1370"/>
        <v>-</v>
      </c>
      <c r="JP462" s="56" t="str">
        <f t="shared" si="1371"/>
        <v>-</v>
      </c>
      <c r="JQ462" s="56" t="str">
        <f t="shared" si="1372"/>
        <v>-</v>
      </c>
      <c r="JR462" s="56" t="str">
        <f t="shared" si="1373"/>
        <v>-</v>
      </c>
      <c r="JS462" s="56" t="str">
        <f t="shared" si="1374"/>
        <v>-</v>
      </c>
      <c r="JT462" s="56" t="str">
        <f t="shared" si="1375"/>
        <v>-</v>
      </c>
      <c r="JU462" s="56" t="str">
        <f t="shared" si="1376"/>
        <v>-</v>
      </c>
      <c r="JV462" s="56" t="str">
        <f t="shared" si="1377"/>
        <v>-</v>
      </c>
      <c r="JW462" s="56" t="str">
        <f t="shared" si="1378"/>
        <v>-</v>
      </c>
      <c r="JX462" s="56" t="str">
        <f t="shared" si="1379"/>
        <v>-</v>
      </c>
      <c r="JY462" s="56" t="str">
        <f t="shared" si="1380"/>
        <v>-</v>
      </c>
      <c r="JZ462" s="56" t="str">
        <f t="shared" si="1381"/>
        <v>-</v>
      </c>
      <c r="KA462" s="444" t="s">
        <v>1247</v>
      </c>
      <c r="KB462" s="360">
        <f>IF(ISNUMBER(INDEX($EQ$15:$GK$521,$B462,EO$11)),MAX(KB$14:KB461)+1,0)</f>
        <v>0</v>
      </c>
      <c r="KC462" s="360" t="str">
        <f t="shared" si="1479"/>
        <v/>
      </c>
      <c r="KD462" s="373" t="s">
        <v>2</v>
      </c>
      <c r="KE462" s="215"/>
      <c r="KF462" s="60"/>
      <c r="KG462" s="60"/>
      <c r="KH462" s="60"/>
      <c r="KI462" s="60"/>
      <c r="KJ462" s="60"/>
      <c r="KK462" s="60"/>
      <c r="KL462" s="60"/>
      <c r="KM462" s="60"/>
      <c r="KN462" s="60"/>
      <c r="KO462" s="60"/>
      <c r="KP462" s="60"/>
      <c r="KQ462" s="60"/>
      <c r="KR462" s="60"/>
      <c r="KS462" s="60"/>
      <c r="KT462" s="60"/>
      <c r="KU462" s="60"/>
      <c r="KV462" s="60"/>
      <c r="KW462" s="60"/>
      <c r="KX462" s="60"/>
      <c r="KY462" s="60"/>
      <c r="KZ462" s="283" t="str">
        <f t="shared" si="1382"/>
        <v/>
      </c>
      <c r="LA462" s="26"/>
      <c r="LB462" s="18"/>
      <c r="LC462" s="18"/>
      <c r="LD462" s="18"/>
      <c r="LE462" s="18"/>
      <c r="LF462" s="18"/>
      <c r="LG462" s="18"/>
      <c r="LH462" s="18"/>
      <c r="LI462" s="18"/>
      <c r="LJ462" s="18"/>
      <c r="LK462" s="18"/>
      <c r="LL462" s="18"/>
      <c r="LM462" s="18"/>
      <c r="LN462" s="63"/>
      <c r="LO462" s="251">
        <f t="shared" si="1383"/>
        <v>0</v>
      </c>
      <c r="LP462" s="251">
        <f t="shared" si="1384"/>
        <v>0</v>
      </c>
      <c r="LQ462" s="251">
        <f t="shared" si="1385"/>
        <v>0</v>
      </c>
      <c r="LR462" s="251">
        <f t="shared" si="1386"/>
        <v>0</v>
      </c>
      <c r="LS462" s="251">
        <f t="shared" si="1387"/>
        <v>0</v>
      </c>
      <c r="LT462" s="251">
        <f t="shared" si="1388"/>
        <v>0</v>
      </c>
      <c r="LU462" s="251">
        <f t="shared" si="1389"/>
        <v>0</v>
      </c>
      <c r="LV462" s="251">
        <f t="shared" si="1390"/>
        <v>0</v>
      </c>
      <c r="LW462" s="251">
        <f t="shared" si="1391"/>
        <v>0</v>
      </c>
      <c r="LX462" s="251">
        <f t="shared" si="1392"/>
        <v>0</v>
      </c>
      <c r="LY462" s="251">
        <f t="shared" si="1393"/>
        <v>0</v>
      </c>
      <c r="LZ462" s="251">
        <f t="shared" si="1394"/>
        <v>0</v>
      </c>
      <c r="MA462" s="63" t="str">
        <f t="shared" si="1395"/>
        <v/>
      </c>
      <c r="MB462" s="63" t="str">
        <f t="shared" si="1480"/>
        <v/>
      </c>
      <c r="MC462" s="63">
        <f t="shared" si="1481"/>
        <v>448</v>
      </c>
      <c r="MD462" s="63" t="str">
        <f t="shared" si="1482"/>
        <v/>
      </c>
      <c r="ME462" s="63" t="str">
        <f t="shared" si="1483"/>
        <v/>
      </c>
      <c r="MF462" s="315" t="str">
        <f t="shared" si="1396"/>
        <v/>
      </c>
      <c r="MG462" s="315">
        <f>IF(ISNUMBER(MATCH(EO462,$ME$15:$ME$520,0)),0,MAX(MG$14:MG461)+1)</f>
        <v>0</v>
      </c>
      <c r="MH462" s="315" t="str">
        <f t="shared" si="1397"/>
        <v/>
      </c>
      <c r="MI462" s="369"/>
      <c r="MJ462" s="68"/>
      <c r="MK462" s="18"/>
      <c r="ML462" s="242"/>
      <c r="MM462" s="242"/>
      <c r="MN462" s="59"/>
      <c r="MO462" s="59"/>
      <c r="MP462" s="285"/>
      <c r="MQ462" s="59"/>
      <c r="MR462" s="59"/>
      <c r="MS462" s="285"/>
      <c r="MT462" s="59"/>
      <c r="MU462" s="285"/>
      <c r="MV462" s="59"/>
      <c r="MW462" s="59"/>
      <c r="MX462" s="59"/>
      <c r="MY462" s="59"/>
      <c r="MZ462" s="59"/>
      <c r="NA462" s="59"/>
      <c r="NB462" s="59"/>
      <c r="NC462" s="59"/>
      <c r="ND462" s="59"/>
      <c r="NE462" s="59"/>
      <c r="NF462" s="59"/>
      <c r="NG462" s="59"/>
      <c r="NH462" s="59"/>
      <c r="NI462" s="59"/>
      <c r="NJ462" s="59"/>
      <c r="NK462" s="59"/>
      <c r="NL462" s="454"/>
      <c r="NM462" s="454"/>
      <c r="NN462" s="59"/>
      <c r="NO462" s="18"/>
      <c r="NP462" s="18"/>
      <c r="NQ462" s="18"/>
      <c r="NR462" s="18"/>
      <c r="NS462" s="18"/>
      <c r="NT462" s="18"/>
      <c r="NU462" s="18"/>
      <c r="NV462" s="18"/>
      <c r="NW462" s="18"/>
      <c r="NX462" s="18"/>
      <c r="NY462" s="18"/>
      <c r="NZ462" s="18"/>
      <c r="OA462" s="18"/>
      <c r="OB462" s="18"/>
      <c r="OC462" s="18"/>
      <c r="OZ462" s="59"/>
      <c r="PA462" s="251" t="str">
        <f t="shared" si="1398"/>
        <v/>
      </c>
      <c r="PB462" s="251" t="str">
        <f t="shared" si="1399"/>
        <v/>
      </c>
      <c r="PC462" s="251" t="str">
        <f t="shared" si="1400"/>
        <v/>
      </c>
      <c r="PD462" s="251" t="str">
        <f t="shared" si="1401"/>
        <v/>
      </c>
      <c r="PE462" s="251" t="str">
        <f t="shared" si="1402"/>
        <v/>
      </c>
      <c r="PF462" s="251" t="str">
        <f t="shared" si="1403"/>
        <v/>
      </c>
      <c r="PG462" s="251" t="str">
        <f t="shared" si="1404"/>
        <v/>
      </c>
      <c r="PH462" s="251" t="str">
        <f t="shared" si="1405"/>
        <v/>
      </c>
      <c r="PI462" s="251" t="str">
        <f t="shared" si="1406"/>
        <v/>
      </c>
      <c r="PJ462" s="251" t="str">
        <f t="shared" si="1407"/>
        <v/>
      </c>
      <c r="PK462" s="251" t="str">
        <f t="shared" si="1408"/>
        <v/>
      </c>
      <c r="PL462" s="251" t="str">
        <f t="shared" si="1409"/>
        <v/>
      </c>
      <c r="PM462" s="251" t="str">
        <f t="shared" si="1410"/>
        <v/>
      </c>
      <c r="PN462" s="251" t="str">
        <f t="shared" si="1411"/>
        <v/>
      </c>
      <c r="PO462" s="251" t="str">
        <f t="shared" si="1412"/>
        <v/>
      </c>
      <c r="PP462" s="251" t="str">
        <f t="shared" si="1413"/>
        <v/>
      </c>
      <c r="PQ462" s="251" t="str">
        <f t="shared" si="1414"/>
        <v/>
      </c>
      <c r="PR462" s="251" t="str">
        <f t="shared" si="1415"/>
        <v/>
      </c>
      <c r="PS462" s="251" t="str">
        <f t="shared" si="1416"/>
        <v/>
      </c>
      <c r="PT462" s="251" t="str">
        <f t="shared" si="1417"/>
        <v/>
      </c>
      <c r="PU462" s="251" t="str">
        <f t="shared" si="1418"/>
        <v/>
      </c>
      <c r="PV462" s="251" t="str">
        <f t="shared" si="1419"/>
        <v/>
      </c>
      <c r="PW462" s="251" t="str">
        <f t="shared" si="1420"/>
        <v/>
      </c>
      <c r="PX462" s="251" t="str">
        <f t="shared" si="1421"/>
        <v/>
      </c>
      <c r="PY462" s="251" t="str">
        <f t="shared" si="1422"/>
        <v/>
      </c>
      <c r="PZ462" s="251" t="str">
        <f t="shared" si="1423"/>
        <v/>
      </c>
      <c r="QA462" s="251" t="str">
        <f t="shared" si="1424"/>
        <v/>
      </c>
      <c r="QB462" s="251" t="str">
        <f t="shared" si="1425"/>
        <v/>
      </c>
      <c r="QC462" s="251" t="str">
        <f t="shared" si="1426"/>
        <v/>
      </c>
      <c r="QD462" s="251" t="str">
        <f t="shared" si="1427"/>
        <v/>
      </c>
      <c r="QE462" s="251" t="str">
        <f t="shared" si="1428"/>
        <v/>
      </c>
      <c r="QF462" s="63">
        <f t="shared" si="1429"/>
        <v>0</v>
      </c>
      <c r="QG462" s="59"/>
      <c r="QH462" s="59"/>
      <c r="QI462" s="59"/>
      <c r="QJ462" s="59"/>
      <c r="QK462" s="59"/>
      <c r="QL462" s="59"/>
      <c r="QM462" s="59"/>
      <c r="QN462" s="59"/>
    </row>
    <row r="463" spans="1:456" ht="6.75" customHeight="1" x14ac:dyDescent="0.25">
      <c r="A463" s="68"/>
      <c r="B463" s="389" t="str">
        <f t="shared" ref="B463:B520" si="1484">IF(C463="","",ROW()-$C$14)</f>
        <v/>
      </c>
      <c r="C463" s="72"/>
      <c r="D463" s="188"/>
      <c r="E463" s="59"/>
      <c r="F463" s="229"/>
      <c r="G463" s="295"/>
      <c r="H463" s="295"/>
      <c r="I463" s="229"/>
      <c r="J463" s="295"/>
      <c r="K463" s="295"/>
      <c r="L463" s="229"/>
      <c r="M463" s="295"/>
      <c r="N463" s="295"/>
      <c r="O463" s="229"/>
      <c r="P463" s="295"/>
      <c r="Q463" s="295"/>
      <c r="R463" s="229"/>
      <c r="S463" s="230"/>
      <c r="T463" s="231"/>
      <c r="U463" s="229"/>
      <c r="V463" s="230"/>
      <c r="W463" s="231"/>
      <c r="X463" s="229"/>
      <c r="Y463" s="230"/>
      <c r="Z463" s="231"/>
      <c r="AA463" s="229"/>
      <c r="AB463" s="295"/>
      <c r="AC463" s="295"/>
      <c r="AD463" s="229"/>
      <c r="AE463" s="295"/>
      <c r="AF463" s="295"/>
      <c r="AG463" s="229"/>
      <c r="AH463" s="295"/>
      <c r="AI463" s="295"/>
      <c r="AJ463" s="229"/>
      <c r="AK463" s="295"/>
      <c r="AL463" s="295"/>
      <c r="AM463" s="229"/>
      <c r="AN463" s="295"/>
      <c r="AO463" s="295"/>
      <c r="AP463" s="243"/>
      <c r="AQ463" s="295"/>
      <c r="AR463" s="290"/>
      <c r="AS463" s="243"/>
      <c r="AT463" s="295"/>
      <c r="AU463" s="290"/>
      <c r="AV463" s="229"/>
      <c r="AW463" s="230"/>
      <c r="AX463" s="231"/>
      <c r="AY463" s="229"/>
      <c r="AZ463" s="230"/>
      <c r="BA463" s="231"/>
      <c r="BB463" s="229"/>
      <c r="BC463" s="230"/>
      <c r="BD463" s="231"/>
      <c r="BE463" s="229"/>
      <c r="BF463" s="230"/>
      <c r="BG463" s="231"/>
      <c r="BH463" s="229"/>
      <c r="BI463" s="230"/>
      <c r="BJ463" s="231"/>
      <c r="BK463" s="243"/>
      <c r="BL463" s="230"/>
      <c r="BM463" s="231"/>
      <c r="BN463" s="243"/>
      <c r="BO463" s="230"/>
      <c r="BP463" s="231"/>
      <c r="BQ463" s="229"/>
      <c r="BR463" s="230"/>
      <c r="BS463" s="231"/>
      <c r="BT463" s="229"/>
      <c r="BU463" s="230"/>
      <c r="BV463" s="231"/>
      <c r="BW463" s="229"/>
      <c r="BX463" s="230"/>
      <c r="BY463" s="231"/>
      <c r="BZ463" s="229"/>
      <c r="CA463" s="230"/>
      <c r="CB463" s="231"/>
      <c r="CC463" s="229"/>
      <c r="CD463" s="230"/>
      <c r="CE463" s="231"/>
      <c r="CF463" s="331"/>
      <c r="CG463" s="332"/>
      <c r="CH463" s="385"/>
      <c r="CI463" s="331"/>
      <c r="CJ463" s="332"/>
      <c r="CK463" s="385"/>
      <c r="CL463" s="243"/>
      <c r="CM463" s="230"/>
      <c r="CN463" s="354"/>
      <c r="CO463" s="243"/>
      <c r="CP463" s="230"/>
      <c r="CQ463" s="231"/>
      <c r="CR463" s="331"/>
      <c r="CS463" s="332"/>
      <c r="CT463" s="333"/>
      <c r="CU463" s="229"/>
      <c r="CV463" s="230"/>
      <c r="CW463" s="231"/>
      <c r="CX463" s="331"/>
      <c r="CY463" s="332"/>
      <c r="CZ463" s="333"/>
      <c r="DA463" s="331"/>
      <c r="DB463" s="332"/>
      <c r="DC463" s="333"/>
      <c r="DD463" s="331"/>
      <c r="DE463" s="332"/>
      <c r="DF463" s="333"/>
      <c r="DG463" s="331"/>
      <c r="DH463" s="332"/>
      <c r="DI463" s="333"/>
      <c r="DJ463" s="229"/>
      <c r="DK463" s="230"/>
      <c r="DL463" s="231"/>
      <c r="DM463" s="229"/>
      <c r="DN463" s="230"/>
      <c r="DO463" s="231"/>
      <c r="DP463" s="331"/>
      <c r="DQ463" s="332"/>
      <c r="DR463" s="333"/>
      <c r="DS463" s="331"/>
      <c r="DT463" s="332"/>
      <c r="DU463" s="333"/>
      <c r="DV463" s="331"/>
      <c r="DW463" s="332"/>
      <c r="DX463" s="333"/>
      <c r="DY463" s="331"/>
      <c r="DZ463" s="332"/>
      <c r="EA463" s="333"/>
      <c r="EB463" s="331"/>
      <c r="EC463" s="332"/>
      <c r="ED463" s="333"/>
      <c r="EE463" s="331"/>
      <c r="EF463" s="332"/>
      <c r="EG463" s="333"/>
      <c r="EH463" s="229"/>
      <c r="EI463" s="230"/>
      <c r="EJ463" s="231"/>
      <c r="EK463" s="229"/>
      <c r="EL463" s="230"/>
      <c r="EM463" s="231"/>
      <c r="EN463" s="244"/>
      <c r="EO463" s="269" t="str">
        <f t="shared" ref="EO463:EO520" si="1485">IF($B463&lt;=MAX($KB$14:$KB$523),INDEX($GL$15:$IF$521,$KC463,EO$11),"")</f>
        <v/>
      </c>
      <c r="EP463" s="444" t="s">
        <v>1247</v>
      </c>
      <c r="EQ463" s="360" t="str">
        <f t="shared" si="1430"/>
        <v/>
      </c>
      <c r="ER463" s="360" t="str">
        <f t="shared" si="1431"/>
        <v/>
      </c>
      <c r="ES463" s="360" t="str">
        <f t="shared" si="1432"/>
        <v/>
      </c>
      <c r="ET463" s="360" t="str">
        <f t="shared" si="1433"/>
        <v/>
      </c>
      <c r="EU463" s="360" t="str">
        <f t="shared" si="1434"/>
        <v/>
      </c>
      <c r="EV463" s="360" t="str">
        <f t="shared" si="1435"/>
        <v/>
      </c>
      <c r="EW463" s="360" t="str">
        <f t="shared" si="1436"/>
        <v/>
      </c>
      <c r="EX463" s="360" t="str">
        <f t="shared" si="1437"/>
        <v/>
      </c>
      <c r="EY463" s="360" t="str">
        <f t="shared" si="1438"/>
        <v/>
      </c>
      <c r="EZ463" s="360" t="str">
        <f t="shared" si="1439"/>
        <v/>
      </c>
      <c r="FA463" s="360" t="str">
        <f t="shared" si="1440"/>
        <v/>
      </c>
      <c r="FB463" s="360" t="str">
        <f t="shared" si="1441"/>
        <v/>
      </c>
      <c r="FC463" s="360" t="str">
        <f t="shared" si="1442"/>
        <v/>
      </c>
      <c r="FD463" s="360" t="str">
        <f t="shared" si="1443"/>
        <v/>
      </c>
      <c r="FE463" s="360" t="str">
        <f t="shared" si="1444"/>
        <v/>
      </c>
      <c r="FF463" s="360" t="str">
        <f t="shared" si="1445"/>
        <v/>
      </c>
      <c r="FG463" s="360" t="str">
        <f t="shared" si="1446"/>
        <v/>
      </c>
      <c r="FH463" s="360" t="str">
        <f t="shared" si="1447"/>
        <v/>
      </c>
      <c r="FI463" s="360" t="str">
        <f t="shared" si="1448"/>
        <v/>
      </c>
      <c r="FJ463" s="360" t="str">
        <f t="shared" si="1449"/>
        <v/>
      </c>
      <c r="FK463" s="360" t="str">
        <f t="shared" si="1450"/>
        <v/>
      </c>
      <c r="FL463" s="360" t="str">
        <f t="shared" si="1451"/>
        <v/>
      </c>
      <c r="FM463" s="360" t="str">
        <f t="shared" si="1452"/>
        <v/>
      </c>
      <c r="FN463" s="360" t="str">
        <f t="shared" si="1453"/>
        <v/>
      </c>
      <c r="FO463" s="360" t="str">
        <f t="shared" si="1454"/>
        <v/>
      </c>
      <c r="FP463" s="360" t="str">
        <f t="shared" si="1455"/>
        <v/>
      </c>
      <c r="FQ463" s="360" t="str">
        <f t="shared" si="1456"/>
        <v/>
      </c>
      <c r="FR463" s="360" t="str">
        <f t="shared" si="1457"/>
        <v/>
      </c>
      <c r="FS463" s="360" t="str">
        <f t="shared" si="1458"/>
        <v/>
      </c>
      <c r="FT463" s="360" t="str">
        <f t="shared" ref="FT463:FT520" si="1486">IF(ISNUMBER(MATCH($C463,$CP$15:$CP$521,0)),MATCH($C463,$CP$15:$CP$521,0),(((IF(ISNUMBER(MATCH($C463,$CO$15:$CO$521,0)),MATCH($C463,$CO$15:$CO$521,0),"")))))</f>
        <v/>
      </c>
      <c r="FU463" s="360" t="str">
        <f t="shared" si="1459"/>
        <v/>
      </c>
      <c r="FV463" s="360" t="str">
        <f t="shared" si="1460"/>
        <v/>
      </c>
      <c r="FW463" s="360" t="str">
        <f t="shared" si="1461"/>
        <v/>
      </c>
      <c r="FX463" s="360" t="str">
        <f t="shared" si="1462"/>
        <v/>
      </c>
      <c r="FY463" s="360" t="str">
        <f t="shared" si="1463"/>
        <v/>
      </c>
      <c r="FZ463" s="360" t="str">
        <f t="shared" si="1464"/>
        <v/>
      </c>
      <c r="GA463" s="360" t="str">
        <f t="shared" si="1465"/>
        <v/>
      </c>
      <c r="GB463" s="360" t="str">
        <f t="shared" si="1466"/>
        <v/>
      </c>
      <c r="GC463" s="360" t="str">
        <f t="shared" si="1467"/>
        <v/>
      </c>
      <c r="GD463" s="360" t="str">
        <f t="shared" si="1468"/>
        <v/>
      </c>
      <c r="GE463" s="360" t="str">
        <f t="shared" si="1469"/>
        <v/>
      </c>
      <c r="GF463" s="360" t="str">
        <f t="shared" si="1470"/>
        <v/>
      </c>
      <c r="GG463" s="360" t="str">
        <f t="shared" si="1471"/>
        <v/>
      </c>
      <c r="GH463" s="360" t="str">
        <f t="shared" si="1472"/>
        <v/>
      </c>
      <c r="GI463" s="360" t="str">
        <f t="shared" si="1473"/>
        <v/>
      </c>
      <c r="GJ463" s="360" t="str">
        <f t="shared" si="1474"/>
        <v/>
      </c>
      <c r="GK463" s="444" t="s">
        <v>1247</v>
      </c>
      <c r="GL463" s="361" t="str">
        <f t="shared" ref="GL463:GL520" si="1487">IF(ISTEXT(INDEX($F$15:$H$521,EQ463,1)),INDEX($F$15:$H$521,EQ463,1),IF(ISNUMBER(EQ463),INDEX($F$15:$H$521,EQ463,2),"-"))</f>
        <v>-</v>
      </c>
      <c r="GM463" s="361" t="str">
        <f t="shared" ref="GM463:GM520" si="1488">IF(ISTEXT(INDEX($I$15:$K$521,ER463,1)),INDEX($I$15:$K$521,ER463,1),IF(ISNUMBER(ER463),INDEX($I$15:$K$521,ER463,2),"-"))</f>
        <v>-</v>
      </c>
      <c r="GN463" s="361" t="str">
        <f t="shared" ref="GN463:GN520" si="1489">IF(ISTEXT(INDEX($L$15:$N$521,ES463,1)),INDEX($L$15:$N$521,ES463,1),IF(ISNUMBER(ES463),INDEX($L$15:$N$521,ES463,2),"-"))</f>
        <v>-</v>
      </c>
      <c r="GO463" s="361" t="str">
        <f t="shared" ref="GO463:GO520" si="1490">IF(ISTEXT(INDEX($O$15:$Q$521,ET463,1)),INDEX($O$15:$Q$521,ET463,1),IF(ISNUMBER(ET463),INDEX($O$15:$Q$521,ET463,2),"-"))</f>
        <v>-</v>
      </c>
      <c r="GP463" s="361" t="str">
        <f t="shared" ref="GP463:GP520" si="1491">IF(ISTEXT(INDEX($R$15:$T$521,EU463,1)),INDEX($R$15:$T$521,EU463,1),IF(ISNUMBER(EU463),INDEX($R$15:$T$521,EU463,2),"-"))</f>
        <v>-</v>
      </c>
      <c r="GQ463" s="361" t="str">
        <f t="shared" ref="GQ463:GQ520" si="1492">IF(ISTEXT(INDEX($U$15:$W$521,EV463,1)),INDEX($U$15:$W$521,EV463,1),IF(ISNUMBER(EV463),INDEX($U$15:$W$521,EV463,2),"-"))</f>
        <v>-</v>
      </c>
      <c r="GR463" s="361" t="str">
        <f t="shared" ref="GR463:GR520" si="1493">IF(ISTEXT(INDEX($X$15:$Z$521,EW463,1)),INDEX($X$15:$Z$521,EW463,1),IF(ISNUMBER(EW463),INDEX($X$15:$Z$521,EW463,2),"-"))</f>
        <v>-</v>
      </c>
      <c r="GS463" s="361" t="str">
        <f t="shared" ref="GS463:GS520" si="1494">IF(ISTEXT(INDEX($AA$15:$AC$521,EX463,1)),INDEX($AA$15:$AC$521,EX463,1),IF(ISNUMBER(EX463),INDEX($AA$15:$AC$521,EX463,2),"-"))</f>
        <v>-</v>
      </c>
      <c r="GT463" s="361" t="str">
        <f t="shared" ref="GT463:GT520" si="1495">IF(ISTEXT(INDEX($AD$15:$AF$521,EY463,1)),INDEX($AD$15:$AF$521,EY463,1),IF(ISNUMBER(EY463),INDEX($AD$15:$AF$521,EY463,2),"-"))</f>
        <v>-</v>
      </c>
      <c r="GU463" s="361" t="str">
        <f t="shared" ref="GU463:GU520" si="1496">IF(ISTEXT(INDEX($AG$15:$AI$521,EZ463,1)),INDEX($AG$15:$AI$521,EZ463,1),IF(ISNUMBER(EZ463),INDEX($AG$15:$AI$521,EZ463,2),"-"))</f>
        <v>-</v>
      </c>
      <c r="GV463" s="361" t="str">
        <f t="shared" ref="GV463:GV520" si="1497">IF(ISTEXT(INDEX($AJ$15:$AL$521,FA463,1)),INDEX($AJ$15:$AL$521,FA463,1),IF(ISNUMBER(FA463),INDEX($AJ$15:$AL$521,FA463,2),"-"))</f>
        <v>-</v>
      </c>
      <c r="GW463" s="361" t="str">
        <f t="shared" ref="GW463:GW520" si="1498">IF(ISTEXT(INDEX($AM$15:$AO$521,FB463,1)),INDEX($AM$15:$AO$521,FB463,1),IF(ISNUMBER(FB463),INDEX($AM$15:$AO$521,FB463,2),"-"))</f>
        <v>-</v>
      </c>
      <c r="GX463" s="361" t="str">
        <f t="shared" ref="GX463:GX520" si="1499">IF(ISTEXT(INDEX($AP$15:$AR$521,FC463,1)),INDEX($AP$15:$AR$521,FC463,1),IF(ISNUMBER(FC463),INDEX($AP$15:$AR$521,FC463,2),"-"))</f>
        <v>-</v>
      </c>
      <c r="GY463" s="361" t="str">
        <f t="shared" ref="GY463:GY520" si="1500">IF(ISTEXT(INDEX($AS$15:$AU$521,FD463,1)),INDEX($AS$15:$AU$521,FD463,1),IF(ISNUMBER(FD463),INDEX($AS$15:$AU$521,FD463,2),"-"))</f>
        <v>-</v>
      </c>
      <c r="GZ463" s="361" t="str">
        <f t="shared" ref="GZ463:GZ520" si="1501">IF(ISTEXT(INDEX($AV$15:$AX$521,FE463,1)),INDEX($AV$15:$AX$521,FE463,1),IF(ISNUMBER(FE463),INDEX($AV$15:$AX$521,FE463,2),"-"))</f>
        <v>-</v>
      </c>
      <c r="HA463" s="361" t="str">
        <f t="shared" ref="HA463:HA520" si="1502">IF(ISTEXT(INDEX($AY$15:$BA$521,FF463,1)),INDEX($AY$15:$BA$521,FF463,1),IF(ISNUMBER(FF463),INDEX($AY$15:$BA$521,FF463,2),"-"))</f>
        <v>-</v>
      </c>
      <c r="HB463" s="361" t="str">
        <f t="shared" ref="HB463:HB520" si="1503">IF(ISTEXT(INDEX($BB$15:$BD$521,FG463,1)),INDEX($BB$15:$BD$521,FG463,1),IF(ISNUMBER(FG463),INDEX($BB$15:$BD$521,FG463,2),"-"))</f>
        <v>-</v>
      </c>
      <c r="HC463" s="361" t="str">
        <f t="shared" ref="HC463:HC520" si="1504">IF(ISTEXT(INDEX($BE$15:$BG$521,FH463,1)),INDEX($BE$15:$BG$521,FH463,1),IF(ISNUMBER(FH463),INDEX($BE$15:$BG$521,FH463,2),"-"))</f>
        <v>-</v>
      </c>
      <c r="HD463" s="361" t="str">
        <f t="shared" ref="HD463:HD520" si="1505">IF(ISTEXT(INDEX($BH$15:$BJ$521,FI463,1)),INDEX($BH$15:$BJ$521,FI463,1),IF(ISNUMBER(FI463),INDEX($BH$15:$BJ$521,FI463,2),"-"))</f>
        <v>-</v>
      </c>
      <c r="HE463" s="361" t="str">
        <f t="shared" ref="HE463:HE520" si="1506">IF(ISTEXT(INDEX($BK$15:$BM$521,FJ463,1)),INDEX($BK$15:$BM$521,FJ463,1),IF(ISNUMBER(FJ463),INDEX($BK$15:$BM$521,FJ463,2),"-"))</f>
        <v>-</v>
      </c>
      <c r="HF463" s="361" t="str">
        <f t="shared" ref="HF463:HF520" si="1507">IF(ISTEXT(INDEX($BN$15:$BP$521,FK463,1)),INDEX($BN$15:$BP$521,FK463,1),IF(ISNUMBER(FK463),INDEX($BN$15:$BP$521,FK463,2),"-"))</f>
        <v>-</v>
      </c>
      <c r="HG463" s="361" t="str">
        <f t="shared" ref="HG463:HG520" si="1508">IF(ISTEXT(INDEX($BQ$15:$BS$521,FL463,1)),INDEX($BQ$15:$BS$521,FL463,1),IF(ISNUMBER(FL463),INDEX($BQ$15:$BS$521,FL463,2),"-"))</f>
        <v>-</v>
      </c>
      <c r="HH463" s="361" t="str">
        <f t="shared" ref="HH463:HH520" si="1509">IF(ISTEXT(INDEX($BT$15:$BV$521,FM463,1)),INDEX($BT$15:$BV$521,FM463,1),IF(ISNUMBER(FM463),INDEX($BT$15:$BV$521,FM463,2),"-"))</f>
        <v>-</v>
      </c>
      <c r="HI463" s="361" t="str">
        <f t="shared" ref="HI463:HI520" si="1510">IF(ISTEXT(INDEX($BW$15:$BY$521,FN463,1)),INDEX($BW$15:$BY$521,FN463,1),IF(ISNUMBER(FN463),INDEX($BW$15:$BY$521,FN463,2),"-"))</f>
        <v>-</v>
      </c>
      <c r="HJ463" s="361" t="str">
        <f t="shared" ref="HJ463:HJ520" si="1511">IF(ISTEXT(INDEX($BZ$15:$CB$521,FO463,1)),INDEX($BZ$15:$CB$521,FO463,1),IF(ISNUMBER(FO463),INDEX($BZ$15:$CB$521,FO463,2),"-"))</f>
        <v>-</v>
      </c>
      <c r="HK463" s="361" t="str">
        <f t="shared" ref="HK463:HK520" si="1512">IF(ISTEXT(INDEX($CC$15:$CE$521,FP463,1)),INDEX($CC$15:$CE$521,FP463,1),IF(ISNUMBER(FP463),INDEX($CC$15:$CE$521,FP463,2),"-"))</f>
        <v>-</v>
      </c>
      <c r="HL463" s="361" t="str">
        <f t="shared" ref="HL463:HL520" si="1513">IF(ISTEXT(INDEX($CF$15:$CH$521,FQ463,1)),INDEX($CF$15:$CH$521,FQ463,1),IF(ISNUMBER(FQ463),INDEX($CF$15:$CH$521,FQ463,2),"-"))</f>
        <v>-</v>
      </c>
      <c r="HM463" s="361" t="str">
        <f t="shared" ref="HM463:HM520" si="1514">IF(ISTEXT(INDEX($CI$15:$CK$521,FR463,1)),INDEX($CI$15:$CK$521,FR463,1),IF(ISNUMBER(FR463),INDEX($CI$15:$CK$521,FR463,2),"-"))</f>
        <v>-</v>
      </c>
      <c r="HN463" s="361" t="str">
        <f t="shared" ref="HN463:HN520" si="1515">IF(ISTEXT(INDEX($CL$15:$CN$521,FS463,1)),INDEX($CL$15:$CN$521,FS463,1),IF(ISNUMBER(FS463),INDEX($CL$15:$CN$521,FS463,2),"-"))</f>
        <v>-</v>
      </c>
      <c r="HO463" s="361" t="str">
        <f t="shared" ref="HO463:HO520" si="1516">IF(ISTEXT(INDEX($CO$15:$CQ$521,FT463,1)),INDEX($CO$15:$CQ$521,FT463,1),IF(ISNUMBER(FT463),INDEX($CO$15:$CQ$521,FT463,2),"-"))</f>
        <v>-</v>
      </c>
      <c r="HP463" s="361" t="str">
        <f t="shared" ref="HP463:HP520" si="1517">IF(ISTEXT(INDEX($CR$15:$CT$521,FU463,1)),INDEX($CR$15:$CT$521,FU463,1),IF(ISNUMBER(FU463),INDEX($CR$15:$CT$521,FU463,2),"-"))</f>
        <v>-</v>
      </c>
      <c r="HQ463" s="361" t="str">
        <f t="shared" ref="HQ463:HQ520" si="1518">IF(ISTEXT(INDEX($CU$15:$CW$521,FV463,1)),INDEX($CU$15:$CW$521,FV463,1),IF(ISNUMBER(FV463),INDEX($CU$15:$CW$521,FV463,2),"-"))</f>
        <v>-</v>
      </c>
      <c r="HR463" s="361" t="str">
        <f t="shared" ref="HR463:HR520" si="1519">IF(ISTEXT(INDEX($CX$15:$CZ$521,FW463,1)),INDEX($CX$15:$CZ$521,FW463,1),IF(ISNUMBER(FW463),INDEX($CX$15:$CZ$521,FW463,2),"-"))</f>
        <v>-</v>
      </c>
      <c r="HS463" s="361" t="str">
        <f t="shared" ref="HS463:HS520" si="1520">IF(ISTEXT(INDEX($DA$15:$DC$521,FX463,1)),INDEX($DA$15:$DC$521,FX463,1),IF(ISNUMBER(FX463),INDEX($DA$15:$DC$521,FX463,2),"-"))</f>
        <v>-</v>
      </c>
      <c r="HT463" s="361" t="str">
        <f t="shared" ref="HT463:HT520" si="1521">IF(ISTEXT(INDEX($DD$15:$DF$521,FY463,1)),INDEX($DD$15:$DF$521,FY463,1),IF(ISNUMBER(FY463),INDEX($DD$15:$DF$521,FY463,2),"-"))</f>
        <v>-</v>
      </c>
      <c r="HU463" s="361" t="str">
        <f t="shared" ref="HU463:HU520" si="1522">IF(ISTEXT(INDEX($DG$15:$DI$521,FZ463,1)),INDEX($DG$15:$DI$521,FZ463,1),IF(ISNUMBER(FZ463),INDEX($DG$15:$DI$521,FZ463,2),"-"))</f>
        <v>-</v>
      </c>
      <c r="HV463" s="361" t="str">
        <f t="shared" ref="HV463:HV520" si="1523">IF(ISTEXT(INDEX($DJ$15:$DL$521,GA463,1)),INDEX($DJ$15:$DL$521,GA463,1),IF(ISNUMBER(GA463),INDEX($DJ$15:$DL$521,GA463,2),"-"))</f>
        <v>-</v>
      </c>
      <c r="HW463" s="361" t="str">
        <f t="shared" ref="HW463:HW520" si="1524">IF(ISTEXT(INDEX($DM$15:$DO$521,GB463,1)),INDEX($DM$15:$DO$521,GB463,1),IF(ISNUMBER(GB463),INDEX($DM$15:$DO$521,GB463,2),"-"))</f>
        <v>-</v>
      </c>
      <c r="HX463" s="361" t="str">
        <f t="shared" ref="HX463:HX520" si="1525">IF(ISTEXT(INDEX($DP$15:$DR$521,GC463,1)),INDEX($DP$15:$DR$521,GC463,1),IF(ISNUMBER(GC463),INDEX($DP$15:$DR$521,GC463,2),"-"))</f>
        <v>-</v>
      </c>
      <c r="HY463" s="361" t="str">
        <f t="shared" ref="HY463:HY520" si="1526">IF(ISTEXT(INDEX($DS$15:$DU$521,GD463,1)),INDEX($DS$15:$DU$521,GD463,1),IF(ISNUMBER(GD463),INDEX($DS$15:$DU$521,GD463,2),"-"))</f>
        <v>-</v>
      </c>
      <c r="HZ463" s="361" t="str">
        <f t="shared" ref="HZ463:HZ520" si="1527">IF(ISTEXT(INDEX($DV$15:$DX$521,GE463,1)),INDEX($DV$15:$DX$521,GE463,1),IF(ISNUMBER(GE463),INDEX($DV$15:$DX$521,GE463,2),"-"))</f>
        <v>-</v>
      </c>
      <c r="IA463" s="361" t="str">
        <f t="shared" ref="IA463:IA520" si="1528">IF(ISTEXT(INDEX($DY$15:$EA$521,GF463,1)),INDEX($DY$15:$EA$521,GF463,1),IF(ISNUMBER(GF463),INDEX($DY$15:$EA$521,GF463,2),"-"))</f>
        <v>-</v>
      </c>
      <c r="IB463" s="361" t="str">
        <f t="shared" ref="IB463:IB520" si="1529">IF(ISTEXT(INDEX($EB$15:$ED$521,GG463,1)),INDEX($EB$15:$ED$521,GG463,1),IF(ISNUMBER(GG463),INDEX($EB$15:$ED$521,GG463,2),"-"))</f>
        <v>-</v>
      </c>
      <c r="IC463" s="361" t="str">
        <f t="shared" ref="IC463:IC520" si="1530">IF(ISTEXT(INDEX($EE$15:$EG$521,GH463,1)),INDEX($EE$15:$EG$521,GH463,1),IF(ISNUMBER(GH463),INDEX($EE$15:$EG$521,GH463,2),"-"))</f>
        <v>-</v>
      </c>
      <c r="ID463" s="361" t="str">
        <f t="shared" ref="ID463:ID520" si="1531">IF(ISTEXT(INDEX($EH$15:$EJ$521,GI463,1)),INDEX($EH$15:$EJ$521,GI463,1),IF(ISNUMBER(GI463),INDEX($EH$15:$EJ$521,GI463,2),"-"))</f>
        <v>-</v>
      </c>
      <c r="IE463" s="361" t="str">
        <f t="shared" ref="IE463:IE520" si="1532">IF(ISTEXT(INDEX($EK$15:$EM$521,GJ463,1)),INDEX($EK$15:$EM$521,GJ463,1),IF(ISNUMBER(GJ463),INDEX($EK$15:$EM$521,GJ463,2),"-"))</f>
        <v>-</v>
      </c>
      <c r="IF463" s="444" t="s">
        <v>1247</v>
      </c>
      <c r="IG463" s="56" t="str">
        <f t="shared" si="1475"/>
        <v>-</v>
      </c>
      <c r="IH463" s="56" t="str">
        <f t="shared" si="1476"/>
        <v>-</v>
      </c>
      <c r="II463" s="56" t="str">
        <f t="shared" si="1477"/>
        <v>-</v>
      </c>
      <c r="IJ463" s="56" t="str">
        <f t="shared" si="1478"/>
        <v>-</v>
      </c>
      <c r="IK463" s="56" t="str">
        <f t="shared" ref="IK463:IK520" si="1533">IF(ISNUMBER(EU463),INDEX($S$15:$T$521,EU463,2),"-")</f>
        <v>-</v>
      </c>
      <c r="IL463" s="56" t="str">
        <f t="shared" ref="IL463:IL520" si="1534">IF(ISNUMBER(EV463),INDEX($V$15:$W$521,EV463,2),"-")</f>
        <v>-</v>
      </c>
      <c r="IM463" s="56" t="str">
        <f t="shared" ref="IM463:IM520" si="1535">IF(ISNUMBER(EW463),INDEX($Y$15:$Z$521,EW463,2),"-")</f>
        <v>-</v>
      </c>
      <c r="IN463" s="56" t="str">
        <f t="shared" ref="IN463:IN520" si="1536">IF(ISNUMBER(EX463),INDEX($AB$15:$AC$521,EX463,2),"-")</f>
        <v>-</v>
      </c>
      <c r="IO463" s="56" t="str">
        <f t="shared" ref="IO463:IO520" si="1537">IF(ISNUMBER(EY463),INDEX($AE$15:$AF$521,EY463,2),"-")</f>
        <v>-</v>
      </c>
      <c r="IP463" s="56" t="str">
        <f t="shared" ref="IP463:IP520" si="1538">IF(ISNUMBER(EZ463),INDEX($AH$15:$AI$521,EZ463,2),"-")</f>
        <v>-</v>
      </c>
      <c r="IQ463" s="56" t="str">
        <f t="shared" ref="IQ463:IQ520" si="1539">IF(ISNUMBER(FA463),INDEX($AK$15:$AL$521,FA463,2),"-")</f>
        <v>-</v>
      </c>
      <c r="IR463" s="56" t="str">
        <f t="shared" ref="IR463:IR520" si="1540">IF(ISNUMBER(FB463),INDEX($AN$15:$AO$521,FB463,2),"-")</f>
        <v>-</v>
      </c>
      <c r="IS463" s="56" t="str">
        <f t="shared" ref="IS463:IS520" si="1541">IF(ISNUMBER(FC463),INDEX($AQ$15:$AR$521,FC463,2),"-")</f>
        <v>-</v>
      </c>
      <c r="IT463" s="56" t="str">
        <f t="shared" ref="IT463:IT520" si="1542">IF(ISNUMBER(FD463),INDEX($AT$15:$AU$521,FD463,2),"-")</f>
        <v>-</v>
      </c>
      <c r="IU463" s="56" t="str">
        <f t="shared" ref="IU463:IU520" si="1543">IF(ISNUMBER(FE463),INDEX($AW$15:$AX$521,FE463,2),"-")</f>
        <v>-</v>
      </c>
      <c r="IV463" s="56" t="str">
        <f t="shared" ref="IV463:IV520" si="1544">IF(ISNUMBER(FF463),INDEX($AZ$15:$BA$521,FF463,2),"-")</f>
        <v>-</v>
      </c>
      <c r="IW463" s="56" t="str">
        <f t="shared" ref="IW463:IW520" si="1545">IF(ISNUMBER(FG463),INDEX($BC$15:$BD$521,FG463,2),"-")</f>
        <v>-</v>
      </c>
      <c r="IX463" s="56" t="str">
        <f t="shared" ref="IX463:IX520" si="1546">IF(ISNUMBER(FH463),INDEX($BF$15:$BG$521,FH463,2),"-")</f>
        <v>-</v>
      </c>
      <c r="IY463" s="56" t="str">
        <f t="shared" ref="IY463:IY520" si="1547">IF(ISNUMBER(FI463),INDEX($BI$15:$BJ$521,FI463,2),"-")</f>
        <v>-</v>
      </c>
      <c r="IZ463" s="56" t="str">
        <f t="shared" ref="IZ463:IZ520" si="1548">IF(ISNUMBER(FJ463),INDEX($BL$15:$BM$521,FJ463,2),"-")</f>
        <v>-</v>
      </c>
      <c r="JA463" s="56" t="str">
        <f t="shared" ref="JA463:JA520" si="1549">IF(ISNUMBER(FK463),INDEX($BO$15:$BP$521,FK463,2),"-")</f>
        <v>-</v>
      </c>
      <c r="JB463" s="56" t="str">
        <f t="shared" ref="JB463:JB520" si="1550">IF(ISNUMBER(FL463),INDEX($BR$15:$BS$521,FL463,2),"-")</f>
        <v>-</v>
      </c>
      <c r="JC463" s="56" t="str">
        <f t="shared" ref="JC463:JC520" si="1551">IF(ISNUMBER(FM463),INDEX($BU$15:$BV$521,FM463,2),"-")</f>
        <v>-</v>
      </c>
      <c r="JD463" s="56" t="str">
        <f t="shared" ref="JD463:JD520" si="1552">IF(ISNUMBER(FN463),INDEX($BX$15:$BY$521,FN463,2),"-")</f>
        <v>-</v>
      </c>
      <c r="JE463" s="56" t="str">
        <f t="shared" ref="JE463:JE520" si="1553">IF(ISNUMBER(FO463),INDEX($CA$15:$CB$521,FO463,2),"-")</f>
        <v>-</v>
      </c>
      <c r="JF463" s="56" t="str">
        <f t="shared" ref="JF463:JF520" si="1554">IF(ISNUMBER(FP463),INDEX($CD$15:$CE$521,FP463,2),"-")</f>
        <v>-</v>
      </c>
      <c r="JG463" s="56" t="str">
        <f t="shared" ref="JG463:JG520" si="1555">IF(ISNUMBER(FQ463),INDEX($CG$15:$CH$521,FQ463,2),"-")</f>
        <v>-</v>
      </c>
      <c r="JH463" s="56" t="str">
        <f t="shared" ref="JH463:JH520" si="1556">IF(ISNUMBER(FR463),INDEX($CJ$15:$CK$521,FR463,2),"-")</f>
        <v>-</v>
      </c>
      <c r="JI463" s="56" t="str">
        <f t="shared" ref="JI463:JI520" si="1557">IF(ISNUMBER(FS463),INDEX($CM$15:$CN$521,FS463,2),"-")</f>
        <v>-</v>
      </c>
      <c r="JJ463" s="56" t="str">
        <f t="shared" ref="JJ463:JJ520" si="1558">IF(ISNUMBER(FT463),INDEX($CP$15:$CQ$521,FT463,2),"-")</f>
        <v>-</v>
      </c>
      <c r="JK463" s="56" t="str">
        <f t="shared" ref="JK463:JK520" si="1559">IF(ISNUMBER(FU463),INDEX($CS$15:$CT$521,FU463,2),"-")</f>
        <v>-</v>
      </c>
      <c r="JL463" s="56" t="str">
        <f t="shared" ref="JL463:JL520" si="1560">IF(ISNUMBER(FV463),INDEX($CV$15:$CW$521,FV463,2),"-")</f>
        <v>-</v>
      </c>
      <c r="JM463" s="56" t="str">
        <f t="shared" ref="JM463:JM520" si="1561">IF(ISNUMBER(FW463),INDEX($CY$15:$CZ$521,FW463,2),"-")</f>
        <v>-</v>
      </c>
      <c r="JN463" s="56" t="str">
        <f t="shared" ref="JN463:JN520" si="1562">IF(ISNUMBER(FX463),INDEX($DB$15:$DC$521,FX463,2),"-")</f>
        <v>-</v>
      </c>
      <c r="JO463" s="56" t="str">
        <f t="shared" ref="JO463:JO520" si="1563">IF(ISNUMBER(FY463),INDEX($DE$15:$DF$521,FY463,2),"-")</f>
        <v>-</v>
      </c>
      <c r="JP463" s="56" t="str">
        <f t="shared" ref="JP463:JP520" si="1564">IF(ISNUMBER(FZ463),INDEX($DH$15:$DI$521,FZ463,2),"-")</f>
        <v>-</v>
      </c>
      <c r="JQ463" s="56" t="str">
        <f t="shared" ref="JQ463:JQ520" si="1565">IF(ISNUMBER(GA463),INDEX($DK$15:$DL$521,GA463,2),"-")</f>
        <v>-</v>
      </c>
      <c r="JR463" s="56" t="str">
        <f t="shared" ref="JR463:JR520" si="1566">IF(ISNUMBER(GB463),INDEX($DN$15:$DO$521,GB463,2),"-")</f>
        <v>-</v>
      </c>
      <c r="JS463" s="56" t="str">
        <f t="shared" ref="JS463:JS520" si="1567">IF(ISNUMBER(GC463),INDEX($DQ$15:$DR$521,GC463,2),"-")</f>
        <v>-</v>
      </c>
      <c r="JT463" s="56" t="str">
        <f t="shared" ref="JT463:JT520" si="1568">IF(ISNUMBER(GD463),INDEX($DT$15:$DU$521,GD463,2),"-")</f>
        <v>-</v>
      </c>
      <c r="JU463" s="56" t="str">
        <f t="shared" ref="JU463:JU520" si="1569">IF(ISNUMBER(GE463),INDEX($DW$15:$DX$521,GE463,2),"-")</f>
        <v>-</v>
      </c>
      <c r="JV463" s="56" t="str">
        <f t="shared" ref="JV463:JV520" si="1570">IF(ISNUMBER(GF463),INDEX($DZ$15:$EA$521,GF463,2),"-")</f>
        <v>-</v>
      </c>
      <c r="JW463" s="56" t="str">
        <f t="shared" ref="JW463:JW520" si="1571">IF(ISNUMBER(GG463),INDEX($EC$15:$ED$521,GG463,2),"-")</f>
        <v>-</v>
      </c>
      <c r="JX463" s="56" t="str">
        <f t="shared" ref="JX463:JX520" si="1572">IF(ISNUMBER(GH463),INDEX($EF$15:$EG$521,GH463,2),"-")</f>
        <v>-</v>
      </c>
      <c r="JY463" s="56" t="str">
        <f t="shared" ref="JY463:JY520" si="1573">IF(ISNUMBER(GI463),INDEX($EI$15:$EJ$521,GI463,2),"-")</f>
        <v>-</v>
      </c>
      <c r="JZ463" s="56" t="str">
        <f t="shared" ref="JZ463:JZ520" si="1574">IF(ISNUMBER(GJ463),INDEX($EL$15:$EM$521,GJ463,2),"-")</f>
        <v>-</v>
      </c>
      <c r="KA463" s="444" t="s">
        <v>1247</v>
      </c>
      <c r="KB463" s="360">
        <f>IF(ISNUMBER(INDEX($EQ$15:$GK$521,$B463,EO$11)),MAX(KB$14:KB462)+1,0)</f>
        <v>0</v>
      </c>
      <c r="KC463" s="360" t="str">
        <f t="shared" si="1479"/>
        <v/>
      </c>
      <c r="KD463" s="373" t="s">
        <v>2</v>
      </c>
      <c r="KE463" s="215"/>
      <c r="KF463" s="60"/>
      <c r="KG463" s="60"/>
      <c r="KH463" s="60"/>
      <c r="KI463" s="60"/>
      <c r="KJ463" s="60"/>
      <c r="KK463" s="60"/>
      <c r="KL463" s="60"/>
      <c r="KM463" s="60"/>
      <c r="KN463" s="60"/>
      <c r="KO463" s="60"/>
      <c r="KP463" s="60"/>
      <c r="KQ463" s="60"/>
      <c r="KR463" s="60"/>
      <c r="KS463" s="60"/>
      <c r="KT463" s="60"/>
      <c r="KU463" s="60"/>
      <c r="KV463" s="60"/>
      <c r="KW463" s="60"/>
      <c r="KX463" s="60"/>
      <c r="KY463" s="60"/>
      <c r="KZ463" s="283" t="str">
        <f t="shared" ref="KZ463:KZ520" si="1575">IF(ISNUMBER(MH463),INDEX($EO$15:$EO$520,MATCH(MH463,$MG$15:$MG$520,0),1),"")</f>
        <v/>
      </c>
      <c r="LA463" s="26"/>
      <c r="LB463" s="18"/>
      <c r="LC463" s="18"/>
      <c r="LD463" s="18"/>
      <c r="LE463" s="18"/>
      <c r="LF463" s="18"/>
      <c r="LG463" s="18"/>
      <c r="LH463" s="18"/>
      <c r="LI463" s="18"/>
      <c r="LJ463" s="18"/>
      <c r="LK463" s="18"/>
      <c r="LL463" s="18"/>
      <c r="LM463" s="18"/>
      <c r="LN463" s="63"/>
      <c r="LO463" s="251">
        <f t="shared" ref="LO463:LO520" si="1576">IF(LB463&lt;&gt;"",ROW()-$C$14,0)</f>
        <v>0</v>
      </c>
      <c r="LP463" s="251">
        <f t="shared" ref="LP463:LP520" si="1577">IF(LC463&lt;&gt;"",ROW()-$C$14,0)</f>
        <v>0</v>
      </c>
      <c r="LQ463" s="251">
        <f t="shared" ref="LQ463:LQ520" si="1578">IF(LD463&lt;&gt;"",ROW()-$C$14,0)</f>
        <v>0</v>
      </c>
      <c r="LR463" s="251">
        <f t="shared" ref="LR463:LR520" si="1579">IF(LE463&lt;&gt;"",ROW()-$C$14,0)</f>
        <v>0</v>
      </c>
      <c r="LS463" s="251">
        <f t="shared" ref="LS463:LS520" si="1580">IF(LF463&lt;&gt;"",ROW()-$C$14,0)</f>
        <v>0</v>
      </c>
      <c r="LT463" s="251">
        <f t="shared" ref="LT463:LT520" si="1581">IF(LG463&lt;&gt;"",ROW()-$C$14,0)</f>
        <v>0</v>
      </c>
      <c r="LU463" s="251">
        <f t="shared" ref="LU463:LU520" si="1582">IF(LH463&lt;&gt;"",ROW()-$C$14,0)</f>
        <v>0</v>
      </c>
      <c r="LV463" s="251">
        <f t="shared" ref="LV463:LV520" si="1583">IF(LI463&lt;&gt;"",ROW()-$C$14,0)</f>
        <v>0</v>
      </c>
      <c r="LW463" s="251">
        <f t="shared" ref="LW463:LW520" si="1584">IF(LJ463&lt;&gt;"",ROW()-$C$14,0)</f>
        <v>0</v>
      </c>
      <c r="LX463" s="251">
        <f t="shared" ref="LX463:LX520" si="1585">IF(LK463&lt;&gt;"",ROW()-$C$14,0)</f>
        <v>0</v>
      </c>
      <c r="LY463" s="251">
        <f t="shared" ref="LY463:LY520" si="1586">IF(LL463&lt;&gt;"",ROW()-$C$14,0)</f>
        <v>0</v>
      </c>
      <c r="LZ463" s="251">
        <f t="shared" ref="LZ463:LZ520" si="1587">IF(LM463&lt;&gt;"",ROW()-$C$14,0)</f>
        <v>0</v>
      </c>
      <c r="MA463" s="63" t="str">
        <f t="shared" ref="MA463:MA520" si="1588">IF(B463&gt;$MA$12,"",_xlfn.IFS(B463&lt;=LO$12,$LO$13,B463&lt;=LP$12,$LP$13,B463&lt;=LQ$12,$LQ$13,B463&lt;=LR$12,$LR$13,B463&lt;=LS$12,$LS$13,B463&lt;=LT$12,$LT$13,B463&lt;=LU$12,$LU$13,B463&lt;=LV$12,$LV$13,B463&lt;=LW$12,$LW$13,B463&lt;=LX$12,$LX$13,B463&lt;=LY$12,$LY$13,B463&lt;=LZ$12,$LZ$13))</f>
        <v/>
      </c>
      <c r="MB463" s="63" t="str">
        <f t="shared" si="1480"/>
        <v/>
      </c>
      <c r="MC463" s="63">
        <f t="shared" si="1481"/>
        <v>449</v>
      </c>
      <c r="MD463" s="63" t="str">
        <f t="shared" si="1482"/>
        <v/>
      </c>
      <c r="ME463" s="63" t="str">
        <f t="shared" si="1483"/>
        <v/>
      </c>
      <c r="MF463" s="315" t="str">
        <f t="shared" ref="MF463:MF520" si="1589">IF(ISNUMBER(MD463),MATCH(EO463,$ME$15:$ME$520,0),"")</f>
        <v/>
      </c>
      <c r="MG463" s="315">
        <f>IF(ISNUMBER(MATCH(EO463,$ME$15:$ME$520,0)),0,MAX(MG$14:MG462)+1)</f>
        <v>0</v>
      </c>
      <c r="MH463" s="315" t="str">
        <f t="shared" ref="MH463:MH520" si="1590">IF(B463&lt;=$MH$14,B463,"")</f>
        <v/>
      </c>
      <c r="MI463" s="369"/>
      <c r="MJ463" s="68"/>
      <c r="MK463" s="18"/>
      <c r="ML463" s="242"/>
      <c r="MM463" s="242"/>
      <c r="MN463" s="59"/>
      <c r="MO463" s="59"/>
      <c r="MP463" s="285"/>
      <c r="MQ463" s="59"/>
      <c r="MR463" s="59"/>
      <c r="MS463" s="285"/>
      <c r="MT463" s="59"/>
      <c r="MU463" s="285"/>
      <c r="MV463" s="59"/>
      <c r="MW463" s="59"/>
      <c r="MX463" s="59"/>
      <c r="MY463" s="59"/>
      <c r="MZ463" s="59"/>
      <c r="NA463" s="59"/>
      <c r="NB463" s="59"/>
      <c r="NC463" s="59"/>
      <c r="ND463" s="59"/>
      <c r="NE463" s="59"/>
      <c r="NF463" s="59"/>
      <c r="NG463" s="59"/>
      <c r="NH463" s="59"/>
      <c r="NI463" s="59"/>
      <c r="NJ463" s="59"/>
      <c r="NK463" s="59"/>
      <c r="NL463" s="454"/>
      <c r="NM463" s="454"/>
      <c r="NN463" s="59"/>
      <c r="NO463" s="18"/>
      <c r="NP463" s="18"/>
      <c r="NQ463" s="18"/>
      <c r="NR463" s="18"/>
      <c r="NS463" s="18"/>
      <c r="NT463" s="18"/>
      <c r="NU463" s="18"/>
      <c r="NV463" s="18"/>
      <c r="NW463" s="18"/>
      <c r="NX463" s="18"/>
      <c r="NY463" s="18"/>
      <c r="NZ463" s="18"/>
      <c r="OA463" s="18"/>
      <c r="OB463" s="18"/>
      <c r="OC463" s="18"/>
      <c r="OZ463" s="59"/>
      <c r="PA463" s="251" t="str">
        <f t="shared" ref="PA463:PA520" si="1591">IF(AND(ISNUMBER(PA$14),ISNUMBER(MATCH($ME463,GL$15:GL$520,0))),$ME463,"")</f>
        <v/>
      </c>
      <c r="PB463" s="251" t="str">
        <f t="shared" ref="PB463:PB520" si="1592">IF(AND(ISNUMBER(PB$14),ISNUMBER(MATCH($ME463,GM$15:GM$520,0))),$ME463,"")</f>
        <v/>
      </c>
      <c r="PC463" s="251" t="str">
        <f t="shared" ref="PC463:PC520" si="1593">IF(AND(ISNUMBER(PC$14),ISNUMBER(MATCH($ME463,GN$15:GN$520,0))),$ME463,"")</f>
        <v/>
      </c>
      <c r="PD463" s="251" t="str">
        <f t="shared" ref="PD463:PD520" si="1594">IF(AND(ISNUMBER(PD$14),ISNUMBER(MATCH($ME463,GO$15:GO$520,0))),$ME463,"")</f>
        <v/>
      </c>
      <c r="PE463" s="251" t="str">
        <f t="shared" ref="PE463:PE520" si="1595">IF(AND(ISNUMBER(PE$14),ISNUMBER(MATCH($ME463,GP$15:GP$520,0))),$ME463,"")</f>
        <v/>
      </c>
      <c r="PF463" s="251" t="str">
        <f t="shared" ref="PF463:PF520" si="1596">IF(AND(ISNUMBER(PF$14),ISNUMBER(MATCH($ME463,GQ$15:GQ$520,0))),$ME463,"")</f>
        <v/>
      </c>
      <c r="PG463" s="251" t="str">
        <f t="shared" ref="PG463:PG520" si="1597">IF(AND(ISNUMBER(PG$14),ISNUMBER(MATCH($ME463,GR$15:GR$520,0))),$ME463,"")</f>
        <v/>
      </c>
      <c r="PH463" s="251" t="str">
        <f t="shared" ref="PH463:PH520" si="1598">IF(AND(ISNUMBER(PH$14),ISNUMBER(MATCH($ME463,GS$15:GS$520,0))),$ME463,"")</f>
        <v/>
      </c>
      <c r="PI463" s="251" t="str">
        <f t="shared" ref="PI463:PI520" si="1599">IF(AND(ISNUMBER(PI$14),ISNUMBER(MATCH($ME463,GT$15:GT$520,0))),$ME463,"")</f>
        <v/>
      </c>
      <c r="PJ463" s="251" t="str">
        <f t="shared" ref="PJ463:PJ520" si="1600">IF(AND(ISNUMBER(PJ$14),ISNUMBER(MATCH($ME463,GU$15:GU$520,0))),$ME463,"")</f>
        <v/>
      </c>
      <c r="PK463" s="251" t="str">
        <f t="shared" ref="PK463:PK520" si="1601">IF(AND(ISNUMBER(PK$14),ISNUMBER(MATCH($ME463,GV$15:GV$520,0))),$ME463,"")</f>
        <v/>
      </c>
      <c r="PL463" s="251" t="str">
        <f t="shared" ref="PL463:PL520" si="1602">IF(AND(ISNUMBER(PL$14),ISNUMBER(MATCH($ME463,GW$15:GW$520,0))),$ME463,"")</f>
        <v/>
      </c>
      <c r="PM463" s="251" t="str">
        <f t="shared" ref="PM463:PM520" si="1603">IF(AND(ISNUMBER(PM$14),ISNUMBER(MATCH($ME463,GX$15:GX$520,0))),$ME463,"")</f>
        <v/>
      </c>
      <c r="PN463" s="251" t="str">
        <f t="shared" ref="PN463:PN520" si="1604">IF(AND(ISNUMBER(PN$14),ISNUMBER(MATCH($ME463,GY$15:GY$520,0))),$ME463,"")</f>
        <v/>
      </c>
      <c r="PO463" s="251" t="str">
        <f t="shared" ref="PO463:PO520" si="1605">IF(AND(ISNUMBER(PO$14),ISNUMBER(MATCH($ME463,GZ$15:GZ$520,0))),$ME463,"")</f>
        <v/>
      </c>
      <c r="PP463" s="251" t="str">
        <f t="shared" ref="PP463:PP520" si="1606">IF(AND(ISNUMBER(PP$14),ISNUMBER(MATCH($ME463,HA$15:HA$520,0))),$ME463,"")</f>
        <v/>
      </c>
      <c r="PQ463" s="251" t="str">
        <f t="shared" ref="PQ463:PQ520" si="1607">IF(AND(ISNUMBER(PQ$14),ISNUMBER(MATCH($ME463,HB$15:HB$520,0))),$ME463,"")</f>
        <v/>
      </c>
      <c r="PR463" s="251" t="str">
        <f t="shared" ref="PR463:PR520" si="1608">IF(AND(ISNUMBER(PR$14),ISNUMBER(MATCH($ME463,HC$15:HC$520,0))),$ME463,"")</f>
        <v/>
      </c>
      <c r="PS463" s="251" t="str">
        <f t="shared" ref="PS463:PS520" si="1609">IF(AND(ISNUMBER(PS$14),ISNUMBER(MATCH($ME463,HD$15:HD$520,0))),$ME463,"")</f>
        <v/>
      </c>
      <c r="PT463" s="251" t="str">
        <f t="shared" ref="PT463:PT520" si="1610">IF(AND(ISNUMBER(PT$14),ISNUMBER(MATCH($ME463,HE$15:HE$520,0))),$ME463,"")</f>
        <v/>
      </c>
      <c r="PU463" s="251" t="str">
        <f t="shared" ref="PU463:PU520" si="1611">IF(AND(ISNUMBER(PU$14),ISNUMBER(MATCH($ME463,HF$15:HF$520,0))),$ME463,"")</f>
        <v/>
      </c>
      <c r="PV463" s="251" t="str">
        <f t="shared" ref="PV463:PV520" si="1612">IF(AND(ISNUMBER(PV$14),ISNUMBER(MATCH($ME463,HG$15:HG$520,0))),$ME463,"")</f>
        <v/>
      </c>
      <c r="PW463" s="251" t="str">
        <f t="shared" ref="PW463:PW520" si="1613">IF(AND(ISNUMBER(PW$14),ISNUMBER(MATCH($ME463,HH$15:HH$520,0))),$ME463,"")</f>
        <v/>
      </c>
      <c r="PX463" s="251" t="str">
        <f t="shared" ref="PX463:PX520" si="1614">IF(AND(ISNUMBER(PX$14),ISNUMBER(MATCH($ME463,HI$15:HI$520,0))),$ME463,"")</f>
        <v/>
      </c>
      <c r="PY463" s="251" t="str">
        <f t="shared" ref="PY463:PY520" si="1615">IF(AND(ISNUMBER(PY$14),ISNUMBER(MATCH($ME463,HJ$15:HJ$520,0))),$ME463,"")</f>
        <v/>
      </c>
      <c r="PZ463" s="251" t="str">
        <f t="shared" ref="PZ463:PZ520" si="1616">IF(AND(ISNUMBER(PZ$14),ISNUMBER(MATCH($ME463,HK$15:HK$520,0))),$ME463,"")</f>
        <v/>
      </c>
      <c r="QA463" s="251" t="str">
        <f t="shared" ref="QA463:QA520" si="1617">IF(AND(ISNUMBER(QA$14),ISNUMBER(MATCH($ME463,HL$15:HL$520,0))),$ME463,"")</f>
        <v/>
      </c>
      <c r="QB463" s="251" t="str">
        <f t="shared" ref="QB463:QB520" si="1618">IF(AND(ISNUMBER(QB$14),ISNUMBER(MATCH($ME463,HM$15:HM$520,0))),$ME463,"")</f>
        <v/>
      </c>
      <c r="QC463" s="251" t="str">
        <f t="shared" ref="QC463:QC520" si="1619">IF(AND(ISNUMBER(QC$14),ISNUMBER(MATCH($ME463,HN$15:HN$520,0))),$ME463,"")</f>
        <v/>
      </c>
      <c r="QD463" s="251" t="str">
        <f t="shared" ref="QD463:QD520" si="1620">IF(AND(ISNUMBER(QD$14),ISNUMBER(MATCH($ME463,HO$15:HO$520,0))),$ME463,"")</f>
        <v/>
      </c>
      <c r="QE463" s="251" t="str">
        <f t="shared" ref="QE463:QE520" si="1621">IF(AND(ISNUMBER(QE$14),ISNUMBER(MATCH($ME463,HP$15:HP$520,0))),$ME463,"")</f>
        <v/>
      </c>
      <c r="QF463" s="63">
        <f t="shared" ref="QF463:QF520" si="1622">COUNTIF(PA463:QB463,"="&amp;ME463)</f>
        <v>0</v>
      </c>
      <c r="QG463" s="59"/>
      <c r="QH463" s="59"/>
      <c r="QI463" s="59"/>
      <c r="QJ463" s="59"/>
      <c r="QK463" s="59"/>
      <c r="QL463" s="59"/>
      <c r="QM463" s="59"/>
      <c r="QN463" s="59"/>
    </row>
    <row r="464" spans="1:456" ht="6.75" customHeight="1" x14ac:dyDescent="0.25">
      <c r="A464" s="68"/>
      <c r="B464" s="389" t="str">
        <f t="shared" si="1484"/>
        <v/>
      </c>
      <c r="C464" s="72"/>
      <c r="D464" s="188"/>
      <c r="E464" s="59"/>
      <c r="F464" s="229"/>
      <c r="G464" s="295"/>
      <c r="H464" s="295"/>
      <c r="I464" s="229"/>
      <c r="J464" s="295"/>
      <c r="K464" s="295"/>
      <c r="L464" s="229"/>
      <c r="M464" s="295"/>
      <c r="N464" s="295"/>
      <c r="O464" s="229"/>
      <c r="P464" s="295"/>
      <c r="Q464" s="295"/>
      <c r="R464" s="229"/>
      <c r="S464" s="230"/>
      <c r="T464" s="231"/>
      <c r="U464" s="229"/>
      <c r="V464" s="230"/>
      <c r="W464" s="231"/>
      <c r="X464" s="229"/>
      <c r="Y464" s="230"/>
      <c r="Z464" s="231"/>
      <c r="AA464" s="229"/>
      <c r="AB464" s="295"/>
      <c r="AC464" s="295"/>
      <c r="AD464" s="229"/>
      <c r="AE464" s="295"/>
      <c r="AF464" s="295"/>
      <c r="AG464" s="229"/>
      <c r="AH464" s="295"/>
      <c r="AI464" s="295"/>
      <c r="AJ464" s="229"/>
      <c r="AK464" s="295"/>
      <c r="AL464" s="295"/>
      <c r="AM464" s="229"/>
      <c r="AN464" s="295"/>
      <c r="AO464" s="295"/>
      <c r="AP464" s="243"/>
      <c r="AQ464" s="295"/>
      <c r="AR464" s="290"/>
      <c r="AS464" s="243"/>
      <c r="AT464" s="295"/>
      <c r="AU464" s="290"/>
      <c r="AV464" s="229"/>
      <c r="AW464" s="230"/>
      <c r="AX464" s="231"/>
      <c r="AY464" s="229"/>
      <c r="AZ464" s="230"/>
      <c r="BA464" s="231"/>
      <c r="BB464" s="229"/>
      <c r="BC464" s="230"/>
      <c r="BD464" s="231"/>
      <c r="BE464" s="229"/>
      <c r="BF464" s="230"/>
      <c r="BG464" s="231"/>
      <c r="BH464" s="229"/>
      <c r="BI464" s="230"/>
      <c r="BJ464" s="231"/>
      <c r="BK464" s="243"/>
      <c r="BL464" s="230"/>
      <c r="BM464" s="231"/>
      <c r="BN464" s="243"/>
      <c r="BO464" s="230"/>
      <c r="BP464" s="231"/>
      <c r="BQ464" s="229"/>
      <c r="BR464" s="230"/>
      <c r="BS464" s="231"/>
      <c r="BT464" s="229"/>
      <c r="BU464" s="230"/>
      <c r="BV464" s="231"/>
      <c r="BW464" s="229"/>
      <c r="BX464" s="230"/>
      <c r="BY464" s="231"/>
      <c r="BZ464" s="229"/>
      <c r="CA464" s="230"/>
      <c r="CB464" s="231"/>
      <c r="CC464" s="229"/>
      <c r="CD464" s="230"/>
      <c r="CE464" s="231"/>
      <c r="CF464" s="331"/>
      <c r="CG464" s="332"/>
      <c r="CH464" s="385"/>
      <c r="CI464" s="331"/>
      <c r="CJ464" s="332"/>
      <c r="CK464" s="385"/>
      <c r="CL464" s="243"/>
      <c r="CM464" s="230"/>
      <c r="CN464" s="354"/>
      <c r="CO464" s="243"/>
      <c r="CP464" s="230"/>
      <c r="CQ464" s="231"/>
      <c r="CR464" s="331"/>
      <c r="CS464" s="332"/>
      <c r="CT464" s="333"/>
      <c r="CU464" s="229"/>
      <c r="CV464" s="230"/>
      <c r="CW464" s="231"/>
      <c r="CX464" s="331"/>
      <c r="CY464" s="332"/>
      <c r="CZ464" s="333"/>
      <c r="DA464" s="331"/>
      <c r="DB464" s="332"/>
      <c r="DC464" s="333"/>
      <c r="DD464" s="331"/>
      <c r="DE464" s="332"/>
      <c r="DF464" s="333"/>
      <c r="DG464" s="331"/>
      <c r="DH464" s="332"/>
      <c r="DI464" s="333"/>
      <c r="DJ464" s="229"/>
      <c r="DK464" s="230"/>
      <c r="DL464" s="231"/>
      <c r="DM464" s="229"/>
      <c r="DN464" s="230"/>
      <c r="DO464" s="231"/>
      <c r="DP464" s="331"/>
      <c r="DQ464" s="332"/>
      <c r="DR464" s="333"/>
      <c r="DS464" s="331"/>
      <c r="DT464" s="332"/>
      <c r="DU464" s="333"/>
      <c r="DV464" s="331"/>
      <c r="DW464" s="332"/>
      <c r="DX464" s="333"/>
      <c r="DY464" s="331"/>
      <c r="DZ464" s="332"/>
      <c r="EA464" s="333"/>
      <c r="EB464" s="331"/>
      <c r="EC464" s="332"/>
      <c r="ED464" s="333"/>
      <c r="EE464" s="331"/>
      <c r="EF464" s="332"/>
      <c r="EG464" s="333"/>
      <c r="EH464" s="229"/>
      <c r="EI464" s="230"/>
      <c r="EJ464" s="231"/>
      <c r="EK464" s="229"/>
      <c r="EL464" s="230"/>
      <c r="EM464" s="231"/>
      <c r="EN464" s="244"/>
      <c r="EO464" s="269" t="str">
        <f t="shared" si="1485"/>
        <v/>
      </c>
      <c r="EP464" s="444" t="s">
        <v>1247</v>
      </c>
      <c r="EQ464" s="360" t="str">
        <f t="shared" ref="EQ464:EQ520" si="1623">IF(ISNUMBER(MATCH($C464,$G$15:$G$521,0)),MATCH($C464,$G$15:$G$521,0),(((IF(ISNUMBER(MATCH($C464,$F$15:$F$521,0)),MATCH($C464,$F$15:$F$521,0),"")))))</f>
        <v/>
      </c>
      <c r="ER464" s="360" t="str">
        <f t="shared" ref="ER464:ER520" si="1624">IF(ISNUMBER(MATCH($C464,$J$15:$J$521,0)),MATCH($C464,$J$15:$J$521,0),(((IF(ISNUMBER(MATCH($C464,$I$15:$I$521,0)),MATCH($C464,$I$15:$I$521,0),"")))))</f>
        <v/>
      </c>
      <c r="ES464" s="360" t="str">
        <f t="shared" ref="ES464:ES520" si="1625">IF(ISNUMBER(MATCH($C464,$M$15:$M$521,0)),MATCH($C464,$M$15:$M$521,0),(((IF(ISNUMBER(MATCH($C464,$L$15:$L$521,0)),MATCH($C464,$L$15:$L$521,0),"")))))</f>
        <v/>
      </c>
      <c r="ET464" s="360" t="str">
        <f t="shared" ref="ET464:ET520" si="1626">IF(ISNUMBER(MATCH($C464,$P$15:$P$521,0)),MATCH($C464,$P$15:$P$521,0),(((IF(ISNUMBER(MATCH($C464,$O$15:$O$521,0)),MATCH($C464,$O$15:$O$521,0),"")))))</f>
        <v/>
      </c>
      <c r="EU464" s="360" t="str">
        <f t="shared" ref="EU464:EU520" si="1627">IF(ISNUMBER(MATCH($C464,$S$15:$S$521,0)),MATCH($C464,$S$15:$S$521,0),(((IF(ISNUMBER(MATCH($C464,$R$15:$R$521,0)),MATCH($C464,$R$15:$R$521,0),"")))))</f>
        <v/>
      </c>
      <c r="EV464" s="360" t="str">
        <f t="shared" ref="EV464:EV520" si="1628">IF(ISNUMBER(MATCH($C464,$V$15:$V$521,0)),MATCH($C464,$V$15:$V$521,0),(((IF(ISNUMBER(MATCH($C464,$U$15:$U$521,0)),MATCH($C464,$U$15:$U$521,0),"")))))</f>
        <v/>
      </c>
      <c r="EW464" s="360" t="str">
        <f t="shared" ref="EW464:EW520" si="1629">IF(ISNUMBER(MATCH($C464,$Y$15:$Y$521,0)),MATCH($C464,$Y$15:$Y$521,0),(((IF(ISNUMBER(MATCH($C464,$X$15:$X$521,0)),MATCH($C464,$X$15:$X$521,0),"")))))</f>
        <v/>
      </c>
      <c r="EX464" s="360" t="str">
        <f t="shared" ref="EX464:EX520" si="1630">IF(ISNUMBER(MATCH($C464,$AB$15:$AB$521,0)),MATCH($C464,$AB$15:$AB$521,0),(((IF(ISNUMBER(MATCH($C464,$AA$15:$AA$521,0)),MATCH($C464,$AA$15:$AA$521,0),"")))))</f>
        <v/>
      </c>
      <c r="EY464" s="360" t="str">
        <f t="shared" ref="EY464:EY520" si="1631">IF(ISNUMBER(MATCH($C464,$AE$15:$AE$521,0)),MATCH($C464,$AE$15:$AE$521,0),(((IF(ISNUMBER(MATCH($C464,$AD$15:$AD$521,0)),MATCH($C464,$AD$15:$AD$521,0),"")))))</f>
        <v/>
      </c>
      <c r="EZ464" s="360" t="str">
        <f t="shared" ref="EZ464:EZ520" si="1632">IF(ISNUMBER(MATCH($C464,$AH$15:$AH$521,0)),MATCH($C464,$AH$15:$AH$521,0),(((IF(ISNUMBER(MATCH($C464,$AG$15:$AG$521,0)),MATCH($C464,$AG$15:$AG$521,0),"")))))</f>
        <v/>
      </c>
      <c r="FA464" s="360" t="str">
        <f t="shared" ref="FA464:FA520" si="1633">IF(ISNUMBER(MATCH($C464,$AK$15:$AK$521,0)),MATCH($C464,$AK$15:$AK$521,0),(((IF(ISNUMBER(MATCH($C464,$AJ$15:$AJ$521,0)),MATCH($C464,$AJ$15:$AJ$521,0),"")))))</f>
        <v/>
      </c>
      <c r="FB464" s="360" t="str">
        <f t="shared" ref="FB464:FB520" si="1634">IF(ISNUMBER(MATCH($C464,$AN$15:$AN$521,0)),MATCH($C464,$AN$15:$AN$521,0),(((IF(ISNUMBER(MATCH($C464,$AM$15:$AM$521,0)),MATCH($C464,$AM$15:$AM$521,0),"")))))</f>
        <v/>
      </c>
      <c r="FC464" s="360" t="str">
        <f t="shared" ref="FC464:FC520" si="1635">IF(ISNUMBER(MATCH($C464,$AQ$15:$AQ$521,0)),MATCH($C464,$AQ$15:$AQ$521,0),(((IF(ISNUMBER(MATCH($C464,$AP$15:$AP$521,0)),MATCH($C464,$AP$15:$AP$521,0),"")))))</f>
        <v/>
      </c>
      <c r="FD464" s="360" t="str">
        <f t="shared" ref="FD464:FD520" si="1636">IF(ISNUMBER(MATCH($C464,$AT$15:$AT$521,0)),MATCH($C464,$AT$15:$AT$521,0),(((IF(ISNUMBER(MATCH($C464,$AS$15:$AS$521,0)),MATCH($C464,$AS$15:$AS$521,0),"")))))</f>
        <v/>
      </c>
      <c r="FE464" s="360" t="str">
        <f t="shared" ref="FE464:FE520" si="1637">IF(ISNUMBER(MATCH($C464,$AW$15:$AW$521,0)),MATCH($C464,$AW$15:$AW$521,0),(((IF(ISNUMBER(MATCH($C464,$AV$15:$AV$521,0)),MATCH($C464,$AV$15:$AV$521,0),"")))))</f>
        <v/>
      </c>
      <c r="FF464" s="360" t="str">
        <f t="shared" ref="FF464:FF520" si="1638">IF(ISNUMBER(MATCH($C464,$AZ$15:$AZ$521,0)),MATCH($C464,$AZ$15:$AZ$521,0),(((IF(ISNUMBER(MATCH($C464,$AY$15:$AY$521,0)),MATCH($C464,$AY$15:$AY$521,0),"")))))</f>
        <v/>
      </c>
      <c r="FG464" s="360" t="str">
        <f t="shared" ref="FG464:FG520" si="1639">IF(ISNUMBER(MATCH($C464,$BC$15:$BC$521,0)),MATCH($C464,$BC$15:$BC$521,0),(((IF(ISNUMBER(MATCH($C464,$BB$15:$BB$521,0)),MATCH($C464,$BB$15:$BB$521,0),"")))))</f>
        <v/>
      </c>
      <c r="FH464" s="360" t="str">
        <f t="shared" ref="FH464:FH520" si="1640">IF(ISNUMBER(MATCH($C464,$BF$15:$BF$521,0)),MATCH($C464,$BF$15:$BF$521,0),(((IF(ISNUMBER(MATCH($C464,$BE$15:$BE$521,0)),MATCH($C464,$BE$15:$BE$521,0),"")))))</f>
        <v/>
      </c>
      <c r="FI464" s="360" t="str">
        <f t="shared" ref="FI464:FI520" si="1641">IF(ISNUMBER(MATCH($C464,$BI$15:$BI$521,0)),MATCH($C464,$BI$15:$BI$521,0),(((IF(ISNUMBER(MATCH($C464,$BH$15:$BH$521,0)),MATCH($C464,$BH$15:$BH$521,0),"")))))</f>
        <v/>
      </c>
      <c r="FJ464" s="360" t="str">
        <f t="shared" ref="FJ464:FJ520" si="1642">IF(ISNUMBER(MATCH($C464,$BL$15:$BL$521,0)),MATCH($C464,$BL$15:$BL$521,0),(((IF(ISNUMBER(MATCH($C464,$BK$15:$BK$521,0)),MATCH($C464,$BK$15:$BK$521,0),"")))))</f>
        <v/>
      </c>
      <c r="FK464" s="360" t="str">
        <f t="shared" ref="FK464:FK520" si="1643">IF(ISNUMBER(MATCH($C464,$BO$15:$BO$521,0)),MATCH($C464,$BO$15:$BO$521,0),(((IF(ISNUMBER(MATCH($C464,$BN$15:$BN$521,0)),MATCH($C464,$BN$15:$BN$521,0),"")))))</f>
        <v/>
      </c>
      <c r="FL464" s="360" t="str">
        <f t="shared" ref="FL464:FL520" si="1644">IF(ISNUMBER(MATCH($C464,$BR$15:$BR$521,0)),MATCH($C464,$BR$15:$BR$521,0),(((IF(ISNUMBER(MATCH($C464,$BQ$15:$BQ$521,0)),MATCH($C464,$BQ$15:$BQ$521,0),"")))))</f>
        <v/>
      </c>
      <c r="FM464" s="360" t="str">
        <f t="shared" ref="FM464:FM520" si="1645">IF(ISNUMBER(MATCH($C464,$BU$15:$BU$521,0)),MATCH($C464,$BU$15:$BU$521,0),(((IF(ISNUMBER(MATCH($C464,$BT$15:$BT$521,0)),MATCH($C464,$BT$15:$BT$521,0),"")))))</f>
        <v/>
      </c>
      <c r="FN464" s="360" t="str">
        <f t="shared" ref="FN464:FN520" si="1646">IF(ISNUMBER(MATCH($C464,$BX$15:$BX$521,0)),MATCH($C464,$BX$15:$BX$521,0),(((IF(ISNUMBER(MATCH($C464,$BW$15:$BW$521,0)),MATCH($C464,$BW$15:$BW$521,0),"")))))</f>
        <v/>
      </c>
      <c r="FO464" s="360" t="str">
        <f t="shared" ref="FO464:FO520" si="1647">IF(ISNUMBER(MATCH($C464,$CA$15:$CA$521,0)),MATCH($C464,$CA$15:$CA$521,0),(((IF(ISNUMBER(MATCH($C464,$BZ$15:$BZ$521,0)),MATCH($C464,$BZ$15:$BZ$521,0),"")))))</f>
        <v/>
      </c>
      <c r="FP464" s="360" t="str">
        <f t="shared" ref="FP464:FP520" si="1648">IF(ISNUMBER(MATCH($C464,$CD$15:$CD$521,0)),MATCH($C464,$CD$15:$CD$521,0),(((IF(ISNUMBER(MATCH($C464,$CC$15:$CC$521,0)),MATCH($C464,$CC$15:$CC$521,0),"")))))</f>
        <v/>
      </c>
      <c r="FQ464" s="360" t="str">
        <f t="shared" ref="FQ464:FQ520" si="1649">IF(ISNUMBER(MATCH($C464,$CG$15:$CG$521,0)),MATCH($C464,$CG$15:$CG$521,0),(((IF(ISNUMBER(MATCH($C464,$CF$15:$CF$521,0)),MATCH($C464,$CF$15:$CF$521,0),"")))))</f>
        <v/>
      </c>
      <c r="FR464" s="360" t="str">
        <f t="shared" ref="FR464:FR520" si="1650">IF(ISNUMBER(MATCH($C464,$CJ$15:$CJ$521,0)),MATCH($C464,$CJ$15:$CJ$521,0),(((IF(ISNUMBER(MATCH($C464,$CI$15:$CI$521,0)),MATCH($C464,$CI$15:$CI$521,0),"")))))</f>
        <v/>
      </c>
      <c r="FS464" s="360" t="str">
        <f t="shared" ref="FS464:FS520" si="1651">IF(ISNUMBER(MATCH($C464,$CM$15:$CM$521,0)),MATCH($C464,$CM$15:$CM$521,0),(((IF(ISNUMBER(MATCH($C464,$CL$15:$CL$521,0)),MATCH($C464,$CL$15:$CL$521,0),"")))))</f>
        <v/>
      </c>
      <c r="FT464" s="360" t="str">
        <f t="shared" si="1486"/>
        <v/>
      </c>
      <c r="FU464" s="360" t="str">
        <f t="shared" ref="FU464:FU520" si="1652">IF(ISNUMBER(MATCH($C464,$CS$15:$CS$521,0)),MATCH($C464,$CS$15:$CS$521,0),(((IF(ISNUMBER(MATCH($C464,$CR$15:$CR$521,0)),MATCH($C464,$CR$15:$CR$521,0),"")))))</f>
        <v/>
      </c>
      <c r="FV464" s="360" t="str">
        <f t="shared" ref="FV464:FV520" si="1653">IF(ISNUMBER(MATCH($C464,$CV$15:$CV$521,0)),MATCH($C464,$CV$15:$CV$521,0),(((IF(ISNUMBER(MATCH($C464,$CU$15:$CU$521,0)),MATCH($C464,$CU$15:$CU$521,0),"")))))</f>
        <v/>
      </c>
      <c r="FW464" s="360" t="str">
        <f t="shared" ref="FW464:FW520" si="1654">IF(ISNUMBER(MATCH($C464,$CY$15:$CY$521,0)),MATCH($C464,$CY$15:$CY$521,0),(((IF(ISNUMBER(MATCH($C464,$CX$15:$CX$521,0)),MATCH($C464,$CX$15:$CX$521,0),"")))))</f>
        <v/>
      </c>
      <c r="FX464" s="360" t="str">
        <f t="shared" ref="FX464:FX520" si="1655">IF(ISNUMBER(MATCH($C464,$DB$15:$DB$521,0)),MATCH($C464,$DB$15:$DB$521,0),(((IF(ISNUMBER(MATCH($C464,$DA$15:$DA$521,0)),MATCH($C464,$DA$15:$DA$521,0),"")))))</f>
        <v/>
      </c>
      <c r="FY464" s="360" t="str">
        <f t="shared" ref="FY464:FY520" si="1656">IF(ISNUMBER(MATCH($C464,$DE$15:$DE$521,0)),MATCH($C464,$DE$15:$DE$521,0),(((IF(ISNUMBER(MATCH($C464,$DD$15:$DD$521,0)),MATCH($C464,$DD$15:$DD$521,0),"")))))</f>
        <v/>
      </c>
      <c r="FZ464" s="360" t="str">
        <f t="shared" ref="FZ464:FZ520" si="1657">IF(ISNUMBER(MATCH($C464,$DH$15:$DH$521,0)),MATCH($C464,$DH$15:$DH$521,0),(((IF(ISNUMBER(MATCH($C464,$DG$15:$DG$521,0)),MATCH($C464,$DG$15:$DG$521,0),"")))))</f>
        <v/>
      </c>
      <c r="GA464" s="360" t="str">
        <f t="shared" ref="GA464:GA520" si="1658">IF(ISNUMBER(MATCH($C464,$DK$15:$DK$521,0)),MATCH($C464,$DK$15:$DK$521,0),(((IF(ISNUMBER(MATCH($C464,$DJ$15:$DJ$521,0)),MATCH($C464,$DJ$15:$DJ$521,0),"")))))</f>
        <v/>
      </c>
      <c r="GB464" s="360" t="str">
        <f t="shared" ref="GB464:GB520" si="1659">IF(ISNUMBER(MATCH($C464,$DN$15:$DN$521,0)),MATCH($C464,$DN$15:$DN$521,0),(((IF(ISNUMBER(MATCH($C464,$DM$15:$DM$521,0)),MATCH($C464,$DM$15:$DM$521,0),"")))))</f>
        <v/>
      </c>
      <c r="GC464" s="360" t="str">
        <f t="shared" ref="GC464:GC520" si="1660">IF(ISNUMBER(MATCH($C464,$DQ$15:$DQ$521,0)),MATCH($C464,$DQ$15:$DQ$521,0),(((IF(ISNUMBER(MATCH($C464,$DP$15:$DP$521,0)),MATCH($C464,$DP$15:$DP$521,0),"")))))</f>
        <v/>
      </c>
      <c r="GD464" s="360" t="str">
        <f t="shared" ref="GD464:GD520" si="1661">IF(ISNUMBER(MATCH($C464,$DT$15:$DT$521,0)),MATCH($C464,$DT$15:$DT$521,0),(((IF(ISNUMBER(MATCH($C464,$DS$15:$DS$521,0)),MATCH($C464,$DS$15:$DS$521,0),"")))))</f>
        <v/>
      </c>
      <c r="GE464" s="360" t="str">
        <f t="shared" ref="GE464:GE520" si="1662">IF(ISNUMBER(MATCH($C464,$DW$15:$DW$521,0)),MATCH($C464,$DW$15:$DW$521,0),(((IF(ISNUMBER(MATCH($C464,$DV$15:$DV$521,0)),MATCH($C464,$DV$15:$DV$521,0),"")))))</f>
        <v/>
      </c>
      <c r="GF464" s="360" t="str">
        <f t="shared" ref="GF464:GF520" si="1663">IF(ISNUMBER(MATCH($C464,$DZ$15:$DZ$521,0)),MATCH($C464,$DZ$15:$DZ$521,0),(((IF(ISNUMBER(MATCH($C464,$DY$15:$DY$521,0)),MATCH($C464,$DY$15:$DY$521,0),"")))))</f>
        <v/>
      </c>
      <c r="GG464" s="360" t="str">
        <f t="shared" ref="GG464:GG520" si="1664">IF(ISNUMBER(MATCH($C464,$EC$15:$EC$521,0)),MATCH($C464,$EC$15:$EC$521,0),(((IF(ISNUMBER(MATCH($C464,$EB$15:$EB$521,0)),MATCH($C464,$EB$15:$EB$521,0),"")))))</f>
        <v/>
      </c>
      <c r="GH464" s="360" t="str">
        <f t="shared" ref="GH464:GH520" si="1665">IF(ISNUMBER(MATCH($C464,$EF$15:$EF$521,0)),MATCH($C464,$EF$15:$EF$521,0),(((IF(ISNUMBER(MATCH($C464,$EE$15:$EE$521,0)),MATCH($C464,$EE$15:$EE$521,0),"")))))</f>
        <v/>
      </c>
      <c r="GI464" s="360" t="str">
        <f t="shared" ref="GI464:GI520" si="1666">IF(ISNUMBER(MATCH($C464,$EI$15:$EI$521,0)),MATCH($C464,$EI$15:$EI$521,0),(((IF(ISNUMBER(MATCH($C464,$EH$15:$EH$521,0)),MATCH($C464,$EH$15:$EH$521,0),"")))))</f>
        <v/>
      </c>
      <c r="GJ464" s="360" t="str">
        <f t="shared" ref="GJ464:GJ520" si="1667">IF(ISNUMBER(MATCH($C464,$EL$15:$EL$521,0)),MATCH($C464,$EL$15:$EL$521,0),(((IF(ISNUMBER(MATCH($C464,$EK$15:$EK$521,0)),MATCH($C464,$EK$15:$EK$521,0),"")))))</f>
        <v/>
      </c>
      <c r="GK464" s="444" t="s">
        <v>1247</v>
      </c>
      <c r="GL464" s="361" t="str">
        <f t="shared" si="1487"/>
        <v>-</v>
      </c>
      <c r="GM464" s="361" t="str">
        <f t="shared" si="1488"/>
        <v>-</v>
      </c>
      <c r="GN464" s="361" t="str">
        <f t="shared" si="1489"/>
        <v>-</v>
      </c>
      <c r="GO464" s="361" t="str">
        <f t="shared" si="1490"/>
        <v>-</v>
      </c>
      <c r="GP464" s="361" t="str">
        <f t="shared" si="1491"/>
        <v>-</v>
      </c>
      <c r="GQ464" s="361" t="str">
        <f t="shared" si="1492"/>
        <v>-</v>
      </c>
      <c r="GR464" s="361" t="str">
        <f t="shared" si="1493"/>
        <v>-</v>
      </c>
      <c r="GS464" s="361" t="str">
        <f t="shared" si="1494"/>
        <v>-</v>
      </c>
      <c r="GT464" s="361" t="str">
        <f t="shared" si="1495"/>
        <v>-</v>
      </c>
      <c r="GU464" s="361" t="str">
        <f t="shared" si="1496"/>
        <v>-</v>
      </c>
      <c r="GV464" s="361" t="str">
        <f t="shared" si="1497"/>
        <v>-</v>
      </c>
      <c r="GW464" s="361" t="str">
        <f t="shared" si="1498"/>
        <v>-</v>
      </c>
      <c r="GX464" s="361" t="str">
        <f t="shared" si="1499"/>
        <v>-</v>
      </c>
      <c r="GY464" s="361" t="str">
        <f t="shared" si="1500"/>
        <v>-</v>
      </c>
      <c r="GZ464" s="361" t="str">
        <f t="shared" si="1501"/>
        <v>-</v>
      </c>
      <c r="HA464" s="361" t="str">
        <f t="shared" si="1502"/>
        <v>-</v>
      </c>
      <c r="HB464" s="361" t="str">
        <f t="shared" si="1503"/>
        <v>-</v>
      </c>
      <c r="HC464" s="361" t="str">
        <f t="shared" si="1504"/>
        <v>-</v>
      </c>
      <c r="HD464" s="361" t="str">
        <f t="shared" si="1505"/>
        <v>-</v>
      </c>
      <c r="HE464" s="361" t="str">
        <f t="shared" si="1506"/>
        <v>-</v>
      </c>
      <c r="HF464" s="361" t="str">
        <f t="shared" si="1507"/>
        <v>-</v>
      </c>
      <c r="HG464" s="361" t="str">
        <f t="shared" si="1508"/>
        <v>-</v>
      </c>
      <c r="HH464" s="361" t="str">
        <f t="shared" si="1509"/>
        <v>-</v>
      </c>
      <c r="HI464" s="361" t="str">
        <f t="shared" si="1510"/>
        <v>-</v>
      </c>
      <c r="HJ464" s="361" t="str">
        <f t="shared" si="1511"/>
        <v>-</v>
      </c>
      <c r="HK464" s="361" t="str">
        <f t="shared" si="1512"/>
        <v>-</v>
      </c>
      <c r="HL464" s="361" t="str">
        <f t="shared" si="1513"/>
        <v>-</v>
      </c>
      <c r="HM464" s="361" t="str">
        <f t="shared" si="1514"/>
        <v>-</v>
      </c>
      <c r="HN464" s="361" t="str">
        <f t="shared" si="1515"/>
        <v>-</v>
      </c>
      <c r="HO464" s="361" t="str">
        <f t="shared" si="1516"/>
        <v>-</v>
      </c>
      <c r="HP464" s="361" t="str">
        <f t="shared" si="1517"/>
        <v>-</v>
      </c>
      <c r="HQ464" s="361" t="str">
        <f t="shared" si="1518"/>
        <v>-</v>
      </c>
      <c r="HR464" s="361" t="str">
        <f t="shared" si="1519"/>
        <v>-</v>
      </c>
      <c r="HS464" s="361" t="str">
        <f t="shared" si="1520"/>
        <v>-</v>
      </c>
      <c r="HT464" s="361" t="str">
        <f t="shared" si="1521"/>
        <v>-</v>
      </c>
      <c r="HU464" s="361" t="str">
        <f t="shared" si="1522"/>
        <v>-</v>
      </c>
      <c r="HV464" s="361" t="str">
        <f t="shared" si="1523"/>
        <v>-</v>
      </c>
      <c r="HW464" s="361" t="str">
        <f t="shared" si="1524"/>
        <v>-</v>
      </c>
      <c r="HX464" s="361" t="str">
        <f t="shared" si="1525"/>
        <v>-</v>
      </c>
      <c r="HY464" s="361" t="str">
        <f t="shared" si="1526"/>
        <v>-</v>
      </c>
      <c r="HZ464" s="361" t="str">
        <f t="shared" si="1527"/>
        <v>-</v>
      </c>
      <c r="IA464" s="361" t="str">
        <f t="shared" si="1528"/>
        <v>-</v>
      </c>
      <c r="IB464" s="361" t="str">
        <f t="shared" si="1529"/>
        <v>-</v>
      </c>
      <c r="IC464" s="361" t="str">
        <f t="shared" si="1530"/>
        <v>-</v>
      </c>
      <c r="ID464" s="361" t="str">
        <f t="shared" si="1531"/>
        <v>-</v>
      </c>
      <c r="IE464" s="361" t="str">
        <f t="shared" si="1532"/>
        <v>-</v>
      </c>
      <c r="IF464" s="444" t="s">
        <v>1247</v>
      </c>
      <c r="IG464" s="56" t="str">
        <f t="shared" ref="IG464:IG520" si="1668">IF(ISNUMBER($EQ464),INDEX($G$15:$H$521,$EQ464,2),"-")</f>
        <v>-</v>
      </c>
      <c r="IH464" s="56" t="str">
        <f t="shared" ref="IH464:IH520" si="1669">IF(ISNUMBER($ER464),INDEX($J$15:$K$521,$ER464,2),"-")</f>
        <v>-</v>
      </c>
      <c r="II464" s="56" t="str">
        <f t="shared" ref="II464:II520" si="1670">IF(ISNUMBER($ES464),INDEX($M$15:$N$521,$ES464,2),"-")</f>
        <v>-</v>
      </c>
      <c r="IJ464" s="56" t="str">
        <f t="shared" ref="IJ464:IJ520" si="1671">IF(ISNUMBER($ET464),INDEX($P$15:$Q$521,$ET464,2),"-")</f>
        <v>-</v>
      </c>
      <c r="IK464" s="56" t="str">
        <f t="shared" si="1533"/>
        <v>-</v>
      </c>
      <c r="IL464" s="56" t="str">
        <f t="shared" si="1534"/>
        <v>-</v>
      </c>
      <c r="IM464" s="56" t="str">
        <f t="shared" si="1535"/>
        <v>-</v>
      </c>
      <c r="IN464" s="56" t="str">
        <f t="shared" si="1536"/>
        <v>-</v>
      </c>
      <c r="IO464" s="56" t="str">
        <f t="shared" si="1537"/>
        <v>-</v>
      </c>
      <c r="IP464" s="56" t="str">
        <f t="shared" si="1538"/>
        <v>-</v>
      </c>
      <c r="IQ464" s="56" t="str">
        <f t="shared" si="1539"/>
        <v>-</v>
      </c>
      <c r="IR464" s="56" t="str">
        <f t="shared" si="1540"/>
        <v>-</v>
      </c>
      <c r="IS464" s="56" t="str">
        <f t="shared" si="1541"/>
        <v>-</v>
      </c>
      <c r="IT464" s="56" t="str">
        <f t="shared" si="1542"/>
        <v>-</v>
      </c>
      <c r="IU464" s="56" t="str">
        <f t="shared" si="1543"/>
        <v>-</v>
      </c>
      <c r="IV464" s="56" t="str">
        <f t="shared" si="1544"/>
        <v>-</v>
      </c>
      <c r="IW464" s="56" t="str">
        <f t="shared" si="1545"/>
        <v>-</v>
      </c>
      <c r="IX464" s="56" t="str">
        <f t="shared" si="1546"/>
        <v>-</v>
      </c>
      <c r="IY464" s="56" t="str">
        <f t="shared" si="1547"/>
        <v>-</v>
      </c>
      <c r="IZ464" s="56" t="str">
        <f t="shared" si="1548"/>
        <v>-</v>
      </c>
      <c r="JA464" s="56" t="str">
        <f t="shared" si="1549"/>
        <v>-</v>
      </c>
      <c r="JB464" s="56" t="str">
        <f t="shared" si="1550"/>
        <v>-</v>
      </c>
      <c r="JC464" s="56" t="str">
        <f t="shared" si="1551"/>
        <v>-</v>
      </c>
      <c r="JD464" s="56" t="str">
        <f t="shared" si="1552"/>
        <v>-</v>
      </c>
      <c r="JE464" s="56" t="str">
        <f t="shared" si="1553"/>
        <v>-</v>
      </c>
      <c r="JF464" s="56" t="str">
        <f t="shared" si="1554"/>
        <v>-</v>
      </c>
      <c r="JG464" s="56" t="str">
        <f t="shared" si="1555"/>
        <v>-</v>
      </c>
      <c r="JH464" s="56" t="str">
        <f t="shared" si="1556"/>
        <v>-</v>
      </c>
      <c r="JI464" s="56" t="str">
        <f t="shared" si="1557"/>
        <v>-</v>
      </c>
      <c r="JJ464" s="56" t="str">
        <f t="shared" si="1558"/>
        <v>-</v>
      </c>
      <c r="JK464" s="56" t="str">
        <f t="shared" si="1559"/>
        <v>-</v>
      </c>
      <c r="JL464" s="56" t="str">
        <f t="shared" si="1560"/>
        <v>-</v>
      </c>
      <c r="JM464" s="56" t="str">
        <f t="shared" si="1561"/>
        <v>-</v>
      </c>
      <c r="JN464" s="56" t="str">
        <f t="shared" si="1562"/>
        <v>-</v>
      </c>
      <c r="JO464" s="56" t="str">
        <f t="shared" si="1563"/>
        <v>-</v>
      </c>
      <c r="JP464" s="56" t="str">
        <f t="shared" si="1564"/>
        <v>-</v>
      </c>
      <c r="JQ464" s="56" t="str">
        <f t="shared" si="1565"/>
        <v>-</v>
      </c>
      <c r="JR464" s="56" t="str">
        <f t="shared" si="1566"/>
        <v>-</v>
      </c>
      <c r="JS464" s="56" t="str">
        <f t="shared" si="1567"/>
        <v>-</v>
      </c>
      <c r="JT464" s="56" t="str">
        <f t="shared" si="1568"/>
        <v>-</v>
      </c>
      <c r="JU464" s="56" t="str">
        <f t="shared" si="1569"/>
        <v>-</v>
      </c>
      <c r="JV464" s="56" t="str">
        <f t="shared" si="1570"/>
        <v>-</v>
      </c>
      <c r="JW464" s="56" t="str">
        <f t="shared" si="1571"/>
        <v>-</v>
      </c>
      <c r="JX464" s="56" t="str">
        <f t="shared" si="1572"/>
        <v>-</v>
      </c>
      <c r="JY464" s="56" t="str">
        <f t="shared" si="1573"/>
        <v>-</v>
      </c>
      <c r="JZ464" s="56" t="str">
        <f t="shared" si="1574"/>
        <v>-</v>
      </c>
      <c r="KA464" s="444" t="s">
        <v>1247</v>
      </c>
      <c r="KB464" s="360">
        <f>IF(ISNUMBER(INDEX($EQ$15:$GK$521,$B464,EO$11)),MAX(KB$14:KB463)+1,0)</f>
        <v>0</v>
      </c>
      <c r="KC464" s="360" t="str">
        <f t="shared" ref="KC464:KC520" si="1672">IF($B464&lt;=MAX($KB$14:$KB$523),MATCH(B464,$KB$15:$KB$523,0),"")</f>
        <v/>
      </c>
      <c r="KD464" s="373" t="s">
        <v>2</v>
      </c>
      <c r="KE464" s="215"/>
      <c r="KF464" s="60"/>
      <c r="KG464" s="60"/>
      <c r="KH464" s="60"/>
      <c r="KI464" s="60"/>
      <c r="KJ464" s="60"/>
      <c r="KK464" s="60"/>
      <c r="KL464" s="60"/>
      <c r="KM464" s="60"/>
      <c r="KN464" s="60"/>
      <c r="KO464" s="60"/>
      <c r="KP464" s="60"/>
      <c r="KQ464" s="60"/>
      <c r="KR464" s="60"/>
      <c r="KS464" s="60"/>
      <c r="KT464" s="60"/>
      <c r="KU464" s="60"/>
      <c r="KV464" s="60"/>
      <c r="KW464" s="60"/>
      <c r="KX464" s="60"/>
      <c r="KY464" s="60"/>
      <c r="KZ464" s="283" t="str">
        <f t="shared" si="1575"/>
        <v/>
      </c>
      <c r="LA464" s="26"/>
      <c r="LB464" s="18"/>
      <c r="LC464" s="18"/>
      <c r="LD464" s="18"/>
      <c r="LE464" s="18"/>
      <c r="LF464" s="18"/>
      <c r="LG464" s="18"/>
      <c r="LH464" s="18"/>
      <c r="LI464" s="18"/>
      <c r="LJ464" s="18"/>
      <c r="LK464" s="18"/>
      <c r="LL464" s="18"/>
      <c r="LM464" s="18"/>
      <c r="LN464" s="63"/>
      <c r="LO464" s="251">
        <f t="shared" si="1576"/>
        <v>0</v>
      </c>
      <c r="LP464" s="251">
        <f t="shared" si="1577"/>
        <v>0</v>
      </c>
      <c r="LQ464" s="251">
        <f t="shared" si="1578"/>
        <v>0</v>
      </c>
      <c r="LR464" s="251">
        <f t="shared" si="1579"/>
        <v>0</v>
      </c>
      <c r="LS464" s="251">
        <f t="shared" si="1580"/>
        <v>0</v>
      </c>
      <c r="LT464" s="251">
        <f t="shared" si="1581"/>
        <v>0</v>
      </c>
      <c r="LU464" s="251">
        <f t="shared" si="1582"/>
        <v>0</v>
      </c>
      <c r="LV464" s="251">
        <f t="shared" si="1583"/>
        <v>0</v>
      </c>
      <c r="LW464" s="251">
        <f t="shared" si="1584"/>
        <v>0</v>
      </c>
      <c r="LX464" s="251">
        <f t="shared" si="1585"/>
        <v>0</v>
      </c>
      <c r="LY464" s="251">
        <f t="shared" si="1586"/>
        <v>0</v>
      </c>
      <c r="LZ464" s="251">
        <f t="shared" si="1587"/>
        <v>0</v>
      </c>
      <c r="MA464" s="63" t="str">
        <f t="shared" si="1588"/>
        <v/>
      </c>
      <c r="MB464" s="63" t="str">
        <f t="shared" si="1480"/>
        <v/>
      </c>
      <c r="MC464" s="63">
        <f t="shared" si="1481"/>
        <v>450</v>
      </c>
      <c r="MD464" s="63" t="str">
        <f t="shared" si="1482"/>
        <v/>
      </c>
      <c r="ME464" s="63" t="str">
        <f t="shared" si="1483"/>
        <v/>
      </c>
      <c r="MF464" s="315" t="str">
        <f t="shared" si="1589"/>
        <v/>
      </c>
      <c r="MG464" s="315">
        <f>IF(ISNUMBER(MATCH(EO464,$ME$15:$ME$520,0)),0,MAX(MG$14:MG463)+1)</f>
        <v>0</v>
      </c>
      <c r="MH464" s="315" t="str">
        <f t="shared" si="1590"/>
        <v/>
      </c>
      <c r="MI464" s="369"/>
      <c r="MJ464" s="68"/>
      <c r="MK464" s="18"/>
      <c r="ML464" s="242"/>
      <c r="MM464" s="242"/>
      <c r="MN464" s="59"/>
      <c r="MO464" s="59"/>
      <c r="MP464" s="285"/>
      <c r="MQ464" s="59"/>
      <c r="MR464" s="59"/>
      <c r="MS464" s="285"/>
      <c r="MT464" s="59"/>
      <c r="MU464" s="285"/>
      <c r="MV464" s="59"/>
      <c r="MW464" s="59"/>
      <c r="MX464" s="59"/>
      <c r="MY464" s="59"/>
      <c r="MZ464" s="59"/>
      <c r="NA464" s="59"/>
      <c r="NB464" s="59"/>
      <c r="NC464" s="59"/>
      <c r="ND464" s="59"/>
      <c r="NE464" s="59"/>
      <c r="NF464" s="59"/>
      <c r="NG464" s="59"/>
      <c r="NH464" s="59"/>
      <c r="NI464" s="59"/>
      <c r="NJ464" s="59"/>
      <c r="NK464" s="59"/>
      <c r="NL464" s="454"/>
      <c r="NM464" s="454"/>
      <c r="NN464" s="59"/>
      <c r="NO464" s="18"/>
      <c r="NP464" s="18"/>
      <c r="NQ464" s="18"/>
      <c r="NR464" s="18"/>
      <c r="NS464" s="18"/>
      <c r="NT464" s="18"/>
      <c r="NU464" s="18"/>
      <c r="NV464" s="18"/>
      <c r="NW464" s="18"/>
      <c r="NX464" s="18"/>
      <c r="NY464" s="18"/>
      <c r="NZ464" s="18"/>
      <c r="OA464" s="18"/>
      <c r="OB464" s="18"/>
      <c r="OC464" s="18"/>
      <c r="OZ464" s="59"/>
      <c r="PA464" s="251" t="str">
        <f t="shared" si="1591"/>
        <v/>
      </c>
      <c r="PB464" s="251" t="str">
        <f t="shared" si="1592"/>
        <v/>
      </c>
      <c r="PC464" s="251" t="str">
        <f t="shared" si="1593"/>
        <v/>
      </c>
      <c r="PD464" s="251" t="str">
        <f t="shared" si="1594"/>
        <v/>
      </c>
      <c r="PE464" s="251" t="str">
        <f t="shared" si="1595"/>
        <v/>
      </c>
      <c r="PF464" s="251" t="str">
        <f t="shared" si="1596"/>
        <v/>
      </c>
      <c r="PG464" s="251" t="str">
        <f t="shared" si="1597"/>
        <v/>
      </c>
      <c r="PH464" s="251" t="str">
        <f t="shared" si="1598"/>
        <v/>
      </c>
      <c r="PI464" s="251" t="str">
        <f t="shared" si="1599"/>
        <v/>
      </c>
      <c r="PJ464" s="251" t="str">
        <f t="shared" si="1600"/>
        <v/>
      </c>
      <c r="PK464" s="251" t="str">
        <f t="shared" si="1601"/>
        <v/>
      </c>
      <c r="PL464" s="251" t="str">
        <f t="shared" si="1602"/>
        <v/>
      </c>
      <c r="PM464" s="251" t="str">
        <f t="shared" si="1603"/>
        <v/>
      </c>
      <c r="PN464" s="251" t="str">
        <f t="shared" si="1604"/>
        <v/>
      </c>
      <c r="PO464" s="251" t="str">
        <f t="shared" si="1605"/>
        <v/>
      </c>
      <c r="PP464" s="251" t="str">
        <f t="shared" si="1606"/>
        <v/>
      </c>
      <c r="PQ464" s="251" t="str">
        <f t="shared" si="1607"/>
        <v/>
      </c>
      <c r="PR464" s="251" t="str">
        <f t="shared" si="1608"/>
        <v/>
      </c>
      <c r="PS464" s="251" t="str">
        <f t="shared" si="1609"/>
        <v/>
      </c>
      <c r="PT464" s="251" t="str">
        <f t="shared" si="1610"/>
        <v/>
      </c>
      <c r="PU464" s="251" t="str">
        <f t="shared" si="1611"/>
        <v/>
      </c>
      <c r="PV464" s="251" t="str">
        <f t="shared" si="1612"/>
        <v/>
      </c>
      <c r="PW464" s="251" t="str">
        <f t="shared" si="1613"/>
        <v/>
      </c>
      <c r="PX464" s="251" t="str">
        <f t="shared" si="1614"/>
        <v/>
      </c>
      <c r="PY464" s="251" t="str">
        <f t="shared" si="1615"/>
        <v/>
      </c>
      <c r="PZ464" s="251" t="str">
        <f t="shared" si="1616"/>
        <v/>
      </c>
      <c r="QA464" s="251" t="str">
        <f t="shared" si="1617"/>
        <v/>
      </c>
      <c r="QB464" s="251" t="str">
        <f t="shared" si="1618"/>
        <v/>
      </c>
      <c r="QC464" s="251" t="str">
        <f t="shared" si="1619"/>
        <v/>
      </c>
      <c r="QD464" s="251" t="str">
        <f t="shared" si="1620"/>
        <v/>
      </c>
      <c r="QE464" s="251" t="str">
        <f t="shared" si="1621"/>
        <v/>
      </c>
      <c r="QF464" s="63">
        <f t="shared" si="1622"/>
        <v>0</v>
      </c>
      <c r="QG464" s="59"/>
      <c r="QH464" s="59"/>
      <c r="QI464" s="59"/>
      <c r="QJ464" s="59"/>
      <c r="QK464" s="59"/>
      <c r="QL464" s="59"/>
      <c r="QM464" s="59"/>
      <c r="QN464" s="59"/>
    </row>
    <row r="465" spans="1:456" ht="6.75" customHeight="1" x14ac:dyDescent="0.25">
      <c r="A465" s="68"/>
      <c r="B465" s="389" t="str">
        <f t="shared" si="1484"/>
        <v/>
      </c>
      <c r="C465" s="72"/>
      <c r="D465" s="188"/>
      <c r="E465" s="59"/>
      <c r="F465" s="229"/>
      <c r="G465" s="295"/>
      <c r="H465" s="295"/>
      <c r="I465" s="229"/>
      <c r="J465" s="295"/>
      <c r="K465" s="295"/>
      <c r="L465" s="229"/>
      <c r="M465" s="295"/>
      <c r="N465" s="295"/>
      <c r="O465" s="229"/>
      <c r="P465" s="295"/>
      <c r="Q465" s="295"/>
      <c r="R465" s="229"/>
      <c r="S465" s="230"/>
      <c r="T465" s="231"/>
      <c r="U465" s="229"/>
      <c r="V465" s="230"/>
      <c r="W465" s="231"/>
      <c r="X465" s="229"/>
      <c r="Y465" s="230"/>
      <c r="Z465" s="231"/>
      <c r="AA465" s="229"/>
      <c r="AB465" s="295"/>
      <c r="AC465" s="295"/>
      <c r="AD465" s="229"/>
      <c r="AE465" s="295"/>
      <c r="AF465" s="295"/>
      <c r="AG465" s="229"/>
      <c r="AH465" s="295"/>
      <c r="AI465" s="295"/>
      <c r="AJ465" s="229"/>
      <c r="AK465" s="295"/>
      <c r="AL465" s="295"/>
      <c r="AM465" s="229"/>
      <c r="AN465" s="295"/>
      <c r="AO465" s="295"/>
      <c r="AP465" s="243"/>
      <c r="AQ465" s="295"/>
      <c r="AR465" s="290"/>
      <c r="AS465" s="243"/>
      <c r="AT465" s="295"/>
      <c r="AU465" s="290"/>
      <c r="AV465" s="229"/>
      <c r="AW465" s="230"/>
      <c r="AX465" s="231"/>
      <c r="AY465" s="229"/>
      <c r="AZ465" s="230"/>
      <c r="BA465" s="231"/>
      <c r="BB465" s="229"/>
      <c r="BC465" s="230"/>
      <c r="BD465" s="231"/>
      <c r="BE465" s="229"/>
      <c r="BF465" s="230"/>
      <c r="BG465" s="231"/>
      <c r="BH465" s="229"/>
      <c r="BI465" s="230"/>
      <c r="BJ465" s="231"/>
      <c r="BK465" s="243"/>
      <c r="BL465" s="230"/>
      <c r="BM465" s="231"/>
      <c r="BN465" s="243"/>
      <c r="BO465" s="230"/>
      <c r="BP465" s="231"/>
      <c r="BQ465" s="229"/>
      <c r="BR465" s="230"/>
      <c r="BS465" s="231"/>
      <c r="BT465" s="229"/>
      <c r="BU465" s="230"/>
      <c r="BV465" s="231"/>
      <c r="BW465" s="229"/>
      <c r="BX465" s="230"/>
      <c r="BY465" s="231"/>
      <c r="BZ465" s="229"/>
      <c r="CA465" s="230"/>
      <c r="CB465" s="231"/>
      <c r="CC465" s="229"/>
      <c r="CD465" s="230"/>
      <c r="CE465" s="231"/>
      <c r="CF465" s="331"/>
      <c r="CG465" s="332"/>
      <c r="CH465" s="385"/>
      <c r="CI465" s="331"/>
      <c r="CJ465" s="332"/>
      <c r="CK465" s="385"/>
      <c r="CL465" s="243"/>
      <c r="CM465" s="230"/>
      <c r="CN465" s="354"/>
      <c r="CO465" s="243"/>
      <c r="CP465" s="230"/>
      <c r="CQ465" s="231"/>
      <c r="CR465" s="331"/>
      <c r="CS465" s="332"/>
      <c r="CT465" s="333"/>
      <c r="CU465" s="229"/>
      <c r="CV465" s="230"/>
      <c r="CW465" s="231"/>
      <c r="CX465" s="331"/>
      <c r="CY465" s="332"/>
      <c r="CZ465" s="333"/>
      <c r="DA465" s="331"/>
      <c r="DB465" s="332"/>
      <c r="DC465" s="333"/>
      <c r="DD465" s="331"/>
      <c r="DE465" s="332"/>
      <c r="DF465" s="333"/>
      <c r="DG465" s="331"/>
      <c r="DH465" s="332"/>
      <c r="DI465" s="333"/>
      <c r="DJ465" s="229"/>
      <c r="DK465" s="230"/>
      <c r="DL465" s="231"/>
      <c r="DM465" s="229"/>
      <c r="DN465" s="230"/>
      <c r="DO465" s="231"/>
      <c r="DP465" s="331"/>
      <c r="DQ465" s="332"/>
      <c r="DR465" s="333"/>
      <c r="DS465" s="331"/>
      <c r="DT465" s="332"/>
      <c r="DU465" s="333"/>
      <c r="DV465" s="331"/>
      <c r="DW465" s="332"/>
      <c r="DX465" s="333"/>
      <c r="DY465" s="331"/>
      <c r="DZ465" s="332"/>
      <c r="EA465" s="333"/>
      <c r="EB465" s="331"/>
      <c r="EC465" s="332"/>
      <c r="ED465" s="333"/>
      <c r="EE465" s="331"/>
      <c r="EF465" s="332"/>
      <c r="EG465" s="333"/>
      <c r="EH465" s="229"/>
      <c r="EI465" s="230"/>
      <c r="EJ465" s="231"/>
      <c r="EK465" s="229"/>
      <c r="EL465" s="230"/>
      <c r="EM465" s="231"/>
      <c r="EN465" s="244"/>
      <c r="EO465" s="269" t="str">
        <f t="shared" si="1485"/>
        <v/>
      </c>
      <c r="EP465" s="444" t="s">
        <v>1247</v>
      </c>
      <c r="EQ465" s="360" t="str">
        <f t="shared" si="1623"/>
        <v/>
      </c>
      <c r="ER465" s="360" t="str">
        <f t="shared" si="1624"/>
        <v/>
      </c>
      <c r="ES465" s="360" t="str">
        <f t="shared" si="1625"/>
        <v/>
      </c>
      <c r="ET465" s="360" t="str">
        <f t="shared" si="1626"/>
        <v/>
      </c>
      <c r="EU465" s="360" t="str">
        <f t="shared" si="1627"/>
        <v/>
      </c>
      <c r="EV465" s="360" t="str">
        <f t="shared" si="1628"/>
        <v/>
      </c>
      <c r="EW465" s="360" t="str">
        <f t="shared" si="1629"/>
        <v/>
      </c>
      <c r="EX465" s="360" t="str">
        <f t="shared" si="1630"/>
        <v/>
      </c>
      <c r="EY465" s="360" t="str">
        <f t="shared" si="1631"/>
        <v/>
      </c>
      <c r="EZ465" s="360" t="str">
        <f t="shared" si="1632"/>
        <v/>
      </c>
      <c r="FA465" s="360" t="str">
        <f t="shared" si="1633"/>
        <v/>
      </c>
      <c r="FB465" s="360" t="str">
        <f t="shared" si="1634"/>
        <v/>
      </c>
      <c r="FC465" s="360" t="str">
        <f t="shared" si="1635"/>
        <v/>
      </c>
      <c r="FD465" s="360" t="str">
        <f t="shared" si="1636"/>
        <v/>
      </c>
      <c r="FE465" s="360" t="str">
        <f t="shared" si="1637"/>
        <v/>
      </c>
      <c r="FF465" s="360" t="str">
        <f t="shared" si="1638"/>
        <v/>
      </c>
      <c r="FG465" s="360" t="str">
        <f t="shared" si="1639"/>
        <v/>
      </c>
      <c r="FH465" s="360" t="str">
        <f t="shared" si="1640"/>
        <v/>
      </c>
      <c r="FI465" s="360" t="str">
        <f t="shared" si="1641"/>
        <v/>
      </c>
      <c r="FJ465" s="360" t="str">
        <f t="shared" si="1642"/>
        <v/>
      </c>
      <c r="FK465" s="360" t="str">
        <f t="shared" si="1643"/>
        <v/>
      </c>
      <c r="FL465" s="360" t="str">
        <f t="shared" si="1644"/>
        <v/>
      </c>
      <c r="FM465" s="360" t="str">
        <f t="shared" si="1645"/>
        <v/>
      </c>
      <c r="FN465" s="360" t="str">
        <f t="shared" si="1646"/>
        <v/>
      </c>
      <c r="FO465" s="360" t="str">
        <f t="shared" si="1647"/>
        <v/>
      </c>
      <c r="FP465" s="360" t="str">
        <f t="shared" si="1648"/>
        <v/>
      </c>
      <c r="FQ465" s="360" t="str">
        <f t="shared" si="1649"/>
        <v/>
      </c>
      <c r="FR465" s="360" t="str">
        <f t="shared" si="1650"/>
        <v/>
      </c>
      <c r="FS465" s="360" t="str">
        <f t="shared" si="1651"/>
        <v/>
      </c>
      <c r="FT465" s="360" t="str">
        <f t="shared" si="1486"/>
        <v/>
      </c>
      <c r="FU465" s="360" t="str">
        <f t="shared" si="1652"/>
        <v/>
      </c>
      <c r="FV465" s="360" t="str">
        <f t="shared" si="1653"/>
        <v/>
      </c>
      <c r="FW465" s="360" t="str">
        <f t="shared" si="1654"/>
        <v/>
      </c>
      <c r="FX465" s="360" t="str">
        <f t="shared" si="1655"/>
        <v/>
      </c>
      <c r="FY465" s="360" t="str">
        <f t="shared" si="1656"/>
        <v/>
      </c>
      <c r="FZ465" s="360" t="str">
        <f t="shared" si="1657"/>
        <v/>
      </c>
      <c r="GA465" s="360" t="str">
        <f t="shared" si="1658"/>
        <v/>
      </c>
      <c r="GB465" s="360" t="str">
        <f t="shared" si="1659"/>
        <v/>
      </c>
      <c r="GC465" s="360" t="str">
        <f t="shared" si="1660"/>
        <v/>
      </c>
      <c r="GD465" s="360" t="str">
        <f t="shared" si="1661"/>
        <v/>
      </c>
      <c r="GE465" s="360" t="str">
        <f t="shared" si="1662"/>
        <v/>
      </c>
      <c r="GF465" s="360" t="str">
        <f t="shared" si="1663"/>
        <v/>
      </c>
      <c r="GG465" s="360" t="str">
        <f t="shared" si="1664"/>
        <v/>
      </c>
      <c r="GH465" s="360" t="str">
        <f t="shared" si="1665"/>
        <v/>
      </c>
      <c r="GI465" s="360" t="str">
        <f t="shared" si="1666"/>
        <v/>
      </c>
      <c r="GJ465" s="360" t="str">
        <f t="shared" si="1667"/>
        <v/>
      </c>
      <c r="GK465" s="444" t="s">
        <v>1247</v>
      </c>
      <c r="GL465" s="361" t="str">
        <f t="shared" si="1487"/>
        <v>-</v>
      </c>
      <c r="GM465" s="361" t="str">
        <f t="shared" si="1488"/>
        <v>-</v>
      </c>
      <c r="GN465" s="361" t="str">
        <f t="shared" si="1489"/>
        <v>-</v>
      </c>
      <c r="GO465" s="361" t="str">
        <f t="shared" si="1490"/>
        <v>-</v>
      </c>
      <c r="GP465" s="361" t="str">
        <f t="shared" si="1491"/>
        <v>-</v>
      </c>
      <c r="GQ465" s="361" t="str">
        <f t="shared" si="1492"/>
        <v>-</v>
      </c>
      <c r="GR465" s="361" t="str">
        <f t="shared" si="1493"/>
        <v>-</v>
      </c>
      <c r="GS465" s="361" t="str">
        <f t="shared" si="1494"/>
        <v>-</v>
      </c>
      <c r="GT465" s="361" t="str">
        <f t="shared" si="1495"/>
        <v>-</v>
      </c>
      <c r="GU465" s="361" t="str">
        <f t="shared" si="1496"/>
        <v>-</v>
      </c>
      <c r="GV465" s="361" t="str">
        <f t="shared" si="1497"/>
        <v>-</v>
      </c>
      <c r="GW465" s="361" t="str">
        <f t="shared" si="1498"/>
        <v>-</v>
      </c>
      <c r="GX465" s="361" t="str">
        <f t="shared" si="1499"/>
        <v>-</v>
      </c>
      <c r="GY465" s="361" t="str">
        <f t="shared" si="1500"/>
        <v>-</v>
      </c>
      <c r="GZ465" s="361" t="str">
        <f t="shared" si="1501"/>
        <v>-</v>
      </c>
      <c r="HA465" s="361" t="str">
        <f t="shared" si="1502"/>
        <v>-</v>
      </c>
      <c r="HB465" s="361" t="str">
        <f t="shared" si="1503"/>
        <v>-</v>
      </c>
      <c r="HC465" s="361" t="str">
        <f t="shared" si="1504"/>
        <v>-</v>
      </c>
      <c r="HD465" s="361" t="str">
        <f t="shared" si="1505"/>
        <v>-</v>
      </c>
      <c r="HE465" s="361" t="str">
        <f t="shared" si="1506"/>
        <v>-</v>
      </c>
      <c r="HF465" s="361" t="str">
        <f t="shared" si="1507"/>
        <v>-</v>
      </c>
      <c r="HG465" s="361" t="str">
        <f t="shared" si="1508"/>
        <v>-</v>
      </c>
      <c r="HH465" s="361" t="str">
        <f t="shared" si="1509"/>
        <v>-</v>
      </c>
      <c r="HI465" s="361" t="str">
        <f t="shared" si="1510"/>
        <v>-</v>
      </c>
      <c r="HJ465" s="361" t="str">
        <f t="shared" si="1511"/>
        <v>-</v>
      </c>
      <c r="HK465" s="361" t="str">
        <f t="shared" si="1512"/>
        <v>-</v>
      </c>
      <c r="HL465" s="361" t="str">
        <f t="shared" si="1513"/>
        <v>-</v>
      </c>
      <c r="HM465" s="361" t="str">
        <f t="shared" si="1514"/>
        <v>-</v>
      </c>
      <c r="HN465" s="361" t="str">
        <f t="shared" si="1515"/>
        <v>-</v>
      </c>
      <c r="HO465" s="361" t="str">
        <f t="shared" si="1516"/>
        <v>-</v>
      </c>
      <c r="HP465" s="361" t="str">
        <f t="shared" si="1517"/>
        <v>-</v>
      </c>
      <c r="HQ465" s="361" t="str">
        <f t="shared" si="1518"/>
        <v>-</v>
      </c>
      <c r="HR465" s="361" t="str">
        <f t="shared" si="1519"/>
        <v>-</v>
      </c>
      <c r="HS465" s="361" t="str">
        <f t="shared" si="1520"/>
        <v>-</v>
      </c>
      <c r="HT465" s="361" t="str">
        <f t="shared" si="1521"/>
        <v>-</v>
      </c>
      <c r="HU465" s="361" t="str">
        <f t="shared" si="1522"/>
        <v>-</v>
      </c>
      <c r="HV465" s="361" t="str">
        <f t="shared" si="1523"/>
        <v>-</v>
      </c>
      <c r="HW465" s="361" t="str">
        <f t="shared" si="1524"/>
        <v>-</v>
      </c>
      <c r="HX465" s="361" t="str">
        <f t="shared" si="1525"/>
        <v>-</v>
      </c>
      <c r="HY465" s="361" t="str">
        <f t="shared" si="1526"/>
        <v>-</v>
      </c>
      <c r="HZ465" s="361" t="str">
        <f t="shared" si="1527"/>
        <v>-</v>
      </c>
      <c r="IA465" s="361" t="str">
        <f t="shared" si="1528"/>
        <v>-</v>
      </c>
      <c r="IB465" s="361" t="str">
        <f t="shared" si="1529"/>
        <v>-</v>
      </c>
      <c r="IC465" s="361" t="str">
        <f t="shared" si="1530"/>
        <v>-</v>
      </c>
      <c r="ID465" s="361" t="str">
        <f t="shared" si="1531"/>
        <v>-</v>
      </c>
      <c r="IE465" s="361" t="str">
        <f t="shared" si="1532"/>
        <v>-</v>
      </c>
      <c r="IF465" s="444" t="s">
        <v>1247</v>
      </c>
      <c r="IG465" s="56" t="str">
        <f t="shared" si="1668"/>
        <v>-</v>
      </c>
      <c r="IH465" s="56" t="str">
        <f t="shared" si="1669"/>
        <v>-</v>
      </c>
      <c r="II465" s="56" t="str">
        <f t="shared" si="1670"/>
        <v>-</v>
      </c>
      <c r="IJ465" s="56" t="str">
        <f t="shared" si="1671"/>
        <v>-</v>
      </c>
      <c r="IK465" s="56" t="str">
        <f t="shared" si="1533"/>
        <v>-</v>
      </c>
      <c r="IL465" s="56" t="str">
        <f t="shared" si="1534"/>
        <v>-</v>
      </c>
      <c r="IM465" s="56" t="str">
        <f t="shared" si="1535"/>
        <v>-</v>
      </c>
      <c r="IN465" s="56" t="str">
        <f t="shared" si="1536"/>
        <v>-</v>
      </c>
      <c r="IO465" s="56" t="str">
        <f t="shared" si="1537"/>
        <v>-</v>
      </c>
      <c r="IP465" s="56" t="str">
        <f t="shared" si="1538"/>
        <v>-</v>
      </c>
      <c r="IQ465" s="56" t="str">
        <f t="shared" si="1539"/>
        <v>-</v>
      </c>
      <c r="IR465" s="56" t="str">
        <f t="shared" si="1540"/>
        <v>-</v>
      </c>
      <c r="IS465" s="56" t="str">
        <f t="shared" si="1541"/>
        <v>-</v>
      </c>
      <c r="IT465" s="56" t="str">
        <f t="shared" si="1542"/>
        <v>-</v>
      </c>
      <c r="IU465" s="56" t="str">
        <f t="shared" si="1543"/>
        <v>-</v>
      </c>
      <c r="IV465" s="56" t="str">
        <f t="shared" si="1544"/>
        <v>-</v>
      </c>
      <c r="IW465" s="56" t="str">
        <f t="shared" si="1545"/>
        <v>-</v>
      </c>
      <c r="IX465" s="56" t="str">
        <f t="shared" si="1546"/>
        <v>-</v>
      </c>
      <c r="IY465" s="56" t="str">
        <f t="shared" si="1547"/>
        <v>-</v>
      </c>
      <c r="IZ465" s="56" t="str">
        <f t="shared" si="1548"/>
        <v>-</v>
      </c>
      <c r="JA465" s="56" t="str">
        <f t="shared" si="1549"/>
        <v>-</v>
      </c>
      <c r="JB465" s="56" t="str">
        <f t="shared" si="1550"/>
        <v>-</v>
      </c>
      <c r="JC465" s="56" t="str">
        <f t="shared" si="1551"/>
        <v>-</v>
      </c>
      <c r="JD465" s="56" t="str">
        <f t="shared" si="1552"/>
        <v>-</v>
      </c>
      <c r="JE465" s="56" t="str">
        <f t="shared" si="1553"/>
        <v>-</v>
      </c>
      <c r="JF465" s="56" t="str">
        <f t="shared" si="1554"/>
        <v>-</v>
      </c>
      <c r="JG465" s="56" t="str">
        <f t="shared" si="1555"/>
        <v>-</v>
      </c>
      <c r="JH465" s="56" t="str">
        <f t="shared" si="1556"/>
        <v>-</v>
      </c>
      <c r="JI465" s="56" t="str">
        <f t="shared" si="1557"/>
        <v>-</v>
      </c>
      <c r="JJ465" s="56" t="str">
        <f t="shared" si="1558"/>
        <v>-</v>
      </c>
      <c r="JK465" s="56" t="str">
        <f t="shared" si="1559"/>
        <v>-</v>
      </c>
      <c r="JL465" s="56" t="str">
        <f t="shared" si="1560"/>
        <v>-</v>
      </c>
      <c r="JM465" s="56" t="str">
        <f t="shared" si="1561"/>
        <v>-</v>
      </c>
      <c r="JN465" s="56" t="str">
        <f t="shared" si="1562"/>
        <v>-</v>
      </c>
      <c r="JO465" s="56" t="str">
        <f t="shared" si="1563"/>
        <v>-</v>
      </c>
      <c r="JP465" s="56" t="str">
        <f t="shared" si="1564"/>
        <v>-</v>
      </c>
      <c r="JQ465" s="56" t="str">
        <f t="shared" si="1565"/>
        <v>-</v>
      </c>
      <c r="JR465" s="56" t="str">
        <f t="shared" si="1566"/>
        <v>-</v>
      </c>
      <c r="JS465" s="56" t="str">
        <f t="shared" si="1567"/>
        <v>-</v>
      </c>
      <c r="JT465" s="56" t="str">
        <f t="shared" si="1568"/>
        <v>-</v>
      </c>
      <c r="JU465" s="56" t="str">
        <f t="shared" si="1569"/>
        <v>-</v>
      </c>
      <c r="JV465" s="56" t="str">
        <f t="shared" si="1570"/>
        <v>-</v>
      </c>
      <c r="JW465" s="56" t="str">
        <f t="shared" si="1571"/>
        <v>-</v>
      </c>
      <c r="JX465" s="56" t="str">
        <f t="shared" si="1572"/>
        <v>-</v>
      </c>
      <c r="JY465" s="56" t="str">
        <f t="shared" si="1573"/>
        <v>-</v>
      </c>
      <c r="JZ465" s="56" t="str">
        <f t="shared" si="1574"/>
        <v>-</v>
      </c>
      <c r="KA465" s="444" t="s">
        <v>1247</v>
      </c>
      <c r="KB465" s="360">
        <f>IF(ISNUMBER(INDEX($EQ$15:$GK$521,$B465,EO$11)),MAX(KB$14:KB464)+1,0)</f>
        <v>0</v>
      </c>
      <c r="KC465" s="360" t="str">
        <f t="shared" si="1672"/>
        <v/>
      </c>
      <c r="KD465" s="373" t="s">
        <v>2</v>
      </c>
      <c r="KE465" s="215"/>
      <c r="KF465" s="60"/>
      <c r="KG465" s="60"/>
      <c r="KH465" s="60"/>
      <c r="KI465" s="60"/>
      <c r="KJ465" s="60"/>
      <c r="KK465" s="60"/>
      <c r="KL465" s="60"/>
      <c r="KM465" s="60"/>
      <c r="KN465" s="60"/>
      <c r="KO465" s="60"/>
      <c r="KP465" s="60"/>
      <c r="KQ465" s="60"/>
      <c r="KR465" s="60"/>
      <c r="KS465" s="60"/>
      <c r="KT465" s="60"/>
      <c r="KU465" s="60"/>
      <c r="KV465" s="60"/>
      <c r="KW465" s="60"/>
      <c r="KX465" s="60"/>
      <c r="KY465" s="60"/>
      <c r="KZ465" s="283" t="str">
        <f t="shared" si="1575"/>
        <v/>
      </c>
      <c r="LA465" s="26"/>
      <c r="LB465" s="18"/>
      <c r="LC465" s="18"/>
      <c r="LD465" s="18"/>
      <c r="LE465" s="18"/>
      <c r="LF465" s="18"/>
      <c r="LG465" s="18"/>
      <c r="LH465" s="18"/>
      <c r="LI465" s="18"/>
      <c r="LJ465" s="18"/>
      <c r="LK465" s="18"/>
      <c r="LL465" s="18"/>
      <c r="LM465" s="18"/>
      <c r="LN465" s="63"/>
      <c r="LO465" s="251">
        <f t="shared" si="1576"/>
        <v>0</v>
      </c>
      <c r="LP465" s="251">
        <f t="shared" si="1577"/>
        <v>0</v>
      </c>
      <c r="LQ465" s="251">
        <f t="shared" si="1578"/>
        <v>0</v>
      </c>
      <c r="LR465" s="251">
        <f t="shared" si="1579"/>
        <v>0</v>
      </c>
      <c r="LS465" s="251">
        <f t="shared" si="1580"/>
        <v>0</v>
      </c>
      <c r="LT465" s="251">
        <f t="shared" si="1581"/>
        <v>0</v>
      </c>
      <c r="LU465" s="251">
        <f t="shared" si="1582"/>
        <v>0</v>
      </c>
      <c r="LV465" s="251">
        <f t="shared" si="1583"/>
        <v>0</v>
      </c>
      <c r="LW465" s="251">
        <f t="shared" si="1584"/>
        <v>0</v>
      </c>
      <c r="LX465" s="251">
        <f t="shared" si="1585"/>
        <v>0</v>
      </c>
      <c r="LY465" s="251">
        <f t="shared" si="1586"/>
        <v>0</v>
      </c>
      <c r="LZ465" s="251">
        <f t="shared" si="1587"/>
        <v>0</v>
      </c>
      <c r="MA465" s="63" t="str">
        <f t="shared" si="1588"/>
        <v/>
      </c>
      <c r="MB465" s="63" t="str">
        <f t="shared" si="1480"/>
        <v/>
      </c>
      <c r="MC465" s="63">
        <f t="shared" si="1481"/>
        <v>451</v>
      </c>
      <c r="MD465" s="63" t="str">
        <f t="shared" si="1482"/>
        <v/>
      </c>
      <c r="ME465" s="63" t="str">
        <f t="shared" si="1483"/>
        <v/>
      </c>
      <c r="MF465" s="315" t="str">
        <f t="shared" si="1589"/>
        <v/>
      </c>
      <c r="MG465" s="315">
        <f>IF(ISNUMBER(MATCH(EO465,$ME$15:$ME$520,0)),0,MAX(MG$14:MG464)+1)</f>
        <v>0</v>
      </c>
      <c r="MH465" s="315" t="str">
        <f t="shared" si="1590"/>
        <v/>
      </c>
      <c r="MI465" s="369"/>
      <c r="MJ465" s="68"/>
      <c r="MK465" s="18"/>
      <c r="ML465" s="242"/>
      <c r="MM465" s="242"/>
      <c r="MN465" s="59"/>
      <c r="MO465" s="59"/>
      <c r="MP465" s="285"/>
      <c r="MQ465" s="59"/>
      <c r="MR465" s="59"/>
      <c r="MS465" s="285"/>
      <c r="MT465" s="59"/>
      <c r="MU465" s="285"/>
      <c r="MV465" s="59"/>
      <c r="MW465" s="59"/>
      <c r="MX465" s="59"/>
      <c r="MY465" s="59"/>
      <c r="MZ465" s="59"/>
      <c r="NA465" s="59"/>
      <c r="NB465" s="59"/>
      <c r="NC465" s="59"/>
      <c r="ND465" s="59"/>
      <c r="NE465" s="59"/>
      <c r="NF465" s="59"/>
      <c r="NG465" s="59"/>
      <c r="NH465" s="59"/>
      <c r="NI465" s="59"/>
      <c r="NJ465" s="59"/>
      <c r="NK465" s="59"/>
      <c r="NL465" s="454"/>
      <c r="NM465" s="454"/>
      <c r="NN465" s="59"/>
      <c r="NO465" s="18"/>
      <c r="NP465" s="18"/>
      <c r="NQ465" s="18"/>
      <c r="NR465" s="18"/>
      <c r="NS465" s="18"/>
      <c r="NT465" s="18"/>
      <c r="NU465" s="18"/>
      <c r="NV465" s="18"/>
      <c r="NW465" s="18"/>
      <c r="NX465" s="18"/>
      <c r="NY465" s="18"/>
      <c r="NZ465" s="18"/>
      <c r="OA465" s="18"/>
      <c r="OB465" s="18"/>
      <c r="OC465" s="18"/>
      <c r="OZ465" s="59"/>
      <c r="PA465" s="251" t="str">
        <f t="shared" si="1591"/>
        <v/>
      </c>
      <c r="PB465" s="251" t="str">
        <f t="shared" si="1592"/>
        <v/>
      </c>
      <c r="PC465" s="251" t="str">
        <f t="shared" si="1593"/>
        <v/>
      </c>
      <c r="PD465" s="251" t="str">
        <f t="shared" si="1594"/>
        <v/>
      </c>
      <c r="PE465" s="251" t="str">
        <f t="shared" si="1595"/>
        <v/>
      </c>
      <c r="PF465" s="251" t="str">
        <f t="shared" si="1596"/>
        <v/>
      </c>
      <c r="PG465" s="251" t="str">
        <f t="shared" si="1597"/>
        <v/>
      </c>
      <c r="PH465" s="251" t="str">
        <f t="shared" si="1598"/>
        <v/>
      </c>
      <c r="PI465" s="251" t="str">
        <f t="shared" si="1599"/>
        <v/>
      </c>
      <c r="PJ465" s="251" t="str">
        <f t="shared" si="1600"/>
        <v/>
      </c>
      <c r="PK465" s="251" t="str">
        <f t="shared" si="1601"/>
        <v/>
      </c>
      <c r="PL465" s="251" t="str">
        <f t="shared" si="1602"/>
        <v/>
      </c>
      <c r="PM465" s="251" t="str">
        <f t="shared" si="1603"/>
        <v/>
      </c>
      <c r="PN465" s="251" t="str">
        <f t="shared" si="1604"/>
        <v/>
      </c>
      <c r="PO465" s="251" t="str">
        <f t="shared" si="1605"/>
        <v/>
      </c>
      <c r="PP465" s="251" t="str">
        <f t="shared" si="1606"/>
        <v/>
      </c>
      <c r="PQ465" s="251" t="str">
        <f t="shared" si="1607"/>
        <v/>
      </c>
      <c r="PR465" s="251" t="str">
        <f t="shared" si="1608"/>
        <v/>
      </c>
      <c r="PS465" s="251" t="str">
        <f t="shared" si="1609"/>
        <v/>
      </c>
      <c r="PT465" s="251" t="str">
        <f t="shared" si="1610"/>
        <v/>
      </c>
      <c r="PU465" s="251" t="str">
        <f t="shared" si="1611"/>
        <v/>
      </c>
      <c r="PV465" s="251" t="str">
        <f t="shared" si="1612"/>
        <v/>
      </c>
      <c r="PW465" s="251" t="str">
        <f t="shared" si="1613"/>
        <v/>
      </c>
      <c r="PX465" s="251" t="str">
        <f t="shared" si="1614"/>
        <v/>
      </c>
      <c r="PY465" s="251" t="str">
        <f t="shared" si="1615"/>
        <v/>
      </c>
      <c r="PZ465" s="251" t="str">
        <f t="shared" si="1616"/>
        <v/>
      </c>
      <c r="QA465" s="251" t="str">
        <f t="shared" si="1617"/>
        <v/>
      </c>
      <c r="QB465" s="251" t="str">
        <f t="shared" si="1618"/>
        <v/>
      </c>
      <c r="QC465" s="251" t="str">
        <f t="shared" si="1619"/>
        <v/>
      </c>
      <c r="QD465" s="251" t="str">
        <f t="shared" si="1620"/>
        <v/>
      </c>
      <c r="QE465" s="251" t="str">
        <f t="shared" si="1621"/>
        <v/>
      </c>
      <c r="QF465" s="63">
        <f t="shared" si="1622"/>
        <v>0</v>
      </c>
      <c r="QG465" s="59"/>
      <c r="QH465" s="59"/>
      <c r="QI465" s="59"/>
      <c r="QJ465" s="59"/>
      <c r="QK465" s="59"/>
      <c r="QL465" s="59"/>
      <c r="QM465" s="59"/>
      <c r="QN465" s="59"/>
    </row>
    <row r="466" spans="1:456" ht="6.75" customHeight="1" x14ac:dyDescent="0.25">
      <c r="A466" s="68"/>
      <c r="B466" s="389" t="str">
        <f t="shared" si="1484"/>
        <v/>
      </c>
      <c r="C466" s="72"/>
      <c r="D466" s="188"/>
      <c r="E466" s="59"/>
      <c r="F466" s="229"/>
      <c r="G466" s="295"/>
      <c r="H466" s="295"/>
      <c r="I466" s="229"/>
      <c r="J466" s="295"/>
      <c r="K466" s="295"/>
      <c r="L466" s="229"/>
      <c r="M466" s="295"/>
      <c r="N466" s="295"/>
      <c r="O466" s="229"/>
      <c r="P466" s="295"/>
      <c r="Q466" s="295"/>
      <c r="R466" s="229"/>
      <c r="S466" s="230"/>
      <c r="T466" s="231"/>
      <c r="U466" s="229"/>
      <c r="V466" s="230"/>
      <c r="W466" s="231"/>
      <c r="X466" s="229"/>
      <c r="Y466" s="230"/>
      <c r="Z466" s="231"/>
      <c r="AA466" s="229"/>
      <c r="AB466" s="295"/>
      <c r="AC466" s="295"/>
      <c r="AD466" s="229"/>
      <c r="AE466" s="295"/>
      <c r="AF466" s="295"/>
      <c r="AG466" s="229"/>
      <c r="AH466" s="295"/>
      <c r="AI466" s="295"/>
      <c r="AJ466" s="229"/>
      <c r="AK466" s="295"/>
      <c r="AL466" s="295"/>
      <c r="AM466" s="229"/>
      <c r="AN466" s="295"/>
      <c r="AO466" s="295"/>
      <c r="AP466" s="243"/>
      <c r="AQ466" s="295"/>
      <c r="AR466" s="290"/>
      <c r="AS466" s="243"/>
      <c r="AT466" s="295"/>
      <c r="AU466" s="290"/>
      <c r="AV466" s="229"/>
      <c r="AW466" s="230"/>
      <c r="AX466" s="231"/>
      <c r="AY466" s="229"/>
      <c r="AZ466" s="230"/>
      <c r="BA466" s="231"/>
      <c r="BB466" s="229"/>
      <c r="BC466" s="230"/>
      <c r="BD466" s="231"/>
      <c r="BE466" s="229"/>
      <c r="BF466" s="230"/>
      <c r="BG466" s="231"/>
      <c r="BH466" s="229"/>
      <c r="BI466" s="230"/>
      <c r="BJ466" s="231"/>
      <c r="BK466" s="243"/>
      <c r="BL466" s="230"/>
      <c r="BM466" s="231"/>
      <c r="BN466" s="243"/>
      <c r="BO466" s="230"/>
      <c r="BP466" s="231"/>
      <c r="BQ466" s="229"/>
      <c r="BR466" s="230"/>
      <c r="BS466" s="231"/>
      <c r="BT466" s="229"/>
      <c r="BU466" s="230"/>
      <c r="BV466" s="231"/>
      <c r="BW466" s="229"/>
      <c r="BX466" s="230"/>
      <c r="BY466" s="231"/>
      <c r="BZ466" s="229"/>
      <c r="CA466" s="230"/>
      <c r="CB466" s="231"/>
      <c r="CC466" s="229"/>
      <c r="CD466" s="230"/>
      <c r="CE466" s="231"/>
      <c r="CF466" s="331"/>
      <c r="CG466" s="332"/>
      <c r="CH466" s="385"/>
      <c r="CI466" s="331"/>
      <c r="CJ466" s="332"/>
      <c r="CK466" s="385"/>
      <c r="CL466" s="243"/>
      <c r="CM466" s="230"/>
      <c r="CN466" s="354"/>
      <c r="CO466" s="243"/>
      <c r="CP466" s="230"/>
      <c r="CQ466" s="231"/>
      <c r="CR466" s="331"/>
      <c r="CS466" s="332"/>
      <c r="CT466" s="333"/>
      <c r="CU466" s="229"/>
      <c r="CV466" s="230"/>
      <c r="CW466" s="231"/>
      <c r="CX466" s="331"/>
      <c r="CY466" s="332"/>
      <c r="CZ466" s="333"/>
      <c r="DA466" s="331"/>
      <c r="DB466" s="332"/>
      <c r="DC466" s="333"/>
      <c r="DD466" s="331"/>
      <c r="DE466" s="332"/>
      <c r="DF466" s="333"/>
      <c r="DG466" s="331"/>
      <c r="DH466" s="332"/>
      <c r="DI466" s="333"/>
      <c r="DJ466" s="229"/>
      <c r="DK466" s="230"/>
      <c r="DL466" s="231"/>
      <c r="DM466" s="229"/>
      <c r="DN466" s="230"/>
      <c r="DO466" s="231"/>
      <c r="DP466" s="331"/>
      <c r="DQ466" s="332"/>
      <c r="DR466" s="333"/>
      <c r="DS466" s="331"/>
      <c r="DT466" s="332"/>
      <c r="DU466" s="333"/>
      <c r="DV466" s="331"/>
      <c r="DW466" s="332"/>
      <c r="DX466" s="333"/>
      <c r="DY466" s="331"/>
      <c r="DZ466" s="332"/>
      <c r="EA466" s="333"/>
      <c r="EB466" s="331"/>
      <c r="EC466" s="332"/>
      <c r="ED466" s="333"/>
      <c r="EE466" s="331"/>
      <c r="EF466" s="332"/>
      <c r="EG466" s="333"/>
      <c r="EH466" s="229"/>
      <c r="EI466" s="230"/>
      <c r="EJ466" s="231"/>
      <c r="EK466" s="229"/>
      <c r="EL466" s="230"/>
      <c r="EM466" s="231"/>
      <c r="EN466" s="244"/>
      <c r="EO466" s="269" t="str">
        <f t="shared" si="1485"/>
        <v/>
      </c>
      <c r="EP466" s="444" t="s">
        <v>1247</v>
      </c>
      <c r="EQ466" s="360" t="str">
        <f t="shared" si="1623"/>
        <v/>
      </c>
      <c r="ER466" s="360" t="str">
        <f t="shared" si="1624"/>
        <v/>
      </c>
      <c r="ES466" s="360" t="str">
        <f t="shared" si="1625"/>
        <v/>
      </c>
      <c r="ET466" s="360" t="str">
        <f t="shared" si="1626"/>
        <v/>
      </c>
      <c r="EU466" s="360" t="str">
        <f t="shared" si="1627"/>
        <v/>
      </c>
      <c r="EV466" s="360" t="str">
        <f t="shared" si="1628"/>
        <v/>
      </c>
      <c r="EW466" s="360" t="str">
        <f t="shared" si="1629"/>
        <v/>
      </c>
      <c r="EX466" s="360" t="str">
        <f t="shared" si="1630"/>
        <v/>
      </c>
      <c r="EY466" s="360" t="str">
        <f t="shared" si="1631"/>
        <v/>
      </c>
      <c r="EZ466" s="360" t="str">
        <f t="shared" si="1632"/>
        <v/>
      </c>
      <c r="FA466" s="360" t="str">
        <f t="shared" si="1633"/>
        <v/>
      </c>
      <c r="FB466" s="360" t="str">
        <f t="shared" si="1634"/>
        <v/>
      </c>
      <c r="FC466" s="360" t="str">
        <f t="shared" si="1635"/>
        <v/>
      </c>
      <c r="FD466" s="360" t="str">
        <f t="shared" si="1636"/>
        <v/>
      </c>
      <c r="FE466" s="360" t="str">
        <f t="shared" si="1637"/>
        <v/>
      </c>
      <c r="FF466" s="360" t="str">
        <f t="shared" si="1638"/>
        <v/>
      </c>
      <c r="FG466" s="360" t="str">
        <f t="shared" si="1639"/>
        <v/>
      </c>
      <c r="FH466" s="360" t="str">
        <f t="shared" si="1640"/>
        <v/>
      </c>
      <c r="FI466" s="360" t="str">
        <f t="shared" si="1641"/>
        <v/>
      </c>
      <c r="FJ466" s="360" t="str">
        <f t="shared" si="1642"/>
        <v/>
      </c>
      <c r="FK466" s="360" t="str">
        <f t="shared" si="1643"/>
        <v/>
      </c>
      <c r="FL466" s="360" t="str">
        <f t="shared" si="1644"/>
        <v/>
      </c>
      <c r="FM466" s="360" t="str">
        <f t="shared" si="1645"/>
        <v/>
      </c>
      <c r="FN466" s="360" t="str">
        <f t="shared" si="1646"/>
        <v/>
      </c>
      <c r="FO466" s="360" t="str">
        <f t="shared" si="1647"/>
        <v/>
      </c>
      <c r="FP466" s="360" t="str">
        <f t="shared" si="1648"/>
        <v/>
      </c>
      <c r="FQ466" s="360" t="str">
        <f t="shared" si="1649"/>
        <v/>
      </c>
      <c r="FR466" s="360" t="str">
        <f t="shared" si="1650"/>
        <v/>
      </c>
      <c r="FS466" s="360" t="str">
        <f t="shared" si="1651"/>
        <v/>
      </c>
      <c r="FT466" s="360" t="str">
        <f t="shared" si="1486"/>
        <v/>
      </c>
      <c r="FU466" s="360" t="str">
        <f t="shared" si="1652"/>
        <v/>
      </c>
      <c r="FV466" s="360" t="str">
        <f t="shared" si="1653"/>
        <v/>
      </c>
      <c r="FW466" s="360" t="str">
        <f t="shared" si="1654"/>
        <v/>
      </c>
      <c r="FX466" s="360" t="str">
        <f t="shared" si="1655"/>
        <v/>
      </c>
      <c r="FY466" s="360" t="str">
        <f t="shared" si="1656"/>
        <v/>
      </c>
      <c r="FZ466" s="360" t="str">
        <f t="shared" si="1657"/>
        <v/>
      </c>
      <c r="GA466" s="360" t="str">
        <f t="shared" si="1658"/>
        <v/>
      </c>
      <c r="GB466" s="360" t="str">
        <f t="shared" si="1659"/>
        <v/>
      </c>
      <c r="GC466" s="360" t="str">
        <f t="shared" si="1660"/>
        <v/>
      </c>
      <c r="GD466" s="360" t="str">
        <f t="shared" si="1661"/>
        <v/>
      </c>
      <c r="GE466" s="360" t="str">
        <f t="shared" si="1662"/>
        <v/>
      </c>
      <c r="GF466" s="360" t="str">
        <f t="shared" si="1663"/>
        <v/>
      </c>
      <c r="GG466" s="360" t="str">
        <f t="shared" si="1664"/>
        <v/>
      </c>
      <c r="GH466" s="360" t="str">
        <f t="shared" si="1665"/>
        <v/>
      </c>
      <c r="GI466" s="360" t="str">
        <f t="shared" si="1666"/>
        <v/>
      </c>
      <c r="GJ466" s="360" t="str">
        <f t="shared" si="1667"/>
        <v/>
      </c>
      <c r="GK466" s="444" t="s">
        <v>1247</v>
      </c>
      <c r="GL466" s="361" t="str">
        <f t="shared" si="1487"/>
        <v>-</v>
      </c>
      <c r="GM466" s="361" t="str">
        <f t="shared" si="1488"/>
        <v>-</v>
      </c>
      <c r="GN466" s="361" t="str">
        <f t="shared" si="1489"/>
        <v>-</v>
      </c>
      <c r="GO466" s="361" t="str">
        <f t="shared" si="1490"/>
        <v>-</v>
      </c>
      <c r="GP466" s="361" t="str">
        <f t="shared" si="1491"/>
        <v>-</v>
      </c>
      <c r="GQ466" s="361" t="str">
        <f t="shared" si="1492"/>
        <v>-</v>
      </c>
      <c r="GR466" s="361" t="str">
        <f t="shared" si="1493"/>
        <v>-</v>
      </c>
      <c r="GS466" s="361" t="str">
        <f t="shared" si="1494"/>
        <v>-</v>
      </c>
      <c r="GT466" s="361" t="str">
        <f t="shared" si="1495"/>
        <v>-</v>
      </c>
      <c r="GU466" s="361" t="str">
        <f t="shared" si="1496"/>
        <v>-</v>
      </c>
      <c r="GV466" s="361" t="str">
        <f t="shared" si="1497"/>
        <v>-</v>
      </c>
      <c r="GW466" s="361" t="str">
        <f t="shared" si="1498"/>
        <v>-</v>
      </c>
      <c r="GX466" s="361" t="str">
        <f t="shared" si="1499"/>
        <v>-</v>
      </c>
      <c r="GY466" s="361" t="str">
        <f t="shared" si="1500"/>
        <v>-</v>
      </c>
      <c r="GZ466" s="361" t="str">
        <f t="shared" si="1501"/>
        <v>-</v>
      </c>
      <c r="HA466" s="361" t="str">
        <f t="shared" si="1502"/>
        <v>-</v>
      </c>
      <c r="HB466" s="361" t="str">
        <f t="shared" si="1503"/>
        <v>-</v>
      </c>
      <c r="HC466" s="361" t="str">
        <f t="shared" si="1504"/>
        <v>-</v>
      </c>
      <c r="HD466" s="361" t="str">
        <f t="shared" si="1505"/>
        <v>-</v>
      </c>
      <c r="HE466" s="361" t="str">
        <f t="shared" si="1506"/>
        <v>-</v>
      </c>
      <c r="HF466" s="361" t="str">
        <f t="shared" si="1507"/>
        <v>-</v>
      </c>
      <c r="HG466" s="361" t="str">
        <f t="shared" si="1508"/>
        <v>-</v>
      </c>
      <c r="HH466" s="361" t="str">
        <f t="shared" si="1509"/>
        <v>-</v>
      </c>
      <c r="HI466" s="361" t="str">
        <f t="shared" si="1510"/>
        <v>-</v>
      </c>
      <c r="HJ466" s="361" t="str">
        <f t="shared" si="1511"/>
        <v>-</v>
      </c>
      <c r="HK466" s="361" t="str">
        <f t="shared" si="1512"/>
        <v>-</v>
      </c>
      <c r="HL466" s="361" t="str">
        <f t="shared" si="1513"/>
        <v>-</v>
      </c>
      <c r="HM466" s="361" t="str">
        <f t="shared" si="1514"/>
        <v>-</v>
      </c>
      <c r="HN466" s="361" t="str">
        <f t="shared" si="1515"/>
        <v>-</v>
      </c>
      <c r="HO466" s="361" t="str">
        <f t="shared" si="1516"/>
        <v>-</v>
      </c>
      <c r="HP466" s="361" t="str">
        <f t="shared" si="1517"/>
        <v>-</v>
      </c>
      <c r="HQ466" s="361" t="str">
        <f t="shared" si="1518"/>
        <v>-</v>
      </c>
      <c r="HR466" s="361" t="str">
        <f t="shared" si="1519"/>
        <v>-</v>
      </c>
      <c r="HS466" s="361" t="str">
        <f t="shared" si="1520"/>
        <v>-</v>
      </c>
      <c r="HT466" s="361" t="str">
        <f t="shared" si="1521"/>
        <v>-</v>
      </c>
      <c r="HU466" s="361" t="str">
        <f t="shared" si="1522"/>
        <v>-</v>
      </c>
      <c r="HV466" s="361" t="str">
        <f t="shared" si="1523"/>
        <v>-</v>
      </c>
      <c r="HW466" s="361" t="str">
        <f t="shared" si="1524"/>
        <v>-</v>
      </c>
      <c r="HX466" s="361" t="str">
        <f t="shared" si="1525"/>
        <v>-</v>
      </c>
      <c r="HY466" s="361" t="str">
        <f t="shared" si="1526"/>
        <v>-</v>
      </c>
      <c r="HZ466" s="361" t="str">
        <f t="shared" si="1527"/>
        <v>-</v>
      </c>
      <c r="IA466" s="361" t="str">
        <f t="shared" si="1528"/>
        <v>-</v>
      </c>
      <c r="IB466" s="361" t="str">
        <f t="shared" si="1529"/>
        <v>-</v>
      </c>
      <c r="IC466" s="361" t="str">
        <f t="shared" si="1530"/>
        <v>-</v>
      </c>
      <c r="ID466" s="361" t="str">
        <f t="shared" si="1531"/>
        <v>-</v>
      </c>
      <c r="IE466" s="361" t="str">
        <f t="shared" si="1532"/>
        <v>-</v>
      </c>
      <c r="IF466" s="444" t="s">
        <v>1247</v>
      </c>
      <c r="IG466" s="56" t="str">
        <f t="shared" si="1668"/>
        <v>-</v>
      </c>
      <c r="IH466" s="56" t="str">
        <f t="shared" si="1669"/>
        <v>-</v>
      </c>
      <c r="II466" s="56" t="str">
        <f t="shared" si="1670"/>
        <v>-</v>
      </c>
      <c r="IJ466" s="56" t="str">
        <f t="shared" si="1671"/>
        <v>-</v>
      </c>
      <c r="IK466" s="56" t="str">
        <f t="shared" si="1533"/>
        <v>-</v>
      </c>
      <c r="IL466" s="56" t="str">
        <f t="shared" si="1534"/>
        <v>-</v>
      </c>
      <c r="IM466" s="56" t="str">
        <f t="shared" si="1535"/>
        <v>-</v>
      </c>
      <c r="IN466" s="56" t="str">
        <f t="shared" si="1536"/>
        <v>-</v>
      </c>
      <c r="IO466" s="56" t="str">
        <f t="shared" si="1537"/>
        <v>-</v>
      </c>
      <c r="IP466" s="56" t="str">
        <f t="shared" si="1538"/>
        <v>-</v>
      </c>
      <c r="IQ466" s="56" t="str">
        <f t="shared" si="1539"/>
        <v>-</v>
      </c>
      <c r="IR466" s="56" t="str">
        <f t="shared" si="1540"/>
        <v>-</v>
      </c>
      <c r="IS466" s="56" t="str">
        <f t="shared" si="1541"/>
        <v>-</v>
      </c>
      <c r="IT466" s="56" t="str">
        <f t="shared" si="1542"/>
        <v>-</v>
      </c>
      <c r="IU466" s="56" t="str">
        <f t="shared" si="1543"/>
        <v>-</v>
      </c>
      <c r="IV466" s="56" t="str">
        <f t="shared" si="1544"/>
        <v>-</v>
      </c>
      <c r="IW466" s="56" t="str">
        <f t="shared" si="1545"/>
        <v>-</v>
      </c>
      <c r="IX466" s="56" t="str">
        <f t="shared" si="1546"/>
        <v>-</v>
      </c>
      <c r="IY466" s="56" t="str">
        <f t="shared" si="1547"/>
        <v>-</v>
      </c>
      <c r="IZ466" s="56" t="str">
        <f t="shared" si="1548"/>
        <v>-</v>
      </c>
      <c r="JA466" s="56" t="str">
        <f t="shared" si="1549"/>
        <v>-</v>
      </c>
      <c r="JB466" s="56" t="str">
        <f t="shared" si="1550"/>
        <v>-</v>
      </c>
      <c r="JC466" s="56" t="str">
        <f t="shared" si="1551"/>
        <v>-</v>
      </c>
      <c r="JD466" s="56" t="str">
        <f t="shared" si="1552"/>
        <v>-</v>
      </c>
      <c r="JE466" s="56" t="str">
        <f t="shared" si="1553"/>
        <v>-</v>
      </c>
      <c r="JF466" s="56" t="str">
        <f t="shared" si="1554"/>
        <v>-</v>
      </c>
      <c r="JG466" s="56" t="str">
        <f t="shared" si="1555"/>
        <v>-</v>
      </c>
      <c r="JH466" s="56" t="str">
        <f t="shared" si="1556"/>
        <v>-</v>
      </c>
      <c r="JI466" s="56" t="str">
        <f t="shared" si="1557"/>
        <v>-</v>
      </c>
      <c r="JJ466" s="56" t="str">
        <f t="shared" si="1558"/>
        <v>-</v>
      </c>
      <c r="JK466" s="56" t="str">
        <f t="shared" si="1559"/>
        <v>-</v>
      </c>
      <c r="JL466" s="56" t="str">
        <f t="shared" si="1560"/>
        <v>-</v>
      </c>
      <c r="JM466" s="56" t="str">
        <f t="shared" si="1561"/>
        <v>-</v>
      </c>
      <c r="JN466" s="56" t="str">
        <f t="shared" si="1562"/>
        <v>-</v>
      </c>
      <c r="JO466" s="56" t="str">
        <f t="shared" si="1563"/>
        <v>-</v>
      </c>
      <c r="JP466" s="56" t="str">
        <f t="shared" si="1564"/>
        <v>-</v>
      </c>
      <c r="JQ466" s="56" t="str">
        <f t="shared" si="1565"/>
        <v>-</v>
      </c>
      <c r="JR466" s="56" t="str">
        <f t="shared" si="1566"/>
        <v>-</v>
      </c>
      <c r="JS466" s="56" t="str">
        <f t="shared" si="1567"/>
        <v>-</v>
      </c>
      <c r="JT466" s="56" t="str">
        <f t="shared" si="1568"/>
        <v>-</v>
      </c>
      <c r="JU466" s="56" t="str">
        <f t="shared" si="1569"/>
        <v>-</v>
      </c>
      <c r="JV466" s="56" t="str">
        <f t="shared" si="1570"/>
        <v>-</v>
      </c>
      <c r="JW466" s="56" t="str">
        <f t="shared" si="1571"/>
        <v>-</v>
      </c>
      <c r="JX466" s="56" t="str">
        <f t="shared" si="1572"/>
        <v>-</v>
      </c>
      <c r="JY466" s="56" t="str">
        <f t="shared" si="1573"/>
        <v>-</v>
      </c>
      <c r="JZ466" s="56" t="str">
        <f t="shared" si="1574"/>
        <v>-</v>
      </c>
      <c r="KA466" s="444" t="s">
        <v>1247</v>
      </c>
      <c r="KB466" s="360">
        <f>IF(ISNUMBER(INDEX($EQ$15:$GK$521,$B466,EO$11)),MAX(KB$14:KB465)+1,0)</f>
        <v>0</v>
      </c>
      <c r="KC466" s="360" t="str">
        <f t="shared" si="1672"/>
        <v/>
      </c>
      <c r="KD466" s="373" t="s">
        <v>2</v>
      </c>
      <c r="KE466" s="215"/>
      <c r="KF466" s="60"/>
      <c r="KG466" s="60"/>
      <c r="KH466" s="60"/>
      <c r="KI466" s="60"/>
      <c r="KJ466" s="60"/>
      <c r="KK466" s="60"/>
      <c r="KL466" s="60"/>
      <c r="KM466" s="60"/>
      <c r="KN466" s="60"/>
      <c r="KO466" s="60"/>
      <c r="KP466" s="60"/>
      <c r="KQ466" s="60"/>
      <c r="KR466" s="60"/>
      <c r="KS466" s="60"/>
      <c r="KT466" s="60"/>
      <c r="KU466" s="60"/>
      <c r="KV466" s="60"/>
      <c r="KW466" s="60"/>
      <c r="KX466" s="60"/>
      <c r="KY466" s="60"/>
      <c r="KZ466" s="283" t="str">
        <f t="shared" si="1575"/>
        <v/>
      </c>
      <c r="LA466" s="26"/>
      <c r="LB466" s="18"/>
      <c r="LC466" s="18"/>
      <c r="LD466" s="18"/>
      <c r="LE466" s="18"/>
      <c r="LF466" s="18"/>
      <c r="LG466" s="18"/>
      <c r="LH466" s="18"/>
      <c r="LI466" s="18"/>
      <c r="LJ466" s="18"/>
      <c r="LK466" s="18"/>
      <c r="LL466" s="18"/>
      <c r="LM466" s="18"/>
      <c r="LN466" s="63"/>
      <c r="LO466" s="251">
        <f t="shared" si="1576"/>
        <v>0</v>
      </c>
      <c r="LP466" s="251">
        <f t="shared" si="1577"/>
        <v>0</v>
      </c>
      <c r="LQ466" s="251">
        <f t="shared" si="1578"/>
        <v>0</v>
      </c>
      <c r="LR466" s="251">
        <f t="shared" si="1579"/>
        <v>0</v>
      </c>
      <c r="LS466" s="251">
        <f t="shared" si="1580"/>
        <v>0</v>
      </c>
      <c r="LT466" s="251">
        <f t="shared" si="1581"/>
        <v>0</v>
      </c>
      <c r="LU466" s="251">
        <f t="shared" si="1582"/>
        <v>0</v>
      </c>
      <c r="LV466" s="251">
        <f t="shared" si="1583"/>
        <v>0</v>
      </c>
      <c r="LW466" s="251">
        <f t="shared" si="1584"/>
        <v>0</v>
      </c>
      <c r="LX466" s="251">
        <f t="shared" si="1585"/>
        <v>0</v>
      </c>
      <c r="LY466" s="251">
        <f t="shared" si="1586"/>
        <v>0</v>
      </c>
      <c r="LZ466" s="251">
        <f t="shared" si="1587"/>
        <v>0</v>
      </c>
      <c r="MA466" s="63" t="str">
        <f t="shared" si="1588"/>
        <v/>
      </c>
      <c r="MB466" s="63" t="str">
        <f t="shared" si="1480"/>
        <v/>
      </c>
      <c r="MC466" s="63">
        <f t="shared" si="1481"/>
        <v>452</v>
      </c>
      <c r="MD466" s="63" t="str">
        <f t="shared" si="1482"/>
        <v/>
      </c>
      <c r="ME466" s="63" t="str">
        <f t="shared" si="1483"/>
        <v/>
      </c>
      <c r="MF466" s="315" t="str">
        <f t="shared" si="1589"/>
        <v/>
      </c>
      <c r="MG466" s="315">
        <f>IF(ISNUMBER(MATCH(EO466,$ME$15:$ME$520,0)),0,MAX(MG$14:MG465)+1)</f>
        <v>0</v>
      </c>
      <c r="MH466" s="315" t="str">
        <f t="shared" si="1590"/>
        <v/>
      </c>
      <c r="MI466" s="369"/>
      <c r="MJ466" s="68"/>
      <c r="MK466" s="18"/>
      <c r="ML466" s="242"/>
      <c r="MM466" s="242"/>
      <c r="MN466" s="59"/>
      <c r="MO466" s="59"/>
      <c r="MP466" s="285"/>
      <c r="MQ466" s="59"/>
      <c r="MR466" s="59"/>
      <c r="MS466" s="285"/>
      <c r="MT466" s="59"/>
      <c r="MU466" s="285"/>
      <c r="MV466" s="59"/>
      <c r="MW466" s="59"/>
      <c r="MX466" s="59"/>
      <c r="MY466" s="59"/>
      <c r="MZ466" s="59"/>
      <c r="NA466" s="59"/>
      <c r="NB466" s="59"/>
      <c r="NC466" s="59"/>
      <c r="ND466" s="59"/>
      <c r="NE466" s="59"/>
      <c r="NF466" s="59"/>
      <c r="NG466" s="59"/>
      <c r="NH466" s="59"/>
      <c r="NI466" s="59"/>
      <c r="NJ466" s="59"/>
      <c r="NK466" s="59"/>
      <c r="NL466" s="454"/>
      <c r="NM466" s="454"/>
      <c r="NN466" s="59"/>
      <c r="NO466" s="18"/>
      <c r="NP466" s="18"/>
      <c r="NQ466" s="18"/>
      <c r="NR466" s="18"/>
      <c r="NS466" s="18"/>
      <c r="NT466" s="18"/>
      <c r="NU466" s="18"/>
      <c r="NV466" s="18"/>
      <c r="NW466" s="18"/>
      <c r="NX466" s="18"/>
      <c r="NY466" s="18"/>
      <c r="NZ466" s="18"/>
      <c r="OA466" s="18"/>
      <c r="OB466" s="18"/>
      <c r="OC466" s="18"/>
      <c r="OZ466" s="59"/>
      <c r="PA466" s="251" t="str">
        <f t="shared" si="1591"/>
        <v/>
      </c>
      <c r="PB466" s="251" t="str">
        <f t="shared" si="1592"/>
        <v/>
      </c>
      <c r="PC466" s="251" t="str">
        <f t="shared" si="1593"/>
        <v/>
      </c>
      <c r="PD466" s="251" t="str">
        <f t="shared" si="1594"/>
        <v/>
      </c>
      <c r="PE466" s="251" t="str">
        <f t="shared" si="1595"/>
        <v/>
      </c>
      <c r="PF466" s="251" t="str">
        <f t="shared" si="1596"/>
        <v/>
      </c>
      <c r="PG466" s="251" t="str">
        <f t="shared" si="1597"/>
        <v/>
      </c>
      <c r="PH466" s="251" t="str">
        <f t="shared" si="1598"/>
        <v/>
      </c>
      <c r="PI466" s="251" t="str">
        <f t="shared" si="1599"/>
        <v/>
      </c>
      <c r="PJ466" s="251" t="str">
        <f t="shared" si="1600"/>
        <v/>
      </c>
      <c r="PK466" s="251" t="str">
        <f t="shared" si="1601"/>
        <v/>
      </c>
      <c r="PL466" s="251" t="str">
        <f t="shared" si="1602"/>
        <v/>
      </c>
      <c r="PM466" s="251" t="str">
        <f t="shared" si="1603"/>
        <v/>
      </c>
      <c r="PN466" s="251" t="str">
        <f t="shared" si="1604"/>
        <v/>
      </c>
      <c r="PO466" s="251" t="str">
        <f t="shared" si="1605"/>
        <v/>
      </c>
      <c r="PP466" s="251" t="str">
        <f t="shared" si="1606"/>
        <v/>
      </c>
      <c r="PQ466" s="251" t="str">
        <f t="shared" si="1607"/>
        <v/>
      </c>
      <c r="PR466" s="251" t="str">
        <f t="shared" si="1608"/>
        <v/>
      </c>
      <c r="PS466" s="251" t="str">
        <f t="shared" si="1609"/>
        <v/>
      </c>
      <c r="PT466" s="251" t="str">
        <f t="shared" si="1610"/>
        <v/>
      </c>
      <c r="PU466" s="251" t="str">
        <f t="shared" si="1611"/>
        <v/>
      </c>
      <c r="PV466" s="251" t="str">
        <f t="shared" si="1612"/>
        <v/>
      </c>
      <c r="PW466" s="251" t="str">
        <f t="shared" si="1613"/>
        <v/>
      </c>
      <c r="PX466" s="251" t="str">
        <f t="shared" si="1614"/>
        <v/>
      </c>
      <c r="PY466" s="251" t="str">
        <f t="shared" si="1615"/>
        <v/>
      </c>
      <c r="PZ466" s="251" t="str">
        <f t="shared" si="1616"/>
        <v/>
      </c>
      <c r="QA466" s="251" t="str">
        <f t="shared" si="1617"/>
        <v/>
      </c>
      <c r="QB466" s="251" t="str">
        <f t="shared" si="1618"/>
        <v/>
      </c>
      <c r="QC466" s="251" t="str">
        <f t="shared" si="1619"/>
        <v/>
      </c>
      <c r="QD466" s="251" t="str">
        <f t="shared" si="1620"/>
        <v/>
      </c>
      <c r="QE466" s="251" t="str">
        <f t="shared" si="1621"/>
        <v/>
      </c>
      <c r="QF466" s="63">
        <f t="shared" si="1622"/>
        <v>0</v>
      </c>
      <c r="QG466" s="59"/>
      <c r="QH466" s="59"/>
      <c r="QI466" s="59"/>
      <c r="QJ466" s="59"/>
      <c r="QK466" s="59"/>
      <c r="QL466" s="59"/>
      <c r="QM466" s="59"/>
      <c r="QN466" s="59"/>
    </row>
    <row r="467" spans="1:456" ht="6.75" customHeight="1" x14ac:dyDescent="0.25">
      <c r="A467" s="68"/>
      <c r="B467" s="389" t="str">
        <f t="shared" si="1484"/>
        <v/>
      </c>
      <c r="C467" s="72"/>
      <c r="D467" s="188"/>
      <c r="E467" s="59"/>
      <c r="F467" s="229"/>
      <c r="G467" s="295"/>
      <c r="H467" s="295"/>
      <c r="I467" s="229"/>
      <c r="J467" s="295"/>
      <c r="K467" s="295"/>
      <c r="L467" s="229"/>
      <c r="M467" s="295"/>
      <c r="N467" s="295"/>
      <c r="O467" s="229"/>
      <c r="P467" s="295"/>
      <c r="Q467" s="295"/>
      <c r="R467" s="229"/>
      <c r="S467" s="230"/>
      <c r="T467" s="231"/>
      <c r="U467" s="229"/>
      <c r="V467" s="230"/>
      <c r="W467" s="231"/>
      <c r="X467" s="229"/>
      <c r="Y467" s="230"/>
      <c r="Z467" s="231"/>
      <c r="AA467" s="229"/>
      <c r="AB467" s="295"/>
      <c r="AC467" s="295"/>
      <c r="AD467" s="229"/>
      <c r="AE467" s="295"/>
      <c r="AF467" s="295"/>
      <c r="AG467" s="229"/>
      <c r="AH467" s="295"/>
      <c r="AI467" s="295"/>
      <c r="AJ467" s="229"/>
      <c r="AK467" s="295"/>
      <c r="AL467" s="295"/>
      <c r="AM467" s="229"/>
      <c r="AN467" s="295"/>
      <c r="AO467" s="295"/>
      <c r="AP467" s="243"/>
      <c r="AQ467" s="295"/>
      <c r="AR467" s="290"/>
      <c r="AS467" s="243"/>
      <c r="AT467" s="295"/>
      <c r="AU467" s="290"/>
      <c r="AV467" s="229"/>
      <c r="AW467" s="230"/>
      <c r="AX467" s="231"/>
      <c r="AY467" s="229"/>
      <c r="AZ467" s="230"/>
      <c r="BA467" s="231"/>
      <c r="BB467" s="229"/>
      <c r="BC467" s="230"/>
      <c r="BD467" s="231"/>
      <c r="BE467" s="229"/>
      <c r="BF467" s="230"/>
      <c r="BG467" s="231"/>
      <c r="BH467" s="229"/>
      <c r="BI467" s="230"/>
      <c r="BJ467" s="231"/>
      <c r="BK467" s="243"/>
      <c r="BL467" s="230"/>
      <c r="BM467" s="231"/>
      <c r="BN467" s="243"/>
      <c r="BO467" s="230"/>
      <c r="BP467" s="231"/>
      <c r="BQ467" s="229"/>
      <c r="BR467" s="230"/>
      <c r="BS467" s="231"/>
      <c r="BT467" s="229"/>
      <c r="BU467" s="230"/>
      <c r="BV467" s="231"/>
      <c r="BW467" s="229"/>
      <c r="BX467" s="230"/>
      <c r="BY467" s="231"/>
      <c r="BZ467" s="229"/>
      <c r="CA467" s="230"/>
      <c r="CB467" s="231"/>
      <c r="CC467" s="229"/>
      <c r="CD467" s="230"/>
      <c r="CE467" s="231"/>
      <c r="CF467" s="331"/>
      <c r="CG467" s="332"/>
      <c r="CH467" s="385"/>
      <c r="CI467" s="331"/>
      <c r="CJ467" s="332"/>
      <c r="CK467" s="385"/>
      <c r="CL467" s="243"/>
      <c r="CM467" s="230"/>
      <c r="CN467" s="354"/>
      <c r="CO467" s="243"/>
      <c r="CP467" s="230"/>
      <c r="CQ467" s="231"/>
      <c r="CR467" s="331"/>
      <c r="CS467" s="332"/>
      <c r="CT467" s="333"/>
      <c r="CU467" s="229"/>
      <c r="CV467" s="230"/>
      <c r="CW467" s="231"/>
      <c r="CX467" s="331"/>
      <c r="CY467" s="332"/>
      <c r="CZ467" s="333"/>
      <c r="DA467" s="331"/>
      <c r="DB467" s="332"/>
      <c r="DC467" s="333"/>
      <c r="DD467" s="331"/>
      <c r="DE467" s="332"/>
      <c r="DF467" s="333"/>
      <c r="DG467" s="331"/>
      <c r="DH467" s="332"/>
      <c r="DI467" s="333"/>
      <c r="DJ467" s="229"/>
      <c r="DK467" s="230"/>
      <c r="DL467" s="231"/>
      <c r="DM467" s="229"/>
      <c r="DN467" s="230"/>
      <c r="DO467" s="231"/>
      <c r="DP467" s="331"/>
      <c r="DQ467" s="332"/>
      <c r="DR467" s="333"/>
      <c r="DS467" s="331"/>
      <c r="DT467" s="332"/>
      <c r="DU467" s="333"/>
      <c r="DV467" s="331"/>
      <c r="DW467" s="332"/>
      <c r="DX467" s="333"/>
      <c r="DY467" s="331"/>
      <c r="DZ467" s="332"/>
      <c r="EA467" s="333"/>
      <c r="EB467" s="331"/>
      <c r="EC467" s="332"/>
      <c r="ED467" s="333"/>
      <c r="EE467" s="331"/>
      <c r="EF467" s="332"/>
      <c r="EG467" s="333"/>
      <c r="EH467" s="229"/>
      <c r="EI467" s="230"/>
      <c r="EJ467" s="231"/>
      <c r="EK467" s="229"/>
      <c r="EL467" s="230"/>
      <c r="EM467" s="231"/>
      <c r="EN467" s="244"/>
      <c r="EO467" s="269" t="str">
        <f t="shared" si="1485"/>
        <v/>
      </c>
      <c r="EP467" s="444" t="s">
        <v>1247</v>
      </c>
      <c r="EQ467" s="360" t="str">
        <f t="shared" si="1623"/>
        <v/>
      </c>
      <c r="ER467" s="360" t="str">
        <f t="shared" si="1624"/>
        <v/>
      </c>
      <c r="ES467" s="360" t="str">
        <f t="shared" si="1625"/>
        <v/>
      </c>
      <c r="ET467" s="360" t="str">
        <f t="shared" si="1626"/>
        <v/>
      </c>
      <c r="EU467" s="360" t="str">
        <f t="shared" si="1627"/>
        <v/>
      </c>
      <c r="EV467" s="360" t="str">
        <f t="shared" si="1628"/>
        <v/>
      </c>
      <c r="EW467" s="360" t="str">
        <f t="shared" si="1629"/>
        <v/>
      </c>
      <c r="EX467" s="360" t="str">
        <f t="shared" si="1630"/>
        <v/>
      </c>
      <c r="EY467" s="360" t="str">
        <f t="shared" si="1631"/>
        <v/>
      </c>
      <c r="EZ467" s="360" t="str">
        <f t="shared" si="1632"/>
        <v/>
      </c>
      <c r="FA467" s="360" t="str">
        <f t="shared" si="1633"/>
        <v/>
      </c>
      <c r="FB467" s="360" t="str">
        <f t="shared" si="1634"/>
        <v/>
      </c>
      <c r="FC467" s="360" t="str">
        <f t="shared" si="1635"/>
        <v/>
      </c>
      <c r="FD467" s="360" t="str">
        <f t="shared" si="1636"/>
        <v/>
      </c>
      <c r="FE467" s="360" t="str">
        <f t="shared" si="1637"/>
        <v/>
      </c>
      <c r="FF467" s="360" t="str">
        <f t="shared" si="1638"/>
        <v/>
      </c>
      <c r="FG467" s="360" t="str">
        <f t="shared" si="1639"/>
        <v/>
      </c>
      <c r="FH467" s="360" t="str">
        <f t="shared" si="1640"/>
        <v/>
      </c>
      <c r="FI467" s="360" t="str">
        <f t="shared" si="1641"/>
        <v/>
      </c>
      <c r="FJ467" s="360" t="str">
        <f t="shared" si="1642"/>
        <v/>
      </c>
      <c r="FK467" s="360" t="str">
        <f t="shared" si="1643"/>
        <v/>
      </c>
      <c r="FL467" s="360" t="str">
        <f t="shared" si="1644"/>
        <v/>
      </c>
      <c r="FM467" s="360" t="str">
        <f t="shared" si="1645"/>
        <v/>
      </c>
      <c r="FN467" s="360" t="str">
        <f t="shared" si="1646"/>
        <v/>
      </c>
      <c r="FO467" s="360" t="str">
        <f t="shared" si="1647"/>
        <v/>
      </c>
      <c r="FP467" s="360" t="str">
        <f t="shared" si="1648"/>
        <v/>
      </c>
      <c r="FQ467" s="360" t="str">
        <f t="shared" si="1649"/>
        <v/>
      </c>
      <c r="FR467" s="360" t="str">
        <f t="shared" si="1650"/>
        <v/>
      </c>
      <c r="FS467" s="360" t="str">
        <f t="shared" si="1651"/>
        <v/>
      </c>
      <c r="FT467" s="360" t="str">
        <f t="shared" si="1486"/>
        <v/>
      </c>
      <c r="FU467" s="360" t="str">
        <f t="shared" si="1652"/>
        <v/>
      </c>
      <c r="FV467" s="360" t="str">
        <f t="shared" si="1653"/>
        <v/>
      </c>
      <c r="FW467" s="360" t="str">
        <f t="shared" si="1654"/>
        <v/>
      </c>
      <c r="FX467" s="360" t="str">
        <f t="shared" si="1655"/>
        <v/>
      </c>
      <c r="FY467" s="360" t="str">
        <f t="shared" si="1656"/>
        <v/>
      </c>
      <c r="FZ467" s="360" t="str">
        <f t="shared" si="1657"/>
        <v/>
      </c>
      <c r="GA467" s="360" t="str">
        <f t="shared" si="1658"/>
        <v/>
      </c>
      <c r="GB467" s="360" t="str">
        <f t="shared" si="1659"/>
        <v/>
      </c>
      <c r="GC467" s="360" t="str">
        <f t="shared" si="1660"/>
        <v/>
      </c>
      <c r="GD467" s="360" t="str">
        <f t="shared" si="1661"/>
        <v/>
      </c>
      <c r="GE467" s="360" t="str">
        <f t="shared" si="1662"/>
        <v/>
      </c>
      <c r="GF467" s="360" t="str">
        <f t="shared" si="1663"/>
        <v/>
      </c>
      <c r="GG467" s="360" t="str">
        <f t="shared" si="1664"/>
        <v/>
      </c>
      <c r="GH467" s="360" t="str">
        <f t="shared" si="1665"/>
        <v/>
      </c>
      <c r="GI467" s="360" t="str">
        <f t="shared" si="1666"/>
        <v/>
      </c>
      <c r="GJ467" s="360" t="str">
        <f t="shared" si="1667"/>
        <v/>
      </c>
      <c r="GK467" s="444" t="s">
        <v>1247</v>
      </c>
      <c r="GL467" s="361" t="str">
        <f t="shared" si="1487"/>
        <v>-</v>
      </c>
      <c r="GM467" s="361" t="str">
        <f t="shared" si="1488"/>
        <v>-</v>
      </c>
      <c r="GN467" s="361" t="str">
        <f t="shared" si="1489"/>
        <v>-</v>
      </c>
      <c r="GO467" s="361" t="str">
        <f t="shared" si="1490"/>
        <v>-</v>
      </c>
      <c r="GP467" s="361" t="str">
        <f t="shared" si="1491"/>
        <v>-</v>
      </c>
      <c r="GQ467" s="361" t="str">
        <f t="shared" si="1492"/>
        <v>-</v>
      </c>
      <c r="GR467" s="361" t="str">
        <f t="shared" si="1493"/>
        <v>-</v>
      </c>
      <c r="GS467" s="361" t="str">
        <f t="shared" si="1494"/>
        <v>-</v>
      </c>
      <c r="GT467" s="361" t="str">
        <f t="shared" si="1495"/>
        <v>-</v>
      </c>
      <c r="GU467" s="361" t="str">
        <f t="shared" si="1496"/>
        <v>-</v>
      </c>
      <c r="GV467" s="361" t="str">
        <f t="shared" si="1497"/>
        <v>-</v>
      </c>
      <c r="GW467" s="361" t="str">
        <f t="shared" si="1498"/>
        <v>-</v>
      </c>
      <c r="GX467" s="361" t="str">
        <f t="shared" si="1499"/>
        <v>-</v>
      </c>
      <c r="GY467" s="361" t="str">
        <f t="shared" si="1500"/>
        <v>-</v>
      </c>
      <c r="GZ467" s="361" t="str">
        <f t="shared" si="1501"/>
        <v>-</v>
      </c>
      <c r="HA467" s="361" t="str">
        <f t="shared" si="1502"/>
        <v>-</v>
      </c>
      <c r="HB467" s="361" t="str">
        <f t="shared" si="1503"/>
        <v>-</v>
      </c>
      <c r="HC467" s="361" t="str">
        <f t="shared" si="1504"/>
        <v>-</v>
      </c>
      <c r="HD467" s="361" t="str">
        <f t="shared" si="1505"/>
        <v>-</v>
      </c>
      <c r="HE467" s="361" t="str">
        <f t="shared" si="1506"/>
        <v>-</v>
      </c>
      <c r="HF467" s="361" t="str">
        <f t="shared" si="1507"/>
        <v>-</v>
      </c>
      <c r="HG467" s="361" t="str">
        <f t="shared" si="1508"/>
        <v>-</v>
      </c>
      <c r="HH467" s="361" t="str">
        <f t="shared" si="1509"/>
        <v>-</v>
      </c>
      <c r="HI467" s="361" t="str">
        <f t="shared" si="1510"/>
        <v>-</v>
      </c>
      <c r="HJ467" s="361" t="str">
        <f t="shared" si="1511"/>
        <v>-</v>
      </c>
      <c r="HK467" s="361" t="str">
        <f t="shared" si="1512"/>
        <v>-</v>
      </c>
      <c r="HL467" s="361" t="str">
        <f t="shared" si="1513"/>
        <v>-</v>
      </c>
      <c r="HM467" s="361" t="str">
        <f t="shared" si="1514"/>
        <v>-</v>
      </c>
      <c r="HN467" s="361" t="str">
        <f t="shared" si="1515"/>
        <v>-</v>
      </c>
      <c r="HO467" s="361" t="str">
        <f t="shared" si="1516"/>
        <v>-</v>
      </c>
      <c r="HP467" s="361" t="str">
        <f t="shared" si="1517"/>
        <v>-</v>
      </c>
      <c r="HQ467" s="361" t="str">
        <f t="shared" si="1518"/>
        <v>-</v>
      </c>
      <c r="HR467" s="361" t="str">
        <f t="shared" si="1519"/>
        <v>-</v>
      </c>
      <c r="HS467" s="361" t="str">
        <f t="shared" si="1520"/>
        <v>-</v>
      </c>
      <c r="HT467" s="361" t="str">
        <f t="shared" si="1521"/>
        <v>-</v>
      </c>
      <c r="HU467" s="361" t="str">
        <f t="shared" si="1522"/>
        <v>-</v>
      </c>
      <c r="HV467" s="361" t="str">
        <f t="shared" si="1523"/>
        <v>-</v>
      </c>
      <c r="HW467" s="361" t="str">
        <f t="shared" si="1524"/>
        <v>-</v>
      </c>
      <c r="HX467" s="361" t="str">
        <f t="shared" si="1525"/>
        <v>-</v>
      </c>
      <c r="HY467" s="361" t="str">
        <f t="shared" si="1526"/>
        <v>-</v>
      </c>
      <c r="HZ467" s="361" t="str">
        <f t="shared" si="1527"/>
        <v>-</v>
      </c>
      <c r="IA467" s="361" t="str">
        <f t="shared" si="1528"/>
        <v>-</v>
      </c>
      <c r="IB467" s="361" t="str">
        <f t="shared" si="1529"/>
        <v>-</v>
      </c>
      <c r="IC467" s="361" t="str">
        <f t="shared" si="1530"/>
        <v>-</v>
      </c>
      <c r="ID467" s="361" t="str">
        <f t="shared" si="1531"/>
        <v>-</v>
      </c>
      <c r="IE467" s="361" t="str">
        <f t="shared" si="1532"/>
        <v>-</v>
      </c>
      <c r="IF467" s="444" t="s">
        <v>1247</v>
      </c>
      <c r="IG467" s="56" t="str">
        <f t="shared" si="1668"/>
        <v>-</v>
      </c>
      <c r="IH467" s="56" t="str">
        <f t="shared" si="1669"/>
        <v>-</v>
      </c>
      <c r="II467" s="56" t="str">
        <f t="shared" si="1670"/>
        <v>-</v>
      </c>
      <c r="IJ467" s="56" t="str">
        <f t="shared" si="1671"/>
        <v>-</v>
      </c>
      <c r="IK467" s="56" t="str">
        <f t="shared" si="1533"/>
        <v>-</v>
      </c>
      <c r="IL467" s="56" t="str">
        <f t="shared" si="1534"/>
        <v>-</v>
      </c>
      <c r="IM467" s="56" t="str">
        <f t="shared" si="1535"/>
        <v>-</v>
      </c>
      <c r="IN467" s="56" t="str">
        <f t="shared" si="1536"/>
        <v>-</v>
      </c>
      <c r="IO467" s="56" t="str">
        <f t="shared" si="1537"/>
        <v>-</v>
      </c>
      <c r="IP467" s="56" t="str">
        <f t="shared" si="1538"/>
        <v>-</v>
      </c>
      <c r="IQ467" s="56" t="str">
        <f t="shared" si="1539"/>
        <v>-</v>
      </c>
      <c r="IR467" s="56" t="str">
        <f t="shared" si="1540"/>
        <v>-</v>
      </c>
      <c r="IS467" s="56" t="str">
        <f t="shared" si="1541"/>
        <v>-</v>
      </c>
      <c r="IT467" s="56" t="str">
        <f t="shared" si="1542"/>
        <v>-</v>
      </c>
      <c r="IU467" s="56" t="str">
        <f t="shared" si="1543"/>
        <v>-</v>
      </c>
      <c r="IV467" s="56" t="str">
        <f t="shared" si="1544"/>
        <v>-</v>
      </c>
      <c r="IW467" s="56" t="str">
        <f t="shared" si="1545"/>
        <v>-</v>
      </c>
      <c r="IX467" s="56" t="str">
        <f t="shared" si="1546"/>
        <v>-</v>
      </c>
      <c r="IY467" s="56" t="str">
        <f t="shared" si="1547"/>
        <v>-</v>
      </c>
      <c r="IZ467" s="56" t="str">
        <f t="shared" si="1548"/>
        <v>-</v>
      </c>
      <c r="JA467" s="56" t="str">
        <f t="shared" si="1549"/>
        <v>-</v>
      </c>
      <c r="JB467" s="56" t="str">
        <f t="shared" si="1550"/>
        <v>-</v>
      </c>
      <c r="JC467" s="56" t="str">
        <f t="shared" si="1551"/>
        <v>-</v>
      </c>
      <c r="JD467" s="56" t="str">
        <f t="shared" si="1552"/>
        <v>-</v>
      </c>
      <c r="JE467" s="56" t="str">
        <f t="shared" si="1553"/>
        <v>-</v>
      </c>
      <c r="JF467" s="56" t="str">
        <f t="shared" si="1554"/>
        <v>-</v>
      </c>
      <c r="JG467" s="56" t="str">
        <f t="shared" si="1555"/>
        <v>-</v>
      </c>
      <c r="JH467" s="56" t="str">
        <f t="shared" si="1556"/>
        <v>-</v>
      </c>
      <c r="JI467" s="56" t="str">
        <f t="shared" si="1557"/>
        <v>-</v>
      </c>
      <c r="JJ467" s="56" t="str">
        <f t="shared" si="1558"/>
        <v>-</v>
      </c>
      <c r="JK467" s="56" t="str">
        <f t="shared" si="1559"/>
        <v>-</v>
      </c>
      <c r="JL467" s="56" t="str">
        <f t="shared" si="1560"/>
        <v>-</v>
      </c>
      <c r="JM467" s="56" t="str">
        <f t="shared" si="1561"/>
        <v>-</v>
      </c>
      <c r="JN467" s="56" t="str">
        <f t="shared" si="1562"/>
        <v>-</v>
      </c>
      <c r="JO467" s="56" t="str">
        <f t="shared" si="1563"/>
        <v>-</v>
      </c>
      <c r="JP467" s="56" t="str">
        <f t="shared" si="1564"/>
        <v>-</v>
      </c>
      <c r="JQ467" s="56" t="str">
        <f t="shared" si="1565"/>
        <v>-</v>
      </c>
      <c r="JR467" s="56" t="str">
        <f t="shared" si="1566"/>
        <v>-</v>
      </c>
      <c r="JS467" s="56" t="str">
        <f t="shared" si="1567"/>
        <v>-</v>
      </c>
      <c r="JT467" s="56" t="str">
        <f t="shared" si="1568"/>
        <v>-</v>
      </c>
      <c r="JU467" s="56" t="str">
        <f t="shared" si="1569"/>
        <v>-</v>
      </c>
      <c r="JV467" s="56" t="str">
        <f t="shared" si="1570"/>
        <v>-</v>
      </c>
      <c r="JW467" s="56" t="str">
        <f t="shared" si="1571"/>
        <v>-</v>
      </c>
      <c r="JX467" s="56" t="str">
        <f t="shared" si="1572"/>
        <v>-</v>
      </c>
      <c r="JY467" s="56" t="str">
        <f t="shared" si="1573"/>
        <v>-</v>
      </c>
      <c r="JZ467" s="56" t="str">
        <f t="shared" si="1574"/>
        <v>-</v>
      </c>
      <c r="KA467" s="444" t="s">
        <v>1247</v>
      </c>
      <c r="KB467" s="360">
        <f>IF(ISNUMBER(INDEX($EQ$15:$GK$521,$B467,EO$11)),MAX(KB$14:KB466)+1,0)</f>
        <v>0</v>
      </c>
      <c r="KC467" s="360" t="str">
        <f t="shared" si="1672"/>
        <v/>
      </c>
      <c r="KD467" s="373" t="s">
        <v>2</v>
      </c>
      <c r="KE467" s="215"/>
      <c r="KF467" s="60"/>
      <c r="KG467" s="60"/>
      <c r="KH467" s="60"/>
      <c r="KI467" s="60"/>
      <c r="KJ467" s="60"/>
      <c r="KK467" s="60"/>
      <c r="KL467" s="60"/>
      <c r="KM467" s="60"/>
      <c r="KN467" s="60"/>
      <c r="KO467" s="60"/>
      <c r="KP467" s="60"/>
      <c r="KQ467" s="60"/>
      <c r="KR467" s="60"/>
      <c r="KS467" s="60"/>
      <c r="KT467" s="60"/>
      <c r="KU467" s="60"/>
      <c r="KV467" s="60"/>
      <c r="KW467" s="60"/>
      <c r="KX467" s="60"/>
      <c r="KY467" s="60"/>
      <c r="KZ467" s="283" t="str">
        <f t="shared" si="1575"/>
        <v/>
      </c>
      <c r="LA467" s="26"/>
      <c r="LB467" s="18"/>
      <c r="LC467" s="18"/>
      <c r="LD467" s="18"/>
      <c r="LE467" s="18"/>
      <c r="LF467" s="18"/>
      <c r="LG467" s="18"/>
      <c r="LH467" s="18"/>
      <c r="LI467" s="18"/>
      <c r="LJ467" s="18"/>
      <c r="LK467" s="18"/>
      <c r="LL467" s="18"/>
      <c r="LM467" s="18"/>
      <c r="LN467" s="63"/>
      <c r="LO467" s="251">
        <f t="shared" si="1576"/>
        <v>0</v>
      </c>
      <c r="LP467" s="251">
        <f t="shared" si="1577"/>
        <v>0</v>
      </c>
      <c r="LQ467" s="251">
        <f t="shared" si="1578"/>
        <v>0</v>
      </c>
      <c r="LR467" s="251">
        <f t="shared" si="1579"/>
        <v>0</v>
      </c>
      <c r="LS467" s="251">
        <f t="shared" si="1580"/>
        <v>0</v>
      </c>
      <c r="LT467" s="251">
        <f t="shared" si="1581"/>
        <v>0</v>
      </c>
      <c r="LU467" s="251">
        <f t="shared" si="1582"/>
        <v>0</v>
      </c>
      <c r="LV467" s="251">
        <f t="shared" si="1583"/>
        <v>0</v>
      </c>
      <c r="LW467" s="251">
        <f t="shared" si="1584"/>
        <v>0</v>
      </c>
      <c r="LX467" s="251">
        <f t="shared" si="1585"/>
        <v>0</v>
      </c>
      <c r="LY467" s="251">
        <f t="shared" si="1586"/>
        <v>0</v>
      </c>
      <c r="LZ467" s="251">
        <f t="shared" si="1587"/>
        <v>0</v>
      </c>
      <c r="MA467" s="63" t="str">
        <f t="shared" si="1588"/>
        <v/>
      </c>
      <c r="MB467" s="63" t="str">
        <f t="shared" si="1480"/>
        <v/>
      </c>
      <c r="MC467" s="63">
        <f t="shared" si="1481"/>
        <v>453</v>
      </c>
      <c r="MD467" s="63" t="str">
        <f t="shared" si="1482"/>
        <v/>
      </c>
      <c r="ME467" s="63" t="str">
        <f t="shared" si="1483"/>
        <v/>
      </c>
      <c r="MF467" s="315" t="str">
        <f t="shared" si="1589"/>
        <v/>
      </c>
      <c r="MG467" s="315">
        <f>IF(ISNUMBER(MATCH(EO467,$ME$15:$ME$520,0)),0,MAX(MG$14:MG466)+1)</f>
        <v>0</v>
      </c>
      <c r="MH467" s="315" t="str">
        <f t="shared" si="1590"/>
        <v/>
      </c>
      <c r="MI467" s="369"/>
      <c r="MJ467" s="68"/>
      <c r="MK467" s="18"/>
      <c r="ML467" s="242"/>
      <c r="MM467" s="242"/>
      <c r="MN467" s="59"/>
      <c r="MO467" s="59"/>
      <c r="MP467" s="285"/>
      <c r="MQ467" s="59"/>
      <c r="MR467" s="59"/>
      <c r="MS467" s="285"/>
      <c r="MT467" s="59"/>
      <c r="MU467" s="285"/>
      <c r="MV467" s="59"/>
      <c r="MW467" s="59"/>
      <c r="MX467" s="59"/>
      <c r="MY467" s="59"/>
      <c r="MZ467" s="59"/>
      <c r="NA467" s="59"/>
      <c r="NB467" s="59"/>
      <c r="NC467" s="59"/>
      <c r="ND467" s="59"/>
      <c r="NE467" s="59"/>
      <c r="NF467" s="59"/>
      <c r="NG467" s="59"/>
      <c r="NH467" s="59"/>
      <c r="NI467" s="59"/>
      <c r="NJ467" s="59"/>
      <c r="NK467" s="59"/>
      <c r="NL467" s="454"/>
      <c r="NM467" s="454"/>
      <c r="NN467" s="59"/>
      <c r="NO467" s="18"/>
      <c r="NP467" s="18"/>
      <c r="NQ467" s="18"/>
      <c r="NR467" s="18"/>
      <c r="NS467" s="18"/>
      <c r="NT467" s="18"/>
      <c r="NU467" s="18"/>
      <c r="NV467" s="18"/>
      <c r="NW467" s="18"/>
      <c r="NX467" s="18"/>
      <c r="NY467" s="18"/>
      <c r="NZ467" s="18"/>
      <c r="OA467" s="18"/>
      <c r="OB467" s="18"/>
      <c r="OC467" s="18"/>
      <c r="OZ467" s="59"/>
      <c r="PA467" s="251" t="str">
        <f t="shared" si="1591"/>
        <v/>
      </c>
      <c r="PB467" s="251" t="str">
        <f t="shared" si="1592"/>
        <v/>
      </c>
      <c r="PC467" s="251" t="str">
        <f t="shared" si="1593"/>
        <v/>
      </c>
      <c r="PD467" s="251" t="str">
        <f t="shared" si="1594"/>
        <v/>
      </c>
      <c r="PE467" s="251" t="str">
        <f t="shared" si="1595"/>
        <v/>
      </c>
      <c r="PF467" s="251" t="str">
        <f t="shared" si="1596"/>
        <v/>
      </c>
      <c r="PG467" s="251" t="str">
        <f t="shared" si="1597"/>
        <v/>
      </c>
      <c r="PH467" s="251" t="str">
        <f t="shared" si="1598"/>
        <v/>
      </c>
      <c r="PI467" s="251" t="str">
        <f t="shared" si="1599"/>
        <v/>
      </c>
      <c r="PJ467" s="251" t="str">
        <f t="shared" si="1600"/>
        <v/>
      </c>
      <c r="PK467" s="251" t="str">
        <f t="shared" si="1601"/>
        <v/>
      </c>
      <c r="PL467" s="251" t="str">
        <f t="shared" si="1602"/>
        <v/>
      </c>
      <c r="PM467" s="251" t="str">
        <f t="shared" si="1603"/>
        <v/>
      </c>
      <c r="PN467" s="251" t="str">
        <f t="shared" si="1604"/>
        <v/>
      </c>
      <c r="PO467" s="251" t="str">
        <f t="shared" si="1605"/>
        <v/>
      </c>
      <c r="PP467" s="251" t="str">
        <f t="shared" si="1606"/>
        <v/>
      </c>
      <c r="PQ467" s="251" t="str">
        <f t="shared" si="1607"/>
        <v/>
      </c>
      <c r="PR467" s="251" t="str">
        <f t="shared" si="1608"/>
        <v/>
      </c>
      <c r="PS467" s="251" t="str">
        <f t="shared" si="1609"/>
        <v/>
      </c>
      <c r="PT467" s="251" t="str">
        <f t="shared" si="1610"/>
        <v/>
      </c>
      <c r="PU467" s="251" t="str">
        <f t="shared" si="1611"/>
        <v/>
      </c>
      <c r="PV467" s="251" t="str">
        <f t="shared" si="1612"/>
        <v/>
      </c>
      <c r="PW467" s="251" t="str">
        <f t="shared" si="1613"/>
        <v/>
      </c>
      <c r="PX467" s="251" t="str">
        <f t="shared" si="1614"/>
        <v/>
      </c>
      <c r="PY467" s="251" t="str">
        <f t="shared" si="1615"/>
        <v/>
      </c>
      <c r="PZ467" s="251" t="str">
        <f t="shared" si="1616"/>
        <v/>
      </c>
      <c r="QA467" s="251" t="str">
        <f t="shared" si="1617"/>
        <v/>
      </c>
      <c r="QB467" s="251" t="str">
        <f t="shared" si="1618"/>
        <v/>
      </c>
      <c r="QC467" s="251" t="str">
        <f t="shared" si="1619"/>
        <v/>
      </c>
      <c r="QD467" s="251" t="str">
        <f t="shared" si="1620"/>
        <v/>
      </c>
      <c r="QE467" s="251" t="str">
        <f t="shared" si="1621"/>
        <v/>
      </c>
      <c r="QF467" s="63">
        <f t="shared" si="1622"/>
        <v>0</v>
      </c>
      <c r="QG467" s="59"/>
      <c r="QH467" s="59"/>
      <c r="QI467" s="59"/>
      <c r="QJ467" s="59"/>
      <c r="QK467" s="59"/>
      <c r="QL467" s="59"/>
      <c r="QM467" s="59"/>
      <c r="QN467" s="59"/>
    </row>
    <row r="468" spans="1:456" ht="6.75" customHeight="1" x14ac:dyDescent="0.25">
      <c r="A468" s="68"/>
      <c r="B468" s="389" t="str">
        <f t="shared" si="1484"/>
        <v/>
      </c>
      <c r="C468" s="72"/>
      <c r="D468" s="188"/>
      <c r="E468" s="59"/>
      <c r="F468" s="229"/>
      <c r="G468" s="295"/>
      <c r="H468" s="295"/>
      <c r="I468" s="229"/>
      <c r="J468" s="295"/>
      <c r="K468" s="295"/>
      <c r="L468" s="229"/>
      <c r="M468" s="295"/>
      <c r="N468" s="295"/>
      <c r="O468" s="229"/>
      <c r="P468" s="295"/>
      <c r="Q468" s="295"/>
      <c r="R468" s="229"/>
      <c r="S468" s="230"/>
      <c r="T468" s="231"/>
      <c r="U468" s="229"/>
      <c r="V468" s="230"/>
      <c r="W468" s="231"/>
      <c r="X468" s="229"/>
      <c r="Y468" s="230"/>
      <c r="Z468" s="231"/>
      <c r="AA468" s="229"/>
      <c r="AB468" s="295"/>
      <c r="AC468" s="295"/>
      <c r="AD468" s="229"/>
      <c r="AE468" s="295"/>
      <c r="AF468" s="295"/>
      <c r="AG468" s="229"/>
      <c r="AH468" s="295"/>
      <c r="AI468" s="295"/>
      <c r="AJ468" s="229"/>
      <c r="AK468" s="295"/>
      <c r="AL468" s="295"/>
      <c r="AM468" s="229"/>
      <c r="AN468" s="295"/>
      <c r="AO468" s="295"/>
      <c r="AP468" s="243"/>
      <c r="AQ468" s="295"/>
      <c r="AR468" s="290"/>
      <c r="AS468" s="243"/>
      <c r="AT468" s="295"/>
      <c r="AU468" s="290"/>
      <c r="AV468" s="229"/>
      <c r="AW468" s="230"/>
      <c r="AX468" s="231"/>
      <c r="AY468" s="229"/>
      <c r="AZ468" s="230"/>
      <c r="BA468" s="231"/>
      <c r="BB468" s="229"/>
      <c r="BC468" s="230"/>
      <c r="BD468" s="231"/>
      <c r="BE468" s="229"/>
      <c r="BF468" s="230"/>
      <c r="BG468" s="231"/>
      <c r="BH468" s="229"/>
      <c r="BI468" s="230"/>
      <c r="BJ468" s="231"/>
      <c r="BK468" s="243"/>
      <c r="BL468" s="230"/>
      <c r="BM468" s="231"/>
      <c r="BN468" s="243"/>
      <c r="BO468" s="230"/>
      <c r="BP468" s="231"/>
      <c r="BQ468" s="229"/>
      <c r="BR468" s="230"/>
      <c r="BS468" s="231"/>
      <c r="BT468" s="229"/>
      <c r="BU468" s="230"/>
      <c r="BV468" s="231"/>
      <c r="BW468" s="229"/>
      <c r="BX468" s="230"/>
      <c r="BY468" s="231"/>
      <c r="BZ468" s="229"/>
      <c r="CA468" s="230"/>
      <c r="CB468" s="231"/>
      <c r="CC468" s="229"/>
      <c r="CD468" s="230"/>
      <c r="CE468" s="231"/>
      <c r="CF468" s="331"/>
      <c r="CG468" s="332"/>
      <c r="CH468" s="385"/>
      <c r="CI468" s="331"/>
      <c r="CJ468" s="332"/>
      <c r="CK468" s="385"/>
      <c r="CL468" s="243"/>
      <c r="CM468" s="230"/>
      <c r="CN468" s="354"/>
      <c r="CO468" s="243"/>
      <c r="CP468" s="230"/>
      <c r="CQ468" s="231"/>
      <c r="CR468" s="331"/>
      <c r="CS468" s="332"/>
      <c r="CT468" s="333"/>
      <c r="CU468" s="229"/>
      <c r="CV468" s="230"/>
      <c r="CW468" s="231"/>
      <c r="CX468" s="331"/>
      <c r="CY468" s="332"/>
      <c r="CZ468" s="333"/>
      <c r="DA468" s="331"/>
      <c r="DB468" s="332"/>
      <c r="DC468" s="333"/>
      <c r="DD468" s="331"/>
      <c r="DE468" s="332"/>
      <c r="DF468" s="333"/>
      <c r="DG468" s="331"/>
      <c r="DH468" s="332"/>
      <c r="DI468" s="333"/>
      <c r="DJ468" s="229"/>
      <c r="DK468" s="230"/>
      <c r="DL468" s="231"/>
      <c r="DM468" s="229"/>
      <c r="DN468" s="230"/>
      <c r="DO468" s="231"/>
      <c r="DP468" s="331"/>
      <c r="DQ468" s="332"/>
      <c r="DR468" s="333"/>
      <c r="DS468" s="331"/>
      <c r="DT468" s="332"/>
      <c r="DU468" s="333"/>
      <c r="DV468" s="331"/>
      <c r="DW468" s="332"/>
      <c r="DX468" s="333"/>
      <c r="DY468" s="331"/>
      <c r="DZ468" s="332"/>
      <c r="EA468" s="333"/>
      <c r="EB468" s="331"/>
      <c r="EC468" s="332"/>
      <c r="ED468" s="333"/>
      <c r="EE468" s="331"/>
      <c r="EF468" s="332"/>
      <c r="EG468" s="333"/>
      <c r="EH468" s="229"/>
      <c r="EI468" s="230"/>
      <c r="EJ468" s="231"/>
      <c r="EK468" s="229"/>
      <c r="EL468" s="230"/>
      <c r="EM468" s="231"/>
      <c r="EN468" s="244"/>
      <c r="EO468" s="269" t="str">
        <f t="shared" si="1485"/>
        <v/>
      </c>
      <c r="EP468" s="444" t="s">
        <v>1247</v>
      </c>
      <c r="EQ468" s="360" t="str">
        <f t="shared" si="1623"/>
        <v/>
      </c>
      <c r="ER468" s="360" t="str">
        <f t="shared" si="1624"/>
        <v/>
      </c>
      <c r="ES468" s="360" t="str">
        <f t="shared" si="1625"/>
        <v/>
      </c>
      <c r="ET468" s="360" t="str">
        <f t="shared" si="1626"/>
        <v/>
      </c>
      <c r="EU468" s="360" t="str">
        <f t="shared" si="1627"/>
        <v/>
      </c>
      <c r="EV468" s="360" t="str">
        <f t="shared" si="1628"/>
        <v/>
      </c>
      <c r="EW468" s="360" t="str">
        <f t="shared" si="1629"/>
        <v/>
      </c>
      <c r="EX468" s="360" t="str">
        <f t="shared" si="1630"/>
        <v/>
      </c>
      <c r="EY468" s="360" t="str">
        <f t="shared" si="1631"/>
        <v/>
      </c>
      <c r="EZ468" s="360" t="str">
        <f t="shared" si="1632"/>
        <v/>
      </c>
      <c r="FA468" s="360" t="str">
        <f t="shared" si="1633"/>
        <v/>
      </c>
      <c r="FB468" s="360" t="str">
        <f t="shared" si="1634"/>
        <v/>
      </c>
      <c r="FC468" s="360" t="str">
        <f t="shared" si="1635"/>
        <v/>
      </c>
      <c r="FD468" s="360" t="str">
        <f t="shared" si="1636"/>
        <v/>
      </c>
      <c r="FE468" s="360" t="str">
        <f t="shared" si="1637"/>
        <v/>
      </c>
      <c r="FF468" s="360" t="str">
        <f t="shared" si="1638"/>
        <v/>
      </c>
      <c r="FG468" s="360" t="str">
        <f t="shared" si="1639"/>
        <v/>
      </c>
      <c r="FH468" s="360" t="str">
        <f t="shared" si="1640"/>
        <v/>
      </c>
      <c r="FI468" s="360" t="str">
        <f t="shared" si="1641"/>
        <v/>
      </c>
      <c r="FJ468" s="360" t="str">
        <f t="shared" si="1642"/>
        <v/>
      </c>
      <c r="FK468" s="360" t="str">
        <f t="shared" si="1643"/>
        <v/>
      </c>
      <c r="FL468" s="360" t="str">
        <f t="shared" si="1644"/>
        <v/>
      </c>
      <c r="FM468" s="360" t="str">
        <f t="shared" si="1645"/>
        <v/>
      </c>
      <c r="FN468" s="360" t="str">
        <f t="shared" si="1646"/>
        <v/>
      </c>
      <c r="FO468" s="360" t="str">
        <f t="shared" si="1647"/>
        <v/>
      </c>
      <c r="FP468" s="360" t="str">
        <f t="shared" si="1648"/>
        <v/>
      </c>
      <c r="FQ468" s="360" t="str">
        <f t="shared" si="1649"/>
        <v/>
      </c>
      <c r="FR468" s="360" t="str">
        <f t="shared" si="1650"/>
        <v/>
      </c>
      <c r="FS468" s="360" t="str">
        <f t="shared" si="1651"/>
        <v/>
      </c>
      <c r="FT468" s="360" t="str">
        <f t="shared" si="1486"/>
        <v/>
      </c>
      <c r="FU468" s="360" t="str">
        <f t="shared" si="1652"/>
        <v/>
      </c>
      <c r="FV468" s="360" t="str">
        <f t="shared" si="1653"/>
        <v/>
      </c>
      <c r="FW468" s="360" t="str">
        <f t="shared" si="1654"/>
        <v/>
      </c>
      <c r="FX468" s="360" t="str">
        <f t="shared" si="1655"/>
        <v/>
      </c>
      <c r="FY468" s="360" t="str">
        <f t="shared" si="1656"/>
        <v/>
      </c>
      <c r="FZ468" s="360" t="str">
        <f t="shared" si="1657"/>
        <v/>
      </c>
      <c r="GA468" s="360" t="str">
        <f t="shared" si="1658"/>
        <v/>
      </c>
      <c r="GB468" s="360" t="str">
        <f t="shared" si="1659"/>
        <v/>
      </c>
      <c r="GC468" s="360" t="str">
        <f t="shared" si="1660"/>
        <v/>
      </c>
      <c r="GD468" s="360" t="str">
        <f t="shared" si="1661"/>
        <v/>
      </c>
      <c r="GE468" s="360" t="str">
        <f t="shared" si="1662"/>
        <v/>
      </c>
      <c r="GF468" s="360" t="str">
        <f t="shared" si="1663"/>
        <v/>
      </c>
      <c r="GG468" s="360" t="str">
        <f t="shared" si="1664"/>
        <v/>
      </c>
      <c r="GH468" s="360" t="str">
        <f t="shared" si="1665"/>
        <v/>
      </c>
      <c r="GI468" s="360" t="str">
        <f t="shared" si="1666"/>
        <v/>
      </c>
      <c r="GJ468" s="360" t="str">
        <f t="shared" si="1667"/>
        <v/>
      </c>
      <c r="GK468" s="444" t="s">
        <v>1247</v>
      </c>
      <c r="GL468" s="361" t="str">
        <f t="shared" si="1487"/>
        <v>-</v>
      </c>
      <c r="GM468" s="361" t="str">
        <f t="shared" si="1488"/>
        <v>-</v>
      </c>
      <c r="GN468" s="361" t="str">
        <f t="shared" si="1489"/>
        <v>-</v>
      </c>
      <c r="GO468" s="361" t="str">
        <f t="shared" si="1490"/>
        <v>-</v>
      </c>
      <c r="GP468" s="361" t="str">
        <f t="shared" si="1491"/>
        <v>-</v>
      </c>
      <c r="GQ468" s="361" t="str">
        <f t="shared" si="1492"/>
        <v>-</v>
      </c>
      <c r="GR468" s="361" t="str">
        <f t="shared" si="1493"/>
        <v>-</v>
      </c>
      <c r="GS468" s="361" t="str">
        <f t="shared" si="1494"/>
        <v>-</v>
      </c>
      <c r="GT468" s="361" t="str">
        <f t="shared" si="1495"/>
        <v>-</v>
      </c>
      <c r="GU468" s="361" t="str">
        <f t="shared" si="1496"/>
        <v>-</v>
      </c>
      <c r="GV468" s="361" t="str">
        <f t="shared" si="1497"/>
        <v>-</v>
      </c>
      <c r="GW468" s="361" t="str">
        <f t="shared" si="1498"/>
        <v>-</v>
      </c>
      <c r="GX468" s="361" t="str">
        <f t="shared" si="1499"/>
        <v>-</v>
      </c>
      <c r="GY468" s="361" t="str">
        <f t="shared" si="1500"/>
        <v>-</v>
      </c>
      <c r="GZ468" s="361" t="str">
        <f t="shared" si="1501"/>
        <v>-</v>
      </c>
      <c r="HA468" s="361" t="str">
        <f t="shared" si="1502"/>
        <v>-</v>
      </c>
      <c r="HB468" s="361" t="str">
        <f t="shared" si="1503"/>
        <v>-</v>
      </c>
      <c r="HC468" s="361" t="str">
        <f t="shared" si="1504"/>
        <v>-</v>
      </c>
      <c r="HD468" s="361" t="str">
        <f t="shared" si="1505"/>
        <v>-</v>
      </c>
      <c r="HE468" s="361" t="str">
        <f t="shared" si="1506"/>
        <v>-</v>
      </c>
      <c r="HF468" s="361" t="str">
        <f t="shared" si="1507"/>
        <v>-</v>
      </c>
      <c r="HG468" s="361" t="str">
        <f t="shared" si="1508"/>
        <v>-</v>
      </c>
      <c r="HH468" s="361" t="str">
        <f t="shared" si="1509"/>
        <v>-</v>
      </c>
      <c r="HI468" s="361" t="str">
        <f t="shared" si="1510"/>
        <v>-</v>
      </c>
      <c r="HJ468" s="361" t="str">
        <f t="shared" si="1511"/>
        <v>-</v>
      </c>
      <c r="HK468" s="361" t="str">
        <f t="shared" si="1512"/>
        <v>-</v>
      </c>
      <c r="HL468" s="361" t="str">
        <f t="shared" si="1513"/>
        <v>-</v>
      </c>
      <c r="HM468" s="361" t="str">
        <f t="shared" si="1514"/>
        <v>-</v>
      </c>
      <c r="HN468" s="361" t="str">
        <f t="shared" si="1515"/>
        <v>-</v>
      </c>
      <c r="HO468" s="361" t="str">
        <f t="shared" si="1516"/>
        <v>-</v>
      </c>
      <c r="HP468" s="361" t="str">
        <f t="shared" si="1517"/>
        <v>-</v>
      </c>
      <c r="HQ468" s="361" t="str">
        <f t="shared" si="1518"/>
        <v>-</v>
      </c>
      <c r="HR468" s="361" t="str">
        <f t="shared" si="1519"/>
        <v>-</v>
      </c>
      <c r="HS468" s="361" t="str">
        <f t="shared" si="1520"/>
        <v>-</v>
      </c>
      <c r="HT468" s="361" t="str">
        <f t="shared" si="1521"/>
        <v>-</v>
      </c>
      <c r="HU468" s="361" t="str">
        <f t="shared" si="1522"/>
        <v>-</v>
      </c>
      <c r="HV468" s="361" t="str">
        <f t="shared" si="1523"/>
        <v>-</v>
      </c>
      <c r="HW468" s="361" t="str">
        <f t="shared" si="1524"/>
        <v>-</v>
      </c>
      <c r="HX468" s="361" t="str">
        <f t="shared" si="1525"/>
        <v>-</v>
      </c>
      <c r="HY468" s="361" t="str">
        <f t="shared" si="1526"/>
        <v>-</v>
      </c>
      <c r="HZ468" s="361" t="str">
        <f t="shared" si="1527"/>
        <v>-</v>
      </c>
      <c r="IA468" s="361" t="str">
        <f t="shared" si="1528"/>
        <v>-</v>
      </c>
      <c r="IB468" s="361" t="str">
        <f t="shared" si="1529"/>
        <v>-</v>
      </c>
      <c r="IC468" s="361" t="str">
        <f t="shared" si="1530"/>
        <v>-</v>
      </c>
      <c r="ID468" s="361" t="str">
        <f t="shared" si="1531"/>
        <v>-</v>
      </c>
      <c r="IE468" s="361" t="str">
        <f t="shared" si="1532"/>
        <v>-</v>
      </c>
      <c r="IF468" s="444" t="s">
        <v>1247</v>
      </c>
      <c r="IG468" s="56" t="str">
        <f t="shared" si="1668"/>
        <v>-</v>
      </c>
      <c r="IH468" s="56" t="str">
        <f t="shared" si="1669"/>
        <v>-</v>
      </c>
      <c r="II468" s="56" t="str">
        <f t="shared" si="1670"/>
        <v>-</v>
      </c>
      <c r="IJ468" s="56" t="str">
        <f t="shared" si="1671"/>
        <v>-</v>
      </c>
      <c r="IK468" s="56" t="str">
        <f t="shared" si="1533"/>
        <v>-</v>
      </c>
      <c r="IL468" s="56" t="str">
        <f t="shared" si="1534"/>
        <v>-</v>
      </c>
      <c r="IM468" s="56" t="str">
        <f t="shared" si="1535"/>
        <v>-</v>
      </c>
      <c r="IN468" s="56" t="str">
        <f t="shared" si="1536"/>
        <v>-</v>
      </c>
      <c r="IO468" s="56" t="str">
        <f t="shared" si="1537"/>
        <v>-</v>
      </c>
      <c r="IP468" s="56" t="str">
        <f t="shared" si="1538"/>
        <v>-</v>
      </c>
      <c r="IQ468" s="56" t="str">
        <f t="shared" si="1539"/>
        <v>-</v>
      </c>
      <c r="IR468" s="56" t="str">
        <f t="shared" si="1540"/>
        <v>-</v>
      </c>
      <c r="IS468" s="56" t="str">
        <f t="shared" si="1541"/>
        <v>-</v>
      </c>
      <c r="IT468" s="56" t="str">
        <f t="shared" si="1542"/>
        <v>-</v>
      </c>
      <c r="IU468" s="56" t="str">
        <f t="shared" si="1543"/>
        <v>-</v>
      </c>
      <c r="IV468" s="56" t="str">
        <f t="shared" si="1544"/>
        <v>-</v>
      </c>
      <c r="IW468" s="56" t="str">
        <f t="shared" si="1545"/>
        <v>-</v>
      </c>
      <c r="IX468" s="56" t="str">
        <f t="shared" si="1546"/>
        <v>-</v>
      </c>
      <c r="IY468" s="56" t="str">
        <f t="shared" si="1547"/>
        <v>-</v>
      </c>
      <c r="IZ468" s="56" t="str">
        <f t="shared" si="1548"/>
        <v>-</v>
      </c>
      <c r="JA468" s="56" t="str">
        <f t="shared" si="1549"/>
        <v>-</v>
      </c>
      <c r="JB468" s="56" t="str">
        <f t="shared" si="1550"/>
        <v>-</v>
      </c>
      <c r="JC468" s="56" t="str">
        <f t="shared" si="1551"/>
        <v>-</v>
      </c>
      <c r="JD468" s="56" t="str">
        <f t="shared" si="1552"/>
        <v>-</v>
      </c>
      <c r="JE468" s="56" t="str">
        <f t="shared" si="1553"/>
        <v>-</v>
      </c>
      <c r="JF468" s="56" t="str">
        <f t="shared" si="1554"/>
        <v>-</v>
      </c>
      <c r="JG468" s="56" t="str">
        <f t="shared" si="1555"/>
        <v>-</v>
      </c>
      <c r="JH468" s="56" t="str">
        <f t="shared" si="1556"/>
        <v>-</v>
      </c>
      <c r="JI468" s="56" t="str">
        <f t="shared" si="1557"/>
        <v>-</v>
      </c>
      <c r="JJ468" s="56" t="str">
        <f t="shared" si="1558"/>
        <v>-</v>
      </c>
      <c r="JK468" s="56" t="str">
        <f t="shared" si="1559"/>
        <v>-</v>
      </c>
      <c r="JL468" s="56" t="str">
        <f t="shared" si="1560"/>
        <v>-</v>
      </c>
      <c r="JM468" s="56" t="str">
        <f t="shared" si="1561"/>
        <v>-</v>
      </c>
      <c r="JN468" s="56" t="str">
        <f t="shared" si="1562"/>
        <v>-</v>
      </c>
      <c r="JO468" s="56" t="str">
        <f t="shared" si="1563"/>
        <v>-</v>
      </c>
      <c r="JP468" s="56" t="str">
        <f t="shared" si="1564"/>
        <v>-</v>
      </c>
      <c r="JQ468" s="56" t="str">
        <f t="shared" si="1565"/>
        <v>-</v>
      </c>
      <c r="JR468" s="56" t="str">
        <f t="shared" si="1566"/>
        <v>-</v>
      </c>
      <c r="JS468" s="56" t="str">
        <f t="shared" si="1567"/>
        <v>-</v>
      </c>
      <c r="JT468" s="56" t="str">
        <f t="shared" si="1568"/>
        <v>-</v>
      </c>
      <c r="JU468" s="56" t="str">
        <f t="shared" si="1569"/>
        <v>-</v>
      </c>
      <c r="JV468" s="56" t="str">
        <f t="shared" si="1570"/>
        <v>-</v>
      </c>
      <c r="JW468" s="56" t="str">
        <f t="shared" si="1571"/>
        <v>-</v>
      </c>
      <c r="JX468" s="56" t="str">
        <f t="shared" si="1572"/>
        <v>-</v>
      </c>
      <c r="JY468" s="56" t="str">
        <f t="shared" si="1573"/>
        <v>-</v>
      </c>
      <c r="JZ468" s="56" t="str">
        <f t="shared" si="1574"/>
        <v>-</v>
      </c>
      <c r="KA468" s="444" t="s">
        <v>1247</v>
      </c>
      <c r="KB468" s="360">
        <f>IF(ISNUMBER(INDEX($EQ$15:$GK$521,$B468,EO$11)),MAX(KB$14:KB467)+1,0)</f>
        <v>0</v>
      </c>
      <c r="KC468" s="360" t="str">
        <f t="shared" si="1672"/>
        <v/>
      </c>
      <c r="KD468" s="373" t="s">
        <v>2</v>
      </c>
      <c r="KE468" s="215"/>
      <c r="KF468" s="60"/>
      <c r="KG468" s="60"/>
      <c r="KH468" s="60"/>
      <c r="KI468" s="60"/>
      <c r="KJ468" s="60"/>
      <c r="KK468" s="60"/>
      <c r="KL468" s="60"/>
      <c r="KM468" s="60"/>
      <c r="KN468" s="60"/>
      <c r="KO468" s="60"/>
      <c r="KP468" s="60"/>
      <c r="KQ468" s="60"/>
      <c r="KR468" s="60"/>
      <c r="KS468" s="60"/>
      <c r="KT468" s="60"/>
      <c r="KU468" s="60"/>
      <c r="KV468" s="60"/>
      <c r="KW468" s="60"/>
      <c r="KX468" s="60"/>
      <c r="KY468" s="60"/>
      <c r="KZ468" s="283" t="str">
        <f t="shared" si="1575"/>
        <v/>
      </c>
      <c r="LA468" s="26"/>
      <c r="LB468" s="18"/>
      <c r="LC468" s="18"/>
      <c r="LD468" s="18"/>
      <c r="LE468" s="18"/>
      <c r="LF468" s="18"/>
      <c r="LG468" s="18"/>
      <c r="LH468" s="18"/>
      <c r="LI468" s="18"/>
      <c r="LJ468" s="18"/>
      <c r="LK468" s="18"/>
      <c r="LL468" s="18"/>
      <c r="LM468" s="18"/>
      <c r="LN468" s="63"/>
      <c r="LO468" s="251">
        <f t="shared" si="1576"/>
        <v>0</v>
      </c>
      <c r="LP468" s="251">
        <f t="shared" si="1577"/>
        <v>0</v>
      </c>
      <c r="LQ468" s="251">
        <f t="shared" si="1578"/>
        <v>0</v>
      </c>
      <c r="LR468" s="251">
        <f t="shared" si="1579"/>
        <v>0</v>
      </c>
      <c r="LS468" s="251">
        <f t="shared" si="1580"/>
        <v>0</v>
      </c>
      <c r="LT468" s="251">
        <f t="shared" si="1581"/>
        <v>0</v>
      </c>
      <c r="LU468" s="251">
        <f t="shared" si="1582"/>
        <v>0</v>
      </c>
      <c r="LV468" s="251">
        <f t="shared" si="1583"/>
        <v>0</v>
      </c>
      <c r="LW468" s="251">
        <f t="shared" si="1584"/>
        <v>0</v>
      </c>
      <c r="LX468" s="251">
        <f t="shared" si="1585"/>
        <v>0</v>
      </c>
      <c r="LY468" s="251">
        <f t="shared" si="1586"/>
        <v>0</v>
      </c>
      <c r="LZ468" s="251">
        <f t="shared" si="1587"/>
        <v>0</v>
      </c>
      <c r="MA468" s="63" t="str">
        <f t="shared" si="1588"/>
        <v/>
      </c>
      <c r="MB468" s="63" t="str">
        <f t="shared" si="1480"/>
        <v/>
      </c>
      <c r="MC468" s="63">
        <f t="shared" si="1481"/>
        <v>454</v>
      </c>
      <c r="MD468" s="63" t="str">
        <f t="shared" si="1482"/>
        <v/>
      </c>
      <c r="ME468" s="63" t="str">
        <f t="shared" si="1483"/>
        <v/>
      </c>
      <c r="MF468" s="315" t="str">
        <f t="shared" si="1589"/>
        <v/>
      </c>
      <c r="MG468" s="315">
        <f>IF(ISNUMBER(MATCH(EO468,$ME$15:$ME$520,0)),0,MAX(MG$14:MG467)+1)</f>
        <v>0</v>
      </c>
      <c r="MH468" s="315" t="str">
        <f t="shared" si="1590"/>
        <v/>
      </c>
      <c r="MI468" s="369"/>
      <c r="MJ468" s="68"/>
      <c r="MK468" s="18"/>
      <c r="ML468" s="242"/>
      <c r="MM468" s="242"/>
      <c r="MN468" s="59"/>
      <c r="MO468" s="59"/>
      <c r="MP468" s="285"/>
      <c r="MQ468" s="59"/>
      <c r="MR468" s="59"/>
      <c r="MS468" s="285"/>
      <c r="MT468" s="59"/>
      <c r="MU468" s="285"/>
      <c r="MV468" s="59"/>
      <c r="MW468" s="59"/>
      <c r="MX468" s="59"/>
      <c r="MY468" s="59"/>
      <c r="MZ468" s="59"/>
      <c r="NA468" s="59"/>
      <c r="NB468" s="59"/>
      <c r="NC468" s="59"/>
      <c r="ND468" s="59"/>
      <c r="NE468" s="59"/>
      <c r="NF468" s="59"/>
      <c r="NG468" s="59"/>
      <c r="NH468" s="59"/>
      <c r="NI468" s="59"/>
      <c r="NJ468" s="59"/>
      <c r="NK468" s="59"/>
      <c r="NL468" s="454"/>
      <c r="NM468" s="454"/>
      <c r="NN468" s="59"/>
      <c r="NO468" s="18"/>
      <c r="NP468" s="18"/>
      <c r="NQ468" s="18"/>
      <c r="NR468" s="18"/>
      <c r="NS468" s="18"/>
      <c r="NT468" s="18"/>
      <c r="NU468" s="18"/>
      <c r="NV468" s="18"/>
      <c r="NW468" s="18"/>
      <c r="NX468" s="18"/>
      <c r="NY468" s="18"/>
      <c r="NZ468" s="18"/>
      <c r="OA468" s="18"/>
      <c r="OB468" s="18"/>
      <c r="OC468" s="18"/>
      <c r="OZ468" s="59"/>
      <c r="PA468" s="251" t="str">
        <f t="shared" si="1591"/>
        <v/>
      </c>
      <c r="PB468" s="251" t="str">
        <f t="shared" si="1592"/>
        <v/>
      </c>
      <c r="PC468" s="251" t="str">
        <f t="shared" si="1593"/>
        <v/>
      </c>
      <c r="PD468" s="251" t="str">
        <f t="shared" si="1594"/>
        <v/>
      </c>
      <c r="PE468" s="251" t="str">
        <f t="shared" si="1595"/>
        <v/>
      </c>
      <c r="PF468" s="251" t="str">
        <f t="shared" si="1596"/>
        <v/>
      </c>
      <c r="PG468" s="251" t="str">
        <f t="shared" si="1597"/>
        <v/>
      </c>
      <c r="PH468" s="251" t="str">
        <f t="shared" si="1598"/>
        <v/>
      </c>
      <c r="PI468" s="251" t="str">
        <f t="shared" si="1599"/>
        <v/>
      </c>
      <c r="PJ468" s="251" t="str">
        <f t="shared" si="1600"/>
        <v/>
      </c>
      <c r="PK468" s="251" t="str">
        <f t="shared" si="1601"/>
        <v/>
      </c>
      <c r="PL468" s="251" t="str">
        <f t="shared" si="1602"/>
        <v/>
      </c>
      <c r="PM468" s="251" t="str">
        <f t="shared" si="1603"/>
        <v/>
      </c>
      <c r="PN468" s="251" t="str">
        <f t="shared" si="1604"/>
        <v/>
      </c>
      <c r="PO468" s="251" t="str">
        <f t="shared" si="1605"/>
        <v/>
      </c>
      <c r="PP468" s="251" t="str">
        <f t="shared" si="1606"/>
        <v/>
      </c>
      <c r="PQ468" s="251" t="str">
        <f t="shared" si="1607"/>
        <v/>
      </c>
      <c r="PR468" s="251" t="str">
        <f t="shared" si="1608"/>
        <v/>
      </c>
      <c r="PS468" s="251" t="str">
        <f t="shared" si="1609"/>
        <v/>
      </c>
      <c r="PT468" s="251" t="str">
        <f t="shared" si="1610"/>
        <v/>
      </c>
      <c r="PU468" s="251" t="str">
        <f t="shared" si="1611"/>
        <v/>
      </c>
      <c r="PV468" s="251" t="str">
        <f t="shared" si="1612"/>
        <v/>
      </c>
      <c r="PW468" s="251" t="str">
        <f t="shared" si="1613"/>
        <v/>
      </c>
      <c r="PX468" s="251" t="str">
        <f t="shared" si="1614"/>
        <v/>
      </c>
      <c r="PY468" s="251" t="str">
        <f t="shared" si="1615"/>
        <v/>
      </c>
      <c r="PZ468" s="251" t="str">
        <f t="shared" si="1616"/>
        <v/>
      </c>
      <c r="QA468" s="251" t="str">
        <f t="shared" si="1617"/>
        <v/>
      </c>
      <c r="QB468" s="251" t="str">
        <f t="shared" si="1618"/>
        <v/>
      </c>
      <c r="QC468" s="251" t="str">
        <f t="shared" si="1619"/>
        <v/>
      </c>
      <c r="QD468" s="251" t="str">
        <f t="shared" si="1620"/>
        <v/>
      </c>
      <c r="QE468" s="251" t="str">
        <f t="shared" si="1621"/>
        <v/>
      </c>
      <c r="QF468" s="63">
        <f t="shared" si="1622"/>
        <v>0</v>
      </c>
      <c r="QG468" s="59"/>
      <c r="QH468" s="59"/>
      <c r="QI468" s="59"/>
      <c r="QJ468" s="59"/>
      <c r="QK468" s="59"/>
      <c r="QL468" s="59"/>
      <c r="QM468" s="59"/>
      <c r="QN468" s="59"/>
    </row>
    <row r="469" spans="1:456" ht="6.75" customHeight="1" x14ac:dyDescent="0.25">
      <c r="A469" s="68"/>
      <c r="B469" s="389" t="str">
        <f t="shared" si="1484"/>
        <v/>
      </c>
      <c r="C469" s="72"/>
      <c r="D469" s="188"/>
      <c r="E469" s="59"/>
      <c r="F469" s="229"/>
      <c r="G469" s="295"/>
      <c r="H469" s="295"/>
      <c r="I469" s="229"/>
      <c r="J469" s="295"/>
      <c r="K469" s="295"/>
      <c r="L469" s="229"/>
      <c r="M469" s="295"/>
      <c r="N469" s="295"/>
      <c r="O469" s="229"/>
      <c r="P469" s="295"/>
      <c r="Q469" s="295"/>
      <c r="R469" s="229"/>
      <c r="S469" s="230"/>
      <c r="T469" s="231"/>
      <c r="U469" s="229"/>
      <c r="V469" s="230"/>
      <c r="W469" s="231"/>
      <c r="X469" s="229"/>
      <c r="Y469" s="230"/>
      <c r="Z469" s="231"/>
      <c r="AA469" s="229"/>
      <c r="AB469" s="295"/>
      <c r="AC469" s="295"/>
      <c r="AD469" s="229"/>
      <c r="AE469" s="295"/>
      <c r="AF469" s="295"/>
      <c r="AG469" s="229"/>
      <c r="AH469" s="295"/>
      <c r="AI469" s="295"/>
      <c r="AJ469" s="229"/>
      <c r="AK469" s="295"/>
      <c r="AL469" s="295"/>
      <c r="AM469" s="229"/>
      <c r="AN469" s="295"/>
      <c r="AO469" s="295"/>
      <c r="AP469" s="243"/>
      <c r="AQ469" s="295"/>
      <c r="AR469" s="290"/>
      <c r="AS469" s="243"/>
      <c r="AT469" s="295"/>
      <c r="AU469" s="290"/>
      <c r="AV469" s="229"/>
      <c r="AW469" s="230"/>
      <c r="AX469" s="231"/>
      <c r="AY469" s="229"/>
      <c r="AZ469" s="230"/>
      <c r="BA469" s="231"/>
      <c r="BB469" s="229"/>
      <c r="BC469" s="230"/>
      <c r="BD469" s="231"/>
      <c r="BE469" s="229"/>
      <c r="BF469" s="230"/>
      <c r="BG469" s="231"/>
      <c r="BH469" s="229"/>
      <c r="BI469" s="230"/>
      <c r="BJ469" s="231"/>
      <c r="BK469" s="243"/>
      <c r="BL469" s="230"/>
      <c r="BM469" s="231"/>
      <c r="BN469" s="243"/>
      <c r="BO469" s="230"/>
      <c r="BP469" s="231"/>
      <c r="BQ469" s="229"/>
      <c r="BR469" s="230"/>
      <c r="BS469" s="231"/>
      <c r="BT469" s="229"/>
      <c r="BU469" s="230"/>
      <c r="BV469" s="231"/>
      <c r="BW469" s="229"/>
      <c r="BX469" s="230"/>
      <c r="BY469" s="231"/>
      <c r="BZ469" s="229"/>
      <c r="CA469" s="230"/>
      <c r="CB469" s="231"/>
      <c r="CC469" s="229"/>
      <c r="CD469" s="230"/>
      <c r="CE469" s="231"/>
      <c r="CF469" s="331"/>
      <c r="CG469" s="332"/>
      <c r="CH469" s="385"/>
      <c r="CI469" s="331"/>
      <c r="CJ469" s="332"/>
      <c r="CK469" s="385"/>
      <c r="CL469" s="243"/>
      <c r="CM469" s="230"/>
      <c r="CN469" s="354"/>
      <c r="CO469" s="243"/>
      <c r="CP469" s="230"/>
      <c r="CQ469" s="231"/>
      <c r="CR469" s="331"/>
      <c r="CS469" s="332"/>
      <c r="CT469" s="333"/>
      <c r="CU469" s="229"/>
      <c r="CV469" s="230"/>
      <c r="CW469" s="231"/>
      <c r="CX469" s="331"/>
      <c r="CY469" s="332"/>
      <c r="CZ469" s="333"/>
      <c r="DA469" s="331"/>
      <c r="DB469" s="332"/>
      <c r="DC469" s="333"/>
      <c r="DD469" s="331"/>
      <c r="DE469" s="332"/>
      <c r="DF469" s="333"/>
      <c r="DG469" s="331"/>
      <c r="DH469" s="332"/>
      <c r="DI469" s="333"/>
      <c r="DJ469" s="229"/>
      <c r="DK469" s="230"/>
      <c r="DL469" s="231"/>
      <c r="DM469" s="229"/>
      <c r="DN469" s="230"/>
      <c r="DO469" s="231"/>
      <c r="DP469" s="331"/>
      <c r="DQ469" s="332"/>
      <c r="DR469" s="333"/>
      <c r="DS469" s="331"/>
      <c r="DT469" s="332"/>
      <c r="DU469" s="333"/>
      <c r="DV469" s="331"/>
      <c r="DW469" s="332"/>
      <c r="DX469" s="333"/>
      <c r="DY469" s="331"/>
      <c r="DZ469" s="332"/>
      <c r="EA469" s="333"/>
      <c r="EB469" s="331"/>
      <c r="EC469" s="332"/>
      <c r="ED469" s="333"/>
      <c r="EE469" s="331"/>
      <c r="EF469" s="332"/>
      <c r="EG469" s="333"/>
      <c r="EH469" s="229"/>
      <c r="EI469" s="230"/>
      <c r="EJ469" s="231"/>
      <c r="EK469" s="229"/>
      <c r="EL469" s="230"/>
      <c r="EM469" s="231"/>
      <c r="EN469" s="244"/>
      <c r="EO469" s="269" t="str">
        <f t="shared" si="1485"/>
        <v/>
      </c>
      <c r="EP469" s="444" t="s">
        <v>1247</v>
      </c>
      <c r="EQ469" s="360" t="str">
        <f t="shared" si="1623"/>
        <v/>
      </c>
      <c r="ER469" s="360" t="str">
        <f t="shared" si="1624"/>
        <v/>
      </c>
      <c r="ES469" s="360" t="str">
        <f t="shared" si="1625"/>
        <v/>
      </c>
      <c r="ET469" s="360" t="str">
        <f t="shared" si="1626"/>
        <v/>
      </c>
      <c r="EU469" s="360" t="str">
        <f t="shared" si="1627"/>
        <v/>
      </c>
      <c r="EV469" s="360" t="str">
        <f t="shared" si="1628"/>
        <v/>
      </c>
      <c r="EW469" s="360" t="str">
        <f t="shared" si="1629"/>
        <v/>
      </c>
      <c r="EX469" s="360" t="str">
        <f t="shared" si="1630"/>
        <v/>
      </c>
      <c r="EY469" s="360" t="str">
        <f t="shared" si="1631"/>
        <v/>
      </c>
      <c r="EZ469" s="360" t="str">
        <f t="shared" si="1632"/>
        <v/>
      </c>
      <c r="FA469" s="360" t="str">
        <f t="shared" si="1633"/>
        <v/>
      </c>
      <c r="FB469" s="360" t="str">
        <f t="shared" si="1634"/>
        <v/>
      </c>
      <c r="FC469" s="360" t="str">
        <f t="shared" si="1635"/>
        <v/>
      </c>
      <c r="FD469" s="360" t="str">
        <f t="shared" si="1636"/>
        <v/>
      </c>
      <c r="FE469" s="360" t="str">
        <f t="shared" si="1637"/>
        <v/>
      </c>
      <c r="FF469" s="360" t="str">
        <f t="shared" si="1638"/>
        <v/>
      </c>
      <c r="FG469" s="360" t="str">
        <f t="shared" si="1639"/>
        <v/>
      </c>
      <c r="FH469" s="360" t="str">
        <f t="shared" si="1640"/>
        <v/>
      </c>
      <c r="FI469" s="360" t="str">
        <f t="shared" si="1641"/>
        <v/>
      </c>
      <c r="FJ469" s="360" t="str">
        <f t="shared" si="1642"/>
        <v/>
      </c>
      <c r="FK469" s="360" t="str">
        <f t="shared" si="1643"/>
        <v/>
      </c>
      <c r="FL469" s="360" t="str">
        <f t="shared" si="1644"/>
        <v/>
      </c>
      <c r="FM469" s="360" t="str">
        <f t="shared" si="1645"/>
        <v/>
      </c>
      <c r="FN469" s="360" t="str">
        <f t="shared" si="1646"/>
        <v/>
      </c>
      <c r="FO469" s="360" t="str">
        <f t="shared" si="1647"/>
        <v/>
      </c>
      <c r="FP469" s="360" t="str">
        <f t="shared" si="1648"/>
        <v/>
      </c>
      <c r="FQ469" s="360" t="str">
        <f t="shared" si="1649"/>
        <v/>
      </c>
      <c r="FR469" s="360" t="str">
        <f t="shared" si="1650"/>
        <v/>
      </c>
      <c r="FS469" s="360" t="str">
        <f t="shared" si="1651"/>
        <v/>
      </c>
      <c r="FT469" s="360" t="str">
        <f t="shared" si="1486"/>
        <v/>
      </c>
      <c r="FU469" s="360" t="str">
        <f t="shared" si="1652"/>
        <v/>
      </c>
      <c r="FV469" s="360" t="str">
        <f t="shared" si="1653"/>
        <v/>
      </c>
      <c r="FW469" s="360" t="str">
        <f t="shared" si="1654"/>
        <v/>
      </c>
      <c r="FX469" s="360" t="str">
        <f t="shared" si="1655"/>
        <v/>
      </c>
      <c r="FY469" s="360" t="str">
        <f t="shared" si="1656"/>
        <v/>
      </c>
      <c r="FZ469" s="360" t="str">
        <f t="shared" si="1657"/>
        <v/>
      </c>
      <c r="GA469" s="360" t="str">
        <f t="shared" si="1658"/>
        <v/>
      </c>
      <c r="GB469" s="360" t="str">
        <f t="shared" si="1659"/>
        <v/>
      </c>
      <c r="GC469" s="360" t="str">
        <f t="shared" si="1660"/>
        <v/>
      </c>
      <c r="GD469" s="360" t="str">
        <f t="shared" si="1661"/>
        <v/>
      </c>
      <c r="GE469" s="360" t="str">
        <f t="shared" si="1662"/>
        <v/>
      </c>
      <c r="GF469" s="360" t="str">
        <f t="shared" si="1663"/>
        <v/>
      </c>
      <c r="GG469" s="360" t="str">
        <f t="shared" si="1664"/>
        <v/>
      </c>
      <c r="GH469" s="360" t="str">
        <f t="shared" si="1665"/>
        <v/>
      </c>
      <c r="GI469" s="360" t="str">
        <f t="shared" si="1666"/>
        <v/>
      </c>
      <c r="GJ469" s="360" t="str">
        <f t="shared" si="1667"/>
        <v/>
      </c>
      <c r="GK469" s="444" t="s">
        <v>1247</v>
      </c>
      <c r="GL469" s="361" t="str">
        <f t="shared" si="1487"/>
        <v>-</v>
      </c>
      <c r="GM469" s="361" t="str">
        <f t="shared" si="1488"/>
        <v>-</v>
      </c>
      <c r="GN469" s="361" t="str">
        <f t="shared" si="1489"/>
        <v>-</v>
      </c>
      <c r="GO469" s="361" t="str">
        <f t="shared" si="1490"/>
        <v>-</v>
      </c>
      <c r="GP469" s="361" t="str">
        <f t="shared" si="1491"/>
        <v>-</v>
      </c>
      <c r="GQ469" s="361" t="str">
        <f t="shared" si="1492"/>
        <v>-</v>
      </c>
      <c r="GR469" s="361" t="str">
        <f t="shared" si="1493"/>
        <v>-</v>
      </c>
      <c r="GS469" s="361" t="str">
        <f t="shared" si="1494"/>
        <v>-</v>
      </c>
      <c r="GT469" s="361" t="str">
        <f t="shared" si="1495"/>
        <v>-</v>
      </c>
      <c r="GU469" s="361" t="str">
        <f t="shared" si="1496"/>
        <v>-</v>
      </c>
      <c r="GV469" s="361" t="str">
        <f t="shared" si="1497"/>
        <v>-</v>
      </c>
      <c r="GW469" s="361" t="str">
        <f t="shared" si="1498"/>
        <v>-</v>
      </c>
      <c r="GX469" s="361" t="str">
        <f t="shared" si="1499"/>
        <v>-</v>
      </c>
      <c r="GY469" s="361" t="str">
        <f t="shared" si="1500"/>
        <v>-</v>
      </c>
      <c r="GZ469" s="361" t="str">
        <f t="shared" si="1501"/>
        <v>-</v>
      </c>
      <c r="HA469" s="361" t="str">
        <f t="shared" si="1502"/>
        <v>-</v>
      </c>
      <c r="HB469" s="361" t="str">
        <f t="shared" si="1503"/>
        <v>-</v>
      </c>
      <c r="HC469" s="361" t="str">
        <f t="shared" si="1504"/>
        <v>-</v>
      </c>
      <c r="HD469" s="361" t="str">
        <f t="shared" si="1505"/>
        <v>-</v>
      </c>
      <c r="HE469" s="361" t="str">
        <f t="shared" si="1506"/>
        <v>-</v>
      </c>
      <c r="HF469" s="361" t="str">
        <f t="shared" si="1507"/>
        <v>-</v>
      </c>
      <c r="HG469" s="361" t="str">
        <f t="shared" si="1508"/>
        <v>-</v>
      </c>
      <c r="HH469" s="361" t="str">
        <f t="shared" si="1509"/>
        <v>-</v>
      </c>
      <c r="HI469" s="361" t="str">
        <f t="shared" si="1510"/>
        <v>-</v>
      </c>
      <c r="HJ469" s="361" t="str">
        <f t="shared" si="1511"/>
        <v>-</v>
      </c>
      <c r="HK469" s="361" t="str">
        <f t="shared" si="1512"/>
        <v>-</v>
      </c>
      <c r="HL469" s="361" t="str">
        <f t="shared" si="1513"/>
        <v>-</v>
      </c>
      <c r="HM469" s="361" t="str">
        <f t="shared" si="1514"/>
        <v>-</v>
      </c>
      <c r="HN469" s="361" t="str">
        <f t="shared" si="1515"/>
        <v>-</v>
      </c>
      <c r="HO469" s="361" t="str">
        <f t="shared" si="1516"/>
        <v>-</v>
      </c>
      <c r="HP469" s="361" t="str">
        <f t="shared" si="1517"/>
        <v>-</v>
      </c>
      <c r="HQ469" s="361" t="str">
        <f t="shared" si="1518"/>
        <v>-</v>
      </c>
      <c r="HR469" s="361" t="str">
        <f t="shared" si="1519"/>
        <v>-</v>
      </c>
      <c r="HS469" s="361" t="str">
        <f t="shared" si="1520"/>
        <v>-</v>
      </c>
      <c r="HT469" s="361" t="str">
        <f t="shared" si="1521"/>
        <v>-</v>
      </c>
      <c r="HU469" s="361" t="str">
        <f t="shared" si="1522"/>
        <v>-</v>
      </c>
      <c r="HV469" s="361" t="str">
        <f t="shared" si="1523"/>
        <v>-</v>
      </c>
      <c r="HW469" s="361" t="str">
        <f t="shared" si="1524"/>
        <v>-</v>
      </c>
      <c r="HX469" s="361" t="str">
        <f t="shared" si="1525"/>
        <v>-</v>
      </c>
      <c r="HY469" s="361" t="str">
        <f t="shared" si="1526"/>
        <v>-</v>
      </c>
      <c r="HZ469" s="361" t="str">
        <f t="shared" si="1527"/>
        <v>-</v>
      </c>
      <c r="IA469" s="361" t="str">
        <f t="shared" si="1528"/>
        <v>-</v>
      </c>
      <c r="IB469" s="361" t="str">
        <f t="shared" si="1529"/>
        <v>-</v>
      </c>
      <c r="IC469" s="361" t="str">
        <f t="shared" si="1530"/>
        <v>-</v>
      </c>
      <c r="ID469" s="361" t="str">
        <f t="shared" si="1531"/>
        <v>-</v>
      </c>
      <c r="IE469" s="361" t="str">
        <f t="shared" si="1532"/>
        <v>-</v>
      </c>
      <c r="IF469" s="444" t="s">
        <v>1247</v>
      </c>
      <c r="IG469" s="56" t="str">
        <f t="shared" si="1668"/>
        <v>-</v>
      </c>
      <c r="IH469" s="56" t="str">
        <f t="shared" si="1669"/>
        <v>-</v>
      </c>
      <c r="II469" s="56" t="str">
        <f t="shared" si="1670"/>
        <v>-</v>
      </c>
      <c r="IJ469" s="56" t="str">
        <f t="shared" si="1671"/>
        <v>-</v>
      </c>
      <c r="IK469" s="56" t="str">
        <f t="shared" si="1533"/>
        <v>-</v>
      </c>
      <c r="IL469" s="56" t="str">
        <f t="shared" si="1534"/>
        <v>-</v>
      </c>
      <c r="IM469" s="56" t="str">
        <f t="shared" si="1535"/>
        <v>-</v>
      </c>
      <c r="IN469" s="56" t="str">
        <f t="shared" si="1536"/>
        <v>-</v>
      </c>
      <c r="IO469" s="56" t="str">
        <f t="shared" si="1537"/>
        <v>-</v>
      </c>
      <c r="IP469" s="56" t="str">
        <f t="shared" si="1538"/>
        <v>-</v>
      </c>
      <c r="IQ469" s="56" t="str">
        <f t="shared" si="1539"/>
        <v>-</v>
      </c>
      <c r="IR469" s="56" t="str">
        <f t="shared" si="1540"/>
        <v>-</v>
      </c>
      <c r="IS469" s="56" t="str">
        <f t="shared" si="1541"/>
        <v>-</v>
      </c>
      <c r="IT469" s="56" t="str">
        <f t="shared" si="1542"/>
        <v>-</v>
      </c>
      <c r="IU469" s="56" t="str">
        <f t="shared" si="1543"/>
        <v>-</v>
      </c>
      <c r="IV469" s="56" t="str">
        <f t="shared" si="1544"/>
        <v>-</v>
      </c>
      <c r="IW469" s="56" t="str">
        <f t="shared" si="1545"/>
        <v>-</v>
      </c>
      <c r="IX469" s="56" t="str">
        <f t="shared" si="1546"/>
        <v>-</v>
      </c>
      <c r="IY469" s="56" t="str">
        <f t="shared" si="1547"/>
        <v>-</v>
      </c>
      <c r="IZ469" s="56" t="str">
        <f t="shared" si="1548"/>
        <v>-</v>
      </c>
      <c r="JA469" s="56" t="str">
        <f t="shared" si="1549"/>
        <v>-</v>
      </c>
      <c r="JB469" s="56" t="str">
        <f t="shared" si="1550"/>
        <v>-</v>
      </c>
      <c r="JC469" s="56" t="str">
        <f t="shared" si="1551"/>
        <v>-</v>
      </c>
      <c r="JD469" s="56" t="str">
        <f t="shared" si="1552"/>
        <v>-</v>
      </c>
      <c r="JE469" s="56" t="str">
        <f t="shared" si="1553"/>
        <v>-</v>
      </c>
      <c r="JF469" s="56" t="str">
        <f t="shared" si="1554"/>
        <v>-</v>
      </c>
      <c r="JG469" s="56" t="str">
        <f t="shared" si="1555"/>
        <v>-</v>
      </c>
      <c r="JH469" s="56" t="str">
        <f t="shared" si="1556"/>
        <v>-</v>
      </c>
      <c r="JI469" s="56" t="str">
        <f t="shared" si="1557"/>
        <v>-</v>
      </c>
      <c r="JJ469" s="56" t="str">
        <f t="shared" si="1558"/>
        <v>-</v>
      </c>
      <c r="JK469" s="56" t="str">
        <f t="shared" si="1559"/>
        <v>-</v>
      </c>
      <c r="JL469" s="56" t="str">
        <f t="shared" si="1560"/>
        <v>-</v>
      </c>
      <c r="JM469" s="56" t="str">
        <f t="shared" si="1561"/>
        <v>-</v>
      </c>
      <c r="JN469" s="56" t="str">
        <f t="shared" si="1562"/>
        <v>-</v>
      </c>
      <c r="JO469" s="56" t="str">
        <f t="shared" si="1563"/>
        <v>-</v>
      </c>
      <c r="JP469" s="56" t="str">
        <f t="shared" si="1564"/>
        <v>-</v>
      </c>
      <c r="JQ469" s="56" t="str">
        <f t="shared" si="1565"/>
        <v>-</v>
      </c>
      <c r="JR469" s="56" t="str">
        <f t="shared" si="1566"/>
        <v>-</v>
      </c>
      <c r="JS469" s="56" t="str">
        <f t="shared" si="1567"/>
        <v>-</v>
      </c>
      <c r="JT469" s="56" t="str">
        <f t="shared" si="1568"/>
        <v>-</v>
      </c>
      <c r="JU469" s="56" t="str">
        <f t="shared" si="1569"/>
        <v>-</v>
      </c>
      <c r="JV469" s="56" t="str">
        <f t="shared" si="1570"/>
        <v>-</v>
      </c>
      <c r="JW469" s="56" t="str">
        <f t="shared" si="1571"/>
        <v>-</v>
      </c>
      <c r="JX469" s="56" t="str">
        <f t="shared" si="1572"/>
        <v>-</v>
      </c>
      <c r="JY469" s="56" t="str">
        <f t="shared" si="1573"/>
        <v>-</v>
      </c>
      <c r="JZ469" s="56" t="str">
        <f t="shared" si="1574"/>
        <v>-</v>
      </c>
      <c r="KA469" s="444" t="s">
        <v>1247</v>
      </c>
      <c r="KB469" s="360">
        <f>IF(ISNUMBER(INDEX($EQ$15:$GK$521,$B469,EO$11)),MAX(KB$14:KB468)+1,0)</f>
        <v>0</v>
      </c>
      <c r="KC469" s="360" t="str">
        <f t="shared" si="1672"/>
        <v/>
      </c>
      <c r="KD469" s="373" t="s">
        <v>2</v>
      </c>
      <c r="KE469" s="215"/>
      <c r="KF469" s="60"/>
      <c r="KG469" s="60"/>
      <c r="KH469" s="60"/>
      <c r="KI469" s="60"/>
      <c r="KJ469" s="60"/>
      <c r="KK469" s="60"/>
      <c r="KL469" s="60"/>
      <c r="KM469" s="60"/>
      <c r="KN469" s="60"/>
      <c r="KO469" s="60"/>
      <c r="KP469" s="60"/>
      <c r="KQ469" s="60"/>
      <c r="KR469" s="60"/>
      <c r="KS469" s="60"/>
      <c r="KT469" s="60"/>
      <c r="KU469" s="60"/>
      <c r="KV469" s="60"/>
      <c r="KW469" s="60"/>
      <c r="KX469" s="60"/>
      <c r="KY469" s="60"/>
      <c r="KZ469" s="283" t="str">
        <f t="shared" si="1575"/>
        <v/>
      </c>
      <c r="LA469" s="26"/>
      <c r="LB469" s="18"/>
      <c r="LC469" s="18"/>
      <c r="LD469" s="18"/>
      <c r="LE469" s="18"/>
      <c r="LF469" s="18"/>
      <c r="LG469" s="18"/>
      <c r="LH469" s="18"/>
      <c r="LI469" s="18"/>
      <c r="LJ469" s="18"/>
      <c r="LK469" s="18"/>
      <c r="LL469" s="18"/>
      <c r="LM469" s="18"/>
      <c r="LN469" s="63"/>
      <c r="LO469" s="251">
        <f t="shared" si="1576"/>
        <v>0</v>
      </c>
      <c r="LP469" s="251">
        <f t="shared" si="1577"/>
        <v>0</v>
      </c>
      <c r="LQ469" s="251">
        <f t="shared" si="1578"/>
        <v>0</v>
      </c>
      <c r="LR469" s="251">
        <f t="shared" si="1579"/>
        <v>0</v>
      </c>
      <c r="LS469" s="251">
        <f t="shared" si="1580"/>
        <v>0</v>
      </c>
      <c r="LT469" s="251">
        <f t="shared" si="1581"/>
        <v>0</v>
      </c>
      <c r="LU469" s="251">
        <f t="shared" si="1582"/>
        <v>0</v>
      </c>
      <c r="LV469" s="251">
        <f t="shared" si="1583"/>
        <v>0</v>
      </c>
      <c r="LW469" s="251">
        <f t="shared" si="1584"/>
        <v>0</v>
      </c>
      <c r="LX469" s="251">
        <f t="shared" si="1585"/>
        <v>0</v>
      </c>
      <c r="LY469" s="251">
        <f t="shared" si="1586"/>
        <v>0</v>
      </c>
      <c r="LZ469" s="251">
        <f t="shared" si="1587"/>
        <v>0</v>
      </c>
      <c r="MA469" s="63" t="str">
        <f t="shared" si="1588"/>
        <v/>
      </c>
      <c r="MB469" s="63" t="str">
        <f t="shared" si="1480"/>
        <v/>
      </c>
      <c r="MC469" s="63">
        <f t="shared" si="1481"/>
        <v>455</v>
      </c>
      <c r="MD469" s="63" t="str">
        <f t="shared" si="1482"/>
        <v/>
      </c>
      <c r="ME469" s="63" t="str">
        <f t="shared" si="1483"/>
        <v/>
      </c>
      <c r="MF469" s="315" t="str">
        <f t="shared" si="1589"/>
        <v/>
      </c>
      <c r="MG469" s="315">
        <f>IF(ISNUMBER(MATCH(EO469,$ME$15:$ME$520,0)),0,MAX(MG$14:MG468)+1)</f>
        <v>0</v>
      </c>
      <c r="MH469" s="315" t="str">
        <f t="shared" si="1590"/>
        <v/>
      </c>
      <c r="MI469" s="369"/>
      <c r="MJ469" s="68"/>
      <c r="MK469" s="18"/>
      <c r="ML469" s="242"/>
      <c r="MM469" s="242"/>
      <c r="MN469" s="59"/>
      <c r="MO469" s="59"/>
      <c r="MP469" s="285"/>
      <c r="MQ469" s="59"/>
      <c r="MR469" s="59"/>
      <c r="MS469" s="285"/>
      <c r="MT469" s="59"/>
      <c r="MU469" s="285"/>
      <c r="MV469" s="59"/>
      <c r="MW469" s="59"/>
      <c r="MX469" s="59"/>
      <c r="MY469" s="59"/>
      <c r="MZ469" s="59"/>
      <c r="NA469" s="59"/>
      <c r="NB469" s="59"/>
      <c r="NC469" s="59"/>
      <c r="ND469" s="59"/>
      <c r="NE469" s="59"/>
      <c r="NF469" s="59"/>
      <c r="NG469" s="59"/>
      <c r="NH469" s="59"/>
      <c r="NI469" s="59"/>
      <c r="NJ469" s="59"/>
      <c r="NK469" s="59"/>
      <c r="NL469" s="454"/>
      <c r="NM469" s="454"/>
      <c r="NN469" s="59"/>
      <c r="NO469" s="18"/>
      <c r="NP469" s="18"/>
      <c r="NQ469" s="18"/>
      <c r="NR469" s="18"/>
      <c r="NS469" s="18"/>
      <c r="NT469" s="18"/>
      <c r="NU469" s="18"/>
      <c r="NV469" s="18"/>
      <c r="NW469" s="18"/>
      <c r="NX469" s="18"/>
      <c r="NY469" s="18"/>
      <c r="NZ469" s="18"/>
      <c r="OA469" s="18"/>
      <c r="OB469" s="18"/>
      <c r="OC469" s="18"/>
      <c r="OZ469" s="59"/>
      <c r="PA469" s="251" t="str">
        <f t="shared" si="1591"/>
        <v/>
      </c>
      <c r="PB469" s="251" t="str">
        <f t="shared" si="1592"/>
        <v/>
      </c>
      <c r="PC469" s="251" t="str">
        <f t="shared" si="1593"/>
        <v/>
      </c>
      <c r="PD469" s="251" t="str">
        <f t="shared" si="1594"/>
        <v/>
      </c>
      <c r="PE469" s="251" t="str">
        <f t="shared" si="1595"/>
        <v/>
      </c>
      <c r="PF469" s="251" t="str">
        <f t="shared" si="1596"/>
        <v/>
      </c>
      <c r="PG469" s="251" t="str">
        <f t="shared" si="1597"/>
        <v/>
      </c>
      <c r="PH469" s="251" t="str">
        <f t="shared" si="1598"/>
        <v/>
      </c>
      <c r="PI469" s="251" t="str">
        <f t="shared" si="1599"/>
        <v/>
      </c>
      <c r="PJ469" s="251" t="str">
        <f t="shared" si="1600"/>
        <v/>
      </c>
      <c r="PK469" s="251" t="str">
        <f t="shared" si="1601"/>
        <v/>
      </c>
      <c r="PL469" s="251" t="str">
        <f t="shared" si="1602"/>
        <v/>
      </c>
      <c r="PM469" s="251" t="str">
        <f t="shared" si="1603"/>
        <v/>
      </c>
      <c r="PN469" s="251" t="str">
        <f t="shared" si="1604"/>
        <v/>
      </c>
      <c r="PO469" s="251" t="str">
        <f t="shared" si="1605"/>
        <v/>
      </c>
      <c r="PP469" s="251" t="str">
        <f t="shared" si="1606"/>
        <v/>
      </c>
      <c r="PQ469" s="251" t="str">
        <f t="shared" si="1607"/>
        <v/>
      </c>
      <c r="PR469" s="251" t="str">
        <f t="shared" si="1608"/>
        <v/>
      </c>
      <c r="PS469" s="251" t="str">
        <f t="shared" si="1609"/>
        <v/>
      </c>
      <c r="PT469" s="251" t="str">
        <f t="shared" si="1610"/>
        <v/>
      </c>
      <c r="PU469" s="251" t="str">
        <f t="shared" si="1611"/>
        <v/>
      </c>
      <c r="PV469" s="251" t="str">
        <f t="shared" si="1612"/>
        <v/>
      </c>
      <c r="PW469" s="251" t="str">
        <f t="shared" si="1613"/>
        <v/>
      </c>
      <c r="PX469" s="251" t="str">
        <f t="shared" si="1614"/>
        <v/>
      </c>
      <c r="PY469" s="251" t="str">
        <f t="shared" si="1615"/>
        <v/>
      </c>
      <c r="PZ469" s="251" t="str">
        <f t="shared" si="1616"/>
        <v/>
      </c>
      <c r="QA469" s="251" t="str">
        <f t="shared" si="1617"/>
        <v/>
      </c>
      <c r="QB469" s="251" t="str">
        <f t="shared" si="1618"/>
        <v/>
      </c>
      <c r="QC469" s="251" t="str">
        <f t="shared" si="1619"/>
        <v/>
      </c>
      <c r="QD469" s="251" t="str">
        <f t="shared" si="1620"/>
        <v/>
      </c>
      <c r="QE469" s="251" t="str">
        <f t="shared" si="1621"/>
        <v/>
      </c>
      <c r="QF469" s="63">
        <f t="shared" si="1622"/>
        <v>0</v>
      </c>
      <c r="QG469" s="59"/>
      <c r="QH469" s="59"/>
      <c r="QI469" s="59"/>
      <c r="QJ469" s="59"/>
      <c r="QK469" s="59"/>
      <c r="QL469" s="59"/>
      <c r="QM469" s="59"/>
      <c r="QN469" s="59"/>
    </row>
    <row r="470" spans="1:456" ht="6.75" customHeight="1" x14ac:dyDescent="0.25">
      <c r="A470" s="68"/>
      <c r="B470" s="389" t="str">
        <f t="shared" si="1484"/>
        <v/>
      </c>
      <c r="C470" s="72"/>
      <c r="D470" s="188"/>
      <c r="E470" s="59"/>
      <c r="F470" s="229"/>
      <c r="G470" s="295"/>
      <c r="H470" s="295"/>
      <c r="I470" s="229"/>
      <c r="J470" s="295"/>
      <c r="K470" s="295"/>
      <c r="L470" s="229"/>
      <c r="M470" s="295"/>
      <c r="N470" s="295"/>
      <c r="O470" s="229"/>
      <c r="P470" s="295"/>
      <c r="Q470" s="295"/>
      <c r="R470" s="229"/>
      <c r="S470" s="230"/>
      <c r="T470" s="231"/>
      <c r="U470" s="229"/>
      <c r="V470" s="230"/>
      <c r="W470" s="231"/>
      <c r="X470" s="229"/>
      <c r="Y470" s="230"/>
      <c r="Z470" s="231"/>
      <c r="AA470" s="229"/>
      <c r="AB470" s="295"/>
      <c r="AC470" s="295"/>
      <c r="AD470" s="229"/>
      <c r="AE470" s="295"/>
      <c r="AF470" s="295"/>
      <c r="AG470" s="229"/>
      <c r="AH470" s="295"/>
      <c r="AI470" s="295"/>
      <c r="AJ470" s="229"/>
      <c r="AK470" s="295"/>
      <c r="AL470" s="295"/>
      <c r="AM470" s="229"/>
      <c r="AN470" s="295"/>
      <c r="AO470" s="295"/>
      <c r="AP470" s="243"/>
      <c r="AQ470" s="295"/>
      <c r="AR470" s="290"/>
      <c r="AS470" s="243"/>
      <c r="AT470" s="295"/>
      <c r="AU470" s="290"/>
      <c r="AV470" s="229"/>
      <c r="AW470" s="230"/>
      <c r="AX470" s="231"/>
      <c r="AY470" s="229"/>
      <c r="AZ470" s="230"/>
      <c r="BA470" s="231"/>
      <c r="BB470" s="229"/>
      <c r="BC470" s="230"/>
      <c r="BD470" s="231"/>
      <c r="BE470" s="229"/>
      <c r="BF470" s="230"/>
      <c r="BG470" s="231"/>
      <c r="BH470" s="229"/>
      <c r="BI470" s="230"/>
      <c r="BJ470" s="231"/>
      <c r="BK470" s="243"/>
      <c r="BL470" s="230"/>
      <c r="BM470" s="231"/>
      <c r="BN470" s="243"/>
      <c r="BO470" s="230"/>
      <c r="BP470" s="231"/>
      <c r="BQ470" s="229"/>
      <c r="BR470" s="230"/>
      <c r="BS470" s="231"/>
      <c r="BT470" s="229"/>
      <c r="BU470" s="230"/>
      <c r="BV470" s="231"/>
      <c r="BW470" s="229"/>
      <c r="BX470" s="230"/>
      <c r="BY470" s="231"/>
      <c r="BZ470" s="229"/>
      <c r="CA470" s="230"/>
      <c r="CB470" s="231"/>
      <c r="CC470" s="229"/>
      <c r="CD470" s="230"/>
      <c r="CE470" s="231"/>
      <c r="CF470" s="331"/>
      <c r="CG470" s="332"/>
      <c r="CH470" s="385"/>
      <c r="CI470" s="331"/>
      <c r="CJ470" s="332"/>
      <c r="CK470" s="385"/>
      <c r="CL470" s="243"/>
      <c r="CM470" s="230"/>
      <c r="CN470" s="354"/>
      <c r="CO470" s="243"/>
      <c r="CP470" s="230"/>
      <c r="CQ470" s="231"/>
      <c r="CR470" s="331"/>
      <c r="CS470" s="332"/>
      <c r="CT470" s="333"/>
      <c r="CU470" s="229"/>
      <c r="CV470" s="230"/>
      <c r="CW470" s="231"/>
      <c r="CX470" s="331"/>
      <c r="CY470" s="332"/>
      <c r="CZ470" s="333"/>
      <c r="DA470" s="331"/>
      <c r="DB470" s="332"/>
      <c r="DC470" s="333"/>
      <c r="DD470" s="331"/>
      <c r="DE470" s="332"/>
      <c r="DF470" s="333"/>
      <c r="DG470" s="331"/>
      <c r="DH470" s="332"/>
      <c r="DI470" s="333"/>
      <c r="DJ470" s="229"/>
      <c r="DK470" s="230"/>
      <c r="DL470" s="231"/>
      <c r="DM470" s="229"/>
      <c r="DN470" s="230"/>
      <c r="DO470" s="231"/>
      <c r="DP470" s="331"/>
      <c r="DQ470" s="332"/>
      <c r="DR470" s="333"/>
      <c r="DS470" s="331"/>
      <c r="DT470" s="332"/>
      <c r="DU470" s="333"/>
      <c r="DV470" s="331"/>
      <c r="DW470" s="332"/>
      <c r="DX470" s="333"/>
      <c r="DY470" s="331"/>
      <c r="DZ470" s="332"/>
      <c r="EA470" s="333"/>
      <c r="EB470" s="331"/>
      <c r="EC470" s="332"/>
      <c r="ED470" s="333"/>
      <c r="EE470" s="331"/>
      <c r="EF470" s="332"/>
      <c r="EG470" s="333"/>
      <c r="EH470" s="229"/>
      <c r="EI470" s="230"/>
      <c r="EJ470" s="231"/>
      <c r="EK470" s="229"/>
      <c r="EL470" s="230"/>
      <c r="EM470" s="231"/>
      <c r="EN470" s="244"/>
      <c r="EO470" s="269" t="str">
        <f t="shared" si="1485"/>
        <v/>
      </c>
      <c r="EP470" s="444" t="s">
        <v>1247</v>
      </c>
      <c r="EQ470" s="360" t="str">
        <f t="shared" si="1623"/>
        <v/>
      </c>
      <c r="ER470" s="360" t="str">
        <f t="shared" si="1624"/>
        <v/>
      </c>
      <c r="ES470" s="360" t="str">
        <f t="shared" si="1625"/>
        <v/>
      </c>
      <c r="ET470" s="360" t="str">
        <f t="shared" si="1626"/>
        <v/>
      </c>
      <c r="EU470" s="360" t="str">
        <f t="shared" si="1627"/>
        <v/>
      </c>
      <c r="EV470" s="360" t="str">
        <f t="shared" si="1628"/>
        <v/>
      </c>
      <c r="EW470" s="360" t="str">
        <f t="shared" si="1629"/>
        <v/>
      </c>
      <c r="EX470" s="360" t="str">
        <f t="shared" si="1630"/>
        <v/>
      </c>
      <c r="EY470" s="360" t="str">
        <f t="shared" si="1631"/>
        <v/>
      </c>
      <c r="EZ470" s="360" t="str">
        <f t="shared" si="1632"/>
        <v/>
      </c>
      <c r="FA470" s="360" t="str">
        <f t="shared" si="1633"/>
        <v/>
      </c>
      <c r="FB470" s="360" t="str">
        <f t="shared" si="1634"/>
        <v/>
      </c>
      <c r="FC470" s="360" t="str">
        <f t="shared" si="1635"/>
        <v/>
      </c>
      <c r="FD470" s="360" t="str">
        <f t="shared" si="1636"/>
        <v/>
      </c>
      <c r="FE470" s="360" t="str">
        <f t="shared" si="1637"/>
        <v/>
      </c>
      <c r="FF470" s="360" t="str">
        <f t="shared" si="1638"/>
        <v/>
      </c>
      <c r="FG470" s="360" t="str">
        <f t="shared" si="1639"/>
        <v/>
      </c>
      <c r="FH470" s="360" t="str">
        <f t="shared" si="1640"/>
        <v/>
      </c>
      <c r="FI470" s="360" t="str">
        <f t="shared" si="1641"/>
        <v/>
      </c>
      <c r="FJ470" s="360" t="str">
        <f t="shared" si="1642"/>
        <v/>
      </c>
      <c r="FK470" s="360" t="str">
        <f t="shared" si="1643"/>
        <v/>
      </c>
      <c r="FL470" s="360" t="str">
        <f t="shared" si="1644"/>
        <v/>
      </c>
      <c r="FM470" s="360" t="str">
        <f t="shared" si="1645"/>
        <v/>
      </c>
      <c r="FN470" s="360" t="str">
        <f t="shared" si="1646"/>
        <v/>
      </c>
      <c r="FO470" s="360" t="str">
        <f t="shared" si="1647"/>
        <v/>
      </c>
      <c r="FP470" s="360" t="str">
        <f t="shared" si="1648"/>
        <v/>
      </c>
      <c r="FQ470" s="360" t="str">
        <f t="shared" si="1649"/>
        <v/>
      </c>
      <c r="FR470" s="360" t="str">
        <f t="shared" si="1650"/>
        <v/>
      </c>
      <c r="FS470" s="360" t="str">
        <f t="shared" si="1651"/>
        <v/>
      </c>
      <c r="FT470" s="360" t="str">
        <f t="shared" si="1486"/>
        <v/>
      </c>
      <c r="FU470" s="360" t="str">
        <f t="shared" si="1652"/>
        <v/>
      </c>
      <c r="FV470" s="360" t="str">
        <f t="shared" si="1653"/>
        <v/>
      </c>
      <c r="FW470" s="360" t="str">
        <f t="shared" si="1654"/>
        <v/>
      </c>
      <c r="FX470" s="360" t="str">
        <f t="shared" si="1655"/>
        <v/>
      </c>
      <c r="FY470" s="360" t="str">
        <f t="shared" si="1656"/>
        <v/>
      </c>
      <c r="FZ470" s="360" t="str">
        <f t="shared" si="1657"/>
        <v/>
      </c>
      <c r="GA470" s="360" t="str">
        <f t="shared" si="1658"/>
        <v/>
      </c>
      <c r="GB470" s="360" t="str">
        <f t="shared" si="1659"/>
        <v/>
      </c>
      <c r="GC470" s="360" t="str">
        <f t="shared" si="1660"/>
        <v/>
      </c>
      <c r="GD470" s="360" t="str">
        <f t="shared" si="1661"/>
        <v/>
      </c>
      <c r="GE470" s="360" t="str">
        <f t="shared" si="1662"/>
        <v/>
      </c>
      <c r="GF470" s="360" t="str">
        <f t="shared" si="1663"/>
        <v/>
      </c>
      <c r="GG470" s="360" t="str">
        <f t="shared" si="1664"/>
        <v/>
      </c>
      <c r="GH470" s="360" t="str">
        <f t="shared" si="1665"/>
        <v/>
      </c>
      <c r="GI470" s="360" t="str">
        <f t="shared" si="1666"/>
        <v/>
      </c>
      <c r="GJ470" s="360" t="str">
        <f t="shared" si="1667"/>
        <v/>
      </c>
      <c r="GK470" s="444" t="s">
        <v>1247</v>
      </c>
      <c r="GL470" s="361" t="str">
        <f t="shared" si="1487"/>
        <v>-</v>
      </c>
      <c r="GM470" s="361" t="str">
        <f t="shared" si="1488"/>
        <v>-</v>
      </c>
      <c r="GN470" s="361" t="str">
        <f t="shared" si="1489"/>
        <v>-</v>
      </c>
      <c r="GO470" s="361" t="str">
        <f t="shared" si="1490"/>
        <v>-</v>
      </c>
      <c r="GP470" s="361" t="str">
        <f t="shared" si="1491"/>
        <v>-</v>
      </c>
      <c r="GQ470" s="361" t="str">
        <f t="shared" si="1492"/>
        <v>-</v>
      </c>
      <c r="GR470" s="361" t="str">
        <f t="shared" si="1493"/>
        <v>-</v>
      </c>
      <c r="GS470" s="361" t="str">
        <f t="shared" si="1494"/>
        <v>-</v>
      </c>
      <c r="GT470" s="361" t="str">
        <f t="shared" si="1495"/>
        <v>-</v>
      </c>
      <c r="GU470" s="361" t="str">
        <f t="shared" si="1496"/>
        <v>-</v>
      </c>
      <c r="GV470" s="361" t="str">
        <f t="shared" si="1497"/>
        <v>-</v>
      </c>
      <c r="GW470" s="361" t="str">
        <f t="shared" si="1498"/>
        <v>-</v>
      </c>
      <c r="GX470" s="361" t="str">
        <f t="shared" si="1499"/>
        <v>-</v>
      </c>
      <c r="GY470" s="361" t="str">
        <f t="shared" si="1500"/>
        <v>-</v>
      </c>
      <c r="GZ470" s="361" t="str">
        <f t="shared" si="1501"/>
        <v>-</v>
      </c>
      <c r="HA470" s="361" t="str">
        <f t="shared" si="1502"/>
        <v>-</v>
      </c>
      <c r="HB470" s="361" t="str">
        <f t="shared" si="1503"/>
        <v>-</v>
      </c>
      <c r="HC470" s="361" t="str">
        <f t="shared" si="1504"/>
        <v>-</v>
      </c>
      <c r="HD470" s="361" t="str">
        <f t="shared" si="1505"/>
        <v>-</v>
      </c>
      <c r="HE470" s="361" t="str">
        <f t="shared" si="1506"/>
        <v>-</v>
      </c>
      <c r="HF470" s="361" t="str">
        <f t="shared" si="1507"/>
        <v>-</v>
      </c>
      <c r="HG470" s="361" t="str">
        <f t="shared" si="1508"/>
        <v>-</v>
      </c>
      <c r="HH470" s="361" t="str">
        <f t="shared" si="1509"/>
        <v>-</v>
      </c>
      <c r="HI470" s="361" t="str">
        <f t="shared" si="1510"/>
        <v>-</v>
      </c>
      <c r="HJ470" s="361" t="str">
        <f t="shared" si="1511"/>
        <v>-</v>
      </c>
      <c r="HK470" s="361" t="str">
        <f t="shared" si="1512"/>
        <v>-</v>
      </c>
      <c r="HL470" s="361" t="str">
        <f t="shared" si="1513"/>
        <v>-</v>
      </c>
      <c r="HM470" s="361" t="str">
        <f t="shared" si="1514"/>
        <v>-</v>
      </c>
      <c r="HN470" s="361" t="str">
        <f t="shared" si="1515"/>
        <v>-</v>
      </c>
      <c r="HO470" s="361" t="str">
        <f t="shared" si="1516"/>
        <v>-</v>
      </c>
      <c r="HP470" s="361" t="str">
        <f t="shared" si="1517"/>
        <v>-</v>
      </c>
      <c r="HQ470" s="361" t="str">
        <f t="shared" si="1518"/>
        <v>-</v>
      </c>
      <c r="HR470" s="361" t="str">
        <f t="shared" si="1519"/>
        <v>-</v>
      </c>
      <c r="HS470" s="361" t="str">
        <f t="shared" si="1520"/>
        <v>-</v>
      </c>
      <c r="HT470" s="361" t="str">
        <f t="shared" si="1521"/>
        <v>-</v>
      </c>
      <c r="HU470" s="361" t="str">
        <f t="shared" si="1522"/>
        <v>-</v>
      </c>
      <c r="HV470" s="361" t="str">
        <f t="shared" si="1523"/>
        <v>-</v>
      </c>
      <c r="HW470" s="361" t="str">
        <f t="shared" si="1524"/>
        <v>-</v>
      </c>
      <c r="HX470" s="361" t="str">
        <f t="shared" si="1525"/>
        <v>-</v>
      </c>
      <c r="HY470" s="361" t="str">
        <f t="shared" si="1526"/>
        <v>-</v>
      </c>
      <c r="HZ470" s="361" t="str">
        <f t="shared" si="1527"/>
        <v>-</v>
      </c>
      <c r="IA470" s="361" t="str">
        <f t="shared" si="1528"/>
        <v>-</v>
      </c>
      <c r="IB470" s="361" t="str">
        <f t="shared" si="1529"/>
        <v>-</v>
      </c>
      <c r="IC470" s="361" t="str">
        <f t="shared" si="1530"/>
        <v>-</v>
      </c>
      <c r="ID470" s="361" t="str">
        <f t="shared" si="1531"/>
        <v>-</v>
      </c>
      <c r="IE470" s="361" t="str">
        <f t="shared" si="1532"/>
        <v>-</v>
      </c>
      <c r="IF470" s="444" t="s">
        <v>1247</v>
      </c>
      <c r="IG470" s="56" t="str">
        <f t="shared" si="1668"/>
        <v>-</v>
      </c>
      <c r="IH470" s="56" t="str">
        <f t="shared" si="1669"/>
        <v>-</v>
      </c>
      <c r="II470" s="56" t="str">
        <f t="shared" si="1670"/>
        <v>-</v>
      </c>
      <c r="IJ470" s="56" t="str">
        <f t="shared" si="1671"/>
        <v>-</v>
      </c>
      <c r="IK470" s="56" t="str">
        <f t="shared" si="1533"/>
        <v>-</v>
      </c>
      <c r="IL470" s="56" t="str">
        <f t="shared" si="1534"/>
        <v>-</v>
      </c>
      <c r="IM470" s="56" t="str">
        <f t="shared" si="1535"/>
        <v>-</v>
      </c>
      <c r="IN470" s="56" t="str">
        <f t="shared" si="1536"/>
        <v>-</v>
      </c>
      <c r="IO470" s="56" t="str">
        <f t="shared" si="1537"/>
        <v>-</v>
      </c>
      <c r="IP470" s="56" t="str">
        <f t="shared" si="1538"/>
        <v>-</v>
      </c>
      <c r="IQ470" s="56" t="str">
        <f t="shared" si="1539"/>
        <v>-</v>
      </c>
      <c r="IR470" s="56" t="str">
        <f t="shared" si="1540"/>
        <v>-</v>
      </c>
      <c r="IS470" s="56" t="str">
        <f t="shared" si="1541"/>
        <v>-</v>
      </c>
      <c r="IT470" s="56" t="str">
        <f t="shared" si="1542"/>
        <v>-</v>
      </c>
      <c r="IU470" s="56" t="str">
        <f t="shared" si="1543"/>
        <v>-</v>
      </c>
      <c r="IV470" s="56" t="str">
        <f t="shared" si="1544"/>
        <v>-</v>
      </c>
      <c r="IW470" s="56" t="str">
        <f t="shared" si="1545"/>
        <v>-</v>
      </c>
      <c r="IX470" s="56" t="str">
        <f t="shared" si="1546"/>
        <v>-</v>
      </c>
      <c r="IY470" s="56" t="str">
        <f t="shared" si="1547"/>
        <v>-</v>
      </c>
      <c r="IZ470" s="56" t="str">
        <f t="shared" si="1548"/>
        <v>-</v>
      </c>
      <c r="JA470" s="56" t="str">
        <f t="shared" si="1549"/>
        <v>-</v>
      </c>
      <c r="JB470" s="56" t="str">
        <f t="shared" si="1550"/>
        <v>-</v>
      </c>
      <c r="JC470" s="56" t="str">
        <f t="shared" si="1551"/>
        <v>-</v>
      </c>
      <c r="JD470" s="56" t="str">
        <f t="shared" si="1552"/>
        <v>-</v>
      </c>
      <c r="JE470" s="56" t="str">
        <f t="shared" si="1553"/>
        <v>-</v>
      </c>
      <c r="JF470" s="56" t="str">
        <f t="shared" si="1554"/>
        <v>-</v>
      </c>
      <c r="JG470" s="56" t="str">
        <f t="shared" si="1555"/>
        <v>-</v>
      </c>
      <c r="JH470" s="56" t="str">
        <f t="shared" si="1556"/>
        <v>-</v>
      </c>
      <c r="JI470" s="56" t="str">
        <f t="shared" si="1557"/>
        <v>-</v>
      </c>
      <c r="JJ470" s="56" t="str">
        <f t="shared" si="1558"/>
        <v>-</v>
      </c>
      <c r="JK470" s="56" t="str">
        <f t="shared" si="1559"/>
        <v>-</v>
      </c>
      <c r="JL470" s="56" t="str">
        <f t="shared" si="1560"/>
        <v>-</v>
      </c>
      <c r="JM470" s="56" t="str">
        <f t="shared" si="1561"/>
        <v>-</v>
      </c>
      <c r="JN470" s="56" t="str">
        <f t="shared" si="1562"/>
        <v>-</v>
      </c>
      <c r="JO470" s="56" t="str">
        <f t="shared" si="1563"/>
        <v>-</v>
      </c>
      <c r="JP470" s="56" t="str">
        <f t="shared" si="1564"/>
        <v>-</v>
      </c>
      <c r="JQ470" s="56" t="str">
        <f t="shared" si="1565"/>
        <v>-</v>
      </c>
      <c r="JR470" s="56" t="str">
        <f t="shared" si="1566"/>
        <v>-</v>
      </c>
      <c r="JS470" s="56" t="str">
        <f t="shared" si="1567"/>
        <v>-</v>
      </c>
      <c r="JT470" s="56" t="str">
        <f t="shared" si="1568"/>
        <v>-</v>
      </c>
      <c r="JU470" s="56" t="str">
        <f t="shared" si="1569"/>
        <v>-</v>
      </c>
      <c r="JV470" s="56" t="str">
        <f t="shared" si="1570"/>
        <v>-</v>
      </c>
      <c r="JW470" s="56" t="str">
        <f t="shared" si="1571"/>
        <v>-</v>
      </c>
      <c r="JX470" s="56" t="str">
        <f t="shared" si="1572"/>
        <v>-</v>
      </c>
      <c r="JY470" s="56" t="str">
        <f t="shared" si="1573"/>
        <v>-</v>
      </c>
      <c r="JZ470" s="56" t="str">
        <f t="shared" si="1574"/>
        <v>-</v>
      </c>
      <c r="KA470" s="444" t="s">
        <v>1247</v>
      </c>
      <c r="KB470" s="360">
        <f>IF(ISNUMBER(INDEX($EQ$15:$GK$521,$B470,EO$11)),MAX(KB$14:KB469)+1,0)</f>
        <v>0</v>
      </c>
      <c r="KC470" s="360" t="str">
        <f t="shared" si="1672"/>
        <v/>
      </c>
      <c r="KD470" s="373" t="s">
        <v>2</v>
      </c>
      <c r="KE470" s="215"/>
      <c r="KF470" s="60"/>
      <c r="KG470" s="60"/>
      <c r="KH470" s="60"/>
      <c r="KI470" s="60"/>
      <c r="KJ470" s="60"/>
      <c r="KK470" s="60"/>
      <c r="KL470" s="60"/>
      <c r="KM470" s="60"/>
      <c r="KN470" s="60"/>
      <c r="KO470" s="60"/>
      <c r="KP470" s="60"/>
      <c r="KQ470" s="60"/>
      <c r="KR470" s="60"/>
      <c r="KS470" s="60"/>
      <c r="KT470" s="60"/>
      <c r="KU470" s="60"/>
      <c r="KV470" s="60"/>
      <c r="KW470" s="60"/>
      <c r="KX470" s="60"/>
      <c r="KY470" s="60"/>
      <c r="KZ470" s="283" t="str">
        <f t="shared" si="1575"/>
        <v/>
      </c>
      <c r="LA470" s="26"/>
      <c r="LB470" s="18"/>
      <c r="LC470" s="18"/>
      <c r="LD470" s="18"/>
      <c r="LE470" s="18"/>
      <c r="LF470" s="18"/>
      <c r="LG470" s="18"/>
      <c r="LH470" s="18"/>
      <c r="LI470" s="18"/>
      <c r="LJ470" s="18"/>
      <c r="LK470" s="18"/>
      <c r="LL470" s="18"/>
      <c r="LM470" s="18"/>
      <c r="LN470" s="63"/>
      <c r="LO470" s="251">
        <f t="shared" si="1576"/>
        <v>0</v>
      </c>
      <c r="LP470" s="251">
        <f t="shared" si="1577"/>
        <v>0</v>
      </c>
      <c r="LQ470" s="251">
        <f t="shared" si="1578"/>
        <v>0</v>
      </c>
      <c r="LR470" s="251">
        <f t="shared" si="1579"/>
        <v>0</v>
      </c>
      <c r="LS470" s="251">
        <f t="shared" si="1580"/>
        <v>0</v>
      </c>
      <c r="LT470" s="251">
        <f t="shared" si="1581"/>
        <v>0</v>
      </c>
      <c r="LU470" s="251">
        <f t="shared" si="1582"/>
        <v>0</v>
      </c>
      <c r="LV470" s="251">
        <f t="shared" si="1583"/>
        <v>0</v>
      </c>
      <c r="LW470" s="251">
        <f t="shared" si="1584"/>
        <v>0</v>
      </c>
      <c r="LX470" s="251">
        <f t="shared" si="1585"/>
        <v>0</v>
      </c>
      <c r="LY470" s="251">
        <f t="shared" si="1586"/>
        <v>0</v>
      </c>
      <c r="LZ470" s="251">
        <f t="shared" si="1587"/>
        <v>0</v>
      </c>
      <c r="MA470" s="63" t="str">
        <f t="shared" si="1588"/>
        <v/>
      </c>
      <c r="MB470" s="63" t="str">
        <f t="shared" si="1480"/>
        <v/>
      </c>
      <c r="MC470" s="63">
        <f t="shared" si="1481"/>
        <v>456</v>
      </c>
      <c r="MD470" s="63" t="str">
        <f t="shared" si="1482"/>
        <v/>
      </c>
      <c r="ME470" s="63" t="str">
        <f t="shared" si="1483"/>
        <v/>
      </c>
      <c r="MF470" s="315" t="str">
        <f t="shared" si="1589"/>
        <v/>
      </c>
      <c r="MG470" s="315">
        <f>IF(ISNUMBER(MATCH(EO470,$ME$15:$ME$520,0)),0,MAX(MG$14:MG469)+1)</f>
        <v>0</v>
      </c>
      <c r="MH470" s="315" t="str">
        <f t="shared" si="1590"/>
        <v/>
      </c>
      <c r="MI470" s="369"/>
      <c r="MJ470" s="68"/>
      <c r="MK470" s="18"/>
      <c r="ML470" s="242"/>
      <c r="MM470" s="242"/>
      <c r="MN470" s="59"/>
      <c r="MO470" s="59"/>
      <c r="MP470" s="285"/>
      <c r="MQ470" s="59"/>
      <c r="MR470" s="59"/>
      <c r="MS470" s="285"/>
      <c r="MT470" s="59"/>
      <c r="MU470" s="285"/>
      <c r="MV470" s="59"/>
      <c r="MW470" s="59"/>
      <c r="MX470" s="59"/>
      <c r="MY470" s="59"/>
      <c r="MZ470" s="59"/>
      <c r="NA470" s="59"/>
      <c r="NB470" s="59"/>
      <c r="NC470" s="59"/>
      <c r="ND470" s="59"/>
      <c r="NE470" s="59"/>
      <c r="NF470" s="59"/>
      <c r="NG470" s="59"/>
      <c r="NH470" s="59"/>
      <c r="NI470" s="59"/>
      <c r="NJ470" s="59"/>
      <c r="NK470" s="59"/>
      <c r="NL470" s="454"/>
      <c r="NM470" s="454"/>
      <c r="NN470" s="59"/>
      <c r="NO470" s="18"/>
      <c r="NP470" s="18"/>
      <c r="NQ470" s="18"/>
      <c r="NR470" s="18"/>
      <c r="NS470" s="18"/>
      <c r="NT470" s="18"/>
      <c r="NU470" s="18"/>
      <c r="NV470" s="18"/>
      <c r="NW470" s="18"/>
      <c r="NX470" s="18"/>
      <c r="NY470" s="18"/>
      <c r="NZ470" s="18"/>
      <c r="OA470" s="18"/>
      <c r="OB470" s="18"/>
      <c r="OC470" s="18"/>
      <c r="OZ470" s="59"/>
      <c r="PA470" s="251" t="str">
        <f t="shared" si="1591"/>
        <v/>
      </c>
      <c r="PB470" s="251" t="str">
        <f t="shared" si="1592"/>
        <v/>
      </c>
      <c r="PC470" s="251" t="str">
        <f t="shared" si="1593"/>
        <v/>
      </c>
      <c r="PD470" s="251" t="str">
        <f t="shared" si="1594"/>
        <v/>
      </c>
      <c r="PE470" s="251" t="str">
        <f t="shared" si="1595"/>
        <v/>
      </c>
      <c r="PF470" s="251" t="str">
        <f t="shared" si="1596"/>
        <v/>
      </c>
      <c r="PG470" s="251" t="str">
        <f t="shared" si="1597"/>
        <v/>
      </c>
      <c r="PH470" s="251" t="str">
        <f t="shared" si="1598"/>
        <v/>
      </c>
      <c r="PI470" s="251" t="str">
        <f t="shared" si="1599"/>
        <v/>
      </c>
      <c r="PJ470" s="251" t="str">
        <f t="shared" si="1600"/>
        <v/>
      </c>
      <c r="PK470" s="251" t="str">
        <f t="shared" si="1601"/>
        <v/>
      </c>
      <c r="PL470" s="251" t="str">
        <f t="shared" si="1602"/>
        <v/>
      </c>
      <c r="PM470" s="251" t="str">
        <f t="shared" si="1603"/>
        <v/>
      </c>
      <c r="PN470" s="251" t="str">
        <f t="shared" si="1604"/>
        <v/>
      </c>
      <c r="PO470" s="251" t="str">
        <f t="shared" si="1605"/>
        <v/>
      </c>
      <c r="PP470" s="251" t="str">
        <f t="shared" si="1606"/>
        <v/>
      </c>
      <c r="PQ470" s="251" t="str">
        <f t="shared" si="1607"/>
        <v/>
      </c>
      <c r="PR470" s="251" t="str">
        <f t="shared" si="1608"/>
        <v/>
      </c>
      <c r="PS470" s="251" t="str">
        <f t="shared" si="1609"/>
        <v/>
      </c>
      <c r="PT470" s="251" t="str">
        <f t="shared" si="1610"/>
        <v/>
      </c>
      <c r="PU470" s="251" t="str">
        <f t="shared" si="1611"/>
        <v/>
      </c>
      <c r="PV470" s="251" t="str">
        <f t="shared" si="1612"/>
        <v/>
      </c>
      <c r="PW470" s="251" t="str">
        <f t="shared" si="1613"/>
        <v/>
      </c>
      <c r="PX470" s="251" t="str">
        <f t="shared" si="1614"/>
        <v/>
      </c>
      <c r="PY470" s="251" t="str">
        <f t="shared" si="1615"/>
        <v/>
      </c>
      <c r="PZ470" s="251" t="str">
        <f t="shared" si="1616"/>
        <v/>
      </c>
      <c r="QA470" s="251" t="str">
        <f t="shared" si="1617"/>
        <v/>
      </c>
      <c r="QB470" s="251" t="str">
        <f t="shared" si="1618"/>
        <v/>
      </c>
      <c r="QC470" s="251" t="str">
        <f t="shared" si="1619"/>
        <v/>
      </c>
      <c r="QD470" s="251" t="str">
        <f t="shared" si="1620"/>
        <v/>
      </c>
      <c r="QE470" s="251" t="str">
        <f t="shared" si="1621"/>
        <v/>
      </c>
      <c r="QF470" s="63">
        <f t="shared" si="1622"/>
        <v>0</v>
      </c>
      <c r="QG470" s="59"/>
      <c r="QH470" s="59"/>
      <c r="QI470" s="59"/>
      <c r="QJ470" s="59"/>
      <c r="QK470" s="59"/>
      <c r="QL470" s="59"/>
      <c r="QM470" s="59"/>
      <c r="QN470" s="59"/>
    </row>
    <row r="471" spans="1:456" ht="6.75" customHeight="1" x14ac:dyDescent="0.25">
      <c r="A471" s="68"/>
      <c r="B471" s="389" t="str">
        <f t="shared" si="1484"/>
        <v/>
      </c>
      <c r="C471" s="72"/>
      <c r="D471" s="188"/>
      <c r="E471" s="59"/>
      <c r="F471" s="229"/>
      <c r="G471" s="295"/>
      <c r="H471" s="295"/>
      <c r="I471" s="229"/>
      <c r="J471" s="295"/>
      <c r="K471" s="295"/>
      <c r="L471" s="229"/>
      <c r="M471" s="295"/>
      <c r="N471" s="295"/>
      <c r="O471" s="229"/>
      <c r="P471" s="295"/>
      <c r="Q471" s="295"/>
      <c r="R471" s="229"/>
      <c r="S471" s="230"/>
      <c r="T471" s="231"/>
      <c r="U471" s="229"/>
      <c r="V471" s="230"/>
      <c r="W471" s="231"/>
      <c r="X471" s="229"/>
      <c r="Y471" s="230"/>
      <c r="Z471" s="231"/>
      <c r="AA471" s="229"/>
      <c r="AB471" s="295"/>
      <c r="AC471" s="295"/>
      <c r="AD471" s="229"/>
      <c r="AE471" s="295"/>
      <c r="AF471" s="295"/>
      <c r="AG471" s="229"/>
      <c r="AH471" s="295"/>
      <c r="AI471" s="295"/>
      <c r="AJ471" s="229"/>
      <c r="AK471" s="295"/>
      <c r="AL471" s="295"/>
      <c r="AM471" s="229"/>
      <c r="AN471" s="295"/>
      <c r="AO471" s="295"/>
      <c r="AP471" s="243"/>
      <c r="AQ471" s="295"/>
      <c r="AR471" s="290"/>
      <c r="AS471" s="243"/>
      <c r="AT471" s="295"/>
      <c r="AU471" s="290"/>
      <c r="AV471" s="229"/>
      <c r="AW471" s="230"/>
      <c r="AX471" s="231"/>
      <c r="AY471" s="229"/>
      <c r="AZ471" s="230"/>
      <c r="BA471" s="231"/>
      <c r="BB471" s="229"/>
      <c r="BC471" s="230"/>
      <c r="BD471" s="231"/>
      <c r="BE471" s="229"/>
      <c r="BF471" s="230"/>
      <c r="BG471" s="231"/>
      <c r="BH471" s="229"/>
      <c r="BI471" s="230"/>
      <c r="BJ471" s="231"/>
      <c r="BK471" s="243"/>
      <c r="BL471" s="230"/>
      <c r="BM471" s="231"/>
      <c r="BN471" s="243"/>
      <c r="BO471" s="230"/>
      <c r="BP471" s="231"/>
      <c r="BQ471" s="229"/>
      <c r="BR471" s="230"/>
      <c r="BS471" s="231"/>
      <c r="BT471" s="229"/>
      <c r="BU471" s="230"/>
      <c r="BV471" s="231"/>
      <c r="BW471" s="229"/>
      <c r="BX471" s="230"/>
      <c r="BY471" s="231"/>
      <c r="BZ471" s="229"/>
      <c r="CA471" s="230"/>
      <c r="CB471" s="231"/>
      <c r="CC471" s="229"/>
      <c r="CD471" s="230"/>
      <c r="CE471" s="231"/>
      <c r="CF471" s="331"/>
      <c r="CG471" s="332"/>
      <c r="CH471" s="385"/>
      <c r="CI471" s="331"/>
      <c r="CJ471" s="332"/>
      <c r="CK471" s="385"/>
      <c r="CL471" s="243"/>
      <c r="CM471" s="230"/>
      <c r="CN471" s="354"/>
      <c r="CO471" s="243"/>
      <c r="CP471" s="230"/>
      <c r="CQ471" s="231"/>
      <c r="CR471" s="331"/>
      <c r="CS471" s="332"/>
      <c r="CT471" s="333"/>
      <c r="CU471" s="229"/>
      <c r="CV471" s="230"/>
      <c r="CW471" s="231"/>
      <c r="CX471" s="331"/>
      <c r="CY471" s="332"/>
      <c r="CZ471" s="333"/>
      <c r="DA471" s="331"/>
      <c r="DB471" s="332"/>
      <c r="DC471" s="333"/>
      <c r="DD471" s="331"/>
      <c r="DE471" s="332"/>
      <c r="DF471" s="333"/>
      <c r="DG471" s="331"/>
      <c r="DH471" s="332"/>
      <c r="DI471" s="333"/>
      <c r="DJ471" s="229"/>
      <c r="DK471" s="230"/>
      <c r="DL471" s="231"/>
      <c r="DM471" s="229"/>
      <c r="DN471" s="230"/>
      <c r="DO471" s="231"/>
      <c r="DP471" s="331"/>
      <c r="DQ471" s="332"/>
      <c r="DR471" s="333"/>
      <c r="DS471" s="331"/>
      <c r="DT471" s="332"/>
      <c r="DU471" s="333"/>
      <c r="DV471" s="331"/>
      <c r="DW471" s="332"/>
      <c r="DX471" s="333"/>
      <c r="DY471" s="331"/>
      <c r="DZ471" s="332"/>
      <c r="EA471" s="333"/>
      <c r="EB471" s="331"/>
      <c r="EC471" s="332"/>
      <c r="ED471" s="333"/>
      <c r="EE471" s="331"/>
      <c r="EF471" s="332"/>
      <c r="EG471" s="333"/>
      <c r="EH471" s="229"/>
      <c r="EI471" s="230"/>
      <c r="EJ471" s="231"/>
      <c r="EK471" s="229"/>
      <c r="EL471" s="230"/>
      <c r="EM471" s="231"/>
      <c r="EN471" s="244"/>
      <c r="EO471" s="269" t="str">
        <f t="shared" si="1485"/>
        <v/>
      </c>
      <c r="EP471" s="444" t="s">
        <v>1247</v>
      </c>
      <c r="EQ471" s="360" t="str">
        <f t="shared" si="1623"/>
        <v/>
      </c>
      <c r="ER471" s="360" t="str">
        <f t="shared" si="1624"/>
        <v/>
      </c>
      <c r="ES471" s="360" t="str">
        <f t="shared" si="1625"/>
        <v/>
      </c>
      <c r="ET471" s="360" t="str">
        <f t="shared" si="1626"/>
        <v/>
      </c>
      <c r="EU471" s="360" t="str">
        <f t="shared" si="1627"/>
        <v/>
      </c>
      <c r="EV471" s="360" t="str">
        <f t="shared" si="1628"/>
        <v/>
      </c>
      <c r="EW471" s="360" t="str">
        <f t="shared" si="1629"/>
        <v/>
      </c>
      <c r="EX471" s="360" t="str">
        <f t="shared" si="1630"/>
        <v/>
      </c>
      <c r="EY471" s="360" t="str">
        <f t="shared" si="1631"/>
        <v/>
      </c>
      <c r="EZ471" s="360" t="str">
        <f t="shared" si="1632"/>
        <v/>
      </c>
      <c r="FA471" s="360" t="str">
        <f t="shared" si="1633"/>
        <v/>
      </c>
      <c r="FB471" s="360" t="str">
        <f t="shared" si="1634"/>
        <v/>
      </c>
      <c r="FC471" s="360" t="str">
        <f t="shared" si="1635"/>
        <v/>
      </c>
      <c r="FD471" s="360" t="str">
        <f t="shared" si="1636"/>
        <v/>
      </c>
      <c r="FE471" s="360" t="str">
        <f t="shared" si="1637"/>
        <v/>
      </c>
      <c r="FF471" s="360" t="str">
        <f t="shared" si="1638"/>
        <v/>
      </c>
      <c r="FG471" s="360" t="str">
        <f t="shared" si="1639"/>
        <v/>
      </c>
      <c r="FH471" s="360" t="str">
        <f t="shared" si="1640"/>
        <v/>
      </c>
      <c r="FI471" s="360" t="str">
        <f t="shared" si="1641"/>
        <v/>
      </c>
      <c r="FJ471" s="360" t="str">
        <f t="shared" si="1642"/>
        <v/>
      </c>
      <c r="FK471" s="360" t="str">
        <f t="shared" si="1643"/>
        <v/>
      </c>
      <c r="FL471" s="360" t="str">
        <f t="shared" si="1644"/>
        <v/>
      </c>
      <c r="FM471" s="360" t="str">
        <f t="shared" si="1645"/>
        <v/>
      </c>
      <c r="FN471" s="360" t="str">
        <f t="shared" si="1646"/>
        <v/>
      </c>
      <c r="FO471" s="360" t="str">
        <f t="shared" si="1647"/>
        <v/>
      </c>
      <c r="FP471" s="360" t="str">
        <f t="shared" si="1648"/>
        <v/>
      </c>
      <c r="FQ471" s="360" t="str">
        <f t="shared" si="1649"/>
        <v/>
      </c>
      <c r="FR471" s="360" t="str">
        <f t="shared" si="1650"/>
        <v/>
      </c>
      <c r="FS471" s="360" t="str">
        <f t="shared" si="1651"/>
        <v/>
      </c>
      <c r="FT471" s="360" t="str">
        <f t="shared" si="1486"/>
        <v/>
      </c>
      <c r="FU471" s="360" t="str">
        <f t="shared" si="1652"/>
        <v/>
      </c>
      <c r="FV471" s="360" t="str">
        <f t="shared" si="1653"/>
        <v/>
      </c>
      <c r="FW471" s="360" t="str">
        <f t="shared" si="1654"/>
        <v/>
      </c>
      <c r="FX471" s="360" t="str">
        <f t="shared" si="1655"/>
        <v/>
      </c>
      <c r="FY471" s="360" t="str">
        <f t="shared" si="1656"/>
        <v/>
      </c>
      <c r="FZ471" s="360" t="str">
        <f t="shared" si="1657"/>
        <v/>
      </c>
      <c r="GA471" s="360" t="str">
        <f t="shared" si="1658"/>
        <v/>
      </c>
      <c r="GB471" s="360" t="str">
        <f t="shared" si="1659"/>
        <v/>
      </c>
      <c r="GC471" s="360" t="str">
        <f t="shared" si="1660"/>
        <v/>
      </c>
      <c r="GD471" s="360" t="str">
        <f t="shared" si="1661"/>
        <v/>
      </c>
      <c r="GE471" s="360" t="str">
        <f t="shared" si="1662"/>
        <v/>
      </c>
      <c r="GF471" s="360" t="str">
        <f t="shared" si="1663"/>
        <v/>
      </c>
      <c r="GG471" s="360" t="str">
        <f t="shared" si="1664"/>
        <v/>
      </c>
      <c r="GH471" s="360" t="str">
        <f t="shared" si="1665"/>
        <v/>
      </c>
      <c r="GI471" s="360" t="str">
        <f t="shared" si="1666"/>
        <v/>
      </c>
      <c r="GJ471" s="360" t="str">
        <f t="shared" si="1667"/>
        <v/>
      </c>
      <c r="GK471" s="444" t="s">
        <v>1247</v>
      </c>
      <c r="GL471" s="361" t="str">
        <f t="shared" si="1487"/>
        <v>-</v>
      </c>
      <c r="GM471" s="361" t="str">
        <f t="shared" si="1488"/>
        <v>-</v>
      </c>
      <c r="GN471" s="361" t="str">
        <f t="shared" si="1489"/>
        <v>-</v>
      </c>
      <c r="GO471" s="361" t="str">
        <f t="shared" si="1490"/>
        <v>-</v>
      </c>
      <c r="GP471" s="361" t="str">
        <f t="shared" si="1491"/>
        <v>-</v>
      </c>
      <c r="GQ471" s="361" t="str">
        <f t="shared" si="1492"/>
        <v>-</v>
      </c>
      <c r="GR471" s="361" t="str">
        <f t="shared" si="1493"/>
        <v>-</v>
      </c>
      <c r="GS471" s="361" t="str">
        <f t="shared" si="1494"/>
        <v>-</v>
      </c>
      <c r="GT471" s="361" t="str">
        <f t="shared" si="1495"/>
        <v>-</v>
      </c>
      <c r="GU471" s="361" t="str">
        <f t="shared" si="1496"/>
        <v>-</v>
      </c>
      <c r="GV471" s="361" t="str">
        <f t="shared" si="1497"/>
        <v>-</v>
      </c>
      <c r="GW471" s="361" t="str">
        <f t="shared" si="1498"/>
        <v>-</v>
      </c>
      <c r="GX471" s="361" t="str">
        <f t="shared" si="1499"/>
        <v>-</v>
      </c>
      <c r="GY471" s="361" t="str">
        <f t="shared" si="1500"/>
        <v>-</v>
      </c>
      <c r="GZ471" s="361" t="str">
        <f t="shared" si="1501"/>
        <v>-</v>
      </c>
      <c r="HA471" s="361" t="str">
        <f t="shared" si="1502"/>
        <v>-</v>
      </c>
      <c r="HB471" s="361" t="str">
        <f t="shared" si="1503"/>
        <v>-</v>
      </c>
      <c r="HC471" s="361" t="str">
        <f t="shared" si="1504"/>
        <v>-</v>
      </c>
      <c r="HD471" s="361" t="str">
        <f t="shared" si="1505"/>
        <v>-</v>
      </c>
      <c r="HE471" s="361" t="str">
        <f t="shared" si="1506"/>
        <v>-</v>
      </c>
      <c r="HF471" s="361" t="str">
        <f t="shared" si="1507"/>
        <v>-</v>
      </c>
      <c r="HG471" s="361" t="str">
        <f t="shared" si="1508"/>
        <v>-</v>
      </c>
      <c r="HH471" s="361" t="str">
        <f t="shared" si="1509"/>
        <v>-</v>
      </c>
      <c r="HI471" s="361" t="str">
        <f t="shared" si="1510"/>
        <v>-</v>
      </c>
      <c r="HJ471" s="361" t="str">
        <f t="shared" si="1511"/>
        <v>-</v>
      </c>
      <c r="HK471" s="361" t="str">
        <f t="shared" si="1512"/>
        <v>-</v>
      </c>
      <c r="HL471" s="361" t="str">
        <f t="shared" si="1513"/>
        <v>-</v>
      </c>
      <c r="HM471" s="361" t="str">
        <f t="shared" si="1514"/>
        <v>-</v>
      </c>
      <c r="HN471" s="361" t="str">
        <f t="shared" si="1515"/>
        <v>-</v>
      </c>
      <c r="HO471" s="361" t="str">
        <f t="shared" si="1516"/>
        <v>-</v>
      </c>
      <c r="HP471" s="361" t="str">
        <f t="shared" si="1517"/>
        <v>-</v>
      </c>
      <c r="HQ471" s="361" t="str">
        <f t="shared" si="1518"/>
        <v>-</v>
      </c>
      <c r="HR471" s="361" t="str">
        <f t="shared" si="1519"/>
        <v>-</v>
      </c>
      <c r="HS471" s="361" t="str">
        <f t="shared" si="1520"/>
        <v>-</v>
      </c>
      <c r="HT471" s="361" t="str">
        <f t="shared" si="1521"/>
        <v>-</v>
      </c>
      <c r="HU471" s="361" t="str">
        <f t="shared" si="1522"/>
        <v>-</v>
      </c>
      <c r="HV471" s="361" t="str">
        <f t="shared" si="1523"/>
        <v>-</v>
      </c>
      <c r="HW471" s="361" t="str">
        <f t="shared" si="1524"/>
        <v>-</v>
      </c>
      <c r="HX471" s="361" t="str">
        <f t="shared" si="1525"/>
        <v>-</v>
      </c>
      <c r="HY471" s="361" t="str">
        <f t="shared" si="1526"/>
        <v>-</v>
      </c>
      <c r="HZ471" s="361" t="str">
        <f t="shared" si="1527"/>
        <v>-</v>
      </c>
      <c r="IA471" s="361" t="str">
        <f t="shared" si="1528"/>
        <v>-</v>
      </c>
      <c r="IB471" s="361" t="str">
        <f t="shared" si="1529"/>
        <v>-</v>
      </c>
      <c r="IC471" s="361" t="str">
        <f t="shared" si="1530"/>
        <v>-</v>
      </c>
      <c r="ID471" s="361" t="str">
        <f t="shared" si="1531"/>
        <v>-</v>
      </c>
      <c r="IE471" s="361" t="str">
        <f t="shared" si="1532"/>
        <v>-</v>
      </c>
      <c r="IF471" s="444" t="s">
        <v>1247</v>
      </c>
      <c r="IG471" s="56" t="str">
        <f t="shared" si="1668"/>
        <v>-</v>
      </c>
      <c r="IH471" s="56" t="str">
        <f t="shared" si="1669"/>
        <v>-</v>
      </c>
      <c r="II471" s="56" t="str">
        <f t="shared" si="1670"/>
        <v>-</v>
      </c>
      <c r="IJ471" s="56" t="str">
        <f t="shared" si="1671"/>
        <v>-</v>
      </c>
      <c r="IK471" s="56" t="str">
        <f t="shared" si="1533"/>
        <v>-</v>
      </c>
      <c r="IL471" s="56" t="str">
        <f t="shared" si="1534"/>
        <v>-</v>
      </c>
      <c r="IM471" s="56" t="str">
        <f t="shared" si="1535"/>
        <v>-</v>
      </c>
      <c r="IN471" s="56" t="str">
        <f t="shared" si="1536"/>
        <v>-</v>
      </c>
      <c r="IO471" s="56" t="str">
        <f t="shared" si="1537"/>
        <v>-</v>
      </c>
      <c r="IP471" s="56" t="str">
        <f t="shared" si="1538"/>
        <v>-</v>
      </c>
      <c r="IQ471" s="56" t="str">
        <f t="shared" si="1539"/>
        <v>-</v>
      </c>
      <c r="IR471" s="56" t="str">
        <f t="shared" si="1540"/>
        <v>-</v>
      </c>
      <c r="IS471" s="56" t="str">
        <f t="shared" si="1541"/>
        <v>-</v>
      </c>
      <c r="IT471" s="56" t="str">
        <f t="shared" si="1542"/>
        <v>-</v>
      </c>
      <c r="IU471" s="56" t="str">
        <f t="shared" si="1543"/>
        <v>-</v>
      </c>
      <c r="IV471" s="56" t="str">
        <f t="shared" si="1544"/>
        <v>-</v>
      </c>
      <c r="IW471" s="56" t="str">
        <f t="shared" si="1545"/>
        <v>-</v>
      </c>
      <c r="IX471" s="56" t="str">
        <f t="shared" si="1546"/>
        <v>-</v>
      </c>
      <c r="IY471" s="56" t="str">
        <f t="shared" si="1547"/>
        <v>-</v>
      </c>
      <c r="IZ471" s="56" t="str">
        <f t="shared" si="1548"/>
        <v>-</v>
      </c>
      <c r="JA471" s="56" t="str">
        <f t="shared" si="1549"/>
        <v>-</v>
      </c>
      <c r="JB471" s="56" t="str">
        <f t="shared" si="1550"/>
        <v>-</v>
      </c>
      <c r="JC471" s="56" t="str">
        <f t="shared" si="1551"/>
        <v>-</v>
      </c>
      <c r="JD471" s="56" t="str">
        <f t="shared" si="1552"/>
        <v>-</v>
      </c>
      <c r="JE471" s="56" t="str">
        <f t="shared" si="1553"/>
        <v>-</v>
      </c>
      <c r="JF471" s="56" t="str">
        <f t="shared" si="1554"/>
        <v>-</v>
      </c>
      <c r="JG471" s="56" t="str">
        <f t="shared" si="1555"/>
        <v>-</v>
      </c>
      <c r="JH471" s="56" t="str">
        <f t="shared" si="1556"/>
        <v>-</v>
      </c>
      <c r="JI471" s="56" t="str">
        <f t="shared" si="1557"/>
        <v>-</v>
      </c>
      <c r="JJ471" s="56" t="str">
        <f t="shared" si="1558"/>
        <v>-</v>
      </c>
      <c r="JK471" s="56" t="str">
        <f t="shared" si="1559"/>
        <v>-</v>
      </c>
      <c r="JL471" s="56" t="str">
        <f t="shared" si="1560"/>
        <v>-</v>
      </c>
      <c r="JM471" s="56" t="str">
        <f t="shared" si="1561"/>
        <v>-</v>
      </c>
      <c r="JN471" s="56" t="str">
        <f t="shared" si="1562"/>
        <v>-</v>
      </c>
      <c r="JO471" s="56" t="str">
        <f t="shared" si="1563"/>
        <v>-</v>
      </c>
      <c r="JP471" s="56" t="str">
        <f t="shared" si="1564"/>
        <v>-</v>
      </c>
      <c r="JQ471" s="56" t="str">
        <f t="shared" si="1565"/>
        <v>-</v>
      </c>
      <c r="JR471" s="56" t="str">
        <f t="shared" si="1566"/>
        <v>-</v>
      </c>
      <c r="JS471" s="56" t="str">
        <f t="shared" si="1567"/>
        <v>-</v>
      </c>
      <c r="JT471" s="56" t="str">
        <f t="shared" si="1568"/>
        <v>-</v>
      </c>
      <c r="JU471" s="56" t="str">
        <f t="shared" si="1569"/>
        <v>-</v>
      </c>
      <c r="JV471" s="56" t="str">
        <f t="shared" si="1570"/>
        <v>-</v>
      </c>
      <c r="JW471" s="56" t="str">
        <f t="shared" si="1571"/>
        <v>-</v>
      </c>
      <c r="JX471" s="56" t="str">
        <f t="shared" si="1572"/>
        <v>-</v>
      </c>
      <c r="JY471" s="56" t="str">
        <f t="shared" si="1573"/>
        <v>-</v>
      </c>
      <c r="JZ471" s="56" t="str">
        <f t="shared" si="1574"/>
        <v>-</v>
      </c>
      <c r="KA471" s="444" t="s">
        <v>1247</v>
      </c>
      <c r="KB471" s="360">
        <f>IF(ISNUMBER(INDEX($EQ$15:$GK$521,$B471,EO$11)),MAX(KB$14:KB470)+1,0)</f>
        <v>0</v>
      </c>
      <c r="KC471" s="360" t="str">
        <f t="shared" si="1672"/>
        <v/>
      </c>
      <c r="KD471" s="373" t="s">
        <v>2</v>
      </c>
      <c r="KE471" s="215"/>
      <c r="KF471" s="60"/>
      <c r="KG471" s="60"/>
      <c r="KH471" s="60"/>
      <c r="KI471" s="60"/>
      <c r="KJ471" s="60"/>
      <c r="KK471" s="60"/>
      <c r="KL471" s="60"/>
      <c r="KM471" s="60"/>
      <c r="KN471" s="60"/>
      <c r="KO471" s="60"/>
      <c r="KP471" s="60"/>
      <c r="KQ471" s="60"/>
      <c r="KR471" s="60"/>
      <c r="KS471" s="60"/>
      <c r="KT471" s="60"/>
      <c r="KU471" s="60"/>
      <c r="KV471" s="60"/>
      <c r="KW471" s="60"/>
      <c r="KX471" s="60"/>
      <c r="KY471" s="60"/>
      <c r="KZ471" s="283" t="str">
        <f t="shared" si="1575"/>
        <v/>
      </c>
      <c r="LA471" s="26"/>
      <c r="LB471" s="18"/>
      <c r="LC471" s="18"/>
      <c r="LD471" s="18"/>
      <c r="LE471" s="18"/>
      <c r="LF471" s="18"/>
      <c r="LG471" s="18"/>
      <c r="LH471" s="18"/>
      <c r="LI471" s="18"/>
      <c r="LJ471" s="18"/>
      <c r="LK471" s="18"/>
      <c r="LL471" s="18"/>
      <c r="LM471" s="18"/>
      <c r="LN471" s="63"/>
      <c r="LO471" s="251">
        <f t="shared" si="1576"/>
        <v>0</v>
      </c>
      <c r="LP471" s="251">
        <f t="shared" si="1577"/>
        <v>0</v>
      </c>
      <c r="LQ471" s="251">
        <f t="shared" si="1578"/>
        <v>0</v>
      </c>
      <c r="LR471" s="251">
        <f t="shared" si="1579"/>
        <v>0</v>
      </c>
      <c r="LS471" s="251">
        <f t="shared" si="1580"/>
        <v>0</v>
      </c>
      <c r="LT471" s="251">
        <f t="shared" si="1581"/>
        <v>0</v>
      </c>
      <c r="LU471" s="251">
        <f t="shared" si="1582"/>
        <v>0</v>
      </c>
      <c r="LV471" s="251">
        <f t="shared" si="1583"/>
        <v>0</v>
      </c>
      <c r="LW471" s="251">
        <f t="shared" si="1584"/>
        <v>0</v>
      </c>
      <c r="LX471" s="251">
        <f t="shared" si="1585"/>
        <v>0</v>
      </c>
      <c r="LY471" s="251">
        <f t="shared" si="1586"/>
        <v>0</v>
      </c>
      <c r="LZ471" s="251">
        <f t="shared" si="1587"/>
        <v>0</v>
      </c>
      <c r="MA471" s="63" t="str">
        <f t="shared" si="1588"/>
        <v/>
      </c>
      <c r="MB471" s="63" t="str">
        <f t="shared" si="1480"/>
        <v/>
      </c>
      <c r="MC471" s="63">
        <f t="shared" si="1481"/>
        <v>457</v>
      </c>
      <c r="MD471" s="63" t="str">
        <f t="shared" si="1482"/>
        <v/>
      </c>
      <c r="ME471" s="63" t="str">
        <f t="shared" si="1483"/>
        <v/>
      </c>
      <c r="MF471" s="315" t="str">
        <f t="shared" si="1589"/>
        <v/>
      </c>
      <c r="MG471" s="315">
        <f>IF(ISNUMBER(MATCH(EO471,$ME$15:$ME$520,0)),0,MAX(MG$14:MG470)+1)</f>
        <v>0</v>
      </c>
      <c r="MH471" s="315" t="str">
        <f t="shared" si="1590"/>
        <v/>
      </c>
      <c r="MI471" s="369"/>
      <c r="MJ471" s="68"/>
      <c r="MK471" s="18"/>
      <c r="ML471" s="242"/>
      <c r="MM471" s="242"/>
      <c r="MN471" s="59"/>
      <c r="MO471" s="59"/>
      <c r="MP471" s="285"/>
      <c r="MQ471" s="59"/>
      <c r="MR471" s="59"/>
      <c r="MS471" s="285"/>
      <c r="MT471" s="59"/>
      <c r="MU471" s="285"/>
      <c r="MV471" s="59"/>
      <c r="MW471" s="59"/>
      <c r="MX471" s="59"/>
      <c r="MY471" s="59"/>
      <c r="MZ471" s="59"/>
      <c r="NA471" s="59"/>
      <c r="NB471" s="59"/>
      <c r="NC471" s="59"/>
      <c r="ND471" s="59"/>
      <c r="NE471" s="59"/>
      <c r="NF471" s="59"/>
      <c r="NG471" s="59"/>
      <c r="NH471" s="59"/>
      <c r="NI471" s="59"/>
      <c r="NJ471" s="59"/>
      <c r="NK471" s="59"/>
      <c r="NL471" s="454"/>
      <c r="NM471" s="454"/>
      <c r="NN471" s="59"/>
      <c r="NO471" s="18"/>
      <c r="NP471" s="18"/>
      <c r="NQ471" s="18"/>
      <c r="NR471" s="18"/>
      <c r="NS471" s="18"/>
      <c r="NT471" s="18"/>
      <c r="NU471" s="18"/>
      <c r="NV471" s="18"/>
      <c r="NW471" s="18"/>
      <c r="NX471" s="18"/>
      <c r="NY471" s="18"/>
      <c r="NZ471" s="18"/>
      <c r="OA471" s="18"/>
      <c r="OB471" s="18"/>
      <c r="OC471" s="18"/>
      <c r="OZ471" s="59"/>
      <c r="PA471" s="251" t="str">
        <f t="shared" si="1591"/>
        <v/>
      </c>
      <c r="PB471" s="251" t="str">
        <f t="shared" si="1592"/>
        <v/>
      </c>
      <c r="PC471" s="251" t="str">
        <f t="shared" si="1593"/>
        <v/>
      </c>
      <c r="PD471" s="251" t="str">
        <f t="shared" si="1594"/>
        <v/>
      </c>
      <c r="PE471" s="251" t="str">
        <f t="shared" si="1595"/>
        <v/>
      </c>
      <c r="PF471" s="251" t="str">
        <f t="shared" si="1596"/>
        <v/>
      </c>
      <c r="PG471" s="251" t="str">
        <f t="shared" si="1597"/>
        <v/>
      </c>
      <c r="PH471" s="251" t="str">
        <f t="shared" si="1598"/>
        <v/>
      </c>
      <c r="PI471" s="251" t="str">
        <f t="shared" si="1599"/>
        <v/>
      </c>
      <c r="PJ471" s="251" t="str">
        <f t="shared" si="1600"/>
        <v/>
      </c>
      <c r="PK471" s="251" t="str">
        <f t="shared" si="1601"/>
        <v/>
      </c>
      <c r="PL471" s="251" t="str">
        <f t="shared" si="1602"/>
        <v/>
      </c>
      <c r="PM471" s="251" t="str">
        <f t="shared" si="1603"/>
        <v/>
      </c>
      <c r="PN471" s="251" t="str">
        <f t="shared" si="1604"/>
        <v/>
      </c>
      <c r="PO471" s="251" t="str">
        <f t="shared" si="1605"/>
        <v/>
      </c>
      <c r="PP471" s="251" t="str">
        <f t="shared" si="1606"/>
        <v/>
      </c>
      <c r="PQ471" s="251" t="str">
        <f t="shared" si="1607"/>
        <v/>
      </c>
      <c r="PR471" s="251" t="str">
        <f t="shared" si="1608"/>
        <v/>
      </c>
      <c r="PS471" s="251" t="str">
        <f t="shared" si="1609"/>
        <v/>
      </c>
      <c r="PT471" s="251" t="str">
        <f t="shared" si="1610"/>
        <v/>
      </c>
      <c r="PU471" s="251" t="str">
        <f t="shared" si="1611"/>
        <v/>
      </c>
      <c r="PV471" s="251" t="str">
        <f t="shared" si="1612"/>
        <v/>
      </c>
      <c r="PW471" s="251" t="str">
        <f t="shared" si="1613"/>
        <v/>
      </c>
      <c r="PX471" s="251" t="str">
        <f t="shared" si="1614"/>
        <v/>
      </c>
      <c r="PY471" s="251" t="str">
        <f t="shared" si="1615"/>
        <v/>
      </c>
      <c r="PZ471" s="251" t="str">
        <f t="shared" si="1616"/>
        <v/>
      </c>
      <c r="QA471" s="251" t="str">
        <f t="shared" si="1617"/>
        <v/>
      </c>
      <c r="QB471" s="251" t="str">
        <f t="shared" si="1618"/>
        <v/>
      </c>
      <c r="QC471" s="251" t="str">
        <f t="shared" si="1619"/>
        <v/>
      </c>
      <c r="QD471" s="251" t="str">
        <f t="shared" si="1620"/>
        <v/>
      </c>
      <c r="QE471" s="251" t="str">
        <f t="shared" si="1621"/>
        <v/>
      </c>
      <c r="QF471" s="63">
        <f t="shared" si="1622"/>
        <v>0</v>
      </c>
      <c r="QG471" s="59"/>
      <c r="QH471" s="59"/>
      <c r="QI471" s="59"/>
      <c r="QJ471" s="59"/>
      <c r="QK471" s="59"/>
      <c r="QL471" s="59"/>
      <c r="QM471" s="59"/>
      <c r="QN471" s="59"/>
    </row>
    <row r="472" spans="1:456" ht="6.75" customHeight="1" x14ac:dyDescent="0.25">
      <c r="A472" s="68"/>
      <c r="B472" s="389" t="str">
        <f t="shared" si="1484"/>
        <v/>
      </c>
      <c r="C472" s="72"/>
      <c r="D472" s="188"/>
      <c r="E472" s="59"/>
      <c r="F472" s="229"/>
      <c r="G472" s="295"/>
      <c r="H472" s="295"/>
      <c r="I472" s="229"/>
      <c r="J472" s="295"/>
      <c r="K472" s="295"/>
      <c r="L472" s="229"/>
      <c r="M472" s="295"/>
      <c r="N472" s="295"/>
      <c r="O472" s="229"/>
      <c r="P472" s="295"/>
      <c r="Q472" s="295"/>
      <c r="R472" s="229"/>
      <c r="S472" s="230"/>
      <c r="T472" s="231"/>
      <c r="U472" s="229"/>
      <c r="V472" s="230"/>
      <c r="W472" s="231"/>
      <c r="X472" s="229"/>
      <c r="Y472" s="230"/>
      <c r="Z472" s="231"/>
      <c r="AA472" s="229"/>
      <c r="AB472" s="295"/>
      <c r="AC472" s="295"/>
      <c r="AD472" s="229"/>
      <c r="AE472" s="295"/>
      <c r="AF472" s="295"/>
      <c r="AG472" s="229"/>
      <c r="AH472" s="295"/>
      <c r="AI472" s="295"/>
      <c r="AJ472" s="229"/>
      <c r="AK472" s="295"/>
      <c r="AL472" s="295"/>
      <c r="AM472" s="229"/>
      <c r="AN472" s="295"/>
      <c r="AO472" s="295"/>
      <c r="AP472" s="243"/>
      <c r="AQ472" s="295"/>
      <c r="AR472" s="290"/>
      <c r="AS472" s="243"/>
      <c r="AT472" s="295"/>
      <c r="AU472" s="290"/>
      <c r="AV472" s="229"/>
      <c r="AW472" s="230"/>
      <c r="AX472" s="231"/>
      <c r="AY472" s="229"/>
      <c r="AZ472" s="230"/>
      <c r="BA472" s="231"/>
      <c r="BB472" s="229"/>
      <c r="BC472" s="230"/>
      <c r="BD472" s="231"/>
      <c r="BE472" s="229"/>
      <c r="BF472" s="230"/>
      <c r="BG472" s="231"/>
      <c r="BH472" s="229"/>
      <c r="BI472" s="230"/>
      <c r="BJ472" s="231"/>
      <c r="BK472" s="243"/>
      <c r="BL472" s="230"/>
      <c r="BM472" s="231"/>
      <c r="BN472" s="243"/>
      <c r="BO472" s="230"/>
      <c r="BP472" s="231"/>
      <c r="BQ472" s="229"/>
      <c r="BR472" s="230"/>
      <c r="BS472" s="231"/>
      <c r="BT472" s="229"/>
      <c r="BU472" s="230"/>
      <c r="BV472" s="231"/>
      <c r="BW472" s="229"/>
      <c r="BX472" s="230"/>
      <c r="BY472" s="231"/>
      <c r="BZ472" s="229"/>
      <c r="CA472" s="230"/>
      <c r="CB472" s="231"/>
      <c r="CC472" s="229"/>
      <c r="CD472" s="230"/>
      <c r="CE472" s="231"/>
      <c r="CF472" s="331"/>
      <c r="CG472" s="332"/>
      <c r="CH472" s="385"/>
      <c r="CI472" s="331"/>
      <c r="CJ472" s="332"/>
      <c r="CK472" s="385"/>
      <c r="CL472" s="243"/>
      <c r="CM472" s="230"/>
      <c r="CN472" s="354"/>
      <c r="CO472" s="243"/>
      <c r="CP472" s="230"/>
      <c r="CQ472" s="231"/>
      <c r="CR472" s="331"/>
      <c r="CS472" s="332"/>
      <c r="CT472" s="333"/>
      <c r="CU472" s="229"/>
      <c r="CV472" s="230"/>
      <c r="CW472" s="231"/>
      <c r="CX472" s="331"/>
      <c r="CY472" s="332"/>
      <c r="CZ472" s="333"/>
      <c r="DA472" s="331"/>
      <c r="DB472" s="332"/>
      <c r="DC472" s="333"/>
      <c r="DD472" s="331"/>
      <c r="DE472" s="332"/>
      <c r="DF472" s="333"/>
      <c r="DG472" s="331"/>
      <c r="DH472" s="332"/>
      <c r="DI472" s="333"/>
      <c r="DJ472" s="229"/>
      <c r="DK472" s="230"/>
      <c r="DL472" s="231"/>
      <c r="DM472" s="229"/>
      <c r="DN472" s="230"/>
      <c r="DO472" s="231"/>
      <c r="DP472" s="331"/>
      <c r="DQ472" s="332"/>
      <c r="DR472" s="333"/>
      <c r="DS472" s="331"/>
      <c r="DT472" s="332"/>
      <c r="DU472" s="333"/>
      <c r="DV472" s="331"/>
      <c r="DW472" s="332"/>
      <c r="DX472" s="333"/>
      <c r="DY472" s="331"/>
      <c r="DZ472" s="332"/>
      <c r="EA472" s="333"/>
      <c r="EB472" s="331"/>
      <c r="EC472" s="332"/>
      <c r="ED472" s="333"/>
      <c r="EE472" s="331"/>
      <c r="EF472" s="332"/>
      <c r="EG472" s="333"/>
      <c r="EH472" s="229"/>
      <c r="EI472" s="230"/>
      <c r="EJ472" s="231"/>
      <c r="EK472" s="229"/>
      <c r="EL472" s="230"/>
      <c r="EM472" s="231"/>
      <c r="EN472" s="244"/>
      <c r="EO472" s="269" t="str">
        <f t="shared" si="1485"/>
        <v/>
      </c>
      <c r="EP472" s="444" t="s">
        <v>1247</v>
      </c>
      <c r="EQ472" s="360" t="str">
        <f t="shared" si="1623"/>
        <v/>
      </c>
      <c r="ER472" s="360" t="str">
        <f t="shared" si="1624"/>
        <v/>
      </c>
      <c r="ES472" s="360" t="str">
        <f t="shared" si="1625"/>
        <v/>
      </c>
      <c r="ET472" s="360" t="str">
        <f t="shared" si="1626"/>
        <v/>
      </c>
      <c r="EU472" s="360" t="str">
        <f t="shared" si="1627"/>
        <v/>
      </c>
      <c r="EV472" s="360" t="str">
        <f t="shared" si="1628"/>
        <v/>
      </c>
      <c r="EW472" s="360" t="str">
        <f t="shared" si="1629"/>
        <v/>
      </c>
      <c r="EX472" s="360" t="str">
        <f t="shared" si="1630"/>
        <v/>
      </c>
      <c r="EY472" s="360" t="str">
        <f t="shared" si="1631"/>
        <v/>
      </c>
      <c r="EZ472" s="360" t="str">
        <f t="shared" si="1632"/>
        <v/>
      </c>
      <c r="FA472" s="360" t="str">
        <f t="shared" si="1633"/>
        <v/>
      </c>
      <c r="FB472" s="360" t="str">
        <f t="shared" si="1634"/>
        <v/>
      </c>
      <c r="FC472" s="360" t="str">
        <f t="shared" si="1635"/>
        <v/>
      </c>
      <c r="FD472" s="360" t="str">
        <f t="shared" si="1636"/>
        <v/>
      </c>
      <c r="FE472" s="360" t="str">
        <f t="shared" si="1637"/>
        <v/>
      </c>
      <c r="FF472" s="360" t="str">
        <f t="shared" si="1638"/>
        <v/>
      </c>
      <c r="FG472" s="360" t="str">
        <f t="shared" si="1639"/>
        <v/>
      </c>
      <c r="FH472" s="360" t="str">
        <f t="shared" si="1640"/>
        <v/>
      </c>
      <c r="FI472" s="360" t="str">
        <f t="shared" si="1641"/>
        <v/>
      </c>
      <c r="FJ472" s="360" t="str">
        <f t="shared" si="1642"/>
        <v/>
      </c>
      <c r="FK472" s="360" t="str">
        <f t="shared" si="1643"/>
        <v/>
      </c>
      <c r="FL472" s="360" t="str">
        <f t="shared" si="1644"/>
        <v/>
      </c>
      <c r="FM472" s="360" t="str">
        <f t="shared" si="1645"/>
        <v/>
      </c>
      <c r="FN472" s="360" t="str">
        <f t="shared" si="1646"/>
        <v/>
      </c>
      <c r="FO472" s="360" t="str">
        <f t="shared" si="1647"/>
        <v/>
      </c>
      <c r="FP472" s="360" t="str">
        <f t="shared" si="1648"/>
        <v/>
      </c>
      <c r="FQ472" s="360" t="str">
        <f t="shared" si="1649"/>
        <v/>
      </c>
      <c r="FR472" s="360" t="str">
        <f t="shared" si="1650"/>
        <v/>
      </c>
      <c r="FS472" s="360" t="str">
        <f t="shared" si="1651"/>
        <v/>
      </c>
      <c r="FT472" s="360" t="str">
        <f t="shared" si="1486"/>
        <v/>
      </c>
      <c r="FU472" s="360" t="str">
        <f t="shared" si="1652"/>
        <v/>
      </c>
      <c r="FV472" s="360" t="str">
        <f t="shared" si="1653"/>
        <v/>
      </c>
      <c r="FW472" s="360" t="str">
        <f t="shared" si="1654"/>
        <v/>
      </c>
      <c r="FX472" s="360" t="str">
        <f t="shared" si="1655"/>
        <v/>
      </c>
      <c r="FY472" s="360" t="str">
        <f t="shared" si="1656"/>
        <v/>
      </c>
      <c r="FZ472" s="360" t="str">
        <f t="shared" si="1657"/>
        <v/>
      </c>
      <c r="GA472" s="360" t="str">
        <f t="shared" si="1658"/>
        <v/>
      </c>
      <c r="GB472" s="360" t="str">
        <f t="shared" si="1659"/>
        <v/>
      </c>
      <c r="GC472" s="360" t="str">
        <f t="shared" si="1660"/>
        <v/>
      </c>
      <c r="GD472" s="360" t="str">
        <f t="shared" si="1661"/>
        <v/>
      </c>
      <c r="GE472" s="360" t="str">
        <f t="shared" si="1662"/>
        <v/>
      </c>
      <c r="GF472" s="360" t="str">
        <f t="shared" si="1663"/>
        <v/>
      </c>
      <c r="GG472" s="360" t="str">
        <f t="shared" si="1664"/>
        <v/>
      </c>
      <c r="GH472" s="360" t="str">
        <f t="shared" si="1665"/>
        <v/>
      </c>
      <c r="GI472" s="360" t="str">
        <f t="shared" si="1666"/>
        <v/>
      </c>
      <c r="GJ472" s="360" t="str">
        <f t="shared" si="1667"/>
        <v/>
      </c>
      <c r="GK472" s="444" t="s">
        <v>1247</v>
      </c>
      <c r="GL472" s="361" t="str">
        <f t="shared" si="1487"/>
        <v>-</v>
      </c>
      <c r="GM472" s="361" t="str">
        <f t="shared" si="1488"/>
        <v>-</v>
      </c>
      <c r="GN472" s="361" t="str">
        <f t="shared" si="1489"/>
        <v>-</v>
      </c>
      <c r="GO472" s="361" t="str">
        <f t="shared" si="1490"/>
        <v>-</v>
      </c>
      <c r="GP472" s="361" t="str">
        <f t="shared" si="1491"/>
        <v>-</v>
      </c>
      <c r="GQ472" s="361" t="str">
        <f t="shared" si="1492"/>
        <v>-</v>
      </c>
      <c r="GR472" s="361" t="str">
        <f t="shared" si="1493"/>
        <v>-</v>
      </c>
      <c r="GS472" s="361" t="str">
        <f t="shared" si="1494"/>
        <v>-</v>
      </c>
      <c r="GT472" s="361" t="str">
        <f t="shared" si="1495"/>
        <v>-</v>
      </c>
      <c r="GU472" s="361" t="str">
        <f t="shared" si="1496"/>
        <v>-</v>
      </c>
      <c r="GV472" s="361" t="str">
        <f t="shared" si="1497"/>
        <v>-</v>
      </c>
      <c r="GW472" s="361" t="str">
        <f t="shared" si="1498"/>
        <v>-</v>
      </c>
      <c r="GX472" s="361" t="str">
        <f t="shared" si="1499"/>
        <v>-</v>
      </c>
      <c r="GY472" s="361" t="str">
        <f t="shared" si="1500"/>
        <v>-</v>
      </c>
      <c r="GZ472" s="361" t="str">
        <f t="shared" si="1501"/>
        <v>-</v>
      </c>
      <c r="HA472" s="361" t="str">
        <f t="shared" si="1502"/>
        <v>-</v>
      </c>
      <c r="HB472" s="361" t="str">
        <f t="shared" si="1503"/>
        <v>-</v>
      </c>
      <c r="HC472" s="361" t="str">
        <f t="shared" si="1504"/>
        <v>-</v>
      </c>
      <c r="HD472" s="361" t="str">
        <f t="shared" si="1505"/>
        <v>-</v>
      </c>
      <c r="HE472" s="361" t="str">
        <f t="shared" si="1506"/>
        <v>-</v>
      </c>
      <c r="HF472" s="361" t="str">
        <f t="shared" si="1507"/>
        <v>-</v>
      </c>
      <c r="HG472" s="361" t="str">
        <f t="shared" si="1508"/>
        <v>-</v>
      </c>
      <c r="HH472" s="361" t="str">
        <f t="shared" si="1509"/>
        <v>-</v>
      </c>
      <c r="HI472" s="361" t="str">
        <f t="shared" si="1510"/>
        <v>-</v>
      </c>
      <c r="HJ472" s="361" t="str">
        <f t="shared" si="1511"/>
        <v>-</v>
      </c>
      <c r="HK472" s="361" t="str">
        <f t="shared" si="1512"/>
        <v>-</v>
      </c>
      <c r="HL472" s="361" t="str">
        <f t="shared" si="1513"/>
        <v>-</v>
      </c>
      <c r="HM472" s="361" t="str">
        <f t="shared" si="1514"/>
        <v>-</v>
      </c>
      <c r="HN472" s="361" t="str">
        <f t="shared" si="1515"/>
        <v>-</v>
      </c>
      <c r="HO472" s="361" t="str">
        <f t="shared" si="1516"/>
        <v>-</v>
      </c>
      <c r="HP472" s="361" t="str">
        <f t="shared" si="1517"/>
        <v>-</v>
      </c>
      <c r="HQ472" s="361" t="str">
        <f t="shared" si="1518"/>
        <v>-</v>
      </c>
      <c r="HR472" s="361" t="str">
        <f t="shared" si="1519"/>
        <v>-</v>
      </c>
      <c r="HS472" s="361" t="str">
        <f t="shared" si="1520"/>
        <v>-</v>
      </c>
      <c r="HT472" s="361" t="str">
        <f t="shared" si="1521"/>
        <v>-</v>
      </c>
      <c r="HU472" s="361" t="str">
        <f t="shared" si="1522"/>
        <v>-</v>
      </c>
      <c r="HV472" s="361" t="str">
        <f t="shared" si="1523"/>
        <v>-</v>
      </c>
      <c r="HW472" s="361" t="str">
        <f t="shared" si="1524"/>
        <v>-</v>
      </c>
      <c r="HX472" s="361" t="str">
        <f t="shared" si="1525"/>
        <v>-</v>
      </c>
      <c r="HY472" s="361" t="str">
        <f t="shared" si="1526"/>
        <v>-</v>
      </c>
      <c r="HZ472" s="361" t="str">
        <f t="shared" si="1527"/>
        <v>-</v>
      </c>
      <c r="IA472" s="361" t="str">
        <f t="shared" si="1528"/>
        <v>-</v>
      </c>
      <c r="IB472" s="361" t="str">
        <f t="shared" si="1529"/>
        <v>-</v>
      </c>
      <c r="IC472" s="361" t="str">
        <f t="shared" si="1530"/>
        <v>-</v>
      </c>
      <c r="ID472" s="361" t="str">
        <f t="shared" si="1531"/>
        <v>-</v>
      </c>
      <c r="IE472" s="361" t="str">
        <f t="shared" si="1532"/>
        <v>-</v>
      </c>
      <c r="IF472" s="444" t="s">
        <v>1247</v>
      </c>
      <c r="IG472" s="56" t="str">
        <f t="shared" si="1668"/>
        <v>-</v>
      </c>
      <c r="IH472" s="56" t="str">
        <f t="shared" si="1669"/>
        <v>-</v>
      </c>
      <c r="II472" s="56" t="str">
        <f t="shared" si="1670"/>
        <v>-</v>
      </c>
      <c r="IJ472" s="56" t="str">
        <f t="shared" si="1671"/>
        <v>-</v>
      </c>
      <c r="IK472" s="56" t="str">
        <f t="shared" si="1533"/>
        <v>-</v>
      </c>
      <c r="IL472" s="56" t="str">
        <f t="shared" si="1534"/>
        <v>-</v>
      </c>
      <c r="IM472" s="56" t="str">
        <f t="shared" si="1535"/>
        <v>-</v>
      </c>
      <c r="IN472" s="56" t="str">
        <f t="shared" si="1536"/>
        <v>-</v>
      </c>
      <c r="IO472" s="56" t="str">
        <f t="shared" si="1537"/>
        <v>-</v>
      </c>
      <c r="IP472" s="56" t="str">
        <f t="shared" si="1538"/>
        <v>-</v>
      </c>
      <c r="IQ472" s="56" t="str">
        <f t="shared" si="1539"/>
        <v>-</v>
      </c>
      <c r="IR472" s="56" t="str">
        <f t="shared" si="1540"/>
        <v>-</v>
      </c>
      <c r="IS472" s="56" t="str">
        <f t="shared" si="1541"/>
        <v>-</v>
      </c>
      <c r="IT472" s="56" t="str">
        <f t="shared" si="1542"/>
        <v>-</v>
      </c>
      <c r="IU472" s="56" t="str">
        <f t="shared" si="1543"/>
        <v>-</v>
      </c>
      <c r="IV472" s="56" t="str">
        <f t="shared" si="1544"/>
        <v>-</v>
      </c>
      <c r="IW472" s="56" t="str">
        <f t="shared" si="1545"/>
        <v>-</v>
      </c>
      <c r="IX472" s="56" t="str">
        <f t="shared" si="1546"/>
        <v>-</v>
      </c>
      <c r="IY472" s="56" t="str">
        <f t="shared" si="1547"/>
        <v>-</v>
      </c>
      <c r="IZ472" s="56" t="str">
        <f t="shared" si="1548"/>
        <v>-</v>
      </c>
      <c r="JA472" s="56" t="str">
        <f t="shared" si="1549"/>
        <v>-</v>
      </c>
      <c r="JB472" s="56" t="str">
        <f t="shared" si="1550"/>
        <v>-</v>
      </c>
      <c r="JC472" s="56" t="str">
        <f t="shared" si="1551"/>
        <v>-</v>
      </c>
      <c r="JD472" s="56" t="str">
        <f t="shared" si="1552"/>
        <v>-</v>
      </c>
      <c r="JE472" s="56" t="str">
        <f t="shared" si="1553"/>
        <v>-</v>
      </c>
      <c r="JF472" s="56" t="str">
        <f t="shared" si="1554"/>
        <v>-</v>
      </c>
      <c r="JG472" s="56" t="str">
        <f t="shared" si="1555"/>
        <v>-</v>
      </c>
      <c r="JH472" s="56" t="str">
        <f t="shared" si="1556"/>
        <v>-</v>
      </c>
      <c r="JI472" s="56" t="str">
        <f t="shared" si="1557"/>
        <v>-</v>
      </c>
      <c r="JJ472" s="56" t="str">
        <f t="shared" si="1558"/>
        <v>-</v>
      </c>
      <c r="JK472" s="56" t="str">
        <f t="shared" si="1559"/>
        <v>-</v>
      </c>
      <c r="JL472" s="56" t="str">
        <f t="shared" si="1560"/>
        <v>-</v>
      </c>
      <c r="JM472" s="56" t="str">
        <f t="shared" si="1561"/>
        <v>-</v>
      </c>
      <c r="JN472" s="56" t="str">
        <f t="shared" si="1562"/>
        <v>-</v>
      </c>
      <c r="JO472" s="56" t="str">
        <f t="shared" si="1563"/>
        <v>-</v>
      </c>
      <c r="JP472" s="56" t="str">
        <f t="shared" si="1564"/>
        <v>-</v>
      </c>
      <c r="JQ472" s="56" t="str">
        <f t="shared" si="1565"/>
        <v>-</v>
      </c>
      <c r="JR472" s="56" t="str">
        <f t="shared" si="1566"/>
        <v>-</v>
      </c>
      <c r="JS472" s="56" t="str">
        <f t="shared" si="1567"/>
        <v>-</v>
      </c>
      <c r="JT472" s="56" t="str">
        <f t="shared" si="1568"/>
        <v>-</v>
      </c>
      <c r="JU472" s="56" t="str">
        <f t="shared" si="1569"/>
        <v>-</v>
      </c>
      <c r="JV472" s="56" t="str">
        <f t="shared" si="1570"/>
        <v>-</v>
      </c>
      <c r="JW472" s="56" t="str">
        <f t="shared" si="1571"/>
        <v>-</v>
      </c>
      <c r="JX472" s="56" t="str">
        <f t="shared" si="1572"/>
        <v>-</v>
      </c>
      <c r="JY472" s="56" t="str">
        <f t="shared" si="1573"/>
        <v>-</v>
      </c>
      <c r="JZ472" s="56" t="str">
        <f t="shared" si="1574"/>
        <v>-</v>
      </c>
      <c r="KA472" s="444" t="s">
        <v>1247</v>
      </c>
      <c r="KB472" s="360">
        <f>IF(ISNUMBER(INDEX($EQ$15:$GK$521,$B472,EO$11)),MAX(KB$14:KB471)+1,0)</f>
        <v>0</v>
      </c>
      <c r="KC472" s="360" t="str">
        <f t="shared" si="1672"/>
        <v/>
      </c>
      <c r="KD472" s="373" t="s">
        <v>2</v>
      </c>
      <c r="KE472" s="215"/>
      <c r="KF472" s="60"/>
      <c r="KG472" s="60"/>
      <c r="KH472" s="60"/>
      <c r="KI472" s="60"/>
      <c r="KJ472" s="60"/>
      <c r="KK472" s="60"/>
      <c r="KL472" s="60"/>
      <c r="KM472" s="60"/>
      <c r="KN472" s="60"/>
      <c r="KO472" s="60"/>
      <c r="KP472" s="60"/>
      <c r="KQ472" s="60"/>
      <c r="KR472" s="60"/>
      <c r="KS472" s="60"/>
      <c r="KT472" s="60"/>
      <c r="KU472" s="60"/>
      <c r="KV472" s="60"/>
      <c r="KW472" s="60"/>
      <c r="KX472" s="60"/>
      <c r="KY472" s="60"/>
      <c r="KZ472" s="283" t="str">
        <f t="shared" si="1575"/>
        <v/>
      </c>
      <c r="LA472" s="26"/>
      <c r="LB472" s="18"/>
      <c r="LC472" s="18"/>
      <c r="LD472" s="18"/>
      <c r="LE472" s="18"/>
      <c r="LF472" s="18"/>
      <c r="LG472" s="18"/>
      <c r="LH472" s="18"/>
      <c r="LI472" s="18"/>
      <c r="LJ472" s="18"/>
      <c r="LK472" s="18"/>
      <c r="LL472" s="18"/>
      <c r="LM472" s="18"/>
      <c r="LN472" s="63"/>
      <c r="LO472" s="251">
        <f t="shared" si="1576"/>
        <v>0</v>
      </c>
      <c r="LP472" s="251">
        <f t="shared" si="1577"/>
        <v>0</v>
      </c>
      <c r="LQ472" s="251">
        <f t="shared" si="1578"/>
        <v>0</v>
      </c>
      <c r="LR472" s="251">
        <f t="shared" si="1579"/>
        <v>0</v>
      </c>
      <c r="LS472" s="251">
        <f t="shared" si="1580"/>
        <v>0</v>
      </c>
      <c r="LT472" s="251">
        <f t="shared" si="1581"/>
        <v>0</v>
      </c>
      <c r="LU472" s="251">
        <f t="shared" si="1582"/>
        <v>0</v>
      </c>
      <c r="LV472" s="251">
        <f t="shared" si="1583"/>
        <v>0</v>
      </c>
      <c r="LW472" s="251">
        <f t="shared" si="1584"/>
        <v>0</v>
      </c>
      <c r="LX472" s="251">
        <f t="shared" si="1585"/>
        <v>0</v>
      </c>
      <c r="LY472" s="251">
        <f t="shared" si="1586"/>
        <v>0</v>
      </c>
      <c r="LZ472" s="251">
        <f t="shared" si="1587"/>
        <v>0</v>
      </c>
      <c r="MA472" s="63" t="str">
        <f t="shared" si="1588"/>
        <v/>
      </c>
      <c r="MB472" s="63" t="str">
        <f t="shared" si="1480"/>
        <v/>
      </c>
      <c r="MC472" s="63">
        <f t="shared" si="1481"/>
        <v>458</v>
      </c>
      <c r="MD472" s="63" t="str">
        <f t="shared" si="1482"/>
        <v/>
      </c>
      <c r="ME472" s="63" t="str">
        <f t="shared" si="1483"/>
        <v/>
      </c>
      <c r="MF472" s="315" t="str">
        <f t="shared" si="1589"/>
        <v/>
      </c>
      <c r="MG472" s="315">
        <f>IF(ISNUMBER(MATCH(EO472,$ME$15:$ME$520,0)),0,MAX(MG$14:MG471)+1)</f>
        <v>0</v>
      </c>
      <c r="MH472" s="315" t="str">
        <f t="shared" si="1590"/>
        <v/>
      </c>
      <c r="MI472" s="369"/>
      <c r="MJ472" s="68"/>
      <c r="MK472" s="18"/>
      <c r="ML472" s="242"/>
      <c r="MM472" s="242"/>
      <c r="MN472" s="59"/>
      <c r="MO472" s="59"/>
      <c r="MP472" s="285"/>
      <c r="MQ472" s="59"/>
      <c r="MR472" s="59"/>
      <c r="MS472" s="285"/>
      <c r="MT472" s="59"/>
      <c r="MU472" s="285"/>
      <c r="MV472" s="59"/>
      <c r="MW472" s="59"/>
      <c r="MX472" s="59"/>
      <c r="MY472" s="59"/>
      <c r="MZ472" s="59"/>
      <c r="NA472" s="59"/>
      <c r="NB472" s="59"/>
      <c r="NC472" s="59"/>
      <c r="ND472" s="59"/>
      <c r="NE472" s="59"/>
      <c r="NF472" s="59"/>
      <c r="NG472" s="59"/>
      <c r="NH472" s="59"/>
      <c r="NI472" s="59"/>
      <c r="NJ472" s="59"/>
      <c r="NK472" s="59"/>
      <c r="NL472" s="454"/>
      <c r="NM472" s="454"/>
      <c r="NN472" s="59"/>
      <c r="NO472" s="18"/>
      <c r="NP472" s="18"/>
      <c r="NQ472" s="18"/>
      <c r="NR472" s="18"/>
      <c r="NS472" s="18"/>
      <c r="NT472" s="18"/>
      <c r="NU472" s="18"/>
      <c r="NV472" s="18"/>
      <c r="NW472" s="18"/>
      <c r="NX472" s="18"/>
      <c r="NY472" s="18"/>
      <c r="NZ472" s="18"/>
      <c r="OA472" s="18"/>
      <c r="OB472" s="18"/>
      <c r="OC472" s="18"/>
      <c r="OZ472" s="59"/>
      <c r="PA472" s="251" t="str">
        <f t="shared" si="1591"/>
        <v/>
      </c>
      <c r="PB472" s="251" t="str">
        <f t="shared" si="1592"/>
        <v/>
      </c>
      <c r="PC472" s="251" t="str">
        <f t="shared" si="1593"/>
        <v/>
      </c>
      <c r="PD472" s="251" t="str">
        <f t="shared" si="1594"/>
        <v/>
      </c>
      <c r="PE472" s="251" t="str">
        <f t="shared" si="1595"/>
        <v/>
      </c>
      <c r="PF472" s="251" t="str">
        <f t="shared" si="1596"/>
        <v/>
      </c>
      <c r="PG472" s="251" t="str">
        <f t="shared" si="1597"/>
        <v/>
      </c>
      <c r="PH472" s="251" t="str">
        <f t="shared" si="1598"/>
        <v/>
      </c>
      <c r="PI472" s="251" t="str">
        <f t="shared" si="1599"/>
        <v/>
      </c>
      <c r="PJ472" s="251" t="str">
        <f t="shared" si="1600"/>
        <v/>
      </c>
      <c r="PK472" s="251" t="str">
        <f t="shared" si="1601"/>
        <v/>
      </c>
      <c r="PL472" s="251" t="str">
        <f t="shared" si="1602"/>
        <v/>
      </c>
      <c r="PM472" s="251" t="str">
        <f t="shared" si="1603"/>
        <v/>
      </c>
      <c r="PN472" s="251" t="str">
        <f t="shared" si="1604"/>
        <v/>
      </c>
      <c r="PO472" s="251" t="str">
        <f t="shared" si="1605"/>
        <v/>
      </c>
      <c r="PP472" s="251" t="str">
        <f t="shared" si="1606"/>
        <v/>
      </c>
      <c r="PQ472" s="251" t="str">
        <f t="shared" si="1607"/>
        <v/>
      </c>
      <c r="PR472" s="251" t="str">
        <f t="shared" si="1608"/>
        <v/>
      </c>
      <c r="PS472" s="251" t="str">
        <f t="shared" si="1609"/>
        <v/>
      </c>
      <c r="PT472" s="251" t="str">
        <f t="shared" si="1610"/>
        <v/>
      </c>
      <c r="PU472" s="251" t="str">
        <f t="shared" si="1611"/>
        <v/>
      </c>
      <c r="PV472" s="251" t="str">
        <f t="shared" si="1612"/>
        <v/>
      </c>
      <c r="PW472" s="251" t="str">
        <f t="shared" si="1613"/>
        <v/>
      </c>
      <c r="PX472" s="251" t="str">
        <f t="shared" si="1614"/>
        <v/>
      </c>
      <c r="PY472" s="251" t="str">
        <f t="shared" si="1615"/>
        <v/>
      </c>
      <c r="PZ472" s="251" t="str">
        <f t="shared" si="1616"/>
        <v/>
      </c>
      <c r="QA472" s="251" t="str">
        <f t="shared" si="1617"/>
        <v/>
      </c>
      <c r="QB472" s="251" t="str">
        <f t="shared" si="1618"/>
        <v/>
      </c>
      <c r="QC472" s="251" t="str">
        <f t="shared" si="1619"/>
        <v/>
      </c>
      <c r="QD472" s="251" t="str">
        <f t="shared" si="1620"/>
        <v/>
      </c>
      <c r="QE472" s="251" t="str">
        <f t="shared" si="1621"/>
        <v/>
      </c>
      <c r="QF472" s="63">
        <f t="shared" si="1622"/>
        <v>0</v>
      </c>
      <c r="QG472" s="59"/>
      <c r="QH472" s="59"/>
      <c r="QI472" s="59"/>
      <c r="QJ472" s="59"/>
      <c r="QK472" s="59"/>
      <c r="QL472" s="59"/>
      <c r="QM472" s="59"/>
      <c r="QN472" s="59"/>
    </row>
    <row r="473" spans="1:456" ht="6.75" customHeight="1" x14ac:dyDescent="0.25">
      <c r="A473" s="68"/>
      <c r="B473" s="389" t="str">
        <f t="shared" si="1484"/>
        <v/>
      </c>
      <c r="C473" s="72"/>
      <c r="D473" s="188"/>
      <c r="E473" s="59"/>
      <c r="F473" s="229"/>
      <c r="G473" s="295"/>
      <c r="H473" s="295"/>
      <c r="I473" s="229"/>
      <c r="J473" s="295"/>
      <c r="K473" s="295"/>
      <c r="L473" s="229"/>
      <c r="M473" s="295"/>
      <c r="N473" s="295"/>
      <c r="O473" s="229"/>
      <c r="P473" s="295"/>
      <c r="Q473" s="295"/>
      <c r="R473" s="229"/>
      <c r="S473" s="230"/>
      <c r="T473" s="231"/>
      <c r="U473" s="229"/>
      <c r="V473" s="230"/>
      <c r="W473" s="231"/>
      <c r="X473" s="229"/>
      <c r="Y473" s="230"/>
      <c r="Z473" s="231"/>
      <c r="AA473" s="229"/>
      <c r="AB473" s="295"/>
      <c r="AC473" s="295"/>
      <c r="AD473" s="229"/>
      <c r="AE473" s="295"/>
      <c r="AF473" s="295"/>
      <c r="AG473" s="229"/>
      <c r="AH473" s="295"/>
      <c r="AI473" s="295"/>
      <c r="AJ473" s="229"/>
      <c r="AK473" s="295"/>
      <c r="AL473" s="295"/>
      <c r="AM473" s="229"/>
      <c r="AN473" s="295"/>
      <c r="AO473" s="295"/>
      <c r="AP473" s="243"/>
      <c r="AQ473" s="295"/>
      <c r="AR473" s="290"/>
      <c r="AS473" s="243"/>
      <c r="AT473" s="295"/>
      <c r="AU473" s="290"/>
      <c r="AV473" s="229"/>
      <c r="AW473" s="230"/>
      <c r="AX473" s="231"/>
      <c r="AY473" s="229"/>
      <c r="AZ473" s="230"/>
      <c r="BA473" s="231"/>
      <c r="BB473" s="229"/>
      <c r="BC473" s="230"/>
      <c r="BD473" s="231"/>
      <c r="BE473" s="229"/>
      <c r="BF473" s="230"/>
      <c r="BG473" s="231"/>
      <c r="BH473" s="229"/>
      <c r="BI473" s="230"/>
      <c r="BJ473" s="231"/>
      <c r="BK473" s="243"/>
      <c r="BL473" s="230"/>
      <c r="BM473" s="231"/>
      <c r="BN473" s="243"/>
      <c r="BO473" s="230"/>
      <c r="BP473" s="231"/>
      <c r="BQ473" s="229"/>
      <c r="BR473" s="230"/>
      <c r="BS473" s="231"/>
      <c r="BT473" s="229"/>
      <c r="BU473" s="230"/>
      <c r="BV473" s="231"/>
      <c r="BW473" s="229"/>
      <c r="BX473" s="230"/>
      <c r="BY473" s="231"/>
      <c r="BZ473" s="229"/>
      <c r="CA473" s="230"/>
      <c r="CB473" s="231"/>
      <c r="CC473" s="229"/>
      <c r="CD473" s="230"/>
      <c r="CE473" s="231"/>
      <c r="CF473" s="331"/>
      <c r="CG473" s="332"/>
      <c r="CH473" s="385"/>
      <c r="CI473" s="331"/>
      <c r="CJ473" s="332"/>
      <c r="CK473" s="385"/>
      <c r="CL473" s="243"/>
      <c r="CM473" s="230"/>
      <c r="CN473" s="354"/>
      <c r="CO473" s="243"/>
      <c r="CP473" s="230"/>
      <c r="CQ473" s="231"/>
      <c r="CR473" s="331"/>
      <c r="CS473" s="332"/>
      <c r="CT473" s="333"/>
      <c r="CU473" s="229"/>
      <c r="CV473" s="230"/>
      <c r="CW473" s="231"/>
      <c r="CX473" s="331"/>
      <c r="CY473" s="332"/>
      <c r="CZ473" s="333"/>
      <c r="DA473" s="331"/>
      <c r="DB473" s="332"/>
      <c r="DC473" s="333"/>
      <c r="DD473" s="331"/>
      <c r="DE473" s="332"/>
      <c r="DF473" s="333"/>
      <c r="DG473" s="331"/>
      <c r="DH473" s="332"/>
      <c r="DI473" s="333"/>
      <c r="DJ473" s="229"/>
      <c r="DK473" s="230"/>
      <c r="DL473" s="231"/>
      <c r="DM473" s="229"/>
      <c r="DN473" s="230"/>
      <c r="DO473" s="231"/>
      <c r="DP473" s="331"/>
      <c r="DQ473" s="332"/>
      <c r="DR473" s="333"/>
      <c r="DS473" s="331"/>
      <c r="DT473" s="332"/>
      <c r="DU473" s="333"/>
      <c r="DV473" s="331"/>
      <c r="DW473" s="332"/>
      <c r="DX473" s="333"/>
      <c r="DY473" s="331"/>
      <c r="DZ473" s="332"/>
      <c r="EA473" s="333"/>
      <c r="EB473" s="331"/>
      <c r="EC473" s="332"/>
      <c r="ED473" s="333"/>
      <c r="EE473" s="331"/>
      <c r="EF473" s="332"/>
      <c r="EG473" s="333"/>
      <c r="EH473" s="229"/>
      <c r="EI473" s="230"/>
      <c r="EJ473" s="231"/>
      <c r="EK473" s="229"/>
      <c r="EL473" s="230"/>
      <c r="EM473" s="231"/>
      <c r="EN473" s="244"/>
      <c r="EO473" s="269" t="str">
        <f t="shared" si="1485"/>
        <v/>
      </c>
      <c r="EP473" s="444" t="s">
        <v>1247</v>
      </c>
      <c r="EQ473" s="360" t="str">
        <f t="shared" si="1623"/>
        <v/>
      </c>
      <c r="ER473" s="360" t="str">
        <f t="shared" si="1624"/>
        <v/>
      </c>
      <c r="ES473" s="360" t="str">
        <f t="shared" si="1625"/>
        <v/>
      </c>
      <c r="ET473" s="360" t="str">
        <f t="shared" si="1626"/>
        <v/>
      </c>
      <c r="EU473" s="360" t="str">
        <f t="shared" si="1627"/>
        <v/>
      </c>
      <c r="EV473" s="360" t="str">
        <f t="shared" si="1628"/>
        <v/>
      </c>
      <c r="EW473" s="360" t="str">
        <f t="shared" si="1629"/>
        <v/>
      </c>
      <c r="EX473" s="360" t="str">
        <f t="shared" si="1630"/>
        <v/>
      </c>
      <c r="EY473" s="360" t="str">
        <f t="shared" si="1631"/>
        <v/>
      </c>
      <c r="EZ473" s="360" t="str">
        <f t="shared" si="1632"/>
        <v/>
      </c>
      <c r="FA473" s="360" t="str">
        <f t="shared" si="1633"/>
        <v/>
      </c>
      <c r="FB473" s="360" t="str">
        <f t="shared" si="1634"/>
        <v/>
      </c>
      <c r="FC473" s="360" t="str">
        <f t="shared" si="1635"/>
        <v/>
      </c>
      <c r="FD473" s="360" t="str">
        <f t="shared" si="1636"/>
        <v/>
      </c>
      <c r="FE473" s="360" t="str">
        <f t="shared" si="1637"/>
        <v/>
      </c>
      <c r="FF473" s="360" t="str">
        <f t="shared" si="1638"/>
        <v/>
      </c>
      <c r="FG473" s="360" t="str">
        <f t="shared" si="1639"/>
        <v/>
      </c>
      <c r="FH473" s="360" t="str">
        <f t="shared" si="1640"/>
        <v/>
      </c>
      <c r="FI473" s="360" t="str">
        <f t="shared" si="1641"/>
        <v/>
      </c>
      <c r="FJ473" s="360" t="str">
        <f t="shared" si="1642"/>
        <v/>
      </c>
      <c r="FK473" s="360" t="str">
        <f t="shared" si="1643"/>
        <v/>
      </c>
      <c r="FL473" s="360" t="str">
        <f t="shared" si="1644"/>
        <v/>
      </c>
      <c r="FM473" s="360" t="str">
        <f t="shared" si="1645"/>
        <v/>
      </c>
      <c r="FN473" s="360" t="str">
        <f t="shared" si="1646"/>
        <v/>
      </c>
      <c r="FO473" s="360" t="str">
        <f t="shared" si="1647"/>
        <v/>
      </c>
      <c r="FP473" s="360" t="str">
        <f t="shared" si="1648"/>
        <v/>
      </c>
      <c r="FQ473" s="360" t="str">
        <f t="shared" si="1649"/>
        <v/>
      </c>
      <c r="FR473" s="360" t="str">
        <f t="shared" si="1650"/>
        <v/>
      </c>
      <c r="FS473" s="360" t="str">
        <f t="shared" si="1651"/>
        <v/>
      </c>
      <c r="FT473" s="360" t="str">
        <f t="shared" si="1486"/>
        <v/>
      </c>
      <c r="FU473" s="360" t="str">
        <f t="shared" si="1652"/>
        <v/>
      </c>
      <c r="FV473" s="360" t="str">
        <f t="shared" si="1653"/>
        <v/>
      </c>
      <c r="FW473" s="360" t="str">
        <f t="shared" si="1654"/>
        <v/>
      </c>
      <c r="FX473" s="360" t="str">
        <f t="shared" si="1655"/>
        <v/>
      </c>
      <c r="FY473" s="360" t="str">
        <f t="shared" si="1656"/>
        <v/>
      </c>
      <c r="FZ473" s="360" t="str">
        <f t="shared" si="1657"/>
        <v/>
      </c>
      <c r="GA473" s="360" t="str">
        <f t="shared" si="1658"/>
        <v/>
      </c>
      <c r="GB473" s="360" t="str">
        <f t="shared" si="1659"/>
        <v/>
      </c>
      <c r="GC473" s="360" t="str">
        <f t="shared" si="1660"/>
        <v/>
      </c>
      <c r="GD473" s="360" t="str">
        <f t="shared" si="1661"/>
        <v/>
      </c>
      <c r="GE473" s="360" t="str">
        <f t="shared" si="1662"/>
        <v/>
      </c>
      <c r="GF473" s="360" t="str">
        <f t="shared" si="1663"/>
        <v/>
      </c>
      <c r="GG473" s="360" t="str">
        <f t="shared" si="1664"/>
        <v/>
      </c>
      <c r="GH473" s="360" t="str">
        <f t="shared" si="1665"/>
        <v/>
      </c>
      <c r="GI473" s="360" t="str">
        <f t="shared" si="1666"/>
        <v/>
      </c>
      <c r="GJ473" s="360" t="str">
        <f t="shared" si="1667"/>
        <v/>
      </c>
      <c r="GK473" s="444" t="s">
        <v>1247</v>
      </c>
      <c r="GL473" s="361" t="str">
        <f t="shared" si="1487"/>
        <v>-</v>
      </c>
      <c r="GM473" s="361" t="str">
        <f t="shared" si="1488"/>
        <v>-</v>
      </c>
      <c r="GN473" s="361" t="str">
        <f t="shared" si="1489"/>
        <v>-</v>
      </c>
      <c r="GO473" s="361" t="str">
        <f t="shared" si="1490"/>
        <v>-</v>
      </c>
      <c r="GP473" s="361" t="str">
        <f t="shared" si="1491"/>
        <v>-</v>
      </c>
      <c r="GQ473" s="361" t="str">
        <f t="shared" si="1492"/>
        <v>-</v>
      </c>
      <c r="GR473" s="361" t="str">
        <f t="shared" si="1493"/>
        <v>-</v>
      </c>
      <c r="GS473" s="361" t="str">
        <f t="shared" si="1494"/>
        <v>-</v>
      </c>
      <c r="GT473" s="361" t="str">
        <f t="shared" si="1495"/>
        <v>-</v>
      </c>
      <c r="GU473" s="361" t="str">
        <f t="shared" si="1496"/>
        <v>-</v>
      </c>
      <c r="GV473" s="361" t="str">
        <f t="shared" si="1497"/>
        <v>-</v>
      </c>
      <c r="GW473" s="361" t="str">
        <f t="shared" si="1498"/>
        <v>-</v>
      </c>
      <c r="GX473" s="361" t="str">
        <f t="shared" si="1499"/>
        <v>-</v>
      </c>
      <c r="GY473" s="361" t="str">
        <f t="shared" si="1500"/>
        <v>-</v>
      </c>
      <c r="GZ473" s="361" t="str">
        <f t="shared" si="1501"/>
        <v>-</v>
      </c>
      <c r="HA473" s="361" t="str">
        <f t="shared" si="1502"/>
        <v>-</v>
      </c>
      <c r="HB473" s="361" t="str">
        <f t="shared" si="1503"/>
        <v>-</v>
      </c>
      <c r="HC473" s="361" t="str">
        <f t="shared" si="1504"/>
        <v>-</v>
      </c>
      <c r="HD473" s="361" t="str">
        <f t="shared" si="1505"/>
        <v>-</v>
      </c>
      <c r="HE473" s="361" t="str">
        <f t="shared" si="1506"/>
        <v>-</v>
      </c>
      <c r="HF473" s="361" t="str">
        <f t="shared" si="1507"/>
        <v>-</v>
      </c>
      <c r="HG473" s="361" t="str">
        <f t="shared" si="1508"/>
        <v>-</v>
      </c>
      <c r="HH473" s="361" t="str">
        <f t="shared" si="1509"/>
        <v>-</v>
      </c>
      <c r="HI473" s="361" t="str">
        <f t="shared" si="1510"/>
        <v>-</v>
      </c>
      <c r="HJ473" s="361" t="str">
        <f t="shared" si="1511"/>
        <v>-</v>
      </c>
      <c r="HK473" s="361" t="str">
        <f t="shared" si="1512"/>
        <v>-</v>
      </c>
      <c r="HL473" s="361" t="str">
        <f t="shared" si="1513"/>
        <v>-</v>
      </c>
      <c r="HM473" s="361" t="str">
        <f t="shared" si="1514"/>
        <v>-</v>
      </c>
      <c r="HN473" s="361" t="str">
        <f t="shared" si="1515"/>
        <v>-</v>
      </c>
      <c r="HO473" s="361" t="str">
        <f t="shared" si="1516"/>
        <v>-</v>
      </c>
      <c r="HP473" s="361" t="str">
        <f t="shared" si="1517"/>
        <v>-</v>
      </c>
      <c r="HQ473" s="361" t="str">
        <f t="shared" si="1518"/>
        <v>-</v>
      </c>
      <c r="HR473" s="361" t="str">
        <f t="shared" si="1519"/>
        <v>-</v>
      </c>
      <c r="HS473" s="361" t="str">
        <f t="shared" si="1520"/>
        <v>-</v>
      </c>
      <c r="HT473" s="361" t="str">
        <f t="shared" si="1521"/>
        <v>-</v>
      </c>
      <c r="HU473" s="361" t="str">
        <f t="shared" si="1522"/>
        <v>-</v>
      </c>
      <c r="HV473" s="361" t="str">
        <f t="shared" si="1523"/>
        <v>-</v>
      </c>
      <c r="HW473" s="361" t="str">
        <f t="shared" si="1524"/>
        <v>-</v>
      </c>
      <c r="HX473" s="361" t="str">
        <f t="shared" si="1525"/>
        <v>-</v>
      </c>
      <c r="HY473" s="361" t="str">
        <f t="shared" si="1526"/>
        <v>-</v>
      </c>
      <c r="HZ473" s="361" t="str">
        <f t="shared" si="1527"/>
        <v>-</v>
      </c>
      <c r="IA473" s="361" t="str">
        <f t="shared" si="1528"/>
        <v>-</v>
      </c>
      <c r="IB473" s="361" t="str">
        <f t="shared" si="1529"/>
        <v>-</v>
      </c>
      <c r="IC473" s="361" t="str">
        <f t="shared" si="1530"/>
        <v>-</v>
      </c>
      <c r="ID473" s="361" t="str">
        <f t="shared" si="1531"/>
        <v>-</v>
      </c>
      <c r="IE473" s="361" t="str">
        <f t="shared" si="1532"/>
        <v>-</v>
      </c>
      <c r="IF473" s="444" t="s">
        <v>1247</v>
      </c>
      <c r="IG473" s="56" t="str">
        <f t="shared" si="1668"/>
        <v>-</v>
      </c>
      <c r="IH473" s="56" t="str">
        <f t="shared" si="1669"/>
        <v>-</v>
      </c>
      <c r="II473" s="56" t="str">
        <f t="shared" si="1670"/>
        <v>-</v>
      </c>
      <c r="IJ473" s="56" t="str">
        <f t="shared" si="1671"/>
        <v>-</v>
      </c>
      <c r="IK473" s="56" t="str">
        <f t="shared" si="1533"/>
        <v>-</v>
      </c>
      <c r="IL473" s="56" t="str">
        <f t="shared" si="1534"/>
        <v>-</v>
      </c>
      <c r="IM473" s="56" t="str">
        <f t="shared" si="1535"/>
        <v>-</v>
      </c>
      <c r="IN473" s="56" t="str">
        <f t="shared" si="1536"/>
        <v>-</v>
      </c>
      <c r="IO473" s="56" t="str">
        <f t="shared" si="1537"/>
        <v>-</v>
      </c>
      <c r="IP473" s="56" t="str">
        <f t="shared" si="1538"/>
        <v>-</v>
      </c>
      <c r="IQ473" s="56" t="str">
        <f t="shared" si="1539"/>
        <v>-</v>
      </c>
      <c r="IR473" s="56" t="str">
        <f t="shared" si="1540"/>
        <v>-</v>
      </c>
      <c r="IS473" s="56" t="str">
        <f t="shared" si="1541"/>
        <v>-</v>
      </c>
      <c r="IT473" s="56" t="str">
        <f t="shared" si="1542"/>
        <v>-</v>
      </c>
      <c r="IU473" s="56" t="str">
        <f t="shared" si="1543"/>
        <v>-</v>
      </c>
      <c r="IV473" s="56" t="str">
        <f t="shared" si="1544"/>
        <v>-</v>
      </c>
      <c r="IW473" s="56" t="str">
        <f t="shared" si="1545"/>
        <v>-</v>
      </c>
      <c r="IX473" s="56" t="str">
        <f t="shared" si="1546"/>
        <v>-</v>
      </c>
      <c r="IY473" s="56" t="str">
        <f t="shared" si="1547"/>
        <v>-</v>
      </c>
      <c r="IZ473" s="56" t="str">
        <f t="shared" si="1548"/>
        <v>-</v>
      </c>
      <c r="JA473" s="56" t="str">
        <f t="shared" si="1549"/>
        <v>-</v>
      </c>
      <c r="JB473" s="56" t="str">
        <f t="shared" si="1550"/>
        <v>-</v>
      </c>
      <c r="JC473" s="56" t="str">
        <f t="shared" si="1551"/>
        <v>-</v>
      </c>
      <c r="JD473" s="56" t="str">
        <f t="shared" si="1552"/>
        <v>-</v>
      </c>
      <c r="JE473" s="56" t="str">
        <f t="shared" si="1553"/>
        <v>-</v>
      </c>
      <c r="JF473" s="56" t="str">
        <f t="shared" si="1554"/>
        <v>-</v>
      </c>
      <c r="JG473" s="56" t="str">
        <f t="shared" si="1555"/>
        <v>-</v>
      </c>
      <c r="JH473" s="56" t="str">
        <f t="shared" si="1556"/>
        <v>-</v>
      </c>
      <c r="JI473" s="56" t="str">
        <f t="shared" si="1557"/>
        <v>-</v>
      </c>
      <c r="JJ473" s="56" t="str">
        <f t="shared" si="1558"/>
        <v>-</v>
      </c>
      <c r="JK473" s="56" t="str">
        <f t="shared" si="1559"/>
        <v>-</v>
      </c>
      <c r="JL473" s="56" t="str">
        <f t="shared" si="1560"/>
        <v>-</v>
      </c>
      <c r="JM473" s="56" t="str">
        <f t="shared" si="1561"/>
        <v>-</v>
      </c>
      <c r="JN473" s="56" t="str">
        <f t="shared" si="1562"/>
        <v>-</v>
      </c>
      <c r="JO473" s="56" t="str">
        <f t="shared" si="1563"/>
        <v>-</v>
      </c>
      <c r="JP473" s="56" t="str">
        <f t="shared" si="1564"/>
        <v>-</v>
      </c>
      <c r="JQ473" s="56" t="str">
        <f t="shared" si="1565"/>
        <v>-</v>
      </c>
      <c r="JR473" s="56" t="str">
        <f t="shared" si="1566"/>
        <v>-</v>
      </c>
      <c r="JS473" s="56" t="str">
        <f t="shared" si="1567"/>
        <v>-</v>
      </c>
      <c r="JT473" s="56" t="str">
        <f t="shared" si="1568"/>
        <v>-</v>
      </c>
      <c r="JU473" s="56" t="str">
        <f t="shared" si="1569"/>
        <v>-</v>
      </c>
      <c r="JV473" s="56" t="str">
        <f t="shared" si="1570"/>
        <v>-</v>
      </c>
      <c r="JW473" s="56" t="str">
        <f t="shared" si="1571"/>
        <v>-</v>
      </c>
      <c r="JX473" s="56" t="str">
        <f t="shared" si="1572"/>
        <v>-</v>
      </c>
      <c r="JY473" s="56" t="str">
        <f t="shared" si="1573"/>
        <v>-</v>
      </c>
      <c r="JZ473" s="56" t="str">
        <f t="shared" si="1574"/>
        <v>-</v>
      </c>
      <c r="KA473" s="444" t="s">
        <v>1247</v>
      </c>
      <c r="KB473" s="360">
        <f>IF(ISNUMBER(INDEX($EQ$15:$GK$521,$B473,EO$11)),MAX(KB$14:KB472)+1,0)</f>
        <v>0</v>
      </c>
      <c r="KC473" s="360" t="str">
        <f t="shared" si="1672"/>
        <v/>
      </c>
      <c r="KD473" s="373" t="s">
        <v>2</v>
      </c>
      <c r="KE473" s="215"/>
      <c r="KF473" s="60"/>
      <c r="KG473" s="60"/>
      <c r="KH473" s="60"/>
      <c r="KI473" s="60"/>
      <c r="KJ473" s="60"/>
      <c r="KK473" s="60"/>
      <c r="KL473" s="60"/>
      <c r="KM473" s="60"/>
      <c r="KN473" s="60"/>
      <c r="KO473" s="60"/>
      <c r="KP473" s="60"/>
      <c r="KQ473" s="60"/>
      <c r="KR473" s="60"/>
      <c r="KS473" s="60"/>
      <c r="KT473" s="60"/>
      <c r="KU473" s="60"/>
      <c r="KV473" s="60"/>
      <c r="KW473" s="60"/>
      <c r="KX473" s="60"/>
      <c r="KY473" s="60"/>
      <c r="KZ473" s="283" t="str">
        <f t="shared" si="1575"/>
        <v/>
      </c>
      <c r="LA473" s="26"/>
      <c r="LB473" s="18"/>
      <c r="LC473" s="18"/>
      <c r="LD473" s="18"/>
      <c r="LE473" s="18"/>
      <c r="LF473" s="18"/>
      <c r="LG473" s="18"/>
      <c r="LH473" s="18"/>
      <c r="LI473" s="18"/>
      <c r="LJ473" s="18"/>
      <c r="LK473" s="18"/>
      <c r="LL473" s="18"/>
      <c r="LM473" s="18"/>
      <c r="LN473" s="63"/>
      <c r="LO473" s="251">
        <f t="shared" si="1576"/>
        <v>0</v>
      </c>
      <c r="LP473" s="251">
        <f t="shared" si="1577"/>
        <v>0</v>
      </c>
      <c r="LQ473" s="251">
        <f t="shared" si="1578"/>
        <v>0</v>
      </c>
      <c r="LR473" s="251">
        <f t="shared" si="1579"/>
        <v>0</v>
      </c>
      <c r="LS473" s="251">
        <f t="shared" si="1580"/>
        <v>0</v>
      </c>
      <c r="LT473" s="251">
        <f t="shared" si="1581"/>
        <v>0</v>
      </c>
      <c r="LU473" s="251">
        <f t="shared" si="1582"/>
        <v>0</v>
      </c>
      <c r="LV473" s="251">
        <f t="shared" si="1583"/>
        <v>0</v>
      </c>
      <c r="LW473" s="251">
        <f t="shared" si="1584"/>
        <v>0</v>
      </c>
      <c r="LX473" s="251">
        <f t="shared" si="1585"/>
        <v>0</v>
      </c>
      <c r="LY473" s="251">
        <f t="shared" si="1586"/>
        <v>0</v>
      </c>
      <c r="LZ473" s="251">
        <f t="shared" si="1587"/>
        <v>0</v>
      </c>
      <c r="MA473" s="63" t="str">
        <f t="shared" si="1588"/>
        <v/>
      </c>
      <c r="MB473" s="63" t="str">
        <f t="shared" si="1480"/>
        <v/>
      </c>
      <c r="MC473" s="63">
        <f t="shared" si="1481"/>
        <v>459</v>
      </c>
      <c r="MD473" s="63" t="str">
        <f t="shared" si="1482"/>
        <v/>
      </c>
      <c r="ME473" s="63" t="str">
        <f t="shared" si="1483"/>
        <v/>
      </c>
      <c r="MF473" s="315" t="str">
        <f t="shared" si="1589"/>
        <v/>
      </c>
      <c r="MG473" s="315">
        <f>IF(ISNUMBER(MATCH(EO473,$ME$15:$ME$520,0)),0,MAX(MG$14:MG472)+1)</f>
        <v>0</v>
      </c>
      <c r="MH473" s="315" t="str">
        <f t="shared" si="1590"/>
        <v/>
      </c>
      <c r="MI473" s="369"/>
      <c r="MJ473" s="68"/>
      <c r="MK473" s="18"/>
      <c r="ML473" s="242"/>
      <c r="MM473" s="242"/>
      <c r="MN473" s="59"/>
      <c r="MO473" s="59"/>
      <c r="MP473" s="285"/>
      <c r="MQ473" s="59"/>
      <c r="MR473" s="59"/>
      <c r="MS473" s="285"/>
      <c r="MT473" s="59"/>
      <c r="MU473" s="285"/>
      <c r="MV473" s="59"/>
      <c r="MW473" s="59"/>
      <c r="MX473" s="59"/>
      <c r="MY473" s="59"/>
      <c r="MZ473" s="59"/>
      <c r="NA473" s="59"/>
      <c r="NB473" s="59"/>
      <c r="NC473" s="59"/>
      <c r="ND473" s="59"/>
      <c r="NE473" s="59"/>
      <c r="NF473" s="59"/>
      <c r="NG473" s="59"/>
      <c r="NH473" s="59"/>
      <c r="NI473" s="59"/>
      <c r="NJ473" s="59"/>
      <c r="NK473" s="59"/>
      <c r="NL473" s="454"/>
      <c r="NM473" s="454"/>
      <c r="NN473" s="59"/>
      <c r="NO473" s="18"/>
      <c r="NP473" s="18"/>
      <c r="NQ473" s="18"/>
      <c r="NR473" s="18"/>
      <c r="NS473" s="18"/>
      <c r="NT473" s="18"/>
      <c r="NU473" s="18"/>
      <c r="NV473" s="18"/>
      <c r="NW473" s="18"/>
      <c r="NX473" s="18"/>
      <c r="NY473" s="18"/>
      <c r="NZ473" s="18"/>
      <c r="OA473" s="18"/>
      <c r="OB473" s="18"/>
      <c r="OC473" s="18"/>
      <c r="OZ473" s="59"/>
      <c r="PA473" s="251" t="str">
        <f t="shared" si="1591"/>
        <v/>
      </c>
      <c r="PB473" s="251" t="str">
        <f t="shared" si="1592"/>
        <v/>
      </c>
      <c r="PC473" s="251" t="str">
        <f t="shared" si="1593"/>
        <v/>
      </c>
      <c r="PD473" s="251" t="str">
        <f t="shared" si="1594"/>
        <v/>
      </c>
      <c r="PE473" s="251" t="str">
        <f t="shared" si="1595"/>
        <v/>
      </c>
      <c r="PF473" s="251" t="str">
        <f t="shared" si="1596"/>
        <v/>
      </c>
      <c r="PG473" s="251" t="str">
        <f t="shared" si="1597"/>
        <v/>
      </c>
      <c r="PH473" s="251" t="str">
        <f t="shared" si="1598"/>
        <v/>
      </c>
      <c r="PI473" s="251" t="str">
        <f t="shared" si="1599"/>
        <v/>
      </c>
      <c r="PJ473" s="251" t="str">
        <f t="shared" si="1600"/>
        <v/>
      </c>
      <c r="PK473" s="251" t="str">
        <f t="shared" si="1601"/>
        <v/>
      </c>
      <c r="PL473" s="251" t="str">
        <f t="shared" si="1602"/>
        <v/>
      </c>
      <c r="PM473" s="251" t="str">
        <f t="shared" si="1603"/>
        <v/>
      </c>
      <c r="PN473" s="251" t="str">
        <f t="shared" si="1604"/>
        <v/>
      </c>
      <c r="PO473" s="251" t="str">
        <f t="shared" si="1605"/>
        <v/>
      </c>
      <c r="PP473" s="251" t="str">
        <f t="shared" si="1606"/>
        <v/>
      </c>
      <c r="PQ473" s="251" t="str">
        <f t="shared" si="1607"/>
        <v/>
      </c>
      <c r="PR473" s="251" t="str">
        <f t="shared" si="1608"/>
        <v/>
      </c>
      <c r="PS473" s="251" t="str">
        <f t="shared" si="1609"/>
        <v/>
      </c>
      <c r="PT473" s="251" t="str">
        <f t="shared" si="1610"/>
        <v/>
      </c>
      <c r="PU473" s="251" t="str">
        <f t="shared" si="1611"/>
        <v/>
      </c>
      <c r="PV473" s="251" t="str">
        <f t="shared" si="1612"/>
        <v/>
      </c>
      <c r="PW473" s="251" t="str">
        <f t="shared" si="1613"/>
        <v/>
      </c>
      <c r="PX473" s="251" t="str">
        <f t="shared" si="1614"/>
        <v/>
      </c>
      <c r="PY473" s="251" t="str">
        <f t="shared" si="1615"/>
        <v/>
      </c>
      <c r="PZ473" s="251" t="str">
        <f t="shared" si="1616"/>
        <v/>
      </c>
      <c r="QA473" s="251" t="str">
        <f t="shared" si="1617"/>
        <v/>
      </c>
      <c r="QB473" s="251" t="str">
        <f t="shared" si="1618"/>
        <v/>
      </c>
      <c r="QC473" s="251" t="str">
        <f t="shared" si="1619"/>
        <v/>
      </c>
      <c r="QD473" s="251" t="str">
        <f t="shared" si="1620"/>
        <v/>
      </c>
      <c r="QE473" s="251" t="str">
        <f t="shared" si="1621"/>
        <v/>
      </c>
      <c r="QF473" s="63">
        <f t="shared" si="1622"/>
        <v>0</v>
      </c>
      <c r="QG473" s="59"/>
      <c r="QH473" s="59"/>
      <c r="QI473" s="59"/>
      <c r="QJ473" s="59"/>
      <c r="QK473" s="59"/>
      <c r="QL473" s="59"/>
      <c r="QM473" s="59"/>
      <c r="QN473" s="59"/>
    </row>
    <row r="474" spans="1:456" ht="6.75" customHeight="1" x14ac:dyDescent="0.25">
      <c r="A474" s="68"/>
      <c r="B474" s="389" t="str">
        <f t="shared" si="1484"/>
        <v/>
      </c>
      <c r="C474" s="72"/>
      <c r="D474" s="188"/>
      <c r="E474" s="59"/>
      <c r="F474" s="229"/>
      <c r="G474" s="295"/>
      <c r="H474" s="295"/>
      <c r="I474" s="229"/>
      <c r="J474" s="295"/>
      <c r="K474" s="295"/>
      <c r="L474" s="229"/>
      <c r="M474" s="295"/>
      <c r="N474" s="295"/>
      <c r="O474" s="229"/>
      <c r="P474" s="295"/>
      <c r="Q474" s="295"/>
      <c r="R474" s="229"/>
      <c r="S474" s="230"/>
      <c r="T474" s="231"/>
      <c r="U474" s="229"/>
      <c r="V474" s="230"/>
      <c r="W474" s="231"/>
      <c r="X474" s="229"/>
      <c r="Y474" s="230"/>
      <c r="Z474" s="231"/>
      <c r="AA474" s="229"/>
      <c r="AB474" s="295"/>
      <c r="AC474" s="295"/>
      <c r="AD474" s="229"/>
      <c r="AE474" s="295"/>
      <c r="AF474" s="295"/>
      <c r="AG474" s="229"/>
      <c r="AH474" s="295"/>
      <c r="AI474" s="295"/>
      <c r="AJ474" s="229"/>
      <c r="AK474" s="295"/>
      <c r="AL474" s="295"/>
      <c r="AM474" s="229"/>
      <c r="AN474" s="295"/>
      <c r="AO474" s="295"/>
      <c r="AP474" s="243"/>
      <c r="AQ474" s="295"/>
      <c r="AR474" s="290"/>
      <c r="AS474" s="243"/>
      <c r="AT474" s="295"/>
      <c r="AU474" s="290"/>
      <c r="AV474" s="229"/>
      <c r="AW474" s="230"/>
      <c r="AX474" s="231"/>
      <c r="AY474" s="229"/>
      <c r="AZ474" s="230"/>
      <c r="BA474" s="231"/>
      <c r="BB474" s="229"/>
      <c r="BC474" s="230"/>
      <c r="BD474" s="231"/>
      <c r="BE474" s="229"/>
      <c r="BF474" s="230"/>
      <c r="BG474" s="231"/>
      <c r="BH474" s="229"/>
      <c r="BI474" s="230"/>
      <c r="BJ474" s="231"/>
      <c r="BK474" s="243"/>
      <c r="BL474" s="230"/>
      <c r="BM474" s="231"/>
      <c r="BN474" s="243"/>
      <c r="BO474" s="230"/>
      <c r="BP474" s="231"/>
      <c r="BQ474" s="229"/>
      <c r="BR474" s="230"/>
      <c r="BS474" s="231"/>
      <c r="BT474" s="229"/>
      <c r="BU474" s="230"/>
      <c r="BV474" s="231"/>
      <c r="BW474" s="229"/>
      <c r="BX474" s="230"/>
      <c r="BY474" s="231"/>
      <c r="BZ474" s="229"/>
      <c r="CA474" s="230"/>
      <c r="CB474" s="231"/>
      <c r="CC474" s="229"/>
      <c r="CD474" s="230"/>
      <c r="CE474" s="231"/>
      <c r="CF474" s="331"/>
      <c r="CG474" s="332"/>
      <c r="CH474" s="385"/>
      <c r="CI474" s="331"/>
      <c r="CJ474" s="332"/>
      <c r="CK474" s="385"/>
      <c r="CL474" s="243"/>
      <c r="CM474" s="230"/>
      <c r="CN474" s="354"/>
      <c r="CO474" s="243"/>
      <c r="CP474" s="230"/>
      <c r="CQ474" s="231"/>
      <c r="CR474" s="331"/>
      <c r="CS474" s="332"/>
      <c r="CT474" s="333"/>
      <c r="CU474" s="229"/>
      <c r="CV474" s="230"/>
      <c r="CW474" s="231"/>
      <c r="CX474" s="331"/>
      <c r="CY474" s="332"/>
      <c r="CZ474" s="333"/>
      <c r="DA474" s="331"/>
      <c r="DB474" s="332"/>
      <c r="DC474" s="333"/>
      <c r="DD474" s="331"/>
      <c r="DE474" s="332"/>
      <c r="DF474" s="333"/>
      <c r="DG474" s="331"/>
      <c r="DH474" s="332"/>
      <c r="DI474" s="333"/>
      <c r="DJ474" s="229"/>
      <c r="DK474" s="230"/>
      <c r="DL474" s="231"/>
      <c r="DM474" s="229"/>
      <c r="DN474" s="230"/>
      <c r="DO474" s="231"/>
      <c r="DP474" s="331"/>
      <c r="DQ474" s="332"/>
      <c r="DR474" s="333"/>
      <c r="DS474" s="331"/>
      <c r="DT474" s="332"/>
      <c r="DU474" s="333"/>
      <c r="DV474" s="331"/>
      <c r="DW474" s="332"/>
      <c r="DX474" s="333"/>
      <c r="DY474" s="331"/>
      <c r="DZ474" s="332"/>
      <c r="EA474" s="333"/>
      <c r="EB474" s="331"/>
      <c r="EC474" s="332"/>
      <c r="ED474" s="333"/>
      <c r="EE474" s="331"/>
      <c r="EF474" s="332"/>
      <c r="EG474" s="333"/>
      <c r="EH474" s="229"/>
      <c r="EI474" s="230"/>
      <c r="EJ474" s="231"/>
      <c r="EK474" s="229"/>
      <c r="EL474" s="230"/>
      <c r="EM474" s="231"/>
      <c r="EN474" s="244"/>
      <c r="EO474" s="269" t="str">
        <f t="shared" si="1485"/>
        <v/>
      </c>
      <c r="EP474" s="444" t="s">
        <v>1247</v>
      </c>
      <c r="EQ474" s="360" t="str">
        <f t="shared" si="1623"/>
        <v/>
      </c>
      <c r="ER474" s="360" t="str">
        <f t="shared" si="1624"/>
        <v/>
      </c>
      <c r="ES474" s="360" t="str">
        <f t="shared" si="1625"/>
        <v/>
      </c>
      <c r="ET474" s="360" t="str">
        <f t="shared" si="1626"/>
        <v/>
      </c>
      <c r="EU474" s="360" t="str">
        <f t="shared" si="1627"/>
        <v/>
      </c>
      <c r="EV474" s="360" t="str">
        <f t="shared" si="1628"/>
        <v/>
      </c>
      <c r="EW474" s="360" t="str">
        <f t="shared" si="1629"/>
        <v/>
      </c>
      <c r="EX474" s="360" t="str">
        <f t="shared" si="1630"/>
        <v/>
      </c>
      <c r="EY474" s="360" t="str">
        <f t="shared" si="1631"/>
        <v/>
      </c>
      <c r="EZ474" s="360" t="str">
        <f t="shared" si="1632"/>
        <v/>
      </c>
      <c r="FA474" s="360" t="str">
        <f t="shared" si="1633"/>
        <v/>
      </c>
      <c r="FB474" s="360" t="str">
        <f t="shared" si="1634"/>
        <v/>
      </c>
      <c r="FC474" s="360" t="str">
        <f t="shared" si="1635"/>
        <v/>
      </c>
      <c r="FD474" s="360" t="str">
        <f t="shared" si="1636"/>
        <v/>
      </c>
      <c r="FE474" s="360" t="str">
        <f t="shared" si="1637"/>
        <v/>
      </c>
      <c r="FF474" s="360" t="str">
        <f t="shared" si="1638"/>
        <v/>
      </c>
      <c r="FG474" s="360" t="str">
        <f t="shared" si="1639"/>
        <v/>
      </c>
      <c r="FH474" s="360" t="str">
        <f t="shared" si="1640"/>
        <v/>
      </c>
      <c r="FI474" s="360" t="str">
        <f t="shared" si="1641"/>
        <v/>
      </c>
      <c r="FJ474" s="360" t="str">
        <f t="shared" si="1642"/>
        <v/>
      </c>
      <c r="FK474" s="360" t="str">
        <f t="shared" si="1643"/>
        <v/>
      </c>
      <c r="FL474" s="360" t="str">
        <f t="shared" si="1644"/>
        <v/>
      </c>
      <c r="FM474" s="360" t="str">
        <f t="shared" si="1645"/>
        <v/>
      </c>
      <c r="FN474" s="360" t="str">
        <f t="shared" si="1646"/>
        <v/>
      </c>
      <c r="FO474" s="360" t="str">
        <f t="shared" si="1647"/>
        <v/>
      </c>
      <c r="FP474" s="360" t="str">
        <f t="shared" si="1648"/>
        <v/>
      </c>
      <c r="FQ474" s="360" t="str">
        <f t="shared" si="1649"/>
        <v/>
      </c>
      <c r="FR474" s="360" t="str">
        <f t="shared" si="1650"/>
        <v/>
      </c>
      <c r="FS474" s="360" t="str">
        <f t="shared" si="1651"/>
        <v/>
      </c>
      <c r="FT474" s="360" t="str">
        <f t="shared" si="1486"/>
        <v/>
      </c>
      <c r="FU474" s="360" t="str">
        <f t="shared" si="1652"/>
        <v/>
      </c>
      <c r="FV474" s="360" t="str">
        <f t="shared" si="1653"/>
        <v/>
      </c>
      <c r="FW474" s="360" t="str">
        <f t="shared" si="1654"/>
        <v/>
      </c>
      <c r="FX474" s="360" t="str">
        <f t="shared" si="1655"/>
        <v/>
      </c>
      <c r="FY474" s="360" t="str">
        <f t="shared" si="1656"/>
        <v/>
      </c>
      <c r="FZ474" s="360" t="str">
        <f t="shared" si="1657"/>
        <v/>
      </c>
      <c r="GA474" s="360" t="str">
        <f t="shared" si="1658"/>
        <v/>
      </c>
      <c r="GB474" s="360" t="str">
        <f t="shared" si="1659"/>
        <v/>
      </c>
      <c r="GC474" s="360" t="str">
        <f t="shared" si="1660"/>
        <v/>
      </c>
      <c r="GD474" s="360" t="str">
        <f t="shared" si="1661"/>
        <v/>
      </c>
      <c r="GE474" s="360" t="str">
        <f t="shared" si="1662"/>
        <v/>
      </c>
      <c r="GF474" s="360" t="str">
        <f t="shared" si="1663"/>
        <v/>
      </c>
      <c r="GG474" s="360" t="str">
        <f t="shared" si="1664"/>
        <v/>
      </c>
      <c r="GH474" s="360" t="str">
        <f t="shared" si="1665"/>
        <v/>
      </c>
      <c r="GI474" s="360" t="str">
        <f t="shared" si="1666"/>
        <v/>
      </c>
      <c r="GJ474" s="360" t="str">
        <f t="shared" si="1667"/>
        <v/>
      </c>
      <c r="GK474" s="444" t="s">
        <v>1247</v>
      </c>
      <c r="GL474" s="361" t="str">
        <f t="shared" si="1487"/>
        <v>-</v>
      </c>
      <c r="GM474" s="361" t="str">
        <f t="shared" si="1488"/>
        <v>-</v>
      </c>
      <c r="GN474" s="361" t="str">
        <f t="shared" si="1489"/>
        <v>-</v>
      </c>
      <c r="GO474" s="361" t="str">
        <f t="shared" si="1490"/>
        <v>-</v>
      </c>
      <c r="GP474" s="361" t="str">
        <f t="shared" si="1491"/>
        <v>-</v>
      </c>
      <c r="GQ474" s="361" t="str">
        <f t="shared" si="1492"/>
        <v>-</v>
      </c>
      <c r="GR474" s="361" t="str">
        <f t="shared" si="1493"/>
        <v>-</v>
      </c>
      <c r="GS474" s="361" t="str">
        <f t="shared" si="1494"/>
        <v>-</v>
      </c>
      <c r="GT474" s="361" t="str">
        <f t="shared" si="1495"/>
        <v>-</v>
      </c>
      <c r="GU474" s="361" t="str">
        <f t="shared" si="1496"/>
        <v>-</v>
      </c>
      <c r="GV474" s="361" t="str">
        <f t="shared" si="1497"/>
        <v>-</v>
      </c>
      <c r="GW474" s="361" t="str">
        <f t="shared" si="1498"/>
        <v>-</v>
      </c>
      <c r="GX474" s="361" t="str">
        <f t="shared" si="1499"/>
        <v>-</v>
      </c>
      <c r="GY474" s="361" t="str">
        <f t="shared" si="1500"/>
        <v>-</v>
      </c>
      <c r="GZ474" s="361" t="str">
        <f t="shared" si="1501"/>
        <v>-</v>
      </c>
      <c r="HA474" s="361" t="str">
        <f t="shared" si="1502"/>
        <v>-</v>
      </c>
      <c r="HB474" s="361" t="str">
        <f t="shared" si="1503"/>
        <v>-</v>
      </c>
      <c r="HC474" s="361" t="str">
        <f t="shared" si="1504"/>
        <v>-</v>
      </c>
      <c r="HD474" s="361" t="str">
        <f t="shared" si="1505"/>
        <v>-</v>
      </c>
      <c r="HE474" s="361" t="str">
        <f t="shared" si="1506"/>
        <v>-</v>
      </c>
      <c r="HF474" s="361" t="str">
        <f t="shared" si="1507"/>
        <v>-</v>
      </c>
      <c r="HG474" s="361" t="str">
        <f t="shared" si="1508"/>
        <v>-</v>
      </c>
      <c r="HH474" s="361" t="str">
        <f t="shared" si="1509"/>
        <v>-</v>
      </c>
      <c r="HI474" s="361" t="str">
        <f t="shared" si="1510"/>
        <v>-</v>
      </c>
      <c r="HJ474" s="361" t="str">
        <f t="shared" si="1511"/>
        <v>-</v>
      </c>
      <c r="HK474" s="361" t="str">
        <f t="shared" si="1512"/>
        <v>-</v>
      </c>
      <c r="HL474" s="361" t="str">
        <f t="shared" si="1513"/>
        <v>-</v>
      </c>
      <c r="HM474" s="361" t="str">
        <f t="shared" si="1514"/>
        <v>-</v>
      </c>
      <c r="HN474" s="361" t="str">
        <f t="shared" si="1515"/>
        <v>-</v>
      </c>
      <c r="HO474" s="361" t="str">
        <f t="shared" si="1516"/>
        <v>-</v>
      </c>
      <c r="HP474" s="361" t="str">
        <f t="shared" si="1517"/>
        <v>-</v>
      </c>
      <c r="HQ474" s="361" t="str">
        <f t="shared" si="1518"/>
        <v>-</v>
      </c>
      <c r="HR474" s="361" t="str">
        <f t="shared" si="1519"/>
        <v>-</v>
      </c>
      <c r="HS474" s="361" t="str">
        <f t="shared" si="1520"/>
        <v>-</v>
      </c>
      <c r="HT474" s="361" t="str">
        <f t="shared" si="1521"/>
        <v>-</v>
      </c>
      <c r="HU474" s="361" t="str">
        <f t="shared" si="1522"/>
        <v>-</v>
      </c>
      <c r="HV474" s="361" t="str">
        <f t="shared" si="1523"/>
        <v>-</v>
      </c>
      <c r="HW474" s="361" t="str">
        <f t="shared" si="1524"/>
        <v>-</v>
      </c>
      <c r="HX474" s="361" t="str">
        <f t="shared" si="1525"/>
        <v>-</v>
      </c>
      <c r="HY474" s="361" t="str">
        <f t="shared" si="1526"/>
        <v>-</v>
      </c>
      <c r="HZ474" s="361" t="str">
        <f t="shared" si="1527"/>
        <v>-</v>
      </c>
      <c r="IA474" s="361" t="str">
        <f t="shared" si="1528"/>
        <v>-</v>
      </c>
      <c r="IB474" s="361" t="str">
        <f t="shared" si="1529"/>
        <v>-</v>
      </c>
      <c r="IC474" s="361" t="str">
        <f t="shared" si="1530"/>
        <v>-</v>
      </c>
      <c r="ID474" s="361" t="str">
        <f t="shared" si="1531"/>
        <v>-</v>
      </c>
      <c r="IE474" s="361" t="str">
        <f t="shared" si="1532"/>
        <v>-</v>
      </c>
      <c r="IF474" s="444" t="s">
        <v>1247</v>
      </c>
      <c r="IG474" s="56" t="str">
        <f t="shared" si="1668"/>
        <v>-</v>
      </c>
      <c r="IH474" s="56" t="str">
        <f t="shared" si="1669"/>
        <v>-</v>
      </c>
      <c r="II474" s="56" t="str">
        <f t="shared" si="1670"/>
        <v>-</v>
      </c>
      <c r="IJ474" s="56" t="str">
        <f t="shared" si="1671"/>
        <v>-</v>
      </c>
      <c r="IK474" s="56" t="str">
        <f t="shared" si="1533"/>
        <v>-</v>
      </c>
      <c r="IL474" s="56" t="str">
        <f t="shared" si="1534"/>
        <v>-</v>
      </c>
      <c r="IM474" s="56" t="str">
        <f t="shared" si="1535"/>
        <v>-</v>
      </c>
      <c r="IN474" s="56" t="str">
        <f t="shared" si="1536"/>
        <v>-</v>
      </c>
      <c r="IO474" s="56" t="str">
        <f t="shared" si="1537"/>
        <v>-</v>
      </c>
      <c r="IP474" s="56" t="str">
        <f t="shared" si="1538"/>
        <v>-</v>
      </c>
      <c r="IQ474" s="56" t="str">
        <f t="shared" si="1539"/>
        <v>-</v>
      </c>
      <c r="IR474" s="56" t="str">
        <f t="shared" si="1540"/>
        <v>-</v>
      </c>
      <c r="IS474" s="56" t="str">
        <f t="shared" si="1541"/>
        <v>-</v>
      </c>
      <c r="IT474" s="56" t="str">
        <f t="shared" si="1542"/>
        <v>-</v>
      </c>
      <c r="IU474" s="56" t="str">
        <f t="shared" si="1543"/>
        <v>-</v>
      </c>
      <c r="IV474" s="56" t="str">
        <f t="shared" si="1544"/>
        <v>-</v>
      </c>
      <c r="IW474" s="56" t="str">
        <f t="shared" si="1545"/>
        <v>-</v>
      </c>
      <c r="IX474" s="56" t="str">
        <f t="shared" si="1546"/>
        <v>-</v>
      </c>
      <c r="IY474" s="56" t="str">
        <f t="shared" si="1547"/>
        <v>-</v>
      </c>
      <c r="IZ474" s="56" t="str">
        <f t="shared" si="1548"/>
        <v>-</v>
      </c>
      <c r="JA474" s="56" t="str">
        <f t="shared" si="1549"/>
        <v>-</v>
      </c>
      <c r="JB474" s="56" t="str">
        <f t="shared" si="1550"/>
        <v>-</v>
      </c>
      <c r="JC474" s="56" t="str">
        <f t="shared" si="1551"/>
        <v>-</v>
      </c>
      <c r="JD474" s="56" t="str">
        <f t="shared" si="1552"/>
        <v>-</v>
      </c>
      <c r="JE474" s="56" t="str">
        <f t="shared" si="1553"/>
        <v>-</v>
      </c>
      <c r="JF474" s="56" t="str">
        <f t="shared" si="1554"/>
        <v>-</v>
      </c>
      <c r="JG474" s="56" t="str">
        <f t="shared" si="1555"/>
        <v>-</v>
      </c>
      <c r="JH474" s="56" t="str">
        <f t="shared" si="1556"/>
        <v>-</v>
      </c>
      <c r="JI474" s="56" t="str">
        <f t="shared" si="1557"/>
        <v>-</v>
      </c>
      <c r="JJ474" s="56" t="str">
        <f t="shared" si="1558"/>
        <v>-</v>
      </c>
      <c r="JK474" s="56" t="str">
        <f t="shared" si="1559"/>
        <v>-</v>
      </c>
      <c r="JL474" s="56" t="str">
        <f t="shared" si="1560"/>
        <v>-</v>
      </c>
      <c r="JM474" s="56" t="str">
        <f t="shared" si="1561"/>
        <v>-</v>
      </c>
      <c r="JN474" s="56" t="str">
        <f t="shared" si="1562"/>
        <v>-</v>
      </c>
      <c r="JO474" s="56" t="str">
        <f t="shared" si="1563"/>
        <v>-</v>
      </c>
      <c r="JP474" s="56" t="str">
        <f t="shared" si="1564"/>
        <v>-</v>
      </c>
      <c r="JQ474" s="56" t="str">
        <f t="shared" si="1565"/>
        <v>-</v>
      </c>
      <c r="JR474" s="56" t="str">
        <f t="shared" si="1566"/>
        <v>-</v>
      </c>
      <c r="JS474" s="56" t="str">
        <f t="shared" si="1567"/>
        <v>-</v>
      </c>
      <c r="JT474" s="56" t="str">
        <f t="shared" si="1568"/>
        <v>-</v>
      </c>
      <c r="JU474" s="56" t="str">
        <f t="shared" si="1569"/>
        <v>-</v>
      </c>
      <c r="JV474" s="56" t="str">
        <f t="shared" si="1570"/>
        <v>-</v>
      </c>
      <c r="JW474" s="56" t="str">
        <f t="shared" si="1571"/>
        <v>-</v>
      </c>
      <c r="JX474" s="56" t="str">
        <f t="shared" si="1572"/>
        <v>-</v>
      </c>
      <c r="JY474" s="56" t="str">
        <f t="shared" si="1573"/>
        <v>-</v>
      </c>
      <c r="JZ474" s="56" t="str">
        <f t="shared" si="1574"/>
        <v>-</v>
      </c>
      <c r="KA474" s="444" t="s">
        <v>1247</v>
      </c>
      <c r="KB474" s="360">
        <f>IF(ISNUMBER(INDEX($EQ$15:$GK$521,$B474,EO$11)),MAX(KB$14:KB473)+1,0)</f>
        <v>0</v>
      </c>
      <c r="KC474" s="360" t="str">
        <f t="shared" si="1672"/>
        <v/>
      </c>
      <c r="KD474" s="373" t="s">
        <v>2</v>
      </c>
      <c r="KE474" s="215"/>
      <c r="KF474" s="60"/>
      <c r="KG474" s="60"/>
      <c r="KH474" s="60"/>
      <c r="KI474" s="60"/>
      <c r="KJ474" s="60"/>
      <c r="KK474" s="60"/>
      <c r="KL474" s="60"/>
      <c r="KM474" s="60"/>
      <c r="KN474" s="60"/>
      <c r="KO474" s="60"/>
      <c r="KP474" s="60"/>
      <c r="KQ474" s="60"/>
      <c r="KR474" s="60"/>
      <c r="KS474" s="60"/>
      <c r="KT474" s="60"/>
      <c r="KU474" s="60"/>
      <c r="KV474" s="60"/>
      <c r="KW474" s="60"/>
      <c r="KX474" s="60"/>
      <c r="KY474" s="60"/>
      <c r="KZ474" s="283" t="str">
        <f t="shared" si="1575"/>
        <v/>
      </c>
      <c r="LA474" s="26"/>
      <c r="LB474" s="18"/>
      <c r="LC474" s="18"/>
      <c r="LD474" s="18"/>
      <c r="LE474" s="18"/>
      <c r="LF474" s="18"/>
      <c r="LG474" s="18"/>
      <c r="LH474" s="18"/>
      <c r="LI474" s="18"/>
      <c r="LJ474" s="18"/>
      <c r="LK474" s="18"/>
      <c r="LL474" s="18"/>
      <c r="LM474" s="18"/>
      <c r="LN474" s="63"/>
      <c r="LO474" s="251">
        <f t="shared" si="1576"/>
        <v>0</v>
      </c>
      <c r="LP474" s="251">
        <f t="shared" si="1577"/>
        <v>0</v>
      </c>
      <c r="LQ474" s="251">
        <f t="shared" si="1578"/>
        <v>0</v>
      </c>
      <c r="LR474" s="251">
        <f t="shared" si="1579"/>
        <v>0</v>
      </c>
      <c r="LS474" s="251">
        <f t="shared" si="1580"/>
        <v>0</v>
      </c>
      <c r="LT474" s="251">
        <f t="shared" si="1581"/>
        <v>0</v>
      </c>
      <c r="LU474" s="251">
        <f t="shared" si="1582"/>
        <v>0</v>
      </c>
      <c r="LV474" s="251">
        <f t="shared" si="1583"/>
        <v>0</v>
      </c>
      <c r="LW474" s="251">
        <f t="shared" si="1584"/>
        <v>0</v>
      </c>
      <c r="LX474" s="251">
        <f t="shared" si="1585"/>
        <v>0</v>
      </c>
      <c r="LY474" s="251">
        <f t="shared" si="1586"/>
        <v>0</v>
      </c>
      <c r="LZ474" s="251">
        <f t="shared" si="1587"/>
        <v>0</v>
      </c>
      <c r="MA474" s="63" t="str">
        <f t="shared" si="1588"/>
        <v/>
      </c>
      <c r="MB474" s="63" t="str">
        <f t="shared" si="1480"/>
        <v/>
      </c>
      <c r="MC474" s="63">
        <f t="shared" si="1481"/>
        <v>460</v>
      </c>
      <c r="MD474" s="63" t="str">
        <f t="shared" si="1482"/>
        <v/>
      </c>
      <c r="ME474" s="63" t="str">
        <f t="shared" si="1483"/>
        <v/>
      </c>
      <c r="MF474" s="315" t="str">
        <f t="shared" si="1589"/>
        <v/>
      </c>
      <c r="MG474" s="315">
        <f>IF(ISNUMBER(MATCH(EO474,$ME$15:$ME$520,0)),0,MAX(MG$14:MG473)+1)</f>
        <v>0</v>
      </c>
      <c r="MH474" s="315" t="str">
        <f t="shared" si="1590"/>
        <v/>
      </c>
      <c r="MI474" s="369"/>
      <c r="MJ474" s="68"/>
      <c r="MK474" s="18"/>
      <c r="ML474" s="242"/>
      <c r="MM474" s="242"/>
      <c r="MN474" s="59"/>
      <c r="MO474" s="59"/>
      <c r="MP474" s="285"/>
      <c r="MQ474" s="59"/>
      <c r="MR474" s="59"/>
      <c r="MS474" s="285"/>
      <c r="MT474" s="59"/>
      <c r="MU474" s="285"/>
      <c r="MV474" s="59"/>
      <c r="MW474" s="59"/>
      <c r="MX474" s="59"/>
      <c r="MY474" s="59"/>
      <c r="MZ474" s="59"/>
      <c r="NA474" s="59"/>
      <c r="NB474" s="59"/>
      <c r="NC474" s="59"/>
      <c r="ND474" s="59"/>
      <c r="NE474" s="59"/>
      <c r="NF474" s="59"/>
      <c r="NG474" s="59"/>
      <c r="NH474" s="59"/>
      <c r="NI474" s="59"/>
      <c r="NJ474" s="59"/>
      <c r="NK474" s="59"/>
      <c r="NL474" s="454"/>
      <c r="NM474" s="454"/>
      <c r="NN474" s="59"/>
      <c r="NO474" s="18"/>
      <c r="NP474" s="18"/>
      <c r="NQ474" s="18"/>
      <c r="NR474" s="18"/>
      <c r="NS474" s="18"/>
      <c r="NT474" s="18"/>
      <c r="NU474" s="18"/>
      <c r="NV474" s="18"/>
      <c r="NW474" s="18"/>
      <c r="NX474" s="18"/>
      <c r="NY474" s="18"/>
      <c r="NZ474" s="18"/>
      <c r="OA474" s="18"/>
      <c r="OB474" s="18"/>
      <c r="OC474" s="18"/>
      <c r="OZ474" s="59"/>
      <c r="PA474" s="251" t="str">
        <f t="shared" si="1591"/>
        <v/>
      </c>
      <c r="PB474" s="251" t="str">
        <f t="shared" si="1592"/>
        <v/>
      </c>
      <c r="PC474" s="251" t="str">
        <f t="shared" si="1593"/>
        <v/>
      </c>
      <c r="PD474" s="251" t="str">
        <f t="shared" si="1594"/>
        <v/>
      </c>
      <c r="PE474" s="251" t="str">
        <f t="shared" si="1595"/>
        <v/>
      </c>
      <c r="PF474" s="251" t="str">
        <f t="shared" si="1596"/>
        <v/>
      </c>
      <c r="PG474" s="251" t="str">
        <f t="shared" si="1597"/>
        <v/>
      </c>
      <c r="PH474" s="251" t="str">
        <f t="shared" si="1598"/>
        <v/>
      </c>
      <c r="PI474" s="251" t="str">
        <f t="shared" si="1599"/>
        <v/>
      </c>
      <c r="PJ474" s="251" t="str">
        <f t="shared" si="1600"/>
        <v/>
      </c>
      <c r="PK474" s="251" t="str">
        <f t="shared" si="1601"/>
        <v/>
      </c>
      <c r="PL474" s="251" t="str">
        <f t="shared" si="1602"/>
        <v/>
      </c>
      <c r="PM474" s="251" t="str">
        <f t="shared" si="1603"/>
        <v/>
      </c>
      <c r="PN474" s="251" t="str">
        <f t="shared" si="1604"/>
        <v/>
      </c>
      <c r="PO474" s="251" t="str">
        <f t="shared" si="1605"/>
        <v/>
      </c>
      <c r="PP474" s="251" t="str">
        <f t="shared" si="1606"/>
        <v/>
      </c>
      <c r="PQ474" s="251" t="str">
        <f t="shared" si="1607"/>
        <v/>
      </c>
      <c r="PR474" s="251" t="str">
        <f t="shared" si="1608"/>
        <v/>
      </c>
      <c r="PS474" s="251" t="str">
        <f t="shared" si="1609"/>
        <v/>
      </c>
      <c r="PT474" s="251" t="str">
        <f t="shared" si="1610"/>
        <v/>
      </c>
      <c r="PU474" s="251" t="str">
        <f t="shared" si="1611"/>
        <v/>
      </c>
      <c r="PV474" s="251" t="str">
        <f t="shared" si="1612"/>
        <v/>
      </c>
      <c r="PW474" s="251" t="str">
        <f t="shared" si="1613"/>
        <v/>
      </c>
      <c r="PX474" s="251" t="str">
        <f t="shared" si="1614"/>
        <v/>
      </c>
      <c r="PY474" s="251" t="str">
        <f t="shared" si="1615"/>
        <v/>
      </c>
      <c r="PZ474" s="251" t="str">
        <f t="shared" si="1616"/>
        <v/>
      </c>
      <c r="QA474" s="251" t="str">
        <f t="shared" si="1617"/>
        <v/>
      </c>
      <c r="QB474" s="251" t="str">
        <f t="shared" si="1618"/>
        <v/>
      </c>
      <c r="QC474" s="251" t="str">
        <f t="shared" si="1619"/>
        <v/>
      </c>
      <c r="QD474" s="251" t="str">
        <f t="shared" si="1620"/>
        <v/>
      </c>
      <c r="QE474" s="251" t="str">
        <f t="shared" si="1621"/>
        <v/>
      </c>
      <c r="QF474" s="63">
        <f t="shared" si="1622"/>
        <v>0</v>
      </c>
      <c r="QG474" s="59"/>
      <c r="QH474" s="59"/>
      <c r="QI474" s="59"/>
      <c r="QJ474" s="59"/>
      <c r="QK474" s="59"/>
      <c r="QL474" s="59"/>
      <c r="QM474" s="59"/>
      <c r="QN474" s="59"/>
    </row>
    <row r="475" spans="1:456" ht="6.75" customHeight="1" x14ac:dyDescent="0.25">
      <c r="A475" s="68"/>
      <c r="B475" s="389" t="str">
        <f t="shared" si="1484"/>
        <v/>
      </c>
      <c r="C475" s="72"/>
      <c r="D475" s="188"/>
      <c r="E475" s="59"/>
      <c r="F475" s="229"/>
      <c r="G475" s="295"/>
      <c r="H475" s="295"/>
      <c r="I475" s="229"/>
      <c r="J475" s="295"/>
      <c r="K475" s="295"/>
      <c r="L475" s="229"/>
      <c r="M475" s="295"/>
      <c r="N475" s="295"/>
      <c r="O475" s="229"/>
      <c r="P475" s="295"/>
      <c r="Q475" s="295"/>
      <c r="R475" s="229"/>
      <c r="S475" s="230"/>
      <c r="T475" s="231"/>
      <c r="U475" s="229"/>
      <c r="V475" s="230"/>
      <c r="W475" s="231"/>
      <c r="X475" s="229"/>
      <c r="Y475" s="230"/>
      <c r="Z475" s="231"/>
      <c r="AA475" s="229"/>
      <c r="AB475" s="295"/>
      <c r="AC475" s="295"/>
      <c r="AD475" s="229"/>
      <c r="AE475" s="295"/>
      <c r="AF475" s="295"/>
      <c r="AG475" s="229"/>
      <c r="AH475" s="295"/>
      <c r="AI475" s="295"/>
      <c r="AJ475" s="229"/>
      <c r="AK475" s="295"/>
      <c r="AL475" s="295"/>
      <c r="AM475" s="229"/>
      <c r="AN475" s="295"/>
      <c r="AO475" s="295"/>
      <c r="AP475" s="243"/>
      <c r="AQ475" s="295"/>
      <c r="AR475" s="290"/>
      <c r="AS475" s="243"/>
      <c r="AT475" s="295"/>
      <c r="AU475" s="290"/>
      <c r="AV475" s="229"/>
      <c r="AW475" s="230"/>
      <c r="AX475" s="231"/>
      <c r="AY475" s="229"/>
      <c r="AZ475" s="230"/>
      <c r="BA475" s="231"/>
      <c r="BB475" s="229"/>
      <c r="BC475" s="230"/>
      <c r="BD475" s="231"/>
      <c r="BE475" s="229"/>
      <c r="BF475" s="230"/>
      <c r="BG475" s="231"/>
      <c r="BH475" s="229"/>
      <c r="BI475" s="230"/>
      <c r="BJ475" s="231"/>
      <c r="BK475" s="243"/>
      <c r="BL475" s="230"/>
      <c r="BM475" s="231"/>
      <c r="BN475" s="243"/>
      <c r="BO475" s="230"/>
      <c r="BP475" s="231"/>
      <c r="BQ475" s="229"/>
      <c r="BR475" s="230"/>
      <c r="BS475" s="231"/>
      <c r="BT475" s="229"/>
      <c r="BU475" s="230"/>
      <c r="BV475" s="231"/>
      <c r="BW475" s="229"/>
      <c r="BX475" s="230"/>
      <c r="BY475" s="231"/>
      <c r="BZ475" s="229"/>
      <c r="CA475" s="230"/>
      <c r="CB475" s="231"/>
      <c r="CC475" s="229"/>
      <c r="CD475" s="230"/>
      <c r="CE475" s="231"/>
      <c r="CF475" s="331"/>
      <c r="CG475" s="332"/>
      <c r="CH475" s="385"/>
      <c r="CI475" s="331"/>
      <c r="CJ475" s="332"/>
      <c r="CK475" s="385"/>
      <c r="CL475" s="243"/>
      <c r="CM475" s="230"/>
      <c r="CN475" s="354"/>
      <c r="CO475" s="243"/>
      <c r="CP475" s="230"/>
      <c r="CQ475" s="231"/>
      <c r="CR475" s="331"/>
      <c r="CS475" s="332"/>
      <c r="CT475" s="333"/>
      <c r="CU475" s="229"/>
      <c r="CV475" s="230"/>
      <c r="CW475" s="231"/>
      <c r="CX475" s="331"/>
      <c r="CY475" s="332"/>
      <c r="CZ475" s="333"/>
      <c r="DA475" s="331"/>
      <c r="DB475" s="332"/>
      <c r="DC475" s="333"/>
      <c r="DD475" s="331"/>
      <c r="DE475" s="332"/>
      <c r="DF475" s="333"/>
      <c r="DG475" s="331"/>
      <c r="DH475" s="332"/>
      <c r="DI475" s="333"/>
      <c r="DJ475" s="229"/>
      <c r="DK475" s="230"/>
      <c r="DL475" s="231"/>
      <c r="DM475" s="229"/>
      <c r="DN475" s="230"/>
      <c r="DO475" s="231"/>
      <c r="DP475" s="331"/>
      <c r="DQ475" s="332"/>
      <c r="DR475" s="333"/>
      <c r="DS475" s="331"/>
      <c r="DT475" s="332"/>
      <c r="DU475" s="333"/>
      <c r="DV475" s="331"/>
      <c r="DW475" s="332"/>
      <c r="DX475" s="333"/>
      <c r="DY475" s="331"/>
      <c r="DZ475" s="332"/>
      <c r="EA475" s="333"/>
      <c r="EB475" s="331"/>
      <c r="EC475" s="332"/>
      <c r="ED475" s="333"/>
      <c r="EE475" s="331"/>
      <c r="EF475" s="332"/>
      <c r="EG475" s="333"/>
      <c r="EH475" s="229"/>
      <c r="EI475" s="230"/>
      <c r="EJ475" s="231"/>
      <c r="EK475" s="229"/>
      <c r="EL475" s="230"/>
      <c r="EM475" s="231"/>
      <c r="EN475" s="244"/>
      <c r="EO475" s="269" t="str">
        <f t="shared" si="1485"/>
        <v/>
      </c>
      <c r="EP475" s="444" t="s">
        <v>1247</v>
      </c>
      <c r="EQ475" s="360" t="str">
        <f t="shared" si="1623"/>
        <v/>
      </c>
      <c r="ER475" s="360" t="str">
        <f t="shared" si="1624"/>
        <v/>
      </c>
      <c r="ES475" s="360" t="str">
        <f t="shared" si="1625"/>
        <v/>
      </c>
      <c r="ET475" s="360" t="str">
        <f t="shared" si="1626"/>
        <v/>
      </c>
      <c r="EU475" s="360" t="str">
        <f t="shared" si="1627"/>
        <v/>
      </c>
      <c r="EV475" s="360" t="str">
        <f t="shared" si="1628"/>
        <v/>
      </c>
      <c r="EW475" s="360" t="str">
        <f t="shared" si="1629"/>
        <v/>
      </c>
      <c r="EX475" s="360" t="str">
        <f t="shared" si="1630"/>
        <v/>
      </c>
      <c r="EY475" s="360" t="str">
        <f t="shared" si="1631"/>
        <v/>
      </c>
      <c r="EZ475" s="360" t="str">
        <f t="shared" si="1632"/>
        <v/>
      </c>
      <c r="FA475" s="360" t="str">
        <f t="shared" si="1633"/>
        <v/>
      </c>
      <c r="FB475" s="360" t="str">
        <f t="shared" si="1634"/>
        <v/>
      </c>
      <c r="FC475" s="360" t="str">
        <f t="shared" si="1635"/>
        <v/>
      </c>
      <c r="FD475" s="360" t="str">
        <f t="shared" si="1636"/>
        <v/>
      </c>
      <c r="FE475" s="360" t="str">
        <f t="shared" si="1637"/>
        <v/>
      </c>
      <c r="FF475" s="360" t="str">
        <f t="shared" si="1638"/>
        <v/>
      </c>
      <c r="FG475" s="360" t="str">
        <f t="shared" si="1639"/>
        <v/>
      </c>
      <c r="FH475" s="360" t="str">
        <f t="shared" si="1640"/>
        <v/>
      </c>
      <c r="FI475" s="360" t="str">
        <f t="shared" si="1641"/>
        <v/>
      </c>
      <c r="FJ475" s="360" t="str">
        <f t="shared" si="1642"/>
        <v/>
      </c>
      <c r="FK475" s="360" t="str">
        <f t="shared" si="1643"/>
        <v/>
      </c>
      <c r="FL475" s="360" t="str">
        <f t="shared" si="1644"/>
        <v/>
      </c>
      <c r="FM475" s="360" t="str">
        <f t="shared" si="1645"/>
        <v/>
      </c>
      <c r="FN475" s="360" t="str">
        <f t="shared" si="1646"/>
        <v/>
      </c>
      <c r="FO475" s="360" t="str">
        <f t="shared" si="1647"/>
        <v/>
      </c>
      <c r="FP475" s="360" t="str">
        <f t="shared" si="1648"/>
        <v/>
      </c>
      <c r="FQ475" s="360" t="str">
        <f t="shared" si="1649"/>
        <v/>
      </c>
      <c r="FR475" s="360" t="str">
        <f t="shared" si="1650"/>
        <v/>
      </c>
      <c r="FS475" s="360" t="str">
        <f t="shared" si="1651"/>
        <v/>
      </c>
      <c r="FT475" s="360" t="str">
        <f t="shared" si="1486"/>
        <v/>
      </c>
      <c r="FU475" s="360" t="str">
        <f t="shared" si="1652"/>
        <v/>
      </c>
      <c r="FV475" s="360" t="str">
        <f t="shared" si="1653"/>
        <v/>
      </c>
      <c r="FW475" s="360" t="str">
        <f t="shared" si="1654"/>
        <v/>
      </c>
      <c r="FX475" s="360" t="str">
        <f t="shared" si="1655"/>
        <v/>
      </c>
      <c r="FY475" s="360" t="str">
        <f t="shared" si="1656"/>
        <v/>
      </c>
      <c r="FZ475" s="360" t="str">
        <f t="shared" si="1657"/>
        <v/>
      </c>
      <c r="GA475" s="360" t="str">
        <f t="shared" si="1658"/>
        <v/>
      </c>
      <c r="GB475" s="360" t="str">
        <f t="shared" si="1659"/>
        <v/>
      </c>
      <c r="GC475" s="360" t="str">
        <f t="shared" si="1660"/>
        <v/>
      </c>
      <c r="GD475" s="360" t="str">
        <f t="shared" si="1661"/>
        <v/>
      </c>
      <c r="GE475" s="360" t="str">
        <f t="shared" si="1662"/>
        <v/>
      </c>
      <c r="GF475" s="360" t="str">
        <f t="shared" si="1663"/>
        <v/>
      </c>
      <c r="GG475" s="360" t="str">
        <f t="shared" si="1664"/>
        <v/>
      </c>
      <c r="GH475" s="360" t="str">
        <f t="shared" si="1665"/>
        <v/>
      </c>
      <c r="GI475" s="360" t="str">
        <f t="shared" si="1666"/>
        <v/>
      </c>
      <c r="GJ475" s="360" t="str">
        <f t="shared" si="1667"/>
        <v/>
      </c>
      <c r="GK475" s="444" t="s">
        <v>1247</v>
      </c>
      <c r="GL475" s="361" t="str">
        <f t="shared" si="1487"/>
        <v>-</v>
      </c>
      <c r="GM475" s="361" t="str">
        <f t="shared" si="1488"/>
        <v>-</v>
      </c>
      <c r="GN475" s="361" t="str">
        <f t="shared" si="1489"/>
        <v>-</v>
      </c>
      <c r="GO475" s="361" t="str">
        <f t="shared" si="1490"/>
        <v>-</v>
      </c>
      <c r="GP475" s="361" t="str">
        <f t="shared" si="1491"/>
        <v>-</v>
      </c>
      <c r="GQ475" s="361" t="str">
        <f t="shared" si="1492"/>
        <v>-</v>
      </c>
      <c r="GR475" s="361" t="str">
        <f t="shared" si="1493"/>
        <v>-</v>
      </c>
      <c r="GS475" s="361" t="str">
        <f t="shared" si="1494"/>
        <v>-</v>
      </c>
      <c r="GT475" s="361" t="str">
        <f t="shared" si="1495"/>
        <v>-</v>
      </c>
      <c r="GU475" s="361" t="str">
        <f t="shared" si="1496"/>
        <v>-</v>
      </c>
      <c r="GV475" s="361" t="str">
        <f t="shared" si="1497"/>
        <v>-</v>
      </c>
      <c r="GW475" s="361" t="str">
        <f t="shared" si="1498"/>
        <v>-</v>
      </c>
      <c r="GX475" s="361" t="str">
        <f t="shared" si="1499"/>
        <v>-</v>
      </c>
      <c r="GY475" s="361" t="str">
        <f t="shared" si="1500"/>
        <v>-</v>
      </c>
      <c r="GZ475" s="361" t="str">
        <f t="shared" si="1501"/>
        <v>-</v>
      </c>
      <c r="HA475" s="361" t="str">
        <f t="shared" si="1502"/>
        <v>-</v>
      </c>
      <c r="HB475" s="361" t="str">
        <f t="shared" si="1503"/>
        <v>-</v>
      </c>
      <c r="HC475" s="361" t="str">
        <f t="shared" si="1504"/>
        <v>-</v>
      </c>
      <c r="HD475" s="361" t="str">
        <f t="shared" si="1505"/>
        <v>-</v>
      </c>
      <c r="HE475" s="361" t="str">
        <f t="shared" si="1506"/>
        <v>-</v>
      </c>
      <c r="HF475" s="361" t="str">
        <f t="shared" si="1507"/>
        <v>-</v>
      </c>
      <c r="HG475" s="361" t="str">
        <f t="shared" si="1508"/>
        <v>-</v>
      </c>
      <c r="HH475" s="361" t="str">
        <f t="shared" si="1509"/>
        <v>-</v>
      </c>
      <c r="HI475" s="361" t="str">
        <f t="shared" si="1510"/>
        <v>-</v>
      </c>
      <c r="HJ475" s="361" t="str">
        <f t="shared" si="1511"/>
        <v>-</v>
      </c>
      <c r="HK475" s="361" t="str">
        <f t="shared" si="1512"/>
        <v>-</v>
      </c>
      <c r="HL475" s="361" t="str">
        <f t="shared" si="1513"/>
        <v>-</v>
      </c>
      <c r="HM475" s="361" t="str">
        <f t="shared" si="1514"/>
        <v>-</v>
      </c>
      <c r="HN475" s="361" t="str">
        <f t="shared" si="1515"/>
        <v>-</v>
      </c>
      <c r="HO475" s="361" t="str">
        <f t="shared" si="1516"/>
        <v>-</v>
      </c>
      <c r="HP475" s="361" t="str">
        <f t="shared" si="1517"/>
        <v>-</v>
      </c>
      <c r="HQ475" s="361" t="str">
        <f t="shared" si="1518"/>
        <v>-</v>
      </c>
      <c r="HR475" s="361" t="str">
        <f t="shared" si="1519"/>
        <v>-</v>
      </c>
      <c r="HS475" s="361" t="str">
        <f t="shared" si="1520"/>
        <v>-</v>
      </c>
      <c r="HT475" s="361" t="str">
        <f t="shared" si="1521"/>
        <v>-</v>
      </c>
      <c r="HU475" s="361" t="str">
        <f t="shared" si="1522"/>
        <v>-</v>
      </c>
      <c r="HV475" s="361" t="str">
        <f t="shared" si="1523"/>
        <v>-</v>
      </c>
      <c r="HW475" s="361" t="str">
        <f t="shared" si="1524"/>
        <v>-</v>
      </c>
      <c r="HX475" s="361" t="str">
        <f t="shared" si="1525"/>
        <v>-</v>
      </c>
      <c r="HY475" s="361" t="str">
        <f t="shared" si="1526"/>
        <v>-</v>
      </c>
      <c r="HZ475" s="361" t="str">
        <f t="shared" si="1527"/>
        <v>-</v>
      </c>
      <c r="IA475" s="361" t="str">
        <f t="shared" si="1528"/>
        <v>-</v>
      </c>
      <c r="IB475" s="361" t="str">
        <f t="shared" si="1529"/>
        <v>-</v>
      </c>
      <c r="IC475" s="361" t="str">
        <f t="shared" si="1530"/>
        <v>-</v>
      </c>
      <c r="ID475" s="361" t="str">
        <f t="shared" si="1531"/>
        <v>-</v>
      </c>
      <c r="IE475" s="361" t="str">
        <f t="shared" si="1532"/>
        <v>-</v>
      </c>
      <c r="IF475" s="444" t="s">
        <v>1247</v>
      </c>
      <c r="IG475" s="56" t="str">
        <f t="shared" si="1668"/>
        <v>-</v>
      </c>
      <c r="IH475" s="56" t="str">
        <f t="shared" si="1669"/>
        <v>-</v>
      </c>
      <c r="II475" s="56" t="str">
        <f t="shared" si="1670"/>
        <v>-</v>
      </c>
      <c r="IJ475" s="56" t="str">
        <f t="shared" si="1671"/>
        <v>-</v>
      </c>
      <c r="IK475" s="56" t="str">
        <f t="shared" si="1533"/>
        <v>-</v>
      </c>
      <c r="IL475" s="56" t="str">
        <f t="shared" si="1534"/>
        <v>-</v>
      </c>
      <c r="IM475" s="56" t="str">
        <f t="shared" si="1535"/>
        <v>-</v>
      </c>
      <c r="IN475" s="56" t="str">
        <f t="shared" si="1536"/>
        <v>-</v>
      </c>
      <c r="IO475" s="56" t="str">
        <f t="shared" si="1537"/>
        <v>-</v>
      </c>
      <c r="IP475" s="56" t="str">
        <f t="shared" si="1538"/>
        <v>-</v>
      </c>
      <c r="IQ475" s="56" t="str">
        <f t="shared" si="1539"/>
        <v>-</v>
      </c>
      <c r="IR475" s="56" t="str">
        <f t="shared" si="1540"/>
        <v>-</v>
      </c>
      <c r="IS475" s="56" t="str">
        <f t="shared" si="1541"/>
        <v>-</v>
      </c>
      <c r="IT475" s="56" t="str">
        <f t="shared" si="1542"/>
        <v>-</v>
      </c>
      <c r="IU475" s="56" t="str">
        <f t="shared" si="1543"/>
        <v>-</v>
      </c>
      <c r="IV475" s="56" t="str">
        <f t="shared" si="1544"/>
        <v>-</v>
      </c>
      <c r="IW475" s="56" t="str">
        <f t="shared" si="1545"/>
        <v>-</v>
      </c>
      <c r="IX475" s="56" t="str">
        <f t="shared" si="1546"/>
        <v>-</v>
      </c>
      <c r="IY475" s="56" t="str">
        <f t="shared" si="1547"/>
        <v>-</v>
      </c>
      <c r="IZ475" s="56" t="str">
        <f t="shared" si="1548"/>
        <v>-</v>
      </c>
      <c r="JA475" s="56" t="str">
        <f t="shared" si="1549"/>
        <v>-</v>
      </c>
      <c r="JB475" s="56" t="str">
        <f t="shared" si="1550"/>
        <v>-</v>
      </c>
      <c r="JC475" s="56" t="str">
        <f t="shared" si="1551"/>
        <v>-</v>
      </c>
      <c r="JD475" s="56" t="str">
        <f t="shared" si="1552"/>
        <v>-</v>
      </c>
      <c r="JE475" s="56" t="str">
        <f t="shared" si="1553"/>
        <v>-</v>
      </c>
      <c r="JF475" s="56" t="str">
        <f t="shared" si="1554"/>
        <v>-</v>
      </c>
      <c r="JG475" s="56" t="str">
        <f t="shared" si="1555"/>
        <v>-</v>
      </c>
      <c r="JH475" s="56" t="str">
        <f t="shared" si="1556"/>
        <v>-</v>
      </c>
      <c r="JI475" s="56" t="str">
        <f t="shared" si="1557"/>
        <v>-</v>
      </c>
      <c r="JJ475" s="56" t="str">
        <f t="shared" si="1558"/>
        <v>-</v>
      </c>
      <c r="JK475" s="56" t="str">
        <f t="shared" si="1559"/>
        <v>-</v>
      </c>
      <c r="JL475" s="56" t="str">
        <f t="shared" si="1560"/>
        <v>-</v>
      </c>
      <c r="JM475" s="56" t="str">
        <f t="shared" si="1561"/>
        <v>-</v>
      </c>
      <c r="JN475" s="56" t="str">
        <f t="shared" si="1562"/>
        <v>-</v>
      </c>
      <c r="JO475" s="56" t="str">
        <f t="shared" si="1563"/>
        <v>-</v>
      </c>
      <c r="JP475" s="56" t="str">
        <f t="shared" si="1564"/>
        <v>-</v>
      </c>
      <c r="JQ475" s="56" t="str">
        <f t="shared" si="1565"/>
        <v>-</v>
      </c>
      <c r="JR475" s="56" t="str">
        <f t="shared" si="1566"/>
        <v>-</v>
      </c>
      <c r="JS475" s="56" t="str">
        <f t="shared" si="1567"/>
        <v>-</v>
      </c>
      <c r="JT475" s="56" t="str">
        <f t="shared" si="1568"/>
        <v>-</v>
      </c>
      <c r="JU475" s="56" t="str">
        <f t="shared" si="1569"/>
        <v>-</v>
      </c>
      <c r="JV475" s="56" t="str">
        <f t="shared" si="1570"/>
        <v>-</v>
      </c>
      <c r="JW475" s="56" t="str">
        <f t="shared" si="1571"/>
        <v>-</v>
      </c>
      <c r="JX475" s="56" t="str">
        <f t="shared" si="1572"/>
        <v>-</v>
      </c>
      <c r="JY475" s="56" t="str">
        <f t="shared" si="1573"/>
        <v>-</v>
      </c>
      <c r="JZ475" s="56" t="str">
        <f t="shared" si="1574"/>
        <v>-</v>
      </c>
      <c r="KA475" s="444" t="s">
        <v>1247</v>
      </c>
      <c r="KB475" s="360">
        <f>IF(ISNUMBER(INDEX($EQ$15:$GK$521,$B475,EO$11)),MAX(KB$14:KB474)+1,0)</f>
        <v>0</v>
      </c>
      <c r="KC475" s="360" t="str">
        <f t="shared" si="1672"/>
        <v/>
      </c>
      <c r="KD475" s="373" t="s">
        <v>2</v>
      </c>
      <c r="KE475" s="215"/>
      <c r="KF475" s="60"/>
      <c r="KG475" s="60"/>
      <c r="KH475" s="60"/>
      <c r="KI475" s="60"/>
      <c r="KJ475" s="60"/>
      <c r="KK475" s="60"/>
      <c r="KL475" s="60"/>
      <c r="KM475" s="60"/>
      <c r="KN475" s="60"/>
      <c r="KO475" s="60"/>
      <c r="KP475" s="60"/>
      <c r="KQ475" s="60"/>
      <c r="KR475" s="60"/>
      <c r="KS475" s="60"/>
      <c r="KT475" s="60"/>
      <c r="KU475" s="60"/>
      <c r="KV475" s="60"/>
      <c r="KW475" s="60"/>
      <c r="KX475" s="60"/>
      <c r="KY475" s="60"/>
      <c r="KZ475" s="283" t="str">
        <f t="shared" si="1575"/>
        <v/>
      </c>
      <c r="LA475" s="26"/>
      <c r="LB475" s="18"/>
      <c r="LC475" s="18"/>
      <c r="LD475" s="18"/>
      <c r="LE475" s="18"/>
      <c r="LF475" s="18"/>
      <c r="LG475" s="18"/>
      <c r="LH475" s="18"/>
      <c r="LI475" s="18"/>
      <c r="LJ475" s="18"/>
      <c r="LK475" s="18"/>
      <c r="LL475" s="18"/>
      <c r="LM475" s="18"/>
      <c r="LN475" s="63"/>
      <c r="LO475" s="251">
        <f t="shared" si="1576"/>
        <v>0</v>
      </c>
      <c r="LP475" s="251">
        <f t="shared" si="1577"/>
        <v>0</v>
      </c>
      <c r="LQ475" s="251">
        <f t="shared" si="1578"/>
        <v>0</v>
      </c>
      <c r="LR475" s="251">
        <f t="shared" si="1579"/>
        <v>0</v>
      </c>
      <c r="LS475" s="251">
        <f t="shared" si="1580"/>
        <v>0</v>
      </c>
      <c r="LT475" s="251">
        <f t="shared" si="1581"/>
        <v>0</v>
      </c>
      <c r="LU475" s="251">
        <f t="shared" si="1582"/>
        <v>0</v>
      </c>
      <c r="LV475" s="251">
        <f t="shared" si="1583"/>
        <v>0</v>
      </c>
      <c r="LW475" s="251">
        <f t="shared" si="1584"/>
        <v>0</v>
      </c>
      <c r="LX475" s="251">
        <f t="shared" si="1585"/>
        <v>0</v>
      </c>
      <c r="LY475" s="251">
        <f t="shared" si="1586"/>
        <v>0</v>
      </c>
      <c r="LZ475" s="251">
        <f t="shared" si="1587"/>
        <v>0</v>
      </c>
      <c r="MA475" s="63" t="str">
        <f t="shared" si="1588"/>
        <v/>
      </c>
      <c r="MB475" s="63" t="str">
        <f t="shared" si="1480"/>
        <v/>
      </c>
      <c r="MC475" s="63">
        <f t="shared" si="1481"/>
        <v>461</v>
      </c>
      <c r="MD475" s="63" t="str">
        <f t="shared" si="1482"/>
        <v/>
      </c>
      <c r="ME475" s="63" t="str">
        <f t="shared" si="1483"/>
        <v/>
      </c>
      <c r="MF475" s="315" t="str">
        <f t="shared" si="1589"/>
        <v/>
      </c>
      <c r="MG475" s="315">
        <f>IF(ISNUMBER(MATCH(EO475,$ME$15:$ME$520,0)),0,MAX(MG$14:MG474)+1)</f>
        <v>0</v>
      </c>
      <c r="MH475" s="315" t="str">
        <f t="shared" si="1590"/>
        <v/>
      </c>
      <c r="MI475" s="369"/>
      <c r="MJ475" s="68"/>
      <c r="MK475" s="18"/>
      <c r="ML475" s="242"/>
      <c r="MM475" s="242"/>
      <c r="MN475" s="59"/>
      <c r="MO475" s="59"/>
      <c r="MP475" s="285"/>
      <c r="MQ475" s="59"/>
      <c r="MR475" s="59"/>
      <c r="MS475" s="285"/>
      <c r="MT475" s="59"/>
      <c r="MU475" s="285"/>
      <c r="MV475" s="59"/>
      <c r="MW475" s="59"/>
      <c r="MX475" s="59"/>
      <c r="MY475" s="59"/>
      <c r="MZ475" s="59"/>
      <c r="NA475" s="59"/>
      <c r="NB475" s="59"/>
      <c r="NC475" s="59"/>
      <c r="ND475" s="59"/>
      <c r="NE475" s="59"/>
      <c r="NF475" s="59"/>
      <c r="NG475" s="59"/>
      <c r="NH475" s="59"/>
      <c r="NI475" s="59"/>
      <c r="NJ475" s="59"/>
      <c r="NK475" s="59"/>
      <c r="NL475" s="454"/>
      <c r="NM475" s="454"/>
      <c r="NN475" s="59"/>
      <c r="NO475" s="18"/>
      <c r="NP475" s="18"/>
      <c r="NQ475" s="18"/>
      <c r="NR475" s="18"/>
      <c r="NS475" s="18"/>
      <c r="NT475" s="18"/>
      <c r="NU475" s="18"/>
      <c r="NV475" s="18"/>
      <c r="NW475" s="18"/>
      <c r="NX475" s="18"/>
      <c r="NY475" s="18"/>
      <c r="NZ475" s="18"/>
      <c r="OA475" s="18"/>
      <c r="OB475" s="18"/>
      <c r="OC475" s="18"/>
      <c r="OZ475" s="59"/>
      <c r="PA475" s="251" t="str">
        <f t="shared" si="1591"/>
        <v/>
      </c>
      <c r="PB475" s="251" t="str">
        <f t="shared" si="1592"/>
        <v/>
      </c>
      <c r="PC475" s="251" t="str">
        <f t="shared" si="1593"/>
        <v/>
      </c>
      <c r="PD475" s="251" t="str">
        <f t="shared" si="1594"/>
        <v/>
      </c>
      <c r="PE475" s="251" t="str">
        <f t="shared" si="1595"/>
        <v/>
      </c>
      <c r="PF475" s="251" t="str">
        <f t="shared" si="1596"/>
        <v/>
      </c>
      <c r="PG475" s="251" t="str">
        <f t="shared" si="1597"/>
        <v/>
      </c>
      <c r="PH475" s="251" t="str">
        <f t="shared" si="1598"/>
        <v/>
      </c>
      <c r="PI475" s="251" t="str">
        <f t="shared" si="1599"/>
        <v/>
      </c>
      <c r="PJ475" s="251" t="str">
        <f t="shared" si="1600"/>
        <v/>
      </c>
      <c r="PK475" s="251" t="str">
        <f t="shared" si="1601"/>
        <v/>
      </c>
      <c r="PL475" s="251" t="str">
        <f t="shared" si="1602"/>
        <v/>
      </c>
      <c r="PM475" s="251" t="str">
        <f t="shared" si="1603"/>
        <v/>
      </c>
      <c r="PN475" s="251" t="str">
        <f t="shared" si="1604"/>
        <v/>
      </c>
      <c r="PO475" s="251" t="str">
        <f t="shared" si="1605"/>
        <v/>
      </c>
      <c r="PP475" s="251" t="str">
        <f t="shared" si="1606"/>
        <v/>
      </c>
      <c r="PQ475" s="251" t="str">
        <f t="shared" si="1607"/>
        <v/>
      </c>
      <c r="PR475" s="251" t="str">
        <f t="shared" si="1608"/>
        <v/>
      </c>
      <c r="PS475" s="251" t="str">
        <f t="shared" si="1609"/>
        <v/>
      </c>
      <c r="PT475" s="251" t="str">
        <f t="shared" si="1610"/>
        <v/>
      </c>
      <c r="PU475" s="251" t="str">
        <f t="shared" si="1611"/>
        <v/>
      </c>
      <c r="PV475" s="251" t="str">
        <f t="shared" si="1612"/>
        <v/>
      </c>
      <c r="PW475" s="251" t="str">
        <f t="shared" si="1613"/>
        <v/>
      </c>
      <c r="PX475" s="251" t="str">
        <f t="shared" si="1614"/>
        <v/>
      </c>
      <c r="PY475" s="251" t="str">
        <f t="shared" si="1615"/>
        <v/>
      </c>
      <c r="PZ475" s="251" t="str">
        <f t="shared" si="1616"/>
        <v/>
      </c>
      <c r="QA475" s="251" t="str">
        <f t="shared" si="1617"/>
        <v/>
      </c>
      <c r="QB475" s="251" t="str">
        <f t="shared" si="1618"/>
        <v/>
      </c>
      <c r="QC475" s="251" t="str">
        <f t="shared" si="1619"/>
        <v/>
      </c>
      <c r="QD475" s="251" t="str">
        <f t="shared" si="1620"/>
        <v/>
      </c>
      <c r="QE475" s="251" t="str">
        <f t="shared" si="1621"/>
        <v/>
      </c>
      <c r="QF475" s="63">
        <f t="shared" si="1622"/>
        <v>0</v>
      </c>
      <c r="QG475" s="59"/>
      <c r="QH475" s="59"/>
      <c r="QI475" s="59"/>
      <c r="QJ475" s="59"/>
      <c r="QK475" s="59"/>
      <c r="QL475" s="59"/>
      <c r="QM475" s="59"/>
      <c r="QN475" s="59"/>
    </row>
    <row r="476" spans="1:456" ht="6.75" customHeight="1" x14ac:dyDescent="0.25">
      <c r="A476" s="68"/>
      <c r="B476" s="389" t="str">
        <f t="shared" si="1484"/>
        <v/>
      </c>
      <c r="C476" s="72"/>
      <c r="D476" s="188"/>
      <c r="E476" s="59"/>
      <c r="F476" s="229"/>
      <c r="G476" s="295"/>
      <c r="H476" s="295"/>
      <c r="I476" s="229"/>
      <c r="J476" s="295"/>
      <c r="K476" s="295"/>
      <c r="L476" s="229"/>
      <c r="M476" s="295"/>
      <c r="N476" s="295"/>
      <c r="O476" s="229"/>
      <c r="P476" s="295"/>
      <c r="Q476" s="295"/>
      <c r="R476" s="229"/>
      <c r="S476" s="230"/>
      <c r="T476" s="231"/>
      <c r="U476" s="229"/>
      <c r="V476" s="230"/>
      <c r="W476" s="231"/>
      <c r="X476" s="229"/>
      <c r="Y476" s="230"/>
      <c r="Z476" s="231"/>
      <c r="AA476" s="229"/>
      <c r="AB476" s="295"/>
      <c r="AC476" s="295"/>
      <c r="AD476" s="229"/>
      <c r="AE476" s="295"/>
      <c r="AF476" s="295"/>
      <c r="AG476" s="229"/>
      <c r="AH476" s="295"/>
      <c r="AI476" s="295"/>
      <c r="AJ476" s="229"/>
      <c r="AK476" s="295"/>
      <c r="AL476" s="295"/>
      <c r="AM476" s="229"/>
      <c r="AN476" s="295"/>
      <c r="AO476" s="295"/>
      <c r="AP476" s="243"/>
      <c r="AQ476" s="295"/>
      <c r="AR476" s="290"/>
      <c r="AS476" s="243"/>
      <c r="AT476" s="295"/>
      <c r="AU476" s="290"/>
      <c r="AV476" s="229"/>
      <c r="AW476" s="230"/>
      <c r="AX476" s="231"/>
      <c r="AY476" s="229"/>
      <c r="AZ476" s="230"/>
      <c r="BA476" s="231"/>
      <c r="BB476" s="229"/>
      <c r="BC476" s="230"/>
      <c r="BD476" s="231"/>
      <c r="BE476" s="229"/>
      <c r="BF476" s="230"/>
      <c r="BG476" s="231"/>
      <c r="BH476" s="229"/>
      <c r="BI476" s="230"/>
      <c r="BJ476" s="231"/>
      <c r="BK476" s="243"/>
      <c r="BL476" s="230"/>
      <c r="BM476" s="231"/>
      <c r="BN476" s="243"/>
      <c r="BO476" s="230"/>
      <c r="BP476" s="231"/>
      <c r="BQ476" s="229"/>
      <c r="BR476" s="230"/>
      <c r="BS476" s="231"/>
      <c r="BT476" s="229"/>
      <c r="BU476" s="230"/>
      <c r="BV476" s="231"/>
      <c r="BW476" s="229"/>
      <c r="BX476" s="230"/>
      <c r="BY476" s="231"/>
      <c r="BZ476" s="229"/>
      <c r="CA476" s="230"/>
      <c r="CB476" s="231"/>
      <c r="CC476" s="229"/>
      <c r="CD476" s="230"/>
      <c r="CE476" s="231"/>
      <c r="CF476" s="331"/>
      <c r="CG476" s="332"/>
      <c r="CH476" s="385"/>
      <c r="CI476" s="331"/>
      <c r="CJ476" s="332"/>
      <c r="CK476" s="385"/>
      <c r="CL476" s="243"/>
      <c r="CM476" s="230"/>
      <c r="CN476" s="354"/>
      <c r="CO476" s="243"/>
      <c r="CP476" s="230"/>
      <c r="CQ476" s="231"/>
      <c r="CR476" s="331"/>
      <c r="CS476" s="332"/>
      <c r="CT476" s="333"/>
      <c r="CU476" s="229"/>
      <c r="CV476" s="230"/>
      <c r="CW476" s="231"/>
      <c r="CX476" s="331"/>
      <c r="CY476" s="332"/>
      <c r="CZ476" s="333"/>
      <c r="DA476" s="331"/>
      <c r="DB476" s="332"/>
      <c r="DC476" s="333"/>
      <c r="DD476" s="331"/>
      <c r="DE476" s="332"/>
      <c r="DF476" s="333"/>
      <c r="DG476" s="331"/>
      <c r="DH476" s="332"/>
      <c r="DI476" s="333"/>
      <c r="DJ476" s="229"/>
      <c r="DK476" s="230"/>
      <c r="DL476" s="231"/>
      <c r="DM476" s="229"/>
      <c r="DN476" s="230"/>
      <c r="DO476" s="231"/>
      <c r="DP476" s="331"/>
      <c r="DQ476" s="332"/>
      <c r="DR476" s="333"/>
      <c r="DS476" s="331"/>
      <c r="DT476" s="332"/>
      <c r="DU476" s="333"/>
      <c r="DV476" s="331"/>
      <c r="DW476" s="332"/>
      <c r="DX476" s="333"/>
      <c r="DY476" s="331"/>
      <c r="DZ476" s="332"/>
      <c r="EA476" s="333"/>
      <c r="EB476" s="331"/>
      <c r="EC476" s="332"/>
      <c r="ED476" s="333"/>
      <c r="EE476" s="331"/>
      <c r="EF476" s="332"/>
      <c r="EG476" s="333"/>
      <c r="EH476" s="229"/>
      <c r="EI476" s="230"/>
      <c r="EJ476" s="231"/>
      <c r="EK476" s="229"/>
      <c r="EL476" s="230"/>
      <c r="EM476" s="231"/>
      <c r="EN476" s="244"/>
      <c r="EO476" s="269" t="str">
        <f t="shared" si="1485"/>
        <v/>
      </c>
      <c r="EP476" s="444" t="s">
        <v>1247</v>
      </c>
      <c r="EQ476" s="360" t="str">
        <f t="shared" si="1623"/>
        <v/>
      </c>
      <c r="ER476" s="360" t="str">
        <f t="shared" si="1624"/>
        <v/>
      </c>
      <c r="ES476" s="360" t="str">
        <f t="shared" si="1625"/>
        <v/>
      </c>
      <c r="ET476" s="360" t="str">
        <f t="shared" si="1626"/>
        <v/>
      </c>
      <c r="EU476" s="360" t="str">
        <f t="shared" si="1627"/>
        <v/>
      </c>
      <c r="EV476" s="360" t="str">
        <f t="shared" si="1628"/>
        <v/>
      </c>
      <c r="EW476" s="360" t="str">
        <f t="shared" si="1629"/>
        <v/>
      </c>
      <c r="EX476" s="360" t="str">
        <f t="shared" si="1630"/>
        <v/>
      </c>
      <c r="EY476" s="360" t="str">
        <f t="shared" si="1631"/>
        <v/>
      </c>
      <c r="EZ476" s="360" t="str">
        <f t="shared" si="1632"/>
        <v/>
      </c>
      <c r="FA476" s="360" t="str">
        <f t="shared" si="1633"/>
        <v/>
      </c>
      <c r="FB476" s="360" t="str">
        <f t="shared" si="1634"/>
        <v/>
      </c>
      <c r="FC476" s="360" t="str">
        <f t="shared" si="1635"/>
        <v/>
      </c>
      <c r="FD476" s="360" t="str">
        <f t="shared" si="1636"/>
        <v/>
      </c>
      <c r="FE476" s="360" t="str">
        <f t="shared" si="1637"/>
        <v/>
      </c>
      <c r="FF476" s="360" t="str">
        <f t="shared" si="1638"/>
        <v/>
      </c>
      <c r="FG476" s="360" t="str">
        <f t="shared" si="1639"/>
        <v/>
      </c>
      <c r="FH476" s="360" t="str">
        <f t="shared" si="1640"/>
        <v/>
      </c>
      <c r="FI476" s="360" t="str">
        <f t="shared" si="1641"/>
        <v/>
      </c>
      <c r="FJ476" s="360" t="str">
        <f t="shared" si="1642"/>
        <v/>
      </c>
      <c r="FK476" s="360" t="str">
        <f t="shared" si="1643"/>
        <v/>
      </c>
      <c r="FL476" s="360" t="str">
        <f t="shared" si="1644"/>
        <v/>
      </c>
      <c r="FM476" s="360" t="str">
        <f t="shared" si="1645"/>
        <v/>
      </c>
      <c r="FN476" s="360" t="str">
        <f t="shared" si="1646"/>
        <v/>
      </c>
      <c r="FO476" s="360" t="str">
        <f t="shared" si="1647"/>
        <v/>
      </c>
      <c r="FP476" s="360" t="str">
        <f t="shared" si="1648"/>
        <v/>
      </c>
      <c r="FQ476" s="360" t="str">
        <f t="shared" si="1649"/>
        <v/>
      </c>
      <c r="FR476" s="360" t="str">
        <f t="shared" si="1650"/>
        <v/>
      </c>
      <c r="FS476" s="360" t="str">
        <f t="shared" si="1651"/>
        <v/>
      </c>
      <c r="FT476" s="360" t="str">
        <f t="shared" si="1486"/>
        <v/>
      </c>
      <c r="FU476" s="360" t="str">
        <f t="shared" si="1652"/>
        <v/>
      </c>
      <c r="FV476" s="360" t="str">
        <f t="shared" si="1653"/>
        <v/>
      </c>
      <c r="FW476" s="360" t="str">
        <f t="shared" si="1654"/>
        <v/>
      </c>
      <c r="FX476" s="360" t="str">
        <f t="shared" si="1655"/>
        <v/>
      </c>
      <c r="FY476" s="360" t="str">
        <f t="shared" si="1656"/>
        <v/>
      </c>
      <c r="FZ476" s="360" t="str">
        <f t="shared" si="1657"/>
        <v/>
      </c>
      <c r="GA476" s="360" t="str">
        <f t="shared" si="1658"/>
        <v/>
      </c>
      <c r="GB476" s="360" t="str">
        <f t="shared" si="1659"/>
        <v/>
      </c>
      <c r="GC476" s="360" t="str">
        <f t="shared" si="1660"/>
        <v/>
      </c>
      <c r="GD476" s="360" t="str">
        <f t="shared" si="1661"/>
        <v/>
      </c>
      <c r="GE476" s="360" t="str">
        <f t="shared" si="1662"/>
        <v/>
      </c>
      <c r="GF476" s="360" t="str">
        <f t="shared" si="1663"/>
        <v/>
      </c>
      <c r="GG476" s="360" t="str">
        <f t="shared" si="1664"/>
        <v/>
      </c>
      <c r="GH476" s="360" t="str">
        <f t="shared" si="1665"/>
        <v/>
      </c>
      <c r="GI476" s="360" t="str">
        <f t="shared" si="1666"/>
        <v/>
      </c>
      <c r="GJ476" s="360" t="str">
        <f t="shared" si="1667"/>
        <v/>
      </c>
      <c r="GK476" s="444" t="s">
        <v>1247</v>
      </c>
      <c r="GL476" s="361" t="str">
        <f t="shared" si="1487"/>
        <v>-</v>
      </c>
      <c r="GM476" s="361" t="str">
        <f t="shared" si="1488"/>
        <v>-</v>
      </c>
      <c r="GN476" s="361" t="str">
        <f t="shared" si="1489"/>
        <v>-</v>
      </c>
      <c r="GO476" s="361" t="str">
        <f t="shared" si="1490"/>
        <v>-</v>
      </c>
      <c r="GP476" s="361" t="str">
        <f t="shared" si="1491"/>
        <v>-</v>
      </c>
      <c r="GQ476" s="361" t="str">
        <f t="shared" si="1492"/>
        <v>-</v>
      </c>
      <c r="GR476" s="361" t="str">
        <f t="shared" si="1493"/>
        <v>-</v>
      </c>
      <c r="GS476" s="361" t="str">
        <f t="shared" si="1494"/>
        <v>-</v>
      </c>
      <c r="GT476" s="361" t="str">
        <f t="shared" si="1495"/>
        <v>-</v>
      </c>
      <c r="GU476" s="361" t="str">
        <f t="shared" si="1496"/>
        <v>-</v>
      </c>
      <c r="GV476" s="361" t="str">
        <f t="shared" si="1497"/>
        <v>-</v>
      </c>
      <c r="GW476" s="361" t="str">
        <f t="shared" si="1498"/>
        <v>-</v>
      </c>
      <c r="GX476" s="361" t="str">
        <f t="shared" si="1499"/>
        <v>-</v>
      </c>
      <c r="GY476" s="361" t="str">
        <f t="shared" si="1500"/>
        <v>-</v>
      </c>
      <c r="GZ476" s="361" t="str">
        <f t="shared" si="1501"/>
        <v>-</v>
      </c>
      <c r="HA476" s="361" t="str">
        <f t="shared" si="1502"/>
        <v>-</v>
      </c>
      <c r="HB476" s="361" t="str">
        <f t="shared" si="1503"/>
        <v>-</v>
      </c>
      <c r="HC476" s="361" t="str">
        <f t="shared" si="1504"/>
        <v>-</v>
      </c>
      <c r="HD476" s="361" t="str">
        <f t="shared" si="1505"/>
        <v>-</v>
      </c>
      <c r="HE476" s="361" t="str">
        <f t="shared" si="1506"/>
        <v>-</v>
      </c>
      <c r="HF476" s="361" t="str">
        <f t="shared" si="1507"/>
        <v>-</v>
      </c>
      <c r="HG476" s="361" t="str">
        <f t="shared" si="1508"/>
        <v>-</v>
      </c>
      <c r="HH476" s="361" t="str">
        <f t="shared" si="1509"/>
        <v>-</v>
      </c>
      <c r="HI476" s="361" t="str">
        <f t="shared" si="1510"/>
        <v>-</v>
      </c>
      <c r="HJ476" s="361" t="str">
        <f t="shared" si="1511"/>
        <v>-</v>
      </c>
      <c r="HK476" s="361" t="str">
        <f t="shared" si="1512"/>
        <v>-</v>
      </c>
      <c r="HL476" s="361" t="str">
        <f t="shared" si="1513"/>
        <v>-</v>
      </c>
      <c r="HM476" s="361" t="str">
        <f t="shared" si="1514"/>
        <v>-</v>
      </c>
      <c r="HN476" s="361" t="str">
        <f t="shared" si="1515"/>
        <v>-</v>
      </c>
      <c r="HO476" s="361" t="str">
        <f t="shared" si="1516"/>
        <v>-</v>
      </c>
      <c r="HP476" s="361" t="str">
        <f t="shared" si="1517"/>
        <v>-</v>
      </c>
      <c r="HQ476" s="361" t="str">
        <f t="shared" si="1518"/>
        <v>-</v>
      </c>
      <c r="HR476" s="361" t="str">
        <f t="shared" si="1519"/>
        <v>-</v>
      </c>
      <c r="HS476" s="361" t="str">
        <f t="shared" si="1520"/>
        <v>-</v>
      </c>
      <c r="HT476" s="361" t="str">
        <f t="shared" si="1521"/>
        <v>-</v>
      </c>
      <c r="HU476" s="361" t="str">
        <f t="shared" si="1522"/>
        <v>-</v>
      </c>
      <c r="HV476" s="361" t="str">
        <f t="shared" si="1523"/>
        <v>-</v>
      </c>
      <c r="HW476" s="361" t="str">
        <f t="shared" si="1524"/>
        <v>-</v>
      </c>
      <c r="HX476" s="361" t="str">
        <f t="shared" si="1525"/>
        <v>-</v>
      </c>
      <c r="HY476" s="361" t="str">
        <f t="shared" si="1526"/>
        <v>-</v>
      </c>
      <c r="HZ476" s="361" t="str">
        <f t="shared" si="1527"/>
        <v>-</v>
      </c>
      <c r="IA476" s="361" t="str">
        <f t="shared" si="1528"/>
        <v>-</v>
      </c>
      <c r="IB476" s="361" t="str">
        <f t="shared" si="1529"/>
        <v>-</v>
      </c>
      <c r="IC476" s="361" t="str">
        <f t="shared" si="1530"/>
        <v>-</v>
      </c>
      <c r="ID476" s="361" t="str">
        <f t="shared" si="1531"/>
        <v>-</v>
      </c>
      <c r="IE476" s="361" t="str">
        <f t="shared" si="1532"/>
        <v>-</v>
      </c>
      <c r="IF476" s="444" t="s">
        <v>1247</v>
      </c>
      <c r="IG476" s="56" t="str">
        <f t="shared" si="1668"/>
        <v>-</v>
      </c>
      <c r="IH476" s="56" t="str">
        <f t="shared" si="1669"/>
        <v>-</v>
      </c>
      <c r="II476" s="56" t="str">
        <f t="shared" si="1670"/>
        <v>-</v>
      </c>
      <c r="IJ476" s="56" t="str">
        <f t="shared" si="1671"/>
        <v>-</v>
      </c>
      <c r="IK476" s="56" t="str">
        <f t="shared" si="1533"/>
        <v>-</v>
      </c>
      <c r="IL476" s="56" t="str">
        <f t="shared" si="1534"/>
        <v>-</v>
      </c>
      <c r="IM476" s="56" t="str">
        <f t="shared" si="1535"/>
        <v>-</v>
      </c>
      <c r="IN476" s="56" t="str">
        <f t="shared" si="1536"/>
        <v>-</v>
      </c>
      <c r="IO476" s="56" t="str">
        <f t="shared" si="1537"/>
        <v>-</v>
      </c>
      <c r="IP476" s="56" t="str">
        <f t="shared" si="1538"/>
        <v>-</v>
      </c>
      <c r="IQ476" s="56" t="str">
        <f t="shared" si="1539"/>
        <v>-</v>
      </c>
      <c r="IR476" s="56" t="str">
        <f t="shared" si="1540"/>
        <v>-</v>
      </c>
      <c r="IS476" s="56" t="str">
        <f t="shared" si="1541"/>
        <v>-</v>
      </c>
      <c r="IT476" s="56" t="str">
        <f t="shared" si="1542"/>
        <v>-</v>
      </c>
      <c r="IU476" s="56" t="str">
        <f t="shared" si="1543"/>
        <v>-</v>
      </c>
      <c r="IV476" s="56" t="str">
        <f t="shared" si="1544"/>
        <v>-</v>
      </c>
      <c r="IW476" s="56" t="str">
        <f t="shared" si="1545"/>
        <v>-</v>
      </c>
      <c r="IX476" s="56" t="str">
        <f t="shared" si="1546"/>
        <v>-</v>
      </c>
      <c r="IY476" s="56" t="str">
        <f t="shared" si="1547"/>
        <v>-</v>
      </c>
      <c r="IZ476" s="56" t="str">
        <f t="shared" si="1548"/>
        <v>-</v>
      </c>
      <c r="JA476" s="56" t="str">
        <f t="shared" si="1549"/>
        <v>-</v>
      </c>
      <c r="JB476" s="56" t="str">
        <f t="shared" si="1550"/>
        <v>-</v>
      </c>
      <c r="JC476" s="56" t="str">
        <f t="shared" si="1551"/>
        <v>-</v>
      </c>
      <c r="JD476" s="56" t="str">
        <f t="shared" si="1552"/>
        <v>-</v>
      </c>
      <c r="JE476" s="56" t="str">
        <f t="shared" si="1553"/>
        <v>-</v>
      </c>
      <c r="JF476" s="56" t="str">
        <f t="shared" si="1554"/>
        <v>-</v>
      </c>
      <c r="JG476" s="56" t="str">
        <f t="shared" si="1555"/>
        <v>-</v>
      </c>
      <c r="JH476" s="56" t="str">
        <f t="shared" si="1556"/>
        <v>-</v>
      </c>
      <c r="JI476" s="56" t="str">
        <f t="shared" si="1557"/>
        <v>-</v>
      </c>
      <c r="JJ476" s="56" t="str">
        <f t="shared" si="1558"/>
        <v>-</v>
      </c>
      <c r="JK476" s="56" t="str">
        <f t="shared" si="1559"/>
        <v>-</v>
      </c>
      <c r="JL476" s="56" t="str">
        <f t="shared" si="1560"/>
        <v>-</v>
      </c>
      <c r="JM476" s="56" t="str">
        <f t="shared" si="1561"/>
        <v>-</v>
      </c>
      <c r="JN476" s="56" t="str">
        <f t="shared" si="1562"/>
        <v>-</v>
      </c>
      <c r="JO476" s="56" t="str">
        <f t="shared" si="1563"/>
        <v>-</v>
      </c>
      <c r="JP476" s="56" t="str">
        <f t="shared" si="1564"/>
        <v>-</v>
      </c>
      <c r="JQ476" s="56" t="str">
        <f t="shared" si="1565"/>
        <v>-</v>
      </c>
      <c r="JR476" s="56" t="str">
        <f t="shared" si="1566"/>
        <v>-</v>
      </c>
      <c r="JS476" s="56" t="str">
        <f t="shared" si="1567"/>
        <v>-</v>
      </c>
      <c r="JT476" s="56" t="str">
        <f t="shared" si="1568"/>
        <v>-</v>
      </c>
      <c r="JU476" s="56" t="str">
        <f t="shared" si="1569"/>
        <v>-</v>
      </c>
      <c r="JV476" s="56" t="str">
        <f t="shared" si="1570"/>
        <v>-</v>
      </c>
      <c r="JW476" s="56" t="str">
        <f t="shared" si="1571"/>
        <v>-</v>
      </c>
      <c r="JX476" s="56" t="str">
        <f t="shared" si="1572"/>
        <v>-</v>
      </c>
      <c r="JY476" s="56" t="str">
        <f t="shared" si="1573"/>
        <v>-</v>
      </c>
      <c r="JZ476" s="56" t="str">
        <f t="shared" si="1574"/>
        <v>-</v>
      </c>
      <c r="KA476" s="444" t="s">
        <v>1247</v>
      </c>
      <c r="KB476" s="360">
        <f>IF(ISNUMBER(INDEX($EQ$15:$GK$521,$B476,EO$11)),MAX(KB$14:KB475)+1,0)</f>
        <v>0</v>
      </c>
      <c r="KC476" s="360" t="str">
        <f t="shared" si="1672"/>
        <v/>
      </c>
      <c r="KD476" s="373" t="s">
        <v>2</v>
      </c>
      <c r="KE476" s="215"/>
      <c r="KF476" s="60"/>
      <c r="KG476" s="60"/>
      <c r="KH476" s="60"/>
      <c r="KI476" s="60"/>
      <c r="KJ476" s="60"/>
      <c r="KK476" s="60"/>
      <c r="KL476" s="60"/>
      <c r="KM476" s="60"/>
      <c r="KN476" s="60"/>
      <c r="KO476" s="60"/>
      <c r="KP476" s="60"/>
      <c r="KQ476" s="60"/>
      <c r="KR476" s="60"/>
      <c r="KS476" s="60"/>
      <c r="KT476" s="60"/>
      <c r="KU476" s="60"/>
      <c r="KV476" s="60"/>
      <c r="KW476" s="60"/>
      <c r="KX476" s="60"/>
      <c r="KY476" s="60"/>
      <c r="KZ476" s="283" t="str">
        <f t="shared" si="1575"/>
        <v/>
      </c>
      <c r="LA476" s="26"/>
      <c r="LB476" s="18"/>
      <c r="LC476" s="18"/>
      <c r="LD476" s="18"/>
      <c r="LE476" s="18"/>
      <c r="LF476" s="18"/>
      <c r="LG476" s="18"/>
      <c r="LH476" s="18"/>
      <c r="LI476" s="18"/>
      <c r="LJ476" s="18"/>
      <c r="LK476" s="18"/>
      <c r="LL476" s="18"/>
      <c r="LM476" s="18"/>
      <c r="LN476" s="63"/>
      <c r="LO476" s="251">
        <f t="shared" si="1576"/>
        <v>0</v>
      </c>
      <c r="LP476" s="251">
        <f t="shared" si="1577"/>
        <v>0</v>
      </c>
      <c r="LQ476" s="251">
        <f t="shared" si="1578"/>
        <v>0</v>
      </c>
      <c r="LR476" s="251">
        <f t="shared" si="1579"/>
        <v>0</v>
      </c>
      <c r="LS476" s="251">
        <f t="shared" si="1580"/>
        <v>0</v>
      </c>
      <c r="LT476" s="251">
        <f t="shared" si="1581"/>
        <v>0</v>
      </c>
      <c r="LU476" s="251">
        <f t="shared" si="1582"/>
        <v>0</v>
      </c>
      <c r="LV476" s="251">
        <f t="shared" si="1583"/>
        <v>0</v>
      </c>
      <c r="LW476" s="251">
        <f t="shared" si="1584"/>
        <v>0</v>
      </c>
      <c r="LX476" s="251">
        <f t="shared" si="1585"/>
        <v>0</v>
      </c>
      <c r="LY476" s="251">
        <f t="shared" si="1586"/>
        <v>0</v>
      </c>
      <c r="LZ476" s="251">
        <f t="shared" si="1587"/>
        <v>0</v>
      </c>
      <c r="MA476" s="63" t="str">
        <f t="shared" si="1588"/>
        <v/>
      </c>
      <c r="MB476" s="63" t="str">
        <f t="shared" si="1480"/>
        <v/>
      </c>
      <c r="MC476" s="63">
        <f t="shared" si="1481"/>
        <v>462</v>
      </c>
      <c r="MD476" s="63" t="str">
        <f t="shared" si="1482"/>
        <v/>
      </c>
      <c r="ME476" s="63" t="str">
        <f t="shared" si="1483"/>
        <v/>
      </c>
      <c r="MF476" s="315" t="str">
        <f t="shared" si="1589"/>
        <v/>
      </c>
      <c r="MG476" s="315">
        <f>IF(ISNUMBER(MATCH(EO476,$ME$15:$ME$520,0)),0,MAX(MG$14:MG475)+1)</f>
        <v>0</v>
      </c>
      <c r="MH476" s="315" t="str">
        <f t="shared" si="1590"/>
        <v/>
      </c>
      <c r="MI476" s="369"/>
      <c r="MJ476" s="68"/>
      <c r="MK476" s="18"/>
      <c r="ML476" s="242"/>
      <c r="MM476" s="242"/>
      <c r="MN476" s="59"/>
      <c r="MO476" s="59"/>
      <c r="MP476" s="285"/>
      <c r="MQ476" s="59"/>
      <c r="MR476" s="59"/>
      <c r="MS476" s="285"/>
      <c r="MT476" s="59"/>
      <c r="MU476" s="285"/>
      <c r="MV476" s="59"/>
      <c r="MW476" s="59"/>
      <c r="MX476" s="59"/>
      <c r="MY476" s="59"/>
      <c r="MZ476" s="59"/>
      <c r="NA476" s="59"/>
      <c r="NB476" s="59"/>
      <c r="NC476" s="59"/>
      <c r="ND476" s="59"/>
      <c r="NE476" s="59"/>
      <c r="NF476" s="59"/>
      <c r="NG476" s="59"/>
      <c r="NH476" s="59"/>
      <c r="NI476" s="59"/>
      <c r="NJ476" s="59"/>
      <c r="NK476" s="59"/>
      <c r="NL476" s="454"/>
      <c r="NM476" s="454"/>
      <c r="NN476" s="59"/>
      <c r="NO476" s="18"/>
      <c r="NP476" s="18"/>
      <c r="NQ476" s="18"/>
      <c r="NR476" s="18"/>
      <c r="NS476" s="18"/>
      <c r="NT476" s="18"/>
      <c r="NU476" s="18"/>
      <c r="NV476" s="18"/>
      <c r="NW476" s="18"/>
      <c r="NX476" s="18"/>
      <c r="NY476" s="18"/>
      <c r="NZ476" s="18"/>
      <c r="OA476" s="18"/>
      <c r="OB476" s="18"/>
      <c r="OC476" s="18"/>
      <c r="OZ476" s="59"/>
      <c r="PA476" s="251" t="str">
        <f t="shared" si="1591"/>
        <v/>
      </c>
      <c r="PB476" s="251" t="str">
        <f t="shared" si="1592"/>
        <v/>
      </c>
      <c r="PC476" s="251" t="str">
        <f t="shared" si="1593"/>
        <v/>
      </c>
      <c r="PD476" s="251" t="str">
        <f t="shared" si="1594"/>
        <v/>
      </c>
      <c r="PE476" s="251" t="str">
        <f t="shared" si="1595"/>
        <v/>
      </c>
      <c r="PF476" s="251" t="str">
        <f t="shared" si="1596"/>
        <v/>
      </c>
      <c r="PG476" s="251" t="str">
        <f t="shared" si="1597"/>
        <v/>
      </c>
      <c r="PH476" s="251" t="str">
        <f t="shared" si="1598"/>
        <v/>
      </c>
      <c r="PI476" s="251" t="str">
        <f t="shared" si="1599"/>
        <v/>
      </c>
      <c r="PJ476" s="251" t="str">
        <f t="shared" si="1600"/>
        <v/>
      </c>
      <c r="PK476" s="251" t="str">
        <f t="shared" si="1601"/>
        <v/>
      </c>
      <c r="PL476" s="251" t="str">
        <f t="shared" si="1602"/>
        <v/>
      </c>
      <c r="PM476" s="251" t="str">
        <f t="shared" si="1603"/>
        <v/>
      </c>
      <c r="PN476" s="251" t="str">
        <f t="shared" si="1604"/>
        <v/>
      </c>
      <c r="PO476" s="251" t="str">
        <f t="shared" si="1605"/>
        <v/>
      </c>
      <c r="PP476" s="251" t="str">
        <f t="shared" si="1606"/>
        <v/>
      </c>
      <c r="PQ476" s="251" t="str">
        <f t="shared" si="1607"/>
        <v/>
      </c>
      <c r="PR476" s="251" t="str">
        <f t="shared" si="1608"/>
        <v/>
      </c>
      <c r="PS476" s="251" t="str">
        <f t="shared" si="1609"/>
        <v/>
      </c>
      <c r="PT476" s="251" t="str">
        <f t="shared" si="1610"/>
        <v/>
      </c>
      <c r="PU476" s="251" t="str">
        <f t="shared" si="1611"/>
        <v/>
      </c>
      <c r="PV476" s="251" t="str">
        <f t="shared" si="1612"/>
        <v/>
      </c>
      <c r="PW476" s="251" t="str">
        <f t="shared" si="1613"/>
        <v/>
      </c>
      <c r="PX476" s="251" t="str">
        <f t="shared" si="1614"/>
        <v/>
      </c>
      <c r="PY476" s="251" t="str">
        <f t="shared" si="1615"/>
        <v/>
      </c>
      <c r="PZ476" s="251" t="str">
        <f t="shared" si="1616"/>
        <v/>
      </c>
      <c r="QA476" s="251" t="str">
        <f t="shared" si="1617"/>
        <v/>
      </c>
      <c r="QB476" s="251" t="str">
        <f t="shared" si="1618"/>
        <v/>
      </c>
      <c r="QC476" s="251" t="str">
        <f t="shared" si="1619"/>
        <v/>
      </c>
      <c r="QD476" s="251" t="str">
        <f t="shared" si="1620"/>
        <v/>
      </c>
      <c r="QE476" s="251" t="str">
        <f t="shared" si="1621"/>
        <v/>
      </c>
      <c r="QF476" s="63">
        <f t="shared" si="1622"/>
        <v>0</v>
      </c>
      <c r="QG476" s="59"/>
      <c r="QH476" s="59"/>
      <c r="QI476" s="59"/>
      <c r="QJ476" s="59"/>
      <c r="QK476" s="59"/>
      <c r="QL476" s="59"/>
      <c r="QM476" s="59"/>
      <c r="QN476" s="59"/>
    </row>
    <row r="477" spans="1:456" ht="6.75" customHeight="1" x14ac:dyDescent="0.25">
      <c r="A477" s="68"/>
      <c r="B477" s="389" t="str">
        <f t="shared" si="1484"/>
        <v/>
      </c>
      <c r="C477" s="72"/>
      <c r="D477" s="188"/>
      <c r="E477" s="59"/>
      <c r="F477" s="229"/>
      <c r="G477" s="295"/>
      <c r="H477" s="295"/>
      <c r="I477" s="229"/>
      <c r="J477" s="295"/>
      <c r="K477" s="295"/>
      <c r="L477" s="229"/>
      <c r="M477" s="295"/>
      <c r="N477" s="295"/>
      <c r="O477" s="229"/>
      <c r="P477" s="295"/>
      <c r="Q477" s="295"/>
      <c r="R477" s="229"/>
      <c r="S477" s="230"/>
      <c r="T477" s="231"/>
      <c r="U477" s="229"/>
      <c r="V477" s="230"/>
      <c r="W477" s="231"/>
      <c r="X477" s="229"/>
      <c r="Y477" s="230"/>
      <c r="Z477" s="231"/>
      <c r="AA477" s="229"/>
      <c r="AB477" s="295"/>
      <c r="AC477" s="295"/>
      <c r="AD477" s="229"/>
      <c r="AE477" s="295"/>
      <c r="AF477" s="295"/>
      <c r="AG477" s="229"/>
      <c r="AH477" s="295"/>
      <c r="AI477" s="295"/>
      <c r="AJ477" s="229"/>
      <c r="AK477" s="295"/>
      <c r="AL477" s="295"/>
      <c r="AM477" s="229"/>
      <c r="AN477" s="295"/>
      <c r="AO477" s="295"/>
      <c r="AP477" s="243"/>
      <c r="AQ477" s="295"/>
      <c r="AR477" s="290"/>
      <c r="AS477" s="243"/>
      <c r="AT477" s="295"/>
      <c r="AU477" s="290"/>
      <c r="AV477" s="229"/>
      <c r="AW477" s="230"/>
      <c r="AX477" s="231"/>
      <c r="AY477" s="229"/>
      <c r="AZ477" s="230"/>
      <c r="BA477" s="231"/>
      <c r="BB477" s="229"/>
      <c r="BC477" s="230"/>
      <c r="BD477" s="231"/>
      <c r="BE477" s="229"/>
      <c r="BF477" s="230"/>
      <c r="BG477" s="231"/>
      <c r="BH477" s="229"/>
      <c r="BI477" s="230"/>
      <c r="BJ477" s="231"/>
      <c r="BK477" s="243"/>
      <c r="BL477" s="230"/>
      <c r="BM477" s="231"/>
      <c r="BN477" s="243"/>
      <c r="BO477" s="230"/>
      <c r="BP477" s="231"/>
      <c r="BQ477" s="229"/>
      <c r="BR477" s="230"/>
      <c r="BS477" s="231"/>
      <c r="BT477" s="229"/>
      <c r="BU477" s="230"/>
      <c r="BV477" s="231"/>
      <c r="BW477" s="229"/>
      <c r="BX477" s="230"/>
      <c r="BY477" s="231"/>
      <c r="BZ477" s="229"/>
      <c r="CA477" s="230"/>
      <c r="CB477" s="231"/>
      <c r="CC477" s="229"/>
      <c r="CD477" s="230"/>
      <c r="CE477" s="231"/>
      <c r="CF477" s="331"/>
      <c r="CG477" s="332"/>
      <c r="CH477" s="385"/>
      <c r="CI477" s="331"/>
      <c r="CJ477" s="332"/>
      <c r="CK477" s="385"/>
      <c r="CL477" s="243"/>
      <c r="CM477" s="230"/>
      <c r="CN477" s="354"/>
      <c r="CO477" s="243"/>
      <c r="CP477" s="230"/>
      <c r="CQ477" s="231"/>
      <c r="CR477" s="331"/>
      <c r="CS477" s="332"/>
      <c r="CT477" s="333"/>
      <c r="CU477" s="229"/>
      <c r="CV477" s="230"/>
      <c r="CW477" s="231"/>
      <c r="CX477" s="331"/>
      <c r="CY477" s="332"/>
      <c r="CZ477" s="333"/>
      <c r="DA477" s="331"/>
      <c r="DB477" s="332"/>
      <c r="DC477" s="333"/>
      <c r="DD477" s="331"/>
      <c r="DE477" s="332"/>
      <c r="DF477" s="333"/>
      <c r="DG477" s="331"/>
      <c r="DH477" s="332"/>
      <c r="DI477" s="333"/>
      <c r="DJ477" s="229"/>
      <c r="DK477" s="230"/>
      <c r="DL477" s="231"/>
      <c r="DM477" s="229"/>
      <c r="DN477" s="230"/>
      <c r="DO477" s="231"/>
      <c r="DP477" s="331"/>
      <c r="DQ477" s="332"/>
      <c r="DR477" s="333"/>
      <c r="DS477" s="331"/>
      <c r="DT477" s="332"/>
      <c r="DU477" s="333"/>
      <c r="DV477" s="331"/>
      <c r="DW477" s="332"/>
      <c r="DX477" s="333"/>
      <c r="DY477" s="331"/>
      <c r="DZ477" s="332"/>
      <c r="EA477" s="333"/>
      <c r="EB477" s="331"/>
      <c r="EC477" s="332"/>
      <c r="ED477" s="333"/>
      <c r="EE477" s="331"/>
      <c r="EF477" s="332"/>
      <c r="EG477" s="333"/>
      <c r="EH477" s="229"/>
      <c r="EI477" s="230"/>
      <c r="EJ477" s="231"/>
      <c r="EK477" s="229"/>
      <c r="EL477" s="230"/>
      <c r="EM477" s="231"/>
      <c r="EN477" s="244"/>
      <c r="EO477" s="269" t="str">
        <f t="shared" si="1485"/>
        <v/>
      </c>
      <c r="EP477" s="444" t="s">
        <v>1247</v>
      </c>
      <c r="EQ477" s="360" t="str">
        <f t="shared" si="1623"/>
        <v/>
      </c>
      <c r="ER477" s="360" t="str">
        <f t="shared" si="1624"/>
        <v/>
      </c>
      <c r="ES477" s="360" t="str">
        <f t="shared" si="1625"/>
        <v/>
      </c>
      <c r="ET477" s="360" t="str">
        <f t="shared" si="1626"/>
        <v/>
      </c>
      <c r="EU477" s="360" t="str">
        <f t="shared" si="1627"/>
        <v/>
      </c>
      <c r="EV477" s="360" t="str">
        <f t="shared" si="1628"/>
        <v/>
      </c>
      <c r="EW477" s="360" t="str">
        <f t="shared" si="1629"/>
        <v/>
      </c>
      <c r="EX477" s="360" t="str">
        <f t="shared" si="1630"/>
        <v/>
      </c>
      <c r="EY477" s="360" t="str">
        <f t="shared" si="1631"/>
        <v/>
      </c>
      <c r="EZ477" s="360" t="str">
        <f t="shared" si="1632"/>
        <v/>
      </c>
      <c r="FA477" s="360" t="str">
        <f t="shared" si="1633"/>
        <v/>
      </c>
      <c r="FB477" s="360" t="str">
        <f t="shared" si="1634"/>
        <v/>
      </c>
      <c r="FC477" s="360" t="str">
        <f t="shared" si="1635"/>
        <v/>
      </c>
      <c r="FD477" s="360" t="str">
        <f t="shared" si="1636"/>
        <v/>
      </c>
      <c r="FE477" s="360" t="str">
        <f t="shared" si="1637"/>
        <v/>
      </c>
      <c r="FF477" s="360" t="str">
        <f t="shared" si="1638"/>
        <v/>
      </c>
      <c r="FG477" s="360" t="str">
        <f t="shared" si="1639"/>
        <v/>
      </c>
      <c r="FH477" s="360" t="str">
        <f t="shared" si="1640"/>
        <v/>
      </c>
      <c r="FI477" s="360" t="str">
        <f t="shared" si="1641"/>
        <v/>
      </c>
      <c r="FJ477" s="360" t="str">
        <f t="shared" si="1642"/>
        <v/>
      </c>
      <c r="FK477" s="360" t="str">
        <f t="shared" si="1643"/>
        <v/>
      </c>
      <c r="FL477" s="360" t="str">
        <f t="shared" si="1644"/>
        <v/>
      </c>
      <c r="FM477" s="360" t="str">
        <f t="shared" si="1645"/>
        <v/>
      </c>
      <c r="FN477" s="360" t="str">
        <f t="shared" si="1646"/>
        <v/>
      </c>
      <c r="FO477" s="360" t="str">
        <f t="shared" si="1647"/>
        <v/>
      </c>
      <c r="FP477" s="360" t="str">
        <f t="shared" si="1648"/>
        <v/>
      </c>
      <c r="FQ477" s="360" t="str">
        <f t="shared" si="1649"/>
        <v/>
      </c>
      <c r="FR477" s="360" t="str">
        <f t="shared" si="1650"/>
        <v/>
      </c>
      <c r="FS477" s="360" t="str">
        <f t="shared" si="1651"/>
        <v/>
      </c>
      <c r="FT477" s="360" t="str">
        <f t="shared" si="1486"/>
        <v/>
      </c>
      <c r="FU477" s="360" t="str">
        <f t="shared" si="1652"/>
        <v/>
      </c>
      <c r="FV477" s="360" t="str">
        <f t="shared" si="1653"/>
        <v/>
      </c>
      <c r="FW477" s="360" t="str">
        <f t="shared" si="1654"/>
        <v/>
      </c>
      <c r="FX477" s="360" t="str">
        <f t="shared" si="1655"/>
        <v/>
      </c>
      <c r="FY477" s="360" t="str">
        <f t="shared" si="1656"/>
        <v/>
      </c>
      <c r="FZ477" s="360" t="str">
        <f t="shared" si="1657"/>
        <v/>
      </c>
      <c r="GA477" s="360" t="str">
        <f t="shared" si="1658"/>
        <v/>
      </c>
      <c r="GB477" s="360" t="str">
        <f t="shared" si="1659"/>
        <v/>
      </c>
      <c r="GC477" s="360" t="str">
        <f t="shared" si="1660"/>
        <v/>
      </c>
      <c r="GD477" s="360" t="str">
        <f t="shared" si="1661"/>
        <v/>
      </c>
      <c r="GE477" s="360" t="str">
        <f t="shared" si="1662"/>
        <v/>
      </c>
      <c r="GF477" s="360" t="str">
        <f t="shared" si="1663"/>
        <v/>
      </c>
      <c r="GG477" s="360" t="str">
        <f t="shared" si="1664"/>
        <v/>
      </c>
      <c r="GH477" s="360" t="str">
        <f t="shared" si="1665"/>
        <v/>
      </c>
      <c r="GI477" s="360" t="str">
        <f t="shared" si="1666"/>
        <v/>
      </c>
      <c r="GJ477" s="360" t="str">
        <f t="shared" si="1667"/>
        <v/>
      </c>
      <c r="GK477" s="444" t="s">
        <v>1247</v>
      </c>
      <c r="GL477" s="361" t="str">
        <f t="shared" si="1487"/>
        <v>-</v>
      </c>
      <c r="GM477" s="361" t="str">
        <f t="shared" si="1488"/>
        <v>-</v>
      </c>
      <c r="GN477" s="361" t="str">
        <f t="shared" si="1489"/>
        <v>-</v>
      </c>
      <c r="GO477" s="361" t="str">
        <f t="shared" si="1490"/>
        <v>-</v>
      </c>
      <c r="GP477" s="361" t="str">
        <f t="shared" si="1491"/>
        <v>-</v>
      </c>
      <c r="GQ477" s="361" t="str">
        <f t="shared" si="1492"/>
        <v>-</v>
      </c>
      <c r="GR477" s="361" t="str">
        <f t="shared" si="1493"/>
        <v>-</v>
      </c>
      <c r="GS477" s="361" t="str">
        <f t="shared" si="1494"/>
        <v>-</v>
      </c>
      <c r="GT477" s="361" t="str">
        <f t="shared" si="1495"/>
        <v>-</v>
      </c>
      <c r="GU477" s="361" t="str">
        <f t="shared" si="1496"/>
        <v>-</v>
      </c>
      <c r="GV477" s="361" t="str">
        <f t="shared" si="1497"/>
        <v>-</v>
      </c>
      <c r="GW477" s="361" t="str">
        <f t="shared" si="1498"/>
        <v>-</v>
      </c>
      <c r="GX477" s="361" t="str">
        <f t="shared" si="1499"/>
        <v>-</v>
      </c>
      <c r="GY477" s="361" t="str">
        <f t="shared" si="1500"/>
        <v>-</v>
      </c>
      <c r="GZ477" s="361" t="str">
        <f t="shared" si="1501"/>
        <v>-</v>
      </c>
      <c r="HA477" s="361" t="str">
        <f t="shared" si="1502"/>
        <v>-</v>
      </c>
      <c r="HB477" s="361" t="str">
        <f t="shared" si="1503"/>
        <v>-</v>
      </c>
      <c r="HC477" s="361" t="str">
        <f t="shared" si="1504"/>
        <v>-</v>
      </c>
      <c r="HD477" s="361" t="str">
        <f t="shared" si="1505"/>
        <v>-</v>
      </c>
      <c r="HE477" s="361" t="str">
        <f t="shared" si="1506"/>
        <v>-</v>
      </c>
      <c r="HF477" s="361" t="str">
        <f t="shared" si="1507"/>
        <v>-</v>
      </c>
      <c r="HG477" s="361" t="str">
        <f t="shared" si="1508"/>
        <v>-</v>
      </c>
      <c r="HH477" s="361" t="str">
        <f t="shared" si="1509"/>
        <v>-</v>
      </c>
      <c r="HI477" s="361" t="str">
        <f t="shared" si="1510"/>
        <v>-</v>
      </c>
      <c r="HJ477" s="361" t="str">
        <f t="shared" si="1511"/>
        <v>-</v>
      </c>
      <c r="HK477" s="361" t="str">
        <f t="shared" si="1512"/>
        <v>-</v>
      </c>
      <c r="HL477" s="361" t="str">
        <f t="shared" si="1513"/>
        <v>-</v>
      </c>
      <c r="HM477" s="361" t="str">
        <f t="shared" si="1514"/>
        <v>-</v>
      </c>
      <c r="HN477" s="361" t="str">
        <f t="shared" si="1515"/>
        <v>-</v>
      </c>
      <c r="HO477" s="361" t="str">
        <f t="shared" si="1516"/>
        <v>-</v>
      </c>
      <c r="HP477" s="361" t="str">
        <f t="shared" si="1517"/>
        <v>-</v>
      </c>
      <c r="HQ477" s="361" t="str">
        <f t="shared" si="1518"/>
        <v>-</v>
      </c>
      <c r="HR477" s="361" t="str">
        <f t="shared" si="1519"/>
        <v>-</v>
      </c>
      <c r="HS477" s="361" t="str">
        <f t="shared" si="1520"/>
        <v>-</v>
      </c>
      <c r="HT477" s="361" t="str">
        <f t="shared" si="1521"/>
        <v>-</v>
      </c>
      <c r="HU477" s="361" t="str">
        <f t="shared" si="1522"/>
        <v>-</v>
      </c>
      <c r="HV477" s="361" t="str">
        <f t="shared" si="1523"/>
        <v>-</v>
      </c>
      <c r="HW477" s="361" t="str">
        <f t="shared" si="1524"/>
        <v>-</v>
      </c>
      <c r="HX477" s="361" t="str">
        <f t="shared" si="1525"/>
        <v>-</v>
      </c>
      <c r="HY477" s="361" t="str">
        <f t="shared" si="1526"/>
        <v>-</v>
      </c>
      <c r="HZ477" s="361" t="str">
        <f t="shared" si="1527"/>
        <v>-</v>
      </c>
      <c r="IA477" s="361" t="str">
        <f t="shared" si="1528"/>
        <v>-</v>
      </c>
      <c r="IB477" s="361" t="str">
        <f t="shared" si="1529"/>
        <v>-</v>
      </c>
      <c r="IC477" s="361" t="str">
        <f t="shared" si="1530"/>
        <v>-</v>
      </c>
      <c r="ID477" s="361" t="str">
        <f t="shared" si="1531"/>
        <v>-</v>
      </c>
      <c r="IE477" s="361" t="str">
        <f t="shared" si="1532"/>
        <v>-</v>
      </c>
      <c r="IF477" s="444" t="s">
        <v>1247</v>
      </c>
      <c r="IG477" s="56" t="str">
        <f t="shared" si="1668"/>
        <v>-</v>
      </c>
      <c r="IH477" s="56" t="str">
        <f t="shared" si="1669"/>
        <v>-</v>
      </c>
      <c r="II477" s="56" t="str">
        <f t="shared" si="1670"/>
        <v>-</v>
      </c>
      <c r="IJ477" s="56" t="str">
        <f t="shared" si="1671"/>
        <v>-</v>
      </c>
      <c r="IK477" s="56" t="str">
        <f t="shared" si="1533"/>
        <v>-</v>
      </c>
      <c r="IL477" s="56" t="str">
        <f t="shared" si="1534"/>
        <v>-</v>
      </c>
      <c r="IM477" s="56" t="str">
        <f t="shared" si="1535"/>
        <v>-</v>
      </c>
      <c r="IN477" s="56" t="str">
        <f t="shared" si="1536"/>
        <v>-</v>
      </c>
      <c r="IO477" s="56" t="str">
        <f t="shared" si="1537"/>
        <v>-</v>
      </c>
      <c r="IP477" s="56" t="str">
        <f t="shared" si="1538"/>
        <v>-</v>
      </c>
      <c r="IQ477" s="56" t="str">
        <f t="shared" si="1539"/>
        <v>-</v>
      </c>
      <c r="IR477" s="56" t="str">
        <f t="shared" si="1540"/>
        <v>-</v>
      </c>
      <c r="IS477" s="56" t="str">
        <f t="shared" si="1541"/>
        <v>-</v>
      </c>
      <c r="IT477" s="56" t="str">
        <f t="shared" si="1542"/>
        <v>-</v>
      </c>
      <c r="IU477" s="56" t="str">
        <f t="shared" si="1543"/>
        <v>-</v>
      </c>
      <c r="IV477" s="56" t="str">
        <f t="shared" si="1544"/>
        <v>-</v>
      </c>
      <c r="IW477" s="56" t="str">
        <f t="shared" si="1545"/>
        <v>-</v>
      </c>
      <c r="IX477" s="56" t="str">
        <f t="shared" si="1546"/>
        <v>-</v>
      </c>
      <c r="IY477" s="56" t="str">
        <f t="shared" si="1547"/>
        <v>-</v>
      </c>
      <c r="IZ477" s="56" t="str">
        <f t="shared" si="1548"/>
        <v>-</v>
      </c>
      <c r="JA477" s="56" t="str">
        <f t="shared" si="1549"/>
        <v>-</v>
      </c>
      <c r="JB477" s="56" t="str">
        <f t="shared" si="1550"/>
        <v>-</v>
      </c>
      <c r="JC477" s="56" t="str">
        <f t="shared" si="1551"/>
        <v>-</v>
      </c>
      <c r="JD477" s="56" t="str">
        <f t="shared" si="1552"/>
        <v>-</v>
      </c>
      <c r="JE477" s="56" t="str">
        <f t="shared" si="1553"/>
        <v>-</v>
      </c>
      <c r="JF477" s="56" t="str">
        <f t="shared" si="1554"/>
        <v>-</v>
      </c>
      <c r="JG477" s="56" t="str">
        <f t="shared" si="1555"/>
        <v>-</v>
      </c>
      <c r="JH477" s="56" t="str">
        <f t="shared" si="1556"/>
        <v>-</v>
      </c>
      <c r="JI477" s="56" t="str">
        <f t="shared" si="1557"/>
        <v>-</v>
      </c>
      <c r="JJ477" s="56" t="str">
        <f t="shared" si="1558"/>
        <v>-</v>
      </c>
      <c r="JK477" s="56" t="str">
        <f t="shared" si="1559"/>
        <v>-</v>
      </c>
      <c r="JL477" s="56" t="str">
        <f t="shared" si="1560"/>
        <v>-</v>
      </c>
      <c r="JM477" s="56" t="str">
        <f t="shared" si="1561"/>
        <v>-</v>
      </c>
      <c r="JN477" s="56" t="str">
        <f t="shared" si="1562"/>
        <v>-</v>
      </c>
      <c r="JO477" s="56" t="str">
        <f t="shared" si="1563"/>
        <v>-</v>
      </c>
      <c r="JP477" s="56" t="str">
        <f t="shared" si="1564"/>
        <v>-</v>
      </c>
      <c r="JQ477" s="56" t="str">
        <f t="shared" si="1565"/>
        <v>-</v>
      </c>
      <c r="JR477" s="56" t="str">
        <f t="shared" si="1566"/>
        <v>-</v>
      </c>
      <c r="JS477" s="56" t="str">
        <f t="shared" si="1567"/>
        <v>-</v>
      </c>
      <c r="JT477" s="56" t="str">
        <f t="shared" si="1568"/>
        <v>-</v>
      </c>
      <c r="JU477" s="56" t="str">
        <f t="shared" si="1569"/>
        <v>-</v>
      </c>
      <c r="JV477" s="56" t="str">
        <f t="shared" si="1570"/>
        <v>-</v>
      </c>
      <c r="JW477" s="56" t="str">
        <f t="shared" si="1571"/>
        <v>-</v>
      </c>
      <c r="JX477" s="56" t="str">
        <f t="shared" si="1572"/>
        <v>-</v>
      </c>
      <c r="JY477" s="56" t="str">
        <f t="shared" si="1573"/>
        <v>-</v>
      </c>
      <c r="JZ477" s="56" t="str">
        <f t="shared" si="1574"/>
        <v>-</v>
      </c>
      <c r="KA477" s="444" t="s">
        <v>1247</v>
      </c>
      <c r="KB477" s="360">
        <f>IF(ISNUMBER(INDEX($EQ$15:$GK$521,$B477,EO$11)),MAX(KB$14:KB476)+1,0)</f>
        <v>0</v>
      </c>
      <c r="KC477" s="360" t="str">
        <f t="shared" si="1672"/>
        <v/>
      </c>
      <c r="KD477" s="373" t="s">
        <v>2</v>
      </c>
      <c r="KE477" s="215"/>
      <c r="KF477" s="60"/>
      <c r="KG477" s="60"/>
      <c r="KH477" s="60"/>
      <c r="KI477" s="60"/>
      <c r="KJ477" s="60"/>
      <c r="KK477" s="60"/>
      <c r="KL477" s="60"/>
      <c r="KM477" s="60"/>
      <c r="KN477" s="60"/>
      <c r="KO477" s="60"/>
      <c r="KP477" s="60"/>
      <c r="KQ477" s="60"/>
      <c r="KR477" s="60"/>
      <c r="KS477" s="60"/>
      <c r="KT477" s="60"/>
      <c r="KU477" s="60"/>
      <c r="KV477" s="60"/>
      <c r="KW477" s="60"/>
      <c r="KX477" s="60"/>
      <c r="KY477" s="60"/>
      <c r="KZ477" s="283" t="str">
        <f t="shared" si="1575"/>
        <v/>
      </c>
      <c r="LA477" s="26"/>
      <c r="LB477" s="18"/>
      <c r="LC477" s="18"/>
      <c r="LD477" s="18"/>
      <c r="LE477" s="18"/>
      <c r="LF477" s="18"/>
      <c r="LG477" s="18"/>
      <c r="LH477" s="18"/>
      <c r="LI477" s="18"/>
      <c r="LJ477" s="18"/>
      <c r="LK477" s="18"/>
      <c r="LL477" s="18"/>
      <c r="LM477" s="18"/>
      <c r="LN477" s="63"/>
      <c r="LO477" s="251">
        <f t="shared" si="1576"/>
        <v>0</v>
      </c>
      <c r="LP477" s="251">
        <f t="shared" si="1577"/>
        <v>0</v>
      </c>
      <c r="LQ477" s="251">
        <f t="shared" si="1578"/>
        <v>0</v>
      </c>
      <c r="LR477" s="251">
        <f t="shared" si="1579"/>
        <v>0</v>
      </c>
      <c r="LS477" s="251">
        <f t="shared" si="1580"/>
        <v>0</v>
      </c>
      <c r="LT477" s="251">
        <f t="shared" si="1581"/>
        <v>0</v>
      </c>
      <c r="LU477" s="251">
        <f t="shared" si="1582"/>
        <v>0</v>
      </c>
      <c r="LV477" s="251">
        <f t="shared" si="1583"/>
        <v>0</v>
      </c>
      <c r="LW477" s="251">
        <f t="shared" si="1584"/>
        <v>0</v>
      </c>
      <c r="LX477" s="251">
        <f t="shared" si="1585"/>
        <v>0</v>
      </c>
      <c r="LY477" s="251">
        <f t="shared" si="1586"/>
        <v>0</v>
      </c>
      <c r="LZ477" s="251">
        <f t="shared" si="1587"/>
        <v>0</v>
      </c>
      <c r="MA477" s="63" t="str">
        <f t="shared" si="1588"/>
        <v/>
      </c>
      <c r="MB477" s="63" t="str">
        <f t="shared" si="1480"/>
        <v/>
      </c>
      <c r="MC477" s="63">
        <f t="shared" si="1481"/>
        <v>463</v>
      </c>
      <c r="MD477" s="63" t="str">
        <f t="shared" si="1482"/>
        <v/>
      </c>
      <c r="ME477" s="63" t="str">
        <f t="shared" si="1483"/>
        <v/>
      </c>
      <c r="MF477" s="315" t="str">
        <f t="shared" si="1589"/>
        <v/>
      </c>
      <c r="MG477" s="315">
        <f>IF(ISNUMBER(MATCH(EO477,$ME$15:$ME$520,0)),0,MAX(MG$14:MG476)+1)</f>
        <v>0</v>
      </c>
      <c r="MH477" s="315" t="str">
        <f t="shared" si="1590"/>
        <v/>
      </c>
      <c r="MI477" s="369"/>
      <c r="MJ477" s="68"/>
      <c r="MK477" s="18"/>
      <c r="ML477" s="242"/>
      <c r="MM477" s="242"/>
      <c r="MN477" s="59"/>
      <c r="MO477" s="59"/>
      <c r="MP477" s="285"/>
      <c r="MQ477" s="59"/>
      <c r="MR477" s="59"/>
      <c r="MS477" s="285"/>
      <c r="MT477" s="59"/>
      <c r="MU477" s="285"/>
      <c r="MV477" s="59"/>
      <c r="MW477" s="59"/>
      <c r="MX477" s="59"/>
      <c r="MY477" s="59"/>
      <c r="MZ477" s="59"/>
      <c r="NA477" s="59"/>
      <c r="NB477" s="59"/>
      <c r="NC477" s="59"/>
      <c r="ND477" s="59"/>
      <c r="NE477" s="59"/>
      <c r="NF477" s="59"/>
      <c r="NG477" s="59"/>
      <c r="NH477" s="59"/>
      <c r="NI477" s="59"/>
      <c r="NJ477" s="59"/>
      <c r="NK477" s="59"/>
      <c r="NL477" s="454"/>
      <c r="NM477" s="454"/>
      <c r="NN477" s="59"/>
      <c r="NO477" s="18"/>
      <c r="NP477" s="18"/>
      <c r="NQ477" s="18"/>
      <c r="NR477" s="18"/>
      <c r="NS477" s="18"/>
      <c r="NT477" s="18"/>
      <c r="NU477" s="18"/>
      <c r="NV477" s="18"/>
      <c r="NW477" s="18"/>
      <c r="NX477" s="18"/>
      <c r="NY477" s="18"/>
      <c r="NZ477" s="18"/>
      <c r="OA477" s="18"/>
      <c r="OB477" s="18"/>
      <c r="OC477" s="18"/>
      <c r="OZ477" s="59"/>
      <c r="PA477" s="251" t="str">
        <f t="shared" si="1591"/>
        <v/>
      </c>
      <c r="PB477" s="251" t="str">
        <f t="shared" si="1592"/>
        <v/>
      </c>
      <c r="PC477" s="251" t="str">
        <f t="shared" si="1593"/>
        <v/>
      </c>
      <c r="PD477" s="251" t="str">
        <f t="shared" si="1594"/>
        <v/>
      </c>
      <c r="PE477" s="251" t="str">
        <f t="shared" si="1595"/>
        <v/>
      </c>
      <c r="PF477" s="251" t="str">
        <f t="shared" si="1596"/>
        <v/>
      </c>
      <c r="PG477" s="251" t="str">
        <f t="shared" si="1597"/>
        <v/>
      </c>
      <c r="PH477" s="251" t="str">
        <f t="shared" si="1598"/>
        <v/>
      </c>
      <c r="PI477" s="251" t="str">
        <f t="shared" si="1599"/>
        <v/>
      </c>
      <c r="PJ477" s="251" t="str">
        <f t="shared" si="1600"/>
        <v/>
      </c>
      <c r="PK477" s="251" t="str">
        <f t="shared" si="1601"/>
        <v/>
      </c>
      <c r="PL477" s="251" t="str">
        <f t="shared" si="1602"/>
        <v/>
      </c>
      <c r="PM477" s="251" t="str">
        <f t="shared" si="1603"/>
        <v/>
      </c>
      <c r="PN477" s="251" t="str">
        <f t="shared" si="1604"/>
        <v/>
      </c>
      <c r="PO477" s="251" t="str">
        <f t="shared" si="1605"/>
        <v/>
      </c>
      <c r="PP477" s="251" t="str">
        <f t="shared" si="1606"/>
        <v/>
      </c>
      <c r="PQ477" s="251" t="str">
        <f t="shared" si="1607"/>
        <v/>
      </c>
      <c r="PR477" s="251" t="str">
        <f t="shared" si="1608"/>
        <v/>
      </c>
      <c r="PS477" s="251" t="str">
        <f t="shared" si="1609"/>
        <v/>
      </c>
      <c r="PT477" s="251" t="str">
        <f t="shared" si="1610"/>
        <v/>
      </c>
      <c r="PU477" s="251" t="str">
        <f t="shared" si="1611"/>
        <v/>
      </c>
      <c r="PV477" s="251" t="str">
        <f t="shared" si="1612"/>
        <v/>
      </c>
      <c r="PW477" s="251" t="str">
        <f t="shared" si="1613"/>
        <v/>
      </c>
      <c r="PX477" s="251" t="str">
        <f t="shared" si="1614"/>
        <v/>
      </c>
      <c r="PY477" s="251" t="str">
        <f t="shared" si="1615"/>
        <v/>
      </c>
      <c r="PZ477" s="251" t="str">
        <f t="shared" si="1616"/>
        <v/>
      </c>
      <c r="QA477" s="251" t="str">
        <f t="shared" si="1617"/>
        <v/>
      </c>
      <c r="QB477" s="251" t="str">
        <f t="shared" si="1618"/>
        <v/>
      </c>
      <c r="QC477" s="251" t="str">
        <f t="shared" si="1619"/>
        <v/>
      </c>
      <c r="QD477" s="251" t="str">
        <f t="shared" si="1620"/>
        <v/>
      </c>
      <c r="QE477" s="251" t="str">
        <f t="shared" si="1621"/>
        <v/>
      </c>
      <c r="QF477" s="63">
        <f t="shared" si="1622"/>
        <v>0</v>
      </c>
      <c r="QG477" s="59"/>
      <c r="QH477" s="59"/>
      <c r="QI477" s="59"/>
      <c r="QJ477" s="59"/>
      <c r="QK477" s="59"/>
      <c r="QL477" s="59"/>
      <c r="QM477" s="59"/>
      <c r="QN477" s="59"/>
    </row>
    <row r="478" spans="1:456" ht="6.75" customHeight="1" x14ac:dyDescent="0.25">
      <c r="A478" s="68"/>
      <c r="B478" s="389" t="str">
        <f t="shared" si="1484"/>
        <v/>
      </c>
      <c r="C478" s="72"/>
      <c r="D478" s="188"/>
      <c r="E478" s="59"/>
      <c r="F478" s="229"/>
      <c r="G478" s="295"/>
      <c r="H478" s="295"/>
      <c r="I478" s="229"/>
      <c r="J478" s="295"/>
      <c r="K478" s="295"/>
      <c r="L478" s="229"/>
      <c r="M478" s="295"/>
      <c r="N478" s="295"/>
      <c r="O478" s="229"/>
      <c r="P478" s="295"/>
      <c r="Q478" s="295"/>
      <c r="R478" s="229"/>
      <c r="S478" s="230"/>
      <c r="T478" s="231"/>
      <c r="U478" s="229"/>
      <c r="V478" s="230"/>
      <c r="W478" s="231"/>
      <c r="X478" s="229"/>
      <c r="Y478" s="230"/>
      <c r="Z478" s="231"/>
      <c r="AA478" s="229"/>
      <c r="AB478" s="295"/>
      <c r="AC478" s="295"/>
      <c r="AD478" s="229"/>
      <c r="AE478" s="295"/>
      <c r="AF478" s="295"/>
      <c r="AG478" s="229"/>
      <c r="AH478" s="295"/>
      <c r="AI478" s="295"/>
      <c r="AJ478" s="229"/>
      <c r="AK478" s="295"/>
      <c r="AL478" s="295"/>
      <c r="AM478" s="229"/>
      <c r="AN478" s="295"/>
      <c r="AO478" s="295"/>
      <c r="AP478" s="243"/>
      <c r="AQ478" s="295"/>
      <c r="AR478" s="290"/>
      <c r="AS478" s="243"/>
      <c r="AT478" s="295"/>
      <c r="AU478" s="290"/>
      <c r="AV478" s="229"/>
      <c r="AW478" s="230"/>
      <c r="AX478" s="231"/>
      <c r="AY478" s="229"/>
      <c r="AZ478" s="230"/>
      <c r="BA478" s="231"/>
      <c r="BB478" s="229"/>
      <c r="BC478" s="230"/>
      <c r="BD478" s="231"/>
      <c r="BE478" s="229"/>
      <c r="BF478" s="230"/>
      <c r="BG478" s="231"/>
      <c r="BH478" s="229"/>
      <c r="BI478" s="230"/>
      <c r="BJ478" s="231"/>
      <c r="BK478" s="243"/>
      <c r="BL478" s="230"/>
      <c r="BM478" s="231"/>
      <c r="BN478" s="243"/>
      <c r="BO478" s="230"/>
      <c r="BP478" s="231"/>
      <c r="BQ478" s="229"/>
      <c r="BR478" s="230"/>
      <c r="BS478" s="231"/>
      <c r="BT478" s="229"/>
      <c r="BU478" s="230"/>
      <c r="BV478" s="231"/>
      <c r="BW478" s="229"/>
      <c r="BX478" s="230"/>
      <c r="BY478" s="231"/>
      <c r="BZ478" s="229"/>
      <c r="CA478" s="230"/>
      <c r="CB478" s="231"/>
      <c r="CC478" s="229"/>
      <c r="CD478" s="230"/>
      <c r="CE478" s="231"/>
      <c r="CF478" s="331"/>
      <c r="CG478" s="332"/>
      <c r="CH478" s="385"/>
      <c r="CI478" s="331"/>
      <c r="CJ478" s="332"/>
      <c r="CK478" s="385"/>
      <c r="CL478" s="243"/>
      <c r="CM478" s="230"/>
      <c r="CN478" s="354"/>
      <c r="CO478" s="243"/>
      <c r="CP478" s="230"/>
      <c r="CQ478" s="231"/>
      <c r="CR478" s="331"/>
      <c r="CS478" s="332"/>
      <c r="CT478" s="333"/>
      <c r="CU478" s="229"/>
      <c r="CV478" s="230"/>
      <c r="CW478" s="231"/>
      <c r="CX478" s="331"/>
      <c r="CY478" s="332"/>
      <c r="CZ478" s="333"/>
      <c r="DA478" s="331"/>
      <c r="DB478" s="332"/>
      <c r="DC478" s="333"/>
      <c r="DD478" s="331"/>
      <c r="DE478" s="332"/>
      <c r="DF478" s="333"/>
      <c r="DG478" s="331"/>
      <c r="DH478" s="332"/>
      <c r="DI478" s="333"/>
      <c r="DJ478" s="229"/>
      <c r="DK478" s="230"/>
      <c r="DL478" s="231"/>
      <c r="DM478" s="229"/>
      <c r="DN478" s="230"/>
      <c r="DO478" s="231"/>
      <c r="DP478" s="331"/>
      <c r="DQ478" s="332"/>
      <c r="DR478" s="333"/>
      <c r="DS478" s="331"/>
      <c r="DT478" s="332"/>
      <c r="DU478" s="333"/>
      <c r="DV478" s="331"/>
      <c r="DW478" s="332"/>
      <c r="DX478" s="333"/>
      <c r="DY478" s="331"/>
      <c r="DZ478" s="332"/>
      <c r="EA478" s="333"/>
      <c r="EB478" s="331"/>
      <c r="EC478" s="332"/>
      <c r="ED478" s="333"/>
      <c r="EE478" s="331"/>
      <c r="EF478" s="332"/>
      <c r="EG478" s="333"/>
      <c r="EH478" s="229"/>
      <c r="EI478" s="230"/>
      <c r="EJ478" s="231"/>
      <c r="EK478" s="229"/>
      <c r="EL478" s="230"/>
      <c r="EM478" s="231"/>
      <c r="EN478" s="244"/>
      <c r="EO478" s="269" t="str">
        <f t="shared" si="1485"/>
        <v/>
      </c>
      <c r="EP478" s="444" t="s">
        <v>1247</v>
      </c>
      <c r="EQ478" s="360" t="str">
        <f t="shared" si="1623"/>
        <v/>
      </c>
      <c r="ER478" s="360" t="str">
        <f t="shared" si="1624"/>
        <v/>
      </c>
      <c r="ES478" s="360" t="str">
        <f t="shared" si="1625"/>
        <v/>
      </c>
      <c r="ET478" s="360" t="str">
        <f t="shared" si="1626"/>
        <v/>
      </c>
      <c r="EU478" s="360" t="str">
        <f t="shared" si="1627"/>
        <v/>
      </c>
      <c r="EV478" s="360" t="str">
        <f t="shared" si="1628"/>
        <v/>
      </c>
      <c r="EW478" s="360" t="str">
        <f t="shared" si="1629"/>
        <v/>
      </c>
      <c r="EX478" s="360" t="str">
        <f t="shared" si="1630"/>
        <v/>
      </c>
      <c r="EY478" s="360" t="str">
        <f t="shared" si="1631"/>
        <v/>
      </c>
      <c r="EZ478" s="360" t="str">
        <f t="shared" si="1632"/>
        <v/>
      </c>
      <c r="FA478" s="360" t="str">
        <f t="shared" si="1633"/>
        <v/>
      </c>
      <c r="FB478" s="360" t="str">
        <f t="shared" si="1634"/>
        <v/>
      </c>
      <c r="FC478" s="360" t="str">
        <f t="shared" si="1635"/>
        <v/>
      </c>
      <c r="FD478" s="360" t="str">
        <f t="shared" si="1636"/>
        <v/>
      </c>
      <c r="FE478" s="360" t="str">
        <f t="shared" si="1637"/>
        <v/>
      </c>
      <c r="FF478" s="360" t="str">
        <f t="shared" si="1638"/>
        <v/>
      </c>
      <c r="FG478" s="360" t="str">
        <f t="shared" si="1639"/>
        <v/>
      </c>
      <c r="FH478" s="360" t="str">
        <f t="shared" si="1640"/>
        <v/>
      </c>
      <c r="FI478" s="360" t="str">
        <f t="shared" si="1641"/>
        <v/>
      </c>
      <c r="FJ478" s="360" t="str">
        <f t="shared" si="1642"/>
        <v/>
      </c>
      <c r="FK478" s="360" t="str">
        <f t="shared" si="1643"/>
        <v/>
      </c>
      <c r="FL478" s="360" t="str">
        <f t="shared" si="1644"/>
        <v/>
      </c>
      <c r="FM478" s="360" t="str">
        <f t="shared" si="1645"/>
        <v/>
      </c>
      <c r="FN478" s="360" t="str">
        <f t="shared" si="1646"/>
        <v/>
      </c>
      <c r="FO478" s="360" t="str">
        <f t="shared" si="1647"/>
        <v/>
      </c>
      <c r="FP478" s="360" t="str">
        <f t="shared" si="1648"/>
        <v/>
      </c>
      <c r="FQ478" s="360" t="str">
        <f t="shared" si="1649"/>
        <v/>
      </c>
      <c r="FR478" s="360" t="str">
        <f t="shared" si="1650"/>
        <v/>
      </c>
      <c r="FS478" s="360" t="str">
        <f t="shared" si="1651"/>
        <v/>
      </c>
      <c r="FT478" s="360" t="str">
        <f t="shared" si="1486"/>
        <v/>
      </c>
      <c r="FU478" s="360" t="str">
        <f t="shared" si="1652"/>
        <v/>
      </c>
      <c r="FV478" s="360" t="str">
        <f t="shared" si="1653"/>
        <v/>
      </c>
      <c r="FW478" s="360" t="str">
        <f t="shared" si="1654"/>
        <v/>
      </c>
      <c r="FX478" s="360" t="str">
        <f t="shared" si="1655"/>
        <v/>
      </c>
      <c r="FY478" s="360" t="str">
        <f t="shared" si="1656"/>
        <v/>
      </c>
      <c r="FZ478" s="360" t="str">
        <f t="shared" si="1657"/>
        <v/>
      </c>
      <c r="GA478" s="360" t="str">
        <f t="shared" si="1658"/>
        <v/>
      </c>
      <c r="GB478" s="360" t="str">
        <f t="shared" si="1659"/>
        <v/>
      </c>
      <c r="GC478" s="360" t="str">
        <f t="shared" si="1660"/>
        <v/>
      </c>
      <c r="GD478" s="360" t="str">
        <f t="shared" si="1661"/>
        <v/>
      </c>
      <c r="GE478" s="360" t="str">
        <f t="shared" si="1662"/>
        <v/>
      </c>
      <c r="GF478" s="360" t="str">
        <f t="shared" si="1663"/>
        <v/>
      </c>
      <c r="GG478" s="360" t="str">
        <f t="shared" si="1664"/>
        <v/>
      </c>
      <c r="GH478" s="360" t="str">
        <f t="shared" si="1665"/>
        <v/>
      </c>
      <c r="GI478" s="360" t="str">
        <f t="shared" si="1666"/>
        <v/>
      </c>
      <c r="GJ478" s="360" t="str">
        <f t="shared" si="1667"/>
        <v/>
      </c>
      <c r="GK478" s="444" t="s">
        <v>1247</v>
      </c>
      <c r="GL478" s="361" t="str">
        <f t="shared" si="1487"/>
        <v>-</v>
      </c>
      <c r="GM478" s="361" t="str">
        <f t="shared" si="1488"/>
        <v>-</v>
      </c>
      <c r="GN478" s="361" t="str">
        <f t="shared" si="1489"/>
        <v>-</v>
      </c>
      <c r="GO478" s="361" t="str">
        <f t="shared" si="1490"/>
        <v>-</v>
      </c>
      <c r="GP478" s="361" t="str">
        <f t="shared" si="1491"/>
        <v>-</v>
      </c>
      <c r="GQ478" s="361" t="str">
        <f t="shared" si="1492"/>
        <v>-</v>
      </c>
      <c r="GR478" s="361" t="str">
        <f t="shared" si="1493"/>
        <v>-</v>
      </c>
      <c r="GS478" s="361" t="str">
        <f t="shared" si="1494"/>
        <v>-</v>
      </c>
      <c r="GT478" s="361" t="str">
        <f t="shared" si="1495"/>
        <v>-</v>
      </c>
      <c r="GU478" s="361" t="str">
        <f t="shared" si="1496"/>
        <v>-</v>
      </c>
      <c r="GV478" s="361" t="str">
        <f t="shared" si="1497"/>
        <v>-</v>
      </c>
      <c r="GW478" s="361" t="str">
        <f t="shared" si="1498"/>
        <v>-</v>
      </c>
      <c r="GX478" s="361" t="str">
        <f t="shared" si="1499"/>
        <v>-</v>
      </c>
      <c r="GY478" s="361" t="str">
        <f t="shared" si="1500"/>
        <v>-</v>
      </c>
      <c r="GZ478" s="361" t="str">
        <f t="shared" si="1501"/>
        <v>-</v>
      </c>
      <c r="HA478" s="361" t="str">
        <f t="shared" si="1502"/>
        <v>-</v>
      </c>
      <c r="HB478" s="361" t="str">
        <f t="shared" si="1503"/>
        <v>-</v>
      </c>
      <c r="HC478" s="361" t="str">
        <f t="shared" si="1504"/>
        <v>-</v>
      </c>
      <c r="HD478" s="361" t="str">
        <f t="shared" si="1505"/>
        <v>-</v>
      </c>
      <c r="HE478" s="361" t="str">
        <f t="shared" si="1506"/>
        <v>-</v>
      </c>
      <c r="HF478" s="361" t="str">
        <f t="shared" si="1507"/>
        <v>-</v>
      </c>
      <c r="HG478" s="361" t="str">
        <f t="shared" si="1508"/>
        <v>-</v>
      </c>
      <c r="HH478" s="361" t="str">
        <f t="shared" si="1509"/>
        <v>-</v>
      </c>
      <c r="HI478" s="361" t="str">
        <f t="shared" si="1510"/>
        <v>-</v>
      </c>
      <c r="HJ478" s="361" t="str">
        <f t="shared" si="1511"/>
        <v>-</v>
      </c>
      <c r="HK478" s="361" t="str">
        <f t="shared" si="1512"/>
        <v>-</v>
      </c>
      <c r="HL478" s="361" t="str">
        <f t="shared" si="1513"/>
        <v>-</v>
      </c>
      <c r="HM478" s="361" t="str">
        <f t="shared" si="1514"/>
        <v>-</v>
      </c>
      <c r="HN478" s="361" t="str">
        <f t="shared" si="1515"/>
        <v>-</v>
      </c>
      <c r="HO478" s="361" t="str">
        <f t="shared" si="1516"/>
        <v>-</v>
      </c>
      <c r="HP478" s="361" t="str">
        <f t="shared" si="1517"/>
        <v>-</v>
      </c>
      <c r="HQ478" s="361" t="str">
        <f t="shared" si="1518"/>
        <v>-</v>
      </c>
      <c r="HR478" s="361" t="str">
        <f t="shared" si="1519"/>
        <v>-</v>
      </c>
      <c r="HS478" s="361" t="str">
        <f t="shared" si="1520"/>
        <v>-</v>
      </c>
      <c r="HT478" s="361" t="str">
        <f t="shared" si="1521"/>
        <v>-</v>
      </c>
      <c r="HU478" s="361" t="str">
        <f t="shared" si="1522"/>
        <v>-</v>
      </c>
      <c r="HV478" s="361" t="str">
        <f t="shared" si="1523"/>
        <v>-</v>
      </c>
      <c r="HW478" s="361" t="str">
        <f t="shared" si="1524"/>
        <v>-</v>
      </c>
      <c r="HX478" s="361" t="str">
        <f t="shared" si="1525"/>
        <v>-</v>
      </c>
      <c r="HY478" s="361" t="str">
        <f t="shared" si="1526"/>
        <v>-</v>
      </c>
      <c r="HZ478" s="361" t="str">
        <f t="shared" si="1527"/>
        <v>-</v>
      </c>
      <c r="IA478" s="361" t="str">
        <f t="shared" si="1528"/>
        <v>-</v>
      </c>
      <c r="IB478" s="361" t="str">
        <f t="shared" si="1529"/>
        <v>-</v>
      </c>
      <c r="IC478" s="361" t="str">
        <f t="shared" si="1530"/>
        <v>-</v>
      </c>
      <c r="ID478" s="361" t="str">
        <f t="shared" si="1531"/>
        <v>-</v>
      </c>
      <c r="IE478" s="361" t="str">
        <f t="shared" si="1532"/>
        <v>-</v>
      </c>
      <c r="IF478" s="444" t="s">
        <v>1247</v>
      </c>
      <c r="IG478" s="56" t="str">
        <f t="shared" si="1668"/>
        <v>-</v>
      </c>
      <c r="IH478" s="56" t="str">
        <f t="shared" si="1669"/>
        <v>-</v>
      </c>
      <c r="II478" s="56" t="str">
        <f t="shared" si="1670"/>
        <v>-</v>
      </c>
      <c r="IJ478" s="56" t="str">
        <f t="shared" si="1671"/>
        <v>-</v>
      </c>
      <c r="IK478" s="56" t="str">
        <f t="shared" si="1533"/>
        <v>-</v>
      </c>
      <c r="IL478" s="56" t="str">
        <f t="shared" si="1534"/>
        <v>-</v>
      </c>
      <c r="IM478" s="56" t="str">
        <f t="shared" si="1535"/>
        <v>-</v>
      </c>
      <c r="IN478" s="56" t="str">
        <f t="shared" si="1536"/>
        <v>-</v>
      </c>
      <c r="IO478" s="56" t="str">
        <f t="shared" si="1537"/>
        <v>-</v>
      </c>
      <c r="IP478" s="56" t="str">
        <f t="shared" si="1538"/>
        <v>-</v>
      </c>
      <c r="IQ478" s="56" t="str">
        <f t="shared" si="1539"/>
        <v>-</v>
      </c>
      <c r="IR478" s="56" t="str">
        <f t="shared" si="1540"/>
        <v>-</v>
      </c>
      <c r="IS478" s="56" t="str">
        <f t="shared" si="1541"/>
        <v>-</v>
      </c>
      <c r="IT478" s="56" t="str">
        <f t="shared" si="1542"/>
        <v>-</v>
      </c>
      <c r="IU478" s="56" t="str">
        <f t="shared" si="1543"/>
        <v>-</v>
      </c>
      <c r="IV478" s="56" t="str">
        <f t="shared" si="1544"/>
        <v>-</v>
      </c>
      <c r="IW478" s="56" t="str">
        <f t="shared" si="1545"/>
        <v>-</v>
      </c>
      <c r="IX478" s="56" t="str">
        <f t="shared" si="1546"/>
        <v>-</v>
      </c>
      <c r="IY478" s="56" t="str">
        <f t="shared" si="1547"/>
        <v>-</v>
      </c>
      <c r="IZ478" s="56" t="str">
        <f t="shared" si="1548"/>
        <v>-</v>
      </c>
      <c r="JA478" s="56" t="str">
        <f t="shared" si="1549"/>
        <v>-</v>
      </c>
      <c r="JB478" s="56" t="str">
        <f t="shared" si="1550"/>
        <v>-</v>
      </c>
      <c r="JC478" s="56" t="str">
        <f t="shared" si="1551"/>
        <v>-</v>
      </c>
      <c r="JD478" s="56" t="str">
        <f t="shared" si="1552"/>
        <v>-</v>
      </c>
      <c r="JE478" s="56" t="str">
        <f t="shared" si="1553"/>
        <v>-</v>
      </c>
      <c r="JF478" s="56" t="str">
        <f t="shared" si="1554"/>
        <v>-</v>
      </c>
      <c r="JG478" s="56" t="str">
        <f t="shared" si="1555"/>
        <v>-</v>
      </c>
      <c r="JH478" s="56" t="str">
        <f t="shared" si="1556"/>
        <v>-</v>
      </c>
      <c r="JI478" s="56" t="str">
        <f t="shared" si="1557"/>
        <v>-</v>
      </c>
      <c r="JJ478" s="56" t="str">
        <f t="shared" si="1558"/>
        <v>-</v>
      </c>
      <c r="JK478" s="56" t="str">
        <f t="shared" si="1559"/>
        <v>-</v>
      </c>
      <c r="JL478" s="56" t="str">
        <f t="shared" si="1560"/>
        <v>-</v>
      </c>
      <c r="JM478" s="56" t="str">
        <f t="shared" si="1561"/>
        <v>-</v>
      </c>
      <c r="JN478" s="56" t="str">
        <f t="shared" si="1562"/>
        <v>-</v>
      </c>
      <c r="JO478" s="56" t="str">
        <f t="shared" si="1563"/>
        <v>-</v>
      </c>
      <c r="JP478" s="56" t="str">
        <f t="shared" si="1564"/>
        <v>-</v>
      </c>
      <c r="JQ478" s="56" t="str">
        <f t="shared" si="1565"/>
        <v>-</v>
      </c>
      <c r="JR478" s="56" t="str">
        <f t="shared" si="1566"/>
        <v>-</v>
      </c>
      <c r="JS478" s="56" t="str">
        <f t="shared" si="1567"/>
        <v>-</v>
      </c>
      <c r="JT478" s="56" t="str">
        <f t="shared" si="1568"/>
        <v>-</v>
      </c>
      <c r="JU478" s="56" t="str">
        <f t="shared" si="1569"/>
        <v>-</v>
      </c>
      <c r="JV478" s="56" t="str">
        <f t="shared" si="1570"/>
        <v>-</v>
      </c>
      <c r="JW478" s="56" t="str">
        <f t="shared" si="1571"/>
        <v>-</v>
      </c>
      <c r="JX478" s="56" t="str">
        <f t="shared" si="1572"/>
        <v>-</v>
      </c>
      <c r="JY478" s="56" t="str">
        <f t="shared" si="1573"/>
        <v>-</v>
      </c>
      <c r="JZ478" s="56" t="str">
        <f t="shared" si="1574"/>
        <v>-</v>
      </c>
      <c r="KA478" s="444" t="s">
        <v>1247</v>
      </c>
      <c r="KB478" s="360">
        <f>IF(ISNUMBER(INDEX($EQ$15:$GK$521,$B478,EO$11)),MAX(KB$14:KB477)+1,0)</f>
        <v>0</v>
      </c>
      <c r="KC478" s="360" t="str">
        <f t="shared" si="1672"/>
        <v/>
      </c>
      <c r="KD478" s="373" t="s">
        <v>2</v>
      </c>
      <c r="KE478" s="215"/>
      <c r="KF478" s="60"/>
      <c r="KG478" s="60"/>
      <c r="KH478" s="60"/>
      <c r="KI478" s="60"/>
      <c r="KJ478" s="60"/>
      <c r="KK478" s="60"/>
      <c r="KL478" s="60"/>
      <c r="KM478" s="60"/>
      <c r="KN478" s="60"/>
      <c r="KO478" s="60"/>
      <c r="KP478" s="60"/>
      <c r="KQ478" s="60"/>
      <c r="KR478" s="60"/>
      <c r="KS478" s="60"/>
      <c r="KT478" s="60"/>
      <c r="KU478" s="60"/>
      <c r="KV478" s="60"/>
      <c r="KW478" s="60"/>
      <c r="KX478" s="60"/>
      <c r="KY478" s="60"/>
      <c r="KZ478" s="283" t="str">
        <f t="shared" si="1575"/>
        <v/>
      </c>
      <c r="LA478" s="26"/>
      <c r="LB478" s="18"/>
      <c r="LC478" s="18"/>
      <c r="LD478" s="18"/>
      <c r="LE478" s="18"/>
      <c r="LF478" s="18"/>
      <c r="LG478" s="18"/>
      <c r="LH478" s="18"/>
      <c r="LI478" s="18"/>
      <c r="LJ478" s="18"/>
      <c r="LK478" s="18"/>
      <c r="LL478" s="18"/>
      <c r="LM478" s="18"/>
      <c r="LN478" s="63"/>
      <c r="LO478" s="251">
        <f t="shared" si="1576"/>
        <v>0</v>
      </c>
      <c r="LP478" s="251">
        <f t="shared" si="1577"/>
        <v>0</v>
      </c>
      <c r="LQ478" s="251">
        <f t="shared" si="1578"/>
        <v>0</v>
      </c>
      <c r="LR478" s="251">
        <f t="shared" si="1579"/>
        <v>0</v>
      </c>
      <c r="LS478" s="251">
        <f t="shared" si="1580"/>
        <v>0</v>
      </c>
      <c r="LT478" s="251">
        <f t="shared" si="1581"/>
        <v>0</v>
      </c>
      <c r="LU478" s="251">
        <f t="shared" si="1582"/>
        <v>0</v>
      </c>
      <c r="LV478" s="251">
        <f t="shared" si="1583"/>
        <v>0</v>
      </c>
      <c r="LW478" s="251">
        <f t="shared" si="1584"/>
        <v>0</v>
      </c>
      <c r="LX478" s="251">
        <f t="shared" si="1585"/>
        <v>0</v>
      </c>
      <c r="LY478" s="251">
        <f t="shared" si="1586"/>
        <v>0</v>
      </c>
      <c r="LZ478" s="251">
        <f t="shared" si="1587"/>
        <v>0</v>
      </c>
      <c r="MA478" s="63" t="str">
        <f t="shared" si="1588"/>
        <v/>
      </c>
      <c r="MB478" s="63" t="str">
        <f t="shared" si="1480"/>
        <v/>
      </c>
      <c r="MC478" s="63">
        <f t="shared" si="1481"/>
        <v>464</v>
      </c>
      <c r="MD478" s="63" t="str">
        <f t="shared" si="1482"/>
        <v/>
      </c>
      <c r="ME478" s="63" t="str">
        <f t="shared" si="1483"/>
        <v/>
      </c>
      <c r="MF478" s="315" t="str">
        <f t="shared" si="1589"/>
        <v/>
      </c>
      <c r="MG478" s="315">
        <f>IF(ISNUMBER(MATCH(EO478,$ME$15:$ME$520,0)),0,MAX(MG$14:MG477)+1)</f>
        <v>0</v>
      </c>
      <c r="MH478" s="315" t="str">
        <f t="shared" si="1590"/>
        <v/>
      </c>
      <c r="MI478" s="369"/>
      <c r="MJ478" s="68"/>
      <c r="MK478" s="18"/>
      <c r="ML478" s="242"/>
      <c r="MM478" s="242"/>
      <c r="MN478" s="59"/>
      <c r="MO478" s="59"/>
      <c r="MP478" s="285"/>
      <c r="MQ478" s="59"/>
      <c r="MR478" s="59"/>
      <c r="MS478" s="285"/>
      <c r="MT478" s="59"/>
      <c r="MU478" s="285"/>
      <c r="MV478" s="59"/>
      <c r="MW478" s="59"/>
      <c r="MX478" s="59"/>
      <c r="MY478" s="59"/>
      <c r="MZ478" s="59"/>
      <c r="NA478" s="59"/>
      <c r="NB478" s="59"/>
      <c r="NC478" s="59"/>
      <c r="ND478" s="59"/>
      <c r="NE478" s="59"/>
      <c r="NF478" s="59"/>
      <c r="NG478" s="59"/>
      <c r="NH478" s="59"/>
      <c r="NI478" s="59"/>
      <c r="NJ478" s="59"/>
      <c r="NK478" s="59"/>
      <c r="NL478" s="454"/>
      <c r="NM478" s="454"/>
      <c r="NN478" s="59"/>
      <c r="NO478" s="18"/>
      <c r="NP478" s="18"/>
      <c r="NQ478" s="18"/>
      <c r="NR478" s="18"/>
      <c r="NS478" s="18"/>
      <c r="NT478" s="18"/>
      <c r="NU478" s="18"/>
      <c r="NV478" s="18"/>
      <c r="NW478" s="18"/>
      <c r="NX478" s="18"/>
      <c r="NY478" s="18"/>
      <c r="NZ478" s="18"/>
      <c r="OA478" s="18"/>
      <c r="OB478" s="18"/>
      <c r="OC478" s="18"/>
      <c r="OZ478" s="59"/>
      <c r="PA478" s="251" t="str">
        <f t="shared" si="1591"/>
        <v/>
      </c>
      <c r="PB478" s="251" t="str">
        <f t="shared" si="1592"/>
        <v/>
      </c>
      <c r="PC478" s="251" t="str">
        <f t="shared" si="1593"/>
        <v/>
      </c>
      <c r="PD478" s="251" t="str">
        <f t="shared" si="1594"/>
        <v/>
      </c>
      <c r="PE478" s="251" t="str">
        <f t="shared" si="1595"/>
        <v/>
      </c>
      <c r="PF478" s="251" t="str">
        <f t="shared" si="1596"/>
        <v/>
      </c>
      <c r="PG478" s="251" t="str">
        <f t="shared" si="1597"/>
        <v/>
      </c>
      <c r="PH478" s="251" t="str">
        <f t="shared" si="1598"/>
        <v/>
      </c>
      <c r="PI478" s="251" t="str">
        <f t="shared" si="1599"/>
        <v/>
      </c>
      <c r="PJ478" s="251" t="str">
        <f t="shared" si="1600"/>
        <v/>
      </c>
      <c r="PK478" s="251" t="str">
        <f t="shared" si="1601"/>
        <v/>
      </c>
      <c r="PL478" s="251" t="str">
        <f t="shared" si="1602"/>
        <v/>
      </c>
      <c r="PM478" s="251" t="str">
        <f t="shared" si="1603"/>
        <v/>
      </c>
      <c r="PN478" s="251" t="str">
        <f t="shared" si="1604"/>
        <v/>
      </c>
      <c r="PO478" s="251" t="str">
        <f t="shared" si="1605"/>
        <v/>
      </c>
      <c r="PP478" s="251" t="str">
        <f t="shared" si="1606"/>
        <v/>
      </c>
      <c r="PQ478" s="251" t="str">
        <f t="shared" si="1607"/>
        <v/>
      </c>
      <c r="PR478" s="251" t="str">
        <f t="shared" si="1608"/>
        <v/>
      </c>
      <c r="PS478" s="251" t="str">
        <f t="shared" si="1609"/>
        <v/>
      </c>
      <c r="PT478" s="251" t="str">
        <f t="shared" si="1610"/>
        <v/>
      </c>
      <c r="PU478" s="251" t="str">
        <f t="shared" si="1611"/>
        <v/>
      </c>
      <c r="PV478" s="251" t="str">
        <f t="shared" si="1612"/>
        <v/>
      </c>
      <c r="PW478" s="251" t="str">
        <f t="shared" si="1613"/>
        <v/>
      </c>
      <c r="PX478" s="251" t="str">
        <f t="shared" si="1614"/>
        <v/>
      </c>
      <c r="PY478" s="251" t="str">
        <f t="shared" si="1615"/>
        <v/>
      </c>
      <c r="PZ478" s="251" t="str">
        <f t="shared" si="1616"/>
        <v/>
      </c>
      <c r="QA478" s="251" t="str">
        <f t="shared" si="1617"/>
        <v/>
      </c>
      <c r="QB478" s="251" t="str">
        <f t="shared" si="1618"/>
        <v/>
      </c>
      <c r="QC478" s="251" t="str">
        <f t="shared" si="1619"/>
        <v/>
      </c>
      <c r="QD478" s="251" t="str">
        <f t="shared" si="1620"/>
        <v/>
      </c>
      <c r="QE478" s="251" t="str">
        <f t="shared" si="1621"/>
        <v/>
      </c>
      <c r="QF478" s="63">
        <f t="shared" si="1622"/>
        <v>0</v>
      </c>
      <c r="QG478" s="59"/>
      <c r="QH478" s="59"/>
      <c r="QI478" s="59"/>
      <c r="QJ478" s="59"/>
      <c r="QK478" s="59"/>
      <c r="QL478" s="59"/>
      <c r="QM478" s="59"/>
      <c r="QN478" s="59"/>
    </row>
    <row r="479" spans="1:456" ht="6.75" customHeight="1" x14ac:dyDescent="0.25">
      <c r="A479" s="68"/>
      <c r="B479" s="389" t="str">
        <f t="shared" si="1484"/>
        <v/>
      </c>
      <c r="C479" s="72"/>
      <c r="D479" s="188"/>
      <c r="E479" s="59"/>
      <c r="F479" s="229"/>
      <c r="G479" s="295"/>
      <c r="H479" s="295"/>
      <c r="I479" s="229"/>
      <c r="J479" s="295"/>
      <c r="K479" s="295"/>
      <c r="L479" s="229"/>
      <c r="M479" s="295"/>
      <c r="N479" s="295"/>
      <c r="O479" s="229"/>
      <c r="P479" s="295"/>
      <c r="Q479" s="295"/>
      <c r="R479" s="229"/>
      <c r="S479" s="230"/>
      <c r="T479" s="231"/>
      <c r="U479" s="229"/>
      <c r="V479" s="230"/>
      <c r="W479" s="231"/>
      <c r="X479" s="229"/>
      <c r="Y479" s="230"/>
      <c r="Z479" s="231"/>
      <c r="AA479" s="229"/>
      <c r="AB479" s="295"/>
      <c r="AC479" s="295"/>
      <c r="AD479" s="229"/>
      <c r="AE479" s="295"/>
      <c r="AF479" s="295"/>
      <c r="AG479" s="229"/>
      <c r="AH479" s="295"/>
      <c r="AI479" s="295"/>
      <c r="AJ479" s="229"/>
      <c r="AK479" s="295"/>
      <c r="AL479" s="295"/>
      <c r="AM479" s="229"/>
      <c r="AN479" s="295"/>
      <c r="AO479" s="295"/>
      <c r="AP479" s="243"/>
      <c r="AQ479" s="295"/>
      <c r="AR479" s="290"/>
      <c r="AS479" s="243"/>
      <c r="AT479" s="295"/>
      <c r="AU479" s="290"/>
      <c r="AV479" s="229"/>
      <c r="AW479" s="230"/>
      <c r="AX479" s="231"/>
      <c r="AY479" s="229"/>
      <c r="AZ479" s="230"/>
      <c r="BA479" s="231"/>
      <c r="BB479" s="229"/>
      <c r="BC479" s="230"/>
      <c r="BD479" s="231"/>
      <c r="BE479" s="229"/>
      <c r="BF479" s="230"/>
      <c r="BG479" s="231"/>
      <c r="BH479" s="229"/>
      <c r="BI479" s="230"/>
      <c r="BJ479" s="231"/>
      <c r="BK479" s="243"/>
      <c r="BL479" s="230"/>
      <c r="BM479" s="231"/>
      <c r="BN479" s="243"/>
      <c r="BO479" s="230"/>
      <c r="BP479" s="231"/>
      <c r="BQ479" s="229"/>
      <c r="BR479" s="230"/>
      <c r="BS479" s="231"/>
      <c r="BT479" s="229"/>
      <c r="BU479" s="230"/>
      <c r="BV479" s="231"/>
      <c r="BW479" s="229"/>
      <c r="BX479" s="230"/>
      <c r="BY479" s="231"/>
      <c r="BZ479" s="229"/>
      <c r="CA479" s="230"/>
      <c r="CB479" s="231"/>
      <c r="CC479" s="229"/>
      <c r="CD479" s="230"/>
      <c r="CE479" s="231"/>
      <c r="CF479" s="331"/>
      <c r="CG479" s="332"/>
      <c r="CH479" s="385"/>
      <c r="CI479" s="331"/>
      <c r="CJ479" s="332"/>
      <c r="CK479" s="385"/>
      <c r="CL479" s="243"/>
      <c r="CM479" s="230"/>
      <c r="CN479" s="354"/>
      <c r="CO479" s="243"/>
      <c r="CP479" s="230"/>
      <c r="CQ479" s="231"/>
      <c r="CR479" s="331"/>
      <c r="CS479" s="332"/>
      <c r="CT479" s="333"/>
      <c r="CU479" s="229"/>
      <c r="CV479" s="230"/>
      <c r="CW479" s="231"/>
      <c r="CX479" s="331"/>
      <c r="CY479" s="332"/>
      <c r="CZ479" s="333"/>
      <c r="DA479" s="331"/>
      <c r="DB479" s="332"/>
      <c r="DC479" s="333"/>
      <c r="DD479" s="331"/>
      <c r="DE479" s="332"/>
      <c r="DF479" s="333"/>
      <c r="DG479" s="331"/>
      <c r="DH479" s="332"/>
      <c r="DI479" s="333"/>
      <c r="DJ479" s="229"/>
      <c r="DK479" s="230"/>
      <c r="DL479" s="231"/>
      <c r="DM479" s="229"/>
      <c r="DN479" s="230"/>
      <c r="DO479" s="231"/>
      <c r="DP479" s="331"/>
      <c r="DQ479" s="332"/>
      <c r="DR479" s="333"/>
      <c r="DS479" s="331"/>
      <c r="DT479" s="332"/>
      <c r="DU479" s="333"/>
      <c r="DV479" s="331"/>
      <c r="DW479" s="332"/>
      <c r="DX479" s="333"/>
      <c r="DY479" s="331"/>
      <c r="DZ479" s="332"/>
      <c r="EA479" s="333"/>
      <c r="EB479" s="331"/>
      <c r="EC479" s="332"/>
      <c r="ED479" s="333"/>
      <c r="EE479" s="331"/>
      <c r="EF479" s="332"/>
      <c r="EG479" s="333"/>
      <c r="EH479" s="229"/>
      <c r="EI479" s="230"/>
      <c r="EJ479" s="231"/>
      <c r="EK479" s="229"/>
      <c r="EL479" s="230"/>
      <c r="EM479" s="231"/>
      <c r="EN479" s="244"/>
      <c r="EO479" s="269" t="str">
        <f t="shared" si="1485"/>
        <v/>
      </c>
      <c r="EP479" s="444" t="s">
        <v>1247</v>
      </c>
      <c r="EQ479" s="360" t="str">
        <f t="shared" si="1623"/>
        <v/>
      </c>
      <c r="ER479" s="360" t="str">
        <f t="shared" si="1624"/>
        <v/>
      </c>
      <c r="ES479" s="360" t="str">
        <f t="shared" si="1625"/>
        <v/>
      </c>
      <c r="ET479" s="360" t="str">
        <f t="shared" si="1626"/>
        <v/>
      </c>
      <c r="EU479" s="360" t="str">
        <f t="shared" si="1627"/>
        <v/>
      </c>
      <c r="EV479" s="360" t="str">
        <f t="shared" si="1628"/>
        <v/>
      </c>
      <c r="EW479" s="360" t="str">
        <f t="shared" si="1629"/>
        <v/>
      </c>
      <c r="EX479" s="360" t="str">
        <f t="shared" si="1630"/>
        <v/>
      </c>
      <c r="EY479" s="360" t="str">
        <f t="shared" si="1631"/>
        <v/>
      </c>
      <c r="EZ479" s="360" t="str">
        <f t="shared" si="1632"/>
        <v/>
      </c>
      <c r="FA479" s="360" t="str">
        <f t="shared" si="1633"/>
        <v/>
      </c>
      <c r="FB479" s="360" t="str">
        <f t="shared" si="1634"/>
        <v/>
      </c>
      <c r="FC479" s="360" t="str">
        <f t="shared" si="1635"/>
        <v/>
      </c>
      <c r="FD479" s="360" t="str">
        <f t="shared" si="1636"/>
        <v/>
      </c>
      <c r="FE479" s="360" t="str">
        <f t="shared" si="1637"/>
        <v/>
      </c>
      <c r="FF479" s="360" t="str">
        <f t="shared" si="1638"/>
        <v/>
      </c>
      <c r="FG479" s="360" t="str">
        <f t="shared" si="1639"/>
        <v/>
      </c>
      <c r="FH479" s="360" t="str">
        <f t="shared" si="1640"/>
        <v/>
      </c>
      <c r="FI479" s="360" t="str">
        <f t="shared" si="1641"/>
        <v/>
      </c>
      <c r="FJ479" s="360" t="str">
        <f t="shared" si="1642"/>
        <v/>
      </c>
      <c r="FK479" s="360" t="str">
        <f t="shared" si="1643"/>
        <v/>
      </c>
      <c r="FL479" s="360" t="str">
        <f t="shared" si="1644"/>
        <v/>
      </c>
      <c r="FM479" s="360" t="str">
        <f t="shared" si="1645"/>
        <v/>
      </c>
      <c r="FN479" s="360" t="str">
        <f t="shared" si="1646"/>
        <v/>
      </c>
      <c r="FO479" s="360" t="str">
        <f t="shared" si="1647"/>
        <v/>
      </c>
      <c r="FP479" s="360" t="str">
        <f t="shared" si="1648"/>
        <v/>
      </c>
      <c r="FQ479" s="360" t="str">
        <f t="shared" si="1649"/>
        <v/>
      </c>
      <c r="FR479" s="360" t="str">
        <f t="shared" si="1650"/>
        <v/>
      </c>
      <c r="FS479" s="360" t="str">
        <f t="shared" si="1651"/>
        <v/>
      </c>
      <c r="FT479" s="360" t="str">
        <f t="shared" si="1486"/>
        <v/>
      </c>
      <c r="FU479" s="360" t="str">
        <f t="shared" si="1652"/>
        <v/>
      </c>
      <c r="FV479" s="360" t="str">
        <f t="shared" si="1653"/>
        <v/>
      </c>
      <c r="FW479" s="360" t="str">
        <f t="shared" si="1654"/>
        <v/>
      </c>
      <c r="FX479" s="360" t="str">
        <f t="shared" si="1655"/>
        <v/>
      </c>
      <c r="FY479" s="360" t="str">
        <f t="shared" si="1656"/>
        <v/>
      </c>
      <c r="FZ479" s="360" t="str">
        <f t="shared" si="1657"/>
        <v/>
      </c>
      <c r="GA479" s="360" t="str">
        <f t="shared" si="1658"/>
        <v/>
      </c>
      <c r="GB479" s="360" t="str">
        <f t="shared" si="1659"/>
        <v/>
      </c>
      <c r="GC479" s="360" t="str">
        <f t="shared" si="1660"/>
        <v/>
      </c>
      <c r="GD479" s="360" t="str">
        <f t="shared" si="1661"/>
        <v/>
      </c>
      <c r="GE479" s="360" t="str">
        <f t="shared" si="1662"/>
        <v/>
      </c>
      <c r="GF479" s="360" t="str">
        <f t="shared" si="1663"/>
        <v/>
      </c>
      <c r="GG479" s="360" t="str">
        <f t="shared" si="1664"/>
        <v/>
      </c>
      <c r="GH479" s="360" t="str">
        <f t="shared" si="1665"/>
        <v/>
      </c>
      <c r="GI479" s="360" t="str">
        <f t="shared" si="1666"/>
        <v/>
      </c>
      <c r="GJ479" s="360" t="str">
        <f t="shared" si="1667"/>
        <v/>
      </c>
      <c r="GK479" s="444" t="s">
        <v>1247</v>
      </c>
      <c r="GL479" s="361" t="str">
        <f t="shared" si="1487"/>
        <v>-</v>
      </c>
      <c r="GM479" s="361" t="str">
        <f t="shared" si="1488"/>
        <v>-</v>
      </c>
      <c r="GN479" s="361" t="str">
        <f t="shared" si="1489"/>
        <v>-</v>
      </c>
      <c r="GO479" s="361" t="str">
        <f t="shared" si="1490"/>
        <v>-</v>
      </c>
      <c r="GP479" s="361" t="str">
        <f t="shared" si="1491"/>
        <v>-</v>
      </c>
      <c r="GQ479" s="361" t="str">
        <f t="shared" si="1492"/>
        <v>-</v>
      </c>
      <c r="GR479" s="361" t="str">
        <f t="shared" si="1493"/>
        <v>-</v>
      </c>
      <c r="GS479" s="361" t="str">
        <f t="shared" si="1494"/>
        <v>-</v>
      </c>
      <c r="GT479" s="361" t="str">
        <f t="shared" si="1495"/>
        <v>-</v>
      </c>
      <c r="GU479" s="361" t="str">
        <f t="shared" si="1496"/>
        <v>-</v>
      </c>
      <c r="GV479" s="361" t="str">
        <f t="shared" si="1497"/>
        <v>-</v>
      </c>
      <c r="GW479" s="361" t="str">
        <f t="shared" si="1498"/>
        <v>-</v>
      </c>
      <c r="GX479" s="361" t="str">
        <f t="shared" si="1499"/>
        <v>-</v>
      </c>
      <c r="GY479" s="361" t="str">
        <f t="shared" si="1500"/>
        <v>-</v>
      </c>
      <c r="GZ479" s="361" t="str">
        <f t="shared" si="1501"/>
        <v>-</v>
      </c>
      <c r="HA479" s="361" t="str">
        <f t="shared" si="1502"/>
        <v>-</v>
      </c>
      <c r="HB479" s="361" t="str">
        <f t="shared" si="1503"/>
        <v>-</v>
      </c>
      <c r="HC479" s="361" t="str">
        <f t="shared" si="1504"/>
        <v>-</v>
      </c>
      <c r="HD479" s="361" t="str">
        <f t="shared" si="1505"/>
        <v>-</v>
      </c>
      <c r="HE479" s="361" t="str">
        <f t="shared" si="1506"/>
        <v>-</v>
      </c>
      <c r="HF479" s="361" t="str">
        <f t="shared" si="1507"/>
        <v>-</v>
      </c>
      <c r="HG479" s="361" t="str">
        <f t="shared" si="1508"/>
        <v>-</v>
      </c>
      <c r="HH479" s="361" t="str">
        <f t="shared" si="1509"/>
        <v>-</v>
      </c>
      <c r="HI479" s="361" t="str">
        <f t="shared" si="1510"/>
        <v>-</v>
      </c>
      <c r="HJ479" s="361" t="str">
        <f t="shared" si="1511"/>
        <v>-</v>
      </c>
      <c r="HK479" s="361" t="str">
        <f t="shared" si="1512"/>
        <v>-</v>
      </c>
      <c r="HL479" s="361" t="str">
        <f t="shared" si="1513"/>
        <v>-</v>
      </c>
      <c r="HM479" s="361" t="str">
        <f t="shared" si="1514"/>
        <v>-</v>
      </c>
      <c r="HN479" s="361" t="str">
        <f t="shared" si="1515"/>
        <v>-</v>
      </c>
      <c r="HO479" s="361" t="str">
        <f t="shared" si="1516"/>
        <v>-</v>
      </c>
      <c r="HP479" s="361" t="str">
        <f t="shared" si="1517"/>
        <v>-</v>
      </c>
      <c r="HQ479" s="361" t="str">
        <f t="shared" si="1518"/>
        <v>-</v>
      </c>
      <c r="HR479" s="361" t="str">
        <f t="shared" si="1519"/>
        <v>-</v>
      </c>
      <c r="HS479" s="361" t="str">
        <f t="shared" si="1520"/>
        <v>-</v>
      </c>
      <c r="HT479" s="361" t="str">
        <f t="shared" si="1521"/>
        <v>-</v>
      </c>
      <c r="HU479" s="361" t="str">
        <f t="shared" si="1522"/>
        <v>-</v>
      </c>
      <c r="HV479" s="361" t="str">
        <f t="shared" si="1523"/>
        <v>-</v>
      </c>
      <c r="HW479" s="361" t="str">
        <f t="shared" si="1524"/>
        <v>-</v>
      </c>
      <c r="HX479" s="361" t="str">
        <f t="shared" si="1525"/>
        <v>-</v>
      </c>
      <c r="HY479" s="361" t="str">
        <f t="shared" si="1526"/>
        <v>-</v>
      </c>
      <c r="HZ479" s="361" t="str">
        <f t="shared" si="1527"/>
        <v>-</v>
      </c>
      <c r="IA479" s="361" t="str">
        <f t="shared" si="1528"/>
        <v>-</v>
      </c>
      <c r="IB479" s="361" t="str">
        <f t="shared" si="1529"/>
        <v>-</v>
      </c>
      <c r="IC479" s="361" t="str">
        <f t="shared" si="1530"/>
        <v>-</v>
      </c>
      <c r="ID479" s="361" t="str">
        <f t="shared" si="1531"/>
        <v>-</v>
      </c>
      <c r="IE479" s="361" t="str">
        <f t="shared" si="1532"/>
        <v>-</v>
      </c>
      <c r="IF479" s="444" t="s">
        <v>1247</v>
      </c>
      <c r="IG479" s="56" t="str">
        <f t="shared" si="1668"/>
        <v>-</v>
      </c>
      <c r="IH479" s="56" t="str">
        <f t="shared" si="1669"/>
        <v>-</v>
      </c>
      <c r="II479" s="56" t="str">
        <f t="shared" si="1670"/>
        <v>-</v>
      </c>
      <c r="IJ479" s="56" t="str">
        <f t="shared" si="1671"/>
        <v>-</v>
      </c>
      <c r="IK479" s="56" t="str">
        <f t="shared" si="1533"/>
        <v>-</v>
      </c>
      <c r="IL479" s="56" t="str">
        <f t="shared" si="1534"/>
        <v>-</v>
      </c>
      <c r="IM479" s="56" t="str">
        <f t="shared" si="1535"/>
        <v>-</v>
      </c>
      <c r="IN479" s="56" t="str">
        <f t="shared" si="1536"/>
        <v>-</v>
      </c>
      <c r="IO479" s="56" t="str">
        <f t="shared" si="1537"/>
        <v>-</v>
      </c>
      <c r="IP479" s="56" t="str">
        <f t="shared" si="1538"/>
        <v>-</v>
      </c>
      <c r="IQ479" s="56" t="str">
        <f t="shared" si="1539"/>
        <v>-</v>
      </c>
      <c r="IR479" s="56" t="str">
        <f t="shared" si="1540"/>
        <v>-</v>
      </c>
      <c r="IS479" s="56" t="str">
        <f t="shared" si="1541"/>
        <v>-</v>
      </c>
      <c r="IT479" s="56" t="str">
        <f t="shared" si="1542"/>
        <v>-</v>
      </c>
      <c r="IU479" s="56" t="str">
        <f t="shared" si="1543"/>
        <v>-</v>
      </c>
      <c r="IV479" s="56" t="str">
        <f t="shared" si="1544"/>
        <v>-</v>
      </c>
      <c r="IW479" s="56" t="str">
        <f t="shared" si="1545"/>
        <v>-</v>
      </c>
      <c r="IX479" s="56" t="str">
        <f t="shared" si="1546"/>
        <v>-</v>
      </c>
      <c r="IY479" s="56" t="str">
        <f t="shared" si="1547"/>
        <v>-</v>
      </c>
      <c r="IZ479" s="56" t="str">
        <f t="shared" si="1548"/>
        <v>-</v>
      </c>
      <c r="JA479" s="56" t="str">
        <f t="shared" si="1549"/>
        <v>-</v>
      </c>
      <c r="JB479" s="56" t="str">
        <f t="shared" si="1550"/>
        <v>-</v>
      </c>
      <c r="JC479" s="56" t="str">
        <f t="shared" si="1551"/>
        <v>-</v>
      </c>
      <c r="JD479" s="56" t="str">
        <f t="shared" si="1552"/>
        <v>-</v>
      </c>
      <c r="JE479" s="56" t="str">
        <f t="shared" si="1553"/>
        <v>-</v>
      </c>
      <c r="JF479" s="56" t="str">
        <f t="shared" si="1554"/>
        <v>-</v>
      </c>
      <c r="JG479" s="56" t="str">
        <f t="shared" si="1555"/>
        <v>-</v>
      </c>
      <c r="JH479" s="56" t="str">
        <f t="shared" si="1556"/>
        <v>-</v>
      </c>
      <c r="JI479" s="56" t="str">
        <f t="shared" si="1557"/>
        <v>-</v>
      </c>
      <c r="JJ479" s="56" t="str">
        <f t="shared" si="1558"/>
        <v>-</v>
      </c>
      <c r="JK479" s="56" t="str">
        <f t="shared" si="1559"/>
        <v>-</v>
      </c>
      <c r="JL479" s="56" t="str">
        <f t="shared" si="1560"/>
        <v>-</v>
      </c>
      <c r="JM479" s="56" t="str">
        <f t="shared" si="1561"/>
        <v>-</v>
      </c>
      <c r="JN479" s="56" t="str">
        <f t="shared" si="1562"/>
        <v>-</v>
      </c>
      <c r="JO479" s="56" t="str">
        <f t="shared" si="1563"/>
        <v>-</v>
      </c>
      <c r="JP479" s="56" t="str">
        <f t="shared" si="1564"/>
        <v>-</v>
      </c>
      <c r="JQ479" s="56" t="str">
        <f t="shared" si="1565"/>
        <v>-</v>
      </c>
      <c r="JR479" s="56" t="str">
        <f t="shared" si="1566"/>
        <v>-</v>
      </c>
      <c r="JS479" s="56" t="str">
        <f t="shared" si="1567"/>
        <v>-</v>
      </c>
      <c r="JT479" s="56" t="str">
        <f t="shared" si="1568"/>
        <v>-</v>
      </c>
      <c r="JU479" s="56" t="str">
        <f t="shared" si="1569"/>
        <v>-</v>
      </c>
      <c r="JV479" s="56" t="str">
        <f t="shared" si="1570"/>
        <v>-</v>
      </c>
      <c r="JW479" s="56" t="str">
        <f t="shared" si="1571"/>
        <v>-</v>
      </c>
      <c r="JX479" s="56" t="str">
        <f t="shared" si="1572"/>
        <v>-</v>
      </c>
      <c r="JY479" s="56" t="str">
        <f t="shared" si="1573"/>
        <v>-</v>
      </c>
      <c r="JZ479" s="56" t="str">
        <f t="shared" si="1574"/>
        <v>-</v>
      </c>
      <c r="KA479" s="444" t="s">
        <v>1247</v>
      </c>
      <c r="KB479" s="360">
        <f>IF(ISNUMBER(INDEX($EQ$15:$GK$521,$B479,EO$11)),MAX(KB$14:KB478)+1,0)</f>
        <v>0</v>
      </c>
      <c r="KC479" s="360" t="str">
        <f t="shared" si="1672"/>
        <v/>
      </c>
      <c r="KD479" s="373" t="s">
        <v>2</v>
      </c>
      <c r="KE479" s="215"/>
      <c r="KF479" s="60"/>
      <c r="KG479" s="60"/>
      <c r="KH479" s="60"/>
      <c r="KI479" s="60"/>
      <c r="KJ479" s="60"/>
      <c r="KK479" s="60"/>
      <c r="KL479" s="60"/>
      <c r="KM479" s="60"/>
      <c r="KN479" s="60"/>
      <c r="KO479" s="60"/>
      <c r="KP479" s="60"/>
      <c r="KQ479" s="60"/>
      <c r="KR479" s="60"/>
      <c r="KS479" s="60"/>
      <c r="KT479" s="60"/>
      <c r="KU479" s="60"/>
      <c r="KV479" s="60"/>
      <c r="KW479" s="60"/>
      <c r="KX479" s="60"/>
      <c r="KY479" s="60"/>
      <c r="KZ479" s="283" t="str">
        <f t="shared" si="1575"/>
        <v/>
      </c>
      <c r="LA479" s="26"/>
      <c r="LB479" s="18"/>
      <c r="LC479" s="18"/>
      <c r="LD479" s="18"/>
      <c r="LE479" s="18"/>
      <c r="LF479" s="18"/>
      <c r="LG479" s="18"/>
      <c r="LH479" s="18"/>
      <c r="LI479" s="18"/>
      <c r="LJ479" s="18"/>
      <c r="LK479" s="18"/>
      <c r="LL479" s="18"/>
      <c r="LM479" s="18"/>
      <c r="LN479" s="63"/>
      <c r="LO479" s="251">
        <f t="shared" si="1576"/>
        <v>0</v>
      </c>
      <c r="LP479" s="251">
        <f t="shared" si="1577"/>
        <v>0</v>
      </c>
      <c r="LQ479" s="251">
        <f t="shared" si="1578"/>
        <v>0</v>
      </c>
      <c r="LR479" s="251">
        <f t="shared" si="1579"/>
        <v>0</v>
      </c>
      <c r="LS479" s="251">
        <f t="shared" si="1580"/>
        <v>0</v>
      </c>
      <c r="LT479" s="251">
        <f t="shared" si="1581"/>
        <v>0</v>
      </c>
      <c r="LU479" s="251">
        <f t="shared" si="1582"/>
        <v>0</v>
      </c>
      <c r="LV479" s="251">
        <f t="shared" si="1583"/>
        <v>0</v>
      </c>
      <c r="LW479" s="251">
        <f t="shared" si="1584"/>
        <v>0</v>
      </c>
      <c r="LX479" s="251">
        <f t="shared" si="1585"/>
        <v>0</v>
      </c>
      <c r="LY479" s="251">
        <f t="shared" si="1586"/>
        <v>0</v>
      </c>
      <c r="LZ479" s="251">
        <f t="shared" si="1587"/>
        <v>0</v>
      </c>
      <c r="MA479" s="63" t="str">
        <f t="shared" si="1588"/>
        <v/>
      </c>
      <c r="MB479" s="63" t="str">
        <f t="shared" si="1480"/>
        <v/>
      </c>
      <c r="MC479" s="63">
        <f t="shared" si="1481"/>
        <v>465</v>
      </c>
      <c r="MD479" s="63" t="str">
        <f t="shared" si="1482"/>
        <v/>
      </c>
      <c r="ME479" s="63" t="str">
        <f t="shared" si="1483"/>
        <v/>
      </c>
      <c r="MF479" s="315" t="str">
        <f t="shared" si="1589"/>
        <v/>
      </c>
      <c r="MG479" s="315">
        <f>IF(ISNUMBER(MATCH(EO479,$ME$15:$ME$520,0)),0,MAX(MG$14:MG478)+1)</f>
        <v>0</v>
      </c>
      <c r="MH479" s="315" t="str">
        <f t="shared" si="1590"/>
        <v/>
      </c>
      <c r="MI479" s="369"/>
      <c r="MJ479" s="68"/>
      <c r="MK479" s="18"/>
      <c r="ML479" s="242"/>
      <c r="MM479" s="242"/>
      <c r="MN479" s="59"/>
      <c r="MO479" s="59"/>
      <c r="MP479" s="285"/>
      <c r="MQ479" s="59"/>
      <c r="MR479" s="59"/>
      <c r="MS479" s="285"/>
      <c r="MT479" s="59"/>
      <c r="MU479" s="285"/>
      <c r="MV479" s="59"/>
      <c r="MW479" s="59"/>
      <c r="MX479" s="59"/>
      <c r="MY479" s="59"/>
      <c r="MZ479" s="59"/>
      <c r="NA479" s="59"/>
      <c r="NB479" s="59"/>
      <c r="NC479" s="59"/>
      <c r="ND479" s="59"/>
      <c r="NE479" s="59"/>
      <c r="NF479" s="59"/>
      <c r="NG479" s="59"/>
      <c r="NH479" s="59"/>
      <c r="NI479" s="59"/>
      <c r="NJ479" s="59"/>
      <c r="NK479" s="59"/>
      <c r="NL479" s="454"/>
      <c r="NM479" s="454"/>
      <c r="NN479" s="59"/>
      <c r="NO479" s="18"/>
      <c r="NP479" s="18"/>
      <c r="NQ479" s="18"/>
      <c r="NR479" s="18"/>
      <c r="NS479" s="18"/>
      <c r="NT479" s="18"/>
      <c r="NU479" s="18"/>
      <c r="NV479" s="18"/>
      <c r="NW479" s="18"/>
      <c r="NX479" s="18"/>
      <c r="NY479" s="18"/>
      <c r="NZ479" s="18"/>
      <c r="OA479" s="18"/>
      <c r="OB479" s="18"/>
      <c r="OC479" s="18"/>
      <c r="OZ479" s="59"/>
      <c r="PA479" s="251" t="str">
        <f t="shared" si="1591"/>
        <v/>
      </c>
      <c r="PB479" s="251" t="str">
        <f t="shared" si="1592"/>
        <v/>
      </c>
      <c r="PC479" s="251" t="str">
        <f t="shared" si="1593"/>
        <v/>
      </c>
      <c r="PD479" s="251" t="str">
        <f t="shared" si="1594"/>
        <v/>
      </c>
      <c r="PE479" s="251" t="str">
        <f t="shared" si="1595"/>
        <v/>
      </c>
      <c r="PF479" s="251" t="str">
        <f t="shared" si="1596"/>
        <v/>
      </c>
      <c r="PG479" s="251" t="str">
        <f t="shared" si="1597"/>
        <v/>
      </c>
      <c r="PH479" s="251" t="str">
        <f t="shared" si="1598"/>
        <v/>
      </c>
      <c r="PI479" s="251" t="str">
        <f t="shared" si="1599"/>
        <v/>
      </c>
      <c r="PJ479" s="251" t="str">
        <f t="shared" si="1600"/>
        <v/>
      </c>
      <c r="PK479" s="251" t="str">
        <f t="shared" si="1601"/>
        <v/>
      </c>
      <c r="PL479" s="251" t="str">
        <f t="shared" si="1602"/>
        <v/>
      </c>
      <c r="PM479" s="251" t="str">
        <f t="shared" si="1603"/>
        <v/>
      </c>
      <c r="PN479" s="251" t="str">
        <f t="shared" si="1604"/>
        <v/>
      </c>
      <c r="PO479" s="251" t="str">
        <f t="shared" si="1605"/>
        <v/>
      </c>
      <c r="PP479" s="251" t="str">
        <f t="shared" si="1606"/>
        <v/>
      </c>
      <c r="PQ479" s="251" t="str">
        <f t="shared" si="1607"/>
        <v/>
      </c>
      <c r="PR479" s="251" t="str">
        <f t="shared" si="1608"/>
        <v/>
      </c>
      <c r="PS479" s="251" t="str">
        <f t="shared" si="1609"/>
        <v/>
      </c>
      <c r="PT479" s="251" t="str">
        <f t="shared" si="1610"/>
        <v/>
      </c>
      <c r="PU479" s="251" t="str">
        <f t="shared" si="1611"/>
        <v/>
      </c>
      <c r="PV479" s="251" t="str">
        <f t="shared" si="1612"/>
        <v/>
      </c>
      <c r="PW479" s="251" t="str">
        <f t="shared" si="1613"/>
        <v/>
      </c>
      <c r="PX479" s="251" t="str">
        <f t="shared" si="1614"/>
        <v/>
      </c>
      <c r="PY479" s="251" t="str">
        <f t="shared" si="1615"/>
        <v/>
      </c>
      <c r="PZ479" s="251" t="str">
        <f t="shared" si="1616"/>
        <v/>
      </c>
      <c r="QA479" s="251" t="str">
        <f t="shared" si="1617"/>
        <v/>
      </c>
      <c r="QB479" s="251" t="str">
        <f t="shared" si="1618"/>
        <v/>
      </c>
      <c r="QC479" s="251" t="str">
        <f t="shared" si="1619"/>
        <v/>
      </c>
      <c r="QD479" s="251" t="str">
        <f t="shared" si="1620"/>
        <v/>
      </c>
      <c r="QE479" s="251" t="str">
        <f t="shared" si="1621"/>
        <v/>
      </c>
      <c r="QF479" s="63">
        <f t="shared" si="1622"/>
        <v>0</v>
      </c>
      <c r="QG479" s="59"/>
      <c r="QH479" s="59"/>
      <c r="QI479" s="59"/>
      <c r="QJ479" s="59"/>
      <c r="QK479" s="59"/>
      <c r="QL479" s="59"/>
      <c r="QM479" s="59"/>
      <c r="QN479" s="59"/>
    </row>
    <row r="480" spans="1:456" ht="6.75" customHeight="1" x14ac:dyDescent="0.25">
      <c r="A480" s="68"/>
      <c r="B480" s="389" t="str">
        <f t="shared" si="1484"/>
        <v/>
      </c>
      <c r="C480" s="72"/>
      <c r="D480" s="188"/>
      <c r="E480" s="59"/>
      <c r="F480" s="229"/>
      <c r="G480" s="295"/>
      <c r="H480" s="295"/>
      <c r="I480" s="229"/>
      <c r="J480" s="295"/>
      <c r="K480" s="295"/>
      <c r="L480" s="229"/>
      <c r="M480" s="295"/>
      <c r="N480" s="295"/>
      <c r="O480" s="229"/>
      <c r="P480" s="295"/>
      <c r="Q480" s="295"/>
      <c r="R480" s="229"/>
      <c r="S480" s="230"/>
      <c r="T480" s="231"/>
      <c r="U480" s="229"/>
      <c r="V480" s="230"/>
      <c r="W480" s="231"/>
      <c r="X480" s="229"/>
      <c r="Y480" s="230"/>
      <c r="Z480" s="231"/>
      <c r="AA480" s="229"/>
      <c r="AB480" s="295"/>
      <c r="AC480" s="295"/>
      <c r="AD480" s="229"/>
      <c r="AE480" s="295"/>
      <c r="AF480" s="295"/>
      <c r="AG480" s="229"/>
      <c r="AH480" s="295"/>
      <c r="AI480" s="295"/>
      <c r="AJ480" s="229"/>
      <c r="AK480" s="295"/>
      <c r="AL480" s="295"/>
      <c r="AM480" s="229"/>
      <c r="AN480" s="295"/>
      <c r="AO480" s="295"/>
      <c r="AP480" s="243"/>
      <c r="AQ480" s="295"/>
      <c r="AR480" s="290"/>
      <c r="AS480" s="243"/>
      <c r="AT480" s="295"/>
      <c r="AU480" s="290"/>
      <c r="AV480" s="229"/>
      <c r="AW480" s="230"/>
      <c r="AX480" s="231"/>
      <c r="AY480" s="229"/>
      <c r="AZ480" s="230"/>
      <c r="BA480" s="231"/>
      <c r="BB480" s="229"/>
      <c r="BC480" s="230"/>
      <c r="BD480" s="231"/>
      <c r="BE480" s="229"/>
      <c r="BF480" s="230"/>
      <c r="BG480" s="231"/>
      <c r="BH480" s="229"/>
      <c r="BI480" s="230"/>
      <c r="BJ480" s="231"/>
      <c r="BK480" s="243"/>
      <c r="BL480" s="230"/>
      <c r="BM480" s="231"/>
      <c r="BN480" s="243"/>
      <c r="BO480" s="230"/>
      <c r="BP480" s="231"/>
      <c r="BQ480" s="229"/>
      <c r="BR480" s="230"/>
      <c r="BS480" s="231"/>
      <c r="BT480" s="229"/>
      <c r="BU480" s="230"/>
      <c r="BV480" s="231"/>
      <c r="BW480" s="229"/>
      <c r="BX480" s="230"/>
      <c r="BY480" s="231"/>
      <c r="BZ480" s="229"/>
      <c r="CA480" s="230"/>
      <c r="CB480" s="231"/>
      <c r="CC480" s="229"/>
      <c r="CD480" s="230"/>
      <c r="CE480" s="231"/>
      <c r="CF480" s="331"/>
      <c r="CG480" s="332"/>
      <c r="CH480" s="385"/>
      <c r="CI480" s="331"/>
      <c r="CJ480" s="332"/>
      <c r="CK480" s="385"/>
      <c r="CL480" s="243"/>
      <c r="CM480" s="230"/>
      <c r="CN480" s="354"/>
      <c r="CO480" s="243"/>
      <c r="CP480" s="230"/>
      <c r="CQ480" s="231"/>
      <c r="CR480" s="331"/>
      <c r="CS480" s="332"/>
      <c r="CT480" s="333"/>
      <c r="CU480" s="229"/>
      <c r="CV480" s="230"/>
      <c r="CW480" s="231"/>
      <c r="CX480" s="331"/>
      <c r="CY480" s="332"/>
      <c r="CZ480" s="333"/>
      <c r="DA480" s="331"/>
      <c r="DB480" s="332"/>
      <c r="DC480" s="333"/>
      <c r="DD480" s="331"/>
      <c r="DE480" s="332"/>
      <c r="DF480" s="333"/>
      <c r="DG480" s="331"/>
      <c r="DH480" s="332"/>
      <c r="DI480" s="333"/>
      <c r="DJ480" s="229"/>
      <c r="DK480" s="230"/>
      <c r="DL480" s="231"/>
      <c r="DM480" s="229"/>
      <c r="DN480" s="230"/>
      <c r="DO480" s="231"/>
      <c r="DP480" s="331"/>
      <c r="DQ480" s="332"/>
      <c r="DR480" s="333"/>
      <c r="DS480" s="331"/>
      <c r="DT480" s="332"/>
      <c r="DU480" s="333"/>
      <c r="DV480" s="331"/>
      <c r="DW480" s="332"/>
      <c r="DX480" s="333"/>
      <c r="DY480" s="331"/>
      <c r="DZ480" s="332"/>
      <c r="EA480" s="333"/>
      <c r="EB480" s="331"/>
      <c r="EC480" s="332"/>
      <c r="ED480" s="333"/>
      <c r="EE480" s="331"/>
      <c r="EF480" s="332"/>
      <c r="EG480" s="333"/>
      <c r="EH480" s="229"/>
      <c r="EI480" s="230"/>
      <c r="EJ480" s="231"/>
      <c r="EK480" s="229"/>
      <c r="EL480" s="230"/>
      <c r="EM480" s="231"/>
      <c r="EN480" s="244"/>
      <c r="EO480" s="269" t="str">
        <f t="shared" si="1485"/>
        <v/>
      </c>
      <c r="EP480" s="444" t="s">
        <v>1247</v>
      </c>
      <c r="EQ480" s="360" t="str">
        <f t="shared" si="1623"/>
        <v/>
      </c>
      <c r="ER480" s="360" t="str">
        <f t="shared" si="1624"/>
        <v/>
      </c>
      <c r="ES480" s="360" t="str">
        <f t="shared" si="1625"/>
        <v/>
      </c>
      <c r="ET480" s="360" t="str">
        <f t="shared" si="1626"/>
        <v/>
      </c>
      <c r="EU480" s="360" t="str">
        <f t="shared" si="1627"/>
        <v/>
      </c>
      <c r="EV480" s="360" t="str">
        <f t="shared" si="1628"/>
        <v/>
      </c>
      <c r="EW480" s="360" t="str">
        <f t="shared" si="1629"/>
        <v/>
      </c>
      <c r="EX480" s="360" t="str">
        <f t="shared" si="1630"/>
        <v/>
      </c>
      <c r="EY480" s="360" t="str">
        <f t="shared" si="1631"/>
        <v/>
      </c>
      <c r="EZ480" s="360" t="str">
        <f t="shared" si="1632"/>
        <v/>
      </c>
      <c r="FA480" s="360" t="str">
        <f t="shared" si="1633"/>
        <v/>
      </c>
      <c r="FB480" s="360" t="str">
        <f t="shared" si="1634"/>
        <v/>
      </c>
      <c r="FC480" s="360" t="str">
        <f t="shared" si="1635"/>
        <v/>
      </c>
      <c r="FD480" s="360" t="str">
        <f t="shared" si="1636"/>
        <v/>
      </c>
      <c r="FE480" s="360" t="str">
        <f t="shared" si="1637"/>
        <v/>
      </c>
      <c r="FF480" s="360" t="str">
        <f t="shared" si="1638"/>
        <v/>
      </c>
      <c r="FG480" s="360" t="str">
        <f t="shared" si="1639"/>
        <v/>
      </c>
      <c r="FH480" s="360" t="str">
        <f t="shared" si="1640"/>
        <v/>
      </c>
      <c r="FI480" s="360" t="str">
        <f t="shared" si="1641"/>
        <v/>
      </c>
      <c r="FJ480" s="360" t="str">
        <f t="shared" si="1642"/>
        <v/>
      </c>
      <c r="FK480" s="360" t="str">
        <f t="shared" si="1643"/>
        <v/>
      </c>
      <c r="FL480" s="360" t="str">
        <f t="shared" si="1644"/>
        <v/>
      </c>
      <c r="FM480" s="360" t="str">
        <f t="shared" si="1645"/>
        <v/>
      </c>
      <c r="FN480" s="360" t="str">
        <f t="shared" si="1646"/>
        <v/>
      </c>
      <c r="FO480" s="360" t="str">
        <f t="shared" si="1647"/>
        <v/>
      </c>
      <c r="FP480" s="360" t="str">
        <f t="shared" si="1648"/>
        <v/>
      </c>
      <c r="FQ480" s="360" t="str">
        <f t="shared" si="1649"/>
        <v/>
      </c>
      <c r="FR480" s="360" t="str">
        <f t="shared" si="1650"/>
        <v/>
      </c>
      <c r="FS480" s="360" t="str">
        <f t="shared" si="1651"/>
        <v/>
      </c>
      <c r="FT480" s="360" t="str">
        <f t="shared" si="1486"/>
        <v/>
      </c>
      <c r="FU480" s="360" t="str">
        <f t="shared" si="1652"/>
        <v/>
      </c>
      <c r="FV480" s="360" t="str">
        <f t="shared" si="1653"/>
        <v/>
      </c>
      <c r="FW480" s="360" t="str">
        <f t="shared" si="1654"/>
        <v/>
      </c>
      <c r="FX480" s="360" t="str">
        <f t="shared" si="1655"/>
        <v/>
      </c>
      <c r="FY480" s="360" t="str">
        <f t="shared" si="1656"/>
        <v/>
      </c>
      <c r="FZ480" s="360" t="str">
        <f t="shared" si="1657"/>
        <v/>
      </c>
      <c r="GA480" s="360" t="str">
        <f t="shared" si="1658"/>
        <v/>
      </c>
      <c r="GB480" s="360" t="str">
        <f t="shared" si="1659"/>
        <v/>
      </c>
      <c r="GC480" s="360" t="str">
        <f t="shared" si="1660"/>
        <v/>
      </c>
      <c r="GD480" s="360" t="str">
        <f t="shared" si="1661"/>
        <v/>
      </c>
      <c r="GE480" s="360" t="str">
        <f t="shared" si="1662"/>
        <v/>
      </c>
      <c r="GF480" s="360" t="str">
        <f t="shared" si="1663"/>
        <v/>
      </c>
      <c r="GG480" s="360" t="str">
        <f t="shared" si="1664"/>
        <v/>
      </c>
      <c r="GH480" s="360" t="str">
        <f t="shared" si="1665"/>
        <v/>
      </c>
      <c r="GI480" s="360" t="str">
        <f t="shared" si="1666"/>
        <v/>
      </c>
      <c r="GJ480" s="360" t="str">
        <f t="shared" si="1667"/>
        <v/>
      </c>
      <c r="GK480" s="444" t="s">
        <v>1247</v>
      </c>
      <c r="GL480" s="361" t="str">
        <f t="shared" si="1487"/>
        <v>-</v>
      </c>
      <c r="GM480" s="361" t="str">
        <f t="shared" si="1488"/>
        <v>-</v>
      </c>
      <c r="GN480" s="361" t="str">
        <f t="shared" si="1489"/>
        <v>-</v>
      </c>
      <c r="GO480" s="361" t="str">
        <f t="shared" si="1490"/>
        <v>-</v>
      </c>
      <c r="GP480" s="361" t="str">
        <f t="shared" si="1491"/>
        <v>-</v>
      </c>
      <c r="GQ480" s="361" t="str">
        <f t="shared" si="1492"/>
        <v>-</v>
      </c>
      <c r="GR480" s="361" t="str">
        <f t="shared" si="1493"/>
        <v>-</v>
      </c>
      <c r="GS480" s="361" t="str">
        <f t="shared" si="1494"/>
        <v>-</v>
      </c>
      <c r="GT480" s="361" t="str">
        <f t="shared" si="1495"/>
        <v>-</v>
      </c>
      <c r="GU480" s="361" t="str">
        <f t="shared" si="1496"/>
        <v>-</v>
      </c>
      <c r="GV480" s="361" t="str">
        <f t="shared" si="1497"/>
        <v>-</v>
      </c>
      <c r="GW480" s="361" t="str">
        <f t="shared" si="1498"/>
        <v>-</v>
      </c>
      <c r="GX480" s="361" t="str">
        <f t="shared" si="1499"/>
        <v>-</v>
      </c>
      <c r="GY480" s="361" t="str">
        <f t="shared" si="1500"/>
        <v>-</v>
      </c>
      <c r="GZ480" s="361" t="str">
        <f t="shared" si="1501"/>
        <v>-</v>
      </c>
      <c r="HA480" s="361" t="str">
        <f t="shared" si="1502"/>
        <v>-</v>
      </c>
      <c r="HB480" s="361" t="str">
        <f t="shared" si="1503"/>
        <v>-</v>
      </c>
      <c r="HC480" s="361" t="str">
        <f t="shared" si="1504"/>
        <v>-</v>
      </c>
      <c r="HD480" s="361" t="str">
        <f t="shared" si="1505"/>
        <v>-</v>
      </c>
      <c r="HE480" s="361" t="str">
        <f t="shared" si="1506"/>
        <v>-</v>
      </c>
      <c r="HF480" s="361" t="str">
        <f t="shared" si="1507"/>
        <v>-</v>
      </c>
      <c r="HG480" s="361" t="str">
        <f t="shared" si="1508"/>
        <v>-</v>
      </c>
      <c r="HH480" s="361" t="str">
        <f t="shared" si="1509"/>
        <v>-</v>
      </c>
      <c r="HI480" s="361" t="str">
        <f t="shared" si="1510"/>
        <v>-</v>
      </c>
      <c r="HJ480" s="361" t="str">
        <f t="shared" si="1511"/>
        <v>-</v>
      </c>
      <c r="HK480" s="361" t="str">
        <f t="shared" si="1512"/>
        <v>-</v>
      </c>
      <c r="HL480" s="361" t="str">
        <f t="shared" si="1513"/>
        <v>-</v>
      </c>
      <c r="HM480" s="361" t="str">
        <f t="shared" si="1514"/>
        <v>-</v>
      </c>
      <c r="HN480" s="361" t="str">
        <f t="shared" si="1515"/>
        <v>-</v>
      </c>
      <c r="HO480" s="361" t="str">
        <f t="shared" si="1516"/>
        <v>-</v>
      </c>
      <c r="HP480" s="361" t="str">
        <f t="shared" si="1517"/>
        <v>-</v>
      </c>
      <c r="HQ480" s="361" t="str">
        <f t="shared" si="1518"/>
        <v>-</v>
      </c>
      <c r="HR480" s="361" t="str">
        <f t="shared" si="1519"/>
        <v>-</v>
      </c>
      <c r="HS480" s="361" t="str">
        <f t="shared" si="1520"/>
        <v>-</v>
      </c>
      <c r="HT480" s="361" t="str">
        <f t="shared" si="1521"/>
        <v>-</v>
      </c>
      <c r="HU480" s="361" t="str">
        <f t="shared" si="1522"/>
        <v>-</v>
      </c>
      <c r="HV480" s="361" t="str">
        <f t="shared" si="1523"/>
        <v>-</v>
      </c>
      <c r="HW480" s="361" t="str">
        <f t="shared" si="1524"/>
        <v>-</v>
      </c>
      <c r="HX480" s="361" t="str">
        <f t="shared" si="1525"/>
        <v>-</v>
      </c>
      <c r="HY480" s="361" t="str">
        <f t="shared" si="1526"/>
        <v>-</v>
      </c>
      <c r="HZ480" s="361" t="str">
        <f t="shared" si="1527"/>
        <v>-</v>
      </c>
      <c r="IA480" s="361" t="str">
        <f t="shared" si="1528"/>
        <v>-</v>
      </c>
      <c r="IB480" s="361" t="str">
        <f t="shared" si="1529"/>
        <v>-</v>
      </c>
      <c r="IC480" s="361" t="str">
        <f t="shared" si="1530"/>
        <v>-</v>
      </c>
      <c r="ID480" s="361" t="str">
        <f t="shared" si="1531"/>
        <v>-</v>
      </c>
      <c r="IE480" s="361" t="str">
        <f t="shared" si="1532"/>
        <v>-</v>
      </c>
      <c r="IF480" s="444" t="s">
        <v>1247</v>
      </c>
      <c r="IG480" s="56" t="str">
        <f t="shared" si="1668"/>
        <v>-</v>
      </c>
      <c r="IH480" s="56" t="str">
        <f t="shared" si="1669"/>
        <v>-</v>
      </c>
      <c r="II480" s="56" t="str">
        <f t="shared" si="1670"/>
        <v>-</v>
      </c>
      <c r="IJ480" s="56" t="str">
        <f t="shared" si="1671"/>
        <v>-</v>
      </c>
      <c r="IK480" s="56" t="str">
        <f t="shared" si="1533"/>
        <v>-</v>
      </c>
      <c r="IL480" s="56" t="str">
        <f t="shared" si="1534"/>
        <v>-</v>
      </c>
      <c r="IM480" s="56" t="str">
        <f t="shared" si="1535"/>
        <v>-</v>
      </c>
      <c r="IN480" s="56" t="str">
        <f t="shared" si="1536"/>
        <v>-</v>
      </c>
      <c r="IO480" s="56" t="str">
        <f t="shared" si="1537"/>
        <v>-</v>
      </c>
      <c r="IP480" s="56" t="str">
        <f t="shared" si="1538"/>
        <v>-</v>
      </c>
      <c r="IQ480" s="56" t="str">
        <f t="shared" si="1539"/>
        <v>-</v>
      </c>
      <c r="IR480" s="56" t="str">
        <f t="shared" si="1540"/>
        <v>-</v>
      </c>
      <c r="IS480" s="56" t="str">
        <f t="shared" si="1541"/>
        <v>-</v>
      </c>
      <c r="IT480" s="56" t="str">
        <f t="shared" si="1542"/>
        <v>-</v>
      </c>
      <c r="IU480" s="56" t="str">
        <f t="shared" si="1543"/>
        <v>-</v>
      </c>
      <c r="IV480" s="56" t="str">
        <f t="shared" si="1544"/>
        <v>-</v>
      </c>
      <c r="IW480" s="56" t="str">
        <f t="shared" si="1545"/>
        <v>-</v>
      </c>
      <c r="IX480" s="56" t="str">
        <f t="shared" si="1546"/>
        <v>-</v>
      </c>
      <c r="IY480" s="56" t="str">
        <f t="shared" si="1547"/>
        <v>-</v>
      </c>
      <c r="IZ480" s="56" t="str">
        <f t="shared" si="1548"/>
        <v>-</v>
      </c>
      <c r="JA480" s="56" t="str">
        <f t="shared" si="1549"/>
        <v>-</v>
      </c>
      <c r="JB480" s="56" t="str">
        <f t="shared" si="1550"/>
        <v>-</v>
      </c>
      <c r="JC480" s="56" t="str">
        <f t="shared" si="1551"/>
        <v>-</v>
      </c>
      <c r="JD480" s="56" t="str">
        <f t="shared" si="1552"/>
        <v>-</v>
      </c>
      <c r="JE480" s="56" t="str">
        <f t="shared" si="1553"/>
        <v>-</v>
      </c>
      <c r="JF480" s="56" t="str">
        <f t="shared" si="1554"/>
        <v>-</v>
      </c>
      <c r="JG480" s="56" t="str">
        <f t="shared" si="1555"/>
        <v>-</v>
      </c>
      <c r="JH480" s="56" t="str">
        <f t="shared" si="1556"/>
        <v>-</v>
      </c>
      <c r="JI480" s="56" t="str">
        <f t="shared" si="1557"/>
        <v>-</v>
      </c>
      <c r="JJ480" s="56" t="str">
        <f t="shared" si="1558"/>
        <v>-</v>
      </c>
      <c r="JK480" s="56" t="str">
        <f t="shared" si="1559"/>
        <v>-</v>
      </c>
      <c r="JL480" s="56" t="str">
        <f t="shared" si="1560"/>
        <v>-</v>
      </c>
      <c r="JM480" s="56" t="str">
        <f t="shared" si="1561"/>
        <v>-</v>
      </c>
      <c r="JN480" s="56" t="str">
        <f t="shared" si="1562"/>
        <v>-</v>
      </c>
      <c r="JO480" s="56" t="str">
        <f t="shared" si="1563"/>
        <v>-</v>
      </c>
      <c r="JP480" s="56" t="str">
        <f t="shared" si="1564"/>
        <v>-</v>
      </c>
      <c r="JQ480" s="56" t="str">
        <f t="shared" si="1565"/>
        <v>-</v>
      </c>
      <c r="JR480" s="56" t="str">
        <f t="shared" si="1566"/>
        <v>-</v>
      </c>
      <c r="JS480" s="56" t="str">
        <f t="shared" si="1567"/>
        <v>-</v>
      </c>
      <c r="JT480" s="56" t="str">
        <f t="shared" si="1568"/>
        <v>-</v>
      </c>
      <c r="JU480" s="56" t="str">
        <f t="shared" si="1569"/>
        <v>-</v>
      </c>
      <c r="JV480" s="56" t="str">
        <f t="shared" si="1570"/>
        <v>-</v>
      </c>
      <c r="JW480" s="56" t="str">
        <f t="shared" si="1571"/>
        <v>-</v>
      </c>
      <c r="JX480" s="56" t="str">
        <f t="shared" si="1572"/>
        <v>-</v>
      </c>
      <c r="JY480" s="56" t="str">
        <f t="shared" si="1573"/>
        <v>-</v>
      </c>
      <c r="JZ480" s="56" t="str">
        <f t="shared" si="1574"/>
        <v>-</v>
      </c>
      <c r="KA480" s="444" t="s">
        <v>1247</v>
      </c>
      <c r="KB480" s="360">
        <f>IF(ISNUMBER(INDEX($EQ$15:$GK$521,$B480,EO$11)),MAX(KB$14:KB479)+1,0)</f>
        <v>0</v>
      </c>
      <c r="KC480" s="360" t="str">
        <f t="shared" si="1672"/>
        <v/>
      </c>
      <c r="KD480" s="373" t="s">
        <v>2</v>
      </c>
      <c r="KE480" s="215"/>
      <c r="KF480" s="60"/>
      <c r="KG480" s="60"/>
      <c r="KH480" s="60"/>
      <c r="KI480" s="60"/>
      <c r="KJ480" s="60"/>
      <c r="KK480" s="60"/>
      <c r="KL480" s="60"/>
      <c r="KM480" s="60"/>
      <c r="KN480" s="60"/>
      <c r="KO480" s="60"/>
      <c r="KP480" s="60"/>
      <c r="KQ480" s="60"/>
      <c r="KR480" s="60"/>
      <c r="KS480" s="60"/>
      <c r="KT480" s="60"/>
      <c r="KU480" s="60"/>
      <c r="KV480" s="60"/>
      <c r="KW480" s="60"/>
      <c r="KX480" s="60"/>
      <c r="KY480" s="60"/>
      <c r="KZ480" s="283" t="str">
        <f t="shared" si="1575"/>
        <v/>
      </c>
      <c r="LA480" s="26"/>
      <c r="LB480" s="18"/>
      <c r="LC480" s="18"/>
      <c r="LD480" s="18"/>
      <c r="LE480" s="18"/>
      <c r="LF480" s="18"/>
      <c r="LG480" s="18"/>
      <c r="LH480" s="18"/>
      <c r="LI480" s="18"/>
      <c r="LJ480" s="18"/>
      <c r="LK480" s="18"/>
      <c r="LL480" s="18"/>
      <c r="LM480" s="18"/>
      <c r="LN480" s="63"/>
      <c r="LO480" s="251">
        <f t="shared" si="1576"/>
        <v>0</v>
      </c>
      <c r="LP480" s="251">
        <f t="shared" si="1577"/>
        <v>0</v>
      </c>
      <c r="LQ480" s="251">
        <f t="shared" si="1578"/>
        <v>0</v>
      </c>
      <c r="LR480" s="251">
        <f t="shared" si="1579"/>
        <v>0</v>
      </c>
      <c r="LS480" s="251">
        <f t="shared" si="1580"/>
        <v>0</v>
      </c>
      <c r="LT480" s="251">
        <f t="shared" si="1581"/>
        <v>0</v>
      </c>
      <c r="LU480" s="251">
        <f t="shared" si="1582"/>
        <v>0</v>
      </c>
      <c r="LV480" s="251">
        <f t="shared" si="1583"/>
        <v>0</v>
      </c>
      <c r="LW480" s="251">
        <f t="shared" si="1584"/>
        <v>0</v>
      </c>
      <c r="LX480" s="251">
        <f t="shared" si="1585"/>
        <v>0</v>
      </c>
      <c r="LY480" s="251">
        <f t="shared" si="1586"/>
        <v>0</v>
      </c>
      <c r="LZ480" s="251">
        <f t="shared" si="1587"/>
        <v>0</v>
      </c>
      <c r="MA480" s="63" t="str">
        <f t="shared" si="1588"/>
        <v/>
      </c>
      <c r="MB480" s="63" t="str">
        <f t="shared" si="1480"/>
        <v/>
      </c>
      <c r="MC480" s="63">
        <f t="shared" si="1481"/>
        <v>466</v>
      </c>
      <c r="MD480" s="63" t="str">
        <f t="shared" si="1482"/>
        <v/>
      </c>
      <c r="ME480" s="63" t="str">
        <f t="shared" si="1483"/>
        <v/>
      </c>
      <c r="MF480" s="315" t="str">
        <f t="shared" si="1589"/>
        <v/>
      </c>
      <c r="MG480" s="315">
        <f>IF(ISNUMBER(MATCH(EO480,$ME$15:$ME$520,0)),0,MAX(MG$14:MG479)+1)</f>
        <v>0</v>
      </c>
      <c r="MH480" s="315" t="str">
        <f t="shared" si="1590"/>
        <v/>
      </c>
      <c r="MI480" s="369"/>
      <c r="MJ480" s="68"/>
      <c r="MK480" s="18"/>
      <c r="ML480" s="242"/>
      <c r="MM480" s="242"/>
      <c r="MN480" s="59"/>
      <c r="MO480" s="59"/>
      <c r="MP480" s="285"/>
      <c r="MQ480" s="59"/>
      <c r="MR480" s="59"/>
      <c r="MS480" s="285"/>
      <c r="MT480" s="59"/>
      <c r="MU480" s="285"/>
      <c r="MV480" s="59"/>
      <c r="MW480" s="59"/>
      <c r="MX480" s="59"/>
      <c r="MY480" s="59"/>
      <c r="MZ480" s="59"/>
      <c r="NA480" s="59"/>
      <c r="NB480" s="59"/>
      <c r="NC480" s="59"/>
      <c r="ND480" s="59"/>
      <c r="NE480" s="59"/>
      <c r="NF480" s="59"/>
      <c r="NG480" s="59"/>
      <c r="NH480" s="59"/>
      <c r="NI480" s="59"/>
      <c r="NJ480" s="59"/>
      <c r="NK480" s="59"/>
      <c r="NL480" s="454"/>
      <c r="NM480" s="454"/>
      <c r="NN480" s="59"/>
      <c r="NO480" s="18"/>
      <c r="NP480" s="18"/>
      <c r="NQ480" s="18"/>
      <c r="NR480" s="18"/>
      <c r="NS480" s="18"/>
      <c r="NT480" s="18"/>
      <c r="NU480" s="18"/>
      <c r="NV480" s="18"/>
      <c r="NW480" s="18"/>
      <c r="NX480" s="18"/>
      <c r="NY480" s="18"/>
      <c r="NZ480" s="18"/>
      <c r="OA480" s="18"/>
      <c r="OB480" s="18"/>
      <c r="OC480" s="18"/>
      <c r="OZ480" s="59"/>
      <c r="PA480" s="251" t="str">
        <f t="shared" si="1591"/>
        <v/>
      </c>
      <c r="PB480" s="251" t="str">
        <f t="shared" si="1592"/>
        <v/>
      </c>
      <c r="PC480" s="251" t="str">
        <f t="shared" si="1593"/>
        <v/>
      </c>
      <c r="PD480" s="251" t="str">
        <f t="shared" si="1594"/>
        <v/>
      </c>
      <c r="PE480" s="251" t="str">
        <f t="shared" si="1595"/>
        <v/>
      </c>
      <c r="PF480" s="251" t="str">
        <f t="shared" si="1596"/>
        <v/>
      </c>
      <c r="PG480" s="251" t="str">
        <f t="shared" si="1597"/>
        <v/>
      </c>
      <c r="PH480" s="251" t="str">
        <f t="shared" si="1598"/>
        <v/>
      </c>
      <c r="PI480" s="251" t="str">
        <f t="shared" si="1599"/>
        <v/>
      </c>
      <c r="PJ480" s="251" t="str">
        <f t="shared" si="1600"/>
        <v/>
      </c>
      <c r="PK480" s="251" t="str">
        <f t="shared" si="1601"/>
        <v/>
      </c>
      <c r="PL480" s="251" t="str">
        <f t="shared" si="1602"/>
        <v/>
      </c>
      <c r="PM480" s="251" t="str">
        <f t="shared" si="1603"/>
        <v/>
      </c>
      <c r="PN480" s="251" t="str">
        <f t="shared" si="1604"/>
        <v/>
      </c>
      <c r="PO480" s="251" t="str">
        <f t="shared" si="1605"/>
        <v/>
      </c>
      <c r="PP480" s="251" t="str">
        <f t="shared" si="1606"/>
        <v/>
      </c>
      <c r="PQ480" s="251" t="str">
        <f t="shared" si="1607"/>
        <v/>
      </c>
      <c r="PR480" s="251" t="str">
        <f t="shared" si="1608"/>
        <v/>
      </c>
      <c r="PS480" s="251" t="str">
        <f t="shared" si="1609"/>
        <v/>
      </c>
      <c r="PT480" s="251" t="str">
        <f t="shared" si="1610"/>
        <v/>
      </c>
      <c r="PU480" s="251" t="str">
        <f t="shared" si="1611"/>
        <v/>
      </c>
      <c r="PV480" s="251" t="str">
        <f t="shared" si="1612"/>
        <v/>
      </c>
      <c r="PW480" s="251" t="str">
        <f t="shared" si="1613"/>
        <v/>
      </c>
      <c r="PX480" s="251" t="str">
        <f t="shared" si="1614"/>
        <v/>
      </c>
      <c r="PY480" s="251" t="str">
        <f t="shared" si="1615"/>
        <v/>
      </c>
      <c r="PZ480" s="251" t="str">
        <f t="shared" si="1616"/>
        <v/>
      </c>
      <c r="QA480" s="251" t="str">
        <f t="shared" si="1617"/>
        <v/>
      </c>
      <c r="QB480" s="251" t="str">
        <f t="shared" si="1618"/>
        <v/>
      </c>
      <c r="QC480" s="251" t="str">
        <f t="shared" si="1619"/>
        <v/>
      </c>
      <c r="QD480" s="251" t="str">
        <f t="shared" si="1620"/>
        <v/>
      </c>
      <c r="QE480" s="251" t="str">
        <f t="shared" si="1621"/>
        <v/>
      </c>
      <c r="QF480" s="63">
        <f t="shared" si="1622"/>
        <v>0</v>
      </c>
      <c r="QG480" s="59"/>
      <c r="QH480" s="59"/>
      <c r="QI480" s="59"/>
      <c r="QJ480" s="59"/>
      <c r="QK480" s="59"/>
      <c r="QL480" s="59"/>
      <c r="QM480" s="59"/>
      <c r="QN480" s="59"/>
    </row>
    <row r="481" spans="1:456" ht="6.75" customHeight="1" x14ac:dyDescent="0.25">
      <c r="A481" s="68"/>
      <c r="B481" s="389" t="str">
        <f t="shared" si="1484"/>
        <v/>
      </c>
      <c r="C481" s="72"/>
      <c r="D481" s="188"/>
      <c r="E481" s="59"/>
      <c r="F481" s="229"/>
      <c r="G481" s="295"/>
      <c r="H481" s="295"/>
      <c r="I481" s="229"/>
      <c r="J481" s="295"/>
      <c r="K481" s="295"/>
      <c r="L481" s="229"/>
      <c r="M481" s="295"/>
      <c r="N481" s="295"/>
      <c r="O481" s="229"/>
      <c r="P481" s="295"/>
      <c r="Q481" s="295"/>
      <c r="R481" s="229"/>
      <c r="S481" s="230"/>
      <c r="T481" s="231"/>
      <c r="U481" s="229"/>
      <c r="V481" s="230"/>
      <c r="W481" s="231"/>
      <c r="X481" s="229"/>
      <c r="Y481" s="230"/>
      <c r="Z481" s="231"/>
      <c r="AA481" s="229"/>
      <c r="AB481" s="295"/>
      <c r="AC481" s="295"/>
      <c r="AD481" s="229"/>
      <c r="AE481" s="295"/>
      <c r="AF481" s="295"/>
      <c r="AG481" s="229"/>
      <c r="AH481" s="295"/>
      <c r="AI481" s="295"/>
      <c r="AJ481" s="229"/>
      <c r="AK481" s="295"/>
      <c r="AL481" s="295"/>
      <c r="AM481" s="229"/>
      <c r="AN481" s="295"/>
      <c r="AO481" s="295"/>
      <c r="AP481" s="243"/>
      <c r="AQ481" s="295"/>
      <c r="AR481" s="290"/>
      <c r="AS481" s="243"/>
      <c r="AT481" s="295"/>
      <c r="AU481" s="290"/>
      <c r="AV481" s="229"/>
      <c r="AW481" s="230"/>
      <c r="AX481" s="231"/>
      <c r="AY481" s="229"/>
      <c r="AZ481" s="230"/>
      <c r="BA481" s="231"/>
      <c r="BB481" s="229"/>
      <c r="BC481" s="230"/>
      <c r="BD481" s="231"/>
      <c r="BE481" s="229"/>
      <c r="BF481" s="230"/>
      <c r="BG481" s="231"/>
      <c r="BH481" s="229"/>
      <c r="BI481" s="230"/>
      <c r="BJ481" s="231"/>
      <c r="BK481" s="243"/>
      <c r="BL481" s="230"/>
      <c r="BM481" s="231"/>
      <c r="BN481" s="243"/>
      <c r="BO481" s="230"/>
      <c r="BP481" s="231"/>
      <c r="BQ481" s="229"/>
      <c r="BR481" s="230"/>
      <c r="BS481" s="231"/>
      <c r="BT481" s="229"/>
      <c r="BU481" s="230"/>
      <c r="BV481" s="231"/>
      <c r="BW481" s="229"/>
      <c r="BX481" s="230"/>
      <c r="BY481" s="231"/>
      <c r="BZ481" s="229"/>
      <c r="CA481" s="230"/>
      <c r="CB481" s="231"/>
      <c r="CC481" s="229"/>
      <c r="CD481" s="230"/>
      <c r="CE481" s="231"/>
      <c r="CF481" s="331"/>
      <c r="CG481" s="332"/>
      <c r="CH481" s="385"/>
      <c r="CI481" s="331"/>
      <c r="CJ481" s="332"/>
      <c r="CK481" s="385"/>
      <c r="CL481" s="243"/>
      <c r="CM481" s="230"/>
      <c r="CN481" s="354"/>
      <c r="CO481" s="243"/>
      <c r="CP481" s="230"/>
      <c r="CQ481" s="231"/>
      <c r="CR481" s="331"/>
      <c r="CS481" s="332"/>
      <c r="CT481" s="333"/>
      <c r="CU481" s="229"/>
      <c r="CV481" s="230"/>
      <c r="CW481" s="231"/>
      <c r="CX481" s="331"/>
      <c r="CY481" s="332"/>
      <c r="CZ481" s="333"/>
      <c r="DA481" s="331"/>
      <c r="DB481" s="332"/>
      <c r="DC481" s="333"/>
      <c r="DD481" s="331"/>
      <c r="DE481" s="332"/>
      <c r="DF481" s="333"/>
      <c r="DG481" s="331"/>
      <c r="DH481" s="332"/>
      <c r="DI481" s="333"/>
      <c r="DJ481" s="229"/>
      <c r="DK481" s="230"/>
      <c r="DL481" s="231"/>
      <c r="DM481" s="229"/>
      <c r="DN481" s="230"/>
      <c r="DO481" s="231"/>
      <c r="DP481" s="331"/>
      <c r="DQ481" s="332"/>
      <c r="DR481" s="333"/>
      <c r="DS481" s="331"/>
      <c r="DT481" s="332"/>
      <c r="DU481" s="333"/>
      <c r="DV481" s="331"/>
      <c r="DW481" s="332"/>
      <c r="DX481" s="333"/>
      <c r="DY481" s="331"/>
      <c r="DZ481" s="332"/>
      <c r="EA481" s="333"/>
      <c r="EB481" s="331"/>
      <c r="EC481" s="332"/>
      <c r="ED481" s="333"/>
      <c r="EE481" s="331"/>
      <c r="EF481" s="332"/>
      <c r="EG481" s="333"/>
      <c r="EH481" s="229"/>
      <c r="EI481" s="230"/>
      <c r="EJ481" s="231"/>
      <c r="EK481" s="229"/>
      <c r="EL481" s="230"/>
      <c r="EM481" s="231"/>
      <c r="EN481" s="244"/>
      <c r="EO481" s="269" t="str">
        <f t="shared" si="1485"/>
        <v/>
      </c>
      <c r="EP481" s="444" t="s">
        <v>1247</v>
      </c>
      <c r="EQ481" s="360" t="str">
        <f t="shared" si="1623"/>
        <v/>
      </c>
      <c r="ER481" s="360" t="str">
        <f t="shared" si="1624"/>
        <v/>
      </c>
      <c r="ES481" s="360" t="str">
        <f t="shared" si="1625"/>
        <v/>
      </c>
      <c r="ET481" s="360" t="str">
        <f t="shared" si="1626"/>
        <v/>
      </c>
      <c r="EU481" s="360" t="str">
        <f t="shared" si="1627"/>
        <v/>
      </c>
      <c r="EV481" s="360" t="str">
        <f t="shared" si="1628"/>
        <v/>
      </c>
      <c r="EW481" s="360" t="str">
        <f t="shared" si="1629"/>
        <v/>
      </c>
      <c r="EX481" s="360" t="str">
        <f t="shared" si="1630"/>
        <v/>
      </c>
      <c r="EY481" s="360" t="str">
        <f t="shared" si="1631"/>
        <v/>
      </c>
      <c r="EZ481" s="360" t="str">
        <f t="shared" si="1632"/>
        <v/>
      </c>
      <c r="FA481" s="360" t="str">
        <f t="shared" si="1633"/>
        <v/>
      </c>
      <c r="FB481" s="360" t="str">
        <f t="shared" si="1634"/>
        <v/>
      </c>
      <c r="FC481" s="360" t="str">
        <f t="shared" si="1635"/>
        <v/>
      </c>
      <c r="FD481" s="360" t="str">
        <f t="shared" si="1636"/>
        <v/>
      </c>
      <c r="FE481" s="360" t="str">
        <f t="shared" si="1637"/>
        <v/>
      </c>
      <c r="FF481" s="360" t="str">
        <f t="shared" si="1638"/>
        <v/>
      </c>
      <c r="FG481" s="360" t="str">
        <f t="shared" si="1639"/>
        <v/>
      </c>
      <c r="FH481" s="360" t="str">
        <f t="shared" si="1640"/>
        <v/>
      </c>
      <c r="FI481" s="360" t="str">
        <f t="shared" si="1641"/>
        <v/>
      </c>
      <c r="FJ481" s="360" t="str">
        <f t="shared" si="1642"/>
        <v/>
      </c>
      <c r="FK481" s="360" t="str">
        <f t="shared" si="1643"/>
        <v/>
      </c>
      <c r="FL481" s="360" t="str">
        <f t="shared" si="1644"/>
        <v/>
      </c>
      <c r="FM481" s="360" t="str">
        <f t="shared" si="1645"/>
        <v/>
      </c>
      <c r="FN481" s="360" t="str">
        <f t="shared" si="1646"/>
        <v/>
      </c>
      <c r="FO481" s="360" t="str">
        <f t="shared" si="1647"/>
        <v/>
      </c>
      <c r="FP481" s="360" t="str">
        <f t="shared" si="1648"/>
        <v/>
      </c>
      <c r="FQ481" s="360" t="str">
        <f t="shared" si="1649"/>
        <v/>
      </c>
      <c r="FR481" s="360" t="str">
        <f t="shared" si="1650"/>
        <v/>
      </c>
      <c r="FS481" s="360" t="str">
        <f t="shared" si="1651"/>
        <v/>
      </c>
      <c r="FT481" s="360" t="str">
        <f t="shared" si="1486"/>
        <v/>
      </c>
      <c r="FU481" s="360" t="str">
        <f t="shared" si="1652"/>
        <v/>
      </c>
      <c r="FV481" s="360" t="str">
        <f t="shared" si="1653"/>
        <v/>
      </c>
      <c r="FW481" s="360" t="str">
        <f t="shared" si="1654"/>
        <v/>
      </c>
      <c r="FX481" s="360" t="str">
        <f t="shared" si="1655"/>
        <v/>
      </c>
      <c r="FY481" s="360" t="str">
        <f t="shared" si="1656"/>
        <v/>
      </c>
      <c r="FZ481" s="360" t="str">
        <f t="shared" si="1657"/>
        <v/>
      </c>
      <c r="GA481" s="360" t="str">
        <f t="shared" si="1658"/>
        <v/>
      </c>
      <c r="GB481" s="360" t="str">
        <f t="shared" si="1659"/>
        <v/>
      </c>
      <c r="GC481" s="360" t="str">
        <f t="shared" si="1660"/>
        <v/>
      </c>
      <c r="GD481" s="360" t="str">
        <f t="shared" si="1661"/>
        <v/>
      </c>
      <c r="GE481" s="360" t="str">
        <f t="shared" si="1662"/>
        <v/>
      </c>
      <c r="GF481" s="360" t="str">
        <f t="shared" si="1663"/>
        <v/>
      </c>
      <c r="GG481" s="360" t="str">
        <f t="shared" si="1664"/>
        <v/>
      </c>
      <c r="GH481" s="360" t="str">
        <f t="shared" si="1665"/>
        <v/>
      </c>
      <c r="GI481" s="360" t="str">
        <f t="shared" si="1666"/>
        <v/>
      </c>
      <c r="GJ481" s="360" t="str">
        <f t="shared" si="1667"/>
        <v/>
      </c>
      <c r="GK481" s="444" t="s">
        <v>1247</v>
      </c>
      <c r="GL481" s="361" t="str">
        <f t="shared" si="1487"/>
        <v>-</v>
      </c>
      <c r="GM481" s="361" t="str">
        <f t="shared" si="1488"/>
        <v>-</v>
      </c>
      <c r="GN481" s="361" t="str">
        <f t="shared" si="1489"/>
        <v>-</v>
      </c>
      <c r="GO481" s="361" t="str">
        <f t="shared" si="1490"/>
        <v>-</v>
      </c>
      <c r="GP481" s="361" t="str">
        <f t="shared" si="1491"/>
        <v>-</v>
      </c>
      <c r="GQ481" s="361" t="str">
        <f t="shared" si="1492"/>
        <v>-</v>
      </c>
      <c r="GR481" s="361" t="str">
        <f t="shared" si="1493"/>
        <v>-</v>
      </c>
      <c r="GS481" s="361" t="str">
        <f t="shared" si="1494"/>
        <v>-</v>
      </c>
      <c r="GT481" s="361" t="str">
        <f t="shared" si="1495"/>
        <v>-</v>
      </c>
      <c r="GU481" s="361" t="str">
        <f t="shared" si="1496"/>
        <v>-</v>
      </c>
      <c r="GV481" s="361" t="str">
        <f t="shared" si="1497"/>
        <v>-</v>
      </c>
      <c r="GW481" s="361" t="str">
        <f t="shared" si="1498"/>
        <v>-</v>
      </c>
      <c r="GX481" s="361" t="str">
        <f t="shared" si="1499"/>
        <v>-</v>
      </c>
      <c r="GY481" s="361" t="str">
        <f t="shared" si="1500"/>
        <v>-</v>
      </c>
      <c r="GZ481" s="361" t="str">
        <f t="shared" si="1501"/>
        <v>-</v>
      </c>
      <c r="HA481" s="361" t="str">
        <f t="shared" si="1502"/>
        <v>-</v>
      </c>
      <c r="HB481" s="361" t="str">
        <f t="shared" si="1503"/>
        <v>-</v>
      </c>
      <c r="HC481" s="361" t="str">
        <f t="shared" si="1504"/>
        <v>-</v>
      </c>
      <c r="HD481" s="361" t="str">
        <f t="shared" si="1505"/>
        <v>-</v>
      </c>
      <c r="HE481" s="361" t="str">
        <f t="shared" si="1506"/>
        <v>-</v>
      </c>
      <c r="HF481" s="361" t="str">
        <f t="shared" si="1507"/>
        <v>-</v>
      </c>
      <c r="HG481" s="361" t="str">
        <f t="shared" si="1508"/>
        <v>-</v>
      </c>
      <c r="HH481" s="361" t="str">
        <f t="shared" si="1509"/>
        <v>-</v>
      </c>
      <c r="HI481" s="361" t="str">
        <f t="shared" si="1510"/>
        <v>-</v>
      </c>
      <c r="HJ481" s="361" t="str">
        <f t="shared" si="1511"/>
        <v>-</v>
      </c>
      <c r="HK481" s="361" t="str">
        <f t="shared" si="1512"/>
        <v>-</v>
      </c>
      <c r="HL481" s="361" t="str">
        <f t="shared" si="1513"/>
        <v>-</v>
      </c>
      <c r="HM481" s="361" t="str">
        <f t="shared" si="1514"/>
        <v>-</v>
      </c>
      <c r="HN481" s="361" t="str">
        <f t="shared" si="1515"/>
        <v>-</v>
      </c>
      <c r="HO481" s="361" t="str">
        <f t="shared" si="1516"/>
        <v>-</v>
      </c>
      <c r="HP481" s="361" t="str">
        <f t="shared" si="1517"/>
        <v>-</v>
      </c>
      <c r="HQ481" s="361" t="str">
        <f t="shared" si="1518"/>
        <v>-</v>
      </c>
      <c r="HR481" s="361" t="str">
        <f t="shared" si="1519"/>
        <v>-</v>
      </c>
      <c r="HS481" s="361" t="str">
        <f t="shared" si="1520"/>
        <v>-</v>
      </c>
      <c r="HT481" s="361" t="str">
        <f t="shared" si="1521"/>
        <v>-</v>
      </c>
      <c r="HU481" s="361" t="str">
        <f t="shared" si="1522"/>
        <v>-</v>
      </c>
      <c r="HV481" s="361" t="str">
        <f t="shared" si="1523"/>
        <v>-</v>
      </c>
      <c r="HW481" s="361" t="str">
        <f t="shared" si="1524"/>
        <v>-</v>
      </c>
      <c r="HX481" s="361" t="str">
        <f t="shared" si="1525"/>
        <v>-</v>
      </c>
      <c r="HY481" s="361" t="str">
        <f t="shared" si="1526"/>
        <v>-</v>
      </c>
      <c r="HZ481" s="361" t="str">
        <f t="shared" si="1527"/>
        <v>-</v>
      </c>
      <c r="IA481" s="361" t="str">
        <f t="shared" si="1528"/>
        <v>-</v>
      </c>
      <c r="IB481" s="361" t="str">
        <f t="shared" si="1529"/>
        <v>-</v>
      </c>
      <c r="IC481" s="361" t="str">
        <f t="shared" si="1530"/>
        <v>-</v>
      </c>
      <c r="ID481" s="361" t="str">
        <f t="shared" si="1531"/>
        <v>-</v>
      </c>
      <c r="IE481" s="361" t="str">
        <f t="shared" si="1532"/>
        <v>-</v>
      </c>
      <c r="IF481" s="444" t="s">
        <v>1247</v>
      </c>
      <c r="IG481" s="56" t="str">
        <f t="shared" si="1668"/>
        <v>-</v>
      </c>
      <c r="IH481" s="56" t="str">
        <f t="shared" si="1669"/>
        <v>-</v>
      </c>
      <c r="II481" s="56" t="str">
        <f t="shared" si="1670"/>
        <v>-</v>
      </c>
      <c r="IJ481" s="56" t="str">
        <f t="shared" si="1671"/>
        <v>-</v>
      </c>
      <c r="IK481" s="56" t="str">
        <f t="shared" si="1533"/>
        <v>-</v>
      </c>
      <c r="IL481" s="56" t="str">
        <f t="shared" si="1534"/>
        <v>-</v>
      </c>
      <c r="IM481" s="56" t="str">
        <f t="shared" si="1535"/>
        <v>-</v>
      </c>
      <c r="IN481" s="56" t="str">
        <f t="shared" si="1536"/>
        <v>-</v>
      </c>
      <c r="IO481" s="56" t="str">
        <f t="shared" si="1537"/>
        <v>-</v>
      </c>
      <c r="IP481" s="56" t="str">
        <f t="shared" si="1538"/>
        <v>-</v>
      </c>
      <c r="IQ481" s="56" t="str">
        <f t="shared" si="1539"/>
        <v>-</v>
      </c>
      <c r="IR481" s="56" t="str">
        <f t="shared" si="1540"/>
        <v>-</v>
      </c>
      <c r="IS481" s="56" t="str">
        <f t="shared" si="1541"/>
        <v>-</v>
      </c>
      <c r="IT481" s="56" t="str">
        <f t="shared" si="1542"/>
        <v>-</v>
      </c>
      <c r="IU481" s="56" t="str">
        <f t="shared" si="1543"/>
        <v>-</v>
      </c>
      <c r="IV481" s="56" t="str">
        <f t="shared" si="1544"/>
        <v>-</v>
      </c>
      <c r="IW481" s="56" t="str">
        <f t="shared" si="1545"/>
        <v>-</v>
      </c>
      <c r="IX481" s="56" t="str">
        <f t="shared" si="1546"/>
        <v>-</v>
      </c>
      <c r="IY481" s="56" t="str">
        <f t="shared" si="1547"/>
        <v>-</v>
      </c>
      <c r="IZ481" s="56" t="str">
        <f t="shared" si="1548"/>
        <v>-</v>
      </c>
      <c r="JA481" s="56" t="str">
        <f t="shared" si="1549"/>
        <v>-</v>
      </c>
      <c r="JB481" s="56" t="str">
        <f t="shared" si="1550"/>
        <v>-</v>
      </c>
      <c r="JC481" s="56" t="str">
        <f t="shared" si="1551"/>
        <v>-</v>
      </c>
      <c r="JD481" s="56" t="str">
        <f t="shared" si="1552"/>
        <v>-</v>
      </c>
      <c r="JE481" s="56" t="str">
        <f t="shared" si="1553"/>
        <v>-</v>
      </c>
      <c r="JF481" s="56" t="str">
        <f t="shared" si="1554"/>
        <v>-</v>
      </c>
      <c r="JG481" s="56" t="str">
        <f t="shared" si="1555"/>
        <v>-</v>
      </c>
      <c r="JH481" s="56" t="str">
        <f t="shared" si="1556"/>
        <v>-</v>
      </c>
      <c r="JI481" s="56" t="str">
        <f t="shared" si="1557"/>
        <v>-</v>
      </c>
      <c r="JJ481" s="56" t="str">
        <f t="shared" si="1558"/>
        <v>-</v>
      </c>
      <c r="JK481" s="56" t="str">
        <f t="shared" si="1559"/>
        <v>-</v>
      </c>
      <c r="JL481" s="56" t="str">
        <f t="shared" si="1560"/>
        <v>-</v>
      </c>
      <c r="JM481" s="56" t="str">
        <f t="shared" si="1561"/>
        <v>-</v>
      </c>
      <c r="JN481" s="56" t="str">
        <f t="shared" si="1562"/>
        <v>-</v>
      </c>
      <c r="JO481" s="56" t="str">
        <f t="shared" si="1563"/>
        <v>-</v>
      </c>
      <c r="JP481" s="56" t="str">
        <f t="shared" si="1564"/>
        <v>-</v>
      </c>
      <c r="JQ481" s="56" t="str">
        <f t="shared" si="1565"/>
        <v>-</v>
      </c>
      <c r="JR481" s="56" t="str">
        <f t="shared" si="1566"/>
        <v>-</v>
      </c>
      <c r="JS481" s="56" t="str">
        <f t="shared" si="1567"/>
        <v>-</v>
      </c>
      <c r="JT481" s="56" t="str">
        <f t="shared" si="1568"/>
        <v>-</v>
      </c>
      <c r="JU481" s="56" t="str">
        <f t="shared" si="1569"/>
        <v>-</v>
      </c>
      <c r="JV481" s="56" t="str">
        <f t="shared" si="1570"/>
        <v>-</v>
      </c>
      <c r="JW481" s="56" t="str">
        <f t="shared" si="1571"/>
        <v>-</v>
      </c>
      <c r="JX481" s="56" t="str">
        <f t="shared" si="1572"/>
        <v>-</v>
      </c>
      <c r="JY481" s="56" t="str">
        <f t="shared" si="1573"/>
        <v>-</v>
      </c>
      <c r="JZ481" s="56" t="str">
        <f t="shared" si="1574"/>
        <v>-</v>
      </c>
      <c r="KA481" s="444" t="s">
        <v>1247</v>
      </c>
      <c r="KB481" s="360">
        <f>IF(ISNUMBER(INDEX($EQ$15:$GK$521,$B481,EO$11)),MAX(KB$14:KB480)+1,0)</f>
        <v>0</v>
      </c>
      <c r="KC481" s="360" t="str">
        <f t="shared" si="1672"/>
        <v/>
      </c>
      <c r="KD481" s="373" t="s">
        <v>2</v>
      </c>
      <c r="KE481" s="215"/>
      <c r="KF481" s="60"/>
      <c r="KG481" s="60"/>
      <c r="KH481" s="60"/>
      <c r="KI481" s="60"/>
      <c r="KJ481" s="60"/>
      <c r="KK481" s="60"/>
      <c r="KL481" s="60"/>
      <c r="KM481" s="60"/>
      <c r="KN481" s="60"/>
      <c r="KO481" s="60"/>
      <c r="KP481" s="60"/>
      <c r="KQ481" s="60"/>
      <c r="KR481" s="60"/>
      <c r="KS481" s="60"/>
      <c r="KT481" s="60"/>
      <c r="KU481" s="60"/>
      <c r="KV481" s="60"/>
      <c r="KW481" s="60"/>
      <c r="KX481" s="60"/>
      <c r="KY481" s="60"/>
      <c r="KZ481" s="283" t="str">
        <f t="shared" si="1575"/>
        <v/>
      </c>
      <c r="LA481" s="26"/>
      <c r="LB481" s="18"/>
      <c r="LC481" s="18"/>
      <c r="LD481" s="18"/>
      <c r="LE481" s="18"/>
      <c r="LF481" s="18"/>
      <c r="LG481" s="18"/>
      <c r="LH481" s="18"/>
      <c r="LI481" s="18"/>
      <c r="LJ481" s="18"/>
      <c r="LK481" s="18"/>
      <c r="LL481" s="18"/>
      <c r="LM481" s="18"/>
      <c r="LN481" s="63"/>
      <c r="LO481" s="251">
        <f t="shared" si="1576"/>
        <v>0</v>
      </c>
      <c r="LP481" s="251">
        <f t="shared" si="1577"/>
        <v>0</v>
      </c>
      <c r="LQ481" s="251">
        <f t="shared" si="1578"/>
        <v>0</v>
      </c>
      <c r="LR481" s="251">
        <f t="shared" si="1579"/>
        <v>0</v>
      </c>
      <c r="LS481" s="251">
        <f t="shared" si="1580"/>
        <v>0</v>
      </c>
      <c r="LT481" s="251">
        <f t="shared" si="1581"/>
        <v>0</v>
      </c>
      <c r="LU481" s="251">
        <f t="shared" si="1582"/>
        <v>0</v>
      </c>
      <c r="LV481" s="251">
        <f t="shared" si="1583"/>
        <v>0</v>
      </c>
      <c r="LW481" s="251">
        <f t="shared" si="1584"/>
        <v>0</v>
      </c>
      <c r="LX481" s="251">
        <f t="shared" si="1585"/>
        <v>0</v>
      </c>
      <c r="LY481" s="251">
        <f t="shared" si="1586"/>
        <v>0</v>
      </c>
      <c r="LZ481" s="251">
        <f t="shared" si="1587"/>
        <v>0</v>
      </c>
      <c r="MA481" s="63" t="str">
        <f t="shared" si="1588"/>
        <v/>
      </c>
      <c r="MB481" s="63" t="str">
        <f t="shared" si="1480"/>
        <v/>
      </c>
      <c r="MC481" s="63">
        <f t="shared" si="1481"/>
        <v>467</v>
      </c>
      <c r="MD481" s="63" t="str">
        <f t="shared" si="1482"/>
        <v/>
      </c>
      <c r="ME481" s="63" t="str">
        <f t="shared" si="1483"/>
        <v/>
      </c>
      <c r="MF481" s="315" t="str">
        <f t="shared" si="1589"/>
        <v/>
      </c>
      <c r="MG481" s="315">
        <f>IF(ISNUMBER(MATCH(EO481,$ME$15:$ME$520,0)),0,MAX(MG$14:MG480)+1)</f>
        <v>0</v>
      </c>
      <c r="MH481" s="315" t="str">
        <f t="shared" si="1590"/>
        <v/>
      </c>
      <c r="MI481" s="369"/>
      <c r="MJ481" s="68"/>
      <c r="MK481" s="18"/>
      <c r="ML481" s="242"/>
      <c r="MM481" s="242"/>
      <c r="MN481" s="59"/>
      <c r="MO481" s="59"/>
      <c r="MP481" s="285"/>
      <c r="MQ481" s="59"/>
      <c r="MR481" s="59"/>
      <c r="MS481" s="285"/>
      <c r="MT481" s="59"/>
      <c r="MU481" s="285"/>
      <c r="MV481" s="59"/>
      <c r="MW481" s="59"/>
      <c r="MX481" s="59"/>
      <c r="MY481" s="59"/>
      <c r="MZ481" s="59"/>
      <c r="NA481" s="59"/>
      <c r="NB481" s="59"/>
      <c r="NC481" s="59"/>
      <c r="ND481" s="59"/>
      <c r="NE481" s="59"/>
      <c r="NF481" s="59"/>
      <c r="NG481" s="59"/>
      <c r="NH481" s="59"/>
      <c r="NI481" s="59"/>
      <c r="NJ481" s="59"/>
      <c r="NK481" s="59"/>
      <c r="NL481" s="454"/>
      <c r="NM481" s="454"/>
      <c r="NN481" s="59"/>
      <c r="NO481" s="18"/>
      <c r="NP481" s="18"/>
      <c r="NQ481" s="18"/>
      <c r="NR481" s="18"/>
      <c r="NS481" s="18"/>
      <c r="NT481" s="18"/>
      <c r="NU481" s="18"/>
      <c r="NV481" s="18"/>
      <c r="NW481" s="18"/>
      <c r="NX481" s="18"/>
      <c r="NY481" s="18"/>
      <c r="NZ481" s="18"/>
      <c r="OA481" s="18"/>
      <c r="OB481" s="18"/>
      <c r="OC481" s="18"/>
      <c r="OZ481" s="59"/>
      <c r="PA481" s="251" t="str">
        <f t="shared" si="1591"/>
        <v/>
      </c>
      <c r="PB481" s="251" t="str">
        <f t="shared" si="1592"/>
        <v/>
      </c>
      <c r="PC481" s="251" t="str">
        <f t="shared" si="1593"/>
        <v/>
      </c>
      <c r="PD481" s="251" t="str">
        <f t="shared" si="1594"/>
        <v/>
      </c>
      <c r="PE481" s="251" t="str">
        <f t="shared" si="1595"/>
        <v/>
      </c>
      <c r="PF481" s="251" t="str">
        <f t="shared" si="1596"/>
        <v/>
      </c>
      <c r="PG481" s="251" t="str">
        <f t="shared" si="1597"/>
        <v/>
      </c>
      <c r="PH481" s="251" t="str">
        <f t="shared" si="1598"/>
        <v/>
      </c>
      <c r="PI481" s="251" t="str">
        <f t="shared" si="1599"/>
        <v/>
      </c>
      <c r="PJ481" s="251" t="str">
        <f t="shared" si="1600"/>
        <v/>
      </c>
      <c r="PK481" s="251" t="str">
        <f t="shared" si="1601"/>
        <v/>
      </c>
      <c r="PL481" s="251" t="str">
        <f t="shared" si="1602"/>
        <v/>
      </c>
      <c r="PM481" s="251" t="str">
        <f t="shared" si="1603"/>
        <v/>
      </c>
      <c r="PN481" s="251" t="str">
        <f t="shared" si="1604"/>
        <v/>
      </c>
      <c r="PO481" s="251" t="str">
        <f t="shared" si="1605"/>
        <v/>
      </c>
      <c r="PP481" s="251" t="str">
        <f t="shared" si="1606"/>
        <v/>
      </c>
      <c r="PQ481" s="251" t="str">
        <f t="shared" si="1607"/>
        <v/>
      </c>
      <c r="PR481" s="251" t="str">
        <f t="shared" si="1608"/>
        <v/>
      </c>
      <c r="PS481" s="251" t="str">
        <f t="shared" si="1609"/>
        <v/>
      </c>
      <c r="PT481" s="251" t="str">
        <f t="shared" si="1610"/>
        <v/>
      </c>
      <c r="PU481" s="251" t="str">
        <f t="shared" si="1611"/>
        <v/>
      </c>
      <c r="PV481" s="251" t="str">
        <f t="shared" si="1612"/>
        <v/>
      </c>
      <c r="PW481" s="251" t="str">
        <f t="shared" si="1613"/>
        <v/>
      </c>
      <c r="PX481" s="251" t="str">
        <f t="shared" si="1614"/>
        <v/>
      </c>
      <c r="PY481" s="251" t="str">
        <f t="shared" si="1615"/>
        <v/>
      </c>
      <c r="PZ481" s="251" t="str">
        <f t="shared" si="1616"/>
        <v/>
      </c>
      <c r="QA481" s="251" t="str">
        <f t="shared" si="1617"/>
        <v/>
      </c>
      <c r="QB481" s="251" t="str">
        <f t="shared" si="1618"/>
        <v/>
      </c>
      <c r="QC481" s="251" t="str">
        <f t="shared" si="1619"/>
        <v/>
      </c>
      <c r="QD481" s="251" t="str">
        <f t="shared" si="1620"/>
        <v/>
      </c>
      <c r="QE481" s="251" t="str">
        <f t="shared" si="1621"/>
        <v/>
      </c>
      <c r="QF481" s="63">
        <f t="shared" si="1622"/>
        <v>0</v>
      </c>
      <c r="QG481" s="59"/>
      <c r="QH481" s="59"/>
      <c r="QI481" s="59"/>
      <c r="QJ481" s="59"/>
      <c r="QK481" s="59"/>
      <c r="QL481" s="59"/>
      <c r="QM481" s="59"/>
      <c r="QN481" s="59"/>
    </row>
    <row r="482" spans="1:456" ht="6.75" customHeight="1" x14ac:dyDescent="0.25">
      <c r="A482" s="68"/>
      <c r="B482" s="389" t="str">
        <f t="shared" si="1484"/>
        <v/>
      </c>
      <c r="C482" s="72"/>
      <c r="D482" s="188"/>
      <c r="E482" s="59"/>
      <c r="F482" s="229"/>
      <c r="G482" s="295"/>
      <c r="H482" s="295"/>
      <c r="I482" s="229"/>
      <c r="J482" s="295"/>
      <c r="K482" s="295"/>
      <c r="L482" s="229"/>
      <c r="M482" s="295"/>
      <c r="N482" s="295"/>
      <c r="O482" s="229"/>
      <c r="P482" s="295"/>
      <c r="Q482" s="295"/>
      <c r="R482" s="229"/>
      <c r="S482" s="230"/>
      <c r="T482" s="231"/>
      <c r="U482" s="229"/>
      <c r="V482" s="230"/>
      <c r="W482" s="231"/>
      <c r="X482" s="229"/>
      <c r="Y482" s="230"/>
      <c r="Z482" s="231"/>
      <c r="AA482" s="229"/>
      <c r="AB482" s="295"/>
      <c r="AC482" s="295"/>
      <c r="AD482" s="229"/>
      <c r="AE482" s="295"/>
      <c r="AF482" s="295"/>
      <c r="AG482" s="229"/>
      <c r="AH482" s="295"/>
      <c r="AI482" s="295"/>
      <c r="AJ482" s="229"/>
      <c r="AK482" s="295"/>
      <c r="AL482" s="295"/>
      <c r="AM482" s="229"/>
      <c r="AN482" s="295"/>
      <c r="AO482" s="295"/>
      <c r="AP482" s="243"/>
      <c r="AQ482" s="295"/>
      <c r="AR482" s="290"/>
      <c r="AS482" s="243"/>
      <c r="AT482" s="295"/>
      <c r="AU482" s="290"/>
      <c r="AV482" s="229"/>
      <c r="AW482" s="230"/>
      <c r="AX482" s="231"/>
      <c r="AY482" s="229"/>
      <c r="AZ482" s="230"/>
      <c r="BA482" s="231"/>
      <c r="BB482" s="229"/>
      <c r="BC482" s="230"/>
      <c r="BD482" s="231"/>
      <c r="BE482" s="229"/>
      <c r="BF482" s="230"/>
      <c r="BG482" s="231"/>
      <c r="BH482" s="229"/>
      <c r="BI482" s="230"/>
      <c r="BJ482" s="231"/>
      <c r="BK482" s="243"/>
      <c r="BL482" s="230"/>
      <c r="BM482" s="231"/>
      <c r="BN482" s="243"/>
      <c r="BO482" s="230"/>
      <c r="BP482" s="231"/>
      <c r="BQ482" s="229"/>
      <c r="BR482" s="230"/>
      <c r="BS482" s="231"/>
      <c r="BT482" s="229"/>
      <c r="BU482" s="230"/>
      <c r="BV482" s="231"/>
      <c r="BW482" s="229"/>
      <c r="BX482" s="230"/>
      <c r="BY482" s="231"/>
      <c r="BZ482" s="229"/>
      <c r="CA482" s="230"/>
      <c r="CB482" s="231"/>
      <c r="CC482" s="229"/>
      <c r="CD482" s="230"/>
      <c r="CE482" s="231"/>
      <c r="CF482" s="331"/>
      <c r="CG482" s="332"/>
      <c r="CH482" s="385"/>
      <c r="CI482" s="331"/>
      <c r="CJ482" s="332"/>
      <c r="CK482" s="385"/>
      <c r="CL482" s="243"/>
      <c r="CM482" s="230"/>
      <c r="CN482" s="354"/>
      <c r="CO482" s="243"/>
      <c r="CP482" s="230"/>
      <c r="CQ482" s="231"/>
      <c r="CR482" s="331"/>
      <c r="CS482" s="332"/>
      <c r="CT482" s="333"/>
      <c r="CU482" s="229"/>
      <c r="CV482" s="230"/>
      <c r="CW482" s="231"/>
      <c r="CX482" s="331"/>
      <c r="CY482" s="332"/>
      <c r="CZ482" s="333"/>
      <c r="DA482" s="331"/>
      <c r="DB482" s="332"/>
      <c r="DC482" s="333"/>
      <c r="DD482" s="331"/>
      <c r="DE482" s="332"/>
      <c r="DF482" s="333"/>
      <c r="DG482" s="331"/>
      <c r="DH482" s="332"/>
      <c r="DI482" s="333"/>
      <c r="DJ482" s="229"/>
      <c r="DK482" s="230"/>
      <c r="DL482" s="231"/>
      <c r="DM482" s="229"/>
      <c r="DN482" s="230"/>
      <c r="DO482" s="231"/>
      <c r="DP482" s="331"/>
      <c r="DQ482" s="332"/>
      <c r="DR482" s="333"/>
      <c r="DS482" s="331"/>
      <c r="DT482" s="332"/>
      <c r="DU482" s="333"/>
      <c r="DV482" s="331"/>
      <c r="DW482" s="332"/>
      <c r="DX482" s="333"/>
      <c r="DY482" s="331"/>
      <c r="DZ482" s="332"/>
      <c r="EA482" s="333"/>
      <c r="EB482" s="331"/>
      <c r="EC482" s="332"/>
      <c r="ED482" s="333"/>
      <c r="EE482" s="331"/>
      <c r="EF482" s="332"/>
      <c r="EG482" s="333"/>
      <c r="EH482" s="229"/>
      <c r="EI482" s="230"/>
      <c r="EJ482" s="231"/>
      <c r="EK482" s="229"/>
      <c r="EL482" s="230"/>
      <c r="EM482" s="231"/>
      <c r="EN482" s="244"/>
      <c r="EO482" s="269" t="str">
        <f t="shared" si="1485"/>
        <v/>
      </c>
      <c r="EP482" s="444" t="s">
        <v>1247</v>
      </c>
      <c r="EQ482" s="360" t="str">
        <f t="shared" si="1623"/>
        <v/>
      </c>
      <c r="ER482" s="360" t="str">
        <f t="shared" si="1624"/>
        <v/>
      </c>
      <c r="ES482" s="360" t="str">
        <f t="shared" si="1625"/>
        <v/>
      </c>
      <c r="ET482" s="360" t="str">
        <f t="shared" si="1626"/>
        <v/>
      </c>
      <c r="EU482" s="360" t="str">
        <f t="shared" si="1627"/>
        <v/>
      </c>
      <c r="EV482" s="360" t="str">
        <f t="shared" si="1628"/>
        <v/>
      </c>
      <c r="EW482" s="360" t="str">
        <f t="shared" si="1629"/>
        <v/>
      </c>
      <c r="EX482" s="360" t="str">
        <f t="shared" si="1630"/>
        <v/>
      </c>
      <c r="EY482" s="360" t="str">
        <f t="shared" si="1631"/>
        <v/>
      </c>
      <c r="EZ482" s="360" t="str">
        <f t="shared" si="1632"/>
        <v/>
      </c>
      <c r="FA482" s="360" t="str">
        <f t="shared" si="1633"/>
        <v/>
      </c>
      <c r="FB482" s="360" t="str">
        <f t="shared" si="1634"/>
        <v/>
      </c>
      <c r="FC482" s="360" t="str">
        <f t="shared" si="1635"/>
        <v/>
      </c>
      <c r="FD482" s="360" t="str">
        <f t="shared" si="1636"/>
        <v/>
      </c>
      <c r="FE482" s="360" t="str">
        <f t="shared" si="1637"/>
        <v/>
      </c>
      <c r="FF482" s="360" t="str">
        <f t="shared" si="1638"/>
        <v/>
      </c>
      <c r="FG482" s="360" t="str">
        <f t="shared" si="1639"/>
        <v/>
      </c>
      <c r="FH482" s="360" t="str">
        <f t="shared" si="1640"/>
        <v/>
      </c>
      <c r="FI482" s="360" t="str">
        <f t="shared" si="1641"/>
        <v/>
      </c>
      <c r="FJ482" s="360" t="str">
        <f t="shared" si="1642"/>
        <v/>
      </c>
      <c r="FK482" s="360" t="str">
        <f t="shared" si="1643"/>
        <v/>
      </c>
      <c r="FL482" s="360" t="str">
        <f t="shared" si="1644"/>
        <v/>
      </c>
      <c r="FM482" s="360" t="str">
        <f t="shared" si="1645"/>
        <v/>
      </c>
      <c r="FN482" s="360" t="str">
        <f t="shared" si="1646"/>
        <v/>
      </c>
      <c r="FO482" s="360" t="str">
        <f t="shared" si="1647"/>
        <v/>
      </c>
      <c r="FP482" s="360" t="str">
        <f t="shared" si="1648"/>
        <v/>
      </c>
      <c r="FQ482" s="360" t="str">
        <f t="shared" si="1649"/>
        <v/>
      </c>
      <c r="FR482" s="360" t="str">
        <f t="shared" si="1650"/>
        <v/>
      </c>
      <c r="FS482" s="360" t="str">
        <f t="shared" si="1651"/>
        <v/>
      </c>
      <c r="FT482" s="360" t="str">
        <f t="shared" si="1486"/>
        <v/>
      </c>
      <c r="FU482" s="360" t="str">
        <f t="shared" si="1652"/>
        <v/>
      </c>
      <c r="FV482" s="360" t="str">
        <f t="shared" si="1653"/>
        <v/>
      </c>
      <c r="FW482" s="360" t="str">
        <f t="shared" si="1654"/>
        <v/>
      </c>
      <c r="FX482" s="360" t="str">
        <f t="shared" si="1655"/>
        <v/>
      </c>
      <c r="FY482" s="360" t="str">
        <f t="shared" si="1656"/>
        <v/>
      </c>
      <c r="FZ482" s="360" t="str">
        <f t="shared" si="1657"/>
        <v/>
      </c>
      <c r="GA482" s="360" t="str">
        <f t="shared" si="1658"/>
        <v/>
      </c>
      <c r="GB482" s="360" t="str">
        <f t="shared" si="1659"/>
        <v/>
      </c>
      <c r="GC482" s="360" t="str">
        <f t="shared" si="1660"/>
        <v/>
      </c>
      <c r="GD482" s="360" t="str">
        <f t="shared" si="1661"/>
        <v/>
      </c>
      <c r="GE482" s="360" t="str">
        <f t="shared" si="1662"/>
        <v/>
      </c>
      <c r="GF482" s="360" t="str">
        <f t="shared" si="1663"/>
        <v/>
      </c>
      <c r="GG482" s="360" t="str">
        <f t="shared" si="1664"/>
        <v/>
      </c>
      <c r="GH482" s="360" t="str">
        <f t="shared" si="1665"/>
        <v/>
      </c>
      <c r="GI482" s="360" t="str">
        <f t="shared" si="1666"/>
        <v/>
      </c>
      <c r="GJ482" s="360" t="str">
        <f t="shared" si="1667"/>
        <v/>
      </c>
      <c r="GK482" s="444" t="s">
        <v>1247</v>
      </c>
      <c r="GL482" s="361" t="str">
        <f t="shared" si="1487"/>
        <v>-</v>
      </c>
      <c r="GM482" s="361" t="str">
        <f t="shared" si="1488"/>
        <v>-</v>
      </c>
      <c r="GN482" s="361" t="str">
        <f t="shared" si="1489"/>
        <v>-</v>
      </c>
      <c r="GO482" s="361" t="str">
        <f t="shared" si="1490"/>
        <v>-</v>
      </c>
      <c r="GP482" s="361" t="str">
        <f t="shared" si="1491"/>
        <v>-</v>
      </c>
      <c r="GQ482" s="361" t="str">
        <f t="shared" si="1492"/>
        <v>-</v>
      </c>
      <c r="GR482" s="361" t="str">
        <f t="shared" si="1493"/>
        <v>-</v>
      </c>
      <c r="GS482" s="361" t="str">
        <f t="shared" si="1494"/>
        <v>-</v>
      </c>
      <c r="GT482" s="361" t="str">
        <f t="shared" si="1495"/>
        <v>-</v>
      </c>
      <c r="GU482" s="361" t="str">
        <f t="shared" si="1496"/>
        <v>-</v>
      </c>
      <c r="GV482" s="361" t="str">
        <f t="shared" si="1497"/>
        <v>-</v>
      </c>
      <c r="GW482" s="361" t="str">
        <f t="shared" si="1498"/>
        <v>-</v>
      </c>
      <c r="GX482" s="361" t="str">
        <f t="shared" si="1499"/>
        <v>-</v>
      </c>
      <c r="GY482" s="361" t="str">
        <f t="shared" si="1500"/>
        <v>-</v>
      </c>
      <c r="GZ482" s="361" t="str">
        <f t="shared" si="1501"/>
        <v>-</v>
      </c>
      <c r="HA482" s="361" t="str">
        <f t="shared" si="1502"/>
        <v>-</v>
      </c>
      <c r="HB482" s="361" t="str">
        <f t="shared" si="1503"/>
        <v>-</v>
      </c>
      <c r="HC482" s="361" t="str">
        <f t="shared" si="1504"/>
        <v>-</v>
      </c>
      <c r="HD482" s="361" t="str">
        <f t="shared" si="1505"/>
        <v>-</v>
      </c>
      <c r="HE482" s="361" t="str">
        <f t="shared" si="1506"/>
        <v>-</v>
      </c>
      <c r="HF482" s="361" t="str">
        <f t="shared" si="1507"/>
        <v>-</v>
      </c>
      <c r="HG482" s="361" t="str">
        <f t="shared" si="1508"/>
        <v>-</v>
      </c>
      <c r="HH482" s="361" t="str">
        <f t="shared" si="1509"/>
        <v>-</v>
      </c>
      <c r="HI482" s="361" t="str">
        <f t="shared" si="1510"/>
        <v>-</v>
      </c>
      <c r="HJ482" s="361" t="str">
        <f t="shared" si="1511"/>
        <v>-</v>
      </c>
      <c r="HK482" s="361" t="str">
        <f t="shared" si="1512"/>
        <v>-</v>
      </c>
      <c r="HL482" s="361" t="str">
        <f t="shared" si="1513"/>
        <v>-</v>
      </c>
      <c r="HM482" s="361" t="str">
        <f t="shared" si="1514"/>
        <v>-</v>
      </c>
      <c r="HN482" s="361" t="str">
        <f t="shared" si="1515"/>
        <v>-</v>
      </c>
      <c r="HO482" s="361" t="str">
        <f t="shared" si="1516"/>
        <v>-</v>
      </c>
      <c r="HP482" s="361" t="str">
        <f t="shared" si="1517"/>
        <v>-</v>
      </c>
      <c r="HQ482" s="361" t="str">
        <f t="shared" si="1518"/>
        <v>-</v>
      </c>
      <c r="HR482" s="361" t="str">
        <f t="shared" si="1519"/>
        <v>-</v>
      </c>
      <c r="HS482" s="361" t="str">
        <f t="shared" si="1520"/>
        <v>-</v>
      </c>
      <c r="HT482" s="361" t="str">
        <f t="shared" si="1521"/>
        <v>-</v>
      </c>
      <c r="HU482" s="361" t="str">
        <f t="shared" si="1522"/>
        <v>-</v>
      </c>
      <c r="HV482" s="361" t="str">
        <f t="shared" si="1523"/>
        <v>-</v>
      </c>
      <c r="HW482" s="361" t="str">
        <f t="shared" si="1524"/>
        <v>-</v>
      </c>
      <c r="HX482" s="361" t="str">
        <f t="shared" si="1525"/>
        <v>-</v>
      </c>
      <c r="HY482" s="361" t="str">
        <f t="shared" si="1526"/>
        <v>-</v>
      </c>
      <c r="HZ482" s="361" t="str">
        <f t="shared" si="1527"/>
        <v>-</v>
      </c>
      <c r="IA482" s="361" t="str">
        <f t="shared" si="1528"/>
        <v>-</v>
      </c>
      <c r="IB482" s="361" t="str">
        <f t="shared" si="1529"/>
        <v>-</v>
      </c>
      <c r="IC482" s="361" t="str">
        <f t="shared" si="1530"/>
        <v>-</v>
      </c>
      <c r="ID482" s="361" t="str">
        <f t="shared" si="1531"/>
        <v>-</v>
      </c>
      <c r="IE482" s="361" t="str">
        <f t="shared" si="1532"/>
        <v>-</v>
      </c>
      <c r="IF482" s="444" t="s">
        <v>1247</v>
      </c>
      <c r="IG482" s="56" t="str">
        <f t="shared" si="1668"/>
        <v>-</v>
      </c>
      <c r="IH482" s="56" t="str">
        <f t="shared" si="1669"/>
        <v>-</v>
      </c>
      <c r="II482" s="56" t="str">
        <f t="shared" si="1670"/>
        <v>-</v>
      </c>
      <c r="IJ482" s="56" t="str">
        <f t="shared" si="1671"/>
        <v>-</v>
      </c>
      <c r="IK482" s="56" t="str">
        <f t="shared" si="1533"/>
        <v>-</v>
      </c>
      <c r="IL482" s="56" t="str">
        <f t="shared" si="1534"/>
        <v>-</v>
      </c>
      <c r="IM482" s="56" t="str">
        <f t="shared" si="1535"/>
        <v>-</v>
      </c>
      <c r="IN482" s="56" t="str">
        <f t="shared" si="1536"/>
        <v>-</v>
      </c>
      <c r="IO482" s="56" t="str">
        <f t="shared" si="1537"/>
        <v>-</v>
      </c>
      <c r="IP482" s="56" t="str">
        <f t="shared" si="1538"/>
        <v>-</v>
      </c>
      <c r="IQ482" s="56" t="str">
        <f t="shared" si="1539"/>
        <v>-</v>
      </c>
      <c r="IR482" s="56" t="str">
        <f t="shared" si="1540"/>
        <v>-</v>
      </c>
      <c r="IS482" s="56" t="str">
        <f t="shared" si="1541"/>
        <v>-</v>
      </c>
      <c r="IT482" s="56" t="str">
        <f t="shared" si="1542"/>
        <v>-</v>
      </c>
      <c r="IU482" s="56" t="str">
        <f t="shared" si="1543"/>
        <v>-</v>
      </c>
      <c r="IV482" s="56" t="str">
        <f t="shared" si="1544"/>
        <v>-</v>
      </c>
      <c r="IW482" s="56" t="str">
        <f t="shared" si="1545"/>
        <v>-</v>
      </c>
      <c r="IX482" s="56" t="str">
        <f t="shared" si="1546"/>
        <v>-</v>
      </c>
      <c r="IY482" s="56" t="str">
        <f t="shared" si="1547"/>
        <v>-</v>
      </c>
      <c r="IZ482" s="56" t="str">
        <f t="shared" si="1548"/>
        <v>-</v>
      </c>
      <c r="JA482" s="56" t="str">
        <f t="shared" si="1549"/>
        <v>-</v>
      </c>
      <c r="JB482" s="56" t="str">
        <f t="shared" si="1550"/>
        <v>-</v>
      </c>
      <c r="JC482" s="56" t="str">
        <f t="shared" si="1551"/>
        <v>-</v>
      </c>
      <c r="JD482" s="56" t="str">
        <f t="shared" si="1552"/>
        <v>-</v>
      </c>
      <c r="JE482" s="56" t="str">
        <f t="shared" si="1553"/>
        <v>-</v>
      </c>
      <c r="JF482" s="56" t="str">
        <f t="shared" si="1554"/>
        <v>-</v>
      </c>
      <c r="JG482" s="56" t="str">
        <f t="shared" si="1555"/>
        <v>-</v>
      </c>
      <c r="JH482" s="56" t="str">
        <f t="shared" si="1556"/>
        <v>-</v>
      </c>
      <c r="JI482" s="56" t="str">
        <f t="shared" si="1557"/>
        <v>-</v>
      </c>
      <c r="JJ482" s="56" t="str">
        <f t="shared" si="1558"/>
        <v>-</v>
      </c>
      <c r="JK482" s="56" t="str">
        <f t="shared" si="1559"/>
        <v>-</v>
      </c>
      <c r="JL482" s="56" t="str">
        <f t="shared" si="1560"/>
        <v>-</v>
      </c>
      <c r="JM482" s="56" t="str">
        <f t="shared" si="1561"/>
        <v>-</v>
      </c>
      <c r="JN482" s="56" t="str">
        <f t="shared" si="1562"/>
        <v>-</v>
      </c>
      <c r="JO482" s="56" t="str">
        <f t="shared" si="1563"/>
        <v>-</v>
      </c>
      <c r="JP482" s="56" t="str">
        <f t="shared" si="1564"/>
        <v>-</v>
      </c>
      <c r="JQ482" s="56" t="str">
        <f t="shared" si="1565"/>
        <v>-</v>
      </c>
      <c r="JR482" s="56" t="str">
        <f t="shared" si="1566"/>
        <v>-</v>
      </c>
      <c r="JS482" s="56" t="str">
        <f t="shared" si="1567"/>
        <v>-</v>
      </c>
      <c r="JT482" s="56" t="str">
        <f t="shared" si="1568"/>
        <v>-</v>
      </c>
      <c r="JU482" s="56" t="str">
        <f t="shared" si="1569"/>
        <v>-</v>
      </c>
      <c r="JV482" s="56" t="str">
        <f t="shared" si="1570"/>
        <v>-</v>
      </c>
      <c r="JW482" s="56" t="str">
        <f t="shared" si="1571"/>
        <v>-</v>
      </c>
      <c r="JX482" s="56" t="str">
        <f t="shared" si="1572"/>
        <v>-</v>
      </c>
      <c r="JY482" s="56" t="str">
        <f t="shared" si="1573"/>
        <v>-</v>
      </c>
      <c r="JZ482" s="56" t="str">
        <f t="shared" si="1574"/>
        <v>-</v>
      </c>
      <c r="KA482" s="444" t="s">
        <v>1247</v>
      </c>
      <c r="KB482" s="360">
        <f>IF(ISNUMBER(INDEX($EQ$15:$GK$521,$B482,EO$11)),MAX(KB$14:KB481)+1,0)</f>
        <v>0</v>
      </c>
      <c r="KC482" s="360" t="str">
        <f t="shared" si="1672"/>
        <v/>
      </c>
      <c r="KD482" s="373" t="s">
        <v>2</v>
      </c>
      <c r="KE482" s="215"/>
      <c r="KF482" s="60"/>
      <c r="KG482" s="60"/>
      <c r="KH482" s="60"/>
      <c r="KI482" s="60"/>
      <c r="KJ482" s="60"/>
      <c r="KK482" s="60"/>
      <c r="KL482" s="60"/>
      <c r="KM482" s="60"/>
      <c r="KN482" s="60"/>
      <c r="KO482" s="60"/>
      <c r="KP482" s="60"/>
      <c r="KQ482" s="60"/>
      <c r="KR482" s="60"/>
      <c r="KS482" s="60"/>
      <c r="KT482" s="60"/>
      <c r="KU482" s="60"/>
      <c r="KV482" s="60"/>
      <c r="KW482" s="60"/>
      <c r="KX482" s="60"/>
      <c r="KY482" s="60"/>
      <c r="KZ482" s="283" t="str">
        <f t="shared" si="1575"/>
        <v/>
      </c>
      <c r="LA482" s="26"/>
      <c r="LB482" s="18"/>
      <c r="LC482" s="18"/>
      <c r="LD482" s="18"/>
      <c r="LE482" s="18"/>
      <c r="LF482" s="18"/>
      <c r="LG482" s="18"/>
      <c r="LH482" s="18"/>
      <c r="LI482" s="18"/>
      <c r="LJ482" s="18"/>
      <c r="LK482" s="18"/>
      <c r="LL482" s="18"/>
      <c r="LM482" s="18"/>
      <c r="LN482" s="63"/>
      <c r="LO482" s="251">
        <f t="shared" si="1576"/>
        <v>0</v>
      </c>
      <c r="LP482" s="251">
        <f t="shared" si="1577"/>
        <v>0</v>
      </c>
      <c r="LQ482" s="251">
        <f t="shared" si="1578"/>
        <v>0</v>
      </c>
      <c r="LR482" s="251">
        <f t="shared" si="1579"/>
        <v>0</v>
      </c>
      <c r="LS482" s="251">
        <f t="shared" si="1580"/>
        <v>0</v>
      </c>
      <c r="LT482" s="251">
        <f t="shared" si="1581"/>
        <v>0</v>
      </c>
      <c r="LU482" s="251">
        <f t="shared" si="1582"/>
        <v>0</v>
      </c>
      <c r="LV482" s="251">
        <f t="shared" si="1583"/>
        <v>0</v>
      </c>
      <c r="LW482" s="251">
        <f t="shared" si="1584"/>
        <v>0</v>
      </c>
      <c r="LX482" s="251">
        <f t="shared" si="1585"/>
        <v>0</v>
      </c>
      <c r="LY482" s="251">
        <f t="shared" si="1586"/>
        <v>0</v>
      </c>
      <c r="LZ482" s="251">
        <f t="shared" si="1587"/>
        <v>0</v>
      </c>
      <c r="MA482" s="63" t="str">
        <f t="shared" si="1588"/>
        <v/>
      </c>
      <c r="MB482" s="63" t="str">
        <f t="shared" si="1480"/>
        <v/>
      </c>
      <c r="MC482" s="63">
        <f t="shared" si="1481"/>
        <v>468</v>
      </c>
      <c r="MD482" s="63" t="str">
        <f t="shared" si="1482"/>
        <v/>
      </c>
      <c r="ME482" s="63" t="str">
        <f t="shared" si="1483"/>
        <v/>
      </c>
      <c r="MF482" s="315" t="str">
        <f t="shared" si="1589"/>
        <v/>
      </c>
      <c r="MG482" s="315">
        <f>IF(ISNUMBER(MATCH(EO482,$ME$15:$ME$520,0)),0,MAX(MG$14:MG481)+1)</f>
        <v>0</v>
      </c>
      <c r="MH482" s="315" t="str">
        <f t="shared" si="1590"/>
        <v/>
      </c>
      <c r="MI482" s="369"/>
      <c r="MJ482" s="68"/>
      <c r="MK482" s="18"/>
      <c r="ML482" s="242"/>
      <c r="MM482" s="242"/>
      <c r="MN482" s="59"/>
      <c r="MO482" s="59"/>
      <c r="MP482" s="285"/>
      <c r="MQ482" s="59"/>
      <c r="MR482" s="59"/>
      <c r="MS482" s="285"/>
      <c r="MT482" s="59"/>
      <c r="MU482" s="285"/>
      <c r="MV482" s="59"/>
      <c r="MW482" s="59"/>
      <c r="MX482" s="59"/>
      <c r="MY482" s="59"/>
      <c r="MZ482" s="59"/>
      <c r="NA482" s="59"/>
      <c r="NB482" s="59"/>
      <c r="NC482" s="59"/>
      <c r="ND482" s="59"/>
      <c r="NE482" s="59"/>
      <c r="NF482" s="59"/>
      <c r="NG482" s="59"/>
      <c r="NH482" s="59"/>
      <c r="NI482" s="59"/>
      <c r="NJ482" s="59"/>
      <c r="NK482" s="59"/>
      <c r="NL482" s="454"/>
      <c r="NM482" s="454"/>
      <c r="NN482" s="59"/>
      <c r="NO482" s="18"/>
      <c r="NP482" s="18"/>
      <c r="NQ482" s="18"/>
      <c r="NR482" s="18"/>
      <c r="NS482" s="18"/>
      <c r="NT482" s="18"/>
      <c r="NU482" s="18"/>
      <c r="NV482" s="18"/>
      <c r="NW482" s="18"/>
      <c r="NX482" s="18"/>
      <c r="NY482" s="18"/>
      <c r="NZ482" s="18"/>
      <c r="OA482" s="18"/>
      <c r="OB482" s="18"/>
      <c r="OC482" s="18"/>
      <c r="OZ482" s="59"/>
      <c r="PA482" s="251" t="str">
        <f t="shared" si="1591"/>
        <v/>
      </c>
      <c r="PB482" s="251" t="str">
        <f t="shared" si="1592"/>
        <v/>
      </c>
      <c r="PC482" s="251" t="str">
        <f t="shared" si="1593"/>
        <v/>
      </c>
      <c r="PD482" s="251" t="str">
        <f t="shared" si="1594"/>
        <v/>
      </c>
      <c r="PE482" s="251" t="str">
        <f t="shared" si="1595"/>
        <v/>
      </c>
      <c r="PF482" s="251" t="str">
        <f t="shared" si="1596"/>
        <v/>
      </c>
      <c r="PG482" s="251" t="str">
        <f t="shared" si="1597"/>
        <v/>
      </c>
      <c r="PH482" s="251" t="str">
        <f t="shared" si="1598"/>
        <v/>
      </c>
      <c r="PI482" s="251" t="str">
        <f t="shared" si="1599"/>
        <v/>
      </c>
      <c r="PJ482" s="251" t="str">
        <f t="shared" si="1600"/>
        <v/>
      </c>
      <c r="PK482" s="251" t="str">
        <f t="shared" si="1601"/>
        <v/>
      </c>
      <c r="PL482" s="251" t="str">
        <f t="shared" si="1602"/>
        <v/>
      </c>
      <c r="PM482" s="251" t="str">
        <f t="shared" si="1603"/>
        <v/>
      </c>
      <c r="PN482" s="251" t="str">
        <f t="shared" si="1604"/>
        <v/>
      </c>
      <c r="PO482" s="251" t="str">
        <f t="shared" si="1605"/>
        <v/>
      </c>
      <c r="PP482" s="251" t="str">
        <f t="shared" si="1606"/>
        <v/>
      </c>
      <c r="PQ482" s="251" t="str">
        <f t="shared" si="1607"/>
        <v/>
      </c>
      <c r="PR482" s="251" t="str">
        <f t="shared" si="1608"/>
        <v/>
      </c>
      <c r="PS482" s="251" t="str">
        <f t="shared" si="1609"/>
        <v/>
      </c>
      <c r="PT482" s="251" t="str">
        <f t="shared" si="1610"/>
        <v/>
      </c>
      <c r="PU482" s="251" t="str">
        <f t="shared" si="1611"/>
        <v/>
      </c>
      <c r="PV482" s="251" t="str">
        <f t="shared" si="1612"/>
        <v/>
      </c>
      <c r="PW482" s="251" t="str">
        <f t="shared" si="1613"/>
        <v/>
      </c>
      <c r="PX482" s="251" t="str">
        <f t="shared" si="1614"/>
        <v/>
      </c>
      <c r="PY482" s="251" t="str">
        <f t="shared" si="1615"/>
        <v/>
      </c>
      <c r="PZ482" s="251" t="str">
        <f t="shared" si="1616"/>
        <v/>
      </c>
      <c r="QA482" s="251" t="str">
        <f t="shared" si="1617"/>
        <v/>
      </c>
      <c r="QB482" s="251" t="str">
        <f t="shared" si="1618"/>
        <v/>
      </c>
      <c r="QC482" s="251" t="str">
        <f t="shared" si="1619"/>
        <v/>
      </c>
      <c r="QD482" s="251" t="str">
        <f t="shared" si="1620"/>
        <v/>
      </c>
      <c r="QE482" s="251" t="str">
        <f t="shared" si="1621"/>
        <v/>
      </c>
      <c r="QF482" s="63">
        <f t="shared" si="1622"/>
        <v>0</v>
      </c>
      <c r="QG482" s="59"/>
      <c r="QH482" s="59"/>
      <c r="QI482" s="59"/>
      <c r="QJ482" s="59"/>
      <c r="QK482" s="59"/>
      <c r="QL482" s="59"/>
      <c r="QM482" s="59"/>
      <c r="QN482" s="59"/>
    </row>
    <row r="483" spans="1:456" ht="6.75" customHeight="1" x14ac:dyDescent="0.25">
      <c r="A483" s="68"/>
      <c r="B483" s="389" t="str">
        <f t="shared" si="1484"/>
        <v/>
      </c>
      <c r="C483" s="72"/>
      <c r="D483" s="188"/>
      <c r="E483" s="59"/>
      <c r="F483" s="229"/>
      <c r="G483" s="295"/>
      <c r="H483" s="295"/>
      <c r="I483" s="229"/>
      <c r="J483" s="295"/>
      <c r="K483" s="295"/>
      <c r="L483" s="229"/>
      <c r="M483" s="295"/>
      <c r="N483" s="295"/>
      <c r="O483" s="229"/>
      <c r="P483" s="295"/>
      <c r="Q483" s="295"/>
      <c r="R483" s="229"/>
      <c r="S483" s="230"/>
      <c r="T483" s="231"/>
      <c r="U483" s="229"/>
      <c r="V483" s="230"/>
      <c r="W483" s="231"/>
      <c r="X483" s="229"/>
      <c r="Y483" s="230"/>
      <c r="Z483" s="231"/>
      <c r="AA483" s="229"/>
      <c r="AB483" s="295"/>
      <c r="AC483" s="295"/>
      <c r="AD483" s="229"/>
      <c r="AE483" s="295"/>
      <c r="AF483" s="295"/>
      <c r="AG483" s="229"/>
      <c r="AH483" s="295"/>
      <c r="AI483" s="295"/>
      <c r="AJ483" s="229"/>
      <c r="AK483" s="295"/>
      <c r="AL483" s="295"/>
      <c r="AM483" s="229"/>
      <c r="AN483" s="295"/>
      <c r="AO483" s="295"/>
      <c r="AP483" s="243"/>
      <c r="AQ483" s="295"/>
      <c r="AR483" s="290"/>
      <c r="AS483" s="243"/>
      <c r="AT483" s="295"/>
      <c r="AU483" s="290"/>
      <c r="AV483" s="229"/>
      <c r="AW483" s="230"/>
      <c r="AX483" s="231"/>
      <c r="AY483" s="229"/>
      <c r="AZ483" s="230"/>
      <c r="BA483" s="231"/>
      <c r="BB483" s="229"/>
      <c r="BC483" s="230"/>
      <c r="BD483" s="231"/>
      <c r="BE483" s="229"/>
      <c r="BF483" s="230"/>
      <c r="BG483" s="231"/>
      <c r="BH483" s="229"/>
      <c r="BI483" s="230"/>
      <c r="BJ483" s="231"/>
      <c r="BK483" s="243"/>
      <c r="BL483" s="230"/>
      <c r="BM483" s="231"/>
      <c r="BN483" s="243"/>
      <c r="BO483" s="230"/>
      <c r="BP483" s="231"/>
      <c r="BQ483" s="229"/>
      <c r="BR483" s="230"/>
      <c r="BS483" s="231"/>
      <c r="BT483" s="229"/>
      <c r="BU483" s="230"/>
      <c r="BV483" s="231"/>
      <c r="BW483" s="229"/>
      <c r="BX483" s="230"/>
      <c r="BY483" s="231"/>
      <c r="BZ483" s="229"/>
      <c r="CA483" s="230"/>
      <c r="CB483" s="231"/>
      <c r="CC483" s="229"/>
      <c r="CD483" s="230"/>
      <c r="CE483" s="231"/>
      <c r="CF483" s="331"/>
      <c r="CG483" s="332"/>
      <c r="CH483" s="385"/>
      <c r="CI483" s="331"/>
      <c r="CJ483" s="332"/>
      <c r="CK483" s="385"/>
      <c r="CL483" s="243"/>
      <c r="CM483" s="230"/>
      <c r="CN483" s="354"/>
      <c r="CO483" s="243"/>
      <c r="CP483" s="230"/>
      <c r="CQ483" s="231"/>
      <c r="CR483" s="331"/>
      <c r="CS483" s="332"/>
      <c r="CT483" s="333"/>
      <c r="CU483" s="229"/>
      <c r="CV483" s="230"/>
      <c r="CW483" s="231"/>
      <c r="CX483" s="331"/>
      <c r="CY483" s="332"/>
      <c r="CZ483" s="333"/>
      <c r="DA483" s="331"/>
      <c r="DB483" s="332"/>
      <c r="DC483" s="333"/>
      <c r="DD483" s="331"/>
      <c r="DE483" s="332"/>
      <c r="DF483" s="333"/>
      <c r="DG483" s="331"/>
      <c r="DH483" s="332"/>
      <c r="DI483" s="333"/>
      <c r="DJ483" s="229"/>
      <c r="DK483" s="230"/>
      <c r="DL483" s="231"/>
      <c r="DM483" s="229"/>
      <c r="DN483" s="230"/>
      <c r="DO483" s="231"/>
      <c r="DP483" s="331"/>
      <c r="DQ483" s="332"/>
      <c r="DR483" s="333"/>
      <c r="DS483" s="331"/>
      <c r="DT483" s="332"/>
      <c r="DU483" s="333"/>
      <c r="DV483" s="331"/>
      <c r="DW483" s="332"/>
      <c r="DX483" s="333"/>
      <c r="DY483" s="331"/>
      <c r="DZ483" s="332"/>
      <c r="EA483" s="333"/>
      <c r="EB483" s="331"/>
      <c r="EC483" s="332"/>
      <c r="ED483" s="333"/>
      <c r="EE483" s="331"/>
      <c r="EF483" s="332"/>
      <c r="EG483" s="333"/>
      <c r="EH483" s="229"/>
      <c r="EI483" s="230"/>
      <c r="EJ483" s="231"/>
      <c r="EK483" s="229"/>
      <c r="EL483" s="230"/>
      <c r="EM483" s="231"/>
      <c r="EN483" s="244"/>
      <c r="EO483" s="269" t="str">
        <f t="shared" si="1485"/>
        <v/>
      </c>
      <c r="EP483" s="444" t="s">
        <v>1247</v>
      </c>
      <c r="EQ483" s="360" t="str">
        <f t="shared" si="1623"/>
        <v/>
      </c>
      <c r="ER483" s="360" t="str">
        <f t="shared" si="1624"/>
        <v/>
      </c>
      <c r="ES483" s="360" t="str">
        <f t="shared" si="1625"/>
        <v/>
      </c>
      <c r="ET483" s="360" t="str">
        <f t="shared" si="1626"/>
        <v/>
      </c>
      <c r="EU483" s="360" t="str">
        <f t="shared" si="1627"/>
        <v/>
      </c>
      <c r="EV483" s="360" t="str">
        <f t="shared" si="1628"/>
        <v/>
      </c>
      <c r="EW483" s="360" t="str">
        <f t="shared" si="1629"/>
        <v/>
      </c>
      <c r="EX483" s="360" t="str">
        <f t="shared" si="1630"/>
        <v/>
      </c>
      <c r="EY483" s="360" t="str">
        <f t="shared" si="1631"/>
        <v/>
      </c>
      <c r="EZ483" s="360" t="str">
        <f t="shared" si="1632"/>
        <v/>
      </c>
      <c r="FA483" s="360" t="str">
        <f t="shared" si="1633"/>
        <v/>
      </c>
      <c r="FB483" s="360" t="str">
        <f t="shared" si="1634"/>
        <v/>
      </c>
      <c r="FC483" s="360" t="str">
        <f t="shared" si="1635"/>
        <v/>
      </c>
      <c r="FD483" s="360" t="str">
        <f t="shared" si="1636"/>
        <v/>
      </c>
      <c r="FE483" s="360" t="str">
        <f t="shared" si="1637"/>
        <v/>
      </c>
      <c r="FF483" s="360" t="str">
        <f t="shared" si="1638"/>
        <v/>
      </c>
      <c r="FG483" s="360" t="str">
        <f t="shared" si="1639"/>
        <v/>
      </c>
      <c r="FH483" s="360" t="str">
        <f t="shared" si="1640"/>
        <v/>
      </c>
      <c r="FI483" s="360" t="str">
        <f t="shared" si="1641"/>
        <v/>
      </c>
      <c r="FJ483" s="360" t="str">
        <f t="shared" si="1642"/>
        <v/>
      </c>
      <c r="FK483" s="360" t="str">
        <f t="shared" si="1643"/>
        <v/>
      </c>
      <c r="FL483" s="360" t="str">
        <f t="shared" si="1644"/>
        <v/>
      </c>
      <c r="FM483" s="360" t="str">
        <f t="shared" si="1645"/>
        <v/>
      </c>
      <c r="FN483" s="360" t="str">
        <f t="shared" si="1646"/>
        <v/>
      </c>
      <c r="FO483" s="360" t="str">
        <f t="shared" si="1647"/>
        <v/>
      </c>
      <c r="FP483" s="360" t="str">
        <f t="shared" si="1648"/>
        <v/>
      </c>
      <c r="FQ483" s="360" t="str">
        <f t="shared" si="1649"/>
        <v/>
      </c>
      <c r="FR483" s="360" t="str">
        <f t="shared" si="1650"/>
        <v/>
      </c>
      <c r="FS483" s="360" t="str">
        <f t="shared" si="1651"/>
        <v/>
      </c>
      <c r="FT483" s="360" t="str">
        <f t="shared" si="1486"/>
        <v/>
      </c>
      <c r="FU483" s="360" t="str">
        <f t="shared" si="1652"/>
        <v/>
      </c>
      <c r="FV483" s="360" t="str">
        <f t="shared" si="1653"/>
        <v/>
      </c>
      <c r="FW483" s="360" t="str">
        <f t="shared" si="1654"/>
        <v/>
      </c>
      <c r="FX483" s="360" t="str">
        <f t="shared" si="1655"/>
        <v/>
      </c>
      <c r="FY483" s="360" t="str">
        <f t="shared" si="1656"/>
        <v/>
      </c>
      <c r="FZ483" s="360" t="str">
        <f t="shared" si="1657"/>
        <v/>
      </c>
      <c r="GA483" s="360" t="str">
        <f t="shared" si="1658"/>
        <v/>
      </c>
      <c r="GB483" s="360" t="str">
        <f t="shared" si="1659"/>
        <v/>
      </c>
      <c r="GC483" s="360" t="str">
        <f t="shared" si="1660"/>
        <v/>
      </c>
      <c r="GD483" s="360" t="str">
        <f t="shared" si="1661"/>
        <v/>
      </c>
      <c r="GE483" s="360" t="str">
        <f t="shared" si="1662"/>
        <v/>
      </c>
      <c r="GF483" s="360" t="str">
        <f t="shared" si="1663"/>
        <v/>
      </c>
      <c r="GG483" s="360" t="str">
        <f t="shared" si="1664"/>
        <v/>
      </c>
      <c r="GH483" s="360" t="str">
        <f t="shared" si="1665"/>
        <v/>
      </c>
      <c r="GI483" s="360" t="str">
        <f t="shared" si="1666"/>
        <v/>
      </c>
      <c r="GJ483" s="360" t="str">
        <f t="shared" si="1667"/>
        <v/>
      </c>
      <c r="GK483" s="444" t="s">
        <v>1247</v>
      </c>
      <c r="GL483" s="361" t="str">
        <f t="shared" si="1487"/>
        <v>-</v>
      </c>
      <c r="GM483" s="361" t="str">
        <f t="shared" si="1488"/>
        <v>-</v>
      </c>
      <c r="GN483" s="361" t="str">
        <f t="shared" si="1489"/>
        <v>-</v>
      </c>
      <c r="GO483" s="361" t="str">
        <f t="shared" si="1490"/>
        <v>-</v>
      </c>
      <c r="GP483" s="361" t="str">
        <f t="shared" si="1491"/>
        <v>-</v>
      </c>
      <c r="GQ483" s="361" t="str">
        <f t="shared" si="1492"/>
        <v>-</v>
      </c>
      <c r="GR483" s="361" t="str">
        <f t="shared" si="1493"/>
        <v>-</v>
      </c>
      <c r="GS483" s="361" t="str">
        <f t="shared" si="1494"/>
        <v>-</v>
      </c>
      <c r="GT483" s="361" t="str">
        <f t="shared" si="1495"/>
        <v>-</v>
      </c>
      <c r="GU483" s="361" t="str">
        <f t="shared" si="1496"/>
        <v>-</v>
      </c>
      <c r="GV483" s="361" t="str">
        <f t="shared" si="1497"/>
        <v>-</v>
      </c>
      <c r="GW483" s="361" t="str">
        <f t="shared" si="1498"/>
        <v>-</v>
      </c>
      <c r="GX483" s="361" t="str">
        <f t="shared" si="1499"/>
        <v>-</v>
      </c>
      <c r="GY483" s="361" t="str">
        <f t="shared" si="1500"/>
        <v>-</v>
      </c>
      <c r="GZ483" s="361" t="str">
        <f t="shared" si="1501"/>
        <v>-</v>
      </c>
      <c r="HA483" s="361" t="str">
        <f t="shared" si="1502"/>
        <v>-</v>
      </c>
      <c r="HB483" s="361" t="str">
        <f t="shared" si="1503"/>
        <v>-</v>
      </c>
      <c r="HC483" s="361" t="str">
        <f t="shared" si="1504"/>
        <v>-</v>
      </c>
      <c r="HD483" s="361" t="str">
        <f t="shared" si="1505"/>
        <v>-</v>
      </c>
      <c r="HE483" s="361" t="str">
        <f t="shared" si="1506"/>
        <v>-</v>
      </c>
      <c r="HF483" s="361" t="str">
        <f t="shared" si="1507"/>
        <v>-</v>
      </c>
      <c r="HG483" s="361" t="str">
        <f t="shared" si="1508"/>
        <v>-</v>
      </c>
      <c r="HH483" s="361" t="str">
        <f t="shared" si="1509"/>
        <v>-</v>
      </c>
      <c r="HI483" s="361" t="str">
        <f t="shared" si="1510"/>
        <v>-</v>
      </c>
      <c r="HJ483" s="361" t="str">
        <f t="shared" si="1511"/>
        <v>-</v>
      </c>
      <c r="HK483" s="361" t="str">
        <f t="shared" si="1512"/>
        <v>-</v>
      </c>
      <c r="HL483" s="361" t="str">
        <f t="shared" si="1513"/>
        <v>-</v>
      </c>
      <c r="HM483" s="361" t="str">
        <f t="shared" si="1514"/>
        <v>-</v>
      </c>
      <c r="HN483" s="361" t="str">
        <f t="shared" si="1515"/>
        <v>-</v>
      </c>
      <c r="HO483" s="361" t="str">
        <f t="shared" si="1516"/>
        <v>-</v>
      </c>
      <c r="HP483" s="361" t="str">
        <f t="shared" si="1517"/>
        <v>-</v>
      </c>
      <c r="HQ483" s="361" t="str">
        <f t="shared" si="1518"/>
        <v>-</v>
      </c>
      <c r="HR483" s="361" t="str">
        <f t="shared" si="1519"/>
        <v>-</v>
      </c>
      <c r="HS483" s="361" t="str">
        <f t="shared" si="1520"/>
        <v>-</v>
      </c>
      <c r="HT483" s="361" t="str">
        <f t="shared" si="1521"/>
        <v>-</v>
      </c>
      <c r="HU483" s="361" t="str">
        <f t="shared" si="1522"/>
        <v>-</v>
      </c>
      <c r="HV483" s="361" t="str">
        <f t="shared" si="1523"/>
        <v>-</v>
      </c>
      <c r="HW483" s="361" t="str">
        <f t="shared" si="1524"/>
        <v>-</v>
      </c>
      <c r="HX483" s="361" t="str">
        <f t="shared" si="1525"/>
        <v>-</v>
      </c>
      <c r="HY483" s="361" t="str">
        <f t="shared" si="1526"/>
        <v>-</v>
      </c>
      <c r="HZ483" s="361" t="str">
        <f t="shared" si="1527"/>
        <v>-</v>
      </c>
      <c r="IA483" s="361" t="str">
        <f t="shared" si="1528"/>
        <v>-</v>
      </c>
      <c r="IB483" s="361" t="str">
        <f t="shared" si="1529"/>
        <v>-</v>
      </c>
      <c r="IC483" s="361" t="str">
        <f t="shared" si="1530"/>
        <v>-</v>
      </c>
      <c r="ID483" s="361" t="str">
        <f t="shared" si="1531"/>
        <v>-</v>
      </c>
      <c r="IE483" s="361" t="str">
        <f t="shared" si="1532"/>
        <v>-</v>
      </c>
      <c r="IF483" s="444" t="s">
        <v>1247</v>
      </c>
      <c r="IG483" s="56" t="str">
        <f t="shared" si="1668"/>
        <v>-</v>
      </c>
      <c r="IH483" s="56" t="str">
        <f t="shared" si="1669"/>
        <v>-</v>
      </c>
      <c r="II483" s="56" t="str">
        <f t="shared" si="1670"/>
        <v>-</v>
      </c>
      <c r="IJ483" s="56" t="str">
        <f t="shared" si="1671"/>
        <v>-</v>
      </c>
      <c r="IK483" s="56" t="str">
        <f t="shared" si="1533"/>
        <v>-</v>
      </c>
      <c r="IL483" s="56" t="str">
        <f t="shared" si="1534"/>
        <v>-</v>
      </c>
      <c r="IM483" s="56" t="str">
        <f t="shared" si="1535"/>
        <v>-</v>
      </c>
      <c r="IN483" s="56" t="str">
        <f t="shared" si="1536"/>
        <v>-</v>
      </c>
      <c r="IO483" s="56" t="str">
        <f t="shared" si="1537"/>
        <v>-</v>
      </c>
      <c r="IP483" s="56" t="str">
        <f t="shared" si="1538"/>
        <v>-</v>
      </c>
      <c r="IQ483" s="56" t="str">
        <f t="shared" si="1539"/>
        <v>-</v>
      </c>
      <c r="IR483" s="56" t="str">
        <f t="shared" si="1540"/>
        <v>-</v>
      </c>
      <c r="IS483" s="56" t="str">
        <f t="shared" si="1541"/>
        <v>-</v>
      </c>
      <c r="IT483" s="56" t="str">
        <f t="shared" si="1542"/>
        <v>-</v>
      </c>
      <c r="IU483" s="56" t="str">
        <f t="shared" si="1543"/>
        <v>-</v>
      </c>
      <c r="IV483" s="56" t="str">
        <f t="shared" si="1544"/>
        <v>-</v>
      </c>
      <c r="IW483" s="56" t="str">
        <f t="shared" si="1545"/>
        <v>-</v>
      </c>
      <c r="IX483" s="56" t="str">
        <f t="shared" si="1546"/>
        <v>-</v>
      </c>
      <c r="IY483" s="56" t="str">
        <f t="shared" si="1547"/>
        <v>-</v>
      </c>
      <c r="IZ483" s="56" t="str">
        <f t="shared" si="1548"/>
        <v>-</v>
      </c>
      <c r="JA483" s="56" t="str">
        <f t="shared" si="1549"/>
        <v>-</v>
      </c>
      <c r="JB483" s="56" t="str">
        <f t="shared" si="1550"/>
        <v>-</v>
      </c>
      <c r="JC483" s="56" t="str">
        <f t="shared" si="1551"/>
        <v>-</v>
      </c>
      <c r="JD483" s="56" t="str">
        <f t="shared" si="1552"/>
        <v>-</v>
      </c>
      <c r="JE483" s="56" t="str">
        <f t="shared" si="1553"/>
        <v>-</v>
      </c>
      <c r="JF483" s="56" t="str">
        <f t="shared" si="1554"/>
        <v>-</v>
      </c>
      <c r="JG483" s="56" t="str">
        <f t="shared" si="1555"/>
        <v>-</v>
      </c>
      <c r="JH483" s="56" t="str">
        <f t="shared" si="1556"/>
        <v>-</v>
      </c>
      <c r="JI483" s="56" t="str">
        <f t="shared" si="1557"/>
        <v>-</v>
      </c>
      <c r="JJ483" s="56" t="str">
        <f t="shared" si="1558"/>
        <v>-</v>
      </c>
      <c r="JK483" s="56" t="str">
        <f t="shared" si="1559"/>
        <v>-</v>
      </c>
      <c r="JL483" s="56" t="str">
        <f t="shared" si="1560"/>
        <v>-</v>
      </c>
      <c r="JM483" s="56" t="str">
        <f t="shared" si="1561"/>
        <v>-</v>
      </c>
      <c r="JN483" s="56" t="str">
        <f t="shared" si="1562"/>
        <v>-</v>
      </c>
      <c r="JO483" s="56" t="str">
        <f t="shared" si="1563"/>
        <v>-</v>
      </c>
      <c r="JP483" s="56" t="str">
        <f t="shared" si="1564"/>
        <v>-</v>
      </c>
      <c r="JQ483" s="56" t="str">
        <f t="shared" si="1565"/>
        <v>-</v>
      </c>
      <c r="JR483" s="56" t="str">
        <f t="shared" si="1566"/>
        <v>-</v>
      </c>
      <c r="JS483" s="56" t="str">
        <f t="shared" si="1567"/>
        <v>-</v>
      </c>
      <c r="JT483" s="56" t="str">
        <f t="shared" si="1568"/>
        <v>-</v>
      </c>
      <c r="JU483" s="56" t="str">
        <f t="shared" si="1569"/>
        <v>-</v>
      </c>
      <c r="JV483" s="56" t="str">
        <f t="shared" si="1570"/>
        <v>-</v>
      </c>
      <c r="JW483" s="56" t="str">
        <f t="shared" si="1571"/>
        <v>-</v>
      </c>
      <c r="JX483" s="56" t="str">
        <f t="shared" si="1572"/>
        <v>-</v>
      </c>
      <c r="JY483" s="56" t="str">
        <f t="shared" si="1573"/>
        <v>-</v>
      </c>
      <c r="JZ483" s="56" t="str">
        <f t="shared" si="1574"/>
        <v>-</v>
      </c>
      <c r="KA483" s="444" t="s">
        <v>1247</v>
      </c>
      <c r="KB483" s="360">
        <f>IF(ISNUMBER(INDEX($EQ$15:$GK$521,$B483,EO$11)),MAX(KB$14:KB482)+1,0)</f>
        <v>0</v>
      </c>
      <c r="KC483" s="360" t="str">
        <f t="shared" si="1672"/>
        <v/>
      </c>
      <c r="KD483" s="373" t="s">
        <v>2</v>
      </c>
      <c r="KE483" s="215"/>
      <c r="KF483" s="60"/>
      <c r="KG483" s="60"/>
      <c r="KH483" s="60"/>
      <c r="KI483" s="60"/>
      <c r="KJ483" s="60"/>
      <c r="KK483" s="60"/>
      <c r="KL483" s="60"/>
      <c r="KM483" s="60"/>
      <c r="KN483" s="60"/>
      <c r="KO483" s="60"/>
      <c r="KP483" s="60"/>
      <c r="KQ483" s="60"/>
      <c r="KR483" s="60"/>
      <c r="KS483" s="60"/>
      <c r="KT483" s="60"/>
      <c r="KU483" s="60"/>
      <c r="KV483" s="60"/>
      <c r="KW483" s="60"/>
      <c r="KX483" s="60"/>
      <c r="KY483" s="60"/>
      <c r="KZ483" s="283" t="str">
        <f t="shared" si="1575"/>
        <v/>
      </c>
      <c r="LA483" s="26"/>
      <c r="LB483" s="18"/>
      <c r="LC483" s="18"/>
      <c r="LD483" s="18"/>
      <c r="LE483" s="18"/>
      <c r="LF483" s="18"/>
      <c r="LG483" s="18"/>
      <c r="LH483" s="18"/>
      <c r="LI483" s="18"/>
      <c r="LJ483" s="18"/>
      <c r="LK483" s="18"/>
      <c r="LL483" s="18"/>
      <c r="LM483" s="18"/>
      <c r="LN483" s="63"/>
      <c r="LO483" s="251">
        <f t="shared" si="1576"/>
        <v>0</v>
      </c>
      <c r="LP483" s="251">
        <f t="shared" si="1577"/>
        <v>0</v>
      </c>
      <c r="LQ483" s="251">
        <f t="shared" si="1578"/>
        <v>0</v>
      </c>
      <c r="LR483" s="251">
        <f t="shared" si="1579"/>
        <v>0</v>
      </c>
      <c r="LS483" s="251">
        <f t="shared" si="1580"/>
        <v>0</v>
      </c>
      <c r="LT483" s="251">
        <f t="shared" si="1581"/>
        <v>0</v>
      </c>
      <c r="LU483" s="251">
        <f t="shared" si="1582"/>
        <v>0</v>
      </c>
      <c r="LV483" s="251">
        <f t="shared" si="1583"/>
        <v>0</v>
      </c>
      <c r="LW483" s="251">
        <f t="shared" si="1584"/>
        <v>0</v>
      </c>
      <c r="LX483" s="251">
        <f t="shared" si="1585"/>
        <v>0</v>
      </c>
      <c r="LY483" s="251">
        <f t="shared" si="1586"/>
        <v>0</v>
      </c>
      <c r="LZ483" s="251">
        <f t="shared" si="1587"/>
        <v>0</v>
      </c>
      <c r="MA483" s="63" t="str">
        <f t="shared" si="1588"/>
        <v/>
      </c>
      <c r="MB483" s="63" t="str">
        <f t="shared" si="1480"/>
        <v/>
      </c>
      <c r="MC483" s="63">
        <f t="shared" si="1481"/>
        <v>469</v>
      </c>
      <c r="MD483" s="63" t="str">
        <f t="shared" si="1482"/>
        <v/>
      </c>
      <c r="ME483" s="63" t="str">
        <f t="shared" si="1483"/>
        <v/>
      </c>
      <c r="MF483" s="315" t="str">
        <f t="shared" si="1589"/>
        <v/>
      </c>
      <c r="MG483" s="315">
        <f>IF(ISNUMBER(MATCH(EO483,$ME$15:$ME$520,0)),0,MAX(MG$14:MG482)+1)</f>
        <v>0</v>
      </c>
      <c r="MH483" s="315" t="str">
        <f t="shared" si="1590"/>
        <v/>
      </c>
      <c r="MI483" s="369"/>
      <c r="MJ483" s="68"/>
      <c r="MK483" s="18"/>
      <c r="ML483" s="242"/>
      <c r="MM483" s="242"/>
      <c r="MN483" s="59"/>
      <c r="MO483" s="59"/>
      <c r="MP483" s="285"/>
      <c r="MQ483" s="59"/>
      <c r="MR483" s="59"/>
      <c r="MS483" s="285"/>
      <c r="MT483" s="59"/>
      <c r="MU483" s="285"/>
      <c r="MV483" s="59"/>
      <c r="MW483" s="59"/>
      <c r="MX483" s="59"/>
      <c r="MY483" s="59"/>
      <c r="MZ483" s="59"/>
      <c r="NA483" s="59"/>
      <c r="NB483" s="59"/>
      <c r="NC483" s="59"/>
      <c r="ND483" s="59"/>
      <c r="NE483" s="59"/>
      <c r="NF483" s="59"/>
      <c r="NG483" s="59"/>
      <c r="NH483" s="59"/>
      <c r="NI483" s="59"/>
      <c r="NJ483" s="59"/>
      <c r="NK483" s="59"/>
      <c r="NL483" s="454"/>
      <c r="NM483" s="454"/>
      <c r="NN483" s="59"/>
      <c r="NO483" s="18"/>
      <c r="NP483" s="18"/>
      <c r="NQ483" s="18"/>
      <c r="NR483" s="18"/>
      <c r="NS483" s="18"/>
      <c r="NT483" s="18"/>
      <c r="NU483" s="18"/>
      <c r="NV483" s="18"/>
      <c r="NW483" s="18"/>
      <c r="NX483" s="18"/>
      <c r="NY483" s="18"/>
      <c r="NZ483" s="18"/>
      <c r="OA483" s="18"/>
      <c r="OB483" s="18"/>
      <c r="OC483" s="18"/>
      <c r="OZ483" s="59"/>
      <c r="PA483" s="251" t="str">
        <f t="shared" si="1591"/>
        <v/>
      </c>
      <c r="PB483" s="251" t="str">
        <f t="shared" si="1592"/>
        <v/>
      </c>
      <c r="PC483" s="251" t="str">
        <f t="shared" si="1593"/>
        <v/>
      </c>
      <c r="PD483" s="251" t="str">
        <f t="shared" si="1594"/>
        <v/>
      </c>
      <c r="PE483" s="251" t="str">
        <f t="shared" si="1595"/>
        <v/>
      </c>
      <c r="PF483" s="251" t="str">
        <f t="shared" si="1596"/>
        <v/>
      </c>
      <c r="PG483" s="251" t="str">
        <f t="shared" si="1597"/>
        <v/>
      </c>
      <c r="PH483" s="251" t="str">
        <f t="shared" si="1598"/>
        <v/>
      </c>
      <c r="PI483" s="251" t="str">
        <f t="shared" si="1599"/>
        <v/>
      </c>
      <c r="PJ483" s="251" t="str">
        <f t="shared" si="1600"/>
        <v/>
      </c>
      <c r="PK483" s="251" t="str">
        <f t="shared" si="1601"/>
        <v/>
      </c>
      <c r="PL483" s="251" t="str">
        <f t="shared" si="1602"/>
        <v/>
      </c>
      <c r="PM483" s="251" t="str">
        <f t="shared" si="1603"/>
        <v/>
      </c>
      <c r="PN483" s="251" t="str">
        <f t="shared" si="1604"/>
        <v/>
      </c>
      <c r="PO483" s="251" t="str">
        <f t="shared" si="1605"/>
        <v/>
      </c>
      <c r="PP483" s="251" t="str">
        <f t="shared" si="1606"/>
        <v/>
      </c>
      <c r="PQ483" s="251" t="str">
        <f t="shared" si="1607"/>
        <v/>
      </c>
      <c r="PR483" s="251" t="str">
        <f t="shared" si="1608"/>
        <v/>
      </c>
      <c r="PS483" s="251" t="str">
        <f t="shared" si="1609"/>
        <v/>
      </c>
      <c r="PT483" s="251" t="str">
        <f t="shared" si="1610"/>
        <v/>
      </c>
      <c r="PU483" s="251" t="str">
        <f t="shared" si="1611"/>
        <v/>
      </c>
      <c r="PV483" s="251" t="str">
        <f t="shared" si="1612"/>
        <v/>
      </c>
      <c r="PW483" s="251" t="str">
        <f t="shared" si="1613"/>
        <v/>
      </c>
      <c r="PX483" s="251" t="str">
        <f t="shared" si="1614"/>
        <v/>
      </c>
      <c r="PY483" s="251" t="str">
        <f t="shared" si="1615"/>
        <v/>
      </c>
      <c r="PZ483" s="251" t="str">
        <f t="shared" si="1616"/>
        <v/>
      </c>
      <c r="QA483" s="251" t="str">
        <f t="shared" si="1617"/>
        <v/>
      </c>
      <c r="QB483" s="251" t="str">
        <f t="shared" si="1618"/>
        <v/>
      </c>
      <c r="QC483" s="251" t="str">
        <f t="shared" si="1619"/>
        <v/>
      </c>
      <c r="QD483" s="251" t="str">
        <f t="shared" si="1620"/>
        <v/>
      </c>
      <c r="QE483" s="251" t="str">
        <f t="shared" si="1621"/>
        <v/>
      </c>
      <c r="QF483" s="63">
        <f t="shared" si="1622"/>
        <v>0</v>
      </c>
      <c r="QG483" s="59"/>
      <c r="QH483" s="59"/>
      <c r="QI483" s="59"/>
      <c r="QJ483" s="59"/>
      <c r="QK483" s="59"/>
      <c r="QL483" s="59"/>
      <c r="QM483" s="59"/>
      <c r="QN483" s="59"/>
    </row>
    <row r="484" spans="1:456" ht="6.75" customHeight="1" x14ac:dyDescent="0.25">
      <c r="A484" s="68"/>
      <c r="B484" s="389" t="str">
        <f t="shared" si="1484"/>
        <v/>
      </c>
      <c r="C484" s="72"/>
      <c r="D484" s="188"/>
      <c r="E484" s="59"/>
      <c r="F484" s="229"/>
      <c r="G484" s="295"/>
      <c r="H484" s="295"/>
      <c r="I484" s="229"/>
      <c r="J484" s="295"/>
      <c r="K484" s="295"/>
      <c r="L484" s="229"/>
      <c r="M484" s="295"/>
      <c r="N484" s="295"/>
      <c r="O484" s="229"/>
      <c r="P484" s="295"/>
      <c r="Q484" s="295"/>
      <c r="R484" s="229"/>
      <c r="S484" s="230"/>
      <c r="T484" s="231"/>
      <c r="U484" s="229"/>
      <c r="V484" s="230"/>
      <c r="W484" s="231"/>
      <c r="X484" s="229"/>
      <c r="Y484" s="230"/>
      <c r="Z484" s="231"/>
      <c r="AA484" s="229"/>
      <c r="AB484" s="295"/>
      <c r="AC484" s="295"/>
      <c r="AD484" s="229"/>
      <c r="AE484" s="295"/>
      <c r="AF484" s="295"/>
      <c r="AG484" s="229"/>
      <c r="AH484" s="295"/>
      <c r="AI484" s="295"/>
      <c r="AJ484" s="229"/>
      <c r="AK484" s="295"/>
      <c r="AL484" s="295"/>
      <c r="AM484" s="229"/>
      <c r="AN484" s="295"/>
      <c r="AO484" s="295"/>
      <c r="AP484" s="243"/>
      <c r="AQ484" s="295"/>
      <c r="AR484" s="290"/>
      <c r="AS484" s="243"/>
      <c r="AT484" s="295"/>
      <c r="AU484" s="290"/>
      <c r="AV484" s="229"/>
      <c r="AW484" s="230"/>
      <c r="AX484" s="231"/>
      <c r="AY484" s="229"/>
      <c r="AZ484" s="230"/>
      <c r="BA484" s="231"/>
      <c r="BB484" s="229"/>
      <c r="BC484" s="230"/>
      <c r="BD484" s="231"/>
      <c r="BE484" s="229"/>
      <c r="BF484" s="230"/>
      <c r="BG484" s="231"/>
      <c r="BH484" s="229"/>
      <c r="BI484" s="230"/>
      <c r="BJ484" s="231"/>
      <c r="BK484" s="243"/>
      <c r="BL484" s="230"/>
      <c r="BM484" s="231"/>
      <c r="BN484" s="243"/>
      <c r="BO484" s="230"/>
      <c r="BP484" s="231"/>
      <c r="BQ484" s="229"/>
      <c r="BR484" s="230"/>
      <c r="BS484" s="231"/>
      <c r="BT484" s="229"/>
      <c r="BU484" s="230"/>
      <c r="BV484" s="231"/>
      <c r="BW484" s="229"/>
      <c r="BX484" s="230"/>
      <c r="BY484" s="231"/>
      <c r="BZ484" s="229"/>
      <c r="CA484" s="230"/>
      <c r="CB484" s="231"/>
      <c r="CC484" s="229"/>
      <c r="CD484" s="230"/>
      <c r="CE484" s="231"/>
      <c r="CF484" s="331"/>
      <c r="CG484" s="332"/>
      <c r="CH484" s="385"/>
      <c r="CI484" s="331"/>
      <c r="CJ484" s="332"/>
      <c r="CK484" s="385"/>
      <c r="CL484" s="243"/>
      <c r="CM484" s="230"/>
      <c r="CN484" s="354"/>
      <c r="CO484" s="243"/>
      <c r="CP484" s="230"/>
      <c r="CQ484" s="231"/>
      <c r="CR484" s="331"/>
      <c r="CS484" s="332"/>
      <c r="CT484" s="333"/>
      <c r="CU484" s="229"/>
      <c r="CV484" s="230"/>
      <c r="CW484" s="231"/>
      <c r="CX484" s="331"/>
      <c r="CY484" s="332"/>
      <c r="CZ484" s="333"/>
      <c r="DA484" s="331"/>
      <c r="DB484" s="332"/>
      <c r="DC484" s="333"/>
      <c r="DD484" s="331"/>
      <c r="DE484" s="332"/>
      <c r="DF484" s="333"/>
      <c r="DG484" s="331"/>
      <c r="DH484" s="332"/>
      <c r="DI484" s="333"/>
      <c r="DJ484" s="229"/>
      <c r="DK484" s="230"/>
      <c r="DL484" s="231"/>
      <c r="DM484" s="229"/>
      <c r="DN484" s="230"/>
      <c r="DO484" s="231"/>
      <c r="DP484" s="331"/>
      <c r="DQ484" s="332"/>
      <c r="DR484" s="333"/>
      <c r="DS484" s="331"/>
      <c r="DT484" s="332"/>
      <c r="DU484" s="333"/>
      <c r="DV484" s="331"/>
      <c r="DW484" s="332"/>
      <c r="DX484" s="333"/>
      <c r="DY484" s="331"/>
      <c r="DZ484" s="332"/>
      <c r="EA484" s="333"/>
      <c r="EB484" s="331"/>
      <c r="EC484" s="332"/>
      <c r="ED484" s="333"/>
      <c r="EE484" s="331"/>
      <c r="EF484" s="332"/>
      <c r="EG484" s="333"/>
      <c r="EH484" s="229"/>
      <c r="EI484" s="230"/>
      <c r="EJ484" s="231"/>
      <c r="EK484" s="229"/>
      <c r="EL484" s="230"/>
      <c r="EM484" s="231"/>
      <c r="EN484" s="244"/>
      <c r="EO484" s="269" t="str">
        <f t="shared" si="1485"/>
        <v/>
      </c>
      <c r="EP484" s="444" t="s">
        <v>1247</v>
      </c>
      <c r="EQ484" s="360" t="str">
        <f t="shared" si="1623"/>
        <v/>
      </c>
      <c r="ER484" s="360" t="str">
        <f t="shared" si="1624"/>
        <v/>
      </c>
      <c r="ES484" s="360" t="str">
        <f t="shared" si="1625"/>
        <v/>
      </c>
      <c r="ET484" s="360" t="str">
        <f t="shared" si="1626"/>
        <v/>
      </c>
      <c r="EU484" s="360" t="str">
        <f t="shared" si="1627"/>
        <v/>
      </c>
      <c r="EV484" s="360" t="str">
        <f t="shared" si="1628"/>
        <v/>
      </c>
      <c r="EW484" s="360" t="str">
        <f t="shared" si="1629"/>
        <v/>
      </c>
      <c r="EX484" s="360" t="str">
        <f t="shared" si="1630"/>
        <v/>
      </c>
      <c r="EY484" s="360" t="str">
        <f t="shared" si="1631"/>
        <v/>
      </c>
      <c r="EZ484" s="360" t="str">
        <f t="shared" si="1632"/>
        <v/>
      </c>
      <c r="FA484" s="360" t="str">
        <f t="shared" si="1633"/>
        <v/>
      </c>
      <c r="FB484" s="360" t="str">
        <f t="shared" si="1634"/>
        <v/>
      </c>
      <c r="FC484" s="360" t="str">
        <f t="shared" si="1635"/>
        <v/>
      </c>
      <c r="FD484" s="360" t="str">
        <f t="shared" si="1636"/>
        <v/>
      </c>
      <c r="FE484" s="360" t="str">
        <f t="shared" si="1637"/>
        <v/>
      </c>
      <c r="FF484" s="360" t="str">
        <f t="shared" si="1638"/>
        <v/>
      </c>
      <c r="FG484" s="360" t="str">
        <f t="shared" si="1639"/>
        <v/>
      </c>
      <c r="FH484" s="360" t="str">
        <f t="shared" si="1640"/>
        <v/>
      </c>
      <c r="FI484" s="360" t="str">
        <f t="shared" si="1641"/>
        <v/>
      </c>
      <c r="FJ484" s="360" t="str">
        <f t="shared" si="1642"/>
        <v/>
      </c>
      <c r="FK484" s="360" t="str">
        <f t="shared" si="1643"/>
        <v/>
      </c>
      <c r="FL484" s="360" t="str">
        <f t="shared" si="1644"/>
        <v/>
      </c>
      <c r="FM484" s="360" t="str">
        <f t="shared" si="1645"/>
        <v/>
      </c>
      <c r="FN484" s="360" t="str">
        <f t="shared" si="1646"/>
        <v/>
      </c>
      <c r="FO484" s="360" t="str">
        <f t="shared" si="1647"/>
        <v/>
      </c>
      <c r="FP484" s="360" t="str">
        <f t="shared" si="1648"/>
        <v/>
      </c>
      <c r="FQ484" s="360" t="str">
        <f t="shared" si="1649"/>
        <v/>
      </c>
      <c r="FR484" s="360" t="str">
        <f t="shared" si="1650"/>
        <v/>
      </c>
      <c r="FS484" s="360" t="str">
        <f t="shared" si="1651"/>
        <v/>
      </c>
      <c r="FT484" s="360" t="str">
        <f t="shared" si="1486"/>
        <v/>
      </c>
      <c r="FU484" s="360" t="str">
        <f t="shared" si="1652"/>
        <v/>
      </c>
      <c r="FV484" s="360" t="str">
        <f t="shared" si="1653"/>
        <v/>
      </c>
      <c r="FW484" s="360" t="str">
        <f t="shared" si="1654"/>
        <v/>
      </c>
      <c r="FX484" s="360" t="str">
        <f t="shared" si="1655"/>
        <v/>
      </c>
      <c r="FY484" s="360" t="str">
        <f t="shared" si="1656"/>
        <v/>
      </c>
      <c r="FZ484" s="360" t="str">
        <f t="shared" si="1657"/>
        <v/>
      </c>
      <c r="GA484" s="360" t="str">
        <f t="shared" si="1658"/>
        <v/>
      </c>
      <c r="GB484" s="360" t="str">
        <f t="shared" si="1659"/>
        <v/>
      </c>
      <c r="GC484" s="360" t="str">
        <f t="shared" si="1660"/>
        <v/>
      </c>
      <c r="GD484" s="360" t="str">
        <f t="shared" si="1661"/>
        <v/>
      </c>
      <c r="GE484" s="360" t="str">
        <f t="shared" si="1662"/>
        <v/>
      </c>
      <c r="GF484" s="360" t="str">
        <f t="shared" si="1663"/>
        <v/>
      </c>
      <c r="GG484" s="360" t="str">
        <f t="shared" si="1664"/>
        <v/>
      </c>
      <c r="GH484" s="360" t="str">
        <f t="shared" si="1665"/>
        <v/>
      </c>
      <c r="GI484" s="360" t="str">
        <f t="shared" si="1666"/>
        <v/>
      </c>
      <c r="GJ484" s="360" t="str">
        <f t="shared" si="1667"/>
        <v/>
      </c>
      <c r="GK484" s="444" t="s">
        <v>1247</v>
      </c>
      <c r="GL484" s="361" t="str">
        <f t="shared" si="1487"/>
        <v>-</v>
      </c>
      <c r="GM484" s="361" t="str">
        <f t="shared" si="1488"/>
        <v>-</v>
      </c>
      <c r="GN484" s="361" t="str">
        <f t="shared" si="1489"/>
        <v>-</v>
      </c>
      <c r="GO484" s="361" t="str">
        <f t="shared" si="1490"/>
        <v>-</v>
      </c>
      <c r="GP484" s="361" t="str">
        <f t="shared" si="1491"/>
        <v>-</v>
      </c>
      <c r="GQ484" s="361" t="str">
        <f t="shared" si="1492"/>
        <v>-</v>
      </c>
      <c r="GR484" s="361" t="str">
        <f t="shared" si="1493"/>
        <v>-</v>
      </c>
      <c r="GS484" s="361" t="str">
        <f t="shared" si="1494"/>
        <v>-</v>
      </c>
      <c r="GT484" s="361" t="str">
        <f t="shared" si="1495"/>
        <v>-</v>
      </c>
      <c r="GU484" s="361" t="str">
        <f t="shared" si="1496"/>
        <v>-</v>
      </c>
      <c r="GV484" s="361" t="str">
        <f t="shared" si="1497"/>
        <v>-</v>
      </c>
      <c r="GW484" s="361" t="str">
        <f t="shared" si="1498"/>
        <v>-</v>
      </c>
      <c r="GX484" s="361" t="str">
        <f t="shared" si="1499"/>
        <v>-</v>
      </c>
      <c r="GY484" s="361" t="str">
        <f t="shared" si="1500"/>
        <v>-</v>
      </c>
      <c r="GZ484" s="361" t="str">
        <f t="shared" si="1501"/>
        <v>-</v>
      </c>
      <c r="HA484" s="361" t="str">
        <f t="shared" si="1502"/>
        <v>-</v>
      </c>
      <c r="HB484" s="361" t="str">
        <f t="shared" si="1503"/>
        <v>-</v>
      </c>
      <c r="HC484" s="361" t="str">
        <f t="shared" si="1504"/>
        <v>-</v>
      </c>
      <c r="HD484" s="361" t="str">
        <f t="shared" si="1505"/>
        <v>-</v>
      </c>
      <c r="HE484" s="361" t="str">
        <f t="shared" si="1506"/>
        <v>-</v>
      </c>
      <c r="HF484" s="361" t="str">
        <f t="shared" si="1507"/>
        <v>-</v>
      </c>
      <c r="HG484" s="361" t="str">
        <f t="shared" si="1508"/>
        <v>-</v>
      </c>
      <c r="HH484" s="361" t="str">
        <f t="shared" si="1509"/>
        <v>-</v>
      </c>
      <c r="HI484" s="361" t="str">
        <f t="shared" si="1510"/>
        <v>-</v>
      </c>
      <c r="HJ484" s="361" t="str">
        <f t="shared" si="1511"/>
        <v>-</v>
      </c>
      <c r="HK484" s="361" t="str">
        <f t="shared" si="1512"/>
        <v>-</v>
      </c>
      <c r="HL484" s="361" t="str">
        <f t="shared" si="1513"/>
        <v>-</v>
      </c>
      <c r="HM484" s="361" t="str">
        <f t="shared" si="1514"/>
        <v>-</v>
      </c>
      <c r="HN484" s="361" t="str">
        <f t="shared" si="1515"/>
        <v>-</v>
      </c>
      <c r="HO484" s="361" t="str">
        <f t="shared" si="1516"/>
        <v>-</v>
      </c>
      <c r="HP484" s="361" t="str">
        <f t="shared" si="1517"/>
        <v>-</v>
      </c>
      <c r="HQ484" s="361" t="str">
        <f t="shared" si="1518"/>
        <v>-</v>
      </c>
      <c r="HR484" s="361" t="str">
        <f t="shared" si="1519"/>
        <v>-</v>
      </c>
      <c r="HS484" s="361" t="str">
        <f t="shared" si="1520"/>
        <v>-</v>
      </c>
      <c r="HT484" s="361" t="str">
        <f t="shared" si="1521"/>
        <v>-</v>
      </c>
      <c r="HU484" s="361" t="str">
        <f t="shared" si="1522"/>
        <v>-</v>
      </c>
      <c r="HV484" s="361" t="str">
        <f t="shared" si="1523"/>
        <v>-</v>
      </c>
      <c r="HW484" s="361" t="str">
        <f t="shared" si="1524"/>
        <v>-</v>
      </c>
      <c r="HX484" s="361" t="str">
        <f t="shared" si="1525"/>
        <v>-</v>
      </c>
      <c r="HY484" s="361" t="str">
        <f t="shared" si="1526"/>
        <v>-</v>
      </c>
      <c r="HZ484" s="361" t="str">
        <f t="shared" si="1527"/>
        <v>-</v>
      </c>
      <c r="IA484" s="361" t="str">
        <f t="shared" si="1528"/>
        <v>-</v>
      </c>
      <c r="IB484" s="361" t="str">
        <f t="shared" si="1529"/>
        <v>-</v>
      </c>
      <c r="IC484" s="361" t="str">
        <f t="shared" si="1530"/>
        <v>-</v>
      </c>
      <c r="ID484" s="361" t="str">
        <f t="shared" si="1531"/>
        <v>-</v>
      </c>
      <c r="IE484" s="361" t="str">
        <f t="shared" si="1532"/>
        <v>-</v>
      </c>
      <c r="IF484" s="444" t="s">
        <v>1247</v>
      </c>
      <c r="IG484" s="56" t="str">
        <f t="shared" si="1668"/>
        <v>-</v>
      </c>
      <c r="IH484" s="56" t="str">
        <f t="shared" si="1669"/>
        <v>-</v>
      </c>
      <c r="II484" s="56" t="str">
        <f t="shared" si="1670"/>
        <v>-</v>
      </c>
      <c r="IJ484" s="56" t="str">
        <f t="shared" si="1671"/>
        <v>-</v>
      </c>
      <c r="IK484" s="56" t="str">
        <f t="shared" si="1533"/>
        <v>-</v>
      </c>
      <c r="IL484" s="56" t="str">
        <f t="shared" si="1534"/>
        <v>-</v>
      </c>
      <c r="IM484" s="56" t="str">
        <f t="shared" si="1535"/>
        <v>-</v>
      </c>
      <c r="IN484" s="56" t="str">
        <f t="shared" si="1536"/>
        <v>-</v>
      </c>
      <c r="IO484" s="56" t="str">
        <f t="shared" si="1537"/>
        <v>-</v>
      </c>
      <c r="IP484" s="56" t="str">
        <f t="shared" si="1538"/>
        <v>-</v>
      </c>
      <c r="IQ484" s="56" t="str">
        <f t="shared" si="1539"/>
        <v>-</v>
      </c>
      <c r="IR484" s="56" t="str">
        <f t="shared" si="1540"/>
        <v>-</v>
      </c>
      <c r="IS484" s="56" t="str">
        <f t="shared" si="1541"/>
        <v>-</v>
      </c>
      <c r="IT484" s="56" t="str">
        <f t="shared" si="1542"/>
        <v>-</v>
      </c>
      <c r="IU484" s="56" t="str">
        <f t="shared" si="1543"/>
        <v>-</v>
      </c>
      <c r="IV484" s="56" t="str">
        <f t="shared" si="1544"/>
        <v>-</v>
      </c>
      <c r="IW484" s="56" t="str">
        <f t="shared" si="1545"/>
        <v>-</v>
      </c>
      <c r="IX484" s="56" t="str">
        <f t="shared" si="1546"/>
        <v>-</v>
      </c>
      <c r="IY484" s="56" t="str">
        <f t="shared" si="1547"/>
        <v>-</v>
      </c>
      <c r="IZ484" s="56" t="str">
        <f t="shared" si="1548"/>
        <v>-</v>
      </c>
      <c r="JA484" s="56" t="str">
        <f t="shared" si="1549"/>
        <v>-</v>
      </c>
      <c r="JB484" s="56" t="str">
        <f t="shared" si="1550"/>
        <v>-</v>
      </c>
      <c r="JC484" s="56" t="str">
        <f t="shared" si="1551"/>
        <v>-</v>
      </c>
      <c r="JD484" s="56" t="str">
        <f t="shared" si="1552"/>
        <v>-</v>
      </c>
      <c r="JE484" s="56" t="str">
        <f t="shared" si="1553"/>
        <v>-</v>
      </c>
      <c r="JF484" s="56" t="str">
        <f t="shared" si="1554"/>
        <v>-</v>
      </c>
      <c r="JG484" s="56" t="str">
        <f t="shared" si="1555"/>
        <v>-</v>
      </c>
      <c r="JH484" s="56" t="str">
        <f t="shared" si="1556"/>
        <v>-</v>
      </c>
      <c r="JI484" s="56" t="str">
        <f t="shared" si="1557"/>
        <v>-</v>
      </c>
      <c r="JJ484" s="56" t="str">
        <f t="shared" si="1558"/>
        <v>-</v>
      </c>
      <c r="JK484" s="56" t="str">
        <f t="shared" si="1559"/>
        <v>-</v>
      </c>
      <c r="JL484" s="56" t="str">
        <f t="shared" si="1560"/>
        <v>-</v>
      </c>
      <c r="JM484" s="56" t="str">
        <f t="shared" si="1561"/>
        <v>-</v>
      </c>
      <c r="JN484" s="56" t="str">
        <f t="shared" si="1562"/>
        <v>-</v>
      </c>
      <c r="JO484" s="56" t="str">
        <f t="shared" si="1563"/>
        <v>-</v>
      </c>
      <c r="JP484" s="56" t="str">
        <f t="shared" si="1564"/>
        <v>-</v>
      </c>
      <c r="JQ484" s="56" t="str">
        <f t="shared" si="1565"/>
        <v>-</v>
      </c>
      <c r="JR484" s="56" t="str">
        <f t="shared" si="1566"/>
        <v>-</v>
      </c>
      <c r="JS484" s="56" t="str">
        <f t="shared" si="1567"/>
        <v>-</v>
      </c>
      <c r="JT484" s="56" t="str">
        <f t="shared" si="1568"/>
        <v>-</v>
      </c>
      <c r="JU484" s="56" t="str">
        <f t="shared" si="1569"/>
        <v>-</v>
      </c>
      <c r="JV484" s="56" t="str">
        <f t="shared" si="1570"/>
        <v>-</v>
      </c>
      <c r="JW484" s="56" t="str">
        <f t="shared" si="1571"/>
        <v>-</v>
      </c>
      <c r="JX484" s="56" t="str">
        <f t="shared" si="1572"/>
        <v>-</v>
      </c>
      <c r="JY484" s="56" t="str">
        <f t="shared" si="1573"/>
        <v>-</v>
      </c>
      <c r="JZ484" s="56" t="str">
        <f t="shared" si="1574"/>
        <v>-</v>
      </c>
      <c r="KA484" s="444" t="s">
        <v>1247</v>
      </c>
      <c r="KB484" s="360">
        <f>IF(ISNUMBER(INDEX($EQ$15:$GK$521,$B484,EO$11)),MAX(KB$14:KB483)+1,0)</f>
        <v>0</v>
      </c>
      <c r="KC484" s="360" t="str">
        <f t="shared" si="1672"/>
        <v/>
      </c>
      <c r="KD484" s="373" t="s">
        <v>2</v>
      </c>
      <c r="KE484" s="215"/>
      <c r="KF484" s="60"/>
      <c r="KG484" s="60"/>
      <c r="KH484" s="60"/>
      <c r="KI484" s="60"/>
      <c r="KJ484" s="60"/>
      <c r="KK484" s="60"/>
      <c r="KL484" s="60"/>
      <c r="KM484" s="60"/>
      <c r="KN484" s="60"/>
      <c r="KO484" s="60"/>
      <c r="KP484" s="60"/>
      <c r="KQ484" s="60"/>
      <c r="KR484" s="60"/>
      <c r="KS484" s="60"/>
      <c r="KT484" s="60"/>
      <c r="KU484" s="60"/>
      <c r="KV484" s="60"/>
      <c r="KW484" s="60"/>
      <c r="KX484" s="60"/>
      <c r="KY484" s="60"/>
      <c r="KZ484" s="283" t="str">
        <f t="shared" si="1575"/>
        <v/>
      </c>
      <c r="LA484" s="26"/>
      <c r="LB484" s="18"/>
      <c r="LC484" s="18"/>
      <c r="LD484" s="18"/>
      <c r="LE484" s="18"/>
      <c r="LF484" s="18"/>
      <c r="LG484" s="18"/>
      <c r="LH484" s="18"/>
      <c r="LI484" s="18"/>
      <c r="LJ484" s="18"/>
      <c r="LK484" s="18"/>
      <c r="LL484" s="18"/>
      <c r="LM484" s="18"/>
      <c r="LN484" s="63"/>
      <c r="LO484" s="251">
        <f t="shared" si="1576"/>
        <v>0</v>
      </c>
      <c r="LP484" s="251">
        <f t="shared" si="1577"/>
        <v>0</v>
      </c>
      <c r="LQ484" s="251">
        <f t="shared" si="1578"/>
        <v>0</v>
      </c>
      <c r="LR484" s="251">
        <f t="shared" si="1579"/>
        <v>0</v>
      </c>
      <c r="LS484" s="251">
        <f t="shared" si="1580"/>
        <v>0</v>
      </c>
      <c r="LT484" s="251">
        <f t="shared" si="1581"/>
        <v>0</v>
      </c>
      <c r="LU484" s="251">
        <f t="shared" si="1582"/>
        <v>0</v>
      </c>
      <c r="LV484" s="251">
        <f t="shared" si="1583"/>
        <v>0</v>
      </c>
      <c r="LW484" s="251">
        <f t="shared" si="1584"/>
        <v>0</v>
      </c>
      <c r="LX484" s="251">
        <f t="shared" si="1585"/>
        <v>0</v>
      </c>
      <c r="LY484" s="251">
        <f t="shared" si="1586"/>
        <v>0</v>
      </c>
      <c r="LZ484" s="251">
        <f t="shared" si="1587"/>
        <v>0</v>
      </c>
      <c r="MA484" s="63" t="str">
        <f t="shared" si="1588"/>
        <v/>
      </c>
      <c r="MB484" s="63" t="str">
        <f t="shared" si="1480"/>
        <v/>
      </c>
      <c r="MC484" s="63">
        <f t="shared" si="1481"/>
        <v>470</v>
      </c>
      <c r="MD484" s="63" t="str">
        <f t="shared" si="1482"/>
        <v/>
      </c>
      <c r="ME484" s="63" t="str">
        <f t="shared" si="1483"/>
        <v/>
      </c>
      <c r="MF484" s="315" t="str">
        <f t="shared" si="1589"/>
        <v/>
      </c>
      <c r="MG484" s="315">
        <f>IF(ISNUMBER(MATCH(EO484,$ME$15:$ME$520,0)),0,MAX(MG$14:MG483)+1)</f>
        <v>0</v>
      </c>
      <c r="MH484" s="315" t="str">
        <f t="shared" si="1590"/>
        <v/>
      </c>
      <c r="MI484" s="369"/>
      <c r="MJ484" s="68"/>
      <c r="MK484" s="18"/>
      <c r="ML484" s="242"/>
      <c r="MM484" s="242"/>
      <c r="MN484" s="59"/>
      <c r="MO484" s="59"/>
      <c r="MP484" s="285"/>
      <c r="MQ484" s="59"/>
      <c r="MR484" s="59"/>
      <c r="MS484" s="285"/>
      <c r="MT484" s="59"/>
      <c r="MU484" s="285"/>
      <c r="MV484" s="59"/>
      <c r="MW484" s="59"/>
      <c r="MX484" s="59"/>
      <c r="MY484" s="59"/>
      <c r="MZ484" s="59"/>
      <c r="NA484" s="59"/>
      <c r="NB484" s="59"/>
      <c r="NC484" s="59"/>
      <c r="ND484" s="59"/>
      <c r="NE484" s="59"/>
      <c r="NF484" s="59"/>
      <c r="NG484" s="59"/>
      <c r="NH484" s="59"/>
      <c r="NI484" s="59"/>
      <c r="NJ484" s="59"/>
      <c r="NK484" s="59"/>
      <c r="NL484" s="454"/>
      <c r="NM484" s="454"/>
      <c r="NN484" s="59"/>
      <c r="NO484" s="18"/>
      <c r="NP484" s="18"/>
      <c r="NQ484" s="18"/>
      <c r="NR484" s="18"/>
      <c r="NS484" s="18"/>
      <c r="NT484" s="18"/>
      <c r="NU484" s="18"/>
      <c r="NV484" s="18"/>
      <c r="NW484" s="18"/>
      <c r="NX484" s="18"/>
      <c r="NY484" s="18"/>
      <c r="NZ484" s="18"/>
      <c r="OA484" s="18"/>
      <c r="OB484" s="18"/>
      <c r="OC484" s="18"/>
      <c r="OZ484" s="59"/>
      <c r="PA484" s="251" t="str">
        <f t="shared" si="1591"/>
        <v/>
      </c>
      <c r="PB484" s="251" t="str">
        <f t="shared" si="1592"/>
        <v/>
      </c>
      <c r="PC484" s="251" t="str">
        <f t="shared" si="1593"/>
        <v/>
      </c>
      <c r="PD484" s="251" t="str">
        <f t="shared" si="1594"/>
        <v/>
      </c>
      <c r="PE484" s="251" t="str">
        <f t="shared" si="1595"/>
        <v/>
      </c>
      <c r="PF484" s="251" t="str">
        <f t="shared" si="1596"/>
        <v/>
      </c>
      <c r="PG484" s="251" t="str">
        <f t="shared" si="1597"/>
        <v/>
      </c>
      <c r="PH484" s="251" t="str">
        <f t="shared" si="1598"/>
        <v/>
      </c>
      <c r="PI484" s="251" t="str">
        <f t="shared" si="1599"/>
        <v/>
      </c>
      <c r="PJ484" s="251" t="str">
        <f t="shared" si="1600"/>
        <v/>
      </c>
      <c r="PK484" s="251" t="str">
        <f t="shared" si="1601"/>
        <v/>
      </c>
      <c r="PL484" s="251" t="str">
        <f t="shared" si="1602"/>
        <v/>
      </c>
      <c r="PM484" s="251" t="str">
        <f t="shared" si="1603"/>
        <v/>
      </c>
      <c r="PN484" s="251" t="str">
        <f t="shared" si="1604"/>
        <v/>
      </c>
      <c r="PO484" s="251" t="str">
        <f t="shared" si="1605"/>
        <v/>
      </c>
      <c r="PP484" s="251" t="str">
        <f t="shared" si="1606"/>
        <v/>
      </c>
      <c r="PQ484" s="251" t="str">
        <f t="shared" si="1607"/>
        <v/>
      </c>
      <c r="PR484" s="251" t="str">
        <f t="shared" si="1608"/>
        <v/>
      </c>
      <c r="PS484" s="251" t="str">
        <f t="shared" si="1609"/>
        <v/>
      </c>
      <c r="PT484" s="251" t="str">
        <f t="shared" si="1610"/>
        <v/>
      </c>
      <c r="PU484" s="251" t="str">
        <f t="shared" si="1611"/>
        <v/>
      </c>
      <c r="PV484" s="251" t="str">
        <f t="shared" si="1612"/>
        <v/>
      </c>
      <c r="PW484" s="251" t="str">
        <f t="shared" si="1613"/>
        <v/>
      </c>
      <c r="PX484" s="251" t="str">
        <f t="shared" si="1614"/>
        <v/>
      </c>
      <c r="PY484" s="251" t="str">
        <f t="shared" si="1615"/>
        <v/>
      </c>
      <c r="PZ484" s="251" t="str">
        <f t="shared" si="1616"/>
        <v/>
      </c>
      <c r="QA484" s="251" t="str">
        <f t="shared" si="1617"/>
        <v/>
      </c>
      <c r="QB484" s="251" t="str">
        <f t="shared" si="1618"/>
        <v/>
      </c>
      <c r="QC484" s="251" t="str">
        <f t="shared" si="1619"/>
        <v/>
      </c>
      <c r="QD484" s="251" t="str">
        <f t="shared" si="1620"/>
        <v/>
      </c>
      <c r="QE484" s="251" t="str">
        <f t="shared" si="1621"/>
        <v/>
      </c>
      <c r="QF484" s="63">
        <f t="shared" si="1622"/>
        <v>0</v>
      </c>
      <c r="QG484" s="59"/>
      <c r="QH484" s="59"/>
      <c r="QI484" s="59"/>
      <c r="QJ484" s="59"/>
      <c r="QK484" s="59"/>
      <c r="QL484" s="59"/>
      <c r="QM484" s="59"/>
      <c r="QN484" s="59"/>
    </row>
    <row r="485" spans="1:456" ht="6.75" customHeight="1" x14ac:dyDescent="0.25">
      <c r="A485" s="68"/>
      <c r="B485" s="389" t="str">
        <f t="shared" si="1484"/>
        <v/>
      </c>
      <c r="C485" s="72"/>
      <c r="D485" s="188"/>
      <c r="E485" s="59"/>
      <c r="F485" s="229"/>
      <c r="G485" s="295"/>
      <c r="H485" s="295"/>
      <c r="I485" s="229"/>
      <c r="J485" s="295"/>
      <c r="K485" s="295"/>
      <c r="L485" s="229"/>
      <c r="M485" s="295"/>
      <c r="N485" s="295"/>
      <c r="O485" s="229"/>
      <c r="P485" s="295"/>
      <c r="Q485" s="295"/>
      <c r="R485" s="229"/>
      <c r="S485" s="230"/>
      <c r="T485" s="231"/>
      <c r="U485" s="229"/>
      <c r="V485" s="230"/>
      <c r="W485" s="231"/>
      <c r="X485" s="229"/>
      <c r="Y485" s="230"/>
      <c r="Z485" s="231"/>
      <c r="AA485" s="229"/>
      <c r="AB485" s="295"/>
      <c r="AC485" s="295"/>
      <c r="AD485" s="229"/>
      <c r="AE485" s="295"/>
      <c r="AF485" s="295"/>
      <c r="AG485" s="229"/>
      <c r="AH485" s="295"/>
      <c r="AI485" s="295"/>
      <c r="AJ485" s="229"/>
      <c r="AK485" s="295"/>
      <c r="AL485" s="295"/>
      <c r="AM485" s="229"/>
      <c r="AN485" s="295"/>
      <c r="AO485" s="295"/>
      <c r="AP485" s="243"/>
      <c r="AQ485" s="295"/>
      <c r="AR485" s="290"/>
      <c r="AS485" s="243"/>
      <c r="AT485" s="295"/>
      <c r="AU485" s="290"/>
      <c r="AV485" s="229"/>
      <c r="AW485" s="230"/>
      <c r="AX485" s="231"/>
      <c r="AY485" s="229"/>
      <c r="AZ485" s="230"/>
      <c r="BA485" s="231"/>
      <c r="BB485" s="229"/>
      <c r="BC485" s="230"/>
      <c r="BD485" s="231"/>
      <c r="BE485" s="229"/>
      <c r="BF485" s="230"/>
      <c r="BG485" s="231"/>
      <c r="BH485" s="229"/>
      <c r="BI485" s="230"/>
      <c r="BJ485" s="231"/>
      <c r="BK485" s="243"/>
      <c r="BL485" s="230"/>
      <c r="BM485" s="231"/>
      <c r="BN485" s="243"/>
      <c r="BO485" s="230"/>
      <c r="BP485" s="231"/>
      <c r="BQ485" s="229"/>
      <c r="BR485" s="230"/>
      <c r="BS485" s="231"/>
      <c r="BT485" s="229"/>
      <c r="BU485" s="230"/>
      <c r="BV485" s="231"/>
      <c r="BW485" s="229"/>
      <c r="BX485" s="230"/>
      <c r="BY485" s="231"/>
      <c r="BZ485" s="229"/>
      <c r="CA485" s="230"/>
      <c r="CB485" s="231"/>
      <c r="CC485" s="229"/>
      <c r="CD485" s="230"/>
      <c r="CE485" s="231"/>
      <c r="CF485" s="331"/>
      <c r="CG485" s="332"/>
      <c r="CH485" s="385"/>
      <c r="CI485" s="331"/>
      <c r="CJ485" s="332"/>
      <c r="CK485" s="385"/>
      <c r="CL485" s="243"/>
      <c r="CM485" s="230"/>
      <c r="CN485" s="354"/>
      <c r="CO485" s="243"/>
      <c r="CP485" s="230"/>
      <c r="CQ485" s="231"/>
      <c r="CR485" s="331"/>
      <c r="CS485" s="332"/>
      <c r="CT485" s="333"/>
      <c r="CU485" s="229"/>
      <c r="CV485" s="230"/>
      <c r="CW485" s="231"/>
      <c r="CX485" s="331"/>
      <c r="CY485" s="332"/>
      <c r="CZ485" s="333"/>
      <c r="DA485" s="331"/>
      <c r="DB485" s="332"/>
      <c r="DC485" s="333"/>
      <c r="DD485" s="331"/>
      <c r="DE485" s="332"/>
      <c r="DF485" s="333"/>
      <c r="DG485" s="331"/>
      <c r="DH485" s="332"/>
      <c r="DI485" s="333"/>
      <c r="DJ485" s="229"/>
      <c r="DK485" s="230"/>
      <c r="DL485" s="231"/>
      <c r="DM485" s="229"/>
      <c r="DN485" s="230"/>
      <c r="DO485" s="231"/>
      <c r="DP485" s="331"/>
      <c r="DQ485" s="332"/>
      <c r="DR485" s="333"/>
      <c r="DS485" s="331"/>
      <c r="DT485" s="332"/>
      <c r="DU485" s="333"/>
      <c r="DV485" s="331"/>
      <c r="DW485" s="332"/>
      <c r="DX485" s="333"/>
      <c r="DY485" s="331"/>
      <c r="DZ485" s="332"/>
      <c r="EA485" s="333"/>
      <c r="EB485" s="331"/>
      <c r="EC485" s="332"/>
      <c r="ED485" s="333"/>
      <c r="EE485" s="331"/>
      <c r="EF485" s="332"/>
      <c r="EG485" s="333"/>
      <c r="EH485" s="229"/>
      <c r="EI485" s="230"/>
      <c r="EJ485" s="231"/>
      <c r="EK485" s="229"/>
      <c r="EL485" s="230"/>
      <c r="EM485" s="231"/>
      <c r="EN485" s="244"/>
      <c r="EO485" s="269" t="str">
        <f t="shared" si="1485"/>
        <v/>
      </c>
      <c r="EP485" s="444" t="s">
        <v>1247</v>
      </c>
      <c r="EQ485" s="360" t="str">
        <f t="shared" si="1623"/>
        <v/>
      </c>
      <c r="ER485" s="360" t="str">
        <f t="shared" si="1624"/>
        <v/>
      </c>
      <c r="ES485" s="360" t="str">
        <f t="shared" si="1625"/>
        <v/>
      </c>
      <c r="ET485" s="360" t="str">
        <f t="shared" si="1626"/>
        <v/>
      </c>
      <c r="EU485" s="360" t="str">
        <f t="shared" si="1627"/>
        <v/>
      </c>
      <c r="EV485" s="360" t="str">
        <f t="shared" si="1628"/>
        <v/>
      </c>
      <c r="EW485" s="360" t="str">
        <f t="shared" si="1629"/>
        <v/>
      </c>
      <c r="EX485" s="360" t="str">
        <f t="shared" si="1630"/>
        <v/>
      </c>
      <c r="EY485" s="360" t="str">
        <f t="shared" si="1631"/>
        <v/>
      </c>
      <c r="EZ485" s="360" t="str">
        <f t="shared" si="1632"/>
        <v/>
      </c>
      <c r="FA485" s="360" t="str">
        <f t="shared" si="1633"/>
        <v/>
      </c>
      <c r="FB485" s="360" t="str">
        <f t="shared" si="1634"/>
        <v/>
      </c>
      <c r="FC485" s="360" t="str">
        <f t="shared" si="1635"/>
        <v/>
      </c>
      <c r="FD485" s="360" t="str">
        <f t="shared" si="1636"/>
        <v/>
      </c>
      <c r="FE485" s="360" t="str">
        <f t="shared" si="1637"/>
        <v/>
      </c>
      <c r="FF485" s="360" t="str">
        <f t="shared" si="1638"/>
        <v/>
      </c>
      <c r="FG485" s="360" t="str">
        <f t="shared" si="1639"/>
        <v/>
      </c>
      <c r="FH485" s="360" t="str">
        <f t="shared" si="1640"/>
        <v/>
      </c>
      <c r="FI485" s="360" t="str">
        <f t="shared" si="1641"/>
        <v/>
      </c>
      <c r="FJ485" s="360" t="str">
        <f t="shared" si="1642"/>
        <v/>
      </c>
      <c r="FK485" s="360" t="str">
        <f t="shared" si="1643"/>
        <v/>
      </c>
      <c r="FL485" s="360" t="str">
        <f t="shared" si="1644"/>
        <v/>
      </c>
      <c r="FM485" s="360" t="str">
        <f t="shared" si="1645"/>
        <v/>
      </c>
      <c r="FN485" s="360" t="str">
        <f t="shared" si="1646"/>
        <v/>
      </c>
      <c r="FO485" s="360" t="str">
        <f t="shared" si="1647"/>
        <v/>
      </c>
      <c r="FP485" s="360" t="str">
        <f t="shared" si="1648"/>
        <v/>
      </c>
      <c r="FQ485" s="360" t="str">
        <f t="shared" si="1649"/>
        <v/>
      </c>
      <c r="FR485" s="360" t="str">
        <f t="shared" si="1650"/>
        <v/>
      </c>
      <c r="FS485" s="360" t="str">
        <f t="shared" si="1651"/>
        <v/>
      </c>
      <c r="FT485" s="360" t="str">
        <f t="shared" si="1486"/>
        <v/>
      </c>
      <c r="FU485" s="360" t="str">
        <f t="shared" si="1652"/>
        <v/>
      </c>
      <c r="FV485" s="360" t="str">
        <f t="shared" si="1653"/>
        <v/>
      </c>
      <c r="FW485" s="360" t="str">
        <f t="shared" si="1654"/>
        <v/>
      </c>
      <c r="FX485" s="360" t="str">
        <f t="shared" si="1655"/>
        <v/>
      </c>
      <c r="FY485" s="360" t="str">
        <f t="shared" si="1656"/>
        <v/>
      </c>
      <c r="FZ485" s="360" t="str">
        <f t="shared" si="1657"/>
        <v/>
      </c>
      <c r="GA485" s="360" t="str">
        <f t="shared" si="1658"/>
        <v/>
      </c>
      <c r="GB485" s="360" t="str">
        <f t="shared" si="1659"/>
        <v/>
      </c>
      <c r="GC485" s="360" t="str">
        <f t="shared" si="1660"/>
        <v/>
      </c>
      <c r="GD485" s="360" t="str">
        <f t="shared" si="1661"/>
        <v/>
      </c>
      <c r="GE485" s="360" t="str">
        <f t="shared" si="1662"/>
        <v/>
      </c>
      <c r="GF485" s="360" t="str">
        <f t="shared" si="1663"/>
        <v/>
      </c>
      <c r="GG485" s="360" t="str">
        <f t="shared" si="1664"/>
        <v/>
      </c>
      <c r="GH485" s="360" t="str">
        <f t="shared" si="1665"/>
        <v/>
      </c>
      <c r="GI485" s="360" t="str">
        <f t="shared" si="1666"/>
        <v/>
      </c>
      <c r="GJ485" s="360" t="str">
        <f t="shared" si="1667"/>
        <v/>
      </c>
      <c r="GK485" s="444" t="s">
        <v>1247</v>
      </c>
      <c r="GL485" s="361" t="str">
        <f t="shared" si="1487"/>
        <v>-</v>
      </c>
      <c r="GM485" s="361" t="str">
        <f t="shared" si="1488"/>
        <v>-</v>
      </c>
      <c r="GN485" s="361" t="str">
        <f t="shared" si="1489"/>
        <v>-</v>
      </c>
      <c r="GO485" s="361" t="str">
        <f t="shared" si="1490"/>
        <v>-</v>
      </c>
      <c r="GP485" s="361" t="str">
        <f t="shared" si="1491"/>
        <v>-</v>
      </c>
      <c r="GQ485" s="361" t="str">
        <f t="shared" si="1492"/>
        <v>-</v>
      </c>
      <c r="GR485" s="361" t="str">
        <f t="shared" si="1493"/>
        <v>-</v>
      </c>
      <c r="GS485" s="361" t="str">
        <f t="shared" si="1494"/>
        <v>-</v>
      </c>
      <c r="GT485" s="361" t="str">
        <f t="shared" si="1495"/>
        <v>-</v>
      </c>
      <c r="GU485" s="361" t="str">
        <f t="shared" si="1496"/>
        <v>-</v>
      </c>
      <c r="GV485" s="361" t="str">
        <f t="shared" si="1497"/>
        <v>-</v>
      </c>
      <c r="GW485" s="361" t="str">
        <f t="shared" si="1498"/>
        <v>-</v>
      </c>
      <c r="GX485" s="361" t="str">
        <f t="shared" si="1499"/>
        <v>-</v>
      </c>
      <c r="GY485" s="361" t="str">
        <f t="shared" si="1500"/>
        <v>-</v>
      </c>
      <c r="GZ485" s="361" t="str">
        <f t="shared" si="1501"/>
        <v>-</v>
      </c>
      <c r="HA485" s="361" t="str">
        <f t="shared" si="1502"/>
        <v>-</v>
      </c>
      <c r="HB485" s="361" t="str">
        <f t="shared" si="1503"/>
        <v>-</v>
      </c>
      <c r="HC485" s="361" t="str">
        <f t="shared" si="1504"/>
        <v>-</v>
      </c>
      <c r="HD485" s="361" t="str">
        <f t="shared" si="1505"/>
        <v>-</v>
      </c>
      <c r="HE485" s="361" t="str">
        <f t="shared" si="1506"/>
        <v>-</v>
      </c>
      <c r="HF485" s="361" t="str">
        <f t="shared" si="1507"/>
        <v>-</v>
      </c>
      <c r="HG485" s="361" t="str">
        <f t="shared" si="1508"/>
        <v>-</v>
      </c>
      <c r="HH485" s="361" t="str">
        <f t="shared" si="1509"/>
        <v>-</v>
      </c>
      <c r="HI485" s="361" t="str">
        <f t="shared" si="1510"/>
        <v>-</v>
      </c>
      <c r="HJ485" s="361" t="str">
        <f t="shared" si="1511"/>
        <v>-</v>
      </c>
      <c r="HK485" s="361" t="str">
        <f t="shared" si="1512"/>
        <v>-</v>
      </c>
      <c r="HL485" s="361" t="str">
        <f t="shared" si="1513"/>
        <v>-</v>
      </c>
      <c r="HM485" s="361" t="str">
        <f t="shared" si="1514"/>
        <v>-</v>
      </c>
      <c r="HN485" s="361" t="str">
        <f t="shared" si="1515"/>
        <v>-</v>
      </c>
      <c r="HO485" s="361" t="str">
        <f t="shared" si="1516"/>
        <v>-</v>
      </c>
      <c r="HP485" s="361" t="str">
        <f t="shared" si="1517"/>
        <v>-</v>
      </c>
      <c r="HQ485" s="361" t="str">
        <f t="shared" si="1518"/>
        <v>-</v>
      </c>
      <c r="HR485" s="361" t="str">
        <f t="shared" si="1519"/>
        <v>-</v>
      </c>
      <c r="HS485" s="361" t="str">
        <f t="shared" si="1520"/>
        <v>-</v>
      </c>
      <c r="HT485" s="361" t="str">
        <f t="shared" si="1521"/>
        <v>-</v>
      </c>
      <c r="HU485" s="361" t="str">
        <f t="shared" si="1522"/>
        <v>-</v>
      </c>
      <c r="HV485" s="361" t="str">
        <f t="shared" si="1523"/>
        <v>-</v>
      </c>
      <c r="HW485" s="361" t="str">
        <f t="shared" si="1524"/>
        <v>-</v>
      </c>
      <c r="HX485" s="361" t="str">
        <f t="shared" si="1525"/>
        <v>-</v>
      </c>
      <c r="HY485" s="361" t="str">
        <f t="shared" si="1526"/>
        <v>-</v>
      </c>
      <c r="HZ485" s="361" t="str">
        <f t="shared" si="1527"/>
        <v>-</v>
      </c>
      <c r="IA485" s="361" t="str">
        <f t="shared" si="1528"/>
        <v>-</v>
      </c>
      <c r="IB485" s="361" t="str">
        <f t="shared" si="1529"/>
        <v>-</v>
      </c>
      <c r="IC485" s="361" t="str">
        <f t="shared" si="1530"/>
        <v>-</v>
      </c>
      <c r="ID485" s="361" t="str">
        <f t="shared" si="1531"/>
        <v>-</v>
      </c>
      <c r="IE485" s="361" t="str">
        <f t="shared" si="1532"/>
        <v>-</v>
      </c>
      <c r="IF485" s="444" t="s">
        <v>1247</v>
      </c>
      <c r="IG485" s="56" t="str">
        <f t="shared" si="1668"/>
        <v>-</v>
      </c>
      <c r="IH485" s="56" t="str">
        <f t="shared" si="1669"/>
        <v>-</v>
      </c>
      <c r="II485" s="56" t="str">
        <f t="shared" si="1670"/>
        <v>-</v>
      </c>
      <c r="IJ485" s="56" t="str">
        <f t="shared" si="1671"/>
        <v>-</v>
      </c>
      <c r="IK485" s="56" t="str">
        <f t="shared" si="1533"/>
        <v>-</v>
      </c>
      <c r="IL485" s="56" t="str">
        <f t="shared" si="1534"/>
        <v>-</v>
      </c>
      <c r="IM485" s="56" t="str">
        <f t="shared" si="1535"/>
        <v>-</v>
      </c>
      <c r="IN485" s="56" t="str">
        <f t="shared" si="1536"/>
        <v>-</v>
      </c>
      <c r="IO485" s="56" t="str">
        <f t="shared" si="1537"/>
        <v>-</v>
      </c>
      <c r="IP485" s="56" t="str">
        <f t="shared" si="1538"/>
        <v>-</v>
      </c>
      <c r="IQ485" s="56" t="str">
        <f t="shared" si="1539"/>
        <v>-</v>
      </c>
      <c r="IR485" s="56" t="str">
        <f t="shared" si="1540"/>
        <v>-</v>
      </c>
      <c r="IS485" s="56" t="str">
        <f t="shared" si="1541"/>
        <v>-</v>
      </c>
      <c r="IT485" s="56" t="str">
        <f t="shared" si="1542"/>
        <v>-</v>
      </c>
      <c r="IU485" s="56" t="str">
        <f t="shared" si="1543"/>
        <v>-</v>
      </c>
      <c r="IV485" s="56" t="str">
        <f t="shared" si="1544"/>
        <v>-</v>
      </c>
      <c r="IW485" s="56" t="str">
        <f t="shared" si="1545"/>
        <v>-</v>
      </c>
      <c r="IX485" s="56" t="str">
        <f t="shared" si="1546"/>
        <v>-</v>
      </c>
      <c r="IY485" s="56" t="str">
        <f t="shared" si="1547"/>
        <v>-</v>
      </c>
      <c r="IZ485" s="56" t="str">
        <f t="shared" si="1548"/>
        <v>-</v>
      </c>
      <c r="JA485" s="56" t="str">
        <f t="shared" si="1549"/>
        <v>-</v>
      </c>
      <c r="JB485" s="56" t="str">
        <f t="shared" si="1550"/>
        <v>-</v>
      </c>
      <c r="JC485" s="56" t="str">
        <f t="shared" si="1551"/>
        <v>-</v>
      </c>
      <c r="JD485" s="56" t="str">
        <f t="shared" si="1552"/>
        <v>-</v>
      </c>
      <c r="JE485" s="56" t="str">
        <f t="shared" si="1553"/>
        <v>-</v>
      </c>
      <c r="JF485" s="56" t="str">
        <f t="shared" si="1554"/>
        <v>-</v>
      </c>
      <c r="JG485" s="56" t="str">
        <f t="shared" si="1555"/>
        <v>-</v>
      </c>
      <c r="JH485" s="56" t="str">
        <f t="shared" si="1556"/>
        <v>-</v>
      </c>
      <c r="JI485" s="56" t="str">
        <f t="shared" si="1557"/>
        <v>-</v>
      </c>
      <c r="JJ485" s="56" t="str">
        <f t="shared" si="1558"/>
        <v>-</v>
      </c>
      <c r="JK485" s="56" t="str">
        <f t="shared" si="1559"/>
        <v>-</v>
      </c>
      <c r="JL485" s="56" t="str">
        <f t="shared" si="1560"/>
        <v>-</v>
      </c>
      <c r="JM485" s="56" t="str">
        <f t="shared" si="1561"/>
        <v>-</v>
      </c>
      <c r="JN485" s="56" t="str">
        <f t="shared" si="1562"/>
        <v>-</v>
      </c>
      <c r="JO485" s="56" t="str">
        <f t="shared" si="1563"/>
        <v>-</v>
      </c>
      <c r="JP485" s="56" t="str">
        <f t="shared" si="1564"/>
        <v>-</v>
      </c>
      <c r="JQ485" s="56" t="str">
        <f t="shared" si="1565"/>
        <v>-</v>
      </c>
      <c r="JR485" s="56" t="str">
        <f t="shared" si="1566"/>
        <v>-</v>
      </c>
      <c r="JS485" s="56" t="str">
        <f t="shared" si="1567"/>
        <v>-</v>
      </c>
      <c r="JT485" s="56" t="str">
        <f t="shared" si="1568"/>
        <v>-</v>
      </c>
      <c r="JU485" s="56" t="str">
        <f t="shared" si="1569"/>
        <v>-</v>
      </c>
      <c r="JV485" s="56" t="str">
        <f t="shared" si="1570"/>
        <v>-</v>
      </c>
      <c r="JW485" s="56" t="str">
        <f t="shared" si="1571"/>
        <v>-</v>
      </c>
      <c r="JX485" s="56" t="str">
        <f t="shared" si="1572"/>
        <v>-</v>
      </c>
      <c r="JY485" s="56" t="str">
        <f t="shared" si="1573"/>
        <v>-</v>
      </c>
      <c r="JZ485" s="56" t="str">
        <f t="shared" si="1574"/>
        <v>-</v>
      </c>
      <c r="KA485" s="444" t="s">
        <v>1247</v>
      </c>
      <c r="KB485" s="360">
        <f>IF(ISNUMBER(INDEX($EQ$15:$GK$521,$B485,EO$11)),MAX(KB$14:KB484)+1,0)</f>
        <v>0</v>
      </c>
      <c r="KC485" s="360" t="str">
        <f t="shared" si="1672"/>
        <v/>
      </c>
      <c r="KD485" s="373" t="s">
        <v>2</v>
      </c>
      <c r="KE485" s="215"/>
      <c r="KF485" s="60"/>
      <c r="KG485" s="60"/>
      <c r="KH485" s="60"/>
      <c r="KI485" s="60"/>
      <c r="KJ485" s="60"/>
      <c r="KK485" s="60"/>
      <c r="KL485" s="60"/>
      <c r="KM485" s="60"/>
      <c r="KN485" s="60"/>
      <c r="KO485" s="60"/>
      <c r="KP485" s="60"/>
      <c r="KQ485" s="60"/>
      <c r="KR485" s="60"/>
      <c r="KS485" s="60"/>
      <c r="KT485" s="60"/>
      <c r="KU485" s="60"/>
      <c r="KV485" s="60"/>
      <c r="KW485" s="60"/>
      <c r="KX485" s="60"/>
      <c r="KY485" s="60"/>
      <c r="KZ485" s="283" t="str">
        <f t="shared" si="1575"/>
        <v/>
      </c>
      <c r="LA485" s="26"/>
      <c r="LB485" s="18"/>
      <c r="LC485" s="18"/>
      <c r="LD485" s="18"/>
      <c r="LE485" s="18"/>
      <c r="LF485" s="18"/>
      <c r="LG485" s="18"/>
      <c r="LH485" s="18"/>
      <c r="LI485" s="18"/>
      <c r="LJ485" s="18"/>
      <c r="LK485" s="18"/>
      <c r="LL485" s="18"/>
      <c r="LM485" s="18"/>
      <c r="LN485" s="63"/>
      <c r="LO485" s="251">
        <f t="shared" si="1576"/>
        <v>0</v>
      </c>
      <c r="LP485" s="251">
        <f t="shared" si="1577"/>
        <v>0</v>
      </c>
      <c r="LQ485" s="251">
        <f t="shared" si="1578"/>
        <v>0</v>
      </c>
      <c r="LR485" s="251">
        <f t="shared" si="1579"/>
        <v>0</v>
      </c>
      <c r="LS485" s="251">
        <f t="shared" si="1580"/>
        <v>0</v>
      </c>
      <c r="LT485" s="251">
        <f t="shared" si="1581"/>
        <v>0</v>
      </c>
      <c r="LU485" s="251">
        <f t="shared" si="1582"/>
        <v>0</v>
      </c>
      <c r="LV485" s="251">
        <f t="shared" si="1583"/>
        <v>0</v>
      </c>
      <c r="LW485" s="251">
        <f t="shared" si="1584"/>
        <v>0</v>
      </c>
      <c r="LX485" s="251">
        <f t="shared" si="1585"/>
        <v>0</v>
      </c>
      <c r="LY485" s="251">
        <f t="shared" si="1586"/>
        <v>0</v>
      </c>
      <c r="LZ485" s="251">
        <f t="shared" si="1587"/>
        <v>0</v>
      </c>
      <c r="MA485" s="63" t="str">
        <f t="shared" si="1588"/>
        <v/>
      </c>
      <c r="MB485" s="63" t="str">
        <f t="shared" si="1480"/>
        <v/>
      </c>
      <c r="MC485" s="63">
        <f t="shared" si="1481"/>
        <v>471</v>
      </c>
      <c r="MD485" s="63" t="str">
        <f t="shared" si="1482"/>
        <v/>
      </c>
      <c r="ME485" s="63" t="str">
        <f t="shared" si="1483"/>
        <v/>
      </c>
      <c r="MF485" s="315" t="str">
        <f t="shared" si="1589"/>
        <v/>
      </c>
      <c r="MG485" s="315">
        <f>IF(ISNUMBER(MATCH(EO485,$ME$15:$ME$520,0)),0,MAX(MG$14:MG484)+1)</f>
        <v>0</v>
      </c>
      <c r="MH485" s="315" t="str">
        <f t="shared" si="1590"/>
        <v/>
      </c>
      <c r="MI485" s="369"/>
      <c r="MJ485" s="68"/>
      <c r="MK485" s="18"/>
      <c r="ML485" s="242"/>
      <c r="MM485" s="242"/>
      <c r="MN485" s="59"/>
      <c r="MO485" s="59"/>
      <c r="MP485" s="285"/>
      <c r="MQ485" s="59"/>
      <c r="MR485" s="59"/>
      <c r="MS485" s="285"/>
      <c r="MT485" s="59"/>
      <c r="MU485" s="285"/>
      <c r="MV485" s="59"/>
      <c r="MW485" s="59"/>
      <c r="MX485" s="59"/>
      <c r="MY485" s="59"/>
      <c r="MZ485" s="59"/>
      <c r="NA485" s="59"/>
      <c r="NB485" s="59"/>
      <c r="NC485" s="59"/>
      <c r="ND485" s="59"/>
      <c r="NE485" s="59"/>
      <c r="NF485" s="59"/>
      <c r="NG485" s="59"/>
      <c r="NH485" s="59"/>
      <c r="NI485" s="59"/>
      <c r="NJ485" s="59"/>
      <c r="NK485" s="59"/>
      <c r="NL485" s="454"/>
      <c r="NM485" s="454"/>
      <c r="NN485" s="59"/>
      <c r="NO485" s="18"/>
      <c r="NP485" s="18"/>
      <c r="NQ485" s="18"/>
      <c r="NR485" s="18"/>
      <c r="NS485" s="18"/>
      <c r="NT485" s="18"/>
      <c r="NU485" s="18"/>
      <c r="NV485" s="18"/>
      <c r="NW485" s="18"/>
      <c r="NX485" s="18"/>
      <c r="NY485" s="18"/>
      <c r="NZ485" s="18"/>
      <c r="OA485" s="18"/>
      <c r="OB485" s="18"/>
      <c r="OC485" s="18"/>
      <c r="OZ485" s="59"/>
      <c r="PA485" s="251" t="str">
        <f t="shared" si="1591"/>
        <v/>
      </c>
      <c r="PB485" s="251" t="str">
        <f t="shared" si="1592"/>
        <v/>
      </c>
      <c r="PC485" s="251" t="str">
        <f t="shared" si="1593"/>
        <v/>
      </c>
      <c r="PD485" s="251" t="str">
        <f t="shared" si="1594"/>
        <v/>
      </c>
      <c r="PE485" s="251" t="str">
        <f t="shared" si="1595"/>
        <v/>
      </c>
      <c r="PF485" s="251" t="str">
        <f t="shared" si="1596"/>
        <v/>
      </c>
      <c r="PG485" s="251" t="str">
        <f t="shared" si="1597"/>
        <v/>
      </c>
      <c r="PH485" s="251" t="str">
        <f t="shared" si="1598"/>
        <v/>
      </c>
      <c r="PI485" s="251" t="str">
        <f t="shared" si="1599"/>
        <v/>
      </c>
      <c r="PJ485" s="251" t="str">
        <f t="shared" si="1600"/>
        <v/>
      </c>
      <c r="PK485" s="251" t="str">
        <f t="shared" si="1601"/>
        <v/>
      </c>
      <c r="PL485" s="251" t="str">
        <f t="shared" si="1602"/>
        <v/>
      </c>
      <c r="PM485" s="251" t="str">
        <f t="shared" si="1603"/>
        <v/>
      </c>
      <c r="PN485" s="251" t="str">
        <f t="shared" si="1604"/>
        <v/>
      </c>
      <c r="PO485" s="251" t="str">
        <f t="shared" si="1605"/>
        <v/>
      </c>
      <c r="PP485" s="251" t="str">
        <f t="shared" si="1606"/>
        <v/>
      </c>
      <c r="PQ485" s="251" t="str">
        <f t="shared" si="1607"/>
        <v/>
      </c>
      <c r="PR485" s="251" t="str">
        <f t="shared" si="1608"/>
        <v/>
      </c>
      <c r="PS485" s="251" t="str">
        <f t="shared" si="1609"/>
        <v/>
      </c>
      <c r="PT485" s="251" t="str">
        <f t="shared" si="1610"/>
        <v/>
      </c>
      <c r="PU485" s="251" t="str">
        <f t="shared" si="1611"/>
        <v/>
      </c>
      <c r="PV485" s="251" t="str">
        <f t="shared" si="1612"/>
        <v/>
      </c>
      <c r="PW485" s="251" t="str">
        <f t="shared" si="1613"/>
        <v/>
      </c>
      <c r="PX485" s="251" t="str">
        <f t="shared" si="1614"/>
        <v/>
      </c>
      <c r="PY485" s="251" t="str">
        <f t="shared" si="1615"/>
        <v/>
      </c>
      <c r="PZ485" s="251" t="str">
        <f t="shared" si="1616"/>
        <v/>
      </c>
      <c r="QA485" s="251" t="str">
        <f t="shared" si="1617"/>
        <v/>
      </c>
      <c r="QB485" s="251" t="str">
        <f t="shared" si="1618"/>
        <v/>
      </c>
      <c r="QC485" s="251" t="str">
        <f t="shared" si="1619"/>
        <v/>
      </c>
      <c r="QD485" s="251" t="str">
        <f t="shared" si="1620"/>
        <v/>
      </c>
      <c r="QE485" s="251" t="str">
        <f t="shared" si="1621"/>
        <v/>
      </c>
      <c r="QF485" s="63">
        <f t="shared" si="1622"/>
        <v>0</v>
      </c>
      <c r="QG485" s="59"/>
      <c r="QH485" s="59"/>
      <c r="QI485" s="59"/>
      <c r="QJ485" s="59"/>
      <c r="QK485" s="59"/>
      <c r="QL485" s="59"/>
      <c r="QM485" s="59"/>
      <c r="QN485" s="59"/>
    </row>
    <row r="486" spans="1:456" ht="6.75" customHeight="1" x14ac:dyDescent="0.25">
      <c r="A486" s="68"/>
      <c r="B486" s="389" t="str">
        <f t="shared" si="1484"/>
        <v/>
      </c>
      <c r="C486" s="72"/>
      <c r="D486" s="188"/>
      <c r="E486" s="59"/>
      <c r="F486" s="229"/>
      <c r="G486" s="295"/>
      <c r="H486" s="295"/>
      <c r="I486" s="229"/>
      <c r="J486" s="295"/>
      <c r="K486" s="295"/>
      <c r="L486" s="229"/>
      <c r="M486" s="295"/>
      <c r="N486" s="295"/>
      <c r="O486" s="229"/>
      <c r="P486" s="295"/>
      <c r="Q486" s="295"/>
      <c r="R486" s="229"/>
      <c r="S486" s="230"/>
      <c r="T486" s="231"/>
      <c r="U486" s="229"/>
      <c r="V486" s="230"/>
      <c r="W486" s="231"/>
      <c r="X486" s="229"/>
      <c r="Y486" s="230"/>
      <c r="Z486" s="231"/>
      <c r="AA486" s="229"/>
      <c r="AB486" s="295"/>
      <c r="AC486" s="295"/>
      <c r="AD486" s="229"/>
      <c r="AE486" s="295"/>
      <c r="AF486" s="295"/>
      <c r="AG486" s="229"/>
      <c r="AH486" s="295"/>
      <c r="AI486" s="295"/>
      <c r="AJ486" s="229"/>
      <c r="AK486" s="295"/>
      <c r="AL486" s="295"/>
      <c r="AM486" s="229"/>
      <c r="AN486" s="295"/>
      <c r="AO486" s="295"/>
      <c r="AP486" s="243"/>
      <c r="AQ486" s="295"/>
      <c r="AR486" s="290"/>
      <c r="AS486" s="243"/>
      <c r="AT486" s="295"/>
      <c r="AU486" s="290"/>
      <c r="AV486" s="229"/>
      <c r="AW486" s="230"/>
      <c r="AX486" s="231"/>
      <c r="AY486" s="229"/>
      <c r="AZ486" s="230"/>
      <c r="BA486" s="231"/>
      <c r="BB486" s="229"/>
      <c r="BC486" s="230"/>
      <c r="BD486" s="231"/>
      <c r="BE486" s="229"/>
      <c r="BF486" s="230"/>
      <c r="BG486" s="231"/>
      <c r="BH486" s="229"/>
      <c r="BI486" s="230"/>
      <c r="BJ486" s="231"/>
      <c r="BK486" s="243"/>
      <c r="BL486" s="230"/>
      <c r="BM486" s="231"/>
      <c r="BN486" s="243"/>
      <c r="BO486" s="230"/>
      <c r="BP486" s="231"/>
      <c r="BQ486" s="229"/>
      <c r="BR486" s="230"/>
      <c r="BS486" s="231"/>
      <c r="BT486" s="229"/>
      <c r="BU486" s="230"/>
      <c r="BV486" s="231"/>
      <c r="BW486" s="229"/>
      <c r="BX486" s="230"/>
      <c r="BY486" s="231"/>
      <c r="BZ486" s="229"/>
      <c r="CA486" s="230"/>
      <c r="CB486" s="231"/>
      <c r="CC486" s="229"/>
      <c r="CD486" s="230"/>
      <c r="CE486" s="231"/>
      <c r="CF486" s="331"/>
      <c r="CG486" s="332"/>
      <c r="CH486" s="385"/>
      <c r="CI486" s="331"/>
      <c r="CJ486" s="332"/>
      <c r="CK486" s="385"/>
      <c r="CL486" s="243"/>
      <c r="CM486" s="230"/>
      <c r="CN486" s="354"/>
      <c r="CO486" s="243"/>
      <c r="CP486" s="230"/>
      <c r="CQ486" s="231"/>
      <c r="CR486" s="331"/>
      <c r="CS486" s="332"/>
      <c r="CT486" s="333"/>
      <c r="CU486" s="229"/>
      <c r="CV486" s="230"/>
      <c r="CW486" s="231"/>
      <c r="CX486" s="331"/>
      <c r="CY486" s="332"/>
      <c r="CZ486" s="333"/>
      <c r="DA486" s="331"/>
      <c r="DB486" s="332"/>
      <c r="DC486" s="333"/>
      <c r="DD486" s="331"/>
      <c r="DE486" s="332"/>
      <c r="DF486" s="333"/>
      <c r="DG486" s="331"/>
      <c r="DH486" s="332"/>
      <c r="DI486" s="333"/>
      <c r="DJ486" s="229"/>
      <c r="DK486" s="230"/>
      <c r="DL486" s="231"/>
      <c r="DM486" s="229"/>
      <c r="DN486" s="230"/>
      <c r="DO486" s="231"/>
      <c r="DP486" s="331"/>
      <c r="DQ486" s="332"/>
      <c r="DR486" s="333"/>
      <c r="DS486" s="331"/>
      <c r="DT486" s="332"/>
      <c r="DU486" s="333"/>
      <c r="DV486" s="331"/>
      <c r="DW486" s="332"/>
      <c r="DX486" s="333"/>
      <c r="DY486" s="331"/>
      <c r="DZ486" s="332"/>
      <c r="EA486" s="333"/>
      <c r="EB486" s="331"/>
      <c r="EC486" s="332"/>
      <c r="ED486" s="333"/>
      <c r="EE486" s="331"/>
      <c r="EF486" s="332"/>
      <c r="EG486" s="333"/>
      <c r="EH486" s="229"/>
      <c r="EI486" s="230"/>
      <c r="EJ486" s="231"/>
      <c r="EK486" s="229"/>
      <c r="EL486" s="230"/>
      <c r="EM486" s="231"/>
      <c r="EN486" s="244"/>
      <c r="EO486" s="269" t="str">
        <f t="shared" si="1485"/>
        <v/>
      </c>
      <c r="EP486" s="444" t="s">
        <v>1247</v>
      </c>
      <c r="EQ486" s="360" t="str">
        <f t="shared" si="1623"/>
        <v/>
      </c>
      <c r="ER486" s="360" t="str">
        <f t="shared" si="1624"/>
        <v/>
      </c>
      <c r="ES486" s="360" t="str">
        <f t="shared" si="1625"/>
        <v/>
      </c>
      <c r="ET486" s="360" t="str">
        <f t="shared" si="1626"/>
        <v/>
      </c>
      <c r="EU486" s="360" t="str">
        <f t="shared" si="1627"/>
        <v/>
      </c>
      <c r="EV486" s="360" t="str">
        <f t="shared" si="1628"/>
        <v/>
      </c>
      <c r="EW486" s="360" t="str">
        <f t="shared" si="1629"/>
        <v/>
      </c>
      <c r="EX486" s="360" t="str">
        <f t="shared" si="1630"/>
        <v/>
      </c>
      <c r="EY486" s="360" t="str">
        <f t="shared" si="1631"/>
        <v/>
      </c>
      <c r="EZ486" s="360" t="str">
        <f t="shared" si="1632"/>
        <v/>
      </c>
      <c r="FA486" s="360" t="str">
        <f t="shared" si="1633"/>
        <v/>
      </c>
      <c r="FB486" s="360" t="str">
        <f t="shared" si="1634"/>
        <v/>
      </c>
      <c r="FC486" s="360" t="str">
        <f t="shared" si="1635"/>
        <v/>
      </c>
      <c r="FD486" s="360" t="str">
        <f t="shared" si="1636"/>
        <v/>
      </c>
      <c r="FE486" s="360" t="str">
        <f t="shared" si="1637"/>
        <v/>
      </c>
      <c r="FF486" s="360" t="str">
        <f t="shared" si="1638"/>
        <v/>
      </c>
      <c r="FG486" s="360" t="str">
        <f t="shared" si="1639"/>
        <v/>
      </c>
      <c r="FH486" s="360" t="str">
        <f t="shared" si="1640"/>
        <v/>
      </c>
      <c r="FI486" s="360" t="str">
        <f t="shared" si="1641"/>
        <v/>
      </c>
      <c r="FJ486" s="360" t="str">
        <f t="shared" si="1642"/>
        <v/>
      </c>
      <c r="FK486" s="360" t="str">
        <f t="shared" si="1643"/>
        <v/>
      </c>
      <c r="FL486" s="360" t="str">
        <f t="shared" si="1644"/>
        <v/>
      </c>
      <c r="FM486" s="360" t="str">
        <f t="shared" si="1645"/>
        <v/>
      </c>
      <c r="FN486" s="360" t="str">
        <f t="shared" si="1646"/>
        <v/>
      </c>
      <c r="FO486" s="360" t="str">
        <f t="shared" si="1647"/>
        <v/>
      </c>
      <c r="FP486" s="360" t="str">
        <f t="shared" si="1648"/>
        <v/>
      </c>
      <c r="FQ486" s="360" t="str">
        <f t="shared" si="1649"/>
        <v/>
      </c>
      <c r="FR486" s="360" t="str">
        <f t="shared" si="1650"/>
        <v/>
      </c>
      <c r="FS486" s="360" t="str">
        <f t="shared" si="1651"/>
        <v/>
      </c>
      <c r="FT486" s="360" t="str">
        <f t="shared" si="1486"/>
        <v/>
      </c>
      <c r="FU486" s="360" t="str">
        <f t="shared" si="1652"/>
        <v/>
      </c>
      <c r="FV486" s="360" t="str">
        <f t="shared" si="1653"/>
        <v/>
      </c>
      <c r="FW486" s="360" t="str">
        <f t="shared" si="1654"/>
        <v/>
      </c>
      <c r="FX486" s="360" t="str">
        <f t="shared" si="1655"/>
        <v/>
      </c>
      <c r="FY486" s="360" t="str">
        <f t="shared" si="1656"/>
        <v/>
      </c>
      <c r="FZ486" s="360" t="str">
        <f t="shared" si="1657"/>
        <v/>
      </c>
      <c r="GA486" s="360" t="str">
        <f t="shared" si="1658"/>
        <v/>
      </c>
      <c r="GB486" s="360" t="str">
        <f t="shared" si="1659"/>
        <v/>
      </c>
      <c r="GC486" s="360" t="str">
        <f t="shared" si="1660"/>
        <v/>
      </c>
      <c r="GD486" s="360" t="str">
        <f t="shared" si="1661"/>
        <v/>
      </c>
      <c r="GE486" s="360" t="str">
        <f t="shared" si="1662"/>
        <v/>
      </c>
      <c r="GF486" s="360" t="str">
        <f t="shared" si="1663"/>
        <v/>
      </c>
      <c r="GG486" s="360" t="str">
        <f t="shared" si="1664"/>
        <v/>
      </c>
      <c r="GH486" s="360" t="str">
        <f t="shared" si="1665"/>
        <v/>
      </c>
      <c r="GI486" s="360" t="str">
        <f t="shared" si="1666"/>
        <v/>
      </c>
      <c r="GJ486" s="360" t="str">
        <f t="shared" si="1667"/>
        <v/>
      </c>
      <c r="GK486" s="444" t="s">
        <v>1247</v>
      </c>
      <c r="GL486" s="361" t="str">
        <f t="shared" si="1487"/>
        <v>-</v>
      </c>
      <c r="GM486" s="361" t="str">
        <f t="shared" si="1488"/>
        <v>-</v>
      </c>
      <c r="GN486" s="361" t="str">
        <f t="shared" si="1489"/>
        <v>-</v>
      </c>
      <c r="GO486" s="361" t="str">
        <f t="shared" si="1490"/>
        <v>-</v>
      </c>
      <c r="GP486" s="361" t="str">
        <f t="shared" si="1491"/>
        <v>-</v>
      </c>
      <c r="GQ486" s="361" t="str">
        <f t="shared" si="1492"/>
        <v>-</v>
      </c>
      <c r="GR486" s="361" t="str">
        <f t="shared" si="1493"/>
        <v>-</v>
      </c>
      <c r="GS486" s="361" t="str">
        <f t="shared" si="1494"/>
        <v>-</v>
      </c>
      <c r="GT486" s="361" t="str">
        <f t="shared" si="1495"/>
        <v>-</v>
      </c>
      <c r="GU486" s="361" t="str">
        <f t="shared" si="1496"/>
        <v>-</v>
      </c>
      <c r="GV486" s="361" t="str">
        <f t="shared" si="1497"/>
        <v>-</v>
      </c>
      <c r="GW486" s="361" t="str">
        <f t="shared" si="1498"/>
        <v>-</v>
      </c>
      <c r="GX486" s="361" t="str">
        <f t="shared" si="1499"/>
        <v>-</v>
      </c>
      <c r="GY486" s="361" t="str">
        <f t="shared" si="1500"/>
        <v>-</v>
      </c>
      <c r="GZ486" s="361" t="str">
        <f t="shared" si="1501"/>
        <v>-</v>
      </c>
      <c r="HA486" s="361" t="str">
        <f t="shared" si="1502"/>
        <v>-</v>
      </c>
      <c r="HB486" s="361" t="str">
        <f t="shared" si="1503"/>
        <v>-</v>
      </c>
      <c r="HC486" s="361" t="str">
        <f t="shared" si="1504"/>
        <v>-</v>
      </c>
      <c r="HD486" s="361" t="str">
        <f t="shared" si="1505"/>
        <v>-</v>
      </c>
      <c r="HE486" s="361" t="str">
        <f t="shared" si="1506"/>
        <v>-</v>
      </c>
      <c r="HF486" s="361" t="str">
        <f t="shared" si="1507"/>
        <v>-</v>
      </c>
      <c r="HG486" s="361" t="str">
        <f t="shared" si="1508"/>
        <v>-</v>
      </c>
      <c r="HH486" s="361" t="str">
        <f t="shared" si="1509"/>
        <v>-</v>
      </c>
      <c r="HI486" s="361" t="str">
        <f t="shared" si="1510"/>
        <v>-</v>
      </c>
      <c r="HJ486" s="361" t="str">
        <f t="shared" si="1511"/>
        <v>-</v>
      </c>
      <c r="HK486" s="361" t="str">
        <f t="shared" si="1512"/>
        <v>-</v>
      </c>
      <c r="HL486" s="361" t="str">
        <f t="shared" si="1513"/>
        <v>-</v>
      </c>
      <c r="HM486" s="361" t="str">
        <f t="shared" si="1514"/>
        <v>-</v>
      </c>
      <c r="HN486" s="361" t="str">
        <f t="shared" si="1515"/>
        <v>-</v>
      </c>
      <c r="HO486" s="361" t="str">
        <f t="shared" si="1516"/>
        <v>-</v>
      </c>
      <c r="HP486" s="361" t="str">
        <f t="shared" si="1517"/>
        <v>-</v>
      </c>
      <c r="HQ486" s="361" t="str">
        <f t="shared" si="1518"/>
        <v>-</v>
      </c>
      <c r="HR486" s="361" t="str">
        <f t="shared" si="1519"/>
        <v>-</v>
      </c>
      <c r="HS486" s="361" t="str">
        <f t="shared" si="1520"/>
        <v>-</v>
      </c>
      <c r="HT486" s="361" t="str">
        <f t="shared" si="1521"/>
        <v>-</v>
      </c>
      <c r="HU486" s="361" t="str">
        <f t="shared" si="1522"/>
        <v>-</v>
      </c>
      <c r="HV486" s="361" t="str">
        <f t="shared" si="1523"/>
        <v>-</v>
      </c>
      <c r="HW486" s="361" t="str">
        <f t="shared" si="1524"/>
        <v>-</v>
      </c>
      <c r="HX486" s="361" t="str">
        <f t="shared" si="1525"/>
        <v>-</v>
      </c>
      <c r="HY486" s="361" t="str">
        <f t="shared" si="1526"/>
        <v>-</v>
      </c>
      <c r="HZ486" s="361" t="str">
        <f t="shared" si="1527"/>
        <v>-</v>
      </c>
      <c r="IA486" s="361" t="str">
        <f t="shared" si="1528"/>
        <v>-</v>
      </c>
      <c r="IB486" s="361" t="str">
        <f t="shared" si="1529"/>
        <v>-</v>
      </c>
      <c r="IC486" s="361" t="str">
        <f t="shared" si="1530"/>
        <v>-</v>
      </c>
      <c r="ID486" s="361" t="str">
        <f t="shared" si="1531"/>
        <v>-</v>
      </c>
      <c r="IE486" s="361" t="str">
        <f t="shared" si="1532"/>
        <v>-</v>
      </c>
      <c r="IF486" s="444" t="s">
        <v>1247</v>
      </c>
      <c r="IG486" s="56" t="str">
        <f t="shared" si="1668"/>
        <v>-</v>
      </c>
      <c r="IH486" s="56" t="str">
        <f t="shared" si="1669"/>
        <v>-</v>
      </c>
      <c r="II486" s="56" t="str">
        <f t="shared" si="1670"/>
        <v>-</v>
      </c>
      <c r="IJ486" s="56" t="str">
        <f t="shared" si="1671"/>
        <v>-</v>
      </c>
      <c r="IK486" s="56" t="str">
        <f t="shared" si="1533"/>
        <v>-</v>
      </c>
      <c r="IL486" s="56" t="str">
        <f t="shared" si="1534"/>
        <v>-</v>
      </c>
      <c r="IM486" s="56" t="str">
        <f t="shared" si="1535"/>
        <v>-</v>
      </c>
      <c r="IN486" s="56" t="str">
        <f t="shared" si="1536"/>
        <v>-</v>
      </c>
      <c r="IO486" s="56" t="str">
        <f t="shared" si="1537"/>
        <v>-</v>
      </c>
      <c r="IP486" s="56" t="str">
        <f t="shared" si="1538"/>
        <v>-</v>
      </c>
      <c r="IQ486" s="56" t="str">
        <f t="shared" si="1539"/>
        <v>-</v>
      </c>
      <c r="IR486" s="56" t="str">
        <f t="shared" si="1540"/>
        <v>-</v>
      </c>
      <c r="IS486" s="56" t="str">
        <f t="shared" si="1541"/>
        <v>-</v>
      </c>
      <c r="IT486" s="56" t="str">
        <f t="shared" si="1542"/>
        <v>-</v>
      </c>
      <c r="IU486" s="56" t="str">
        <f t="shared" si="1543"/>
        <v>-</v>
      </c>
      <c r="IV486" s="56" t="str">
        <f t="shared" si="1544"/>
        <v>-</v>
      </c>
      <c r="IW486" s="56" t="str">
        <f t="shared" si="1545"/>
        <v>-</v>
      </c>
      <c r="IX486" s="56" t="str">
        <f t="shared" si="1546"/>
        <v>-</v>
      </c>
      <c r="IY486" s="56" t="str">
        <f t="shared" si="1547"/>
        <v>-</v>
      </c>
      <c r="IZ486" s="56" t="str">
        <f t="shared" si="1548"/>
        <v>-</v>
      </c>
      <c r="JA486" s="56" t="str">
        <f t="shared" si="1549"/>
        <v>-</v>
      </c>
      <c r="JB486" s="56" t="str">
        <f t="shared" si="1550"/>
        <v>-</v>
      </c>
      <c r="JC486" s="56" t="str">
        <f t="shared" si="1551"/>
        <v>-</v>
      </c>
      <c r="JD486" s="56" t="str">
        <f t="shared" si="1552"/>
        <v>-</v>
      </c>
      <c r="JE486" s="56" t="str">
        <f t="shared" si="1553"/>
        <v>-</v>
      </c>
      <c r="JF486" s="56" t="str">
        <f t="shared" si="1554"/>
        <v>-</v>
      </c>
      <c r="JG486" s="56" t="str">
        <f t="shared" si="1555"/>
        <v>-</v>
      </c>
      <c r="JH486" s="56" t="str">
        <f t="shared" si="1556"/>
        <v>-</v>
      </c>
      <c r="JI486" s="56" t="str">
        <f t="shared" si="1557"/>
        <v>-</v>
      </c>
      <c r="JJ486" s="56" t="str">
        <f t="shared" si="1558"/>
        <v>-</v>
      </c>
      <c r="JK486" s="56" t="str">
        <f t="shared" si="1559"/>
        <v>-</v>
      </c>
      <c r="JL486" s="56" t="str">
        <f t="shared" si="1560"/>
        <v>-</v>
      </c>
      <c r="JM486" s="56" t="str">
        <f t="shared" si="1561"/>
        <v>-</v>
      </c>
      <c r="JN486" s="56" t="str">
        <f t="shared" si="1562"/>
        <v>-</v>
      </c>
      <c r="JO486" s="56" t="str">
        <f t="shared" si="1563"/>
        <v>-</v>
      </c>
      <c r="JP486" s="56" t="str">
        <f t="shared" si="1564"/>
        <v>-</v>
      </c>
      <c r="JQ486" s="56" t="str">
        <f t="shared" si="1565"/>
        <v>-</v>
      </c>
      <c r="JR486" s="56" t="str">
        <f t="shared" si="1566"/>
        <v>-</v>
      </c>
      <c r="JS486" s="56" t="str">
        <f t="shared" si="1567"/>
        <v>-</v>
      </c>
      <c r="JT486" s="56" t="str">
        <f t="shared" si="1568"/>
        <v>-</v>
      </c>
      <c r="JU486" s="56" t="str">
        <f t="shared" si="1569"/>
        <v>-</v>
      </c>
      <c r="JV486" s="56" t="str">
        <f t="shared" si="1570"/>
        <v>-</v>
      </c>
      <c r="JW486" s="56" t="str">
        <f t="shared" si="1571"/>
        <v>-</v>
      </c>
      <c r="JX486" s="56" t="str">
        <f t="shared" si="1572"/>
        <v>-</v>
      </c>
      <c r="JY486" s="56" t="str">
        <f t="shared" si="1573"/>
        <v>-</v>
      </c>
      <c r="JZ486" s="56" t="str">
        <f t="shared" si="1574"/>
        <v>-</v>
      </c>
      <c r="KA486" s="444" t="s">
        <v>1247</v>
      </c>
      <c r="KB486" s="360">
        <f>IF(ISNUMBER(INDEX($EQ$15:$GK$521,$B486,EO$11)),MAX(KB$14:KB485)+1,0)</f>
        <v>0</v>
      </c>
      <c r="KC486" s="360" t="str">
        <f t="shared" si="1672"/>
        <v/>
      </c>
      <c r="KD486" s="373" t="s">
        <v>2</v>
      </c>
      <c r="KE486" s="215"/>
      <c r="KF486" s="60"/>
      <c r="KG486" s="60"/>
      <c r="KH486" s="60"/>
      <c r="KI486" s="60"/>
      <c r="KJ486" s="60"/>
      <c r="KK486" s="60"/>
      <c r="KL486" s="60"/>
      <c r="KM486" s="60"/>
      <c r="KN486" s="60"/>
      <c r="KO486" s="60"/>
      <c r="KP486" s="60"/>
      <c r="KQ486" s="60"/>
      <c r="KR486" s="60"/>
      <c r="KS486" s="60"/>
      <c r="KT486" s="60"/>
      <c r="KU486" s="60"/>
      <c r="KV486" s="60"/>
      <c r="KW486" s="60"/>
      <c r="KX486" s="60"/>
      <c r="KY486" s="60"/>
      <c r="KZ486" s="283" t="str">
        <f t="shared" si="1575"/>
        <v/>
      </c>
      <c r="LA486" s="26"/>
      <c r="LB486" s="18"/>
      <c r="LC486" s="18"/>
      <c r="LD486" s="18"/>
      <c r="LE486" s="18"/>
      <c r="LF486" s="18"/>
      <c r="LG486" s="18"/>
      <c r="LH486" s="18"/>
      <c r="LI486" s="18"/>
      <c r="LJ486" s="18"/>
      <c r="LK486" s="18"/>
      <c r="LL486" s="18"/>
      <c r="LM486" s="18"/>
      <c r="LN486" s="63"/>
      <c r="LO486" s="251">
        <f t="shared" si="1576"/>
        <v>0</v>
      </c>
      <c r="LP486" s="251">
        <f t="shared" si="1577"/>
        <v>0</v>
      </c>
      <c r="LQ486" s="251">
        <f t="shared" si="1578"/>
        <v>0</v>
      </c>
      <c r="LR486" s="251">
        <f t="shared" si="1579"/>
        <v>0</v>
      </c>
      <c r="LS486" s="251">
        <f t="shared" si="1580"/>
        <v>0</v>
      </c>
      <c r="LT486" s="251">
        <f t="shared" si="1581"/>
        <v>0</v>
      </c>
      <c r="LU486" s="251">
        <f t="shared" si="1582"/>
        <v>0</v>
      </c>
      <c r="LV486" s="251">
        <f t="shared" si="1583"/>
        <v>0</v>
      </c>
      <c r="LW486" s="251">
        <f t="shared" si="1584"/>
        <v>0</v>
      </c>
      <c r="LX486" s="251">
        <f t="shared" si="1585"/>
        <v>0</v>
      </c>
      <c r="LY486" s="251">
        <f t="shared" si="1586"/>
        <v>0</v>
      </c>
      <c r="LZ486" s="251">
        <f t="shared" si="1587"/>
        <v>0</v>
      </c>
      <c r="MA486" s="63" t="str">
        <f t="shared" si="1588"/>
        <v/>
      </c>
      <c r="MB486" s="63" t="str">
        <f t="shared" si="1480"/>
        <v/>
      </c>
      <c r="MC486" s="63">
        <f t="shared" si="1481"/>
        <v>472</v>
      </c>
      <c r="MD486" s="63" t="str">
        <f t="shared" si="1482"/>
        <v/>
      </c>
      <c r="ME486" s="63" t="str">
        <f t="shared" si="1483"/>
        <v/>
      </c>
      <c r="MF486" s="315" t="str">
        <f t="shared" si="1589"/>
        <v/>
      </c>
      <c r="MG486" s="315">
        <f>IF(ISNUMBER(MATCH(EO486,$ME$15:$ME$520,0)),0,MAX(MG$14:MG485)+1)</f>
        <v>0</v>
      </c>
      <c r="MH486" s="315" t="str">
        <f t="shared" si="1590"/>
        <v/>
      </c>
      <c r="MI486" s="369"/>
      <c r="MJ486" s="68"/>
      <c r="MK486" s="18"/>
      <c r="ML486" s="242"/>
      <c r="MM486" s="242"/>
      <c r="MN486" s="59"/>
      <c r="MO486" s="59"/>
      <c r="MP486" s="285"/>
      <c r="MQ486" s="59"/>
      <c r="MR486" s="59"/>
      <c r="MS486" s="285"/>
      <c r="MT486" s="59"/>
      <c r="MU486" s="285"/>
      <c r="MV486" s="59"/>
      <c r="MW486" s="59"/>
      <c r="MX486" s="59"/>
      <c r="MY486" s="59"/>
      <c r="MZ486" s="59"/>
      <c r="NA486" s="59"/>
      <c r="NB486" s="59"/>
      <c r="NC486" s="59"/>
      <c r="ND486" s="59"/>
      <c r="NE486" s="59"/>
      <c r="NF486" s="59"/>
      <c r="NG486" s="59"/>
      <c r="NH486" s="59"/>
      <c r="NI486" s="59"/>
      <c r="NJ486" s="59"/>
      <c r="NK486" s="59"/>
      <c r="NL486" s="454"/>
      <c r="NM486" s="454"/>
      <c r="NN486" s="59"/>
      <c r="NO486" s="18"/>
      <c r="NP486" s="18"/>
      <c r="NQ486" s="18"/>
      <c r="NR486" s="18"/>
      <c r="NS486" s="18"/>
      <c r="NT486" s="18"/>
      <c r="NU486" s="18"/>
      <c r="NV486" s="18"/>
      <c r="NW486" s="18"/>
      <c r="NX486" s="18"/>
      <c r="NY486" s="18"/>
      <c r="NZ486" s="18"/>
      <c r="OA486" s="18"/>
      <c r="OB486" s="18"/>
      <c r="OC486" s="18"/>
      <c r="OZ486" s="59"/>
      <c r="PA486" s="251" t="str">
        <f t="shared" si="1591"/>
        <v/>
      </c>
      <c r="PB486" s="251" t="str">
        <f t="shared" si="1592"/>
        <v/>
      </c>
      <c r="PC486" s="251" t="str">
        <f t="shared" si="1593"/>
        <v/>
      </c>
      <c r="PD486" s="251" t="str">
        <f t="shared" si="1594"/>
        <v/>
      </c>
      <c r="PE486" s="251" t="str">
        <f t="shared" si="1595"/>
        <v/>
      </c>
      <c r="PF486" s="251" t="str">
        <f t="shared" si="1596"/>
        <v/>
      </c>
      <c r="PG486" s="251" t="str">
        <f t="shared" si="1597"/>
        <v/>
      </c>
      <c r="PH486" s="251" t="str">
        <f t="shared" si="1598"/>
        <v/>
      </c>
      <c r="PI486" s="251" t="str">
        <f t="shared" si="1599"/>
        <v/>
      </c>
      <c r="PJ486" s="251" t="str">
        <f t="shared" si="1600"/>
        <v/>
      </c>
      <c r="PK486" s="251" t="str">
        <f t="shared" si="1601"/>
        <v/>
      </c>
      <c r="PL486" s="251" t="str">
        <f t="shared" si="1602"/>
        <v/>
      </c>
      <c r="PM486" s="251" t="str">
        <f t="shared" si="1603"/>
        <v/>
      </c>
      <c r="PN486" s="251" t="str">
        <f t="shared" si="1604"/>
        <v/>
      </c>
      <c r="PO486" s="251" t="str">
        <f t="shared" si="1605"/>
        <v/>
      </c>
      <c r="PP486" s="251" t="str">
        <f t="shared" si="1606"/>
        <v/>
      </c>
      <c r="PQ486" s="251" t="str">
        <f t="shared" si="1607"/>
        <v/>
      </c>
      <c r="PR486" s="251" t="str">
        <f t="shared" si="1608"/>
        <v/>
      </c>
      <c r="PS486" s="251" t="str">
        <f t="shared" si="1609"/>
        <v/>
      </c>
      <c r="PT486" s="251" t="str">
        <f t="shared" si="1610"/>
        <v/>
      </c>
      <c r="PU486" s="251" t="str">
        <f t="shared" si="1611"/>
        <v/>
      </c>
      <c r="PV486" s="251" t="str">
        <f t="shared" si="1612"/>
        <v/>
      </c>
      <c r="PW486" s="251" t="str">
        <f t="shared" si="1613"/>
        <v/>
      </c>
      <c r="PX486" s="251" t="str">
        <f t="shared" si="1614"/>
        <v/>
      </c>
      <c r="PY486" s="251" t="str">
        <f t="shared" si="1615"/>
        <v/>
      </c>
      <c r="PZ486" s="251" t="str">
        <f t="shared" si="1616"/>
        <v/>
      </c>
      <c r="QA486" s="251" t="str">
        <f t="shared" si="1617"/>
        <v/>
      </c>
      <c r="QB486" s="251" t="str">
        <f t="shared" si="1618"/>
        <v/>
      </c>
      <c r="QC486" s="251" t="str">
        <f t="shared" si="1619"/>
        <v/>
      </c>
      <c r="QD486" s="251" t="str">
        <f t="shared" si="1620"/>
        <v/>
      </c>
      <c r="QE486" s="251" t="str">
        <f t="shared" si="1621"/>
        <v/>
      </c>
      <c r="QF486" s="63">
        <f t="shared" si="1622"/>
        <v>0</v>
      </c>
      <c r="QG486" s="59"/>
      <c r="QH486" s="59"/>
      <c r="QI486" s="59"/>
      <c r="QJ486" s="59"/>
      <c r="QK486" s="59"/>
      <c r="QL486" s="59"/>
      <c r="QM486" s="59"/>
      <c r="QN486" s="59"/>
    </row>
    <row r="487" spans="1:456" ht="6.75" customHeight="1" x14ac:dyDescent="0.25">
      <c r="A487" s="68"/>
      <c r="B487" s="389" t="str">
        <f t="shared" si="1484"/>
        <v/>
      </c>
      <c r="C487" s="72"/>
      <c r="D487" s="188"/>
      <c r="E487" s="59"/>
      <c r="F487" s="229"/>
      <c r="G487" s="295"/>
      <c r="H487" s="295"/>
      <c r="I487" s="229"/>
      <c r="J487" s="295"/>
      <c r="K487" s="295"/>
      <c r="L487" s="229"/>
      <c r="M487" s="295"/>
      <c r="N487" s="295"/>
      <c r="O487" s="229"/>
      <c r="P487" s="295"/>
      <c r="Q487" s="295"/>
      <c r="R487" s="229"/>
      <c r="S487" s="230"/>
      <c r="T487" s="231"/>
      <c r="U487" s="229"/>
      <c r="V487" s="230"/>
      <c r="W487" s="231"/>
      <c r="X487" s="229"/>
      <c r="Y487" s="230"/>
      <c r="Z487" s="231"/>
      <c r="AA487" s="229"/>
      <c r="AB487" s="295"/>
      <c r="AC487" s="295"/>
      <c r="AD487" s="229"/>
      <c r="AE487" s="295"/>
      <c r="AF487" s="295"/>
      <c r="AG487" s="229"/>
      <c r="AH487" s="295"/>
      <c r="AI487" s="295"/>
      <c r="AJ487" s="229"/>
      <c r="AK487" s="295"/>
      <c r="AL487" s="295"/>
      <c r="AM487" s="229"/>
      <c r="AN487" s="295"/>
      <c r="AO487" s="295"/>
      <c r="AP487" s="243"/>
      <c r="AQ487" s="295"/>
      <c r="AR487" s="290"/>
      <c r="AS487" s="243"/>
      <c r="AT487" s="295"/>
      <c r="AU487" s="290"/>
      <c r="AV487" s="229"/>
      <c r="AW487" s="230"/>
      <c r="AX487" s="231"/>
      <c r="AY487" s="229"/>
      <c r="AZ487" s="230"/>
      <c r="BA487" s="231"/>
      <c r="BB487" s="229"/>
      <c r="BC487" s="230"/>
      <c r="BD487" s="231"/>
      <c r="BE487" s="229"/>
      <c r="BF487" s="230"/>
      <c r="BG487" s="231"/>
      <c r="BH487" s="229"/>
      <c r="BI487" s="230"/>
      <c r="BJ487" s="231"/>
      <c r="BK487" s="243"/>
      <c r="BL487" s="230"/>
      <c r="BM487" s="231"/>
      <c r="BN487" s="243"/>
      <c r="BO487" s="230"/>
      <c r="BP487" s="231"/>
      <c r="BQ487" s="229"/>
      <c r="BR487" s="230"/>
      <c r="BS487" s="231"/>
      <c r="BT487" s="229"/>
      <c r="BU487" s="230"/>
      <c r="BV487" s="231"/>
      <c r="BW487" s="229"/>
      <c r="BX487" s="230"/>
      <c r="BY487" s="231"/>
      <c r="BZ487" s="229"/>
      <c r="CA487" s="230"/>
      <c r="CB487" s="231"/>
      <c r="CC487" s="229"/>
      <c r="CD487" s="230"/>
      <c r="CE487" s="231"/>
      <c r="CF487" s="331"/>
      <c r="CG487" s="332"/>
      <c r="CH487" s="385"/>
      <c r="CI487" s="331"/>
      <c r="CJ487" s="332"/>
      <c r="CK487" s="385"/>
      <c r="CL487" s="243"/>
      <c r="CM487" s="230"/>
      <c r="CN487" s="354"/>
      <c r="CO487" s="243"/>
      <c r="CP487" s="230"/>
      <c r="CQ487" s="231"/>
      <c r="CR487" s="331"/>
      <c r="CS487" s="332"/>
      <c r="CT487" s="333"/>
      <c r="CU487" s="229"/>
      <c r="CV487" s="230"/>
      <c r="CW487" s="231"/>
      <c r="CX487" s="331"/>
      <c r="CY487" s="332"/>
      <c r="CZ487" s="333"/>
      <c r="DA487" s="331"/>
      <c r="DB487" s="332"/>
      <c r="DC487" s="333"/>
      <c r="DD487" s="331"/>
      <c r="DE487" s="332"/>
      <c r="DF487" s="333"/>
      <c r="DG487" s="331"/>
      <c r="DH487" s="332"/>
      <c r="DI487" s="333"/>
      <c r="DJ487" s="229"/>
      <c r="DK487" s="230"/>
      <c r="DL487" s="231"/>
      <c r="DM487" s="229"/>
      <c r="DN487" s="230"/>
      <c r="DO487" s="231"/>
      <c r="DP487" s="331"/>
      <c r="DQ487" s="332"/>
      <c r="DR487" s="333"/>
      <c r="DS487" s="331"/>
      <c r="DT487" s="332"/>
      <c r="DU487" s="333"/>
      <c r="DV487" s="331"/>
      <c r="DW487" s="332"/>
      <c r="DX487" s="333"/>
      <c r="DY487" s="331"/>
      <c r="DZ487" s="332"/>
      <c r="EA487" s="333"/>
      <c r="EB487" s="331"/>
      <c r="EC487" s="332"/>
      <c r="ED487" s="333"/>
      <c r="EE487" s="331"/>
      <c r="EF487" s="332"/>
      <c r="EG487" s="333"/>
      <c r="EH487" s="229"/>
      <c r="EI487" s="230"/>
      <c r="EJ487" s="231"/>
      <c r="EK487" s="229"/>
      <c r="EL487" s="230"/>
      <c r="EM487" s="231"/>
      <c r="EN487" s="244"/>
      <c r="EO487" s="269" t="str">
        <f t="shared" si="1485"/>
        <v/>
      </c>
      <c r="EP487" s="444" t="s">
        <v>1247</v>
      </c>
      <c r="EQ487" s="360" t="str">
        <f t="shared" si="1623"/>
        <v/>
      </c>
      <c r="ER487" s="360" t="str">
        <f t="shared" si="1624"/>
        <v/>
      </c>
      <c r="ES487" s="360" t="str">
        <f t="shared" si="1625"/>
        <v/>
      </c>
      <c r="ET487" s="360" t="str">
        <f t="shared" si="1626"/>
        <v/>
      </c>
      <c r="EU487" s="360" t="str">
        <f t="shared" si="1627"/>
        <v/>
      </c>
      <c r="EV487" s="360" t="str">
        <f t="shared" si="1628"/>
        <v/>
      </c>
      <c r="EW487" s="360" t="str">
        <f t="shared" si="1629"/>
        <v/>
      </c>
      <c r="EX487" s="360" t="str">
        <f t="shared" si="1630"/>
        <v/>
      </c>
      <c r="EY487" s="360" t="str">
        <f t="shared" si="1631"/>
        <v/>
      </c>
      <c r="EZ487" s="360" t="str">
        <f t="shared" si="1632"/>
        <v/>
      </c>
      <c r="FA487" s="360" t="str">
        <f t="shared" si="1633"/>
        <v/>
      </c>
      <c r="FB487" s="360" t="str">
        <f t="shared" si="1634"/>
        <v/>
      </c>
      <c r="FC487" s="360" t="str">
        <f t="shared" si="1635"/>
        <v/>
      </c>
      <c r="FD487" s="360" t="str">
        <f t="shared" si="1636"/>
        <v/>
      </c>
      <c r="FE487" s="360" t="str">
        <f t="shared" si="1637"/>
        <v/>
      </c>
      <c r="FF487" s="360" t="str">
        <f t="shared" si="1638"/>
        <v/>
      </c>
      <c r="FG487" s="360" t="str">
        <f t="shared" si="1639"/>
        <v/>
      </c>
      <c r="FH487" s="360" t="str">
        <f t="shared" si="1640"/>
        <v/>
      </c>
      <c r="FI487" s="360" t="str">
        <f t="shared" si="1641"/>
        <v/>
      </c>
      <c r="FJ487" s="360" t="str">
        <f t="shared" si="1642"/>
        <v/>
      </c>
      <c r="FK487" s="360" t="str">
        <f t="shared" si="1643"/>
        <v/>
      </c>
      <c r="FL487" s="360" t="str">
        <f t="shared" si="1644"/>
        <v/>
      </c>
      <c r="FM487" s="360" t="str">
        <f t="shared" si="1645"/>
        <v/>
      </c>
      <c r="FN487" s="360" t="str">
        <f t="shared" si="1646"/>
        <v/>
      </c>
      <c r="FO487" s="360" t="str">
        <f t="shared" si="1647"/>
        <v/>
      </c>
      <c r="FP487" s="360" t="str">
        <f t="shared" si="1648"/>
        <v/>
      </c>
      <c r="FQ487" s="360" t="str">
        <f t="shared" si="1649"/>
        <v/>
      </c>
      <c r="FR487" s="360" t="str">
        <f t="shared" si="1650"/>
        <v/>
      </c>
      <c r="FS487" s="360" t="str">
        <f t="shared" si="1651"/>
        <v/>
      </c>
      <c r="FT487" s="360" t="str">
        <f t="shared" si="1486"/>
        <v/>
      </c>
      <c r="FU487" s="360" t="str">
        <f t="shared" si="1652"/>
        <v/>
      </c>
      <c r="FV487" s="360" t="str">
        <f t="shared" si="1653"/>
        <v/>
      </c>
      <c r="FW487" s="360" t="str">
        <f t="shared" si="1654"/>
        <v/>
      </c>
      <c r="FX487" s="360" t="str">
        <f t="shared" si="1655"/>
        <v/>
      </c>
      <c r="FY487" s="360" t="str">
        <f t="shared" si="1656"/>
        <v/>
      </c>
      <c r="FZ487" s="360" t="str">
        <f t="shared" si="1657"/>
        <v/>
      </c>
      <c r="GA487" s="360" t="str">
        <f t="shared" si="1658"/>
        <v/>
      </c>
      <c r="GB487" s="360" t="str">
        <f t="shared" si="1659"/>
        <v/>
      </c>
      <c r="GC487" s="360" t="str">
        <f t="shared" si="1660"/>
        <v/>
      </c>
      <c r="GD487" s="360" t="str">
        <f t="shared" si="1661"/>
        <v/>
      </c>
      <c r="GE487" s="360" t="str">
        <f t="shared" si="1662"/>
        <v/>
      </c>
      <c r="GF487" s="360" t="str">
        <f t="shared" si="1663"/>
        <v/>
      </c>
      <c r="GG487" s="360" t="str">
        <f t="shared" si="1664"/>
        <v/>
      </c>
      <c r="GH487" s="360" t="str">
        <f t="shared" si="1665"/>
        <v/>
      </c>
      <c r="GI487" s="360" t="str">
        <f t="shared" si="1666"/>
        <v/>
      </c>
      <c r="GJ487" s="360" t="str">
        <f t="shared" si="1667"/>
        <v/>
      </c>
      <c r="GK487" s="444" t="s">
        <v>1247</v>
      </c>
      <c r="GL487" s="361" t="str">
        <f t="shared" si="1487"/>
        <v>-</v>
      </c>
      <c r="GM487" s="361" t="str">
        <f t="shared" si="1488"/>
        <v>-</v>
      </c>
      <c r="GN487" s="361" t="str">
        <f t="shared" si="1489"/>
        <v>-</v>
      </c>
      <c r="GO487" s="361" t="str">
        <f t="shared" si="1490"/>
        <v>-</v>
      </c>
      <c r="GP487" s="361" t="str">
        <f t="shared" si="1491"/>
        <v>-</v>
      </c>
      <c r="GQ487" s="361" t="str">
        <f t="shared" si="1492"/>
        <v>-</v>
      </c>
      <c r="GR487" s="361" t="str">
        <f t="shared" si="1493"/>
        <v>-</v>
      </c>
      <c r="GS487" s="361" t="str">
        <f t="shared" si="1494"/>
        <v>-</v>
      </c>
      <c r="GT487" s="361" t="str">
        <f t="shared" si="1495"/>
        <v>-</v>
      </c>
      <c r="GU487" s="361" t="str">
        <f t="shared" si="1496"/>
        <v>-</v>
      </c>
      <c r="GV487" s="361" t="str">
        <f t="shared" si="1497"/>
        <v>-</v>
      </c>
      <c r="GW487" s="361" t="str">
        <f t="shared" si="1498"/>
        <v>-</v>
      </c>
      <c r="GX487" s="361" t="str">
        <f t="shared" si="1499"/>
        <v>-</v>
      </c>
      <c r="GY487" s="361" t="str">
        <f t="shared" si="1500"/>
        <v>-</v>
      </c>
      <c r="GZ487" s="361" t="str">
        <f t="shared" si="1501"/>
        <v>-</v>
      </c>
      <c r="HA487" s="361" t="str">
        <f t="shared" si="1502"/>
        <v>-</v>
      </c>
      <c r="HB487" s="361" t="str">
        <f t="shared" si="1503"/>
        <v>-</v>
      </c>
      <c r="HC487" s="361" t="str">
        <f t="shared" si="1504"/>
        <v>-</v>
      </c>
      <c r="HD487" s="361" t="str">
        <f t="shared" si="1505"/>
        <v>-</v>
      </c>
      <c r="HE487" s="361" t="str">
        <f t="shared" si="1506"/>
        <v>-</v>
      </c>
      <c r="HF487" s="361" t="str">
        <f t="shared" si="1507"/>
        <v>-</v>
      </c>
      <c r="HG487" s="361" t="str">
        <f t="shared" si="1508"/>
        <v>-</v>
      </c>
      <c r="HH487" s="361" t="str">
        <f t="shared" si="1509"/>
        <v>-</v>
      </c>
      <c r="HI487" s="361" t="str">
        <f t="shared" si="1510"/>
        <v>-</v>
      </c>
      <c r="HJ487" s="361" t="str">
        <f t="shared" si="1511"/>
        <v>-</v>
      </c>
      <c r="HK487" s="361" t="str">
        <f t="shared" si="1512"/>
        <v>-</v>
      </c>
      <c r="HL487" s="361" t="str">
        <f t="shared" si="1513"/>
        <v>-</v>
      </c>
      <c r="HM487" s="361" t="str">
        <f t="shared" si="1514"/>
        <v>-</v>
      </c>
      <c r="HN487" s="361" t="str">
        <f t="shared" si="1515"/>
        <v>-</v>
      </c>
      <c r="HO487" s="361" t="str">
        <f t="shared" si="1516"/>
        <v>-</v>
      </c>
      <c r="HP487" s="361" t="str">
        <f t="shared" si="1517"/>
        <v>-</v>
      </c>
      <c r="HQ487" s="361" t="str">
        <f t="shared" si="1518"/>
        <v>-</v>
      </c>
      <c r="HR487" s="361" t="str">
        <f t="shared" si="1519"/>
        <v>-</v>
      </c>
      <c r="HS487" s="361" t="str">
        <f t="shared" si="1520"/>
        <v>-</v>
      </c>
      <c r="HT487" s="361" t="str">
        <f t="shared" si="1521"/>
        <v>-</v>
      </c>
      <c r="HU487" s="361" t="str">
        <f t="shared" si="1522"/>
        <v>-</v>
      </c>
      <c r="HV487" s="361" t="str">
        <f t="shared" si="1523"/>
        <v>-</v>
      </c>
      <c r="HW487" s="361" t="str">
        <f t="shared" si="1524"/>
        <v>-</v>
      </c>
      <c r="HX487" s="361" t="str">
        <f t="shared" si="1525"/>
        <v>-</v>
      </c>
      <c r="HY487" s="361" t="str">
        <f t="shared" si="1526"/>
        <v>-</v>
      </c>
      <c r="HZ487" s="361" t="str">
        <f t="shared" si="1527"/>
        <v>-</v>
      </c>
      <c r="IA487" s="361" t="str">
        <f t="shared" si="1528"/>
        <v>-</v>
      </c>
      <c r="IB487" s="361" t="str">
        <f t="shared" si="1529"/>
        <v>-</v>
      </c>
      <c r="IC487" s="361" t="str">
        <f t="shared" si="1530"/>
        <v>-</v>
      </c>
      <c r="ID487" s="361" t="str">
        <f t="shared" si="1531"/>
        <v>-</v>
      </c>
      <c r="IE487" s="361" t="str">
        <f t="shared" si="1532"/>
        <v>-</v>
      </c>
      <c r="IF487" s="444" t="s">
        <v>1247</v>
      </c>
      <c r="IG487" s="56" t="str">
        <f t="shared" si="1668"/>
        <v>-</v>
      </c>
      <c r="IH487" s="56" t="str">
        <f t="shared" si="1669"/>
        <v>-</v>
      </c>
      <c r="II487" s="56" t="str">
        <f t="shared" si="1670"/>
        <v>-</v>
      </c>
      <c r="IJ487" s="56" t="str">
        <f t="shared" si="1671"/>
        <v>-</v>
      </c>
      <c r="IK487" s="56" t="str">
        <f t="shared" si="1533"/>
        <v>-</v>
      </c>
      <c r="IL487" s="56" t="str">
        <f t="shared" si="1534"/>
        <v>-</v>
      </c>
      <c r="IM487" s="56" t="str">
        <f t="shared" si="1535"/>
        <v>-</v>
      </c>
      <c r="IN487" s="56" t="str">
        <f t="shared" si="1536"/>
        <v>-</v>
      </c>
      <c r="IO487" s="56" t="str">
        <f t="shared" si="1537"/>
        <v>-</v>
      </c>
      <c r="IP487" s="56" t="str">
        <f t="shared" si="1538"/>
        <v>-</v>
      </c>
      <c r="IQ487" s="56" t="str">
        <f t="shared" si="1539"/>
        <v>-</v>
      </c>
      <c r="IR487" s="56" t="str">
        <f t="shared" si="1540"/>
        <v>-</v>
      </c>
      <c r="IS487" s="56" t="str">
        <f t="shared" si="1541"/>
        <v>-</v>
      </c>
      <c r="IT487" s="56" t="str">
        <f t="shared" si="1542"/>
        <v>-</v>
      </c>
      <c r="IU487" s="56" t="str">
        <f t="shared" si="1543"/>
        <v>-</v>
      </c>
      <c r="IV487" s="56" t="str">
        <f t="shared" si="1544"/>
        <v>-</v>
      </c>
      <c r="IW487" s="56" t="str">
        <f t="shared" si="1545"/>
        <v>-</v>
      </c>
      <c r="IX487" s="56" t="str">
        <f t="shared" si="1546"/>
        <v>-</v>
      </c>
      <c r="IY487" s="56" t="str">
        <f t="shared" si="1547"/>
        <v>-</v>
      </c>
      <c r="IZ487" s="56" t="str">
        <f t="shared" si="1548"/>
        <v>-</v>
      </c>
      <c r="JA487" s="56" t="str">
        <f t="shared" si="1549"/>
        <v>-</v>
      </c>
      <c r="JB487" s="56" t="str">
        <f t="shared" si="1550"/>
        <v>-</v>
      </c>
      <c r="JC487" s="56" t="str">
        <f t="shared" si="1551"/>
        <v>-</v>
      </c>
      <c r="JD487" s="56" t="str">
        <f t="shared" si="1552"/>
        <v>-</v>
      </c>
      <c r="JE487" s="56" t="str">
        <f t="shared" si="1553"/>
        <v>-</v>
      </c>
      <c r="JF487" s="56" t="str">
        <f t="shared" si="1554"/>
        <v>-</v>
      </c>
      <c r="JG487" s="56" t="str">
        <f t="shared" si="1555"/>
        <v>-</v>
      </c>
      <c r="JH487" s="56" t="str">
        <f t="shared" si="1556"/>
        <v>-</v>
      </c>
      <c r="JI487" s="56" t="str">
        <f t="shared" si="1557"/>
        <v>-</v>
      </c>
      <c r="JJ487" s="56" t="str">
        <f t="shared" si="1558"/>
        <v>-</v>
      </c>
      <c r="JK487" s="56" t="str">
        <f t="shared" si="1559"/>
        <v>-</v>
      </c>
      <c r="JL487" s="56" t="str">
        <f t="shared" si="1560"/>
        <v>-</v>
      </c>
      <c r="JM487" s="56" t="str">
        <f t="shared" si="1561"/>
        <v>-</v>
      </c>
      <c r="JN487" s="56" t="str">
        <f t="shared" si="1562"/>
        <v>-</v>
      </c>
      <c r="JO487" s="56" t="str">
        <f t="shared" si="1563"/>
        <v>-</v>
      </c>
      <c r="JP487" s="56" t="str">
        <f t="shared" si="1564"/>
        <v>-</v>
      </c>
      <c r="JQ487" s="56" t="str">
        <f t="shared" si="1565"/>
        <v>-</v>
      </c>
      <c r="JR487" s="56" t="str">
        <f t="shared" si="1566"/>
        <v>-</v>
      </c>
      <c r="JS487" s="56" t="str">
        <f t="shared" si="1567"/>
        <v>-</v>
      </c>
      <c r="JT487" s="56" t="str">
        <f t="shared" si="1568"/>
        <v>-</v>
      </c>
      <c r="JU487" s="56" t="str">
        <f t="shared" si="1569"/>
        <v>-</v>
      </c>
      <c r="JV487" s="56" t="str">
        <f t="shared" si="1570"/>
        <v>-</v>
      </c>
      <c r="JW487" s="56" t="str">
        <f t="shared" si="1571"/>
        <v>-</v>
      </c>
      <c r="JX487" s="56" t="str">
        <f t="shared" si="1572"/>
        <v>-</v>
      </c>
      <c r="JY487" s="56" t="str">
        <f t="shared" si="1573"/>
        <v>-</v>
      </c>
      <c r="JZ487" s="56" t="str">
        <f t="shared" si="1574"/>
        <v>-</v>
      </c>
      <c r="KA487" s="444" t="s">
        <v>1247</v>
      </c>
      <c r="KB487" s="360">
        <f>IF(ISNUMBER(INDEX($EQ$15:$GK$521,$B487,EO$11)),MAX(KB$14:KB486)+1,0)</f>
        <v>0</v>
      </c>
      <c r="KC487" s="360" t="str">
        <f t="shared" si="1672"/>
        <v/>
      </c>
      <c r="KD487" s="373" t="s">
        <v>2</v>
      </c>
      <c r="KE487" s="215"/>
      <c r="KF487" s="60"/>
      <c r="KG487" s="60"/>
      <c r="KH487" s="60"/>
      <c r="KI487" s="60"/>
      <c r="KJ487" s="60"/>
      <c r="KK487" s="60"/>
      <c r="KL487" s="60"/>
      <c r="KM487" s="60"/>
      <c r="KN487" s="60"/>
      <c r="KO487" s="60"/>
      <c r="KP487" s="60"/>
      <c r="KQ487" s="60"/>
      <c r="KR487" s="60"/>
      <c r="KS487" s="60"/>
      <c r="KT487" s="60"/>
      <c r="KU487" s="60"/>
      <c r="KV487" s="60"/>
      <c r="KW487" s="60"/>
      <c r="KX487" s="60"/>
      <c r="KY487" s="60"/>
      <c r="KZ487" s="283" t="str">
        <f t="shared" si="1575"/>
        <v/>
      </c>
      <c r="LA487" s="26"/>
      <c r="LB487" s="18"/>
      <c r="LC487" s="18"/>
      <c r="LD487" s="18"/>
      <c r="LE487" s="18"/>
      <c r="LF487" s="18"/>
      <c r="LG487" s="18"/>
      <c r="LH487" s="18"/>
      <c r="LI487" s="18"/>
      <c r="LJ487" s="18"/>
      <c r="LK487" s="18"/>
      <c r="LL487" s="18"/>
      <c r="LM487" s="18"/>
      <c r="LN487" s="63"/>
      <c r="LO487" s="251">
        <f t="shared" si="1576"/>
        <v>0</v>
      </c>
      <c r="LP487" s="251">
        <f t="shared" si="1577"/>
        <v>0</v>
      </c>
      <c r="LQ487" s="251">
        <f t="shared" si="1578"/>
        <v>0</v>
      </c>
      <c r="LR487" s="251">
        <f t="shared" si="1579"/>
        <v>0</v>
      </c>
      <c r="LS487" s="251">
        <f t="shared" si="1580"/>
        <v>0</v>
      </c>
      <c r="LT487" s="251">
        <f t="shared" si="1581"/>
        <v>0</v>
      </c>
      <c r="LU487" s="251">
        <f t="shared" si="1582"/>
        <v>0</v>
      </c>
      <c r="LV487" s="251">
        <f t="shared" si="1583"/>
        <v>0</v>
      </c>
      <c r="LW487" s="251">
        <f t="shared" si="1584"/>
        <v>0</v>
      </c>
      <c r="LX487" s="251">
        <f t="shared" si="1585"/>
        <v>0</v>
      </c>
      <c r="LY487" s="251">
        <f t="shared" si="1586"/>
        <v>0</v>
      </c>
      <c r="LZ487" s="251">
        <f t="shared" si="1587"/>
        <v>0</v>
      </c>
      <c r="MA487" s="63" t="str">
        <f t="shared" si="1588"/>
        <v/>
      </c>
      <c r="MB487" s="63" t="str">
        <f t="shared" si="1480"/>
        <v/>
      </c>
      <c r="MC487" s="63">
        <f t="shared" si="1481"/>
        <v>473</v>
      </c>
      <c r="MD487" s="63" t="str">
        <f t="shared" si="1482"/>
        <v/>
      </c>
      <c r="ME487" s="63" t="str">
        <f t="shared" si="1483"/>
        <v/>
      </c>
      <c r="MF487" s="315" t="str">
        <f t="shared" si="1589"/>
        <v/>
      </c>
      <c r="MG487" s="315">
        <f>IF(ISNUMBER(MATCH(EO487,$ME$15:$ME$520,0)),0,MAX(MG$14:MG486)+1)</f>
        <v>0</v>
      </c>
      <c r="MH487" s="315" t="str">
        <f t="shared" si="1590"/>
        <v/>
      </c>
      <c r="MI487" s="369"/>
      <c r="MJ487" s="68"/>
      <c r="MK487" s="18"/>
      <c r="ML487" s="242"/>
      <c r="MM487" s="242"/>
      <c r="MN487" s="59"/>
      <c r="MO487" s="59"/>
      <c r="MP487" s="285"/>
      <c r="MQ487" s="59"/>
      <c r="MR487" s="59"/>
      <c r="MS487" s="285"/>
      <c r="MT487" s="59"/>
      <c r="MU487" s="285"/>
      <c r="MV487" s="59"/>
      <c r="MW487" s="59"/>
      <c r="MX487" s="59"/>
      <c r="MY487" s="59"/>
      <c r="MZ487" s="59"/>
      <c r="NA487" s="59"/>
      <c r="NB487" s="59"/>
      <c r="NC487" s="59"/>
      <c r="ND487" s="59"/>
      <c r="NE487" s="59"/>
      <c r="NF487" s="59"/>
      <c r="NG487" s="59"/>
      <c r="NH487" s="59"/>
      <c r="NI487" s="59"/>
      <c r="NJ487" s="59"/>
      <c r="NK487" s="59"/>
      <c r="NL487" s="454"/>
      <c r="NM487" s="454"/>
      <c r="NN487" s="59"/>
      <c r="NO487" s="18"/>
      <c r="NP487" s="18"/>
      <c r="NQ487" s="18"/>
      <c r="NR487" s="18"/>
      <c r="NS487" s="18"/>
      <c r="NT487" s="18"/>
      <c r="NU487" s="18"/>
      <c r="NV487" s="18"/>
      <c r="NW487" s="18"/>
      <c r="NX487" s="18"/>
      <c r="NY487" s="18"/>
      <c r="NZ487" s="18"/>
      <c r="OA487" s="18"/>
      <c r="OB487" s="18"/>
      <c r="OC487" s="18"/>
      <c r="OZ487" s="59"/>
      <c r="PA487" s="251" t="str">
        <f t="shared" si="1591"/>
        <v/>
      </c>
      <c r="PB487" s="251" t="str">
        <f t="shared" si="1592"/>
        <v/>
      </c>
      <c r="PC487" s="251" t="str">
        <f t="shared" si="1593"/>
        <v/>
      </c>
      <c r="PD487" s="251" t="str">
        <f t="shared" si="1594"/>
        <v/>
      </c>
      <c r="PE487" s="251" t="str">
        <f t="shared" si="1595"/>
        <v/>
      </c>
      <c r="PF487" s="251" t="str">
        <f t="shared" si="1596"/>
        <v/>
      </c>
      <c r="PG487" s="251" t="str">
        <f t="shared" si="1597"/>
        <v/>
      </c>
      <c r="PH487" s="251" t="str">
        <f t="shared" si="1598"/>
        <v/>
      </c>
      <c r="PI487" s="251" t="str">
        <f t="shared" si="1599"/>
        <v/>
      </c>
      <c r="PJ487" s="251" t="str">
        <f t="shared" si="1600"/>
        <v/>
      </c>
      <c r="PK487" s="251" t="str">
        <f t="shared" si="1601"/>
        <v/>
      </c>
      <c r="PL487" s="251" t="str">
        <f t="shared" si="1602"/>
        <v/>
      </c>
      <c r="PM487" s="251" t="str">
        <f t="shared" si="1603"/>
        <v/>
      </c>
      <c r="PN487" s="251" t="str">
        <f t="shared" si="1604"/>
        <v/>
      </c>
      <c r="PO487" s="251" t="str">
        <f t="shared" si="1605"/>
        <v/>
      </c>
      <c r="PP487" s="251" t="str">
        <f t="shared" si="1606"/>
        <v/>
      </c>
      <c r="PQ487" s="251" t="str">
        <f t="shared" si="1607"/>
        <v/>
      </c>
      <c r="PR487" s="251" t="str">
        <f t="shared" si="1608"/>
        <v/>
      </c>
      <c r="PS487" s="251" t="str">
        <f t="shared" si="1609"/>
        <v/>
      </c>
      <c r="PT487" s="251" t="str">
        <f t="shared" si="1610"/>
        <v/>
      </c>
      <c r="PU487" s="251" t="str">
        <f t="shared" si="1611"/>
        <v/>
      </c>
      <c r="PV487" s="251" t="str">
        <f t="shared" si="1612"/>
        <v/>
      </c>
      <c r="PW487" s="251" t="str">
        <f t="shared" si="1613"/>
        <v/>
      </c>
      <c r="PX487" s="251" t="str">
        <f t="shared" si="1614"/>
        <v/>
      </c>
      <c r="PY487" s="251" t="str">
        <f t="shared" si="1615"/>
        <v/>
      </c>
      <c r="PZ487" s="251" t="str">
        <f t="shared" si="1616"/>
        <v/>
      </c>
      <c r="QA487" s="251" t="str">
        <f t="shared" si="1617"/>
        <v/>
      </c>
      <c r="QB487" s="251" t="str">
        <f t="shared" si="1618"/>
        <v/>
      </c>
      <c r="QC487" s="251" t="str">
        <f t="shared" si="1619"/>
        <v/>
      </c>
      <c r="QD487" s="251" t="str">
        <f t="shared" si="1620"/>
        <v/>
      </c>
      <c r="QE487" s="251" t="str">
        <f t="shared" si="1621"/>
        <v/>
      </c>
      <c r="QF487" s="63">
        <f t="shared" si="1622"/>
        <v>0</v>
      </c>
      <c r="QG487" s="59"/>
      <c r="QH487" s="59"/>
      <c r="QI487" s="59"/>
      <c r="QJ487" s="59"/>
      <c r="QK487" s="59"/>
      <c r="QL487" s="59"/>
      <c r="QM487" s="59"/>
      <c r="QN487" s="59"/>
    </row>
    <row r="488" spans="1:456" ht="6.75" customHeight="1" x14ac:dyDescent="0.25">
      <c r="A488" s="68"/>
      <c r="B488" s="389" t="str">
        <f t="shared" si="1484"/>
        <v/>
      </c>
      <c r="C488" s="72"/>
      <c r="D488" s="188"/>
      <c r="E488" s="59"/>
      <c r="F488" s="229"/>
      <c r="G488" s="295"/>
      <c r="H488" s="295"/>
      <c r="I488" s="229"/>
      <c r="J488" s="295"/>
      <c r="K488" s="295"/>
      <c r="L488" s="229"/>
      <c r="M488" s="295"/>
      <c r="N488" s="295"/>
      <c r="O488" s="229"/>
      <c r="P488" s="295"/>
      <c r="Q488" s="295"/>
      <c r="R488" s="229"/>
      <c r="S488" s="230"/>
      <c r="T488" s="231"/>
      <c r="U488" s="229"/>
      <c r="V488" s="230"/>
      <c r="W488" s="231"/>
      <c r="X488" s="229"/>
      <c r="Y488" s="230"/>
      <c r="Z488" s="231"/>
      <c r="AA488" s="229"/>
      <c r="AB488" s="295"/>
      <c r="AC488" s="295"/>
      <c r="AD488" s="229"/>
      <c r="AE488" s="295"/>
      <c r="AF488" s="295"/>
      <c r="AG488" s="229"/>
      <c r="AH488" s="295"/>
      <c r="AI488" s="295"/>
      <c r="AJ488" s="229"/>
      <c r="AK488" s="295"/>
      <c r="AL488" s="295"/>
      <c r="AM488" s="229"/>
      <c r="AN488" s="295"/>
      <c r="AO488" s="295"/>
      <c r="AP488" s="243"/>
      <c r="AQ488" s="295"/>
      <c r="AR488" s="290"/>
      <c r="AS488" s="243"/>
      <c r="AT488" s="295"/>
      <c r="AU488" s="290"/>
      <c r="AV488" s="229"/>
      <c r="AW488" s="230"/>
      <c r="AX488" s="231"/>
      <c r="AY488" s="229"/>
      <c r="AZ488" s="230"/>
      <c r="BA488" s="231"/>
      <c r="BB488" s="229"/>
      <c r="BC488" s="230"/>
      <c r="BD488" s="231"/>
      <c r="BE488" s="229"/>
      <c r="BF488" s="230"/>
      <c r="BG488" s="231"/>
      <c r="BH488" s="229"/>
      <c r="BI488" s="230"/>
      <c r="BJ488" s="231"/>
      <c r="BK488" s="243"/>
      <c r="BL488" s="230"/>
      <c r="BM488" s="231"/>
      <c r="BN488" s="243"/>
      <c r="BO488" s="230"/>
      <c r="BP488" s="231"/>
      <c r="BQ488" s="229"/>
      <c r="BR488" s="230"/>
      <c r="BS488" s="231"/>
      <c r="BT488" s="229"/>
      <c r="BU488" s="230"/>
      <c r="BV488" s="231"/>
      <c r="BW488" s="229"/>
      <c r="BX488" s="230"/>
      <c r="BY488" s="231"/>
      <c r="BZ488" s="229"/>
      <c r="CA488" s="230"/>
      <c r="CB488" s="231"/>
      <c r="CC488" s="229"/>
      <c r="CD488" s="230"/>
      <c r="CE488" s="231"/>
      <c r="CF488" s="331"/>
      <c r="CG488" s="332"/>
      <c r="CH488" s="385"/>
      <c r="CI488" s="331"/>
      <c r="CJ488" s="332"/>
      <c r="CK488" s="385"/>
      <c r="CL488" s="243"/>
      <c r="CM488" s="230"/>
      <c r="CN488" s="354"/>
      <c r="CO488" s="243"/>
      <c r="CP488" s="230"/>
      <c r="CQ488" s="231"/>
      <c r="CR488" s="331"/>
      <c r="CS488" s="332"/>
      <c r="CT488" s="333"/>
      <c r="CU488" s="229"/>
      <c r="CV488" s="230"/>
      <c r="CW488" s="231"/>
      <c r="CX488" s="331"/>
      <c r="CY488" s="332"/>
      <c r="CZ488" s="333"/>
      <c r="DA488" s="331"/>
      <c r="DB488" s="332"/>
      <c r="DC488" s="333"/>
      <c r="DD488" s="331"/>
      <c r="DE488" s="332"/>
      <c r="DF488" s="333"/>
      <c r="DG488" s="331"/>
      <c r="DH488" s="332"/>
      <c r="DI488" s="333"/>
      <c r="DJ488" s="229"/>
      <c r="DK488" s="230"/>
      <c r="DL488" s="231"/>
      <c r="DM488" s="229"/>
      <c r="DN488" s="230"/>
      <c r="DO488" s="231"/>
      <c r="DP488" s="331"/>
      <c r="DQ488" s="332"/>
      <c r="DR488" s="333"/>
      <c r="DS488" s="331"/>
      <c r="DT488" s="332"/>
      <c r="DU488" s="333"/>
      <c r="DV488" s="331"/>
      <c r="DW488" s="332"/>
      <c r="DX488" s="333"/>
      <c r="DY488" s="331"/>
      <c r="DZ488" s="332"/>
      <c r="EA488" s="333"/>
      <c r="EB488" s="331"/>
      <c r="EC488" s="332"/>
      <c r="ED488" s="333"/>
      <c r="EE488" s="331"/>
      <c r="EF488" s="332"/>
      <c r="EG488" s="333"/>
      <c r="EH488" s="229"/>
      <c r="EI488" s="230"/>
      <c r="EJ488" s="231"/>
      <c r="EK488" s="229"/>
      <c r="EL488" s="230"/>
      <c r="EM488" s="231"/>
      <c r="EN488" s="244"/>
      <c r="EO488" s="269" t="str">
        <f t="shared" si="1485"/>
        <v/>
      </c>
      <c r="EP488" s="444" t="s">
        <v>1247</v>
      </c>
      <c r="EQ488" s="360" t="str">
        <f t="shared" si="1623"/>
        <v/>
      </c>
      <c r="ER488" s="360" t="str">
        <f t="shared" si="1624"/>
        <v/>
      </c>
      <c r="ES488" s="360" t="str">
        <f t="shared" si="1625"/>
        <v/>
      </c>
      <c r="ET488" s="360" t="str">
        <f t="shared" si="1626"/>
        <v/>
      </c>
      <c r="EU488" s="360" t="str">
        <f t="shared" si="1627"/>
        <v/>
      </c>
      <c r="EV488" s="360" t="str">
        <f t="shared" si="1628"/>
        <v/>
      </c>
      <c r="EW488" s="360" t="str">
        <f t="shared" si="1629"/>
        <v/>
      </c>
      <c r="EX488" s="360" t="str">
        <f t="shared" si="1630"/>
        <v/>
      </c>
      <c r="EY488" s="360" t="str">
        <f t="shared" si="1631"/>
        <v/>
      </c>
      <c r="EZ488" s="360" t="str">
        <f t="shared" si="1632"/>
        <v/>
      </c>
      <c r="FA488" s="360" t="str">
        <f t="shared" si="1633"/>
        <v/>
      </c>
      <c r="FB488" s="360" t="str">
        <f t="shared" si="1634"/>
        <v/>
      </c>
      <c r="FC488" s="360" t="str">
        <f t="shared" si="1635"/>
        <v/>
      </c>
      <c r="FD488" s="360" t="str">
        <f t="shared" si="1636"/>
        <v/>
      </c>
      <c r="FE488" s="360" t="str">
        <f t="shared" si="1637"/>
        <v/>
      </c>
      <c r="FF488" s="360" t="str">
        <f t="shared" si="1638"/>
        <v/>
      </c>
      <c r="FG488" s="360" t="str">
        <f t="shared" si="1639"/>
        <v/>
      </c>
      <c r="FH488" s="360" t="str">
        <f t="shared" si="1640"/>
        <v/>
      </c>
      <c r="FI488" s="360" t="str">
        <f t="shared" si="1641"/>
        <v/>
      </c>
      <c r="FJ488" s="360" t="str">
        <f t="shared" si="1642"/>
        <v/>
      </c>
      <c r="FK488" s="360" t="str">
        <f t="shared" si="1643"/>
        <v/>
      </c>
      <c r="FL488" s="360" t="str">
        <f t="shared" si="1644"/>
        <v/>
      </c>
      <c r="FM488" s="360" t="str">
        <f t="shared" si="1645"/>
        <v/>
      </c>
      <c r="FN488" s="360" t="str">
        <f t="shared" si="1646"/>
        <v/>
      </c>
      <c r="FO488" s="360" t="str">
        <f t="shared" si="1647"/>
        <v/>
      </c>
      <c r="FP488" s="360" t="str">
        <f t="shared" si="1648"/>
        <v/>
      </c>
      <c r="FQ488" s="360" t="str">
        <f t="shared" si="1649"/>
        <v/>
      </c>
      <c r="FR488" s="360" t="str">
        <f t="shared" si="1650"/>
        <v/>
      </c>
      <c r="FS488" s="360" t="str">
        <f t="shared" si="1651"/>
        <v/>
      </c>
      <c r="FT488" s="360" t="str">
        <f t="shared" si="1486"/>
        <v/>
      </c>
      <c r="FU488" s="360" t="str">
        <f t="shared" si="1652"/>
        <v/>
      </c>
      <c r="FV488" s="360" t="str">
        <f t="shared" si="1653"/>
        <v/>
      </c>
      <c r="FW488" s="360" t="str">
        <f t="shared" si="1654"/>
        <v/>
      </c>
      <c r="FX488" s="360" t="str">
        <f t="shared" si="1655"/>
        <v/>
      </c>
      <c r="FY488" s="360" t="str">
        <f t="shared" si="1656"/>
        <v/>
      </c>
      <c r="FZ488" s="360" t="str">
        <f t="shared" si="1657"/>
        <v/>
      </c>
      <c r="GA488" s="360" t="str">
        <f t="shared" si="1658"/>
        <v/>
      </c>
      <c r="GB488" s="360" t="str">
        <f t="shared" si="1659"/>
        <v/>
      </c>
      <c r="GC488" s="360" t="str">
        <f t="shared" si="1660"/>
        <v/>
      </c>
      <c r="GD488" s="360" t="str">
        <f t="shared" si="1661"/>
        <v/>
      </c>
      <c r="GE488" s="360" t="str">
        <f t="shared" si="1662"/>
        <v/>
      </c>
      <c r="GF488" s="360" t="str">
        <f t="shared" si="1663"/>
        <v/>
      </c>
      <c r="GG488" s="360" t="str">
        <f t="shared" si="1664"/>
        <v/>
      </c>
      <c r="GH488" s="360" t="str">
        <f t="shared" si="1665"/>
        <v/>
      </c>
      <c r="GI488" s="360" t="str">
        <f t="shared" si="1666"/>
        <v/>
      </c>
      <c r="GJ488" s="360" t="str">
        <f t="shared" si="1667"/>
        <v/>
      </c>
      <c r="GK488" s="444" t="s">
        <v>1247</v>
      </c>
      <c r="GL488" s="361" t="str">
        <f t="shared" si="1487"/>
        <v>-</v>
      </c>
      <c r="GM488" s="361" t="str">
        <f t="shared" si="1488"/>
        <v>-</v>
      </c>
      <c r="GN488" s="361" t="str">
        <f t="shared" si="1489"/>
        <v>-</v>
      </c>
      <c r="GO488" s="361" t="str">
        <f t="shared" si="1490"/>
        <v>-</v>
      </c>
      <c r="GP488" s="361" t="str">
        <f t="shared" si="1491"/>
        <v>-</v>
      </c>
      <c r="GQ488" s="361" t="str">
        <f t="shared" si="1492"/>
        <v>-</v>
      </c>
      <c r="GR488" s="361" t="str">
        <f t="shared" si="1493"/>
        <v>-</v>
      </c>
      <c r="GS488" s="361" t="str">
        <f t="shared" si="1494"/>
        <v>-</v>
      </c>
      <c r="GT488" s="361" t="str">
        <f t="shared" si="1495"/>
        <v>-</v>
      </c>
      <c r="GU488" s="361" t="str">
        <f t="shared" si="1496"/>
        <v>-</v>
      </c>
      <c r="GV488" s="361" t="str">
        <f t="shared" si="1497"/>
        <v>-</v>
      </c>
      <c r="GW488" s="361" t="str">
        <f t="shared" si="1498"/>
        <v>-</v>
      </c>
      <c r="GX488" s="361" t="str">
        <f t="shared" si="1499"/>
        <v>-</v>
      </c>
      <c r="GY488" s="361" t="str">
        <f t="shared" si="1500"/>
        <v>-</v>
      </c>
      <c r="GZ488" s="361" t="str">
        <f t="shared" si="1501"/>
        <v>-</v>
      </c>
      <c r="HA488" s="361" t="str">
        <f t="shared" si="1502"/>
        <v>-</v>
      </c>
      <c r="HB488" s="361" t="str">
        <f t="shared" si="1503"/>
        <v>-</v>
      </c>
      <c r="HC488" s="361" t="str">
        <f t="shared" si="1504"/>
        <v>-</v>
      </c>
      <c r="HD488" s="361" t="str">
        <f t="shared" si="1505"/>
        <v>-</v>
      </c>
      <c r="HE488" s="361" t="str">
        <f t="shared" si="1506"/>
        <v>-</v>
      </c>
      <c r="HF488" s="361" t="str">
        <f t="shared" si="1507"/>
        <v>-</v>
      </c>
      <c r="HG488" s="361" t="str">
        <f t="shared" si="1508"/>
        <v>-</v>
      </c>
      <c r="HH488" s="361" t="str">
        <f t="shared" si="1509"/>
        <v>-</v>
      </c>
      <c r="HI488" s="361" t="str">
        <f t="shared" si="1510"/>
        <v>-</v>
      </c>
      <c r="HJ488" s="361" t="str">
        <f t="shared" si="1511"/>
        <v>-</v>
      </c>
      <c r="HK488" s="361" t="str">
        <f t="shared" si="1512"/>
        <v>-</v>
      </c>
      <c r="HL488" s="361" t="str">
        <f t="shared" si="1513"/>
        <v>-</v>
      </c>
      <c r="HM488" s="361" t="str">
        <f t="shared" si="1514"/>
        <v>-</v>
      </c>
      <c r="HN488" s="361" t="str">
        <f t="shared" si="1515"/>
        <v>-</v>
      </c>
      <c r="HO488" s="361" t="str">
        <f t="shared" si="1516"/>
        <v>-</v>
      </c>
      <c r="HP488" s="361" t="str">
        <f t="shared" si="1517"/>
        <v>-</v>
      </c>
      <c r="HQ488" s="361" t="str">
        <f t="shared" si="1518"/>
        <v>-</v>
      </c>
      <c r="HR488" s="361" t="str">
        <f t="shared" si="1519"/>
        <v>-</v>
      </c>
      <c r="HS488" s="361" t="str">
        <f t="shared" si="1520"/>
        <v>-</v>
      </c>
      <c r="HT488" s="361" t="str">
        <f t="shared" si="1521"/>
        <v>-</v>
      </c>
      <c r="HU488" s="361" t="str">
        <f t="shared" si="1522"/>
        <v>-</v>
      </c>
      <c r="HV488" s="361" t="str">
        <f t="shared" si="1523"/>
        <v>-</v>
      </c>
      <c r="HW488" s="361" t="str">
        <f t="shared" si="1524"/>
        <v>-</v>
      </c>
      <c r="HX488" s="361" t="str">
        <f t="shared" si="1525"/>
        <v>-</v>
      </c>
      <c r="HY488" s="361" t="str">
        <f t="shared" si="1526"/>
        <v>-</v>
      </c>
      <c r="HZ488" s="361" t="str">
        <f t="shared" si="1527"/>
        <v>-</v>
      </c>
      <c r="IA488" s="361" t="str">
        <f t="shared" si="1528"/>
        <v>-</v>
      </c>
      <c r="IB488" s="361" t="str">
        <f t="shared" si="1529"/>
        <v>-</v>
      </c>
      <c r="IC488" s="361" t="str">
        <f t="shared" si="1530"/>
        <v>-</v>
      </c>
      <c r="ID488" s="361" t="str">
        <f t="shared" si="1531"/>
        <v>-</v>
      </c>
      <c r="IE488" s="361" t="str">
        <f t="shared" si="1532"/>
        <v>-</v>
      </c>
      <c r="IF488" s="444" t="s">
        <v>1247</v>
      </c>
      <c r="IG488" s="56" t="str">
        <f t="shared" si="1668"/>
        <v>-</v>
      </c>
      <c r="IH488" s="56" t="str">
        <f t="shared" si="1669"/>
        <v>-</v>
      </c>
      <c r="II488" s="56" t="str">
        <f t="shared" si="1670"/>
        <v>-</v>
      </c>
      <c r="IJ488" s="56" t="str">
        <f t="shared" si="1671"/>
        <v>-</v>
      </c>
      <c r="IK488" s="56" t="str">
        <f t="shared" si="1533"/>
        <v>-</v>
      </c>
      <c r="IL488" s="56" t="str">
        <f t="shared" si="1534"/>
        <v>-</v>
      </c>
      <c r="IM488" s="56" t="str">
        <f t="shared" si="1535"/>
        <v>-</v>
      </c>
      <c r="IN488" s="56" t="str">
        <f t="shared" si="1536"/>
        <v>-</v>
      </c>
      <c r="IO488" s="56" t="str">
        <f t="shared" si="1537"/>
        <v>-</v>
      </c>
      <c r="IP488" s="56" t="str">
        <f t="shared" si="1538"/>
        <v>-</v>
      </c>
      <c r="IQ488" s="56" t="str">
        <f t="shared" si="1539"/>
        <v>-</v>
      </c>
      <c r="IR488" s="56" t="str">
        <f t="shared" si="1540"/>
        <v>-</v>
      </c>
      <c r="IS488" s="56" t="str">
        <f t="shared" si="1541"/>
        <v>-</v>
      </c>
      <c r="IT488" s="56" t="str">
        <f t="shared" si="1542"/>
        <v>-</v>
      </c>
      <c r="IU488" s="56" t="str">
        <f t="shared" si="1543"/>
        <v>-</v>
      </c>
      <c r="IV488" s="56" t="str">
        <f t="shared" si="1544"/>
        <v>-</v>
      </c>
      <c r="IW488" s="56" t="str">
        <f t="shared" si="1545"/>
        <v>-</v>
      </c>
      <c r="IX488" s="56" t="str">
        <f t="shared" si="1546"/>
        <v>-</v>
      </c>
      <c r="IY488" s="56" t="str">
        <f t="shared" si="1547"/>
        <v>-</v>
      </c>
      <c r="IZ488" s="56" t="str">
        <f t="shared" si="1548"/>
        <v>-</v>
      </c>
      <c r="JA488" s="56" t="str">
        <f t="shared" si="1549"/>
        <v>-</v>
      </c>
      <c r="JB488" s="56" t="str">
        <f t="shared" si="1550"/>
        <v>-</v>
      </c>
      <c r="JC488" s="56" t="str">
        <f t="shared" si="1551"/>
        <v>-</v>
      </c>
      <c r="JD488" s="56" t="str">
        <f t="shared" si="1552"/>
        <v>-</v>
      </c>
      <c r="JE488" s="56" t="str">
        <f t="shared" si="1553"/>
        <v>-</v>
      </c>
      <c r="JF488" s="56" t="str">
        <f t="shared" si="1554"/>
        <v>-</v>
      </c>
      <c r="JG488" s="56" t="str">
        <f t="shared" si="1555"/>
        <v>-</v>
      </c>
      <c r="JH488" s="56" t="str">
        <f t="shared" si="1556"/>
        <v>-</v>
      </c>
      <c r="JI488" s="56" t="str">
        <f t="shared" si="1557"/>
        <v>-</v>
      </c>
      <c r="JJ488" s="56" t="str">
        <f t="shared" si="1558"/>
        <v>-</v>
      </c>
      <c r="JK488" s="56" t="str">
        <f t="shared" si="1559"/>
        <v>-</v>
      </c>
      <c r="JL488" s="56" t="str">
        <f t="shared" si="1560"/>
        <v>-</v>
      </c>
      <c r="JM488" s="56" t="str">
        <f t="shared" si="1561"/>
        <v>-</v>
      </c>
      <c r="JN488" s="56" t="str">
        <f t="shared" si="1562"/>
        <v>-</v>
      </c>
      <c r="JO488" s="56" t="str">
        <f t="shared" si="1563"/>
        <v>-</v>
      </c>
      <c r="JP488" s="56" t="str">
        <f t="shared" si="1564"/>
        <v>-</v>
      </c>
      <c r="JQ488" s="56" t="str">
        <f t="shared" si="1565"/>
        <v>-</v>
      </c>
      <c r="JR488" s="56" t="str">
        <f t="shared" si="1566"/>
        <v>-</v>
      </c>
      <c r="JS488" s="56" t="str">
        <f t="shared" si="1567"/>
        <v>-</v>
      </c>
      <c r="JT488" s="56" t="str">
        <f t="shared" si="1568"/>
        <v>-</v>
      </c>
      <c r="JU488" s="56" t="str">
        <f t="shared" si="1569"/>
        <v>-</v>
      </c>
      <c r="JV488" s="56" t="str">
        <f t="shared" si="1570"/>
        <v>-</v>
      </c>
      <c r="JW488" s="56" t="str">
        <f t="shared" si="1571"/>
        <v>-</v>
      </c>
      <c r="JX488" s="56" t="str">
        <f t="shared" si="1572"/>
        <v>-</v>
      </c>
      <c r="JY488" s="56" t="str">
        <f t="shared" si="1573"/>
        <v>-</v>
      </c>
      <c r="JZ488" s="56" t="str">
        <f t="shared" si="1574"/>
        <v>-</v>
      </c>
      <c r="KA488" s="444" t="s">
        <v>1247</v>
      </c>
      <c r="KB488" s="360">
        <f>IF(ISNUMBER(INDEX($EQ$15:$GK$521,$B488,EO$11)),MAX(KB$14:KB487)+1,0)</f>
        <v>0</v>
      </c>
      <c r="KC488" s="360" t="str">
        <f t="shared" si="1672"/>
        <v/>
      </c>
      <c r="KD488" s="373" t="s">
        <v>2</v>
      </c>
      <c r="KE488" s="215"/>
      <c r="KF488" s="60"/>
      <c r="KG488" s="60"/>
      <c r="KH488" s="60"/>
      <c r="KI488" s="60"/>
      <c r="KJ488" s="60"/>
      <c r="KK488" s="60"/>
      <c r="KL488" s="60"/>
      <c r="KM488" s="60"/>
      <c r="KN488" s="60"/>
      <c r="KO488" s="60"/>
      <c r="KP488" s="60"/>
      <c r="KQ488" s="60"/>
      <c r="KR488" s="60"/>
      <c r="KS488" s="60"/>
      <c r="KT488" s="60"/>
      <c r="KU488" s="60"/>
      <c r="KV488" s="60"/>
      <c r="KW488" s="60"/>
      <c r="KX488" s="60"/>
      <c r="KY488" s="60"/>
      <c r="KZ488" s="283" t="str">
        <f t="shared" si="1575"/>
        <v/>
      </c>
      <c r="LA488" s="26"/>
      <c r="LB488" s="18"/>
      <c r="LC488" s="18"/>
      <c r="LD488" s="18"/>
      <c r="LE488" s="18"/>
      <c r="LF488" s="18"/>
      <c r="LG488" s="18"/>
      <c r="LH488" s="18"/>
      <c r="LI488" s="18"/>
      <c r="LJ488" s="18"/>
      <c r="LK488" s="18"/>
      <c r="LL488" s="18"/>
      <c r="LM488" s="18"/>
      <c r="LN488" s="63"/>
      <c r="LO488" s="251">
        <f t="shared" si="1576"/>
        <v>0</v>
      </c>
      <c r="LP488" s="251">
        <f t="shared" si="1577"/>
        <v>0</v>
      </c>
      <c r="LQ488" s="251">
        <f t="shared" si="1578"/>
        <v>0</v>
      </c>
      <c r="LR488" s="251">
        <f t="shared" si="1579"/>
        <v>0</v>
      </c>
      <c r="LS488" s="251">
        <f t="shared" si="1580"/>
        <v>0</v>
      </c>
      <c r="LT488" s="251">
        <f t="shared" si="1581"/>
        <v>0</v>
      </c>
      <c r="LU488" s="251">
        <f t="shared" si="1582"/>
        <v>0</v>
      </c>
      <c r="LV488" s="251">
        <f t="shared" si="1583"/>
        <v>0</v>
      </c>
      <c r="LW488" s="251">
        <f t="shared" si="1584"/>
        <v>0</v>
      </c>
      <c r="LX488" s="251">
        <f t="shared" si="1585"/>
        <v>0</v>
      </c>
      <c r="LY488" s="251">
        <f t="shared" si="1586"/>
        <v>0</v>
      </c>
      <c r="LZ488" s="251">
        <f t="shared" si="1587"/>
        <v>0</v>
      </c>
      <c r="MA488" s="63" t="str">
        <f t="shared" si="1588"/>
        <v/>
      </c>
      <c r="MB488" s="63" t="str">
        <f t="shared" si="1480"/>
        <v/>
      </c>
      <c r="MC488" s="63">
        <f t="shared" si="1481"/>
        <v>474</v>
      </c>
      <c r="MD488" s="63" t="str">
        <f t="shared" si="1482"/>
        <v/>
      </c>
      <c r="ME488" s="63" t="str">
        <f t="shared" si="1483"/>
        <v/>
      </c>
      <c r="MF488" s="315" t="str">
        <f t="shared" si="1589"/>
        <v/>
      </c>
      <c r="MG488" s="315">
        <f>IF(ISNUMBER(MATCH(EO488,$ME$15:$ME$520,0)),0,MAX(MG$14:MG487)+1)</f>
        <v>0</v>
      </c>
      <c r="MH488" s="315" t="str">
        <f t="shared" si="1590"/>
        <v/>
      </c>
      <c r="MI488" s="369"/>
      <c r="MJ488" s="68"/>
      <c r="MK488" s="18"/>
      <c r="ML488" s="242"/>
      <c r="MM488" s="242"/>
      <c r="MN488" s="59"/>
      <c r="MO488" s="59"/>
      <c r="MP488" s="285"/>
      <c r="MQ488" s="59"/>
      <c r="MR488" s="59"/>
      <c r="MS488" s="285"/>
      <c r="MT488" s="59"/>
      <c r="MU488" s="285"/>
      <c r="MV488" s="59"/>
      <c r="MW488" s="59"/>
      <c r="MX488" s="59"/>
      <c r="MY488" s="59"/>
      <c r="MZ488" s="59"/>
      <c r="NA488" s="59"/>
      <c r="NB488" s="59"/>
      <c r="NC488" s="59"/>
      <c r="ND488" s="59"/>
      <c r="NE488" s="59"/>
      <c r="NF488" s="59"/>
      <c r="NG488" s="59"/>
      <c r="NH488" s="59"/>
      <c r="NI488" s="59"/>
      <c r="NJ488" s="59"/>
      <c r="NK488" s="59"/>
      <c r="NL488" s="454"/>
      <c r="NM488" s="454"/>
      <c r="NN488" s="59"/>
      <c r="NO488" s="18"/>
      <c r="NP488" s="18"/>
      <c r="NQ488" s="18"/>
      <c r="NR488" s="18"/>
      <c r="NS488" s="18"/>
      <c r="NT488" s="18"/>
      <c r="NU488" s="18"/>
      <c r="NV488" s="18"/>
      <c r="NW488" s="18"/>
      <c r="NX488" s="18"/>
      <c r="NY488" s="18"/>
      <c r="NZ488" s="18"/>
      <c r="OA488" s="18"/>
      <c r="OB488" s="18"/>
      <c r="OC488" s="18"/>
      <c r="OZ488" s="59"/>
      <c r="PA488" s="251" t="str">
        <f t="shared" si="1591"/>
        <v/>
      </c>
      <c r="PB488" s="251" t="str">
        <f t="shared" si="1592"/>
        <v/>
      </c>
      <c r="PC488" s="251" t="str">
        <f t="shared" si="1593"/>
        <v/>
      </c>
      <c r="PD488" s="251" t="str">
        <f t="shared" si="1594"/>
        <v/>
      </c>
      <c r="PE488" s="251" t="str">
        <f t="shared" si="1595"/>
        <v/>
      </c>
      <c r="PF488" s="251" t="str">
        <f t="shared" si="1596"/>
        <v/>
      </c>
      <c r="PG488" s="251" t="str">
        <f t="shared" si="1597"/>
        <v/>
      </c>
      <c r="PH488" s="251" t="str">
        <f t="shared" si="1598"/>
        <v/>
      </c>
      <c r="PI488" s="251" t="str">
        <f t="shared" si="1599"/>
        <v/>
      </c>
      <c r="PJ488" s="251" t="str">
        <f t="shared" si="1600"/>
        <v/>
      </c>
      <c r="PK488" s="251" t="str">
        <f t="shared" si="1601"/>
        <v/>
      </c>
      <c r="PL488" s="251" t="str">
        <f t="shared" si="1602"/>
        <v/>
      </c>
      <c r="PM488" s="251" t="str">
        <f t="shared" si="1603"/>
        <v/>
      </c>
      <c r="PN488" s="251" t="str">
        <f t="shared" si="1604"/>
        <v/>
      </c>
      <c r="PO488" s="251" t="str">
        <f t="shared" si="1605"/>
        <v/>
      </c>
      <c r="PP488" s="251" t="str">
        <f t="shared" si="1606"/>
        <v/>
      </c>
      <c r="PQ488" s="251" t="str">
        <f t="shared" si="1607"/>
        <v/>
      </c>
      <c r="PR488" s="251" t="str">
        <f t="shared" si="1608"/>
        <v/>
      </c>
      <c r="PS488" s="251" t="str">
        <f t="shared" si="1609"/>
        <v/>
      </c>
      <c r="PT488" s="251" t="str">
        <f t="shared" si="1610"/>
        <v/>
      </c>
      <c r="PU488" s="251" t="str">
        <f t="shared" si="1611"/>
        <v/>
      </c>
      <c r="PV488" s="251" t="str">
        <f t="shared" si="1612"/>
        <v/>
      </c>
      <c r="PW488" s="251" t="str">
        <f t="shared" si="1613"/>
        <v/>
      </c>
      <c r="PX488" s="251" t="str">
        <f t="shared" si="1614"/>
        <v/>
      </c>
      <c r="PY488" s="251" t="str">
        <f t="shared" si="1615"/>
        <v/>
      </c>
      <c r="PZ488" s="251" t="str">
        <f t="shared" si="1616"/>
        <v/>
      </c>
      <c r="QA488" s="251" t="str">
        <f t="shared" si="1617"/>
        <v/>
      </c>
      <c r="QB488" s="251" t="str">
        <f t="shared" si="1618"/>
        <v/>
      </c>
      <c r="QC488" s="251" t="str">
        <f t="shared" si="1619"/>
        <v/>
      </c>
      <c r="QD488" s="251" t="str">
        <f t="shared" si="1620"/>
        <v/>
      </c>
      <c r="QE488" s="251" t="str">
        <f t="shared" si="1621"/>
        <v/>
      </c>
      <c r="QF488" s="63">
        <f t="shared" si="1622"/>
        <v>0</v>
      </c>
      <c r="QG488" s="59"/>
      <c r="QH488" s="59"/>
      <c r="QI488" s="59"/>
      <c r="QJ488" s="59"/>
      <c r="QK488" s="59"/>
      <c r="QL488" s="59"/>
      <c r="QM488" s="59"/>
      <c r="QN488" s="59"/>
    </row>
    <row r="489" spans="1:456" ht="6.75" customHeight="1" x14ac:dyDescent="0.25">
      <c r="A489" s="68"/>
      <c r="B489" s="389" t="str">
        <f t="shared" si="1484"/>
        <v/>
      </c>
      <c r="C489" s="72"/>
      <c r="D489" s="188"/>
      <c r="E489" s="59"/>
      <c r="F489" s="229"/>
      <c r="G489" s="295"/>
      <c r="H489" s="295"/>
      <c r="I489" s="229"/>
      <c r="J489" s="295"/>
      <c r="K489" s="295"/>
      <c r="L489" s="229"/>
      <c r="M489" s="295"/>
      <c r="N489" s="295"/>
      <c r="O489" s="229"/>
      <c r="P489" s="295"/>
      <c r="Q489" s="295"/>
      <c r="R489" s="229"/>
      <c r="S489" s="230"/>
      <c r="T489" s="231"/>
      <c r="U489" s="229"/>
      <c r="V489" s="230"/>
      <c r="W489" s="231"/>
      <c r="X489" s="229"/>
      <c r="Y489" s="230"/>
      <c r="Z489" s="231"/>
      <c r="AA489" s="229"/>
      <c r="AB489" s="295"/>
      <c r="AC489" s="295"/>
      <c r="AD489" s="229"/>
      <c r="AE489" s="295"/>
      <c r="AF489" s="295"/>
      <c r="AG489" s="229"/>
      <c r="AH489" s="295"/>
      <c r="AI489" s="295"/>
      <c r="AJ489" s="229"/>
      <c r="AK489" s="295"/>
      <c r="AL489" s="295"/>
      <c r="AM489" s="229"/>
      <c r="AN489" s="295"/>
      <c r="AO489" s="295"/>
      <c r="AP489" s="243"/>
      <c r="AQ489" s="295"/>
      <c r="AR489" s="290"/>
      <c r="AS489" s="243"/>
      <c r="AT489" s="295"/>
      <c r="AU489" s="290"/>
      <c r="AV489" s="229"/>
      <c r="AW489" s="230"/>
      <c r="AX489" s="231"/>
      <c r="AY489" s="229"/>
      <c r="AZ489" s="230"/>
      <c r="BA489" s="231"/>
      <c r="BB489" s="229"/>
      <c r="BC489" s="230"/>
      <c r="BD489" s="231"/>
      <c r="BE489" s="229"/>
      <c r="BF489" s="230"/>
      <c r="BG489" s="231"/>
      <c r="BH489" s="229"/>
      <c r="BI489" s="230"/>
      <c r="BJ489" s="231"/>
      <c r="BK489" s="243"/>
      <c r="BL489" s="230"/>
      <c r="BM489" s="231"/>
      <c r="BN489" s="243"/>
      <c r="BO489" s="230"/>
      <c r="BP489" s="231"/>
      <c r="BQ489" s="229"/>
      <c r="BR489" s="230"/>
      <c r="BS489" s="231"/>
      <c r="BT489" s="229"/>
      <c r="BU489" s="230"/>
      <c r="BV489" s="231"/>
      <c r="BW489" s="229"/>
      <c r="BX489" s="230"/>
      <c r="BY489" s="231"/>
      <c r="BZ489" s="229"/>
      <c r="CA489" s="230"/>
      <c r="CB489" s="231"/>
      <c r="CC489" s="229"/>
      <c r="CD489" s="230"/>
      <c r="CE489" s="231"/>
      <c r="CF489" s="331"/>
      <c r="CG489" s="332"/>
      <c r="CH489" s="385"/>
      <c r="CI489" s="331"/>
      <c r="CJ489" s="332"/>
      <c r="CK489" s="385"/>
      <c r="CL489" s="243"/>
      <c r="CM489" s="230"/>
      <c r="CN489" s="354"/>
      <c r="CO489" s="243"/>
      <c r="CP489" s="230"/>
      <c r="CQ489" s="231"/>
      <c r="CR489" s="331"/>
      <c r="CS489" s="332"/>
      <c r="CT489" s="333"/>
      <c r="CU489" s="229"/>
      <c r="CV489" s="230"/>
      <c r="CW489" s="231"/>
      <c r="CX489" s="331"/>
      <c r="CY489" s="332"/>
      <c r="CZ489" s="333"/>
      <c r="DA489" s="331"/>
      <c r="DB489" s="332"/>
      <c r="DC489" s="333"/>
      <c r="DD489" s="331"/>
      <c r="DE489" s="332"/>
      <c r="DF489" s="333"/>
      <c r="DG489" s="331"/>
      <c r="DH489" s="332"/>
      <c r="DI489" s="333"/>
      <c r="DJ489" s="229"/>
      <c r="DK489" s="230"/>
      <c r="DL489" s="231"/>
      <c r="DM489" s="229"/>
      <c r="DN489" s="230"/>
      <c r="DO489" s="231"/>
      <c r="DP489" s="331"/>
      <c r="DQ489" s="332"/>
      <c r="DR489" s="333"/>
      <c r="DS489" s="331"/>
      <c r="DT489" s="332"/>
      <c r="DU489" s="333"/>
      <c r="DV489" s="331"/>
      <c r="DW489" s="332"/>
      <c r="DX489" s="333"/>
      <c r="DY489" s="331"/>
      <c r="DZ489" s="332"/>
      <c r="EA489" s="333"/>
      <c r="EB489" s="331"/>
      <c r="EC489" s="332"/>
      <c r="ED489" s="333"/>
      <c r="EE489" s="331"/>
      <c r="EF489" s="332"/>
      <c r="EG489" s="333"/>
      <c r="EH489" s="229"/>
      <c r="EI489" s="230"/>
      <c r="EJ489" s="231"/>
      <c r="EK489" s="229"/>
      <c r="EL489" s="230"/>
      <c r="EM489" s="231"/>
      <c r="EN489" s="244"/>
      <c r="EO489" s="269" t="str">
        <f t="shared" si="1485"/>
        <v/>
      </c>
      <c r="EP489" s="444" t="s">
        <v>1247</v>
      </c>
      <c r="EQ489" s="360" t="str">
        <f t="shared" si="1623"/>
        <v/>
      </c>
      <c r="ER489" s="360" t="str">
        <f t="shared" si="1624"/>
        <v/>
      </c>
      <c r="ES489" s="360" t="str">
        <f t="shared" si="1625"/>
        <v/>
      </c>
      <c r="ET489" s="360" t="str">
        <f t="shared" si="1626"/>
        <v/>
      </c>
      <c r="EU489" s="360" t="str">
        <f t="shared" si="1627"/>
        <v/>
      </c>
      <c r="EV489" s="360" t="str">
        <f t="shared" si="1628"/>
        <v/>
      </c>
      <c r="EW489" s="360" t="str">
        <f t="shared" si="1629"/>
        <v/>
      </c>
      <c r="EX489" s="360" t="str">
        <f t="shared" si="1630"/>
        <v/>
      </c>
      <c r="EY489" s="360" t="str">
        <f t="shared" si="1631"/>
        <v/>
      </c>
      <c r="EZ489" s="360" t="str">
        <f t="shared" si="1632"/>
        <v/>
      </c>
      <c r="FA489" s="360" t="str">
        <f t="shared" si="1633"/>
        <v/>
      </c>
      <c r="FB489" s="360" t="str">
        <f t="shared" si="1634"/>
        <v/>
      </c>
      <c r="FC489" s="360" t="str">
        <f t="shared" si="1635"/>
        <v/>
      </c>
      <c r="FD489" s="360" t="str">
        <f t="shared" si="1636"/>
        <v/>
      </c>
      <c r="FE489" s="360" t="str">
        <f t="shared" si="1637"/>
        <v/>
      </c>
      <c r="FF489" s="360" t="str">
        <f t="shared" si="1638"/>
        <v/>
      </c>
      <c r="FG489" s="360" t="str">
        <f t="shared" si="1639"/>
        <v/>
      </c>
      <c r="FH489" s="360" t="str">
        <f t="shared" si="1640"/>
        <v/>
      </c>
      <c r="FI489" s="360" t="str">
        <f t="shared" si="1641"/>
        <v/>
      </c>
      <c r="FJ489" s="360" t="str">
        <f t="shared" si="1642"/>
        <v/>
      </c>
      <c r="FK489" s="360" t="str">
        <f t="shared" si="1643"/>
        <v/>
      </c>
      <c r="FL489" s="360" t="str">
        <f t="shared" si="1644"/>
        <v/>
      </c>
      <c r="FM489" s="360" t="str">
        <f t="shared" si="1645"/>
        <v/>
      </c>
      <c r="FN489" s="360" t="str">
        <f t="shared" si="1646"/>
        <v/>
      </c>
      <c r="FO489" s="360" t="str">
        <f t="shared" si="1647"/>
        <v/>
      </c>
      <c r="FP489" s="360" t="str">
        <f t="shared" si="1648"/>
        <v/>
      </c>
      <c r="FQ489" s="360" t="str">
        <f t="shared" si="1649"/>
        <v/>
      </c>
      <c r="FR489" s="360" t="str">
        <f t="shared" si="1650"/>
        <v/>
      </c>
      <c r="FS489" s="360" t="str">
        <f t="shared" si="1651"/>
        <v/>
      </c>
      <c r="FT489" s="360" t="str">
        <f t="shared" si="1486"/>
        <v/>
      </c>
      <c r="FU489" s="360" t="str">
        <f t="shared" si="1652"/>
        <v/>
      </c>
      <c r="FV489" s="360" t="str">
        <f t="shared" si="1653"/>
        <v/>
      </c>
      <c r="FW489" s="360" t="str">
        <f t="shared" si="1654"/>
        <v/>
      </c>
      <c r="FX489" s="360" t="str">
        <f t="shared" si="1655"/>
        <v/>
      </c>
      <c r="FY489" s="360" t="str">
        <f t="shared" si="1656"/>
        <v/>
      </c>
      <c r="FZ489" s="360" t="str">
        <f t="shared" si="1657"/>
        <v/>
      </c>
      <c r="GA489" s="360" t="str">
        <f t="shared" si="1658"/>
        <v/>
      </c>
      <c r="GB489" s="360" t="str">
        <f t="shared" si="1659"/>
        <v/>
      </c>
      <c r="GC489" s="360" t="str">
        <f t="shared" si="1660"/>
        <v/>
      </c>
      <c r="GD489" s="360" t="str">
        <f t="shared" si="1661"/>
        <v/>
      </c>
      <c r="GE489" s="360" t="str">
        <f t="shared" si="1662"/>
        <v/>
      </c>
      <c r="GF489" s="360" t="str">
        <f t="shared" si="1663"/>
        <v/>
      </c>
      <c r="GG489" s="360" t="str">
        <f t="shared" si="1664"/>
        <v/>
      </c>
      <c r="GH489" s="360" t="str">
        <f t="shared" si="1665"/>
        <v/>
      </c>
      <c r="GI489" s="360" t="str">
        <f t="shared" si="1666"/>
        <v/>
      </c>
      <c r="GJ489" s="360" t="str">
        <f t="shared" si="1667"/>
        <v/>
      </c>
      <c r="GK489" s="444" t="s">
        <v>1247</v>
      </c>
      <c r="GL489" s="361" t="str">
        <f t="shared" si="1487"/>
        <v>-</v>
      </c>
      <c r="GM489" s="361" t="str">
        <f t="shared" si="1488"/>
        <v>-</v>
      </c>
      <c r="GN489" s="361" t="str">
        <f t="shared" si="1489"/>
        <v>-</v>
      </c>
      <c r="GO489" s="361" t="str">
        <f t="shared" si="1490"/>
        <v>-</v>
      </c>
      <c r="GP489" s="361" t="str">
        <f t="shared" si="1491"/>
        <v>-</v>
      </c>
      <c r="GQ489" s="361" t="str">
        <f t="shared" si="1492"/>
        <v>-</v>
      </c>
      <c r="GR489" s="361" t="str">
        <f t="shared" si="1493"/>
        <v>-</v>
      </c>
      <c r="GS489" s="361" t="str">
        <f t="shared" si="1494"/>
        <v>-</v>
      </c>
      <c r="GT489" s="361" t="str">
        <f t="shared" si="1495"/>
        <v>-</v>
      </c>
      <c r="GU489" s="361" t="str">
        <f t="shared" si="1496"/>
        <v>-</v>
      </c>
      <c r="GV489" s="361" t="str">
        <f t="shared" si="1497"/>
        <v>-</v>
      </c>
      <c r="GW489" s="361" t="str">
        <f t="shared" si="1498"/>
        <v>-</v>
      </c>
      <c r="GX489" s="361" t="str">
        <f t="shared" si="1499"/>
        <v>-</v>
      </c>
      <c r="GY489" s="361" t="str">
        <f t="shared" si="1500"/>
        <v>-</v>
      </c>
      <c r="GZ489" s="361" t="str">
        <f t="shared" si="1501"/>
        <v>-</v>
      </c>
      <c r="HA489" s="361" t="str">
        <f t="shared" si="1502"/>
        <v>-</v>
      </c>
      <c r="HB489" s="361" t="str">
        <f t="shared" si="1503"/>
        <v>-</v>
      </c>
      <c r="HC489" s="361" t="str">
        <f t="shared" si="1504"/>
        <v>-</v>
      </c>
      <c r="HD489" s="361" t="str">
        <f t="shared" si="1505"/>
        <v>-</v>
      </c>
      <c r="HE489" s="361" t="str">
        <f t="shared" si="1506"/>
        <v>-</v>
      </c>
      <c r="HF489" s="361" t="str">
        <f t="shared" si="1507"/>
        <v>-</v>
      </c>
      <c r="HG489" s="361" t="str">
        <f t="shared" si="1508"/>
        <v>-</v>
      </c>
      <c r="HH489" s="361" t="str">
        <f t="shared" si="1509"/>
        <v>-</v>
      </c>
      <c r="HI489" s="361" t="str">
        <f t="shared" si="1510"/>
        <v>-</v>
      </c>
      <c r="HJ489" s="361" t="str">
        <f t="shared" si="1511"/>
        <v>-</v>
      </c>
      <c r="HK489" s="361" t="str">
        <f t="shared" si="1512"/>
        <v>-</v>
      </c>
      <c r="HL489" s="361" t="str">
        <f t="shared" si="1513"/>
        <v>-</v>
      </c>
      <c r="HM489" s="361" t="str">
        <f t="shared" si="1514"/>
        <v>-</v>
      </c>
      <c r="HN489" s="361" t="str">
        <f t="shared" si="1515"/>
        <v>-</v>
      </c>
      <c r="HO489" s="361" t="str">
        <f t="shared" si="1516"/>
        <v>-</v>
      </c>
      <c r="HP489" s="361" t="str">
        <f t="shared" si="1517"/>
        <v>-</v>
      </c>
      <c r="HQ489" s="361" t="str">
        <f t="shared" si="1518"/>
        <v>-</v>
      </c>
      <c r="HR489" s="361" t="str">
        <f t="shared" si="1519"/>
        <v>-</v>
      </c>
      <c r="HS489" s="361" t="str">
        <f t="shared" si="1520"/>
        <v>-</v>
      </c>
      <c r="HT489" s="361" t="str">
        <f t="shared" si="1521"/>
        <v>-</v>
      </c>
      <c r="HU489" s="361" t="str">
        <f t="shared" si="1522"/>
        <v>-</v>
      </c>
      <c r="HV489" s="361" t="str">
        <f t="shared" si="1523"/>
        <v>-</v>
      </c>
      <c r="HW489" s="361" t="str">
        <f t="shared" si="1524"/>
        <v>-</v>
      </c>
      <c r="HX489" s="361" t="str">
        <f t="shared" si="1525"/>
        <v>-</v>
      </c>
      <c r="HY489" s="361" t="str">
        <f t="shared" si="1526"/>
        <v>-</v>
      </c>
      <c r="HZ489" s="361" t="str">
        <f t="shared" si="1527"/>
        <v>-</v>
      </c>
      <c r="IA489" s="361" t="str">
        <f t="shared" si="1528"/>
        <v>-</v>
      </c>
      <c r="IB489" s="361" t="str">
        <f t="shared" si="1529"/>
        <v>-</v>
      </c>
      <c r="IC489" s="361" t="str">
        <f t="shared" si="1530"/>
        <v>-</v>
      </c>
      <c r="ID489" s="361" t="str">
        <f t="shared" si="1531"/>
        <v>-</v>
      </c>
      <c r="IE489" s="361" t="str">
        <f t="shared" si="1532"/>
        <v>-</v>
      </c>
      <c r="IF489" s="444" t="s">
        <v>1247</v>
      </c>
      <c r="IG489" s="56" t="str">
        <f t="shared" si="1668"/>
        <v>-</v>
      </c>
      <c r="IH489" s="56" t="str">
        <f t="shared" si="1669"/>
        <v>-</v>
      </c>
      <c r="II489" s="56" t="str">
        <f t="shared" si="1670"/>
        <v>-</v>
      </c>
      <c r="IJ489" s="56" t="str">
        <f t="shared" si="1671"/>
        <v>-</v>
      </c>
      <c r="IK489" s="56" t="str">
        <f t="shared" si="1533"/>
        <v>-</v>
      </c>
      <c r="IL489" s="56" t="str">
        <f t="shared" si="1534"/>
        <v>-</v>
      </c>
      <c r="IM489" s="56" t="str">
        <f t="shared" si="1535"/>
        <v>-</v>
      </c>
      <c r="IN489" s="56" t="str">
        <f t="shared" si="1536"/>
        <v>-</v>
      </c>
      <c r="IO489" s="56" t="str">
        <f t="shared" si="1537"/>
        <v>-</v>
      </c>
      <c r="IP489" s="56" t="str">
        <f t="shared" si="1538"/>
        <v>-</v>
      </c>
      <c r="IQ489" s="56" t="str">
        <f t="shared" si="1539"/>
        <v>-</v>
      </c>
      <c r="IR489" s="56" t="str">
        <f t="shared" si="1540"/>
        <v>-</v>
      </c>
      <c r="IS489" s="56" t="str">
        <f t="shared" si="1541"/>
        <v>-</v>
      </c>
      <c r="IT489" s="56" t="str">
        <f t="shared" si="1542"/>
        <v>-</v>
      </c>
      <c r="IU489" s="56" t="str">
        <f t="shared" si="1543"/>
        <v>-</v>
      </c>
      <c r="IV489" s="56" t="str">
        <f t="shared" si="1544"/>
        <v>-</v>
      </c>
      <c r="IW489" s="56" t="str">
        <f t="shared" si="1545"/>
        <v>-</v>
      </c>
      <c r="IX489" s="56" t="str">
        <f t="shared" si="1546"/>
        <v>-</v>
      </c>
      <c r="IY489" s="56" t="str">
        <f t="shared" si="1547"/>
        <v>-</v>
      </c>
      <c r="IZ489" s="56" t="str">
        <f t="shared" si="1548"/>
        <v>-</v>
      </c>
      <c r="JA489" s="56" t="str">
        <f t="shared" si="1549"/>
        <v>-</v>
      </c>
      <c r="JB489" s="56" t="str">
        <f t="shared" si="1550"/>
        <v>-</v>
      </c>
      <c r="JC489" s="56" t="str">
        <f t="shared" si="1551"/>
        <v>-</v>
      </c>
      <c r="JD489" s="56" t="str">
        <f t="shared" si="1552"/>
        <v>-</v>
      </c>
      <c r="JE489" s="56" t="str">
        <f t="shared" si="1553"/>
        <v>-</v>
      </c>
      <c r="JF489" s="56" t="str">
        <f t="shared" si="1554"/>
        <v>-</v>
      </c>
      <c r="JG489" s="56" t="str">
        <f t="shared" si="1555"/>
        <v>-</v>
      </c>
      <c r="JH489" s="56" t="str">
        <f t="shared" si="1556"/>
        <v>-</v>
      </c>
      <c r="JI489" s="56" t="str">
        <f t="shared" si="1557"/>
        <v>-</v>
      </c>
      <c r="JJ489" s="56" t="str">
        <f t="shared" si="1558"/>
        <v>-</v>
      </c>
      <c r="JK489" s="56" t="str">
        <f t="shared" si="1559"/>
        <v>-</v>
      </c>
      <c r="JL489" s="56" t="str">
        <f t="shared" si="1560"/>
        <v>-</v>
      </c>
      <c r="JM489" s="56" t="str">
        <f t="shared" si="1561"/>
        <v>-</v>
      </c>
      <c r="JN489" s="56" t="str">
        <f t="shared" si="1562"/>
        <v>-</v>
      </c>
      <c r="JO489" s="56" t="str">
        <f t="shared" si="1563"/>
        <v>-</v>
      </c>
      <c r="JP489" s="56" t="str">
        <f t="shared" si="1564"/>
        <v>-</v>
      </c>
      <c r="JQ489" s="56" t="str">
        <f t="shared" si="1565"/>
        <v>-</v>
      </c>
      <c r="JR489" s="56" t="str">
        <f t="shared" si="1566"/>
        <v>-</v>
      </c>
      <c r="JS489" s="56" t="str">
        <f t="shared" si="1567"/>
        <v>-</v>
      </c>
      <c r="JT489" s="56" t="str">
        <f t="shared" si="1568"/>
        <v>-</v>
      </c>
      <c r="JU489" s="56" t="str">
        <f t="shared" si="1569"/>
        <v>-</v>
      </c>
      <c r="JV489" s="56" t="str">
        <f t="shared" si="1570"/>
        <v>-</v>
      </c>
      <c r="JW489" s="56" t="str">
        <f t="shared" si="1571"/>
        <v>-</v>
      </c>
      <c r="JX489" s="56" t="str">
        <f t="shared" si="1572"/>
        <v>-</v>
      </c>
      <c r="JY489" s="56" t="str">
        <f t="shared" si="1573"/>
        <v>-</v>
      </c>
      <c r="JZ489" s="56" t="str">
        <f t="shared" si="1574"/>
        <v>-</v>
      </c>
      <c r="KA489" s="444" t="s">
        <v>1247</v>
      </c>
      <c r="KB489" s="360">
        <f>IF(ISNUMBER(INDEX($EQ$15:$GK$521,$B489,EO$11)),MAX(KB$14:KB488)+1,0)</f>
        <v>0</v>
      </c>
      <c r="KC489" s="360" t="str">
        <f t="shared" si="1672"/>
        <v/>
      </c>
      <c r="KD489" s="373" t="s">
        <v>2</v>
      </c>
      <c r="KE489" s="215"/>
      <c r="KF489" s="60"/>
      <c r="KG489" s="60"/>
      <c r="KH489" s="60"/>
      <c r="KI489" s="60"/>
      <c r="KJ489" s="60"/>
      <c r="KK489" s="60"/>
      <c r="KL489" s="60"/>
      <c r="KM489" s="60"/>
      <c r="KN489" s="60"/>
      <c r="KO489" s="60"/>
      <c r="KP489" s="60"/>
      <c r="KQ489" s="60"/>
      <c r="KR489" s="60"/>
      <c r="KS489" s="60"/>
      <c r="KT489" s="60"/>
      <c r="KU489" s="60"/>
      <c r="KV489" s="60"/>
      <c r="KW489" s="60"/>
      <c r="KX489" s="60"/>
      <c r="KY489" s="60"/>
      <c r="KZ489" s="283" t="str">
        <f t="shared" si="1575"/>
        <v/>
      </c>
      <c r="LA489" s="26"/>
      <c r="LB489" s="18"/>
      <c r="LC489" s="18"/>
      <c r="LD489" s="18"/>
      <c r="LE489" s="18"/>
      <c r="LF489" s="18"/>
      <c r="LG489" s="18"/>
      <c r="LH489" s="18"/>
      <c r="LI489" s="18"/>
      <c r="LJ489" s="18"/>
      <c r="LK489" s="18"/>
      <c r="LL489" s="18"/>
      <c r="LM489" s="18"/>
      <c r="LN489" s="63"/>
      <c r="LO489" s="251">
        <f t="shared" si="1576"/>
        <v>0</v>
      </c>
      <c r="LP489" s="251">
        <f t="shared" si="1577"/>
        <v>0</v>
      </c>
      <c r="LQ489" s="251">
        <f t="shared" si="1578"/>
        <v>0</v>
      </c>
      <c r="LR489" s="251">
        <f t="shared" si="1579"/>
        <v>0</v>
      </c>
      <c r="LS489" s="251">
        <f t="shared" si="1580"/>
        <v>0</v>
      </c>
      <c r="LT489" s="251">
        <f t="shared" si="1581"/>
        <v>0</v>
      </c>
      <c r="LU489" s="251">
        <f t="shared" si="1582"/>
        <v>0</v>
      </c>
      <c r="LV489" s="251">
        <f t="shared" si="1583"/>
        <v>0</v>
      </c>
      <c r="LW489" s="251">
        <f t="shared" si="1584"/>
        <v>0</v>
      </c>
      <c r="LX489" s="251">
        <f t="shared" si="1585"/>
        <v>0</v>
      </c>
      <c r="LY489" s="251">
        <f t="shared" si="1586"/>
        <v>0</v>
      </c>
      <c r="LZ489" s="251">
        <f t="shared" si="1587"/>
        <v>0</v>
      </c>
      <c r="MA489" s="63" t="str">
        <f t="shared" si="1588"/>
        <v/>
      </c>
      <c r="MB489" s="63" t="str">
        <f t="shared" si="1480"/>
        <v/>
      </c>
      <c r="MC489" s="63">
        <f t="shared" si="1481"/>
        <v>475</v>
      </c>
      <c r="MD489" s="63" t="str">
        <f t="shared" si="1482"/>
        <v/>
      </c>
      <c r="ME489" s="63" t="str">
        <f t="shared" si="1483"/>
        <v/>
      </c>
      <c r="MF489" s="315" t="str">
        <f t="shared" si="1589"/>
        <v/>
      </c>
      <c r="MG489" s="315">
        <f>IF(ISNUMBER(MATCH(EO489,$ME$15:$ME$520,0)),0,MAX(MG$14:MG488)+1)</f>
        <v>0</v>
      </c>
      <c r="MH489" s="315" t="str">
        <f t="shared" si="1590"/>
        <v/>
      </c>
      <c r="MI489" s="369"/>
      <c r="MJ489" s="68"/>
      <c r="MK489" s="18"/>
      <c r="ML489" s="242"/>
      <c r="MM489" s="242"/>
      <c r="MN489" s="59"/>
      <c r="MO489" s="59"/>
      <c r="MP489" s="285"/>
      <c r="MQ489" s="59"/>
      <c r="MR489" s="59"/>
      <c r="MS489" s="285"/>
      <c r="MT489" s="59"/>
      <c r="MU489" s="285"/>
      <c r="MV489" s="59"/>
      <c r="MW489" s="59"/>
      <c r="MX489" s="59"/>
      <c r="MY489" s="59"/>
      <c r="MZ489" s="59"/>
      <c r="NA489" s="59"/>
      <c r="NB489" s="59"/>
      <c r="NC489" s="59"/>
      <c r="ND489" s="59"/>
      <c r="NE489" s="59"/>
      <c r="NF489" s="59"/>
      <c r="NG489" s="59"/>
      <c r="NH489" s="59"/>
      <c r="NI489" s="59"/>
      <c r="NJ489" s="59"/>
      <c r="NK489" s="59"/>
      <c r="NL489" s="454"/>
      <c r="NM489" s="454"/>
      <c r="NN489" s="59"/>
      <c r="NO489" s="18"/>
      <c r="NP489" s="18"/>
      <c r="NQ489" s="18"/>
      <c r="NR489" s="18"/>
      <c r="NS489" s="18"/>
      <c r="NT489" s="18"/>
      <c r="NU489" s="18"/>
      <c r="NV489" s="18"/>
      <c r="NW489" s="18"/>
      <c r="NX489" s="18"/>
      <c r="NY489" s="18"/>
      <c r="NZ489" s="18"/>
      <c r="OA489" s="18"/>
      <c r="OB489" s="18"/>
      <c r="OC489" s="18"/>
      <c r="OZ489" s="59"/>
      <c r="PA489" s="251" t="str">
        <f t="shared" si="1591"/>
        <v/>
      </c>
      <c r="PB489" s="251" t="str">
        <f t="shared" si="1592"/>
        <v/>
      </c>
      <c r="PC489" s="251" t="str">
        <f t="shared" si="1593"/>
        <v/>
      </c>
      <c r="PD489" s="251" t="str">
        <f t="shared" si="1594"/>
        <v/>
      </c>
      <c r="PE489" s="251" t="str">
        <f t="shared" si="1595"/>
        <v/>
      </c>
      <c r="PF489" s="251" t="str">
        <f t="shared" si="1596"/>
        <v/>
      </c>
      <c r="PG489" s="251" t="str">
        <f t="shared" si="1597"/>
        <v/>
      </c>
      <c r="PH489" s="251" t="str">
        <f t="shared" si="1598"/>
        <v/>
      </c>
      <c r="PI489" s="251" t="str">
        <f t="shared" si="1599"/>
        <v/>
      </c>
      <c r="PJ489" s="251" t="str">
        <f t="shared" si="1600"/>
        <v/>
      </c>
      <c r="PK489" s="251" t="str">
        <f t="shared" si="1601"/>
        <v/>
      </c>
      <c r="PL489" s="251" t="str">
        <f t="shared" si="1602"/>
        <v/>
      </c>
      <c r="PM489" s="251" t="str">
        <f t="shared" si="1603"/>
        <v/>
      </c>
      <c r="PN489" s="251" t="str">
        <f t="shared" si="1604"/>
        <v/>
      </c>
      <c r="PO489" s="251" t="str">
        <f t="shared" si="1605"/>
        <v/>
      </c>
      <c r="PP489" s="251" t="str">
        <f t="shared" si="1606"/>
        <v/>
      </c>
      <c r="PQ489" s="251" t="str">
        <f t="shared" si="1607"/>
        <v/>
      </c>
      <c r="PR489" s="251" t="str">
        <f t="shared" si="1608"/>
        <v/>
      </c>
      <c r="PS489" s="251" t="str">
        <f t="shared" si="1609"/>
        <v/>
      </c>
      <c r="PT489" s="251" t="str">
        <f t="shared" si="1610"/>
        <v/>
      </c>
      <c r="PU489" s="251" t="str">
        <f t="shared" si="1611"/>
        <v/>
      </c>
      <c r="PV489" s="251" t="str">
        <f t="shared" si="1612"/>
        <v/>
      </c>
      <c r="PW489" s="251" t="str">
        <f t="shared" si="1613"/>
        <v/>
      </c>
      <c r="PX489" s="251" t="str">
        <f t="shared" si="1614"/>
        <v/>
      </c>
      <c r="PY489" s="251" t="str">
        <f t="shared" si="1615"/>
        <v/>
      </c>
      <c r="PZ489" s="251" t="str">
        <f t="shared" si="1616"/>
        <v/>
      </c>
      <c r="QA489" s="251" t="str">
        <f t="shared" si="1617"/>
        <v/>
      </c>
      <c r="QB489" s="251" t="str">
        <f t="shared" si="1618"/>
        <v/>
      </c>
      <c r="QC489" s="251" t="str">
        <f t="shared" si="1619"/>
        <v/>
      </c>
      <c r="QD489" s="251" t="str">
        <f t="shared" si="1620"/>
        <v/>
      </c>
      <c r="QE489" s="251" t="str">
        <f t="shared" si="1621"/>
        <v/>
      </c>
      <c r="QF489" s="63">
        <f t="shared" si="1622"/>
        <v>0</v>
      </c>
      <c r="QG489" s="59"/>
      <c r="QH489" s="59"/>
      <c r="QI489" s="59"/>
      <c r="QJ489" s="59"/>
      <c r="QK489" s="59"/>
      <c r="QL489" s="59"/>
      <c r="QM489" s="59"/>
      <c r="QN489" s="59"/>
    </row>
    <row r="490" spans="1:456" ht="6.75" customHeight="1" x14ac:dyDescent="0.25">
      <c r="A490" s="68"/>
      <c r="B490" s="389" t="str">
        <f t="shared" si="1484"/>
        <v/>
      </c>
      <c r="C490" s="72"/>
      <c r="D490" s="188"/>
      <c r="E490" s="59"/>
      <c r="F490" s="229"/>
      <c r="G490" s="295"/>
      <c r="H490" s="295"/>
      <c r="I490" s="229"/>
      <c r="J490" s="295"/>
      <c r="K490" s="295"/>
      <c r="L490" s="229"/>
      <c r="M490" s="295"/>
      <c r="N490" s="295"/>
      <c r="O490" s="229"/>
      <c r="P490" s="295"/>
      <c r="Q490" s="295"/>
      <c r="R490" s="229"/>
      <c r="S490" s="230"/>
      <c r="T490" s="231"/>
      <c r="U490" s="229"/>
      <c r="V490" s="230"/>
      <c r="W490" s="231"/>
      <c r="X490" s="229"/>
      <c r="Y490" s="230"/>
      <c r="Z490" s="231"/>
      <c r="AA490" s="229"/>
      <c r="AB490" s="295"/>
      <c r="AC490" s="295"/>
      <c r="AD490" s="229"/>
      <c r="AE490" s="295"/>
      <c r="AF490" s="295"/>
      <c r="AG490" s="229"/>
      <c r="AH490" s="295"/>
      <c r="AI490" s="295"/>
      <c r="AJ490" s="229"/>
      <c r="AK490" s="295"/>
      <c r="AL490" s="295"/>
      <c r="AM490" s="229"/>
      <c r="AN490" s="295"/>
      <c r="AO490" s="295"/>
      <c r="AP490" s="243"/>
      <c r="AQ490" s="295"/>
      <c r="AR490" s="290"/>
      <c r="AS490" s="243"/>
      <c r="AT490" s="295"/>
      <c r="AU490" s="290"/>
      <c r="AV490" s="229"/>
      <c r="AW490" s="230"/>
      <c r="AX490" s="231"/>
      <c r="AY490" s="229"/>
      <c r="AZ490" s="230"/>
      <c r="BA490" s="231"/>
      <c r="BB490" s="229"/>
      <c r="BC490" s="230"/>
      <c r="BD490" s="231"/>
      <c r="BE490" s="229"/>
      <c r="BF490" s="230"/>
      <c r="BG490" s="231"/>
      <c r="BH490" s="229"/>
      <c r="BI490" s="230"/>
      <c r="BJ490" s="231"/>
      <c r="BK490" s="243"/>
      <c r="BL490" s="230"/>
      <c r="BM490" s="231"/>
      <c r="BN490" s="243"/>
      <c r="BO490" s="230"/>
      <c r="BP490" s="231"/>
      <c r="BQ490" s="229"/>
      <c r="BR490" s="230"/>
      <c r="BS490" s="231"/>
      <c r="BT490" s="229"/>
      <c r="BU490" s="230"/>
      <c r="BV490" s="231"/>
      <c r="BW490" s="229"/>
      <c r="BX490" s="230"/>
      <c r="BY490" s="231"/>
      <c r="BZ490" s="229"/>
      <c r="CA490" s="230"/>
      <c r="CB490" s="231"/>
      <c r="CC490" s="229"/>
      <c r="CD490" s="230"/>
      <c r="CE490" s="231"/>
      <c r="CF490" s="331"/>
      <c r="CG490" s="332"/>
      <c r="CH490" s="385"/>
      <c r="CI490" s="331"/>
      <c r="CJ490" s="332"/>
      <c r="CK490" s="385"/>
      <c r="CL490" s="243"/>
      <c r="CM490" s="230"/>
      <c r="CN490" s="354"/>
      <c r="CO490" s="243"/>
      <c r="CP490" s="230"/>
      <c r="CQ490" s="231"/>
      <c r="CR490" s="331"/>
      <c r="CS490" s="332"/>
      <c r="CT490" s="333"/>
      <c r="CU490" s="229"/>
      <c r="CV490" s="230"/>
      <c r="CW490" s="231"/>
      <c r="CX490" s="331"/>
      <c r="CY490" s="332"/>
      <c r="CZ490" s="333"/>
      <c r="DA490" s="331"/>
      <c r="DB490" s="332"/>
      <c r="DC490" s="333"/>
      <c r="DD490" s="331"/>
      <c r="DE490" s="332"/>
      <c r="DF490" s="333"/>
      <c r="DG490" s="331"/>
      <c r="DH490" s="332"/>
      <c r="DI490" s="333"/>
      <c r="DJ490" s="229"/>
      <c r="DK490" s="230"/>
      <c r="DL490" s="231"/>
      <c r="DM490" s="229"/>
      <c r="DN490" s="230"/>
      <c r="DO490" s="231"/>
      <c r="DP490" s="331"/>
      <c r="DQ490" s="332"/>
      <c r="DR490" s="333"/>
      <c r="DS490" s="331"/>
      <c r="DT490" s="332"/>
      <c r="DU490" s="333"/>
      <c r="DV490" s="331"/>
      <c r="DW490" s="332"/>
      <c r="DX490" s="333"/>
      <c r="DY490" s="331"/>
      <c r="DZ490" s="332"/>
      <c r="EA490" s="333"/>
      <c r="EB490" s="331"/>
      <c r="EC490" s="332"/>
      <c r="ED490" s="333"/>
      <c r="EE490" s="331"/>
      <c r="EF490" s="332"/>
      <c r="EG490" s="333"/>
      <c r="EH490" s="229"/>
      <c r="EI490" s="230"/>
      <c r="EJ490" s="231"/>
      <c r="EK490" s="229"/>
      <c r="EL490" s="230"/>
      <c r="EM490" s="231"/>
      <c r="EN490" s="244"/>
      <c r="EO490" s="269" t="str">
        <f t="shared" si="1485"/>
        <v/>
      </c>
      <c r="EP490" s="444" t="s">
        <v>1247</v>
      </c>
      <c r="EQ490" s="360" t="str">
        <f t="shared" si="1623"/>
        <v/>
      </c>
      <c r="ER490" s="360" t="str">
        <f t="shared" si="1624"/>
        <v/>
      </c>
      <c r="ES490" s="360" t="str">
        <f t="shared" si="1625"/>
        <v/>
      </c>
      <c r="ET490" s="360" t="str">
        <f t="shared" si="1626"/>
        <v/>
      </c>
      <c r="EU490" s="360" t="str">
        <f t="shared" si="1627"/>
        <v/>
      </c>
      <c r="EV490" s="360" t="str">
        <f t="shared" si="1628"/>
        <v/>
      </c>
      <c r="EW490" s="360" t="str">
        <f t="shared" si="1629"/>
        <v/>
      </c>
      <c r="EX490" s="360" t="str">
        <f t="shared" si="1630"/>
        <v/>
      </c>
      <c r="EY490" s="360" t="str">
        <f t="shared" si="1631"/>
        <v/>
      </c>
      <c r="EZ490" s="360" t="str">
        <f t="shared" si="1632"/>
        <v/>
      </c>
      <c r="FA490" s="360" t="str">
        <f t="shared" si="1633"/>
        <v/>
      </c>
      <c r="FB490" s="360" t="str">
        <f t="shared" si="1634"/>
        <v/>
      </c>
      <c r="FC490" s="360" t="str">
        <f t="shared" si="1635"/>
        <v/>
      </c>
      <c r="FD490" s="360" t="str">
        <f t="shared" si="1636"/>
        <v/>
      </c>
      <c r="FE490" s="360" t="str">
        <f t="shared" si="1637"/>
        <v/>
      </c>
      <c r="FF490" s="360" t="str">
        <f t="shared" si="1638"/>
        <v/>
      </c>
      <c r="FG490" s="360" t="str">
        <f t="shared" si="1639"/>
        <v/>
      </c>
      <c r="FH490" s="360" t="str">
        <f t="shared" si="1640"/>
        <v/>
      </c>
      <c r="FI490" s="360" t="str">
        <f t="shared" si="1641"/>
        <v/>
      </c>
      <c r="FJ490" s="360" t="str">
        <f t="shared" si="1642"/>
        <v/>
      </c>
      <c r="FK490" s="360" t="str">
        <f t="shared" si="1643"/>
        <v/>
      </c>
      <c r="FL490" s="360" t="str">
        <f t="shared" si="1644"/>
        <v/>
      </c>
      <c r="FM490" s="360" t="str">
        <f t="shared" si="1645"/>
        <v/>
      </c>
      <c r="FN490" s="360" t="str">
        <f t="shared" si="1646"/>
        <v/>
      </c>
      <c r="FO490" s="360" t="str">
        <f t="shared" si="1647"/>
        <v/>
      </c>
      <c r="FP490" s="360" t="str">
        <f t="shared" si="1648"/>
        <v/>
      </c>
      <c r="FQ490" s="360" t="str">
        <f t="shared" si="1649"/>
        <v/>
      </c>
      <c r="FR490" s="360" t="str">
        <f t="shared" si="1650"/>
        <v/>
      </c>
      <c r="FS490" s="360" t="str">
        <f t="shared" si="1651"/>
        <v/>
      </c>
      <c r="FT490" s="360" t="str">
        <f t="shared" si="1486"/>
        <v/>
      </c>
      <c r="FU490" s="360" t="str">
        <f t="shared" si="1652"/>
        <v/>
      </c>
      <c r="FV490" s="360" t="str">
        <f t="shared" si="1653"/>
        <v/>
      </c>
      <c r="FW490" s="360" t="str">
        <f t="shared" si="1654"/>
        <v/>
      </c>
      <c r="FX490" s="360" t="str">
        <f t="shared" si="1655"/>
        <v/>
      </c>
      <c r="FY490" s="360" t="str">
        <f t="shared" si="1656"/>
        <v/>
      </c>
      <c r="FZ490" s="360" t="str">
        <f t="shared" si="1657"/>
        <v/>
      </c>
      <c r="GA490" s="360" t="str">
        <f t="shared" si="1658"/>
        <v/>
      </c>
      <c r="GB490" s="360" t="str">
        <f t="shared" si="1659"/>
        <v/>
      </c>
      <c r="GC490" s="360" t="str">
        <f t="shared" si="1660"/>
        <v/>
      </c>
      <c r="GD490" s="360" t="str">
        <f t="shared" si="1661"/>
        <v/>
      </c>
      <c r="GE490" s="360" t="str">
        <f t="shared" si="1662"/>
        <v/>
      </c>
      <c r="GF490" s="360" t="str">
        <f t="shared" si="1663"/>
        <v/>
      </c>
      <c r="GG490" s="360" t="str">
        <f t="shared" si="1664"/>
        <v/>
      </c>
      <c r="GH490" s="360" t="str">
        <f t="shared" si="1665"/>
        <v/>
      </c>
      <c r="GI490" s="360" t="str">
        <f t="shared" si="1666"/>
        <v/>
      </c>
      <c r="GJ490" s="360" t="str">
        <f t="shared" si="1667"/>
        <v/>
      </c>
      <c r="GK490" s="444" t="s">
        <v>1247</v>
      </c>
      <c r="GL490" s="361" t="str">
        <f t="shared" si="1487"/>
        <v>-</v>
      </c>
      <c r="GM490" s="361" t="str">
        <f t="shared" si="1488"/>
        <v>-</v>
      </c>
      <c r="GN490" s="361" t="str">
        <f t="shared" si="1489"/>
        <v>-</v>
      </c>
      <c r="GO490" s="361" t="str">
        <f t="shared" si="1490"/>
        <v>-</v>
      </c>
      <c r="GP490" s="361" t="str">
        <f t="shared" si="1491"/>
        <v>-</v>
      </c>
      <c r="GQ490" s="361" t="str">
        <f t="shared" si="1492"/>
        <v>-</v>
      </c>
      <c r="GR490" s="361" t="str">
        <f t="shared" si="1493"/>
        <v>-</v>
      </c>
      <c r="GS490" s="361" t="str">
        <f t="shared" si="1494"/>
        <v>-</v>
      </c>
      <c r="GT490" s="361" t="str">
        <f t="shared" si="1495"/>
        <v>-</v>
      </c>
      <c r="GU490" s="361" t="str">
        <f t="shared" si="1496"/>
        <v>-</v>
      </c>
      <c r="GV490" s="361" t="str">
        <f t="shared" si="1497"/>
        <v>-</v>
      </c>
      <c r="GW490" s="361" t="str">
        <f t="shared" si="1498"/>
        <v>-</v>
      </c>
      <c r="GX490" s="361" t="str">
        <f t="shared" si="1499"/>
        <v>-</v>
      </c>
      <c r="GY490" s="361" t="str">
        <f t="shared" si="1500"/>
        <v>-</v>
      </c>
      <c r="GZ490" s="361" t="str">
        <f t="shared" si="1501"/>
        <v>-</v>
      </c>
      <c r="HA490" s="361" t="str">
        <f t="shared" si="1502"/>
        <v>-</v>
      </c>
      <c r="HB490" s="361" t="str">
        <f t="shared" si="1503"/>
        <v>-</v>
      </c>
      <c r="HC490" s="361" t="str">
        <f t="shared" si="1504"/>
        <v>-</v>
      </c>
      <c r="HD490" s="361" t="str">
        <f t="shared" si="1505"/>
        <v>-</v>
      </c>
      <c r="HE490" s="361" t="str">
        <f t="shared" si="1506"/>
        <v>-</v>
      </c>
      <c r="HF490" s="361" t="str">
        <f t="shared" si="1507"/>
        <v>-</v>
      </c>
      <c r="HG490" s="361" t="str">
        <f t="shared" si="1508"/>
        <v>-</v>
      </c>
      <c r="HH490" s="361" t="str">
        <f t="shared" si="1509"/>
        <v>-</v>
      </c>
      <c r="HI490" s="361" t="str">
        <f t="shared" si="1510"/>
        <v>-</v>
      </c>
      <c r="HJ490" s="361" t="str">
        <f t="shared" si="1511"/>
        <v>-</v>
      </c>
      <c r="HK490" s="361" t="str">
        <f t="shared" si="1512"/>
        <v>-</v>
      </c>
      <c r="HL490" s="361" t="str">
        <f t="shared" si="1513"/>
        <v>-</v>
      </c>
      <c r="HM490" s="361" t="str">
        <f t="shared" si="1514"/>
        <v>-</v>
      </c>
      <c r="HN490" s="361" t="str">
        <f t="shared" si="1515"/>
        <v>-</v>
      </c>
      <c r="HO490" s="361" t="str">
        <f t="shared" si="1516"/>
        <v>-</v>
      </c>
      <c r="HP490" s="361" t="str">
        <f t="shared" si="1517"/>
        <v>-</v>
      </c>
      <c r="HQ490" s="361" t="str">
        <f t="shared" si="1518"/>
        <v>-</v>
      </c>
      <c r="HR490" s="361" t="str">
        <f t="shared" si="1519"/>
        <v>-</v>
      </c>
      <c r="HS490" s="361" t="str">
        <f t="shared" si="1520"/>
        <v>-</v>
      </c>
      <c r="HT490" s="361" t="str">
        <f t="shared" si="1521"/>
        <v>-</v>
      </c>
      <c r="HU490" s="361" t="str">
        <f t="shared" si="1522"/>
        <v>-</v>
      </c>
      <c r="HV490" s="361" t="str">
        <f t="shared" si="1523"/>
        <v>-</v>
      </c>
      <c r="HW490" s="361" t="str">
        <f t="shared" si="1524"/>
        <v>-</v>
      </c>
      <c r="HX490" s="361" t="str">
        <f t="shared" si="1525"/>
        <v>-</v>
      </c>
      <c r="HY490" s="361" t="str">
        <f t="shared" si="1526"/>
        <v>-</v>
      </c>
      <c r="HZ490" s="361" t="str">
        <f t="shared" si="1527"/>
        <v>-</v>
      </c>
      <c r="IA490" s="361" t="str">
        <f t="shared" si="1528"/>
        <v>-</v>
      </c>
      <c r="IB490" s="361" t="str">
        <f t="shared" si="1529"/>
        <v>-</v>
      </c>
      <c r="IC490" s="361" t="str">
        <f t="shared" si="1530"/>
        <v>-</v>
      </c>
      <c r="ID490" s="361" t="str">
        <f t="shared" si="1531"/>
        <v>-</v>
      </c>
      <c r="IE490" s="361" t="str">
        <f t="shared" si="1532"/>
        <v>-</v>
      </c>
      <c r="IF490" s="444" t="s">
        <v>1247</v>
      </c>
      <c r="IG490" s="56" t="str">
        <f t="shared" si="1668"/>
        <v>-</v>
      </c>
      <c r="IH490" s="56" t="str">
        <f t="shared" si="1669"/>
        <v>-</v>
      </c>
      <c r="II490" s="56" t="str">
        <f t="shared" si="1670"/>
        <v>-</v>
      </c>
      <c r="IJ490" s="56" t="str">
        <f t="shared" si="1671"/>
        <v>-</v>
      </c>
      <c r="IK490" s="56" t="str">
        <f t="shared" si="1533"/>
        <v>-</v>
      </c>
      <c r="IL490" s="56" t="str">
        <f t="shared" si="1534"/>
        <v>-</v>
      </c>
      <c r="IM490" s="56" t="str">
        <f t="shared" si="1535"/>
        <v>-</v>
      </c>
      <c r="IN490" s="56" t="str">
        <f t="shared" si="1536"/>
        <v>-</v>
      </c>
      <c r="IO490" s="56" t="str">
        <f t="shared" si="1537"/>
        <v>-</v>
      </c>
      <c r="IP490" s="56" t="str">
        <f t="shared" si="1538"/>
        <v>-</v>
      </c>
      <c r="IQ490" s="56" t="str">
        <f t="shared" si="1539"/>
        <v>-</v>
      </c>
      <c r="IR490" s="56" t="str">
        <f t="shared" si="1540"/>
        <v>-</v>
      </c>
      <c r="IS490" s="56" t="str">
        <f t="shared" si="1541"/>
        <v>-</v>
      </c>
      <c r="IT490" s="56" t="str">
        <f t="shared" si="1542"/>
        <v>-</v>
      </c>
      <c r="IU490" s="56" t="str">
        <f t="shared" si="1543"/>
        <v>-</v>
      </c>
      <c r="IV490" s="56" t="str">
        <f t="shared" si="1544"/>
        <v>-</v>
      </c>
      <c r="IW490" s="56" t="str">
        <f t="shared" si="1545"/>
        <v>-</v>
      </c>
      <c r="IX490" s="56" t="str">
        <f t="shared" si="1546"/>
        <v>-</v>
      </c>
      <c r="IY490" s="56" t="str">
        <f t="shared" si="1547"/>
        <v>-</v>
      </c>
      <c r="IZ490" s="56" t="str">
        <f t="shared" si="1548"/>
        <v>-</v>
      </c>
      <c r="JA490" s="56" t="str">
        <f t="shared" si="1549"/>
        <v>-</v>
      </c>
      <c r="JB490" s="56" t="str">
        <f t="shared" si="1550"/>
        <v>-</v>
      </c>
      <c r="JC490" s="56" t="str">
        <f t="shared" si="1551"/>
        <v>-</v>
      </c>
      <c r="JD490" s="56" t="str">
        <f t="shared" si="1552"/>
        <v>-</v>
      </c>
      <c r="JE490" s="56" t="str">
        <f t="shared" si="1553"/>
        <v>-</v>
      </c>
      <c r="JF490" s="56" t="str">
        <f t="shared" si="1554"/>
        <v>-</v>
      </c>
      <c r="JG490" s="56" t="str">
        <f t="shared" si="1555"/>
        <v>-</v>
      </c>
      <c r="JH490" s="56" t="str">
        <f t="shared" si="1556"/>
        <v>-</v>
      </c>
      <c r="JI490" s="56" t="str">
        <f t="shared" si="1557"/>
        <v>-</v>
      </c>
      <c r="JJ490" s="56" t="str">
        <f t="shared" si="1558"/>
        <v>-</v>
      </c>
      <c r="JK490" s="56" t="str">
        <f t="shared" si="1559"/>
        <v>-</v>
      </c>
      <c r="JL490" s="56" t="str">
        <f t="shared" si="1560"/>
        <v>-</v>
      </c>
      <c r="JM490" s="56" t="str">
        <f t="shared" si="1561"/>
        <v>-</v>
      </c>
      <c r="JN490" s="56" t="str">
        <f t="shared" si="1562"/>
        <v>-</v>
      </c>
      <c r="JO490" s="56" t="str">
        <f t="shared" si="1563"/>
        <v>-</v>
      </c>
      <c r="JP490" s="56" t="str">
        <f t="shared" si="1564"/>
        <v>-</v>
      </c>
      <c r="JQ490" s="56" t="str">
        <f t="shared" si="1565"/>
        <v>-</v>
      </c>
      <c r="JR490" s="56" t="str">
        <f t="shared" si="1566"/>
        <v>-</v>
      </c>
      <c r="JS490" s="56" t="str">
        <f t="shared" si="1567"/>
        <v>-</v>
      </c>
      <c r="JT490" s="56" t="str">
        <f t="shared" si="1568"/>
        <v>-</v>
      </c>
      <c r="JU490" s="56" t="str">
        <f t="shared" si="1569"/>
        <v>-</v>
      </c>
      <c r="JV490" s="56" t="str">
        <f t="shared" si="1570"/>
        <v>-</v>
      </c>
      <c r="JW490" s="56" t="str">
        <f t="shared" si="1571"/>
        <v>-</v>
      </c>
      <c r="JX490" s="56" t="str">
        <f t="shared" si="1572"/>
        <v>-</v>
      </c>
      <c r="JY490" s="56" t="str">
        <f t="shared" si="1573"/>
        <v>-</v>
      </c>
      <c r="JZ490" s="56" t="str">
        <f t="shared" si="1574"/>
        <v>-</v>
      </c>
      <c r="KA490" s="444" t="s">
        <v>1247</v>
      </c>
      <c r="KB490" s="360">
        <f>IF(ISNUMBER(INDEX($EQ$15:$GK$521,$B490,EO$11)),MAX(KB$14:KB489)+1,0)</f>
        <v>0</v>
      </c>
      <c r="KC490" s="360" t="str">
        <f t="shared" si="1672"/>
        <v/>
      </c>
      <c r="KD490" s="373" t="s">
        <v>2</v>
      </c>
      <c r="KE490" s="215"/>
      <c r="KF490" s="60"/>
      <c r="KG490" s="60"/>
      <c r="KH490" s="60"/>
      <c r="KI490" s="60"/>
      <c r="KJ490" s="60"/>
      <c r="KK490" s="60"/>
      <c r="KL490" s="60"/>
      <c r="KM490" s="60"/>
      <c r="KN490" s="60"/>
      <c r="KO490" s="60"/>
      <c r="KP490" s="60"/>
      <c r="KQ490" s="60"/>
      <c r="KR490" s="60"/>
      <c r="KS490" s="60"/>
      <c r="KT490" s="60"/>
      <c r="KU490" s="60"/>
      <c r="KV490" s="60"/>
      <c r="KW490" s="60"/>
      <c r="KX490" s="60"/>
      <c r="KY490" s="60"/>
      <c r="KZ490" s="283" t="str">
        <f t="shared" si="1575"/>
        <v/>
      </c>
      <c r="LA490" s="26"/>
      <c r="LB490" s="18"/>
      <c r="LC490" s="18"/>
      <c r="LD490" s="18"/>
      <c r="LE490" s="18"/>
      <c r="LF490" s="18"/>
      <c r="LG490" s="18"/>
      <c r="LH490" s="18"/>
      <c r="LI490" s="18"/>
      <c r="LJ490" s="18"/>
      <c r="LK490" s="18"/>
      <c r="LL490" s="18"/>
      <c r="LM490" s="18"/>
      <c r="LN490" s="63"/>
      <c r="LO490" s="251">
        <f t="shared" si="1576"/>
        <v>0</v>
      </c>
      <c r="LP490" s="251">
        <f t="shared" si="1577"/>
        <v>0</v>
      </c>
      <c r="LQ490" s="251">
        <f t="shared" si="1578"/>
        <v>0</v>
      </c>
      <c r="LR490" s="251">
        <f t="shared" si="1579"/>
        <v>0</v>
      </c>
      <c r="LS490" s="251">
        <f t="shared" si="1580"/>
        <v>0</v>
      </c>
      <c r="LT490" s="251">
        <f t="shared" si="1581"/>
        <v>0</v>
      </c>
      <c r="LU490" s="251">
        <f t="shared" si="1582"/>
        <v>0</v>
      </c>
      <c r="LV490" s="251">
        <f t="shared" si="1583"/>
        <v>0</v>
      </c>
      <c r="LW490" s="251">
        <f t="shared" si="1584"/>
        <v>0</v>
      </c>
      <c r="LX490" s="251">
        <f t="shared" si="1585"/>
        <v>0</v>
      </c>
      <c r="LY490" s="251">
        <f t="shared" si="1586"/>
        <v>0</v>
      </c>
      <c r="LZ490" s="251">
        <f t="shared" si="1587"/>
        <v>0</v>
      </c>
      <c r="MA490" s="63" t="str">
        <f t="shared" si="1588"/>
        <v/>
      </c>
      <c r="MB490" s="63" t="str">
        <f t="shared" si="1480"/>
        <v/>
      </c>
      <c r="MC490" s="63">
        <f t="shared" si="1481"/>
        <v>476</v>
      </c>
      <c r="MD490" s="63" t="str">
        <f t="shared" si="1482"/>
        <v/>
      </c>
      <c r="ME490" s="63" t="str">
        <f t="shared" si="1483"/>
        <v/>
      </c>
      <c r="MF490" s="315" t="str">
        <f t="shared" si="1589"/>
        <v/>
      </c>
      <c r="MG490" s="315">
        <f>IF(ISNUMBER(MATCH(EO490,$ME$15:$ME$520,0)),0,MAX(MG$14:MG489)+1)</f>
        <v>0</v>
      </c>
      <c r="MH490" s="315" t="str">
        <f t="shared" si="1590"/>
        <v/>
      </c>
      <c r="MI490" s="369"/>
      <c r="MJ490" s="68"/>
      <c r="MK490" s="18"/>
      <c r="ML490" s="242"/>
      <c r="MM490" s="242"/>
      <c r="MN490" s="59"/>
      <c r="MO490" s="59"/>
      <c r="MP490" s="285"/>
      <c r="MQ490" s="59"/>
      <c r="MR490" s="59"/>
      <c r="MS490" s="285"/>
      <c r="MT490" s="59"/>
      <c r="MU490" s="285"/>
      <c r="MV490" s="59"/>
      <c r="MW490" s="59"/>
      <c r="MX490" s="59"/>
      <c r="MY490" s="59"/>
      <c r="MZ490" s="59"/>
      <c r="NA490" s="59"/>
      <c r="NB490" s="59"/>
      <c r="NC490" s="59"/>
      <c r="ND490" s="59"/>
      <c r="NE490" s="59"/>
      <c r="NF490" s="59"/>
      <c r="NG490" s="59"/>
      <c r="NH490" s="59"/>
      <c r="NI490" s="59"/>
      <c r="NJ490" s="59"/>
      <c r="NK490" s="59"/>
      <c r="NL490" s="454"/>
      <c r="NM490" s="454"/>
      <c r="NN490" s="59"/>
      <c r="NO490" s="18"/>
      <c r="NP490" s="18"/>
      <c r="NQ490" s="18"/>
      <c r="NR490" s="18"/>
      <c r="NS490" s="18"/>
      <c r="NT490" s="18"/>
      <c r="NU490" s="18"/>
      <c r="NV490" s="18"/>
      <c r="NW490" s="18"/>
      <c r="NX490" s="18"/>
      <c r="NY490" s="18"/>
      <c r="NZ490" s="18"/>
      <c r="OA490" s="18"/>
      <c r="OB490" s="18"/>
      <c r="OC490" s="18"/>
      <c r="OZ490" s="59"/>
      <c r="PA490" s="251" t="str">
        <f t="shared" si="1591"/>
        <v/>
      </c>
      <c r="PB490" s="251" t="str">
        <f t="shared" si="1592"/>
        <v/>
      </c>
      <c r="PC490" s="251" t="str">
        <f t="shared" si="1593"/>
        <v/>
      </c>
      <c r="PD490" s="251" t="str">
        <f t="shared" si="1594"/>
        <v/>
      </c>
      <c r="PE490" s="251" t="str">
        <f t="shared" si="1595"/>
        <v/>
      </c>
      <c r="PF490" s="251" t="str">
        <f t="shared" si="1596"/>
        <v/>
      </c>
      <c r="PG490" s="251" t="str">
        <f t="shared" si="1597"/>
        <v/>
      </c>
      <c r="PH490" s="251" t="str">
        <f t="shared" si="1598"/>
        <v/>
      </c>
      <c r="PI490" s="251" t="str">
        <f t="shared" si="1599"/>
        <v/>
      </c>
      <c r="PJ490" s="251" t="str">
        <f t="shared" si="1600"/>
        <v/>
      </c>
      <c r="PK490" s="251" t="str">
        <f t="shared" si="1601"/>
        <v/>
      </c>
      <c r="PL490" s="251" t="str">
        <f t="shared" si="1602"/>
        <v/>
      </c>
      <c r="PM490" s="251" t="str">
        <f t="shared" si="1603"/>
        <v/>
      </c>
      <c r="PN490" s="251" t="str">
        <f t="shared" si="1604"/>
        <v/>
      </c>
      <c r="PO490" s="251" t="str">
        <f t="shared" si="1605"/>
        <v/>
      </c>
      <c r="PP490" s="251" t="str">
        <f t="shared" si="1606"/>
        <v/>
      </c>
      <c r="PQ490" s="251" t="str">
        <f t="shared" si="1607"/>
        <v/>
      </c>
      <c r="PR490" s="251" t="str">
        <f t="shared" si="1608"/>
        <v/>
      </c>
      <c r="PS490" s="251" t="str">
        <f t="shared" si="1609"/>
        <v/>
      </c>
      <c r="PT490" s="251" t="str">
        <f t="shared" si="1610"/>
        <v/>
      </c>
      <c r="PU490" s="251" t="str">
        <f t="shared" si="1611"/>
        <v/>
      </c>
      <c r="PV490" s="251" t="str">
        <f t="shared" si="1612"/>
        <v/>
      </c>
      <c r="PW490" s="251" t="str">
        <f t="shared" si="1613"/>
        <v/>
      </c>
      <c r="PX490" s="251" t="str">
        <f t="shared" si="1614"/>
        <v/>
      </c>
      <c r="PY490" s="251" t="str">
        <f t="shared" si="1615"/>
        <v/>
      </c>
      <c r="PZ490" s="251" t="str">
        <f t="shared" si="1616"/>
        <v/>
      </c>
      <c r="QA490" s="251" t="str">
        <f t="shared" si="1617"/>
        <v/>
      </c>
      <c r="QB490" s="251" t="str">
        <f t="shared" si="1618"/>
        <v/>
      </c>
      <c r="QC490" s="251" t="str">
        <f t="shared" si="1619"/>
        <v/>
      </c>
      <c r="QD490" s="251" t="str">
        <f t="shared" si="1620"/>
        <v/>
      </c>
      <c r="QE490" s="251" t="str">
        <f t="shared" si="1621"/>
        <v/>
      </c>
      <c r="QF490" s="63">
        <f t="shared" si="1622"/>
        <v>0</v>
      </c>
      <c r="QG490" s="59"/>
      <c r="QH490" s="59"/>
      <c r="QI490" s="59"/>
      <c r="QJ490" s="59"/>
      <c r="QK490" s="59"/>
      <c r="QL490" s="59"/>
      <c r="QM490" s="59"/>
      <c r="QN490" s="59"/>
    </row>
    <row r="491" spans="1:456" ht="6.75" customHeight="1" x14ac:dyDescent="0.25">
      <c r="A491" s="68"/>
      <c r="B491" s="389" t="str">
        <f t="shared" si="1484"/>
        <v/>
      </c>
      <c r="C491" s="72"/>
      <c r="D491" s="188"/>
      <c r="E491" s="59"/>
      <c r="F491" s="229"/>
      <c r="G491" s="295"/>
      <c r="H491" s="295"/>
      <c r="I491" s="229"/>
      <c r="J491" s="295"/>
      <c r="K491" s="295"/>
      <c r="L491" s="229"/>
      <c r="M491" s="295"/>
      <c r="N491" s="295"/>
      <c r="O491" s="229"/>
      <c r="P491" s="295"/>
      <c r="Q491" s="295"/>
      <c r="R491" s="229"/>
      <c r="S491" s="230"/>
      <c r="T491" s="231"/>
      <c r="U491" s="229"/>
      <c r="V491" s="230"/>
      <c r="W491" s="231"/>
      <c r="X491" s="229"/>
      <c r="Y491" s="230"/>
      <c r="Z491" s="231"/>
      <c r="AA491" s="229"/>
      <c r="AB491" s="295"/>
      <c r="AC491" s="295"/>
      <c r="AD491" s="229"/>
      <c r="AE491" s="295"/>
      <c r="AF491" s="295"/>
      <c r="AG491" s="229"/>
      <c r="AH491" s="295"/>
      <c r="AI491" s="295"/>
      <c r="AJ491" s="229"/>
      <c r="AK491" s="295"/>
      <c r="AL491" s="295"/>
      <c r="AM491" s="229"/>
      <c r="AN491" s="295"/>
      <c r="AO491" s="295"/>
      <c r="AP491" s="243"/>
      <c r="AQ491" s="295"/>
      <c r="AR491" s="290"/>
      <c r="AS491" s="243"/>
      <c r="AT491" s="295"/>
      <c r="AU491" s="290"/>
      <c r="AV491" s="229"/>
      <c r="AW491" s="230"/>
      <c r="AX491" s="231"/>
      <c r="AY491" s="229"/>
      <c r="AZ491" s="230"/>
      <c r="BA491" s="231"/>
      <c r="BB491" s="229"/>
      <c r="BC491" s="230"/>
      <c r="BD491" s="231"/>
      <c r="BE491" s="229"/>
      <c r="BF491" s="230"/>
      <c r="BG491" s="231"/>
      <c r="BH491" s="229"/>
      <c r="BI491" s="230"/>
      <c r="BJ491" s="231"/>
      <c r="BK491" s="243"/>
      <c r="BL491" s="230"/>
      <c r="BM491" s="231"/>
      <c r="BN491" s="243"/>
      <c r="BO491" s="230"/>
      <c r="BP491" s="231"/>
      <c r="BQ491" s="229"/>
      <c r="BR491" s="230"/>
      <c r="BS491" s="231"/>
      <c r="BT491" s="229"/>
      <c r="BU491" s="230"/>
      <c r="BV491" s="231"/>
      <c r="BW491" s="229"/>
      <c r="BX491" s="230"/>
      <c r="BY491" s="231"/>
      <c r="BZ491" s="229"/>
      <c r="CA491" s="230"/>
      <c r="CB491" s="231"/>
      <c r="CC491" s="229"/>
      <c r="CD491" s="230"/>
      <c r="CE491" s="231"/>
      <c r="CF491" s="331"/>
      <c r="CG491" s="332"/>
      <c r="CH491" s="385"/>
      <c r="CI491" s="331"/>
      <c r="CJ491" s="332"/>
      <c r="CK491" s="385"/>
      <c r="CL491" s="243"/>
      <c r="CM491" s="230"/>
      <c r="CN491" s="354"/>
      <c r="CO491" s="243"/>
      <c r="CP491" s="230"/>
      <c r="CQ491" s="231"/>
      <c r="CR491" s="331"/>
      <c r="CS491" s="332"/>
      <c r="CT491" s="333"/>
      <c r="CU491" s="229"/>
      <c r="CV491" s="230"/>
      <c r="CW491" s="231"/>
      <c r="CX491" s="331"/>
      <c r="CY491" s="332"/>
      <c r="CZ491" s="333"/>
      <c r="DA491" s="331"/>
      <c r="DB491" s="332"/>
      <c r="DC491" s="333"/>
      <c r="DD491" s="331"/>
      <c r="DE491" s="332"/>
      <c r="DF491" s="333"/>
      <c r="DG491" s="331"/>
      <c r="DH491" s="332"/>
      <c r="DI491" s="333"/>
      <c r="DJ491" s="229"/>
      <c r="DK491" s="230"/>
      <c r="DL491" s="231"/>
      <c r="DM491" s="229"/>
      <c r="DN491" s="230"/>
      <c r="DO491" s="231"/>
      <c r="DP491" s="331"/>
      <c r="DQ491" s="332"/>
      <c r="DR491" s="333"/>
      <c r="DS491" s="331"/>
      <c r="DT491" s="332"/>
      <c r="DU491" s="333"/>
      <c r="DV491" s="331"/>
      <c r="DW491" s="332"/>
      <c r="DX491" s="333"/>
      <c r="DY491" s="331"/>
      <c r="DZ491" s="332"/>
      <c r="EA491" s="333"/>
      <c r="EB491" s="331"/>
      <c r="EC491" s="332"/>
      <c r="ED491" s="333"/>
      <c r="EE491" s="331"/>
      <c r="EF491" s="332"/>
      <c r="EG491" s="333"/>
      <c r="EH491" s="229"/>
      <c r="EI491" s="230"/>
      <c r="EJ491" s="231"/>
      <c r="EK491" s="229"/>
      <c r="EL491" s="230"/>
      <c r="EM491" s="231"/>
      <c r="EN491" s="244"/>
      <c r="EO491" s="269" t="str">
        <f t="shared" si="1485"/>
        <v/>
      </c>
      <c r="EP491" s="444" t="s">
        <v>1247</v>
      </c>
      <c r="EQ491" s="360" t="str">
        <f t="shared" si="1623"/>
        <v/>
      </c>
      <c r="ER491" s="360" t="str">
        <f t="shared" si="1624"/>
        <v/>
      </c>
      <c r="ES491" s="360" t="str">
        <f t="shared" si="1625"/>
        <v/>
      </c>
      <c r="ET491" s="360" t="str">
        <f t="shared" si="1626"/>
        <v/>
      </c>
      <c r="EU491" s="360" t="str">
        <f t="shared" si="1627"/>
        <v/>
      </c>
      <c r="EV491" s="360" t="str">
        <f t="shared" si="1628"/>
        <v/>
      </c>
      <c r="EW491" s="360" t="str">
        <f t="shared" si="1629"/>
        <v/>
      </c>
      <c r="EX491" s="360" t="str">
        <f t="shared" si="1630"/>
        <v/>
      </c>
      <c r="EY491" s="360" t="str">
        <f t="shared" si="1631"/>
        <v/>
      </c>
      <c r="EZ491" s="360" t="str">
        <f t="shared" si="1632"/>
        <v/>
      </c>
      <c r="FA491" s="360" t="str">
        <f t="shared" si="1633"/>
        <v/>
      </c>
      <c r="FB491" s="360" t="str">
        <f t="shared" si="1634"/>
        <v/>
      </c>
      <c r="FC491" s="360" t="str">
        <f t="shared" si="1635"/>
        <v/>
      </c>
      <c r="FD491" s="360" t="str">
        <f t="shared" si="1636"/>
        <v/>
      </c>
      <c r="FE491" s="360" t="str">
        <f t="shared" si="1637"/>
        <v/>
      </c>
      <c r="FF491" s="360" t="str">
        <f t="shared" si="1638"/>
        <v/>
      </c>
      <c r="FG491" s="360" t="str">
        <f t="shared" si="1639"/>
        <v/>
      </c>
      <c r="FH491" s="360" t="str">
        <f t="shared" si="1640"/>
        <v/>
      </c>
      <c r="FI491" s="360" t="str">
        <f t="shared" si="1641"/>
        <v/>
      </c>
      <c r="FJ491" s="360" t="str">
        <f t="shared" si="1642"/>
        <v/>
      </c>
      <c r="FK491" s="360" t="str">
        <f t="shared" si="1643"/>
        <v/>
      </c>
      <c r="FL491" s="360" t="str">
        <f t="shared" si="1644"/>
        <v/>
      </c>
      <c r="FM491" s="360" t="str">
        <f t="shared" si="1645"/>
        <v/>
      </c>
      <c r="FN491" s="360" t="str">
        <f t="shared" si="1646"/>
        <v/>
      </c>
      <c r="FO491" s="360" t="str">
        <f t="shared" si="1647"/>
        <v/>
      </c>
      <c r="FP491" s="360" t="str">
        <f t="shared" si="1648"/>
        <v/>
      </c>
      <c r="FQ491" s="360" t="str">
        <f t="shared" si="1649"/>
        <v/>
      </c>
      <c r="FR491" s="360" t="str">
        <f t="shared" si="1650"/>
        <v/>
      </c>
      <c r="FS491" s="360" t="str">
        <f t="shared" si="1651"/>
        <v/>
      </c>
      <c r="FT491" s="360" t="str">
        <f t="shared" si="1486"/>
        <v/>
      </c>
      <c r="FU491" s="360" t="str">
        <f t="shared" si="1652"/>
        <v/>
      </c>
      <c r="FV491" s="360" t="str">
        <f t="shared" si="1653"/>
        <v/>
      </c>
      <c r="FW491" s="360" t="str">
        <f t="shared" si="1654"/>
        <v/>
      </c>
      <c r="FX491" s="360" t="str">
        <f t="shared" si="1655"/>
        <v/>
      </c>
      <c r="FY491" s="360" t="str">
        <f t="shared" si="1656"/>
        <v/>
      </c>
      <c r="FZ491" s="360" t="str">
        <f t="shared" si="1657"/>
        <v/>
      </c>
      <c r="GA491" s="360" t="str">
        <f t="shared" si="1658"/>
        <v/>
      </c>
      <c r="GB491" s="360" t="str">
        <f t="shared" si="1659"/>
        <v/>
      </c>
      <c r="GC491" s="360" t="str">
        <f t="shared" si="1660"/>
        <v/>
      </c>
      <c r="GD491" s="360" t="str">
        <f t="shared" si="1661"/>
        <v/>
      </c>
      <c r="GE491" s="360" t="str">
        <f t="shared" si="1662"/>
        <v/>
      </c>
      <c r="GF491" s="360" t="str">
        <f t="shared" si="1663"/>
        <v/>
      </c>
      <c r="GG491" s="360" t="str">
        <f t="shared" si="1664"/>
        <v/>
      </c>
      <c r="GH491" s="360" t="str">
        <f t="shared" si="1665"/>
        <v/>
      </c>
      <c r="GI491" s="360" t="str">
        <f t="shared" si="1666"/>
        <v/>
      </c>
      <c r="GJ491" s="360" t="str">
        <f t="shared" si="1667"/>
        <v/>
      </c>
      <c r="GK491" s="444" t="s">
        <v>1247</v>
      </c>
      <c r="GL491" s="361" t="str">
        <f t="shared" si="1487"/>
        <v>-</v>
      </c>
      <c r="GM491" s="361" t="str">
        <f t="shared" si="1488"/>
        <v>-</v>
      </c>
      <c r="GN491" s="361" t="str">
        <f t="shared" si="1489"/>
        <v>-</v>
      </c>
      <c r="GO491" s="361" t="str">
        <f t="shared" si="1490"/>
        <v>-</v>
      </c>
      <c r="GP491" s="361" t="str">
        <f t="shared" si="1491"/>
        <v>-</v>
      </c>
      <c r="GQ491" s="361" t="str">
        <f t="shared" si="1492"/>
        <v>-</v>
      </c>
      <c r="GR491" s="361" t="str">
        <f t="shared" si="1493"/>
        <v>-</v>
      </c>
      <c r="GS491" s="361" t="str">
        <f t="shared" si="1494"/>
        <v>-</v>
      </c>
      <c r="GT491" s="361" t="str">
        <f t="shared" si="1495"/>
        <v>-</v>
      </c>
      <c r="GU491" s="361" t="str">
        <f t="shared" si="1496"/>
        <v>-</v>
      </c>
      <c r="GV491" s="361" t="str">
        <f t="shared" si="1497"/>
        <v>-</v>
      </c>
      <c r="GW491" s="361" t="str">
        <f t="shared" si="1498"/>
        <v>-</v>
      </c>
      <c r="GX491" s="361" t="str">
        <f t="shared" si="1499"/>
        <v>-</v>
      </c>
      <c r="GY491" s="361" t="str">
        <f t="shared" si="1500"/>
        <v>-</v>
      </c>
      <c r="GZ491" s="361" t="str">
        <f t="shared" si="1501"/>
        <v>-</v>
      </c>
      <c r="HA491" s="361" t="str">
        <f t="shared" si="1502"/>
        <v>-</v>
      </c>
      <c r="HB491" s="361" t="str">
        <f t="shared" si="1503"/>
        <v>-</v>
      </c>
      <c r="HC491" s="361" t="str">
        <f t="shared" si="1504"/>
        <v>-</v>
      </c>
      <c r="HD491" s="361" t="str">
        <f t="shared" si="1505"/>
        <v>-</v>
      </c>
      <c r="HE491" s="361" t="str">
        <f t="shared" si="1506"/>
        <v>-</v>
      </c>
      <c r="HF491" s="361" t="str">
        <f t="shared" si="1507"/>
        <v>-</v>
      </c>
      <c r="HG491" s="361" t="str">
        <f t="shared" si="1508"/>
        <v>-</v>
      </c>
      <c r="HH491" s="361" t="str">
        <f t="shared" si="1509"/>
        <v>-</v>
      </c>
      <c r="HI491" s="361" t="str">
        <f t="shared" si="1510"/>
        <v>-</v>
      </c>
      <c r="HJ491" s="361" t="str">
        <f t="shared" si="1511"/>
        <v>-</v>
      </c>
      <c r="HK491" s="361" t="str">
        <f t="shared" si="1512"/>
        <v>-</v>
      </c>
      <c r="HL491" s="361" t="str">
        <f t="shared" si="1513"/>
        <v>-</v>
      </c>
      <c r="HM491" s="361" t="str">
        <f t="shared" si="1514"/>
        <v>-</v>
      </c>
      <c r="HN491" s="361" t="str">
        <f t="shared" si="1515"/>
        <v>-</v>
      </c>
      <c r="HO491" s="361" t="str">
        <f t="shared" si="1516"/>
        <v>-</v>
      </c>
      <c r="HP491" s="361" t="str">
        <f t="shared" si="1517"/>
        <v>-</v>
      </c>
      <c r="HQ491" s="361" t="str">
        <f t="shared" si="1518"/>
        <v>-</v>
      </c>
      <c r="HR491" s="361" t="str">
        <f t="shared" si="1519"/>
        <v>-</v>
      </c>
      <c r="HS491" s="361" t="str">
        <f t="shared" si="1520"/>
        <v>-</v>
      </c>
      <c r="HT491" s="361" t="str">
        <f t="shared" si="1521"/>
        <v>-</v>
      </c>
      <c r="HU491" s="361" t="str">
        <f t="shared" si="1522"/>
        <v>-</v>
      </c>
      <c r="HV491" s="361" t="str">
        <f t="shared" si="1523"/>
        <v>-</v>
      </c>
      <c r="HW491" s="361" t="str">
        <f t="shared" si="1524"/>
        <v>-</v>
      </c>
      <c r="HX491" s="361" t="str">
        <f t="shared" si="1525"/>
        <v>-</v>
      </c>
      <c r="HY491" s="361" t="str">
        <f t="shared" si="1526"/>
        <v>-</v>
      </c>
      <c r="HZ491" s="361" t="str">
        <f t="shared" si="1527"/>
        <v>-</v>
      </c>
      <c r="IA491" s="361" t="str">
        <f t="shared" si="1528"/>
        <v>-</v>
      </c>
      <c r="IB491" s="361" t="str">
        <f t="shared" si="1529"/>
        <v>-</v>
      </c>
      <c r="IC491" s="361" t="str">
        <f t="shared" si="1530"/>
        <v>-</v>
      </c>
      <c r="ID491" s="361" t="str">
        <f t="shared" si="1531"/>
        <v>-</v>
      </c>
      <c r="IE491" s="361" t="str">
        <f t="shared" si="1532"/>
        <v>-</v>
      </c>
      <c r="IF491" s="444" t="s">
        <v>1247</v>
      </c>
      <c r="IG491" s="56" t="str">
        <f t="shared" si="1668"/>
        <v>-</v>
      </c>
      <c r="IH491" s="56" t="str">
        <f t="shared" si="1669"/>
        <v>-</v>
      </c>
      <c r="II491" s="56" t="str">
        <f t="shared" si="1670"/>
        <v>-</v>
      </c>
      <c r="IJ491" s="56" t="str">
        <f t="shared" si="1671"/>
        <v>-</v>
      </c>
      <c r="IK491" s="56" t="str">
        <f t="shared" si="1533"/>
        <v>-</v>
      </c>
      <c r="IL491" s="56" t="str">
        <f t="shared" si="1534"/>
        <v>-</v>
      </c>
      <c r="IM491" s="56" t="str">
        <f t="shared" si="1535"/>
        <v>-</v>
      </c>
      <c r="IN491" s="56" t="str">
        <f t="shared" si="1536"/>
        <v>-</v>
      </c>
      <c r="IO491" s="56" t="str">
        <f t="shared" si="1537"/>
        <v>-</v>
      </c>
      <c r="IP491" s="56" t="str">
        <f t="shared" si="1538"/>
        <v>-</v>
      </c>
      <c r="IQ491" s="56" t="str">
        <f t="shared" si="1539"/>
        <v>-</v>
      </c>
      <c r="IR491" s="56" t="str">
        <f t="shared" si="1540"/>
        <v>-</v>
      </c>
      <c r="IS491" s="56" t="str">
        <f t="shared" si="1541"/>
        <v>-</v>
      </c>
      <c r="IT491" s="56" t="str">
        <f t="shared" si="1542"/>
        <v>-</v>
      </c>
      <c r="IU491" s="56" t="str">
        <f t="shared" si="1543"/>
        <v>-</v>
      </c>
      <c r="IV491" s="56" t="str">
        <f t="shared" si="1544"/>
        <v>-</v>
      </c>
      <c r="IW491" s="56" t="str">
        <f t="shared" si="1545"/>
        <v>-</v>
      </c>
      <c r="IX491" s="56" t="str">
        <f t="shared" si="1546"/>
        <v>-</v>
      </c>
      <c r="IY491" s="56" t="str">
        <f t="shared" si="1547"/>
        <v>-</v>
      </c>
      <c r="IZ491" s="56" t="str">
        <f t="shared" si="1548"/>
        <v>-</v>
      </c>
      <c r="JA491" s="56" t="str">
        <f t="shared" si="1549"/>
        <v>-</v>
      </c>
      <c r="JB491" s="56" t="str">
        <f t="shared" si="1550"/>
        <v>-</v>
      </c>
      <c r="JC491" s="56" t="str">
        <f t="shared" si="1551"/>
        <v>-</v>
      </c>
      <c r="JD491" s="56" t="str">
        <f t="shared" si="1552"/>
        <v>-</v>
      </c>
      <c r="JE491" s="56" t="str">
        <f t="shared" si="1553"/>
        <v>-</v>
      </c>
      <c r="JF491" s="56" t="str">
        <f t="shared" si="1554"/>
        <v>-</v>
      </c>
      <c r="JG491" s="56" t="str">
        <f t="shared" si="1555"/>
        <v>-</v>
      </c>
      <c r="JH491" s="56" t="str">
        <f t="shared" si="1556"/>
        <v>-</v>
      </c>
      <c r="JI491" s="56" t="str">
        <f t="shared" si="1557"/>
        <v>-</v>
      </c>
      <c r="JJ491" s="56" t="str">
        <f t="shared" si="1558"/>
        <v>-</v>
      </c>
      <c r="JK491" s="56" t="str">
        <f t="shared" si="1559"/>
        <v>-</v>
      </c>
      <c r="JL491" s="56" t="str">
        <f t="shared" si="1560"/>
        <v>-</v>
      </c>
      <c r="JM491" s="56" t="str">
        <f t="shared" si="1561"/>
        <v>-</v>
      </c>
      <c r="JN491" s="56" t="str">
        <f t="shared" si="1562"/>
        <v>-</v>
      </c>
      <c r="JO491" s="56" t="str">
        <f t="shared" si="1563"/>
        <v>-</v>
      </c>
      <c r="JP491" s="56" t="str">
        <f t="shared" si="1564"/>
        <v>-</v>
      </c>
      <c r="JQ491" s="56" t="str">
        <f t="shared" si="1565"/>
        <v>-</v>
      </c>
      <c r="JR491" s="56" t="str">
        <f t="shared" si="1566"/>
        <v>-</v>
      </c>
      <c r="JS491" s="56" t="str">
        <f t="shared" si="1567"/>
        <v>-</v>
      </c>
      <c r="JT491" s="56" t="str">
        <f t="shared" si="1568"/>
        <v>-</v>
      </c>
      <c r="JU491" s="56" t="str">
        <f t="shared" si="1569"/>
        <v>-</v>
      </c>
      <c r="JV491" s="56" t="str">
        <f t="shared" si="1570"/>
        <v>-</v>
      </c>
      <c r="JW491" s="56" t="str">
        <f t="shared" si="1571"/>
        <v>-</v>
      </c>
      <c r="JX491" s="56" t="str">
        <f t="shared" si="1572"/>
        <v>-</v>
      </c>
      <c r="JY491" s="56" t="str">
        <f t="shared" si="1573"/>
        <v>-</v>
      </c>
      <c r="JZ491" s="56" t="str">
        <f t="shared" si="1574"/>
        <v>-</v>
      </c>
      <c r="KA491" s="444" t="s">
        <v>1247</v>
      </c>
      <c r="KB491" s="360">
        <f>IF(ISNUMBER(INDEX($EQ$15:$GK$521,$B491,EO$11)),MAX(KB$14:KB490)+1,0)</f>
        <v>0</v>
      </c>
      <c r="KC491" s="360" t="str">
        <f t="shared" si="1672"/>
        <v/>
      </c>
      <c r="KD491" s="373" t="s">
        <v>2</v>
      </c>
      <c r="KE491" s="215"/>
      <c r="KF491" s="60"/>
      <c r="KG491" s="60"/>
      <c r="KH491" s="60"/>
      <c r="KI491" s="60"/>
      <c r="KJ491" s="60"/>
      <c r="KK491" s="60"/>
      <c r="KL491" s="60"/>
      <c r="KM491" s="60"/>
      <c r="KN491" s="60"/>
      <c r="KO491" s="60"/>
      <c r="KP491" s="60"/>
      <c r="KQ491" s="60"/>
      <c r="KR491" s="60"/>
      <c r="KS491" s="60"/>
      <c r="KT491" s="60"/>
      <c r="KU491" s="60"/>
      <c r="KV491" s="60"/>
      <c r="KW491" s="60"/>
      <c r="KX491" s="60"/>
      <c r="KY491" s="60"/>
      <c r="KZ491" s="283" t="str">
        <f t="shared" si="1575"/>
        <v/>
      </c>
      <c r="LA491" s="26"/>
      <c r="LB491" s="18"/>
      <c r="LC491" s="18"/>
      <c r="LD491" s="18"/>
      <c r="LE491" s="18"/>
      <c r="LF491" s="18"/>
      <c r="LG491" s="18"/>
      <c r="LH491" s="18"/>
      <c r="LI491" s="18"/>
      <c r="LJ491" s="18"/>
      <c r="LK491" s="18"/>
      <c r="LL491" s="18"/>
      <c r="LM491" s="18"/>
      <c r="LN491" s="63"/>
      <c r="LO491" s="251">
        <f t="shared" si="1576"/>
        <v>0</v>
      </c>
      <c r="LP491" s="251">
        <f t="shared" si="1577"/>
        <v>0</v>
      </c>
      <c r="LQ491" s="251">
        <f t="shared" si="1578"/>
        <v>0</v>
      </c>
      <c r="LR491" s="251">
        <f t="shared" si="1579"/>
        <v>0</v>
      </c>
      <c r="LS491" s="251">
        <f t="shared" si="1580"/>
        <v>0</v>
      </c>
      <c r="LT491" s="251">
        <f t="shared" si="1581"/>
        <v>0</v>
      </c>
      <c r="LU491" s="251">
        <f t="shared" si="1582"/>
        <v>0</v>
      </c>
      <c r="LV491" s="251">
        <f t="shared" si="1583"/>
        <v>0</v>
      </c>
      <c r="LW491" s="251">
        <f t="shared" si="1584"/>
        <v>0</v>
      </c>
      <c r="LX491" s="251">
        <f t="shared" si="1585"/>
        <v>0</v>
      </c>
      <c r="LY491" s="251">
        <f t="shared" si="1586"/>
        <v>0</v>
      </c>
      <c r="LZ491" s="251">
        <f t="shared" si="1587"/>
        <v>0</v>
      </c>
      <c r="MA491" s="63" t="str">
        <f t="shared" si="1588"/>
        <v/>
      </c>
      <c r="MB491" s="63" t="str">
        <f t="shared" si="1480"/>
        <v/>
      </c>
      <c r="MC491" s="63">
        <f t="shared" si="1481"/>
        <v>477</v>
      </c>
      <c r="MD491" s="63" t="str">
        <f t="shared" si="1482"/>
        <v/>
      </c>
      <c r="ME491" s="63" t="str">
        <f t="shared" si="1483"/>
        <v/>
      </c>
      <c r="MF491" s="315" t="str">
        <f t="shared" si="1589"/>
        <v/>
      </c>
      <c r="MG491" s="315">
        <f>IF(ISNUMBER(MATCH(EO491,$ME$15:$ME$520,0)),0,MAX(MG$14:MG490)+1)</f>
        <v>0</v>
      </c>
      <c r="MH491" s="315" t="str">
        <f t="shared" si="1590"/>
        <v/>
      </c>
      <c r="MI491" s="369"/>
      <c r="MJ491" s="68"/>
      <c r="MK491" s="18"/>
      <c r="ML491" s="242"/>
      <c r="MM491" s="242"/>
      <c r="MN491" s="59"/>
      <c r="MO491" s="59"/>
      <c r="MP491" s="285"/>
      <c r="MQ491" s="59"/>
      <c r="MR491" s="59"/>
      <c r="MS491" s="285"/>
      <c r="MT491" s="59"/>
      <c r="MU491" s="285"/>
      <c r="MV491" s="59"/>
      <c r="MW491" s="59"/>
      <c r="MX491" s="59"/>
      <c r="MY491" s="59"/>
      <c r="MZ491" s="59"/>
      <c r="NA491" s="59"/>
      <c r="NB491" s="59"/>
      <c r="NC491" s="59"/>
      <c r="ND491" s="59"/>
      <c r="NE491" s="59"/>
      <c r="NF491" s="59"/>
      <c r="NG491" s="59"/>
      <c r="NH491" s="59"/>
      <c r="NI491" s="59"/>
      <c r="NJ491" s="59"/>
      <c r="NK491" s="59"/>
      <c r="NL491" s="454"/>
      <c r="NM491" s="454"/>
      <c r="NN491" s="59"/>
      <c r="NO491" s="18"/>
      <c r="NP491" s="18"/>
      <c r="NQ491" s="18"/>
      <c r="NR491" s="18"/>
      <c r="NS491" s="18"/>
      <c r="NT491" s="18"/>
      <c r="NU491" s="18"/>
      <c r="NV491" s="18"/>
      <c r="NW491" s="18"/>
      <c r="NX491" s="18"/>
      <c r="NY491" s="18"/>
      <c r="NZ491" s="18"/>
      <c r="OA491" s="18"/>
      <c r="OB491" s="18"/>
      <c r="OC491" s="18"/>
      <c r="OZ491" s="59"/>
      <c r="PA491" s="251" t="str">
        <f t="shared" si="1591"/>
        <v/>
      </c>
      <c r="PB491" s="251" t="str">
        <f t="shared" si="1592"/>
        <v/>
      </c>
      <c r="PC491" s="251" t="str">
        <f t="shared" si="1593"/>
        <v/>
      </c>
      <c r="PD491" s="251" t="str">
        <f t="shared" si="1594"/>
        <v/>
      </c>
      <c r="PE491" s="251" t="str">
        <f t="shared" si="1595"/>
        <v/>
      </c>
      <c r="PF491" s="251" t="str">
        <f t="shared" si="1596"/>
        <v/>
      </c>
      <c r="PG491" s="251" t="str">
        <f t="shared" si="1597"/>
        <v/>
      </c>
      <c r="PH491" s="251" t="str">
        <f t="shared" si="1598"/>
        <v/>
      </c>
      <c r="PI491" s="251" t="str">
        <f t="shared" si="1599"/>
        <v/>
      </c>
      <c r="PJ491" s="251" t="str">
        <f t="shared" si="1600"/>
        <v/>
      </c>
      <c r="PK491" s="251" t="str">
        <f t="shared" si="1601"/>
        <v/>
      </c>
      <c r="PL491" s="251" t="str">
        <f t="shared" si="1602"/>
        <v/>
      </c>
      <c r="PM491" s="251" t="str">
        <f t="shared" si="1603"/>
        <v/>
      </c>
      <c r="PN491" s="251" t="str">
        <f t="shared" si="1604"/>
        <v/>
      </c>
      <c r="PO491" s="251" t="str">
        <f t="shared" si="1605"/>
        <v/>
      </c>
      <c r="PP491" s="251" t="str">
        <f t="shared" si="1606"/>
        <v/>
      </c>
      <c r="PQ491" s="251" t="str">
        <f t="shared" si="1607"/>
        <v/>
      </c>
      <c r="PR491" s="251" t="str">
        <f t="shared" si="1608"/>
        <v/>
      </c>
      <c r="PS491" s="251" t="str">
        <f t="shared" si="1609"/>
        <v/>
      </c>
      <c r="PT491" s="251" t="str">
        <f t="shared" si="1610"/>
        <v/>
      </c>
      <c r="PU491" s="251" t="str">
        <f t="shared" si="1611"/>
        <v/>
      </c>
      <c r="PV491" s="251" t="str">
        <f t="shared" si="1612"/>
        <v/>
      </c>
      <c r="PW491" s="251" t="str">
        <f t="shared" si="1613"/>
        <v/>
      </c>
      <c r="PX491" s="251" t="str">
        <f t="shared" si="1614"/>
        <v/>
      </c>
      <c r="PY491" s="251" t="str">
        <f t="shared" si="1615"/>
        <v/>
      </c>
      <c r="PZ491" s="251" t="str">
        <f t="shared" si="1616"/>
        <v/>
      </c>
      <c r="QA491" s="251" t="str">
        <f t="shared" si="1617"/>
        <v/>
      </c>
      <c r="QB491" s="251" t="str">
        <f t="shared" si="1618"/>
        <v/>
      </c>
      <c r="QC491" s="251" t="str">
        <f t="shared" si="1619"/>
        <v/>
      </c>
      <c r="QD491" s="251" t="str">
        <f t="shared" si="1620"/>
        <v/>
      </c>
      <c r="QE491" s="251" t="str">
        <f t="shared" si="1621"/>
        <v/>
      </c>
      <c r="QF491" s="63">
        <f t="shared" si="1622"/>
        <v>0</v>
      </c>
      <c r="QG491" s="59"/>
      <c r="QH491" s="59"/>
      <c r="QI491" s="59"/>
      <c r="QJ491" s="59"/>
      <c r="QK491" s="59"/>
      <c r="QL491" s="59"/>
      <c r="QM491" s="59"/>
      <c r="QN491" s="59"/>
    </row>
    <row r="492" spans="1:456" ht="6.75" customHeight="1" x14ac:dyDescent="0.25">
      <c r="A492" s="68"/>
      <c r="B492" s="389" t="str">
        <f t="shared" si="1484"/>
        <v/>
      </c>
      <c r="C492" s="72"/>
      <c r="D492" s="188"/>
      <c r="E492" s="59"/>
      <c r="F492" s="229"/>
      <c r="G492" s="295"/>
      <c r="H492" s="295"/>
      <c r="I492" s="229"/>
      <c r="J492" s="295"/>
      <c r="K492" s="295"/>
      <c r="L492" s="229"/>
      <c r="M492" s="295"/>
      <c r="N492" s="295"/>
      <c r="O492" s="229"/>
      <c r="P492" s="295"/>
      <c r="Q492" s="295"/>
      <c r="R492" s="229"/>
      <c r="S492" s="230"/>
      <c r="T492" s="231"/>
      <c r="U492" s="229"/>
      <c r="V492" s="230"/>
      <c r="W492" s="231"/>
      <c r="X492" s="229"/>
      <c r="Y492" s="230"/>
      <c r="Z492" s="231"/>
      <c r="AA492" s="229"/>
      <c r="AB492" s="295"/>
      <c r="AC492" s="295"/>
      <c r="AD492" s="229"/>
      <c r="AE492" s="295"/>
      <c r="AF492" s="295"/>
      <c r="AG492" s="229"/>
      <c r="AH492" s="295"/>
      <c r="AI492" s="295"/>
      <c r="AJ492" s="229"/>
      <c r="AK492" s="295"/>
      <c r="AL492" s="295"/>
      <c r="AM492" s="229"/>
      <c r="AN492" s="295"/>
      <c r="AO492" s="295"/>
      <c r="AP492" s="243"/>
      <c r="AQ492" s="295"/>
      <c r="AR492" s="290"/>
      <c r="AS492" s="243"/>
      <c r="AT492" s="295"/>
      <c r="AU492" s="290"/>
      <c r="AV492" s="229"/>
      <c r="AW492" s="230"/>
      <c r="AX492" s="231"/>
      <c r="AY492" s="229"/>
      <c r="AZ492" s="230"/>
      <c r="BA492" s="231"/>
      <c r="BB492" s="229"/>
      <c r="BC492" s="230"/>
      <c r="BD492" s="231"/>
      <c r="BE492" s="229"/>
      <c r="BF492" s="230"/>
      <c r="BG492" s="231"/>
      <c r="BH492" s="229"/>
      <c r="BI492" s="230"/>
      <c r="BJ492" s="231"/>
      <c r="BK492" s="243"/>
      <c r="BL492" s="230"/>
      <c r="BM492" s="231"/>
      <c r="BN492" s="243"/>
      <c r="BO492" s="230"/>
      <c r="BP492" s="231"/>
      <c r="BQ492" s="229"/>
      <c r="BR492" s="230"/>
      <c r="BS492" s="231"/>
      <c r="BT492" s="229"/>
      <c r="BU492" s="230"/>
      <c r="BV492" s="231"/>
      <c r="BW492" s="229"/>
      <c r="BX492" s="230"/>
      <c r="BY492" s="231"/>
      <c r="BZ492" s="229"/>
      <c r="CA492" s="230"/>
      <c r="CB492" s="231"/>
      <c r="CC492" s="229"/>
      <c r="CD492" s="230"/>
      <c r="CE492" s="231"/>
      <c r="CF492" s="331"/>
      <c r="CG492" s="332"/>
      <c r="CH492" s="385"/>
      <c r="CI492" s="331"/>
      <c r="CJ492" s="332"/>
      <c r="CK492" s="385"/>
      <c r="CL492" s="243"/>
      <c r="CM492" s="230"/>
      <c r="CN492" s="354"/>
      <c r="CO492" s="243"/>
      <c r="CP492" s="230"/>
      <c r="CQ492" s="231"/>
      <c r="CR492" s="331"/>
      <c r="CS492" s="332"/>
      <c r="CT492" s="333"/>
      <c r="CU492" s="229"/>
      <c r="CV492" s="230"/>
      <c r="CW492" s="231"/>
      <c r="CX492" s="331"/>
      <c r="CY492" s="332"/>
      <c r="CZ492" s="333"/>
      <c r="DA492" s="331"/>
      <c r="DB492" s="332"/>
      <c r="DC492" s="333"/>
      <c r="DD492" s="331"/>
      <c r="DE492" s="332"/>
      <c r="DF492" s="333"/>
      <c r="DG492" s="331"/>
      <c r="DH492" s="332"/>
      <c r="DI492" s="333"/>
      <c r="DJ492" s="229"/>
      <c r="DK492" s="230"/>
      <c r="DL492" s="231"/>
      <c r="DM492" s="229"/>
      <c r="DN492" s="230"/>
      <c r="DO492" s="231"/>
      <c r="DP492" s="331"/>
      <c r="DQ492" s="332"/>
      <c r="DR492" s="333"/>
      <c r="DS492" s="331"/>
      <c r="DT492" s="332"/>
      <c r="DU492" s="333"/>
      <c r="DV492" s="331"/>
      <c r="DW492" s="332"/>
      <c r="DX492" s="333"/>
      <c r="DY492" s="331"/>
      <c r="DZ492" s="332"/>
      <c r="EA492" s="333"/>
      <c r="EB492" s="331"/>
      <c r="EC492" s="332"/>
      <c r="ED492" s="333"/>
      <c r="EE492" s="331"/>
      <c r="EF492" s="332"/>
      <c r="EG492" s="333"/>
      <c r="EH492" s="229"/>
      <c r="EI492" s="230"/>
      <c r="EJ492" s="231"/>
      <c r="EK492" s="229"/>
      <c r="EL492" s="230"/>
      <c r="EM492" s="231"/>
      <c r="EN492" s="244"/>
      <c r="EO492" s="269" t="str">
        <f t="shared" si="1485"/>
        <v/>
      </c>
      <c r="EP492" s="444" t="s">
        <v>1247</v>
      </c>
      <c r="EQ492" s="360" t="str">
        <f t="shared" si="1623"/>
        <v/>
      </c>
      <c r="ER492" s="360" t="str">
        <f t="shared" si="1624"/>
        <v/>
      </c>
      <c r="ES492" s="360" t="str">
        <f t="shared" si="1625"/>
        <v/>
      </c>
      <c r="ET492" s="360" t="str">
        <f t="shared" si="1626"/>
        <v/>
      </c>
      <c r="EU492" s="360" t="str">
        <f t="shared" si="1627"/>
        <v/>
      </c>
      <c r="EV492" s="360" t="str">
        <f t="shared" si="1628"/>
        <v/>
      </c>
      <c r="EW492" s="360" t="str">
        <f t="shared" si="1629"/>
        <v/>
      </c>
      <c r="EX492" s="360" t="str">
        <f t="shared" si="1630"/>
        <v/>
      </c>
      <c r="EY492" s="360" t="str">
        <f t="shared" si="1631"/>
        <v/>
      </c>
      <c r="EZ492" s="360" t="str">
        <f t="shared" si="1632"/>
        <v/>
      </c>
      <c r="FA492" s="360" t="str">
        <f t="shared" si="1633"/>
        <v/>
      </c>
      <c r="FB492" s="360" t="str">
        <f t="shared" si="1634"/>
        <v/>
      </c>
      <c r="FC492" s="360" t="str">
        <f t="shared" si="1635"/>
        <v/>
      </c>
      <c r="FD492" s="360" t="str">
        <f t="shared" si="1636"/>
        <v/>
      </c>
      <c r="FE492" s="360" t="str">
        <f t="shared" si="1637"/>
        <v/>
      </c>
      <c r="FF492" s="360" t="str">
        <f t="shared" si="1638"/>
        <v/>
      </c>
      <c r="FG492" s="360" t="str">
        <f t="shared" si="1639"/>
        <v/>
      </c>
      <c r="FH492" s="360" t="str">
        <f t="shared" si="1640"/>
        <v/>
      </c>
      <c r="FI492" s="360" t="str">
        <f t="shared" si="1641"/>
        <v/>
      </c>
      <c r="FJ492" s="360" t="str">
        <f t="shared" si="1642"/>
        <v/>
      </c>
      <c r="FK492" s="360" t="str">
        <f t="shared" si="1643"/>
        <v/>
      </c>
      <c r="FL492" s="360" t="str">
        <f t="shared" si="1644"/>
        <v/>
      </c>
      <c r="FM492" s="360" t="str">
        <f t="shared" si="1645"/>
        <v/>
      </c>
      <c r="FN492" s="360" t="str">
        <f t="shared" si="1646"/>
        <v/>
      </c>
      <c r="FO492" s="360" t="str">
        <f t="shared" si="1647"/>
        <v/>
      </c>
      <c r="FP492" s="360" t="str">
        <f t="shared" si="1648"/>
        <v/>
      </c>
      <c r="FQ492" s="360" t="str">
        <f t="shared" si="1649"/>
        <v/>
      </c>
      <c r="FR492" s="360" t="str">
        <f t="shared" si="1650"/>
        <v/>
      </c>
      <c r="FS492" s="360" t="str">
        <f t="shared" si="1651"/>
        <v/>
      </c>
      <c r="FT492" s="360" t="str">
        <f t="shared" si="1486"/>
        <v/>
      </c>
      <c r="FU492" s="360" t="str">
        <f t="shared" si="1652"/>
        <v/>
      </c>
      <c r="FV492" s="360" t="str">
        <f t="shared" si="1653"/>
        <v/>
      </c>
      <c r="FW492" s="360" t="str">
        <f t="shared" si="1654"/>
        <v/>
      </c>
      <c r="FX492" s="360" t="str">
        <f t="shared" si="1655"/>
        <v/>
      </c>
      <c r="FY492" s="360" t="str">
        <f t="shared" si="1656"/>
        <v/>
      </c>
      <c r="FZ492" s="360" t="str">
        <f t="shared" si="1657"/>
        <v/>
      </c>
      <c r="GA492" s="360" t="str">
        <f t="shared" si="1658"/>
        <v/>
      </c>
      <c r="GB492" s="360" t="str">
        <f t="shared" si="1659"/>
        <v/>
      </c>
      <c r="GC492" s="360" t="str">
        <f t="shared" si="1660"/>
        <v/>
      </c>
      <c r="GD492" s="360" t="str">
        <f t="shared" si="1661"/>
        <v/>
      </c>
      <c r="GE492" s="360" t="str">
        <f t="shared" si="1662"/>
        <v/>
      </c>
      <c r="GF492" s="360" t="str">
        <f t="shared" si="1663"/>
        <v/>
      </c>
      <c r="GG492" s="360" t="str">
        <f t="shared" si="1664"/>
        <v/>
      </c>
      <c r="GH492" s="360" t="str">
        <f t="shared" si="1665"/>
        <v/>
      </c>
      <c r="GI492" s="360" t="str">
        <f t="shared" si="1666"/>
        <v/>
      </c>
      <c r="GJ492" s="360" t="str">
        <f t="shared" si="1667"/>
        <v/>
      </c>
      <c r="GK492" s="444" t="s">
        <v>1247</v>
      </c>
      <c r="GL492" s="361" t="str">
        <f t="shared" si="1487"/>
        <v>-</v>
      </c>
      <c r="GM492" s="361" t="str">
        <f t="shared" si="1488"/>
        <v>-</v>
      </c>
      <c r="GN492" s="361" t="str">
        <f t="shared" si="1489"/>
        <v>-</v>
      </c>
      <c r="GO492" s="361" t="str">
        <f t="shared" si="1490"/>
        <v>-</v>
      </c>
      <c r="GP492" s="361" t="str">
        <f t="shared" si="1491"/>
        <v>-</v>
      </c>
      <c r="GQ492" s="361" t="str">
        <f t="shared" si="1492"/>
        <v>-</v>
      </c>
      <c r="GR492" s="361" t="str">
        <f t="shared" si="1493"/>
        <v>-</v>
      </c>
      <c r="GS492" s="361" t="str">
        <f t="shared" si="1494"/>
        <v>-</v>
      </c>
      <c r="GT492" s="361" t="str">
        <f t="shared" si="1495"/>
        <v>-</v>
      </c>
      <c r="GU492" s="361" t="str">
        <f t="shared" si="1496"/>
        <v>-</v>
      </c>
      <c r="GV492" s="361" t="str">
        <f t="shared" si="1497"/>
        <v>-</v>
      </c>
      <c r="GW492" s="361" t="str">
        <f t="shared" si="1498"/>
        <v>-</v>
      </c>
      <c r="GX492" s="361" t="str">
        <f t="shared" si="1499"/>
        <v>-</v>
      </c>
      <c r="GY492" s="361" t="str">
        <f t="shared" si="1500"/>
        <v>-</v>
      </c>
      <c r="GZ492" s="361" t="str">
        <f t="shared" si="1501"/>
        <v>-</v>
      </c>
      <c r="HA492" s="361" t="str">
        <f t="shared" si="1502"/>
        <v>-</v>
      </c>
      <c r="HB492" s="361" t="str">
        <f t="shared" si="1503"/>
        <v>-</v>
      </c>
      <c r="HC492" s="361" t="str">
        <f t="shared" si="1504"/>
        <v>-</v>
      </c>
      <c r="HD492" s="361" t="str">
        <f t="shared" si="1505"/>
        <v>-</v>
      </c>
      <c r="HE492" s="361" t="str">
        <f t="shared" si="1506"/>
        <v>-</v>
      </c>
      <c r="HF492" s="361" t="str">
        <f t="shared" si="1507"/>
        <v>-</v>
      </c>
      <c r="HG492" s="361" t="str">
        <f t="shared" si="1508"/>
        <v>-</v>
      </c>
      <c r="HH492" s="361" t="str">
        <f t="shared" si="1509"/>
        <v>-</v>
      </c>
      <c r="HI492" s="361" t="str">
        <f t="shared" si="1510"/>
        <v>-</v>
      </c>
      <c r="HJ492" s="361" t="str">
        <f t="shared" si="1511"/>
        <v>-</v>
      </c>
      <c r="HK492" s="361" t="str">
        <f t="shared" si="1512"/>
        <v>-</v>
      </c>
      <c r="HL492" s="361" t="str">
        <f t="shared" si="1513"/>
        <v>-</v>
      </c>
      <c r="HM492" s="361" t="str">
        <f t="shared" si="1514"/>
        <v>-</v>
      </c>
      <c r="HN492" s="361" t="str">
        <f t="shared" si="1515"/>
        <v>-</v>
      </c>
      <c r="HO492" s="361" t="str">
        <f t="shared" si="1516"/>
        <v>-</v>
      </c>
      <c r="HP492" s="361" t="str">
        <f t="shared" si="1517"/>
        <v>-</v>
      </c>
      <c r="HQ492" s="361" t="str">
        <f t="shared" si="1518"/>
        <v>-</v>
      </c>
      <c r="HR492" s="361" t="str">
        <f t="shared" si="1519"/>
        <v>-</v>
      </c>
      <c r="HS492" s="361" t="str">
        <f t="shared" si="1520"/>
        <v>-</v>
      </c>
      <c r="HT492" s="361" t="str">
        <f t="shared" si="1521"/>
        <v>-</v>
      </c>
      <c r="HU492" s="361" t="str">
        <f t="shared" si="1522"/>
        <v>-</v>
      </c>
      <c r="HV492" s="361" t="str">
        <f t="shared" si="1523"/>
        <v>-</v>
      </c>
      <c r="HW492" s="361" t="str">
        <f t="shared" si="1524"/>
        <v>-</v>
      </c>
      <c r="HX492" s="361" t="str">
        <f t="shared" si="1525"/>
        <v>-</v>
      </c>
      <c r="HY492" s="361" t="str">
        <f t="shared" si="1526"/>
        <v>-</v>
      </c>
      <c r="HZ492" s="361" t="str">
        <f t="shared" si="1527"/>
        <v>-</v>
      </c>
      <c r="IA492" s="361" t="str">
        <f t="shared" si="1528"/>
        <v>-</v>
      </c>
      <c r="IB492" s="361" t="str">
        <f t="shared" si="1529"/>
        <v>-</v>
      </c>
      <c r="IC492" s="361" t="str">
        <f t="shared" si="1530"/>
        <v>-</v>
      </c>
      <c r="ID492" s="361" t="str">
        <f t="shared" si="1531"/>
        <v>-</v>
      </c>
      <c r="IE492" s="361" t="str">
        <f t="shared" si="1532"/>
        <v>-</v>
      </c>
      <c r="IF492" s="444" t="s">
        <v>1247</v>
      </c>
      <c r="IG492" s="56" t="str">
        <f t="shared" si="1668"/>
        <v>-</v>
      </c>
      <c r="IH492" s="56" t="str">
        <f t="shared" si="1669"/>
        <v>-</v>
      </c>
      <c r="II492" s="56" t="str">
        <f t="shared" si="1670"/>
        <v>-</v>
      </c>
      <c r="IJ492" s="56" t="str">
        <f t="shared" si="1671"/>
        <v>-</v>
      </c>
      <c r="IK492" s="56" t="str">
        <f t="shared" si="1533"/>
        <v>-</v>
      </c>
      <c r="IL492" s="56" t="str">
        <f t="shared" si="1534"/>
        <v>-</v>
      </c>
      <c r="IM492" s="56" t="str">
        <f t="shared" si="1535"/>
        <v>-</v>
      </c>
      <c r="IN492" s="56" t="str">
        <f t="shared" si="1536"/>
        <v>-</v>
      </c>
      <c r="IO492" s="56" t="str">
        <f t="shared" si="1537"/>
        <v>-</v>
      </c>
      <c r="IP492" s="56" t="str">
        <f t="shared" si="1538"/>
        <v>-</v>
      </c>
      <c r="IQ492" s="56" t="str">
        <f t="shared" si="1539"/>
        <v>-</v>
      </c>
      <c r="IR492" s="56" t="str">
        <f t="shared" si="1540"/>
        <v>-</v>
      </c>
      <c r="IS492" s="56" t="str">
        <f t="shared" si="1541"/>
        <v>-</v>
      </c>
      <c r="IT492" s="56" t="str">
        <f t="shared" si="1542"/>
        <v>-</v>
      </c>
      <c r="IU492" s="56" t="str">
        <f t="shared" si="1543"/>
        <v>-</v>
      </c>
      <c r="IV492" s="56" t="str">
        <f t="shared" si="1544"/>
        <v>-</v>
      </c>
      <c r="IW492" s="56" t="str">
        <f t="shared" si="1545"/>
        <v>-</v>
      </c>
      <c r="IX492" s="56" t="str">
        <f t="shared" si="1546"/>
        <v>-</v>
      </c>
      <c r="IY492" s="56" t="str">
        <f t="shared" si="1547"/>
        <v>-</v>
      </c>
      <c r="IZ492" s="56" t="str">
        <f t="shared" si="1548"/>
        <v>-</v>
      </c>
      <c r="JA492" s="56" t="str">
        <f t="shared" si="1549"/>
        <v>-</v>
      </c>
      <c r="JB492" s="56" t="str">
        <f t="shared" si="1550"/>
        <v>-</v>
      </c>
      <c r="JC492" s="56" t="str">
        <f t="shared" si="1551"/>
        <v>-</v>
      </c>
      <c r="JD492" s="56" t="str">
        <f t="shared" si="1552"/>
        <v>-</v>
      </c>
      <c r="JE492" s="56" t="str">
        <f t="shared" si="1553"/>
        <v>-</v>
      </c>
      <c r="JF492" s="56" t="str">
        <f t="shared" si="1554"/>
        <v>-</v>
      </c>
      <c r="JG492" s="56" t="str">
        <f t="shared" si="1555"/>
        <v>-</v>
      </c>
      <c r="JH492" s="56" t="str">
        <f t="shared" si="1556"/>
        <v>-</v>
      </c>
      <c r="JI492" s="56" t="str">
        <f t="shared" si="1557"/>
        <v>-</v>
      </c>
      <c r="JJ492" s="56" t="str">
        <f t="shared" si="1558"/>
        <v>-</v>
      </c>
      <c r="JK492" s="56" t="str">
        <f t="shared" si="1559"/>
        <v>-</v>
      </c>
      <c r="JL492" s="56" t="str">
        <f t="shared" si="1560"/>
        <v>-</v>
      </c>
      <c r="JM492" s="56" t="str">
        <f t="shared" si="1561"/>
        <v>-</v>
      </c>
      <c r="JN492" s="56" t="str">
        <f t="shared" si="1562"/>
        <v>-</v>
      </c>
      <c r="JO492" s="56" t="str">
        <f t="shared" si="1563"/>
        <v>-</v>
      </c>
      <c r="JP492" s="56" t="str">
        <f t="shared" si="1564"/>
        <v>-</v>
      </c>
      <c r="JQ492" s="56" t="str">
        <f t="shared" si="1565"/>
        <v>-</v>
      </c>
      <c r="JR492" s="56" t="str">
        <f t="shared" si="1566"/>
        <v>-</v>
      </c>
      <c r="JS492" s="56" t="str">
        <f t="shared" si="1567"/>
        <v>-</v>
      </c>
      <c r="JT492" s="56" t="str">
        <f t="shared" si="1568"/>
        <v>-</v>
      </c>
      <c r="JU492" s="56" t="str">
        <f t="shared" si="1569"/>
        <v>-</v>
      </c>
      <c r="JV492" s="56" t="str">
        <f t="shared" si="1570"/>
        <v>-</v>
      </c>
      <c r="JW492" s="56" t="str">
        <f t="shared" si="1571"/>
        <v>-</v>
      </c>
      <c r="JX492" s="56" t="str">
        <f t="shared" si="1572"/>
        <v>-</v>
      </c>
      <c r="JY492" s="56" t="str">
        <f t="shared" si="1573"/>
        <v>-</v>
      </c>
      <c r="JZ492" s="56" t="str">
        <f t="shared" si="1574"/>
        <v>-</v>
      </c>
      <c r="KA492" s="444" t="s">
        <v>1247</v>
      </c>
      <c r="KB492" s="360">
        <f>IF(ISNUMBER(INDEX($EQ$15:$GK$521,$B492,EO$11)),MAX(KB$14:KB491)+1,0)</f>
        <v>0</v>
      </c>
      <c r="KC492" s="360" t="str">
        <f t="shared" si="1672"/>
        <v/>
      </c>
      <c r="KD492" s="373" t="s">
        <v>2</v>
      </c>
      <c r="KE492" s="215"/>
      <c r="KF492" s="60"/>
      <c r="KG492" s="60"/>
      <c r="KH492" s="60"/>
      <c r="KI492" s="60"/>
      <c r="KJ492" s="60"/>
      <c r="KK492" s="60"/>
      <c r="KL492" s="60"/>
      <c r="KM492" s="60"/>
      <c r="KN492" s="60"/>
      <c r="KO492" s="60"/>
      <c r="KP492" s="60"/>
      <c r="KQ492" s="60"/>
      <c r="KR492" s="60"/>
      <c r="KS492" s="60"/>
      <c r="KT492" s="60"/>
      <c r="KU492" s="60"/>
      <c r="KV492" s="60"/>
      <c r="KW492" s="60"/>
      <c r="KX492" s="60"/>
      <c r="KY492" s="60"/>
      <c r="KZ492" s="283" t="str">
        <f t="shared" si="1575"/>
        <v/>
      </c>
      <c r="LA492" s="26"/>
      <c r="LB492" s="18"/>
      <c r="LC492" s="18"/>
      <c r="LD492" s="18"/>
      <c r="LE492" s="18"/>
      <c r="LF492" s="18"/>
      <c r="LG492" s="18"/>
      <c r="LH492" s="18"/>
      <c r="LI492" s="18"/>
      <c r="LJ492" s="18"/>
      <c r="LK492" s="18"/>
      <c r="LL492" s="18"/>
      <c r="LM492" s="18"/>
      <c r="LN492" s="63"/>
      <c r="LO492" s="251">
        <f t="shared" si="1576"/>
        <v>0</v>
      </c>
      <c r="LP492" s="251">
        <f t="shared" si="1577"/>
        <v>0</v>
      </c>
      <c r="LQ492" s="251">
        <f t="shared" si="1578"/>
        <v>0</v>
      </c>
      <c r="LR492" s="251">
        <f t="shared" si="1579"/>
        <v>0</v>
      </c>
      <c r="LS492" s="251">
        <f t="shared" si="1580"/>
        <v>0</v>
      </c>
      <c r="LT492" s="251">
        <f t="shared" si="1581"/>
        <v>0</v>
      </c>
      <c r="LU492" s="251">
        <f t="shared" si="1582"/>
        <v>0</v>
      </c>
      <c r="LV492" s="251">
        <f t="shared" si="1583"/>
        <v>0</v>
      </c>
      <c r="LW492" s="251">
        <f t="shared" si="1584"/>
        <v>0</v>
      </c>
      <c r="LX492" s="251">
        <f t="shared" si="1585"/>
        <v>0</v>
      </c>
      <c r="LY492" s="251">
        <f t="shared" si="1586"/>
        <v>0</v>
      </c>
      <c r="LZ492" s="251">
        <f t="shared" si="1587"/>
        <v>0</v>
      </c>
      <c r="MA492" s="63" t="str">
        <f t="shared" si="1588"/>
        <v/>
      </c>
      <c r="MB492" s="63" t="str">
        <f t="shared" si="1480"/>
        <v/>
      </c>
      <c r="MC492" s="63">
        <f t="shared" si="1481"/>
        <v>478</v>
      </c>
      <c r="MD492" s="63" t="str">
        <f t="shared" si="1482"/>
        <v/>
      </c>
      <c r="ME492" s="63" t="str">
        <f t="shared" si="1483"/>
        <v/>
      </c>
      <c r="MF492" s="315" t="str">
        <f t="shared" si="1589"/>
        <v/>
      </c>
      <c r="MG492" s="315">
        <f>IF(ISNUMBER(MATCH(EO492,$ME$15:$ME$520,0)),0,MAX(MG$14:MG491)+1)</f>
        <v>0</v>
      </c>
      <c r="MH492" s="315" t="str">
        <f t="shared" si="1590"/>
        <v/>
      </c>
      <c r="MI492" s="369"/>
      <c r="MJ492" s="68"/>
      <c r="MK492" s="18"/>
      <c r="ML492" s="242"/>
      <c r="MM492" s="242"/>
      <c r="MN492" s="59"/>
      <c r="MO492" s="59"/>
      <c r="MP492" s="285"/>
      <c r="MQ492" s="59"/>
      <c r="MR492" s="59"/>
      <c r="MS492" s="285"/>
      <c r="MT492" s="59"/>
      <c r="MU492" s="285"/>
      <c r="MV492" s="59"/>
      <c r="MW492" s="59"/>
      <c r="MX492" s="59"/>
      <c r="MY492" s="59"/>
      <c r="MZ492" s="59"/>
      <c r="NA492" s="59"/>
      <c r="NB492" s="59"/>
      <c r="NC492" s="59"/>
      <c r="ND492" s="59"/>
      <c r="NE492" s="59"/>
      <c r="NF492" s="59"/>
      <c r="NG492" s="59"/>
      <c r="NH492" s="59"/>
      <c r="NI492" s="59"/>
      <c r="NJ492" s="59"/>
      <c r="NK492" s="59"/>
      <c r="NL492" s="454"/>
      <c r="NM492" s="454"/>
      <c r="NN492" s="59"/>
      <c r="NO492" s="18"/>
      <c r="NP492" s="18"/>
      <c r="NQ492" s="18"/>
      <c r="NR492" s="18"/>
      <c r="NS492" s="18"/>
      <c r="NT492" s="18"/>
      <c r="NU492" s="18"/>
      <c r="NV492" s="18"/>
      <c r="NW492" s="18"/>
      <c r="NX492" s="18"/>
      <c r="NY492" s="18"/>
      <c r="NZ492" s="18"/>
      <c r="OA492" s="18"/>
      <c r="OB492" s="18"/>
      <c r="OC492" s="18"/>
      <c r="OZ492" s="59"/>
      <c r="PA492" s="251" t="str">
        <f t="shared" si="1591"/>
        <v/>
      </c>
      <c r="PB492" s="251" t="str">
        <f t="shared" si="1592"/>
        <v/>
      </c>
      <c r="PC492" s="251" t="str">
        <f t="shared" si="1593"/>
        <v/>
      </c>
      <c r="PD492" s="251" t="str">
        <f t="shared" si="1594"/>
        <v/>
      </c>
      <c r="PE492" s="251" t="str">
        <f t="shared" si="1595"/>
        <v/>
      </c>
      <c r="PF492" s="251" t="str">
        <f t="shared" si="1596"/>
        <v/>
      </c>
      <c r="PG492" s="251" t="str">
        <f t="shared" si="1597"/>
        <v/>
      </c>
      <c r="PH492" s="251" t="str">
        <f t="shared" si="1598"/>
        <v/>
      </c>
      <c r="PI492" s="251" t="str">
        <f t="shared" si="1599"/>
        <v/>
      </c>
      <c r="PJ492" s="251" t="str">
        <f t="shared" si="1600"/>
        <v/>
      </c>
      <c r="PK492" s="251" t="str">
        <f t="shared" si="1601"/>
        <v/>
      </c>
      <c r="PL492" s="251" t="str">
        <f t="shared" si="1602"/>
        <v/>
      </c>
      <c r="PM492" s="251" t="str">
        <f t="shared" si="1603"/>
        <v/>
      </c>
      <c r="PN492" s="251" t="str">
        <f t="shared" si="1604"/>
        <v/>
      </c>
      <c r="PO492" s="251" t="str">
        <f t="shared" si="1605"/>
        <v/>
      </c>
      <c r="PP492" s="251" t="str">
        <f t="shared" si="1606"/>
        <v/>
      </c>
      <c r="PQ492" s="251" t="str">
        <f t="shared" si="1607"/>
        <v/>
      </c>
      <c r="PR492" s="251" t="str">
        <f t="shared" si="1608"/>
        <v/>
      </c>
      <c r="PS492" s="251" t="str">
        <f t="shared" si="1609"/>
        <v/>
      </c>
      <c r="PT492" s="251" t="str">
        <f t="shared" si="1610"/>
        <v/>
      </c>
      <c r="PU492" s="251" t="str">
        <f t="shared" si="1611"/>
        <v/>
      </c>
      <c r="PV492" s="251" t="str">
        <f t="shared" si="1612"/>
        <v/>
      </c>
      <c r="PW492" s="251" t="str">
        <f t="shared" si="1613"/>
        <v/>
      </c>
      <c r="PX492" s="251" t="str">
        <f t="shared" si="1614"/>
        <v/>
      </c>
      <c r="PY492" s="251" t="str">
        <f t="shared" si="1615"/>
        <v/>
      </c>
      <c r="PZ492" s="251" t="str">
        <f t="shared" si="1616"/>
        <v/>
      </c>
      <c r="QA492" s="251" t="str">
        <f t="shared" si="1617"/>
        <v/>
      </c>
      <c r="QB492" s="251" t="str">
        <f t="shared" si="1618"/>
        <v/>
      </c>
      <c r="QC492" s="251" t="str">
        <f t="shared" si="1619"/>
        <v/>
      </c>
      <c r="QD492" s="251" t="str">
        <f t="shared" si="1620"/>
        <v/>
      </c>
      <c r="QE492" s="251" t="str">
        <f t="shared" si="1621"/>
        <v/>
      </c>
      <c r="QF492" s="63">
        <f t="shared" si="1622"/>
        <v>0</v>
      </c>
      <c r="QG492" s="59"/>
      <c r="QH492" s="59"/>
      <c r="QI492" s="59"/>
      <c r="QJ492" s="59"/>
      <c r="QK492" s="59"/>
      <c r="QL492" s="59"/>
      <c r="QM492" s="59"/>
      <c r="QN492" s="59"/>
    </row>
    <row r="493" spans="1:456" ht="6.75" customHeight="1" x14ac:dyDescent="0.25">
      <c r="A493" s="68"/>
      <c r="B493" s="389" t="str">
        <f t="shared" si="1484"/>
        <v/>
      </c>
      <c r="C493" s="72"/>
      <c r="D493" s="188"/>
      <c r="E493" s="59"/>
      <c r="F493" s="229"/>
      <c r="G493" s="295"/>
      <c r="H493" s="295"/>
      <c r="I493" s="229"/>
      <c r="J493" s="295"/>
      <c r="K493" s="295"/>
      <c r="L493" s="229"/>
      <c r="M493" s="295"/>
      <c r="N493" s="295"/>
      <c r="O493" s="229"/>
      <c r="P493" s="295"/>
      <c r="Q493" s="295"/>
      <c r="R493" s="229"/>
      <c r="S493" s="230"/>
      <c r="T493" s="231"/>
      <c r="U493" s="229"/>
      <c r="V493" s="230"/>
      <c r="W493" s="231"/>
      <c r="X493" s="229"/>
      <c r="Y493" s="230"/>
      <c r="Z493" s="231"/>
      <c r="AA493" s="229"/>
      <c r="AB493" s="295"/>
      <c r="AC493" s="295"/>
      <c r="AD493" s="229"/>
      <c r="AE493" s="295"/>
      <c r="AF493" s="295"/>
      <c r="AG493" s="229"/>
      <c r="AH493" s="295"/>
      <c r="AI493" s="295"/>
      <c r="AJ493" s="229"/>
      <c r="AK493" s="295"/>
      <c r="AL493" s="295"/>
      <c r="AM493" s="229"/>
      <c r="AN493" s="295"/>
      <c r="AO493" s="295"/>
      <c r="AP493" s="243"/>
      <c r="AQ493" s="295"/>
      <c r="AR493" s="290"/>
      <c r="AS493" s="243"/>
      <c r="AT493" s="295"/>
      <c r="AU493" s="290"/>
      <c r="AV493" s="229"/>
      <c r="AW493" s="230"/>
      <c r="AX493" s="231"/>
      <c r="AY493" s="229"/>
      <c r="AZ493" s="230"/>
      <c r="BA493" s="231"/>
      <c r="BB493" s="229"/>
      <c r="BC493" s="230"/>
      <c r="BD493" s="231"/>
      <c r="BE493" s="229"/>
      <c r="BF493" s="230"/>
      <c r="BG493" s="231"/>
      <c r="BH493" s="229"/>
      <c r="BI493" s="230"/>
      <c r="BJ493" s="231"/>
      <c r="BK493" s="243"/>
      <c r="BL493" s="230"/>
      <c r="BM493" s="231"/>
      <c r="BN493" s="243"/>
      <c r="BO493" s="230"/>
      <c r="BP493" s="231"/>
      <c r="BQ493" s="229"/>
      <c r="BR493" s="230"/>
      <c r="BS493" s="231"/>
      <c r="BT493" s="229"/>
      <c r="BU493" s="230"/>
      <c r="BV493" s="231"/>
      <c r="BW493" s="229"/>
      <c r="BX493" s="230"/>
      <c r="BY493" s="231"/>
      <c r="BZ493" s="229"/>
      <c r="CA493" s="230"/>
      <c r="CB493" s="231"/>
      <c r="CC493" s="229"/>
      <c r="CD493" s="230"/>
      <c r="CE493" s="231"/>
      <c r="CF493" s="331"/>
      <c r="CG493" s="332"/>
      <c r="CH493" s="385"/>
      <c r="CI493" s="331"/>
      <c r="CJ493" s="332"/>
      <c r="CK493" s="385"/>
      <c r="CL493" s="243"/>
      <c r="CM493" s="230"/>
      <c r="CN493" s="354"/>
      <c r="CO493" s="243"/>
      <c r="CP493" s="230"/>
      <c r="CQ493" s="231"/>
      <c r="CR493" s="331"/>
      <c r="CS493" s="332"/>
      <c r="CT493" s="333"/>
      <c r="CU493" s="229"/>
      <c r="CV493" s="230"/>
      <c r="CW493" s="231"/>
      <c r="CX493" s="331"/>
      <c r="CY493" s="332"/>
      <c r="CZ493" s="333"/>
      <c r="DA493" s="331"/>
      <c r="DB493" s="332"/>
      <c r="DC493" s="333"/>
      <c r="DD493" s="331"/>
      <c r="DE493" s="332"/>
      <c r="DF493" s="333"/>
      <c r="DG493" s="331"/>
      <c r="DH493" s="332"/>
      <c r="DI493" s="333"/>
      <c r="DJ493" s="229"/>
      <c r="DK493" s="230"/>
      <c r="DL493" s="231"/>
      <c r="DM493" s="229"/>
      <c r="DN493" s="230"/>
      <c r="DO493" s="231"/>
      <c r="DP493" s="331"/>
      <c r="DQ493" s="332"/>
      <c r="DR493" s="333"/>
      <c r="DS493" s="331"/>
      <c r="DT493" s="332"/>
      <c r="DU493" s="333"/>
      <c r="DV493" s="331"/>
      <c r="DW493" s="332"/>
      <c r="DX493" s="333"/>
      <c r="DY493" s="331"/>
      <c r="DZ493" s="332"/>
      <c r="EA493" s="333"/>
      <c r="EB493" s="331"/>
      <c r="EC493" s="332"/>
      <c r="ED493" s="333"/>
      <c r="EE493" s="331"/>
      <c r="EF493" s="332"/>
      <c r="EG493" s="333"/>
      <c r="EH493" s="229"/>
      <c r="EI493" s="230"/>
      <c r="EJ493" s="231"/>
      <c r="EK493" s="229"/>
      <c r="EL493" s="230"/>
      <c r="EM493" s="231"/>
      <c r="EN493" s="244"/>
      <c r="EO493" s="269" t="str">
        <f t="shared" si="1485"/>
        <v/>
      </c>
      <c r="EP493" s="444" t="s">
        <v>1247</v>
      </c>
      <c r="EQ493" s="360" t="str">
        <f t="shared" si="1623"/>
        <v/>
      </c>
      <c r="ER493" s="360" t="str">
        <f t="shared" si="1624"/>
        <v/>
      </c>
      <c r="ES493" s="360" t="str">
        <f t="shared" si="1625"/>
        <v/>
      </c>
      <c r="ET493" s="360" t="str">
        <f t="shared" si="1626"/>
        <v/>
      </c>
      <c r="EU493" s="360" t="str">
        <f t="shared" si="1627"/>
        <v/>
      </c>
      <c r="EV493" s="360" t="str">
        <f t="shared" si="1628"/>
        <v/>
      </c>
      <c r="EW493" s="360" t="str">
        <f t="shared" si="1629"/>
        <v/>
      </c>
      <c r="EX493" s="360" t="str">
        <f t="shared" si="1630"/>
        <v/>
      </c>
      <c r="EY493" s="360" t="str">
        <f t="shared" si="1631"/>
        <v/>
      </c>
      <c r="EZ493" s="360" t="str">
        <f t="shared" si="1632"/>
        <v/>
      </c>
      <c r="FA493" s="360" t="str">
        <f t="shared" si="1633"/>
        <v/>
      </c>
      <c r="FB493" s="360" t="str">
        <f t="shared" si="1634"/>
        <v/>
      </c>
      <c r="FC493" s="360" t="str">
        <f t="shared" si="1635"/>
        <v/>
      </c>
      <c r="FD493" s="360" t="str">
        <f t="shared" si="1636"/>
        <v/>
      </c>
      <c r="FE493" s="360" t="str">
        <f t="shared" si="1637"/>
        <v/>
      </c>
      <c r="FF493" s="360" t="str">
        <f t="shared" si="1638"/>
        <v/>
      </c>
      <c r="FG493" s="360" t="str">
        <f t="shared" si="1639"/>
        <v/>
      </c>
      <c r="FH493" s="360" t="str">
        <f t="shared" si="1640"/>
        <v/>
      </c>
      <c r="FI493" s="360" t="str">
        <f t="shared" si="1641"/>
        <v/>
      </c>
      <c r="FJ493" s="360" t="str">
        <f t="shared" si="1642"/>
        <v/>
      </c>
      <c r="FK493" s="360" t="str">
        <f t="shared" si="1643"/>
        <v/>
      </c>
      <c r="FL493" s="360" t="str">
        <f t="shared" si="1644"/>
        <v/>
      </c>
      <c r="FM493" s="360" t="str">
        <f t="shared" si="1645"/>
        <v/>
      </c>
      <c r="FN493" s="360" t="str">
        <f t="shared" si="1646"/>
        <v/>
      </c>
      <c r="FO493" s="360" t="str">
        <f t="shared" si="1647"/>
        <v/>
      </c>
      <c r="FP493" s="360" t="str">
        <f t="shared" si="1648"/>
        <v/>
      </c>
      <c r="FQ493" s="360" t="str">
        <f t="shared" si="1649"/>
        <v/>
      </c>
      <c r="FR493" s="360" t="str">
        <f t="shared" si="1650"/>
        <v/>
      </c>
      <c r="FS493" s="360" t="str">
        <f t="shared" si="1651"/>
        <v/>
      </c>
      <c r="FT493" s="360" t="str">
        <f t="shared" si="1486"/>
        <v/>
      </c>
      <c r="FU493" s="360" t="str">
        <f t="shared" si="1652"/>
        <v/>
      </c>
      <c r="FV493" s="360" t="str">
        <f t="shared" si="1653"/>
        <v/>
      </c>
      <c r="FW493" s="360" t="str">
        <f t="shared" si="1654"/>
        <v/>
      </c>
      <c r="FX493" s="360" t="str">
        <f t="shared" si="1655"/>
        <v/>
      </c>
      <c r="FY493" s="360" t="str">
        <f t="shared" si="1656"/>
        <v/>
      </c>
      <c r="FZ493" s="360" t="str">
        <f t="shared" si="1657"/>
        <v/>
      </c>
      <c r="GA493" s="360" t="str">
        <f t="shared" si="1658"/>
        <v/>
      </c>
      <c r="GB493" s="360" t="str">
        <f t="shared" si="1659"/>
        <v/>
      </c>
      <c r="GC493" s="360" t="str">
        <f t="shared" si="1660"/>
        <v/>
      </c>
      <c r="GD493" s="360" t="str">
        <f t="shared" si="1661"/>
        <v/>
      </c>
      <c r="GE493" s="360" t="str">
        <f t="shared" si="1662"/>
        <v/>
      </c>
      <c r="GF493" s="360" t="str">
        <f t="shared" si="1663"/>
        <v/>
      </c>
      <c r="GG493" s="360" t="str">
        <f t="shared" si="1664"/>
        <v/>
      </c>
      <c r="GH493" s="360" t="str">
        <f t="shared" si="1665"/>
        <v/>
      </c>
      <c r="GI493" s="360" t="str">
        <f t="shared" si="1666"/>
        <v/>
      </c>
      <c r="GJ493" s="360" t="str">
        <f t="shared" si="1667"/>
        <v/>
      </c>
      <c r="GK493" s="444" t="s">
        <v>1247</v>
      </c>
      <c r="GL493" s="361" t="str">
        <f t="shared" si="1487"/>
        <v>-</v>
      </c>
      <c r="GM493" s="361" t="str">
        <f t="shared" si="1488"/>
        <v>-</v>
      </c>
      <c r="GN493" s="361" t="str">
        <f t="shared" si="1489"/>
        <v>-</v>
      </c>
      <c r="GO493" s="361" t="str">
        <f t="shared" si="1490"/>
        <v>-</v>
      </c>
      <c r="GP493" s="361" t="str">
        <f t="shared" si="1491"/>
        <v>-</v>
      </c>
      <c r="GQ493" s="361" t="str">
        <f t="shared" si="1492"/>
        <v>-</v>
      </c>
      <c r="GR493" s="361" t="str">
        <f t="shared" si="1493"/>
        <v>-</v>
      </c>
      <c r="GS493" s="361" t="str">
        <f t="shared" si="1494"/>
        <v>-</v>
      </c>
      <c r="GT493" s="361" t="str">
        <f t="shared" si="1495"/>
        <v>-</v>
      </c>
      <c r="GU493" s="361" t="str">
        <f t="shared" si="1496"/>
        <v>-</v>
      </c>
      <c r="GV493" s="361" t="str">
        <f t="shared" si="1497"/>
        <v>-</v>
      </c>
      <c r="GW493" s="361" t="str">
        <f t="shared" si="1498"/>
        <v>-</v>
      </c>
      <c r="GX493" s="361" t="str">
        <f t="shared" si="1499"/>
        <v>-</v>
      </c>
      <c r="GY493" s="361" t="str">
        <f t="shared" si="1500"/>
        <v>-</v>
      </c>
      <c r="GZ493" s="361" t="str">
        <f t="shared" si="1501"/>
        <v>-</v>
      </c>
      <c r="HA493" s="361" t="str">
        <f t="shared" si="1502"/>
        <v>-</v>
      </c>
      <c r="HB493" s="361" t="str">
        <f t="shared" si="1503"/>
        <v>-</v>
      </c>
      <c r="HC493" s="361" t="str">
        <f t="shared" si="1504"/>
        <v>-</v>
      </c>
      <c r="HD493" s="361" t="str">
        <f t="shared" si="1505"/>
        <v>-</v>
      </c>
      <c r="HE493" s="361" t="str">
        <f t="shared" si="1506"/>
        <v>-</v>
      </c>
      <c r="HF493" s="361" t="str">
        <f t="shared" si="1507"/>
        <v>-</v>
      </c>
      <c r="HG493" s="361" t="str">
        <f t="shared" si="1508"/>
        <v>-</v>
      </c>
      <c r="HH493" s="361" t="str">
        <f t="shared" si="1509"/>
        <v>-</v>
      </c>
      <c r="HI493" s="361" t="str">
        <f t="shared" si="1510"/>
        <v>-</v>
      </c>
      <c r="HJ493" s="361" t="str">
        <f t="shared" si="1511"/>
        <v>-</v>
      </c>
      <c r="HK493" s="361" t="str">
        <f t="shared" si="1512"/>
        <v>-</v>
      </c>
      <c r="HL493" s="361" t="str">
        <f t="shared" si="1513"/>
        <v>-</v>
      </c>
      <c r="HM493" s="361" t="str">
        <f t="shared" si="1514"/>
        <v>-</v>
      </c>
      <c r="HN493" s="361" t="str">
        <f t="shared" si="1515"/>
        <v>-</v>
      </c>
      <c r="HO493" s="361" t="str">
        <f t="shared" si="1516"/>
        <v>-</v>
      </c>
      <c r="HP493" s="361" t="str">
        <f t="shared" si="1517"/>
        <v>-</v>
      </c>
      <c r="HQ493" s="361" t="str">
        <f t="shared" si="1518"/>
        <v>-</v>
      </c>
      <c r="HR493" s="361" t="str">
        <f t="shared" si="1519"/>
        <v>-</v>
      </c>
      <c r="HS493" s="361" t="str">
        <f t="shared" si="1520"/>
        <v>-</v>
      </c>
      <c r="HT493" s="361" t="str">
        <f t="shared" si="1521"/>
        <v>-</v>
      </c>
      <c r="HU493" s="361" t="str">
        <f t="shared" si="1522"/>
        <v>-</v>
      </c>
      <c r="HV493" s="361" t="str">
        <f t="shared" si="1523"/>
        <v>-</v>
      </c>
      <c r="HW493" s="361" t="str">
        <f t="shared" si="1524"/>
        <v>-</v>
      </c>
      <c r="HX493" s="361" t="str">
        <f t="shared" si="1525"/>
        <v>-</v>
      </c>
      <c r="HY493" s="361" t="str">
        <f t="shared" si="1526"/>
        <v>-</v>
      </c>
      <c r="HZ493" s="361" t="str">
        <f t="shared" si="1527"/>
        <v>-</v>
      </c>
      <c r="IA493" s="361" t="str">
        <f t="shared" si="1528"/>
        <v>-</v>
      </c>
      <c r="IB493" s="361" t="str">
        <f t="shared" si="1529"/>
        <v>-</v>
      </c>
      <c r="IC493" s="361" t="str">
        <f t="shared" si="1530"/>
        <v>-</v>
      </c>
      <c r="ID493" s="361" t="str">
        <f t="shared" si="1531"/>
        <v>-</v>
      </c>
      <c r="IE493" s="361" t="str">
        <f t="shared" si="1532"/>
        <v>-</v>
      </c>
      <c r="IF493" s="444" t="s">
        <v>1247</v>
      </c>
      <c r="IG493" s="56" t="str">
        <f t="shared" si="1668"/>
        <v>-</v>
      </c>
      <c r="IH493" s="56" t="str">
        <f t="shared" si="1669"/>
        <v>-</v>
      </c>
      <c r="II493" s="56" t="str">
        <f t="shared" si="1670"/>
        <v>-</v>
      </c>
      <c r="IJ493" s="56" t="str">
        <f t="shared" si="1671"/>
        <v>-</v>
      </c>
      <c r="IK493" s="56" t="str">
        <f t="shared" si="1533"/>
        <v>-</v>
      </c>
      <c r="IL493" s="56" t="str">
        <f t="shared" si="1534"/>
        <v>-</v>
      </c>
      <c r="IM493" s="56" t="str">
        <f t="shared" si="1535"/>
        <v>-</v>
      </c>
      <c r="IN493" s="56" t="str">
        <f t="shared" si="1536"/>
        <v>-</v>
      </c>
      <c r="IO493" s="56" t="str">
        <f t="shared" si="1537"/>
        <v>-</v>
      </c>
      <c r="IP493" s="56" t="str">
        <f t="shared" si="1538"/>
        <v>-</v>
      </c>
      <c r="IQ493" s="56" t="str">
        <f t="shared" si="1539"/>
        <v>-</v>
      </c>
      <c r="IR493" s="56" t="str">
        <f t="shared" si="1540"/>
        <v>-</v>
      </c>
      <c r="IS493" s="56" t="str">
        <f t="shared" si="1541"/>
        <v>-</v>
      </c>
      <c r="IT493" s="56" t="str">
        <f t="shared" si="1542"/>
        <v>-</v>
      </c>
      <c r="IU493" s="56" t="str">
        <f t="shared" si="1543"/>
        <v>-</v>
      </c>
      <c r="IV493" s="56" t="str">
        <f t="shared" si="1544"/>
        <v>-</v>
      </c>
      <c r="IW493" s="56" t="str">
        <f t="shared" si="1545"/>
        <v>-</v>
      </c>
      <c r="IX493" s="56" t="str">
        <f t="shared" si="1546"/>
        <v>-</v>
      </c>
      <c r="IY493" s="56" t="str">
        <f t="shared" si="1547"/>
        <v>-</v>
      </c>
      <c r="IZ493" s="56" t="str">
        <f t="shared" si="1548"/>
        <v>-</v>
      </c>
      <c r="JA493" s="56" t="str">
        <f t="shared" si="1549"/>
        <v>-</v>
      </c>
      <c r="JB493" s="56" t="str">
        <f t="shared" si="1550"/>
        <v>-</v>
      </c>
      <c r="JC493" s="56" t="str">
        <f t="shared" si="1551"/>
        <v>-</v>
      </c>
      <c r="JD493" s="56" t="str">
        <f t="shared" si="1552"/>
        <v>-</v>
      </c>
      <c r="JE493" s="56" t="str">
        <f t="shared" si="1553"/>
        <v>-</v>
      </c>
      <c r="JF493" s="56" t="str">
        <f t="shared" si="1554"/>
        <v>-</v>
      </c>
      <c r="JG493" s="56" t="str">
        <f t="shared" si="1555"/>
        <v>-</v>
      </c>
      <c r="JH493" s="56" t="str">
        <f t="shared" si="1556"/>
        <v>-</v>
      </c>
      <c r="JI493" s="56" t="str">
        <f t="shared" si="1557"/>
        <v>-</v>
      </c>
      <c r="JJ493" s="56" t="str">
        <f t="shared" si="1558"/>
        <v>-</v>
      </c>
      <c r="JK493" s="56" t="str">
        <f t="shared" si="1559"/>
        <v>-</v>
      </c>
      <c r="JL493" s="56" t="str">
        <f t="shared" si="1560"/>
        <v>-</v>
      </c>
      <c r="JM493" s="56" t="str">
        <f t="shared" si="1561"/>
        <v>-</v>
      </c>
      <c r="JN493" s="56" t="str">
        <f t="shared" si="1562"/>
        <v>-</v>
      </c>
      <c r="JO493" s="56" t="str">
        <f t="shared" si="1563"/>
        <v>-</v>
      </c>
      <c r="JP493" s="56" t="str">
        <f t="shared" si="1564"/>
        <v>-</v>
      </c>
      <c r="JQ493" s="56" t="str">
        <f t="shared" si="1565"/>
        <v>-</v>
      </c>
      <c r="JR493" s="56" t="str">
        <f t="shared" si="1566"/>
        <v>-</v>
      </c>
      <c r="JS493" s="56" t="str">
        <f t="shared" si="1567"/>
        <v>-</v>
      </c>
      <c r="JT493" s="56" t="str">
        <f t="shared" si="1568"/>
        <v>-</v>
      </c>
      <c r="JU493" s="56" t="str">
        <f t="shared" si="1569"/>
        <v>-</v>
      </c>
      <c r="JV493" s="56" t="str">
        <f t="shared" si="1570"/>
        <v>-</v>
      </c>
      <c r="JW493" s="56" t="str">
        <f t="shared" si="1571"/>
        <v>-</v>
      </c>
      <c r="JX493" s="56" t="str">
        <f t="shared" si="1572"/>
        <v>-</v>
      </c>
      <c r="JY493" s="56" t="str">
        <f t="shared" si="1573"/>
        <v>-</v>
      </c>
      <c r="JZ493" s="56" t="str">
        <f t="shared" si="1574"/>
        <v>-</v>
      </c>
      <c r="KA493" s="444" t="s">
        <v>1247</v>
      </c>
      <c r="KB493" s="360">
        <f>IF(ISNUMBER(INDEX($EQ$15:$GK$521,$B493,EO$11)),MAX(KB$14:KB492)+1,0)</f>
        <v>0</v>
      </c>
      <c r="KC493" s="360" t="str">
        <f t="shared" si="1672"/>
        <v/>
      </c>
      <c r="KD493" s="373" t="s">
        <v>2</v>
      </c>
      <c r="KE493" s="215"/>
      <c r="KF493" s="60"/>
      <c r="KG493" s="60"/>
      <c r="KH493" s="60"/>
      <c r="KI493" s="60"/>
      <c r="KJ493" s="60"/>
      <c r="KK493" s="60"/>
      <c r="KL493" s="60"/>
      <c r="KM493" s="60"/>
      <c r="KN493" s="60"/>
      <c r="KO493" s="60"/>
      <c r="KP493" s="60"/>
      <c r="KQ493" s="60"/>
      <c r="KR493" s="60"/>
      <c r="KS493" s="60"/>
      <c r="KT493" s="60"/>
      <c r="KU493" s="60"/>
      <c r="KV493" s="60"/>
      <c r="KW493" s="60"/>
      <c r="KX493" s="60"/>
      <c r="KY493" s="60"/>
      <c r="KZ493" s="283" t="str">
        <f t="shared" si="1575"/>
        <v/>
      </c>
      <c r="LA493" s="26"/>
      <c r="LB493" s="18"/>
      <c r="LC493" s="18"/>
      <c r="LD493" s="18"/>
      <c r="LE493" s="18"/>
      <c r="LF493" s="18"/>
      <c r="LG493" s="18"/>
      <c r="LH493" s="18"/>
      <c r="LI493" s="18"/>
      <c r="LJ493" s="18"/>
      <c r="LK493" s="18"/>
      <c r="LL493" s="18"/>
      <c r="LM493" s="18"/>
      <c r="LN493" s="63"/>
      <c r="LO493" s="251">
        <f t="shared" si="1576"/>
        <v>0</v>
      </c>
      <c r="LP493" s="251">
        <f t="shared" si="1577"/>
        <v>0</v>
      </c>
      <c r="LQ493" s="251">
        <f t="shared" si="1578"/>
        <v>0</v>
      </c>
      <c r="LR493" s="251">
        <f t="shared" si="1579"/>
        <v>0</v>
      </c>
      <c r="LS493" s="251">
        <f t="shared" si="1580"/>
        <v>0</v>
      </c>
      <c r="LT493" s="251">
        <f t="shared" si="1581"/>
        <v>0</v>
      </c>
      <c r="LU493" s="251">
        <f t="shared" si="1582"/>
        <v>0</v>
      </c>
      <c r="LV493" s="251">
        <f t="shared" si="1583"/>
        <v>0</v>
      </c>
      <c r="LW493" s="251">
        <f t="shared" si="1584"/>
        <v>0</v>
      </c>
      <c r="LX493" s="251">
        <f t="shared" si="1585"/>
        <v>0</v>
      </c>
      <c r="LY493" s="251">
        <f t="shared" si="1586"/>
        <v>0</v>
      </c>
      <c r="LZ493" s="251">
        <f t="shared" si="1587"/>
        <v>0</v>
      </c>
      <c r="MA493" s="63" t="str">
        <f t="shared" si="1588"/>
        <v/>
      </c>
      <c r="MB493" s="63" t="str">
        <f t="shared" si="1480"/>
        <v/>
      </c>
      <c r="MC493" s="63">
        <f t="shared" si="1481"/>
        <v>479</v>
      </c>
      <c r="MD493" s="63" t="str">
        <f t="shared" si="1482"/>
        <v/>
      </c>
      <c r="ME493" s="63" t="str">
        <f t="shared" si="1483"/>
        <v/>
      </c>
      <c r="MF493" s="315" t="str">
        <f t="shared" si="1589"/>
        <v/>
      </c>
      <c r="MG493" s="315">
        <f>IF(ISNUMBER(MATCH(EO493,$ME$15:$ME$520,0)),0,MAX(MG$14:MG492)+1)</f>
        <v>0</v>
      </c>
      <c r="MH493" s="315" t="str">
        <f t="shared" si="1590"/>
        <v/>
      </c>
      <c r="MI493" s="369"/>
      <c r="MJ493" s="68"/>
      <c r="MK493" s="18"/>
      <c r="ML493" s="242"/>
      <c r="MM493" s="242"/>
      <c r="MN493" s="59"/>
      <c r="MO493" s="59"/>
      <c r="MP493" s="285"/>
      <c r="MQ493" s="59"/>
      <c r="MR493" s="59"/>
      <c r="MS493" s="285"/>
      <c r="MT493" s="59"/>
      <c r="MU493" s="285"/>
      <c r="MV493" s="59"/>
      <c r="MW493" s="59"/>
      <c r="MX493" s="59"/>
      <c r="MY493" s="59"/>
      <c r="MZ493" s="59"/>
      <c r="NA493" s="59"/>
      <c r="NB493" s="59"/>
      <c r="NC493" s="59"/>
      <c r="ND493" s="59"/>
      <c r="NE493" s="59"/>
      <c r="NF493" s="59"/>
      <c r="NG493" s="59"/>
      <c r="NH493" s="59"/>
      <c r="NI493" s="59"/>
      <c r="NJ493" s="59"/>
      <c r="NK493" s="59"/>
      <c r="NL493" s="454"/>
      <c r="NM493" s="454"/>
      <c r="NN493" s="59"/>
      <c r="NO493" s="18"/>
      <c r="NP493" s="18"/>
      <c r="NQ493" s="18"/>
      <c r="NR493" s="18"/>
      <c r="NS493" s="18"/>
      <c r="NT493" s="18"/>
      <c r="NU493" s="18"/>
      <c r="NV493" s="18"/>
      <c r="NW493" s="18"/>
      <c r="NX493" s="18"/>
      <c r="NY493" s="18"/>
      <c r="NZ493" s="18"/>
      <c r="OA493" s="18"/>
      <c r="OB493" s="18"/>
      <c r="OC493" s="18"/>
      <c r="OZ493" s="59"/>
      <c r="PA493" s="251" t="str">
        <f t="shared" si="1591"/>
        <v/>
      </c>
      <c r="PB493" s="251" t="str">
        <f t="shared" si="1592"/>
        <v/>
      </c>
      <c r="PC493" s="251" t="str">
        <f t="shared" si="1593"/>
        <v/>
      </c>
      <c r="PD493" s="251" t="str">
        <f t="shared" si="1594"/>
        <v/>
      </c>
      <c r="PE493" s="251" t="str">
        <f t="shared" si="1595"/>
        <v/>
      </c>
      <c r="PF493" s="251" t="str">
        <f t="shared" si="1596"/>
        <v/>
      </c>
      <c r="PG493" s="251" t="str">
        <f t="shared" si="1597"/>
        <v/>
      </c>
      <c r="PH493" s="251" t="str">
        <f t="shared" si="1598"/>
        <v/>
      </c>
      <c r="PI493" s="251" t="str">
        <f t="shared" si="1599"/>
        <v/>
      </c>
      <c r="PJ493" s="251" t="str">
        <f t="shared" si="1600"/>
        <v/>
      </c>
      <c r="PK493" s="251" t="str">
        <f t="shared" si="1601"/>
        <v/>
      </c>
      <c r="PL493" s="251" t="str">
        <f t="shared" si="1602"/>
        <v/>
      </c>
      <c r="PM493" s="251" t="str">
        <f t="shared" si="1603"/>
        <v/>
      </c>
      <c r="PN493" s="251" t="str">
        <f t="shared" si="1604"/>
        <v/>
      </c>
      <c r="PO493" s="251" t="str">
        <f t="shared" si="1605"/>
        <v/>
      </c>
      <c r="PP493" s="251" t="str">
        <f t="shared" si="1606"/>
        <v/>
      </c>
      <c r="PQ493" s="251" t="str">
        <f t="shared" si="1607"/>
        <v/>
      </c>
      <c r="PR493" s="251" t="str">
        <f t="shared" si="1608"/>
        <v/>
      </c>
      <c r="PS493" s="251" t="str">
        <f t="shared" si="1609"/>
        <v/>
      </c>
      <c r="PT493" s="251" t="str">
        <f t="shared" si="1610"/>
        <v/>
      </c>
      <c r="PU493" s="251" t="str">
        <f t="shared" si="1611"/>
        <v/>
      </c>
      <c r="PV493" s="251" t="str">
        <f t="shared" si="1612"/>
        <v/>
      </c>
      <c r="PW493" s="251" t="str">
        <f t="shared" si="1613"/>
        <v/>
      </c>
      <c r="PX493" s="251" t="str">
        <f t="shared" si="1614"/>
        <v/>
      </c>
      <c r="PY493" s="251" t="str">
        <f t="shared" si="1615"/>
        <v/>
      </c>
      <c r="PZ493" s="251" t="str">
        <f t="shared" si="1616"/>
        <v/>
      </c>
      <c r="QA493" s="251" t="str">
        <f t="shared" si="1617"/>
        <v/>
      </c>
      <c r="QB493" s="251" t="str">
        <f t="shared" si="1618"/>
        <v/>
      </c>
      <c r="QC493" s="251" t="str">
        <f t="shared" si="1619"/>
        <v/>
      </c>
      <c r="QD493" s="251" t="str">
        <f t="shared" si="1620"/>
        <v/>
      </c>
      <c r="QE493" s="251" t="str">
        <f t="shared" si="1621"/>
        <v/>
      </c>
      <c r="QF493" s="63">
        <f t="shared" si="1622"/>
        <v>0</v>
      </c>
      <c r="QG493" s="59"/>
      <c r="QH493" s="59"/>
      <c r="QI493" s="59"/>
      <c r="QJ493" s="59"/>
      <c r="QK493" s="59"/>
      <c r="QL493" s="59"/>
      <c r="QM493" s="59"/>
      <c r="QN493" s="59"/>
    </row>
    <row r="494" spans="1:456" ht="6.75" customHeight="1" x14ac:dyDescent="0.25">
      <c r="A494" s="68"/>
      <c r="B494" s="389" t="str">
        <f t="shared" si="1484"/>
        <v/>
      </c>
      <c r="C494" s="72"/>
      <c r="D494" s="188"/>
      <c r="E494" s="59"/>
      <c r="F494" s="229"/>
      <c r="G494" s="295"/>
      <c r="H494" s="295"/>
      <c r="I494" s="229"/>
      <c r="J494" s="295"/>
      <c r="K494" s="295"/>
      <c r="L494" s="229"/>
      <c r="M494" s="295"/>
      <c r="N494" s="295"/>
      <c r="O494" s="229"/>
      <c r="P494" s="295"/>
      <c r="Q494" s="295"/>
      <c r="R494" s="229"/>
      <c r="S494" s="230"/>
      <c r="T494" s="231"/>
      <c r="U494" s="229"/>
      <c r="V494" s="230"/>
      <c r="W494" s="231"/>
      <c r="X494" s="229"/>
      <c r="Y494" s="230"/>
      <c r="Z494" s="231"/>
      <c r="AA494" s="229"/>
      <c r="AB494" s="295"/>
      <c r="AC494" s="295"/>
      <c r="AD494" s="229"/>
      <c r="AE494" s="295"/>
      <c r="AF494" s="295"/>
      <c r="AG494" s="229"/>
      <c r="AH494" s="295"/>
      <c r="AI494" s="295"/>
      <c r="AJ494" s="229"/>
      <c r="AK494" s="295"/>
      <c r="AL494" s="295"/>
      <c r="AM494" s="229"/>
      <c r="AN494" s="295"/>
      <c r="AO494" s="295"/>
      <c r="AP494" s="243"/>
      <c r="AQ494" s="295"/>
      <c r="AR494" s="290"/>
      <c r="AS494" s="243"/>
      <c r="AT494" s="295"/>
      <c r="AU494" s="290"/>
      <c r="AV494" s="229"/>
      <c r="AW494" s="230"/>
      <c r="AX494" s="231"/>
      <c r="AY494" s="229"/>
      <c r="AZ494" s="230"/>
      <c r="BA494" s="231"/>
      <c r="BB494" s="229"/>
      <c r="BC494" s="230"/>
      <c r="BD494" s="231"/>
      <c r="BE494" s="229"/>
      <c r="BF494" s="230"/>
      <c r="BG494" s="231"/>
      <c r="BH494" s="229"/>
      <c r="BI494" s="230"/>
      <c r="BJ494" s="231"/>
      <c r="BK494" s="243"/>
      <c r="BL494" s="230"/>
      <c r="BM494" s="231"/>
      <c r="BN494" s="243"/>
      <c r="BO494" s="230"/>
      <c r="BP494" s="231"/>
      <c r="BQ494" s="229"/>
      <c r="BR494" s="230"/>
      <c r="BS494" s="231"/>
      <c r="BT494" s="229"/>
      <c r="BU494" s="230"/>
      <c r="BV494" s="231"/>
      <c r="BW494" s="229"/>
      <c r="BX494" s="230"/>
      <c r="BY494" s="231"/>
      <c r="BZ494" s="229"/>
      <c r="CA494" s="230"/>
      <c r="CB494" s="231"/>
      <c r="CC494" s="229"/>
      <c r="CD494" s="230"/>
      <c r="CE494" s="231"/>
      <c r="CF494" s="331"/>
      <c r="CG494" s="332"/>
      <c r="CH494" s="385"/>
      <c r="CI494" s="331"/>
      <c r="CJ494" s="332"/>
      <c r="CK494" s="385"/>
      <c r="CL494" s="243"/>
      <c r="CM494" s="230"/>
      <c r="CN494" s="354"/>
      <c r="CO494" s="243"/>
      <c r="CP494" s="230"/>
      <c r="CQ494" s="231"/>
      <c r="CR494" s="331"/>
      <c r="CS494" s="332"/>
      <c r="CT494" s="333"/>
      <c r="CU494" s="229"/>
      <c r="CV494" s="230"/>
      <c r="CW494" s="231"/>
      <c r="CX494" s="331"/>
      <c r="CY494" s="332"/>
      <c r="CZ494" s="333"/>
      <c r="DA494" s="331"/>
      <c r="DB494" s="332"/>
      <c r="DC494" s="333"/>
      <c r="DD494" s="331"/>
      <c r="DE494" s="332"/>
      <c r="DF494" s="333"/>
      <c r="DG494" s="331"/>
      <c r="DH494" s="332"/>
      <c r="DI494" s="333"/>
      <c r="DJ494" s="229"/>
      <c r="DK494" s="230"/>
      <c r="DL494" s="231"/>
      <c r="DM494" s="229"/>
      <c r="DN494" s="230"/>
      <c r="DO494" s="231"/>
      <c r="DP494" s="331"/>
      <c r="DQ494" s="332"/>
      <c r="DR494" s="333"/>
      <c r="DS494" s="331"/>
      <c r="DT494" s="332"/>
      <c r="DU494" s="333"/>
      <c r="DV494" s="331"/>
      <c r="DW494" s="332"/>
      <c r="DX494" s="333"/>
      <c r="DY494" s="331"/>
      <c r="DZ494" s="332"/>
      <c r="EA494" s="333"/>
      <c r="EB494" s="331"/>
      <c r="EC494" s="332"/>
      <c r="ED494" s="333"/>
      <c r="EE494" s="331"/>
      <c r="EF494" s="332"/>
      <c r="EG494" s="333"/>
      <c r="EH494" s="229"/>
      <c r="EI494" s="230"/>
      <c r="EJ494" s="231"/>
      <c r="EK494" s="229"/>
      <c r="EL494" s="230"/>
      <c r="EM494" s="231"/>
      <c r="EN494" s="244"/>
      <c r="EO494" s="269" t="str">
        <f t="shared" si="1485"/>
        <v/>
      </c>
      <c r="EP494" s="444" t="s">
        <v>1247</v>
      </c>
      <c r="EQ494" s="360" t="str">
        <f t="shared" si="1623"/>
        <v/>
      </c>
      <c r="ER494" s="360" t="str">
        <f t="shared" si="1624"/>
        <v/>
      </c>
      <c r="ES494" s="360" t="str">
        <f t="shared" si="1625"/>
        <v/>
      </c>
      <c r="ET494" s="360" t="str">
        <f t="shared" si="1626"/>
        <v/>
      </c>
      <c r="EU494" s="360" t="str">
        <f t="shared" si="1627"/>
        <v/>
      </c>
      <c r="EV494" s="360" t="str">
        <f t="shared" si="1628"/>
        <v/>
      </c>
      <c r="EW494" s="360" t="str">
        <f t="shared" si="1629"/>
        <v/>
      </c>
      <c r="EX494" s="360" t="str">
        <f t="shared" si="1630"/>
        <v/>
      </c>
      <c r="EY494" s="360" t="str">
        <f t="shared" si="1631"/>
        <v/>
      </c>
      <c r="EZ494" s="360" t="str">
        <f t="shared" si="1632"/>
        <v/>
      </c>
      <c r="FA494" s="360" t="str">
        <f t="shared" si="1633"/>
        <v/>
      </c>
      <c r="FB494" s="360" t="str">
        <f t="shared" si="1634"/>
        <v/>
      </c>
      <c r="FC494" s="360" t="str">
        <f t="shared" si="1635"/>
        <v/>
      </c>
      <c r="FD494" s="360" t="str">
        <f t="shared" si="1636"/>
        <v/>
      </c>
      <c r="FE494" s="360" t="str">
        <f t="shared" si="1637"/>
        <v/>
      </c>
      <c r="FF494" s="360" t="str">
        <f t="shared" si="1638"/>
        <v/>
      </c>
      <c r="FG494" s="360" t="str">
        <f t="shared" si="1639"/>
        <v/>
      </c>
      <c r="FH494" s="360" t="str">
        <f t="shared" si="1640"/>
        <v/>
      </c>
      <c r="FI494" s="360" t="str">
        <f t="shared" si="1641"/>
        <v/>
      </c>
      <c r="FJ494" s="360" t="str">
        <f t="shared" si="1642"/>
        <v/>
      </c>
      <c r="FK494" s="360" t="str">
        <f t="shared" si="1643"/>
        <v/>
      </c>
      <c r="FL494" s="360" t="str">
        <f t="shared" si="1644"/>
        <v/>
      </c>
      <c r="FM494" s="360" t="str">
        <f t="shared" si="1645"/>
        <v/>
      </c>
      <c r="FN494" s="360" t="str">
        <f t="shared" si="1646"/>
        <v/>
      </c>
      <c r="FO494" s="360" t="str">
        <f t="shared" si="1647"/>
        <v/>
      </c>
      <c r="FP494" s="360" t="str">
        <f t="shared" si="1648"/>
        <v/>
      </c>
      <c r="FQ494" s="360" t="str">
        <f t="shared" si="1649"/>
        <v/>
      </c>
      <c r="FR494" s="360" t="str">
        <f t="shared" si="1650"/>
        <v/>
      </c>
      <c r="FS494" s="360" t="str">
        <f t="shared" si="1651"/>
        <v/>
      </c>
      <c r="FT494" s="360" t="str">
        <f t="shared" si="1486"/>
        <v/>
      </c>
      <c r="FU494" s="360" t="str">
        <f t="shared" si="1652"/>
        <v/>
      </c>
      <c r="FV494" s="360" t="str">
        <f t="shared" si="1653"/>
        <v/>
      </c>
      <c r="FW494" s="360" t="str">
        <f t="shared" si="1654"/>
        <v/>
      </c>
      <c r="FX494" s="360" t="str">
        <f t="shared" si="1655"/>
        <v/>
      </c>
      <c r="FY494" s="360" t="str">
        <f t="shared" si="1656"/>
        <v/>
      </c>
      <c r="FZ494" s="360" t="str">
        <f t="shared" si="1657"/>
        <v/>
      </c>
      <c r="GA494" s="360" t="str">
        <f t="shared" si="1658"/>
        <v/>
      </c>
      <c r="GB494" s="360" t="str">
        <f t="shared" si="1659"/>
        <v/>
      </c>
      <c r="GC494" s="360" t="str">
        <f t="shared" si="1660"/>
        <v/>
      </c>
      <c r="GD494" s="360" t="str">
        <f t="shared" si="1661"/>
        <v/>
      </c>
      <c r="GE494" s="360" t="str">
        <f t="shared" si="1662"/>
        <v/>
      </c>
      <c r="GF494" s="360" t="str">
        <f t="shared" si="1663"/>
        <v/>
      </c>
      <c r="GG494" s="360" t="str">
        <f t="shared" si="1664"/>
        <v/>
      </c>
      <c r="GH494" s="360" t="str">
        <f t="shared" si="1665"/>
        <v/>
      </c>
      <c r="GI494" s="360" t="str">
        <f t="shared" si="1666"/>
        <v/>
      </c>
      <c r="GJ494" s="360" t="str">
        <f t="shared" si="1667"/>
        <v/>
      </c>
      <c r="GK494" s="444" t="s">
        <v>1247</v>
      </c>
      <c r="GL494" s="361" t="str">
        <f t="shared" si="1487"/>
        <v>-</v>
      </c>
      <c r="GM494" s="361" t="str">
        <f t="shared" si="1488"/>
        <v>-</v>
      </c>
      <c r="GN494" s="361" t="str">
        <f t="shared" si="1489"/>
        <v>-</v>
      </c>
      <c r="GO494" s="361" t="str">
        <f t="shared" si="1490"/>
        <v>-</v>
      </c>
      <c r="GP494" s="361" t="str">
        <f t="shared" si="1491"/>
        <v>-</v>
      </c>
      <c r="GQ494" s="361" t="str">
        <f t="shared" si="1492"/>
        <v>-</v>
      </c>
      <c r="GR494" s="361" t="str">
        <f t="shared" si="1493"/>
        <v>-</v>
      </c>
      <c r="GS494" s="361" t="str">
        <f t="shared" si="1494"/>
        <v>-</v>
      </c>
      <c r="GT494" s="361" t="str">
        <f t="shared" si="1495"/>
        <v>-</v>
      </c>
      <c r="GU494" s="361" t="str">
        <f t="shared" si="1496"/>
        <v>-</v>
      </c>
      <c r="GV494" s="361" t="str">
        <f t="shared" si="1497"/>
        <v>-</v>
      </c>
      <c r="GW494" s="361" t="str">
        <f t="shared" si="1498"/>
        <v>-</v>
      </c>
      <c r="GX494" s="361" t="str">
        <f t="shared" si="1499"/>
        <v>-</v>
      </c>
      <c r="GY494" s="361" t="str">
        <f t="shared" si="1500"/>
        <v>-</v>
      </c>
      <c r="GZ494" s="361" t="str">
        <f t="shared" si="1501"/>
        <v>-</v>
      </c>
      <c r="HA494" s="361" t="str">
        <f t="shared" si="1502"/>
        <v>-</v>
      </c>
      <c r="HB494" s="361" t="str">
        <f t="shared" si="1503"/>
        <v>-</v>
      </c>
      <c r="HC494" s="361" t="str">
        <f t="shared" si="1504"/>
        <v>-</v>
      </c>
      <c r="HD494" s="361" t="str">
        <f t="shared" si="1505"/>
        <v>-</v>
      </c>
      <c r="HE494" s="361" t="str">
        <f t="shared" si="1506"/>
        <v>-</v>
      </c>
      <c r="HF494" s="361" t="str">
        <f t="shared" si="1507"/>
        <v>-</v>
      </c>
      <c r="HG494" s="361" t="str">
        <f t="shared" si="1508"/>
        <v>-</v>
      </c>
      <c r="HH494" s="361" t="str">
        <f t="shared" si="1509"/>
        <v>-</v>
      </c>
      <c r="HI494" s="361" t="str">
        <f t="shared" si="1510"/>
        <v>-</v>
      </c>
      <c r="HJ494" s="361" t="str">
        <f t="shared" si="1511"/>
        <v>-</v>
      </c>
      <c r="HK494" s="361" t="str">
        <f t="shared" si="1512"/>
        <v>-</v>
      </c>
      <c r="HL494" s="361" t="str">
        <f t="shared" si="1513"/>
        <v>-</v>
      </c>
      <c r="HM494" s="361" t="str">
        <f t="shared" si="1514"/>
        <v>-</v>
      </c>
      <c r="HN494" s="361" t="str">
        <f t="shared" si="1515"/>
        <v>-</v>
      </c>
      <c r="HO494" s="361" t="str">
        <f t="shared" si="1516"/>
        <v>-</v>
      </c>
      <c r="HP494" s="361" t="str">
        <f t="shared" si="1517"/>
        <v>-</v>
      </c>
      <c r="HQ494" s="361" t="str">
        <f t="shared" si="1518"/>
        <v>-</v>
      </c>
      <c r="HR494" s="361" t="str">
        <f t="shared" si="1519"/>
        <v>-</v>
      </c>
      <c r="HS494" s="361" t="str">
        <f t="shared" si="1520"/>
        <v>-</v>
      </c>
      <c r="HT494" s="361" t="str">
        <f t="shared" si="1521"/>
        <v>-</v>
      </c>
      <c r="HU494" s="361" t="str">
        <f t="shared" si="1522"/>
        <v>-</v>
      </c>
      <c r="HV494" s="361" t="str">
        <f t="shared" si="1523"/>
        <v>-</v>
      </c>
      <c r="HW494" s="361" t="str">
        <f t="shared" si="1524"/>
        <v>-</v>
      </c>
      <c r="HX494" s="361" t="str">
        <f t="shared" si="1525"/>
        <v>-</v>
      </c>
      <c r="HY494" s="361" t="str">
        <f t="shared" si="1526"/>
        <v>-</v>
      </c>
      <c r="HZ494" s="361" t="str">
        <f t="shared" si="1527"/>
        <v>-</v>
      </c>
      <c r="IA494" s="361" t="str">
        <f t="shared" si="1528"/>
        <v>-</v>
      </c>
      <c r="IB494" s="361" t="str">
        <f t="shared" si="1529"/>
        <v>-</v>
      </c>
      <c r="IC494" s="361" t="str">
        <f t="shared" si="1530"/>
        <v>-</v>
      </c>
      <c r="ID494" s="361" t="str">
        <f t="shared" si="1531"/>
        <v>-</v>
      </c>
      <c r="IE494" s="361" t="str">
        <f t="shared" si="1532"/>
        <v>-</v>
      </c>
      <c r="IF494" s="444" t="s">
        <v>1247</v>
      </c>
      <c r="IG494" s="56" t="str">
        <f t="shared" si="1668"/>
        <v>-</v>
      </c>
      <c r="IH494" s="56" t="str">
        <f t="shared" si="1669"/>
        <v>-</v>
      </c>
      <c r="II494" s="56" t="str">
        <f t="shared" si="1670"/>
        <v>-</v>
      </c>
      <c r="IJ494" s="56" t="str">
        <f t="shared" si="1671"/>
        <v>-</v>
      </c>
      <c r="IK494" s="56" t="str">
        <f t="shared" si="1533"/>
        <v>-</v>
      </c>
      <c r="IL494" s="56" t="str">
        <f t="shared" si="1534"/>
        <v>-</v>
      </c>
      <c r="IM494" s="56" t="str">
        <f t="shared" si="1535"/>
        <v>-</v>
      </c>
      <c r="IN494" s="56" t="str">
        <f t="shared" si="1536"/>
        <v>-</v>
      </c>
      <c r="IO494" s="56" t="str">
        <f t="shared" si="1537"/>
        <v>-</v>
      </c>
      <c r="IP494" s="56" t="str">
        <f t="shared" si="1538"/>
        <v>-</v>
      </c>
      <c r="IQ494" s="56" t="str">
        <f t="shared" si="1539"/>
        <v>-</v>
      </c>
      <c r="IR494" s="56" t="str">
        <f t="shared" si="1540"/>
        <v>-</v>
      </c>
      <c r="IS494" s="56" t="str">
        <f t="shared" si="1541"/>
        <v>-</v>
      </c>
      <c r="IT494" s="56" t="str">
        <f t="shared" si="1542"/>
        <v>-</v>
      </c>
      <c r="IU494" s="56" t="str">
        <f t="shared" si="1543"/>
        <v>-</v>
      </c>
      <c r="IV494" s="56" t="str">
        <f t="shared" si="1544"/>
        <v>-</v>
      </c>
      <c r="IW494" s="56" t="str">
        <f t="shared" si="1545"/>
        <v>-</v>
      </c>
      <c r="IX494" s="56" t="str">
        <f t="shared" si="1546"/>
        <v>-</v>
      </c>
      <c r="IY494" s="56" t="str">
        <f t="shared" si="1547"/>
        <v>-</v>
      </c>
      <c r="IZ494" s="56" t="str">
        <f t="shared" si="1548"/>
        <v>-</v>
      </c>
      <c r="JA494" s="56" t="str">
        <f t="shared" si="1549"/>
        <v>-</v>
      </c>
      <c r="JB494" s="56" t="str">
        <f t="shared" si="1550"/>
        <v>-</v>
      </c>
      <c r="JC494" s="56" t="str">
        <f t="shared" si="1551"/>
        <v>-</v>
      </c>
      <c r="JD494" s="56" t="str">
        <f t="shared" si="1552"/>
        <v>-</v>
      </c>
      <c r="JE494" s="56" t="str">
        <f t="shared" si="1553"/>
        <v>-</v>
      </c>
      <c r="JF494" s="56" t="str">
        <f t="shared" si="1554"/>
        <v>-</v>
      </c>
      <c r="JG494" s="56" t="str">
        <f t="shared" si="1555"/>
        <v>-</v>
      </c>
      <c r="JH494" s="56" t="str">
        <f t="shared" si="1556"/>
        <v>-</v>
      </c>
      <c r="JI494" s="56" t="str">
        <f t="shared" si="1557"/>
        <v>-</v>
      </c>
      <c r="JJ494" s="56" t="str">
        <f t="shared" si="1558"/>
        <v>-</v>
      </c>
      <c r="JK494" s="56" t="str">
        <f t="shared" si="1559"/>
        <v>-</v>
      </c>
      <c r="JL494" s="56" t="str">
        <f t="shared" si="1560"/>
        <v>-</v>
      </c>
      <c r="JM494" s="56" t="str">
        <f t="shared" si="1561"/>
        <v>-</v>
      </c>
      <c r="JN494" s="56" t="str">
        <f t="shared" si="1562"/>
        <v>-</v>
      </c>
      <c r="JO494" s="56" t="str">
        <f t="shared" si="1563"/>
        <v>-</v>
      </c>
      <c r="JP494" s="56" t="str">
        <f t="shared" si="1564"/>
        <v>-</v>
      </c>
      <c r="JQ494" s="56" t="str">
        <f t="shared" si="1565"/>
        <v>-</v>
      </c>
      <c r="JR494" s="56" t="str">
        <f t="shared" si="1566"/>
        <v>-</v>
      </c>
      <c r="JS494" s="56" t="str">
        <f t="shared" si="1567"/>
        <v>-</v>
      </c>
      <c r="JT494" s="56" t="str">
        <f t="shared" si="1568"/>
        <v>-</v>
      </c>
      <c r="JU494" s="56" t="str">
        <f t="shared" si="1569"/>
        <v>-</v>
      </c>
      <c r="JV494" s="56" t="str">
        <f t="shared" si="1570"/>
        <v>-</v>
      </c>
      <c r="JW494" s="56" t="str">
        <f t="shared" si="1571"/>
        <v>-</v>
      </c>
      <c r="JX494" s="56" t="str">
        <f t="shared" si="1572"/>
        <v>-</v>
      </c>
      <c r="JY494" s="56" t="str">
        <f t="shared" si="1573"/>
        <v>-</v>
      </c>
      <c r="JZ494" s="56" t="str">
        <f t="shared" si="1574"/>
        <v>-</v>
      </c>
      <c r="KA494" s="444" t="s">
        <v>1247</v>
      </c>
      <c r="KB494" s="360">
        <f>IF(ISNUMBER(INDEX($EQ$15:$GK$521,$B494,EO$11)),MAX(KB$14:KB493)+1,0)</f>
        <v>0</v>
      </c>
      <c r="KC494" s="360" t="str">
        <f t="shared" si="1672"/>
        <v/>
      </c>
      <c r="KD494" s="373" t="s">
        <v>2</v>
      </c>
      <c r="KE494" s="215"/>
      <c r="KF494" s="60"/>
      <c r="KG494" s="60"/>
      <c r="KH494" s="60"/>
      <c r="KI494" s="60"/>
      <c r="KJ494" s="60"/>
      <c r="KK494" s="60"/>
      <c r="KL494" s="60"/>
      <c r="KM494" s="60"/>
      <c r="KN494" s="60"/>
      <c r="KO494" s="60"/>
      <c r="KP494" s="60"/>
      <c r="KQ494" s="60"/>
      <c r="KR494" s="60"/>
      <c r="KS494" s="60"/>
      <c r="KT494" s="60"/>
      <c r="KU494" s="60"/>
      <c r="KV494" s="60"/>
      <c r="KW494" s="60"/>
      <c r="KX494" s="60"/>
      <c r="KY494" s="60"/>
      <c r="KZ494" s="283" t="str">
        <f t="shared" si="1575"/>
        <v/>
      </c>
      <c r="LA494" s="26"/>
      <c r="LB494" s="18"/>
      <c r="LC494" s="18"/>
      <c r="LD494" s="18"/>
      <c r="LE494" s="18"/>
      <c r="LF494" s="18"/>
      <c r="LG494" s="18"/>
      <c r="LH494" s="18"/>
      <c r="LI494" s="18"/>
      <c r="LJ494" s="18"/>
      <c r="LK494" s="18"/>
      <c r="LL494" s="18"/>
      <c r="LM494" s="18"/>
      <c r="LN494" s="63"/>
      <c r="LO494" s="251">
        <f t="shared" si="1576"/>
        <v>0</v>
      </c>
      <c r="LP494" s="251">
        <f t="shared" si="1577"/>
        <v>0</v>
      </c>
      <c r="LQ494" s="251">
        <f t="shared" si="1578"/>
        <v>0</v>
      </c>
      <c r="LR494" s="251">
        <f t="shared" si="1579"/>
        <v>0</v>
      </c>
      <c r="LS494" s="251">
        <f t="shared" si="1580"/>
        <v>0</v>
      </c>
      <c r="LT494" s="251">
        <f t="shared" si="1581"/>
        <v>0</v>
      </c>
      <c r="LU494" s="251">
        <f t="shared" si="1582"/>
        <v>0</v>
      </c>
      <c r="LV494" s="251">
        <f t="shared" si="1583"/>
        <v>0</v>
      </c>
      <c r="LW494" s="251">
        <f t="shared" si="1584"/>
        <v>0</v>
      </c>
      <c r="LX494" s="251">
        <f t="shared" si="1585"/>
        <v>0</v>
      </c>
      <c r="LY494" s="251">
        <f t="shared" si="1586"/>
        <v>0</v>
      </c>
      <c r="LZ494" s="251">
        <f t="shared" si="1587"/>
        <v>0</v>
      </c>
      <c r="MA494" s="63" t="str">
        <f t="shared" si="1588"/>
        <v/>
      </c>
      <c r="MB494" s="63" t="str">
        <f t="shared" si="1480"/>
        <v/>
      </c>
      <c r="MC494" s="63">
        <f t="shared" si="1481"/>
        <v>480</v>
      </c>
      <c r="MD494" s="63" t="str">
        <f t="shared" si="1482"/>
        <v/>
      </c>
      <c r="ME494" s="63" t="str">
        <f t="shared" si="1483"/>
        <v/>
      </c>
      <c r="MF494" s="315" t="str">
        <f t="shared" si="1589"/>
        <v/>
      </c>
      <c r="MG494" s="315">
        <f>IF(ISNUMBER(MATCH(EO494,$ME$15:$ME$520,0)),0,MAX(MG$14:MG493)+1)</f>
        <v>0</v>
      </c>
      <c r="MH494" s="315" t="str">
        <f t="shared" si="1590"/>
        <v/>
      </c>
      <c r="MI494" s="369"/>
      <c r="MJ494" s="68"/>
      <c r="MK494" s="18"/>
      <c r="ML494" s="242"/>
      <c r="MM494" s="242"/>
      <c r="MN494" s="59"/>
      <c r="MO494" s="59"/>
      <c r="MP494" s="285"/>
      <c r="MQ494" s="59"/>
      <c r="MR494" s="59"/>
      <c r="MS494" s="285"/>
      <c r="MT494" s="59"/>
      <c r="MU494" s="285"/>
      <c r="MV494" s="59"/>
      <c r="MW494" s="59"/>
      <c r="MX494" s="59"/>
      <c r="MY494" s="59"/>
      <c r="MZ494" s="59"/>
      <c r="NA494" s="59"/>
      <c r="NB494" s="59"/>
      <c r="NC494" s="59"/>
      <c r="ND494" s="59"/>
      <c r="NE494" s="59"/>
      <c r="NF494" s="59"/>
      <c r="NG494" s="59"/>
      <c r="NH494" s="59"/>
      <c r="NI494" s="59"/>
      <c r="NJ494" s="59"/>
      <c r="NK494" s="59"/>
      <c r="NL494" s="454"/>
      <c r="NM494" s="454"/>
      <c r="NN494" s="59"/>
      <c r="NO494" s="18"/>
      <c r="NP494" s="18"/>
      <c r="NQ494" s="18"/>
      <c r="NR494" s="18"/>
      <c r="NS494" s="18"/>
      <c r="NT494" s="18"/>
      <c r="NU494" s="18"/>
      <c r="NV494" s="18"/>
      <c r="NW494" s="18"/>
      <c r="NX494" s="18"/>
      <c r="NY494" s="18"/>
      <c r="NZ494" s="18"/>
      <c r="OA494" s="18"/>
      <c r="OB494" s="18"/>
      <c r="OC494" s="18"/>
      <c r="OZ494" s="59"/>
      <c r="PA494" s="251" t="str">
        <f t="shared" si="1591"/>
        <v/>
      </c>
      <c r="PB494" s="251" t="str">
        <f t="shared" si="1592"/>
        <v/>
      </c>
      <c r="PC494" s="251" t="str">
        <f t="shared" si="1593"/>
        <v/>
      </c>
      <c r="PD494" s="251" t="str">
        <f t="shared" si="1594"/>
        <v/>
      </c>
      <c r="PE494" s="251" t="str">
        <f t="shared" si="1595"/>
        <v/>
      </c>
      <c r="PF494" s="251" t="str">
        <f t="shared" si="1596"/>
        <v/>
      </c>
      <c r="PG494" s="251" t="str">
        <f t="shared" si="1597"/>
        <v/>
      </c>
      <c r="PH494" s="251" t="str">
        <f t="shared" si="1598"/>
        <v/>
      </c>
      <c r="PI494" s="251" t="str">
        <f t="shared" si="1599"/>
        <v/>
      </c>
      <c r="PJ494" s="251" t="str">
        <f t="shared" si="1600"/>
        <v/>
      </c>
      <c r="PK494" s="251" t="str">
        <f t="shared" si="1601"/>
        <v/>
      </c>
      <c r="PL494" s="251" t="str">
        <f t="shared" si="1602"/>
        <v/>
      </c>
      <c r="PM494" s="251" t="str">
        <f t="shared" si="1603"/>
        <v/>
      </c>
      <c r="PN494" s="251" t="str">
        <f t="shared" si="1604"/>
        <v/>
      </c>
      <c r="PO494" s="251" t="str">
        <f t="shared" si="1605"/>
        <v/>
      </c>
      <c r="PP494" s="251" t="str">
        <f t="shared" si="1606"/>
        <v/>
      </c>
      <c r="PQ494" s="251" t="str">
        <f t="shared" si="1607"/>
        <v/>
      </c>
      <c r="PR494" s="251" t="str">
        <f t="shared" si="1608"/>
        <v/>
      </c>
      <c r="PS494" s="251" t="str">
        <f t="shared" si="1609"/>
        <v/>
      </c>
      <c r="PT494" s="251" t="str">
        <f t="shared" si="1610"/>
        <v/>
      </c>
      <c r="PU494" s="251" t="str">
        <f t="shared" si="1611"/>
        <v/>
      </c>
      <c r="PV494" s="251" t="str">
        <f t="shared" si="1612"/>
        <v/>
      </c>
      <c r="PW494" s="251" t="str">
        <f t="shared" si="1613"/>
        <v/>
      </c>
      <c r="PX494" s="251" t="str">
        <f t="shared" si="1614"/>
        <v/>
      </c>
      <c r="PY494" s="251" t="str">
        <f t="shared" si="1615"/>
        <v/>
      </c>
      <c r="PZ494" s="251" t="str">
        <f t="shared" si="1616"/>
        <v/>
      </c>
      <c r="QA494" s="251" t="str">
        <f t="shared" si="1617"/>
        <v/>
      </c>
      <c r="QB494" s="251" t="str">
        <f t="shared" si="1618"/>
        <v/>
      </c>
      <c r="QC494" s="251" t="str">
        <f t="shared" si="1619"/>
        <v/>
      </c>
      <c r="QD494" s="251" t="str">
        <f t="shared" si="1620"/>
        <v/>
      </c>
      <c r="QE494" s="251" t="str">
        <f t="shared" si="1621"/>
        <v/>
      </c>
      <c r="QF494" s="63">
        <f t="shared" si="1622"/>
        <v>0</v>
      </c>
      <c r="QG494" s="59"/>
      <c r="QH494" s="59"/>
      <c r="QI494" s="59"/>
      <c r="QJ494" s="59"/>
      <c r="QK494" s="59"/>
      <c r="QL494" s="59"/>
      <c r="QM494" s="59"/>
      <c r="QN494" s="59"/>
    </row>
    <row r="495" spans="1:456" ht="6.75" customHeight="1" x14ac:dyDescent="0.25">
      <c r="A495" s="68"/>
      <c r="B495" s="389" t="str">
        <f t="shared" si="1484"/>
        <v/>
      </c>
      <c r="C495" s="72"/>
      <c r="D495" s="188"/>
      <c r="E495" s="59"/>
      <c r="F495" s="229"/>
      <c r="G495" s="295"/>
      <c r="H495" s="295"/>
      <c r="I495" s="229"/>
      <c r="J495" s="295"/>
      <c r="K495" s="295"/>
      <c r="L495" s="229"/>
      <c r="M495" s="295"/>
      <c r="N495" s="295"/>
      <c r="O495" s="229"/>
      <c r="P495" s="295"/>
      <c r="Q495" s="295"/>
      <c r="R495" s="229"/>
      <c r="S495" s="230"/>
      <c r="T495" s="231"/>
      <c r="U495" s="229"/>
      <c r="V495" s="230"/>
      <c r="W495" s="231"/>
      <c r="X495" s="229"/>
      <c r="Y495" s="230"/>
      <c r="Z495" s="231"/>
      <c r="AA495" s="229"/>
      <c r="AB495" s="295"/>
      <c r="AC495" s="295"/>
      <c r="AD495" s="229"/>
      <c r="AE495" s="295"/>
      <c r="AF495" s="295"/>
      <c r="AG495" s="229"/>
      <c r="AH495" s="295"/>
      <c r="AI495" s="295"/>
      <c r="AJ495" s="229"/>
      <c r="AK495" s="295"/>
      <c r="AL495" s="295"/>
      <c r="AM495" s="229"/>
      <c r="AN495" s="295"/>
      <c r="AO495" s="295"/>
      <c r="AP495" s="243"/>
      <c r="AQ495" s="295"/>
      <c r="AR495" s="290"/>
      <c r="AS495" s="243"/>
      <c r="AT495" s="295"/>
      <c r="AU495" s="290"/>
      <c r="AV495" s="229"/>
      <c r="AW495" s="230"/>
      <c r="AX495" s="231"/>
      <c r="AY495" s="229"/>
      <c r="AZ495" s="230"/>
      <c r="BA495" s="231"/>
      <c r="BB495" s="229"/>
      <c r="BC495" s="230"/>
      <c r="BD495" s="231"/>
      <c r="BE495" s="229"/>
      <c r="BF495" s="230"/>
      <c r="BG495" s="231"/>
      <c r="BH495" s="229"/>
      <c r="BI495" s="230"/>
      <c r="BJ495" s="231"/>
      <c r="BK495" s="243"/>
      <c r="BL495" s="230"/>
      <c r="BM495" s="231"/>
      <c r="BN495" s="243"/>
      <c r="BO495" s="230"/>
      <c r="BP495" s="231"/>
      <c r="BQ495" s="229"/>
      <c r="BR495" s="230"/>
      <c r="BS495" s="231"/>
      <c r="BT495" s="229"/>
      <c r="BU495" s="230"/>
      <c r="BV495" s="231"/>
      <c r="BW495" s="229"/>
      <c r="BX495" s="230"/>
      <c r="BY495" s="231"/>
      <c r="BZ495" s="229"/>
      <c r="CA495" s="230"/>
      <c r="CB495" s="231"/>
      <c r="CC495" s="229"/>
      <c r="CD495" s="230"/>
      <c r="CE495" s="231"/>
      <c r="CF495" s="331"/>
      <c r="CG495" s="332"/>
      <c r="CH495" s="385"/>
      <c r="CI495" s="331"/>
      <c r="CJ495" s="332"/>
      <c r="CK495" s="385"/>
      <c r="CL495" s="243"/>
      <c r="CM495" s="230"/>
      <c r="CN495" s="354"/>
      <c r="CO495" s="243"/>
      <c r="CP495" s="230"/>
      <c r="CQ495" s="231"/>
      <c r="CR495" s="331"/>
      <c r="CS495" s="332"/>
      <c r="CT495" s="333"/>
      <c r="CU495" s="229"/>
      <c r="CV495" s="230"/>
      <c r="CW495" s="231"/>
      <c r="CX495" s="331"/>
      <c r="CY495" s="332"/>
      <c r="CZ495" s="333"/>
      <c r="DA495" s="331"/>
      <c r="DB495" s="332"/>
      <c r="DC495" s="333"/>
      <c r="DD495" s="331"/>
      <c r="DE495" s="332"/>
      <c r="DF495" s="333"/>
      <c r="DG495" s="331"/>
      <c r="DH495" s="332"/>
      <c r="DI495" s="333"/>
      <c r="DJ495" s="229"/>
      <c r="DK495" s="230"/>
      <c r="DL495" s="231"/>
      <c r="DM495" s="229"/>
      <c r="DN495" s="230"/>
      <c r="DO495" s="231"/>
      <c r="DP495" s="331"/>
      <c r="DQ495" s="332"/>
      <c r="DR495" s="333"/>
      <c r="DS495" s="331"/>
      <c r="DT495" s="332"/>
      <c r="DU495" s="333"/>
      <c r="DV495" s="331"/>
      <c r="DW495" s="332"/>
      <c r="DX495" s="333"/>
      <c r="DY495" s="331"/>
      <c r="DZ495" s="332"/>
      <c r="EA495" s="333"/>
      <c r="EB495" s="331"/>
      <c r="EC495" s="332"/>
      <c r="ED495" s="333"/>
      <c r="EE495" s="331"/>
      <c r="EF495" s="332"/>
      <c r="EG495" s="333"/>
      <c r="EH495" s="229"/>
      <c r="EI495" s="230"/>
      <c r="EJ495" s="231"/>
      <c r="EK495" s="229"/>
      <c r="EL495" s="230"/>
      <c r="EM495" s="231"/>
      <c r="EN495" s="244"/>
      <c r="EO495" s="269" t="str">
        <f t="shared" si="1485"/>
        <v/>
      </c>
      <c r="EP495" s="444" t="s">
        <v>1247</v>
      </c>
      <c r="EQ495" s="360" t="str">
        <f t="shared" si="1623"/>
        <v/>
      </c>
      <c r="ER495" s="360" t="str">
        <f t="shared" si="1624"/>
        <v/>
      </c>
      <c r="ES495" s="360" t="str">
        <f t="shared" si="1625"/>
        <v/>
      </c>
      <c r="ET495" s="360" t="str">
        <f t="shared" si="1626"/>
        <v/>
      </c>
      <c r="EU495" s="360" t="str">
        <f t="shared" si="1627"/>
        <v/>
      </c>
      <c r="EV495" s="360" t="str">
        <f t="shared" si="1628"/>
        <v/>
      </c>
      <c r="EW495" s="360" t="str">
        <f t="shared" si="1629"/>
        <v/>
      </c>
      <c r="EX495" s="360" t="str">
        <f t="shared" si="1630"/>
        <v/>
      </c>
      <c r="EY495" s="360" t="str">
        <f t="shared" si="1631"/>
        <v/>
      </c>
      <c r="EZ495" s="360" t="str">
        <f t="shared" si="1632"/>
        <v/>
      </c>
      <c r="FA495" s="360" t="str">
        <f t="shared" si="1633"/>
        <v/>
      </c>
      <c r="FB495" s="360" t="str">
        <f t="shared" si="1634"/>
        <v/>
      </c>
      <c r="FC495" s="360" t="str">
        <f t="shared" si="1635"/>
        <v/>
      </c>
      <c r="FD495" s="360" t="str">
        <f t="shared" si="1636"/>
        <v/>
      </c>
      <c r="FE495" s="360" t="str">
        <f t="shared" si="1637"/>
        <v/>
      </c>
      <c r="FF495" s="360" t="str">
        <f t="shared" si="1638"/>
        <v/>
      </c>
      <c r="FG495" s="360" t="str">
        <f t="shared" si="1639"/>
        <v/>
      </c>
      <c r="FH495" s="360" t="str">
        <f t="shared" si="1640"/>
        <v/>
      </c>
      <c r="FI495" s="360" t="str">
        <f t="shared" si="1641"/>
        <v/>
      </c>
      <c r="FJ495" s="360" t="str">
        <f t="shared" si="1642"/>
        <v/>
      </c>
      <c r="FK495" s="360" t="str">
        <f t="shared" si="1643"/>
        <v/>
      </c>
      <c r="FL495" s="360" t="str">
        <f t="shared" si="1644"/>
        <v/>
      </c>
      <c r="FM495" s="360" t="str">
        <f t="shared" si="1645"/>
        <v/>
      </c>
      <c r="FN495" s="360" t="str">
        <f t="shared" si="1646"/>
        <v/>
      </c>
      <c r="FO495" s="360" t="str">
        <f t="shared" si="1647"/>
        <v/>
      </c>
      <c r="FP495" s="360" t="str">
        <f t="shared" si="1648"/>
        <v/>
      </c>
      <c r="FQ495" s="360" t="str">
        <f t="shared" si="1649"/>
        <v/>
      </c>
      <c r="FR495" s="360" t="str">
        <f t="shared" si="1650"/>
        <v/>
      </c>
      <c r="FS495" s="360" t="str">
        <f t="shared" si="1651"/>
        <v/>
      </c>
      <c r="FT495" s="360" t="str">
        <f t="shared" si="1486"/>
        <v/>
      </c>
      <c r="FU495" s="360" t="str">
        <f t="shared" si="1652"/>
        <v/>
      </c>
      <c r="FV495" s="360" t="str">
        <f t="shared" si="1653"/>
        <v/>
      </c>
      <c r="FW495" s="360" t="str">
        <f t="shared" si="1654"/>
        <v/>
      </c>
      <c r="FX495" s="360" t="str">
        <f t="shared" si="1655"/>
        <v/>
      </c>
      <c r="FY495" s="360" t="str">
        <f t="shared" si="1656"/>
        <v/>
      </c>
      <c r="FZ495" s="360" t="str">
        <f t="shared" si="1657"/>
        <v/>
      </c>
      <c r="GA495" s="360" t="str">
        <f t="shared" si="1658"/>
        <v/>
      </c>
      <c r="GB495" s="360" t="str">
        <f t="shared" si="1659"/>
        <v/>
      </c>
      <c r="GC495" s="360" t="str">
        <f t="shared" si="1660"/>
        <v/>
      </c>
      <c r="GD495" s="360" t="str">
        <f t="shared" si="1661"/>
        <v/>
      </c>
      <c r="GE495" s="360" t="str">
        <f t="shared" si="1662"/>
        <v/>
      </c>
      <c r="GF495" s="360" t="str">
        <f t="shared" si="1663"/>
        <v/>
      </c>
      <c r="GG495" s="360" t="str">
        <f t="shared" si="1664"/>
        <v/>
      </c>
      <c r="GH495" s="360" t="str">
        <f t="shared" si="1665"/>
        <v/>
      </c>
      <c r="GI495" s="360" t="str">
        <f t="shared" si="1666"/>
        <v/>
      </c>
      <c r="GJ495" s="360" t="str">
        <f t="shared" si="1667"/>
        <v/>
      </c>
      <c r="GK495" s="444" t="s">
        <v>1247</v>
      </c>
      <c r="GL495" s="361" t="str">
        <f t="shared" si="1487"/>
        <v>-</v>
      </c>
      <c r="GM495" s="361" t="str">
        <f t="shared" si="1488"/>
        <v>-</v>
      </c>
      <c r="GN495" s="361" t="str">
        <f t="shared" si="1489"/>
        <v>-</v>
      </c>
      <c r="GO495" s="361" t="str">
        <f t="shared" si="1490"/>
        <v>-</v>
      </c>
      <c r="GP495" s="361" t="str">
        <f t="shared" si="1491"/>
        <v>-</v>
      </c>
      <c r="GQ495" s="361" t="str">
        <f t="shared" si="1492"/>
        <v>-</v>
      </c>
      <c r="GR495" s="361" t="str">
        <f t="shared" si="1493"/>
        <v>-</v>
      </c>
      <c r="GS495" s="361" t="str">
        <f t="shared" si="1494"/>
        <v>-</v>
      </c>
      <c r="GT495" s="361" t="str">
        <f t="shared" si="1495"/>
        <v>-</v>
      </c>
      <c r="GU495" s="361" t="str">
        <f t="shared" si="1496"/>
        <v>-</v>
      </c>
      <c r="GV495" s="361" t="str">
        <f t="shared" si="1497"/>
        <v>-</v>
      </c>
      <c r="GW495" s="361" t="str">
        <f t="shared" si="1498"/>
        <v>-</v>
      </c>
      <c r="GX495" s="361" t="str">
        <f t="shared" si="1499"/>
        <v>-</v>
      </c>
      <c r="GY495" s="361" t="str">
        <f t="shared" si="1500"/>
        <v>-</v>
      </c>
      <c r="GZ495" s="361" t="str">
        <f t="shared" si="1501"/>
        <v>-</v>
      </c>
      <c r="HA495" s="361" t="str">
        <f t="shared" si="1502"/>
        <v>-</v>
      </c>
      <c r="HB495" s="361" t="str">
        <f t="shared" si="1503"/>
        <v>-</v>
      </c>
      <c r="HC495" s="361" t="str">
        <f t="shared" si="1504"/>
        <v>-</v>
      </c>
      <c r="HD495" s="361" t="str">
        <f t="shared" si="1505"/>
        <v>-</v>
      </c>
      <c r="HE495" s="361" t="str">
        <f t="shared" si="1506"/>
        <v>-</v>
      </c>
      <c r="HF495" s="361" t="str">
        <f t="shared" si="1507"/>
        <v>-</v>
      </c>
      <c r="HG495" s="361" t="str">
        <f t="shared" si="1508"/>
        <v>-</v>
      </c>
      <c r="HH495" s="361" t="str">
        <f t="shared" si="1509"/>
        <v>-</v>
      </c>
      <c r="HI495" s="361" t="str">
        <f t="shared" si="1510"/>
        <v>-</v>
      </c>
      <c r="HJ495" s="361" t="str">
        <f t="shared" si="1511"/>
        <v>-</v>
      </c>
      <c r="HK495" s="361" t="str">
        <f t="shared" si="1512"/>
        <v>-</v>
      </c>
      <c r="HL495" s="361" t="str">
        <f t="shared" si="1513"/>
        <v>-</v>
      </c>
      <c r="HM495" s="361" t="str">
        <f t="shared" si="1514"/>
        <v>-</v>
      </c>
      <c r="HN495" s="361" t="str">
        <f t="shared" si="1515"/>
        <v>-</v>
      </c>
      <c r="HO495" s="361" t="str">
        <f t="shared" si="1516"/>
        <v>-</v>
      </c>
      <c r="HP495" s="361" t="str">
        <f t="shared" si="1517"/>
        <v>-</v>
      </c>
      <c r="HQ495" s="361" t="str">
        <f t="shared" si="1518"/>
        <v>-</v>
      </c>
      <c r="HR495" s="361" t="str">
        <f t="shared" si="1519"/>
        <v>-</v>
      </c>
      <c r="HS495" s="361" t="str">
        <f t="shared" si="1520"/>
        <v>-</v>
      </c>
      <c r="HT495" s="361" t="str">
        <f t="shared" si="1521"/>
        <v>-</v>
      </c>
      <c r="HU495" s="361" t="str">
        <f t="shared" si="1522"/>
        <v>-</v>
      </c>
      <c r="HV495" s="361" t="str">
        <f t="shared" si="1523"/>
        <v>-</v>
      </c>
      <c r="HW495" s="361" t="str">
        <f t="shared" si="1524"/>
        <v>-</v>
      </c>
      <c r="HX495" s="361" t="str">
        <f t="shared" si="1525"/>
        <v>-</v>
      </c>
      <c r="HY495" s="361" t="str">
        <f t="shared" si="1526"/>
        <v>-</v>
      </c>
      <c r="HZ495" s="361" t="str">
        <f t="shared" si="1527"/>
        <v>-</v>
      </c>
      <c r="IA495" s="361" t="str">
        <f t="shared" si="1528"/>
        <v>-</v>
      </c>
      <c r="IB495" s="361" t="str">
        <f t="shared" si="1529"/>
        <v>-</v>
      </c>
      <c r="IC495" s="361" t="str">
        <f t="shared" si="1530"/>
        <v>-</v>
      </c>
      <c r="ID495" s="361" t="str">
        <f t="shared" si="1531"/>
        <v>-</v>
      </c>
      <c r="IE495" s="361" t="str">
        <f t="shared" si="1532"/>
        <v>-</v>
      </c>
      <c r="IF495" s="444" t="s">
        <v>1247</v>
      </c>
      <c r="IG495" s="56" t="str">
        <f t="shared" si="1668"/>
        <v>-</v>
      </c>
      <c r="IH495" s="56" t="str">
        <f t="shared" si="1669"/>
        <v>-</v>
      </c>
      <c r="II495" s="56" t="str">
        <f t="shared" si="1670"/>
        <v>-</v>
      </c>
      <c r="IJ495" s="56" t="str">
        <f t="shared" si="1671"/>
        <v>-</v>
      </c>
      <c r="IK495" s="56" t="str">
        <f t="shared" si="1533"/>
        <v>-</v>
      </c>
      <c r="IL495" s="56" t="str">
        <f t="shared" si="1534"/>
        <v>-</v>
      </c>
      <c r="IM495" s="56" t="str">
        <f t="shared" si="1535"/>
        <v>-</v>
      </c>
      <c r="IN495" s="56" t="str">
        <f t="shared" si="1536"/>
        <v>-</v>
      </c>
      <c r="IO495" s="56" t="str">
        <f t="shared" si="1537"/>
        <v>-</v>
      </c>
      <c r="IP495" s="56" t="str">
        <f t="shared" si="1538"/>
        <v>-</v>
      </c>
      <c r="IQ495" s="56" t="str">
        <f t="shared" si="1539"/>
        <v>-</v>
      </c>
      <c r="IR495" s="56" t="str">
        <f t="shared" si="1540"/>
        <v>-</v>
      </c>
      <c r="IS495" s="56" t="str">
        <f t="shared" si="1541"/>
        <v>-</v>
      </c>
      <c r="IT495" s="56" t="str">
        <f t="shared" si="1542"/>
        <v>-</v>
      </c>
      <c r="IU495" s="56" t="str">
        <f t="shared" si="1543"/>
        <v>-</v>
      </c>
      <c r="IV495" s="56" t="str">
        <f t="shared" si="1544"/>
        <v>-</v>
      </c>
      <c r="IW495" s="56" t="str">
        <f t="shared" si="1545"/>
        <v>-</v>
      </c>
      <c r="IX495" s="56" t="str">
        <f t="shared" si="1546"/>
        <v>-</v>
      </c>
      <c r="IY495" s="56" t="str">
        <f t="shared" si="1547"/>
        <v>-</v>
      </c>
      <c r="IZ495" s="56" t="str">
        <f t="shared" si="1548"/>
        <v>-</v>
      </c>
      <c r="JA495" s="56" t="str">
        <f t="shared" si="1549"/>
        <v>-</v>
      </c>
      <c r="JB495" s="56" t="str">
        <f t="shared" si="1550"/>
        <v>-</v>
      </c>
      <c r="JC495" s="56" t="str">
        <f t="shared" si="1551"/>
        <v>-</v>
      </c>
      <c r="JD495" s="56" t="str">
        <f t="shared" si="1552"/>
        <v>-</v>
      </c>
      <c r="JE495" s="56" t="str">
        <f t="shared" si="1553"/>
        <v>-</v>
      </c>
      <c r="JF495" s="56" t="str">
        <f t="shared" si="1554"/>
        <v>-</v>
      </c>
      <c r="JG495" s="56" t="str">
        <f t="shared" si="1555"/>
        <v>-</v>
      </c>
      <c r="JH495" s="56" t="str">
        <f t="shared" si="1556"/>
        <v>-</v>
      </c>
      <c r="JI495" s="56" t="str">
        <f t="shared" si="1557"/>
        <v>-</v>
      </c>
      <c r="JJ495" s="56" t="str">
        <f t="shared" si="1558"/>
        <v>-</v>
      </c>
      <c r="JK495" s="56" t="str">
        <f t="shared" si="1559"/>
        <v>-</v>
      </c>
      <c r="JL495" s="56" t="str">
        <f t="shared" si="1560"/>
        <v>-</v>
      </c>
      <c r="JM495" s="56" t="str">
        <f t="shared" si="1561"/>
        <v>-</v>
      </c>
      <c r="JN495" s="56" t="str">
        <f t="shared" si="1562"/>
        <v>-</v>
      </c>
      <c r="JO495" s="56" t="str">
        <f t="shared" si="1563"/>
        <v>-</v>
      </c>
      <c r="JP495" s="56" t="str">
        <f t="shared" si="1564"/>
        <v>-</v>
      </c>
      <c r="JQ495" s="56" t="str">
        <f t="shared" si="1565"/>
        <v>-</v>
      </c>
      <c r="JR495" s="56" t="str">
        <f t="shared" si="1566"/>
        <v>-</v>
      </c>
      <c r="JS495" s="56" t="str">
        <f t="shared" si="1567"/>
        <v>-</v>
      </c>
      <c r="JT495" s="56" t="str">
        <f t="shared" si="1568"/>
        <v>-</v>
      </c>
      <c r="JU495" s="56" t="str">
        <f t="shared" si="1569"/>
        <v>-</v>
      </c>
      <c r="JV495" s="56" t="str">
        <f t="shared" si="1570"/>
        <v>-</v>
      </c>
      <c r="JW495" s="56" t="str">
        <f t="shared" si="1571"/>
        <v>-</v>
      </c>
      <c r="JX495" s="56" t="str">
        <f t="shared" si="1572"/>
        <v>-</v>
      </c>
      <c r="JY495" s="56" t="str">
        <f t="shared" si="1573"/>
        <v>-</v>
      </c>
      <c r="JZ495" s="56" t="str">
        <f t="shared" si="1574"/>
        <v>-</v>
      </c>
      <c r="KA495" s="444" t="s">
        <v>1247</v>
      </c>
      <c r="KB495" s="360">
        <f>IF(ISNUMBER(INDEX($EQ$15:$GK$521,$B495,EO$11)),MAX(KB$14:KB494)+1,0)</f>
        <v>0</v>
      </c>
      <c r="KC495" s="360" t="str">
        <f t="shared" si="1672"/>
        <v/>
      </c>
      <c r="KD495" s="373" t="s">
        <v>2</v>
      </c>
      <c r="KE495" s="215"/>
      <c r="KF495" s="60"/>
      <c r="KG495" s="60"/>
      <c r="KH495" s="60"/>
      <c r="KI495" s="60"/>
      <c r="KJ495" s="60"/>
      <c r="KK495" s="60"/>
      <c r="KL495" s="60"/>
      <c r="KM495" s="60"/>
      <c r="KN495" s="60"/>
      <c r="KO495" s="60"/>
      <c r="KP495" s="60"/>
      <c r="KQ495" s="60"/>
      <c r="KR495" s="60"/>
      <c r="KS495" s="60"/>
      <c r="KT495" s="60"/>
      <c r="KU495" s="60"/>
      <c r="KV495" s="60"/>
      <c r="KW495" s="60"/>
      <c r="KX495" s="60"/>
      <c r="KY495" s="60"/>
      <c r="KZ495" s="283" t="str">
        <f t="shared" si="1575"/>
        <v/>
      </c>
      <c r="LA495" s="26"/>
      <c r="LB495" s="18"/>
      <c r="LC495" s="18"/>
      <c r="LD495" s="18"/>
      <c r="LE495" s="18"/>
      <c r="LF495" s="18"/>
      <c r="LG495" s="18"/>
      <c r="LH495" s="18"/>
      <c r="LI495" s="18"/>
      <c r="LJ495" s="18"/>
      <c r="LK495" s="18"/>
      <c r="LL495" s="18"/>
      <c r="LM495" s="18"/>
      <c r="LN495" s="63"/>
      <c r="LO495" s="251">
        <f t="shared" si="1576"/>
        <v>0</v>
      </c>
      <c r="LP495" s="251">
        <f t="shared" si="1577"/>
        <v>0</v>
      </c>
      <c r="LQ495" s="251">
        <f t="shared" si="1578"/>
        <v>0</v>
      </c>
      <c r="LR495" s="251">
        <f t="shared" si="1579"/>
        <v>0</v>
      </c>
      <c r="LS495" s="251">
        <f t="shared" si="1580"/>
        <v>0</v>
      </c>
      <c r="LT495" s="251">
        <f t="shared" si="1581"/>
        <v>0</v>
      </c>
      <c r="LU495" s="251">
        <f t="shared" si="1582"/>
        <v>0</v>
      </c>
      <c r="LV495" s="251">
        <f t="shared" si="1583"/>
        <v>0</v>
      </c>
      <c r="LW495" s="251">
        <f t="shared" si="1584"/>
        <v>0</v>
      </c>
      <c r="LX495" s="251">
        <f t="shared" si="1585"/>
        <v>0</v>
      </c>
      <c r="LY495" s="251">
        <f t="shared" si="1586"/>
        <v>0</v>
      </c>
      <c r="LZ495" s="251">
        <f t="shared" si="1587"/>
        <v>0</v>
      </c>
      <c r="MA495" s="63" t="str">
        <f t="shared" si="1588"/>
        <v/>
      </c>
      <c r="MB495" s="63" t="str">
        <f t="shared" si="1480"/>
        <v/>
      </c>
      <c r="MC495" s="63">
        <f t="shared" si="1481"/>
        <v>481</v>
      </c>
      <c r="MD495" s="63" t="str">
        <f t="shared" si="1482"/>
        <v/>
      </c>
      <c r="ME495" s="63" t="str">
        <f t="shared" si="1483"/>
        <v/>
      </c>
      <c r="MF495" s="315" t="str">
        <f t="shared" si="1589"/>
        <v/>
      </c>
      <c r="MG495" s="315">
        <f>IF(ISNUMBER(MATCH(EO495,$ME$15:$ME$520,0)),0,MAX(MG$14:MG494)+1)</f>
        <v>0</v>
      </c>
      <c r="MH495" s="315" t="str">
        <f t="shared" si="1590"/>
        <v/>
      </c>
      <c r="MI495" s="369"/>
      <c r="MJ495" s="68"/>
      <c r="MK495" s="18"/>
      <c r="ML495" s="242"/>
      <c r="MM495" s="242"/>
      <c r="MN495" s="59"/>
      <c r="MO495" s="59"/>
      <c r="MP495" s="285"/>
      <c r="MQ495" s="59"/>
      <c r="MR495" s="59"/>
      <c r="MS495" s="285"/>
      <c r="MT495" s="59"/>
      <c r="MU495" s="285"/>
      <c r="MV495" s="59"/>
      <c r="MW495" s="59"/>
      <c r="MX495" s="59"/>
      <c r="MY495" s="59"/>
      <c r="MZ495" s="59"/>
      <c r="NA495" s="59"/>
      <c r="NB495" s="59"/>
      <c r="NC495" s="59"/>
      <c r="ND495" s="59"/>
      <c r="NE495" s="59"/>
      <c r="NF495" s="59"/>
      <c r="NG495" s="59"/>
      <c r="NH495" s="59"/>
      <c r="NI495" s="59"/>
      <c r="NJ495" s="59"/>
      <c r="NK495" s="59"/>
      <c r="NL495" s="454"/>
      <c r="NM495" s="454"/>
      <c r="NN495" s="59"/>
      <c r="NO495" s="18"/>
      <c r="NP495" s="18"/>
      <c r="NQ495" s="18"/>
      <c r="NR495" s="18"/>
      <c r="NS495" s="18"/>
      <c r="NT495" s="18"/>
      <c r="NU495" s="18"/>
      <c r="NV495" s="18"/>
      <c r="NW495" s="18"/>
      <c r="NX495" s="18"/>
      <c r="NY495" s="18"/>
      <c r="NZ495" s="18"/>
      <c r="OA495" s="18"/>
      <c r="OB495" s="18"/>
      <c r="OC495" s="18"/>
      <c r="OZ495" s="59"/>
      <c r="PA495" s="251" t="str">
        <f t="shared" si="1591"/>
        <v/>
      </c>
      <c r="PB495" s="251" t="str">
        <f t="shared" si="1592"/>
        <v/>
      </c>
      <c r="PC495" s="251" t="str">
        <f t="shared" si="1593"/>
        <v/>
      </c>
      <c r="PD495" s="251" t="str">
        <f t="shared" si="1594"/>
        <v/>
      </c>
      <c r="PE495" s="251" t="str">
        <f t="shared" si="1595"/>
        <v/>
      </c>
      <c r="PF495" s="251" t="str">
        <f t="shared" si="1596"/>
        <v/>
      </c>
      <c r="PG495" s="251" t="str">
        <f t="shared" si="1597"/>
        <v/>
      </c>
      <c r="PH495" s="251" t="str">
        <f t="shared" si="1598"/>
        <v/>
      </c>
      <c r="PI495" s="251" t="str">
        <f t="shared" si="1599"/>
        <v/>
      </c>
      <c r="PJ495" s="251" t="str">
        <f t="shared" si="1600"/>
        <v/>
      </c>
      <c r="PK495" s="251" t="str">
        <f t="shared" si="1601"/>
        <v/>
      </c>
      <c r="PL495" s="251" t="str">
        <f t="shared" si="1602"/>
        <v/>
      </c>
      <c r="PM495" s="251" t="str">
        <f t="shared" si="1603"/>
        <v/>
      </c>
      <c r="PN495" s="251" t="str">
        <f t="shared" si="1604"/>
        <v/>
      </c>
      <c r="PO495" s="251" t="str">
        <f t="shared" si="1605"/>
        <v/>
      </c>
      <c r="PP495" s="251" t="str">
        <f t="shared" si="1606"/>
        <v/>
      </c>
      <c r="PQ495" s="251" t="str">
        <f t="shared" si="1607"/>
        <v/>
      </c>
      <c r="PR495" s="251" t="str">
        <f t="shared" si="1608"/>
        <v/>
      </c>
      <c r="PS495" s="251" t="str">
        <f t="shared" si="1609"/>
        <v/>
      </c>
      <c r="PT495" s="251" t="str">
        <f t="shared" si="1610"/>
        <v/>
      </c>
      <c r="PU495" s="251" t="str">
        <f t="shared" si="1611"/>
        <v/>
      </c>
      <c r="PV495" s="251" t="str">
        <f t="shared" si="1612"/>
        <v/>
      </c>
      <c r="PW495" s="251" t="str">
        <f t="shared" si="1613"/>
        <v/>
      </c>
      <c r="PX495" s="251" t="str">
        <f t="shared" si="1614"/>
        <v/>
      </c>
      <c r="PY495" s="251" t="str">
        <f t="shared" si="1615"/>
        <v/>
      </c>
      <c r="PZ495" s="251" t="str">
        <f t="shared" si="1616"/>
        <v/>
      </c>
      <c r="QA495" s="251" t="str">
        <f t="shared" si="1617"/>
        <v/>
      </c>
      <c r="QB495" s="251" t="str">
        <f t="shared" si="1618"/>
        <v/>
      </c>
      <c r="QC495" s="251" t="str">
        <f t="shared" si="1619"/>
        <v/>
      </c>
      <c r="QD495" s="251" t="str">
        <f t="shared" si="1620"/>
        <v/>
      </c>
      <c r="QE495" s="251" t="str">
        <f t="shared" si="1621"/>
        <v/>
      </c>
      <c r="QF495" s="63">
        <f t="shared" si="1622"/>
        <v>0</v>
      </c>
      <c r="QG495" s="59"/>
      <c r="QH495" s="59"/>
      <c r="QI495" s="59"/>
      <c r="QJ495" s="59"/>
      <c r="QK495" s="59"/>
      <c r="QL495" s="59"/>
      <c r="QM495" s="59"/>
      <c r="QN495" s="59"/>
    </row>
    <row r="496" spans="1:456" ht="6.75" customHeight="1" x14ac:dyDescent="0.25">
      <c r="A496" s="68"/>
      <c r="B496" s="389" t="str">
        <f t="shared" si="1484"/>
        <v/>
      </c>
      <c r="C496" s="72"/>
      <c r="D496" s="188"/>
      <c r="E496" s="59"/>
      <c r="F496" s="229"/>
      <c r="G496" s="295"/>
      <c r="H496" s="295"/>
      <c r="I496" s="229"/>
      <c r="J496" s="295"/>
      <c r="K496" s="295"/>
      <c r="L496" s="229"/>
      <c r="M496" s="295"/>
      <c r="N496" s="295"/>
      <c r="O496" s="229"/>
      <c r="P496" s="295"/>
      <c r="Q496" s="295"/>
      <c r="R496" s="229"/>
      <c r="S496" s="230"/>
      <c r="T496" s="231"/>
      <c r="U496" s="229"/>
      <c r="V496" s="230"/>
      <c r="W496" s="231"/>
      <c r="X496" s="229"/>
      <c r="Y496" s="230"/>
      <c r="Z496" s="231"/>
      <c r="AA496" s="229"/>
      <c r="AB496" s="295"/>
      <c r="AC496" s="295"/>
      <c r="AD496" s="229"/>
      <c r="AE496" s="295"/>
      <c r="AF496" s="295"/>
      <c r="AG496" s="229"/>
      <c r="AH496" s="295"/>
      <c r="AI496" s="295"/>
      <c r="AJ496" s="229"/>
      <c r="AK496" s="295"/>
      <c r="AL496" s="295"/>
      <c r="AM496" s="229"/>
      <c r="AN496" s="295"/>
      <c r="AO496" s="295"/>
      <c r="AP496" s="243"/>
      <c r="AQ496" s="295"/>
      <c r="AR496" s="290"/>
      <c r="AS496" s="243"/>
      <c r="AT496" s="295"/>
      <c r="AU496" s="290"/>
      <c r="AV496" s="229"/>
      <c r="AW496" s="230"/>
      <c r="AX496" s="231"/>
      <c r="AY496" s="229"/>
      <c r="AZ496" s="230"/>
      <c r="BA496" s="231"/>
      <c r="BB496" s="229"/>
      <c r="BC496" s="230"/>
      <c r="BD496" s="231"/>
      <c r="BE496" s="229"/>
      <c r="BF496" s="230"/>
      <c r="BG496" s="231"/>
      <c r="BH496" s="229"/>
      <c r="BI496" s="230"/>
      <c r="BJ496" s="231"/>
      <c r="BK496" s="243"/>
      <c r="BL496" s="230"/>
      <c r="BM496" s="231"/>
      <c r="BN496" s="243"/>
      <c r="BO496" s="230"/>
      <c r="BP496" s="231"/>
      <c r="BQ496" s="229"/>
      <c r="BR496" s="230"/>
      <c r="BS496" s="231"/>
      <c r="BT496" s="229"/>
      <c r="BU496" s="230"/>
      <c r="BV496" s="231"/>
      <c r="BW496" s="229"/>
      <c r="BX496" s="230"/>
      <c r="BY496" s="231"/>
      <c r="BZ496" s="229"/>
      <c r="CA496" s="230"/>
      <c r="CB496" s="231"/>
      <c r="CC496" s="229"/>
      <c r="CD496" s="230"/>
      <c r="CE496" s="231"/>
      <c r="CF496" s="331"/>
      <c r="CG496" s="332"/>
      <c r="CH496" s="385"/>
      <c r="CI496" s="331"/>
      <c r="CJ496" s="332"/>
      <c r="CK496" s="385"/>
      <c r="CL496" s="243"/>
      <c r="CM496" s="230"/>
      <c r="CN496" s="354"/>
      <c r="CO496" s="243"/>
      <c r="CP496" s="230"/>
      <c r="CQ496" s="231"/>
      <c r="CR496" s="331"/>
      <c r="CS496" s="332"/>
      <c r="CT496" s="333"/>
      <c r="CU496" s="229"/>
      <c r="CV496" s="230"/>
      <c r="CW496" s="231"/>
      <c r="CX496" s="331"/>
      <c r="CY496" s="332"/>
      <c r="CZ496" s="333"/>
      <c r="DA496" s="331"/>
      <c r="DB496" s="332"/>
      <c r="DC496" s="333"/>
      <c r="DD496" s="331"/>
      <c r="DE496" s="332"/>
      <c r="DF496" s="333"/>
      <c r="DG496" s="331"/>
      <c r="DH496" s="332"/>
      <c r="DI496" s="333"/>
      <c r="DJ496" s="229"/>
      <c r="DK496" s="230"/>
      <c r="DL496" s="231"/>
      <c r="DM496" s="229"/>
      <c r="DN496" s="230"/>
      <c r="DO496" s="231"/>
      <c r="DP496" s="331"/>
      <c r="DQ496" s="332"/>
      <c r="DR496" s="333"/>
      <c r="DS496" s="331"/>
      <c r="DT496" s="332"/>
      <c r="DU496" s="333"/>
      <c r="DV496" s="331"/>
      <c r="DW496" s="332"/>
      <c r="DX496" s="333"/>
      <c r="DY496" s="331"/>
      <c r="DZ496" s="332"/>
      <c r="EA496" s="333"/>
      <c r="EB496" s="331"/>
      <c r="EC496" s="332"/>
      <c r="ED496" s="333"/>
      <c r="EE496" s="331"/>
      <c r="EF496" s="332"/>
      <c r="EG496" s="333"/>
      <c r="EH496" s="229"/>
      <c r="EI496" s="230"/>
      <c r="EJ496" s="231"/>
      <c r="EK496" s="229"/>
      <c r="EL496" s="230"/>
      <c r="EM496" s="231"/>
      <c r="EN496" s="244"/>
      <c r="EO496" s="269" t="str">
        <f t="shared" si="1485"/>
        <v/>
      </c>
      <c r="EP496" s="444" t="s">
        <v>1247</v>
      </c>
      <c r="EQ496" s="360" t="str">
        <f t="shared" si="1623"/>
        <v/>
      </c>
      <c r="ER496" s="360" t="str">
        <f t="shared" si="1624"/>
        <v/>
      </c>
      <c r="ES496" s="360" t="str">
        <f t="shared" si="1625"/>
        <v/>
      </c>
      <c r="ET496" s="360" t="str">
        <f t="shared" si="1626"/>
        <v/>
      </c>
      <c r="EU496" s="360" t="str">
        <f t="shared" si="1627"/>
        <v/>
      </c>
      <c r="EV496" s="360" t="str">
        <f t="shared" si="1628"/>
        <v/>
      </c>
      <c r="EW496" s="360" t="str">
        <f t="shared" si="1629"/>
        <v/>
      </c>
      <c r="EX496" s="360" t="str">
        <f t="shared" si="1630"/>
        <v/>
      </c>
      <c r="EY496" s="360" t="str">
        <f t="shared" si="1631"/>
        <v/>
      </c>
      <c r="EZ496" s="360" t="str">
        <f t="shared" si="1632"/>
        <v/>
      </c>
      <c r="FA496" s="360" t="str">
        <f t="shared" si="1633"/>
        <v/>
      </c>
      <c r="FB496" s="360" t="str">
        <f t="shared" si="1634"/>
        <v/>
      </c>
      <c r="FC496" s="360" t="str">
        <f t="shared" si="1635"/>
        <v/>
      </c>
      <c r="FD496" s="360" t="str">
        <f t="shared" si="1636"/>
        <v/>
      </c>
      <c r="FE496" s="360" t="str">
        <f t="shared" si="1637"/>
        <v/>
      </c>
      <c r="FF496" s="360" t="str">
        <f t="shared" si="1638"/>
        <v/>
      </c>
      <c r="FG496" s="360" t="str">
        <f t="shared" si="1639"/>
        <v/>
      </c>
      <c r="FH496" s="360" t="str">
        <f t="shared" si="1640"/>
        <v/>
      </c>
      <c r="FI496" s="360" t="str">
        <f t="shared" si="1641"/>
        <v/>
      </c>
      <c r="FJ496" s="360" t="str">
        <f t="shared" si="1642"/>
        <v/>
      </c>
      <c r="FK496" s="360" t="str">
        <f t="shared" si="1643"/>
        <v/>
      </c>
      <c r="FL496" s="360" t="str">
        <f t="shared" si="1644"/>
        <v/>
      </c>
      <c r="FM496" s="360" t="str">
        <f t="shared" si="1645"/>
        <v/>
      </c>
      <c r="FN496" s="360" t="str">
        <f t="shared" si="1646"/>
        <v/>
      </c>
      <c r="FO496" s="360" t="str">
        <f t="shared" si="1647"/>
        <v/>
      </c>
      <c r="FP496" s="360" t="str">
        <f t="shared" si="1648"/>
        <v/>
      </c>
      <c r="FQ496" s="360" t="str">
        <f t="shared" si="1649"/>
        <v/>
      </c>
      <c r="FR496" s="360" t="str">
        <f t="shared" si="1650"/>
        <v/>
      </c>
      <c r="FS496" s="360" t="str">
        <f t="shared" si="1651"/>
        <v/>
      </c>
      <c r="FT496" s="360" t="str">
        <f t="shared" si="1486"/>
        <v/>
      </c>
      <c r="FU496" s="360" t="str">
        <f t="shared" si="1652"/>
        <v/>
      </c>
      <c r="FV496" s="360" t="str">
        <f t="shared" si="1653"/>
        <v/>
      </c>
      <c r="FW496" s="360" t="str">
        <f t="shared" si="1654"/>
        <v/>
      </c>
      <c r="FX496" s="360" t="str">
        <f t="shared" si="1655"/>
        <v/>
      </c>
      <c r="FY496" s="360" t="str">
        <f t="shared" si="1656"/>
        <v/>
      </c>
      <c r="FZ496" s="360" t="str">
        <f t="shared" si="1657"/>
        <v/>
      </c>
      <c r="GA496" s="360" t="str">
        <f t="shared" si="1658"/>
        <v/>
      </c>
      <c r="GB496" s="360" t="str">
        <f t="shared" si="1659"/>
        <v/>
      </c>
      <c r="GC496" s="360" t="str">
        <f t="shared" si="1660"/>
        <v/>
      </c>
      <c r="GD496" s="360" t="str">
        <f t="shared" si="1661"/>
        <v/>
      </c>
      <c r="GE496" s="360" t="str">
        <f t="shared" si="1662"/>
        <v/>
      </c>
      <c r="GF496" s="360" t="str">
        <f t="shared" si="1663"/>
        <v/>
      </c>
      <c r="GG496" s="360" t="str">
        <f t="shared" si="1664"/>
        <v/>
      </c>
      <c r="GH496" s="360" t="str">
        <f t="shared" si="1665"/>
        <v/>
      </c>
      <c r="GI496" s="360" t="str">
        <f t="shared" si="1666"/>
        <v/>
      </c>
      <c r="GJ496" s="360" t="str">
        <f t="shared" si="1667"/>
        <v/>
      </c>
      <c r="GK496" s="444" t="s">
        <v>1247</v>
      </c>
      <c r="GL496" s="361" t="str">
        <f t="shared" si="1487"/>
        <v>-</v>
      </c>
      <c r="GM496" s="361" t="str">
        <f t="shared" si="1488"/>
        <v>-</v>
      </c>
      <c r="GN496" s="361" t="str">
        <f t="shared" si="1489"/>
        <v>-</v>
      </c>
      <c r="GO496" s="361" t="str">
        <f t="shared" si="1490"/>
        <v>-</v>
      </c>
      <c r="GP496" s="361" t="str">
        <f t="shared" si="1491"/>
        <v>-</v>
      </c>
      <c r="GQ496" s="361" t="str">
        <f t="shared" si="1492"/>
        <v>-</v>
      </c>
      <c r="GR496" s="361" t="str">
        <f t="shared" si="1493"/>
        <v>-</v>
      </c>
      <c r="GS496" s="361" t="str">
        <f t="shared" si="1494"/>
        <v>-</v>
      </c>
      <c r="GT496" s="361" t="str">
        <f t="shared" si="1495"/>
        <v>-</v>
      </c>
      <c r="GU496" s="361" t="str">
        <f t="shared" si="1496"/>
        <v>-</v>
      </c>
      <c r="GV496" s="361" t="str">
        <f t="shared" si="1497"/>
        <v>-</v>
      </c>
      <c r="GW496" s="361" t="str">
        <f t="shared" si="1498"/>
        <v>-</v>
      </c>
      <c r="GX496" s="361" t="str">
        <f t="shared" si="1499"/>
        <v>-</v>
      </c>
      <c r="GY496" s="361" t="str">
        <f t="shared" si="1500"/>
        <v>-</v>
      </c>
      <c r="GZ496" s="361" t="str">
        <f t="shared" si="1501"/>
        <v>-</v>
      </c>
      <c r="HA496" s="361" t="str">
        <f t="shared" si="1502"/>
        <v>-</v>
      </c>
      <c r="HB496" s="361" t="str">
        <f t="shared" si="1503"/>
        <v>-</v>
      </c>
      <c r="HC496" s="361" t="str">
        <f t="shared" si="1504"/>
        <v>-</v>
      </c>
      <c r="HD496" s="361" t="str">
        <f t="shared" si="1505"/>
        <v>-</v>
      </c>
      <c r="HE496" s="361" t="str">
        <f t="shared" si="1506"/>
        <v>-</v>
      </c>
      <c r="HF496" s="361" t="str">
        <f t="shared" si="1507"/>
        <v>-</v>
      </c>
      <c r="HG496" s="361" t="str">
        <f t="shared" si="1508"/>
        <v>-</v>
      </c>
      <c r="HH496" s="361" t="str">
        <f t="shared" si="1509"/>
        <v>-</v>
      </c>
      <c r="HI496" s="361" t="str">
        <f t="shared" si="1510"/>
        <v>-</v>
      </c>
      <c r="HJ496" s="361" t="str">
        <f t="shared" si="1511"/>
        <v>-</v>
      </c>
      <c r="HK496" s="361" t="str">
        <f t="shared" si="1512"/>
        <v>-</v>
      </c>
      <c r="HL496" s="361" t="str">
        <f t="shared" si="1513"/>
        <v>-</v>
      </c>
      <c r="HM496" s="361" t="str">
        <f t="shared" si="1514"/>
        <v>-</v>
      </c>
      <c r="HN496" s="361" t="str">
        <f t="shared" si="1515"/>
        <v>-</v>
      </c>
      <c r="HO496" s="361" t="str">
        <f t="shared" si="1516"/>
        <v>-</v>
      </c>
      <c r="HP496" s="361" t="str">
        <f t="shared" si="1517"/>
        <v>-</v>
      </c>
      <c r="HQ496" s="361" t="str">
        <f t="shared" si="1518"/>
        <v>-</v>
      </c>
      <c r="HR496" s="361" t="str">
        <f t="shared" si="1519"/>
        <v>-</v>
      </c>
      <c r="HS496" s="361" t="str">
        <f t="shared" si="1520"/>
        <v>-</v>
      </c>
      <c r="HT496" s="361" t="str">
        <f t="shared" si="1521"/>
        <v>-</v>
      </c>
      <c r="HU496" s="361" t="str">
        <f t="shared" si="1522"/>
        <v>-</v>
      </c>
      <c r="HV496" s="361" t="str">
        <f t="shared" si="1523"/>
        <v>-</v>
      </c>
      <c r="HW496" s="361" t="str">
        <f t="shared" si="1524"/>
        <v>-</v>
      </c>
      <c r="HX496" s="361" t="str">
        <f t="shared" si="1525"/>
        <v>-</v>
      </c>
      <c r="HY496" s="361" t="str">
        <f t="shared" si="1526"/>
        <v>-</v>
      </c>
      <c r="HZ496" s="361" t="str">
        <f t="shared" si="1527"/>
        <v>-</v>
      </c>
      <c r="IA496" s="361" t="str">
        <f t="shared" si="1528"/>
        <v>-</v>
      </c>
      <c r="IB496" s="361" t="str">
        <f t="shared" si="1529"/>
        <v>-</v>
      </c>
      <c r="IC496" s="361" t="str">
        <f t="shared" si="1530"/>
        <v>-</v>
      </c>
      <c r="ID496" s="361" t="str">
        <f t="shared" si="1531"/>
        <v>-</v>
      </c>
      <c r="IE496" s="361" t="str">
        <f t="shared" si="1532"/>
        <v>-</v>
      </c>
      <c r="IF496" s="444" t="s">
        <v>1247</v>
      </c>
      <c r="IG496" s="56" t="str">
        <f t="shared" si="1668"/>
        <v>-</v>
      </c>
      <c r="IH496" s="56" t="str">
        <f t="shared" si="1669"/>
        <v>-</v>
      </c>
      <c r="II496" s="56" t="str">
        <f t="shared" si="1670"/>
        <v>-</v>
      </c>
      <c r="IJ496" s="56" t="str">
        <f t="shared" si="1671"/>
        <v>-</v>
      </c>
      <c r="IK496" s="56" t="str">
        <f t="shared" si="1533"/>
        <v>-</v>
      </c>
      <c r="IL496" s="56" t="str">
        <f t="shared" si="1534"/>
        <v>-</v>
      </c>
      <c r="IM496" s="56" t="str">
        <f t="shared" si="1535"/>
        <v>-</v>
      </c>
      <c r="IN496" s="56" t="str">
        <f t="shared" si="1536"/>
        <v>-</v>
      </c>
      <c r="IO496" s="56" t="str">
        <f t="shared" si="1537"/>
        <v>-</v>
      </c>
      <c r="IP496" s="56" t="str">
        <f t="shared" si="1538"/>
        <v>-</v>
      </c>
      <c r="IQ496" s="56" t="str">
        <f t="shared" si="1539"/>
        <v>-</v>
      </c>
      <c r="IR496" s="56" t="str">
        <f t="shared" si="1540"/>
        <v>-</v>
      </c>
      <c r="IS496" s="56" t="str">
        <f t="shared" si="1541"/>
        <v>-</v>
      </c>
      <c r="IT496" s="56" t="str">
        <f t="shared" si="1542"/>
        <v>-</v>
      </c>
      <c r="IU496" s="56" t="str">
        <f t="shared" si="1543"/>
        <v>-</v>
      </c>
      <c r="IV496" s="56" t="str">
        <f t="shared" si="1544"/>
        <v>-</v>
      </c>
      <c r="IW496" s="56" t="str">
        <f t="shared" si="1545"/>
        <v>-</v>
      </c>
      <c r="IX496" s="56" t="str">
        <f t="shared" si="1546"/>
        <v>-</v>
      </c>
      <c r="IY496" s="56" t="str">
        <f t="shared" si="1547"/>
        <v>-</v>
      </c>
      <c r="IZ496" s="56" t="str">
        <f t="shared" si="1548"/>
        <v>-</v>
      </c>
      <c r="JA496" s="56" t="str">
        <f t="shared" si="1549"/>
        <v>-</v>
      </c>
      <c r="JB496" s="56" t="str">
        <f t="shared" si="1550"/>
        <v>-</v>
      </c>
      <c r="JC496" s="56" t="str">
        <f t="shared" si="1551"/>
        <v>-</v>
      </c>
      <c r="JD496" s="56" t="str">
        <f t="shared" si="1552"/>
        <v>-</v>
      </c>
      <c r="JE496" s="56" t="str">
        <f t="shared" si="1553"/>
        <v>-</v>
      </c>
      <c r="JF496" s="56" t="str">
        <f t="shared" si="1554"/>
        <v>-</v>
      </c>
      <c r="JG496" s="56" t="str">
        <f t="shared" si="1555"/>
        <v>-</v>
      </c>
      <c r="JH496" s="56" t="str">
        <f t="shared" si="1556"/>
        <v>-</v>
      </c>
      <c r="JI496" s="56" t="str">
        <f t="shared" si="1557"/>
        <v>-</v>
      </c>
      <c r="JJ496" s="56" t="str">
        <f t="shared" si="1558"/>
        <v>-</v>
      </c>
      <c r="JK496" s="56" t="str">
        <f t="shared" si="1559"/>
        <v>-</v>
      </c>
      <c r="JL496" s="56" t="str">
        <f t="shared" si="1560"/>
        <v>-</v>
      </c>
      <c r="JM496" s="56" t="str">
        <f t="shared" si="1561"/>
        <v>-</v>
      </c>
      <c r="JN496" s="56" t="str">
        <f t="shared" si="1562"/>
        <v>-</v>
      </c>
      <c r="JO496" s="56" t="str">
        <f t="shared" si="1563"/>
        <v>-</v>
      </c>
      <c r="JP496" s="56" t="str">
        <f t="shared" si="1564"/>
        <v>-</v>
      </c>
      <c r="JQ496" s="56" t="str">
        <f t="shared" si="1565"/>
        <v>-</v>
      </c>
      <c r="JR496" s="56" t="str">
        <f t="shared" si="1566"/>
        <v>-</v>
      </c>
      <c r="JS496" s="56" t="str">
        <f t="shared" si="1567"/>
        <v>-</v>
      </c>
      <c r="JT496" s="56" t="str">
        <f t="shared" si="1568"/>
        <v>-</v>
      </c>
      <c r="JU496" s="56" t="str">
        <f t="shared" si="1569"/>
        <v>-</v>
      </c>
      <c r="JV496" s="56" t="str">
        <f t="shared" si="1570"/>
        <v>-</v>
      </c>
      <c r="JW496" s="56" t="str">
        <f t="shared" si="1571"/>
        <v>-</v>
      </c>
      <c r="JX496" s="56" t="str">
        <f t="shared" si="1572"/>
        <v>-</v>
      </c>
      <c r="JY496" s="56" t="str">
        <f t="shared" si="1573"/>
        <v>-</v>
      </c>
      <c r="JZ496" s="56" t="str">
        <f t="shared" si="1574"/>
        <v>-</v>
      </c>
      <c r="KA496" s="444" t="s">
        <v>1247</v>
      </c>
      <c r="KB496" s="360">
        <f>IF(ISNUMBER(INDEX($EQ$15:$GK$521,$B496,EO$11)),MAX(KB$14:KB495)+1,0)</f>
        <v>0</v>
      </c>
      <c r="KC496" s="360" t="str">
        <f t="shared" si="1672"/>
        <v/>
      </c>
      <c r="KD496" s="373" t="s">
        <v>2</v>
      </c>
      <c r="KE496" s="215"/>
      <c r="KF496" s="60"/>
      <c r="KG496" s="60"/>
      <c r="KH496" s="60"/>
      <c r="KI496" s="60"/>
      <c r="KJ496" s="60"/>
      <c r="KK496" s="60"/>
      <c r="KL496" s="60"/>
      <c r="KM496" s="60"/>
      <c r="KN496" s="60"/>
      <c r="KO496" s="60"/>
      <c r="KP496" s="60"/>
      <c r="KQ496" s="60"/>
      <c r="KR496" s="60"/>
      <c r="KS496" s="60"/>
      <c r="KT496" s="60"/>
      <c r="KU496" s="60"/>
      <c r="KV496" s="60"/>
      <c r="KW496" s="60"/>
      <c r="KX496" s="60"/>
      <c r="KY496" s="60"/>
      <c r="KZ496" s="283" t="str">
        <f t="shared" si="1575"/>
        <v/>
      </c>
      <c r="LA496" s="26"/>
      <c r="LB496" s="18"/>
      <c r="LC496" s="18"/>
      <c r="LD496" s="18"/>
      <c r="LE496" s="18"/>
      <c r="LF496" s="18"/>
      <c r="LG496" s="18"/>
      <c r="LH496" s="18"/>
      <c r="LI496" s="18"/>
      <c r="LJ496" s="18"/>
      <c r="LK496" s="18"/>
      <c r="LL496" s="18"/>
      <c r="LM496" s="18"/>
      <c r="LN496" s="63"/>
      <c r="LO496" s="251">
        <f t="shared" si="1576"/>
        <v>0</v>
      </c>
      <c r="LP496" s="251">
        <f t="shared" si="1577"/>
        <v>0</v>
      </c>
      <c r="LQ496" s="251">
        <f t="shared" si="1578"/>
        <v>0</v>
      </c>
      <c r="LR496" s="251">
        <f t="shared" si="1579"/>
        <v>0</v>
      </c>
      <c r="LS496" s="251">
        <f t="shared" si="1580"/>
        <v>0</v>
      </c>
      <c r="LT496" s="251">
        <f t="shared" si="1581"/>
        <v>0</v>
      </c>
      <c r="LU496" s="251">
        <f t="shared" si="1582"/>
        <v>0</v>
      </c>
      <c r="LV496" s="251">
        <f t="shared" si="1583"/>
        <v>0</v>
      </c>
      <c r="LW496" s="251">
        <f t="shared" si="1584"/>
        <v>0</v>
      </c>
      <c r="LX496" s="251">
        <f t="shared" si="1585"/>
        <v>0</v>
      </c>
      <c r="LY496" s="251">
        <f t="shared" si="1586"/>
        <v>0</v>
      </c>
      <c r="LZ496" s="251">
        <f t="shared" si="1587"/>
        <v>0</v>
      </c>
      <c r="MA496" s="63" t="str">
        <f t="shared" si="1588"/>
        <v/>
      </c>
      <c r="MB496" s="63" t="str">
        <f t="shared" si="1480"/>
        <v/>
      </c>
      <c r="MC496" s="63">
        <f t="shared" si="1481"/>
        <v>482</v>
      </c>
      <c r="MD496" s="63" t="str">
        <f t="shared" si="1482"/>
        <v/>
      </c>
      <c r="ME496" s="63" t="str">
        <f t="shared" si="1483"/>
        <v/>
      </c>
      <c r="MF496" s="315" t="str">
        <f t="shared" si="1589"/>
        <v/>
      </c>
      <c r="MG496" s="315">
        <f>IF(ISNUMBER(MATCH(EO496,$ME$15:$ME$520,0)),0,MAX(MG$14:MG495)+1)</f>
        <v>0</v>
      </c>
      <c r="MH496" s="315" t="str">
        <f t="shared" si="1590"/>
        <v/>
      </c>
      <c r="MI496" s="369"/>
      <c r="MJ496" s="68"/>
      <c r="MK496" s="18"/>
      <c r="ML496" s="242"/>
      <c r="MM496" s="242"/>
      <c r="MN496" s="59"/>
      <c r="MO496" s="59"/>
      <c r="MP496" s="285"/>
      <c r="MQ496" s="59"/>
      <c r="MR496" s="59"/>
      <c r="MS496" s="285"/>
      <c r="MT496" s="59"/>
      <c r="MU496" s="285"/>
      <c r="MV496" s="59"/>
      <c r="MW496" s="59"/>
      <c r="MX496" s="59"/>
      <c r="MY496" s="59"/>
      <c r="MZ496" s="59"/>
      <c r="NA496" s="59"/>
      <c r="NB496" s="59"/>
      <c r="NC496" s="59"/>
      <c r="ND496" s="59"/>
      <c r="NE496" s="59"/>
      <c r="NF496" s="59"/>
      <c r="NG496" s="59"/>
      <c r="NH496" s="59"/>
      <c r="NI496" s="59"/>
      <c r="NJ496" s="59"/>
      <c r="NK496" s="59"/>
      <c r="NL496" s="454"/>
      <c r="NM496" s="454"/>
      <c r="NN496" s="59"/>
      <c r="NO496" s="18"/>
      <c r="NP496" s="18"/>
      <c r="NQ496" s="18"/>
      <c r="NR496" s="18"/>
      <c r="NS496" s="18"/>
      <c r="NT496" s="18"/>
      <c r="NU496" s="18"/>
      <c r="NV496" s="18"/>
      <c r="NW496" s="18"/>
      <c r="NX496" s="18"/>
      <c r="NY496" s="18"/>
      <c r="NZ496" s="18"/>
      <c r="OA496" s="18"/>
      <c r="OB496" s="18"/>
      <c r="OC496" s="18"/>
      <c r="OZ496" s="59"/>
      <c r="PA496" s="251" t="str">
        <f t="shared" si="1591"/>
        <v/>
      </c>
      <c r="PB496" s="251" t="str">
        <f t="shared" si="1592"/>
        <v/>
      </c>
      <c r="PC496" s="251" t="str">
        <f t="shared" si="1593"/>
        <v/>
      </c>
      <c r="PD496" s="251" t="str">
        <f t="shared" si="1594"/>
        <v/>
      </c>
      <c r="PE496" s="251" t="str">
        <f t="shared" si="1595"/>
        <v/>
      </c>
      <c r="PF496" s="251" t="str">
        <f t="shared" si="1596"/>
        <v/>
      </c>
      <c r="PG496" s="251" t="str">
        <f t="shared" si="1597"/>
        <v/>
      </c>
      <c r="PH496" s="251" t="str">
        <f t="shared" si="1598"/>
        <v/>
      </c>
      <c r="PI496" s="251" t="str">
        <f t="shared" si="1599"/>
        <v/>
      </c>
      <c r="PJ496" s="251" t="str">
        <f t="shared" si="1600"/>
        <v/>
      </c>
      <c r="PK496" s="251" t="str">
        <f t="shared" si="1601"/>
        <v/>
      </c>
      <c r="PL496" s="251" t="str">
        <f t="shared" si="1602"/>
        <v/>
      </c>
      <c r="PM496" s="251" t="str">
        <f t="shared" si="1603"/>
        <v/>
      </c>
      <c r="PN496" s="251" t="str">
        <f t="shared" si="1604"/>
        <v/>
      </c>
      <c r="PO496" s="251" t="str">
        <f t="shared" si="1605"/>
        <v/>
      </c>
      <c r="PP496" s="251" t="str">
        <f t="shared" si="1606"/>
        <v/>
      </c>
      <c r="PQ496" s="251" t="str">
        <f t="shared" si="1607"/>
        <v/>
      </c>
      <c r="PR496" s="251" t="str">
        <f t="shared" si="1608"/>
        <v/>
      </c>
      <c r="PS496" s="251" t="str">
        <f t="shared" si="1609"/>
        <v/>
      </c>
      <c r="PT496" s="251" t="str">
        <f t="shared" si="1610"/>
        <v/>
      </c>
      <c r="PU496" s="251" t="str">
        <f t="shared" si="1611"/>
        <v/>
      </c>
      <c r="PV496" s="251" t="str">
        <f t="shared" si="1612"/>
        <v/>
      </c>
      <c r="PW496" s="251" t="str">
        <f t="shared" si="1613"/>
        <v/>
      </c>
      <c r="PX496" s="251" t="str">
        <f t="shared" si="1614"/>
        <v/>
      </c>
      <c r="PY496" s="251" t="str">
        <f t="shared" si="1615"/>
        <v/>
      </c>
      <c r="PZ496" s="251" t="str">
        <f t="shared" si="1616"/>
        <v/>
      </c>
      <c r="QA496" s="251" t="str">
        <f t="shared" si="1617"/>
        <v/>
      </c>
      <c r="QB496" s="251" t="str">
        <f t="shared" si="1618"/>
        <v/>
      </c>
      <c r="QC496" s="251" t="str">
        <f t="shared" si="1619"/>
        <v/>
      </c>
      <c r="QD496" s="251" t="str">
        <f t="shared" si="1620"/>
        <v/>
      </c>
      <c r="QE496" s="251" t="str">
        <f t="shared" si="1621"/>
        <v/>
      </c>
      <c r="QF496" s="63">
        <f t="shared" si="1622"/>
        <v>0</v>
      </c>
      <c r="QG496" s="59"/>
      <c r="QH496" s="59"/>
      <c r="QI496" s="59"/>
      <c r="QJ496" s="59"/>
      <c r="QK496" s="59"/>
      <c r="QL496" s="59"/>
      <c r="QM496" s="59"/>
      <c r="QN496" s="59"/>
    </row>
    <row r="497" spans="1:456" ht="6.75" customHeight="1" x14ac:dyDescent="0.25">
      <c r="A497" s="68"/>
      <c r="B497" s="389" t="str">
        <f t="shared" si="1484"/>
        <v/>
      </c>
      <c r="C497" s="72"/>
      <c r="D497" s="188"/>
      <c r="E497" s="59"/>
      <c r="F497" s="229"/>
      <c r="G497" s="295"/>
      <c r="H497" s="295"/>
      <c r="I497" s="229"/>
      <c r="J497" s="295"/>
      <c r="K497" s="295"/>
      <c r="L497" s="229"/>
      <c r="M497" s="295"/>
      <c r="N497" s="295"/>
      <c r="O497" s="229"/>
      <c r="P497" s="295"/>
      <c r="Q497" s="295"/>
      <c r="R497" s="229"/>
      <c r="S497" s="230"/>
      <c r="T497" s="231"/>
      <c r="U497" s="229"/>
      <c r="V497" s="230"/>
      <c r="W497" s="231"/>
      <c r="X497" s="229"/>
      <c r="Y497" s="230"/>
      <c r="Z497" s="231"/>
      <c r="AA497" s="229"/>
      <c r="AB497" s="295"/>
      <c r="AC497" s="295"/>
      <c r="AD497" s="229"/>
      <c r="AE497" s="295"/>
      <c r="AF497" s="295"/>
      <c r="AG497" s="229"/>
      <c r="AH497" s="295"/>
      <c r="AI497" s="295"/>
      <c r="AJ497" s="229"/>
      <c r="AK497" s="295"/>
      <c r="AL497" s="295"/>
      <c r="AM497" s="229"/>
      <c r="AN497" s="295"/>
      <c r="AO497" s="295"/>
      <c r="AP497" s="243"/>
      <c r="AQ497" s="295"/>
      <c r="AR497" s="290"/>
      <c r="AS497" s="243"/>
      <c r="AT497" s="295"/>
      <c r="AU497" s="290"/>
      <c r="AV497" s="229"/>
      <c r="AW497" s="230"/>
      <c r="AX497" s="231"/>
      <c r="AY497" s="229"/>
      <c r="AZ497" s="230"/>
      <c r="BA497" s="231"/>
      <c r="BB497" s="229"/>
      <c r="BC497" s="230"/>
      <c r="BD497" s="231"/>
      <c r="BE497" s="229"/>
      <c r="BF497" s="230"/>
      <c r="BG497" s="231"/>
      <c r="BH497" s="229"/>
      <c r="BI497" s="230"/>
      <c r="BJ497" s="231"/>
      <c r="BK497" s="243"/>
      <c r="BL497" s="230"/>
      <c r="BM497" s="231"/>
      <c r="BN497" s="243"/>
      <c r="BO497" s="230"/>
      <c r="BP497" s="231"/>
      <c r="BQ497" s="229"/>
      <c r="BR497" s="230"/>
      <c r="BS497" s="231"/>
      <c r="BT497" s="229"/>
      <c r="BU497" s="230"/>
      <c r="BV497" s="231"/>
      <c r="BW497" s="229"/>
      <c r="BX497" s="230"/>
      <c r="BY497" s="231"/>
      <c r="BZ497" s="229"/>
      <c r="CA497" s="230"/>
      <c r="CB497" s="231"/>
      <c r="CC497" s="229"/>
      <c r="CD497" s="230"/>
      <c r="CE497" s="231"/>
      <c r="CF497" s="331"/>
      <c r="CG497" s="332"/>
      <c r="CH497" s="385"/>
      <c r="CI497" s="331"/>
      <c r="CJ497" s="332"/>
      <c r="CK497" s="385"/>
      <c r="CL497" s="243"/>
      <c r="CM497" s="230"/>
      <c r="CN497" s="354"/>
      <c r="CO497" s="243"/>
      <c r="CP497" s="230"/>
      <c r="CQ497" s="231"/>
      <c r="CR497" s="331"/>
      <c r="CS497" s="332"/>
      <c r="CT497" s="333"/>
      <c r="CU497" s="229"/>
      <c r="CV497" s="230"/>
      <c r="CW497" s="231"/>
      <c r="CX497" s="331"/>
      <c r="CY497" s="332"/>
      <c r="CZ497" s="333"/>
      <c r="DA497" s="331"/>
      <c r="DB497" s="332"/>
      <c r="DC497" s="333"/>
      <c r="DD497" s="331"/>
      <c r="DE497" s="332"/>
      <c r="DF497" s="333"/>
      <c r="DG497" s="331"/>
      <c r="DH497" s="332"/>
      <c r="DI497" s="333"/>
      <c r="DJ497" s="229"/>
      <c r="DK497" s="230"/>
      <c r="DL497" s="231"/>
      <c r="DM497" s="229"/>
      <c r="DN497" s="230"/>
      <c r="DO497" s="231"/>
      <c r="DP497" s="331"/>
      <c r="DQ497" s="332"/>
      <c r="DR497" s="333"/>
      <c r="DS497" s="331"/>
      <c r="DT497" s="332"/>
      <c r="DU497" s="333"/>
      <c r="DV497" s="331"/>
      <c r="DW497" s="332"/>
      <c r="DX497" s="333"/>
      <c r="DY497" s="331"/>
      <c r="DZ497" s="332"/>
      <c r="EA497" s="333"/>
      <c r="EB497" s="331"/>
      <c r="EC497" s="332"/>
      <c r="ED497" s="333"/>
      <c r="EE497" s="331"/>
      <c r="EF497" s="332"/>
      <c r="EG497" s="333"/>
      <c r="EH497" s="229"/>
      <c r="EI497" s="230"/>
      <c r="EJ497" s="231"/>
      <c r="EK497" s="229"/>
      <c r="EL497" s="230"/>
      <c r="EM497" s="231"/>
      <c r="EN497" s="244"/>
      <c r="EO497" s="269" t="str">
        <f t="shared" si="1485"/>
        <v/>
      </c>
      <c r="EP497" s="444" t="s">
        <v>1247</v>
      </c>
      <c r="EQ497" s="360" t="str">
        <f t="shared" si="1623"/>
        <v/>
      </c>
      <c r="ER497" s="360" t="str">
        <f t="shared" si="1624"/>
        <v/>
      </c>
      <c r="ES497" s="360" t="str">
        <f t="shared" si="1625"/>
        <v/>
      </c>
      <c r="ET497" s="360" t="str">
        <f t="shared" si="1626"/>
        <v/>
      </c>
      <c r="EU497" s="360" t="str">
        <f t="shared" si="1627"/>
        <v/>
      </c>
      <c r="EV497" s="360" t="str">
        <f t="shared" si="1628"/>
        <v/>
      </c>
      <c r="EW497" s="360" t="str">
        <f t="shared" si="1629"/>
        <v/>
      </c>
      <c r="EX497" s="360" t="str">
        <f t="shared" si="1630"/>
        <v/>
      </c>
      <c r="EY497" s="360" t="str">
        <f t="shared" si="1631"/>
        <v/>
      </c>
      <c r="EZ497" s="360" t="str">
        <f t="shared" si="1632"/>
        <v/>
      </c>
      <c r="FA497" s="360" t="str">
        <f t="shared" si="1633"/>
        <v/>
      </c>
      <c r="FB497" s="360" t="str">
        <f t="shared" si="1634"/>
        <v/>
      </c>
      <c r="FC497" s="360" t="str">
        <f t="shared" si="1635"/>
        <v/>
      </c>
      <c r="FD497" s="360" t="str">
        <f t="shared" si="1636"/>
        <v/>
      </c>
      <c r="FE497" s="360" t="str">
        <f t="shared" si="1637"/>
        <v/>
      </c>
      <c r="FF497" s="360" t="str">
        <f t="shared" si="1638"/>
        <v/>
      </c>
      <c r="FG497" s="360" t="str">
        <f t="shared" si="1639"/>
        <v/>
      </c>
      <c r="FH497" s="360" t="str">
        <f t="shared" si="1640"/>
        <v/>
      </c>
      <c r="FI497" s="360" t="str">
        <f t="shared" si="1641"/>
        <v/>
      </c>
      <c r="FJ497" s="360" t="str">
        <f t="shared" si="1642"/>
        <v/>
      </c>
      <c r="FK497" s="360" t="str">
        <f t="shared" si="1643"/>
        <v/>
      </c>
      <c r="FL497" s="360" t="str">
        <f t="shared" si="1644"/>
        <v/>
      </c>
      <c r="FM497" s="360" t="str">
        <f t="shared" si="1645"/>
        <v/>
      </c>
      <c r="FN497" s="360" t="str">
        <f t="shared" si="1646"/>
        <v/>
      </c>
      <c r="FO497" s="360" t="str">
        <f t="shared" si="1647"/>
        <v/>
      </c>
      <c r="FP497" s="360" t="str">
        <f t="shared" si="1648"/>
        <v/>
      </c>
      <c r="FQ497" s="360" t="str">
        <f t="shared" si="1649"/>
        <v/>
      </c>
      <c r="FR497" s="360" t="str">
        <f t="shared" si="1650"/>
        <v/>
      </c>
      <c r="FS497" s="360" t="str">
        <f t="shared" si="1651"/>
        <v/>
      </c>
      <c r="FT497" s="360" t="str">
        <f t="shared" si="1486"/>
        <v/>
      </c>
      <c r="FU497" s="360" t="str">
        <f t="shared" si="1652"/>
        <v/>
      </c>
      <c r="FV497" s="360" t="str">
        <f t="shared" si="1653"/>
        <v/>
      </c>
      <c r="FW497" s="360" t="str">
        <f t="shared" si="1654"/>
        <v/>
      </c>
      <c r="FX497" s="360" t="str">
        <f t="shared" si="1655"/>
        <v/>
      </c>
      <c r="FY497" s="360" t="str">
        <f t="shared" si="1656"/>
        <v/>
      </c>
      <c r="FZ497" s="360" t="str">
        <f t="shared" si="1657"/>
        <v/>
      </c>
      <c r="GA497" s="360" t="str">
        <f t="shared" si="1658"/>
        <v/>
      </c>
      <c r="GB497" s="360" t="str">
        <f t="shared" si="1659"/>
        <v/>
      </c>
      <c r="GC497" s="360" t="str">
        <f t="shared" si="1660"/>
        <v/>
      </c>
      <c r="GD497" s="360" t="str">
        <f t="shared" si="1661"/>
        <v/>
      </c>
      <c r="GE497" s="360" t="str">
        <f t="shared" si="1662"/>
        <v/>
      </c>
      <c r="GF497" s="360" t="str">
        <f t="shared" si="1663"/>
        <v/>
      </c>
      <c r="GG497" s="360" t="str">
        <f t="shared" si="1664"/>
        <v/>
      </c>
      <c r="GH497" s="360" t="str">
        <f t="shared" si="1665"/>
        <v/>
      </c>
      <c r="GI497" s="360" t="str">
        <f t="shared" si="1666"/>
        <v/>
      </c>
      <c r="GJ497" s="360" t="str">
        <f t="shared" si="1667"/>
        <v/>
      </c>
      <c r="GK497" s="444" t="s">
        <v>1247</v>
      </c>
      <c r="GL497" s="361" t="str">
        <f t="shared" si="1487"/>
        <v>-</v>
      </c>
      <c r="GM497" s="361" t="str">
        <f t="shared" si="1488"/>
        <v>-</v>
      </c>
      <c r="GN497" s="361" t="str">
        <f t="shared" si="1489"/>
        <v>-</v>
      </c>
      <c r="GO497" s="361" t="str">
        <f t="shared" si="1490"/>
        <v>-</v>
      </c>
      <c r="GP497" s="361" t="str">
        <f t="shared" si="1491"/>
        <v>-</v>
      </c>
      <c r="GQ497" s="361" t="str">
        <f t="shared" si="1492"/>
        <v>-</v>
      </c>
      <c r="GR497" s="361" t="str">
        <f t="shared" si="1493"/>
        <v>-</v>
      </c>
      <c r="GS497" s="361" t="str">
        <f t="shared" si="1494"/>
        <v>-</v>
      </c>
      <c r="GT497" s="361" t="str">
        <f t="shared" si="1495"/>
        <v>-</v>
      </c>
      <c r="GU497" s="361" t="str">
        <f t="shared" si="1496"/>
        <v>-</v>
      </c>
      <c r="GV497" s="361" t="str">
        <f t="shared" si="1497"/>
        <v>-</v>
      </c>
      <c r="GW497" s="361" t="str">
        <f t="shared" si="1498"/>
        <v>-</v>
      </c>
      <c r="GX497" s="361" t="str">
        <f t="shared" si="1499"/>
        <v>-</v>
      </c>
      <c r="GY497" s="361" t="str">
        <f t="shared" si="1500"/>
        <v>-</v>
      </c>
      <c r="GZ497" s="361" t="str">
        <f t="shared" si="1501"/>
        <v>-</v>
      </c>
      <c r="HA497" s="361" t="str">
        <f t="shared" si="1502"/>
        <v>-</v>
      </c>
      <c r="HB497" s="361" t="str">
        <f t="shared" si="1503"/>
        <v>-</v>
      </c>
      <c r="HC497" s="361" t="str">
        <f t="shared" si="1504"/>
        <v>-</v>
      </c>
      <c r="HD497" s="361" t="str">
        <f t="shared" si="1505"/>
        <v>-</v>
      </c>
      <c r="HE497" s="361" t="str">
        <f t="shared" si="1506"/>
        <v>-</v>
      </c>
      <c r="HF497" s="361" t="str">
        <f t="shared" si="1507"/>
        <v>-</v>
      </c>
      <c r="HG497" s="361" t="str">
        <f t="shared" si="1508"/>
        <v>-</v>
      </c>
      <c r="HH497" s="361" t="str">
        <f t="shared" si="1509"/>
        <v>-</v>
      </c>
      <c r="HI497" s="361" t="str">
        <f t="shared" si="1510"/>
        <v>-</v>
      </c>
      <c r="HJ497" s="361" t="str">
        <f t="shared" si="1511"/>
        <v>-</v>
      </c>
      <c r="HK497" s="361" t="str">
        <f t="shared" si="1512"/>
        <v>-</v>
      </c>
      <c r="HL497" s="361" t="str">
        <f t="shared" si="1513"/>
        <v>-</v>
      </c>
      <c r="HM497" s="361" t="str">
        <f t="shared" si="1514"/>
        <v>-</v>
      </c>
      <c r="HN497" s="361" t="str">
        <f t="shared" si="1515"/>
        <v>-</v>
      </c>
      <c r="HO497" s="361" t="str">
        <f t="shared" si="1516"/>
        <v>-</v>
      </c>
      <c r="HP497" s="361" t="str">
        <f t="shared" si="1517"/>
        <v>-</v>
      </c>
      <c r="HQ497" s="361" t="str">
        <f t="shared" si="1518"/>
        <v>-</v>
      </c>
      <c r="HR497" s="361" t="str">
        <f t="shared" si="1519"/>
        <v>-</v>
      </c>
      <c r="HS497" s="361" t="str">
        <f t="shared" si="1520"/>
        <v>-</v>
      </c>
      <c r="HT497" s="361" t="str">
        <f t="shared" si="1521"/>
        <v>-</v>
      </c>
      <c r="HU497" s="361" t="str">
        <f t="shared" si="1522"/>
        <v>-</v>
      </c>
      <c r="HV497" s="361" t="str">
        <f t="shared" si="1523"/>
        <v>-</v>
      </c>
      <c r="HW497" s="361" t="str">
        <f t="shared" si="1524"/>
        <v>-</v>
      </c>
      <c r="HX497" s="361" t="str">
        <f t="shared" si="1525"/>
        <v>-</v>
      </c>
      <c r="HY497" s="361" t="str">
        <f t="shared" si="1526"/>
        <v>-</v>
      </c>
      <c r="HZ497" s="361" t="str">
        <f t="shared" si="1527"/>
        <v>-</v>
      </c>
      <c r="IA497" s="361" t="str">
        <f t="shared" si="1528"/>
        <v>-</v>
      </c>
      <c r="IB497" s="361" t="str">
        <f t="shared" si="1529"/>
        <v>-</v>
      </c>
      <c r="IC497" s="361" t="str">
        <f t="shared" si="1530"/>
        <v>-</v>
      </c>
      <c r="ID497" s="361" t="str">
        <f t="shared" si="1531"/>
        <v>-</v>
      </c>
      <c r="IE497" s="361" t="str">
        <f t="shared" si="1532"/>
        <v>-</v>
      </c>
      <c r="IF497" s="444" t="s">
        <v>1247</v>
      </c>
      <c r="IG497" s="56" t="str">
        <f t="shared" si="1668"/>
        <v>-</v>
      </c>
      <c r="IH497" s="56" t="str">
        <f t="shared" si="1669"/>
        <v>-</v>
      </c>
      <c r="II497" s="56" t="str">
        <f t="shared" si="1670"/>
        <v>-</v>
      </c>
      <c r="IJ497" s="56" t="str">
        <f t="shared" si="1671"/>
        <v>-</v>
      </c>
      <c r="IK497" s="56" t="str">
        <f t="shared" si="1533"/>
        <v>-</v>
      </c>
      <c r="IL497" s="56" t="str">
        <f t="shared" si="1534"/>
        <v>-</v>
      </c>
      <c r="IM497" s="56" t="str">
        <f t="shared" si="1535"/>
        <v>-</v>
      </c>
      <c r="IN497" s="56" t="str">
        <f t="shared" si="1536"/>
        <v>-</v>
      </c>
      <c r="IO497" s="56" t="str">
        <f t="shared" si="1537"/>
        <v>-</v>
      </c>
      <c r="IP497" s="56" t="str">
        <f t="shared" si="1538"/>
        <v>-</v>
      </c>
      <c r="IQ497" s="56" t="str">
        <f t="shared" si="1539"/>
        <v>-</v>
      </c>
      <c r="IR497" s="56" t="str">
        <f t="shared" si="1540"/>
        <v>-</v>
      </c>
      <c r="IS497" s="56" t="str">
        <f t="shared" si="1541"/>
        <v>-</v>
      </c>
      <c r="IT497" s="56" t="str">
        <f t="shared" si="1542"/>
        <v>-</v>
      </c>
      <c r="IU497" s="56" t="str">
        <f t="shared" si="1543"/>
        <v>-</v>
      </c>
      <c r="IV497" s="56" t="str">
        <f t="shared" si="1544"/>
        <v>-</v>
      </c>
      <c r="IW497" s="56" t="str">
        <f t="shared" si="1545"/>
        <v>-</v>
      </c>
      <c r="IX497" s="56" t="str">
        <f t="shared" si="1546"/>
        <v>-</v>
      </c>
      <c r="IY497" s="56" t="str">
        <f t="shared" si="1547"/>
        <v>-</v>
      </c>
      <c r="IZ497" s="56" t="str">
        <f t="shared" si="1548"/>
        <v>-</v>
      </c>
      <c r="JA497" s="56" t="str">
        <f t="shared" si="1549"/>
        <v>-</v>
      </c>
      <c r="JB497" s="56" t="str">
        <f t="shared" si="1550"/>
        <v>-</v>
      </c>
      <c r="JC497" s="56" t="str">
        <f t="shared" si="1551"/>
        <v>-</v>
      </c>
      <c r="JD497" s="56" t="str">
        <f t="shared" si="1552"/>
        <v>-</v>
      </c>
      <c r="JE497" s="56" t="str">
        <f t="shared" si="1553"/>
        <v>-</v>
      </c>
      <c r="JF497" s="56" t="str">
        <f t="shared" si="1554"/>
        <v>-</v>
      </c>
      <c r="JG497" s="56" t="str">
        <f t="shared" si="1555"/>
        <v>-</v>
      </c>
      <c r="JH497" s="56" t="str">
        <f t="shared" si="1556"/>
        <v>-</v>
      </c>
      <c r="JI497" s="56" t="str">
        <f t="shared" si="1557"/>
        <v>-</v>
      </c>
      <c r="JJ497" s="56" t="str">
        <f t="shared" si="1558"/>
        <v>-</v>
      </c>
      <c r="JK497" s="56" t="str">
        <f t="shared" si="1559"/>
        <v>-</v>
      </c>
      <c r="JL497" s="56" t="str">
        <f t="shared" si="1560"/>
        <v>-</v>
      </c>
      <c r="JM497" s="56" t="str">
        <f t="shared" si="1561"/>
        <v>-</v>
      </c>
      <c r="JN497" s="56" t="str">
        <f t="shared" si="1562"/>
        <v>-</v>
      </c>
      <c r="JO497" s="56" t="str">
        <f t="shared" si="1563"/>
        <v>-</v>
      </c>
      <c r="JP497" s="56" t="str">
        <f t="shared" si="1564"/>
        <v>-</v>
      </c>
      <c r="JQ497" s="56" t="str">
        <f t="shared" si="1565"/>
        <v>-</v>
      </c>
      <c r="JR497" s="56" t="str">
        <f t="shared" si="1566"/>
        <v>-</v>
      </c>
      <c r="JS497" s="56" t="str">
        <f t="shared" si="1567"/>
        <v>-</v>
      </c>
      <c r="JT497" s="56" t="str">
        <f t="shared" si="1568"/>
        <v>-</v>
      </c>
      <c r="JU497" s="56" t="str">
        <f t="shared" si="1569"/>
        <v>-</v>
      </c>
      <c r="JV497" s="56" t="str">
        <f t="shared" si="1570"/>
        <v>-</v>
      </c>
      <c r="JW497" s="56" t="str">
        <f t="shared" si="1571"/>
        <v>-</v>
      </c>
      <c r="JX497" s="56" t="str">
        <f t="shared" si="1572"/>
        <v>-</v>
      </c>
      <c r="JY497" s="56" t="str">
        <f t="shared" si="1573"/>
        <v>-</v>
      </c>
      <c r="JZ497" s="56" t="str">
        <f t="shared" si="1574"/>
        <v>-</v>
      </c>
      <c r="KA497" s="444" t="s">
        <v>1247</v>
      </c>
      <c r="KB497" s="360">
        <f>IF(ISNUMBER(INDEX($EQ$15:$GK$521,$B497,EO$11)),MAX(KB$14:KB496)+1,0)</f>
        <v>0</v>
      </c>
      <c r="KC497" s="360" t="str">
        <f t="shared" si="1672"/>
        <v/>
      </c>
      <c r="KD497" s="373" t="s">
        <v>2</v>
      </c>
      <c r="KE497" s="215"/>
      <c r="KF497" s="60"/>
      <c r="KG497" s="60"/>
      <c r="KH497" s="60"/>
      <c r="KI497" s="60"/>
      <c r="KJ497" s="60"/>
      <c r="KK497" s="60"/>
      <c r="KL497" s="60"/>
      <c r="KM497" s="60"/>
      <c r="KN497" s="60"/>
      <c r="KO497" s="60"/>
      <c r="KP497" s="60"/>
      <c r="KQ497" s="60"/>
      <c r="KR497" s="60"/>
      <c r="KS497" s="60"/>
      <c r="KT497" s="60"/>
      <c r="KU497" s="60"/>
      <c r="KV497" s="60"/>
      <c r="KW497" s="60"/>
      <c r="KX497" s="60"/>
      <c r="KY497" s="60"/>
      <c r="KZ497" s="283" t="str">
        <f t="shared" si="1575"/>
        <v/>
      </c>
      <c r="LA497" s="26"/>
      <c r="LB497" s="18"/>
      <c r="LC497" s="18"/>
      <c r="LD497" s="18"/>
      <c r="LE497" s="18"/>
      <c r="LF497" s="18"/>
      <c r="LG497" s="18"/>
      <c r="LH497" s="18"/>
      <c r="LI497" s="18"/>
      <c r="LJ497" s="18"/>
      <c r="LK497" s="18"/>
      <c r="LL497" s="18"/>
      <c r="LM497" s="18"/>
      <c r="LN497" s="63"/>
      <c r="LO497" s="251">
        <f t="shared" si="1576"/>
        <v>0</v>
      </c>
      <c r="LP497" s="251">
        <f t="shared" si="1577"/>
        <v>0</v>
      </c>
      <c r="LQ497" s="251">
        <f t="shared" si="1578"/>
        <v>0</v>
      </c>
      <c r="LR497" s="251">
        <f t="shared" si="1579"/>
        <v>0</v>
      </c>
      <c r="LS497" s="251">
        <f t="shared" si="1580"/>
        <v>0</v>
      </c>
      <c r="LT497" s="251">
        <f t="shared" si="1581"/>
        <v>0</v>
      </c>
      <c r="LU497" s="251">
        <f t="shared" si="1582"/>
        <v>0</v>
      </c>
      <c r="LV497" s="251">
        <f t="shared" si="1583"/>
        <v>0</v>
      </c>
      <c r="LW497" s="251">
        <f t="shared" si="1584"/>
        <v>0</v>
      </c>
      <c r="LX497" s="251">
        <f t="shared" si="1585"/>
        <v>0</v>
      </c>
      <c r="LY497" s="251">
        <f t="shared" si="1586"/>
        <v>0</v>
      </c>
      <c r="LZ497" s="251">
        <f t="shared" si="1587"/>
        <v>0</v>
      </c>
      <c r="MA497" s="63" t="str">
        <f t="shared" si="1588"/>
        <v/>
      </c>
      <c r="MB497" s="63" t="str">
        <f t="shared" si="1480"/>
        <v/>
      </c>
      <c r="MC497" s="63">
        <f t="shared" si="1481"/>
        <v>483</v>
      </c>
      <c r="MD497" s="63" t="str">
        <f t="shared" si="1482"/>
        <v/>
      </c>
      <c r="ME497" s="63" t="str">
        <f t="shared" si="1483"/>
        <v/>
      </c>
      <c r="MF497" s="315" t="str">
        <f t="shared" si="1589"/>
        <v/>
      </c>
      <c r="MG497" s="315">
        <f>IF(ISNUMBER(MATCH(EO497,$ME$15:$ME$520,0)),0,MAX(MG$14:MG496)+1)</f>
        <v>0</v>
      </c>
      <c r="MH497" s="315" t="str">
        <f t="shared" si="1590"/>
        <v/>
      </c>
      <c r="MI497" s="369"/>
      <c r="MJ497" s="68"/>
      <c r="MK497" s="18"/>
      <c r="ML497" s="242"/>
      <c r="MM497" s="242"/>
      <c r="MN497" s="59"/>
      <c r="MO497" s="59"/>
      <c r="MP497" s="285"/>
      <c r="MQ497" s="59"/>
      <c r="MR497" s="59"/>
      <c r="MS497" s="285"/>
      <c r="MT497" s="59"/>
      <c r="MU497" s="285"/>
      <c r="MV497" s="59"/>
      <c r="MW497" s="59"/>
      <c r="MX497" s="59"/>
      <c r="MY497" s="59"/>
      <c r="MZ497" s="59"/>
      <c r="NA497" s="59"/>
      <c r="NB497" s="59"/>
      <c r="NC497" s="59"/>
      <c r="ND497" s="59"/>
      <c r="NE497" s="59"/>
      <c r="NF497" s="59"/>
      <c r="NG497" s="59"/>
      <c r="NH497" s="59"/>
      <c r="NI497" s="59"/>
      <c r="NJ497" s="59"/>
      <c r="NK497" s="59"/>
      <c r="NL497" s="454"/>
      <c r="NM497" s="454"/>
      <c r="NN497" s="59"/>
      <c r="NO497" s="18"/>
      <c r="NP497" s="18"/>
      <c r="NQ497" s="18"/>
      <c r="NR497" s="18"/>
      <c r="NS497" s="18"/>
      <c r="NT497" s="18"/>
      <c r="NU497" s="18"/>
      <c r="NV497" s="18"/>
      <c r="NW497" s="18"/>
      <c r="NX497" s="18"/>
      <c r="NY497" s="18"/>
      <c r="NZ497" s="18"/>
      <c r="OA497" s="18"/>
      <c r="OB497" s="18"/>
      <c r="OC497" s="18"/>
      <c r="OZ497" s="59"/>
      <c r="PA497" s="251" t="str">
        <f t="shared" si="1591"/>
        <v/>
      </c>
      <c r="PB497" s="251" t="str">
        <f t="shared" si="1592"/>
        <v/>
      </c>
      <c r="PC497" s="251" t="str">
        <f t="shared" si="1593"/>
        <v/>
      </c>
      <c r="PD497" s="251" t="str">
        <f t="shared" si="1594"/>
        <v/>
      </c>
      <c r="PE497" s="251" t="str">
        <f t="shared" si="1595"/>
        <v/>
      </c>
      <c r="PF497" s="251" t="str">
        <f t="shared" si="1596"/>
        <v/>
      </c>
      <c r="PG497" s="251" t="str">
        <f t="shared" si="1597"/>
        <v/>
      </c>
      <c r="PH497" s="251" t="str">
        <f t="shared" si="1598"/>
        <v/>
      </c>
      <c r="PI497" s="251" t="str">
        <f t="shared" si="1599"/>
        <v/>
      </c>
      <c r="PJ497" s="251" t="str">
        <f t="shared" si="1600"/>
        <v/>
      </c>
      <c r="PK497" s="251" t="str">
        <f t="shared" si="1601"/>
        <v/>
      </c>
      <c r="PL497" s="251" t="str">
        <f t="shared" si="1602"/>
        <v/>
      </c>
      <c r="PM497" s="251" t="str">
        <f t="shared" si="1603"/>
        <v/>
      </c>
      <c r="PN497" s="251" t="str">
        <f t="shared" si="1604"/>
        <v/>
      </c>
      <c r="PO497" s="251" t="str">
        <f t="shared" si="1605"/>
        <v/>
      </c>
      <c r="PP497" s="251" t="str">
        <f t="shared" si="1606"/>
        <v/>
      </c>
      <c r="PQ497" s="251" t="str">
        <f t="shared" si="1607"/>
        <v/>
      </c>
      <c r="PR497" s="251" t="str">
        <f t="shared" si="1608"/>
        <v/>
      </c>
      <c r="PS497" s="251" t="str">
        <f t="shared" si="1609"/>
        <v/>
      </c>
      <c r="PT497" s="251" t="str">
        <f t="shared" si="1610"/>
        <v/>
      </c>
      <c r="PU497" s="251" t="str">
        <f t="shared" si="1611"/>
        <v/>
      </c>
      <c r="PV497" s="251" t="str">
        <f t="shared" si="1612"/>
        <v/>
      </c>
      <c r="PW497" s="251" t="str">
        <f t="shared" si="1613"/>
        <v/>
      </c>
      <c r="PX497" s="251" t="str">
        <f t="shared" si="1614"/>
        <v/>
      </c>
      <c r="PY497" s="251" t="str">
        <f t="shared" si="1615"/>
        <v/>
      </c>
      <c r="PZ497" s="251" t="str">
        <f t="shared" si="1616"/>
        <v/>
      </c>
      <c r="QA497" s="251" t="str">
        <f t="shared" si="1617"/>
        <v/>
      </c>
      <c r="QB497" s="251" t="str">
        <f t="shared" si="1618"/>
        <v/>
      </c>
      <c r="QC497" s="251" t="str">
        <f t="shared" si="1619"/>
        <v/>
      </c>
      <c r="QD497" s="251" t="str">
        <f t="shared" si="1620"/>
        <v/>
      </c>
      <c r="QE497" s="251" t="str">
        <f t="shared" si="1621"/>
        <v/>
      </c>
      <c r="QF497" s="63">
        <f t="shared" si="1622"/>
        <v>0</v>
      </c>
      <c r="QG497" s="59"/>
      <c r="QH497" s="59"/>
      <c r="QI497" s="59"/>
      <c r="QJ497" s="59"/>
      <c r="QK497" s="59"/>
      <c r="QL497" s="59"/>
      <c r="QM497" s="59"/>
      <c r="QN497" s="59"/>
    </row>
    <row r="498" spans="1:456" ht="6.75" customHeight="1" x14ac:dyDescent="0.25">
      <c r="A498" s="68"/>
      <c r="B498" s="389" t="str">
        <f t="shared" si="1484"/>
        <v/>
      </c>
      <c r="C498" s="72"/>
      <c r="D498" s="188"/>
      <c r="E498" s="59"/>
      <c r="F498" s="229"/>
      <c r="G498" s="295"/>
      <c r="H498" s="295"/>
      <c r="I498" s="229"/>
      <c r="J498" s="295"/>
      <c r="K498" s="295"/>
      <c r="L498" s="229"/>
      <c r="M498" s="295"/>
      <c r="N498" s="295"/>
      <c r="O498" s="229"/>
      <c r="P498" s="295"/>
      <c r="Q498" s="295"/>
      <c r="R498" s="229"/>
      <c r="S498" s="230"/>
      <c r="T498" s="231"/>
      <c r="U498" s="229"/>
      <c r="V498" s="230"/>
      <c r="W498" s="231"/>
      <c r="X498" s="229"/>
      <c r="Y498" s="230"/>
      <c r="Z498" s="231"/>
      <c r="AA498" s="229"/>
      <c r="AB498" s="295"/>
      <c r="AC498" s="295"/>
      <c r="AD498" s="229"/>
      <c r="AE498" s="295"/>
      <c r="AF498" s="295"/>
      <c r="AG498" s="229"/>
      <c r="AH498" s="295"/>
      <c r="AI498" s="295"/>
      <c r="AJ498" s="229"/>
      <c r="AK498" s="295"/>
      <c r="AL498" s="295"/>
      <c r="AM498" s="229"/>
      <c r="AN498" s="295"/>
      <c r="AO498" s="295"/>
      <c r="AP498" s="243"/>
      <c r="AQ498" s="295"/>
      <c r="AR498" s="290"/>
      <c r="AS498" s="243"/>
      <c r="AT498" s="295"/>
      <c r="AU498" s="290"/>
      <c r="AV498" s="229"/>
      <c r="AW498" s="230"/>
      <c r="AX498" s="231"/>
      <c r="AY498" s="229"/>
      <c r="AZ498" s="230"/>
      <c r="BA498" s="231"/>
      <c r="BB498" s="229"/>
      <c r="BC498" s="230"/>
      <c r="BD498" s="231"/>
      <c r="BE498" s="229"/>
      <c r="BF498" s="230"/>
      <c r="BG498" s="231"/>
      <c r="BH498" s="229"/>
      <c r="BI498" s="230"/>
      <c r="BJ498" s="231"/>
      <c r="BK498" s="243"/>
      <c r="BL498" s="230"/>
      <c r="BM498" s="231"/>
      <c r="BN498" s="243"/>
      <c r="BO498" s="230"/>
      <c r="BP498" s="231"/>
      <c r="BQ498" s="229"/>
      <c r="BR498" s="230"/>
      <c r="BS498" s="231"/>
      <c r="BT498" s="229"/>
      <c r="BU498" s="230"/>
      <c r="BV498" s="231"/>
      <c r="BW498" s="229"/>
      <c r="BX498" s="230"/>
      <c r="BY498" s="231"/>
      <c r="BZ498" s="229"/>
      <c r="CA498" s="230"/>
      <c r="CB498" s="231"/>
      <c r="CC498" s="229"/>
      <c r="CD498" s="230"/>
      <c r="CE498" s="231"/>
      <c r="CF498" s="331"/>
      <c r="CG498" s="332"/>
      <c r="CH498" s="385"/>
      <c r="CI498" s="331"/>
      <c r="CJ498" s="332"/>
      <c r="CK498" s="385"/>
      <c r="CL498" s="243"/>
      <c r="CM498" s="230"/>
      <c r="CN498" s="354"/>
      <c r="CO498" s="243"/>
      <c r="CP498" s="230"/>
      <c r="CQ498" s="231"/>
      <c r="CR498" s="331"/>
      <c r="CS498" s="332"/>
      <c r="CT498" s="333"/>
      <c r="CU498" s="229"/>
      <c r="CV498" s="230"/>
      <c r="CW498" s="231"/>
      <c r="CX498" s="331"/>
      <c r="CY498" s="332"/>
      <c r="CZ498" s="333"/>
      <c r="DA498" s="331"/>
      <c r="DB498" s="332"/>
      <c r="DC498" s="333"/>
      <c r="DD498" s="331"/>
      <c r="DE498" s="332"/>
      <c r="DF498" s="333"/>
      <c r="DG498" s="331"/>
      <c r="DH498" s="332"/>
      <c r="DI498" s="333"/>
      <c r="DJ498" s="229"/>
      <c r="DK498" s="230"/>
      <c r="DL498" s="231"/>
      <c r="DM498" s="229"/>
      <c r="DN498" s="230"/>
      <c r="DO498" s="231"/>
      <c r="DP498" s="331"/>
      <c r="DQ498" s="332"/>
      <c r="DR498" s="333"/>
      <c r="DS498" s="331"/>
      <c r="DT498" s="332"/>
      <c r="DU498" s="333"/>
      <c r="DV498" s="331"/>
      <c r="DW498" s="332"/>
      <c r="DX498" s="333"/>
      <c r="DY498" s="331"/>
      <c r="DZ498" s="332"/>
      <c r="EA498" s="333"/>
      <c r="EB498" s="331"/>
      <c r="EC498" s="332"/>
      <c r="ED498" s="333"/>
      <c r="EE498" s="331"/>
      <c r="EF498" s="332"/>
      <c r="EG498" s="333"/>
      <c r="EH498" s="229"/>
      <c r="EI498" s="230"/>
      <c r="EJ498" s="231"/>
      <c r="EK498" s="229"/>
      <c r="EL498" s="230"/>
      <c r="EM498" s="231"/>
      <c r="EN498" s="244"/>
      <c r="EO498" s="269" t="str">
        <f t="shared" si="1485"/>
        <v/>
      </c>
      <c r="EP498" s="444" t="s">
        <v>1247</v>
      </c>
      <c r="EQ498" s="360" t="str">
        <f t="shared" si="1623"/>
        <v/>
      </c>
      <c r="ER498" s="360" t="str">
        <f t="shared" si="1624"/>
        <v/>
      </c>
      <c r="ES498" s="360" t="str">
        <f t="shared" si="1625"/>
        <v/>
      </c>
      <c r="ET498" s="360" t="str">
        <f t="shared" si="1626"/>
        <v/>
      </c>
      <c r="EU498" s="360" t="str">
        <f t="shared" si="1627"/>
        <v/>
      </c>
      <c r="EV498" s="360" t="str">
        <f t="shared" si="1628"/>
        <v/>
      </c>
      <c r="EW498" s="360" t="str">
        <f t="shared" si="1629"/>
        <v/>
      </c>
      <c r="EX498" s="360" t="str">
        <f t="shared" si="1630"/>
        <v/>
      </c>
      <c r="EY498" s="360" t="str">
        <f t="shared" si="1631"/>
        <v/>
      </c>
      <c r="EZ498" s="360" t="str">
        <f t="shared" si="1632"/>
        <v/>
      </c>
      <c r="FA498" s="360" t="str">
        <f t="shared" si="1633"/>
        <v/>
      </c>
      <c r="FB498" s="360" t="str">
        <f t="shared" si="1634"/>
        <v/>
      </c>
      <c r="FC498" s="360" t="str">
        <f t="shared" si="1635"/>
        <v/>
      </c>
      <c r="FD498" s="360" t="str">
        <f t="shared" si="1636"/>
        <v/>
      </c>
      <c r="FE498" s="360" t="str">
        <f t="shared" si="1637"/>
        <v/>
      </c>
      <c r="FF498" s="360" t="str">
        <f t="shared" si="1638"/>
        <v/>
      </c>
      <c r="FG498" s="360" t="str">
        <f t="shared" si="1639"/>
        <v/>
      </c>
      <c r="FH498" s="360" t="str">
        <f t="shared" si="1640"/>
        <v/>
      </c>
      <c r="FI498" s="360" t="str">
        <f t="shared" si="1641"/>
        <v/>
      </c>
      <c r="FJ498" s="360" t="str">
        <f t="shared" si="1642"/>
        <v/>
      </c>
      <c r="FK498" s="360" t="str">
        <f t="shared" si="1643"/>
        <v/>
      </c>
      <c r="FL498" s="360" t="str">
        <f t="shared" si="1644"/>
        <v/>
      </c>
      <c r="FM498" s="360" t="str">
        <f t="shared" si="1645"/>
        <v/>
      </c>
      <c r="FN498" s="360" t="str">
        <f t="shared" si="1646"/>
        <v/>
      </c>
      <c r="FO498" s="360" t="str">
        <f t="shared" si="1647"/>
        <v/>
      </c>
      <c r="FP498" s="360" t="str">
        <f t="shared" si="1648"/>
        <v/>
      </c>
      <c r="FQ498" s="360" t="str">
        <f t="shared" si="1649"/>
        <v/>
      </c>
      <c r="FR498" s="360" t="str">
        <f t="shared" si="1650"/>
        <v/>
      </c>
      <c r="FS498" s="360" t="str">
        <f t="shared" si="1651"/>
        <v/>
      </c>
      <c r="FT498" s="360" t="str">
        <f t="shared" si="1486"/>
        <v/>
      </c>
      <c r="FU498" s="360" t="str">
        <f t="shared" si="1652"/>
        <v/>
      </c>
      <c r="FV498" s="360" t="str">
        <f t="shared" si="1653"/>
        <v/>
      </c>
      <c r="FW498" s="360" t="str">
        <f t="shared" si="1654"/>
        <v/>
      </c>
      <c r="FX498" s="360" t="str">
        <f t="shared" si="1655"/>
        <v/>
      </c>
      <c r="FY498" s="360" t="str">
        <f t="shared" si="1656"/>
        <v/>
      </c>
      <c r="FZ498" s="360" t="str">
        <f t="shared" si="1657"/>
        <v/>
      </c>
      <c r="GA498" s="360" t="str">
        <f t="shared" si="1658"/>
        <v/>
      </c>
      <c r="GB498" s="360" t="str">
        <f t="shared" si="1659"/>
        <v/>
      </c>
      <c r="GC498" s="360" t="str">
        <f t="shared" si="1660"/>
        <v/>
      </c>
      <c r="GD498" s="360" t="str">
        <f t="shared" si="1661"/>
        <v/>
      </c>
      <c r="GE498" s="360" t="str">
        <f t="shared" si="1662"/>
        <v/>
      </c>
      <c r="GF498" s="360" t="str">
        <f t="shared" si="1663"/>
        <v/>
      </c>
      <c r="GG498" s="360" t="str">
        <f t="shared" si="1664"/>
        <v/>
      </c>
      <c r="GH498" s="360" t="str">
        <f t="shared" si="1665"/>
        <v/>
      </c>
      <c r="GI498" s="360" t="str">
        <f t="shared" si="1666"/>
        <v/>
      </c>
      <c r="GJ498" s="360" t="str">
        <f t="shared" si="1667"/>
        <v/>
      </c>
      <c r="GK498" s="444" t="s">
        <v>1247</v>
      </c>
      <c r="GL498" s="361" t="str">
        <f t="shared" si="1487"/>
        <v>-</v>
      </c>
      <c r="GM498" s="361" t="str">
        <f t="shared" si="1488"/>
        <v>-</v>
      </c>
      <c r="GN498" s="361" t="str">
        <f t="shared" si="1489"/>
        <v>-</v>
      </c>
      <c r="GO498" s="361" t="str">
        <f t="shared" si="1490"/>
        <v>-</v>
      </c>
      <c r="GP498" s="361" t="str">
        <f t="shared" si="1491"/>
        <v>-</v>
      </c>
      <c r="GQ498" s="361" t="str">
        <f t="shared" si="1492"/>
        <v>-</v>
      </c>
      <c r="GR498" s="361" t="str">
        <f t="shared" si="1493"/>
        <v>-</v>
      </c>
      <c r="GS498" s="361" t="str">
        <f t="shared" si="1494"/>
        <v>-</v>
      </c>
      <c r="GT498" s="361" t="str">
        <f t="shared" si="1495"/>
        <v>-</v>
      </c>
      <c r="GU498" s="361" t="str">
        <f t="shared" si="1496"/>
        <v>-</v>
      </c>
      <c r="GV498" s="361" t="str">
        <f t="shared" si="1497"/>
        <v>-</v>
      </c>
      <c r="GW498" s="361" t="str">
        <f t="shared" si="1498"/>
        <v>-</v>
      </c>
      <c r="GX498" s="361" t="str">
        <f t="shared" si="1499"/>
        <v>-</v>
      </c>
      <c r="GY498" s="361" t="str">
        <f t="shared" si="1500"/>
        <v>-</v>
      </c>
      <c r="GZ498" s="361" t="str">
        <f t="shared" si="1501"/>
        <v>-</v>
      </c>
      <c r="HA498" s="361" t="str">
        <f t="shared" si="1502"/>
        <v>-</v>
      </c>
      <c r="HB498" s="361" t="str">
        <f t="shared" si="1503"/>
        <v>-</v>
      </c>
      <c r="HC498" s="361" t="str">
        <f t="shared" si="1504"/>
        <v>-</v>
      </c>
      <c r="HD498" s="361" t="str">
        <f t="shared" si="1505"/>
        <v>-</v>
      </c>
      <c r="HE498" s="361" t="str">
        <f t="shared" si="1506"/>
        <v>-</v>
      </c>
      <c r="HF498" s="361" t="str">
        <f t="shared" si="1507"/>
        <v>-</v>
      </c>
      <c r="HG498" s="361" t="str">
        <f t="shared" si="1508"/>
        <v>-</v>
      </c>
      <c r="HH498" s="361" t="str">
        <f t="shared" si="1509"/>
        <v>-</v>
      </c>
      <c r="HI498" s="361" t="str">
        <f t="shared" si="1510"/>
        <v>-</v>
      </c>
      <c r="HJ498" s="361" t="str">
        <f t="shared" si="1511"/>
        <v>-</v>
      </c>
      <c r="HK498" s="361" t="str">
        <f t="shared" si="1512"/>
        <v>-</v>
      </c>
      <c r="HL498" s="361" t="str">
        <f t="shared" si="1513"/>
        <v>-</v>
      </c>
      <c r="HM498" s="361" t="str">
        <f t="shared" si="1514"/>
        <v>-</v>
      </c>
      <c r="HN498" s="361" t="str">
        <f t="shared" si="1515"/>
        <v>-</v>
      </c>
      <c r="HO498" s="361" t="str">
        <f t="shared" si="1516"/>
        <v>-</v>
      </c>
      <c r="HP498" s="361" t="str">
        <f t="shared" si="1517"/>
        <v>-</v>
      </c>
      <c r="HQ498" s="361" t="str">
        <f t="shared" si="1518"/>
        <v>-</v>
      </c>
      <c r="HR498" s="361" t="str">
        <f t="shared" si="1519"/>
        <v>-</v>
      </c>
      <c r="HS498" s="361" t="str">
        <f t="shared" si="1520"/>
        <v>-</v>
      </c>
      <c r="HT498" s="361" t="str">
        <f t="shared" si="1521"/>
        <v>-</v>
      </c>
      <c r="HU498" s="361" t="str">
        <f t="shared" si="1522"/>
        <v>-</v>
      </c>
      <c r="HV498" s="361" t="str">
        <f t="shared" si="1523"/>
        <v>-</v>
      </c>
      <c r="HW498" s="361" t="str">
        <f t="shared" si="1524"/>
        <v>-</v>
      </c>
      <c r="HX498" s="361" t="str">
        <f t="shared" si="1525"/>
        <v>-</v>
      </c>
      <c r="HY498" s="361" t="str">
        <f t="shared" si="1526"/>
        <v>-</v>
      </c>
      <c r="HZ498" s="361" t="str">
        <f t="shared" si="1527"/>
        <v>-</v>
      </c>
      <c r="IA498" s="361" t="str">
        <f t="shared" si="1528"/>
        <v>-</v>
      </c>
      <c r="IB498" s="361" t="str">
        <f t="shared" si="1529"/>
        <v>-</v>
      </c>
      <c r="IC498" s="361" t="str">
        <f t="shared" si="1530"/>
        <v>-</v>
      </c>
      <c r="ID498" s="361" t="str">
        <f t="shared" si="1531"/>
        <v>-</v>
      </c>
      <c r="IE498" s="361" t="str">
        <f t="shared" si="1532"/>
        <v>-</v>
      </c>
      <c r="IF498" s="444" t="s">
        <v>1247</v>
      </c>
      <c r="IG498" s="56" t="str">
        <f t="shared" si="1668"/>
        <v>-</v>
      </c>
      <c r="IH498" s="56" t="str">
        <f t="shared" si="1669"/>
        <v>-</v>
      </c>
      <c r="II498" s="56" t="str">
        <f t="shared" si="1670"/>
        <v>-</v>
      </c>
      <c r="IJ498" s="56" t="str">
        <f t="shared" si="1671"/>
        <v>-</v>
      </c>
      <c r="IK498" s="56" t="str">
        <f t="shared" si="1533"/>
        <v>-</v>
      </c>
      <c r="IL498" s="56" t="str">
        <f t="shared" si="1534"/>
        <v>-</v>
      </c>
      <c r="IM498" s="56" t="str">
        <f t="shared" si="1535"/>
        <v>-</v>
      </c>
      <c r="IN498" s="56" t="str">
        <f t="shared" si="1536"/>
        <v>-</v>
      </c>
      <c r="IO498" s="56" t="str">
        <f t="shared" si="1537"/>
        <v>-</v>
      </c>
      <c r="IP498" s="56" t="str">
        <f t="shared" si="1538"/>
        <v>-</v>
      </c>
      <c r="IQ498" s="56" t="str">
        <f t="shared" si="1539"/>
        <v>-</v>
      </c>
      <c r="IR498" s="56" t="str">
        <f t="shared" si="1540"/>
        <v>-</v>
      </c>
      <c r="IS498" s="56" t="str">
        <f t="shared" si="1541"/>
        <v>-</v>
      </c>
      <c r="IT498" s="56" t="str">
        <f t="shared" si="1542"/>
        <v>-</v>
      </c>
      <c r="IU498" s="56" t="str">
        <f t="shared" si="1543"/>
        <v>-</v>
      </c>
      <c r="IV498" s="56" t="str">
        <f t="shared" si="1544"/>
        <v>-</v>
      </c>
      <c r="IW498" s="56" t="str">
        <f t="shared" si="1545"/>
        <v>-</v>
      </c>
      <c r="IX498" s="56" t="str">
        <f t="shared" si="1546"/>
        <v>-</v>
      </c>
      <c r="IY498" s="56" t="str">
        <f t="shared" si="1547"/>
        <v>-</v>
      </c>
      <c r="IZ498" s="56" t="str">
        <f t="shared" si="1548"/>
        <v>-</v>
      </c>
      <c r="JA498" s="56" t="str">
        <f t="shared" si="1549"/>
        <v>-</v>
      </c>
      <c r="JB498" s="56" t="str">
        <f t="shared" si="1550"/>
        <v>-</v>
      </c>
      <c r="JC498" s="56" t="str">
        <f t="shared" si="1551"/>
        <v>-</v>
      </c>
      <c r="JD498" s="56" t="str">
        <f t="shared" si="1552"/>
        <v>-</v>
      </c>
      <c r="JE498" s="56" t="str">
        <f t="shared" si="1553"/>
        <v>-</v>
      </c>
      <c r="JF498" s="56" t="str">
        <f t="shared" si="1554"/>
        <v>-</v>
      </c>
      <c r="JG498" s="56" t="str">
        <f t="shared" si="1555"/>
        <v>-</v>
      </c>
      <c r="JH498" s="56" t="str">
        <f t="shared" si="1556"/>
        <v>-</v>
      </c>
      <c r="JI498" s="56" t="str">
        <f t="shared" si="1557"/>
        <v>-</v>
      </c>
      <c r="JJ498" s="56" t="str">
        <f t="shared" si="1558"/>
        <v>-</v>
      </c>
      <c r="JK498" s="56" t="str">
        <f t="shared" si="1559"/>
        <v>-</v>
      </c>
      <c r="JL498" s="56" t="str">
        <f t="shared" si="1560"/>
        <v>-</v>
      </c>
      <c r="JM498" s="56" t="str">
        <f t="shared" si="1561"/>
        <v>-</v>
      </c>
      <c r="JN498" s="56" t="str">
        <f t="shared" si="1562"/>
        <v>-</v>
      </c>
      <c r="JO498" s="56" t="str">
        <f t="shared" si="1563"/>
        <v>-</v>
      </c>
      <c r="JP498" s="56" t="str">
        <f t="shared" si="1564"/>
        <v>-</v>
      </c>
      <c r="JQ498" s="56" t="str">
        <f t="shared" si="1565"/>
        <v>-</v>
      </c>
      <c r="JR498" s="56" t="str">
        <f t="shared" si="1566"/>
        <v>-</v>
      </c>
      <c r="JS498" s="56" t="str">
        <f t="shared" si="1567"/>
        <v>-</v>
      </c>
      <c r="JT498" s="56" t="str">
        <f t="shared" si="1568"/>
        <v>-</v>
      </c>
      <c r="JU498" s="56" t="str">
        <f t="shared" si="1569"/>
        <v>-</v>
      </c>
      <c r="JV498" s="56" t="str">
        <f t="shared" si="1570"/>
        <v>-</v>
      </c>
      <c r="JW498" s="56" t="str">
        <f t="shared" si="1571"/>
        <v>-</v>
      </c>
      <c r="JX498" s="56" t="str">
        <f t="shared" si="1572"/>
        <v>-</v>
      </c>
      <c r="JY498" s="56" t="str">
        <f t="shared" si="1573"/>
        <v>-</v>
      </c>
      <c r="JZ498" s="56" t="str">
        <f t="shared" si="1574"/>
        <v>-</v>
      </c>
      <c r="KA498" s="444" t="s">
        <v>1247</v>
      </c>
      <c r="KB498" s="360">
        <f>IF(ISNUMBER(INDEX($EQ$15:$GK$521,$B498,EO$11)),MAX(KB$14:KB497)+1,0)</f>
        <v>0</v>
      </c>
      <c r="KC498" s="360" t="str">
        <f t="shared" si="1672"/>
        <v/>
      </c>
      <c r="KD498" s="373" t="s">
        <v>2</v>
      </c>
      <c r="KE498" s="215"/>
      <c r="KF498" s="60"/>
      <c r="KG498" s="60"/>
      <c r="KH498" s="60"/>
      <c r="KI498" s="60"/>
      <c r="KJ498" s="60"/>
      <c r="KK498" s="60"/>
      <c r="KL498" s="60"/>
      <c r="KM498" s="60"/>
      <c r="KN498" s="60"/>
      <c r="KO498" s="60"/>
      <c r="KP498" s="60"/>
      <c r="KQ498" s="60"/>
      <c r="KR498" s="60"/>
      <c r="KS498" s="60"/>
      <c r="KT498" s="60"/>
      <c r="KU498" s="60"/>
      <c r="KV498" s="60"/>
      <c r="KW498" s="60"/>
      <c r="KX498" s="60"/>
      <c r="KY498" s="60"/>
      <c r="KZ498" s="283" t="str">
        <f t="shared" si="1575"/>
        <v/>
      </c>
      <c r="LA498" s="26"/>
      <c r="LB498" s="18"/>
      <c r="LC498" s="18"/>
      <c r="LD498" s="18"/>
      <c r="LE498" s="18"/>
      <c r="LF498" s="18"/>
      <c r="LG498" s="18"/>
      <c r="LH498" s="18"/>
      <c r="LI498" s="18"/>
      <c r="LJ498" s="18"/>
      <c r="LK498" s="18"/>
      <c r="LL498" s="18"/>
      <c r="LM498" s="18"/>
      <c r="LN498" s="63"/>
      <c r="LO498" s="251">
        <f t="shared" si="1576"/>
        <v>0</v>
      </c>
      <c r="LP498" s="251">
        <f t="shared" si="1577"/>
        <v>0</v>
      </c>
      <c r="LQ498" s="251">
        <f t="shared" si="1578"/>
        <v>0</v>
      </c>
      <c r="LR498" s="251">
        <f t="shared" si="1579"/>
        <v>0</v>
      </c>
      <c r="LS498" s="251">
        <f t="shared" si="1580"/>
        <v>0</v>
      </c>
      <c r="LT498" s="251">
        <f t="shared" si="1581"/>
        <v>0</v>
      </c>
      <c r="LU498" s="251">
        <f t="shared" si="1582"/>
        <v>0</v>
      </c>
      <c r="LV498" s="251">
        <f t="shared" si="1583"/>
        <v>0</v>
      </c>
      <c r="LW498" s="251">
        <f t="shared" si="1584"/>
        <v>0</v>
      </c>
      <c r="LX498" s="251">
        <f t="shared" si="1585"/>
        <v>0</v>
      </c>
      <c r="LY498" s="251">
        <f t="shared" si="1586"/>
        <v>0</v>
      </c>
      <c r="LZ498" s="251">
        <f t="shared" si="1587"/>
        <v>0</v>
      </c>
      <c r="MA498" s="63" t="str">
        <f t="shared" si="1588"/>
        <v/>
      </c>
      <c r="MB498" s="63" t="str">
        <f t="shared" si="1480"/>
        <v/>
      </c>
      <c r="MC498" s="63">
        <f t="shared" si="1481"/>
        <v>484</v>
      </c>
      <c r="MD498" s="63" t="str">
        <f t="shared" si="1482"/>
        <v/>
      </c>
      <c r="ME498" s="63" t="str">
        <f t="shared" si="1483"/>
        <v/>
      </c>
      <c r="MF498" s="315" t="str">
        <f t="shared" si="1589"/>
        <v/>
      </c>
      <c r="MG498" s="315">
        <f>IF(ISNUMBER(MATCH(EO498,$ME$15:$ME$520,0)),0,MAX(MG$14:MG497)+1)</f>
        <v>0</v>
      </c>
      <c r="MH498" s="315" t="str">
        <f t="shared" si="1590"/>
        <v/>
      </c>
      <c r="MI498" s="369"/>
      <c r="MJ498" s="68"/>
      <c r="MK498" s="18"/>
      <c r="ML498" s="242"/>
      <c r="MM498" s="242"/>
      <c r="MN498" s="59"/>
      <c r="MO498" s="59"/>
      <c r="MP498" s="285"/>
      <c r="MQ498" s="59"/>
      <c r="MR498" s="59"/>
      <c r="MS498" s="285"/>
      <c r="MT498" s="59"/>
      <c r="MU498" s="285"/>
      <c r="MV498" s="59"/>
      <c r="MW498" s="59"/>
      <c r="MX498" s="59"/>
      <c r="MY498" s="59"/>
      <c r="MZ498" s="59"/>
      <c r="NA498" s="59"/>
      <c r="NB498" s="59"/>
      <c r="NC498" s="59"/>
      <c r="ND498" s="59"/>
      <c r="NE498" s="59"/>
      <c r="NF498" s="59"/>
      <c r="NG498" s="59"/>
      <c r="NH498" s="59"/>
      <c r="NI498" s="59"/>
      <c r="NJ498" s="59"/>
      <c r="NK498" s="59"/>
      <c r="NL498" s="454"/>
      <c r="NM498" s="454"/>
      <c r="NN498" s="59"/>
      <c r="NO498" s="18"/>
      <c r="NP498" s="18"/>
      <c r="NQ498" s="18"/>
      <c r="NR498" s="18"/>
      <c r="NS498" s="18"/>
      <c r="NT498" s="18"/>
      <c r="NU498" s="18"/>
      <c r="NV498" s="18"/>
      <c r="NW498" s="18"/>
      <c r="NX498" s="18"/>
      <c r="NY498" s="18"/>
      <c r="NZ498" s="18"/>
      <c r="OA498" s="18"/>
      <c r="OB498" s="18"/>
      <c r="OC498" s="18"/>
      <c r="OZ498" s="59"/>
      <c r="PA498" s="251" t="str">
        <f t="shared" si="1591"/>
        <v/>
      </c>
      <c r="PB498" s="251" t="str">
        <f t="shared" si="1592"/>
        <v/>
      </c>
      <c r="PC498" s="251" t="str">
        <f t="shared" si="1593"/>
        <v/>
      </c>
      <c r="PD498" s="251" t="str">
        <f t="shared" si="1594"/>
        <v/>
      </c>
      <c r="PE498" s="251" t="str">
        <f t="shared" si="1595"/>
        <v/>
      </c>
      <c r="PF498" s="251" t="str">
        <f t="shared" si="1596"/>
        <v/>
      </c>
      <c r="PG498" s="251" t="str">
        <f t="shared" si="1597"/>
        <v/>
      </c>
      <c r="PH498" s="251" t="str">
        <f t="shared" si="1598"/>
        <v/>
      </c>
      <c r="PI498" s="251" t="str">
        <f t="shared" si="1599"/>
        <v/>
      </c>
      <c r="PJ498" s="251" t="str">
        <f t="shared" si="1600"/>
        <v/>
      </c>
      <c r="PK498" s="251" t="str">
        <f t="shared" si="1601"/>
        <v/>
      </c>
      <c r="PL498" s="251" t="str">
        <f t="shared" si="1602"/>
        <v/>
      </c>
      <c r="PM498" s="251" t="str">
        <f t="shared" si="1603"/>
        <v/>
      </c>
      <c r="PN498" s="251" t="str">
        <f t="shared" si="1604"/>
        <v/>
      </c>
      <c r="PO498" s="251" t="str">
        <f t="shared" si="1605"/>
        <v/>
      </c>
      <c r="PP498" s="251" t="str">
        <f t="shared" si="1606"/>
        <v/>
      </c>
      <c r="PQ498" s="251" t="str">
        <f t="shared" si="1607"/>
        <v/>
      </c>
      <c r="PR498" s="251" t="str">
        <f t="shared" si="1608"/>
        <v/>
      </c>
      <c r="PS498" s="251" t="str">
        <f t="shared" si="1609"/>
        <v/>
      </c>
      <c r="PT498" s="251" t="str">
        <f t="shared" si="1610"/>
        <v/>
      </c>
      <c r="PU498" s="251" t="str">
        <f t="shared" si="1611"/>
        <v/>
      </c>
      <c r="PV498" s="251" t="str">
        <f t="shared" si="1612"/>
        <v/>
      </c>
      <c r="PW498" s="251" t="str">
        <f t="shared" si="1613"/>
        <v/>
      </c>
      <c r="PX498" s="251" t="str">
        <f t="shared" si="1614"/>
        <v/>
      </c>
      <c r="PY498" s="251" t="str">
        <f t="shared" si="1615"/>
        <v/>
      </c>
      <c r="PZ498" s="251" t="str">
        <f t="shared" si="1616"/>
        <v/>
      </c>
      <c r="QA498" s="251" t="str">
        <f t="shared" si="1617"/>
        <v/>
      </c>
      <c r="QB498" s="251" t="str">
        <f t="shared" si="1618"/>
        <v/>
      </c>
      <c r="QC498" s="251" t="str">
        <f t="shared" si="1619"/>
        <v/>
      </c>
      <c r="QD498" s="251" t="str">
        <f t="shared" si="1620"/>
        <v/>
      </c>
      <c r="QE498" s="251" t="str">
        <f t="shared" si="1621"/>
        <v/>
      </c>
      <c r="QF498" s="63">
        <f t="shared" si="1622"/>
        <v>0</v>
      </c>
      <c r="QG498" s="59"/>
      <c r="QH498" s="59"/>
      <c r="QI498" s="59"/>
      <c r="QJ498" s="59"/>
      <c r="QK498" s="59"/>
      <c r="QL498" s="59"/>
      <c r="QM498" s="59"/>
      <c r="QN498" s="59"/>
    </row>
    <row r="499" spans="1:456" ht="6.75" customHeight="1" x14ac:dyDescent="0.25">
      <c r="A499" s="68"/>
      <c r="B499" s="389" t="str">
        <f t="shared" si="1484"/>
        <v/>
      </c>
      <c r="C499" s="72"/>
      <c r="D499" s="188"/>
      <c r="E499" s="59"/>
      <c r="F499" s="229"/>
      <c r="G499" s="295"/>
      <c r="H499" s="295"/>
      <c r="I499" s="229"/>
      <c r="J499" s="295"/>
      <c r="K499" s="295"/>
      <c r="L499" s="229"/>
      <c r="M499" s="295"/>
      <c r="N499" s="295"/>
      <c r="O499" s="229"/>
      <c r="P499" s="295"/>
      <c r="Q499" s="295"/>
      <c r="R499" s="229"/>
      <c r="S499" s="230"/>
      <c r="T499" s="231"/>
      <c r="U499" s="229"/>
      <c r="V499" s="230"/>
      <c r="W499" s="231"/>
      <c r="X499" s="229"/>
      <c r="Y499" s="230"/>
      <c r="Z499" s="231"/>
      <c r="AA499" s="229"/>
      <c r="AB499" s="295"/>
      <c r="AC499" s="295"/>
      <c r="AD499" s="229"/>
      <c r="AE499" s="295"/>
      <c r="AF499" s="295"/>
      <c r="AG499" s="229"/>
      <c r="AH499" s="295"/>
      <c r="AI499" s="295"/>
      <c r="AJ499" s="229"/>
      <c r="AK499" s="295"/>
      <c r="AL499" s="295"/>
      <c r="AM499" s="229"/>
      <c r="AN499" s="295"/>
      <c r="AO499" s="295"/>
      <c r="AP499" s="243"/>
      <c r="AQ499" s="295"/>
      <c r="AR499" s="290"/>
      <c r="AS499" s="243"/>
      <c r="AT499" s="295"/>
      <c r="AU499" s="290"/>
      <c r="AV499" s="229"/>
      <c r="AW499" s="230"/>
      <c r="AX499" s="231"/>
      <c r="AY499" s="229"/>
      <c r="AZ499" s="230"/>
      <c r="BA499" s="231"/>
      <c r="BB499" s="229"/>
      <c r="BC499" s="230"/>
      <c r="BD499" s="231"/>
      <c r="BE499" s="229"/>
      <c r="BF499" s="230"/>
      <c r="BG499" s="231"/>
      <c r="BH499" s="229"/>
      <c r="BI499" s="230"/>
      <c r="BJ499" s="231"/>
      <c r="BK499" s="243"/>
      <c r="BL499" s="230"/>
      <c r="BM499" s="231"/>
      <c r="BN499" s="243"/>
      <c r="BO499" s="230"/>
      <c r="BP499" s="231"/>
      <c r="BQ499" s="229"/>
      <c r="BR499" s="230"/>
      <c r="BS499" s="231"/>
      <c r="BT499" s="229"/>
      <c r="BU499" s="230"/>
      <c r="BV499" s="231"/>
      <c r="BW499" s="229"/>
      <c r="BX499" s="230"/>
      <c r="BY499" s="231"/>
      <c r="BZ499" s="229"/>
      <c r="CA499" s="230"/>
      <c r="CB499" s="231"/>
      <c r="CC499" s="229"/>
      <c r="CD499" s="230"/>
      <c r="CE499" s="231"/>
      <c r="CF499" s="331"/>
      <c r="CG499" s="332"/>
      <c r="CH499" s="385"/>
      <c r="CI499" s="331"/>
      <c r="CJ499" s="332"/>
      <c r="CK499" s="385"/>
      <c r="CL499" s="243"/>
      <c r="CM499" s="230"/>
      <c r="CN499" s="354"/>
      <c r="CO499" s="243"/>
      <c r="CP499" s="230"/>
      <c r="CQ499" s="231"/>
      <c r="CR499" s="331"/>
      <c r="CS499" s="332"/>
      <c r="CT499" s="333"/>
      <c r="CU499" s="229"/>
      <c r="CV499" s="230"/>
      <c r="CW499" s="231"/>
      <c r="CX499" s="331"/>
      <c r="CY499" s="332"/>
      <c r="CZ499" s="333"/>
      <c r="DA499" s="331"/>
      <c r="DB499" s="332"/>
      <c r="DC499" s="333"/>
      <c r="DD499" s="331"/>
      <c r="DE499" s="332"/>
      <c r="DF499" s="333"/>
      <c r="DG499" s="331"/>
      <c r="DH499" s="332"/>
      <c r="DI499" s="333"/>
      <c r="DJ499" s="229"/>
      <c r="DK499" s="230"/>
      <c r="DL499" s="231"/>
      <c r="DM499" s="229"/>
      <c r="DN499" s="230"/>
      <c r="DO499" s="231"/>
      <c r="DP499" s="331"/>
      <c r="DQ499" s="332"/>
      <c r="DR499" s="333"/>
      <c r="DS499" s="331"/>
      <c r="DT499" s="332"/>
      <c r="DU499" s="333"/>
      <c r="DV499" s="331"/>
      <c r="DW499" s="332"/>
      <c r="DX499" s="333"/>
      <c r="DY499" s="331"/>
      <c r="DZ499" s="332"/>
      <c r="EA499" s="333"/>
      <c r="EB499" s="331"/>
      <c r="EC499" s="332"/>
      <c r="ED499" s="333"/>
      <c r="EE499" s="331"/>
      <c r="EF499" s="332"/>
      <c r="EG499" s="333"/>
      <c r="EH499" s="229"/>
      <c r="EI499" s="230"/>
      <c r="EJ499" s="231"/>
      <c r="EK499" s="229"/>
      <c r="EL499" s="230"/>
      <c r="EM499" s="231"/>
      <c r="EN499" s="244"/>
      <c r="EO499" s="269" t="str">
        <f t="shared" si="1485"/>
        <v/>
      </c>
      <c r="EP499" s="444" t="s">
        <v>1247</v>
      </c>
      <c r="EQ499" s="360" t="str">
        <f t="shared" si="1623"/>
        <v/>
      </c>
      <c r="ER499" s="360" t="str">
        <f t="shared" si="1624"/>
        <v/>
      </c>
      <c r="ES499" s="360" t="str">
        <f t="shared" si="1625"/>
        <v/>
      </c>
      <c r="ET499" s="360" t="str">
        <f t="shared" si="1626"/>
        <v/>
      </c>
      <c r="EU499" s="360" t="str">
        <f t="shared" si="1627"/>
        <v/>
      </c>
      <c r="EV499" s="360" t="str">
        <f t="shared" si="1628"/>
        <v/>
      </c>
      <c r="EW499" s="360" t="str">
        <f t="shared" si="1629"/>
        <v/>
      </c>
      <c r="EX499" s="360" t="str">
        <f t="shared" si="1630"/>
        <v/>
      </c>
      <c r="EY499" s="360" t="str">
        <f t="shared" si="1631"/>
        <v/>
      </c>
      <c r="EZ499" s="360" t="str">
        <f t="shared" si="1632"/>
        <v/>
      </c>
      <c r="FA499" s="360" t="str">
        <f t="shared" si="1633"/>
        <v/>
      </c>
      <c r="FB499" s="360" t="str">
        <f t="shared" si="1634"/>
        <v/>
      </c>
      <c r="FC499" s="360" t="str">
        <f t="shared" si="1635"/>
        <v/>
      </c>
      <c r="FD499" s="360" t="str">
        <f t="shared" si="1636"/>
        <v/>
      </c>
      <c r="FE499" s="360" t="str">
        <f t="shared" si="1637"/>
        <v/>
      </c>
      <c r="FF499" s="360" t="str">
        <f t="shared" si="1638"/>
        <v/>
      </c>
      <c r="FG499" s="360" t="str">
        <f t="shared" si="1639"/>
        <v/>
      </c>
      <c r="FH499" s="360" t="str">
        <f t="shared" si="1640"/>
        <v/>
      </c>
      <c r="FI499" s="360" t="str">
        <f t="shared" si="1641"/>
        <v/>
      </c>
      <c r="FJ499" s="360" t="str">
        <f t="shared" si="1642"/>
        <v/>
      </c>
      <c r="FK499" s="360" t="str">
        <f t="shared" si="1643"/>
        <v/>
      </c>
      <c r="FL499" s="360" t="str">
        <f t="shared" si="1644"/>
        <v/>
      </c>
      <c r="FM499" s="360" t="str">
        <f t="shared" si="1645"/>
        <v/>
      </c>
      <c r="FN499" s="360" t="str">
        <f t="shared" si="1646"/>
        <v/>
      </c>
      <c r="FO499" s="360" t="str">
        <f t="shared" si="1647"/>
        <v/>
      </c>
      <c r="FP499" s="360" t="str">
        <f t="shared" si="1648"/>
        <v/>
      </c>
      <c r="FQ499" s="360" t="str">
        <f t="shared" si="1649"/>
        <v/>
      </c>
      <c r="FR499" s="360" t="str">
        <f t="shared" si="1650"/>
        <v/>
      </c>
      <c r="FS499" s="360" t="str">
        <f t="shared" si="1651"/>
        <v/>
      </c>
      <c r="FT499" s="360" t="str">
        <f t="shared" si="1486"/>
        <v/>
      </c>
      <c r="FU499" s="360" t="str">
        <f t="shared" si="1652"/>
        <v/>
      </c>
      <c r="FV499" s="360" t="str">
        <f t="shared" si="1653"/>
        <v/>
      </c>
      <c r="FW499" s="360" t="str">
        <f t="shared" si="1654"/>
        <v/>
      </c>
      <c r="FX499" s="360" t="str">
        <f t="shared" si="1655"/>
        <v/>
      </c>
      <c r="FY499" s="360" t="str">
        <f t="shared" si="1656"/>
        <v/>
      </c>
      <c r="FZ499" s="360" t="str">
        <f t="shared" si="1657"/>
        <v/>
      </c>
      <c r="GA499" s="360" t="str">
        <f t="shared" si="1658"/>
        <v/>
      </c>
      <c r="GB499" s="360" t="str">
        <f t="shared" si="1659"/>
        <v/>
      </c>
      <c r="GC499" s="360" t="str">
        <f t="shared" si="1660"/>
        <v/>
      </c>
      <c r="GD499" s="360" t="str">
        <f t="shared" si="1661"/>
        <v/>
      </c>
      <c r="GE499" s="360" t="str">
        <f t="shared" si="1662"/>
        <v/>
      </c>
      <c r="GF499" s="360" t="str">
        <f t="shared" si="1663"/>
        <v/>
      </c>
      <c r="GG499" s="360" t="str">
        <f t="shared" si="1664"/>
        <v/>
      </c>
      <c r="GH499" s="360" t="str">
        <f t="shared" si="1665"/>
        <v/>
      </c>
      <c r="GI499" s="360" t="str">
        <f t="shared" si="1666"/>
        <v/>
      </c>
      <c r="GJ499" s="360" t="str">
        <f t="shared" si="1667"/>
        <v/>
      </c>
      <c r="GK499" s="444" t="s">
        <v>1247</v>
      </c>
      <c r="GL499" s="361" t="str">
        <f t="shared" si="1487"/>
        <v>-</v>
      </c>
      <c r="GM499" s="361" t="str">
        <f t="shared" si="1488"/>
        <v>-</v>
      </c>
      <c r="GN499" s="361" t="str">
        <f t="shared" si="1489"/>
        <v>-</v>
      </c>
      <c r="GO499" s="361" t="str">
        <f t="shared" si="1490"/>
        <v>-</v>
      </c>
      <c r="GP499" s="361" t="str">
        <f t="shared" si="1491"/>
        <v>-</v>
      </c>
      <c r="GQ499" s="361" t="str">
        <f t="shared" si="1492"/>
        <v>-</v>
      </c>
      <c r="GR499" s="361" t="str">
        <f t="shared" si="1493"/>
        <v>-</v>
      </c>
      <c r="GS499" s="361" t="str">
        <f t="shared" si="1494"/>
        <v>-</v>
      </c>
      <c r="GT499" s="361" t="str">
        <f t="shared" si="1495"/>
        <v>-</v>
      </c>
      <c r="GU499" s="361" t="str">
        <f t="shared" si="1496"/>
        <v>-</v>
      </c>
      <c r="GV499" s="361" t="str">
        <f t="shared" si="1497"/>
        <v>-</v>
      </c>
      <c r="GW499" s="361" t="str">
        <f t="shared" si="1498"/>
        <v>-</v>
      </c>
      <c r="GX499" s="361" t="str">
        <f t="shared" si="1499"/>
        <v>-</v>
      </c>
      <c r="GY499" s="361" t="str">
        <f t="shared" si="1500"/>
        <v>-</v>
      </c>
      <c r="GZ499" s="361" t="str">
        <f t="shared" si="1501"/>
        <v>-</v>
      </c>
      <c r="HA499" s="361" t="str">
        <f t="shared" si="1502"/>
        <v>-</v>
      </c>
      <c r="HB499" s="361" t="str">
        <f t="shared" si="1503"/>
        <v>-</v>
      </c>
      <c r="HC499" s="361" t="str">
        <f t="shared" si="1504"/>
        <v>-</v>
      </c>
      <c r="HD499" s="361" t="str">
        <f t="shared" si="1505"/>
        <v>-</v>
      </c>
      <c r="HE499" s="361" t="str">
        <f t="shared" si="1506"/>
        <v>-</v>
      </c>
      <c r="HF499" s="361" t="str">
        <f t="shared" si="1507"/>
        <v>-</v>
      </c>
      <c r="HG499" s="361" t="str">
        <f t="shared" si="1508"/>
        <v>-</v>
      </c>
      <c r="HH499" s="361" t="str">
        <f t="shared" si="1509"/>
        <v>-</v>
      </c>
      <c r="HI499" s="361" t="str">
        <f t="shared" si="1510"/>
        <v>-</v>
      </c>
      <c r="HJ499" s="361" t="str">
        <f t="shared" si="1511"/>
        <v>-</v>
      </c>
      <c r="HK499" s="361" t="str">
        <f t="shared" si="1512"/>
        <v>-</v>
      </c>
      <c r="HL499" s="361" t="str">
        <f t="shared" si="1513"/>
        <v>-</v>
      </c>
      <c r="HM499" s="361" t="str">
        <f t="shared" si="1514"/>
        <v>-</v>
      </c>
      <c r="HN499" s="361" t="str">
        <f t="shared" si="1515"/>
        <v>-</v>
      </c>
      <c r="HO499" s="361" t="str">
        <f t="shared" si="1516"/>
        <v>-</v>
      </c>
      <c r="HP499" s="361" t="str">
        <f t="shared" si="1517"/>
        <v>-</v>
      </c>
      <c r="HQ499" s="361" t="str">
        <f t="shared" si="1518"/>
        <v>-</v>
      </c>
      <c r="HR499" s="361" t="str">
        <f t="shared" si="1519"/>
        <v>-</v>
      </c>
      <c r="HS499" s="361" t="str">
        <f t="shared" si="1520"/>
        <v>-</v>
      </c>
      <c r="HT499" s="361" t="str">
        <f t="shared" si="1521"/>
        <v>-</v>
      </c>
      <c r="HU499" s="361" t="str">
        <f t="shared" si="1522"/>
        <v>-</v>
      </c>
      <c r="HV499" s="361" t="str">
        <f t="shared" si="1523"/>
        <v>-</v>
      </c>
      <c r="HW499" s="361" t="str">
        <f t="shared" si="1524"/>
        <v>-</v>
      </c>
      <c r="HX499" s="361" t="str">
        <f t="shared" si="1525"/>
        <v>-</v>
      </c>
      <c r="HY499" s="361" t="str">
        <f t="shared" si="1526"/>
        <v>-</v>
      </c>
      <c r="HZ499" s="361" t="str">
        <f t="shared" si="1527"/>
        <v>-</v>
      </c>
      <c r="IA499" s="361" t="str">
        <f t="shared" si="1528"/>
        <v>-</v>
      </c>
      <c r="IB499" s="361" t="str">
        <f t="shared" si="1529"/>
        <v>-</v>
      </c>
      <c r="IC499" s="361" t="str">
        <f t="shared" si="1530"/>
        <v>-</v>
      </c>
      <c r="ID499" s="361" t="str">
        <f t="shared" si="1531"/>
        <v>-</v>
      </c>
      <c r="IE499" s="361" t="str">
        <f t="shared" si="1532"/>
        <v>-</v>
      </c>
      <c r="IF499" s="444" t="s">
        <v>1247</v>
      </c>
      <c r="IG499" s="56" t="str">
        <f t="shared" si="1668"/>
        <v>-</v>
      </c>
      <c r="IH499" s="56" t="str">
        <f t="shared" si="1669"/>
        <v>-</v>
      </c>
      <c r="II499" s="56" t="str">
        <f t="shared" si="1670"/>
        <v>-</v>
      </c>
      <c r="IJ499" s="56" t="str">
        <f t="shared" si="1671"/>
        <v>-</v>
      </c>
      <c r="IK499" s="56" t="str">
        <f t="shared" si="1533"/>
        <v>-</v>
      </c>
      <c r="IL499" s="56" t="str">
        <f t="shared" si="1534"/>
        <v>-</v>
      </c>
      <c r="IM499" s="56" t="str">
        <f t="shared" si="1535"/>
        <v>-</v>
      </c>
      <c r="IN499" s="56" t="str">
        <f t="shared" si="1536"/>
        <v>-</v>
      </c>
      <c r="IO499" s="56" t="str">
        <f t="shared" si="1537"/>
        <v>-</v>
      </c>
      <c r="IP499" s="56" t="str">
        <f t="shared" si="1538"/>
        <v>-</v>
      </c>
      <c r="IQ499" s="56" t="str">
        <f t="shared" si="1539"/>
        <v>-</v>
      </c>
      <c r="IR499" s="56" t="str">
        <f t="shared" si="1540"/>
        <v>-</v>
      </c>
      <c r="IS499" s="56" t="str">
        <f t="shared" si="1541"/>
        <v>-</v>
      </c>
      <c r="IT499" s="56" t="str">
        <f t="shared" si="1542"/>
        <v>-</v>
      </c>
      <c r="IU499" s="56" t="str">
        <f t="shared" si="1543"/>
        <v>-</v>
      </c>
      <c r="IV499" s="56" t="str">
        <f t="shared" si="1544"/>
        <v>-</v>
      </c>
      <c r="IW499" s="56" t="str">
        <f t="shared" si="1545"/>
        <v>-</v>
      </c>
      <c r="IX499" s="56" t="str">
        <f t="shared" si="1546"/>
        <v>-</v>
      </c>
      <c r="IY499" s="56" t="str">
        <f t="shared" si="1547"/>
        <v>-</v>
      </c>
      <c r="IZ499" s="56" t="str">
        <f t="shared" si="1548"/>
        <v>-</v>
      </c>
      <c r="JA499" s="56" t="str">
        <f t="shared" si="1549"/>
        <v>-</v>
      </c>
      <c r="JB499" s="56" t="str">
        <f t="shared" si="1550"/>
        <v>-</v>
      </c>
      <c r="JC499" s="56" t="str">
        <f t="shared" si="1551"/>
        <v>-</v>
      </c>
      <c r="JD499" s="56" t="str">
        <f t="shared" si="1552"/>
        <v>-</v>
      </c>
      <c r="JE499" s="56" t="str">
        <f t="shared" si="1553"/>
        <v>-</v>
      </c>
      <c r="JF499" s="56" t="str">
        <f t="shared" si="1554"/>
        <v>-</v>
      </c>
      <c r="JG499" s="56" t="str">
        <f t="shared" si="1555"/>
        <v>-</v>
      </c>
      <c r="JH499" s="56" t="str">
        <f t="shared" si="1556"/>
        <v>-</v>
      </c>
      <c r="JI499" s="56" t="str">
        <f t="shared" si="1557"/>
        <v>-</v>
      </c>
      <c r="JJ499" s="56" t="str">
        <f t="shared" si="1558"/>
        <v>-</v>
      </c>
      <c r="JK499" s="56" t="str">
        <f t="shared" si="1559"/>
        <v>-</v>
      </c>
      <c r="JL499" s="56" t="str">
        <f t="shared" si="1560"/>
        <v>-</v>
      </c>
      <c r="JM499" s="56" t="str">
        <f t="shared" si="1561"/>
        <v>-</v>
      </c>
      <c r="JN499" s="56" t="str">
        <f t="shared" si="1562"/>
        <v>-</v>
      </c>
      <c r="JO499" s="56" t="str">
        <f t="shared" si="1563"/>
        <v>-</v>
      </c>
      <c r="JP499" s="56" t="str">
        <f t="shared" si="1564"/>
        <v>-</v>
      </c>
      <c r="JQ499" s="56" t="str">
        <f t="shared" si="1565"/>
        <v>-</v>
      </c>
      <c r="JR499" s="56" t="str">
        <f t="shared" si="1566"/>
        <v>-</v>
      </c>
      <c r="JS499" s="56" t="str">
        <f t="shared" si="1567"/>
        <v>-</v>
      </c>
      <c r="JT499" s="56" t="str">
        <f t="shared" si="1568"/>
        <v>-</v>
      </c>
      <c r="JU499" s="56" t="str">
        <f t="shared" si="1569"/>
        <v>-</v>
      </c>
      <c r="JV499" s="56" t="str">
        <f t="shared" si="1570"/>
        <v>-</v>
      </c>
      <c r="JW499" s="56" t="str">
        <f t="shared" si="1571"/>
        <v>-</v>
      </c>
      <c r="JX499" s="56" t="str">
        <f t="shared" si="1572"/>
        <v>-</v>
      </c>
      <c r="JY499" s="56" t="str">
        <f t="shared" si="1573"/>
        <v>-</v>
      </c>
      <c r="JZ499" s="56" t="str">
        <f t="shared" si="1574"/>
        <v>-</v>
      </c>
      <c r="KA499" s="444" t="s">
        <v>1247</v>
      </c>
      <c r="KB499" s="360">
        <f>IF(ISNUMBER(INDEX($EQ$15:$GK$521,$B499,EO$11)),MAX(KB$14:KB498)+1,0)</f>
        <v>0</v>
      </c>
      <c r="KC499" s="360" t="str">
        <f t="shared" si="1672"/>
        <v/>
      </c>
      <c r="KD499" s="373" t="s">
        <v>2</v>
      </c>
      <c r="KE499" s="215"/>
      <c r="KF499" s="60"/>
      <c r="KG499" s="60"/>
      <c r="KH499" s="60"/>
      <c r="KI499" s="60"/>
      <c r="KJ499" s="60"/>
      <c r="KK499" s="60"/>
      <c r="KL499" s="60"/>
      <c r="KM499" s="60"/>
      <c r="KN499" s="60"/>
      <c r="KO499" s="60"/>
      <c r="KP499" s="60"/>
      <c r="KQ499" s="60"/>
      <c r="KR499" s="60"/>
      <c r="KS499" s="60"/>
      <c r="KT499" s="60"/>
      <c r="KU499" s="60"/>
      <c r="KV499" s="60"/>
      <c r="KW499" s="60"/>
      <c r="KX499" s="60"/>
      <c r="KY499" s="60"/>
      <c r="KZ499" s="283" t="str">
        <f t="shared" si="1575"/>
        <v/>
      </c>
      <c r="LA499" s="26"/>
      <c r="LB499" s="18"/>
      <c r="LC499" s="18"/>
      <c r="LD499" s="18"/>
      <c r="LE499" s="18"/>
      <c r="LF499" s="18"/>
      <c r="LG499" s="18"/>
      <c r="LH499" s="18"/>
      <c r="LI499" s="18"/>
      <c r="LJ499" s="18"/>
      <c r="LK499" s="18"/>
      <c r="LL499" s="18"/>
      <c r="LM499" s="18"/>
      <c r="LN499" s="63"/>
      <c r="LO499" s="251">
        <f t="shared" si="1576"/>
        <v>0</v>
      </c>
      <c r="LP499" s="251">
        <f t="shared" si="1577"/>
        <v>0</v>
      </c>
      <c r="LQ499" s="251">
        <f t="shared" si="1578"/>
        <v>0</v>
      </c>
      <c r="LR499" s="251">
        <f t="shared" si="1579"/>
        <v>0</v>
      </c>
      <c r="LS499" s="251">
        <f t="shared" si="1580"/>
        <v>0</v>
      </c>
      <c r="LT499" s="251">
        <f t="shared" si="1581"/>
        <v>0</v>
      </c>
      <c r="LU499" s="251">
        <f t="shared" si="1582"/>
        <v>0</v>
      </c>
      <c r="LV499" s="251">
        <f t="shared" si="1583"/>
        <v>0</v>
      </c>
      <c r="LW499" s="251">
        <f t="shared" si="1584"/>
        <v>0</v>
      </c>
      <c r="LX499" s="251">
        <f t="shared" si="1585"/>
        <v>0</v>
      </c>
      <c r="LY499" s="251">
        <f t="shared" si="1586"/>
        <v>0</v>
      </c>
      <c r="LZ499" s="251">
        <f t="shared" si="1587"/>
        <v>0</v>
      </c>
      <c r="MA499" s="63" t="str">
        <f t="shared" si="1588"/>
        <v/>
      </c>
      <c r="MB499" s="63" t="str">
        <f t="shared" si="1480"/>
        <v/>
      </c>
      <c r="MC499" s="63">
        <f t="shared" si="1481"/>
        <v>485</v>
      </c>
      <c r="MD499" s="63" t="str">
        <f t="shared" si="1482"/>
        <v/>
      </c>
      <c r="ME499" s="63" t="str">
        <f t="shared" si="1483"/>
        <v/>
      </c>
      <c r="MF499" s="315" t="str">
        <f t="shared" si="1589"/>
        <v/>
      </c>
      <c r="MG499" s="315">
        <f>IF(ISNUMBER(MATCH(EO499,$ME$15:$ME$520,0)),0,MAX(MG$14:MG498)+1)</f>
        <v>0</v>
      </c>
      <c r="MH499" s="315" t="str">
        <f t="shared" si="1590"/>
        <v/>
      </c>
      <c r="MI499" s="369"/>
      <c r="MJ499" s="68"/>
      <c r="MK499" s="18"/>
      <c r="ML499" s="242"/>
      <c r="MM499" s="242"/>
      <c r="MN499" s="59"/>
      <c r="MO499" s="59"/>
      <c r="MP499" s="285"/>
      <c r="MQ499" s="59"/>
      <c r="MR499" s="59"/>
      <c r="MS499" s="285"/>
      <c r="MT499" s="59"/>
      <c r="MU499" s="285"/>
      <c r="MV499" s="59"/>
      <c r="MW499" s="59"/>
      <c r="MX499" s="59"/>
      <c r="MY499" s="59"/>
      <c r="MZ499" s="59"/>
      <c r="NA499" s="59"/>
      <c r="NB499" s="59"/>
      <c r="NC499" s="59"/>
      <c r="ND499" s="59"/>
      <c r="NE499" s="59"/>
      <c r="NF499" s="59"/>
      <c r="NG499" s="59"/>
      <c r="NH499" s="59"/>
      <c r="NI499" s="59"/>
      <c r="NJ499" s="59"/>
      <c r="NK499" s="59"/>
      <c r="NL499" s="454"/>
      <c r="NM499" s="454"/>
      <c r="NN499" s="59"/>
      <c r="NO499" s="18"/>
      <c r="NP499" s="18"/>
      <c r="NQ499" s="18"/>
      <c r="NR499" s="18"/>
      <c r="NS499" s="18"/>
      <c r="NT499" s="18"/>
      <c r="NU499" s="18"/>
      <c r="NV499" s="18"/>
      <c r="NW499" s="18"/>
      <c r="NX499" s="18"/>
      <c r="NY499" s="18"/>
      <c r="NZ499" s="18"/>
      <c r="OA499" s="18"/>
      <c r="OB499" s="18"/>
      <c r="OC499" s="18"/>
      <c r="OZ499" s="59"/>
      <c r="PA499" s="251" t="str">
        <f t="shared" si="1591"/>
        <v/>
      </c>
      <c r="PB499" s="251" t="str">
        <f t="shared" si="1592"/>
        <v/>
      </c>
      <c r="PC499" s="251" t="str">
        <f t="shared" si="1593"/>
        <v/>
      </c>
      <c r="PD499" s="251" t="str">
        <f t="shared" si="1594"/>
        <v/>
      </c>
      <c r="PE499" s="251" t="str">
        <f t="shared" si="1595"/>
        <v/>
      </c>
      <c r="PF499" s="251" t="str">
        <f t="shared" si="1596"/>
        <v/>
      </c>
      <c r="PG499" s="251" t="str">
        <f t="shared" si="1597"/>
        <v/>
      </c>
      <c r="PH499" s="251" t="str">
        <f t="shared" si="1598"/>
        <v/>
      </c>
      <c r="PI499" s="251" t="str">
        <f t="shared" si="1599"/>
        <v/>
      </c>
      <c r="PJ499" s="251" t="str">
        <f t="shared" si="1600"/>
        <v/>
      </c>
      <c r="PK499" s="251" t="str">
        <f t="shared" si="1601"/>
        <v/>
      </c>
      <c r="PL499" s="251" t="str">
        <f t="shared" si="1602"/>
        <v/>
      </c>
      <c r="PM499" s="251" t="str">
        <f t="shared" si="1603"/>
        <v/>
      </c>
      <c r="PN499" s="251" t="str">
        <f t="shared" si="1604"/>
        <v/>
      </c>
      <c r="PO499" s="251" t="str">
        <f t="shared" si="1605"/>
        <v/>
      </c>
      <c r="PP499" s="251" t="str">
        <f t="shared" si="1606"/>
        <v/>
      </c>
      <c r="PQ499" s="251" t="str">
        <f t="shared" si="1607"/>
        <v/>
      </c>
      <c r="PR499" s="251" t="str">
        <f t="shared" si="1608"/>
        <v/>
      </c>
      <c r="PS499" s="251" t="str">
        <f t="shared" si="1609"/>
        <v/>
      </c>
      <c r="PT499" s="251" t="str">
        <f t="shared" si="1610"/>
        <v/>
      </c>
      <c r="PU499" s="251" t="str">
        <f t="shared" si="1611"/>
        <v/>
      </c>
      <c r="PV499" s="251" t="str">
        <f t="shared" si="1612"/>
        <v/>
      </c>
      <c r="PW499" s="251" t="str">
        <f t="shared" si="1613"/>
        <v/>
      </c>
      <c r="PX499" s="251" t="str">
        <f t="shared" si="1614"/>
        <v/>
      </c>
      <c r="PY499" s="251" t="str">
        <f t="shared" si="1615"/>
        <v/>
      </c>
      <c r="PZ499" s="251" t="str">
        <f t="shared" si="1616"/>
        <v/>
      </c>
      <c r="QA499" s="251" t="str">
        <f t="shared" si="1617"/>
        <v/>
      </c>
      <c r="QB499" s="251" t="str">
        <f t="shared" si="1618"/>
        <v/>
      </c>
      <c r="QC499" s="251" t="str">
        <f t="shared" si="1619"/>
        <v/>
      </c>
      <c r="QD499" s="251" t="str">
        <f t="shared" si="1620"/>
        <v/>
      </c>
      <c r="QE499" s="251" t="str">
        <f t="shared" si="1621"/>
        <v/>
      </c>
      <c r="QF499" s="63">
        <f t="shared" si="1622"/>
        <v>0</v>
      </c>
      <c r="QG499" s="59"/>
      <c r="QH499" s="59"/>
      <c r="QI499" s="59"/>
      <c r="QJ499" s="59"/>
      <c r="QK499" s="59"/>
      <c r="QL499" s="59"/>
      <c r="QM499" s="59"/>
      <c r="QN499" s="59"/>
    </row>
    <row r="500" spans="1:456" ht="6.75" customHeight="1" x14ac:dyDescent="0.25">
      <c r="A500" s="68"/>
      <c r="B500" s="389" t="str">
        <f t="shared" si="1484"/>
        <v/>
      </c>
      <c r="C500" s="72"/>
      <c r="D500" s="188"/>
      <c r="E500" s="59"/>
      <c r="F500" s="229"/>
      <c r="G500" s="295"/>
      <c r="H500" s="295"/>
      <c r="I500" s="229"/>
      <c r="J500" s="295"/>
      <c r="K500" s="295"/>
      <c r="L500" s="229"/>
      <c r="M500" s="295"/>
      <c r="N500" s="295"/>
      <c r="O500" s="229"/>
      <c r="P500" s="295"/>
      <c r="Q500" s="295"/>
      <c r="R500" s="229"/>
      <c r="S500" s="230"/>
      <c r="T500" s="231"/>
      <c r="U500" s="229"/>
      <c r="V500" s="230"/>
      <c r="W500" s="231"/>
      <c r="X500" s="229"/>
      <c r="Y500" s="230"/>
      <c r="Z500" s="231"/>
      <c r="AA500" s="229"/>
      <c r="AB500" s="295"/>
      <c r="AC500" s="295"/>
      <c r="AD500" s="229"/>
      <c r="AE500" s="295"/>
      <c r="AF500" s="295"/>
      <c r="AG500" s="229"/>
      <c r="AH500" s="295"/>
      <c r="AI500" s="295"/>
      <c r="AJ500" s="229"/>
      <c r="AK500" s="295"/>
      <c r="AL500" s="295"/>
      <c r="AM500" s="229"/>
      <c r="AN500" s="295"/>
      <c r="AO500" s="295"/>
      <c r="AP500" s="243"/>
      <c r="AQ500" s="295"/>
      <c r="AR500" s="290"/>
      <c r="AS500" s="243"/>
      <c r="AT500" s="295"/>
      <c r="AU500" s="290"/>
      <c r="AV500" s="229"/>
      <c r="AW500" s="230"/>
      <c r="AX500" s="231"/>
      <c r="AY500" s="229"/>
      <c r="AZ500" s="230"/>
      <c r="BA500" s="231"/>
      <c r="BB500" s="229"/>
      <c r="BC500" s="230"/>
      <c r="BD500" s="231"/>
      <c r="BE500" s="229"/>
      <c r="BF500" s="230"/>
      <c r="BG500" s="231"/>
      <c r="BH500" s="229"/>
      <c r="BI500" s="230"/>
      <c r="BJ500" s="231"/>
      <c r="BK500" s="243"/>
      <c r="BL500" s="230"/>
      <c r="BM500" s="231"/>
      <c r="BN500" s="243"/>
      <c r="BO500" s="230"/>
      <c r="BP500" s="231"/>
      <c r="BQ500" s="229"/>
      <c r="BR500" s="230"/>
      <c r="BS500" s="231"/>
      <c r="BT500" s="229"/>
      <c r="BU500" s="230"/>
      <c r="BV500" s="231"/>
      <c r="BW500" s="229"/>
      <c r="BX500" s="230"/>
      <c r="BY500" s="231"/>
      <c r="BZ500" s="229"/>
      <c r="CA500" s="230"/>
      <c r="CB500" s="231"/>
      <c r="CC500" s="229"/>
      <c r="CD500" s="230"/>
      <c r="CE500" s="231"/>
      <c r="CF500" s="331"/>
      <c r="CG500" s="332"/>
      <c r="CH500" s="385"/>
      <c r="CI500" s="331"/>
      <c r="CJ500" s="332"/>
      <c r="CK500" s="385"/>
      <c r="CL500" s="243"/>
      <c r="CM500" s="230"/>
      <c r="CN500" s="354"/>
      <c r="CO500" s="243"/>
      <c r="CP500" s="230"/>
      <c r="CQ500" s="231"/>
      <c r="CR500" s="331"/>
      <c r="CS500" s="332"/>
      <c r="CT500" s="333"/>
      <c r="CU500" s="229"/>
      <c r="CV500" s="230"/>
      <c r="CW500" s="231"/>
      <c r="CX500" s="331"/>
      <c r="CY500" s="332"/>
      <c r="CZ500" s="333"/>
      <c r="DA500" s="331"/>
      <c r="DB500" s="332"/>
      <c r="DC500" s="333"/>
      <c r="DD500" s="331"/>
      <c r="DE500" s="332"/>
      <c r="DF500" s="333"/>
      <c r="DG500" s="331"/>
      <c r="DH500" s="332"/>
      <c r="DI500" s="333"/>
      <c r="DJ500" s="229"/>
      <c r="DK500" s="230"/>
      <c r="DL500" s="231"/>
      <c r="DM500" s="229"/>
      <c r="DN500" s="230"/>
      <c r="DO500" s="231"/>
      <c r="DP500" s="331"/>
      <c r="DQ500" s="332"/>
      <c r="DR500" s="333"/>
      <c r="DS500" s="331"/>
      <c r="DT500" s="332"/>
      <c r="DU500" s="333"/>
      <c r="DV500" s="331"/>
      <c r="DW500" s="332"/>
      <c r="DX500" s="333"/>
      <c r="DY500" s="331"/>
      <c r="DZ500" s="332"/>
      <c r="EA500" s="333"/>
      <c r="EB500" s="331"/>
      <c r="EC500" s="332"/>
      <c r="ED500" s="333"/>
      <c r="EE500" s="331"/>
      <c r="EF500" s="332"/>
      <c r="EG500" s="333"/>
      <c r="EH500" s="229"/>
      <c r="EI500" s="230"/>
      <c r="EJ500" s="231"/>
      <c r="EK500" s="229"/>
      <c r="EL500" s="230"/>
      <c r="EM500" s="231"/>
      <c r="EN500" s="244"/>
      <c r="EO500" s="269" t="str">
        <f t="shared" si="1485"/>
        <v/>
      </c>
      <c r="EP500" s="444" t="s">
        <v>1247</v>
      </c>
      <c r="EQ500" s="360" t="str">
        <f t="shared" si="1623"/>
        <v/>
      </c>
      <c r="ER500" s="360" t="str">
        <f t="shared" si="1624"/>
        <v/>
      </c>
      <c r="ES500" s="360" t="str">
        <f t="shared" si="1625"/>
        <v/>
      </c>
      <c r="ET500" s="360" t="str">
        <f t="shared" si="1626"/>
        <v/>
      </c>
      <c r="EU500" s="360" t="str">
        <f t="shared" si="1627"/>
        <v/>
      </c>
      <c r="EV500" s="360" t="str">
        <f t="shared" si="1628"/>
        <v/>
      </c>
      <c r="EW500" s="360" t="str">
        <f t="shared" si="1629"/>
        <v/>
      </c>
      <c r="EX500" s="360" t="str">
        <f t="shared" si="1630"/>
        <v/>
      </c>
      <c r="EY500" s="360" t="str">
        <f t="shared" si="1631"/>
        <v/>
      </c>
      <c r="EZ500" s="360" t="str">
        <f t="shared" si="1632"/>
        <v/>
      </c>
      <c r="FA500" s="360" t="str">
        <f t="shared" si="1633"/>
        <v/>
      </c>
      <c r="FB500" s="360" t="str">
        <f t="shared" si="1634"/>
        <v/>
      </c>
      <c r="FC500" s="360" t="str">
        <f t="shared" si="1635"/>
        <v/>
      </c>
      <c r="FD500" s="360" t="str">
        <f t="shared" si="1636"/>
        <v/>
      </c>
      <c r="FE500" s="360" t="str">
        <f t="shared" si="1637"/>
        <v/>
      </c>
      <c r="FF500" s="360" t="str">
        <f t="shared" si="1638"/>
        <v/>
      </c>
      <c r="FG500" s="360" t="str">
        <f t="shared" si="1639"/>
        <v/>
      </c>
      <c r="FH500" s="360" t="str">
        <f t="shared" si="1640"/>
        <v/>
      </c>
      <c r="FI500" s="360" t="str">
        <f t="shared" si="1641"/>
        <v/>
      </c>
      <c r="FJ500" s="360" t="str">
        <f t="shared" si="1642"/>
        <v/>
      </c>
      <c r="FK500" s="360" t="str">
        <f t="shared" si="1643"/>
        <v/>
      </c>
      <c r="FL500" s="360" t="str">
        <f t="shared" si="1644"/>
        <v/>
      </c>
      <c r="FM500" s="360" t="str">
        <f t="shared" si="1645"/>
        <v/>
      </c>
      <c r="FN500" s="360" t="str">
        <f t="shared" si="1646"/>
        <v/>
      </c>
      <c r="FO500" s="360" t="str">
        <f t="shared" si="1647"/>
        <v/>
      </c>
      <c r="FP500" s="360" t="str">
        <f t="shared" si="1648"/>
        <v/>
      </c>
      <c r="FQ500" s="360" t="str">
        <f t="shared" si="1649"/>
        <v/>
      </c>
      <c r="FR500" s="360" t="str">
        <f t="shared" si="1650"/>
        <v/>
      </c>
      <c r="FS500" s="360" t="str">
        <f t="shared" si="1651"/>
        <v/>
      </c>
      <c r="FT500" s="360" t="str">
        <f t="shared" si="1486"/>
        <v/>
      </c>
      <c r="FU500" s="360" t="str">
        <f t="shared" si="1652"/>
        <v/>
      </c>
      <c r="FV500" s="360" t="str">
        <f t="shared" si="1653"/>
        <v/>
      </c>
      <c r="FW500" s="360" t="str">
        <f t="shared" si="1654"/>
        <v/>
      </c>
      <c r="FX500" s="360" t="str">
        <f t="shared" si="1655"/>
        <v/>
      </c>
      <c r="FY500" s="360" t="str">
        <f t="shared" si="1656"/>
        <v/>
      </c>
      <c r="FZ500" s="360" t="str">
        <f t="shared" si="1657"/>
        <v/>
      </c>
      <c r="GA500" s="360" t="str">
        <f t="shared" si="1658"/>
        <v/>
      </c>
      <c r="GB500" s="360" t="str">
        <f t="shared" si="1659"/>
        <v/>
      </c>
      <c r="GC500" s="360" t="str">
        <f t="shared" si="1660"/>
        <v/>
      </c>
      <c r="GD500" s="360" t="str">
        <f t="shared" si="1661"/>
        <v/>
      </c>
      <c r="GE500" s="360" t="str">
        <f t="shared" si="1662"/>
        <v/>
      </c>
      <c r="GF500" s="360" t="str">
        <f t="shared" si="1663"/>
        <v/>
      </c>
      <c r="GG500" s="360" t="str">
        <f t="shared" si="1664"/>
        <v/>
      </c>
      <c r="GH500" s="360" t="str">
        <f t="shared" si="1665"/>
        <v/>
      </c>
      <c r="GI500" s="360" t="str">
        <f t="shared" si="1666"/>
        <v/>
      </c>
      <c r="GJ500" s="360" t="str">
        <f t="shared" si="1667"/>
        <v/>
      </c>
      <c r="GK500" s="444" t="s">
        <v>1247</v>
      </c>
      <c r="GL500" s="361" t="str">
        <f t="shared" si="1487"/>
        <v>-</v>
      </c>
      <c r="GM500" s="361" t="str">
        <f t="shared" si="1488"/>
        <v>-</v>
      </c>
      <c r="GN500" s="361" t="str">
        <f t="shared" si="1489"/>
        <v>-</v>
      </c>
      <c r="GO500" s="361" t="str">
        <f t="shared" si="1490"/>
        <v>-</v>
      </c>
      <c r="GP500" s="361" t="str">
        <f t="shared" si="1491"/>
        <v>-</v>
      </c>
      <c r="GQ500" s="361" t="str">
        <f t="shared" si="1492"/>
        <v>-</v>
      </c>
      <c r="GR500" s="361" t="str">
        <f t="shared" si="1493"/>
        <v>-</v>
      </c>
      <c r="GS500" s="361" t="str">
        <f t="shared" si="1494"/>
        <v>-</v>
      </c>
      <c r="GT500" s="361" t="str">
        <f t="shared" si="1495"/>
        <v>-</v>
      </c>
      <c r="GU500" s="361" t="str">
        <f t="shared" si="1496"/>
        <v>-</v>
      </c>
      <c r="GV500" s="361" t="str">
        <f t="shared" si="1497"/>
        <v>-</v>
      </c>
      <c r="GW500" s="361" t="str">
        <f t="shared" si="1498"/>
        <v>-</v>
      </c>
      <c r="GX500" s="361" t="str">
        <f t="shared" si="1499"/>
        <v>-</v>
      </c>
      <c r="GY500" s="361" t="str">
        <f t="shared" si="1500"/>
        <v>-</v>
      </c>
      <c r="GZ500" s="361" t="str">
        <f t="shared" si="1501"/>
        <v>-</v>
      </c>
      <c r="HA500" s="361" t="str">
        <f t="shared" si="1502"/>
        <v>-</v>
      </c>
      <c r="HB500" s="361" t="str">
        <f t="shared" si="1503"/>
        <v>-</v>
      </c>
      <c r="HC500" s="361" t="str">
        <f t="shared" si="1504"/>
        <v>-</v>
      </c>
      <c r="HD500" s="361" t="str">
        <f t="shared" si="1505"/>
        <v>-</v>
      </c>
      <c r="HE500" s="361" t="str">
        <f t="shared" si="1506"/>
        <v>-</v>
      </c>
      <c r="HF500" s="361" t="str">
        <f t="shared" si="1507"/>
        <v>-</v>
      </c>
      <c r="HG500" s="361" t="str">
        <f t="shared" si="1508"/>
        <v>-</v>
      </c>
      <c r="HH500" s="361" t="str">
        <f t="shared" si="1509"/>
        <v>-</v>
      </c>
      <c r="HI500" s="361" t="str">
        <f t="shared" si="1510"/>
        <v>-</v>
      </c>
      <c r="HJ500" s="361" t="str">
        <f t="shared" si="1511"/>
        <v>-</v>
      </c>
      <c r="HK500" s="361" t="str">
        <f t="shared" si="1512"/>
        <v>-</v>
      </c>
      <c r="HL500" s="361" t="str">
        <f t="shared" si="1513"/>
        <v>-</v>
      </c>
      <c r="HM500" s="361" t="str">
        <f t="shared" si="1514"/>
        <v>-</v>
      </c>
      <c r="HN500" s="361" t="str">
        <f t="shared" si="1515"/>
        <v>-</v>
      </c>
      <c r="HO500" s="361" t="str">
        <f t="shared" si="1516"/>
        <v>-</v>
      </c>
      <c r="HP500" s="361" t="str">
        <f t="shared" si="1517"/>
        <v>-</v>
      </c>
      <c r="HQ500" s="361" t="str">
        <f t="shared" si="1518"/>
        <v>-</v>
      </c>
      <c r="HR500" s="361" t="str">
        <f t="shared" si="1519"/>
        <v>-</v>
      </c>
      <c r="HS500" s="361" t="str">
        <f t="shared" si="1520"/>
        <v>-</v>
      </c>
      <c r="HT500" s="361" t="str">
        <f t="shared" si="1521"/>
        <v>-</v>
      </c>
      <c r="HU500" s="361" t="str">
        <f t="shared" si="1522"/>
        <v>-</v>
      </c>
      <c r="HV500" s="361" t="str">
        <f t="shared" si="1523"/>
        <v>-</v>
      </c>
      <c r="HW500" s="361" t="str">
        <f t="shared" si="1524"/>
        <v>-</v>
      </c>
      <c r="HX500" s="361" t="str">
        <f t="shared" si="1525"/>
        <v>-</v>
      </c>
      <c r="HY500" s="361" t="str">
        <f t="shared" si="1526"/>
        <v>-</v>
      </c>
      <c r="HZ500" s="361" t="str">
        <f t="shared" si="1527"/>
        <v>-</v>
      </c>
      <c r="IA500" s="361" t="str">
        <f t="shared" si="1528"/>
        <v>-</v>
      </c>
      <c r="IB500" s="361" t="str">
        <f t="shared" si="1529"/>
        <v>-</v>
      </c>
      <c r="IC500" s="361" t="str">
        <f t="shared" si="1530"/>
        <v>-</v>
      </c>
      <c r="ID500" s="361" t="str">
        <f t="shared" si="1531"/>
        <v>-</v>
      </c>
      <c r="IE500" s="361" t="str">
        <f t="shared" si="1532"/>
        <v>-</v>
      </c>
      <c r="IF500" s="444" t="s">
        <v>1247</v>
      </c>
      <c r="IG500" s="56" t="str">
        <f t="shared" si="1668"/>
        <v>-</v>
      </c>
      <c r="IH500" s="56" t="str">
        <f t="shared" si="1669"/>
        <v>-</v>
      </c>
      <c r="II500" s="56" t="str">
        <f t="shared" si="1670"/>
        <v>-</v>
      </c>
      <c r="IJ500" s="56" t="str">
        <f t="shared" si="1671"/>
        <v>-</v>
      </c>
      <c r="IK500" s="56" t="str">
        <f t="shared" si="1533"/>
        <v>-</v>
      </c>
      <c r="IL500" s="56" t="str">
        <f t="shared" si="1534"/>
        <v>-</v>
      </c>
      <c r="IM500" s="56" t="str">
        <f t="shared" si="1535"/>
        <v>-</v>
      </c>
      <c r="IN500" s="56" t="str">
        <f t="shared" si="1536"/>
        <v>-</v>
      </c>
      <c r="IO500" s="56" t="str">
        <f t="shared" si="1537"/>
        <v>-</v>
      </c>
      <c r="IP500" s="56" t="str">
        <f t="shared" si="1538"/>
        <v>-</v>
      </c>
      <c r="IQ500" s="56" t="str">
        <f t="shared" si="1539"/>
        <v>-</v>
      </c>
      <c r="IR500" s="56" t="str">
        <f t="shared" si="1540"/>
        <v>-</v>
      </c>
      <c r="IS500" s="56" t="str">
        <f t="shared" si="1541"/>
        <v>-</v>
      </c>
      <c r="IT500" s="56" t="str">
        <f t="shared" si="1542"/>
        <v>-</v>
      </c>
      <c r="IU500" s="56" t="str">
        <f t="shared" si="1543"/>
        <v>-</v>
      </c>
      <c r="IV500" s="56" t="str">
        <f t="shared" si="1544"/>
        <v>-</v>
      </c>
      <c r="IW500" s="56" t="str">
        <f t="shared" si="1545"/>
        <v>-</v>
      </c>
      <c r="IX500" s="56" t="str">
        <f t="shared" si="1546"/>
        <v>-</v>
      </c>
      <c r="IY500" s="56" t="str">
        <f t="shared" si="1547"/>
        <v>-</v>
      </c>
      <c r="IZ500" s="56" t="str">
        <f t="shared" si="1548"/>
        <v>-</v>
      </c>
      <c r="JA500" s="56" t="str">
        <f t="shared" si="1549"/>
        <v>-</v>
      </c>
      <c r="JB500" s="56" t="str">
        <f t="shared" si="1550"/>
        <v>-</v>
      </c>
      <c r="JC500" s="56" t="str">
        <f t="shared" si="1551"/>
        <v>-</v>
      </c>
      <c r="JD500" s="56" t="str">
        <f t="shared" si="1552"/>
        <v>-</v>
      </c>
      <c r="JE500" s="56" t="str">
        <f t="shared" si="1553"/>
        <v>-</v>
      </c>
      <c r="JF500" s="56" t="str">
        <f t="shared" si="1554"/>
        <v>-</v>
      </c>
      <c r="JG500" s="56" t="str">
        <f t="shared" si="1555"/>
        <v>-</v>
      </c>
      <c r="JH500" s="56" t="str">
        <f t="shared" si="1556"/>
        <v>-</v>
      </c>
      <c r="JI500" s="56" t="str">
        <f t="shared" si="1557"/>
        <v>-</v>
      </c>
      <c r="JJ500" s="56" t="str">
        <f t="shared" si="1558"/>
        <v>-</v>
      </c>
      <c r="JK500" s="56" t="str">
        <f t="shared" si="1559"/>
        <v>-</v>
      </c>
      <c r="JL500" s="56" t="str">
        <f t="shared" si="1560"/>
        <v>-</v>
      </c>
      <c r="JM500" s="56" t="str">
        <f t="shared" si="1561"/>
        <v>-</v>
      </c>
      <c r="JN500" s="56" t="str">
        <f t="shared" si="1562"/>
        <v>-</v>
      </c>
      <c r="JO500" s="56" t="str">
        <f t="shared" si="1563"/>
        <v>-</v>
      </c>
      <c r="JP500" s="56" t="str">
        <f t="shared" si="1564"/>
        <v>-</v>
      </c>
      <c r="JQ500" s="56" t="str">
        <f t="shared" si="1565"/>
        <v>-</v>
      </c>
      <c r="JR500" s="56" t="str">
        <f t="shared" si="1566"/>
        <v>-</v>
      </c>
      <c r="JS500" s="56" t="str">
        <f t="shared" si="1567"/>
        <v>-</v>
      </c>
      <c r="JT500" s="56" t="str">
        <f t="shared" si="1568"/>
        <v>-</v>
      </c>
      <c r="JU500" s="56" t="str">
        <f t="shared" si="1569"/>
        <v>-</v>
      </c>
      <c r="JV500" s="56" t="str">
        <f t="shared" si="1570"/>
        <v>-</v>
      </c>
      <c r="JW500" s="56" t="str">
        <f t="shared" si="1571"/>
        <v>-</v>
      </c>
      <c r="JX500" s="56" t="str">
        <f t="shared" si="1572"/>
        <v>-</v>
      </c>
      <c r="JY500" s="56" t="str">
        <f t="shared" si="1573"/>
        <v>-</v>
      </c>
      <c r="JZ500" s="56" t="str">
        <f t="shared" si="1574"/>
        <v>-</v>
      </c>
      <c r="KA500" s="444" t="s">
        <v>1247</v>
      </c>
      <c r="KB500" s="360">
        <f>IF(ISNUMBER(INDEX($EQ$15:$GK$521,$B500,EO$11)),MAX(KB$14:KB499)+1,0)</f>
        <v>0</v>
      </c>
      <c r="KC500" s="360" t="str">
        <f t="shared" si="1672"/>
        <v/>
      </c>
      <c r="KD500" s="373" t="s">
        <v>2</v>
      </c>
      <c r="KE500" s="215"/>
      <c r="KF500" s="60"/>
      <c r="KG500" s="60"/>
      <c r="KH500" s="60"/>
      <c r="KI500" s="60"/>
      <c r="KJ500" s="60"/>
      <c r="KK500" s="60"/>
      <c r="KL500" s="60"/>
      <c r="KM500" s="60"/>
      <c r="KN500" s="60"/>
      <c r="KO500" s="60"/>
      <c r="KP500" s="60"/>
      <c r="KQ500" s="60"/>
      <c r="KR500" s="60"/>
      <c r="KS500" s="60"/>
      <c r="KT500" s="60"/>
      <c r="KU500" s="60"/>
      <c r="KV500" s="60"/>
      <c r="KW500" s="60"/>
      <c r="KX500" s="60"/>
      <c r="KY500" s="60"/>
      <c r="KZ500" s="283" t="str">
        <f t="shared" si="1575"/>
        <v/>
      </c>
      <c r="LA500" s="26"/>
      <c r="LB500" s="18"/>
      <c r="LC500" s="18"/>
      <c r="LD500" s="18"/>
      <c r="LE500" s="18"/>
      <c r="LF500" s="18"/>
      <c r="LG500" s="18"/>
      <c r="LH500" s="18"/>
      <c r="LI500" s="18"/>
      <c r="LJ500" s="18"/>
      <c r="LK500" s="18"/>
      <c r="LL500" s="18"/>
      <c r="LM500" s="18"/>
      <c r="LN500" s="63"/>
      <c r="LO500" s="251">
        <f t="shared" si="1576"/>
        <v>0</v>
      </c>
      <c r="LP500" s="251">
        <f t="shared" si="1577"/>
        <v>0</v>
      </c>
      <c r="LQ500" s="251">
        <f t="shared" si="1578"/>
        <v>0</v>
      </c>
      <c r="LR500" s="251">
        <f t="shared" si="1579"/>
        <v>0</v>
      </c>
      <c r="LS500" s="251">
        <f t="shared" si="1580"/>
        <v>0</v>
      </c>
      <c r="LT500" s="251">
        <f t="shared" si="1581"/>
        <v>0</v>
      </c>
      <c r="LU500" s="251">
        <f t="shared" si="1582"/>
        <v>0</v>
      </c>
      <c r="LV500" s="251">
        <f t="shared" si="1583"/>
        <v>0</v>
      </c>
      <c r="LW500" s="251">
        <f t="shared" si="1584"/>
        <v>0</v>
      </c>
      <c r="LX500" s="251">
        <f t="shared" si="1585"/>
        <v>0</v>
      </c>
      <c r="LY500" s="251">
        <f t="shared" si="1586"/>
        <v>0</v>
      </c>
      <c r="LZ500" s="251">
        <f t="shared" si="1587"/>
        <v>0</v>
      </c>
      <c r="MA500" s="63" t="str">
        <f t="shared" si="1588"/>
        <v/>
      </c>
      <c r="MB500" s="63" t="str">
        <f t="shared" si="1480"/>
        <v/>
      </c>
      <c r="MC500" s="63">
        <f t="shared" si="1481"/>
        <v>486</v>
      </c>
      <c r="MD500" s="63" t="str">
        <f t="shared" si="1482"/>
        <v/>
      </c>
      <c r="ME500" s="63" t="str">
        <f t="shared" si="1483"/>
        <v/>
      </c>
      <c r="MF500" s="315" t="str">
        <f t="shared" si="1589"/>
        <v/>
      </c>
      <c r="MG500" s="315">
        <f>IF(ISNUMBER(MATCH(EO500,$ME$15:$ME$520,0)),0,MAX(MG$14:MG499)+1)</f>
        <v>0</v>
      </c>
      <c r="MH500" s="315" t="str">
        <f t="shared" si="1590"/>
        <v/>
      </c>
      <c r="MI500" s="369"/>
      <c r="MJ500" s="68"/>
      <c r="MK500" s="18"/>
      <c r="ML500" s="242"/>
      <c r="MM500" s="242"/>
      <c r="MN500" s="59"/>
      <c r="MO500" s="59"/>
      <c r="MP500" s="285"/>
      <c r="MQ500" s="59"/>
      <c r="MR500" s="59"/>
      <c r="MS500" s="285"/>
      <c r="MT500" s="59"/>
      <c r="MU500" s="285"/>
      <c r="MV500" s="59"/>
      <c r="MW500" s="59"/>
      <c r="MX500" s="59"/>
      <c r="MY500" s="59"/>
      <c r="MZ500" s="59"/>
      <c r="NA500" s="59"/>
      <c r="NB500" s="59"/>
      <c r="NC500" s="59"/>
      <c r="ND500" s="59"/>
      <c r="NE500" s="59"/>
      <c r="NF500" s="59"/>
      <c r="NG500" s="59"/>
      <c r="NH500" s="59"/>
      <c r="NI500" s="59"/>
      <c r="NJ500" s="59"/>
      <c r="NK500" s="59"/>
      <c r="NL500" s="454"/>
      <c r="NM500" s="454"/>
      <c r="NN500" s="59"/>
      <c r="NO500" s="18"/>
      <c r="NP500" s="18"/>
      <c r="NQ500" s="18"/>
      <c r="NR500" s="18"/>
      <c r="NS500" s="18"/>
      <c r="NT500" s="18"/>
      <c r="NU500" s="18"/>
      <c r="NV500" s="18"/>
      <c r="NW500" s="18"/>
      <c r="NX500" s="18"/>
      <c r="NY500" s="18"/>
      <c r="NZ500" s="18"/>
      <c r="OA500" s="18"/>
      <c r="OB500" s="18"/>
      <c r="OC500" s="18"/>
      <c r="OZ500" s="59"/>
      <c r="PA500" s="251" t="str">
        <f t="shared" si="1591"/>
        <v/>
      </c>
      <c r="PB500" s="251" t="str">
        <f t="shared" si="1592"/>
        <v/>
      </c>
      <c r="PC500" s="251" t="str">
        <f t="shared" si="1593"/>
        <v/>
      </c>
      <c r="PD500" s="251" t="str">
        <f t="shared" si="1594"/>
        <v/>
      </c>
      <c r="PE500" s="251" t="str">
        <f t="shared" si="1595"/>
        <v/>
      </c>
      <c r="PF500" s="251" t="str">
        <f t="shared" si="1596"/>
        <v/>
      </c>
      <c r="PG500" s="251" t="str">
        <f t="shared" si="1597"/>
        <v/>
      </c>
      <c r="PH500" s="251" t="str">
        <f t="shared" si="1598"/>
        <v/>
      </c>
      <c r="PI500" s="251" t="str">
        <f t="shared" si="1599"/>
        <v/>
      </c>
      <c r="PJ500" s="251" t="str">
        <f t="shared" si="1600"/>
        <v/>
      </c>
      <c r="PK500" s="251" t="str">
        <f t="shared" si="1601"/>
        <v/>
      </c>
      <c r="PL500" s="251" t="str">
        <f t="shared" si="1602"/>
        <v/>
      </c>
      <c r="PM500" s="251" t="str">
        <f t="shared" si="1603"/>
        <v/>
      </c>
      <c r="PN500" s="251" t="str">
        <f t="shared" si="1604"/>
        <v/>
      </c>
      <c r="PO500" s="251" t="str">
        <f t="shared" si="1605"/>
        <v/>
      </c>
      <c r="PP500" s="251" t="str">
        <f t="shared" si="1606"/>
        <v/>
      </c>
      <c r="PQ500" s="251" t="str">
        <f t="shared" si="1607"/>
        <v/>
      </c>
      <c r="PR500" s="251" t="str">
        <f t="shared" si="1608"/>
        <v/>
      </c>
      <c r="PS500" s="251" t="str">
        <f t="shared" si="1609"/>
        <v/>
      </c>
      <c r="PT500" s="251" t="str">
        <f t="shared" si="1610"/>
        <v/>
      </c>
      <c r="PU500" s="251" t="str">
        <f t="shared" si="1611"/>
        <v/>
      </c>
      <c r="PV500" s="251" t="str">
        <f t="shared" si="1612"/>
        <v/>
      </c>
      <c r="PW500" s="251" t="str">
        <f t="shared" si="1613"/>
        <v/>
      </c>
      <c r="PX500" s="251" t="str">
        <f t="shared" si="1614"/>
        <v/>
      </c>
      <c r="PY500" s="251" t="str">
        <f t="shared" si="1615"/>
        <v/>
      </c>
      <c r="PZ500" s="251" t="str">
        <f t="shared" si="1616"/>
        <v/>
      </c>
      <c r="QA500" s="251" t="str">
        <f t="shared" si="1617"/>
        <v/>
      </c>
      <c r="QB500" s="251" t="str">
        <f t="shared" si="1618"/>
        <v/>
      </c>
      <c r="QC500" s="251" t="str">
        <f t="shared" si="1619"/>
        <v/>
      </c>
      <c r="QD500" s="251" t="str">
        <f t="shared" si="1620"/>
        <v/>
      </c>
      <c r="QE500" s="251" t="str">
        <f t="shared" si="1621"/>
        <v/>
      </c>
      <c r="QF500" s="63">
        <f t="shared" si="1622"/>
        <v>0</v>
      </c>
      <c r="QG500" s="59"/>
      <c r="QH500" s="59"/>
      <c r="QI500" s="59"/>
      <c r="QJ500" s="59"/>
      <c r="QK500" s="59"/>
      <c r="QL500" s="59"/>
      <c r="QM500" s="59"/>
      <c r="QN500" s="59"/>
    </row>
    <row r="501" spans="1:456" ht="6.75" customHeight="1" x14ac:dyDescent="0.25">
      <c r="A501" s="68"/>
      <c r="B501" s="389" t="str">
        <f t="shared" si="1484"/>
        <v/>
      </c>
      <c r="C501" s="72"/>
      <c r="D501" s="188"/>
      <c r="E501" s="59"/>
      <c r="F501" s="229"/>
      <c r="G501" s="295"/>
      <c r="H501" s="295"/>
      <c r="I501" s="229"/>
      <c r="J501" s="295"/>
      <c r="K501" s="295"/>
      <c r="L501" s="229"/>
      <c r="M501" s="295"/>
      <c r="N501" s="295"/>
      <c r="O501" s="229"/>
      <c r="P501" s="295"/>
      <c r="Q501" s="295"/>
      <c r="R501" s="229"/>
      <c r="S501" s="230"/>
      <c r="T501" s="231"/>
      <c r="U501" s="229"/>
      <c r="V501" s="230"/>
      <c r="W501" s="231"/>
      <c r="X501" s="229"/>
      <c r="Y501" s="230"/>
      <c r="Z501" s="231"/>
      <c r="AA501" s="229"/>
      <c r="AB501" s="295"/>
      <c r="AC501" s="295"/>
      <c r="AD501" s="229"/>
      <c r="AE501" s="295"/>
      <c r="AF501" s="295"/>
      <c r="AG501" s="229"/>
      <c r="AH501" s="295"/>
      <c r="AI501" s="295"/>
      <c r="AJ501" s="229"/>
      <c r="AK501" s="295"/>
      <c r="AL501" s="295"/>
      <c r="AM501" s="229"/>
      <c r="AN501" s="295"/>
      <c r="AO501" s="295"/>
      <c r="AP501" s="243"/>
      <c r="AQ501" s="295"/>
      <c r="AR501" s="290"/>
      <c r="AS501" s="243"/>
      <c r="AT501" s="295"/>
      <c r="AU501" s="290"/>
      <c r="AV501" s="229"/>
      <c r="AW501" s="230"/>
      <c r="AX501" s="231"/>
      <c r="AY501" s="229"/>
      <c r="AZ501" s="230"/>
      <c r="BA501" s="231"/>
      <c r="BB501" s="229"/>
      <c r="BC501" s="230"/>
      <c r="BD501" s="231"/>
      <c r="BE501" s="229"/>
      <c r="BF501" s="230"/>
      <c r="BG501" s="231"/>
      <c r="BH501" s="229"/>
      <c r="BI501" s="230"/>
      <c r="BJ501" s="231"/>
      <c r="BK501" s="243"/>
      <c r="BL501" s="230"/>
      <c r="BM501" s="231"/>
      <c r="BN501" s="243"/>
      <c r="BO501" s="230"/>
      <c r="BP501" s="231"/>
      <c r="BQ501" s="229"/>
      <c r="BR501" s="230"/>
      <c r="BS501" s="231"/>
      <c r="BT501" s="229"/>
      <c r="BU501" s="230"/>
      <c r="BV501" s="231"/>
      <c r="BW501" s="229"/>
      <c r="BX501" s="230"/>
      <c r="BY501" s="231"/>
      <c r="BZ501" s="229"/>
      <c r="CA501" s="230"/>
      <c r="CB501" s="231"/>
      <c r="CC501" s="229"/>
      <c r="CD501" s="230"/>
      <c r="CE501" s="231"/>
      <c r="CF501" s="331"/>
      <c r="CG501" s="332"/>
      <c r="CH501" s="385"/>
      <c r="CI501" s="331"/>
      <c r="CJ501" s="332"/>
      <c r="CK501" s="385"/>
      <c r="CL501" s="243"/>
      <c r="CM501" s="230"/>
      <c r="CN501" s="354"/>
      <c r="CO501" s="243"/>
      <c r="CP501" s="230"/>
      <c r="CQ501" s="231"/>
      <c r="CR501" s="331"/>
      <c r="CS501" s="332"/>
      <c r="CT501" s="333"/>
      <c r="CU501" s="229"/>
      <c r="CV501" s="230"/>
      <c r="CW501" s="231"/>
      <c r="CX501" s="331"/>
      <c r="CY501" s="332"/>
      <c r="CZ501" s="333"/>
      <c r="DA501" s="331"/>
      <c r="DB501" s="332"/>
      <c r="DC501" s="333"/>
      <c r="DD501" s="331"/>
      <c r="DE501" s="332"/>
      <c r="DF501" s="333"/>
      <c r="DG501" s="331"/>
      <c r="DH501" s="332"/>
      <c r="DI501" s="333"/>
      <c r="DJ501" s="229"/>
      <c r="DK501" s="230"/>
      <c r="DL501" s="231"/>
      <c r="DM501" s="229"/>
      <c r="DN501" s="230"/>
      <c r="DO501" s="231"/>
      <c r="DP501" s="331"/>
      <c r="DQ501" s="332"/>
      <c r="DR501" s="333"/>
      <c r="DS501" s="331"/>
      <c r="DT501" s="332"/>
      <c r="DU501" s="333"/>
      <c r="DV501" s="331"/>
      <c r="DW501" s="332"/>
      <c r="DX501" s="333"/>
      <c r="DY501" s="331"/>
      <c r="DZ501" s="332"/>
      <c r="EA501" s="333"/>
      <c r="EB501" s="331"/>
      <c r="EC501" s="332"/>
      <c r="ED501" s="333"/>
      <c r="EE501" s="331"/>
      <c r="EF501" s="332"/>
      <c r="EG501" s="333"/>
      <c r="EH501" s="229"/>
      <c r="EI501" s="230"/>
      <c r="EJ501" s="231"/>
      <c r="EK501" s="229"/>
      <c r="EL501" s="230"/>
      <c r="EM501" s="231"/>
      <c r="EN501" s="244"/>
      <c r="EO501" s="269" t="str">
        <f t="shared" si="1485"/>
        <v/>
      </c>
      <c r="EP501" s="444" t="s">
        <v>1247</v>
      </c>
      <c r="EQ501" s="360" t="str">
        <f t="shared" si="1623"/>
        <v/>
      </c>
      <c r="ER501" s="360" t="str">
        <f t="shared" si="1624"/>
        <v/>
      </c>
      <c r="ES501" s="360" t="str">
        <f t="shared" si="1625"/>
        <v/>
      </c>
      <c r="ET501" s="360" t="str">
        <f t="shared" si="1626"/>
        <v/>
      </c>
      <c r="EU501" s="360" t="str">
        <f t="shared" si="1627"/>
        <v/>
      </c>
      <c r="EV501" s="360" t="str">
        <f t="shared" si="1628"/>
        <v/>
      </c>
      <c r="EW501" s="360" t="str">
        <f t="shared" si="1629"/>
        <v/>
      </c>
      <c r="EX501" s="360" t="str">
        <f t="shared" si="1630"/>
        <v/>
      </c>
      <c r="EY501" s="360" t="str">
        <f t="shared" si="1631"/>
        <v/>
      </c>
      <c r="EZ501" s="360" t="str">
        <f t="shared" si="1632"/>
        <v/>
      </c>
      <c r="FA501" s="360" t="str">
        <f t="shared" si="1633"/>
        <v/>
      </c>
      <c r="FB501" s="360" t="str">
        <f t="shared" si="1634"/>
        <v/>
      </c>
      <c r="FC501" s="360" t="str">
        <f t="shared" si="1635"/>
        <v/>
      </c>
      <c r="FD501" s="360" t="str">
        <f t="shared" si="1636"/>
        <v/>
      </c>
      <c r="FE501" s="360" t="str">
        <f t="shared" si="1637"/>
        <v/>
      </c>
      <c r="FF501" s="360" t="str">
        <f t="shared" si="1638"/>
        <v/>
      </c>
      <c r="FG501" s="360" t="str">
        <f t="shared" si="1639"/>
        <v/>
      </c>
      <c r="FH501" s="360" t="str">
        <f t="shared" si="1640"/>
        <v/>
      </c>
      <c r="FI501" s="360" t="str">
        <f t="shared" si="1641"/>
        <v/>
      </c>
      <c r="FJ501" s="360" t="str">
        <f t="shared" si="1642"/>
        <v/>
      </c>
      <c r="FK501" s="360" t="str">
        <f t="shared" si="1643"/>
        <v/>
      </c>
      <c r="FL501" s="360" t="str">
        <f t="shared" si="1644"/>
        <v/>
      </c>
      <c r="FM501" s="360" t="str">
        <f t="shared" si="1645"/>
        <v/>
      </c>
      <c r="FN501" s="360" t="str">
        <f t="shared" si="1646"/>
        <v/>
      </c>
      <c r="FO501" s="360" t="str">
        <f t="shared" si="1647"/>
        <v/>
      </c>
      <c r="FP501" s="360" t="str">
        <f t="shared" si="1648"/>
        <v/>
      </c>
      <c r="FQ501" s="360" t="str">
        <f t="shared" si="1649"/>
        <v/>
      </c>
      <c r="FR501" s="360" t="str">
        <f t="shared" si="1650"/>
        <v/>
      </c>
      <c r="FS501" s="360" t="str">
        <f t="shared" si="1651"/>
        <v/>
      </c>
      <c r="FT501" s="360" t="str">
        <f t="shared" si="1486"/>
        <v/>
      </c>
      <c r="FU501" s="360" t="str">
        <f t="shared" si="1652"/>
        <v/>
      </c>
      <c r="FV501" s="360" t="str">
        <f t="shared" si="1653"/>
        <v/>
      </c>
      <c r="FW501" s="360" t="str">
        <f t="shared" si="1654"/>
        <v/>
      </c>
      <c r="FX501" s="360" t="str">
        <f t="shared" si="1655"/>
        <v/>
      </c>
      <c r="FY501" s="360" t="str">
        <f t="shared" si="1656"/>
        <v/>
      </c>
      <c r="FZ501" s="360" t="str">
        <f t="shared" si="1657"/>
        <v/>
      </c>
      <c r="GA501" s="360" t="str">
        <f t="shared" si="1658"/>
        <v/>
      </c>
      <c r="GB501" s="360" t="str">
        <f t="shared" si="1659"/>
        <v/>
      </c>
      <c r="GC501" s="360" t="str">
        <f t="shared" si="1660"/>
        <v/>
      </c>
      <c r="GD501" s="360" t="str">
        <f t="shared" si="1661"/>
        <v/>
      </c>
      <c r="GE501" s="360" t="str">
        <f t="shared" si="1662"/>
        <v/>
      </c>
      <c r="GF501" s="360" t="str">
        <f t="shared" si="1663"/>
        <v/>
      </c>
      <c r="GG501" s="360" t="str">
        <f t="shared" si="1664"/>
        <v/>
      </c>
      <c r="GH501" s="360" t="str">
        <f t="shared" si="1665"/>
        <v/>
      </c>
      <c r="GI501" s="360" t="str">
        <f t="shared" si="1666"/>
        <v/>
      </c>
      <c r="GJ501" s="360" t="str">
        <f t="shared" si="1667"/>
        <v/>
      </c>
      <c r="GK501" s="444" t="s">
        <v>1247</v>
      </c>
      <c r="GL501" s="361" t="str">
        <f t="shared" si="1487"/>
        <v>-</v>
      </c>
      <c r="GM501" s="361" t="str">
        <f t="shared" si="1488"/>
        <v>-</v>
      </c>
      <c r="GN501" s="361" t="str">
        <f t="shared" si="1489"/>
        <v>-</v>
      </c>
      <c r="GO501" s="361" t="str">
        <f t="shared" si="1490"/>
        <v>-</v>
      </c>
      <c r="GP501" s="361" t="str">
        <f t="shared" si="1491"/>
        <v>-</v>
      </c>
      <c r="GQ501" s="361" t="str">
        <f t="shared" si="1492"/>
        <v>-</v>
      </c>
      <c r="GR501" s="361" t="str">
        <f t="shared" si="1493"/>
        <v>-</v>
      </c>
      <c r="GS501" s="361" t="str">
        <f t="shared" si="1494"/>
        <v>-</v>
      </c>
      <c r="GT501" s="361" t="str">
        <f t="shared" si="1495"/>
        <v>-</v>
      </c>
      <c r="GU501" s="361" t="str">
        <f t="shared" si="1496"/>
        <v>-</v>
      </c>
      <c r="GV501" s="361" t="str">
        <f t="shared" si="1497"/>
        <v>-</v>
      </c>
      <c r="GW501" s="361" t="str">
        <f t="shared" si="1498"/>
        <v>-</v>
      </c>
      <c r="GX501" s="361" t="str">
        <f t="shared" si="1499"/>
        <v>-</v>
      </c>
      <c r="GY501" s="361" t="str">
        <f t="shared" si="1500"/>
        <v>-</v>
      </c>
      <c r="GZ501" s="361" t="str">
        <f t="shared" si="1501"/>
        <v>-</v>
      </c>
      <c r="HA501" s="361" t="str">
        <f t="shared" si="1502"/>
        <v>-</v>
      </c>
      <c r="HB501" s="361" t="str">
        <f t="shared" si="1503"/>
        <v>-</v>
      </c>
      <c r="HC501" s="361" t="str">
        <f t="shared" si="1504"/>
        <v>-</v>
      </c>
      <c r="HD501" s="361" t="str">
        <f t="shared" si="1505"/>
        <v>-</v>
      </c>
      <c r="HE501" s="361" t="str">
        <f t="shared" si="1506"/>
        <v>-</v>
      </c>
      <c r="HF501" s="361" t="str">
        <f t="shared" si="1507"/>
        <v>-</v>
      </c>
      <c r="HG501" s="361" t="str">
        <f t="shared" si="1508"/>
        <v>-</v>
      </c>
      <c r="HH501" s="361" t="str">
        <f t="shared" si="1509"/>
        <v>-</v>
      </c>
      <c r="HI501" s="361" t="str">
        <f t="shared" si="1510"/>
        <v>-</v>
      </c>
      <c r="HJ501" s="361" t="str">
        <f t="shared" si="1511"/>
        <v>-</v>
      </c>
      <c r="HK501" s="361" t="str">
        <f t="shared" si="1512"/>
        <v>-</v>
      </c>
      <c r="HL501" s="361" t="str">
        <f t="shared" si="1513"/>
        <v>-</v>
      </c>
      <c r="HM501" s="361" t="str">
        <f t="shared" si="1514"/>
        <v>-</v>
      </c>
      <c r="HN501" s="361" t="str">
        <f t="shared" si="1515"/>
        <v>-</v>
      </c>
      <c r="HO501" s="361" t="str">
        <f t="shared" si="1516"/>
        <v>-</v>
      </c>
      <c r="HP501" s="361" t="str">
        <f t="shared" si="1517"/>
        <v>-</v>
      </c>
      <c r="HQ501" s="361" t="str">
        <f t="shared" si="1518"/>
        <v>-</v>
      </c>
      <c r="HR501" s="361" t="str">
        <f t="shared" si="1519"/>
        <v>-</v>
      </c>
      <c r="HS501" s="361" t="str">
        <f t="shared" si="1520"/>
        <v>-</v>
      </c>
      <c r="HT501" s="361" t="str">
        <f t="shared" si="1521"/>
        <v>-</v>
      </c>
      <c r="HU501" s="361" t="str">
        <f t="shared" si="1522"/>
        <v>-</v>
      </c>
      <c r="HV501" s="361" t="str">
        <f t="shared" si="1523"/>
        <v>-</v>
      </c>
      <c r="HW501" s="361" t="str">
        <f t="shared" si="1524"/>
        <v>-</v>
      </c>
      <c r="HX501" s="361" t="str">
        <f t="shared" si="1525"/>
        <v>-</v>
      </c>
      <c r="HY501" s="361" t="str">
        <f t="shared" si="1526"/>
        <v>-</v>
      </c>
      <c r="HZ501" s="361" t="str">
        <f t="shared" si="1527"/>
        <v>-</v>
      </c>
      <c r="IA501" s="361" t="str">
        <f t="shared" si="1528"/>
        <v>-</v>
      </c>
      <c r="IB501" s="361" t="str">
        <f t="shared" si="1529"/>
        <v>-</v>
      </c>
      <c r="IC501" s="361" t="str">
        <f t="shared" si="1530"/>
        <v>-</v>
      </c>
      <c r="ID501" s="361" t="str">
        <f t="shared" si="1531"/>
        <v>-</v>
      </c>
      <c r="IE501" s="361" t="str">
        <f t="shared" si="1532"/>
        <v>-</v>
      </c>
      <c r="IF501" s="444" t="s">
        <v>1247</v>
      </c>
      <c r="IG501" s="56" t="str">
        <f t="shared" si="1668"/>
        <v>-</v>
      </c>
      <c r="IH501" s="56" t="str">
        <f t="shared" si="1669"/>
        <v>-</v>
      </c>
      <c r="II501" s="56" t="str">
        <f t="shared" si="1670"/>
        <v>-</v>
      </c>
      <c r="IJ501" s="56" t="str">
        <f t="shared" si="1671"/>
        <v>-</v>
      </c>
      <c r="IK501" s="56" t="str">
        <f t="shared" si="1533"/>
        <v>-</v>
      </c>
      <c r="IL501" s="56" t="str">
        <f t="shared" si="1534"/>
        <v>-</v>
      </c>
      <c r="IM501" s="56" t="str">
        <f t="shared" si="1535"/>
        <v>-</v>
      </c>
      <c r="IN501" s="56" t="str">
        <f t="shared" si="1536"/>
        <v>-</v>
      </c>
      <c r="IO501" s="56" t="str">
        <f t="shared" si="1537"/>
        <v>-</v>
      </c>
      <c r="IP501" s="56" t="str">
        <f t="shared" si="1538"/>
        <v>-</v>
      </c>
      <c r="IQ501" s="56" t="str">
        <f t="shared" si="1539"/>
        <v>-</v>
      </c>
      <c r="IR501" s="56" t="str">
        <f t="shared" si="1540"/>
        <v>-</v>
      </c>
      <c r="IS501" s="56" t="str">
        <f t="shared" si="1541"/>
        <v>-</v>
      </c>
      <c r="IT501" s="56" t="str">
        <f t="shared" si="1542"/>
        <v>-</v>
      </c>
      <c r="IU501" s="56" t="str">
        <f t="shared" si="1543"/>
        <v>-</v>
      </c>
      <c r="IV501" s="56" t="str">
        <f t="shared" si="1544"/>
        <v>-</v>
      </c>
      <c r="IW501" s="56" t="str">
        <f t="shared" si="1545"/>
        <v>-</v>
      </c>
      <c r="IX501" s="56" t="str">
        <f t="shared" si="1546"/>
        <v>-</v>
      </c>
      <c r="IY501" s="56" t="str">
        <f t="shared" si="1547"/>
        <v>-</v>
      </c>
      <c r="IZ501" s="56" t="str">
        <f t="shared" si="1548"/>
        <v>-</v>
      </c>
      <c r="JA501" s="56" t="str">
        <f t="shared" si="1549"/>
        <v>-</v>
      </c>
      <c r="JB501" s="56" t="str">
        <f t="shared" si="1550"/>
        <v>-</v>
      </c>
      <c r="JC501" s="56" t="str">
        <f t="shared" si="1551"/>
        <v>-</v>
      </c>
      <c r="JD501" s="56" t="str">
        <f t="shared" si="1552"/>
        <v>-</v>
      </c>
      <c r="JE501" s="56" t="str">
        <f t="shared" si="1553"/>
        <v>-</v>
      </c>
      <c r="JF501" s="56" t="str">
        <f t="shared" si="1554"/>
        <v>-</v>
      </c>
      <c r="JG501" s="56" t="str">
        <f t="shared" si="1555"/>
        <v>-</v>
      </c>
      <c r="JH501" s="56" t="str">
        <f t="shared" si="1556"/>
        <v>-</v>
      </c>
      <c r="JI501" s="56" t="str">
        <f t="shared" si="1557"/>
        <v>-</v>
      </c>
      <c r="JJ501" s="56" t="str">
        <f t="shared" si="1558"/>
        <v>-</v>
      </c>
      <c r="JK501" s="56" t="str">
        <f t="shared" si="1559"/>
        <v>-</v>
      </c>
      <c r="JL501" s="56" t="str">
        <f t="shared" si="1560"/>
        <v>-</v>
      </c>
      <c r="JM501" s="56" t="str">
        <f t="shared" si="1561"/>
        <v>-</v>
      </c>
      <c r="JN501" s="56" t="str">
        <f t="shared" si="1562"/>
        <v>-</v>
      </c>
      <c r="JO501" s="56" t="str">
        <f t="shared" si="1563"/>
        <v>-</v>
      </c>
      <c r="JP501" s="56" t="str">
        <f t="shared" si="1564"/>
        <v>-</v>
      </c>
      <c r="JQ501" s="56" t="str">
        <f t="shared" si="1565"/>
        <v>-</v>
      </c>
      <c r="JR501" s="56" t="str">
        <f t="shared" si="1566"/>
        <v>-</v>
      </c>
      <c r="JS501" s="56" t="str">
        <f t="shared" si="1567"/>
        <v>-</v>
      </c>
      <c r="JT501" s="56" t="str">
        <f t="shared" si="1568"/>
        <v>-</v>
      </c>
      <c r="JU501" s="56" t="str">
        <f t="shared" si="1569"/>
        <v>-</v>
      </c>
      <c r="JV501" s="56" t="str">
        <f t="shared" si="1570"/>
        <v>-</v>
      </c>
      <c r="JW501" s="56" t="str">
        <f t="shared" si="1571"/>
        <v>-</v>
      </c>
      <c r="JX501" s="56" t="str">
        <f t="shared" si="1572"/>
        <v>-</v>
      </c>
      <c r="JY501" s="56" t="str">
        <f t="shared" si="1573"/>
        <v>-</v>
      </c>
      <c r="JZ501" s="56" t="str">
        <f t="shared" si="1574"/>
        <v>-</v>
      </c>
      <c r="KA501" s="444" t="s">
        <v>1247</v>
      </c>
      <c r="KB501" s="360">
        <f>IF(ISNUMBER(INDEX($EQ$15:$GK$521,$B501,EO$11)),MAX(KB$14:KB500)+1,0)</f>
        <v>0</v>
      </c>
      <c r="KC501" s="360" t="str">
        <f t="shared" si="1672"/>
        <v/>
      </c>
      <c r="KD501" s="373" t="s">
        <v>2</v>
      </c>
      <c r="KE501" s="215"/>
      <c r="KF501" s="60"/>
      <c r="KG501" s="60"/>
      <c r="KH501" s="60"/>
      <c r="KI501" s="60"/>
      <c r="KJ501" s="60"/>
      <c r="KK501" s="60"/>
      <c r="KL501" s="60"/>
      <c r="KM501" s="60"/>
      <c r="KN501" s="60"/>
      <c r="KO501" s="60"/>
      <c r="KP501" s="60"/>
      <c r="KQ501" s="60"/>
      <c r="KR501" s="60"/>
      <c r="KS501" s="60"/>
      <c r="KT501" s="60"/>
      <c r="KU501" s="60"/>
      <c r="KV501" s="60"/>
      <c r="KW501" s="60"/>
      <c r="KX501" s="60"/>
      <c r="KY501" s="60"/>
      <c r="KZ501" s="283" t="str">
        <f t="shared" si="1575"/>
        <v/>
      </c>
      <c r="LA501" s="26"/>
      <c r="LB501" s="18"/>
      <c r="LC501" s="18"/>
      <c r="LD501" s="18"/>
      <c r="LE501" s="18"/>
      <c r="LF501" s="18"/>
      <c r="LG501" s="18"/>
      <c r="LH501" s="18"/>
      <c r="LI501" s="18"/>
      <c r="LJ501" s="18"/>
      <c r="LK501" s="18"/>
      <c r="LL501" s="18"/>
      <c r="LM501" s="18"/>
      <c r="LN501" s="63"/>
      <c r="LO501" s="251">
        <f t="shared" si="1576"/>
        <v>0</v>
      </c>
      <c r="LP501" s="251">
        <f t="shared" si="1577"/>
        <v>0</v>
      </c>
      <c r="LQ501" s="251">
        <f t="shared" si="1578"/>
        <v>0</v>
      </c>
      <c r="LR501" s="251">
        <f t="shared" si="1579"/>
        <v>0</v>
      </c>
      <c r="LS501" s="251">
        <f t="shared" si="1580"/>
        <v>0</v>
      </c>
      <c r="LT501" s="251">
        <f t="shared" si="1581"/>
        <v>0</v>
      </c>
      <c r="LU501" s="251">
        <f t="shared" si="1582"/>
        <v>0</v>
      </c>
      <c r="LV501" s="251">
        <f t="shared" si="1583"/>
        <v>0</v>
      </c>
      <c r="LW501" s="251">
        <f t="shared" si="1584"/>
        <v>0</v>
      </c>
      <c r="LX501" s="251">
        <f t="shared" si="1585"/>
        <v>0</v>
      </c>
      <c r="LY501" s="251">
        <f t="shared" si="1586"/>
        <v>0</v>
      </c>
      <c r="LZ501" s="251">
        <f t="shared" si="1587"/>
        <v>0</v>
      </c>
      <c r="MA501" s="63" t="str">
        <f t="shared" si="1588"/>
        <v/>
      </c>
      <c r="MB501" s="63" t="str">
        <f t="shared" si="1480"/>
        <v/>
      </c>
      <c r="MC501" s="63">
        <f t="shared" si="1481"/>
        <v>487</v>
      </c>
      <c r="MD501" s="63" t="str">
        <f t="shared" si="1482"/>
        <v/>
      </c>
      <c r="ME501" s="63" t="str">
        <f t="shared" si="1483"/>
        <v/>
      </c>
      <c r="MF501" s="315" t="str">
        <f t="shared" si="1589"/>
        <v/>
      </c>
      <c r="MG501" s="315">
        <f>IF(ISNUMBER(MATCH(EO501,$ME$15:$ME$520,0)),0,MAX(MG$14:MG500)+1)</f>
        <v>0</v>
      </c>
      <c r="MH501" s="315" t="str">
        <f t="shared" si="1590"/>
        <v/>
      </c>
      <c r="MI501" s="369"/>
      <c r="MJ501" s="68"/>
      <c r="MK501" s="18"/>
      <c r="ML501" s="242"/>
      <c r="MM501" s="242"/>
      <c r="MN501" s="59"/>
      <c r="MO501" s="59"/>
      <c r="MP501" s="285"/>
      <c r="MQ501" s="59"/>
      <c r="MR501" s="59"/>
      <c r="MS501" s="285"/>
      <c r="MT501" s="59"/>
      <c r="MU501" s="285"/>
      <c r="MV501" s="59"/>
      <c r="MW501" s="59"/>
      <c r="MX501" s="59"/>
      <c r="MY501" s="59"/>
      <c r="MZ501" s="59"/>
      <c r="NA501" s="59"/>
      <c r="NB501" s="59"/>
      <c r="NC501" s="59"/>
      <c r="ND501" s="59"/>
      <c r="NE501" s="59"/>
      <c r="NF501" s="59"/>
      <c r="NG501" s="59"/>
      <c r="NH501" s="59"/>
      <c r="NI501" s="59"/>
      <c r="NJ501" s="59"/>
      <c r="NK501" s="59"/>
      <c r="NL501" s="454"/>
      <c r="NM501" s="454"/>
      <c r="NN501" s="59"/>
      <c r="NO501" s="18"/>
      <c r="NP501" s="18"/>
      <c r="NQ501" s="18"/>
      <c r="NR501" s="18"/>
      <c r="NS501" s="18"/>
      <c r="NT501" s="18"/>
      <c r="NU501" s="18"/>
      <c r="NV501" s="18"/>
      <c r="NW501" s="18"/>
      <c r="NX501" s="18"/>
      <c r="NY501" s="18"/>
      <c r="NZ501" s="18"/>
      <c r="OA501" s="18"/>
      <c r="OB501" s="18"/>
      <c r="OC501" s="18"/>
      <c r="OZ501" s="59"/>
      <c r="PA501" s="251" t="str">
        <f t="shared" si="1591"/>
        <v/>
      </c>
      <c r="PB501" s="251" t="str">
        <f t="shared" si="1592"/>
        <v/>
      </c>
      <c r="PC501" s="251" t="str">
        <f t="shared" si="1593"/>
        <v/>
      </c>
      <c r="PD501" s="251" t="str">
        <f t="shared" si="1594"/>
        <v/>
      </c>
      <c r="PE501" s="251" t="str">
        <f t="shared" si="1595"/>
        <v/>
      </c>
      <c r="PF501" s="251" t="str">
        <f t="shared" si="1596"/>
        <v/>
      </c>
      <c r="PG501" s="251" t="str">
        <f t="shared" si="1597"/>
        <v/>
      </c>
      <c r="PH501" s="251" t="str">
        <f t="shared" si="1598"/>
        <v/>
      </c>
      <c r="PI501" s="251" t="str">
        <f t="shared" si="1599"/>
        <v/>
      </c>
      <c r="PJ501" s="251" t="str">
        <f t="shared" si="1600"/>
        <v/>
      </c>
      <c r="PK501" s="251" t="str">
        <f t="shared" si="1601"/>
        <v/>
      </c>
      <c r="PL501" s="251" t="str">
        <f t="shared" si="1602"/>
        <v/>
      </c>
      <c r="PM501" s="251" t="str">
        <f t="shared" si="1603"/>
        <v/>
      </c>
      <c r="PN501" s="251" t="str">
        <f t="shared" si="1604"/>
        <v/>
      </c>
      <c r="PO501" s="251" t="str">
        <f t="shared" si="1605"/>
        <v/>
      </c>
      <c r="PP501" s="251" t="str">
        <f t="shared" si="1606"/>
        <v/>
      </c>
      <c r="PQ501" s="251" t="str">
        <f t="shared" si="1607"/>
        <v/>
      </c>
      <c r="PR501" s="251" t="str">
        <f t="shared" si="1608"/>
        <v/>
      </c>
      <c r="PS501" s="251" t="str">
        <f t="shared" si="1609"/>
        <v/>
      </c>
      <c r="PT501" s="251" t="str">
        <f t="shared" si="1610"/>
        <v/>
      </c>
      <c r="PU501" s="251" t="str">
        <f t="shared" si="1611"/>
        <v/>
      </c>
      <c r="PV501" s="251" t="str">
        <f t="shared" si="1612"/>
        <v/>
      </c>
      <c r="PW501" s="251" t="str">
        <f t="shared" si="1613"/>
        <v/>
      </c>
      <c r="PX501" s="251" t="str">
        <f t="shared" si="1614"/>
        <v/>
      </c>
      <c r="PY501" s="251" t="str">
        <f t="shared" si="1615"/>
        <v/>
      </c>
      <c r="PZ501" s="251" t="str">
        <f t="shared" si="1616"/>
        <v/>
      </c>
      <c r="QA501" s="251" t="str">
        <f t="shared" si="1617"/>
        <v/>
      </c>
      <c r="QB501" s="251" t="str">
        <f t="shared" si="1618"/>
        <v/>
      </c>
      <c r="QC501" s="251" t="str">
        <f t="shared" si="1619"/>
        <v/>
      </c>
      <c r="QD501" s="251" t="str">
        <f t="shared" si="1620"/>
        <v/>
      </c>
      <c r="QE501" s="251" t="str">
        <f t="shared" si="1621"/>
        <v/>
      </c>
      <c r="QF501" s="63">
        <f t="shared" si="1622"/>
        <v>0</v>
      </c>
      <c r="QG501" s="59"/>
      <c r="QH501" s="59"/>
      <c r="QI501" s="59"/>
      <c r="QJ501" s="59"/>
      <c r="QK501" s="59"/>
      <c r="QL501" s="59"/>
      <c r="QM501" s="59"/>
      <c r="QN501" s="59"/>
    </row>
    <row r="502" spans="1:456" ht="6.75" customHeight="1" x14ac:dyDescent="0.25">
      <c r="A502" s="68"/>
      <c r="B502" s="389" t="str">
        <f t="shared" si="1484"/>
        <v/>
      </c>
      <c r="C502" s="72"/>
      <c r="D502" s="188"/>
      <c r="E502" s="59"/>
      <c r="F502" s="229"/>
      <c r="G502" s="295"/>
      <c r="H502" s="295"/>
      <c r="I502" s="229"/>
      <c r="J502" s="295"/>
      <c r="K502" s="295"/>
      <c r="L502" s="229"/>
      <c r="M502" s="295"/>
      <c r="N502" s="295"/>
      <c r="O502" s="229"/>
      <c r="P502" s="295"/>
      <c r="Q502" s="295"/>
      <c r="R502" s="229"/>
      <c r="S502" s="230"/>
      <c r="T502" s="231"/>
      <c r="U502" s="229"/>
      <c r="V502" s="230"/>
      <c r="W502" s="231"/>
      <c r="X502" s="229"/>
      <c r="Y502" s="230"/>
      <c r="Z502" s="231"/>
      <c r="AA502" s="229"/>
      <c r="AB502" s="295"/>
      <c r="AC502" s="295"/>
      <c r="AD502" s="229"/>
      <c r="AE502" s="295"/>
      <c r="AF502" s="295"/>
      <c r="AG502" s="229"/>
      <c r="AH502" s="295"/>
      <c r="AI502" s="295"/>
      <c r="AJ502" s="229"/>
      <c r="AK502" s="295"/>
      <c r="AL502" s="295"/>
      <c r="AM502" s="229"/>
      <c r="AN502" s="295"/>
      <c r="AO502" s="295"/>
      <c r="AP502" s="243"/>
      <c r="AQ502" s="295"/>
      <c r="AR502" s="290"/>
      <c r="AS502" s="243"/>
      <c r="AT502" s="295"/>
      <c r="AU502" s="290"/>
      <c r="AV502" s="229"/>
      <c r="AW502" s="230"/>
      <c r="AX502" s="231"/>
      <c r="AY502" s="229"/>
      <c r="AZ502" s="230"/>
      <c r="BA502" s="231"/>
      <c r="BB502" s="229"/>
      <c r="BC502" s="230"/>
      <c r="BD502" s="231"/>
      <c r="BE502" s="229"/>
      <c r="BF502" s="230"/>
      <c r="BG502" s="231"/>
      <c r="BH502" s="229"/>
      <c r="BI502" s="230"/>
      <c r="BJ502" s="231"/>
      <c r="BK502" s="243"/>
      <c r="BL502" s="230"/>
      <c r="BM502" s="231"/>
      <c r="BN502" s="243"/>
      <c r="BO502" s="230"/>
      <c r="BP502" s="231"/>
      <c r="BQ502" s="229"/>
      <c r="BR502" s="230"/>
      <c r="BS502" s="231"/>
      <c r="BT502" s="229"/>
      <c r="BU502" s="230"/>
      <c r="BV502" s="231"/>
      <c r="BW502" s="229"/>
      <c r="BX502" s="230"/>
      <c r="BY502" s="231"/>
      <c r="BZ502" s="229"/>
      <c r="CA502" s="230"/>
      <c r="CB502" s="231"/>
      <c r="CC502" s="229"/>
      <c r="CD502" s="230"/>
      <c r="CE502" s="231"/>
      <c r="CF502" s="331"/>
      <c r="CG502" s="332"/>
      <c r="CH502" s="385"/>
      <c r="CI502" s="331"/>
      <c r="CJ502" s="332"/>
      <c r="CK502" s="385"/>
      <c r="CL502" s="243"/>
      <c r="CM502" s="230"/>
      <c r="CN502" s="354"/>
      <c r="CO502" s="243"/>
      <c r="CP502" s="230"/>
      <c r="CQ502" s="231"/>
      <c r="CR502" s="331"/>
      <c r="CS502" s="332"/>
      <c r="CT502" s="333"/>
      <c r="CU502" s="229"/>
      <c r="CV502" s="230"/>
      <c r="CW502" s="231"/>
      <c r="CX502" s="331"/>
      <c r="CY502" s="332"/>
      <c r="CZ502" s="333"/>
      <c r="DA502" s="331"/>
      <c r="DB502" s="332"/>
      <c r="DC502" s="333"/>
      <c r="DD502" s="331"/>
      <c r="DE502" s="332"/>
      <c r="DF502" s="333"/>
      <c r="DG502" s="331"/>
      <c r="DH502" s="332"/>
      <c r="DI502" s="333"/>
      <c r="DJ502" s="229"/>
      <c r="DK502" s="230"/>
      <c r="DL502" s="231"/>
      <c r="DM502" s="229"/>
      <c r="DN502" s="230"/>
      <c r="DO502" s="231"/>
      <c r="DP502" s="331"/>
      <c r="DQ502" s="332"/>
      <c r="DR502" s="333"/>
      <c r="DS502" s="331"/>
      <c r="DT502" s="332"/>
      <c r="DU502" s="333"/>
      <c r="DV502" s="331"/>
      <c r="DW502" s="332"/>
      <c r="DX502" s="333"/>
      <c r="DY502" s="331"/>
      <c r="DZ502" s="332"/>
      <c r="EA502" s="333"/>
      <c r="EB502" s="331"/>
      <c r="EC502" s="332"/>
      <c r="ED502" s="333"/>
      <c r="EE502" s="331"/>
      <c r="EF502" s="332"/>
      <c r="EG502" s="333"/>
      <c r="EH502" s="229"/>
      <c r="EI502" s="230"/>
      <c r="EJ502" s="231"/>
      <c r="EK502" s="229"/>
      <c r="EL502" s="230"/>
      <c r="EM502" s="231"/>
      <c r="EN502" s="244"/>
      <c r="EO502" s="269" t="str">
        <f t="shared" si="1485"/>
        <v/>
      </c>
      <c r="EP502" s="444" t="s">
        <v>1247</v>
      </c>
      <c r="EQ502" s="360" t="str">
        <f t="shared" si="1623"/>
        <v/>
      </c>
      <c r="ER502" s="360" t="str">
        <f t="shared" si="1624"/>
        <v/>
      </c>
      <c r="ES502" s="360" t="str">
        <f t="shared" si="1625"/>
        <v/>
      </c>
      <c r="ET502" s="360" t="str">
        <f t="shared" si="1626"/>
        <v/>
      </c>
      <c r="EU502" s="360" t="str">
        <f t="shared" si="1627"/>
        <v/>
      </c>
      <c r="EV502" s="360" t="str">
        <f t="shared" si="1628"/>
        <v/>
      </c>
      <c r="EW502" s="360" t="str">
        <f t="shared" si="1629"/>
        <v/>
      </c>
      <c r="EX502" s="360" t="str">
        <f t="shared" si="1630"/>
        <v/>
      </c>
      <c r="EY502" s="360" t="str">
        <f t="shared" si="1631"/>
        <v/>
      </c>
      <c r="EZ502" s="360" t="str">
        <f t="shared" si="1632"/>
        <v/>
      </c>
      <c r="FA502" s="360" t="str">
        <f t="shared" si="1633"/>
        <v/>
      </c>
      <c r="FB502" s="360" t="str">
        <f t="shared" si="1634"/>
        <v/>
      </c>
      <c r="FC502" s="360" t="str">
        <f t="shared" si="1635"/>
        <v/>
      </c>
      <c r="FD502" s="360" t="str">
        <f t="shared" si="1636"/>
        <v/>
      </c>
      <c r="FE502" s="360" t="str">
        <f t="shared" si="1637"/>
        <v/>
      </c>
      <c r="FF502" s="360" t="str">
        <f t="shared" si="1638"/>
        <v/>
      </c>
      <c r="FG502" s="360" t="str">
        <f t="shared" si="1639"/>
        <v/>
      </c>
      <c r="FH502" s="360" t="str">
        <f t="shared" si="1640"/>
        <v/>
      </c>
      <c r="FI502" s="360" t="str">
        <f t="shared" si="1641"/>
        <v/>
      </c>
      <c r="FJ502" s="360" t="str">
        <f t="shared" si="1642"/>
        <v/>
      </c>
      <c r="FK502" s="360" t="str">
        <f t="shared" si="1643"/>
        <v/>
      </c>
      <c r="FL502" s="360" t="str">
        <f t="shared" si="1644"/>
        <v/>
      </c>
      <c r="FM502" s="360" t="str">
        <f t="shared" si="1645"/>
        <v/>
      </c>
      <c r="FN502" s="360" t="str">
        <f t="shared" si="1646"/>
        <v/>
      </c>
      <c r="FO502" s="360" t="str">
        <f t="shared" si="1647"/>
        <v/>
      </c>
      <c r="FP502" s="360" t="str">
        <f t="shared" si="1648"/>
        <v/>
      </c>
      <c r="FQ502" s="360" t="str">
        <f t="shared" si="1649"/>
        <v/>
      </c>
      <c r="FR502" s="360" t="str">
        <f t="shared" si="1650"/>
        <v/>
      </c>
      <c r="FS502" s="360" t="str">
        <f t="shared" si="1651"/>
        <v/>
      </c>
      <c r="FT502" s="360" t="str">
        <f t="shared" si="1486"/>
        <v/>
      </c>
      <c r="FU502" s="360" t="str">
        <f t="shared" si="1652"/>
        <v/>
      </c>
      <c r="FV502" s="360" t="str">
        <f t="shared" si="1653"/>
        <v/>
      </c>
      <c r="FW502" s="360" t="str">
        <f t="shared" si="1654"/>
        <v/>
      </c>
      <c r="FX502" s="360" t="str">
        <f t="shared" si="1655"/>
        <v/>
      </c>
      <c r="FY502" s="360" t="str">
        <f t="shared" si="1656"/>
        <v/>
      </c>
      <c r="FZ502" s="360" t="str">
        <f t="shared" si="1657"/>
        <v/>
      </c>
      <c r="GA502" s="360" t="str">
        <f t="shared" si="1658"/>
        <v/>
      </c>
      <c r="GB502" s="360" t="str">
        <f t="shared" si="1659"/>
        <v/>
      </c>
      <c r="GC502" s="360" t="str">
        <f t="shared" si="1660"/>
        <v/>
      </c>
      <c r="GD502" s="360" t="str">
        <f t="shared" si="1661"/>
        <v/>
      </c>
      <c r="GE502" s="360" t="str">
        <f t="shared" si="1662"/>
        <v/>
      </c>
      <c r="GF502" s="360" t="str">
        <f t="shared" si="1663"/>
        <v/>
      </c>
      <c r="GG502" s="360" t="str">
        <f t="shared" si="1664"/>
        <v/>
      </c>
      <c r="GH502" s="360" t="str">
        <f t="shared" si="1665"/>
        <v/>
      </c>
      <c r="GI502" s="360" t="str">
        <f t="shared" si="1666"/>
        <v/>
      </c>
      <c r="GJ502" s="360" t="str">
        <f t="shared" si="1667"/>
        <v/>
      </c>
      <c r="GK502" s="444" t="s">
        <v>1247</v>
      </c>
      <c r="GL502" s="361" t="str">
        <f t="shared" si="1487"/>
        <v>-</v>
      </c>
      <c r="GM502" s="361" t="str">
        <f t="shared" si="1488"/>
        <v>-</v>
      </c>
      <c r="GN502" s="361" t="str">
        <f t="shared" si="1489"/>
        <v>-</v>
      </c>
      <c r="GO502" s="361" t="str">
        <f t="shared" si="1490"/>
        <v>-</v>
      </c>
      <c r="GP502" s="361" t="str">
        <f t="shared" si="1491"/>
        <v>-</v>
      </c>
      <c r="GQ502" s="361" t="str">
        <f t="shared" si="1492"/>
        <v>-</v>
      </c>
      <c r="GR502" s="361" t="str">
        <f t="shared" si="1493"/>
        <v>-</v>
      </c>
      <c r="GS502" s="361" t="str">
        <f t="shared" si="1494"/>
        <v>-</v>
      </c>
      <c r="GT502" s="361" t="str">
        <f t="shared" si="1495"/>
        <v>-</v>
      </c>
      <c r="GU502" s="361" t="str">
        <f t="shared" si="1496"/>
        <v>-</v>
      </c>
      <c r="GV502" s="361" t="str">
        <f t="shared" si="1497"/>
        <v>-</v>
      </c>
      <c r="GW502" s="361" t="str">
        <f t="shared" si="1498"/>
        <v>-</v>
      </c>
      <c r="GX502" s="361" t="str">
        <f t="shared" si="1499"/>
        <v>-</v>
      </c>
      <c r="GY502" s="361" t="str">
        <f t="shared" si="1500"/>
        <v>-</v>
      </c>
      <c r="GZ502" s="361" t="str">
        <f t="shared" si="1501"/>
        <v>-</v>
      </c>
      <c r="HA502" s="361" t="str">
        <f t="shared" si="1502"/>
        <v>-</v>
      </c>
      <c r="HB502" s="361" t="str">
        <f t="shared" si="1503"/>
        <v>-</v>
      </c>
      <c r="HC502" s="361" t="str">
        <f t="shared" si="1504"/>
        <v>-</v>
      </c>
      <c r="HD502" s="361" t="str">
        <f t="shared" si="1505"/>
        <v>-</v>
      </c>
      <c r="HE502" s="361" t="str">
        <f t="shared" si="1506"/>
        <v>-</v>
      </c>
      <c r="HF502" s="361" t="str">
        <f t="shared" si="1507"/>
        <v>-</v>
      </c>
      <c r="HG502" s="361" t="str">
        <f t="shared" si="1508"/>
        <v>-</v>
      </c>
      <c r="HH502" s="361" t="str">
        <f t="shared" si="1509"/>
        <v>-</v>
      </c>
      <c r="HI502" s="361" t="str">
        <f t="shared" si="1510"/>
        <v>-</v>
      </c>
      <c r="HJ502" s="361" t="str">
        <f t="shared" si="1511"/>
        <v>-</v>
      </c>
      <c r="HK502" s="361" t="str">
        <f t="shared" si="1512"/>
        <v>-</v>
      </c>
      <c r="HL502" s="361" t="str">
        <f t="shared" si="1513"/>
        <v>-</v>
      </c>
      <c r="HM502" s="361" t="str">
        <f t="shared" si="1514"/>
        <v>-</v>
      </c>
      <c r="HN502" s="361" t="str">
        <f t="shared" si="1515"/>
        <v>-</v>
      </c>
      <c r="HO502" s="361" t="str">
        <f t="shared" si="1516"/>
        <v>-</v>
      </c>
      <c r="HP502" s="361" t="str">
        <f t="shared" si="1517"/>
        <v>-</v>
      </c>
      <c r="HQ502" s="361" t="str">
        <f t="shared" si="1518"/>
        <v>-</v>
      </c>
      <c r="HR502" s="361" t="str">
        <f t="shared" si="1519"/>
        <v>-</v>
      </c>
      <c r="HS502" s="361" t="str">
        <f t="shared" si="1520"/>
        <v>-</v>
      </c>
      <c r="HT502" s="361" t="str">
        <f t="shared" si="1521"/>
        <v>-</v>
      </c>
      <c r="HU502" s="361" t="str">
        <f t="shared" si="1522"/>
        <v>-</v>
      </c>
      <c r="HV502" s="361" t="str">
        <f t="shared" si="1523"/>
        <v>-</v>
      </c>
      <c r="HW502" s="361" t="str">
        <f t="shared" si="1524"/>
        <v>-</v>
      </c>
      <c r="HX502" s="361" t="str">
        <f t="shared" si="1525"/>
        <v>-</v>
      </c>
      <c r="HY502" s="361" t="str">
        <f t="shared" si="1526"/>
        <v>-</v>
      </c>
      <c r="HZ502" s="361" t="str">
        <f t="shared" si="1527"/>
        <v>-</v>
      </c>
      <c r="IA502" s="361" t="str">
        <f t="shared" si="1528"/>
        <v>-</v>
      </c>
      <c r="IB502" s="361" t="str">
        <f t="shared" si="1529"/>
        <v>-</v>
      </c>
      <c r="IC502" s="361" t="str">
        <f t="shared" si="1530"/>
        <v>-</v>
      </c>
      <c r="ID502" s="361" t="str">
        <f t="shared" si="1531"/>
        <v>-</v>
      </c>
      <c r="IE502" s="361" t="str">
        <f t="shared" si="1532"/>
        <v>-</v>
      </c>
      <c r="IF502" s="444" t="s">
        <v>1247</v>
      </c>
      <c r="IG502" s="56" t="str">
        <f t="shared" si="1668"/>
        <v>-</v>
      </c>
      <c r="IH502" s="56" t="str">
        <f t="shared" si="1669"/>
        <v>-</v>
      </c>
      <c r="II502" s="56" t="str">
        <f t="shared" si="1670"/>
        <v>-</v>
      </c>
      <c r="IJ502" s="56" t="str">
        <f t="shared" si="1671"/>
        <v>-</v>
      </c>
      <c r="IK502" s="56" t="str">
        <f t="shared" si="1533"/>
        <v>-</v>
      </c>
      <c r="IL502" s="56" t="str">
        <f t="shared" si="1534"/>
        <v>-</v>
      </c>
      <c r="IM502" s="56" t="str">
        <f t="shared" si="1535"/>
        <v>-</v>
      </c>
      <c r="IN502" s="56" t="str">
        <f t="shared" si="1536"/>
        <v>-</v>
      </c>
      <c r="IO502" s="56" t="str">
        <f t="shared" si="1537"/>
        <v>-</v>
      </c>
      <c r="IP502" s="56" t="str">
        <f t="shared" si="1538"/>
        <v>-</v>
      </c>
      <c r="IQ502" s="56" t="str">
        <f t="shared" si="1539"/>
        <v>-</v>
      </c>
      <c r="IR502" s="56" t="str">
        <f t="shared" si="1540"/>
        <v>-</v>
      </c>
      <c r="IS502" s="56" t="str">
        <f t="shared" si="1541"/>
        <v>-</v>
      </c>
      <c r="IT502" s="56" t="str">
        <f t="shared" si="1542"/>
        <v>-</v>
      </c>
      <c r="IU502" s="56" t="str">
        <f t="shared" si="1543"/>
        <v>-</v>
      </c>
      <c r="IV502" s="56" t="str">
        <f t="shared" si="1544"/>
        <v>-</v>
      </c>
      <c r="IW502" s="56" t="str">
        <f t="shared" si="1545"/>
        <v>-</v>
      </c>
      <c r="IX502" s="56" t="str">
        <f t="shared" si="1546"/>
        <v>-</v>
      </c>
      <c r="IY502" s="56" t="str">
        <f t="shared" si="1547"/>
        <v>-</v>
      </c>
      <c r="IZ502" s="56" t="str">
        <f t="shared" si="1548"/>
        <v>-</v>
      </c>
      <c r="JA502" s="56" t="str">
        <f t="shared" si="1549"/>
        <v>-</v>
      </c>
      <c r="JB502" s="56" t="str">
        <f t="shared" si="1550"/>
        <v>-</v>
      </c>
      <c r="JC502" s="56" t="str">
        <f t="shared" si="1551"/>
        <v>-</v>
      </c>
      <c r="JD502" s="56" t="str">
        <f t="shared" si="1552"/>
        <v>-</v>
      </c>
      <c r="JE502" s="56" t="str">
        <f t="shared" si="1553"/>
        <v>-</v>
      </c>
      <c r="JF502" s="56" t="str">
        <f t="shared" si="1554"/>
        <v>-</v>
      </c>
      <c r="JG502" s="56" t="str">
        <f t="shared" si="1555"/>
        <v>-</v>
      </c>
      <c r="JH502" s="56" t="str">
        <f t="shared" si="1556"/>
        <v>-</v>
      </c>
      <c r="JI502" s="56" t="str">
        <f t="shared" si="1557"/>
        <v>-</v>
      </c>
      <c r="JJ502" s="56" t="str">
        <f t="shared" si="1558"/>
        <v>-</v>
      </c>
      <c r="JK502" s="56" t="str">
        <f t="shared" si="1559"/>
        <v>-</v>
      </c>
      <c r="JL502" s="56" t="str">
        <f t="shared" si="1560"/>
        <v>-</v>
      </c>
      <c r="JM502" s="56" t="str">
        <f t="shared" si="1561"/>
        <v>-</v>
      </c>
      <c r="JN502" s="56" t="str">
        <f t="shared" si="1562"/>
        <v>-</v>
      </c>
      <c r="JO502" s="56" t="str">
        <f t="shared" si="1563"/>
        <v>-</v>
      </c>
      <c r="JP502" s="56" t="str">
        <f t="shared" si="1564"/>
        <v>-</v>
      </c>
      <c r="JQ502" s="56" t="str">
        <f t="shared" si="1565"/>
        <v>-</v>
      </c>
      <c r="JR502" s="56" t="str">
        <f t="shared" si="1566"/>
        <v>-</v>
      </c>
      <c r="JS502" s="56" t="str">
        <f t="shared" si="1567"/>
        <v>-</v>
      </c>
      <c r="JT502" s="56" t="str">
        <f t="shared" si="1568"/>
        <v>-</v>
      </c>
      <c r="JU502" s="56" t="str">
        <f t="shared" si="1569"/>
        <v>-</v>
      </c>
      <c r="JV502" s="56" t="str">
        <f t="shared" si="1570"/>
        <v>-</v>
      </c>
      <c r="JW502" s="56" t="str">
        <f t="shared" si="1571"/>
        <v>-</v>
      </c>
      <c r="JX502" s="56" t="str">
        <f t="shared" si="1572"/>
        <v>-</v>
      </c>
      <c r="JY502" s="56" t="str">
        <f t="shared" si="1573"/>
        <v>-</v>
      </c>
      <c r="JZ502" s="56" t="str">
        <f t="shared" si="1574"/>
        <v>-</v>
      </c>
      <c r="KA502" s="444" t="s">
        <v>1247</v>
      </c>
      <c r="KB502" s="360">
        <f>IF(ISNUMBER(INDEX($EQ$15:$GK$521,$B502,EO$11)),MAX(KB$14:KB501)+1,0)</f>
        <v>0</v>
      </c>
      <c r="KC502" s="360" t="str">
        <f t="shared" si="1672"/>
        <v/>
      </c>
      <c r="KD502" s="373" t="s">
        <v>2</v>
      </c>
      <c r="KE502" s="215"/>
      <c r="KF502" s="60"/>
      <c r="KG502" s="60"/>
      <c r="KH502" s="60"/>
      <c r="KI502" s="60"/>
      <c r="KJ502" s="60"/>
      <c r="KK502" s="60"/>
      <c r="KL502" s="60"/>
      <c r="KM502" s="60"/>
      <c r="KN502" s="60"/>
      <c r="KO502" s="60"/>
      <c r="KP502" s="60"/>
      <c r="KQ502" s="60"/>
      <c r="KR502" s="60"/>
      <c r="KS502" s="60"/>
      <c r="KT502" s="60"/>
      <c r="KU502" s="60"/>
      <c r="KV502" s="60"/>
      <c r="KW502" s="60"/>
      <c r="KX502" s="60"/>
      <c r="KY502" s="60"/>
      <c r="KZ502" s="283" t="str">
        <f t="shared" si="1575"/>
        <v/>
      </c>
      <c r="LA502" s="26"/>
      <c r="LB502" s="18"/>
      <c r="LC502" s="18"/>
      <c r="LD502" s="18"/>
      <c r="LE502" s="18"/>
      <c r="LF502" s="18"/>
      <c r="LG502" s="18"/>
      <c r="LH502" s="18"/>
      <c r="LI502" s="18"/>
      <c r="LJ502" s="18"/>
      <c r="LK502" s="18"/>
      <c r="LL502" s="18"/>
      <c r="LM502" s="18"/>
      <c r="LN502" s="63"/>
      <c r="LO502" s="251">
        <f t="shared" si="1576"/>
        <v>0</v>
      </c>
      <c r="LP502" s="251">
        <f t="shared" si="1577"/>
        <v>0</v>
      </c>
      <c r="LQ502" s="251">
        <f t="shared" si="1578"/>
        <v>0</v>
      </c>
      <c r="LR502" s="251">
        <f t="shared" si="1579"/>
        <v>0</v>
      </c>
      <c r="LS502" s="251">
        <f t="shared" si="1580"/>
        <v>0</v>
      </c>
      <c r="LT502" s="251">
        <f t="shared" si="1581"/>
        <v>0</v>
      </c>
      <c r="LU502" s="251">
        <f t="shared" si="1582"/>
        <v>0</v>
      </c>
      <c r="LV502" s="251">
        <f t="shared" si="1583"/>
        <v>0</v>
      </c>
      <c r="LW502" s="251">
        <f t="shared" si="1584"/>
        <v>0</v>
      </c>
      <c r="LX502" s="251">
        <f t="shared" si="1585"/>
        <v>0</v>
      </c>
      <c r="LY502" s="251">
        <f t="shared" si="1586"/>
        <v>0</v>
      </c>
      <c r="LZ502" s="251">
        <f t="shared" si="1587"/>
        <v>0</v>
      </c>
      <c r="MA502" s="63" t="str">
        <f t="shared" si="1588"/>
        <v/>
      </c>
      <c r="MB502" s="63" t="str">
        <f t="shared" si="1480"/>
        <v/>
      </c>
      <c r="MC502" s="63">
        <f t="shared" si="1481"/>
        <v>488</v>
      </c>
      <c r="MD502" s="63" t="str">
        <f t="shared" si="1482"/>
        <v/>
      </c>
      <c r="ME502" s="63" t="str">
        <f t="shared" si="1483"/>
        <v/>
      </c>
      <c r="MF502" s="315" t="str">
        <f t="shared" si="1589"/>
        <v/>
      </c>
      <c r="MG502" s="315">
        <f>IF(ISNUMBER(MATCH(EO502,$ME$15:$ME$520,0)),0,MAX(MG$14:MG501)+1)</f>
        <v>0</v>
      </c>
      <c r="MH502" s="315" t="str">
        <f t="shared" si="1590"/>
        <v/>
      </c>
      <c r="MI502" s="369"/>
      <c r="MJ502" s="68"/>
      <c r="MK502" s="18"/>
      <c r="ML502" s="242"/>
      <c r="MM502" s="242"/>
      <c r="MN502" s="59"/>
      <c r="MO502" s="59"/>
      <c r="MP502" s="285"/>
      <c r="MQ502" s="59"/>
      <c r="MR502" s="59"/>
      <c r="MS502" s="285"/>
      <c r="MT502" s="59"/>
      <c r="MU502" s="285"/>
      <c r="MV502" s="59"/>
      <c r="MW502" s="59"/>
      <c r="MX502" s="59"/>
      <c r="MY502" s="59"/>
      <c r="MZ502" s="59"/>
      <c r="NA502" s="59"/>
      <c r="NB502" s="59"/>
      <c r="NC502" s="59"/>
      <c r="ND502" s="59"/>
      <c r="NE502" s="59"/>
      <c r="NF502" s="59"/>
      <c r="NG502" s="59"/>
      <c r="NH502" s="59"/>
      <c r="NI502" s="59"/>
      <c r="NJ502" s="59"/>
      <c r="NK502" s="59"/>
      <c r="NL502" s="454"/>
      <c r="NM502" s="454"/>
      <c r="NN502" s="59"/>
      <c r="NO502" s="18"/>
      <c r="NP502" s="18"/>
      <c r="NQ502" s="18"/>
      <c r="NR502" s="18"/>
      <c r="NS502" s="18"/>
      <c r="NT502" s="18"/>
      <c r="NU502" s="18"/>
      <c r="NV502" s="18"/>
      <c r="NW502" s="18"/>
      <c r="NX502" s="18"/>
      <c r="NY502" s="18"/>
      <c r="NZ502" s="18"/>
      <c r="OA502" s="18"/>
      <c r="OB502" s="18"/>
      <c r="OC502" s="18"/>
      <c r="OZ502" s="59"/>
      <c r="PA502" s="251" t="str">
        <f t="shared" si="1591"/>
        <v/>
      </c>
      <c r="PB502" s="251" t="str">
        <f t="shared" si="1592"/>
        <v/>
      </c>
      <c r="PC502" s="251" t="str">
        <f t="shared" si="1593"/>
        <v/>
      </c>
      <c r="PD502" s="251" t="str">
        <f t="shared" si="1594"/>
        <v/>
      </c>
      <c r="PE502" s="251" t="str">
        <f t="shared" si="1595"/>
        <v/>
      </c>
      <c r="PF502" s="251" t="str">
        <f t="shared" si="1596"/>
        <v/>
      </c>
      <c r="PG502" s="251" t="str">
        <f t="shared" si="1597"/>
        <v/>
      </c>
      <c r="PH502" s="251" t="str">
        <f t="shared" si="1598"/>
        <v/>
      </c>
      <c r="PI502" s="251" t="str">
        <f t="shared" si="1599"/>
        <v/>
      </c>
      <c r="PJ502" s="251" t="str">
        <f t="shared" si="1600"/>
        <v/>
      </c>
      <c r="PK502" s="251" t="str">
        <f t="shared" si="1601"/>
        <v/>
      </c>
      <c r="PL502" s="251" t="str">
        <f t="shared" si="1602"/>
        <v/>
      </c>
      <c r="PM502" s="251" t="str">
        <f t="shared" si="1603"/>
        <v/>
      </c>
      <c r="PN502" s="251" t="str">
        <f t="shared" si="1604"/>
        <v/>
      </c>
      <c r="PO502" s="251" t="str">
        <f t="shared" si="1605"/>
        <v/>
      </c>
      <c r="PP502" s="251" t="str">
        <f t="shared" si="1606"/>
        <v/>
      </c>
      <c r="PQ502" s="251" t="str">
        <f t="shared" si="1607"/>
        <v/>
      </c>
      <c r="PR502" s="251" t="str">
        <f t="shared" si="1608"/>
        <v/>
      </c>
      <c r="PS502" s="251" t="str">
        <f t="shared" si="1609"/>
        <v/>
      </c>
      <c r="PT502" s="251" t="str">
        <f t="shared" si="1610"/>
        <v/>
      </c>
      <c r="PU502" s="251" t="str">
        <f t="shared" si="1611"/>
        <v/>
      </c>
      <c r="PV502" s="251" t="str">
        <f t="shared" si="1612"/>
        <v/>
      </c>
      <c r="PW502" s="251" t="str">
        <f t="shared" si="1613"/>
        <v/>
      </c>
      <c r="PX502" s="251" t="str">
        <f t="shared" si="1614"/>
        <v/>
      </c>
      <c r="PY502" s="251" t="str">
        <f t="shared" si="1615"/>
        <v/>
      </c>
      <c r="PZ502" s="251" t="str">
        <f t="shared" si="1616"/>
        <v/>
      </c>
      <c r="QA502" s="251" t="str">
        <f t="shared" si="1617"/>
        <v/>
      </c>
      <c r="QB502" s="251" t="str">
        <f t="shared" si="1618"/>
        <v/>
      </c>
      <c r="QC502" s="251" t="str">
        <f t="shared" si="1619"/>
        <v/>
      </c>
      <c r="QD502" s="251" t="str">
        <f t="shared" si="1620"/>
        <v/>
      </c>
      <c r="QE502" s="251" t="str">
        <f t="shared" si="1621"/>
        <v/>
      </c>
      <c r="QF502" s="63">
        <f t="shared" si="1622"/>
        <v>0</v>
      </c>
      <c r="QG502" s="59"/>
      <c r="QH502" s="59"/>
      <c r="QI502" s="59"/>
      <c r="QJ502" s="59"/>
      <c r="QK502" s="59"/>
      <c r="QL502" s="59"/>
      <c r="QM502" s="59"/>
      <c r="QN502" s="59"/>
    </row>
    <row r="503" spans="1:456" ht="6.75" customHeight="1" x14ac:dyDescent="0.25">
      <c r="A503" s="68"/>
      <c r="B503" s="389" t="str">
        <f t="shared" si="1484"/>
        <v/>
      </c>
      <c r="C503" s="72"/>
      <c r="D503" s="188"/>
      <c r="E503" s="59"/>
      <c r="F503" s="229"/>
      <c r="G503" s="295"/>
      <c r="H503" s="295"/>
      <c r="I503" s="229"/>
      <c r="J503" s="295"/>
      <c r="K503" s="295"/>
      <c r="L503" s="229"/>
      <c r="M503" s="295"/>
      <c r="N503" s="295"/>
      <c r="O503" s="229"/>
      <c r="P503" s="295"/>
      <c r="Q503" s="295"/>
      <c r="R503" s="229"/>
      <c r="S503" s="230"/>
      <c r="T503" s="231"/>
      <c r="U503" s="229"/>
      <c r="V503" s="230"/>
      <c r="W503" s="231"/>
      <c r="X503" s="229"/>
      <c r="Y503" s="230"/>
      <c r="Z503" s="231"/>
      <c r="AA503" s="229"/>
      <c r="AB503" s="295"/>
      <c r="AC503" s="295"/>
      <c r="AD503" s="229"/>
      <c r="AE503" s="295"/>
      <c r="AF503" s="295"/>
      <c r="AG503" s="229"/>
      <c r="AH503" s="295"/>
      <c r="AI503" s="295"/>
      <c r="AJ503" s="229"/>
      <c r="AK503" s="295"/>
      <c r="AL503" s="295"/>
      <c r="AM503" s="229"/>
      <c r="AN503" s="295"/>
      <c r="AO503" s="295"/>
      <c r="AP503" s="243"/>
      <c r="AQ503" s="295"/>
      <c r="AR503" s="290"/>
      <c r="AS503" s="243"/>
      <c r="AT503" s="295"/>
      <c r="AU503" s="290"/>
      <c r="AV503" s="229"/>
      <c r="AW503" s="230"/>
      <c r="AX503" s="231"/>
      <c r="AY503" s="229"/>
      <c r="AZ503" s="230"/>
      <c r="BA503" s="231"/>
      <c r="BB503" s="229"/>
      <c r="BC503" s="230"/>
      <c r="BD503" s="231"/>
      <c r="BE503" s="229"/>
      <c r="BF503" s="230"/>
      <c r="BG503" s="231"/>
      <c r="BH503" s="229"/>
      <c r="BI503" s="230"/>
      <c r="BJ503" s="231"/>
      <c r="BK503" s="243"/>
      <c r="BL503" s="230"/>
      <c r="BM503" s="231"/>
      <c r="BN503" s="243"/>
      <c r="BO503" s="230"/>
      <c r="BP503" s="231"/>
      <c r="BQ503" s="229"/>
      <c r="BR503" s="230"/>
      <c r="BS503" s="231"/>
      <c r="BT503" s="229"/>
      <c r="BU503" s="230"/>
      <c r="BV503" s="231"/>
      <c r="BW503" s="229"/>
      <c r="BX503" s="230"/>
      <c r="BY503" s="231"/>
      <c r="BZ503" s="229"/>
      <c r="CA503" s="230"/>
      <c r="CB503" s="231"/>
      <c r="CC503" s="229"/>
      <c r="CD503" s="230"/>
      <c r="CE503" s="231"/>
      <c r="CF503" s="331"/>
      <c r="CG503" s="332"/>
      <c r="CH503" s="385"/>
      <c r="CI503" s="331"/>
      <c r="CJ503" s="332"/>
      <c r="CK503" s="385"/>
      <c r="CL503" s="243"/>
      <c r="CM503" s="230"/>
      <c r="CN503" s="354"/>
      <c r="CO503" s="243"/>
      <c r="CP503" s="230"/>
      <c r="CQ503" s="231"/>
      <c r="CR503" s="331"/>
      <c r="CS503" s="332"/>
      <c r="CT503" s="333"/>
      <c r="CU503" s="229"/>
      <c r="CV503" s="230"/>
      <c r="CW503" s="231"/>
      <c r="CX503" s="331"/>
      <c r="CY503" s="332"/>
      <c r="CZ503" s="333"/>
      <c r="DA503" s="331"/>
      <c r="DB503" s="332"/>
      <c r="DC503" s="333"/>
      <c r="DD503" s="331"/>
      <c r="DE503" s="332"/>
      <c r="DF503" s="333"/>
      <c r="DG503" s="331"/>
      <c r="DH503" s="332"/>
      <c r="DI503" s="333"/>
      <c r="DJ503" s="229"/>
      <c r="DK503" s="230"/>
      <c r="DL503" s="231"/>
      <c r="DM503" s="229"/>
      <c r="DN503" s="230"/>
      <c r="DO503" s="231"/>
      <c r="DP503" s="331"/>
      <c r="DQ503" s="332"/>
      <c r="DR503" s="333"/>
      <c r="DS503" s="331"/>
      <c r="DT503" s="332"/>
      <c r="DU503" s="333"/>
      <c r="DV503" s="331"/>
      <c r="DW503" s="332"/>
      <c r="DX503" s="333"/>
      <c r="DY503" s="331"/>
      <c r="DZ503" s="332"/>
      <c r="EA503" s="333"/>
      <c r="EB503" s="331"/>
      <c r="EC503" s="332"/>
      <c r="ED503" s="333"/>
      <c r="EE503" s="331"/>
      <c r="EF503" s="332"/>
      <c r="EG503" s="333"/>
      <c r="EH503" s="229"/>
      <c r="EI503" s="230"/>
      <c r="EJ503" s="231"/>
      <c r="EK503" s="229"/>
      <c r="EL503" s="230"/>
      <c r="EM503" s="231"/>
      <c r="EN503" s="244"/>
      <c r="EO503" s="269" t="str">
        <f t="shared" si="1485"/>
        <v/>
      </c>
      <c r="EP503" s="444" t="s">
        <v>1247</v>
      </c>
      <c r="EQ503" s="360" t="str">
        <f t="shared" si="1623"/>
        <v/>
      </c>
      <c r="ER503" s="360" t="str">
        <f t="shared" si="1624"/>
        <v/>
      </c>
      <c r="ES503" s="360" t="str">
        <f t="shared" si="1625"/>
        <v/>
      </c>
      <c r="ET503" s="360" t="str">
        <f t="shared" si="1626"/>
        <v/>
      </c>
      <c r="EU503" s="360" t="str">
        <f t="shared" si="1627"/>
        <v/>
      </c>
      <c r="EV503" s="360" t="str">
        <f t="shared" si="1628"/>
        <v/>
      </c>
      <c r="EW503" s="360" t="str">
        <f t="shared" si="1629"/>
        <v/>
      </c>
      <c r="EX503" s="360" t="str">
        <f t="shared" si="1630"/>
        <v/>
      </c>
      <c r="EY503" s="360" t="str">
        <f t="shared" si="1631"/>
        <v/>
      </c>
      <c r="EZ503" s="360" t="str">
        <f t="shared" si="1632"/>
        <v/>
      </c>
      <c r="FA503" s="360" t="str">
        <f t="shared" si="1633"/>
        <v/>
      </c>
      <c r="FB503" s="360" t="str">
        <f t="shared" si="1634"/>
        <v/>
      </c>
      <c r="FC503" s="360" t="str">
        <f t="shared" si="1635"/>
        <v/>
      </c>
      <c r="FD503" s="360" t="str">
        <f t="shared" si="1636"/>
        <v/>
      </c>
      <c r="FE503" s="360" t="str">
        <f t="shared" si="1637"/>
        <v/>
      </c>
      <c r="FF503" s="360" t="str">
        <f t="shared" si="1638"/>
        <v/>
      </c>
      <c r="FG503" s="360" t="str">
        <f t="shared" si="1639"/>
        <v/>
      </c>
      <c r="FH503" s="360" t="str">
        <f t="shared" si="1640"/>
        <v/>
      </c>
      <c r="FI503" s="360" t="str">
        <f t="shared" si="1641"/>
        <v/>
      </c>
      <c r="FJ503" s="360" t="str">
        <f t="shared" si="1642"/>
        <v/>
      </c>
      <c r="FK503" s="360" t="str">
        <f t="shared" si="1643"/>
        <v/>
      </c>
      <c r="FL503" s="360" t="str">
        <f t="shared" si="1644"/>
        <v/>
      </c>
      <c r="FM503" s="360" t="str">
        <f t="shared" si="1645"/>
        <v/>
      </c>
      <c r="FN503" s="360" t="str">
        <f t="shared" si="1646"/>
        <v/>
      </c>
      <c r="FO503" s="360" t="str">
        <f t="shared" si="1647"/>
        <v/>
      </c>
      <c r="FP503" s="360" t="str">
        <f t="shared" si="1648"/>
        <v/>
      </c>
      <c r="FQ503" s="360" t="str">
        <f t="shared" si="1649"/>
        <v/>
      </c>
      <c r="FR503" s="360" t="str">
        <f t="shared" si="1650"/>
        <v/>
      </c>
      <c r="FS503" s="360" t="str">
        <f t="shared" si="1651"/>
        <v/>
      </c>
      <c r="FT503" s="360" t="str">
        <f t="shared" si="1486"/>
        <v/>
      </c>
      <c r="FU503" s="360" t="str">
        <f t="shared" si="1652"/>
        <v/>
      </c>
      <c r="FV503" s="360" t="str">
        <f t="shared" si="1653"/>
        <v/>
      </c>
      <c r="FW503" s="360" t="str">
        <f t="shared" si="1654"/>
        <v/>
      </c>
      <c r="FX503" s="360" t="str">
        <f t="shared" si="1655"/>
        <v/>
      </c>
      <c r="FY503" s="360" t="str">
        <f t="shared" si="1656"/>
        <v/>
      </c>
      <c r="FZ503" s="360" t="str">
        <f t="shared" si="1657"/>
        <v/>
      </c>
      <c r="GA503" s="360" t="str">
        <f t="shared" si="1658"/>
        <v/>
      </c>
      <c r="GB503" s="360" t="str">
        <f t="shared" si="1659"/>
        <v/>
      </c>
      <c r="GC503" s="360" t="str">
        <f t="shared" si="1660"/>
        <v/>
      </c>
      <c r="GD503" s="360" t="str">
        <f t="shared" si="1661"/>
        <v/>
      </c>
      <c r="GE503" s="360" t="str">
        <f t="shared" si="1662"/>
        <v/>
      </c>
      <c r="GF503" s="360" t="str">
        <f t="shared" si="1663"/>
        <v/>
      </c>
      <c r="GG503" s="360" t="str">
        <f t="shared" si="1664"/>
        <v/>
      </c>
      <c r="GH503" s="360" t="str">
        <f t="shared" si="1665"/>
        <v/>
      </c>
      <c r="GI503" s="360" t="str">
        <f t="shared" si="1666"/>
        <v/>
      </c>
      <c r="GJ503" s="360" t="str">
        <f t="shared" si="1667"/>
        <v/>
      </c>
      <c r="GK503" s="444" t="s">
        <v>1247</v>
      </c>
      <c r="GL503" s="361" t="str">
        <f t="shared" si="1487"/>
        <v>-</v>
      </c>
      <c r="GM503" s="361" t="str">
        <f t="shared" si="1488"/>
        <v>-</v>
      </c>
      <c r="GN503" s="361" t="str">
        <f t="shared" si="1489"/>
        <v>-</v>
      </c>
      <c r="GO503" s="361" t="str">
        <f t="shared" si="1490"/>
        <v>-</v>
      </c>
      <c r="GP503" s="361" t="str">
        <f t="shared" si="1491"/>
        <v>-</v>
      </c>
      <c r="GQ503" s="361" t="str">
        <f t="shared" si="1492"/>
        <v>-</v>
      </c>
      <c r="GR503" s="361" t="str">
        <f t="shared" si="1493"/>
        <v>-</v>
      </c>
      <c r="GS503" s="361" t="str">
        <f t="shared" si="1494"/>
        <v>-</v>
      </c>
      <c r="GT503" s="361" t="str">
        <f t="shared" si="1495"/>
        <v>-</v>
      </c>
      <c r="GU503" s="361" t="str">
        <f t="shared" si="1496"/>
        <v>-</v>
      </c>
      <c r="GV503" s="361" t="str">
        <f t="shared" si="1497"/>
        <v>-</v>
      </c>
      <c r="GW503" s="361" t="str">
        <f t="shared" si="1498"/>
        <v>-</v>
      </c>
      <c r="GX503" s="361" t="str">
        <f t="shared" si="1499"/>
        <v>-</v>
      </c>
      <c r="GY503" s="361" t="str">
        <f t="shared" si="1500"/>
        <v>-</v>
      </c>
      <c r="GZ503" s="361" t="str">
        <f t="shared" si="1501"/>
        <v>-</v>
      </c>
      <c r="HA503" s="361" t="str">
        <f t="shared" si="1502"/>
        <v>-</v>
      </c>
      <c r="HB503" s="361" t="str">
        <f t="shared" si="1503"/>
        <v>-</v>
      </c>
      <c r="HC503" s="361" t="str">
        <f t="shared" si="1504"/>
        <v>-</v>
      </c>
      <c r="HD503" s="361" t="str">
        <f t="shared" si="1505"/>
        <v>-</v>
      </c>
      <c r="HE503" s="361" t="str">
        <f t="shared" si="1506"/>
        <v>-</v>
      </c>
      <c r="HF503" s="361" t="str">
        <f t="shared" si="1507"/>
        <v>-</v>
      </c>
      <c r="HG503" s="361" t="str">
        <f t="shared" si="1508"/>
        <v>-</v>
      </c>
      <c r="HH503" s="361" t="str">
        <f t="shared" si="1509"/>
        <v>-</v>
      </c>
      <c r="HI503" s="361" t="str">
        <f t="shared" si="1510"/>
        <v>-</v>
      </c>
      <c r="HJ503" s="361" t="str">
        <f t="shared" si="1511"/>
        <v>-</v>
      </c>
      <c r="HK503" s="361" t="str">
        <f t="shared" si="1512"/>
        <v>-</v>
      </c>
      <c r="HL503" s="361" t="str">
        <f t="shared" si="1513"/>
        <v>-</v>
      </c>
      <c r="HM503" s="361" t="str">
        <f t="shared" si="1514"/>
        <v>-</v>
      </c>
      <c r="HN503" s="361" t="str">
        <f t="shared" si="1515"/>
        <v>-</v>
      </c>
      <c r="HO503" s="361" t="str">
        <f t="shared" si="1516"/>
        <v>-</v>
      </c>
      <c r="HP503" s="361" t="str">
        <f t="shared" si="1517"/>
        <v>-</v>
      </c>
      <c r="HQ503" s="361" t="str">
        <f t="shared" si="1518"/>
        <v>-</v>
      </c>
      <c r="HR503" s="361" t="str">
        <f t="shared" si="1519"/>
        <v>-</v>
      </c>
      <c r="HS503" s="361" t="str">
        <f t="shared" si="1520"/>
        <v>-</v>
      </c>
      <c r="HT503" s="361" t="str">
        <f t="shared" si="1521"/>
        <v>-</v>
      </c>
      <c r="HU503" s="361" t="str">
        <f t="shared" si="1522"/>
        <v>-</v>
      </c>
      <c r="HV503" s="361" t="str">
        <f t="shared" si="1523"/>
        <v>-</v>
      </c>
      <c r="HW503" s="361" t="str">
        <f t="shared" si="1524"/>
        <v>-</v>
      </c>
      <c r="HX503" s="361" t="str">
        <f t="shared" si="1525"/>
        <v>-</v>
      </c>
      <c r="HY503" s="361" t="str">
        <f t="shared" si="1526"/>
        <v>-</v>
      </c>
      <c r="HZ503" s="361" t="str">
        <f t="shared" si="1527"/>
        <v>-</v>
      </c>
      <c r="IA503" s="361" t="str">
        <f t="shared" si="1528"/>
        <v>-</v>
      </c>
      <c r="IB503" s="361" t="str">
        <f t="shared" si="1529"/>
        <v>-</v>
      </c>
      <c r="IC503" s="361" t="str">
        <f t="shared" si="1530"/>
        <v>-</v>
      </c>
      <c r="ID503" s="361" t="str">
        <f t="shared" si="1531"/>
        <v>-</v>
      </c>
      <c r="IE503" s="361" t="str">
        <f t="shared" si="1532"/>
        <v>-</v>
      </c>
      <c r="IF503" s="444" t="s">
        <v>1247</v>
      </c>
      <c r="IG503" s="56" t="str">
        <f t="shared" si="1668"/>
        <v>-</v>
      </c>
      <c r="IH503" s="56" t="str">
        <f t="shared" si="1669"/>
        <v>-</v>
      </c>
      <c r="II503" s="56" t="str">
        <f t="shared" si="1670"/>
        <v>-</v>
      </c>
      <c r="IJ503" s="56" t="str">
        <f t="shared" si="1671"/>
        <v>-</v>
      </c>
      <c r="IK503" s="56" t="str">
        <f t="shared" si="1533"/>
        <v>-</v>
      </c>
      <c r="IL503" s="56" t="str">
        <f t="shared" si="1534"/>
        <v>-</v>
      </c>
      <c r="IM503" s="56" t="str">
        <f t="shared" si="1535"/>
        <v>-</v>
      </c>
      <c r="IN503" s="56" t="str">
        <f t="shared" si="1536"/>
        <v>-</v>
      </c>
      <c r="IO503" s="56" t="str">
        <f t="shared" si="1537"/>
        <v>-</v>
      </c>
      <c r="IP503" s="56" t="str">
        <f t="shared" si="1538"/>
        <v>-</v>
      </c>
      <c r="IQ503" s="56" t="str">
        <f t="shared" si="1539"/>
        <v>-</v>
      </c>
      <c r="IR503" s="56" t="str">
        <f t="shared" si="1540"/>
        <v>-</v>
      </c>
      <c r="IS503" s="56" t="str">
        <f t="shared" si="1541"/>
        <v>-</v>
      </c>
      <c r="IT503" s="56" t="str">
        <f t="shared" si="1542"/>
        <v>-</v>
      </c>
      <c r="IU503" s="56" t="str">
        <f t="shared" si="1543"/>
        <v>-</v>
      </c>
      <c r="IV503" s="56" t="str">
        <f t="shared" si="1544"/>
        <v>-</v>
      </c>
      <c r="IW503" s="56" t="str">
        <f t="shared" si="1545"/>
        <v>-</v>
      </c>
      <c r="IX503" s="56" t="str">
        <f t="shared" si="1546"/>
        <v>-</v>
      </c>
      <c r="IY503" s="56" t="str">
        <f t="shared" si="1547"/>
        <v>-</v>
      </c>
      <c r="IZ503" s="56" t="str">
        <f t="shared" si="1548"/>
        <v>-</v>
      </c>
      <c r="JA503" s="56" t="str">
        <f t="shared" si="1549"/>
        <v>-</v>
      </c>
      <c r="JB503" s="56" t="str">
        <f t="shared" si="1550"/>
        <v>-</v>
      </c>
      <c r="JC503" s="56" t="str">
        <f t="shared" si="1551"/>
        <v>-</v>
      </c>
      <c r="JD503" s="56" t="str">
        <f t="shared" si="1552"/>
        <v>-</v>
      </c>
      <c r="JE503" s="56" t="str">
        <f t="shared" si="1553"/>
        <v>-</v>
      </c>
      <c r="JF503" s="56" t="str">
        <f t="shared" si="1554"/>
        <v>-</v>
      </c>
      <c r="JG503" s="56" t="str">
        <f t="shared" si="1555"/>
        <v>-</v>
      </c>
      <c r="JH503" s="56" t="str">
        <f t="shared" si="1556"/>
        <v>-</v>
      </c>
      <c r="JI503" s="56" t="str">
        <f t="shared" si="1557"/>
        <v>-</v>
      </c>
      <c r="JJ503" s="56" t="str">
        <f t="shared" si="1558"/>
        <v>-</v>
      </c>
      <c r="JK503" s="56" t="str">
        <f t="shared" si="1559"/>
        <v>-</v>
      </c>
      <c r="JL503" s="56" t="str">
        <f t="shared" si="1560"/>
        <v>-</v>
      </c>
      <c r="JM503" s="56" t="str">
        <f t="shared" si="1561"/>
        <v>-</v>
      </c>
      <c r="JN503" s="56" t="str">
        <f t="shared" si="1562"/>
        <v>-</v>
      </c>
      <c r="JO503" s="56" t="str">
        <f t="shared" si="1563"/>
        <v>-</v>
      </c>
      <c r="JP503" s="56" t="str">
        <f t="shared" si="1564"/>
        <v>-</v>
      </c>
      <c r="JQ503" s="56" t="str">
        <f t="shared" si="1565"/>
        <v>-</v>
      </c>
      <c r="JR503" s="56" t="str">
        <f t="shared" si="1566"/>
        <v>-</v>
      </c>
      <c r="JS503" s="56" t="str">
        <f t="shared" si="1567"/>
        <v>-</v>
      </c>
      <c r="JT503" s="56" t="str">
        <f t="shared" si="1568"/>
        <v>-</v>
      </c>
      <c r="JU503" s="56" t="str">
        <f t="shared" si="1569"/>
        <v>-</v>
      </c>
      <c r="JV503" s="56" t="str">
        <f t="shared" si="1570"/>
        <v>-</v>
      </c>
      <c r="JW503" s="56" t="str">
        <f t="shared" si="1571"/>
        <v>-</v>
      </c>
      <c r="JX503" s="56" t="str">
        <f t="shared" si="1572"/>
        <v>-</v>
      </c>
      <c r="JY503" s="56" t="str">
        <f t="shared" si="1573"/>
        <v>-</v>
      </c>
      <c r="JZ503" s="56" t="str">
        <f t="shared" si="1574"/>
        <v>-</v>
      </c>
      <c r="KA503" s="444" t="s">
        <v>1247</v>
      </c>
      <c r="KB503" s="360">
        <f>IF(ISNUMBER(INDEX($EQ$15:$GK$521,$B503,EO$11)),MAX(KB$14:KB502)+1,0)</f>
        <v>0</v>
      </c>
      <c r="KC503" s="360" t="str">
        <f t="shared" si="1672"/>
        <v/>
      </c>
      <c r="KD503" s="373" t="s">
        <v>2</v>
      </c>
      <c r="KE503" s="215"/>
      <c r="KF503" s="60"/>
      <c r="KG503" s="60"/>
      <c r="KH503" s="60"/>
      <c r="KI503" s="60"/>
      <c r="KJ503" s="60"/>
      <c r="KK503" s="60"/>
      <c r="KL503" s="60"/>
      <c r="KM503" s="60"/>
      <c r="KN503" s="60"/>
      <c r="KO503" s="60"/>
      <c r="KP503" s="60"/>
      <c r="KQ503" s="60"/>
      <c r="KR503" s="60"/>
      <c r="KS503" s="60"/>
      <c r="KT503" s="60"/>
      <c r="KU503" s="60"/>
      <c r="KV503" s="60"/>
      <c r="KW503" s="60"/>
      <c r="KX503" s="60"/>
      <c r="KY503" s="60"/>
      <c r="KZ503" s="283" t="str">
        <f t="shared" si="1575"/>
        <v/>
      </c>
      <c r="LA503" s="26"/>
      <c r="LB503" s="18"/>
      <c r="LC503" s="18"/>
      <c r="LD503" s="18"/>
      <c r="LE503" s="18"/>
      <c r="LF503" s="18"/>
      <c r="LG503" s="18"/>
      <c r="LH503" s="18"/>
      <c r="LI503" s="18"/>
      <c r="LJ503" s="18"/>
      <c r="LK503" s="18"/>
      <c r="LL503" s="18"/>
      <c r="LM503" s="18"/>
      <c r="LN503" s="63"/>
      <c r="LO503" s="251">
        <f t="shared" si="1576"/>
        <v>0</v>
      </c>
      <c r="LP503" s="251">
        <f t="shared" si="1577"/>
        <v>0</v>
      </c>
      <c r="LQ503" s="251">
        <f t="shared" si="1578"/>
        <v>0</v>
      </c>
      <c r="LR503" s="251">
        <f t="shared" si="1579"/>
        <v>0</v>
      </c>
      <c r="LS503" s="251">
        <f t="shared" si="1580"/>
        <v>0</v>
      </c>
      <c r="LT503" s="251">
        <f t="shared" si="1581"/>
        <v>0</v>
      </c>
      <c r="LU503" s="251">
        <f t="shared" si="1582"/>
        <v>0</v>
      </c>
      <c r="LV503" s="251">
        <f t="shared" si="1583"/>
        <v>0</v>
      </c>
      <c r="LW503" s="251">
        <f t="shared" si="1584"/>
        <v>0</v>
      </c>
      <c r="LX503" s="251">
        <f t="shared" si="1585"/>
        <v>0</v>
      </c>
      <c r="LY503" s="251">
        <f t="shared" si="1586"/>
        <v>0</v>
      </c>
      <c r="LZ503" s="251">
        <f t="shared" si="1587"/>
        <v>0</v>
      </c>
      <c r="MA503" s="63" t="str">
        <f t="shared" si="1588"/>
        <v/>
      </c>
      <c r="MB503" s="63" t="str">
        <f t="shared" si="1480"/>
        <v/>
      </c>
      <c r="MC503" s="63">
        <f t="shared" si="1481"/>
        <v>489</v>
      </c>
      <c r="MD503" s="63" t="str">
        <f t="shared" si="1482"/>
        <v/>
      </c>
      <c r="ME503" s="63" t="str">
        <f t="shared" si="1483"/>
        <v/>
      </c>
      <c r="MF503" s="315" t="str">
        <f t="shared" si="1589"/>
        <v/>
      </c>
      <c r="MG503" s="315">
        <f>IF(ISNUMBER(MATCH(EO503,$ME$15:$ME$520,0)),0,MAX(MG$14:MG502)+1)</f>
        <v>0</v>
      </c>
      <c r="MH503" s="315" t="str">
        <f t="shared" si="1590"/>
        <v/>
      </c>
      <c r="MI503" s="369"/>
      <c r="MJ503" s="68"/>
      <c r="MK503" s="18"/>
      <c r="ML503" s="242"/>
      <c r="MM503" s="242"/>
      <c r="MN503" s="59"/>
      <c r="MO503" s="59"/>
      <c r="MP503" s="285"/>
      <c r="MQ503" s="59"/>
      <c r="MR503" s="59"/>
      <c r="MS503" s="285"/>
      <c r="MT503" s="59"/>
      <c r="MU503" s="285"/>
      <c r="MV503" s="59"/>
      <c r="MW503" s="59"/>
      <c r="MX503" s="59"/>
      <c r="MY503" s="59"/>
      <c r="MZ503" s="59"/>
      <c r="NA503" s="59"/>
      <c r="NB503" s="59"/>
      <c r="NC503" s="59"/>
      <c r="ND503" s="59"/>
      <c r="NE503" s="59"/>
      <c r="NF503" s="59"/>
      <c r="NG503" s="59"/>
      <c r="NH503" s="59"/>
      <c r="NI503" s="59"/>
      <c r="NJ503" s="59"/>
      <c r="NK503" s="59"/>
      <c r="NL503" s="454"/>
      <c r="NM503" s="454"/>
      <c r="NN503" s="59"/>
      <c r="NO503" s="18"/>
      <c r="NP503" s="18"/>
      <c r="NQ503" s="18"/>
      <c r="NR503" s="18"/>
      <c r="NS503" s="18"/>
      <c r="NT503" s="18"/>
      <c r="NU503" s="18"/>
      <c r="NV503" s="18"/>
      <c r="NW503" s="18"/>
      <c r="NX503" s="18"/>
      <c r="NY503" s="18"/>
      <c r="NZ503" s="18"/>
      <c r="OA503" s="18"/>
      <c r="OB503" s="18"/>
      <c r="OC503" s="18"/>
      <c r="OZ503" s="59"/>
      <c r="PA503" s="251" t="str">
        <f t="shared" si="1591"/>
        <v/>
      </c>
      <c r="PB503" s="251" t="str">
        <f t="shared" si="1592"/>
        <v/>
      </c>
      <c r="PC503" s="251" t="str">
        <f t="shared" si="1593"/>
        <v/>
      </c>
      <c r="PD503" s="251" t="str">
        <f t="shared" si="1594"/>
        <v/>
      </c>
      <c r="PE503" s="251" t="str">
        <f t="shared" si="1595"/>
        <v/>
      </c>
      <c r="PF503" s="251" t="str">
        <f t="shared" si="1596"/>
        <v/>
      </c>
      <c r="PG503" s="251" t="str">
        <f t="shared" si="1597"/>
        <v/>
      </c>
      <c r="PH503" s="251" t="str">
        <f t="shared" si="1598"/>
        <v/>
      </c>
      <c r="PI503" s="251" t="str">
        <f t="shared" si="1599"/>
        <v/>
      </c>
      <c r="PJ503" s="251" t="str">
        <f t="shared" si="1600"/>
        <v/>
      </c>
      <c r="PK503" s="251" t="str">
        <f t="shared" si="1601"/>
        <v/>
      </c>
      <c r="PL503" s="251" t="str">
        <f t="shared" si="1602"/>
        <v/>
      </c>
      <c r="PM503" s="251" t="str">
        <f t="shared" si="1603"/>
        <v/>
      </c>
      <c r="PN503" s="251" t="str">
        <f t="shared" si="1604"/>
        <v/>
      </c>
      <c r="PO503" s="251" t="str">
        <f t="shared" si="1605"/>
        <v/>
      </c>
      <c r="PP503" s="251" t="str">
        <f t="shared" si="1606"/>
        <v/>
      </c>
      <c r="PQ503" s="251" t="str">
        <f t="shared" si="1607"/>
        <v/>
      </c>
      <c r="PR503" s="251" t="str">
        <f t="shared" si="1608"/>
        <v/>
      </c>
      <c r="PS503" s="251" t="str">
        <f t="shared" si="1609"/>
        <v/>
      </c>
      <c r="PT503" s="251" t="str">
        <f t="shared" si="1610"/>
        <v/>
      </c>
      <c r="PU503" s="251" t="str">
        <f t="shared" si="1611"/>
        <v/>
      </c>
      <c r="PV503" s="251" t="str">
        <f t="shared" si="1612"/>
        <v/>
      </c>
      <c r="PW503" s="251" t="str">
        <f t="shared" si="1613"/>
        <v/>
      </c>
      <c r="PX503" s="251" t="str">
        <f t="shared" si="1614"/>
        <v/>
      </c>
      <c r="PY503" s="251" t="str">
        <f t="shared" si="1615"/>
        <v/>
      </c>
      <c r="PZ503" s="251" t="str">
        <f t="shared" si="1616"/>
        <v/>
      </c>
      <c r="QA503" s="251" t="str">
        <f t="shared" si="1617"/>
        <v/>
      </c>
      <c r="QB503" s="251" t="str">
        <f t="shared" si="1618"/>
        <v/>
      </c>
      <c r="QC503" s="251" t="str">
        <f t="shared" si="1619"/>
        <v/>
      </c>
      <c r="QD503" s="251" t="str">
        <f t="shared" si="1620"/>
        <v/>
      </c>
      <c r="QE503" s="251" t="str">
        <f t="shared" si="1621"/>
        <v/>
      </c>
      <c r="QF503" s="63">
        <f t="shared" si="1622"/>
        <v>0</v>
      </c>
      <c r="QG503" s="59"/>
      <c r="QH503" s="59"/>
      <c r="QI503" s="59"/>
      <c r="QJ503" s="59"/>
      <c r="QK503" s="59"/>
      <c r="QL503" s="59"/>
      <c r="QM503" s="59"/>
      <c r="QN503" s="59"/>
    </row>
    <row r="504" spans="1:456" ht="6.75" customHeight="1" x14ac:dyDescent="0.25">
      <c r="A504" s="68"/>
      <c r="B504" s="389" t="str">
        <f t="shared" si="1484"/>
        <v/>
      </c>
      <c r="C504" s="72"/>
      <c r="D504" s="188"/>
      <c r="E504" s="59"/>
      <c r="F504" s="229"/>
      <c r="G504" s="295"/>
      <c r="H504" s="295"/>
      <c r="I504" s="229"/>
      <c r="J504" s="295"/>
      <c r="K504" s="295"/>
      <c r="L504" s="229"/>
      <c r="M504" s="295"/>
      <c r="N504" s="295"/>
      <c r="O504" s="229"/>
      <c r="P504" s="295"/>
      <c r="Q504" s="295"/>
      <c r="R504" s="229"/>
      <c r="S504" s="230"/>
      <c r="T504" s="231"/>
      <c r="U504" s="229"/>
      <c r="V504" s="230"/>
      <c r="W504" s="231"/>
      <c r="X504" s="229"/>
      <c r="Y504" s="230"/>
      <c r="Z504" s="231"/>
      <c r="AA504" s="229"/>
      <c r="AB504" s="295"/>
      <c r="AC504" s="295"/>
      <c r="AD504" s="229"/>
      <c r="AE504" s="295"/>
      <c r="AF504" s="295"/>
      <c r="AG504" s="229"/>
      <c r="AH504" s="295"/>
      <c r="AI504" s="295"/>
      <c r="AJ504" s="229"/>
      <c r="AK504" s="295"/>
      <c r="AL504" s="295"/>
      <c r="AM504" s="229"/>
      <c r="AN504" s="295"/>
      <c r="AO504" s="295"/>
      <c r="AP504" s="243"/>
      <c r="AQ504" s="295"/>
      <c r="AR504" s="290"/>
      <c r="AS504" s="243"/>
      <c r="AT504" s="295"/>
      <c r="AU504" s="290"/>
      <c r="AV504" s="229"/>
      <c r="AW504" s="230"/>
      <c r="AX504" s="231"/>
      <c r="AY504" s="229"/>
      <c r="AZ504" s="230"/>
      <c r="BA504" s="231"/>
      <c r="BB504" s="229"/>
      <c r="BC504" s="230"/>
      <c r="BD504" s="231"/>
      <c r="BE504" s="229"/>
      <c r="BF504" s="230"/>
      <c r="BG504" s="231"/>
      <c r="BH504" s="229"/>
      <c r="BI504" s="230"/>
      <c r="BJ504" s="231"/>
      <c r="BK504" s="243"/>
      <c r="BL504" s="230"/>
      <c r="BM504" s="231"/>
      <c r="BN504" s="243"/>
      <c r="BO504" s="230"/>
      <c r="BP504" s="231"/>
      <c r="BQ504" s="229"/>
      <c r="BR504" s="230"/>
      <c r="BS504" s="231"/>
      <c r="BT504" s="229"/>
      <c r="BU504" s="230"/>
      <c r="BV504" s="231"/>
      <c r="BW504" s="229"/>
      <c r="BX504" s="230"/>
      <c r="BY504" s="231"/>
      <c r="BZ504" s="229"/>
      <c r="CA504" s="230"/>
      <c r="CB504" s="231"/>
      <c r="CC504" s="229"/>
      <c r="CD504" s="230"/>
      <c r="CE504" s="231"/>
      <c r="CF504" s="331"/>
      <c r="CG504" s="332"/>
      <c r="CH504" s="385"/>
      <c r="CI504" s="331"/>
      <c r="CJ504" s="332"/>
      <c r="CK504" s="385"/>
      <c r="CL504" s="243"/>
      <c r="CM504" s="230"/>
      <c r="CN504" s="354"/>
      <c r="CO504" s="243"/>
      <c r="CP504" s="230"/>
      <c r="CQ504" s="231"/>
      <c r="CR504" s="331"/>
      <c r="CS504" s="332"/>
      <c r="CT504" s="333"/>
      <c r="CU504" s="229"/>
      <c r="CV504" s="230"/>
      <c r="CW504" s="231"/>
      <c r="CX504" s="331"/>
      <c r="CY504" s="332"/>
      <c r="CZ504" s="333"/>
      <c r="DA504" s="331"/>
      <c r="DB504" s="332"/>
      <c r="DC504" s="333"/>
      <c r="DD504" s="331"/>
      <c r="DE504" s="332"/>
      <c r="DF504" s="333"/>
      <c r="DG504" s="331"/>
      <c r="DH504" s="332"/>
      <c r="DI504" s="333"/>
      <c r="DJ504" s="229"/>
      <c r="DK504" s="230"/>
      <c r="DL504" s="231"/>
      <c r="DM504" s="229"/>
      <c r="DN504" s="230"/>
      <c r="DO504" s="231"/>
      <c r="DP504" s="331"/>
      <c r="DQ504" s="332"/>
      <c r="DR504" s="333"/>
      <c r="DS504" s="331"/>
      <c r="DT504" s="332"/>
      <c r="DU504" s="333"/>
      <c r="DV504" s="331"/>
      <c r="DW504" s="332"/>
      <c r="DX504" s="333"/>
      <c r="DY504" s="331"/>
      <c r="DZ504" s="332"/>
      <c r="EA504" s="333"/>
      <c r="EB504" s="331"/>
      <c r="EC504" s="332"/>
      <c r="ED504" s="333"/>
      <c r="EE504" s="331"/>
      <c r="EF504" s="332"/>
      <c r="EG504" s="333"/>
      <c r="EH504" s="229"/>
      <c r="EI504" s="230"/>
      <c r="EJ504" s="231"/>
      <c r="EK504" s="229"/>
      <c r="EL504" s="230"/>
      <c r="EM504" s="231"/>
      <c r="EN504" s="244"/>
      <c r="EO504" s="269" t="str">
        <f t="shared" si="1485"/>
        <v/>
      </c>
      <c r="EP504" s="444" t="s">
        <v>1247</v>
      </c>
      <c r="EQ504" s="360" t="str">
        <f t="shared" si="1623"/>
        <v/>
      </c>
      <c r="ER504" s="360" t="str">
        <f t="shared" si="1624"/>
        <v/>
      </c>
      <c r="ES504" s="360" t="str">
        <f t="shared" si="1625"/>
        <v/>
      </c>
      <c r="ET504" s="360" t="str">
        <f t="shared" si="1626"/>
        <v/>
      </c>
      <c r="EU504" s="360" t="str">
        <f t="shared" si="1627"/>
        <v/>
      </c>
      <c r="EV504" s="360" t="str">
        <f t="shared" si="1628"/>
        <v/>
      </c>
      <c r="EW504" s="360" t="str">
        <f t="shared" si="1629"/>
        <v/>
      </c>
      <c r="EX504" s="360" t="str">
        <f t="shared" si="1630"/>
        <v/>
      </c>
      <c r="EY504" s="360" t="str">
        <f t="shared" si="1631"/>
        <v/>
      </c>
      <c r="EZ504" s="360" t="str">
        <f t="shared" si="1632"/>
        <v/>
      </c>
      <c r="FA504" s="360" t="str">
        <f t="shared" si="1633"/>
        <v/>
      </c>
      <c r="FB504" s="360" t="str">
        <f t="shared" si="1634"/>
        <v/>
      </c>
      <c r="FC504" s="360" t="str">
        <f t="shared" si="1635"/>
        <v/>
      </c>
      <c r="FD504" s="360" t="str">
        <f t="shared" si="1636"/>
        <v/>
      </c>
      <c r="FE504" s="360" t="str">
        <f t="shared" si="1637"/>
        <v/>
      </c>
      <c r="FF504" s="360" t="str">
        <f t="shared" si="1638"/>
        <v/>
      </c>
      <c r="FG504" s="360" t="str">
        <f t="shared" si="1639"/>
        <v/>
      </c>
      <c r="FH504" s="360" t="str">
        <f t="shared" si="1640"/>
        <v/>
      </c>
      <c r="FI504" s="360" t="str">
        <f t="shared" si="1641"/>
        <v/>
      </c>
      <c r="FJ504" s="360" t="str">
        <f t="shared" si="1642"/>
        <v/>
      </c>
      <c r="FK504" s="360" t="str">
        <f t="shared" si="1643"/>
        <v/>
      </c>
      <c r="FL504" s="360" t="str">
        <f t="shared" si="1644"/>
        <v/>
      </c>
      <c r="FM504" s="360" t="str">
        <f t="shared" si="1645"/>
        <v/>
      </c>
      <c r="FN504" s="360" t="str">
        <f t="shared" si="1646"/>
        <v/>
      </c>
      <c r="FO504" s="360" t="str">
        <f t="shared" si="1647"/>
        <v/>
      </c>
      <c r="FP504" s="360" t="str">
        <f t="shared" si="1648"/>
        <v/>
      </c>
      <c r="FQ504" s="360" t="str">
        <f t="shared" si="1649"/>
        <v/>
      </c>
      <c r="FR504" s="360" t="str">
        <f t="shared" si="1650"/>
        <v/>
      </c>
      <c r="FS504" s="360" t="str">
        <f t="shared" si="1651"/>
        <v/>
      </c>
      <c r="FT504" s="360" t="str">
        <f t="shared" si="1486"/>
        <v/>
      </c>
      <c r="FU504" s="360" t="str">
        <f t="shared" si="1652"/>
        <v/>
      </c>
      <c r="FV504" s="360" t="str">
        <f t="shared" si="1653"/>
        <v/>
      </c>
      <c r="FW504" s="360" t="str">
        <f t="shared" si="1654"/>
        <v/>
      </c>
      <c r="FX504" s="360" t="str">
        <f t="shared" si="1655"/>
        <v/>
      </c>
      <c r="FY504" s="360" t="str">
        <f t="shared" si="1656"/>
        <v/>
      </c>
      <c r="FZ504" s="360" t="str">
        <f t="shared" si="1657"/>
        <v/>
      </c>
      <c r="GA504" s="360" t="str">
        <f t="shared" si="1658"/>
        <v/>
      </c>
      <c r="GB504" s="360" t="str">
        <f t="shared" si="1659"/>
        <v/>
      </c>
      <c r="GC504" s="360" t="str">
        <f t="shared" si="1660"/>
        <v/>
      </c>
      <c r="GD504" s="360" t="str">
        <f t="shared" si="1661"/>
        <v/>
      </c>
      <c r="GE504" s="360" t="str">
        <f t="shared" si="1662"/>
        <v/>
      </c>
      <c r="GF504" s="360" t="str">
        <f t="shared" si="1663"/>
        <v/>
      </c>
      <c r="GG504" s="360" t="str">
        <f t="shared" si="1664"/>
        <v/>
      </c>
      <c r="GH504" s="360" t="str">
        <f t="shared" si="1665"/>
        <v/>
      </c>
      <c r="GI504" s="360" t="str">
        <f t="shared" si="1666"/>
        <v/>
      </c>
      <c r="GJ504" s="360" t="str">
        <f t="shared" si="1667"/>
        <v/>
      </c>
      <c r="GK504" s="444" t="s">
        <v>1247</v>
      </c>
      <c r="GL504" s="361" t="str">
        <f t="shared" si="1487"/>
        <v>-</v>
      </c>
      <c r="GM504" s="361" t="str">
        <f t="shared" si="1488"/>
        <v>-</v>
      </c>
      <c r="GN504" s="361" t="str">
        <f t="shared" si="1489"/>
        <v>-</v>
      </c>
      <c r="GO504" s="361" t="str">
        <f t="shared" si="1490"/>
        <v>-</v>
      </c>
      <c r="GP504" s="361" t="str">
        <f t="shared" si="1491"/>
        <v>-</v>
      </c>
      <c r="GQ504" s="361" t="str">
        <f t="shared" si="1492"/>
        <v>-</v>
      </c>
      <c r="GR504" s="361" t="str">
        <f t="shared" si="1493"/>
        <v>-</v>
      </c>
      <c r="GS504" s="361" t="str">
        <f t="shared" si="1494"/>
        <v>-</v>
      </c>
      <c r="GT504" s="361" t="str">
        <f t="shared" si="1495"/>
        <v>-</v>
      </c>
      <c r="GU504" s="361" t="str">
        <f t="shared" si="1496"/>
        <v>-</v>
      </c>
      <c r="GV504" s="361" t="str">
        <f t="shared" si="1497"/>
        <v>-</v>
      </c>
      <c r="GW504" s="361" t="str">
        <f t="shared" si="1498"/>
        <v>-</v>
      </c>
      <c r="GX504" s="361" t="str">
        <f t="shared" si="1499"/>
        <v>-</v>
      </c>
      <c r="GY504" s="361" t="str">
        <f t="shared" si="1500"/>
        <v>-</v>
      </c>
      <c r="GZ504" s="361" t="str">
        <f t="shared" si="1501"/>
        <v>-</v>
      </c>
      <c r="HA504" s="361" t="str">
        <f t="shared" si="1502"/>
        <v>-</v>
      </c>
      <c r="HB504" s="361" t="str">
        <f t="shared" si="1503"/>
        <v>-</v>
      </c>
      <c r="HC504" s="361" t="str">
        <f t="shared" si="1504"/>
        <v>-</v>
      </c>
      <c r="HD504" s="361" t="str">
        <f t="shared" si="1505"/>
        <v>-</v>
      </c>
      <c r="HE504" s="361" t="str">
        <f t="shared" si="1506"/>
        <v>-</v>
      </c>
      <c r="HF504" s="361" t="str">
        <f t="shared" si="1507"/>
        <v>-</v>
      </c>
      <c r="HG504" s="361" t="str">
        <f t="shared" si="1508"/>
        <v>-</v>
      </c>
      <c r="HH504" s="361" t="str">
        <f t="shared" si="1509"/>
        <v>-</v>
      </c>
      <c r="HI504" s="361" t="str">
        <f t="shared" si="1510"/>
        <v>-</v>
      </c>
      <c r="HJ504" s="361" t="str">
        <f t="shared" si="1511"/>
        <v>-</v>
      </c>
      <c r="HK504" s="361" t="str">
        <f t="shared" si="1512"/>
        <v>-</v>
      </c>
      <c r="HL504" s="361" t="str">
        <f t="shared" si="1513"/>
        <v>-</v>
      </c>
      <c r="HM504" s="361" t="str">
        <f t="shared" si="1514"/>
        <v>-</v>
      </c>
      <c r="HN504" s="361" t="str">
        <f t="shared" si="1515"/>
        <v>-</v>
      </c>
      <c r="HO504" s="361" t="str">
        <f t="shared" si="1516"/>
        <v>-</v>
      </c>
      <c r="HP504" s="361" t="str">
        <f t="shared" si="1517"/>
        <v>-</v>
      </c>
      <c r="HQ504" s="361" t="str">
        <f t="shared" si="1518"/>
        <v>-</v>
      </c>
      <c r="HR504" s="361" t="str">
        <f t="shared" si="1519"/>
        <v>-</v>
      </c>
      <c r="HS504" s="361" t="str">
        <f t="shared" si="1520"/>
        <v>-</v>
      </c>
      <c r="HT504" s="361" t="str">
        <f t="shared" si="1521"/>
        <v>-</v>
      </c>
      <c r="HU504" s="361" t="str">
        <f t="shared" si="1522"/>
        <v>-</v>
      </c>
      <c r="HV504" s="361" t="str">
        <f t="shared" si="1523"/>
        <v>-</v>
      </c>
      <c r="HW504" s="361" t="str">
        <f t="shared" si="1524"/>
        <v>-</v>
      </c>
      <c r="HX504" s="361" t="str">
        <f t="shared" si="1525"/>
        <v>-</v>
      </c>
      <c r="HY504" s="361" t="str">
        <f t="shared" si="1526"/>
        <v>-</v>
      </c>
      <c r="HZ504" s="361" t="str">
        <f t="shared" si="1527"/>
        <v>-</v>
      </c>
      <c r="IA504" s="361" t="str">
        <f t="shared" si="1528"/>
        <v>-</v>
      </c>
      <c r="IB504" s="361" t="str">
        <f t="shared" si="1529"/>
        <v>-</v>
      </c>
      <c r="IC504" s="361" t="str">
        <f t="shared" si="1530"/>
        <v>-</v>
      </c>
      <c r="ID504" s="361" t="str">
        <f t="shared" si="1531"/>
        <v>-</v>
      </c>
      <c r="IE504" s="361" t="str">
        <f t="shared" si="1532"/>
        <v>-</v>
      </c>
      <c r="IF504" s="444" t="s">
        <v>1247</v>
      </c>
      <c r="IG504" s="56" t="str">
        <f t="shared" si="1668"/>
        <v>-</v>
      </c>
      <c r="IH504" s="56" t="str">
        <f t="shared" si="1669"/>
        <v>-</v>
      </c>
      <c r="II504" s="56" t="str">
        <f t="shared" si="1670"/>
        <v>-</v>
      </c>
      <c r="IJ504" s="56" t="str">
        <f t="shared" si="1671"/>
        <v>-</v>
      </c>
      <c r="IK504" s="56" t="str">
        <f t="shared" si="1533"/>
        <v>-</v>
      </c>
      <c r="IL504" s="56" t="str">
        <f t="shared" si="1534"/>
        <v>-</v>
      </c>
      <c r="IM504" s="56" t="str">
        <f t="shared" si="1535"/>
        <v>-</v>
      </c>
      <c r="IN504" s="56" t="str">
        <f t="shared" si="1536"/>
        <v>-</v>
      </c>
      <c r="IO504" s="56" t="str">
        <f t="shared" si="1537"/>
        <v>-</v>
      </c>
      <c r="IP504" s="56" t="str">
        <f t="shared" si="1538"/>
        <v>-</v>
      </c>
      <c r="IQ504" s="56" t="str">
        <f t="shared" si="1539"/>
        <v>-</v>
      </c>
      <c r="IR504" s="56" t="str">
        <f t="shared" si="1540"/>
        <v>-</v>
      </c>
      <c r="IS504" s="56" t="str">
        <f t="shared" si="1541"/>
        <v>-</v>
      </c>
      <c r="IT504" s="56" t="str">
        <f t="shared" si="1542"/>
        <v>-</v>
      </c>
      <c r="IU504" s="56" t="str">
        <f t="shared" si="1543"/>
        <v>-</v>
      </c>
      <c r="IV504" s="56" t="str">
        <f t="shared" si="1544"/>
        <v>-</v>
      </c>
      <c r="IW504" s="56" t="str">
        <f t="shared" si="1545"/>
        <v>-</v>
      </c>
      <c r="IX504" s="56" t="str">
        <f t="shared" si="1546"/>
        <v>-</v>
      </c>
      <c r="IY504" s="56" t="str">
        <f t="shared" si="1547"/>
        <v>-</v>
      </c>
      <c r="IZ504" s="56" t="str">
        <f t="shared" si="1548"/>
        <v>-</v>
      </c>
      <c r="JA504" s="56" t="str">
        <f t="shared" si="1549"/>
        <v>-</v>
      </c>
      <c r="JB504" s="56" t="str">
        <f t="shared" si="1550"/>
        <v>-</v>
      </c>
      <c r="JC504" s="56" t="str">
        <f t="shared" si="1551"/>
        <v>-</v>
      </c>
      <c r="JD504" s="56" t="str">
        <f t="shared" si="1552"/>
        <v>-</v>
      </c>
      <c r="JE504" s="56" t="str">
        <f t="shared" si="1553"/>
        <v>-</v>
      </c>
      <c r="JF504" s="56" t="str">
        <f t="shared" si="1554"/>
        <v>-</v>
      </c>
      <c r="JG504" s="56" t="str">
        <f t="shared" si="1555"/>
        <v>-</v>
      </c>
      <c r="JH504" s="56" t="str">
        <f t="shared" si="1556"/>
        <v>-</v>
      </c>
      <c r="JI504" s="56" t="str">
        <f t="shared" si="1557"/>
        <v>-</v>
      </c>
      <c r="JJ504" s="56" t="str">
        <f t="shared" si="1558"/>
        <v>-</v>
      </c>
      <c r="JK504" s="56" t="str">
        <f t="shared" si="1559"/>
        <v>-</v>
      </c>
      <c r="JL504" s="56" t="str">
        <f t="shared" si="1560"/>
        <v>-</v>
      </c>
      <c r="JM504" s="56" t="str">
        <f t="shared" si="1561"/>
        <v>-</v>
      </c>
      <c r="JN504" s="56" t="str">
        <f t="shared" si="1562"/>
        <v>-</v>
      </c>
      <c r="JO504" s="56" t="str">
        <f t="shared" si="1563"/>
        <v>-</v>
      </c>
      <c r="JP504" s="56" t="str">
        <f t="shared" si="1564"/>
        <v>-</v>
      </c>
      <c r="JQ504" s="56" t="str">
        <f t="shared" si="1565"/>
        <v>-</v>
      </c>
      <c r="JR504" s="56" t="str">
        <f t="shared" si="1566"/>
        <v>-</v>
      </c>
      <c r="JS504" s="56" t="str">
        <f t="shared" si="1567"/>
        <v>-</v>
      </c>
      <c r="JT504" s="56" t="str">
        <f t="shared" si="1568"/>
        <v>-</v>
      </c>
      <c r="JU504" s="56" t="str">
        <f t="shared" si="1569"/>
        <v>-</v>
      </c>
      <c r="JV504" s="56" t="str">
        <f t="shared" si="1570"/>
        <v>-</v>
      </c>
      <c r="JW504" s="56" t="str">
        <f t="shared" si="1571"/>
        <v>-</v>
      </c>
      <c r="JX504" s="56" t="str">
        <f t="shared" si="1572"/>
        <v>-</v>
      </c>
      <c r="JY504" s="56" t="str">
        <f t="shared" si="1573"/>
        <v>-</v>
      </c>
      <c r="JZ504" s="56" t="str">
        <f t="shared" si="1574"/>
        <v>-</v>
      </c>
      <c r="KA504" s="444" t="s">
        <v>1247</v>
      </c>
      <c r="KB504" s="360">
        <f>IF(ISNUMBER(INDEX($EQ$15:$GK$521,$B504,EO$11)),MAX(KB$14:KB503)+1,0)</f>
        <v>0</v>
      </c>
      <c r="KC504" s="360" t="str">
        <f t="shared" si="1672"/>
        <v/>
      </c>
      <c r="KD504" s="373" t="s">
        <v>2</v>
      </c>
      <c r="KE504" s="215"/>
      <c r="KF504" s="60"/>
      <c r="KG504" s="60"/>
      <c r="KH504" s="60"/>
      <c r="KI504" s="60"/>
      <c r="KJ504" s="60"/>
      <c r="KK504" s="60"/>
      <c r="KL504" s="60"/>
      <c r="KM504" s="60"/>
      <c r="KN504" s="60"/>
      <c r="KO504" s="60"/>
      <c r="KP504" s="60"/>
      <c r="KQ504" s="60"/>
      <c r="KR504" s="60"/>
      <c r="KS504" s="60"/>
      <c r="KT504" s="60"/>
      <c r="KU504" s="60"/>
      <c r="KV504" s="60"/>
      <c r="KW504" s="60"/>
      <c r="KX504" s="60"/>
      <c r="KY504" s="60"/>
      <c r="KZ504" s="283" t="str">
        <f t="shared" si="1575"/>
        <v/>
      </c>
      <c r="LA504" s="26"/>
      <c r="LB504" s="18"/>
      <c r="LC504" s="18"/>
      <c r="LD504" s="18"/>
      <c r="LE504" s="18"/>
      <c r="LF504" s="18"/>
      <c r="LG504" s="18"/>
      <c r="LH504" s="18"/>
      <c r="LI504" s="18"/>
      <c r="LJ504" s="18"/>
      <c r="LK504" s="18"/>
      <c r="LL504" s="18"/>
      <c r="LM504" s="18"/>
      <c r="LN504" s="63"/>
      <c r="LO504" s="251">
        <f t="shared" si="1576"/>
        <v>0</v>
      </c>
      <c r="LP504" s="251">
        <f t="shared" si="1577"/>
        <v>0</v>
      </c>
      <c r="LQ504" s="251">
        <f t="shared" si="1578"/>
        <v>0</v>
      </c>
      <c r="LR504" s="251">
        <f t="shared" si="1579"/>
        <v>0</v>
      </c>
      <c r="LS504" s="251">
        <f t="shared" si="1580"/>
        <v>0</v>
      </c>
      <c r="LT504" s="251">
        <f t="shared" si="1581"/>
        <v>0</v>
      </c>
      <c r="LU504" s="251">
        <f t="shared" si="1582"/>
        <v>0</v>
      </c>
      <c r="LV504" s="251">
        <f t="shared" si="1583"/>
        <v>0</v>
      </c>
      <c r="LW504" s="251">
        <f t="shared" si="1584"/>
        <v>0</v>
      </c>
      <c r="LX504" s="251">
        <f t="shared" si="1585"/>
        <v>0</v>
      </c>
      <c r="LY504" s="251">
        <f t="shared" si="1586"/>
        <v>0</v>
      </c>
      <c r="LZ504" s="251">
        <f t="shared" si="1587"/>
        <v>0</v>
      </c>
      <c r="MA504" s="63" t="str">
        <f t="shared" si="1588"/>
        <v/>
      </c>
      <c r="MB504" s="63" t="str">
        <f t="shared" si="1480"/>
        <v/>
      </c>
      <c r="MC504" s="63">
        <f t="shared" si="1481"/>
        <v>490</v>
      </c>
      <c r="MD504" s="63" t="str">
        <f t="shared" si="1482"/>
        <v/>
      </c>
      <c r="ME504" s="63" t="str">
        <f t="shared" si="1483"/>
        <v/>
      </c>
      <c r="MF504" s="315" t="str">
        <f t="shared" si="1589"/>
        <v/>
      </c>
      <c r="MG504" s="315">
        <f>IF(ISNUMBER(MATCH(EO504,$ME$15:$ME$520,0)),0,MAX(MG$14:MG503)+1)</f>
        <v>0</v>
      </c>
      <c r="MH504" s="315" t="str">
        <f t="shared" si="1590"/>
        <v/>
      </c>
      <c r="MI504" s="369"/>
      <c r="MJ504" s="68"/>
      <c r="MK504" s="18"/>
      <c r="ML504" s="242"/>
      <c r="MM504" s="242"/>
      <c r="MN504" s="59"/>
      <c r="MO504" s="59"/>
      <c r="MP504" s="285"/>
      <c r="MQ504" s="59"/>
      <c r="MR504" s="59"/>
      <c r="MS504" s="285"/>
      <c r="MT504" s="59"/>
      <c r="MU504" s="285"/>
      <c r="MV504" s="59"/>
      <c r="MW504" s="59"/>
      <c r="MX504" s="59"/>
      <c r="MY504" s="59"/>
      <c r="MZ504" s="59"/>
      <c r="NA504" s="59"/>
      <c r="NB504" s="59"/>
      <c r="NC504" s="59"/>
      <c r="ND504" s="59"/>
      <c r="NE504" s="59"/>
      <c r="NF504" s="59"/>
      <c r="NG504" s="59"/>
      <c r="NH504" s="59"/>
      <c r="NI504" s="59"/>
      <c r="NJ504" s="59"/>
      <c r="NK504" s="59"/>
      <c r="NL504" s="454"/>
      <c r="NM504" s="454"/>
      <c r="NN504" s="59"/>
      <c r="NO504" s="18"/>
      <c r="NP504" s="18"/>
      <c r="NQ504" s="18"/>
      <c r="NR504" s="18"/>
      <c r="NS504" s="18"/>
      <c r="NT504" s="18"/>
      <c r="NU504" s="18"/>
      <c r="NV504" s="18"/>
      <c r="NW504" s="18"/>
      <c r="NX504" s="18"/>
      <c r="NY504" s="18"/>
      <c r="NZ504" s="18"/>
      <c r="OA504" s="18"/>
      <c r="OB504" s="18"/>
      <c r="OC504" s="18"/>
      <c r="OZ504" s="59"/>
      <c r="PA504" s="251" t="str">
        <f t="shared" si="1591"/>
        <v/>
      </c>
      <c r="PB504" s="251" t="str">
        <f t="shared" si="1592"/>
        <v/>
      </c>
      <c r="PC504" s="251" t="str">
        <f t="shared" si="1593"/>
        <v/>
      </c>
      <c r="PD504" s="251" t="str">
        <f t="shared" si="1594"/>
        <v/>
      </c>
      <c r="PE504" s="251" t="str">
        <f t="shared" si="1595"/>
        <v/>
      </c>
      <c r="PF504" s="251" t="str">
        <f t="shared" si="1596"/>
        <v/>
      </c>
      <c r="PG504" s="251" t="str">
        <f t="shared" si="1597"/>
        <v/>
      </c>
      <c r="PH504" s="251" t="str">
        <f t="shared" si="1598"/>
        <v/>
      </c>
      <c r="PI504" s="251" t="str">
        <f t="shared" si="1599"/>
        <v/>
      </c>
      <c r="PJ504" s="251" t="str">
        <f t="shared" si="1600"/>
        <v/>
      </c>
      <c r="PK504" s="251" t="str">
        <f t="shared" si="1601"/>
        <v/>
      </c>
      <c r="PL504" s="251" t="str">
        <f t="shared" si="1602"/>
        <v/>
      </c>
      <c r="PM504" s="251" t="str">
        <f t="shared" si="1603"/>
        <v/>
      </c>
      <c r="PN504" s="251" t="str">
        <f t="shared" si="1604"/>
        <v/>
      </c>
      <c r="PO504" s="251" t="str">
        <f t="shared" si="1605"/>
        <v/>
      </c>
      <c r="PP504" s="251" t="str">
        <f t="shared" si="1606"/>
        <v/>
      </c>
      <c r="PQ504" s="251" t="str">
        <f t="shared" si="1607"/>
        <v/>
      </c>
      <c r="PR504" s="251" t="str">
        <f t="shared" si="1608"/>
        <v/>
      </c>
      <c r="PS504" s="251" t="str">
        <f t="shared" si="1609"/>
        <v/>
      </c>
      <c r="PT504" s="251" t="str">
        <f t="shared" si="1610"/>
        <v/>
      </c>
      <c r="PU504" s="251" t="str">
        <f t="shared" si="1611"/>
        <v/>
      </c>
      <c r="PV504" s="251" t="str">
        <f t="shared" si="1612"/>
        <v/>
      </c>
      <c r="PW504" s="251" t="str">
        <f t="shared" si="1613"/>
        <v/>
      </c>
      <c r="PX504" s="251" t="str">
        <f t="shared" si="1614"/>
        <v/>
      </c>
      <c r="PY504" s="251" t="str">
        <f t="shared" si="1615"/>
        <v/>
      </c>
      <c r="PZ504" s="251" t="str">
        <f t="shared" si="1616"/>
        <v/>
      </c>
      <c r="QA504" s="251" t="str">
        <f t="shared" si="1617"/>
        <v/>
      </c>
      <c r="QB504" s="251" t="str">
        <f t="shared" si="1618"/>
        <v/>
      </c>
      <c r="QC504" s="251" t="str">
        <f t="shared" si="1619"/>
        <v/>
      </c>
      <c r="QD504" s="251" t="str">
        <f t="shared" si="1620"/>
        <v/>
      </c>
      <c r="QE504" s="251" t="str">
        <f t="shared" si="1621"/>
        <v/>
      </c>
      <c r="QF504" s="63">
        <f t="shared" si="1622"/>
        <v>0</v>
      </c>
      <c r="QG504" s="59"/>
      <c r="QH504" s="59"/>
      <c r="QI504" s="59"/>
      <c r="QJ504" s="59"/>
      <c r="QK504" s="59"/>
      <c r="QL504" s="59"/>
      <c r="QM504" s="59"/>
      <c r="QN504" s="59"/>
    </row>
    <row r="505" spans="1:456" ht="6.75" customHeight="1" x14ac:dyDescent="0.25">
      <c r="A505" s="68"/>
      <c r="B505" s="389" t="str">
        <f t="shared" si="1484"/>
        <v/>
      </c>
      <c r="C505" s="72"/>
      <c r="D505" s="188"/>
      <c r="E505" s="59"/>
      <c r="F505" s="229"/>
      <c r="G505" s="295"/>
      <c r="H505" s="295"/>
      <c r="I505" s="229"/>
      <c r="J505" s="295"/>
      <c r="K505" s="295"/>
      <c r="L505" s="229"/>
      <c r="M505" s="295"/>
      <c r="N505" s="295"/>
      <c r="O505" s="229"/>
      <c r="P505" s="295"/>
      <c r="Q505" s="295"/>
      <c r="R505" s="229"/>
      <c r="S505" s="230"/>
      <c r="T505" s="231"/>
      <c r="U505" s="229"/>
      <c r="V505" s="230"/>
      <c r="W505" s="231"/>
      <c r="X505" s="229"/>
      <c r="Y505" s="230"/>
      <c r="Z505" s="231"/>
      <c r="AA505" s="229"/>
      <c r="AB505" s="295"/>
      <c r="AC505" s="295"/>
      <c r="AD505" s="229"/>
      <c r="AE505" s="295"/>
      <c r="AF505" s="295"/>
      <c r="AG505" s="229"/>
      <c r="AH505" s="295"/>
      <c r="AI505" s="295"/>
      <c r="AJ505" s="229"/>
      <c r="AK505" s="295"/>
      <c r="AL505" s="295"/>
      <c r="AM505" s="229"/>
      <c r="AN505" s="295"/>
      <c r="AO505" s="295"/>
      <c r="AP505" s="243"/>
      <c r="AQ505" s="295"/>
      <c r="AR505" s="290"/>
      <c r="AS505" s="243"/>
      <c r="AT505" s="295"/>
      <c r="AU505" s="290"/>
      <c r="AV505" s="229"/>
      <c r="AW505" s="230"/>
      <c r="AX505" s="231"/>
      <c r="AY505" s="229"/>
      <c r="AZ505" s="230"/>
      <c r="BA505" s="231"/>
      <c r="BB505" s="229"/>
      <c r="BC505" s="230"/>
      <c r="BD505" s="231"/>
      <c r="BE505" s="229"/>
      <c r="BF505" s="230"/>
      <c r="BG505" s="231"/>
      <c r="BH505" s="229"/>
      <c r="BI505" s="230"/>
      <c r="BJ505" s="231"/>
      <c r="BK505" s="243"/>
      <c r="BL505" s="230"/>
      <c r="BM505" s="231"/>
      <c r="BN505" s="243"/>
      <c r="BO505" s="230"/>
      <c r="BP505" s="231"/>
      <c r="BQ505" s="229"/>
      <c r="BR505" s="230"/>
      <c r="BS505" s="231"/>
      <c r="BT505" s="229"/>
      <c r="BU505" s="230"/>
      <c r="BV505" s="231"/>
      <c r="BW505" s="229"/>
      <c r="BX505" s="230"/>
      <c r="BY505" s="231"/>
      <c r="BZ505" s="229"/>
      <c r="CA505" s="230"/>
      <c r="CB505" s="231"/>
      <c r="CC505" s="229"/>
      <c r="CD505" s="230"/>
      <c r="CE505" s="231"/>
      <c r="CF505" s="331"/>
      <c r="CG505" s="332"/>
      <c r="CH505" s="385"/>
      <c r="CI505" s="331"/>
      <c r="CJ505" s="332"/>
      <c r="CK505" s="385"/>
      <c r="CL505" s="243"/>
      <c r="CM505" s="230"/>
      <c r="CN505" s="354"/>
      <c r="CO505" s="243"/>
      <c r="CP505" s="230"/>
      <c r="CQ505" s="231"/>
      <c r="CR505" s="331"/>
      <c r="CS505" s="332"/>
      <c r="CT505" s="333"/>
      <c r="CU505" s="229"/>
      <c r="CV505" s="230"/>
      <c r="CW505" s="231"/>
      <c r="CX505" s="331"/>
      <c r="CY505" s="332"/>
      <c r="CZ505" s="333"/>
      <c r="DA505" s="331"/>
      <c r="DB505" s="332"/>
      <c r="DC505" s="333"/>
      <c r="DD505" s="331"/>
      <c r="DE505" s="332"/>
      <c r="DF505" s="333"/>
      <c r="DG505" s="331"/>
      <c r="DH505" s="332"/>
      <c r="DI505" s="333"/>
      <c r="DJ505" s="229"/>
      <c r="DK505" s="230"/>
      <c r="DL505" s="231"/>
      <c r="DM505" s="229"/>
      <c r="DN505" s="230"/>
      <c r="DO505" s="231"/>
      <c r="DP505" s="331"/>
      <c r="DQ505" s="332"/>
      <c r="DR505" s="333"/>
      <c r="DS505" s="331"/>
      <c r="DT505" s="332"/>
      <c r="DU505" s="333"/>
      <c r="DV505" s="331"/>
      <c r="DW505" s="332"/>
      <c r="DX505" s="333"/>
      <c r="DY505" s="331"/>
      <c r="DZ505" s="332"/>
      <c r="EA505" s="333"/>
      <c r="EB505" s="331"/>
      <c r="EC505" s="332"/>
      <c r="ED505" s="333"/>
      <c r="EE505" s="331"/>
      <c r="EF505" s="332"/>
      <c r="EG505" s="333"/>
      <c r="EH505" s="229"/>
      <c r="EI505" s="230"/>
      <c r="EJ505" s="231"/>
      <c r="EK505" s="229"/>
      <c r="EL505" s="230"/>
      <c r="EM505" s="231"/>
      <c r="EN505" s="244"/>
      <c r="EO505" s="269" t="str">
        <f t="shared" si="1485"/>
        <v/>
      </c>
      <c r="EP505" s="444" t="s">
        <v>1247</v>
      </c>
      <c r="EQ505" s="360" t="str">
        <f t="shared" si="1623"/>
        <v/>
      </c>
      <c r="ER505" s="360" t="str">
        <f t="shared" si="1624"/>
        <v/>
      </c>
      <c r="ES505" s="360" t="str">
        <f t="shared" si="1625"/>
        <v/>
      </c>
      <c r="ET505" s="360" t="str">
        <f t="shared" si="1626"/>
        <v/>
      </c>
      <c r="EU505" s="360" t="str">
        <f t="shared" si="1627"/>
        <v/>
      </c>
      <c r="EV505" s="360" t="str">
        <f t="shared" si="1628"/>
        <v/>
      </c>
      <c r="EW505" s="360" t="str">
        <f t="shared" si="1629"/>
        <v/>
      </c>
      <c r="EX505" s="360" t="str">
        <f t="shared" si="1630"/>
        <v/>
      </c>
      <c r="EY505" s="360" t="str">
        <f t="shared" si="1631"/>
        <v/>
      </c>
      <c r="EZ505" s="360" t="str">
        <f t="shared" si="1632"/>
        <v/>
      </c>
      <c r="FA505" s="360" t="str">
        <f t="shared" si="1633"/>
        <v/>
      </c>
      <c r="FB505" s="360" t="str">
        <f t="shared" si="1634"/>
        <v/>
      </c>
      <c r="FC505" s="360" t="str">
        <f t="shared" si="1635"/>
        <v/>
      </c>
      <c r="FD505" s="360" t="str">
        <f t="shared" si="1636"/>
        <v/>
      </c>
      <c r="FE505" s="360" t="str">
        <f t="shared" si="1637"/>
        <v/>
      </c>
      <c r="FF505" s="360" t="str">
        <f t="shared" si="1638"/>
        <v/>
      </c>
      <c r="FG505" s="360" t="str">
        <f t="shared" si="1639"/>
        <v/>
      </c>
      <c r="FH505" s="360" t="str">
        <f t="shared" si="1640"/>
        <v/>
      </c>
      <c r="FI505" s="360" t="str">
        <f t="shared" si="1641"/>
        <v/>
      </c>
      <c r="FJ505" s="360" t="str">
        <f t="shared" si="1642"/>
        <v/>
      </c>
      <c r="FK505" s="360" t="str">
        <f t="shared" si="1643"/>
        <v/>
      </c>
      <c r="FL505" s="360" t="str">
        <f t="shared" si="1644"/>
        <v/>
      </c>
      <c r="FM505" s="360" t="str">
        <f t="shared" si="1645"/>
        <v/>
      </c>
      <c r="FN505" s="360" t="str">
        <f t="shared" si="1646"/>
        <v/>
      </c>
      <c r="FO505" s="360" t="str">
        <f t="shared" si="1647"/>
        <v/>
      </c>
      <c r="FP505" s="360" t="str">
        <f t="shared" si="1648"/>
        <v/>
      </c>
      <c r="FQ505" s="360" t="str">
        <f t="shared" si="1649"/>
        <v/>
      </c>
      <c r="FR505" s="360" t="str">
        <f t="shared" si="1650"/>
        <v/>
      </c>
      <c r="FS505" s="360" t="str">
        <f t="shared" si="1651"/>
        <v/>
      </c>
      <c r="FT505" s="360" t="str">
        <f t="shared" si="1486"/>
        <v/>
      </c>
      <c r="FU505" s="360" t="str">
        <f t="shared" si="1652"/>
        <v/>
      </c>
      <c r="FV505" s="360" t="str">
        <f t="shared" si="1653"/>
        <v/>
      </c>
      <c r="FW505" s="360" t="str">
        <f t="shared" si="1654"/>
        <v/>
      </c>
      <c r="FX505" s="360" t="str">
        <f t="shared" si="1655"/>
        <v/>
      </c>
      <c r="FY505" s="360" t="str">
        <f t="shared" si="1656"/>
        <v/>
      </c>
      <c r="FZ505" s="360" t="str">
        <f t="shared" si="1657"/>
        <v/>
      </c>
      <c r="GA505" s="360" t="str">
        <f t="shared" si="1658"/>
        <v/>
      </c>
      <c r="GB505" s="360" t="str">
        <f t="shared" si="1659"/>
        <v/>
      </c>
      <c r="GC505" s="360" t="str">
        <f t="shared" si="1660"/>
        <v/>
      </c>
      <c r="GD505" s="360" t="str">
        <f t="shared" si="1661"/>
        <v/>
      </c>
      <c r="GE505" s="360" t="str">
        <f t="shared" si="1662"/>
        <v/>
      </c>
      <c r="GF505" s="360" t="str">
        <f t="shared" si="1663"/>
        <v/>
      </c>
      <c r="GG505" s="360" t="str">
        <f t="shared" si="1664"/>
        <v/>
      </c>
      <c r="GH505" s="360" t="str">
        <f t="shared" si="1665"/>
        <v/>
      </c>
      <c r="GI505" s="360" t="str">
        <f t="shared" si="1666"/>
        <v/>
      </c>
      <c r="GJ505" s="360" t="str">
        <f t="shared" si="1667"/>
        <v/>
      </c>
      <c r="GK505" s="444" t="s">
        <v>1247</v>
      </c>
      <c r="GL505" s="361" t="str">
        <f t="shared" si="1487"/>
        <v>-</v>
      </c>
      <c r="GM505" s="361" t="str">
        <f t="shared" si="1488"/>
        <v>-</v>
      </c>
      <c r="GN505" s="361" t="str">
        <f t="shared" si="1489"/>
        <v>-</v>
      </c>
      <c r="GO505" s="361" t="str">
        <f t="shared" si="1490"/>
        <v>-</v>
      </c>
      <c r="GP505" s="361" t="str">
        <f t="shared" si="1491"/>
        <v>-</v>
      </c>
      <c r="GQ505" s="361" t="str">
        <f t="shared" si="1492"/>
        <v>-</v>
      </c>
      <c r="GR505" s="361" t="str">
        <f t="shared" si="1493"/>
        <v>-</v>
      </c>
      <c r="GS505" s="361" t="str">
        <f t="shared" si="1494"/>
        <v>-</v>
      </c>
      <c r="GT505" s="361" t="str">
        <f t="shared" si="1495"/>
        <v>-</v>
      </c>
      <c r="GU505" s="361" t="str">
        <f t="shared" si="1496"/>
        <v>-</v>
      </c>
      <c r="GV505" s="361" t="str">
        <f t="shared" si="1497"/>
        <v>-</v>
      </c>
      <c r="GW505" s="361" t="str">
        <f t="shared" si="1498"/>
        <v>-</v>
      </c>
      <c r="GX505" s="361" t="str">
        <f t="shared" si="1499"/>
        <v>-</v>
      </c>
      <c r="GY505" s="361" t="str">
        <f t="shared" si="1500"/>
        <v>-</v>
      </c>
      <c r="GZ505" s="361" t="str">
        <f t="shared" si="1501"/>
        <v>-</v>
      </c>
      <c r="HA505" s="361" t="str">
        <f t="shared" si="1502"/>
        <v>-</v>
      </c>
      <c r="HB505" s="361" t="str">
        <f t="shared" si="1503"/>
        <v>-</v>
      </c>
      <c r="HC505" s="361" t="str">
        <f t="shared" si="1504"/>
        <v>-</v>
      </c>
      <c r="HD505" s="361" t="str">
        <f t="shared" si="1505"/>
        <v>-</v>
      </c>
      <c r="HE505" s="361" t="str">
        <f t="shared" si="1506"/>
        <v>-</v>
      </c>
      <c r="HF505" s="361" t="str">
        <f t="shared" si="1507"/>
        <v>-</v>
      </c>
      <c r="HG505" s="361" t="str">
        <f t="shared" si="1508"/>
        <v>-</v>
      </c>
      <c r="HH505" s="361" t="str">
        <f t="shared" si="1509"/>
        <v>-</v>
      </c>
      <c r="HI505" s="361" t="str">
        <f t="shared" si="1510"/>
        <v>-</v>
      </c>
      <c r="HJ505" s="361" t="str">
        <f t="shared" si="1511"/>
        <v>-</v>
      </c>
      <c r="HK505" s="361" t="str">
        <f t="shared" si="1512"/>
        <v>-</v>
      </c>
      <c r="HL505" s="361" t="str">
        <f t="shared" si="1513"/>
        <v>-</v>
      </c>
      <c r="HM505" s="361" t="str">
        <f t="shared" si="1514"/>
        <v>-</v>
      </c>
      <c r="HN505" s="361" t="str">
        <f t="shared" si="1515"/>
        <v>-</v>
      </c>
      <c r="HO505" s="361" t="str">
        <f t="shared" si="1516"/>
        <v>-</v>
      </c>
      <c r="HP505" s="361" t="str">
        <f t="shared" si="1517"/>
        <v>-</v>
      </c>
      <c r="HQ505" s="361" t="str">
        <f t="shared" si="1518"/>
        <v>-</v>
      </c>
      <c r="HR505" s="361" t="str">
        <f t="shared" si="1519"/>
        <v>-</v>
      </c>
      <c r="HS505" s="361" t="str">
        <f t="shared" si="1520"/>
        <v>-</v>
      </c>
      <c r="HT505" s="361" t="str">
        <f t="shared" si="1521"/>
        <v>-</v>
      </c>
      <c r="HU505" s="361" t="str">
        <f t="shared" si="1522"/>
        <v>-</v>
      </c>
      <c r="HV505" s="361" t="str">
        <f t="shared" si="1523"/>
        <v>-</v>
      </c>
      <c r="HW505" s="361" t="str">
        <f t="shared" si="1524"/>
        <v>-</v>
      </c>
      <c r="HX505" s="361" t="str">
        <f t="shared" si="1525"/>
        <v>-</v>
      </c>
      <c r="HY505" s="361" t="str">
        <f t="shared" si="1526"/>
        <v>-</v>
      </c>
      <c r="HZ505" s="361" t="str">
        <f t="shared" si="1527"/>
        <v>-</v>
      </c>
      <c r="IA505" s="361" t="str">
        <f t="shared" si="1528"/>
        <v>-</v>
      </c>
      <c r="IB505" s="361" t="str">
        <f t="shared" si="1529"/>
        <v>-</v>
      </c>
      <c r="IC505" s="361" t="str">
        <f t="shared" si="1530"/>
        <v>-</v>
      </c>
      <c r="ID505" s="361" t="str">
        <f t="shared" si="1531"/>
        <v>-</v>
      </c>
      <c r="IE505" s="361" t="str">
        <f t="shared" si="1532"/>
        <v>-</v>
      </c>
      <c r="IF505" s="444" t="s">
        <v>1247</v>
      </c>
      <c r="IG505" s="56" t="str">
        <f t="shared" si="1668"/>
        <v>-</v>
      </c>
      <c r="IH505" s="56" t="str">
        <f t="shared" si="1669"/>
        <v>-</v>
      </c>
      <c r="II505" s="56" t="str">
        <f t="shared" si="1670"/>
        <v>-</v>
      </c>
      <c r="IJ505" s="56" t="str">
        <f t="shared" si="1671"/>
        <v>-</v>
      </c>
      <c r="IK505" s="56" t="str">
        <f t="shared" si="1533"/>
        <v>-</v>
      </c>
      <c r="IL505" s="56" t="str">
        <f t="shared" si="1534"/>
        <v>-</v>
      </c>
      <c r="IM505" s="56" t="str">
        <f t="shared" si="1535"/>
        <v>-</v>
      </c>
      <c r="IN505" s="56" t="str">
        <f t="shared" si="1536"/>
        <v>-</v>
      </c>
      <c r="IO505" s="56" t="str">
        <f t="shared" si="1537"/>
        <v>-</v>
      </c>
      <c r="IP505" s="56" t="str">
        <f t="shared" si="1538"/>
        <v>-</v>
      </c>
      <c r="IQ505" s="56" t="str">
        <f t="shared" si="1539"/>
        <v>-</v>
      </c>
      <c r="IR505" s="56" t="str">
        <f t="shared" si="1540"/>
        <v>-</v>
      </c>
      <c r="IS505" s="56" t="str">
        <f t="shared" si="1541"/>
        <v>-</v>
      </c>
      <c r="IT505" s="56" t="str">
        <f t="shared" si="1542"/>
        <v>-</v>
      </c>
      <c r="IU505" s="56" t="str">
        <f t="shared" si="1543"/>
        <v>-</v>
      </c>
      <c r="IV505" s="56" t="str">
        <f t="shared" si="1544"/>
        <v>-</v>
      </c>
      <c r="IW505" s="56" t="str">
        <f t="shared" si="1545"/>
        <v>-</v>
      </c>
      <c r="IX505" s="56" t="str">
        <f t="shared" si="1546"/>
        <v>-</v>
      </c>
      <c r="IY505" s="56" t="str">
        <f t="shared" si="1547"/>
        <v>-</v>
      </c>
      <c r="IZ505" s="56" t="str">
        <f t="shared" si="1548"/>
        <v>-</v>
      </c>
      <c r="JA505" s="56" t="str">
        <f t="shared" si="1549"/>
        <v>-</v>
      </c>
      <c r="JB505" s="56" t="str">
        <f t="shared" si="1550"/>
        <v>-</v>
      </c>
      <c r="JC505" s="56" t="str">
        <f t="shared" si="1551"/>
        <v>-</v>
      </c>
      <c r="JD505" s="56" t="str">
        <f t="shared" si="1552"/>
        <v>-</v>
      </c>
      <c r="JE505" s="56" t="str">
        <f t="shared" si="1553"/>
        <v>-</v>
      </c>
      <c r="JF505" s="56" t="str">
        <f t="shared" si="1554"/>
        <v>-</v>
      </c>
      <c r="JG505" s="56" t="str">
        <f t="shared" si="1555"/>
        <v>-</v>
      </c>
      <c r="JH505" s="56" t="str">
        <f t="shared" si="1556"/>
        <v>-</v>
      </c>
      <c r="JI505" s="56" t="str">
        <f t="shared" si="1557"/>
        <v>-</v>
      </c>
      <c r="JJ505" s="56" t="str">
        <f t="shared" si="1558"/>
        <v>-</v>
      </c>
      <c r="JK505" s="56" t="str">
        <f t="shared" si="1559"/>
        <v>-</v>
      </c>
      <c r="JL505" s="56" t="str">
        <f t="shared" si="1560"/>
        <v>-</v>
      </c>
      <c r="JM505" s="56" t="str">
        <f t="shared" si="1561"/>
        <v>-</v>
      </c>
      <c r="JN505" s="56" t="str">
        <f t="shared" si="1562"/>
        <v>-</v>
      </c>
      <c r="JO505" s="56" t="str">
        <f t="shared" si="1563"/>
        <v>-</v>
      </c>
      <c r="JP505" s="56" t="str">
        <f t="shared" si="1564"/>
        <v>-</v>
      </c>
      <c r="JQ505" s="56" t="str">
        <f t="shared" si="1565"/>
        <v>-</v>
      </c>
      <c r="JR505" s="56" t="str">
        <f t="shared" si="1566"/>
        <v>-</v>
      </c>
      <c r="JS505" s="56" t="str">
        <f t="shared" si="1567"/>
        <v>-</v>
      </c>
      <c r="JT505" s="56" t="str">
        <f t="shared" si="1568"/>
        <v>-</v>
      </c>
      <c r="JU505" s="56" t="str">
        <f t="shared" si="1569"/>
        <v>-</v>
      </c>
      <c r="JV505" s="56" t="str">
        <f t="shared" si="1570"/>
        <v>-</v>
      </c>
      <c r="JW505" s="56" t="str">
        <f t="shared" si="1571"/>
        <v>-</v>
      </c>
      <c r="JX505" s="56" t="str">
        <f t="shared" si="1572"/>
        <v>-</v>
      </c>
      <c r="JY505" s="56" t="str">
        <f t="shared" si="1573"/>
        <v>-</v>
      </c>
      <c r="JZ505" s="56" t="str">
        <f t="shared" si="1574"/>
        <v>-</v>
      </c>
      <c r="KA505" s="444" t="s">
        <v>1247</v>
      </c>
      <c r="KB505" s="360">
        <f>IF(ISNUMBER(INDEX($EQ$15:$GK$521,$B505,EO$11)),MAX(KB$14:KB504)+1,0)</f>
        <v>0</v>
      </c>
      <c r="KC505" s="360" t="str">
        <f t="shared" si="1672"/>
        <v/>
      </c>
      <c r="KD505" s="373" t="s">
        <v>2</v>
      </c>
      <c r="KE505" s="215"/>
      <c r="KF505" s="60"/>
      <c r="KG505" s="60"/>
      <c r="KH505" s="60"/>
      <c r="KI505" s="60"/>
      <c r="KJ505" s="60"/>
      <c r="KK505" s="60"/>
      <c r="KL505" s="60"/>
      <c r="KM505" s="60"/>
      <c r="KN505" s="60"/>
      <c r="KO505" s="60"/>
      <c r="KP505" s="60"/>
      <c r="KQ505" s="60"/>
      <c r="KR505" s="60"/>
      <c r="KS505" s="60"/>
      <c r="KT505" s="60"/>
      <c r="KU505" s="60"/>
      <c r="KV505" s="60"/>
      <c r="KW505" s="60"/>
      <c r="KX505" s="60"/>
      <c r="KY505" s="60"/>
      <c r="KZ505" s="283" t="str">
        <f t="shared" si="1575"/>
        <v/>
      </c>
      <c r="LA505" s="26"/>
      <c r="LB505" s="18"/>
      <c r="LC505" s="18"/>
      <c r="LD505" s="18"/>
      <c r="LE505" s="18"/>
      <c r="LF505" s="18"/>
      <c r="LG505" s="18"/>
      <c r="LH505" s="18"/>
      <c r="LI505" s="18"/>
      <c r="LJ505" s="18"/>
      <c r="LK505" s="18"/>
      <c r="LL505" s="18"/>
      <c r="LM505" s="18"/>
      <c r="LN505" s="63"/>
      <c r="LO505" s="251">
        <f t="shared" si="1576"/>
        <v>0</v>
      </c>
      <c r="LP505" s="251">
        <f t="shared" si="1577"/>
        <v>0</v>
      </c>
      <c r="LQ505" s="251">
        <f t="shared" si="1578"/>
        <v>0</v>
      </c>
      <c r="LR505" s="251">
        <f t="shared" si="1579"/>
        <v>0</v>
      </c>
      <c r="LS505" s="251">
        <f t="shared" si="1580"/>
        <v>0</v>
      </c>
      <c r="LT505" s="251">
        <f t="shared" si="1581"/>
        <v>0</v>
      </c>
      <c r="LU505" s="251">
        <f t="shared" si="1582"/>
        <v>0</v>
      </c>
      <c r="LV505" s="251">
        <f t="shared" si="1583"/>
        <v>0</v>
      </c>
      <c r="LW505" s="251">
        <f t="shared" si="1584"/>
        <v>0</v>
      </c>
      <c r="LX505" s="251">
        <f t="shared" si="1585"/>
        <v>0</v>
      </c>
      <c r="LY505" s="251">
        <f t="shared" si="1586"/>
        <v>0</v>
      </c>
      <c r="LZ505" s="251">
        <f t="shared" si="1587"/>
        <v>0</v>
      </c>
      <c r="MA505" s="63" t="str">
        <f t="shared" si="1588"/>
        <v/>
      </c>
      <c r="MB505" s="63" t="str">
        <f t="shared" ref="MB505:MB520" si="1673">IF(MA505="","",IF(MA504=MA505,0,1))</f>
        <v/>
      </c>
      <c r="MC505" s="63">
        <f t="shared" ref="MC505:MC520" si="1674">MC504+1</f>
        <v>491</v>
      </c>
      <c r="MD505" s="63" t="str">
        <f t="shared" ref="MD505:MD520" si="1675">IF(MA505="","",IF(MB505=1,1,MD504+1))</f>
        <v/>
      </c>
      <c r="ME505" s="63" t="str">
        <f t="shared" ref="ME505:ME520" si="1676">IF(ISNUMBER(MA505),INDEX($LB$15:$LH$101,MD505,MA505),"")</f>
        <v/>
      </c>
      <c r="MF505" s="315" t="str">
        <f t="shared" si="1589"/>
        <v/>
      </c>
      <c r="MG505" s="315">
        <f>IF(ISNUMBER(MATCH(EO505,$ME$15:$ME$520,0)),0,MAX(MG$14:MG504)+1)</f>
        <v>0</v>
      </c>
      <c r="MH505" s="315" t="str">
        <f t="shared" si="1590"/>
        <v/>
      </c>
      <c r="MI505" s="369"/>
      <c r="MJ505" s="68"/>
      <c r="MK505" s="18"/>
      <c r="ML505" s="242"/>
      <c r="MM505" s="242"/>
      <c r="MN505" s="59"/>
      <c r="MO505" s="59"/>
      <c r="MP505" s="285"/>
      <c r="MQ505" s="59"/>
      <c r="MR505" s="59"/>
      <c r="MS505" s="285"/>
      <c r="MT505" s="59"/>
      <c r="MU505" s="285"/>
      <c r="MV505" s="59"/>
      <c r="MW505" s="59"/>
      <c r="MX505" s="59"/>
      <c r="MY505" s="59"/>
      <c r="MZ505" s="59"/>
      <c r="NA505" s="59"/>
      <c r="NB505" s="59"/>
      <c r="NC505" s="59"/>
      <c r="ND505" s="59"/>
      <c r="NE505" s="59"/>
      <c r="NF505" s="59"/>
      <c r="NG505" s="59"/>
      <c r="NH505" s="59"/>
      <c r="NI505" s="59"/>
      <c r="NJ505" s="59"/>
      <c r="NK505" s="59"/>
      <c r="NL505" s="454"/>
      <c r="NM505" s="454"/>
      <c r="NN505" s="59"/>
      <c r="NO505" s="18"/>
      <c r="NP505" s="18"/>
      <c r="NQ505" s="18"/>
      <c r="NR505" s="18"/>
      <c r="NS505" s="18"/>
      <c r="NT505" s="18"/>
      <c r="NU505" s="18"/>
      <c r="NV505" s="18"/>
      <c r="NW505" s="18"/>
      <c r="NX505" s="18"/>
      <c r="NY505" s="18"/>
      <c r="NZ505" s="18"/>
      <c r="OA505" s="18"/>
      <c r="OB505" s="18"/>
      <c r="OC505" s="18"/>
      <c r="OZ505" s="59"/>
      <c r="PA505" s="251" t="str">
        <f t="shared" si="1591"/>
        <v/>
      </c>
      <c r="PB505" s="251" t="str">
        <f t="shared" si="1592"/>
        <v/>
      </c>
      <c r="PC505" s="251" t="str">
        <f t="shared" si="1593"/>
        <v/>
      </c>
      <c r="PD505" s="251" t="str">
        <f t="shared" si="1594"/>
        <v/>
      </c>
      <c r="PE505" s="251" t="str">
        <f t="shared" si="1595"/>
        <v/>
      </c>
      <c r="PF505" s="251" t="str">
        <f t="shared" si="1596"/>
        <v/>
      </c>
      <c r="PG505" s="251" t="str">
        <f t="shared" si="1597"/>
        <v/>
      </c>
      <c r="PH505" s="251" t="str">
        <f t="shared" si="1598"/>
        <v/>
      </c>
      <c r="PI505" s="251" t="str">
        <f t="shared" si="1599"/>
        <v/>
      </c>
      <c r="PJ505" s="251" t="str">
        <f t="shared" si="1600"/>
        <v/>
      </c>
      <c r="PK505" s="251" t="str">
        <f t="shared" si="1601"/>
        <v/>
      </c>
      <c r="PL505" s="251" t="str">
        <f t="shared" si="1602"/>
        <v/>
      </c>
      <c r="PM505" s="251" t="str">
        <f t="shared" si="1603"/>
        <v/>
      </c>
      <c r="PN505" s="251" t="str">
        <f t="shared" si="1604"/>
        <v/>
      </c>
      <c r="PO505" s="251" t="str">
        <f t="shared" si="1605"/>
        <v/>
      </c>
      <c r="PP505" s="251" t="str">
        <f t="shared" si="1606"/>
        <v/>
      </c>
      <c r="PQ505" s="251" t="str">
        <f t="shared" si="1607"/>
        <v/>
      </c>
      <c r="PR505" s="251" t="str">
        <f t="shared" si="1608"/>
        <v/>
      </c>
      <c r="PS505" s="251" t="str">
        <f t="shared" si="1609"/>
        <v/>
      </c>
      <c r="PT505" s="251" t="str">
        <f t="shared" si="1610"/>
        <v/>
      </c>
      <c r="PU505" s="251" t="str">
        <f t="shared" si="1611"/>
        <v/>
      </c>
      <c r="PV505" s="251" t="str">
        <f t="shared" si="1612"/>
        <v/>
      </c>
      <c r="PW505" s="251" t="str">
        <f t="shared" si="1613"/>
        <v/>
      </c>
      <c r="PX505" s="251" t="str">
        <f t="shared" si="1614"/>
        <v/>
      </c>
      <c r="PY505" s="251" t="str">
        <f t="shared" si="1615"/>
        <v/>
      </c>
      <c r="PZ505" s="251" t="str">
        <f t="shared" si="1616"/>
        <v/>
      </c>
      <c r="QA505" s="251" t="str">
        <f t="shared" si="1617"/>
        <v/>
      </c>
      <c r="QB505" s="251" t="str">
        <f t="shared" si="1618"/>
        <v/>
      </c>
      <c r="QC505" s="251" t="str">
        <f t="shared" si="1619"/>
        <v/>
      </c>
      <c r="QD505" s="251" t="str">
        <f t="shared" si="1620"/>
        <v/>
      </c>
      <c r="QE505" s="251" t="str">
        <f t="shared" si="1621"/>
        <v/>
      </c>
      <c r="QF505" s="63">
        <f t="shared" si="1622"/>
        <v>0</v>
      </c>
      <c r="QG505" s="59"/>
      <c r="QH505" s="59"/>
      <c r="QI505" s="59"/>
      <c r="QJ505" s="59"/>
      <c r="QK505" s="59"/>
      <c r="QL505" s="59"/>
      <c r="QM505" s="59"/>
      <c r="QN505" s="59"/>
    </row>
    <row r="506" spans="1:456" ht="6.75" customHeight="1" x14ac:dyDescent="0.25">
      <c r="A506" s="68"/>
      <c r="B506" s="389" t="str">
        <f t="shared" si="1484"/>
        <v/>
      </c>
      <c r="C506" s="72"/>
      <c r="D506" s="188"/>
      <c r="E506" s="59"/>
      <c r="F506" s="229"/>
      <c r="G506" s="295"/>
      <c r="H506" s="295"/>
      <c r="I506" s="229"/>
      <c r="J506" s="295"/>
      <c r="K506" s="295"/>
      <c r="L506" s="229"/>
      <c r="M506" s="295"/>
      <c r="N506" s="295"/>
      <c r="O506" s="229"/>
      <c r="P506" s="295"/>
      <c r="Q506" s="295"/>
      <c r="R506" s="229"/>
      <c r="S506" s="230"/>
      <c r="T506" s="231"/>
      <c r="U506" s="229"/>
      <c r="V506" s="230"/>
      <c r="W506" s="231"/>
      <c r="X506" s="229"/>
      <c r="Y506" s="230"/>
      <c r="Z506" s="231"/>
      <c r="AA506" s="229"/>
      <c r="AB506" s="295"/>
      <c r="AC506" s="295"/>
      <c r="AD506" s="229"/>
      <c r="AE506" s="295"/>
      <c r="AF506" s="295"/>
      <c r="AG506" s="229"/>
      <c r="AH506" s="295"/>
      <c r="AI506" s="295"/>
      <c r="AJ506" s="229"/>
      <c r="AK506" s="295"/>
      <c r="AL506" s="295"/>
      <c r="AM506" s="229"/>
      <c r="AN506" s="295"/>
      <c r="AO506" s="295"/>
      <c r="AP506" s="243"/>
      <c r="AQ506" s="295"/>
      <c r="AR506" s="290"/>
      <c r="AS506" s="243"/>
      <c r="AT506" s="295"/>
      <c r="AU506" s="290"/>
      <c r="AV506" s="229"/>
      <c r="AW506" s="230"/>
      <c r="AX506" s="231"/>
      <c r="AY506" s="229"/>
      <c r="AZ506" s="230"/>
      <c r="BA506" s="231"/>
      <c r="BB506" s="229"/>
      <c r="BC506" s="230"/>
      <c r="BD506" s="231"/>
      <c r="BE506" s="229"/>
      <c r="BF506" s="230"/>
      <c r="BG506" s="231"/>
      <c r="BH506" s="229"/>
      <c r="BI506" s="230"/>
      <c r="BJ506" s="231"/>
      <c r="BK506" s="243"/>
      <c r="BL506" s="230"/>
      <c r="BM506" s="231"/>
      <c r="BN506" s="243"/>
      <c r="BO506" s="230"/>
      <c r="BP506" s="231"/>
      <c r="BQ506" s="229"/>
      <c r="BR506" s="230"/>
      <c r="BS506" s="231"/>
      <c r="BT506" s="229"/>
      <c r="BU506" s="230"/>
      <c r="BV506" s="231"/>
      <c r="BW506" s="229"/>
      <c r="BX506" s="230"/>
      <c r="BY506" s="231"/>
      <c r="BZ506" s="229"/>
      <c r="CA506" s="230"/>
      <c r="CB506" s="231"/>
      <c r="CC506" s="229"/>
      <c r="CD506" s="230"/>
      <c r="CE506" s="231"/>
      <c r="CF506" s="331"/>
      <c r="CG506" s="332"/>
      <c r="CH506" s="385"/>
      <c r="CI506" s="331"/>
      <c r="CJ506" s="332"/>
      <c r="CK506" s="385"/>
      <c r="CL506" s="243"/>
      <c r="CM506" s="230"/>
      <c r="CN506" s="354"/>
      <c r="CO506" s="243"/>
      <c r="CP506" s="230"/>
      <c r="CQ506" s="231"/>
      <c r="CR506" s="331"/>
      <c r="CS506" s="332"/>
      <c r="CT506" s="333"/>
      <c r="CU506" s="229"/>
      <c r="CV506" s="230"/>
      <c r="CW506" s="231"/>
      <c r="CX506" s="331"/>
      <c r="CY506" s="332"/>
      <c r="CZ506" s="333"/>
      <c r="DA506" s="331"/>
      <c r="DB506" s="332"/>
      <c r="DC506" s="333"/>
      <c r="DD506" s="331"/>
      <c r="DE506" s="332"/>
      <c r="DF506" s="333"/>
      <c r="DG506" s="331"/>
      <c r="DH506" s="332"/>
      <c r="DI506" s="333"/>
      <c r="DJ506" s="229"/>
      <c r="DK506" s="230"/>
      <c r="DL506" s="231"/>
      <c r="DM506" s="229"/>
      <c r="DN506" s="230"/>
      <c r="DO506" s="231"/>
      <c r="DP506" s="331"/>
      <c r="DQ506" s="332"/>
      <c r="DR506" s="333"/>
      <c r="DS506" s="331"/>
      <c r="DT506" s="332"/>
      <c r="DU506" s="333"/>
      <c r="DV506" s="331"/>
      <c r="DW506" s="332"/>
      <c r="DX506" s="333"/>
      <c r="DY506" s="331"/>
      <c r="DZ506" s="332"/>
      <c r="EA506" s="333"/>
      <c r="EB506" s="331"/>
      <c r="EC506" s="332"/>
      <c r="ED506" s="333"/>
      <c r="EE506" s="331"/>
      <c r="EF506" s="332"/>
      <c r="EG506" s="333"/>
      <c r="EH506" s="229"/>
      <c r="EI506" s="230"/>
      <c r="EJ506" s="231"/>
      <c r="EK506" s="229"/>
      <c r="EL506" s="230"/>
      <c r="EM506" s="231"/>
      <c r="EN506" s="244"/>
      <c r="EO506" s="269" t="str">
        <f t="shared" si="1485"/>
        <v/>
      </c>
      <c r="EP506" s="444" t="s">
        <v>1247</v>
      </c>
      <c r="EQ506" s="360" t="str">
        <f t="shared" si="1623"/>
        <v/>
      </c>
      <c r="ER506" s="360" t="str">
        <f t="shared" si="1624"/>
        <v/>
      </c>
      <c r="ES506" s="360" t="str">
        <f t="shared" si="1625"/>
        <v/>
      </c>
      <c r="ET506" s="360" t="str">
        <f t="shared" si="1626"/>
        <v/>
      </c>
      <c r="EU506" s="360" t="str">
        <f t="shared" si="1627"/>
        <v/>
      </c>
      <c r="EV506" s="360" t="str">
        <f t="shared" si="1628"/>
        <v/>
      </c>
      <c r="EW506" s="360" t="str">
        <f t="shared" si="1629"/>
        <v/>
      </c>
      <c r="EX506" s="360" t="str">
        <f t="shared" si="1630"/>
        <v/>
      </c>
      <c r="EY506" s="360" t="str">
        <f t="shared" si="1631"/>
        <v/>
      </c>
      <c r="EZ506" s="360" t="str">
        <f t="shared" si="1632"/>
        <v/>
      </c>
      <c r="FA506" s="360" t="str">
        <f t="shared" si="1633"/>
        <v/>
      </c>
      <c r="FB506" s="360" t="str">
        <f t="shared" si="1634"/>
        <v/>
      </c>
      <c r="FC506" s="360" t="str">
        <f t="shared" si="1635"/>
        <v/>
      </c>
      <c r="FD506" s="360" t="str">
        <f t="shared" si="1636"/>
        <v/>
      </c>
      <c r="FE506" s="360" t="str">
        <f t="shared" si="1637"/>
        <v/>
      </c>
      <c r="FF506" s="360" t="str">
        <f t="shared" si="1638"/>
        <v/>
      </c>
      <c r="FG506" s="360" t="str">
        <f t="shared" si="1639"/>
        <v/>
      </c>
      <c r="FH506" s="360" t="str">
        <f t="shared" si="1640"/>
        <v/>
      </c>
      <c r="FI506" s="360" t="str">
        <f t="shared" si="1641"/>
        <v/>
      </c>
      <c r="FJ506" s="360" t="str">
        <f t="shared" si="1642"/>
        <v/>
      </c>
      <c r="FK506" s="360" t="str">
        <f t="shared" si="1643"/>
        <v/>
      </c>
      <c r="FL506" s="360" t="str">
        <f t="shared" si="1644"/>
        <v/>
      </c>
      <c r="FM506" s="360" t="str">
        <f t="shared" si="1645"/>
        <v/>
      </c>
      <c r="FN506" s="360" t="str">
        <f t="shared" si="1646"/>
        <v/>
      </c>
      <c r="FO506" s="360" t="str">
        <f t="shared" si="1647"/>
        <v/>
      </c>
      <c r="FP506" s="360" t="str">
        <f t="shared" si="1648"/>
        <v/>
      </c>
      <c r="FQ506" s="360" t="str">
        <f t="shared" si="1649"/>
        <v/>
      </c>
      <c r="FR506" s="360" t="str">
        <f t="shared" si="1650"/>
        <v/>
      </c>
      <c r="FS506" s="360" t="str">
        <f t="shared" si="1651"/>
        <v/>
      </c>
      <c r="FT506" s="360" t="str">
        <f t="shared" si="1486"/>
        <v/>
      </c>
      <c r="FU506" s="360" t="str">
        <f t="shared" si="1652"/>
        <v/>
      </c>
      <c r="FV506" s="360" t="str">
        <f t="shared" si="1653"/>
        <v/>
      </c>
      <c r="FW506" s="360" t="str">
        <f t="shared" si="1654"/>
        <v/>
      </c>
      <c r="FX506" s="360" t="str">
        <f t="shared" si="1655"/>
        <v/>
      </c>
      <c r="FY506" s="360" t="str">
        <f t="shared" si="1656"/>
        <v/>
      </c>
      <c r="FZ506" s="360" t="str">
        <f t="shared" si="1657"/>
        <v/>
      </c>
      <c r="GA506" s="360" t="str">
        <f t="shared" si="1658"/>
        <v/>
      </c>
      <c r="GB506" s="360" t="str">
        <f t="shared" si="1659"/>
        <v/>
      </c>
      <c r="GC506" s="360" t="str">
        <f t="shared" si="1660"/>
        <v/>
      </c>
      <c r="GD506" s="360" t="str">
        <f t="shared" si="1661"/>
        <v/>
      </c>
      <c r="GE506" s="360" t="str">
        <f t="shared" si="1662"/>
        <v/>
      </c>
      <c r="GF506" s="360" t="str">
        <f t="shared" si="1663"/>
        <v/>
      </c>
      <c r="GG506" s="360" t="str">
        <f t="shared" si="1664"/>
        <v/>
      </c>
      <c r="GH506" s="360" t="str">
        <f t="shared" si="1665"/>
        <v/>
      </c>
      <c r="GI506" s="360" t="str">
        <f t="shared" si="1666"/>
        <v/>
      </c>
      <c r="GJ506" s="360" t="str">
        <f t="shared" si="1667"/>
        <v/>
      </c>
      <c r="GK506" s="444" t="s">
        <v>1247</v>
      </c>
      <c r="GL506" s="361" t="str">
        <f t="shared" si="1487"/>
        <v>-</v>
      </c>
      <c r="GM506" s="361" t="str">
        <f t="shared" si="1488"/>
        <v>-</v>
      </c>
      <c r="GN506" s="361" t="str">
        <f t="shared" si="1489"/>
        <v>-</v>
      </c>
      <c r="GO506" s="361" t="str">
        <f t="shared" si="1490"/>
        <v>-</v>
      </c>
      <c r="GP506" s="361" t="str">
        <f t="shared" si="1491"/>
        <v>-</v>
      </c>
      <c r="GQ506" s="361" t="str">
        <f t="shared" si="1492"/>
        <v>-</v>
      </c>
      <c r="GR506" s="361" t="str">
        <f t="shared" si="1493"/>
        <v>-</v>
      </c>
      <c r="GS506" s="361" t="str">
        <f t="shared" si="1494"/>
        <v>-</v>
      </c>
      <c r="GT506" s="361" t="str">
        <f t="shared" si="1495"/>
        <v>-</v>
      </c>
      <c r="GU506" s="361" t="str">
        <f t="shared" si="1496"/>
        <v>-</v>
      </c>
      <c r="GV506" s="361" t="str">
        <f t="shared" si="1497"/>
        <v>-</v>
      </c>
      <c r="GW506" s="361" t="str">
        <f t="shared" si="1498"/>
        <v>-</v>
      </c>
      <c r="GX506" s="361" t="str">
        <f t="shared" si="1499"/>
        <v>-</v>
      </c>
      <c r="GY506" s="361" t="str">
        <f t="shared" si="1500"/>
        <v>-</v>
      </c>
      <c r="GZ506" s="361" t="str">
        <f t="shared" si="1501"/>
        <v>-</v>
      </c>
      <c r="HA506" s="361" t="str">
        <f t="shared" si="1502"/>
        <v>-</v>
      </c>
      <c r="HB506" s="361" t="str">
        <f t="shared" si="1503"/>
        <v>-</v>
      </c>
      <c r="HC506" s="361" t="str">
        <f t="shared" si="1504"/>
        <v>-</v>
      </c>
      <c r="HD506" s="361" t="str">
        <f t="shared" si="1505"/>
        <v>-</v>
      </c>
      <c r="HE506" s="361" t="str">
        <f t="shared" si="1506"/>
        <v>-</v>
      </c>
      <c r="HF506" s="361" t="str">
        <f t="shared" si="1507"/>
        <v>-</v>
      </c>
      <c r="HG506" s="361" t="str">
        <f t="shared" si="1508"/>
        <v>-</v>
      </c>
      <c r="HH506" s="361" t="str">
        <f t="shared" si="1509"/>
        <v>-</v>
      </c>
      <c r="HI506" s="361" t="str">
        <f t="shared" si="1510"/>
        <v>-</v>
      </c>
      <c r="HJ506" s="361" t="str">
        <f t="shared" si="1511"/>
        <v>-</v>
      </c>
      <c r="HK506" s="361" t="str">
        <f t="shared" si="1512"/>
        <v>-</v>
      </c>
      <c r="HL506" s="361" t="str">
        <f t="shared" si="1513"/>
        <v>-</v>
      </c>
      <c r="HM506" s="361" t="str">
        <f t="shared" si="1514"/>
        <v>-</v>
      </c>
      <c r="HN506" s="361" t="str">
        <f t="shared" si="1515"/>
        <v>-</v>
      </c>
      <c r="HO506" s="361" t="str">
        <f t="shared" si="1516"/>
        <v>-</v>
      </c>
      <c r="HP506" s="361" t="str">
        <f t="shared" si="1517"/>
        <v>-</v>
      </c>
      <c r="HQ506" s="361" t="str">
        <f t="shared" si="1518"/>
        <v>-</v>
      </c>
      <c r="HR506" s="361" t="str">
        <f t="shared" si="1519"/>
        <v>-</v>
      </c>
      <c r="HS506" s="361" t="str">
        <f t="shared" si="1520"/>
        <v>-</v>
      </c>
      <c r="HT506" s="361" t="str">
        <f t="shared" si="1521"/>
        <v>-</v>
      </c>
      <c r="HU506" s="361" t="str">
        <f t="shared" si="1522"/>
        <v>-</v>
      </c>
      <c r="HV506" s="361" t="str">
        <f t="shared" si="1523"/>
        <v>-</v>
      </c>
      <c r="HW506" s="361" t="str">
        <f t="shared" si="1524"/>
        <v>-</v>
      </c>
      <c r="HX506" s="361" t="str">
        <f t="shared" si="1525"/>
        <v>-</v>
      </c>
      <c r="HY506" s="361" t="str">
        <f t="shared" si="1526"/>
        <v>-</v>
      </c>
      <c r="HZ506" s="361" t="str">
        <f t="shared" si="1527"/>
        <v>-</v>
      </c>
      <c r="IA506" s="361" t="str">
        <f t="shared" si="1528"/>
        <v>-</v>
      </c>
      <c r="IB506" s="361" t="str">
        <f t="shared" si="1529"/>
        <v>-</v>
      </c>
      <c r="IC506" s="361" t="str">
        <f t="shared" si="1530"/>
        <v>-</v>
      </c>
      <c r="ID506" s="361" t="str">
        <f t="shared" si="1531"/>
        <v>-</v>
      </c>
      <c r="IE506" s="361" t="str">
        <f t="shared" si="1532"/>
        <v>-</v>
      </c>
      <c r="IF506" s="444" t="s">
        <v>1247</v>
      </c>
      <c r="IG506" s="56" t="str">
        <f t="shared" si="1668"/>
        <v>-</v>
      </c>
      <c r="IH506" s="56" t="str">
        <f t="shared" si="1669"/>
        <v>-</v>
      </c>
      <c r="II506" s="56" t="str">
        <f t="shared" si="1670"/>
        <v>-</v>
      </c>
      <c r="IJ506" s="56" t="str">
        <f t="shared" si="1671"/>
        <v>-</v>
      </c>
      <c r="IK506" s="56" t="str">
        <f t="shared" si="1533"/>
        <v>-</v>
      </c>
      <c r="IL506" s="56" t="str">
        <f t="shared" si="1534"/>
        <v>-</v>
      </c>
      <c r="IM506" s="56" t="str">
        <f t="shared" si="1535"/>
        <v>-</v>
      </c>
      <c r="IN506" s="56" t="str">
        <f t="shared" si="1536"/>
        <v>-</v>
      </c>
      <c r="IO506" s="56" t="str">
        <f t="shared" si="1537"/>
        <v>-</v>
      </c>
      <c r="IP506" s="56" t="str">
        <f t="shared" si="1538"/>
        <v>-</v>
      </c>
      <c r="IQ506" s="56" t="str">
        <f t="shared" si="1539"/>
        <v>-</v>
      </c>
      <c r="IR506" s="56" t="str">
        <f t="shared" si="1540"/>
        <v>-</v>
      </c>
      <c r="IS506" s="56" t="str">
        <f t="shared" si="1541"/>
        <v>-</v>
      </c>
      <c r="IT506" s="56" t="str">
        <f t="shared" si="1542"/>
        <v>-</v>
      </c>
      <c r="IU506" s="56" t="str">
        <f t="shared" si="1543"/>
        <v>-</v>
      </c>
      <c r="IV506" s="56" t="str">
        <f t="shared" si="1544"/>
        <v>-</v>
      </c>
      <c r="IW506" s="56" t="str">
        <f t="shared" si="1545"/>
        <v>-</v>
      </c>
      <c r="IX506" s="56" t="str">
        <f t="shared" si="1546"/>
        <v>-</v>
      </c>
      <c r="IY506" s="56" t="str">
        <f t="shared" si="1547"/>
        <v>-</v>
      </c>
      <c r="IZ506" s="56" t="str">
        <f t="shared" si="1548"/>
        <v>-</v>
      </c>
      <c r="JA506" s="56" t="str">
        <f t="shared" si="1549"/>
        <v>-</v>
      </c>
      <c r="JB506" s="56" t="str">
        <f t="shared" si="1550"/>
        <v>-</v>
      </c>
      <c r="JC506" s="56" t="str">
        <f t="shared" si="1551"/>
        <v>-</v>
      </c>
      <c r="JD506" s="56" t="str">
        <f t="shared" si="1552"/>
        <v>-</v>
      </c>
      <c r="JE506" s="56" t="str">
        <f t="shared" si="1553"/>
        <v>-</v>
      </c>
      <c r="JF506" s="56" t="str">
        <f t="shared" si="1554"/>
        <v>-</v>
      </c>
      <c r="JG506" s="56" t="str">
        <f t="shared" si="1555"/>
        <v>-</v>
      </c>
      <c r="JH506" s="56" t="str">
        <f t="shared" si="1556"/>
        <v>-</v>
      </c>
      <c r="JI506" s="56" t="str">
        <f t="shared" si="1557"/>
        <v>-</v>
      </c>
      <c r="JJ506" s="56" t="str">
        <f t="shared" si="1558"/>
        <v>-</v>
      </c>
      <c r="JK506" s="56" t="str">
        <f t="shared" si="1559"/>
        <v>-</v>
      </c>
      <c r="JL506" s="56" t="str">
        <f t="shared" si="1560"/>
        <v>-</v>
      </c>
      <c r="JM506" s="56" t="str">
        <f t="shared" si="1561"/>
        <v>-</v>
      </c>
      <c r="JN506" s="56" t="str">
        <f t="shared" si="1562"/>
        <v>-</v>
      </c>
      <c r="JO506" s="56" t="str">
        <f t="shared" si="1563"/>
        <v>-</v>
      </c>
      <c r="JP506" s="56" t="str">
        <f t="shared" si="1564"/>
        <v>-</v>
      </c>
      <c r="JQ506" s="56" t="str">
        <f t="shared" si="1565"/>
        <v>-</v>
      </c>
      <c r="JR506" s="56" t="str">
        <f t="shared" si="1566"/>
        <v>-</v>
      </c>
      <c r="JS506" s="56" t="str">
        <f t="shared" si="1567"/>
        <v>-</v>
      </c>
      <c r="JT506" s="56" t="str">
        <f t="shared" si="1568"/>
        <v>-</v>
      </c>
      <c r="JU506" s="56" t="str">
        <f t="shared" si="1569"/>
        <v>-</v>
      </c>
      <c r="JV506" s="56" t="str">
        <f t="shared" si="1570"/>
        <v>-</v>
      </c>
      <c r="JW506" s="56" t="str">
        <f t="shared" si="1571"/>
        <v>-</v>
      </c>
      <c r="JX506" s="56" t="str">
        <f t="shared" si="1572"/>
        <v>-</v>
      </c>
      <c r="JY506" s="56" t="str">
        <f t="shared" si="1573"/>
        <v>-</v>
      </c>
      <c r="JZ506" s="56" t="str">
        <f t="shared" si="1574"/>
        <v>-</v>
      </c>
      <c r="KA506" s="444" t="s">
        <v>1247</v>
      </c>
      <c r="KB506" s="360">
        <f>IF(ISNUMBER(INDEX($EQ$15:$GK$521,$B506,EO$11)),MAX(KB$14:KB505)+1,0)</f>
        <v>0</v>
      </c>
      <c r="KC506" s="360" t="str">
        <f t="shared" si="1672"/>
        <v/>
      </c>
      <c r="KD506" s="373" t="s">
        <v>2</v>
      </c>
      <c r="KE506" s="215"/>
      <c r="KF506" s="60"/>
      <c r="KG506" s="60"/>
      <c r="KH506" s="60"/>
      <c r="KI506" s="60"/>
      <c r="KJ506" s="60"/>
      <c r="KK506" s="60"/>
      <c r="KL506" s="60"/>
      <c r="KM506" s="60"/>
      <c r="KN506" s="60"/>
      <c r="KO506" s="60"/>
      <c r="KP506" s="60"/>
      <c r="KQ506" s="60"/>
      <c r="KR506" s="60"/>
      <c r="KS506" s="60"/>
      <c r="KT506" s="60"/>
      <c r="KU506" s="60"/>
      <c r="KV506" s="60"/>
      <c r="KW506" s="60"/>
      <c r="KX506" s="60"/>
      <c r="KY506" s="60"/>
      <c r="KZ506" s="283" t="str">
        <f t="shared" si="1575"/>
        <v/>
      </c>
      <c r="LA506" s="26"/>
      <c r="LB506" s="18"/>
      <c r="LC506" s="18"/>
      <c r="LD506" s="18"/>
      <c r="LE506" s="18"/>
      <c r="LF506" s="18"/>
      <c r="LG506" s="18"/>
      <c r="LH506" s="18"/>
      <c r="LI506" s="18"/>
      <c r="LJ506" s="18"/>
      <c r="LK506" s="18"/>
      <c r="LL506" s="18"/>
      <c r="LM506" s="18"/>
      <c r="LN506" s="63"/>
      <c r="LO506" s="251">
        <f t="shared" si="1576"/>
        <v>0</v>
      </c>
      <c r="LP506" s="251">
        <f t="shared" si="1577"/>
        <v>0</v>
      </c>
      <c r="LQ506" s="251">
        <f t="shared" si="1578"/>
        <v>0</v>
      </c>
      <c r="LR506" s="251">
        <f t="shared" si="1579"/>
        <v>0</v>
      </c>
      <c r="LS506" s="251">
        <f t="shared" si="1580"/>
        <v>0</v>
      </c>
      <c r="LT506" s="251">
        <f t="shared" si="1581"/>
        <v>0</v>
      </c>
      <c r="LU506" s="251">
        <f t="shared" si="1582"/>
        <v>0</v>
      </c>
      <c r="LV506" s="251">
        <f t="shared" si="1583"/>
        <v>0</v>
      </c>
      <c r="LW506" s="251">
        <f t="shared" si="1584"/>
        <v>0</v>
      </c>
      <c r="LX506" s="251">
        <f t="shared" si="1585"/>
        <v>0</v>
      </c>
      <c r="LY506" s="251">
        <f t="shared" si="1586"/>
        <v>0</v>
      </c>
      <c r="LZ506" s="251">
        <f t="shared" si="1587"/>
        <v>0</v>
      </c>
      <c r="MA506" s="63" t="str">
        <f t="shared" si="1588"/>
        <v/>
      </c>
      <c r="MB506" s="63" t="str">
        <f t="shared" si="1673"/>
        <v/>
      </c>
      <c r="MC506" s="63">
        <f t="shared" si="1674"/>
        <v>492</v>
      </c>
      <c r="MD506" s="63" t="str">
        <f t="shared" si="1675"/>
        <v/>
      </c>
      <c r="ME506" s="63" t="str">
        <f t="shared" si="1676"/>
        <v/>
      </c>
      <c r="MF506" s="315" t="str">
        <f t="shared" si="1589"/>
        <v/>
      </c>
      <c r="MG506" s="315">
        <f>IF(ISNUMBER(MATCH(EO506,$ME$15:$ME$520,0)),0,MAX(MG$14:MG505)+1)</f>
        <v>0</v>
      </c>
      <c r="MH506" s="315" t="str">
        <f t="shared" si="1590"/>
        <v/>
      </c>
      <c r="MI506" s="369"/>
      <c r="MJ506" s="68"/>
      <c r="MK506" s="18"/>
      <c r="ML506" s="242"/>
      <c r="MM506" s="242"/>
      <c r="MN506" s="59"/>
      <c r="MO506" s="59"/>
      <c r="MP506" s="285"/>
      <c r="MQ506" s="59"/>
      <c r="MR506" s="59"/>
      <c r="MS506" s="285"/>
      <c r="MT506" s="59"/>
      <c r="MU506" s="285"/>
      <c r="MV506" s="59"/>
      <c r="MW506" s="59"/>
      <c r="MX506" s="59"/>
      <c r="MY506" s="59"/>
      <c r="MZ506" s="59"/>
      <c r="NA506" s="59"/>
      <c r="NB506" s="59"/>
      <c r="NC506" s="59"/>
      <c r="ND506" s="59"/>
      <c r="NE506" s="59"/>
      <c r="NF506" s="59"/>
      <c r="NG506" s="59"/>
      <c r="NH506" s="59"/>
      <c r="NI506" s="59"/>
      <c r="NJ506" s="59"/>
      <c r="NK506" s="59"/>
      <c r="NL506" s="454"/>
      <c r="NM506" s="454"/>
      <c r="NN506" s="59"/>
      <c r="NO506" s="18"/>
      <c r="NP506" s="18"/>
      <c r="NQ506" s="18"/>
      <c r="NR506" s="18"/>
      <c r="NS506" s="18"/>
      <c r="NT506" s="18"/>
      <c r="NU506" s="18"/>
      <c r="NV506" s="18"/>
      <c r="NW506" s="18"/>
      <c r="NX506" s="18"/>
      <c r="NY506" s="18"/>
      <c r="NZ506" s="18"/>
      <c r="OA506" s="18"/>
      <c r="OB506" s="18"/>
      <c r="OC506" s="18"/>
      <c r="OZ506" s="59"/>
      <c r="PA506" s="251" t="str">
        <f t="shared" si="1591"/>
        <v/>
      </c>
      <c r="PB506" s="251" t="str">
        <f t="shared" si="1592"/>
        <v/>
      </c>
      <c r="PC506" s="251" t="str">
        <f t="shared" si="1593"/>
        <v/>
      </c>
      <c r="PD506" s="251" t="str">
        <f t="shared" si="1594"/>
        <v/>
      </c>
      <c r="PE506" s="251" t="str">
        <f t="shared" si="1595"/>
        <v/>
      </c>
      <c r="PF506" s="251" t="str">
        <f t="shared" si="1596"/>
        <v/>
      </c>
      <c r="PG506" s="251" t="str">
        <f t="shared" si="1597"/>
        <v/>
      </c>
      <c r="PH506" s="251" t="str">
        <f t="shared" si="1598"/>
        <v/>
      </c>
      <c r="PI506" s="251" t="str">
        <f t="shared" si="1599"/>
        <v/>
      </c>
      <c r="PJ506" s="251" t="str">
        <f t="shared" si="1600"/>
        <v/>
      </c>
      <c r="PK506" s="251" t="str">
        <f t="shared" si="1601"/>
        <v/>
      </c>
      <c r="PL506" s="251" t="str">
        <f t="shared" si="1602"/>
        <v/>
      </c>
      <c r="PM506" s="251" t="str">
        <f t="shared" si="1603"/>
        <v/>
      </c>
      <c r="PN506" s="251" t="str">
        <f t="shared" si="1604"/>
        <v/>
      </c>
      <c r="PO506" s="251" t="str">
        <f t="shared" si="1605"/>
        <v/>
      </c>
      <c r="PP506" s="251" t="str">
        <f t="shared" si="1606"/>
        <v/>
      </c>
      <c r="PQ506" s="251" t="str">
        <f t="shared" si="1607"/>
        <v/>
      </c>
      <c r="PR506" s="251" t="str">
        <f t="shared" si="1608"/>
        <v/>
      </c>
      <c r="PS506" s="251" t="str">
        <f t="shared" si="1609"/>
        <v/>
      </c>
      <c r="PT506" s="251" t="str">
        <f t="shared" si="1610"/>
        <v/>
      </c>
      <c r="PU506" s="251" t="str">
        <f t="shared" si="1611"/>
        <v/>
      </c>
      <c r="PV506" s="251" t="str">
        <f t="shared" si="1612"/>
        <v/>
      </c>
      <c r="PW506" s="251" t="str">
        <f t="shared" si="1613"/>
        <v/>
      </c>
      <c r="PX506" s="251" t="str">
        <f t="shared" si="1614"/>
        <v/>
      </c>
      <c r="PY506" s="251" t="str">
        <f t="shared" si="1615"/>
        <v/>
      </c>
      <c r="PZ506" s="251" t="str">
        <f t="shared" si="1616"/>
        <v/>
      </c>
      <c r="QA506" s="251" t="str">
        <f t="shared" si="1617"/>
        <v/>
      </c>
      <c r="QB506" s="251" t="str">
        <f t="shared" si="1618"/>
        <v/>
      </c>
      <c r="QC506" s="251" t="str">
        <f t="shared" si="1619"/>
        <v/>
      </c>
      <c r="QD506" s="251" t="str">
        <f t="shared" si="1620"/>
        <v/>
      </c>
      <c r="QE506" s="251" t="str">
        <f t="shared" si="1621"/>
        <v/>
      </c>
      <c r="QF506" s="63">
        <f t="shared" si="1622"/>
        <v>0</v>
      </c>
      <c r="QG506" s="59"/>
      <c r="QH506" s="59"/>
      <c r="QI506" s="59"/>
      <c r="QJ506" s="59"/>
      <c r="QK506" s="59"/>
      <c r="QL506" s="59"/>
      <c r="QM506" s="59"/>
      <c r="QN506" s="59"/>
    </row>
    <row r="507" spans="1:456" ht="6.75" customHeight="1" x14ac:dyDescent="0.25">
      <c r="A507" s="68"/>
      <c r="B507" s="389" t="str">
        <f t="shared" si="1484"/>
        <v/>
      </c>
      <c r="C507" s="72"/>
      <c r="D507" s="188"/>
      <c r="E507" s="59"/>
      <c r="F507" s="229"/>
      <c r="G507" s="295"/>
      <c r="H507" s="295"/>
      <c r="I507" s="229"/>
      <c r="J507" s="295"/>
      <c r="K507" s="295"/>
      <c r="L507" s="229"/>
      <c r="M507" s="295"/>
      <c r="N507" s="295"/>
      <c r="O507" s="229"/>
      <c r="P507" s="295"/>
      <c r="Q507" s="295"/>
      <c r="R507" s="229"/>
      <c r="S507" s="230"/>
      <c r="T507" s="231"/>
      <c r="U507" s="229"/>
      <c r="V507" s="230"/>
      <c r="W507" s="231"/>
      <c r="X507" s="229"/>
      <c r="Y507" s="230"/>
      <c r="Z507" s="231"/>
      <c r="AA507" s="229"/>
      <c r="AB507" s="295"/>
      <c r="AC507" s="295"/>
      <c r="AD507" s="229"/>
      <c r="AE507" s="295"/>
      <c r="AF507" s="295"/>
      <c r="AG507" s="229"/>
      <c r="AH507" s="295"/>
      <c r="AI507" s="295"/>
      <c r="AJ507" s="229"/>
      <c r="AK507" s="295"/>
      <c r="AL507" s="295"/>
      <c r="AM507" s="229"/>
      <c r="AN507" s="295"/>
      <c r="AO507" s="295"/>
      <c r="AP507" s="243"/>
      <c r="AQ507" s="295"/>
      <c r="AR507" s="290"/>
      <c r="AS507" s="243"/>
      <c r="AT507" s="295"/>
      <c r="AU507" s="290"/>
      <c r="AV507" s="229"/>
      <c r="AW507" s="230"/>
      <c r="AX507" s="231"/>
      <c r="AY507" s="229"/>
      <c r="AZ507" s="230"/>
      <c r="BA507" s="231"/>
      <c r="BB507" s="229"/>
      <c r="BC507" s="230"/>
      <c r="BD507" s="231"/>
      <c r="BE507" s="229"/>
      <c r="BF507" s="230"/>
      <c r="BG507" s="231"/>
      <c r="BH507" s="229"/>
      <c r="BI507" s="230"/>
      <c r="BJ507" s="231"/>
      <c r="BK507" s="243"/>
      <c r="BL507" s="230"/>
      <c r="BM507" s="231"/>
      <c r="BN507" s="243"/>
      <c r="BO507" s="230"/>
      <c r="BP507" s="231"/>
      <c r="BQ507" s="229"/>
      <c r="BR507" s="230"/>
      <c r="BS507" s="231"/>
      <c r="BT507" s="229"/>
      <c r="BU507" s="230"/>
      <c r="BV507" s="231"/>
      <c r="BW507" s="229"/>
      <c r="BX507" s="230"/>
      <c r="BY507" s="231"/>
      <c r="BZ507" s="229"/>
      <c r="CA507" s="230"/>
      <c r="CB507" s="231"/>
      <c r="CC507" s="229"/>
      <c r="CD507" s="230"/>
      <c r="CE507" s="231"/>
      <c r="CF507" s="331"/>
      <c r="CG507" s="332"/>
      <c r="CH507" s="385"/>
      <c r="CI507" s="331"/>
      <c r="CJ507" s="332"/>
      <c r="CK507" s="385"/>
      <c r="CL507" s="243"/>
      <c r="CM507" s="230"/>
      <c r="CN507" s="354"/>
      <c r="CO507" s="243"/>
      <c r="CP507" s="230"/>
      <c r="CQ507" s="231"/>
      <c r="CR507" s="331"/>
      <c r="CS507" s="332"/>
      <c r="CT507" s="333"/>
      <c r="CU507" s="229"/>
      <c r="CV507" s="230"/>
      <c r="CW507" s="231"/>
      <c r="CX507" s="331"/>
      <c r="CY507" s="332"/>
      <c r="CZ507" s="333"/>
      <c r="DA507" s="331"/>
      <c r="DB507" s="332"/>
      <c r="DC507" s="333"/>
      <c r="DD507" s="331"/>
      <c r="DE507" s="332"/>
      <c r="DF507" s="333"/>
      <c r="DG507" s="331"/>
      <c r="DH507" s="332"/>
      <c r="DI507" s="333"/>
      <c r="DJ507" s="229"/>
      <c r="DK507" s="230"/>
      <c r="DL507" s="231"/>
      <c r="DM507" s="229"/>
      <c r="DN507" s="230"/>
      <c r="DO507" s="231"/>
      <c r="DP507" s="331"/>
      <c r="DQ507" s="332"/>
      <c r="DR507" s="333"/>
      <c r="DS507" s="331"/>
      <c r="DT507" s="332"/>
      <c r="DU507" s="333"/>
      <c r="DV507" s="331"/>
      <c r="DW507" s="332"/>
      <c r="DX507" s="333"/>
      <c r="DY507" s="331"/>
      <c r="DZ507" s="332"/>
      <c r="EA507" s="333"/>
      <c r="EB507" s="331"/>
      <c r="EC507" s="332"/>
      <c r="ED507" s="333"/>
      <c r="EE507" s="331"/>
      <c r="EF507" s="332"/>
      <c r="EG507" s="333"/>
      <c r="EH507" s="229"/>
      <c r="EI507" s="230"/>
      <c r="EJ507" s="231"/>
      <c r="EK507" s="229"/>
      <c r="EL507" s="230"/>
      <c r="EM507" s="231"/>
      <c r="EN507" s="244"/>
      <c r="EO507" s="269" t="str">
        <f t="shared" si="1485"/>
        <v/>
      </c>
      <c r="EP507" s="444" t="s">
        <v>1247</v>
      </c>
      <c r="EQ507" s="360" t="str">
        <f t="shared" si="1623"/>
        <v/>
      </c>
      <c r="ER507" s="360" t="str">
        <f t="shared" si="1624"/>
        <v/>
      </c>
      <c r="ES507" s="360" t="str">
        <f t="shared" si="1625"/>
        <v/>
      </c>
      <c r="ET507" s="360" t="str">
        <f t="shared" si="1626"/>
        <v/>
      </c>
      <c r="EU507" s="360" t="str">
        <f t="shared" si="1627"/>
        <v/>
      </c>
      <c r="EV507" s="360" t="str">
        <f t="shared" si="1628"/>
        <v/>
      </c>
      <c r="EW507" s="360" t="str">
        <f t="shared" si="1629"/>
        <v/>
      </c>
      <c r="EX507" s="360" t="str">
        <f t="shared" si="1630"/>
        <v/>
      </c>
      <c r="EY507" s="360" t="str">
        <f t="shared" si="1631"/>
        <v/>
      </c>
      <c r="EZ507" s="360" t="str">
        <f t="shared" si="1632"/>
        <v/>
      </c>
      <c r="FA507" s="360" t="str">
        <f t="shared" si="1633"/>
        <v/>
      </c>
      <c r="FB507" s="360" t="str">
        <f t="shared" si="1634"/>
        <v/>
      </c>
      <c r="FC507" s="360" t="str">
        <f t="shared" si="1635"/>
        <v/>
      </c>
      <c r="FD507" s="360" t="str">
        <f t="shared" si="1636"/>
        <v/>
      </c>
      <c r="FE507" s="360" t="str">
        <f t="shared" si="1637"/>
        <v/>
      </c>
      <c r="FF507" s="360" t="str">
        <f t="shared" si="1638"/>
        <v/>
      </c>
      <c r="FG507" s="360" t="str">
        <f t="shared" si="1639"/>
        <v/>
      </c>
      <c r="FH507" s="360" t="str">
        <f t="shared" si="1640"/>
        <v/>
      </c>
      <c r="FI507" s="360" t="str">
        <f t="shared" si="1641"/>
        <v/>
      </c>
      <c r="FJ507" s="360" t="str">
        <f t="shared" si="1642"/>
        <v/>
      </c>
      <c r="FK507" s="360" t="str">
        <f t="shared" si="1643"/>
        <v/>
      </c>
      <c r="FL507" s="360" t="str">
        <f t="shared" si="1644"/>
        <v/>
      </c>
      <c r="FM507" s="360" t="str">
        <f t="shared" si="1645"/>
        <v/>
      </c>
      <c r="FN507" s="360" t="str">
        <f t="shared" si="1646"/>
        <v/>
      </c>
      <c r="FO507" s="360" t="str">
        <f t="shared" si="1647"/>
        <v/>
      </c>
      <c r="FP507" s="360" t="str">
        <f t="shared" si="1648"/>
        <v/>
      </c>
      <c r="FQ507" s="360" t="str">
        <f t="shared" si="1649"/>
        <v/>
      </c>
      <c r="FR507" s="360" t="str">
        <f t="shared" si="1650"/>
        <v/>
      </c>
      <c r="FS507" s="360" t="str">
        <f t="shared" si="1651"/>
        <v/>
      </c>
      <c r="FT507" s="360" t="str">
        <f t="shared" si="1486"/>
        <v/>
      </c>
      <c r="FU507" s="360" t="str">
        <f t="shared" si="1652"/>
        <v/>
      </c>
      <c r="FV507" s="360" t="str">
        <f t="shared" si="1653"/>
        <v/>
      </c>
      <c r="FW507" s="360" t="str">
        <f t="shared" si="1654"/>
        <v/>
      </c>
      <c r="FX507" s="360" t="str">
        <f t="shared" si="1655"/>
        <v/>
      </c>
      <c r="FY507" s="360" t="str">
        <f t="shared" si="1656"/>
        <v/>
      </c>
      <c r="FZ507" s="360" t="str">
        <f t="shared" si="1657"/>
        <v/>
      </c>
      <c r="GA507" s="360" t="str">
        <f t="shared" si="1658"/>
        <v/>
      </c>
      <c r="GB507" s="360" t="str">
        <f t="shared" si="1659"/>
        <v/>
      </c>
      <c r="GC507" s="360" t="str">
        <f t="shared" si="1660"/>
        <v/>
      </c>
      <c r="GD507" s="360" t="str">
        <f t="shared" si="1661"/>
        <v/>
      </c>
      <c r="GE507" s="360" t="str">
        <f t="shared" si="1662"/>
        <v/>
      </c>
      <c r="GF507" s="360" t="str">
        <f t="shared" si="1663"/>
        <v/>
      </c>
      <c r="GG507" s="360" t="str">
        <f t="shared" si="1664"/>
        <v/>
      </c>
      <c r="GH507" s="360" t="str">
        <f t="shared" si="1665"/>
        <v/>
      </c>
      <c r="GI507" s="360" t="str">
        <f t="shared" si="1666"/>
        <v/>
      </c>
      <c r="GJ507" s="360" t="str">
        <f t="shared" si="1667"/>
        <v/>
      </c>
      <c r="GK507" s="444" t="s">
        <v>1247</v>
      </c>
      <c r="GL507" s="361" t="str">
        <f t="shared" si="1487"/>
        <v>-</v>
      </c>
      <c r="GM507" s="361" t="str">
        <f t="shared" si="1488"/>
        <v>-</v>
      </c>
      <c r="GN507" s="361" t="str">
        <f t="shared" si="1489"/>
        <v>-</v>
      </c>
      <c r="GO507" s="361" t="str">
        <f t="shared" si="1490"/>
        <v>-</v>
      </c>
      <c r="GP507" s="361" t="str">
        <f t="shared" si="1491"/>
        <v>-</v>
      </c>
      <c r="GQ507" s="361" t="str">
        <f t="shared" si="1492"/>
        <v>-</v>
      </c>
      <c r="GR507" s="361" t="str">
        <f t="shared" si="1493"/>
        <v>-</v>
      </c>
      <c r="GS507" s="361" t="str">
        <f t="shared" si="1494"/>
        <v>-</v>
      </c>
      <c r="GT507" s="361" t="str">
        <f t="shared" si="1495"/>
        <v>-</v>
      </c>
      <c r="GU507" s="361" t="str">
        <f t="shared" si="1496"/>
        <v>-</v>
      </c>
      <c r="GV507" s="361" t="str">
        <f t="shared" si="1497"/>
        <v>-</v>
      </c>
      <c r="GW507" s="361" t="str">
        <f t="shared" si="1498"/>
        <v>-</v>
      </c>
      <c r="GX507" s="361" t="str">
        <f t="shared" si="1499"/>
        <v>-</v>
      </c>
      <c r="GY507" s="361" t="str">
        <f t="shared" si="1500"/>
        <v>-</v>
      </c>
      <c r="GZ507" s="361" t="str">
        <f t="shared" si="1501"/>
        <v>-</v>
      </c>
      <c r="HA507" s="361" t="str">
        <f t="shared" si="1502"/>
        <v>-</v>
      </c>
      <c r="HB507" s="361" t="str">
        <f t="shared" si="1503"/>
        <v>-</v>
      </c>
      <c r="HC507" s="361" t="str">
        <f t="shared" si="1504"/>
        <v>-</v>
      </c>
      <c r="HD507" s="361" t="str">
        <f t="shared" si="1505"/>
        <v>-</v>
      </c>
      <c r="HE507" s="361" t="str">
        <f t="shared" si="1506"/>
        <v>-</v>
      </c>
      <c r="HF507" s="361" t="str">
        <f t="shared" si="1507"/>
        <v>-</v>
      </c>
      <c r="HG507" s="361" t="str">
        <f t="shared" si="1508"/>
        <v>-</v>
      </c>
      <c r="HH507" s="361" t="str">
        <f t="shared" si="1509"/>
        <v>-</v>
      </c>
      <c r="HI507" s="361" t="str">
        <f t="shared" si="1510"/>
        <v>-</v>
      </c>
      <c r="HJ507" s="361" t="str">
        <f t="shared" si="1511"/>
        <v>-</v>
      </c>
      <c r="HK507" s="361" t="str">
        <f t="shared" si="1512"/>
        <v>-</v>
      </c>
      <c r="HL507" s="361" t="str">
        <f t="shared" si="1513"/>
        <v>-</v>
      </c>
      <c r="HM507" s="361" t="str">
        <f t="shared" si="1514"/>
        <v>-</v>
      </c>
      <c r="HN507" s="361" t="str">
        <f t="shared" si="1515"/>
        <v>-</v>
      </c>
      <c r="HO507" s="361" t="str">
        <f t="shared" si="1516"/>
        <v>-</v>
      </c>
      <c r="HP507" s="361" t="str">
        <f t="shared" si="1517"/>
        <v>-</v>
      </c>
      <c r="HQ507" s="361" t="str">
        <f t="shared" si="1518"/>
        <v>-</v>
      </c>
      <c r="HR507" s="361" t="str">
        <f t="shared" si="1519"/>
        <v>-</v>
      </c>
      <c r="HS507" s="361" t="str">
        <f t="shared" si="1520"/>
        <v>-</v>
      </c>
      <c r="HT507" s="361" t="str">
        <f t="shared" si="1521"/>
        <v>-</v>
      </c>
      <c r="HU507" s="361" t="str">
        <f t="shared" si="1522"/>
        <v>-</v>
      </c>
      <c r="HV507" s="361" t="str">
        <f t="shared" si="1523"/>
        <v>-</v>
      </c>
      <c r="HW507" s="361" t="str">
        <f t="shared" si="1524"/>
        <v>-</v>
      </c>
      <c r="HX507" s="361" t="str">
        <f t="shared" si="1525"/>
        <v>-</v>
      </c>
      <c r="HY507" s="361" t="str">
        <f t="shared" si="1526"/>
        <v>-</v>
      </c>
      <c r="HZ507" s="361" t="str">
        <f t="shared" si="1527"/>
        <v>-</v>
      </c>
      <c r="IA507" s="361" t="str">
        <f t="shared" si="1528"/>
        <v>-</v>
      </c>
      <c r="IB507" s="361" t="str">
        <f t="shared" si="1529"/>
        <v>-</v>
      </c>
      <c r="IC507" s="361" t="str">
        <f t="shared" si="1530"/>
        <v>-</v>
      </c>
      <c r="ID507" s="361" t="str">
        <f t="shared" si="1531"/>
        <v>-</v>
      </c>
      <c r="IE507" s="361" t="str">
        <f t="shared" si="1532"/>
        <v>-</v>
      </c>
      <c r="IF507" s="444" t="s">
        <v>1247</v>
      </c>
      <c r="IG507" s="56" t="str">
        <f t="shared" si="1668"/>
        <v>-</v>
      </c>
      <c r="IH507" s="56" t="str">
        <f t="shared" si="1669"/>
        <v>-</v>
      </c>
      <c r="II507" s="56" t="str">
        <f t="shared" si="1670"/>
        <v>-</v>
      </c>
      <c r="IJ507" s="56" t="str">
        <f t="shared" si="1671"/>
        <v>-</v>
      </c>
      <c r="IK507" s="56" t="str">
        <f t="shared" si="1533"/>
        <v>-</v>
      </c>
      <c r="IL507" s="56" t="str">
        <f t="shared" si="1534"/>
        <v>-</v>
      </c>
      <c r="IM507" s="56" t="str">
        <f t="shared" si="1535"/>
        <v>-</v>
      </c>
      <c r="IN507" s="56" t="str">
        <f t="shared" si="1536"/>
        <v>-</v>
      </c>
      <c r="IO507" s="56" t="str">
        <f t="shared" si="1537"/>
        <v>-</v>
      </c>
      <c r="IP507" s="56" t="str">
        <f t="shared" si="1538"/>
        <v>-</v>
      </c>
      <c r="IQ507" s="56" t="str">
        <f t="shared" si="1539"/>
        <v>-</v>
      </c>
      <c r="IR507" s="56" t="str">
        <f t="shared" si="1540"/>
        <v>-</v>
      </c>
      <c r="IS507" s="56" t="str">
        <f t="shared" si="1541"/>
        <v>-</v>
      </c>
      <c r="IT507" s="56" t="str">
        <f t="shared" si="1542"/>
        <v>-</v>
      </c>
      <c r="IU507" s="56" t="str">
        <f t="shared" si="1543"/>
        <v>-</v>
      </c>
      <c r="IV507" s="56" t="str">
        <f t="shared" si="1544"/>
        <v>-</v>
      </c>
      <c r="IW507" s="56" t="str">
        <f t="shared" si="1545"/>
        <v>-</v>
      </c>
      <c r="IX507" s="56" t="str">
        <f t="shared" si="1546"/>
        <v>-</v>
      </c>
      <c r="IY507" s="56" t="str">
        <f t="shared" si="1547"/>
        <v>-</v>
      </c>
      <c r="IZ507" s="56" t="str">
        <f t="shared" si="1548"/>
        <v>-</v>
      </c>
      <c r="JA507" s="56" t="str">
        <f t="shared" si="1549"/>
        <v>-</v>
      </c>
      <c r="JB507" s="56" t="str">
        <f t="shared" si="1550"/>
        <v>-</v>
      </c>
      <c r="JC507" s="56" t="str">
        <f t="shared" si="1551"/>
        <v>-</v>
      </c>
      <c r="JD507" s="56" t="str">
        <f t="shared" si="1552"/>
        <v>-</v>
      </c>
      <c r="JE507" s="56" t="str">
        <f t="shared" si="1553"/>
        <v>-</v>
      </c>
      <c r="JF507" s="56" t="str">
        <f t="shared" si="1554"/>
        <v>-</v>
      </c>
      <c r="JG507" s="56" t="str">
        <f t="shared" si="1555"/>
        <v>-</v>
      </c>
      <c r="JH507" s="56" t="str">
        <f t="shared" si="1556"/>
        <v>-</v>
      </c>
      <c r="JI507" s="56" t="str">
        <f t="shared" si="1557"/>
        <v>-</v>
      </c>
      <c r="JJ507" s="56" t="str">
        <f t="shared" si="1558"/>
        <v>-</v>
      </c>
      <c r="JK507" s="56" t="str">
        <f t="shared" si="1559"/>
        <v>-</v>
      </c>
      <c r="JL507" s="56" t="str">
        <f t="shared" si="1560"/>
        <v>-</v>
      </c>
      <c r="JM507" s="56" t="str">
        <f t="shared" si="1561"/>
        <v>-</v>
      </c>
      <c r="JN507" s="56" t="str">
        <f t="shared" si="1562"/>
        <v>-</v>
      </c>
      <c r="JO507" s="56" t="str">
        <f t="shared" si="1563"/>
        <v>-</v>
      </c>
      <c r="JP507" s="56" t="str">
        <f t="shared" si="1564"/>
        <v>-</v>
      </c>
      <c r="JQ507" s="56" t="str">
        <f t="shared" si="1565"/>
        <v>-</v>
      </c>
      <c r="JR507" s="56" t="str">
        <f t="shared" si="1566"/>
        <v>-</v>
      </c>
      <c r="JS507" s="56" t="str">
        <f t="shared" si="1567"/>
        <v>-</v>
      </c>
      <c r="JT507" s="56" t="str">
        <f t="shared" si="1568"/>
        <v>-</v>
      </c>
      <c r="JU507" s="56" t="str">
        <f t="shared" si="1569"/>
        <v>-</v>
      </c>
      <c r="JV507" s="56" t="str">
        <f t="shared" si="1570"/>
        <v>-</v>
      </c>
      <c r="JW507" s="56" t="str">
        <f t="shared" si="1571"/>
        <v>-</v>
      </c>
      <c r="JX507" s="56" t="str">
        <f t="shared" si="1572"/>
        <v>-</v>
      </c>
      <c r="JY507" s="56" t="str">
        <f t="shared" si="1573"/>
        <v>-</v>
      </c>
      <c r="JZ507" s="56" t="str">
        <f t="shared" si="1574"/>
        <v>-</v>
      </c>
      <c r="KA507" s="444" t="s">
        <v>1247</v>
      </c>
      <c r="KB507" s="360">
        <f>IF(ISNUMBER(INDEX($EQ$15:$GK$521,$B507,EO$11)),MAX(KB$14:KB506)+1,0)</f>
        <v>0</v>
      </c>
      <c r="KC507" s="360" t="str">
        <f t="shared" si="1672"/>
        <v/>
      </c>
      <c r="KD507" s="373" t="s">
        <v>2</v>
      </c>
      <c r="KE507" s="215"/>
      <c r="KF507" s="60"/>
      <c r="KG507" s="60"/>
      <c r="KH507" s="60"/>
      <c r="KI507" s="60"/>
      <c r="KJ507" s="60"/>
      <c r="KK507" s="60"/>
      <c r="KL507" s="60"/>
      <c r="KM507" s="60"/>
      <c r="KN507" s="60"/>
      <c r="KO507" s="60"/>
      <c r="KP507" s="60"/>
      <c r="KQ507" s="60"/>
      <c r="KR507" s="60"/>
      <c r="KS507" s="60"/>
      <c r="KT507" s="60"/>
      <c r="KU507" s="60"/>
      <c r="KV507" s="60"/>
      <c r="KW507" s="60"/>
      <c r="KX507" s="60"/>
      <c r="KY507" s="60"/>
      <c r="KZ507" s="283" t="str">
        <f t="shared" si="1575"/>
        <v/>
      </c>
      <c r="LA507" s="26"/>
      <c r="LB507" s="18"/>
      <c r="LC507" s="18"/>
      <c r="LD507" s="18"/>
      <c r="LE507" s="18"/>
      <c r="LF507" s="18"/>
      <c r="LG507" s="18"/>
      <c r="LH507" s="18"/>
      <c r="LI507" s="18"/>
      <c r="LJ507" s="18"/>
      <c r="LK507" s="18"/>
      <c r="LL507" s="18"/>
      <c r="LM507" s="18"/>
      <c r="LN507" s="63"/>
      <c r="LO507" s="251">
        <f t="shared" si="1576"/>
        <v>0</v>
      </c>
      <c r="LP507" s="251">
        <f t="shared" si="1577"/>
        <v>0</v>
      </c>
      <c r="LQ507" s="251">
        <f t="shared" si="1578"/>
        <v>0</v>
      </c>
      <c r="LR507" s="251">
        <f t="shared" si="1579"/>
        <v>0</v>
      </c>
      <c r="LS507" s="251">
        <f t="shared" si="1580"/>
        <v>0</v>
      </c>
      <c r="LT507" s="251">
        <f t="shared" si="1581"/>
        <v>0</v>
      </c>
      <c r="LU507" s="251">
        <f t="shared" si="1582"/>
        <v>0</v>
      </c>
      <c r="LV507" s="251">
        <f t="shared" si="1583"/>
        <v>0</v>
      </c>
      <c r="LW507" s="251">
        <f t="shared" si="1584"/>
        <v>0</v>
      </c>
      <c r="LX507" s="251">
        <f t="shared" si="1585"/>
        <v>0</v>
      </c>
      <c r="LY507" s="251">
        <f t="shared" si="1586"/>
        <v>0</v>
      </c>
      <c r="LZ507" s="251">
        <f t="shared" si="1587"/>
        <v>0</v>
      </c>
      <c r="MA507" s="63" t="str">
        <f t="shared" si="1588"/>
        <v/>
      </c>
      <c r="MB507" s="63" t="str">
        <f t="shared" si="1673"/>
        <v/>
      </c>
      <c r="MC507" s="63">
        <f t="shared" si="1674"/>
        <v>493</v>
      </c>
      <c r="MD507" s="63" t="str">
        <f t="shared" si="1675"/>
        <v/>
      </c>
      <c r="ME507" s="63" t="str">
        <f t="shared" si="1676"/>
        <v/>
      </c>
      <c r="MF507" s="315" t="str">
        <f t="shared" si="1589"/>
        <v/>
      </c>
      <c r="MG507" s="315">
        <f>IF(ISNUMBER(MATCH(EO507,$ME$15:$ME$520,0)),0,MAX(MG$14:MG506)+1)</f>
        <v>0</v>
      </c>
      <c r="MH507" s="315" t="str">
        <f t="shared" si="1590"/>
        <v/>
      </c>
      <c r="MI507" s="369"/>
      <c r="MJ507" s="68"/>
      <c r="MK507" s="18"/>
      <c r="ML507" s="242"/>
      <c r="MM507" s="242"/>
      <c r="MN507" s="59"/>
      <c r="MO507" s="59"/>
      <c r="MP507" s="285"/>
      <c r="MQ507" s="59"/>
      <c r="MR507" s="59"/>
      <c r="MS507" s="285"/>
      <c r="MT507" s="59"/>
      <c r="MU507" s="285"/>
      <c r="MV507" s="59"/>
      <c r="MW507" s="59"/>
      <c r="MX507" s="59"/>
      <c r="MY507" s="59"/>
      <c r="MZ507" s="59"/>
      <c r="NA507" s="59"/>
      <c r="NB507" s="59"/>
      <c r="NC507" s="59"/>
      <c r="ND507" s="59"/>
      <c r="NE507" s="59"/>
      <c r="NF507" s="59"/>
      <c r="NG507" s="59"/>
      <c r="NH507" s="59"/>
      <c r="NI507" s="59"/>
      <c r="NJ507" s="59"/>
      <c r="NK507" s="59"/>
      <c r="NL507" s="454"/>
      <c r="NM507" s="454"/>
      <c r="NN507" s="59"/>
      <c r="NO507" s="18"/>
      <c r="NP507" s="18"/>
      <c r="NQ507" s="18"/>
      <c r="NR507" s="18"/>
      <c r="NS507" s="18"/>
      <c r="NT507" s="18"/>
      <c r="NU507" s="18"/>
      <c r="NV507" s="18"/>
      <c r="NW507" s="18"/>
      <c r="NX507" s="18"/>
      <c r="NY507" s="18"/>
      <c r="NZ507" s="18"/>
      <c r="OA507" s="18"/>
      <c r="OB507" s="18"/>
      <c r="OC507" s="18"/>
      <c r="OZ507" s="59"/>
      <c r="PA507" s="251" t="str">
        <f t="shared" si="1591"/>
        <v/>
      </c>
      <c r="PB507" s="251" t="str">
        <f t="shared" si="1592"/>
        <v/>
      </c>
      <c r="PC507" s="251" t="str">
        <f t="shared" si="1593"/>
        <v/>
      </c>
      <c r="PD507" s="251" t="str">
        <f t="shared" si="1594"/>
        <v/>
      </c>
      <c r="PE507" s="251" t="str">
        <f t="shared" si="1595"/>
        <v/>
      </c>
      <c r="PF507" s="251" t="str">
        <f t="shared" si="1596"/>
        <v/>
      </c>
      <c r="PG507" s="251" t="str">
        <f t="shared" si="1597"/>
        <v/>
      </c>
      <c r="PH507" s="251" t="str">
        <f t="shared" si="1598"/>
        <v/>
      </c>
      <c r="PI507" s="251" t="str">
        <f t="shared" si="1599"/>
        <v/>
      </c>
      <c r="PJ507" s="251" t="str">
        <f t="shared" si="1600"/>
        <v/>
      </c>
      <c r="PK507" s="251" t="str">
        <f t="shared" si="1601"/>
        <v/>
      </c>
      <c r="PL507" s="251" t="str">
        <f t="shared" si="1602"/>
        <v/>
      </c>
      <c r="PM507" s="251" t="str">
        <f t="shared" si="1603"/>
        <v/>
      </c>
      <c r="PN507" s="251" t="str">
        <f t="shared" si="1604"/>
        <v/>
      </c>
      <c r="PO507" s="251" t="str">
        <f t="shared" si="1605"/>
        <v/>
      </c>
      <c r="PP507" s="251" t="str">
        <f t="shared" si="1606"/>
        <v/>
      </c>
      <c r="PQ507" s="251" t="str">
        <f t="shared" si="1607"/>
        <v/>
      </c>
      <c r="PR507" s="251" t="str">
        <f t="shared" si="1608"/>
        <v/>
      </c>
      <c r="PS507" s="251" t="str">
        <f t="shared" si="1609"/>
        <v/>
      </c>
      <c r="PT507" s="251" t="str">
        <f t="shared" si="1610"/>
        <v/>
      </c>
      <c r="PU507" s="251" t="str">
        <f t="shared" si="1611"/>
        <v/>
      </c>
      <c r="PV507" s="251" t="str">
        <f t="shared" si="1612"/>
        <v/>
      </c>
      <c r="PW507" s="251" t="str">
        <f t="shared" si="1613"/>
        <v/>
      </c>
      <c r="PX507" s="251" t="str">
        <f t="shared" si="1614"/>
        <v/>
      </c>
      <c r="PY507" s="251" t="str">
        <f t="shared" si="1615"/>
        <v/>
      </c>
      <c r="PZ507" s="251" t="str">
        <f t="shared" si="1616"/>
        <v/>
      </c>
      <c r="QA507" s="251" t="str">
        <f t="shared" si="1617"/>
        <v/>
      </c>
      <c r="QB507" s="251" t="str">
        <f t="shared" si="1618"/>
        <v/>
      </c>
      <c r="QC507" s="251" t="str">
        <f t="shared" si="1619"/>
        <v/>
      </c>
      <c r="QD507" s="251" t="str">
        <f t="shared" si="1620"/>
        <v/>
      </c>
      <c r="QE507" s="251" t="str">
        <f t="shared" si="1621"/>
        <v/>
      </c>
      <c r="QF507" s="63">
        <f t="shared" si="1622"/>
        <v>0</v>
      </c>
      <c r="QG507" s="59"/>
      <c r="QH507" s="59"/>
      <c r="QI507" s="59"/>
      <c r="QJ507" s="59"/>
      <c r="QK507" s="59"/>
      <c r="QL507" s="59"/>
      <c r="QM507" s="59"/>
      <c r="QN507" s="59"/>
    </row>
    <row r="508" spans="1:456" ht="6.75" customHeight="1" x14ac:dyDescent="0.25">
      <c r="A508" s="68"/>
      <c r="B508" s="389" t="str">
        <f t="shared" si="1484"/>
        <v/>
      </c>
      <c r="C508" s="72"/>
      <c r="D508" s="188"/>
      <c r="E508" s="59"/>
      <c r="F508" s="229"/>
      <c r="G508" s="295"/>
      <c r="H508" s="295"/>
      <c r="I508" s="229"/>
      <c r="J508" s="295"/>
      <c r="K508" s="295"/>
      <c r="L508" s="229"/>
      <c r="M508" s="295"/>
      <c r="N508" s="295"/>
      <c r="O508" s="229"/>
      <c r="P508" s="295"/>
      <c r="Q508" s="295"/>
      <c r="R508" s="229"/>
      <c r="S508" s="230"/>
      <c r="T508" s="231"/>
      <c r="U508" s="229"/>
      <c r="V508" s="230"/>
      <c r="W508" s="231"/>
      <c r="X508" s="229"/>
      <c r="Y508" s="230"/>
      <c r="Z508" s="231"/>
      <c r="AA508" s="229"/>
      <c r="AB508" s="295"/>
      <c r="AC508" s="295"/>
      <c r="AD508" s="229"/>
      <c r="AE508" s="295"/>
      <c r="AF508" s="295"/>
      <c r="AG508" s="229"/>
      <c r="AH508" s="295"/>
      <c r="AI508" s="295"/>
      <c r="AJ508" s="229"/>
      <c r="AK508" s="295"/>
      <c r="AL508" s="295"/>
      <c r="AM508" s="229"/>
      <c r="AN508" s="295"/>
      <c r="AO508" s="295"/>
      <c r="AP508" s="243"/>
      <c r="AQ508" s="295"/>
      <c r="AR508" s="290"/>
      <c r="AS508" s="243"/>
      <c r="AT508" s="295"/>
      <c r="AU508" s="290"/>
      <c r="AV508" s="229"/>
      <c r="AW508" s="230"/>
      <c r="AX508" s="231"/>
      <c r="AY508" s="229"/>
      <c r="AZ508" s="230"/>
      <c r="BA508" s="231"/>
      <c r="BB508" s="229"/>
      <c r="BC508" s="230"/>
      <c r="BD508" s="231"/>
      <c r="BE508" s="229"/>
      <c r="BF508" s="230"/>
      <c r="BG508" s="231"/>
      <c r="BH508" s="229"/>
      <c r="BI508" s="230"/>
      <c r="BJ508" s="231"/>
      <c r="BK508" s="243"/>
      <c r="BL508" s="230"/>
      <c r="BM508" s="231"/>
      <c r="BN508" s="243"/>
      <c r="BO508" s="230"/>
      <c r="BP508" s="231"/>
      <c r="BQ508" s="229"/>
      <c r="BR508" s="230"/>
      <c r="BS508" s="231"/>
      <c r="BT508" s="229"/>
      <c r="BU508" s="230"/>
      <c r="BV508" s="231"/>
      <c r="BW508" s="229"/>
      <c r="BX508" s="230"/>
      <c r="BY508" s="231"/>
      <c r="BZ508" s="229"/>
      <c r="CA508" s="230"/>
      <c r="CB508" s="231"/>
      <c r="CC508" s="229"/>
      <c r="CD508" s="230"/>
      <c r="CE508" s="231"/>
      <c r="CF508" s="331"/>
      <c r="CG508" s="332"/>
      <c r="CH508" s="385"/>
      <c r="CI508" s="331"/>
      <c r="CJ508" s="332"/>
      <c r="CK508" s="385"/>
      <c r="CL508" s="243"/>
      <c r="CM508" s="230"/>
      <c r="CN508" s="354"/>
      <c r="CO508" s="243"/>
      <c r="CP508" s="230"/>
      <c r="CQ508" s="231"/>
      <c r="CR508" s="331"/>
      <c r="CS508" s="332"/>
      <c r="CT508" s="333"/>
      <c r="CU508" s="229"/>
      <c r="CV508" s="230"/>
      <c r="CW508" s="231"/>
      <c r="CX508" s="331"/>
      <c r="CY508" s="332"/>
      <c r="CZ508" s="333"/>
      <c r="DA508" s="331"/>
      <c r="DB508" s="332"/>
      <c r="DC508" s="333"/>
      <c r="DD508" s="331"/>
      <c r="DE508" s="332"/>
      <c r="DF508" s="333"/>
      <c r="DG508" s="331"/>
      <c r="DH508" s="332"/>
      <c r="DI508" s="333"/>
      <c r="DJ508" s="229"/>
      <c r="DK508" s="230"/>
      <c r="DL508" s="231"/>
      <c r="DM508" s="229"/>
      <c r="DN508" s="230"/>
      <c r="DO508" s="231"/>
      <c r="DP508" s="331"/>
      <c r="DQ508" s="332"/>
      <c r="DR508" s="333"/>
      <c r="DS508" s="331"/>
      <c r="DT508" s="332"/>
      <c r="DU508" s="333"/>
      <c r="DV508" s="331"/>
      <c r="DW508" s="332"/>
      <c r="DX508" s="333"/>
      <c r="DY508" s="331"/>
      <c r="DZ508" s="332"/>
      <c r="EA508" s="333"/>
      <c r="EB508" s="331"/>
      <c r="EC508" s="332"/>
      <c r="ED508" s="333"/>
      <c r="EE508" s="331"/>
      <c r="EF508" s="332"/>
      <c r="EG508" s="333"/>
      <c r="EH508" s="229"/>
      <c r="EI508" s="230"/>
      <c r="EJ508" s="231"/>
      <c r="EK508" s="229"/>
      <c r="EL508" s="230"/>
      <c r="EM508" s="231"/>
      <c r="EN508" s="244"/>
      <c r="EO508" s="269" t="str">
        <f t="shared" si="1485"/>
        <v/>
      </c>
      <c r="EP508" s="444" t="s">
        <v>1247</v>
      </c>
      <c r="EQ508" s="360" t="str">
        <f t="shared" si="1623"/>
        <v/>
      </c>
      <c r="ER508" s="360" t="str">
        <f t="shared" si="1624"/>
        <v/>
      </c>
      <c r="ES508" s="360" t="str">
        <f t="shared" si="1625"/>
        <v/>
      </c>
      <c r="ET508" s="360" t="str">
        <f t="shared" si="1626"/>
        <v/>
      </c>
      <c r="EU508" s="360" t="str">
        <f t="shared" si="1627"/>
        <v/>
      </c>
      <c r="EV508" s="360" t="str">
        <f t="shared" si="1628"/>
        <v/>
      </c>
      <c r="EW508" s="360" t="str">
        <f t="shared" si="1629"/>
        <v/>
      </c>
      <c r="EX508" s="360" t="str">
        <f t="shared" si="1630"/>
        <v/>
      </c>
      <c r="EY508" s="360" t="str">
        <f t="shared" si="1631"/>
        <v/>
      </c>
      <c r="EZ508" s="360" t="str">
        <f t="shared" si="1632"/>
        <v/>
      </c>
      <c r="FA508" s="360" t="str">
        <f t="shared" si="1633"/>
        <v/>
      </c>
      <c r="FB508" s="360" t="str">
        <f t="shared" si="1634"/>
        <v/>
      </c>
      <c r="FC508" s="360" t="str">
        <f t="shared" si="1635"/>
        <v/>
      </c>
      <c r="FD508" s="360" t="str">
        <f t="shared" si="1636"/>
        <v/>
      </c>
      <c r="FE508" s="360" t="str">
        <f t="shared" si="1637"/>
        <v/>
      </c>
      <c r="FF508" s="360" t="str">
        <f t="shared" si="1638"/>
        <v/>
      </c>
      <c r="FG508" s="360" t="str">
        <f t="shared" si="1639"/>
        <v/>
      </c>
      <c r="FH508" s="360" t="str">
        <f t="shared" si="1640"/>
        <v/>
      </c>
      <c r="FI508" s="360" t="str">
        <f t="shared" si="1641"/>
        <v/>
      </c>
      <c r="FJ508" s="360" t="str">
        <f t="shared" si="1642"/>
        <v/>
      </c>
      <c r="FK508" s="360" t="str">
        <f t="shared" si="1643"/>
        <v/>
      </c>
      <c r="FL508" s="360" t="str">
        <f t="shared" si="1644"/>
        <v/>
      </c>
      <c r="FM508" s="360" t="str">
        <f t="shared" si="1645"/>
        <v/>
      </c>
      <c r="FN508" s="360" t="str">
        <f t="shared" si="1646"/>
        <v/>
      </c>
      <c r="FO508" s="360" t="str">
        <f t="shared" si="1647"/>
        <v/>
      </c>
      <c r="FP508" s="360" t="str">
        <f t="shared" si="1648"/>
        <v/>
      </c>
      <c r="FQ508" s="360" t="str">
        <f t="shared" si="1649"/>
        <v/>
      </c>
      <c r="FR508" s="360" t="str">
        <f t="shared" si="1650"/>
        <v/>
      </c>
      <c r="FS508" s="360" t="str">
        <f t="shared" si="1651"/>
        <v/>
      </c>
      <c r="FT508" s="360" t="str">
        <f t="shared" si="1486"/>
        <v/>
      </c>
      <c r="FU508" s="360" t="str">
        <f t="shared" si="1652"/>
        <v/>
      </c>
      <c r="FV508" s="360" t="str">
        <f t="shared" si="1653"/>
        <v/>
      </c>
      <c r="FW508" s="360" t="str">
        <f t="shared" si="1654"/>
        <v/>
      </c>
      <c r="FX508" s="360" t="str">
        <f t="shared" si="1655"/>
        <v/>
      </c>
      <c r="FY508" s="360" t="str">
        <f t="shared" si="1656"/>
        <v/>
      </c>
      <c r="FZ508" s="360" t="str">
        <f t="shared" si="1657"/>
        <v/>
      </c>
      <c r="GA508" s="360" t="str">
        <f t="shared" si="1658"/>
        <v/>
      </c>
      <c r="GB508" s="360" t="str">
        <f t="shared" si="1659"/>
        <v/>
      </c>
      <c r="GC508" s="360" t="str">
        <f t="shared" si="1660"/>
        <v/>
      </c>
      <c r="GD508" s="360" t="str">
        <f t="shared" si="1661"/>
        <v/>
      </c>
      <c r="GE508" s="360" t="str">
        <f t="shared" si="1662"/>
        <v/>
      </c>
      <c r="GF508" s="360" t="str">
        <f t="shared" si="1663"/>
        <v/>
      </c>
      <c r="GG508" s="360" t="str">
        <f t="shared" si="1664"/>
        <v/>
      </c>
      <c r="GH508" s="360" t="str">
        <f t="shared" si="1665"/>
        <v/>
      </c>
      <c r="GI508" s="360" t="str">
        <f t="shared" si="1666"/>
        <v/>
      </c>
      <c r="GJ508" s="360" t="str">
        <f t="shared" si="1667"/>
        <v/>
      </c>
      <c r="GK508" s="444" t="s">
        <v>1247</v>
      </c>
      <c r="GL508" s="361" t="str">
        <f t="shared" si="1487"/>
        <v>-</v>
      </c>
      <c r="GM508" s="361" t="str">
        <f t="shared" si="1488"/>
        <v>-</v>
      </c>
      <c r="GN508" s="361" t="str">
        <f t="shared" si="1489"/>
        <v>-</v>
      </c>
      <c r="GO508" s="361" t="str">
        <f t="shared" si="1490"/>
        <v>-</v>
      </c>
      <c r="GP508" s="361" t="str">
        <f t="shared" si="1491"/>
        <v>-</v>
      </c>
      <c r="GQ508" s="361" t="str">
        <f t="shared" si="1492"/>
        <v>-</v>
      </c>
      <c r="GR508" s="361" t="str">
        <f t="shared" si="1493"/>
        <v>-</v>
      </c>
      <c r="GS508" s="361" t="str">
        <f t="shared" si="1494"/>
        <v>-</v>
      </c>
      <c r="GT508" s="361" t="str">
        <f t="shared" si="1495"/>
        <v>-</v>
      </c>
      <c r="GU508" s="361" t="str">
        <f t="shared" si="1496"/>
        <v>-</v>
      </c>
      <c r="GV508" s="361" t="str">
        <f t="shared" si="1497"/>
        <v>-</v>
      </c>
      <c r="GW508" s="361" t="str">
        <f t="shared" si="1498"/>
        <v>-</v>
      </c>
      <c r="GX508" s="361" t="str">
        <f t="shared" si="1499"/>
        <v>-</v>
      </c>
      <c r="GY508" s="361" t="str">
        <f t="shared" si="1500"/>
        <v>-</v>
      </c>
      <c r="GZ508" s="361" t="str">
        <f t="shared" si="1501"/>
        <v>-</v>
      </c>
      <c r="HA508" s="361" t="str">
        <f t="shared" si="1502"/>
        <v>-</v>
      </c>
      <c r="HB508" s="361" t="str">
        <f t="shared" si="1503"/>
        <v>-</v>
      </c>
      <c r="HC508" s="361" t="str">
        <f t="shared" si="1504"/>
        <v>-</v>
      </c>
      <c r="HD508" s="361" t="str">
        <f t="shared" si="1505"/>
        <v>-</v>
      </c>
      <c r="HE508" s="361" t="str">
        <f t="shared" si="1506"/>
        <v>-</v>
      </c>
      <c r="HF508" s="361" t="str">
        <f t="shared" si="1507"/>
        <v>-</v>
      </c>
      <c r="HG508" s="361" t="str">
        <f t="shared" si="1508"/>
        <v>-</v>
      </c>
      <c r="HH508" s="361" t="str">
        <f t="shared" si="1509"/>
        <v>-</v>
      </c>
      <c r="HI508" s="361" t="str">
        <f t="shared" si="1510"/>
        <v>-</v>
      </c>
      <c r="HJ508" s="361" t="str">
        <f t="shared" si="1511"/>
        <v>-</v>
      </c>
      <c r="HK508" s="361" t="str">
        <f t="shared" si="1512"/>
        <v>-</v>
      </c>
      <c r="HL508" s="361" t="str">
        <f t="shared" si="1513"/>
        <v>-</v>
      </c>
      <c r="HM508" s="361" t="str">
        <f t="shared" si="1514"/>
        <v>-</v>
      </c>
      <c r="HN508" s="361" t="str">
        <f t="shared" si="1515"/>
        <v>-</v>
      </c>
      <c r="HO508" s="361" t="str">
        <f t="shared" si="1516"/>
        <v>-</v>
      </c>
      <c r="HP508" s="361" t="str">
        <f t="shared" si="1517"/>
        <v>-</v>
      </c>
      <c r="HQ508" s="361" t="str">
        <f t="shared" si="1518"/>
        <v>-</v>
      </c>
      <c r="HR508" s="361" t="str">
        <f t="shared" si="1519"/>
        <v>-</v>
      </c>
      <c r="HS508" s="361" t="str">
        <f t="shared" si="1520"/>
        <v>-</v>
      </c>
      <c r="HT508" s="361" t="str">
        <f t="shared" si="1521"/>
        <v>-</v>
      </c>
      <c r="HU508" s="361" t="str">
        <f t="shared" si="1522"/>
        <v>-</v>
      </c>
      <c r="HV508" s="361" t="str">
        <f t="shared" si="1523"/>
        <v>-</v>
      </c>
      <c r="HW508" s="361" t="str">
        <f t="shared" si="1524"/>
        <v>-</v>
      </c>
      <c r="HX508" s="361" t="str">
        <f t="shared" si="1525"/>
        <v>-</v>
      </c>
      <c r="HY508" s="361" t="str">
        <f t="shared" si="1526"/>
        <v>-</v>
      </c>
      <c r="HZ508" s="361" t="str">
        <f t="shared" si="1527"/>
        <v>-</v>
      </c>
      <c r="IA508" s="361" t="str">
        <f t="shared" si="1528"/>
        <v>-</v>
      </c>
      <c r="IB508" s="361" t="str">
        <f t="shared" si="1529"/>
        <v>-</v>
      </c>
      <c r="IC508" s="361" t="str">
        <f t="shared" si="1530"/>
        <v>-</v>
      </c>
      <c r="ID508" s="361" t="str">
        <f t="shared" si="1531"/>
        <v>-</v>
      </c>
      <c r="IE508" s="361" t="str">
        <f t="shared" si="1532"/>
        <v>-</v>
      </c>
      <c r="IF508" s="444" t="s">
        <v>1247</v>
      </c>
      <c r="IG508" s="56" t="str">
        <f t="shared" si="1668"/>
        <v>-</v>
      </c>
      <c r="IH508" s="56" t="str">
        <f t="shared" si="1669"/>
        <v>-</v>
      </c>
      <c r="II508" s="56" t="str">
        <f t="shared" si="1670"/>
        <v>-</v>
      </c>
      <c r="IJ508" s="56" t="str">
        <f t="shared" si="1671"/>
        <v>-</v>
      </c>
      <c r="IK508" s="56" t="str">
        <f t="shared" si="1533"/>
        <v>-</v>
      </c>
      <c r="IL508" s="56" t="str">
        <f t="shared" si="1534"/>
        <v>-</v>
      </c>
      <c r="IM508" s="56" t="str">
        <f t="shared" si="1535"/>
        <v>-</v>
      </c>
      <c r="IN508" s="56" t="str">
        <f t="shared" si="1536"/>
        <v>-</v>
      </c>
      <c r="IO508" s="56" t="str">
        <f t="shared" si="1537"/>
        <v>-</v>
      </c>
      <c r="IP508" s="56" t="str">
        <f t="shared" si="1538"/>
        <v>-</v>
      </c>
      <c r="IQ508" s="56" t="str">
        <f t="shared" si="1539"/>
        <v>-</v>
      </c>
      <c r="IR508" s="56" t="str">
        <f t="shared" si="1540"/>
        <v>-</v>
      </c>
      <c r="IS508" s="56" t="str">
        <f t="shared" si="1541"/>
        <v>-</v>
      </c>
      <c r="IT508" s="56" t="str">
        <f t="shared" si="1542"/>
        <v>-</v>
      </c>
      <c r="IU508" s="56" t="str">
        <f t="shared" si="1543"/>
        <v>-</v>
      </c>
      <c r="IV508" s="56" t="str">
        <f t="shared" si="1544"/>
        <v>-</v>
      </c>
      <c r="IW508" s="56" t="str">
        <f t="shared" si="1545"/>
        <v>-</v>
      </c>
      <c r="IX508" s="56" t="str">
        <f t="shared" si="1546"/>
        <v>-</v>
      </c>
      <c r="IY508" s="56" t="str">
        <f t="shared" si="1547"/>
        <v>-</v>
      </c>
      <c r="IZ508" s="56" t="str">
        <f t="shared" si="1548"/>
        <v>-</v>
      </c>
      <c r="JA508" s="56" t="str">
        <f t="shared" si="1549"/>
        <v>-</v>
      </c>
      <c r="JB508" s="56" t="str">
        <f t="shared" si="1550"/>
        <v>-</v>
      </c>
      <c r="JC508" s="56" t="str">
        <f t="shared" si="1551"/>
        <v>-</v>
      </c>
      <c r="JD508" s="56" t="str">
        <f t="shared" si="1552"/>
        <v>-</v>
      </c>
      <c r="JE508" s="56" t="str">
        <f t="shared" si="1553"/>
        <v>-</v>
      </c>
      <c r="JF508" s="56" t="str">
        <f t="shared" si="1554"/>
        <v>-</v>
      </c>
      <c r="JG508" s="56" t="str">
        <f t="shared" si="1555"/>
        <v>-</v>
      </c>
      <c r="JH508" s="56" t="str">
        <f t="shared" si="1556"/>
        <v>-</v>
      </c>
      <c r="JI508" s="56" t="str">
        <f t="shared" si="1557"/>
        <v>-</v>
      </c>
      <c r="JJ508" s="56" t="str">
        <f t="shared" si="1558"/>
        <v>-</v>
      </c>
      <c r="JK508" s="56" t="str">
        <f t="shared" si="1559"/>
        <v>-</v>
      </c>
      <c r="JL508" s="56" t="str">
        <f t="shared" si="1560"/>
        <v>-</v>
      </c>
      <c r="JM508" s="56" t="str">
        <f t="shared" si="1561"/>
        <v>-</v>
      </c>
      <c r="JN508" s="56" t="str">
        <f t="shared" si="1562"/>
        <v>-</v>
      </c>
      <c r="JO508" s="56" t="str">
        <f t="shared" si="1563"/>
        <v>-</v>
      </c>
      <c r="JP508" s="56" t="str">
        <f t="shared" si="1564"/>
        <v>-</v>
      </c>
      <c r="JQ508" s="56" t="str">
        <f t="shared" si="1565"/>
        <v>-</v>
      </c>
      <c r="JR508" s="56" t="str">
        <f t="shared" si="1566"/>
        <v>-</v>
      </c>
      <c r="JS508" s="56" t="str">
        <f t="shared" si="1567"/>
        <v>-</v>
      </c>
      <c r="JT508" s="56" t="str">
        <f t="shared" si="1568"/>
        <v>-</v>
      </c>
      <c r="JU508" s="56" t="str">
        <f t="shared" si="1569"/>
        <v>-</v>
      </c>
      <c r="JV508" s="56" t="str">
        <f t="shared" si="1570"/>
        <v>-</v>
      </c>
      <c r="JW508" s="56" t="str">
        <f t="shared" si="1571"/>
        <v>-</v>
      </c>
      <c r="JX508" s="56" t="str">
        <f t="shared" si="1572"/>
        <v>-</v>
      </c>
      <c r="JY508" s="56" t="str">
        <f t="shared" si="1573"/>
        <v>-</v>
      </c>
      <c r="JZ508" s="56" t="str">
        <f t="shared" si="1574"/>
        <v>-</v>
      </c>
      <c r="KA508" s="444" t="s">
        <v>1247</v>
      </c>
      <c r="KB508" s="360">
        <f>IF(ISNUMBER(INDEX($EQ$15:$GK$521,$B508,EO$11)),MAX(KB$14:KB507)+1,0)</f>
        <v>0</v>
      </c>
      <c r="KC508" s="360" t="str">
        <f t="shared" si="1672"/>
        <v/>
      </c>
      <c r="KD508" s="373" t="s">
        <v>2</v>
      </c>
      <c r="KE508" s="215"/>
      <c r="KF508" s="60"/>
      <c r="KG508" s="60"/>
      <c r="KH508" s="60"/>
      <c r="KI508" s="60"/>
      <c r="KJ508" s="60"/>
      <c r="KK508" s="60"/>
      <c r="KL508" s="60"/>
      <c r="KM508" s="60"/>
      <c r="KN508" s="60"/>
      <c r="KO508" s="60"/>
      <c r="KP508" s="60"/>
      <c r="KQ508" s="60"/>
      <c r="KR508" s="60"/>
      <c r="KS508" s="60"/>
      <c r="KT508" s="60"/>
      <c r="KU508" s="60"/>
      <c r="KV508" s="60"/>
      <c r="KW508" s="60"/>
      <c r="KX508" s="60"/>
      <c r="KY508" s="60"/>
      <c r="KZ508" s="283" t="str">
        <f t="shared" si="1575"/>
        <v/>
      </c>
      <c r="LA508" s="26"/>
      <c r="LB508" s="18"/>
      <c r="LC508" s="18"/>
      <c r="LD508" s="18"/>
      <c r="LE508" s="18"/>
      <c r="LF508" s="18"/>
      <c r="LG508" s="18"/>
      <c r="LH508" s="18"/>
      <c r="LI508" s="18"/>
      <c r="LJ508" s="18"/>
      <c r="LK508" s="18"/>
      <c r="LL508" s="18"/>
      <c r="LM508" s="18"/>
      <c r="LN508" s="63"/>
      <c r="LO508" s="251">
        <f t="shared" si="1576"/>
        <v>0</v>
      </c>
      <c r="LP508" s="251">
        <f t="shared" si="1577"/>
        <v>0</v>
      </c>
      <c r="LQ508" s="251">
        <f t="shared" si="1578"/>
        <v>0</v>
      </c>
      <c r="LR508" s="251">
        <f t="shared" si="1579"/>
        <v>0</v>
      </c>
      <c r="LS508" s="251">
        <f t="shared" si="1580"/>
        <v>0</v>
      </c>
      <c r="LT508" s="251">
        <f t="shared" si="1581"/>
        <v>0</v>
      </c>
      <c r="LU508" s="251">
        <f t="shared" si="1582"/>
        <v>0</v>
      </c>
      <c r="LV508" s="251">
        <f t="shared" si="1583"/>
        <v>0</v>
      </c>
      <c r="LW508" s="251">
        <f t="shared" si="1584"/>
        <v>0</v>
      </c>
      <c r="LX508" s="251">
        <f t="shared" si="1585"/>
        <v>0</v>
      </c>
      <c r="LY508" s="251">
        <f t="shared" si="1586"/>
        <v>0</v>
      </c>
      <c r="LZ508" s="251">
        <f t="shared" si="1587"/>
        <v>0</v>
      </c>
      <c r="MA508" s="63" t="str">
        <f t="shared" si="1588"/>
        <v/>
      </c>
      <c r="MB508" s="63" t="str">
        <f t="shared" si="1673"/>
        <v/>
      </c>
      <c r="MC508" s="63">
        <f t="shared" si="1674"/>
        <v>494</v>
      </c>
      <c r="MD508" s="63" t="str">
        <f t="shared" si="1675"/>
        <v/>
      </c>
      <c r="ME508" s="63" t="str">
        <f t="shared" si="1676"/>
        <v/>
      </c>
      <c r="MF508" s="315" t="str">
        <f t="shared" si="1589"/>
        <v/>
      </c>
      <c r="MG508" s="315">
        <f>IF(ISNUMBER(MATCH(EO508,$ME$15:$ME$520,0)),0,MAX(MG$14:MG507)+1)</f>
        <v>0</v>
      </c>
      <c r="MH508" s="315" t="str">
        <f t="shared" si="1590"/>
        <v/>
      </c>
      <c r="MI508" s="369"/>
      <c r="MJ508" s="68"/>
      <c r="MK508" s="18"/>
      <c r="ML508" s="242"/>
      <c r="MM508" s="242"/>
      <c r="MN508" s="59"/>
      <c r="MO508" s="59"/>
      <c r="MP508" s="285"/>
      <c r="MQ508" s="59"/>
      <c r="MR508" s="59"/>
      <c r="MS508" s="285"/>
      <c r="MT508" s="59"/>
      <c r="MU508" s="285"/>
      <c r="MV508" s="59"/>
      <c r="MW508" s="59"/>
      <c r="MX508" s="59"/>
      <c r="MY508" s="59"/>
      <c r="MZ508" s="59"/>
      <c r="NA508" s="59"/>
      <c r="NB508" s="59"/>
      <c r="NC508" s="59"/>
      <c r="ND508" s="59"/>
      <c r="NE508" s="59"/>
      <c r="NF508" s="59"/>
      <c r="NG508" s="59"/>
      <c r="NH508" s="59"/>
      <c r="NI508" s="59"/>
      <c r="NJ508" s="59"/>
      <c r="NK508" s="59"/>
      <c r="NL508" s="454"/>
      <c r="NM508" s="454"/>
      <c r="NN508" s="59"/>
      <c r="NO508" s="18"/>
      <c r="NP508" s="18"/>
      <c r="NQ508" s="18"/>
      <c r="NR508" s="18"/>
      <c r="NS508" s="18"/>
      <c r="NT508" s="18"/>
      <c r="NU508" s="18"/>
      <c r="NV508" s="18"/>
      <c r="NW508" s="18"/>
      <c r="NX508" s="18"/>
      <c r="NY508" s="18"/>
      <c r="NZ508" s="18"/>
      <c r="OA508" s="18"/>
      <c r="OB508" s="18"/>
      <c r="OC508" s="18"/>
      <c r="OZ508" s="59"/>
      <c r="PA508" s="251" t="str">
        <f t="shared" si="1591"/>
        <v/>
      </c>
      <c r="PB508" s="251" t="str">
        <f t="shared" si="1592"/>
        <v/>
      </c>
      <c r="PC508" s="251" t="str">
        <f t="shared" si="1593"/>
        <v/>
      </c>
      <c r="PD508" s="251" t="str">
        <f t="shared" si="1594"/>
        <v/>
      </c>
      <c r="PE508" s="251" t="str">
        <f t="shared" si="1595"/>
        <v/>
      </c>
      <c r="PF508" s="251" t="str">
        <f t="shared" si="1596"/>
        <v/>
      </c>
      <c r="PG508" s="251" t="str">
        <f t="shared" si="1597"/>
        <v/>
      </c>
      <c r="PH508" s="251" t="str">
        <f t="shared" si="1598"/>
        <v/>
      </c>
      <c r="PI508" s="251" t="str">
        <f t="shared" si="1599"/>
        <v/>
      </c>
      <c r="PJ508" s="251" t="str">
        <f t="shared" si="1600"/>
        <v/>
      </c>
      <c r="PK508" s="251" t="str">
        <f t="shared" si="1601"/>
        <v/>
      </c>
      <c r="PL508" s="251" t="str">
        <f t="shared" si="1602"/>
        <v/>
      </c>
      <c r="PM508" s="251" t="str">
        <f t="shared" si="1603"/>
        <v/>
      </c>
      <c r="PN508" s="251" t="str">
        <f t="shared" si="1604"/>
        <v/>
      </c>
      <c r="PO508" s="251" t="str">
        <f t="shared" si="1605"/>
        <v/>
      </c>
      <c r="PP508" s="251" t="str">
        <f t="shared" si="1606"/>
        <v/>
      </c>
      <c r="PQ508" s="251" t="str">
        <f t="shared" si="1607"/>
        <v/>
      </c>
      <c r="PR508" s="251" t="str">
        <f t="shared" si="1608"/>
        <v/>
      </c>
      <c r="PS508" s="251" t="str">
        <f t="shared" si="1609"/>
        <v/>
      </c>
      <c r="PT508" s="251" t="str">
        <f t="shared" si="1610"/>
        <v/>
      </c>
      <c r="PU508" s="251" t="str">
        <f t="shared" si="1611"/>
        <v/>
      </c>
      <c r="PV508" s="251" t="str">
        <f t="shared" si="1612"/>
        <v/>
      </c>
      <c r="PW508" s="251" t="str">
        <f t="shared" si="1613"/>
        <v/>
      </c>
      <c r="PX508" s="251" t="str">
        <f t="shared" si="1614"/>
        <v/>
      </c>
      <c r="PY508" s="251" t="str">
        <f t="shared" si="1615"/>
        <v/>
      </c>
      <c r="PZ508" s="251" t="str">
        <f t="shared" si="1616"/>
        <v/>
      </c>
      <c r="QA508" s="251" t="str">
        <f t="shared" si="1617"/>
        <v/>
      </c>
      <c r="QB508" s="251" t="str">
        <f t="shared" si="1618"/>
        <v/>
      </c>
      <c r="QC508" s="251" t="str">
        <f t="shared" si="1619"/>
        <v/>
      </c>
      <c r="QD508" s="251" t="str">
        <f t="shared" si="1620"/>
        <v/>
      </c>
      <c r="QE508" s="251" t="str">
        <f t="shared" si="1621"/>
        <v/>
      </c>
      <c r="QF508" s="63">
        <f t="shared" si="1622"/>
        <v>0</v>
      </c>
      <c r="QG508" s="59"/>
      <c r="QH508" s="59"/>
      <c r="QI508" s="59"/>
      <c r="QJ508" s="59"/>
      <c r="QK508" s="59"/>
      <c r="QL508" s="59"/>
      <c r="QM508" s="59"/>
      <c r="QN508" s="59"/>
    </row>
    <row r="509" spans="1:456" ht="6.75" customHeight="1" x14ac:dyDescent="0.25">
      <c r="A509" s="68"/>
      <c r="B509" s="389" t="str">
        <f t="shared" si="1484"/>
        <v/>
      </c>
      <c r="C509" s="72"/>
      <c r="D509" s="188"/>
      <c r="E509" s="59"/>
      <c r="F509" s="229"/>
      <c r="G509" s="295"/>
      <c r="H509" s="295"/>
      <c r="I509" s="229"/>
      <c r="J509" s="295"/>
      <c r="K509" s="295"/>
      <c r="L509" s="229"/>
      <c r="M509" s="295"/>
      <c r="N509" s="295"/>
      <c r="O509" s="229"/>
      <c r="P509" s="295"/>
      <c r="Q509" s="295"/>
      <c r="R509" s="229"/>
      <c r="S509" s="230"/>
      <c r="T509" s="231"/>
      <c r="U509" s="229"/>
      <c r="V509" s="230"/>
      <c r="W509" s="231"/>
      <c r="X509" s="229"/>
      <c r="Y509" s="230"/>
      <c r="Z509" s="231"/>
      <c r="AA509" s="229"/>
      <c r="AB509" s="295"/>
      <c r="AC509" s="295"/>
      <c r="AD509" s="229"/>
      <c r="AE509" s="295"/>
      <c r="AF509" s="295"/>
      <c r="AG509" s="229"/>
      <c r="AH509" s="295"/>
      <c r="AI509" s="295"/>
      <c r="AJ509" s="229"/>
      <c r="AK509" s="295"/>
      <c r="AL509" s="295"/>
      <c r="AM509" s="229"/>
      <c r="AN509" s="295"/>
      <c r="AO509" s="295"/>
      <c r="AP509" s="243"/>
      <c r="AQ509" s="295"/>
      <c r="AR509" s="290"/>
      <c r="AS509" s="243"/>
      <c r="AT509" s="295"/>
      <c r="AU509" s="290"/>
      <c r="AV509" s="229"/>
      <c r="AW509" s="230"/>
      <c r="AX509" s="231"/>
      <c r="AY509" s="229"/>
      <c r="AZ509" s="230"/>
      <c r="BA509" s="231"/>
      <c r="BB509" s="229"/>
      <c r="BC509" s="230"/>
      <c r="BD509" s="231"/>
      <c r="BE509" s="229"/>
      <c r="BF509" s="230"/>
      <c r="BG509" s="231"/>
      <c r="BH509" s="229"/>
      <c r="BI509" s="230"/>
      <c r="BJ509" s="231"/>
      <c r="BK509" s="243"/>
      <c r="BL509" s="230"/>
      <c r="BM509" s="231"/>
      <c r="BN509" s="243"/>
      <c r="BO509" s="230"/>
      <c r="BP509" s="231"/>
      <c r="BQ509" s="229"/>
      <c r="BR509" s="230"/>
      <c r="BS509" s="231"/>
      <c r="BT509" s="229"/>
      <c r="BU509" s="230"/>
      <c r="BV509" s="231"/>
      <c r="BW509" s="229"/>
      <c r="BX509" s="230"/>
      <c r="BY509" s="231"/>
      <c r="BZ509" s="229"/>
      <c r="CA509" s="230"/>
      <c r="CB509" s="231"/>
      <c r="CC509" s="229"/>
      <c r="CD509" s="230"/>
      <c r="CE509" s="231"/>
      <c r="CF509" s="331"/>
      <c r="CG509" s="332"/>
      <c r="CH509" s="385"/>
      <c r="CI509" s="331"/>
      <c r="CJ509" s="332"/>
      <c r="CK509" s="385"/>
      <c r="CL509" s="243"/>
      <c r="CM509" s="230"/>
      <c r="CN509" s="354"/>
      <c r="CO509" s="243"/>
      <c r="CP509" s="230"/>
      <c r="CQ509" s="231"/>
      <c r="CR509" s="331"/>
      <c r="CS509" s="332"/>
      <c r="CT509" s="333"/>
      <c r="CU509" s="229"/>
      <c r="CV509" s="230"/>
      <c r="CW509" s="231"/>
      <c r="CX509" s="331"/>
      <c r="CY509" s="332"/>
      <c r="CZ509" s="333"/>
      <c r="DA509" s="331"/>
      <c r="DB509" s="332"/>
      <c r="DC509" s="333"/>
      <c r="DD509" s="331"/>
      <c r="DE509" s="332"/>
      <c r="DF509" s="333"/>
      <c r="DG509" s="331"/>
      <c r="DH509" s="332"/>
      <c r="DI509" s="333"/>
      <c r="DJ509" s="229"/>
      <c r="DK509" s="230"/>
      <c r="DL509" s="231"/>
      <c r="DM509" s="229"/>
      <c r="DN509" s="230"/>
      <c r="DO509" s="231"/>
      <c r="DP509" s="331"/>
      <c r="DQ509" s="332"/>
      <c r="DR509" s="333"/>
      <c r="DS509" s="331"/>
      <c r="DT509" s="332"/>
      <c r="DU509" s="333"/>
      <c r="DV509" s="331"/>
      <c r="DW509" s="332"/>
      <c r="DX509" s="333"/>
      <c r="DY509" s="331"/>
      <c r="DZ509" s="332"/>
      <c r="EA509" s="333"/>
      <c r="EB509" s="331"/>
      <c r="EC509" s="332"/>
      <c r="ED509" s="333"/>
      <c r="EE509" s="331"/>
      <c r="EF509" s="332"/>
      <c r="EG509" s="333"/>
      <c r="EH509" s="229"/>
      <c r="EI509" s="230"/>
      <c r="EJ509" s="231"/>
      <c r="EK509" s="229"/>
      <c r="EL509" s="230"/>
      <c r="EM509" s="231"/>
      <c r="EN509" s="244"/>
      <c r="EO509" s="269" t="str">
        <f t="shared" si="1485"/>
        <v/>
      </c>
      <c r="EP509" s="444" t="s">
        <v>1247</v>
      </c>
      <c r="EQ509" s="360" t="str">
        <f t="shared" si="1623"/>
        <v/>
      </c>
      <c r="ER509" s="360" t="str">
        <f t="shared" si="1624"/>
        <v/>
      </c>
      <c r="ES509" s="360" t="str">
        <f t="shared" si="1625"/>
        <v/>
      </c>
      <c r="ET509" s="360" t="str">
        <f t="shared" si="1626"/>
        <v/>
      </c>
      <c r="EU509" s="360" t="str">
        <f t="shared" si="1627"/>
        <v/>
      </c>
      <c r="EV509" s="360" t="str">
        <f t="shared" si="1628"/>
        <v/>
      </c>
      <c r="EW509" s="360" t="str">
        <f t="shared" si="1629"/>
        <v/>
      </c>
      <c r="EX509" s="360" t="str">
        <f t="shared" si="1630"/>
        <v/>
      </c>
      <c r="EY509" s="360" t="str">
        <f t="shared" si="1631"/>
        <v/>
      </c>
      <c r="EZ509" s="360" t="str">
        <f t="shared" si="1632"/>
        <v/>
      </c>
      <c r="FA509" s="360" t="str">
        <f t="shared" si="1633"/>
        <v/>
      </c>
      <c r="FB509" s="360" t="str">
        <f t="shared" si="1634"/>
        <v/>
      </c>
      <c r="FC509" s="360" t="str">
        <f t="shared" si="1635"/>
        <v/>
      </c>
      <c r="FD509" s="360" t="str">
        <f t="shared" si="1636"/>
        <v/>
      </c>
      <c r="FE509" s="360" t="str">
        <f t="shared" si="1637"/>
        <v/>
      </c>
      <c r="FF509" s="360" t="str">
        <f t="shared" si="1638"/>
        <v/>
      </c>
      <c r="FG509" s="360" t="str">
        <f t="shared" si="1639"/>
        <v/>
      </c>
      <c r="FH509" s="360" t="str">
        <f t="shared" si="1640"/>
        <v/>
      </c>
      <c r="FI509" s="360" t="str">
        <f t="shared" si="1641"/>
        <v/>
      </c>
      <c r="FJ509" s="360" t="str">
        <f t="shared" si="1642"/>
        <v/>
      </c>
      <c r="FK509" s="360" t="str">
        <f t="shared" si="1643"/>
        <v/>
      </c>
      <c r="FL509" s="360" t="str">
        <f t="shared" si="1644"/>
        <v/>
      </c>
      <c r="FM509" s="360" t="str">
        <f t="shared" si="1645"/>
        <v/>
      </c>
      <c r="FN509" s="360" t="str">
        <f t="shared" si="1646"/>
        <v/>
      </c>
      <c r="FO509" s="360" t="str">
        <f t="shared" si="1647"/>
        <v/>
      </c>
      <c r="FP509" s="360" t="str">
        <f t="shared" si="1648"/>
        <v/>
      </c>
      <c r="FQ509" s="360" t="str">
        <f t="shared" si="1649"/>
        <v/>
      </c>
      <c r="FR509" s="360" t="str">
        <f t="shared" si="1650"/>
        <v/>
      </c>
      <c r="FS509" s="360" t="str">
        <f t="shared" si="1651"/>
        <v/>
      </c>
      <c r="FT509" s="360" t="str">
        <f t="shared" si="1486"/>
        <v/>
      </c>
      <c r="FU509" s="360" t="str">
        <f t="shared" si="1652"/>
        <v/>
      </c>
      <c r="FV509" s="360" t="str">
        <f t="shared" si="1653"/>
        <v/>
      </c>
      <c r="FW509" s="360" t="str">
        <f t="shared" si="1654"/>
        <v/>
      </c>
      <c r="FX509" s="360" t="str">
        <f t="shared" si="1655"/>
        <v/>
      </c>
      <c r="FY509" s="360" t="str">
        <f t="shared" si="1656"/>
        <v/>
      </c>
      <c r="FZ509" s="360" t="str">
        <f t="shared" si="1657"/>
        <v/>
      </c>
      <c r="GA509" s="360" t="str">
        <f t="shared" si="1658"/>
        <v/>
      </c>
      <c r="GB509" s="360" t="str">
        <f t="shared" si="1659"/>
        <v/>
      </c>
      <c r="GC509" s="360" t="str">
        <f t="shared" si="1660"/>
        <v/>
      </c>
      <c r="GD509" s="360" t="str">
        <f t="shared" si="1661"/>
        <v/>
      </c>
      <c r="GE509" s="360" t="str">
        <f t="shared" si="1662"/>
        <v/>
      </c>
      <c r="GF509" s="360" t="str">
        <f t="shared" si="1663"/>
        <v/>
      </c>
      <c r="GG509" s="360" t="str">
        <f t="shared" si="1664"/>
        <v/>
      </c>
      <c r="GH509" s="360" t="str">
        <f t="shared" si="1665"/>
        <v/>
      </c>
      <c r="GI509" s="360" t="str">
        <f t="shared" si="1666"/>
        <v/>
      </c>
      <c r="GJ509" s="360" t="str">
        <f t="shared" si="1667"/>
        <v/>
      </c>
      <c r="GK509" s="444" t="s">
        <v>1247</v>
      </c>
      <c r="GL509" s="361" t="str">
        <f t="shared" si="1487"/>
        <v>-</v>
      </c>
      <c r="GM509" s="361" t="str">
        <f t="shared" si="1488"/>
        <v>-</v>
      </c>
      <c r="GN509" s="361" t="str">
        <f t="shared" si="1489"/>
        <v>-</v>
      </c>
      <c r="GO509" s="361" t="str">
        <f t="shared" si="1490"/>
        <v>-</v>
      </c>
      <c r="GP509" s="361" t="str">
        <f t="shared" si="1491"/>
        <v>-</v>
      </c>
      <c r="GQ509" s="361" t="str">
        <f t="shared" si="1492"/>
        <v>-</v>
      </c>
      <c r="GR509" s="361" t="str">
        <f t="shared" si="1493"/>
        <v>-</v>
      </c>
      <c r="GS509" s="361" t="str">
        <f t="shared" si="1494"/>
        <v>-</v>
      </c>
      <c r="GT509" s="361" t="str">
        <f t="shared" si="1495"/>
        <v>-</v>
      </c>
      <c r="GU509" s="361" t="str">
        <f t="shared" si="1496"/>
        <v>-</v>
      </c>
      <c r="GV509" s="361" t="str">
        <f t="shared" si="1497"/>
        <v>-</v>
      </c>
      <c r="GW509" s="361" t="str">
        <f t="shared" si="1498"/>
        <v>-</v>
      </c>
      <c r="GX509" s="361" t="str">
        <f t="shared" si="1499"/>
        <v>-</v>
      </c>
      <c r="GY509" s="361" t="str">
        <f t="shared" si="1500"/>
        <v>-</v>
      </c>
      <c r="GZ509" s="361" t="str">
        <f t="shared" si="1501"/>
        <v>-</v>
      </c>
      <c r="HA509" s="361" t="str">
        <f t="shared" si="1502"/>
        <v>-</v>
      </c>
      <c r="HB509" s="361" t="str">
        <f t="shared" si="1503"/>
        <v>-</v>
      </c>
      <c r="HC509" s="361" t="str">
        <f t="shared" si="1504"/>
        <v>-</v>
      </c>
      <c r="HD509" s="361" t="str">
        <f t="shared" si="1505"/>
        <v>-</v>
      </c>
      <c r="HE509" s="361" t="str">
        <f t="shared" si="1506"/>
        <v>-</v>
      </c>
      <c r="HF509" s="361" t="str">
        <f t="shared" si="1507"/>
        <v>-</v>
      </c>
      <c r="HG509" s="361" t="str">
        <f t="shared" si="1508"/>
        <v>-</v>
      </c>
      <c r="HH509" s="361" t="str">
        <f t="shared" si="1509"/>
        <v>-</v>
      </c>
      <c r="HI509" s="361" t="str">
        <f t="shared" si="1510"/>
        <v>-</v>
      </c>
      <c r="HJ509" s="361" t="str">
        <f t="shared" si="1511"/>
        <v>-</v>
      </c>
      <c r="HK509" s="361" t="str">
        <f t="shared" si="1512"/>
        <v>-</v>
      </c>
      <c r="HL509" s="361" t="str">
        <f t="shared" si="1513"/>
        <v>-</v>
      </c>
      <c r="HM509" s="361" t="str">
        <f t="shared" si="1514"/>
        <v>-</v>
      </c>
      <c r="HN509" s="361" t="str">
        <f t="shared" si="1515"/>
        <v>-</v>
      </c>
      <c r="HO509" s="361" t="str">
        <f t="shared" si="1516"/>
        <v>-</v>
      </c>
      <c r="HP509" s="361" t="str">
        <f t="shared" si="1517"/>
        <v>-</v>
      </c>
      <c r="HQ509" s="361" t="str">
        <f t="shared" si="1518"/>
        <v>-</v>
      </c>
      <c r="HR509" s="361" t="str">
        <f t="shared" si="1519"/>
        <v>-</v>
      </c>
      <c r="HS509" s="361" t="str">
        <f t="shared" si="1520"/>
        <v>-</v>
      </c>
      <c r="HT509" s="361" t="str">
        <f t="shared" si="1521"/>
        <v>-</v>
      </c>
      <c r="HU509" s="361" t="str">
        <f t="shared" si="1522"/>
        <v>-</v>
      </c>
      <c r="HV509" s="361" t="str">
        <f t="shared" si="1523"/>
        <v>-</v>
      </c>
      <c r="HW509" s="361" t="str">
        <f t="shared" si="1524"/>
        <v>-</v>
      </c>
      <c r="HX509" s="361" t="str">
        <f t="shared" si="1525"/>
        <v>-</v>
      </c>
      <c r="HY509" s="361" t="str">
        <f t="shared" si="1526"/>
        <v>-</v>
      </c>
      <c r="HZ509" s="361" t="str">
        <f t="shared" si="1527"/>
        <v>-</v>
      </c>
      <c r="IA509" s="361" t="str">
        <f t="shared" si="1528"/>
        <v>-</v>
      </c>
      <c r="IB509" s="361" t="str">
        <f t="shared" si="1529"/>
        <v>-</v>
      </c>
      <c r="IC509" s="361" t="str">
        <f t="shared" si="1530"/>
        <v>-</v>
      </c>
      <c r="ID509" s="361" t="str">
        <f t="shared" si="1531"/>
        <v>-</v>
      </c>
      <c r="IE509" s="361" t="str">
        <f t="shared" si="1532"/>
        <v>-</v>
      </c>
      <c r="IF509" s="444" t="s">
        <v>1247</v>
      </c>
      <c r="IG509" s="56" t="str">
        <f t="shared" si="1668"/>
        <v>-</v>
      </c>
      <c r="IH509" s="56" t="str">
        <f t="shared" si="1669"/>
        <v>-</v>
      </c>
      <c r="II509" s="56" t="str">
        <f t="shared" si="1670"/>
        <v>-</v>
      </c>
      <c r="IJ509" s="56" t="str">
        <f t="shared" si="1671"/>
        <v>-</v>
      </c>
      <c r="IK509" s="56" t="str">
        <f t="shared" si="1533"/>
        <v>-</v>
      </c>
      <c r="IL509" s="56" t="str">
        <f t="shared" si="1534"/>
        <v>-</v>
      </c>
      <c r="IM509" s="56" t="str">
        <f t="shared" si="1535"/>
        <v>-</v>
      </c>
      <c r="IN509" s="56" t="str">
        <f t="shared" si="1536"/>
        <v>-</v>
      </c>
      <c r="IO509" s="56" t="str">
        <f t="shared" si="1537"/>
        <v>-</v>
      </c>
      <c r="IP509" s="56" t="str">
        <f t="shared" si="1538"/>
        <v>-</v>
      </c>
      <c r="IQ509" s="56" t="str">
        <f t="shared" si="1539"/>
        <v>-</v>
      </c>
      <c r="IR509" s="56" t="str">
        <f t="shared" si="1540"/>
        <v>-</v>
      </c>
      <c r="IS509" s="56" t="str">
        <f t="shared" si="1541"/>
        <v>-</v>
      </c>
      <c r="IT509" s="56" t="str">
        <f t="shared" si="1542"/>
        <v>-</v>
      </c>
      <c r="IU509" s="56" t="str">
        <f t="shared" si="1543"/>
        <v>-</v>
      </c>
      <c r="IV509" s="56" t="str">
        <f t="shared" si="1544"/>
        <v>-</v>
      </c>
      <c r="IW509" s="56" t="str">
        <f t="shared" si="1545"/>
        <v>-</v>
      </c>
      <c r="IX509" s="56" t="str">
        <f t="shared" si="1546"/>
        <v>-</v>
      </c>
      <c r="IY509" s="56" t="str">
        <f t="shared" si="1547"/>
        <v>-</v>
      </c>
      <c r="IZ509" s="56" t="str">
        <f t="shared" si="1548"/>
        <v>-</v>
      </c>
      <c r="JA509" s="56" t="str">
        <f t="shared" si="1549"/>
        <v>-</v>
      </c>
      <c r="JB509" s="56" t="str">
        <f t="shared" si="1550"/>
        <v>-</v>
      </c>
      <c r="JC509" s="56" t="str">
        <f t="shared" si="1551"/>
        <v>-</v>
      </c>
      <c r="JD509" s="56" t="str">
        <f t="shared" si="1552"/>
        <v>-</v>
      </c>
      <c r="JE509" s="56" t="str">
        <f t="shared" si="1553"/>
        <v>-</v>
      </c>
      <c r="JF509" s="56" t="str">
        <f t="shared" si="1554"/>
        <v>-</v>
      </c>
      <c r="JG509" s="56" t="str">
        <f t="shared" si="1555"/>
        <v>-</v>
      </c>
      <c r="JH509" s="56" t="str">
        <f t="shared" si="1556"/>
        <v>-</v>
      </c>
      <c r="JI509" s="56" t="str">
        <f t="shared" si="1557"/>
        <v>-</v>
      </c>
      <c r="JJ509" s="56" t="str">
        <f t="shared" si="1558"/>
        <v>-</v>
      </c>
      <c r="JK509" s="56" t="str">
        <f t="shared" si="1559"/>
        <v>-</v>
      </c>
      <c r="JL509" s="56" t="str">
        <f t="shared" si="1560"/>
        <v>-</v>
      </c>
      <c r="JM509" s="56" t="str">
        <f t="shared" si="1561"/>
        <v>-</v>
      </c>
      <c r="JN509" s="56" t="str">
        <f t="shared" si="1562"/>
        <v>-</v>
      </c>
      <c r="JO509" s="56" t="str">
        <f t="shared" si="1563"/>
        <v>-</v>
      </c>
      <c r="JP509" s="56" t="str">
        <f t="shared" si="1564"/>
        <v>-</v>
      </c>
      <c r="JQ509" s="56" t="str">
        <f t="shared" si="1565"/>
        <v>-</v>
      </c>
      <c r="JR509" s="56" t="str">
        <f t="shared" si="1566"/>
        <v>-</v>
      </c>
      <c r="JS509" s="56" t="str">
        <f t="shared" si="1567"/>
        <v>-</v>
      </c>
      <c r="JT509" s="56" t="str">
        <f t="shared" si="1568"/>
        <v>-</v>
      </c>
      <c r="JU509" s="56" t="str">
        <f t="shared" si="1569"/>
        <v>-</v>
      </c>
      <c r="JV509" s="56" t="str">
        <f t="shared" si="1570"/>
        <v>-</v>
      </c>
      <c r="JW509" s="56" t="str">
        <f t="shared" si="1571"/>
        <v>-</v>
      </c>
      <c r="JX509" s="56" t="str">
        <f t="shared" si="1572"/>
        <v>-</v>
      </c>
      <c r="JY509" s="56" t="str">
        <f t="shared" si="1573"/>
        <v>-</v>
      </c>
      <c r="JZ509" s="56" t="str">
        <f t="shared" si="1574"/>
        <v>-</v>
      </c>
      <c r="KA509" s="444" t="s">
        <v>1247</v>
      </c>
      <c r="KB509" s="360">
        <f>IF(ISNUMBER(INDEX($EQ$15:$GK$521,$B509,EO$11)),MAX(KB$14:KB508)+1,0)</f>
        <v>0</v>
      </c>
      <c r="KC509" s="360" t="str">
        <f t="shared" si="1672"/>
        <v/>
      </c>
      <c r="KD509" s="373" t="s">
        <v>2</v>
      </c>
      <c r="KE509" s="215"/>
      <c r="KF509" s="60"/>
      <c r="KG509" s="60"/>
      <c r="KH509" s="60"/>
      <c r="KI509" s="60"/>
      <c r="KJ509" s="60"/>
      <c r="KK509" s="60"/>
      <c r="KL509" s="60"/>
      <c r="KM509" s="60"/>
      <c r="KN509" s="60"/>
      <c r="KO509" s="60"/>
      <c r="KP509" s="60"/>
      <c r="KQ509" s="60"/>
      <c r="KR509" s="60"/>
      <c r="KS509" s="60"/>
      <c r="KT509" s="60"/>
      <c r="KU509" s="60"/>
      <c r="KV509" s="60"/>
      <c r="KW509" s="60"/>
      <c r="KX509" s="60"/>
      <c r="KY509" s="60"/>
      <c r="KZ509" s="283" t="str">
        <f t="shared" si="1575"/>
        <v/>
      </c>
      <c r="LA509" s="26"/>
      <c r="LB509" s="18"/>
      <c r="LC509" s="18"/>
      <c r="LD509" s="18"/>
      <c r="LE509" s="18"/>
      <c r="LF509" s="18"/>
      <c r="LG509" s="18"/>
      <c r="LH509" s="18"/>
      <c r="LI509" s="18"/>
      <c r="LJ509" s="18"/>
      <c r="LK509" s="18"/>
      <c r="LL509" s="18"/>
      <c r="LM509" s="18"/>
      <c r="LN509" s="63"/>
      <c r="LO509" s="251">
        <f t="shared" si="1576"/>
        <v>0</v>
      </c>
      <c r="LP509" s="251">
        <f t="shared" si="1577"/>
        <v>0</v>
      </c>
      <c r="LQ509" s="251">
        <f t="shared" si="1578"/>
        <v>0</v>
      </c>
      <c r="LR509" s="251">
        <f t="shared" si="1579"/>
        <v>0</v>
      </c>
      <c r="LS509" s="251">
        <f t="shared" si="1580"/>
        <v>0</v>
      </c>
      <c r="LT509" s="251">
        <f t="shared" si="1581"/>
        <v>0</v>
      </c>
      <c r="LU509" s="251">
        <f t="shared" si="1582"/>
        <v>0</v>
      </c>
      <c r="LV509" s="251">
        <f t="shared" si="1583"/>
        <v>0</v>
      </c>
      <c r="LW509" s="251">
        <f t="shared" si="1584"/>
        <v>0</v>
      </c>
      <c r="LX509" s="251">
        <f t="shared" si="1585"/>
        <v>0</v>
      </c>
      <c r="LY509" s="251">
        <f t="shared" si="1586"/>
        <v>0</v>
      </c>
      <c r="LZ509" s="251">
        <f t="shared" si="1587"/>
        <v>0</v>
      </c>
      <c r="MA509" s="63" t="str">
        <f t="shared" si="1588"/>
        <v/>
      </c>
      <c r="MB509" s="63" t="str">
        <f t="shared" si="1673"/>
        <v/>
      </c>
      <c r="MC509" s="63">
        <f t="shared" si="1674"/>
        <v>495</v>
      </c>
      <c r="MD509" s="63" t="str">
        <f t="shared" si="1675"/>
        <v/>
      </c>
      <c r="ME509" s="63" t="str">
        <f t="shared" si="1676"/>
        <v/>
      </c>
      <c r="MF509" s="315" t="str">
        <f t="shared" si="1589"/>
        <v/>
      </c>
      <c r="MG509" s="315">
        <f>IF(ISNUMBER(MATCH(EO509,$ME$15:$ME$520,0)),0,MAX(MG$14:MG508)+1)</f>
        <v>0</v>
      </c>
      <c r="MH509" s="315" t="str">
        <f t="shared" si="1590"/>
        <v/>
      </c>
      <c r="MI509" s="369"/>
      <c r="MJ509" s="68"/>
      <c r="MK509" s="18"/>
      <c r="ML509" s="242"/>
      <c r="MM509" s="242"/>
      <c r="MN509" s="59"/>
      <c r="MO509" s="59"/>
      <c r="MP509" s="285"/>
      <c r="MQ509" s="59"/>
      <c r="MR509" s="59"/>
      <c r="MS509" s="285"/>
      <c r="MT509" s="59"/>
      <c r="MU509" s="285"/>
      <c r="MV509" s="59"/>
      <c r="MW509" s="59"/>
      <c r="MX509" s="59"/>
      <c r="MY509" s="59"/>
      <c r="MZ509" s="59"/>
      <c r="NA509" s="59"/>
      <c r="NB509" s="59"/>
      <c r="NC509" s="59"/>
      <c r="ND509" s="59"/>
      <c r="NE509" s="59"/>
      <c r="NF509" s="59"/>
      <c r="NG509" s="59"/>
      <c r="NH509" s="59"/>
      <c r="NI509" s="59"/>
      <c r="NJ509" s="59"/>
      <c r="NK509" s="59"/>
      <c r="NL509" s="454"/>
      <c r="NM509" s="454"/>
      <c r="NN509" s="59"/>
      <c r="NO509" s="18"/>
      <c r="NP509" s="18"/>
      <c r="NQ509" s="18"/>
      <c r="NR509" s="18"/>
      <c r="NS509" s="18"/>
      <c r="NT509" s="18"/>
      <c r="NU509" s="18"/>
      <c r="NV509" s="18"/>
      <c r="NW509" s="18"/>
      <c r="NX509" s="18"/>
      <c r="NY509" s="18"/>
      <c r="NZ509" s="18"/>
      <c r="OA509" s="18"/>
      <c r="OB509" s="18"/>
      <c r="OC509" s="18"/>
      <c r="OZ509" s="59"/>
      <c r="PA509" s="251" t="str">
        <f t="shared" si="1591"/>
        <v/>
      </c>
      <c r="PB509" s="251" t="str">
        <f t="shared" si="1592"/>
        <v/>
      </c>
      <c r="PC509" s="251" t="str">
        <f t="shared" si="1593"/>
        <v/>
      </c>
      <c r="PD509" s="251" t="str">
        <f t="shared" si="1594"/>
        <v/>
      </c>
      <c r="PE509" s="251" t="str">
        <f t="shared" si="1595"/>
        <v/>
      </c>
      <c r="PF509" s="251" t="str">
        <f t="shared" si="1596"/>
        <v/>
      </c>
      <c r="PG509" s="251" t="str">
        <f t="shared" si="1597"/>
        <v/>
      </c>
      <c r="PH509" s="251" t="str">
        <f t="shared" si="1598"/>
        <v/>
      </c>
      <c r="PI509" s="251" t="str">
        <f t="shared" si="1599"/>
        <v/>
      </c>
      <c r="PJ509" s="251" t="str">
        <f t="shared" si="1600"/>
        <v/>
      </c>
      <c r="PK509" s="251" t="str">
        <f t="shared" si="1601"/>
        <v/>
      </c>
      <c r="PL509" s="251" t="str">
        <f t="shared" si="1602"/>
        <v/>
      </c>
      <c r="PM509" s="251" t="str">
        <f t="shared" si="1603"/>
        <v/>
      </c>
      <c r="PN509" s="251" t="str">
        <f t="shared" si="1604"/>
        <v/>
      </c>
      <c r="PO509" s="251" t="str">
        <f t="shared" si="1605"/>
        <v/>
      </c>
      <c r="PP509" s="251" t="str">
        <f t="shared" si="1606"/>
        <v/>
      </c>
      <c r="PQ509" s="251" t="str">
        <f t="shared" si="1607"/>
        <v/>
      </c>
      <c r="PR509" s="251" t="str">
        <f t="shared" si="1608"/>
        <v/>
      </c>
      <c r="PS509" s="251" t="str">
        <f t="shared" si="1609"/>
        <v/>
      </c>
      <c r="PT509" s="251" t="str">
        <f t="shared" si="1610"/>
        <v/>
      </c>
      <c r="PU509" s="251" t="str">
        <f t="shared" si="1611"/>
        <v/>
      </c>
      <c r="PV509" s="251" t="str">
        <f t="shared" si="1612"/>
        <v/>
      </c>
      <c r="PW509" s="251" t="str">
        <f t="shared" si="1613"/>
        <v/>
      </c>
      <c r="PX509" s="251" t="str">
        <f t="shared" si="1614"/>
        <v/>
      </c>
      <c r="PY509" s="251" t="str">
        <f t="shared" si="1615"/>
        <v/>
      </c>
      <c r="PZ509" s="251" t="str">
        <f t="shared" si="1616"/>
        <v/>
      </c>
      <c r="QA509" s="251" t="str">
        <f t="shared" si="1617"/>
        <v/>
      </c>
      <c r="QB509" s="251" t="str">
        <f t="shared" si="1618"/>
        <v/>
      </c>
      <c r="QC509" s="251" t="str">
        <f t="shared" si="1619"/>
        <v/>
      </c>
      <c r="QD509" s="251" t="str">
        <f t="shared" si="1620"/>
        <v/>
      </c>
      <c r="QE509" s="251" t="str">
        <f t="shared" si="1621"/>
        <v/>
      </c>
      <c r="QF509" s="63">
        <f t="shared" si="1622"/>
        <v>0</v>
      </c>
      <c r="QG509" s="59"/>
      <c r="QH509" s="59"/>
      <c r="QI509" s="59"/>
      <c r="QJ509" s="59"/>
      <c r="QK509" s="59"/>
      <c r="QL509" s="59"/>
      <c r="QM509" s="59"/>
      <c r="QN509" s="59"/>
    </row>
    <row r="510" spans="1:456" ht="6.75" customHeight="1" x14ac:dyDescent="0.25">
      <c r="A510" s="68"/>
      <c r="B510" s="389" t="str">
        <f t="shared" si="1484"/>
        <v/>
      </c>
      <c r="C510" s="72"/>
      <c r="D510" s="188"/>
      <c r="E510" s="59"/>
      <c r="F510" s="229"/>
      <c r="G510" s="295"/>
      <c r="H510" s="295"/>
      <c r="I510" s="229"/>
      <c r="J510" s="295"/>
      <c r="K510" s="295"/>
      <c r="L510" s="229"/>
      <c r="M510" s="295"/>
      <c r="N510" s="295"/>
      <c r="O510" s="229"/>
      <c r="P510" s="295"/>
      <c r="Q510" s="295"/>
      <c r="R510" s="229"/>
      <c r="S510" s="230"/>
      <c r="T510" s="231"/>
      <c r="U510" s="229"/>
      <c r="V510" s="230"/>
      <c r="W510" s="231"/>
      <c r="X510" s="229"/>
      <c r="Y510" s="230"/>
      <c r="Z510" s="231"/>
      <c r="AA510" s="229"/>
      <c r="AB510" s="295"/>
      <c r="AC510" s="295"/>
      <c r="AD510" s="229"/>
      <c r="AE510" s="295"/>
      <c r="AF510" s="295"/>
      <c r="AG510" s="229"/>
      <c r="AH510" s="295"/>
      <c r="AI510" s="295"/>
      <c r="AJ510" s="229"/>
      <c r="AK510" s="295"/>
      <c r="AL510" s="295"/>
      <c r="AM510" s="229"/>
      <c r="AN510" s="295"/>
      <c r="AO510" s="295"/>
      <c r="AP510" s="243"/>
      <c r="AQ510" s="295"/>
      <c r="AR510" s="290"/>
      <c r="AS510" s="243"/>
      <c r="AT510" s="295"/>
      <c r="AU510" s="290"/>
      <c r="AV510" s="229"/>
      <c r="AW510" s="230"/>
      <c r="AX510" s="231"/>
      <c r="AY510" s="229"/>
      <c r="AZ510" s="230"/>
      <c r="BA510" s="231"/>
      <c r="BB510" s="229"/>
      <c r="BC510" s="230"/>
      <c r="BD510" s="231"/>
      <c r="BE510" s="229"/>
      <c r="BF510" s="230"/>
      <c r="BG510" s="231"/>
      <c r="BH510" s="229"/>
      <c r="BI510" s="230"/>
      <c r="BJ510" s="231"/>
      <c r="BK510" s="243"/>
      <c r="BL510" s="230"/>
      <c r="BM510" s="231"/>
      <c r="BN510" s="243"/>
      <c r="BO510" s="230"/>
      <c r="BP510" s="231"/>
      <c r="BQ510" s="229"/>
      <c r="BR510" s="230"/>
      <c r="BS510" s="231"/>
      <c r="BT510" s="229"/>
      <c r="BU510" s="230"/>
      <c r="BV510" s="231"/>
      <c r="BW510" s="229"/>
      <c r="BX510" s="230"/>
      <c r="BY510" s="231"/>
      <c r="BZ510" s="229"/>
      <c r="CA510" s="230"/>
      <c r="CB510" s="231"/>
      <c r="CC510" s="229"/>
      <c r="CD510" s="230"/>
      <c r="CE510" s="231"/>
      <c r="CF510" s="331"/>
      <c r="CG510" s="332"/>
      <c r="CH510" s="385"/>
      <c r="CI510" s="331"/>
      <c r="CJ510" s="332"/>
      <c r="CK510" s="385"/>
      <c r="CL510" s="243"/>
      <c r="CM510" s="230"/>
      <c r="CN510" s="354"/>
      <c r="CO510" s="243"/>
      <c r="CP510" s="230"/>
      <c r="CQ510" s="231"/>
      <c r="CR510" s="331"/>
      <c r="CS510" s="332"/>
      <c r="CT510" s="333"/>
      <c r="CU510" s="229"/>
      <c r="CV510" s="230"/>
      <c r="CW510" s="231"/>
      <c r="CX510" s="331"/>
      <c r="CY510" s="332"/>
      <c r="CZ510" s="333"/>
      <c r="DA510" s="331"/>
      <c r="DB510" s="332"/>
      <c r="DC510" s="333"/>
      <c r="DD510" s="331"/>
      <c r="DE510" s="332"/>
      <c r="DF510" s="333"/>
      <c r="DG510" s="331"/>
      <c r="DH510" s="332"/>
      <c r="DI510" s="333"/>
      <c r="DJ510" s="229"/>
      <c r="DK510" s="230"/>
      <c r="DL510" s="231"/>
      <c r="DM510" s="229"/>
      <c r="DN510" s="230"/>
      <c r="DO510" s="231"/>
      <c r="DP510" s="331"/>
      <c r="DQ510" s="332"/>
      <c r="DR510" s="333"/>
      <c r="DS510" s="331"/>
      <c r="DT510" s="332"/>
      <c r="DU510" s="333"/>
      <c r="DV510" s="331"/>
      <c r="DW510" s="332"/>
      <c r="DX510" s="333"/>
      <c r="DY510" s="331"/>
      <c r="DZ510" s="332"/>
      <c r="EA510" s="333"/>
      <c r="EB510" s="331"/>
      <c r="EC510" s="332"/>
      <c r="ED510" s="333"/>
      <c r="EE510" s="331"/>
      <c r="EF510" s="332"/>
      <c r="EG510" s="333"/>
      <c r="EH510" s="229"/>
      <c r="EI510" s="230"/>
      <c r="EJ510" s="231"/>
      <c r="EK510" s="229"/>
      <c r="EL510" s="230"/>
      <c r="EM510" s="231"/>
      <c r="EN510" s="244"/>
      <c r="EO510" s="269" t="str">
        <f t="shared" si="1485"/>
        <v/>
      </c>
      <c r="EP510" s="444" t="s">
        <v>1247</v>
      </c>
      <c r="EQ510" s="360" t="str">
        <f t="shared" si="1623"/>
        <v/>
      </c>
      <c r="ER510" s="360" t="str">
        <f t="shared" si="1624"/>
        <v/>
      </c>
      <c r="ES510" s="360" t="str">
        <f t="shared" si="1625"/>
        <v/>
      </c>
      <c r="ET510" s="360" t="str">
        <f t="shared" si="1626"/>
        <v/>
      </c>
      <c r="EU510" s="360" t="str">
        <f t="shared" si="1627"/>
        <v/>
      </c>
      <c r="EV510" s="360" t="str">
        <f t="shared" si="1628"/>
        <v/>
      </c>
      <c r="EW510" s="360" t="str">
        <f t="shared" si="1629"/>
        <v/>
      </c>
      <c r="EX510" s="360" t="str">
        <f t="shared" si="1630"/>
        <v/>
      </c>
      <c r="EY510" s="360" t="str">
        <f t="shared" si="1631"/>
        <v/>
      </c>
      <c r="EZ510" s="360" t="str">
        <f t="shared" si="1632"/>
        <v/>
      </c>
      <c r="FA510" s="360" t="str">
        <f t="shared" si="1633"/>
        <v/>
      </c>
      <c r="FB510" s="360" t="str">
        <f t="shared" si="1634"/>
        <v/>
      </c>
      <c r="FC510" s="360" t="str">
        <f t="shared" si="1635"/>
        <v/>
      </c>
      <c r="FD510" s="360" t="str">
        <f t="shared" si="1636"/>
        <v/>
      </c>
      <c r="FE510" s="360" t="str">
        <f t="shared" si="1637"/>
        <v/>
      </c>
      <c r="FF510" s="360" t="str">
        <f t="shared" si="1638"/>
        <v/>
      </c>
      <c r="FG510" s="360" t="str">
        <f t="shared" si="1639"/>
        <v/>
      </c>
      <c r="FH510" s="360" t="str">
        <f t="shared" si="1640"/>
        <v/>
      </c>
      <c r="FI510" s="360" t="str">
        <f t="shared" si="1641"/>
        <v/>
      </c>
      <c r="FJ510" s="360" t="str">
        <f t="shared" si="1642"/>
        <v/>
      </c>
      <c r="FK510" s="360" t="str">
        <f t="shared" si="1643"/>
        <v/>
      </c>
      <c r="FL510" s="360" t="str">
        <f t="shared" si="1644"/>
        <v/>
      </c>
      <c r="FM510" s="360" t="str">
        <f t="shared" si="1645"/>
        <v/>
      </c>
      <c r="FN510" s="360" t="str">
        <f t="shared" si="1646"/>
        <v/>
      </c>
      <c r="FO510" s="360" t="str">
        <f t="shared" si="1647"/>
        <v/>
      </c>
      <c r="FP510" s="360" t="str">
        <f t="shared" si="1648"/>
        <v/>
      </c>
      <c r="FQ510" s="360" t="str">
        <f t="shared" si="1649"/>
        <v/>
      </c>
      <c r="FR510" s="360" t="str">
        <f t="shared" si="1650"/>
        <v/>
      </c>
      <c r="FS510" s="360" t="str">
        <f t="shared" si="1651"/>
        <v/>
      </c>
      <c r="FT510" s="360" t="str">
        <f t="shared" si="1486"/>
        <v/>
      </c>
      <c r="FU510" s="360" t="str">
        <f t="shared" si="1652"/>
        <v/>
      </c>
      <c r="FV510" s="360" t="str">
        <f t="shared" si="1653"/>
        <v/>
      </c>
      <c r="FW510" s="360" t="str">
        <f t="shared" si="1654"/>
        <v/>
      </c>
      <c r="FX510" s="360" t="str">
        <f t="shared" si="1655"/>
        <v/>
      </c>
      <c r="FY510" s="360" t="str">
        <f t="shared" si="1656"/>
        <v/>
      </c>
      <c r="FZ510" s="360" t="str">
        <f t="shared" si="1657"/>
        <v/>
      </c>
      <c r="GA510" s="360" t="str">
        <f t="shared" si="1658"/>
        <v/>
      </c>
      <c r="GB510" s="360" t="str">
        <f t="shared" si="1659"/>
        <v/>
      </c>
      <c r="GC510" s="360" t="str">
        <f t="shared" si="1660"/>
        <v/>
      </c>
      <c r="GD510" s="360" t="str">
        <f t="shared" si="1661"/>
        <v/>
      </c>
      <c r="GE510" s="360" t="str">
        <f t="shared" si="1662"/>
        <v/>
      </c>
      <c r="GF510" s="360" t="str">
        <f t="shared" si="1663"/>
        <v/>
      </c>
      <c r="GG510" s="360" t="str">
        <f t="shared" si="1664"/>
        <v/>
      </c>
      <c r="GH510" s="360" t="str">
        <f t="shared" si="1665"/>
        <v/>
      </c>
      <c r="GI510" s="360" t="str">
        <f t="shared" si="1666"/>
        <v/>
      </c>
      <c r="GJ510" s="360" t="str">
        <f t="shared" si="1667"/>
        <v/>
      </c>
      <c r="GK510" s="444" t="s">
        <v>1247</v>
      </c>
      <c r="GL510" s="361" t="str">
        <f t="shared" si="1487"/>
        <v>-</v>
      </c>
      <c r="GM510" s="361" t="str">
        <f t="shared" si="1488"/>
        <v>-</v>
      </c>
      <c r="GN510" s="361" t="str">
        <f t="shared" si="1489"/>
        <v>-</v>
      </c>
      <c r="GO510" s="361" t="str">
        <f t="shared" si="1490"/>
        <v>-</v>
      </c>
      <c r="GP510" s="361" t="str">
        <f t="shared" si="1491"/>
        <v>-</v>
      </c>
      <c r="GQ510" s="361" t="str">
        <f t="shared" si="1492"/>
        <v>-</v>
      </c>
      <c r="GR510" s="361" t="str">
        <f t="shared" si="1493"/>
        <v>-</v>
      </c>
      <c r="GS510" s="361" t="str">
        <f t="shared" si="1494"/>
        <v>-</v>
      </c>
      <c r="GT510" s="361" t="str">
        <f t="shared" si="1495"/>
        <v>-</v>
      </c>
      <c r="GU510" s="361" t="str">
        <f t="shared" si="1496"/>
        <v>-</v>
      </c>
      <c r="GV510" s="361" t="str">
        <f t="shared" si="1497"/>
        <v>-</v>
      </c>
      <c r="GW510" s="361" t="str">
        <f t="shared" si="1498"/>
        <v>-</v>
      </c>
      <c r="GX510" s="361" t="str">
        <f t="shared" si="1499"/>
        <v>-</v>
      </c>
      <c r="GY510" s="361" t="str">
        <f t="shared" si="1500"/>
        <v>-</v>
      </c>
      <c r="GZ510" s="361" t="str">
        <f t="shared" si="1501"/>
        <v>-</v>
      </c>
      <c r="HA510" s="361" t="str">
        <f t="shared" si="1502"/>
        <v>-</v>
      </c>
      <c r="HB510" s="361" t="str">
        <f t="shared" si="1503"/>
        <v>-</v>
      </c>
      <c r="HC510" s="361" t="str">
        <f t="shared" si="1504"/>
        <v>-</v>
      </c>
      <c r="HD510" s="361" t="str">
        <f t="shared" si="1505"/>
        <v>-</v>
      </c>
      <c r="HE510" s="361" t="str">
        <f t="shared" si="1506"/>
        <v>-</v>
      </c>
      <c r="HF510" s="361" t="str">
        <f t="shared" si="1507"/>
        <v>-</v>
      </c>
      <c r="HG510" s="361" t="str">
        <f t="shared" si="1508"/>
        <v>-</v>
      </c>
      <c r="HH510" s="361" t="str">
        <f t="shared" si="1509"/>
        <v>-</v>
      </c>
      <c r="HI510" s="361" t="str">
        <f t="shared" si="1510"/>
        <v>-</v>
      </c>
      <c r="HJ510" s="361" t="str">
        <f t="shared" si="1511"/>
        <v>-</v>
      </c>
      <c r="HK510" s="361" t="str">
        <f t="shared" si="1512"/>
        <v>-</v>
      </c>
      <c r="HL510" s="361" t="str">
        <f t="shared" si="1513"/>
        <v>-</v>
      </c>
      <c r="HM510" s="361" t="str">
        <f t="shared" si="1514"/>
        <v>-</v>
      </c>
      <c r="HN510" s="361" t="str">
        <f t="shared" si="1515"/>
        <v>-</v>
      </c>
      <c r="HO510" s="361" t="str">
        <f t="shared" si="1516"/>
        <v>-</v>
      </c>
      <c r="HP510" s="361" t="str">
        <f t="shared" si="1517"/>
        <v>-</v>
      </c>
      <c r="HQ510" s="361" t="str">
        <f t="shared" si="1518"/>
        <v>-</v>
      </c>
      <c r="HR510" s="361" t="str">
        <f t="shared" si="1519"/>
        <v>-</v>
      </c>
      <c r="HS510" s="361" t="str">
        <f t="shared" si="1520"/>
        <v>-</v>
      </c>
      <c r="HT510" s="361" t="str">
        <f t="shared" si="1521"/>
        <v>-</v>
      </c>
      <c r="HU510" s="361" t="str">
        <f t="shared" si="1522"/>
        <v>-</v>
      </c>
      <c r="HV510" s="361" t="str">
        <f t="shared" si="1523"/>
        <v>-</v>
      </c>
      <c r="HW510" s="361" t="str">
        <f t="shared" si="1524"/>
        <v>-</v>
      </c>
      <c r="HX510" s="361" t="str">
        <f t="shared" si="1525"/>
        <v>-</v>
      </c>
      <c r="HY510" s="361" t="str">
        <f t="shared" si="1526"/>
        <v>-</v>
      </c>
      <c r="HZ510" s="361" t="str">
        <f t="shared" si="1527"/>
        <v>-</v>
      </c>
      <c r="IA510" s="361" t="str">
        <f t="shared" si="1528"/>
        <v>-</v>
      </c>
      <c r="IB510" s="361" t="str">
        <f t="shared" si="1529"/>
        <v>-</v>
      </c>
      <c r="IC510" s="361" t="str">
        <f t="shared" si="1530"/>
        <v>-</v>
      </c>
      <c r="ID510" s="361" t="str">
        <f t="shared" si="1531"/>
        <v>-</v>
      </c>
      <c r="IE510" s="361" t="str">
        <f t="shared" si="1532"/>
        <v>-</v>
      </c>
      <c r="IF510" s="444" t="s">
        <v>1247</v>
      </c>
      <c r="IG510" s="56" t="str">
        <f t="shared" si="1668"/>
        <v>-</v>
      </c>
      <c r="IH510" s="56" t="str">
        <f t="shared" si="1669"/>
        <v>-</v>
      </c>
      <c r="II510" s="56" t="str">
        <f t="shared" si="1670"/>
        <v>-</v>
      </c>
      <c r="IJ510" s="56" t="str">
        <f t="shared" si="1671"/>
        <v>-</v>
      </c>
      <c r="IK510" s="56" t="str">
        <f t="shared" si="1533"/>
        <v>-</v>
      </c>
      <c r="IL510" s="56" t="str">
        <f t="shared" si="1534"/>
        <v>-</v>
      </c>
      <c r="IM510" s="56" t="str">
        <f t="shared" si="1535"/>
        <v>-</v>
      </c>
      <c r="IN510" s="56" t="str">
        <f t="shared" si="1536"/>
        <v>-</v>
      </c>
      <c r="IO510" s="56" t="str">
        <f t="shared" si="1537"/>
        <v>-</v>
      </c>
      <c r="IP510" s="56" t="str">
        <f t="shared" si="1538"/>
        <v>-</v>
      </c>
      <c r="IQ510" s="56" t="str">
        <f t="shared" si="1539"/>
        <v>-</v>
      </c>
      <c r="IR510" s="56" t="str">
        <f t="shared" si="1540"/>
        <v>-</v>
      </c>
      <c r="IS510" s="56" t="str">
        <f t="shared" si="1541"/>
        <v>-</v>
      </c>
      <c r="IT510" s="56" t="str">
        <f t="shared" si="1542"/>
        <v>-</v>
      </c>
      <c r="IU510" s="56" t="str">
        <f t="shared" si="1543"/>
        <v>-</v>
      </c>
      <c r="IV510" s="56" t="str">
        <f t="shared" si="1544"/>
        <v>-</v>
      </c>
      <c r="IW510" s="56" t="str">
        <f t="shared" si="1545"/>
        <v>-</v>
      </c>
      <c r="IX510" s="56" t="str">
        <f t="shared" si="1546"/>
        <v>-</v>
      </c>
      <c r="IY510" s="56" t="str">
        <f t="shared" si="1547"/>
        <v>-</v>
      </c>
      <c r="IZ510" s="56" t="str">
        <f t="shared" si="1548"/>
        <v>-</v>
      </c>
      <c r="JA510" s="56" t="str">
        <f t="shared" si="1549"/>
        <v>-</v>
      </c>
      <c r="JB510" s="56" t="str">
        <f t="shared" si="1550"/>
        <v>-</v>
      </c>
      <c r="JC510" s="56" t="str">
        <f t="shared" si="1551"/>
        <v>-</v>
      </c>
      <c r="JD510" s="56" t="str">
        <f t="shared" si="1552"/>
        <v>-</v>
      </c>
      <c r="JE510" s="56" t="str">
        <f t="shared" si="1553"/>
        <v>-</v>
      </c>
      <c r="JF510" s="56" t="str">
        <f t="shared" si="1554"/>
        <v>-</v>
      </c>
      <c r="JG510" s="56" t="str">
        <f t="shared" si="1555"/>
        <v>-</v>
      </c>
      <c r="JH510" s="56" t="str">
        <f t="shared" si="1556"/>
        <v>-</v>
      </c>
      <c r="JI510" s="56" t="str">
        <f t="shared" si="1557"/>
        <v>-</v>
      </c>
      <c r="JJ510" s="56" t="str">
        <f t="shared" si="1558"/>
        <v>-</v>
      </c>
      <c r="JK510" s="56" t="str">
        <f t="shared" si="1559"/>
        <v>-</v>
      </c>
      <c r="JL510" s="56" t="str">
        <f t="shared" si="1560"/>
        <v>-</v>
      </c>
      <c r="JM510" s="56" t="str">
        <f t="shared" si="1561"/>
        <v>-</v>
      </c>
      <c r="JN510" s="56" t="str">
        <f t="shared" si="1562"/>
        <v>-</v>
      </c>
      <c r="JO510" s="56" t="str">
        <f t="shared" si="1563"/>
        <v>-</v>
      </c>
      <c r="JP510" s="56" t="str">
        <f t="shared" si="1564"/>
        <v>-</v>
      </c>
      <c r="JQ510" s="56" t="str">
        <f t="shared" si="1565"/>
        <v>-</v>
      </c>
      <c r="JR510" s="56" t="str">
        <f t="shared" si="1566"/>
        <v>-</v>
      </c>
      <c r="JS510" s="56" t="str">
        <f t="shared" si="1567"/>
        <v>-</v>
      </c>
      <c r="JT510" s="56" t="str">
        <f t="shared" si="1568"/>
        <v>-</v>
      </c>
      <c r="JU510" s="56" t="str">
        <f t="shared" si="1569"/>
        <v>-</v>
      </c>
      <c r="JV510" s="56" t="str">
        <f t="shared" si="1570"/>
        <v>-</v>
      </c>
      <c r="JW510" s="56" t="str">
        <f t="shared" si="1571"/>
        <v>-</v>
      </c>
      <c r="JX510" s="56" t="str">
        <f t="shared" si="1572"/>
        <v>-</v>
      </c>
      <c r="JY510" s="56" t="str">
        <f t="shared" si="1573"/>
        <v>-</v>
      </c>
      <c r="JZ510" s="56" t="str">
        <f t="shared" si="1574"/>
        <v>-</v>
      </c>
      <c r="KA510" s="444" t="s">
        <v>1247</v>
      </c>
      <c r="KB510" s="360">
        <f>IF(ISNUMBER(INDEX($EQ$15:$GK$521,$B510,EO$11)),MAX(KB$14:KB509)+1,0)</f>
        <v>0</v>
      </c>
      <c r="KC510" s="360" t="str">
        <f t="shared" si="1672"/>
        <v/>
      </c>
      <c r="KD510" s="373" t="s">
        <v>2</v>
      </c>
      <c r="KE510" s="215"/>
      <c r="KF510" s="60"/>
      <c r="KG510" s="60"/>
      <c r="KH510" s="60"/>
      <c r="KI510" s="60"/>
      <c r="KJ510" s="60"/>
      <c r="KK510" s="60"/>
      <c r="KL510" s="60"/>
      <c r="KM510" s="60"/>
      <c r="KN510" s="60"/>
      <c r="KO510" s="60"/>
      <c r="KP510" s="60"/>
      <c r="KQ510" s="60"/>
      <c r="KR510" s="60"/>
      <c r="KS510" s="60"/>
      <c r="KT510" s="60"/>
      <c r="KU510" s="60"/>
      <c r="KV510" s="60"/>
      <c r="KW510" s="60"/>
      <c r="KX510" s="60"/>
      <c r="KY510" s="60"/>
      <c r="KZ510" s="283" t="str">
        <f t="shared" si="1575"/>
        <v/>
      </c>
      <c r="LA510" s="26"/>
      <c r="LB510" s="18"/>
      <c r="LC510" s="18"/>
      <c r="LD510" s="18"/>
      <c r="LE510" s="18"/>
      <c r="LF510" s="18"/>
      <c r="LG510" s="18"/>
      <c r="LH510" s="18"/>
      <c r="LI510" s="18"/>
      <c r="LJ510" s="18"/>
      <c r="LK510" s="18"/>
      <c r="LL510" s="18"/>
      <c r="LM510" s="18"/>
      <c r="LN510" s="63"/>
      <c r="LO510" s="251">
        <f t="shared" si="1576"/>
        <v>0</v>
      </c>
      <c r="LP510" s="251">
        <f t="shared" si="1577"/>
        <v>0</v>
      </c>
      <c r="LQ510" s="251">
        <f t="shared" si="1578"/>
        <v>0</v>
      </c>
      <c r="LR510" s="251">
        <f t="shared" si="1579"/>
        <v>0</v>
      </c>
      <c r="LS510" s="251">
        <f t="shared" si="1580"/>
        <v>0</v>
      </c>
      <c r="LT510" s="251">
        <f t="shared" si="1581"/>
        <v>0</v>
      </c>
      <c r="LU510" s="251">
        <f t="shared" si="1582"/>
        <v>0</v>
      </c>
      <c r="LV510" s="251">
        <f t="shared" si="1583"/>
        <v>0</v>
      </c>
      <c r="LW510" s="251">
        <f t="shared" si="1584"/>
        <v>0</v>
      </c>
      <c r="LX510" s="251">
        <f t="shared" si="1585"/>
        <v>0</v>
      </c>
      <c r="LY510" s="251">
        <f t="shared" si="1586"/>
        <v>0</v>
      </c>
      <c r="LZ510" s="251">
        <f t="shared" si="1587"/>
        <v>0</v>
      </c>
      <c r="MA510" s="63" t="str">
        <f t="shared" si="1588"/>
        <v/>
      </c>
      <c r="MB510" s="63" t="str">
        <f t="shared" si="1673"/>
        <v/>
      </c>
      <c r="MC510" s="63">
        <f t="shared" si="1674"/>
        <v>496</v>
      </c>
      <c r="MD510" s="63" t="str">
        <f t="shared" si="1675"/>
        <v/>
      </c>
      <c r="ME510" s="63" t="str">
        <f t="shared" si="1676"/>
        <v/>
      </c>
      <c r="MF510" s="315" t="str">
        <f t="shared" si="1589"/>
        <v/>
      </c>
      <c r="MG510" s="315">
        <f>IF(ISNUMBER(MATCH(EO510,$ME$15:$ME$520,0)),0,MAX(MG$14:MG509)+1)</f>
        <v>0</v>
      </c>
      <c r="MH510" s="315" t="str">
        <f t="shared" si="1590"/>
        <v/>
      </c>
      <c r="MI510" s="369"/>
      <c r="MJ510" s="68"/>
      <c r="MK510" s="18"/>
      <c r="ML510" s="242"/>
      <c r="MM510" s="242"/>
      <c r="MN510" s="59"/>
      <c r="MO510" s="59"/>
      <c r="MP510" s="285"/>
      <c r="MQ510" s="59"/>
      <c r="MR510" s="59"/>
      <c r="MS510" s="285"/>
      <c r="MT510" s="59"/>
      <c r="MU510" s="285"/>
      <c r="MV510" s="59"/>
      <c r="MW510" s="59"/>
      <c r="MX510" s="59"/>
      <c r="MY510" s="59"/>
      <c r="MZ510" s="59"/>
      <c r="NA510" s="59"/>
      <c r="NB510" s="59"/>
      <c r="NC510" s="59"/>
      <c r="ND510" s="59"/>
      <c r="NE510" s="59"/>
      <c r="NF510" s="59"/>
      <c r="NG510" s="59"/>
      <c r="NH510" s="59"/>
      <c r="NI510" s="59"/>
      <c r="NJ510" s="59"/>
      <c r="NK510" s="59"/>
      <c r="NL510" s="454"/>
      <c r="NM510" s="454"/>
      <c r="NN510" s="59"/>
      <c r="NO510" s="18"/>
      <c r="NP510" s="18"/>
      <c r="NQ510" s="18"/>
      <c r="NR510" s="18"/>
      <c r="NS510" s="18"/>
      <c r="NT510" s="18"/>
      <c r="NU510" s="18"/>
      <c r="NV510" s="18"/>
      <c r="NW510" s="18"/>
      <c r="NX510" s="18"/>
      <c r="NY510" s="18"/>
      <c r="NZ510" s="18"/>
      <c r="OA510" s="18"/>
      <c r="OB510" s="18"/>
      <c r="OC510" s="18"/>
      <c r="OZ510" s="59"/>
      <c r="PA510" s="251" t="str">
        <f t="shared" si="1591"/>
        <v/>
      </c>
      <c r="PB510" s="251" t="str">
        <f t="shared" si="1592"/>
        <v/>
      </c>
      <c r="PC510" s="251" t="str">
        <f t="shared" si="1593"/>
        <v/>
      </c>
      <c r="PD510" s="251" t="str">
        <f t="shared" si="1594"/>
        <v/>
      </c>
      <c r="PE510" s="251" t="str">
        <f t="shared" si="1595"/>
        <v/>
      </c>
      <c r="PF510" s="251" t="str">
        <f t="shared" si="1596"/>
        <v/>
      </c>
      <c r="PG510" s="251" t="str">
        <f t="shared" si="1597"/>
        <v/>
      </c>
      <c r="PH510" s="251" t="str">
        <f t="shared" si="1598"/>
        <v/>
      </c>
      <c r="PI510" s="251" t="str">
        <f t="shared" si="1599"/>
        <v/>
      </c>
      <c r="PJ510" s="251" t="str">
        <f t="shared" si="1600"/>
        <v/>
      </c>
      <c r="PK510" s="251" t="str">
        <f t="shared" si="1601"/>
        <v/>
      </c>
      <c r="PL510" s="251" t="str">
        <f t="shared" si="1602"/>
        <v/>
      </c>
      <c r="PM510" s="251" t="str">
        <f t="shared" si="1603"/>
        <v/>
      </c>
      <c r="PN510" s="251" t="str">
        <f t="shared" si="1604"/>
        <v/>
      </c>
      <c r="PO510" s="251" t="str">
        <f t="shared" si="1605"/>
        <v/>
      </c>
      <c r="PP510" s="251" t="str">
        <f t="shared" si="1606"/>
        <v/>
      </c>
      <c r="PQ510" s="251" t="str">
        <f t="shared" si="1607"/>
        <v/>
      </c>
      <c r="PR510" s="251" t="str">
        <f t="shared" si="1608"/>
        <v/>
      </c>
      <c r="PS510" s="251" t="str">
        <f t="shared" si="1609"/>
        <v/>
      </c>
      <c r="PT510" s="251" t="str">
        <f t="shared" si="1610"/>
        <v/>
      </c>
      <c r="PU510" s="251" t="str">
        <f t="shared" si="1611"/>
        <v/>
      </c>
      <c r="PV510" s="251" t="str">
        <f t="shared" si="1612"/>
        <v/>
      </c>
      <c r="PW510" s="251" t="str">
        <f t="shared" si="1613"/>
        <v/>
      </c>
      <c r="PX510" s="251" t="str">
        <f t="shared" si="1614"/>
        <v/>
      </c>
      <c r="PY510" s="251" t="str">
        <f t="shared" si="1615"/>
        <v/>
      </c>
      <c r="PZ510" s="251" t="str">
        <f t="shared" si="1616"/>
        <v/>
      </c>
      <c r="QA510" s="251" t="str">
        <f t="shared" si="1617"/>
        <v/>
      </c>
      <c r="QB510" s="251" t="str">
        <f t="shared" si="1618"/>
        <v/>
      </c>
      <c r="QC510" s="251" t="str">
        <f t="shared" si="1619"/>
        <v/>
      </c>
      <c r="QD510" s="251" t="str">
        <f t="shared" si="1620"/>
        <v/>
      </c>
      <c r="QE510" s="251" t="str">
        <f t="shared" si="1621"/>
        <v/>
      </c>
      <c r="QF510" s="63">
        <f t="shared" si="1622"/>
        <v>0</v>
      </c>
      <c r="QG510" s="59"/>
      <c r="QH510" s="59"/>
      <c r="QI510" s="59"/>
      <c r="QJ510" s="59"/>
      <c r="QK510" s="59"/>
      <c r="QL510" s="59"/>
      <c r="QM510" s="59"/>
      <c r="QN510" s="59"/>
    </row>
    <row r="511" spans="1:456" ht="6.75" customHeight="1" x14ac:dyDescent="0.25">
      <c r="A511" s="68"/>
      <c r="B511" s="389" t="str">
        <f t="shared" si="1484"/>
        <v/>
      </c>
      <c r="C511" s="72"/>
      <c r="D511" s="188"/>
      <c r="E511" s="59"/>
      <c r="F511" s="229"/>
      <c r="G511" s="295"/>
      <c r="H511" s="295"/>
      <c r="I511" s="229"/>
      <c r="J511" s="295"/>
      <c r="K511" s="295"/>
      <c r="L511" s="229"/>
      <c r="M511" s="295"/>
      <c r="N511" s="295"/>
      <c r="O511" s="229"/>
      <c r="P511" s="295"/>
      <c r="Q511" s="295"/>
      <c r="R511" s="229"/>
      <c r="S511" s="230"/>
      <c r="T511" s="231"/>
      <c r="U511" s="229"/>
      <c r="V511" s="230"/>
      <c r="W511" s="231"/>
      <c r="X511" s="229"/>
      <c r="Y511" s="230"/>
      <c r="Z511" s="231"/>
      <c r="AA511" s="229"/>
      <c r="AB511" s="295"/>
      <c r="AC511" s="295"/>
      <c r="AD511" s="229"/>
      <c r="AE511" s="295"/>
      <c r="AF511" s="295"/>
      <c r="AG511" s="229"/>
      <c r="AH511" s="295"/>
      <c r="AI511" s="295"/>
      <c r="AJ511" s="229"/>
      <c r="AK511" s="295"/>
      <c r="AL511" s="295"/>
      <c r="AM511" s="229"/>
      <c r="AN511" s="295"/>
      <c r="AO511" s="295"/>
      <c r="AP511" s="243"/>
      <c r="AQ511" s="295"/>
      <c r="AR511" s="290"/>
      <c r="AS511" s="243"/>
      <c r="AT511" s="295"/>
      <c r="AU511" s="290"/>
      <c r="AV511" s="229"/>
      <c r="AW511" s="230"/>
      <c r="AX511" s="231"/>
      <c r="AY511" s="229"/>
      <c r="AZ511" s="230"/>
      <c r="BA511" s="231"/>
      <c r="BB511" s="229"/>
      <c r="BC511" s="230"/>
      <c r="BD511" s="231"/>
      <c r="BE511" s="229"/>
      <c r="BF511" s="230"/>
      <c r="BG511" s="231"/>
      <c r="BH511" s="229"/>
      <c r="BI511" s="230"/>
      <c r="BJ511" s="231"/>
      <c r="BK511" s="243"/>
      <c r="BL511" s="230"/>
      <c r="BM511" s="231"/>
      <c r="BN511" s="243"/>
      <c r="BO511" s="230"/>
      <c r="BP511" s="231"/>
      <c r="BQ511" s="229"/>
      <c r="BR511" s="230"/>
      <c r="BS511" s="231"/>
      <c r="BT511" s="229"/>
      <c r="BU511" s="230"/>
      <c r="BV511" s="231"/>
      <c r="BW511" s="229"/>
      <c r="BX511" s="230"/>
      <c r="BY511" s="231"/>
      <c r="BZ511" s="229"/>
      <c r="CA511" s="230"/>
      <c r="CB511" s="231"/>
      <c r="CC511" s="229"/>
      <c r="CD511" s="230"/>
      <c r="CE511" s="231"/>
      <c r="CF511" s="331"/>
      <c r="CG511" s="332"/>
      <c r="CH511" s="385"/>
      <c r="CI511" s="331"/>
      <c r="CJ511" s="332"/>
      <c r="CK511" s="385"/>
      <c r="CL511" s="243"/>
      <c r="CM511" s="230"/>
      <c r="CN511" s="354"/>
      <c r="CO511" s="243"/>
      <c r="CP511" s="230"/>
      <c r="CQ511" s="231"/>
      <c r="CR511" s="331"/>
      <c r="CS511" s="332"/>
      <c r="CT511" s="333"/>
      <c r="CU511" s="229"/>
      <c r="CV511" s="230"/>
      <c r="CW511" s="231"/>
      <c r="CX511" s="331"/>
      <c r="CY511" s="332"/>
      <c r="CZ511" s="333"/>
      <c r="DA511" s="331"/>
      <c r="DB511" s="332"/>
      <c r="DC511" s="333"/>
      <c r="DD511" s="331"/>
      <c r="DE511" s="332"/>
      <c r="DF511" s="333"/>
      <c r="DG511" s="331"/>
      <c r="DH511" s="332"/>
      <c r="DI511" s="333"/>
      <c r="DJ511" s="229"/>
      <c r="DK511" s="230"/>
      <c r="DL511" s="231"/>
      <c r="DM511" s="229"/>
      <c r="DN511" s="230"/>
      <c r="DO511" s="231"/>
      <c r="DP511" s="331"/>
      <c r="DQ511" s="332"/>
      <c r="DR511" s="333"/>
      <c r="DS511" s="331"/>
      <c r="DT511" s="332"/>
      <c r="DU511" s="333"/>
      <c r="DV511" s="331"/>
      <c r="DW511" s="332"/>
      <c r="DX511" s="333"/>
      <c r="DY511" s="331"/>
      <c r="DZ511" s="332"/>
      <c r="EA511" s="333"/>
      <c r="EB511" s="331"/>
      <c r="EC511" s="332"/>
      <c r="ED511" s="333"/>
      <c r="EE511" s="331"/>
      <c r="EF511" s="332"/>
      <c r="EG511" s="333"/>
      <c r="EH511" s="229"/>
      <c r="EI511" s="230"/>
      <c r="EJ511" s="231"/>
      <c r="EK511" s="229"/>
      <c r="EL511" s="230"/>
      <c r="EM511" s="231"/>
      <c r="EN511" s="244"/>
      <c r="EO511" s="269" t="str">
        <f t="shared" si="1485"/>
        <v/>
      </c>
      <c r="EP511" s="444" t="s">
        <v>1247</v>
      </c>
      <c r="EQ511" s="360" t="str">
        <f t="shared" si="1623"/>
        <v/>
      </c>
      <c r="ER511" s="360" t="str">
        <f t="shared" si="1624"/>
        <v/>
      </c>
      <c r="ES511" s="360" t="str">
        <f t="shared" si="1625"/>
        <v/>
      </c>
      <c r="ET511" s="360" t="str">
        <f t="shared" si="1626"/>
        <v/>
      </c>
      <c r="EU511" s="360" t="str">
        <f t="shared" si="1627"/>
        <v/>
      </c>
      <c r="EV511" s="360" t="str">
        <f t="shared" si="1628"/>
        <v/>
      </c>
      <c r="EW511" s="360" t="str">
        <f t="shared" si="1629"/>
        <v/>
      </c>
      <c r="EX511" s="360" t="str">
        <f t="shared" si="1630"/>
        <v/>
      </c>
      <c r="EY511" s="360" t="str">
        <f t="shared" si="1631"/>
        <v/>
      </c>
      <c r="EZ511" s="360" t="str">
        <f t="shared" si="1632"/>
        <v/>
      </c>
      <c r="FA511" s="360" t="str">
        <f t="shared" si="1633"/>
        <v/>
      </c>
      <c r="FB511" s="360" t="str">
        <f t="shared" si="1634"/>
        <v/>
      </c>
      <c r="FC511" s="360" t="str">
        <f t="shared" si="1635"/>
        <v/>
      </c>
      <c r="FD511" s="360" t="str">
        <f t="shared" si="1636"/>
        <v/>
      </c>
      <c r="FE511" s="360" t="str">
        <f t="shared" si="1637"/>
        <v/>
      </c>
      <c r="FF511" s="360" t="str">
        <f t="shared" si="1638"/>
        <v/>
      </c>
      <c r="FG511" s="360" t="str">
        <f t="shared" si="1639"/>
        <v/>
      </c>
      <c r="FH511" s="360" t="str">
        <f t="shared" si="1640"/>
        <v/>
      </c>
      <c r="FI511" s="360" t="str">
        <f t="shared" si="1641"/>
        <v/>
      </c>
      <c r="FJ511" s="360" t="str">
        <f t="shared" si="1642"/>
        <v/>
      </c>
      <c r="FK511" s="360" t="str">
        <f t="shared" si="1643"/>
        <v/>
      </c>
      <c r="FL511" s="360" t="str">
        <f t="shared" si="1644"/>
        <v/>
      </c>
      <c r="FM511" s="360" t="str">
        <f t="shared" si="1645"/>
        <v/>
      </c>
      <c r="FN511" s="360" t="str">
        <f t="shared" si="1646"/>
        <v/>
      </c>
      <c r="FO511" s="360" t="str">
        <f t="shared" si="1647"/>
        <v/>
      </c>
      <c r="FP511" s="360" t="str">
        <f t="shared" si="1648"/>
        <v/>
      </c>
      <c r="FQ511" s="360" t="str">
        <f t="shared" si="1649"/>
        <v/>
      </c>
      <c r="FR511" s="360" t="str">
        <f t="shared" si="1650"/>
        <v/>
      </c>
      <c r="FS511" s="360" t="str">
        <f t="shared" si="1651"/>
        <v/>
      </c>
      <c r="FT511" s="360" t="str">
        <f t="shared" si="1486"/>
        <v/>
      </c>
      <c r="FU511" s="360" t="str">
        <f t="shared" si="1652"/>
        <v/>
      </c>
      <c r="FV511" s="360" t="str">
        <f t="shared" si="1653"/>
        <v/>
      </c>
      <c r="FW511" s="360" t="str">
        <f t="shared" si="1654"/>
        <v/>
      </c>
      <c r="FX511" s="360" t="str">
        <f t="shared" si="1655"/>
        <v/>
      </c>
      <c r="FY511" s="360" t="str">
        <f t="shared" si="1656"/>
        <v/>
      </c>
      <c r="FZ511" s="360" t="str">
        <f t="shared" si="1657"/>
        <v/>
      </c>
      <c r="GA511" s="360" t="str">
        <f t="shared" si="1658"/>
        <v/>
      </c>
      <c r="GB511" s="360" t="str">
        <f t="shared" si="1659"/>
        <v/>
      </c>
      <c r="GC511" s="360" t="str">
        <f t="shared" si="1660"/>
        <v/>
      </c>
      <c r="GD511" s="360" t="str">
        <f t="shared" si="1661"/>
        <v/>
      </c>
      <c r="GE511" s="360" t="str">
        <f t="shared" si="1662"/>
        <v/>
      </c>
      <c r="GF511" s="360" t="str">
        <f t="shared" si="1663"/>
        <v/>
      </c>
      <c r="GG511" s="360" t="str">
        <f t="shared" si="1664"/>
        <v/>
      </c>
      <c r="GH511" s="360" t="str">
        <f t="shared" si="1665"/>
        <v/>
      </c>
      <c r="GI511" s="360" t="str">
        <f t="shared" si="1666"/>
        <v/>
      </c>
      <c r="GJ511" s="360" t="str">
        <f t="shared" si="1667"/>
        <v/>
      </c>
      <c r="GK511" s="444" t="s">
        <v>1247</v>
      </c>
      <c r="GL511" s="361" t="str">
        <f t="shared" si="1487"/>
        <v>-</v>
      </c>
      <c r="GM511" s="361" t="str">
        <f t="shared" si="1488"/>
        <v>-</v>
      </c>
      <c r="GN511" s="361" t="str">
        <f t="shared" si="1489"/>
        <v>-</v>
      </c>
      <c r="GO511" s="361" t="str">
        <f t="shared" si="1490"/>
        <v>-</v>
      </c>
      <c r="GP511" s="361" t="str">
        <f t="shared" si="1491"/>
        <v>-</v>
      </c>
      <c r="GQ511" s="361" t="str">
        <f t="shared" si="1492"/>
        <v>-</v>
      </c>
      <c r="GR511" s="361" t="str">
        <f t="shared" si="1493"/>
        <v>-</v>
      </c>
      <c r="GS511" s="361" t="str">
        <f t="shared" si="1494"/>
        <v>-</v>
      </c>
      <c r="GT511" s="361" t="str">
        <f t="shared" si="1495"/>
        <v>-</v>
      </c>
      <c r="GU511" s="361" t="str">
        <f t="shared" si="1496"/>
        <v>-</v>
      </c>
      <c r="GV511" s="361" t="str">
        <f t="shared" si="1497"/>
        <v>-</v>
      </c>
      <c r="GW511" s="361" t="str">
        <f t="shared" si="1498"/>
        <v>-</v>
      </c>
      <c r="GX511" s="361" t="str">
        <f t="shared" si="1499"/>
        <v>-</v>
      </c>
      <c r="GY511" s="361" t="str">
        <f t="shared" si="1500"/>
        <v>-</v>
      </c>
      <c r="GZ511" s="361" t="str">
        <f t="shared" si="1501"/>
        <v>-</v>
      </c>
      <c r="HA511" s="361" t="str">
        <f t="shared" si="1502"/>
        <v>-</v>
      </c>
      <c r="HB511" s="361" t="str">
        <f t="shared" si="1503"/>
        <v>-</v>
      </c>
      <c r="HC511" s="361" t="str">
        <f t="shared" si="1504"/>
        <v>-</v>
      </c>
      <c r="HD511" s="361" t="str">
        <f t="shared" si="1505"/>
        <v>-</v>
      </c>
      <c r="HE511" s="361" t="str">
        <f t="shared" si="1506"/>
        <v>-</v>
      </c>
      <c r="HF511" s="361" t="str">
        <f t="shared" si="1507"/>
        <v>-</v>
      </c>
      <c r="HG511" s="361" t="str">
        <f t="shared" si="1508"/>
        <v>-</v>
      </c>
      <c r="HH511" s="361" t="str">
        <f t="shared" si="1509"/>
        <v>-</v>
      </c>
      <c r="HI511" s="361" t="str">
        <f t="shared" si="1510"/>
        <v>-</v>
      </c>
      <c r="HJ511" s="361" t="str">
        <f t="shared" si="1511"/>
        <v>-</v>
      </c>
      <c r="HK511" s="361" t="str">
        <f t="shared" si="1512"/>
        <v>-</v>
      </c>
      <c r="HL511" s="361" t="str">
        <f t="shared" si="1513"/>
        <v>-</v>
      </c>
      <c r="HM511" s="361" t="str">
        <f t="shared" si="1514"/>
        <v>-</v>
      </c>
      <c r="HN511" s="361" t="str">
        <f t="shared" si="1515"/>
        <v>-</v>
      </c>
      <c r="HO511" s="361" t="str">
        <f t="shared" si="1516"/>
        <v>-</v>
      </c>
      <c r="HP511" s="361" t="str">
        <f t="shared" si="1517"/>
        <v>-</v>
      </c>
      <c r="HQ511" s="361" t="str">
        <f t="shared" si="1518"/>
        <v>-</v>
      </c>
      <c r="HR511" s="361" t="str">
        <f t="shared" si="1519"/>
        <v>-</v>
      </c>
      <c r="HS511" s="361" t="str">
        <f t="shared" si="1520"/>
        <v>-</v>
      </c>
      <c r="HT511" s="361" t="str">
        <f t="shared" si="1521"/>
        <v>-</v>
      </c>
      <c r="HU511" s="361" t="str">
        <f t="shared" si="1522"/>
        <v>-</v>
      </c>
      <c r="HV511" s="361" t="str">
        <f t="shared" si="1523"/>
        <v>-</v>
      </c>
      <c r="HW511" s="361" t="str">
        <f t="shared" si="1524"/>
        <v>-</v>
      </c>
      <c r="HX511" s="361" t="str">
        <f t="shared" si="1525"/>
        <v>-</v>
      </c>
      <c r="HY511" s="361" t="str">
        <f t="shared" si="1526"/>
        <v>-</v>
      </c>
      <c r="HZ511" s="361" t="str">
        <f t="shared" si="1527"/>
        <v>-</v>
      </c>
      <c r="IA511" s="361" t="str">
        <f t="shared" si="1528"/>
        <v>-</v>
      </c>
      <c r="IB511" s="361" t="str">
        <f t="shared" si="1529"/>
        <v>-</v>
      </c>
      <c r="IC511" s="361" t="str">
        <f t="shared" si="1530"/>
        <v>-</v>
      </c>
      <c r="ID511" s="361" t="str">
        <f t="shared" si="1531"/>
        <v>-</v>
      </c>
      <c r="IE511" s="361" t="str">
        <f t="shared" si="1532"/>
        <v>-</v>
      </c>
      <c r="IF511" s="444" t="s">
        <v>1247</v>
      </c>
      <c r="IG511" s="56" t="str">
        <f t="shared" si="1668"/>
        <v>-</v>
      </c>
      <c r="IH511" s="56" t="str">
        <f t="shared" si="1669"/>
        <v>-</v>
      </c>
      <c r="II511" s="56" t="str">
        <f t="shared" si="1670"/>
        <v>-</v>
      </c>
      <c r="IJ511" s="56" t="str">
        <f t="shared" si="1671"/>
        <v>-</v>
      </c>
      <c r="IK511" s="56" t="str">
        <f t="shared" si="1533"/>
        <v>-</v>
      </c>
      <c r="IL511" s="56" t="str">
        <f t="shared" si="1534"/>
        <v>-</v>
      </c>
      <c r="IM511" s="56" t="str">
        <f t="shared" si="1535"/>
        <v>-</v>
      </c>
      <c r="IN511" s="56" t="str">
        <f t="shared" si="1536"/>
        <v>-</v>
      </c>
      <c r="IO511" s="56" t="str">
        <f t="shared" si="1537"/>
        <v>-</v>
      </c>
      <c r="IP511" s="56" t="str">
        <f t="shared" si="1538"/>
        <v>-</v>
      </c>
      <c r="IQ511" s="56" t="str">
        <f t="shared" si="1539"/>
        <v>-</v>
      </c>
      <c r="IR511" s="56" t="str">
        <f t="shared" si="1540"/>
        <v>-</v>
      </c>
      <c r="IS511" s="56" t="str">
        <f t="shared" si="1541"/>
        <v>-</v>
      </c>
      <c r="IT511" s="56" t="str">
        <f t="shared" si="1542"/>
        <v>-</v>
      </c>
      <c r="IU511" s="56" t="str">
        <f t="shared" si="1543"/>
        <v>-</v>
      </c>
      <c r="IV511" s="56" t="str">
        <f t="shared" si="1544"/>
        <v>-</v>
      </c>
      <c r="IW511" s="56" t="str">
        <f t="shared" si="1545"/>
        <v>-</v>
      </c>
      <c r="IX511" s="56" t="str">
        <f t="shared" si="1546"/>
        <v>-</v>
      </c>
      <c r="IY511" s="56" t="str">
        <f t="shared" si="1547"/>
        <v>-</v>
      </c>
      <c r="IZ511" s="56" t="str">
        <f t="shared" si="1548"/>
        <v>-</v>
      </c>
      <c r="JA511" s="56" t="str">
        <f t="shared" si="1549"/>
        <v>-</v>
      </c>
      <c r="JB511" s="56" t="str">
        <f t="shared" si="1550"/>
        <v>-</v>
      </c>
      <c r="JC511" s="56" t="str">
        <f t="shared" si="1551"/>
        <v>-</v>
      </c>
      <c r="JD511" s="56" t="str">
        <f t="shared" si="1552"/>
        <v>-</v>
      </c>
      <c r="JE511" s="56" t="str">
        <f t="shared" si="1553"/>
        <v>-</v>
      </c>
      <c r="JF511" s="56" t="str">
        <f t="shared" si="1554"/>
        <v>-</v>
      </c>
      <c r="JG511" s="56" t="str">
        <f t="shared" si="1555"/>
        <v>-</v>
      </c>
      <c r="JH511" s="56" t="str">
        <f t="shared" si="1556"/>
        <v>-</v>
      </c>
      <c r="JI511" s="56" t="str">
        <f t="shared" si="1557"/>
        <v>-</v>
      </c>
      <c r="JJ511" s="56" t="str">
        <f t="shared" si="1558"/>
        <v>-</v>
      </c>
      <c r="JK511" s="56" t="str">
        <f t="shared" si="1559"/>
        <v>-</v>
      </c>
      <c r="JL511" s="56" t="str">
        <f t="shared" si="1560"/>
        <v>-</v>
      </c>
      <c r="JM511" s="56" t="str">
        <f t="shared" si="1561"/>
        <v>-</v>
      </c>
      <c r="JN511" s="56" t="str">
        <f t="shared" si="1562"/>
        <v>-</v>
      </c>
      <c r="JO511" s="56" t="str">
        <f t="shared" si="1563"/>
        <v>-</v>
      </c>
      <c r="JP511" s="56" t="str">
        <f t="shared" si="1564"/>
        <v>-</v>
      </c>
      <c r="JQ511" s="56" t="str">
        <f t="shared" si="1565"/>
        <v>-</v>
      </c>
      <c r="JR511" s="56" t="str">
        <f t="shared" si="1566"/>
        <v>-</v>
      </c>
      <c r="JS511" s="56" t="str">
        <f t="shared" si="1567"/>
        <v>-</v>
      </c>
      <c r="JT511" s="56" t="str">
        <f t="shared" si="1568"/>
        <v>-</v>
      </c>
      <c r="JU511" s="56" t="str">
        <f t="shared" si="1569"/>
        <v>-</v>
      </c>
      <c r="JV511" s="56" t="str">
        <f t="shared" si="1570"/>
        <v>-</v>
      </c>
      <c r="JW511" s="56" t="str">
        <f t="shared" si="1571"/>
        <v>-</v>
      </c>
      <c r="JX511" s="56" t="str">
        <f t="shared" si="1572"/>
        <v>-</v>
      </c>
      <c r="JY511" s="56" t="str">
        <f t="shared" si="1573"/>
        <v>-</v>
      </c>
      <c r="JZ511" s="56" t="str">
        <f t="shared" si="1574"/>
        <v>-</v>
      </c>
      <c r="KA511" s="444" t="s">
        <v>1247</v>
      </c>
      <c r="KB511" s="360">
        <f>IF(ISNUMBER(INDEX($EQ$15:$GK$521,$B511,EO$11)),MAX(KB$14:KB510)+1,0)</f>
        <v>0</v>
      </c>
      <c r="KC511" s="360" t="str">
        <f t="shared" si="1672"/>
        <v/>
      </c>
      <c r="KD511" s="373" t="s">
        <v>2</v>
      </c>
      <c r="KE511" s="215"/>
      <c r="KF511" s="60"/>
      <c r="KG511" s="60"/>
      <c r="KH511" s="60"/>
      <c r="KI511" s="60"/>
      <c r="KJ511" s="60"/>
      <c r="KK511" s="60"/>
      <c r="KL511" s="60"/>
      <c r="KM511" s="60"/>
      <c r="KN511" s="60"/>
      <c r="KO511" s="60"/>
      <c r="KP511" s="60"/>
      <c r="KQ511" s="60"/>
      <c r="KR511" s="60"/>
      <c r="KS511" s="60"/>
      <c r="KT511" s="60"/>
      <c r="KU511" s="60"/>
      <c r="KV511" s="60"/>
      <c r="KW511" s="60"/>
      <c r="KX511" s="60"/>
      <c r="KY511" s="60"/>
      <c r="KZ511" s="283" t="str">
        <f t="shared" si="1575"/>
        <v/>
      </c>
      <c r="LA511" s="26"/>
      <c r="LB511" s="18"/>
      <c r="LC511" s="18"/>
      <c r="LD511" s="18"/>
      <c r="LE511" s="18"/>
      <c r="LF511" s="18"/>
      <c r="LG511" s="18"/>
      <c r="LH511" s="18"/>
      <c r="LI511" s="18"/>
      <c r="LJ511" s="18"/>
      <c r="LK511" s="18"/>
      <c r="LL511" s="18"/>
      <c r="LM511" s="18"/>
      <c r="LN511" s="63"/>
      <c r="LO511" s="251">
        <f t="shared" si="1576"/>
        <v>0</v>
      </c>
      <c r="LP511" s="251">
        <f t="shared" si="1577"/>
        <v>0</v>
      </c>
      <c r="LQ511" s="251">
        <f t="shared" si="1578"/>
        <v>0</v>
      </c>
      <c r="LR511" s="251">
        <f t="shared" si="1579"/>
        <v>0</v>
      </c>
      <c r="LS511" s="251">
        <f t="shared" si="1580"/>
        <v>0</v>
      </c>
      <c r="LT511" s="251">
        <f t="shared" si="1581"/>
        <v>0</v>
      </c>
      <c r="LU511" s="251">
        <f t="shared" si="1582"/>
        <v>0</v>
      </c>
      <c r="LV511" s="251">
        <f t="shared" si="1583"/>
        <v>0</v>
      </c>
      <c r="LW511" s="251">
        <f t="shared" si="1584"/>
        <v>0</v>
      </c>
      <c r="LX511" s="251">
        <f t="shared" si="1585"/>
        <v>0</v>
      </c>
      <c r="LY511" s="251">
        <f t="shared" si="1586"/>
        <v>0</v>
      </c>
      <c r="LZ511" s="251">
        <f t="shared" si="1587"/>
        <v>0</v>
      </c>
      <c r="MA511" s="63" t="str">
        <f t="shared" si="1588"/>
        <v/>
      </c>
      <c r="MB511" s="63" t="str">
        <f t="shared" si="1673"/>
        <v/>
      </c>
      <c r="MC511" s="63">
        <f t="shared" si="1674"/>
        <v>497</v>
      </c>
      <c r="MD511" s="63" t="str">
        <f t="shared" si="1675"/>
        <v/>
      </c>
      <c r="ME511" s="63" t="str">
        <f t="shared" si="1676"/>
        <v/>
      </c>
      <c r="MF511" s="315" t="str">
        <f t="shared" si="1589"/>
        <v/>
      </c>
      <c r="MG511" s="315">
        <f>IF(ISNUMBER(MATCH(EO511,$ME$15:$ME$520,0)),0,MAX(MG$14:MG510)+1)</f>
        <v>0</v>
      </c>
      <c r="MH511" s="315" t="str">
        <f t="shared" si="1590"/>
        <v/>
      </c>
      <c r="MI511" s="369"/>
      <c r="MJ511" s="68"/>
      <c r="MK511" s="18"/>
      <c r="ML511" s="242"/>
      <c r="MM511" s="242"/>
      <c r="MN511" s="59"/>
      <c r="MO511" s="59"/>
      <c r="MP511" s="285"/>
      <c r="MQ511" s="59"/>
      <c r="MR511" s="59"/>
      <c r="MS511" s="285"/>
      <c r="MT511" s="59"/>
      <c r="MU511" s="285"/>
      <c r="MV511" s="59"/>
      <c r="MW511" s="59"/>
      <c r="MX511" s="59"/>
      <c r="MY511" s="59"/>
      <c r="MZ511" s="59"/>
      <c r="NA511" s="59"/>
      <c r="NB511" s="59"/>
      <c r="NC511" s="59"/>
      <c r="ND511" s="59"/>
      <c r="NE511" s="59"/>
      <c r="NF511" s="59"/>
      <c r="NG511" s="59"/>
      <c r="NH511" s="59"/>
      <c r="NI511" s="59"/>
      <c r="NJ511" s="59"/>
      <c r="NK511" s="59"/>
      <c r="NL511" s="454"/>
      <c r="NM511" s="454"/>
      <c r="NN511" s="59"/>
      <c r="NO511" s="18"/>
      <c r="NP511" s="18"/>
      <c r="NQ511" s="18"/>
      <c r="NR511" s="18"/>
      <c r="NS511" s="18"/>
      <c r="NT511" s="18"/>
      <c r="NU511" s="18"/>
      <c r="NV511" s="18"/>
      <c r="NW511" s="18"/>
      <c r="NX511" s="18"/>
      <c r="NY511" s="18"/>
      <c r="NZ511" s="18"/>
      <c r="OA511" s="18"/>
      <c r="OB511" s="18"/>
      <c r="OC511" s="18"/>
      <c r="OZ511" s="59"/>
      <c r="PA511" s="251" t="str">
        <f t="shared" si="1591"/>
        <v/>
      </c>
      <c r="PB511" s="251" t="str">
        <f t="shared" si="1592"/>
        <v/>
      </c>
      <c r="PC511" s="251" t="str">
        <f t="shared" si="1593"/>
        <v/>
      </c>
      <c r="PD511" s="251" t="str">
        <f t="shared" si="1594"/>
        <v/>
      </c>
      <c r="PE511" s="251" t="str">
        <f t="shared" si="1595"/>
        <v/>
      </c>
      <c r="PF511" s="251" t="str">
        <f t="shared" si="1596"/>
        <v/>
      </c>
      <c r="PG511" s="251" t="str">
        <f t="shared" si="1597"/>
        <v/>
      </c>
      <c r="PH511" s="251" t="str">
        <f t="shared" si="1598"/>
        <v/>
      </c>
      <c r="PI511" s="251" t="str">
        <f t="shared" si="1599"/>
        <v/>
      </c>
      <c r="PJ511" s="251" t="str">
        <f t="shared" si="1600"/>
        <v/>
      </c>
      <c r="PK511" s="251" t="str">
        <f t="shared" si="1601"/>
        <v/>
      </c>
      <c r="PL511" s="251" t="str">
        <f t="shared" si="1602"/>
        <v/>
      </c>
      <c r="PM511" s="251" t="str">
        <f t="shared" si="1603"/>
        <v/>
      </c>
      <c r="PN511" s="251" t="str">
        <f t="shared" si="1604"/>
        <v/>
      </c>
      <c r="PO511" s="251" t="str">
        <f t="shared" si="1605"/>
        <v/>
      </c>
      <c r="PP511" s="251" t="str">
        <f t="shared" si="1606"/>
        <v/>
      </c>
      <c r="PQ511" s="251" t="str">
        <f t="shared" si="1607"/>
        <v/>
      </c>
      <c r="PR511" s="251" t="str">
        <f t="shared" si="1608"/>
        <v/>
      </c>
      <c r="PS511" s="251" t="str">
        <f t="shared" si="1609"/>
        <v/>
      </c>
      <c r="PT511" s="251" t="str">
        <f t="shared" si="1610"/>
        <v/>
      </c>
      <c r="PU511" s="251" t="str">
        <f t="shared" si="1611"/>
        <v/>
      </c>
      <c r="PV511" s="251" t="str">
        <f t="shared" si="1612"/>
        <v/>
      </c>
      <c r="PW511" s="251" t="str">
        <f t="shared" si="1613"/>
        <v/>
      </c>
      <c r="PX511" s="251" t="str">
        <f t="shared" si="1614"/>
        <v/>
      </c>
      <c r="PY511" s="251" t="str">
        <f t="shared" si="1615"/>
        <v/>
      </c>
      <c r="PZ511" s="251" t="str">
        <f t="shared" si="1616"/>
        <v/>
      </c>
      <c r="QA511" s="251" t="str">
        <f t="shared" si="1617"/>
        <v/>
      </c>
      <c r="QB511" s="251" t="str">
        <f t="shared" si="1618"/>
        <v/>
      </c>
      <c r="QC511" s="251" t="str">
        <f t="shared" si="1619"/>
        <v/>
      </c>
      <c r="QD511" s="251" t="str">
        <f t="shared" si="1620"/>
        <v/>
      </c>
      <c r="QE511" s="251" t="str">
        <f t="shared" si="1621"/>
        <v/>
      </c>
      <c r="QF511" s="63">
        <f t="shared" si="1622"/>
        <v>0</v>
      </c>
      <c r="QG511" s="59"/>
      <c r="QH511" s="59"/>
      <c r="QI511" s="59"/>
      <c r="QJ511" s="59"/>
      <c r="QK511" s="59"/>
      <c r="QL511" s="59"/>
      <c r="QM511" s="59"/>
      <c r="QN511" s="59"/>
    </row>
    <row r="512" spans="1:456" ht="6.75" customHeight="1" x14ac:dyDescent="0.25">
      <c r="A512" s="68"/>
      <c r="B512" s="389" t="str">
        <f t="shared" si="1484"/>
        <v/>
      </c>
      <c r="C512" s="72"/>
      <c r="D512" s="188"/>
      <c r="E512" s="59"/>
      <c r="F512" s="229"/>
      <c r="G512" s="295"/>
      <c r="H512" s="295"/>
      <c r="I512" s="229"/>
      <c r="J512" s="295"/>
      <c r="K512" s="295"/>
      <c r="L512" s="229"/>
      <c r="M512" s="295"/>
      <c r="N512" s="295"/>
      <c r="O512" s="229"/>
      <c r="P512" s="295"/>
      <c r="Q512" s="295"/>
      <c r="R512" s="229"/>
      <c r="S512" s="230"/>
      <c r="T512" s="231"/>
      <c r="U512" s="229"/>
      <c r="V512" s="230"/>
      <c r="W512" s="231"/>
      <c r="X512" s="229"/>
      <c r="Y512" s="230"/>
      <c r="Z512" s="231"/>
      <c r="AA512" s="229"/>
      <c r="AB512" s="295"/>
      <c r="AC512" s="295"/>
      <c r="AD512" s="229"/>
      <c r="AE512" s="295"/>
      <c r="AF512" s="295"/>
      <c r="AG512" s="229"/>
      <c r="AH512" s="295"/>
      <c r="AI512" s="295"/>
      <c r="AJ512" s="229"/>
      <c r="AK512" s="295"/>
      <c r="AL512" s="295"/>
      <c r="AM512" s="229"/>
      <c r="AN512" s="295"/>
      <c r="AO512" s="295"/>
      <c r="AP512" s="243"/>
      <c r="AQ512" s="295"/>
      <c r="AR512" s="290"/>
      <c r="AS512" s="243"/>
      <c r="AT512" s="295"/>
      <c r="AU512" s="290"/>
      <c r="AV512" s="229"/>
      <c r="AW512" s="230"/>
      <c r="AX512" s="231"/>
      <c r="AY512" s="229"/>
      <c r="AZ512" s="230"/>
      <c r="BA512" s="231"/>
      <c r="BB512" s="229"/>
      <c r="BC512" s="230"/>
      <c r="BD512" s="231"/>
      <c r="BE512" s="229"/>
      <c r="BF512" s="230"/>
      <c r="BG512" s="231"/>
      <c r="BH512" s="229"/>
      <c r="BI512" s="230"/>
      <c r="BJ512" s="231"/>
      <c r="BK512" s="243"/>
      <c r="BL512" s="230"/>
      <c r="BM512" s="231"/>
      <c r="BN512" s="243"/>
      <c r="BO512" s="230"/>
      <c r="BP512" s="231"/>
      <c r="BQ512" s="229"/>
      <c r="BR512" s="230"/>
      <c r="BS512" s="231"/>
      <c r="BT512" s="229"/>
      <c r="BU512" s="230"/>
      <c r="BV512" s="231"/>
      <c r="BW512" s="229"/>
      <c r="BX512" s="230"/>
      <c r="BY512" s="231"/>
      <c r="BZ512" s="229"/>
      <c r="CA512" s="230"/>
      <c r="CB512" s="231"/>
      <c r="CC512" s="229"/>
      <c r="CD512" s="230"/>
      <c r="CE512" s="231"/>
      <c r="CF512" s="331"/>
      <c r="CG512" s="332"/>
      <c r="CH512" s="385"/>
      <c r="CI512" s="331"/>
      <c r="CJ512" s="332"/>
      <c r="CK512" s="385"/>
      <c r="CL512" s="243"/>
      <c r="CM512" s="230"/>
      <c r="CN512" s="354"/>
      <c r="CO512" s="243"/>
      <c r="CP512" s="230"/>
      <c r="CQ512" s="231"/>
      <c r="CR512" s="331"/>
      <c r="CS512" s="332"/>
      <c r="CT512" s="333"/>
      <c r="CU512" s="229"/>
      <c r="CV512" s="230"/>
      <c r="CW512" s="231"/>
      <c r="CX512" s="331"/>
      <c r="CY512" s="332"/>
      <c r="CZ512" s="333"/>
      <c r="DA512" s="331"/>
      <c r="DB512" s="332"/>
      <c r="DC512" s="333"/>
      <c r="DD512" s="331"/>
      <c r="DE512" s="332"/>
      <c r="DF512" s="333"/>
      <c r="DG512" s="331"/>
      <c r="DH512" s="332"/>
      <c r="DI512" s="333"/>
      <c r="DJ512" s="229"/>
      <c r="DK512" s="230"/>
      <c r="DL512" s="231"/>
      <c r="DM512" s="229"/>
      <c r="DN512" s="230"/>
      <c r="DO512" s="231"/>
      <c r="DP512" s="331"/>
      <c r="DQ512" s="332"/>
      <c r="DR512" s="333"/>
      <c r="DS512" s="331"/>
      <c r="DT512" s="332"/>
      <c r="DU512" s="333"/>
      <c r="DV512" s="331"/>
      <c r="DW512" s="332"/>
      <c r="DX512" s="333"/>
      <c r="DY512" s="331"/>
      <c r="DZ512" s="332"/>
      <c r="EA512" s="333"/>
      <c r="EB512" s="331"/>
      <c r="EC512" s="332"/>
      <c r="ED512" s="333"/>
      <c r="EE512" s="331"/>
      <c r="EF512" s="332"/>
      <c r="EG512" s="333"/>
      <c r="EH512" s="229"/>
      <c r="EI512" s="230"/>
      <c r="EJ512" s="231"/>
      <c r="EK512" s="229"/>
      <c r="EL512" s="230"/>
      <c r="EM512" s="231"/>
      <c r="EN512" s="244"/>
      <c r="EO512" s="269" t="str">
        <f t="shared" si="1485"/>
        <v/>
      </c>
      <c r="EP512" s="444" t="s">
        <v>1247</v>
      </c>
      <c r="EQ512" s="360" t="str">
        <f t="shared" si="1623"/>
        <v/>
      </c>
      <c r="ER512" s="360" t="str">
        <f t="shared" si="1624"/>
        <v/>
      </c>
      <c r="ES512" s="360" t="str">
        <f t="shared" si="1625"/>
        <v/>
      </c>
      <c r="ET512" s="360" t="str">
        <f t="shared" si="1626"/>
        <v/>
      </c>
      <c r="EU512" s="360" t="str">
        <f t="shared" si="1627"/>
        <v/>
      </c>
      <c r="EV512" s="360" t="str">
        <f t="shared" si="1628"/>
        <v/>
      </c>
      <c r="EW512" s="360" t="str">
        <f t="shared" si="1629"/>
        <v/>
      </c>
      <c r="EX512" s="360" t="str">
        <f t="shared" si="1630"/>
        <v/>
      </c>
      <c r="EY512" s="360" t="str">
        <f t="shared" si="1631"/>
        <v/>
      </c>
      <c r="EZ512" s="360" t="str">
        <f t="shared" si="1632"/>
        <v/>
      </c>
      <c r="FA512" s="360" t="str">
        <f t="shared" si="1633"/>
        <v/>
      </c>
      <c r="FB512" s="360" t="str">
        <f t="shared" si="1634"/>
        <v/>
      </c>
      <c r="FC512" s="360" t="str">
        <f t="shared" si="1635"/>
        <v/>
      </c>
      <c r="FD512" s="360" t="str">
        <f t="shared" si="1636"/>
        <v/>
      </c>
      <c r="FE512" s="360" t="str">
        <f t="shared" si="1637"/>
        <v/>
      </c>
      <c r="FF512" s="360" t="str">
        <f t="shared" si="1638"/>
        <v/>
      </c>
      <c r="FG512" s="360" t="str">
        <f t="shared" si="1639"/>
        <v/>
      </c>
      <c r="FH512" s="360" t="str">
        <f t="shared" si="1640"/>
        <v/>
      </c>
      <c r="FI512" s="360" t="str">
        <f t="shared" si="1641"/>
        <v/>
      </c>
      <c r="FJ512" s="360" t="str">
        <f t="shared" si="1642"/>
        <v/>
      </c>
      <c r="FK512" s="360" t="str">
        <f t="shared" si="1643"/>
        <v/>
      </c>
      <c r="FL512" s="360" t="str">
        <f t="shared" si="1644"/>
        <v/>
      </c>
      <c r="FM512" s="360" t="str">
        <f t="shared" si="1645"/>
        <v/>
      </c>
      <c r="FN512" s="360" t="str">
        <f t="shared" si="1646"/>
        <v/>
      </c>
      <c r="FO512" s="360" t="str">
        <f t="shared" si="1647"/>
        <v/>
      </c>
      <c r="FP512" s="360" t="str">
        <f t="shared" si="1648"/>
        <v/>
      </c>
      <c r="FQ512" s="360" t="str">
        <f t="shared" si="1649"/>
        <v/>
      </c>
      <c r="FR512" s="360" t="str">
        <f t="shared" si="1650"/>
        <v/>
      </c>
      <c r="FS512" s="360" t="str">
        <f t="shared" si="1651"/>
        <v/>
      </c>
      <c r="FT512" s="360" t="str">
        <f t="shared" si="1486"/>
        <v/>
      </c>
      <c r="FU512" s="360" t="str">
        <f t="shared" si="1652"/>
        <v/>
      </c>
      <c r="FV512" s="360" t="str">
        <f t="shared" si="1653"/>
        <v/>
      </c>
      <c r="FW512" s="360" t="str">
        <f t="shared" si="1654"/>
        <v/>
      </c>
      <c r="FX512" s="360" t="str">
        <f t="shared" si="1655"/>
        <v/>
      </c>
      <c r="FY512" s="360" t="str">
        <f t="shared" si="1656"/>
        <v/>
      </c>
      <c r="FZ512" s="360" t="str">
        <f t="shared" si="1657"/>
        <v/>
      </c>
      <c r="GA512" s="360" t="str">
        <f t="shared" si="1658"/>
        <v/>
      </c>
      <c r="GB512" s="360" t="str">
        <f t="shared" si="1659"/>
        <v/>
      </c>
      <c r="GC512" s="360" t="str">
        <f t="shared" si="1660"/>
        <v/>
      </c>
      <c r="GD512" s="360" t="str">
        <f t="shared" si="1661"/>
        <v/>
      </c>
      <c r="GE512" s="360" t="str">
        <f t="shared" si="1662"/>
        <v/>
      </c>
      <c r="GF512" s="360" t="str">
        <f t="shared" si="1663"/>
        <v/>
      </c>
      <c r="GG512" s="360" t="str">
        <f t="shared" si="1664"/>
        <v/>
      </c>
      <c r="GH512" s="360" t="str">
        <f t="shared" si="1665"/>
        <v/>
      </c>
      <c r="GI512" s="360" t="str">
        <f t="shared" si="1666"/>
        <v/>
      </c>
      <c r="GJ512" s="360" t="str">
        <f t="shared" si="1667"/>
        <v/>
      </c>
      <c r="GK512" s="444" t="s">
        <v>1247</v>
      </c>
      <c r="GL512" s="361" t="str">
        <f t="shared" si="1487"/>
        <v>-</v>
      </c>
      <c r="GM512" s="361" t="str">
        <f t="shared" si="1488"/>
        <v>-</v>
      </c>
      <c r="GN512" s="361" t="str">
        <f t="shared" si="1489"/>
        <v>-</v>
      </c>
      <c r="GO512" s="361" t="str">
        <f t="shared" si="1490"/>
        <v>-</v>
      </c>
      <c r="GP512" s="361" t="str">
        <f t="shared" si="1491"/>
        <v>-</v>
      </c>
      <c r="GQ512" s="361" t="str">
        <f t="shared" si="1492"/>
        <v>-</v>
      </c>
      <c r="GR512" s="361" t="str">
        <f t="shared" si="1493"/>
        <v>-</v>
      </c>
      <c r="GS512" s="361" t="str">
        <f t="shared" si="1494"/>
        <v>-</v>
      </c>
      <c r="GT512" s="361" t="str">
        <f t="shared" si="1495"/>
        <v>-</v>
      </c>
      <c r="GU512" s="361" t="str">
        <f t="shared" si="1496"/>
        <v>-</v>
      </c>
      <c r="GV512" s="361" t="str">
        <f t="shared" si="1497"/>
        <v>-</v>
      </c>
      <c r="GW512" s="361" t="str">
        <f t="shared" si="1498"/>
        <v>-</v>
      </c>
      <c r="GX512" s="361" t="str">
        <f t="shared" si="1499"/>
        <v>-</v>
      </c>
      <c r="GY512" s="361" t="str">
        <f t="shared" si="1500"/>
        <v>-</v>
      </c>
      <c r="GZ512" s="361" t="str">
        <f t="shared" si="1501"/>
        <v>-</v>
      </c>
      <c r="HA512" s="361" t="str">
        <f t="shared" si="1502"/>
        <v>-</v>
      </c>
      <c r="HB512" s="361" t="str">
        <f t="shared" si="1503"/>
        <v>-</v>
      </c>
      <c r="HC512" s="361" t="str">
        <f t="shared" si="1504"/>
        <v>-</v>
      </c>
      <c r="HD512" s="361" t="str">
        <f t="shared" si="1505"/>
        <v>-</v>
      </c>
      <c r="HE512" s="361" t="str">
        <f t="shared" si="1506"/>
        <v>-</v>
      </c>
      <c r="HF512" s="361" t="str">
        <f t="shared" si="1507"/>
        <v>-</v>
      </c>
      <c r="HG512" s="361" t="str">
        <f t="shared" si="1508"/>
        <v>-</v>
      </c>
      <c r="HH512" s="361" t="str">
        <f t="shared" si="1509"/>
        <v>-</v>
      </c>
      <c r="HI512" s="361" t="str">
        <f t="shared" si="1510"/>
        <v>-</v>
      </c>
      <c r="HJ512" s="361" t="str">
        <f t="shared" si="1511"/>
        <v>-</v>
      </c>
      <c r="HK512" s="361" t="str">
        <f t="shared" si="1512"/>
        <v>-</v>
      </c>
      <c r="HL512" s="361" t="str">
        <f t="shared" si="1513"/>
        <v>-</v>
      </c>
      <c r="HM512" s="361" t="str">
        <f t="shared" si="1514"/>
        <v>-</v>
      </c>
      <c r="HN512" s="361" t="str">
        <f t="shared" si="1515"/>
        <v>-</v>
      </c>
      <c r="HO512" s="361" t="str">
        <f t="shared" si="1516"/>
        <v>-</v>
      </c>
      <c r="HP512" s="361" t="str">
        <f t="shared" si="1517"/>
        <v>-</v>
      </c>
      <c r="HQ512" s="361" t="str">
        <f t="shared" si="1518"/>
        <v>-</v>
      </c>
      <c r="HR512" s="361" t="str">
        <f t="shared" si="1519"/>
        <v>-</v>
      </c>
      <c r="HS512" s="361" t="str">
        <f t="shared" si="1520"/>
        <v>-</v>
      </c>
      <c r="HT512" s="361" t="str">
        <f t="shared" si="1521"/>
        <v>-</v>
      </c>
      <c r="HU512" s="361" t="str">
        <f t="shared" si="1522"/>
        <v>-</v>
      </c>
      <c r="HV512" s="361" t="str">
        <f t="shared" si="1523"/>
        <v>-</v>
      </c>
      <c r="HW512" s="361" t="str">
        <f t="shared" si="1524"/>
        <v>-</v>
      </c>
      <c r="HX512" s="361" t="str">
        <f t="shared" si="1525"/>
        <v>-</v>
      </c>
      <c r="HY512" s="361" t="str">
        <f t="shared" si="1526"/>
        <v>-</v>
      </c>
      <c r="HZ512" s="361" t="str">
        <f t="shared" si="1527"/>
        <v>-</v>
      </c>
      <c r="IA512" s="361" t="str">
        <f t="shared" si="1528"/>
        <v>-</v>
      </c>
      <c r="IB512" s="361" t="str">
        <f t="shared" si="1529"/>
        <v>-</v>
      </c>
      <c r="IC512" s="361" t="str">
        <f t="shared" si="1530"/>
        <v>-</v>
      </c>
      <c r="ID512" s="361" t="str">
        <f t="shared" si="1531"/>
        <v>-</v>
      </c>
      <c r="IE512" s="361" t="str">
        <f t="shared" si="1532"/>
        <v>-</v>
      </c>
      <c r="IF512" s="444" t="s">
        <v>1247</v>
      </c>
      <c r="IG512" s="56" t="str">
        <f t="shared" si="1668"/>
        <v>-</v>
      </c>
      <c r="IH512" s="56" t="str">
        <f t="shared" si="1669"/>
        <v>-</v>
      </c>
      <c r="II512" s="56" t="str">
        <f t="shared" si="1670"/>
        <v>-</v>
      </c>
      <c r="IJ512" s="56" t="str">
        <f t="shared" si="1671"/>
        <v>-</v>
      </c>
      <c r="IK512" s="56" t="str">
        <f t="shared" si="1533"/>
        <v>-</v>
      </c>
      <c r="IL512" s="56" t="str">
        <f t="shared" si="1534"/>
        <v>-</v>
      </c>
      <c r="IM512" s="56" t="str">
        <f t="shared" si="1535"/>
        <v>-</v>
      </c>
      <c r="IN512" s="56" t="str">
        <f t="shared" si="1536"/>
        <v>-</v>
      </c>
      <c r="IO512" s="56" t="str">
        <f t="shared" si="1537"/>
        <v>-</v>
      </c>
      <c r="IP512" s="56" t="str">
        <f t="shared" si="1538"/>
        <v>-</v>
      </c>
      <c r="IQ512" s="56" t="str">
        <f t="shared" si="1539"/>
        <v>-</v>
      </c>
      <c r="IR512" s="56" t="str">
        <f t="shared" si="1540"/>
        <v>-</v>
      </c>
      <c r="IS512" s="56" t="str">
        <f t="shared" si="1541"/>
        <v>-</v>
      </c>
      <c r="IT512" s="56" t="str">
        <f t="shared" si="1542"/>
        <v>-</v>
      </c>
      <c r="IU512" s="56" t="str">
        <f t="shared" si="1543"/>
        <v>-</v>
      </c>
      <c r="IV512" s="56" t="str">
        <f t="shared" si="1544"/>
        <v>-</v>
      </c>
      <c r="IW512" s="56" t="str">
        <f t="shared" si="1545"/>
        <v>-</v>
      </c>
      <c r="IX512" s="56" t="str">
        <f t="shared" si="1546"/>
        <v>-</v>
      </c>
      <c r="IY512" s="56" t="str">
        <f t="shared" si="1547"/>
        <v>-</v>
      </c>
      <c r="IZ512" s="56" t="str">
        <f t="shared" si="1548"/>
        <v>-</v>
      </c>
      <c r="JA512" s="56" t="str">
        <f t="shared" si="1549"/>
        <v>-</v>
      </c>
      <c r="JB512" s="56" t="str">
        <f t="shared" si="1550"/>
        <v>-</v>
      </c>
      <c r="JC512" s="56" t="str">
        <f t="shared" si="1551"/>
        <v>-</v>
      </c>
      <c r="JD512" s="56" t="str">
        <f t="shared" si="1552"/>
        <v>-</v>
      </c>
      <c r="JE512" s="56" t="str">
        <f t="shared" si="1553"/>
        <v>-</v>
      </c>
      <c r="JF512" s="56" t="str">
        <f t="shared" si="1554"/>
        <v>-</v>
      </c>
      <c r="JG512" s="56" t="str">
        <f t="shared" si="1555"/>
        <v>-</v>
      </c>
      <c r="JH512" s="56" t="str">
        <f t="shared" si="1556"/>
        <v>-</v>
      </c>
      <c r="JI512" s="56" t="str">
        <f t="shared" si="1557"/>
        <v>-</v>
      </c>
      <c r="JJ512" s="56" t="str">
        <f t="shared" si="1558"/>
        <v>-</v>
      </c>
      <c r="JK512" s="56" t="str">
        <f t="shared" si="1559"/>
        <v>-</v>
      </c>
      <c r="JL512" s="56" t="str">
        <f t="shared" si="1560"/>
        <v>-</v>
      </c>
      <c r="JM512" s="56" t="str">
        <f t="shared" si="1561"/>
        <v>-</v>
      </c>
      <c r="JN512" s="56" t="str">
        <f t="shared" si="1562"/>
        <v>-</v>
      </c>
      <c r="JO512" s="56" t="str">
        <f t="shared" si="1563"/>
        <v>-</v>
      </c>
      <c r="JP512" s="56" t="str">
        <f t="shared" si="1564"/>
        <v>-</v>
      </c>
      <c r="JQ512" s="56" t="str">
        <f t="shared" si="1565"/>
        <v>-</v>
      </c>
      <c r="JR512" s="56" t="str">
        <f t="shared" si="1566"/>
        <v>-</v>
      </c>
      <c r="JS512" s="56" t="str">
        <f t="shared" si="1567"/>
        <v>-</v>
      </c>
      <c r="JT512" s="56" t="str">
        <f t="shared" si="1568"/>
        <v>-</v>
      </c>
      <c r="JU512" s="56" t="str">
        <f t="shared" si="1569"/>
        <v>-</v>
      </c>
      <c r="JV512" s="56" t="str">
        <f t="shared" si="1570"/>
        <v>-</v>
      </c>
      <c r="JW512" s="56" t="str">
        <f t="shared" si="1571"/>
        <v>-</v>
      </c>
      <c r="JX512" s="56" t="str">
        <f t="shared" si="1572"/>
        <v>-</v>
      </c>
      <c r="JY512" s="56" t="str">
        <f t="shared" si="1573"/>
        <v>-</v>
      </c>
      <c r="JZ512" s="56" t="str">
        <f t="shared" si="1574"/>
        <v>-</v>
      </c>
      <c r="KA512" s="444" t="s">
        <v>1247</v>
      </c>
      <c r="KB512" s="360">
        <f>IF(ISNUMBER(INDEX($EQ$15:$GK$521,$B512,EO$11)),MAX(KB$14:KB511)+1,0)</f>
        <v>0</v>
      </c>
      <c r="KC512" s="360" t="str">
        <f t="shared" si="1672"/>
        <v/>
      </c>
      <c r="KD512" s="373" t="s">
        <v>2</v>
      </c>
      <c r="KE512" s="215"/>
      <c r="KF512" s="60"/>
      <c r="KG512" s="60"/>
      <c r="KH512" s="60"/>
      <c r="KI512" s="60"/>
      <c r="KJ512" s="60"/>
      <c r="KK512" s="60"/>
      <c r="KL512" s="60"/>
      <c r="KM512" s="60"/>
      <c r="KN512" s="60"/>
      <c r="KO512" s="60"/>
      <c r="KP512" s="60"/>
      <c r="KQ512" s="60"/>
      <c r="KR512" s="60"/>
      <c r="KS512" s="60"/>
      <c r="KT512" s="60"/>
      <c r="KU512" s="60"/>
      <c r="KV512" s="60"/>
      <c r="KW512" s="60"/>
      <c r="KX512" s="60"/>
      <c r="KY512" s="60"/>
      <c r="KZ512" s="283" t="str">
        <f t="shared" si="1575"/>
        <v/>
      </c>
      <c r="LA512" s="26"/>
      <c r="LB512" s="18"/>
      <c r="LC512" s="18"/>
      <c r="LD512" s="18"/>
      <c r="LE512" s="18"/>
      <c r="LF512" s="18"/>
      <c r="LG512" s="18"/>
      <c r="LH512" s="18"/>
      <c r="LI512" s="18"/>
      <c r="LJ512" s="18"/>
      <c r="LK512" s="18"/>
      <c r="LL512" s="18"/>
      <c r="LM512" s="18"/>
      <c r="LN512" s="63"/>
      <c r="LO512" s="251">
        <f t="shared" si="1576"/>
        <v>0</v>
      </c>
      <c r="LP512" s="251">
        <f t="shared" si="1577"/>
        <v>0</v>
      </c>
      <c r="LQ512" s="251">
        <f t="shared" si="1578"/>
        <v>0</v>
      </c>
      <c r="LR512" s="251">
        <f t="shared" si="1579"/>
        <v>0</v>
      </c>
      <c r="LS512" s="251">
        <f t="shared" si="1580"/>
        <v>0</v>
      </c>
      <c r="LT512" s="251">
        <f t="shared" si="1581"/>
        <v>0</v>
      </c>
      <c r="LU512" s="251">
        <f t="shared" si="1582"/>
        <v>0</v>
      </c>
      <c r="LV512" s="251">
        <f t="shared" si="1583"/>
        <v>0</v>
      </c>
      <c r="LW512" s="251">
        <f t="shared" si="1584"/>
        <v>0</v>
      </c>
      <c r="LX512" s="251">
        <f t="shared" si="1585"/>
        <v>0</v>
      </c>
      <c r="LY512" s="251">
        <f t="shared" si="1586"/>
        <v>0</v>
      </c>
      <c r="LZ512" s="251">
        <f t="shared" si="1587"/>
        <v>0</v>
      </c>
      <c r="MA512" s="63" t="str">
        <f t="shared" si="1588"/>
        <v/>
      </c>
      <c r="MB512" s="63" t="str">
        <f t="shared" si="1673"/>
        <v/>
      </c>
      <c r="MC512" s="63">
        <f t="shared" si="1674"/>
        <v>498</v>
      </c>
      <c r="MD512" s="63" t="str">
        <f t="shared" si="1675"/>
        <v/>
      </c>
      <c r="ME512" s="63" t="str">
        <f t="shared" si="1676"/>
        <v/>
      </c>
      <c r="MF512" s="315" t="str">
        <f t="shared" si="1589"/>
        <v/>
      </c>
      <c r="MG512" s="315">
        <f>IF(ISNUMBER(MATCH(EO512,$ME$15:$ME$520,0)),0,MAX(MG$14:MG511)+1)</f>
        <v>0</v>
      </c>
      <c r="MH512" s="315" t="str">
        <f t="shared" si="1590"/>
        <v/>
      </c>
      <c r="MI512" s="369"/>
      <c r="MJ512" s="68"/>
      <c r="MK512" s="18"/>
      <c r="ML512" s="242"/>
      <c r="MM512" s="242"/>
      <c r="MN512" s="59"/>
      <c r="MO512" s="59"/>
      <c r="MP512" s="285"/>
      <c r="MQ512" s="59"/>
      <c r="MR512" s="59"/>
      <c r="MS512" s="285"/>
      <c r="MT512" s="59"/>
      <c r="MU512" s="285"/>
      <c r="MV512" s="59"/>
      <c r="MW512" s="59"/>
      <c r="MX512" s="59"/>
      <c r="MY512" s="59"/>
      <c r="MZ512" s="59"/>
      <c r="NA512" s="59"/>
      <c r="NB512" s="59"/>
      <c r="NC512" s="59"/>
      <c r="ND512" s="59"/>
      <c r="NE512" s="59"/>
      <c r="NF512" s="59"/>
      <c r="NG512" s="59"/>
      <c r="NH512" s="59"/>
      <c r="NI512" s="59"/>
      <c r="NJ512" s="59"/>
      <c r="NK512" s="59"/>
      <c r="NL512" s="454"/>
      <c r="NM512" s="454"/>
      <c r="NN512" s="59"/>
      <c r="NO512" s="18"/>
      <c r="NP512" s="18"/>
      <c r="NQ512" s="18"/>
      <c r="NR512" s="18"/>
      <c r="NS512" s="18"/>
      <c r="NT512" s="18"/>
      <c r="NU512" s="18"/>
      <c r="NV512" s="18"/>
      <c r="NW512" s="18"/>
      <c r="NX512" s="18"/>
      <c r="NY512" s="18"/>
      <c r="NZ512" s="18"/>
      <c r="OA512" s="18"/>
      <c r="OB512" s="18"/>
      <c r="OC512" s="18"/>
      <c r="OZ512" s="59"/>
      <c r="PA512" s="251" t="str">
        <f t="shared" si="1591"/>
        <v/>
      </c>
      <c r="PB512" s="251" t="str">
        <f t="shared" si="1592"/>
        <v/>
      </c>
      <c r="PC512" s="251" t="str">
        <f t="shared" si="1593"/>
        <v/>
      </c>
      <c r="PD512" s="251" t="str">
        <f t="shared" si="1594"/>
        <v/>
      </c>
      <c r="PE512" s="251" t="str">
        <f t="shared" si="1595"/>
        <v/>
      </c>
      <c r="PF512" s="251" t="str">
        <f t="shared" si="1596"/>
        <v/>
      </c>
      <c r="PG512" s="251" t="str">
        <f t="shared" si="1597"/>
        <v/>
      </c>
      <c r="PH512" s="251" t="str">
        <f t="shared" si="1598"/>
        <v/>
      </c>
      <c r="PI512" s="251" t="str">
        <f t="shared" si="1599"/>
        <v/>
      </c>
      <c r="PJ512" s="251" t="str">
        <f t="shared" si="1600"/>
        <v/>
      </c>
      <c r="PK512" s="251" t="str">
        <f t="shared" si="1601"/>
        <v/>
      </c>
      <c r="PL512" s="251" t="str">
        <f t="shared" si="1602"/>
        <v/>
      </c>
      <c r="PM512" s="251" t="str">
        <f t="shared" si="1603"/>
        <v/>
      </c>
      <c r="PN512" s="251" t="str">
        <f t="shared" si="1604"/>
        <v/>
      </c>
      <c r="PO512" s="251" t="str">
        <f t="shared" si="1605"/>
        <v/>
      </c>
      <c r="PP512" s="251" t="str">
        <f t="shared" si="1606"/>
        <v/>
      </c>
      <c r="PQ512" s="251" t="str">
        <f t="shared" si="1607"/>
        <v/>
      </c>
      <c r="PR512" s="251" t="str">
        <f t="shared" si="1608"/>
        <v/>
      </c>
      <c r="PS512" s="251" t="str">
        <f t="shared" si="1609"/>
        <v/>
      </c>
      <c r="PT512" s="251" t="str">
        <f t="shared" si="1610"/>
        <v/>
      </c>
      <c r="PU512" s="251" t="str">
        <f t="shared" si="1611"/>
        <v/>
      </c>
      <c r="PV512" s="251" t="str">
        <f t="shared" si="1612"/>
        <v/>
      </c>
      <c r="PW512" s="251" t="str">
        <f t="shared" si="1613"/>
        <v/>
      </c>
      <c r="PX512" s="251" t="str">
        <f t="shared" si="1614"/>
        <v/>
      </c>
      <c r="PY512" s="251" t="str">
        <f t="shared" si="1615"/>
        <v/>
      </c>
      <c r="PZ512" s="251" t="str">
        <f t="shared" si="1616"/>
        <v/>
      </c>
      <c r="QA512" s="251" t="str">
        <f t="shared" si="1617"/>
        <v/>
      </c>
      <c r="QB512" s="251" t="str">
        <f t="shared" si="1618"/>
        <v/>
      </c>
      <c r="QC512" s="251" t="str">
        <f t="shared" si="1619"/>
        <v/>
      </c>
      <c r="QD512" s="251" t="str">
        <f t="shared" si="1620"/>
        <v/>
      </c>
      <c r="QE512" s="251" t="str">
        <f t="shared" si="1621"/>
        <v/>
      </c>
      <c r="QF512" s="63">
        <f t="shared" si="1622"/>
        <v>0</v>
      </c>
      <c r="QG512" s="59"/>
      <c r="QH512" s="59"/>
      <c r="QI512" s="59"/>
      <c r="QJ512" s="59"/>
      <c r="QK512" s="59"/>
      <c r="QL512" s="59"/>
      <c r="QM512" s="59"/>
      <c r="QN512" s="59"/>
    </row>
    <row r="513" spans="1:456" ht="6.75" customHeight="1" x14ac:dyDescent="0.25">
      <c r="A513" s="68"/>
      <c r="B513" s="389" t="str">
        <f t="shared" si="1484"/>
        <v/>
      </c>
      <c r="C513" s="72"/>
      <c r="D513" s="188"/>
      <c r="E513" s="59"/>
      <c r="F513" s="229"/>
      <c r="G513" s="295"/>
      <c r="H513" s="295"/>
      <c r="I513" s="229"/>
      <c r="J513" s="295"/>
      <c r="K513" s="295"/>
      <c r="L513" s="229"/>
      <c r="M513" s="295"/>
      <c r="N513" s="295"/>
      <c r="O513" s="229"/>
      <c r="P513" s="295"/>
      <c r="Q513" s="295"/>
      <c r="R513" s="229"/>
      <c r="S513" s="230"/>
      <c r="T513" s="231"/>
      <c r="U513" s="229"/>
      <c r="V513" s="230"/>
      <c r="W513" s="231"/>
      <c r="X513" s="229"/>
      <c r="Y513" s="230"/>
      <c r="Z513" s="231"/>
      <c r="AA513" s="229"/>
      <c r="AB513" s="295"/>
      <c r="AC513" s="295"/>
      <c r="AD513" s="229"/>
      <c r="AE513" s="295"/>
      <c r="AF513" s="295"/>
      <c r="AG513" s="229"/>
      <c r="AH513" s="295"/>
      <c r="AI513" s="295"/>
      <c r="AJ513" s="229"/>
      <c r="AK513" s="295"/>
      <c r="AL513" s="295"/>
      <c r="AM513" s="229"/>
      <c r="AN513" s="295"/>
      <c r="AO513" s="295"/>
      <c r="AP513" s="243"/>
      <c r="AQ513" s="295"/>
      <c r="AR513" s="290"/>
      <c r="AS513" s="243"/>
      <c r="AT513" s="295"/>
      <c r="AU513" s="290"/>
      <c r="AV513" s="229"/>
      <c r="AW513" s="230"/>
      <c r="AX513" s="231"/>
      <c r="AY513" s="229"/>
      <c r="AZ513" s="230"/>
      <c r="BA513" s="231"/>
      <c r="BB513" s="229"/>
      <c r="BC513" s="230"/>
      <c r="BD513" s="231"/>
      <c r="BE513" s="229"/>
      <c r="BF513" s="230"/>
      <c r="BG513" s="231"/>
      <c r="BH513" s="229"/>
      <c r="BI513" s="230"/>
      <c r="BJ513" s="231"/>
      <c r="BK513" s="243"/>
      <c r="BL513" s="230"/>
      <c r="BM513" s="231"/>
      <c r="BN513" s="243"/>
      <c r="BO513" s="230"/>
      <c r="BP513" s="231"/>
      <c r="BQ513" s="229"/>
      <c r="BR513" s="230"/>
      <c r="BS513" s="231"/>
      <c r="BT513" s="229"/>
      <c r="BU513" s="230"/>
      <c r="BV513" s="231"/>
      <c r="BW513" s="229"/>
      <c r="BX513" s="230"/>
      <c r="BY513" s="231"/>
      <c r="BZ513" s="229"/>
      <c r="CA513" s="230"/>
      <c r="CB513" s="231"/>
      <c r="CC513" s="229"/>
      <c r="CD513" s="230"/>
      <c r="CE513" s="231"/>
      <c r="CF513" s="331"/>
      <c r="CG513" s="332"/>
      <c r="CH513" s="385"/>
      <c r="CI513" s="331"/>
      <c r="CJ513" s="332"/>
      <c r="CK513" s="385"/>
      <c r="CL513" s="243"/>
      <c r="CM513" s="230"/>
      <c r="CN513" s="354"/>
      <c r="CO513" s="243"/>
      <c r="CP513" s="230"/>
      <c r="CQ513" s="231"/>
      <c r="CR513" s="331"/>
      <c r="CS513" s="332"/>
      <c r="CT513" s="333"/>
      <c r="CU513" s="229"/>
      <c r="CV513" s="230"/>
      <c r="CW513" s="231"/>
      <c r="CX513" s="331"/>
      <c r="CY513" s="332"/>
      <c r="CZ513" s="333"/>
      <c r="DA513" s="331"/>
      <c r="DB513" s="332"/>
      <c r="DC513" s="333"/>
      <c r="DD513" s="331"/>
      <c r="DE513" s="332"/>
      <c r="DF513" s="333"/>
      <c r="DG513" s="331"/>
      <c r="DH513" s="332"/>
      <c r="DI513" s="333"/>
      <c r="DJ513" s="229"/>
      <c r="DK513" s="230"/>
      <c r="DL513" s="231"/>
      <c r="DM513" s="229"/>
      <c r="DN513" s="230"/>
      <c r="DO513" s="231"/>
      <c r="DP513" s="331"/>
      <c r="DQ513" s="332"/>
      <c r="DR513" s="333"/>
      <c r="DS513" s="331"/>
      <c r="DT513" s="332"/>
      <c r="DU513" s="333"/>
      <c r="DV513" s="331"/>
      <c r="DW513" s="332"/>
      <c r="DX513" s="333"/>
      <c r="DY513" s="331"/>
      <c r="DZ513" s="332"/>
      <c r="EA513" s="333"/>
      <c r="EB513" s="331"/>
      <c r="EC513" s="332"/>
      <c r="ED513" s="333"/>
      <c r="EE513" s="331"/>
      <c r="EF513" s="332"/>
      <c r="EG513" s="333"/>
      <c r="EH513" s="229"/>
      <c r="EI513" s="230"/>
      <c r="EJ513" s="231"/>
      <c r="EK513" s="229"/>
      <c r="EL513" s="230"/>
      <c r="EM513" s="231"/>
      <c r="EN513" s="244"/>
      <c r="EO513" s="269" t="str">
        <f t="shared" si="1485"/>
        <v/>
      </c>
      <c r="EP513" s="444" t="s">
        <v>1247</v>
      </c>
      <c r="EQ513" s="360" t="str">
        <f t="shared" si="1623"/>
        <v/>
      </c>
      <c r="ER513" s="360" t="str">
        <f t="shared" si="1624"/>
        <v/>
      </c>
      <c r="ES513" s="360" t="str">
        <f t="shared" si="1625"/>
        <v/>
      </c>
      <c r="ET513" s="360" t="str">
        <f t="shared" si="1626"/>
        <v/>
      </c>
      <c r="EU513" s="360" t="str">
        <f t="shared" si="1627"/>
        <v/>
      </c>
      <c r="EV513" s="360" t="str">
        <f t="shared" si="1628"/>
        <v/>
      </c>
      <c r="EW513" s="360" t="str">
        <f t="shared" si="1629"/>
        <v/>
      </c>
      <c r="EX513" s="360" t="str">
        <f t="shared" si="1630"/>
        <v/>
      </c>
      <c r="EY513" s="360" t="str">
        <f t="shared" si="1631"/>
        <v/>
      </c>
      <c r="EZ513" s="360" t="str">
        <f t="shared" si="1632"/>
        <v/>
      </c>
      <c r="FA513" s="360" t="str">
        <f t="shared" si="1633"/>
        <v/>
      </c>
      <c r="FB513" s="360" t="str">
        <f t="shared" si="1634"/>
        <v/>
      </c>
      <c r="FC513" s="360" t="str">
        <f t="shared" si="1635"/>
        <v/>
      </c>
      <c r="FD513" s="360" t="str">
        <f t="shared" si="1636"/>
        <v/>
      </c>
      <c r="FE513" s="360" t="str">
        <f t="shared" si="1637"/>
        <v/>
      </c>
      <c r="FF513" s="360" t="str">
        <f t="shared" si="1638"/>
        <v/>
      </c>
      <c r="FG513" s="360" t="str">
        <f t="shared" si="1639"/>
        <v/>
      </c>
      <c r="FH513" s="360" t="str">
        <f t="shared" si="1640"/>
        <v/>
      </c>
      <c r="FI513" s="360" t="str">
        <f t="shared" si="1641"/>
        <v/>
      </c>
      <c r="FJ513" s="360" t="str">
        <f t="shared" si="1642"/>
        <v/>
      </c>
      <c r="FK513" s="360" t="str">
        <f t="shared" si="1643"/>
        <v/>
      </c>
      <c r="FL513" s="360" t="str">
        <f t="shared" si="1644"/>
        <v/>
      </c>
      <c r="FM513" s="360" t="str">
        <f t="shared" si="1645"/>
        <v/>
      </c>
      <c r="FN513" s="360" t="str">
        <f t="shared" si="1646"/>
        <v/>
      </c>
      <c r="FO513" s="360" t="str">
        <f t="shared" si="1647"/>
        <v/>
      </c>
      <c r="FP513" s="360" t="str">
        <f t="shared" si="1648"/>
        <v/>
      </c>
      <c r="FQ513" s="360" t="str">
        <f t="shared" si="1649"/>
        <v/>
      </c>
      <c r="FR513" s="360" t="str">
        <f t="shared" si="1650"/>
        <v/>
      </c>
      <c r="FS513" s="360" t="str">
        <f t="shared" si="1651"/>
        <v/>
      </c>
      <c r="FT513" s="360" t="str">
        <f t="shared" si="1486"/>
        <v/>
      </c>
      <c r="FU513" s="360" t="str">
        <f t="shared" si="1652"/>
        <v/>
      </c>
      <c r="FV513" s="360" t="str">
        <f t="shared" si="1653"/>
        <v/>
      </c>
      <c r="FW513" s="360" t="str">
        <f t="shared" si="1654"/>
        <v/>
      </c>
      <c r="FX513" s="360" t="str">
        <f t="shared" si="1655"/>
        <v/>
      </c>
      <c r="FY513" s="360" t="str">
        <f t="shared" si="1656"/>
        <v/>
      </c>
      <c r="FZ513" s="360" t="str">
        <f t="shared" si="1657"/>
        <v/>
      </c>
      <c r="GA513" s="360" t="str">
        <f t="shared" si="1658"/>
        <v/>
      </c>
      <c r="GB513" s="360" t="str">
        <f t="shared" si="1659"/>
        <v/>
      </c>
      <c r="GC513" s="360" t="str">
        <f t="shared" si="1660"/>
        <v/>
      </c>
      <c r="GD513" s="360" t="str">
        <f t="shared" si="1661"/>
        <v/>
      </c>
      <c r="GE513" s="360" t="str">
        <f t="shared" si="1662"/>
        <v/>
      </c>
      <c r="GF513" s="360" t="str">
        <f t="shared" si="1663"/>
        <v/>
      </c>
      <c r="GG513" s="360" t="str">
        <f t="shared" si="1664"/>
        <v/>
      </c>
      <c r="GH513" s="360" t="str">
        <f t="shared" si="1665"/>
        <v/>
      </c>
      <c r="GI513" s="360" t="str">
        <f t="shared" si="1666"/>
        <v/>
      </c>
      <c r="GJ513" s="360" t="str">
        <f t="shared" si="1667"/>
        <v/>
      </c>
      <c r="GK513" s="444" t="s">
        <v>1247</v>
      </c>
      <c r="GL513" s="361" t="str">
        <f t="shared" si="1487"/>
        <v>-</v>
      </c>
      <c r="GM513" s="361" t="str">
        <f t="shared" si="1488"/>
        <v>-</v>
      </c>
      <c r="GN513" s="361" t="str">
        <f t="shared" si="1489"/>
        <v>-</v>
      </c>
      <c r="GO513" s="361" t="str">
        <f t="shared" si="1490"/>
        <v>-</v>
      </c>
      <c r="GP513" s="361" t="str">
        <f t="shared" si="1491"/>
        <v>-</v>
      </c>
      <c r="GQ513" s="361" t="str">
        <f t="shared" si="1492"/>
        <v>-</v>
      </c>
      <c r="GR513" s="361" t="str">
        <f t="shared" si="1493"/>
        <v>-</v>
      </c>
      <c r="GS513" s="361" t="str">
        <f t="shared" si="1494"/>
        <v>-</v>
      </c>
      <c r="GT513" s="361" t="str">
        <f t="shared" si="1495"/>
        <v>-</v>
      </c>
      <c r="GU513" s="361" t="str">
        <f t="shared" si="1496"/>
        <v>-</v>
      </c>
      <c r="GV513" s="361" t="str">
        <f t="shared" si="1497"/>
        <v>-</v>
      </c>
      <c r="GW513" s="361" t="str">
        <f t="shared" si="1498"/>
        <v>-</v>
      </c>
      <c r="GX513" s="361" t="str">
        <f t="shared" si="1499"/>
        <v>-</v>
      </c>
      <c r="GY513" s="361" t="str">
        <f t="shared" si="1500"/>
        <v>-</v>
      </c>
      <c r="GZ513" s="361" t="str">
        <f t="shared" si="1501"/>
        <v>-</v>
      </c>
      <c r="HA513" s="361" t="str">
        <f t="shared" si="1502"/>
        <v>-</v>
      </c>
      <c r="HB513" s="361" t="str">
        <f t="shared" si="1503"/>
        <v>-</v>
      </c>
      <c r="HC513" s="361" t="str">
        <f t="shared" si="1504"/>
        <v>-</v>
      </c>
      <c r="HD513" s="361" t="str">
        <f t="shared" si="1505"/>
        <v>-</v>
      </c>
      <c r="HE513" s="361" t="str">
        <f t="shared" si="1506"/>
        <v>-</v>
      </c>
      <c r="HF513" s="361" t="str">
        <f t="shared" si="1507"/>
        <v>-</v>
      </c>
      <c r="HG513" s="361" t="str">
        <f t="shared" si="1508"/>
        <v>-</v>
      </c>
      <c r="HH513" s="361" t="str">
        <f t="shared" si="1509"/>
        <v>-</v>
      </c>
      <c r="HI513" s="361" t="str">
        <f t="shared" si="1510"/>
        <v>-</v>
      </c>
      <c r="HJ513" s="361" t="str">
        <f t="shared" si="1511"/>
        <v>-</v>
      </c>
      <c r="HK513" s="361" t="str">
        <f t="shared" si="1512"/>
        <v>-</v>
      </c>
      <c r="HL513" s="361" t="str">
        <f t="shared" si="1513"/>
        <v>-</v>
      </c>
      <c r="HM513" s="361" t="str">
        <f t="shared" si="1514"/>
        <v>-</v>
      </c>
      <c r="HN513" s="361" t="str">
        <f t="shared" si="1515"/>
        <v>-</v>
      </c>
      <c r="HO513" s="361" t="str">
        <f t="shared" si="1516"/>
        <v>-</v>
      </c>
      <c r="HP513" s="361" t="str">
        <f t="shared" si="1517"/>
        <v>-</v>
      </c>
      <c r="HQ513" s="361" t="str">
        <f t="shared" si="1518"/>
        <v>-</v>
      </c>
      <c r="HR513" s="361" t="str">
        <f t="shared" si="1519"/>
        <v>-</v>
      </c>
      <c r="HS513" s="361" t="str">
        <f t="shared" si="1520"/>
        <v>-</v>
      </c>
      <c r="HT513" s="361" t="str">
        <f t="shared" si="1521"/>
        <v>-</v>
      </c>
      <c r="HU513" s="361" t="str">
        <f t="shared" si="1522"/>
        <v>-</v>
      </c>
      <c r="HV513" s="361" t="str">
        <f t="shared" si="1523"/>
        <v>-</v>
      </c>
      <c r="HW513" s="361" t="str">
        <f t="shared" si="1524"/>
        <v>-</v>
      </c>
      <c r="HX513" s="361" t="str">
        <f t="shared" si="1525"/>
        <v>-</v>
      </c>
      <c r="HY513" s="361" t="str">
        <f t="shared" si="1526"/>
        <v>-</v>
      </c>
      <c r="HZ513" s="361" t="str">
        <f t="shared" si="1527"/>
        <v>-</v>
      </c>
      <c r="IA513" s="361" t="str">
        <f t="shared" si="1528"/>
        <v>-</v>
      </c>
      <c r="IB513" s="361" t="str">
        <f t="shared" si="1529"/>
        <v>-</v>
      </c>
      <c r="IC513" s="361" t="str">
        <f t="shared" si="1530"/>
        <v>-</v>
      </c>
      <c r="ID513" s="361" t="str">
        <f t="shared" si="1531"/>
        <v>-</v>
      </c>
      <c r="IE513" s="361" t="str">
        <f t="shared" si="1532"/>
        <v>-</v>
      </c>
      <c r="IF513" s="444" t="s">
        <v>1247</v>
      </c>
      <c r="IG513" s="56" t="str">
        <f t="shared" si="1668"/>
        <v>-</v>
      </c>
      <c r="IH513" s="56" t="str">
        <f t="shared" si="1669"/>
        <v>-</v>
      </c>
      <c r="II513" s="56" t="str">
        <f t="shared" si="1670"/>
        <v>-</v>
      </c>
      <c r="IJ513" s="56" t="str">
        <f t="shared" si="1671"/>
        <v>-</v>
      </c>
      <c r="IK513" s="56" t="str">
        <f t="shared" si="1533"/>
        <v>-</v>
      </c>
      <c r="IL513" s="56" t="str">
        <f t="shared" si="1534"/>
        <v>-</v>
      </c>
      <c r="IM513" s="56" t="str">
        <f t="shared" si="1535"/>
        <v>-</v>
      </c>
      <c r="IN513" s="56" t="str">
        <f t="shared" si="1536"/>
        <v>-</v>
      </c>
      <c r="IO513" s="56" t="str">
        <f t="shared" si="1537"/>
        <v>-</v>
      </c>
      <c r="IP513" s="56" t="str">
        <f t="shared" si="1538"/>
        <v>-</v>
      </c>
      <c r="IQ513" s="56" t="str">
        <f t="shared" si="1539"/>
        <v>-</v>
      </c>
      <c r="IR513" s="56" t="str">
        <f t="shared" si="1540"/>
        <v>-</v>
      </c>
      <c r="IS513" s="56" t="str">
        <f t="shared" si="1541"/>
        <v>-</v>
      </c>
      <c r="IT513" s="56" t="str">
        <f t="shared" si="1542"/>
        <v>-</v>
      </c>
      <c r="IU513" s="56" t="str">
        <f t="shared" si="1543"/>
        <v>-</v>
      </c>
      <c r="IV513" s="56" t="str">
        <f t="shared" si="1544"/>
        <v>-</v>
      </c>
      <c r="IW513" s="56" t="str">
        <f t="shared" si="1545"/>
        <v>-</v>
      </c>
      <c r="IX513" s="56" t="str">
        <f t="shared" si="1546"/>
        <v>-</v>
      </c>
      <c r="IY513" s="56" t="str">
        <f t="shared" si="1547"/>
        <v>-</v>
      </c>
      <c r="IZ513" s="56" t="str">
        <f t="shared" si="1548"/>
        <v>-</v>
      </c>
      <c r="JA513" s="56" t="str">
        <f t="shared" si="1549"/>
        <v>-</v>
      </c>
      <c r="JB513" s="56" t="str">
        <f t="shared" si="1550"/>
        <v>-</v>
      </c>
      <c r="JC513" s="56" t="str">
        <f t="shared" si="1551"/>
        <v>-</v>
      </c>
      <c r="JD513" s="56" t="str">
        <f t="shared" si="1552"/>
        <v>-</v>
      </c>
      <c r="JE513" s="56" t="str">
        <f t="shared" si="1553"/>
        <v>-</v>
      </c>
      <c r="JF513" s="56" t="str">
        <f t="shared" si="1554"/>
        <v>-</v>
      </c>
      <c r="JG513" s="56" t="str">
        <f t="shared" si="1555"/>
        <v>-</v>
      </c>
      <c r="JH513" s="56" t="str">
        <f t="shared" si="1556"/>
        <v>-</v>
      </c>
      <c r="JI513" s="56" t="str">
        <f t="shared" si="1557"/>
        <v>-</v>
      </c>
      <c r="JJ513" s="56" t="str">
        <f t="shared" si="1558"/>
        <v>-</v>
      </c>
      <c r="JK513" s="56" t="str">
        <f t="shared" si="1559"/>
        <v>-</v>
      </c>
      <c r="JL513" s="56" t="str">
        <f t="shared" si="1560"/>
        <v>-</v>
      </c>
      <c r="JM513" s="56" t="str">
        <f t="shared" si="1561"/>
        <v>-</v>
      </c>
      <c r="JN513" s="56" t="str">
        <f t="shared" si="1562"/>
        <v>-</v>
      </c>
      <c r="JO513" s="56" t="str">
        <f t="shared" si="1563"/>
        <v>-</v>
      </c>
      <c r="JP513" s="56" t="str">
        <f t="shared" si="1564"/>
        <v>-</v>
      </c>
      <c r="JQ513" s="56" t="str">
        <f t="shared" si="1565"/>
        <v>-</v>
      </c>
      <c r="JR513" s="56" t="str">
        <f t="shared" si="1566"/>
        <v>-</v>
      </c>
      <c r="JS513" s="56" t="str">
        <f t="shared" si="1567"/>
        <v>-</v>
      </c>
      <c r="JT513" s="56" t="str">
        <f t="shared" si="1568"/>
        <v>-</v>
      </c>
      <c r="JU513" s="56" t="str">
        <f t="shared" si="1569"/>
        <v>-</v>
      </c>
      <c r="JV513" s="56" t="str">
        <f t="shared" si="1570"/>
        <v>-</v>
      </c>
      <c r="JW513" s="56" t="str">
        <f t="shared" si="1571"/>
        <v>-</v>
      </c>
      <c r="JX513" s="56" t="str">
        <f t="shared" si="1572"/>
        <v>-</v>
      </c>
      <c r="JY513" s="56" t="str">
        <f t="shared" si="1573"/>
        <v>-</v>
      </c>
      <c r="JZ513" s="56" t="str">
        <f t="shared" si="1574"/>
        <v>-</v>
      </c>
      <c r="KA513" s="444" t="s">
        <v>1247</v>
      </c>
      <c r="KB513" s="360">
        <f>IF(ISNUMBER(INDEX($EQ$15:$GK$521,$B513,EO$11)),MAX(KB$14:KB512)+1,0)</f>
        <v>0</v>
      </c>
      <c r="KC513" s="360" t="str">
        <f t="shared" si="1672"/>
        <v/>
      </c>
      <c r="KD513" s="373" t="s">
        <v>2</v>
      </c>
      <c r="KE513" s="215"/>
      <c r="KF513" s="60"/>
      <c r="KG513" s="60"/>
      <c r="KH513" s="60"/>
      <c r="KI513" s="60"/>
      <c r="KJ513" s="60"/>
      <c r="KK513" s="60"/>
      <c r="KL513" s="60"/>
      <c r="KM513" s="60"/>
      <c r="KN513" s="60"/>
      <c r="KO513" s="60"/>
      <c r="KP513" s="60"/>
      <c r="KQ513" s="60"/>
      <c r="KR513" s="60"/>
      <c r="KS513" s="60"/>
      <c r="KT513" s="60"/>
      <c r="KU513" s="60"/>
      <c r="KV513" s="60"/>
      <c r="KW513" s="60"/>
      <c r="KX513" s="60"/>
      <c r="KY513" s="60"/>
      <c r="KZ513" s="283" t="str">
        <f t="shared" si="1575"/>
        <v/>
      </c>
      <c r="LA513" s="26"/>
      <c r="LB513" s="18"/>
      <c r="LC513" s="18"/>
      <c r="LD513" s="18"/>
      <c r="LE513" s="18"/>
      <c r="LF513" s="18"/>
      <c r="LG513" s="18"/>
      <c r="LH513" s="18"/>
      <c r="LI513" s="18"/>
      <c r="LJ513" s="18"/>
      <c r="LK513" s="18"/>
      <c r="LL513" s="18"/>
      <c r="LM513" s="18"/>
      <c r="LN513" s="63"/>
      <c r="LO513" s="251">
        <f t="shared" si="1576"/>
        <v>0</v>
      </c>
      <c r="LP513" s="251">
        <f t="shared" si="1577"/>
        <v>0</v>
      </c>
      <c r="LQ513" s="251">
        <f t="shared" si="1578"/>
        <v>0</v>
      </c>
      <c r="LR513" s="251">
        <f t="shared" si="1579"/>
        <v>0</v>
      </c>
      <c r="LS513" s="251">
        <f t="shared" si="1580"/>
        <v>0</v>
      </c>
      <c r="LT513" s="251">
        <f t="shared" si="1581"/>
        <v>0</v>
      </c>
      <c r="LU513" s="251">
        <f t="shared" si="1582"/>
        <v>0</v>
      </c>
      <c r="LV513" s="251">
        <f t="shared" si="1583"/>
        <v>0</v>
      </c>
      <c r="LW513" s="251">
        <f t="shared" si="1584"/>
        <v>0</v>
      </c>
      <c r="LX513" s="251">
        <f t="shared" si="1585"/>
        <v>0</v>
      </c>
      <c r="LY513" s="251">
        <f t="shared" si="1586"/>
        <v>0</v>
      </c>
      <c r="LZ513" s="251">
        <f t="shared" si="1587"/>
        <v>0</v>
      </c>
      <c r="MA513" s="63" t="str">
        <f t="shared" si="1588"/>
        <v/>
      </c>
      <c r="MB513" s="63" t="str">
        <f t="shared" si="1673"/>
        <v/>
      </c>
      <c r="MC513" s="63">
        <f t="shared" si="1674"/>
        <v>499</v>
      </c>
      <c r="MD513" s="63" t="str">
        <f t="shared" si="1675"/>
        <v/>
      </c>
      <c r="ME513" s="63" t="str">
        <f t="shared" si="1676"/>
        <v/>
      </c>
      <c r="MF513" s="315" t="str">
        <f t="shared" si="1589"/>
        <v/>
      </c>
      <c r="MG513" s="315">
        <f>IF(ISNUMBER(MATCH(EO513,$ME$15:$ME$520,0)),0,MAX(MG$14:MG512)+1)</f>
        <v>0</v>
      </c>
      <c r="MH513" s="315" t="str">
        <f t="shared" si="1590"/>
        <v/>
      </c>
      <c r="MI513" s="369"/>
      <c r="MJ513" s="68"/>
      <c r="MK513" s="18"/>
      <c r="ML513" s="242"/>
      <c r="MM513" s="242"/>
      <c r="MN513" s="59"/>
      <c r="MO513" s="59"/>
      <c r="MP513" s="285"/>
      <c r="MQ513" s="59"/>
      <c r="MR513" s="59"/>
      <c r="MS513" s="285"/>
      <c r="MT513" s="59"/>
      <c r="MU513" s="285"/>
      <c r="MV513" s="59"/>
      <c r="MW513" s="59"/>
      <c r="MX513" s="59"/>
      <c r="MY513" s="59"/>
      <c r="MZ513" s="59"/>
      <c r="NA513" s="59"/>
      <c r="NB513" s="59"/>
      <c r="NC513" s="59"/>
      <c r="ND513" s="59"/>
      <c r="NE513" s="59"/>
      <c r="NF513" s="59"/>
      <c r="NG513" s="59"/>
      <c r="NH513" s="59"/>
      <c r="NI513" s="59"/>
      <c r="NJ513" s="59"/>
      <c r="NK513" s="59"/>
      <c r="NL513" s="454"/>
      <c r="NM513" s="454"/>
      <c r="NN513" s="59"/>
      <c r="NO513" s="18"/>
      <c r="NP513" s="18"/>
      <c r="NQ513" s="18"/>
      <c r="NR513" s="18"/>
      <c r="NS513" s="18"/>
      <c r="NT513" s="18"/>
      <c r="NU513" s="18"/>
      <c r="NV513" s="18"/>
      <c r="NW513" s="18"/>
      <c r="NX513" s="18"/>
      <c r="NY513" s="18"/>
      <c r="NZ513" s="18"/>
      <c r="OA513" s="18"/>
      <c r="OB513" s="18"/>
      <c r="OC513" s="18"/>
      <c r="OZ513" s="59"/>
      <c r="PA513" s="251" t="str">
        <f t="shared" si="1591"/>
        <v/>
      </c>
      <c r="PB513" s="251" t="str">
        <f t="shared" si="1592"/>
        <v/>
      </c>
      <c r="PC513" s="251" t="str">
        <f t="shared" si="1593"/>
        <v/>
      </c>
      <c r="PD513" s="251" t="str">
        <f t="shared" si="1594"/>
        <v/>
      </c>
      <c r="PE513" s="251" t="str">
        <f t="shared" si="1595"/>
        <v/>
      </c>
      <c r="PF513" s="251" t="str">
        <f t="shared" si="1596"/>
        <v/>
      </c>
      <c r="PG513" s="251" t="str">
        <f t="shared" si="1597"/>
        <v/>
      </c>
      <c r="PH513" s="251" t="str">
        <f t="shared" si="1598"/>
        <v/>
      </c>
      <c r="PI513" s="251" t="str">
        <f t="shared" si="1599"/>
        <v/>
      </c>
      <c r="PJ513" s="251" t="str">
        <f t="shared" si="1600"/>
        <v/>
      </c>
      <c r="PK513" s="251" t="str">
        <f t="shared" si="1601"/>
        <v/>
      </c>
      <c r="PL513" s="251" t="str">
        <f t="shared" si="1602"/>
        <v/>
      </c>
      <c r="PM513" s="251" t="str">
        <f t="shared" si="1603"/>
        <v/>
      </c>
      <c r="PN513" s="251" t="str">
        <f t="shared" si="1604"/>
        <v/>
      </c>
      <c r="PO513" s="251" t="str">
        <f t="shared" si="1605"/>
        <v/>
      </c>
      <c r="PP513" s="251" t="str">
        <f t="shared" si="1606"/>
        <v/>
      </c>
      <c r="PQ513" s="251" t="str">
        <f t="shared" si="1607"/>
        <v/>
      </c>
      <c r="PR513" s="251" t="str">
        <f t="shared" si="1608"/>
        <v/>
      </c>
      <c r="PS513" s="251" t="str">
        <f t="shared" si="1609"/>
        <v/>
      </c>
      <c r="PT513" s="251" t="str">
        <f t="shared" si="1610"/>
        <v/>
      </c>
      <c r="PU513" s="251" t="str">
        <f t="shared" si="1611"/>
        <v/>
      </c>
      <c r="PV513" s="251" t="str">
        <f t="shared" si="1612"/>
        <v/>
      </c>
      <c r="PW513" s="251" t="str">
        <f t="shared" si="1613"/>
        <v/>
      </c>
      <c r="PX513" s="251" t="str">
        <f t="shared" si="1614"/>
        <v/>
      </c>
      <c r="PY513" s="251" t="str">
        <f t="shared" si="1615"/>
        <v/>
      </c>
      <c r="PZ513" s="251" t="str">
        <f t="shared" si="1616"/>
        <v/>
      </c>
      <c r="QA513" s="251" t="str">
        <f t="shared" si="1617"/>
        <v/>
      </c>
      <c r="QB513" s="251" t="str">
        <f t="shared" si="1618"/>
        <v/>
      </c>
      <c r="QC513" s="251" t="str">
        <f t="shared" si="1619"/>
        <v/>
      </c>
      <c r="QD513" s="251" t="str">
        <f t="shared" si="1620"/>
        <v/>
      </c>
      <c r="QE513" s="251" t="str">
        <f t="shared" si="1621"/>
        <v/>
      </c>
      <c r="QF513" s="63">
        <f t="shared" si="1622"/>
        <v>0</v>
      </c>
      <c r="QG513" s="59"/>
      <c r="QH513" s="59"/>
      <c r="QI513" s="59"/>
      <c r="QJ513" s="59"/>
      <c r="QK513" s="59"/>
      <c r="QL513" s="59"/>
      <c r="QM513" s="59"/>
      <c r="QN513" s="59"/>
    </row>
    <row r="514" spans="1:456" ht="6.75" customHeight="1" x14ac:dyDescent="0.25">
      <c r="A514" s="68"/>
      <c r="B514" s="389" t="str">
        <f t="shared" si="1484"/>
        <v/>
      </c>
      <c r="C514" s="188"/>
      <c r="D514" s="188"/>
      <c r="E514" s="59"/>
      <c r="F514" s="229"/>
      <c r="G514" s="295"/>
      <c r="H514" s="295"/>
      <c r="I514" s="229"/>
      <c r="J514" s="295"/>
      <c r="K514" s="295"/>
      <c r="L514" s="229"/>
      <c r="M514" s="295"/>
      <c r="N514" s="295"/>
      <c r="O514" s="229"/>
      <c r="P514" s="295"/>
      <c r="Q514" s="295"/>
      <c r="R514" s="229"/>
      <c r="S514" s="230"/>
      <c r="T514" s="231"/>
      <c r="U514" s="229"/>
      <c r="V514" s="230"/>
      <c r="W514" s="231"/>
      <c r="X514" s="229"/>
      <c r="Y514" s="230"/>
      <c r="Z514" s="231"/>
      <c r="AA514" s="229"/>
      <c r="AB514" s="295"/>
      <c r="AC514" s="295"/>
      <c r="AD514" s="229"/>
      <c r="AE514" s="295"/>
      <c r="AF514" s="295"/>
      <c r="AG514" s="229"/>
      <c r="AH514" s="295"/>
      <c r="AI514" s="295"/>
      <c r="AJ514" s="229"/>
      <c r="AK514" s="295"/>
      <c r="AL514" s="295"/>
      <c r="AM514" s="229"/>
      <c r="AN514" s="295"/>
      <c r="AO514" s="295"/>
      <c r="AP514" s="243"/>
      <c r="AQ514" s="295"/>
      <c r="AR514" s="290"/>
      <c r="AS514" s="243"/>
      <c r="AT514" s="295"/>
      <c r="AU514" s="290"/>
      <c r="AV514" s="229"/>
      <c r="AW514" s="230"/>
      <c r="AX514" s="231"/>
      <c r="AY514" s="229"/>
      <c r="AZ514" s="230"/>
      <c r="BA514" s="231"/>
      <c r="BB514" s="229"/>
      <c r="BC514" s="230"/>
      <c r="BD514" s="231"/>
      <c r="BE514" s="229"/>
      <c r="BF514" s="230"/>
      <c r="BG514" s="231"/>
      <c r="BH514" s="229"/>
      <c r="BI514" s="230"/>
      <c r="BJ514" s="231"/>
      <c r="BK514" s="243"/>
      <c r="BL514" s="230"/>
      <c r="BM514" s="231"/>
      <c r="BN514" s="243"/>
      <c r="BO514" s="230"/>
      <c r="BP514" s="231"/>
      <c r="BQ514" s="229"/>
      <c r="BR514" s="230"/>
      <c r="BS514" s="231"/>
      <c r="BT514" s="229"/>
      <c r="BU514" s="230"/>
      <c r="BV514" s="231"/>
      <c r="BW514" s="229"/>
      <c r="BX514" s="230"/>
      <c r="BY514" s="231"/>
      <c r="BZ514" s="229"/>
      <c r="CA514" s="230"/>
      <c r="CB514" s="231"/>
      <c r="CC514" s="229"/>
      <c r="CD514" s="230"/>
      <c r="CE514" s="231"/>
      <c r="CF514" s="331"/>
      <c r="CG514" s="332"/>
      <c r="CH514" s="385"/>
      <c r="CI514" s="331"/>
      <c r="CJ514" s="332"/>
      <c r="CK514" s="385"/>
      <c r="CL514" s="243"/>
      <c r="CM514" s="230"/>
      <c r="CN514" s="354"/>
      <c r="CO514" s="243"/>
      <c r="CP514" s="230"/>
      <c r="CQ514" s="231"/>
      <c r="CR514" s="331"/>
      <c r="CS514" s="332"/>
      <c r="CT514" s="333"/>
      <c r="CU514" s="229"/>
      <c r="CV514" s="230"/>
      <c r="CW514" s="231"/>
      <c r="CX514" s="331"/>
      <c r="CY514" s="332"/>
      <c r="CZ514" s="333"/>
      <c r="DA514" s="331"/>
      <c r="DB514" s="332"/>
      <c r="DC514" s="333"/>
      <c r="DD514" s="331"/>
      <c r="DE514" s="332"/>
      <c r="DF514" s="333"/>
      <c r="DG514" s="331"/>
      <c r="DH514" s="332"/>
      <c r="DI514" s="333"/>
      <c r="DJ514" s="229"/>
      <c r="DK514" s="230"/>
      <c r="DL514" s="231"/>
      <c r="DM514" s="229"/>
      <c r="DN514" s="230"/>
      <c r="DO514" s="231"/>
      <c r="DP514" s="331"/>
      <c r="DQ514" s="332"/>
      <c r="DR514" s="333"/>
      <c r="DS514" s="331"/>
      <c r="DT514" s="332"/>
      <c r="DU514" s="333"/>
      <c r="DV514" s="331"/>
      <c r="DW514" s="332"/>
      <c r="DX514" s="333"/>
      <c r="DY514" s="331"/>
      <c r="DZ514" s="332"/>
      <c r="EA514" s="333"/>
      <c r="EB514" s="331"/>
      <c r="EC514" s="332"/>
      <c r="ED514" s="333"/>
      <c r="EE514" s="331"/>
      <c r="EF514" s="332"/>
      <c r="EG514" s="333"/>
      <c r="EH514" s="229"/>
      <c r="EI514" s="230"/>
      <c r="EJ514" s="231"/>
      <c r="EK514" s="229"/>
      <c r="EL514" s="230"/>
      <c r="EM514" s="231"/>
      <c r="EN514" s="244"/>
      <c r="EO514" s="269" t="str">
        <f t="shared" si="1485"/>
        <v/>
      </c>
      <c r="EP514" s="444" t="s">
        <v>1247</v>
      </c>
      <c r="EQ514" s="360" t="str">
        <f t="shared" si="1623"/>
        <v/>
      </c>
      <c r="ER514" s="360" t="str">
        <f t="shared" si="1624"/>
        <v/>
      </c>
      <c r="ES514" s="360" t="str">
        <f t="shared" si="1625"/>
        <v/>
      </c>
      <c r="ET514" s="360" t="str">
        <f t="shared" si="1626"/>
        <v/>
      </c>
      <c r="EU514" s="360" t="str">
        <f t="shared" si="1627"/>
        <v/>
      </c>
      <c r="EV514" s="360" t="str">
        <f t="shared" si="1628"/>
        <v/>
      </c>
      <c r="EW514" s="360" t="str">
        <f t="shared" si="1629"/>
        <v/>
      </c>
      <c r="EX514" s="360" t="str">
        <f t="shared" si="1630"/>
        <v/>
      </c>
      <c r="EY514" s="360" t="str">
        <f t="shared" si="1631"/>
        <v/>
      </c>
      <c r="EZ514" s="360" t="str">
        <f t="shared" si="1632"/>
        <v/>
      </c>
      <c r="FA514" s="360" t="str">
        <f t="shared" si="1633"/>
        <v/>
      </c>
      <c r="FB514" s="360" t="str">
        <f t="shared" si="1634"/>
        <v/>
      </c>
      <c r="FC514" s="360" t="str">
        <f t="shared" si="1635"/>
        <v/>
      </c>
      <c r="FD514" s="360" t="str">
        <f t="shared" si="1636"/>
        <v/>
      </c>
      <c r="FE514" s="360" t="str">
        <f t="shared" si="1637"/>
        <v/>
      </c>
      <c r="FF514" s="360" t="str">
        <f t="shared" si="1638"/>
        <v/>
      </c>
      <c r="FG514" s="360" t="str">
        <f t="shared" si="1639"/>
        <v/>
      </c>
      <c r="FH514" s="360" t="str">
        <f t="shared" si="1640"/>
        <v/>
      </c>
      <c r="FI514" s="360" t="str">
        <f t="shared" si="1641"/>
        <v/>
      </c>
      <c r="FJ514" s="360" t="str">
        <f t="shared" si="1642"/>
        <v/>
      </c>
      <c r="FK514" s="360" t="str">
        <f t="shared" si="1643"/>
        <v/>
      </c>
      <c r="FL514" s="360" t="str">
        <f t="shared" si="1644"/>
        <v/>
      </c>
      <c r="FM514" s="360" t="str">
        <f t="shared" si="1645"/>
        <v/>
      </c>
      <c r="FN514" s="360" t="str">
        <f t="shared" si="1646"/>
        <v/>
      </c>
      <c r="FO514" s="360" t="str">
        <f t="shared" si="1647"/>
        <v/>
      </c>
      <c r="FP514" s="360" t="str">
        <f t="shared" si="1648"/>
        <v/>
      </c>
      <c r="FQ514" s="360" t="str">
        <f t="shared" si="1649"/>
        <v/>
      </c>
      <c r="FR514" s="360" t="str">
        <f t="shared" si="1650"/>
        <v/>
      </c>
      <c r="FS514" s="360" t="str">
        <f t="shared" si="1651"/>
        <v/>
      </c>
      <c r="FT514" s="360" t="str">
        <f t="shared" si="1486"/>
        <v/>
      </c>
      <c r="FU514" s="360" t="str">
        <f t="shared" si="1652"/>
        <v/>
      </c>
      <c r="FV514" s="360" t="str">
        <f t="shared" si="1653"/>
        <v/>
      </c>
      <c r="FW514" s="360" t="str">
        <f t="shared" si="1654"/>
        <v/>
      </c>
      <c r="FX514" s="360" t="str">
        <f t="shared" si="1655"/>
        <v/>
      </c>
      <c r="FY514" s="360" t="str">
        <f t="shared" si="1656"/>
        <v/>
      </c>
      <c r="FZ514" s="360" t="str">
        <f t="shared" si="1657"/>
        <v/>
      </c>
      <c r="GA514" s="360" t="str">
        <f t="shared" si="1658"/>
        <v/>
      </c>
      <c r="GB514" s="360" t="str">
        <f t="shared" si="1659"/>
        <v/>
      </c>
      <c r="GC514" s="360" t="str">
        <f t="shared" si="1660"/>
        <v/>
      </c>
      <c r="GD514" s="360" t="str">
        <f t="shared" si="1661"/>
        <v/>
      </c>
      <c r="GE514" s="360" t="str">
        <f t="shared" si="1662"/>
        <v/>
      </c>
      <c r="GF514" s="360" t="str">
        <f t="shared" si="1663"/>
        <v/>
      </c>
      <c r="GG514" s="360" t="str">
        <f t="shared" si="1664"/>
        <v/>
      </c>
      <c r="GH514" s="360" t="str">
        <f t="shared" si="1665"/>
        <v/>
      </c>
      <c r="GI514" s="360" t="str">
        <f t="shared" si="1666"/>
        <v/>
      </c>
      <c r="GJ514" s="360" t="str">
        <f t="shared" si="1667"/>
        <v/>
      </c>
      <c r="GK514" s="444" t="s">
        <v>1247</v>
      </c>
      <c r="GL514" s="361" t="str">
        <f t="shared" si="1487"/>
        <v>-</v>
      </c>
      <c r="GM514" s="361" t="str">
        <f t="shared" si="1488"/>
        <v>-</v>
      </c>
      <c r="GN514" s="361" t="str">
        <f t="shared" si="1489"/>
        <v>-</v>
      </c>
      <c r="GO514" s="361" t="str">
        <f t="shared" si="1490"/>
        <v>-</v>
      </c>
      <c r="GP514" s="361" t="str">
        <f t="shared" si="1491"/>
        <v>-</v>
      </c>
      <c r="GQ514" s="361" t="str">
        <f t="shared" si="1492"/>
        <v>-</v>
      </c>
      <c r="GR514" s="361" t="str">
        <f t="shared" si="1493"/>
        <v>-</v>
      </c>
      <c r="GS514" s="361" t="str">
        <f t="shared" si="1494"/>
        <v>-</v>
      </c>
      <c r="GT514" s="361" t="str">
        <f t="shared" si="1495"/>
        <v>-</v>
      </c>
      <c r="GU514" s="361" t="str">
        <f t="shared" si="1496"/>
        <v>-</v>
      </c>
      <c r="GV514" s="361" t="str">
        <f t="shared" si="1497"/>
        <v>-</v>
      </c>
      <c r="GW514" s="361" t="str">
        <f t="shared" si="1498"/>
        <v>-</v>
      </c>
      <c r="GX514" s="361" t="str">
        <f t="shared" si="1499"/>
        <v>-</v>
      </c>
      <c r="GY514" s="361" t="str">
        <f t="shared" si="1500"/>
        <v>-</v>
      </c>
      <c r="GZ514" s="361" t="str">
        <f t="shared" si="1501"/>
        <v>-</v>
      </c>
      <c r="HA514" s="361" t="str">
        <f t="shared" si="1502"/>
        <v>-</v>
      </c>
      <c r="HB514" s="361" t="str">
        <f t="shared" si="1503"/>
        <v>-</v>
      </c>
      <c r="HC514" s="361" t="str">
        <f t="shared" si="1504"/>
        <v>-</v>
      </c>
      <c r="HD514" s="361" t="str">
        <f t="shared" si="1505"/>
        <v>-</v>
      </c>
      <c r="HE514" s="361" t="str">
        <f t="shared" si="1506"/>
        <v>-</v>
      </c>
      <c r="HF514" s="361" t="str">
        <f t="shared" si="1507"/>
        <v>-</v>
      </c>
      <c r="HG514" s="361" t="str">
        <f t="shared" si="1508"/>
        <v>-</v>
      </c>
      <c r="HH514" s="361" t="str">
        <f t="shared" si="1509"/>
        <v>-</v>
      </c>
      <c r="HI514" s="361" t="str">
        <f t="shared" si="1510"/>
        <v>-</v>
      </c>
      <c r="HJ514" s="361" t="str">
        <f t="shared" si="1511"/>
        <v>-</v>
      </c>
      <c r="HK514" s="361" t="str">
        <f t="shared" si="1512"/>
        <v>-</v>
      </c>
      <c r="HL514" s="361" t="str">
        <f t="shared" si="1513"/>
        <v>-</v>
      </c>
      <c r="HM514" s="361" t="str">
        <f t="shared" si="1514"/>
        <v>-</v>
      </c>
      <c r="HN514" s="361" t="str">
        <f t="shared" si="1515"/>
        <v>-</v>
      </c>
      <c r="HO514" s="361" t="str">
        <f t="shared" si="1516"/>
        <v>-</v>
      </c>
      <c r="HP514" s="361" t="str">
        <f t="shared" si="1517"/>
        <v>-</v>
      </c>
      <c r="HQ514" s="361" t="str">
        <f t="shared" si="1518"/>
        <v>-</v>
      </c>
      <c r="HR514" s="361" t="str">
        <f t="shared" si="1519"/>
        <v>-</v>
      </c>
      <c r="HS514" s="361" t="str">
        <f t="shared" si="1520"/>
        <v>-</v>
      </c>
      <c r="HT514" s="361" t="str">
        <f t="shared" si="1521"/>
        <v>-</v>
      </c>
      <c r="HU514" s="361" t="str">
        <f t="shared" si="1522"/>
        <v>-</v>
      </c>
      <c r="HV514" s="361" t="str">
        <f t="shared" si="1523"/>
        <v>-</v>
      </c>
      <c r="HW514" s="361" t="str">
        <f t="shared" si="1524"/>
        <v>-</v>
      </c>
      <c r="HX514" s="361" t="str">
        <f t="shared" si="1525"/>
        <v>-</v>
      </c>
      <c r="HY514" s="361" t="str">
        <f t="shared" si="1526"/>
        <v>-</v>
      </c>
      <c r="HZ514" s="361" t="str">
        <f t="shared" si="1527"/>
        <v>-</v>
      </c>
      <c r="IA514" s="361" t="str">
        <f t="shared" si="1528"/>
        <v>-</v>
      </c>
      <c r="IB514" s="361" t="str">
        <f t="shared" si="1529"/>
        <v>-</v>
      </c>
      <c r="IC514" s="361" t="str">
        <f t="shared" si="1530"/>
        <v>-</v>
      </c>
      <c r="ID514" s="361" t="str">
        <f t="shared" si="1531"/>
        <v>-</v>
      </c>
      <c r="IE514" s="361" t="str">
        <f t="shared" si="1532"/>
        <v>-</v>
      </c>
      <c r="IF514" s="444" t="s">
        <v>1247</v>
      </c>
      <c r="IG514" s="56" t="str">
        <f t="shared" si="1668"/>
        <v>-</v>
      </c>
      <c r="IH514" s="56" t="str">
        <f t="shared" si="1669"/>
        <v>-</v>
      </c>
      <c r="II514" s="56" t="str">
        <f t="shared" si="1670"/>
        <v>-</v>
      </c>
      <c r="IJ514" s="56" t="str">
        <f t="shared" si="1671"/>
        <v>-</v>
      </c>
      <c r="IK514" s="56" t="str">
        <f t="shared" si="1533"/>
        <v>-</v>
      </c>
      <c r="IL514" s="56" t="str">
        <f t="shared" si="1534"/>
        <v>-</v>
      </c>
      <c r="IM514" s="56" t="str">
        <f t="shared" si="1535"/>
        <v>-</v>
      </c>
      <c r="IN514" s="56" t="str">
        <f t="shared" si="1536"/>
        <v>-</v>
      </c>
      <c r="IO514" s="56" t="str">
        <f t="shared" si="1537"/>
        <v>-</v>
      </c>
      <c r="IP514" s="56" t="str">
        <f t="shared" si="1538"/>
        <v>-</v>
      </c>
      <c r="IQ514" s="56" t="str">
        <f t="shared" si="1539"/>
        <v>-</v>
      </c>
      <c r="IR514" s="56" t="str">
        <f t="shared" si="1540"/>
        <v>-</v>
      </c>
      <c r="IS514" s="56" t="str">
        <f t="shared" si="1541"/>
        <v>-</v>
      </c>
      <c r="IT514" s="56" t="str">
        <f t="shared" si="1542"/>
        <v>-</v>
      </c>
      <c r="IU514" s="56" t="str">
        <f t="shared" si="1543"/>
        <v>-</v>
      </c>
      <c r="IV514" s="56" t="str">
        <f t="shared" si="1544"/>
        <v>-</v>
      </c>
      <c r="IW514" s="56" t="str">
        <f t="shared" si="1545"/>
        <v>-</v>
      </c>
      <c r="IX514" s="56" t="str">
        <f t="shared" si="1546"/>
        <v>-</v>
      </c>
      <c r="IY514" s="56" t="str">
        <f t="shared" si="1547"/>
        <v>-</v>
      </c>
      <c r="IZ514" s="56" t="str">
        <f t="shared" si="1548"/>
        <v>-</v>
      </c>
      <c r="JA514" s="56" t="str">
        <f t="shared" si="1549"/>
        <v>-</v>
      </c>
      <c r="JB514" s="56" t="str">
        <f t="shared" si="1550"/>
        <v>-</v>
      </c>
      <c r="JC514" s="56" t="str">
        <f t="shared" si="1551"/>
        <v>-</v>
      </c>
      <c r="JD514" s="56" t="str">
        <f t="shared" si="1552"/>
        <v>-</v>
      </c>
      <c r="JE514" s="56" t="str">
        <f t="shared" si="1553"/>
        <v>-</v>
      </c>
      <c r="JF514" s="56" t="str">
        <f t="shared" si="1554"/>
        <v>-</v>
      </c>
      <c r="JG514" s="56" t="str">
        <f t="shared" si="1555"/>
        <v>-</v>
      </c>
      <c r="JH514" s="56" t="str">
        <f t="shared" si="1556"/>
        <v>-</v>
      </c>
      <c r="JI514" s="56" t="str">
        <f t="shared" si="1557"/>
        <v>-</v>
      </c>
      <c r="JJ514" s="56" t="str">
        <f t="shared" si="1558"/>
        <v>-</v>
      </c>
      <c r="JK514" s="56" t="str">
        <f t="shared" si="1559"/>
        <v>-</v>
      </c>
      <c r="JL514" s="56" t="str">
        <f t="shared" si="1560"/>
        <v>-</v>
      </c>
      <c r="JM514" s="56" t="str">
        <f t="shared" si="1561"/>
        <v>-</v>
      </c>
      <c r="JN514" s="56" t="str">
        <f t="shared" si="1562"/>
        <v>-</v>
      </c>
      <c r="JO514" s="56" t="str">
        <f t="shared" si="1563"/>
        <v>-</v>
      </c>
      <c r="JP514" s="56" t="str">
        <f t="shared" si="1564"/>
        <v>-</v>
      </c>
      <c r="JQ514" s="56" t="str">
        <f t="shared" si="1565"/>
        <v>-</v>
      </c>
      <c r="JR514" s="56" t="str">
        <f t="shared" si="1566"/>
        <v>-</v>
      </c>
      <c r="JS514" s="56" t="str">
        <f t="shared" si="1567"/>
        <v>-</v>
      </c>
      <c r="JT514" s="56" t="str">
        <f t="shared" si="1568"/>
        <v>-</v>
      </c>
      <c r="JU514" s="56" t="str">
        <f t="shared" si="1569"/>
        <v>-</v>
      </c>
      <c r="JV514" s="56" t="str">
        <f t="shared" si="1570"/>
        <v>-</v>
      </c>
      <c r="JW514" s="56" t="str">
        <f t="shared" si="1571"/>
        <v>-</v>
      </c>
      <c r="JX514" s="56" t="str">
        <f t="shared" si="1572"/>
        <v>-</v>
      </c>
      <c r="JY514" s="56" t="str">
        <f t="shared" si="1573"/>
        <v>-</v>
      </c>
      <c r="JZ514" s="56" t="str">
        <f t="shared" si="1574"/>
        <v>-</v>
      </c>
      <c r="KA514" s="444" t="s">
        <v>1247</v>
      </c>
      <c r="KB514" s="360">
        <f>IF(ISNUMBER(INDEX($EQ$15:$GK$521,$B514,EO$11)),MAX(KB$14:KB513)+1,0)</f>
        <v>0</v>
      </c>
      <c r="KC514" s="360" t="str">
        <f t="shared" si="1672"/>
        <v/>
      </c>
      <c r="KD514" s="373" t="s">
        <v>2</v>
      </c>
      <c r="KE514" s="215"/>
      <c r="KF514" s="60"/>
      <c r="KG514" s="60"/>
      <c r="KH514" s="60"/>
      <c r="KI514" s="60"/>
      <c r="KJ514" s="60"/>
      <c r="KK514" s="60"/>
      <c r="KL514" s="60"/>
      <c r="KM514" s="60"/>
      <c r="KN514" s="60"/>
      <c r="KO514" s="60"/>
      <c r="KP514" s="60"/>
      <c r="KQ514" s="60"/>
      <c r="KR514" s="60"/>
      <c r="KS514" s="60"/>
      <c r="KT514" s="60"/>
      <c r="KU514" s="60"/>
      <c r="KV514" s="60"/>
      <c r="KW514" s="60"/>
      <c r="KX514" s="60"/>
      <c r="KY514" s="60"/>
      <c r="KZ514" s="283" t="str">
        <f t="shared" si="1575"/>
        <v/>
      </c>
      <c r="LA514" s="26"/>
      <c r="LB514" s="18"/>
      <c r="LC514" s="18"/>
      <c r="LD514" s="18"/>
      <c r="LE514" s="18"/>
      <c r="LF514" s="18"/>
      <c r="LG514" s="18"/>
      <c r="LH514" s="18"/>
      <c r="LI514" s="18"/>
      <c r="LJ514" s="18"/>
      <c r="LK514" s="18"/>
      <c r="LL514" s="18"/>
      <c r="LM514" s="18"/>
      <c r="LN514" s="63"/>
      <c r="LO514" s="251">
        <f t="shared" si="1576"/>
        <v>0</v>
      </c>
      <c r="LP514" s="251">
        <f t="shared" si="1577"/>
        <v>0</v>
      </c>
      <c r="LQ514" s="251">
        <f t="shared" si="1578"/>
        <v>0</v>
      </c>
      <c r="LR514" s="251">
        <f t="shared" si="1579"/>
        <v>0</v>
      </c>
      <c r="LS514" s="251">
        <f t="shared" si="1580"/>
        <v>0</v>
      </c>
      <c r="LT514" s="251">
        <f t="shared" si="1581"/>
        <v>0</v>
      </c>
      <c r="LU514" s="251">
        <f t="shared" si="1582"/>
        <v>0</v>
      </c>
      <c r="LV514" s="251">
        <f t="shared" si="1583"/>
        <v>0</v>
      </c>
      <c r="LW514" s="251">
        <f t="shared" si="1584"/>
        <v>0</v>
      </c>
      <c r="LX514" s="251">
        <f t="shared" si="1585"/>
        <v>0</v>
      </c>
      <c r="LY514" s="251">
        <f t="shared" si="1586"/>
        <v>0</v>
      </c>
      <c r="LZ514" s="251">
        <f t="shared" si="1587"/>
        <v>0</v>
      </c>
      <c r="MA514" s="63" t="str">
        <f t="shared" si="1588"/>
        <v/>
      </c>
      <c r="MB514" s="63" t="str">
        <f t="shared" si="1673"/>
        <v/>
      </c>
      <c r="MC514" s="63">
        <f t="shared" si="1674"/>
        <v>500</v>
      </c>
      <c r="MD514" s="63" t="str">
        <f t="shared" si="1675"/>
        <v/>
      </c>
      <c r="ME514" s="63" t="str">
        <f t="shared" si="1676"/>
        <v/>
      </c>
      <c r="MF514" s="315" t="str">
        <f t="shared" si="1589"/>
        <v/>
      </c>
      <c r="MG514" s="315">
        <f>IF(ISNUMBER(MATCH(EO514,$ME$15:$ME$520,0)),0,MAX(MG$14:MG513)+1)</f>
        <v>0</v>
      </c>
      <c r="MH514" s="315" t="str">
        <f t="shared" si="1590"/>
        <v/>
      </c>
      <c r="MI514" s="369"/>
      <c r="MJ514" s="68"/>
      <c r="MK514" s="18"/>
      <c r="ML514" s="242"/>
      <c r="MM514" s="242"/>
      <c r="MN514" s="59"/>
      <c r="MO514" s="59"/>
      <c r="MP514" s="285"/>
      <c r="MQ514" s="59"/>
      <c r="MR514" s="59"/>
      <c r="MS514" s="285"/>
      <c r="MT514" s="59"/>
      <c r="MU514" s="285"/>
      <c r="MV514" s="59"/>
      <c r="MW514" s="59"/>
      <c r="MX514" s="59"/>
      <c r="MY514" s="59"/>
      <c r="MZ514" s="59"/>
      <c r="NA514" s="59"/>
      <c r="NB514" s="59"/>
      <c r="NC514" s="59"/>
      <c r="ND514" s="59"/>
      <c r="NE514" s="59"/>
      <c r="NF514" s="59"/>
      <c r="NG514" s="59"/>
      <c r="NH514" s="59"/>
      <c r="NI514" s="59"/>
      <c r="NJ514" s="59"/>
      <c r="NK514" s="59"/>
      <c r="NL514" s="454"/>
      <c r="NM514" s="454"/>
      <c r="NN514" s="59"/>
      <c r="NO514" s="18"/>
      <c r="NP514" s="18"/>
      <c r="NQ514" s="18"/>
      <c r="NR514" s="18"/>
      <c r="NS514" s="18"/>
      <c r="NT514" s="18"/>
      <c r="NU514" s="18"/>
      <c r="NV514" s="18"/>
      <c r="NW514" s="18"/>
      <c r="NX514" s="18"/>
      <c r="NY514" s="18"/>
      <c r="NZ514" s="18"/>
      <c r="OA514" s="18"/>
      <c r="OB514" s="18"/>
      <c r="OC514" s="18"/>
      <c r="OZ514" s="59"/>
      <c r="PA514" s="251" t="str">
        <f t="shared" si="1591"/>
        <v/>
      </c>
      <c r="PB514" s="251" t="str">
        <f t="shared" si="1592"/>
        <v/>
      </c>
      <c r="PC514" s="251" t="str">
        <f t="shared" si="1593"/>
        <v/>
      </c>
      <c r="PD514" s="251" t="str">
        <f t="shared" si="1594"/>
        <v/>
      </c>
      <c r="PE514" s="251" t="str">
        <f t="shared" si="1595"/>
        <v/>
      </c>
      <c r="PF514" s="251" t="str">
        <f t="shared" si="1596"/>
        <v/>
      </c>
      <c r="PG514" s="251" t="str">
        <f t="shared" si="1597"/>
        <v/>
      </c>
      <c r="PH514" s="251" t="str">
        <f t="shared" si="1598"/>
        <v/>
      </c>
      <c r="PI514" s="251" t="str">
        <f t="shared" si="1599"/>
        <v/>
      </c>
      <c r="PJ514" s="251" t="str">
        <f t="shared" si="1600"/>
        <v/>
      </c>
      <c r="PK514" s="251" t="str">
        <f t="shared" si="1601"/>
        <v/>
      </c>
      <c r="PL514" s="251" t="str">
        <f t="shared" si="1602"/>
        <v/>
      </c>
      <c r="PM514" s="251" t="str">
        <f t="shared" si="1603"/>
        <v/>
      </c>
      <c r="PN514" s="251" t="str">
        <f t="shared" si="1604"/>
        <v/>
      </c>
      <c r="PO514" s="251" t="str">
        <f t="shared" si="1605"/>
        <v/>
      </c>
      <c r="PP514" s="251" t="str">
        <f t="shared" si="1606"/>
        <v/>
      </c>
      <c r="PQ514" s="251" t="str">
        <f t="shared" si="1607"/>
        <v/>
      </c>
      <c r="PR514" s="251" t="str">
        <f t="shared" si="1608"/>
        <v/>
      </c>
      <c r="PS514" s="251" t="str">
        <f t="shared" si="1609"/>
        <v/>
      </c>
      <c r="PT514" s="251" t="str">
        <f t="shared" si="1610"/>
        <v/>
      </c>
      <c r="PU514" s="251" t="str">
        <f t="shared" si="1611"/>
        <v/>
      </c>
      <c r="PV514" s="251" t="str">
        <f t="shared" si="1612"/>
        <v/>
      </c>
      <c r="PW514" s="251" t="str">
        <f t="shared" si="1613"/>
        <v/>
      </c>
      <c r="PX514" s="251" t="str">
        <f t="shared" si="1614"/>
        <v/>
      </c>
      <c r="PY514" s="251" t="str">
        <f t="shared" si="1615"/>
        <v/>
      </c>
      <c r="PZ514" s="251" t="str">
        <f t="shared" si="1616"/>
        <v/>
      </c>
      <c r="QA514" s="251" t="str">
        <f t="shared" si="1617"/>
        <v/>
      </c>
      <c r="QB514" s="251" t="str">
        <f t="shared" si="1618"/>
        <v/>
      </c>
      <c r="QC514" s="251" t="str">
        <f t="shared" si="1619"/>
        <v/>
      </c>
      <c r="QD514" s="251" t="str">
        <f t="shared" si="1620"/>
        <v/>
      </c>
      <c r="QE514" s="251" t="str">
        <f t="shared" si="1621"/>
        <v/>
      </c>
      <c r="QF514" s="63">
        <f t="shared" si="1622"/>
        <v>0</v>
      </c>
      <c r="QG514" s="59"/>
      <c r="QH514" s="59"/>
      <c r="QI514" s="59"/>
      <c r="QJ514" s="59"/>
      <c r="QK514" s="59"/>
      <c r="QL514" s="59"/>
      <c r="QM514" s="59"/>
      <c r="QN514" s="59"/>
    </row>
    <row r="515" spans="1:456" ht="6.75" customHeight="1" x14ac:dyDescent="0.25">
      <c r="A515" s="68"/>
      <c r="B515" s="389" t="str">
        <f t="shared" si="1484"/>
        <v/>
      </c>
      <c r="C515" s="188"/>
      <c r="D515" s="188"/>
      <c r="E515" s="59"/>
      <c r="F515" s="229"/>
      <c r="G515" s="295"/>
      <c r="H515" s="295"/>
      <c r="I515" s="229"/>
      <c r="J515" s="295"/>
      <c r="K515" s="295"/>
      <c r="L515" s="229"/>
      <c r="M515" s="295"/>
      <c r="N515" s="295"/>
      <c r="O515" s="229"/>
      <c r="P515" s="295"/>
      <c r="Q515" s="295"/>
      <c r="R515" s="229"/>
      <c r="S515" s="230"/>
      <c r="T515" s="231"/>
      <c r="U515" s="229"/>
      <c r="V515" s="230"/>
      <c r="W515" s="231"/>
      <c r="X515" s="229"/>
      <c r="Y515" s="230"/>
      <c r="Z515" s="231"/>
      <c r="AA515" s="229"/>
      <c r="AB515" s="295"/>
      <c r="AC515" s="295"/>
      <c r="AD515" s="229"/>
      <c r="AE515" s="295"/>
      <c r="AF515" s="295"/>
      <c r="AG515" s="229"/>
      <c r="AH515" s="295"/>
      <c r="AI515" s="295"/>
      <c r="AJ515" s="229"/>
      <c r="AK515" s="295"/>
      <c r="AL515" s="295"/>
      <c r="AM515" s="229"/>
      <c r="AN515" s="295"/>
      <c r="AO515" s="295"/>
      <c r="AP515" s="243"/>
      <c r="AQ515" s="295"/>
      <c r="AR515" s="290"/>
      <c r="AS515" s="243"/>
      <c r="AT515" s="295"/>
      <c r="AU515" s="290"/>
      <c r="AV515" s="229"/>
      <c r="AW515" s="230"/>
      <c r="AX515" s="231"/>
      <c r="AY515" s="229"/>
      <c r="AZ515" s="230"/>
      <c r="BA515" s="231"/>
      <c r="BB515" s="229"/>
      <c r="BC515" s="230"/>
      <c r="BD515" s="231"/>
      <c r="BE515" s="229"/>
      <c r="BF515" s="230"/>
      <c r="BG515" s="231"/>
      <c r="BH515" s="229"/>
      <c r="BI515" s="230"/>
      <c r="BJ515" s="231"/>
      <c r="BK515" s="243"/>
      <c r="BL515" s="230"/>
      <c r="BM515" s="231"/>
      <c r="BN515" s="243"/>
      <c r="BO515" s="230"/>
      <c r="BP515" s="231"/>
      <c r="BQ515" s="229"/>
      <c r="BR515" s="230"/>
      <c r="BS515" s="231"/>
      <c r="BT515" s="229"/>
      <c r="BU515" s="230"/>
      <c r="BV515" s="231"/>
      <c r="BW515" s="229"/>
      <c r="BX515" s="230"/>
      <c r="BY515" s="231"/>
      <c r="BZ515" s="229"/>
      <c r="CA515" s="230"/>
      <c r="CB515" s="231"/>
      <c r="CC515" s="229"/>
      <c r="CD515" s="230"/>
      <c r="CE515" s="231"/>
      <c r="CF515" s="331"/>
      <c r="CG515" s="332"/>
      <c r="CH515" s="385"/>
      <c r="CI515" s="331"/>
      <c r="CJ515" s="332"/>
      <c r="CK515" s="385"/>
      <c r="CL515" s="243"/>
      <c r="CM515" s="230"/>
      <c r="CN515" s="354"/>
      <c r="CO515" s="243"/>
      <c r="CP515" s="230"/>
      <c r="CQ515" s="231"/>
      <c r="CR515" s="331"/>
      <c r="CS515" s="332"/>
      <c r="CT515" s="333"/>
      <c r="CU515" s="229"/>
      <c r="CV515" s="230"/>
      <c r="CW515" s="231"/>
      <c r="CX515" s="331"/>
      <c r="CY515" s="332"/>
      <c r="CZ515" s="333"/>
      <c r="DA515" s="331"/>
      <c r="DB515" s="332"/>
      <c r="DC515" s="333"/>
      <c r="DD515" s="331"/>
      <c r="DE515" s="332"/>
      <c r="DF515" s="333"/>
      <c r="DG515" s="331"/>
      <c r="DH515" s="332"/>
      <c r="DI515" s="333"/>
      <c r="DJ515" s="229"/>
      <c r="DK515" s="230"/>
      <c r="DL515" s="231"/>
      <c r="DM515" s="229"/>
      <c r="DN515" s="230"/>
      <c r="DO515" s="231"/>
      <c r="DP515" s="331"/>
      <c r="DQ515" s="332"/>
      <c r="DR515" s="333"/>
      <c r="DS515" s="331"/>
      <c r="DT515" s="332"/>
      <c r="DU515" s="333"/>
      <c r="DV515" s="331"/>
      <c r="DW515" s="332"/>
      <c r="DX515" s="333"/>
      <c r="DY515" s="331"/>
      <c r="DZ515" s="332"/>
      <c r="EA515" s="333"/>
      <c r="EB515" s="331"/>
      <c r="EC515" s="332"/>
      <c r="ED515" s="333"/>
      <c r="EE515" s="331"/>
      <c r="EF515" s="332"/>
      <c r="EG515" s="333"/>
      <c r="EH515" s="229"/>
      <c r="EI515" s="230"/>
      <c r="EJ515" s="231"/>
      <c r="EK515" s="229"/>
      <c r="EL515" s="230"/>
      <c r="EM515" s="231"/>
      <c r="EN515" s="244"/>
      <c r="EO515" s="269" t="str">
        <f t="shared" si="1485"/>
        <v/>
      </c>
      <c r="EP515" s="444" t="s">
        <v>1247</v>
      </c>
      <c r="EQ515" s="360" t="str">
        <f t="shared" si="1623"/>
        <v/>
      </c>
      <c r="ER515" s="360" t="str">
        <f t="shared" si="1624"/>
        <v/>
      </c>
      <c r="ES515" s="360" t="str">
        <f t="shared" si="1625"/>
        <v/>
      </c>
      <c r="ET515" s="360" t="str">
        <f t="shared" si="1626"/>
        <v/>
      </c>
      <c r="EU515" s="360" t="str">
        <f t="shared" si="1627"/>
        <v/>
      </c>
      <c r="EV515" s="360" t="str">
        <f t="shared" si="1628"/>
        <v/>
      </c>
      <c r="EW515" s="360" t="str">
        <f t="shared" si="1629"/>
        <v/>
      </c>
      <c r="EX515" s="360" t="str">
        <f t="shared" si="1630"/>
        <v/>
      </c>
      <c r="EY515" s="360" t="str">
        <f t="shared" si="1631"/>
        <v/>
      </c>
      <c r="EZ515" s="360" t="str">
        <f t="shared" si="1632"/>
        <v/>
      </c>
      <c r="FA515" s="360" t="str">
        <f t="shared" si="1633"/>
        <v/>
      </c>
      <c r="FB515" s="360" t="str">
        <f t="shared" si="1634"/>
        <v/>
      </c>
      <c r="FC515" s="360" t="str">
        <f t="shared" si="1635"/>
        <v/>
      </c>
      <c r="FD515" s="360" t="str">
        <f t="shared" si="1636"/>
        <v/>
      </c>
      <c r="FE515" s="360" t="str">
        <f t="shared" si="1637"/>
        <v/>
      </c>
      <c r="FF515" s="360" t="str">
        <f t="shared" si="1638"/>
        <v/>
      </c>
      <c r="FG515" s="360" t="str">
        <f t="shared" si="1639"/>
        <v/>
      </c>
      <c r="FH515" s="360" t="str">
        <f t="shared" si="1640"/>
        <v/>
      </c>
      <c r="FI515" s="360" t="str">
        <f t="shared" si="1641"/>
        <v/>
      </c>
      <c r="FJ515" s="360" t="str">
        <f t="shared" si="1642"/>
        <v/>
      </c>
      <c r="FK515" s="360" t="str">
        <f t="shared" si="1643"/>
        <v/>
      </c>
      <c r="FL515" s="360" t="str">
        <f t="shared" si="1644"/>
        <v/>
      </c>
      <c r="FM515" s="360" t="str">
        <f t="shared" si="1645"/>
        <v/>
      </c>
      <c r="FN515" s="360" t="str">
        <f t="shared" si="1646"/>
        <v/>
      </c>
      <c r="FO515" s="360" t="str">
        <f t="shared" si="1647"/>
        <v/>
      </c>
      <c r="FP515" s="360" t="str">
        <f t="shared" si="1648"/>
        <v/>
      </c>
      <c r="FQ515" s="360" t="str">
        <f t="shared" si="1649"/>
        <v/>
      </c>
      <c r="FR515" s="360" t="str">
        <f t="shared" si="1650"/>
        <v/>
      </c>
      <c r="FS515" s="360" t="str">
        <f t="shared" si="1651"/>
        <v/>
      </c>
      <c r="FT515" s="360" t="str">
        <f t="shared" si="1486"/>
        <v/>
      </c>
      <c r="FU515" s="360" t="str">
        <f t="shared" si="1652"/>
        <v/>
      </c>
      <c r="FV515" s="360" t="str">
        <f t="shared" si="1653"/>
        <v/>
      </c>
      <c r="FW515" s="360" t="str">
        <f t="shared" si="1654"/>
        <v/>
      </c>
      <c r="FX515" s="360" t="str">
        <f t="shared" si="1655"/>
        <v/>
      </c>
      <c r="FY515" s="360" t="str">
        <f t="shared" si="1656"/>
        <v/>
      </c>
      <c r="FZ515" s="360" t="str">
        <f t="shared" si="1657"/>
        <v/>
      </c>
      <c r="GA515" s="360" t="str">
        <f t="shared" si="1658"/>
        <v/>
      </c>
      <c r="GB515" s="360" t="str">
        <f t="shared" si="1659"/>
        <v/>
      </c>
      <c r="GC515" s="360" t="str">
        <f t="shared" si="1660"/>
        <v/>
      </c>
      <c r="GD515" s="360" t="str">
        <f t="shared" si="1661"/>
        <v/>
      </c>
      <c r="GE515" s="360" t="str">
        <f t="shared" si="1662"/>
        <v/>
      </c>
      <c r="GF515" s="360" t="str">
        <f t="shared" si="1663"/>
        <v/>
      </c>
      <c r="GG515" s="360" t="str">
        <f t="shared" si="1664"/>
        <v/>
      </c>
      <c r="GH515" s="360" t="str">
        <f t="shared" si="1665"/>
        <v/>
      </c>
      <c r="GI515" s="360" t="str">
        <f t="shared" si="1666"/>
        <v/>
      </c>
      <c r="GJ515" s="360" t="str">
        <f t="shared" si="1667"/>
        <v/>
      </c>
      <c r="GK515" s="444" t="s">
        <v>1247</v>
      </c>
      <c r="GL515" s="361" t="str">
        <f t="shared" si="1487"/>
        <v>-</v>
      </c>
      <c r="GM515" s="361" t="str">
        <f t="shared" si="1488"/>
        <v>-</v>
      </c>
      <c r="GN515" s="361" t="str">
        <f t="shared" si="1489"/>
        <v>-</v>
      </c>
      <c r="GO515" s="361" t="str">
        <f t="shared" si="1490"/>
        <v>-</v>
      </c>
      <c r="GP515" s="361" t="str">
        <f t="shared" si="1491"/>
        <v>-</v>
      </c>
      <c r="GQ515" s="361" t="str">
        <f t="shared" si="1492"/>
        <v>-</v>
      </c>
      <c r="GR515" s="361" t="str">
        <f t="shared" si="1493"/>
        <v>-</v>
      </c>
      <c r="GS515" s="361" t="str">
        <f t="shared" si="1494"/>
        <v>-</v>
      </c>
      <c r="GT515" s="361" t="str">
        <f t="shared" si="1495"/>
        <v>-</v>
      </c>
      <c r="GU515" s="361" t="str">
        <f t="shared" si="1496"/>
        <v>-</v>
      </c>
      <c r="GV515" s="361" t="str">
        <f t="shared" si="1497"/>
        <v>-</v>
      </c>
      <c r="GW515" s="361" t="str">
        <f t="shared" si="1498"/>
        <v>-</v>
      </c>
      <c r="GX515" s="361" t="str">
        <f t="shared" si="1499"/>
        <v>-</v>
      </c>
      <c r="GY515" s="361" t="str">
        <f t="shared" si="1500"/>
        <v>-</v>
      </c>
      <c r="GZ515" s="361" t="str">
        <f t="shared" si="1501"/>
        <v>-</v>
      </c>
      <c r="HA515" s="361" t="str">
        <f t="shared" si="1502"/>
        <v>-</v>
      </c>
      <c r="HB515" s="361" t="str">
        <f t="shared" si="1503"/>
        <v>-</v>
      </c>
      <c r="HC515" s="361" t="str">
        <f t="shared" si="1504"/>
        <v>-</v>
      </c>
      <c r="HD515" s="361" t="str">
        <f t="shared" si="1505"/>
        <v>-</v>
      </c>
      <c r="HE515" s="361" t="str">
        <f t="shared" si="1506"/>
        <v>-</v>
      </c>
      <c r="HF515" s="361" t="str">
        <f t="shared" si="1507"/>
        <v>-</v>
      </c>
      <c r="HG515" s="361" t="str">
        <f t="shared" si="1508"/>
        <v>-</v>
      </c>
      <c r="HH515" s="361" t="str">
        <f t="shared" si="1509"/>
        <v>-</v>
      </c>
      <c r="HI515" s="361" t="str">
        <f t="shared" si="1510"/>
        <v>-</v>
      </c>
      <c r="HJ515" s="361" t="str">
        <f t="shared" si="1511"/>
        <v>-</v>
      </c>
      <c r="HK515" s="361" t="str">
        <f t="shared" si="1512"/>
        <v>-</v>
      </c>
      <c r="HL515" s="361" t="str">
        <f t="shared" si="1513"/>
        <v>-</v>
      </c>
      <c r="HM515" s="361" t="str">
        <f t="shared" si="1514"/>
        <v>-</v>
      </c>
      <c r="HN515" s="361" t="str">
        <f t="shared" si="1515"/>
        <v>-</v>
      </c>
      <c r="HO515" s="361" t="str">
        <f t="shared" si="1516"/>
        <v>-</v>
      </c>
      <c r="HP515" s="361" t="str">
        <f t="shared" si="1517"/>
        <v>-</v>
      </c>
      <c r="HQ515" s="361" t="str">
        <f t="shared" si="1518"/>
        <v>-</v>
      </c>
      <c r="HR515" s="361" t="str">
        <f t="shared" si="1519"/>
        <v>-</v>
      </c>
      <c r="HS515" s="361" t="str">
        <f t="shared" si="1520"/>
        <v>-</v>
      </c>
      <c r="HT515" s="361" t="str">
        <f t="shared" si="1521"/>
        <v>-</v>
      </c>
      <c r="HU515" s="361" t="str">
        <f t="shared" si="1522"/>
        <v>-</v>
      </c>
      <c r="HV515" s="361" t="str">
        <f t="shared" si="1523"/>
        <v>-</v>
      </c>
      <c r="HW515" s="361" t="str">
        <f t="shared" si="1524"/>
        <v>-</v>
      </c>
      <c r="HX515" s="361" t="str">
        <f t="shared" si="1525"/>
        <v>-</v>
      </c>
      <c r="HY515" s="361" t="str">
        <f t="shared" si="1526"/>
        <v>-</v>
      </c>
      <c r="HZ515" s="361" t="str">
        <f t="shared" si="1527"/>
        <v>-</v>
      </c>
      <c r="IA515" s="361" t="str">
        <f t="shared" si="1528"/>
        <v>-</v>
      </c>
      <c r="IB515" s="361" t="str">
        <f t="shared" si="1529"/>
        <v>-</v>
      </c>
      <c r="IC515" s="361" t="str">
        <f t="shared" si="1530"/>
        <v>-</v>
      </c>
      <c r="ID515" s="361" t="str">
        <f t="shared" si="1531"/>
        <v>-</v>
      </c>
      <c r="IE515" s="361" t="str">
        <f t="shared" si="1532"/>
        <v>-</v>
      </c>
      <c r="IF515" s="444" t="s">
        <v>1247</v>
      </c>
      <c r="IG515" s="56" t="str">
        <f t="shared" si="1668"/>
        <v>-</v>
      </c>
      <c r="IH515" s="56" t="str">
        <f t="shared" si="1669"/>
        <v>-</v>
      </c>
      <c r="II515" s="56" t="str">
        <f t="shared" si="1670"/>
        <v>-</v>
      </c>
      <c r="IJ515" s="56" t="str">
        <f t="shared" si="1671"/>
        <v>-</v>
      </c>
      <c r="IK515" s="56" t="str">
        <f t="shared" si="1533"/>
        <v>-</v>
      </c>
      <c r="IL515" s="56" t="str">
        <f t="shared" si="1534"/>
        <v>-</v>
      </c>
      <c r="IM515" s="56" t="str">
        <f t="shared" si="1535"/>
        <v>-</v>
      </c>
      <c r="IN515" s="56" t="str">
        <f t="shared" si="1536"/>
        <v>-</v>
      </c>
      <c r="IO515" s="56" t="str">
        <f t="shared" si="1537"/>
        <v>-</v>
      </c>
      <c r="IP515" s="56" t="str">
        <f t="shared" si="1538"/>
        <v>-</v>
      </c>
      <c r="IQ515" s="56" t="str">
        <f t="shared" si="1539"/>
        <v>-</v>
      </c>
      <c r="IR515" s="56" t="str">
        <f t="shared" si="1540"/>
        <v>-</v>
      </c>
      <c r="IS515" s="56" t="str">
        <f t="shared" si="1541"/>
        <v>-</v>
      </c>
      <c r="IT515" s="56" t="str">
        <f t="shared" si="1542"/>
        <v>-</v>
      </c>
      <c r="IU515" s="56" t="str">
        <f t="shared" si="1543"/>
        <v>-</v>
      </c>
      <c r="IV515" s="56" t="str">
        <f t="shared" si="1544"/>
        <v>-</v>
      </c>
      <c r="IW515" s="56" t="str">
        <f t="shared" si="1545"/>
        <v>-</v>
      </c>
      <c r="IX515" s="56" t="str">
        <f t="shared" si="1546"/>
        <v>-</v>
      </c>
      <c r="IY515" s="56" t="str">
        <f t="shared" si="1547"/>
        <v>-</v>
      </c>
      <c r="IZ515" s="56" t="str">
        <f t="shared" si="1548"/>
        <v>-</v>
      </c>
      <c r="JA515" s="56" t="str">
        <f t="shared" si="1549"/>
        <v>-</v>
      </c>
      <c r="JB515" s="56" t="str">
        <f t="shared" si="1550"/>
        <v>-</v>
      </c>
      <c r="JC515" s="56" t="str">
        <f t="shared" si="1551"/>
        <v>-</v>
      </c>
      <c r="JD515" s="56" t="str">
        <f t="shared" si="1552"/>
        <v>-</v>
      </c>
      <c r="JE515" s="56" t="str">
        <f t="shared" si="1553"/>
        <v>-</v>
      </c>
      <c r="JF515" s="56" t="str">
        <f t="shared" si="1554"/>
        <v>-</v>
      </c>
      <c r="JG515" s="56" t="str">
        <f t="shared" si="1555"/>
        <v>-</v>
      </c>
      <c r="JH515" s="56" t="str">
        <f t="shared" si="1556"/>
        <v>-</v>
      </c>
      <c r="JI515" s="56" t="str">
        <f t="shared" si="1557"/>
        <v>-</v>
      </c>
      <c r="JJ515" s="56" t="str">
        <f t="shared" si="1558"/>
        <v>-</v>
      </c>
      <c r="JK515" s="56" t="str">
        <f t="shared" si="1559"/>
        <v>-</v>
      </c>
      <c r="JL515" s="56" t="str">
        <f t="shared" si="1560"/>
        <v>-</v>
      </c>
      <c r="JM515" s="56" t="str">
        <f t="shared" si="1561"/>
        <v>-</v>
      </c>
      <c r="JN515" s="56" t="str">
        <f t="shared" si="1562"/>
        <v>-</v>
      </c>
      <c r="JO515" s="56" t="str">
        <f t="shared" si="1563"/>
        <v>-</v>
      </c>
      <c r="JP515" s="56" t="str">
        <f t="shared" si="1564"/>
        <v>-</v>
      </c>
      <c r="JQ515" s="56" t="str">
        <f t="shared" si="1565"/>
        <v>-</v>
      </c>
      <c r="JR515" s="56" t="str">
        <f t="shared" si="1566"/>
        <v>-</v>
      </c>
      <c r="JS515" s="56" t="str">
        <f t="shared" si="1567"/>
        <v>-</v>
      </c>
      <c r="JT515" s="56" t="str">
        <f t="shared" si="1568"/>
        <v>-</v>
      </c>
      <c r="JU515" s="56" t="str">
        <f t="shared" si="1569"/>
        <v>-</v>
      </c>
      <c r="JV515" s="56" t="str">
        <f t="shared" si="1570"/>
        <v>-</v>
      </c>
      <c r="JW515" s="56" t="str">
        <f t="shared" si="1571"/>
        <v>-</v>
      </c>
      <c r="JX515" s="56" t="str">
        <f t="shared" si="1572"/>
        <v>-</v>
      </c>
      <c r="JY515" s="56" t="str">
        <f t="shared" si="1573"/>
        <v>-</v>
      </c>
      <c r="JZ515" s="56" t="str">
        <f t="shared" si="1574"/>
        <v>-</v>
      </c>
      <c r="KA515" s="444" t="s">
        <v>1247</v>
      </c>
      <c r="KB515" s="360">
        <f>IF(ISNUMBER(INDEX($EQ$15:$GK$521,$B515,EO$11)),MAX(KB$14:KB514)+1,0)</f>
        <v>0</v>
      </c>
      <c r="KC515" s="360" t="str">
        <f t="shared" si="1672"/>
        <v/>
      </c>
      <c r="KD515" s="373" t="s">
        <v>2</v>
      </c>
      <c r="KE515" s="215"/>
      <c r="KF515" s="60"/>
      <c r="KG515" s="60"/>
      <c r="KH515" s="60"/>
      <c r="KI515" s="60"/>
      <c r="KJ515" s="60"/>
      <c r="KK515" s="60"/>
      <c r="KL515" s="60"/>
      <c r="KM515" s="60"/>
      <c r="KN515" s="60"/>
      <c r="KO515" s="60"/>
      <c r="KP515" s="60"/>
      <c r="KQ515" s="60"/>
      <c r="KR515" s="60"/>
      <c r="KS515" s="60"/>
      <c r="KT515" s="60"/>
      <c r="KU515" s="60"/>
      <c r="KV515" s="60"/>
      <c r="KW515" s="60"/>
      <c r="KX515" s="60"/>
      <c r="KY515" s="60"/>
      <c r="KZ515" s="283" t="str">
        <f t="shared" si="1575"/>
        <v/>
      </c>
      <c r="LA515" s="26"/>
      <c r="LB515" s="18"/>
      <c r="LC515" s="18"/>
      <c r="LD515" s="18"/>
      <c r="LE515" s="18"/>
      <c r="LF515" s="18"/>
      <c r="LG515" s="18"/>
      <c r="LH515" s="18"/>
      <c r="LI515" s="18"/>
      <c r="LJ515" s="18"/>
      <c r="LK515" s="18"/>
      <c r="LL515" s="18"/>
      <c r="LM515" s="18"/>
      <c r="LN515" s="63"/>
      <c r="LO515" s="251">
        <f t="shared" si="1576"/>
        <v>0</v>
      </c>
      <c r="LP515" s="251">
        <f t="shared" si="1577"/>
        <v>0</v>
      </c>
      <c r="LQ515" s="251">
        <f t="shared" si="1578"/>
        <v>0</v>
      </c>
      <c r="LR515" s="251">
        <f t="shared" si="1579"/>
        <v>0</v>
      </c>
      <c r="LS515" s="251">
        <f t="shared" si="1580"/>
        <v>0</v>
      </c>
      <c r="LT515" s="251">
        <f t="shared" si="1581"/>
        <v>0</v>
      </c>
      <c r="LU515" s="251">
        <f t="shared" si="1582"/>
        <v>0</v>
      </c>
      <c r="LV515" s="251">
        <f t="shared" si="1583"/>
        <v>0</v>
      </c>
      <c r="LW515" s="251">
        <f t="shared" si="1584"/>
        <v>0</v>
      </c>
      <c r="LX515" s="251">
        <f t="shared" si="1585"/>
        <v>0</v>
      </c>
      <c r="LY515" s="251">
        <f t="shared" si="1586"/>
        <v>0</v>
      </c>
      <c r="LZ515" s="251">
        <f t="shared" si="1587"/>
        <v>0</v>
      </c>
      <c r="MA515" s="63" t="str">
        <f t="shared" si="1588"/>
        <v/>
      </c>
      <c r="MB515" s="63" t="str">
        <f t="shared" si="1673"/>
        <v/>
      </c>
      <c r="MC515" s="63">
        <f t="shared" si="1674"/>
        <v>501</v>
      </c>
      <c r="MD515" s="63" t="str">
        <f t="shared" si="1675"/>
        <v/>
      </c>
      <c r="ME515" s="63" t="str">
        <f t="shared" si="1676"/>
        <v/>
      </c>
      <c r="MF515" s="315" t="str">
        <f t="shared" si="1589"/>
        <v/>
      </c>
      <c r="MG515" s="315">
        <f>IF(ISNUMBER(MATCH(EO515,$ME$15:$ME$520,0)),0,MAX(MG$14:MG514)+1)</f>
        <v>0</v>
      </c>
      <c r="MH515" s="315" t="str">
        <f t="shared" si="1590"/>
        <v/>
      </c>
      <c r="MI515" s="369"/>
      <c r="MJ515" s="68"/>
      <c r="MK515" s="18"/>
      <c r="ML515" s="242"/>
      <c r="MM515" s="242"/>
      <c r="MN515" s="59"/>
      <c r="MO515" s="59"/>
      <c r="MP515" s="285"/>
      <c r="MQ515" s="59"/>
      <c r="MR515" s="59"/>
      <c r="MS515" s="285"/>
      <c r="MT515" s="59"/>
      <c r="MU515" s="285"/>
      <c r="MV515" s="59"/>
      <c r="MW515" s="59"/>
      <c r="MX515" s="59"/>
      <c r="MY515" s="59"/>
      <c r="MZ515" s="59"/>
      <c r="NA515" s="59"/>
      <c r="NB515" s="59"/>
      <c r="NC515" s="59"/>
      <c r="ND515" s="59"/>
      <c r="NE515" s="59"/>
      <c r="NF515" s="59"/>
      <c r="NG515" s="59"/>
      <c r="NH515" s="59"/>
      <c r="NI515" s="59"/>
      <c r="NJ515" s="59"/>
      <c r="NK515" s="59"/>
      <c r="NL515" s="454"/>
      <c r="NM515" s="454"/>
      <c r="NN515" s="59"/>
      <c r="NO515" s="18"/>
      <c r="NP515" s="18"/>
      <c r="NQ515" s="18"/>
      <c r="NR515" s="18"/>
      <c r="NS515" s="18"/>
      <c r="NT515" s="18"/>
      <c r="NU515" s="18"/>
      <c r="NV515" s="18"/>
      <c r="NW515" s="18"/>
      <c r="NX515" s="18"/>
      <c r="NY515" s="18"/>
      <c r="NZ515" s="18"/>
      <c r="OA515" s="18"/>
      <c r="OB515" s="18"/>
      <c r="OC515" s="18"/>
      <c r="OZ515" s="59"/>
      <c r="PA515" s="251" t="str">
        <f t="shared" si="1591"/>
        <v/>
      </c>
      <c r="PB515" s="251" t="str">
        <f t="shared" si="1592"/>
        <v/>
      </c>
      <c r="PC515" s="251" t="str">
        <f t="shared" si="1593"/>
        <v/>
      </c>
      <c r="PD515" s="251" t="str">
        <f t="shared" si="1594"/>
        <v/>
      </c>
      <c r="PE515" s="251" t="str">
        <f t="shared" si="1595"/>
        <v/>
      </c>
      <c r="PF515" s="251" t="str">
        <f t="shared" si="1596"/>
        <v/>
      </c>
      <c r="PG515" s="251" t="str">
        <f t="shared" si="1597"/>
        <v/>
      </c>
      <c r="PH515" s="251" t="str">
        <f t="shared" si="1598"/>
        <v/>
      </c>
      <c r="PI515" s="251" t="str">
        <f t="shared" si="1599"/>
        <v/>
      </c>
      <c r="PJ515" s="251" t="str">
        <f t="shared" si="1600"/>
        <v/>
      </c>
      <c r="PK515" s="251" t="str">
        <f t="shared" si="1601"/>
        <v/>
      </c>
      <c r="PL515" s="251" t="str">
        <f t="shared" si="1602"/>
        <v/>
      </c>
      <c r="PM515" s="251" t="str">
        <f t="shared" si="1603"/>
        <v/>
      </c>
      <c r="PN515" s="251" t="str">
        <f t="shared" si="1604"/>
        <v/>
      </c>
      <c r="PO515" s="251" t="str">
        <f t="shared" si="1605"/>
        <v/>
      </c>
      <c r="PP515" s="251" t="str">
        <f t="shared" si="1606"/>
        <v/>
      </c>
      <c r="PQ515" s="251" t="str">
        <f t="shared" si="1607"/>
        <v/>
      </c>
      <c r="PR515" s="251" t="str">
        <f t="shared" si="1608"/>
        <v/>
      </c>
      <c r="PS515" s="251" t="str">
        <f t="shared" si="1609"/>
        <v/>
      </c>
      <c r="PT515" s="251" t="str">
        <f t="shared" si="1610"/>
        <v/>
      </c>
      <c r="PU515" s="251" t="str">
        <f t="shared" si="1611"/>
        <v/>
      </c>
      <c r="PV515" s="251" t="str">
        <f t="shared" si="1612"/>
        <v/>
      </c>
      <c r="PW515" s="251" t="str">
        <f t="shared" si="1613"/>
        <v/>
      </c>
      <c r="PX515" s="251" t="str">
        <f t="shared" si="1614"/>
        <v/>
      </c>
      <c r="PY515" s="251" t="str">
        <f t="shared" si="1615"/>
        <v/>
      </c>
      <c r="PZ515" s="251" t="str">
        <f t="shared" si="1616"/>
        <v/>
      </c>
      <c r="QA515" s="251" t="str">
        <f t="shared" si="1617"/>
        <v/>
      </c>
      <c r="QB515" s="251" t="str">
        <f t="shared" si="1618"/>
        <v/>
      </c>
      <c r="QC515" s="251" t="str">
        <f t="shared" si="1619"/>
        <v/>
      </c>
      <c r="QD515" s="251" t="str">
        <f t="shared" si="1620"/>
        <v/>
      </c>
      <c r="QE515" s="251" t="str">
        <f t="shared" si="1621"/>
        <v/>
      </c>
      <c r="QF515" s="63">
        <f t="shared" si="1622"/>
        <v>0</v>
      </c>
      <c r="QG515" s="59"/>
      <c r="QH515" s="59"/>
      <c r="QI515" s="59"/>
      <c r="QJ515" s="59"/>
      <c r="QK515" s="59"/>
      <c r="QL515" s="59"/>
      <c r="QM515" s="59"/>
      <c r="QN515" s="59"/>
    </row>
    <row r="516" spans="1:456" ht="6.75" customHeight="1" x14ac:dyDescent="0.25">
      <c r="A516" s="68"/>
      <c r="B516" s="389" t="str">
        <f t="shared" si="1484"/>
        <v/>
      </c>
      <c r="C516" s="188"/>
      <c r="D516" s="188"/>
      <c r="E516" s="59"/>
      <c r="F516" s="229"/>
      <c r="G516" s="295"/>
      <c r="H516" s="295"/>
      <c r="I516" s="229"/>
      <c r="J516" s="295"/>
      <c r="K516" s="295"/>
      <c r="L516" s="229"/>
      <c r="M516" s="295"/>
      <c r="N516" s="295"/>
      <c r="O516" s="229"/>
      <c r="P516" s="295"/>
      <c r="Q516" s="295"/>
      <c r="R516" s="229"/>
      <c r="S516" s="230"/>
      <c r="T516" s="231"/>
      <c r="U516" s="229"/>
      <c r="V516" s="230"/>
      <c r="W516" s="231"/>
      <c r="X516" s="229"/>
      <c r="Y516" s="230"/>
      <c r="Z516" s="231"/>
      <c r="AA516" s="229"/>
      <c r="AB516" s="295"/>
      <c r="AC516" s="295"/>
      <c r="AD516" s="229"/>
      <c r="AE516" s="295"/>
      <c r="AF516" s="295"/>
      <c r="AG516" s="229"/>
      <c r="AH516" s="295"/>
      <c r="AI516" s="295"/>
      <c r="AJ516" s="229"/>
      <c r="AK516" s="295"/>
      <c r="AL516" s="295"/>
      <c r="AM516" s="229"/>
      <c r="AN516" s="295"/>
      <c r="AO516" s="295"/>
      <c r="AP516" s="243"/>
      <c r="AQ516" s="295"/>
      <c r="AR516" s="290"/>
      <c r="AS516" s="243"/>
      <c r="AT516" s="295"/>
      <c r="AU516" s="290"/>
      <c r="AV516" s="229"/>
      <c r="AW516" s="230"/>
      <c r="AX516" s="231"/>
      <c r="AY516" s="229"/>
      <c r="AZ516" s="230"/>
      <c r="BA516" s="231"/>
      <c r="BB516" s="229"/>
      <c r="BC516" s="230"/>
      <c r="BD516" s="231"/>
      <c r="BE516" s="229"/>
      <c r="BF516" s="230"/>
      <c r="BG516" s="231"/>
      <c r="BH516" s="229"/>
      <c r="BI516" s="230"/>
      <c r="BJ516" s="231"/>
      <c r="BK516" s="243"/>
      <c r="BL516" s="230"/>
      <c r="BM516" s="231"/>
      <c r="BN516" s="243"/>
      <c r="BO516" s="230"/>
      <c r="BP516" s="231"/>
      <c r="BQ516" s="229"/>
      <c r="BR516" s="230"/>
      <c r="BS516" s="231"/>
      <c r="BT516" s="229"/>
      <c r="BU516" s="230"/>
      <c r="BV516" s="231"/>
      <c r="BW516" s="229"/>
      <c r="BX516" s="230"/>
      <c r="BY516" s="231"/>
      <c r="BZ516" s="229"/>
      <c r="CA516" s="230"/>
      <c r="CB516" s="231"/>
      <c r="CC516" s="229"/>
      <c r="CD516" s="230"/>
      <c r="CE516" s="231"/>
      <c r="CF516" s="331"/>
      <c r="CG516" s="332"/>
      <c r="CH516" s="385"/>
      <c r="CI516" s="331"/>
      <c r="CJ516" s="332"/>
      <c r="CK516" s="385"/>
      <c r="CL516" s="243"/>
      <c r="CM516" s="230"/>
      <c r="CN516" s="354"/>
      <c r="CO516" s="243"/>
      <c r="CP516" s="230"/>
      <c r="CQ516" s="231"/>
      <c r="CR516" s="331"/>
      <c r="CS516" s="332"/>
      <c r="CT516" s="333"/>
      <c r="CU516" s="229"/>
      <c r="CV516" s="230"/>
      <c r="CW516" s="231"/>
      <c r="CX516" s="331"/>
      <c r="CY516" s="332"/>
      <c r="CZ516" s="333"/>
      <c r="DA516" s="331"/>
      <c r="DB516" s="332"/>
      <c r="DC516" s="333"/>
      <c r="DD516" s="331"/>
      <c r="DE516" s="332"/>
      <c r="DF516" s="333"/>
      <c r="DG516" s="331"/>
      <c r="DH516" s="332"/>
      <c r="DI516" s="333"/>
      <c r="DJ516" s="229"/>
      <c r="DK516" s="230"/>
      <c r="DL516" s="231"/>
      <c r="DM516" s="229"/>
      <c r="DN516" s="230"/>
      <c r="DO516" s="231"/>
      <c r="DP516" s="331"/>
      <c r="DQ516" s="332"/>
      <c r="DR516" s="333"/>
      <c r="DS516" s="331"/>
      <c r="DT516" s="332"/>
      <c r="DU516" s="333"/>
      <c r="DV516" s="331"/>
      <c r="DW516" s="332"/>
      <c r="DX516" s="333"/>
      <c r="DY516" s="331"/>
      <c r="DZ516" s="332"/>
      <c r="EA516" s="333"/>
      <c r="EB516" s="331"/>
      <c r="EC516" s="332"/>
      <c r="ED516" s="333"/>
      <c r="EE516" s="331"/>
      <c r="EF516" s="332"/>
      <c r="EG516" s="333"/>
      <c r="EH516" s="229"/>
      <c r="EI516" s="230"/>
      <c r="EJ516" s="231"/>
      <c r="EK516" s="229"/>
      <c r="EL516" s="230"/>
      <c r="EM516" s="231"/>
      <c r="EN516" s="244"/>
      <c r="EO516" s="269" t="str">
        <f t="shared" si="1485"/>
        <v/>
      </c>
      <c r="EP516" s="444" t="s">
        <v>1247</v>
      </c>
      <c r="EQ516" s="360" t="str">
        <f t="shared" si="1623"/>
        <v/>
      </c>
      <c r="ER516" s="360" t="str">
        <f t="shared" si="1624"/>
        <v/>
      </c>
      <c r="ES516" s="360" t="str">
        <f t="shared" si="1625"/>
        <v/>
      </c>
      <c r="ET516" s="360" t="str">
        <f t="shared" si="1626"/>
        <v/>
      </c>
      <c r="EU516" s="360" t="str">
        <f t="shared" si="1627"/>
        <v/>
      </c>
      <c r="EV516" s="360" t="str">
        <f t="shared" si="1628"/>
        <v/>
      </c>
      <c r="EW516" s="360" t="str">
        <f t="shared" si="1629"/>
        <v/>
      </c>
      <c r="EX516" s="360" t="str">
        <f t="shared" si="1630"/>
        <v/>
      </c>
      <c r="EY516" s="360" t="str">
        <f t="shared" si="1631"/>
        <v/>
      </c>
      <c r="EZ516" s="360" t="str">
        <f t="shared" si="1632"/>
        <v/>
      </c>
      <c r="FA516" s="360" t="str">
        <f t="shared" si="1633"/>
        <v/>
      </c>
      <c r="FB516" s="360" t="str">
        <f t="shared" si="1634"/>
        <v/>
      </c>
      <c r="FC516" s="360" t="str">
        <f t="shared" si="1635"/>
        <v/>
      </c>
      <c r="FD516" s="360" t="str">
        <f t="shared" si="1636"/>
        <v/>
      </c>
      <c r="FE516" s="360" t="str">
        <f t="shared" si="1637"/>
        <v/>
      </c>
      <c r="FF516" s="360" t="str">
        <f t="shared" si="1638"/>
        <v/>
      </c>
      <c r="FG516" s="360" t="str">
        <f t="shared" si="1639"/>
        <v/>
      </c>
      <c r="FH516" s="360" t="str">
        <f t="shared" si="1640"/>
        <v/>
      </c>
      <c r="FI516" s="360" t="str">
        <f t="shared" si="1641"/>
        <v/>
      </c>
      <c r="FJ516" s="360" t="str">
        <f t="shared" si="1642"/>
        <v/>
      </c>
      <c r="FK516" s="360" t="str">
        <f t="shared" si="1643"/>
        <v/>
      </c>
      <c r="FL516" s="360" t="str">
        <f t="shared" si="1644"/>
        <v/>
      </c>
      <c r="FM516" s="360" t="str">
        <f t="shared" si="1645"/>
        <v/>
      </c>
      <c r="FN516" s="360" t="str">
        <f t="shared" si="1646"/>
        <v/>
      </c>
      <c r="FO516" s="360" t="str">
        <f t="shared" si="1647"/>
        <v/>
      </c>
      <c r="FP516" s="360" t="str">
        <f t="shared" si="1648"/>
        <v/>
      </c>
      <c r="FQ516" s="360" t="str">
        <f t="shared" si="1649"/>
        <v/>
      </c>
      <c r="FR516" s="360" t="str">
        <f t="shared" si="1650"/>
        <v/>
      </c>
      <c r="FS516" s="360" t="str">
        <f t="shared" si="1651"/>
        <v/>
      </c>
      <c r="FT516" s="360" t="str">
        <f t="shared" si="1486"/>
        <v/>
      </c>
      <c r="FU516" s="360" t="str">
        <f t="shared" si="1652"/>
        <v/>
      </c>
      <c r="FV516" s="360" t="str">
        <f t="shared" si="1653"/>
        <v/>
      </c>
      <c r="FW516" s="360" t="str">
        <f t="shared" si="1654"/>
        <v/>
      </c>
      <c r="FX516" s="360" t="str">
        <f t="shared" si="1655"/>
        <v/>
      </c>
      <c r="FY516" s="360" t="str">
        <f t="shared" si="1656"/>
        <v/>
      </c>
      <c r="FZ516" s="360" t="str">
        <f t="shared" si="1657"/>
        <v/>
      </c>
      <c r="GA516" s="360" t="str">
        <f t="shared" si="1658"/>
        <v/>
      </c>
      <c r="GB516" s="360" t="str">
        <f t="shared" si="1659"/>
        <v/>
      </c>
      <c r="GC516" s="360" t="str">
        <f t="shared" si="1660"/>
        <v/>
      </c>
      <c r="GD516" s="360" t="str">
        <f t="shared" si="1661"/>
        <v/>
      </c>
      <c r="GE516" s="360" t="str">
        <f t="shared" si="1662"/>
        <v/>
      </c>
      <c r="GF516" s="360" t="str">
        <f t="shared" si="1663"/>
        <v/>
      </c>
      <c r="GG516" s="360" t="str">
        <f t="shared" si="1664"/>
        <v/>
      </c>
      <c r="GH516" s="360" t="str">
        <f t="shared" si="1665"/>
        <v/>
      </c>
      <c r="GI516" s="360" t="str">
        <f t="shared" si="1666"/>
        <v/>
      </c>
      <c r="GJ516" s="360" t="str">
        <f t="shared" si="1667"/>
        <v/>
      </c>
      <c r="GK516" s="444" t="s">
        <v>1247</v>
      </c>
      <c r="GL516" s="361" t="str">
        <f t="shared" si="1487"/>
        <v>-</v>
      </c>
      <c r="GM516" s="361" t="str">
        <f t="shared" si="1488"/>
        <v>-</v>
      </c>
      <c r="GN516" s="361" t="str">
        <f t="shared" si="1489"/>
        <v>-</v>
      </c>
      <c r="GO516" s="361" t="str">
        <f t="shared" si="1490"/>
        <v>-</v>
      </c>
      <c r="GP516" s="361" t="str">
        <f t="shared" si="1491"/>
        <v>-</v>
      </c>
      <c r="GQ516" s="361" t="str">
        <f t="shared" si="1492"/>
        <v>-</v>
      </c>
      <c r="GR516" s="361" t="str">
        <f t="shared" si="1493"/>
        <v>-</v>
      </c>
      <c r="GS516" s="361" t="str">
        <f t="shared" si="1494"/>
        <v>-</v>
      </c>
      <c r="GT516" s="361" t="str">
        <f t="shared" si="1495"/>
        <v>-</v>
      </c>
      <c r="GU516" s="361" t="str">
        <f t="shared" si="1496"/>
        <v>-</v>
      </c>
      <c r="GV516" s="361" t="str">
        <f t="shared" si="1497"/>
        <v>-</v>
      </c>
      <c r="GW516" s="361" t="str">
        <f t="shared" si="1498"/>
        <v>-</v>
      </c>
      <c r="GX516" s="361" t="str">
        <f t="shared" si="1499"/>
        <v>-</v>
      </c>
      <c r="GY516" s="361" t="str">
        <f t="shared" si="1500"/>
        <v>-</v>
      </c>
      <c r="GZ516" s="361" t="str">
        <f t="shared" si="1501"/>
        <v>-</v>
      </c>
      <c r="HA516" s="361" t="str">
        <f t="shared" si="1502"/>
        <v>-</v>
      </c>
      <c r="HB516" s="361" t="str">
        <f t="shared" si="1503"/>
        <v>-</v>
      </c>
      <c r="HC516" s="361" t="str">
        <f t="shared" si="1504"/>
        <v>-</v>
      </c>
      <c r="HD516" s="361" t="str">
        <f t="shared" si="1505"/>
        <v>-</v>
      </c>
      <c r="HE516" s="361" t="str">
        <f t="shared" si="1506"/>
        <v>-</v>
      </c>
      <c r="HF516" s="361" t="str">
        <f t="shared" si="1507"/>
        <v>-</v>
      </c>
      <c r="HG516" s="361" t="str">
        <f t="shared" si="1508"/>
        <v>-</v>
      </c>
      <c r="HH516" s="361" t="str">
        <f t="shared" si="1509"/>
        <v>-</v>
      </c>
      <c r="HI516" s="361" t="str">
        <f t="shared" si="1510"/>
        <v>-</v>
      </c>
      <c r="HJ516" s="361" t="str">
        <f t="shared" si="1511"/>
        <v>-</v>
      </c>
      <c r="HK516" s="361" t="str">
        <f t="shared" si="1512"/>
        <v>-</v>
      </c>
      <c r="HL516" s="361" t="str">
        <f t="shared" si="1513"/>
        <v>-</v>
      </c>
      <c r="HM516" s="361" t="str">
        <f t="shared" si="1514"/>
        <v>-</v>
      </c>
      <c r="HN516" s="361" t="str">
        <f t="shared" si="1515"/>
        <v>-</v>
      </c>
      <c r="HO516" s="361" t="str">
        <f t="shared" si="1516"/>
        <v>-</v>
      </c>
      <c r="HP516" s="361" t="str">
        <f t="shared" si="1517"/>
        <v>-</v>
      </c>
      <c r="HQ516" s="361" t="str">
        <f t="shared" si="1518"/>
        <v>-</v>
      </c>
      <c r="HR516" s="361" t="str">
        <f t="shared" si="1519"/>
        <v>-</v>
      </c>
      <c r="HS516" s="361" t="str">
        <f t="shared" si="1520"/>
        <v>-</v>
      </c>
      <c r="HT516" s="361" t="str">
        <f t="shared" si="1521"/>
        <v>-</v>
      </c>
      <c r="HU516" s="361" t="str">
        <f t="shared" si="1522"/>
        <v>-</v>
      </c>
      <c r="HV516" s="361" t="str">
        <f t="shared" si="1523"/>
        <v>-</v>
      </c>
      <c r="HW516" s="361" t="str">
        <f t="shared" si="1524"/>
        <v>-</v>
      </c>
      <c r="HX516" s="361" t="str">
        <f t="shared" si="1525"/>
        <v>-</v>
      </c>
      <c r="HY516" s="361" t="str">
        <f t="shared" si="1526"/>
        <v>-</v>
      </c>
      <c r="HZ516" s="361" t="str">
        <f t="shared" si="1527"/>
        <v>-</v>
      </c>
      <c r="IA516" s="361" t="str">
        <f t="shared" si="1528"/>
        <v>-</v>
      </c>
      <c r="IB516" s="361" t="str">
        <f t="shared" si="1529"/>
        <v>-</v>
      </c>
      <c r="IC516" s="361" t="str">
        <f t="shared" si="1530"/>
        <v>-</v>
      </c>
      <c r="ID516" s="361" t="str">
        <f t="shared" si="1531"/>
        <v>-</v>
      </c>
      <c r="IE516" s="361" t="str">
        <f t="shared" si="1532"/>
        <v>-</v>
      </c>
      <c r="IF516" s="444" t="s">
        <v>1247</v>
      </c>
      <c r="IG516" s="56" t="str">
        <f t="shared" si="1668"/>
        <v>-</v>
      </c>
      <c r="IH516" s="56" t="str">
        <f t="shared" si="1669"/>
        <v>-</v>
      </c>
      <c r="II516" s="56" t="str">
        <f t="shared" si="1670"/>
        <v>-</v>
      </c>
      <c r="IJ516" s="56" t="str">
        <f t="shared" si="1671"/>
        <v>-</v>
      </c>
      <c r="IK516" s="56" t="str">
        <f t="shared" si="1533"/>
        <v>-</v>
      </c>
      <c r="IL516" s="56" t="str">
        <f t="shared" si="1534"/>
        <v>-</v>
      </c>
      <c r="IM516" s="56" t="str">
        <f t="shared" si="1535"/>
        <v>-</v>
      </c>
      <c r="IN516" s="56" t="str">
        <f t="shared" si="1536"/>
        <v>-</v>
      </c>
      <c r="IO516" s="56" t="str">
        <f t="shared" si="1537"/>
        <v>-</v>
      </c>
      <c r="IP516" s="56" t="str">
        <f t="shared" si="1538"/>
        <v>-</v>
      </c>
      <c r="IQ516" s="56" t="str">
        <f t="shared" si="1539"/>
        <v>-</v>
      </c>
      <c r="IR516" s="56" t="str">
        <f t="shared" si="1540"/>
        <v>-</v>
      </c>
      <c r="IS516" s="56" t="str">
        <f t="shared" si="1541"/>
        <v>-</v>
      </c>
      <c r="IT516" s="56" t="str">
        <f t="shared" si="1542"/>
        <v>-</v>
      </c>
      <c r="IU516" s="56" t="str">
        <f t="shared" si="1543"/>
        <v>-</v>
      </c>
      <c r="IV516" s="56" t="str">
        <f t="shared" si="1544"/>
        <v>-</v>
      </c>
      <c r="IW516" s="56" t="str">
        <f t="shared" si="1545"/>
        <v>-</v>
      </c>
      <c r="IX516" s="56" t="str">
        <f t="shared" si="1546"/>
        <v>-</v>
      </c>
      <c r="IY516" s="56" t="str">
        <f t="shared" si="1547"/>
        <v>-</v>
      </c>
      <c r="IZ516" s="56" t="str">
        <f t="shared" si="1548"/>
        <v>-</v>
      </c>
      <c r="JA516" s="56" t="str">
        <f t="shared" si="1549"/>
        <v>-</v>
      </c>
      <c r="JB516" s="56" t="str">
        <f t="shared" si="1550"/>
        <v>-</v>
      </c>
      <c r="JC516" s="56" t="str">
        <f t="shared" si="1551"/>
        <v>-</v>
      </c>
      <c r="JD516" s="56" t="str">
        <f t="shared" si="1552"/>
        <v>-</v>
      </c>
      <c r="JE516" s="56" t="str">
        <f t="shared" si="1553"/>
        <v>-</v>
      </c>
      <c r="JF516" s="56" t="str">
        <f t="shared" si="1554"/>
        <v>-</v>
      </c>
      <c r="JG516" s="56" t="str">
        <f t="shared" si="1555"/>
        <v>-</v>
      </c>
      <c r="JH516" s="56" t="str">
        <f t="shared" si="1556"/>
        <v>-</v>
      </c>
      <c r="JI516" s="56" t="str">
        <f t="shared" si="1557"/>
        <v>-</v>
      </c>
      <c r="JJ516" s="56" t="str">
        <f t="shared" si="1558"/>
        <v>-</v>
      </c>
      <c r="JK516" s="56" t="str">
        <f t="shared" si="1559"/>
        <v>-</v>
      </c>
      <c r="JL516" s="56" t="str">
        <f t="shared" si="1560"/>
        <v>-</v>
      </c>
      <c r="JM516" s="56" t="str">
        <f t="shared" si="1561"/>
        <v>-</v>
      </c>
      <c r="JN516" s="56" t="str">
        <f t="shared" si="1562"/>
        <v>-</v>
      </c>
      <c r="JO516" s="56" t="str">
        <f t="shared" si="1563"/>
        <v>-</v>
      </c>
      <c r="JP516" s="56" t="str">
        <f t="shared" si="1564"/>
        <v>-</v>
      </c>
      <c r="JQ516" s="56" t="str">
        <f t="shared" si="1565"/>
        <v>-</v>
      </c>
      <c r="JR516" s="56" t="str">
        <f t="shared" si="1566"/>
        <v>-</v>
      </c>
      <c r="JS516" s="56" t="str">
        <f t="shared" si="1567"/>
        <v>-</v>
      </c>
      <c r="JT516" s="56" t="str">
        <f t="shared" si="1568"/>
        <v>-</v>
      </c>
      <c r="JU516" s="56" t="str">
        <f t="shared" si="1569"/>
        <v>-</v>
      </c>
      <c r="JV516" s="56" t="str">
        <f t="shared" si="1570"/>
        <v>-</v>
      </c>
      <c r="JW516" s="56" t="str">
        <f t="shared" si="1571"/>
        <v>-</v>
      </c>
      <c r="JX516" s="56" t="str">
        <f t="shared" si="1572"/>
        <v>-</v>
      </c>
      <c r="JY516" s="56" t="str">
        <f t="shared" si="1573"/>
        <v>-</v>
      </c>
      <c r="JZ516" s="56" t="str">
        <f t="shared" si="1574"/>
        <v>-</v>
      </c>
      <c r="KA516" s="444" t="s">
        <v>1247</v>
      </c>
      <c r="KB516" s="360">
        <f>IF(ISNUMBER(INDEX($EQ$15:$GK$521,$B516,EO$11)),MAX(KB$14:KB515)+1,0)</f>
        <v>0</v>
      </c>
      <c r="KC516" s="360" t="str">
        <f t="shared" si="1672"/>
        <v/>
      </c>
      <c r="KD516" s="373" t="s">
        <v>2</v>
      </c>
      <c r="KE516" s="215"/>
      <c r="KF516" s="60"/>
      <c r="KG516" s="60"/>
      <c r="KH516" s="60"/>
      <c r="KI516" s="60"/>
      <c r="KJ516" s="60"/>
      <c r="KK516" s="60"/>
      <c r="KL516" s="60"/>
      <c r="KM516" s="60"/>
      <c r="KN516" s="60"/>
      <c r="KO516" s="60"/>
      <c r="KP516" s="60"/>
      <c r="KQ516" s="60"/>
      <c r="KR516" s="60"/>
      <c r="KS516" s="60"/>
      <c r="KT516" s="60"/>
      <c r="KU516" s="60"/>
      <c r="KV516" s="60"/>
      <c r="KW516" s="60"/>
      <c r="KX516" s="60"/>
      <c r="KY516" s="60"/>
      <c r="KZ516" s="283" t="str">
        <f t="shared" si="1575"/>
        <v/>
      </c>
      <c r="LA516" s="26"/>
      <c r="LB516" s="18"/>
      <c r="LC516" s="18"/>
      <c r="LD516" s="18"/>
      <c r="LE516" s="18"/>
      <c r="LF516" s="18"/>
      <c r="LG516" s="18"/>
      <c r="LH516" s="18"/>
      <c r="LI516" s="18"/>
      <c r="LJ516" s="18"/>
      <c r="LK516" s="18"/>
      <c r="LL516" s="18"/>
      <c r="LM516" s="18"/>
      <c r="LN516" s="63"/>
      <c r="LO516" s="251">
        <f t="shared" si="1576"/>
        <v>0</v>
      </c>
      <c r="LP516" s="251">
        <f t="shared" si="1577"/>
        <v>0</v>
      </c>
      <c r="LQ516" s="251">
        <f t="shared" si="1578"/>
        <v>0</v>
      </c>
      <c r="LR516" s="251">
        <f t="shared" si="1579"/>
        <v>0</v>
      </c>
      <c r="LS516" s="251">
        <f t="shared" si="1580"/>
        <v>0</v>
      </c>
      <c r="LT516" s="251">
        <f t="shared" si="1581"/>
        <v>0</v>
      </c>
      <c r="LU516" s="251">
        <f t="shared" si="1582"/>
        <v>0</v>
      </c>
      <c r="LV516" s="251">
        <f t="shared" si="1583"/>
        <v>0</v>
      </c>
      <c r="LW516" s="251">
        <f t="shared" si="1584"/>
        <v>0</v>
      </c>
      <c r="LX516" s="251">
        <f t="shared" si="1585"/>
        <v>0</v>
      </c>
      <c r="LY516" s="251">
        <f t="shared" si="1586"/>
        <v>0</v>
      </c>
      <c r="LZ516" s="251">
        <f t="shared" si="1587"/>
        <v>0</v>
      </c>
      <c r="MA516" s="63" t="str">
        <f t="shared" si="1588"/>
        <v/>
      </c>
      <c r="MB516" s="63" t="str">
        <f t="shared" si="1673"/>
        <v/>
      </c>
      <c r="MC516" s="63">
        <f t="shared" si="1674"/>
        <v>502</v>
      </c>
      <c r="MD516" s="63" t="str">
        <f t="shared" si="1675"/>
        <v/>
      </c>
      <c r="ME516" s="63" t="str">
        <f t="shared" si="1676"/>
        <v/>
      </c>
      <c r="MF516" s="315" t="str">
        <f t="shared" si="1589"/>
        <v/>
      </c>
      <c r="MG516" s="315">
        <f>IF(ISNUMBER(MATCH(EO516,$ME$15:$ME$520,0)),0,MAX(MG$14:MG515)+1)</f>
        <v>0</v>
      </c>
      <c r="MH516" s="315" t="str">
        <f t="shared" si="1590"/>
        <v/>
      </c>
      <c r="MI516" s="369"/>
      <c r="MJ516" s="68"/>
      <c r="MK516" s="18"/>
      <c r="ML516" s="242"/>
      <c r="MM516" s="242"/>
      <c r="MN516" s="59"/>
      <c r="MO516" s="59"/>
      <c r="MP516" s="285"/>
      <c r="MQ516" s="59"/>
      <c r="MR516" s="59"/>
      <c r="MS516" s="285"/>
      <c r="MT516" s="59"/>
      <c r="MU516" s="285"/>
      <c r="MV516" s="59"/>
      <c r="MW516" s="59"/>
      <c r="MX516" s="59"/>
      <c r="MY516" s="59"/>
      <c r="MZ516" s="59"/>
      <c r="NA516" s="59"/>
      <c r="NB516" s="59"/>
      <c r="NC516" s="59"/>
      <c r="ND516" s="59"/>
      <c r="NE516" s="59"/>
      <c r="NF516" s="59"/>
      <c r="NG516" s="59"/>
      <c r="NH516" s="59"/>
      <c r="NI516" s="59"/>
      <c r="NJ516" s="59"/>
      <c r="NK516" s="59"/>
      <c r="NL516" s="454"/>
      <c r="NM516" s="454"/>
      <c r="NN516" s="59"/>
      <c r="NO516" s="18"/>
      <c r="NP516" s="18"/>
      <c r="NQ516" s="18"/>
      <c r="NR516" s="18"/>
      <c r="NS516" s="18"/>
      <c r="NT516" s="18"/>
      <c r="NU516" s="18"/>
      <c r="NV516" s="18"/>
      <c r="NW516" s="18"/>
      <c r="NX516" s="18"/>
      <c r="NY516" s="18"/>
      <c r="NZ516" s="18"/>
      <c r="OA516" s="18"/>
      <c r="OB516" s="18"/>
      <c r="OC516" s="18"/>
      <c r="OZ516" s="59"/>
      <c r="PA516" s="251" t="str">
        <f t="shared" si="1591"/>
        <v/>
      </c>
      <c r="PB516" s="251" t="str">
        <f t="shared" si="1592"/>
        <v/>
      </c>
      <c r="PC516" s="251" t="str">
        <f t="shared" si="1593"/>
        <v/>
      </c>
      <c r="PD516" s="251" t="str">
        <f t="shared" si="1594"/>
        <v/>
      </c>
      <c r="PE516" s="251" t="str">
        <f t="shared" si="1595"/>
        <v/>
      </c>
      <c r="PF516" s="251" t="str">
        <f t="shared" si="1596"/>
        <v/>
      </c>
      <c r="PG516" s="251" t="str">
        <f t="shared" si="1597"/>
        <v/>
      </c>
      <c r="PH516" s="251" t="str">
        <f t="shared" si="1598"/>
        <v/>
      </c>
      <c r="PI516" s="251" t="str">
        <f t="shared" si="1599"/>
        <v/>
      </c>
      <c r="PJ516" s="251" t="str">
        <f t="shared" si="1600"/>
        <v/>
      </c>
      <c r="PK516" s="251" t="str">
        <f t="shared" si="1601"/>
        <v/>
      </c>
      <c r="PL516" s="251" t="str">
        <f t="shared" si="1602"/>
        <v/>
      </c>
      <c r="PM516" s="251" t="str">
        <f t="shared" si="1603"/>
        <v/>
      </c>
      <c r="PN516" s="251" t="str">
        <f t="shared" si="1604"/>
        <v/>
      </c>
      <c r="PO516" s="251" t="str">
        <f t="shared" si="1605"/>
        <v/>
      </c>
      <c r="PP516" s="251" t="str">
        <f t="shared" si="1606"/>
        <v/>
      </c>
      <c r="PQ516" s="251" t="str">
        <f t="shared" si="1607"/>
        <v/>
      </c>
      <c r="PR516" s="251" t="str">
        <f t="shared" si="1608"/>
        <v/>
      </c>
      <c r="PS516" s="251" t="str">
        <f t="shared" si="1609"/>
        <v/>
      </c>
      <c r="PT516" s="251" t="str">
        <f t="shared" si="1610"/>
        <v/>
      </c>
      <c r="PU516" s="251" t="str">
        <f t="shared" si="1611"/>
        <v/>
      </c>
      <c r="PV516" s="251" t="str">
        <f t="shared" si="1612"/>
        <v/>
      </c>
      <c r="PW516" s="251" t="str">
        <f t="shared" si="1613"/>
        <v/>
      </c>
      <c r="PX516" s="251" t="str">
        <f t="shared" si="1614"/>
        <v/>
      </c>
      <c r="PY516" s="251" t="str">
        <f t="shared" si="1615"/>
        <v/>
      </c>
      <c r="PZ516" s="251" t="str">
        <f t="shared" si="1616"/>
        <v/>
      </c>
      <c r="QA516" s="251" t="str">
        <f t="shared" si="1617"/>
        <v/>
      </c>
      <c r="QB516" s="251" t="str">
        <f t="shared" si="1618"/>
        <v/>
      </c>
      <c r="QC516" s="251" t="str">
        <f t="shared" si="1619"/>
        <v/>
      </c>
      <c r="QD516" s="251" t="str">
        <f t="shared" si="1620"/>
        <v/>
      </c>
      <c r="QE516" s="251" t="str">
        <f t="shared" si="1621"/>
        <v/>
      </c>
      <c r="QF516" s="63">
        <f t="shared" si="1622"/>
        <v>0</v>
      </c>
      <c r="QG516" s="59"/>
      <c r="QH516" s="59"/>
      <c r="QI516" s="59"/>
      <c r="QJ516" s="59"/>
      <c r="QK516" s="59"/>
      <c r="QL516" s="59"/>
      <c r="QM516" s="59"/>
      <c r="QN516" s="59"/>
    </row>
    <row r="517" spans="1:456" ht="6.75" customHeight="1" x14ac:dyDescent="0.25">
      <c r="A517" s="68"/>
      <c r="B517" s="389" t="str">
        <f t="shared" si="1484"/>
        <v/>
      </c>
      <c r="C517" s="188"/>
      <c r="D517" s="188"/>
      <c r="E517" s="59"/>
      <c r="F517" s="229"/>
      <c r="G517" s="295"/>
      <c r="H517" s="295"/>
      <c r="I517" s="229"/>
      <c r="J517" s="295"/>
      <c r="K517" s="295"/>
      <c r="L517" s="229"/>
      <c r="M517" s="295"/>
      <c r="N517" s="295"/>
      <c r="O517" s="229"/>
      <c r="P517" s="295"/>
      <c r="Q517" s="295"/>
      <c r="R517" s="229"/>
      <c r="S517" s="230"/>
      <c r="T517" s="231"/>
      <c r="U517" s="229"/>
      <c r="V517" s="230"/>
      <c r="W517" s="231"/>
      <c r="X517" s="229"/>
      <c r="Y517" s="230"/>
      <c r="Z517" s="231"/>
      <c r="AA517" s="229"/>
      <c r="AB517" s="295"/>
      <c r="AC517" s="295"/>
      <c r="AD517" s="229"/>
      <c r="AE517" s="295"/>
      <c r="AF517" s="295"/>
      <c r="AG517" s="229"/>
      <c r="AH517" s="295"/>
      <c r="AI517" s="295"/>
      <c r="AJ517" s="229"/>
      <c r="AK517" s="295"/>
      <c r="AL517" s="295"/>
      <c r="AM517" s="229"/>
      <c r="AN517" s="295"/>
      <c r="AO517" s="295"/>
      <c r="AP517" s="243"/>
      <c r="AQ517" s="295"/>
      <c r="AR517" s="290"/>
      <c r="AS517" s="243"/>
      <c r="AT517" s="295"/>
      <c r="AU517" s="290"/>
      <c r="AV517" s="229"/>
      <c r="AW517" s="230"/>
      <c r="AX517" s="231"/>
      <c r="AY517" s="229"/>
      <c r="AZ517" s="230"/>
      <c r="BA517" s="231"/>
      <c r="BB517" s="229"/>
      <c r="BC517" s="230"/>
      <c r="BD517" s="231"/>
      <c r="BE517" s="229"/>
      <c r="BF517" s="230"/>
      <c r="BG517" s="231"/>
      <c r="BH517" s="229"/>
      <c r="BI517" s="230"/>
      <c r="BJ517" s="231"/>
      <c r="BK517" s="243"/>
      <c r="BL517" s="230"/>
      <c r="BM517" s="231"/>
      <c r="BN517" s="243"/>
      <c r="BO517" s="230"/>
      <c r="BP517" s="231"/>
      <c r="BQ517" s="229"/>
      <c r="BR517" s="230"/>
      <c r="BS517" s="231"/>
      <c r="BT517" s="229"/>
      <c r="BU517" s="230"/>
      <c r="BV517" s="231"/>
      <c r="BW517" s="229"/>
      <c r="BX517" s="230"/>
      <c r="BY517" s="231"/>
      <c r="BZ517" s="229"/>
      <c r="CA517" s="230"/>
      <c r="CB517" s="231"/>
      <c r="CC517" s="229"/>
      <c r="CD517" s="230"/>
      <c r="CE517" s="231"/>
      <c r="CF517" s="331"/>
      <c r="CG517" s="332"/>
      <c r="CH517" s="385"/>
      <c r="CI517" s="331"/>
      <c r="CJ517" s="332"/>
      <c r="CK517" s="385"/>
      <c r="CL517" s="243"/>
      <c r="CM517" s="230"/>
      <c r="CN517" s="354"/>
      <c r="CO517" s="243"/>
      <c r="CP517" s="230"/>
      <c r="CQ517" s="231"/>
      <c r="CR517" s="331"/>
      <c r="CS517" s="332"/>
      <c r="CT517" s="333"/>
      <c r="CU517" s="229"/>
      <c r="CV517" s="230"/>
      <c r="CW517" s="231"/>
      <c r="CX517" s="331"/>
      <c r="CY517" s="332"/>
      <c r="CZ517" s="333"/>
      <c r="DA517" s="331"/>
      <c r="DB517" s="332"/>
      <c r="DC517" s="333"/>
      <c r="DD517" s="331"/>
      <c r="DE517" s="332"/>
      <c r="DF517" s="333"/>
      <c r="DG517" s="331"/>
      <c r="DH517" s="332"/>
      <c r="DI517" s="333"/>
      <c r="DJ517" s="229"/>
      <c r="DK517" s="230"/>
      <c r="DL517" s="231"/>
      <c r="DM517" s="229"/>
      <c r="DN517" s="230"/>
      <c r="DO517" s="231"/>
      <c r="DP517" s="331"/>
      <c r="DQ517" s="332"/>
      <c r="DR517" s="333"/>
      <c r="DS517" s="331"/>
      <c r="DT517" s="332"/>
      <c r="DU517" s="333"/>
      <c r="DV517" s="331"/>
      <c r="DW517" s="332"/>
      <c r="DX517" s="333"/>
      <c r="DY517" s="331"/>
      <c r="DZ517" s="332"/>
      <c r="EA517" s="333"/>
      <c r="EB517" s="331"/>
      <c r="EC517" s="332"/>
      <c r="ED517" s="333"/>
      <c r="EE517" s="331"/>
      <c r="EF517" s="332"/>
      <c r="EG517" s="333"/>
      <c r="EH517" s="229"/>
      <c r="EI517" s="230"/>
      <c r="EJ517" s="231"/>
      <c r="EK517" s="229"/>
      <c r="EL517" s="230"/>
      <c r="EM517" s="231"/>
      <c r="EN517" s="244"/>
      <c r="EO517" s="269" t="str">
        <f t="shared" si="1485"/>
        <v/>
      </c>
      <c r="EP517" s="444" t="s">
        <v>1247</v>
      </c>
      <c r="EQ517" s="360" t="str">
        <f t="shared" si="1623"/>
        <v/>
      </c>
      <c r="ER517" s="360" t="str">
        <f t="shared" si="1624"/>
        <v/>
      </c>
      <c r="ES517" s="360" t="str">
        <f t="shared" si="1625"/>
        <v/>
      </c>
      <c r="ET517" s="360" t="str">
        <f t="shared" si="1626"/>
        <v/>
      </c>
      <c r="EU517" s="360" t="str">
        <f t="shared" si="1627"/>
        <v/>
      </c>
      <c r="EV517" s="360" t="str">
        <f t="shared" si="1628"/>
        <v/>
      </c>
      <c r="EW517" s="360" t="str">
        <f t="shared" si="1629"/>
        <v/>
      </c>
      <c r="EX517" s="360" t="str">
        <f t="shared" si="1630"/>
        <v/>
      </c>
      <c r="EY517" s="360" t="str">
        <f t="shared" si="1631"/>
        <v/>
      </c>
      <c r="EZ517" s="360" t="str">
        <f t="shared" si="1632"/>
        <v/>
      </c>
      <c r="FA517" s="360" t="str">
        <f t="shared" si="1633"/>
        <v/>
      </c>
      <c r="FB517" s="360" t="str">
        <f t="shared" si="1634"/>
        <v/>
      </c>
      <c r="FC517" s="360" t="str">
        <f t="shared" si="1635"/>
        <v/>
      </c>
      <c r="FD517" s="360" t="str">
        <f t="shared" si="1636"/>
        <v/>
      </c>
      <c r="FE517" s="360" t="str">
        <f t="shared" si="1637"/>
        <v/>
      </c>
      <c r="FF517" s="360" t="str">
        <f t="shared" si="1638"/>
        <v/>
      </c>
      <c r="FG517" s="360" t="str">
        <f t="shared" si="1639"/>
        <v/>
      </c>
      <c r="FH517" s="360" t="str">
        <f t="shared" si="1640"/>
        <v/>
      </c>
      <c r="FI517" s="360" t="str">
        <f t="shared" si="1641"/>
        <v/>
      </c>
      <c r="FJ517" s="360" t="str">
        <f t="shared" si="1642"/>
        <v/>
      </c>
      <c r="FK517" s="360" t="str">
        <f t="shared" si="1643"/>
        <v/>
      </c>
      <c r="FL517" s="360" t="str">
        <f t="shared" si="1644"/>
        <v/>
      </c>
      <c r="FM517" s="360" t="str">
        <f t="shared" si="1645"/>
        <v/>
      </c>
      <c r="FN517" s="360" t="str">
        <f t="shared" si="1646"/>
        <v/>
      </c>
      <c r="FO517" s="360" t="str">
        <f t="shared" si="1647"/>
        <v/>
      </c>
      <c r="FP517" s="360" t="str">
        <f t="shared" si="1648"/>
        <v/>
      </c>
      <c r="FQ517" s="360" t="str">
        <f t="shared" si="1649"/>
        <v/>
      </c>
      <c r="FR517" s="360" t="str">
        <f t="shared" si="1650"/>
        <v/>
      </c>
      <c r="FS517" s="360" t="str">
        <f t="shared" si="1651"/>
        <v/>
      </c>
      <c r="FT517" s="360" t="str">
        <f t="shared" si="1486"/>
        <v/>
      </c>
      <c r="FU517" s="360" t="str">
        <f t="shared" si="1652"/>
        <v/>
      </c>
      <c r="FV517" s="360" t="str">
        <f t="shared" si="1653"/>
        <v/>
      </c>
      <c r="FW517" s="360" t="str">
        <f t="shared" si="1654"/>
        <v/>
      </c>
      <c r="FX517" s="360" t="str">
        <f t="shared" si="1655"/>
        <v/>
      </c>
      <c r="FY517" s="360" t="str">
        <f t="shared" si="1656"/>
        <v/>
      </c>
      <c r="FZ517" s="360" t="str">
        <f t="shared" si="1657"/>
        <v/>
      </c>
      <c r="GA517" s="360" t="str">
        <f t="shared" si="1658"/>
        <v/>
      </c>
      <c r="GB517" s="360" t="str">
        <f t="shared" si="1659"/>
        <v/>
      </c>
      <c r="GC517" s="360" t="str">
        <f t="shared" si="1660"/>
        <v/>
      </c>
      <c r="GD517" s="360" t="str">
        <f t="shared" si="1661"/>
        <v/>
      </c>
      <c r="GE517" s="360" t="str">
        <f t="shared" si="1662"/>
        <v/>
      </c>
      <c r="GF517" s="360" t="str">
        <f t="shared" si="1663"/>
        <v/>
      </c>
      <c r="GG517" s="360" t="str">
        <f t="shared" si="1664"/>
        <v/>
      </c>
      <c r="GH517" s="360" t="str">
        <f t="shared" si="1665"/>
        <v/>
      </c>
      <c r="GI517" s="360" t="str">
        <f t="shared" si="1666"/>
        <v/>
      </c>
      <c r="GJ517" s="360" t="str">
        <f t="shared" si="1667"/>
        <v/>
      </c>
      <c r="GK517" s="444" t="s">
        <v>1247</v>
      </c>
      <c r="GL517" s="361" t="str">
        <f t="shared" si="1487"/>
        <v>-</v>
      </c>
      <c r="GM517" s="361" t="str">
        <f t="shared" si="1488"/>
        <v>-</v>
      </c>
      <c r="GN517" s="361" t="str">
        <f t="shared" si="1489"/>
        <v>-</v>
      </c>
      <c r="GO517" s="361" t="str">
        <f t="shared" si="1490"/>
        <v>-</v>
      </c>
      <c r="GP517" s="361" t="str">
        <f t="shared" si="1491"/>
        <v>-</v>
      </c>
      <c r="GQ517" s="361" t="str">
        <f t="shared" si="1492"/>
        <v>-</v>
      </c>
      <c r="GR517" s="361" t="str">
        <f t="shared" si="1493"/>
        <v>-</v>
      </c>
      <c r="GS517" s="361" t="str">
        <f t="shared" si="1494"/>
        <v>-</v>
      </c>
      <c r="GT517" s="361" t="str">
        <f t="shared" si="1495"/>
        <v>-</v>
      </c>
      <c r="GU517" s="361" t="str">
        <f t="shared" si="1496"/>
        <v>-</v>
      </c>
      <c r="GV517" s="361" t="str">
        <f t="shared" si="1497"/>
        <v>-</v>
      </c>
      <c r="GW517" s="361" t="str">
        <f t="shared" si="1498"/>
        <v>-</v>
      </c>
      <c r="GX517" s="361" t="str">
        <f t="shared" si="1499"/>
        <v>-</v>
      </c>
      <c r="GY517" s="361" t="str">
        <f t="shared" si="1500"/>
        <v>-</v>
      </c>
      <c r="GZ517" s="361" t="str">
        <f t="shared" si="1501"/>
        <v>-</v>
      </c>
      <c r="HA517" s="361" t="str">
        <f t="shared" si="1502"/>
        <v>-</v>
      </c>
      <c r="HB517" s="361" t="str">
        <f t="shared" si="1503"/>
        <v>-</v>
      </c>
      <c r="HC517" s="361" t="str">
        <f t="shared" si="1504"/>
        <v>-</v>
      </c>
      <c r="HD517" s="361" t="str">
        <f t="shared" si="1505"/>
        <v>-</v>
      </c>
      <c r="HE517" s="361" t="str">
        <f t="shared" si="1506"/>
        <v>-</v>
      </c>
      <c r="HF517" s="361" t="str">
        <f t="shared" si="1507"/>
        <v>-</v>
      </c>
      <c r="HG517" s="361" t="str">
        <f t="shared" si="1508"/>
        <v>-</v>
      </c>
      <c r="HH517" s="361" t="str">
        <f t="shared" si="1509"/>
        <v>-</v>
      </c>
      <c r="HI517" s="361" t="str">
        <f t="shared" si="1510"/>
        <v>-</v>
      </c>
      <c r="HJ517" s="361" t="str">
        <f t="shared" si="1511"/>
        <v>-</v>
      </c>
      <c r="HK517" s="361" t="str">
        <f t="shared" si="1512"/>
        <v>-</v>
      </c>
      <c r="HL517" s="361" t="str">
        <f t="shared" si="1513"/>
        <v>-</v>
      </c>
      <c r="HM517" s="361" t="str">
        <f t="shared" si="1514"/>
        <v>-</v>
      </c>
      <c r="HN517" s="361" t="str">
        <f t="shared" si="1515"/>
        <v>-</v>
      </c>
      <c r="HO517" s="361" t="str">
        <f t="shared" si="1516"/>
        <v>-</v>
      </c>
      <c r="HP517" s="361" t="str">
        <f t="shared" si="1517"/>
        <v>-</v>
      </c>
      <c r="HQ517" s="361" t="str">
        <f t="shared" si="1518"/>
        <v>-</v>
      </c>
      <c r="HR517" s="361" t="str">
        <f t="shared" si="1519"/>
        <v>-</v>
      </c>
      <c r="HS517" s="361" t="str">
        <f t="shared" si="1520"/>
        <v>-</v>
      </c>
      <c r="HT517" s="361" t="str">
        <f t="shared" si="1521"/>
        <v>-</v>
      </c>
      <c r="HU517" s="361" t="str">
        <f t="shared" si="1522"/>
        <v>-</v>
      </c>
      <c r="HV517" s="361" t="str">
        <f t="shared" si="1523"/>
        <v>-</v>
      </c>
      <c r="HW517" s="361" t="str">
        <f t="shared" si="1524"/>
        <v>-</v>
      </c>
      <c r="HX517" s="361" t="str">
        <f t="shared" si="1525"/>
        <v>-</v>
      </c>
      <c r="HY517" s="361" t="str">
        <f t="shared" si="1526"/>
        <v>-</v>
      </c>
      <c r="HZ517" s="361" t="str">
        <f t="shared" si="1527"/>
        <v>-</v>
      </c>
      <c r="IA517" s="361" t="str">
        <f t="shared" si="1528"/>
        <v>-</v>
      </c>
      <c r="IB517" s="361" t="str">
        <f t="shared" si="1529"/>
        <v>-</v>
      </c>
      <c r="IC517" s="361" t="str">
        <f t="shared" si="1530"/>
        <v>-</v>
      </c>
      <c r="ID517" s="361" t="str">
        <f t="shared" si="1531"/>
        <v>-</v>
      </c>
      <c r="IE517" s="361" t="str">
        <f t="shared" si="1532"/>
        <v>-</v>
      </c>
      <c r="IF517" s="444" t="s">
        <v>1247</v>
      </c>
      <c r="IG517" s="56" t="str">
        <f t="shared" si="1668"/>
        <v>-</v>
      </c>
      <c r="IH517" s="56" t="str">
        <f t="shared" si="1669"/>
        <v>-</v>
      </c>
      <c r="II517" s="56" t="str">
        <f t="shared" si="1670"/>
        <v>-</v>
      </c>
      <c r="IJ517" s="56" t="str">
        <f t="shared" si="1671"/>
        <v>-</v>
      </c>
      <c r="IK517" s="56" t="str">
        <f t="shared" si="1533"/>
        <v>-</v>
      </c>
      <c r="IL517" s="56" t="str">
        <f t="shared" si="1534"/>
        <v>-</v>
      </c>
      <c r="IM517" s="56" t="str">
        <f t="shared" si="1535"/>
        <v>-</v>
      </c>
      <c r="IN517" s="56" t="str">
        <f t="shared" si="1536"/>
        <v>-</v>
      </c>
      <c r="IO517" s="56" t="str">
        <f t="shared" si="1537"/>
        <v>-</v>
      </c>
      <c r="IP517" s="56" t="str">
        <f t="shared" si="1538"/>
        <v>-</v>
      </c>
      <c r="IQ517" s="56" t="str">
        <f t="shared" si="1539"/>
        <v>-</v>
      </c>
      <c r="IR517" s="56" t="str">
        <f t="shared" si="1540"/>
        <v>-</v>
      </c>
      <c r="IS517" s="56" t="str">
        <f t="shared" si="1541"/>
        <v>-</v>
      </c>
      <c r="IT517" s="56" t="str">
        <f t="shared" si="1542"/>
        <v>-</v>
      </c>
      <c r="IU517" s="56" t="str">
        <f t="shared" si="1543"/>
        <v>-</v>
      </c>
      <c r="IV517" s="56" t="str">
        <f t="shared" si="1544"/>
        <v>-</v>
      </c>
      <c r="IW517" s="56" t="str">
        <f t="shared" si="1545"/>
        <v>-</v>
      </c>
      <c r="IX517" s="56" t="str">
        <f t="shared" si="1546"/>
        <v>-</v>
      </c>
      <c r="IY517" s="56" t="str">
        <f t="shared" si="1547"/>
        <v>-</v>
      </c>
      <c r="IZ517" s="56" t="str">
        <f t="shared" si="1548"/>
        <v>-</v>
      </c>
      <c r="JA517" s="56" t="str">
        <f t="shared" si="1549"/>
        <v>-</v>
      </c>
      <c r="JB517" s="56" t="str">
        <f t="shared" si="1550"/>
        <v>-</v>
      </c>
      <c r="JC517" s="56" t="str">
        <f t="shared" si="1551"/>
        <v>-</v>
      </c>
      <c r="JD517" s="56" t="str">
        <f t="shared" si="1552"/>
        <v>-</v>
      </c>
      <c r="JE517" s="56" t="str">
        <f t="shared" si="1553"/>
        <v>-</v>
      </c>
      <c r="JF517" s="56" t="str">
        <f t="shared" si="1554"/>
        <v>-</v>
      </c>
      <c r="JG517" s="56" t="str">
        <f t="shared" si="1555"/>
        <v>-</v>
      </c>
      <c r="JH517" s="56" t="str">
        <f t="shared" si="1556"/>
        <v>-</v>
      </c>
      <c r="JI517" s="56" t="str">
        <f t="shared" si="1557"/>
        <v>-</v>
      </c>
      <c r="JJ517" s="56" t="str">
        <f t="shared" si="1558"/>
        <v>-</v>
      </c>
      <c r="JK517" s="56" t="str">
        <f t="shared" si="1559"/>
        <v>-</v>
      </c>
      <c r="JL517" s="56" t="str">
        <f t="shared" si="1560"/>
        <v>-</v>
      </c>
      <c r="JM517" s="56" t="str">
        <f t="shared" si="1561"/>
        <v>-</v>
      </c>
      <c r="JN517" s="56" t="str">
        <f t="shared" si="1562"/>
        <v>-</v>
      </c>
      <c r="JO517" s="56" t="str">
        <f t="shared" si="1563"/>
        <v>-</v>
      </c>
      <c r="JP517" s="56" t="str">
        <f t="shared" si="1564"/>
        <v>-</v>
      </c>
      <c r="JQ517" s="56" t="str">
        <f t="shared" si="1565"/>
        <v>-</v>
      </c>
      <c r="JR517" s="56" t="str">
        <f t="shared" si="1566"/>
        <v>-</v>
      </c>
      <c r="JS517" s="56" t="str">
        <f t="shared" si="1567"/>
        <v>-</v>
      </c>
      <c r="JT517" s="56" t="str">
        <f t="shared" si="1568"/>
        <v>-</v>
      </c>
      <c r="JU517" s="56" t="str">
        <f t="shared" si="1569"/>
        <v>-</v>
      </c>
      <c r="JV517" s="56" t="str">
        <f t="shared" si="1570"/>
        <v>-</v>
      </c>
      <c r="JW517" s="56" t="str">
        <f t="shared" si="1571"/>
        <v>-</v>
      </c>
      <c r="JX517" s="56" t="str">
        <f t="shared" si="1572"/>
        <v>-</v>
      </c>
      <c r="JY517" s="56" t="str">
        <f t="shared" si="1573"/>
        <v>-</v>
      </c>
      <c r="JZ517" s="56" t="str">
        <f t="shared" si="1574"/>
        <v>-</v>
      </c>
      <c r="KA517" s="444" t="s">
        <v>1247</v>
      </c>
      <c r="KB517" s="360">
        <f>IF(ISNUMBER(INDEX($EQ$15:$GK$521,$B517,EO$11)),MAX(KB$14:KB516)+1,0)</f>
        <v>0</v>
      </c>
      <c r="KC517" s="360" t="str">
        <f t="shared" si="1672"/>
        <v/>
      </c>
      <c r="KD517" s="373" t="s">
        <v>2</v>
      </c>
      <c r="KE517" s="215"/>
      <c r="KF517" s="60"/>
      <c r="KG517" s="60"/>
      <c r="KH517" s="60"/>
      <c r="KI517" s="60"/>
      <c r="KJ517" s="60"/>
      <c r="KK517" s="60"/>
      <c r="KL517" s="60"/>
      <c r="KM517" s="60"/>
      <c r="KN517" s="60"/>
      <c r="KO517" s="60"/>
      <c r="KP517" s="60"/>
      <c r="KQ517" s="60"/>
      <c r="KR517" s="60"/>
      <c r="KS517" s="60"/>
      <c r="KT517" s="60"/>
      <c r="KU517" s="60"/>
      <c r="KV517" s="60"/>
      <c r="KW517" s="60"/>
      <c r="KX517" s="60"/>
      <c r="KY517" s="60"/>
      <c r="KZ517" s="283" t="str">
        <f t="shared" si="1575"/>
        <v/>
      </c>
      <c r="LA517" s="26"/>
      <c r="LB517" s="18"/>
      <c r="LC517" s="18"/>
      <c r="LD517" s="18"/>
      <c r="LE517" s="18"/>
      <c r="LF517" s="18"/>
      <c r="LG517" s="18"/>
      <c r="LH517" s="18"/>
      <c r="LI517" s="18"/>
      <c r="LJ517" s="18"/>
      <c r="LK517" s="18"/>
      <c r="LL517" s="18"/>
      <c r="LM517" s="18"/>
      <c r="LN517" s="63"/>
      <c r="LO517" s="251">
        <f t="shared" si="1576"/>
        <v>0</v>
      </c>
      <c r="LP517" s="251">
        <f t="shared" si="1577"/>
        <v>0</v>
      </c>
      <c r="LQ517" s="251">
        <f t="shared" si="1578"/>
        <v>0</v>
      </c>
      <c r="LR517" s="251">
        <f t="shared" si="1579"/>
        <v>0</v>
      </c>
      <c r="LS517" s="251">
        <f t="shared" si="1580"/>
        <v>0</v>
      </c>
      <c r="LT517" s="251">
        <f t="shared" si="1581"/>
        <v>0</v>
      </c>
      <c r="LU517" s="251">
        <f t="shared" si="1582"/>
        <v>0</v>
      </c>
      <c r="LV517" s="251">
        <f t="shared" si="1583"/>
        <v>0</v>
      </c>
      <c r="LW517" s="251">
        <f t="shared" si="1584"/>
        <v>0</v>
      </c>
      <c r="LX517" s="251">
        <f t="shared" si="1585"/>
        <v>0</v>
      </c>
      <c r="LY517" s="251">
        <f t="shared" si="1586"/>
        <v>0</v>
      </c>
      <c r="LZ517" s="251">
        <f t="shared" si="1587"/>
        <v>0</v>
      </c>
      <c r="MA517" s="63" t="str">
        <f t="shared" si="1588"/>
        <v/>
      </c>
      <c r="MB517" s="63" t="str">
        <f t="shared" si="1673"/>
        <v/>
      </c>
      <c r="MC517" s="63">
        <f t="shared" si="1674"/>
        <v>503</v>
      </c>
      <c r="MD517" s="63" t="str">
        <f t="shared" si="1675"/>
        <v/>
      </c>
      <c r="ME517" s="63" t="str">
        <f t="shared" si="1676"/>
        <v/>
      </c>
      <c r="MF517" s="315" t="str">
        <f t="shared" si="1589"/>
        <v/>
      </c>
      <c r="MG517" s="315">
        <f>IF(ISNUMBER(MATCH(EO517,$ME$15:$ME$520,0)),0,MAX(MG$14:MG516)+1)</f>
        <v>0</v>
      </c>
      <c r="MH517" s="315" t="str">
        <f t="shared" si="1590"/>
        <v/>
      </c>
      <c r="MI517" s="369"/>
      <c r="MJ517" s="68"/>
      <c r="MK517" s="18"/>
      <c r="ML517" s="242"/>
      <c r="MM517" s="242"/>
      <c r="MN517" s="59"/>
      <c r="MO517" s="59"/>
      <c r="MP517" s="285"/>
      <c r="MQ517" s="59"/>
      <c r="MR517" s="59"/>
      <c r="MS517" s="285"/>
      <c r="MT517" s="59"/>
      <c r="MU517" s="285"/>
      <c r="MV517" s="59"/>
      <c r="MW517" s="59"/>
      <c r="MX517" s="59"/>
      <c r="MY517" s="59"/>
      <c r="MZ517" s="59"/>
      <c r="NA517" s="59"/>
      <c r="NB517" s="59"/>
      <c r="NC517" s="59"/>
      <c r="ND517" s="59"/>
      <c r="NE517" s="59"/>
      <c r="NF517" s="59"/>
      <c r="NG517" s="59"/>
      <c r="NH517" s="59"/>
      <c r="NI517" s="59"/>
      <c r="NJ517" s="59"/>
      <c r="NK517" s="59"/>
      <c r="NL517" s="454"/>
      <c r="NM517" s="454"/>
      <c r="NN517" s="59"/>
      <c r="NO517" s="18"/>
      <c r="NP517" s="18"/>
      <c r="NQ517" s="18"/>
      <c r="NR517" s="18"/>
      <c r="NS517" s="18"/>
      <c r="NT517" s="18"/>
      <c r="NU517" s="18"/>
      <c r="NV517" s="18"/>
      <c r="NW517" s="18"/>
      <c r="NX517" s="18"/>
      <c r="NY517" s="18"/>
      <c r="NZ517" s="18"/>
      <c r="OA517" s="18"/>
      <c r="OB517" s="18"/>
      <c r="OC517" s="18"/>
      <c r="OZ517" s="59"/>
      <c r="PA517" s="251" t="str">
        <f t="shared" si="1591"/>
        <v/>
      </c>
      <c r="PB517" s="251" t="str">
        <f t="shared" si="1592"/>
        <v/>
      </c>
      <c r="PC517" s="251" t="str">
        <f t="shared" si="1593"/>
        <v/>
      </c>
      <c r="PD517" s="251" t="str">
        <f t="shared" si="1594"/>
        <v/>
      </c>
      <c r="PE517" s="251" t="str">
        <f t="shared" si="1595"/>
        <v/>
      </c>
      <c r="PF517" s="251" t="str">
        <f t="shared" si="1596"/>
        <v/>
      </c>
      <c r="PG517" s="251" t="str">
        <f t="shared" si="1597"/>
        <v/>
      </c>
      <c r="PH517" s="251" t="str">
        <f t="shared" si="1598"/>
        <v/>
      </c>
      <c r="PI517" s="251" t="str">
        <f t="shared" si="1599"/>
        <v/>
      </c>
      <c r="PJ517" s="251" t="str">
        <f t="shared" si="1600"/>
        <v/>
      </c>
      <c r="PK517" s="251" t="str">
        <f t="shared" si="1601"/>
        <v/>
      </c>
      <c r="PL517" s="251" t="str">
        <f t="shared" si="1602"/>
        <v/>
      </c>
      <c r="PM517" s="251" t="str">
        <f t="shared" si="1603"/>
        <v/>
      </c>
      <c r="PN517" s="251" t="str">
        <f t="shared" si="1604"/>
        <v/>
      </c>
      <c r="PO517" s="251" t="str">
        <f t="shared" si="1605"/>
        <v/>
      </c>
      <c r="PP517" s="251" t="str">
        <f t="shared" si="1606"/>
        <v/>
      </c>
      <c r="PQ517" s="251" t="str">
        <f t="shared" si="1607"/>
        <v/>
      </c>
      <c r="PR517" s="251" t="str">
        <f t="shared" si="1608"/>
        <v/>
      </c>
      <c r="PS517" s="251" t="str">
        <f t="shared" si="1609"/>
        <v/>
      </c>
      <c r="PT517" s="251" t="str">
        <f t="shared" si="1610"/>
        <v/>
      </c>
      <c r="PU517" s="251" t="str">
        <f t="shared" si="1611"/>
        <v/>
      </c>
      <c r="PV517" s="251" t="str">
        <f t="shared" si="1612"/>
        <v/>
      </c>
      <c r="PW517" s="251" t="str">
        <f t="shared" si="1613"/>
        <v/>
      </c>
      <c r="PX517" s="251" t="str">
        <f t="shared" si="1614"/>
        <v/>
      </c>
      <c r="PY517" s="251" t="str">
        <f t="shared" si="1615"/>
        <v/>
      </c>
      <c r="PZ517" s="251" t="str">
        <f t="shared" si="1616"/>
        <v/>
      </c>
      <c r="QA517" s="251" t="str">
        <f t="shared" si="1617"/>
        <v/>
      </c>
      <c r="QB517" s="251" t="str">
        <f t="shared" si="1618"/>
        <v/>
      </c>
      <c r="QC517" s="251" t="str">
        <f t="shared" si="1619"/>
        <v/>
      </c>
      <c r="QD517" s="251" t="str">
        <f t="shared" si="1620"/>
        <v/>
      </c>
      <c r="QE517" s="251" t="str">
        <f t="shared" si="1621"/>
        <v/>
      </c>
      <c r="QF517" s="63">
        <f t="shared" si="1622"/>
        <v>0</v>
      </c>
      <c r="QG517" s="59"/>
      <c r="QH517" s="59"/>
      <c r="QI517" s="59"/>
      <c r="QJ517" s="59"/>
      <c r="QK517" s="59"/>
      <c r="QL517" s="59"/>
      <c r="QM517" s="59"/>
      <c r="QN517" s="59"/>
    </row>
    <row r="518" spans="1:456" ht="6.75" customHeight="1" x14ac:dyDescent="0.25">
      <c r="A518" s="68"/>
      <c r="B518" s="389" t="str">
        <f t="shared" si="1484"/>
        <v/>
      </c>
      <c r="C518" s="188"/>
      <c r="D518" s="188"/>
      <c r="E518" s="59"/>
      <c r="F518" s="229"/>
      <c r="G518" s="295"/>
      <c r="H518" s="295"/>
      <c r="I518" s="229"/>
      <c r="J518" s="295"/>
      <c r="K518" s="295"/>
      <c r="L518" s="229"/>
      <c r="M518" s="295"/>
      <c r="N518" s="295"/>
      <c r="O518" s="229"/>
      <c r="P518" s="295"/>
      <c r="Q518" s="295"/>
      <c r="R518" s="229"/>
      <c r="S518" s="230"/>
      <c r="T518" s="231"/>
      <c r="U518" s="229"/>
      <c r="V518" s="230"/>
      <c r="W518" s="231"/>
      <c r="X518" s="229"/>
      <c r="Y518" s="230"/>
      <c r="Z518" s="231"/>
      <c r="AA518" s="229"/>
      <c r="AB518" s="295"/>
      <c r="AC518" s="295"/>
      <c r="AD518" s="229"/>
      <c r="AE518" s="295"/>
      <c r="AF518" s="295"/>
      <c r="AG518" s="229"/>
      <c r="AH518" s="295"/>
      <c r="AI518" s="295"/>
      <c r="AJ518" s="229"/>
      <c r="AK518" s="295"/>
      <c r="AL518" s="295"/>
      <c r="AM518" s="229"/>
      <c r="AN518" s="295"/>
      <c r="AO518" s="295"/>
      <c r="AP518" s="243"/>
      <c r="AQ518" s="295"/>
      <c r="AR518" s="290"/>
      <c r="AS518" s="243"/>
      <c r="AT518" s="295"/>
      <c r="AU518" s="290"/>
      <c r="AV518" s="229"/>
      <c r="AW518" s="230"/>
      <c r="AX518" s="231"/>
      <c r="AY518" s="229"/>
      <c r="AZ518" s="230"/>
      <c r="BA518" s="231"/>
      <c r="BB518" s="229"/>
      <c r="BC518" s="230"/>
      <c r="BD518" s="231"/>
      <c r="BE518" s="229"/>
      <c r="BF518" s="230"/>
      <c r="BG518" s="231"/>
      <c r="BH518" s="229"/>
      <c r="BI518" s="230"/>
      <c r="BJ518" s="231"/>
      <c r="BK518" s="243"/>
      <c r="BL518" s="230"/>
      <c r="BM518" s="231"/>
      <c r="BN518" s="243"/>
      <c r="BO518" s="230"/>
      <c r="BP518" s="231"/>
      <c r="BQ518" s="229"/>
      <c r="BR518" s="230"/>
      <c r="BS518" s="231"/>
      <c r="BT518" s="229"/>
      <c r="BU518" s="230"/>
      <c r="BV518" s="231"/>
      <c r="BW518" s="229"/>
      <c r="BX518" s="230"/>
      <c r="BY518" s="231"/>
      <c r="BZ518" s="229"/>
      <c r="CA518" s="230"/>
      <c r="CB518" s="231"/>
      <c r="CC518" s="229"/>
      <c r="CD518" s="230"/>
      <c r="CE518" s="231"/>
      <c r="CF518" s="331"/>
      <c r="CG518" s="332"/>
      <c r="CH518" s="385"/>
      <c r="CI518" s="331"/>
      <c r="CJ518" s="332"/>
      <c r="CK518" s="385"/>
      <c r="CL518" s="243"/>
      <c r="CM518" s="230"/>
      <c r="CN518" s="354"/>
      <c r="CO518" s="243"/>
      <c r="CP518" s="230"/>
      <c r="CQ518" s="231"/>
      <c r="CR518" s="331"/>
      <c r="CS518" s="332"/>
      <c r="CT518" s="333"/>
      <c r="CU518" s="229"/>
      <c r="CV518" s="230"/>
      <c r="CW518" s="231"/>
      <c r="CX518" s="331"/>
      <c r="CY518" s="332"/>
      <c r="CZ518" s="333"/>
      <c r="DA518" s="331"/>
      <c r="DB518" s="332"/>
      <c r="DC518" s="333"/>
      <c r="DD518" s="331"/>
      <c r="DE518" s="332"/>
      <c r="DF518" s="333"/>
      <c r="DG518" s="331"/>
      <c r="DH518" s="332"/>
      <c r="DI518" s="333"/>
      <c r="DJ518" s="229"/>
      <c r="DK518" s="230"/>
      <c r="DL518" s="231"/>
      <c r="DM518" s="229"/>
      <c r="DN518" s="230"/>
      <c r="DO518" s="231"/>
      <c r="DP518" s="331"/>
      <c r="DQ518" s="332"/>
      <c r="DR518" s="333"/>
      <c r="DS518" s="331"/>
      <c r="DT518" s="332"/>
      <c r="DU518" s="333"/>
      <c r="DV518" s="331"/>
      <c r="DW518" s="332"/>
      <c r="DX518" s="333"/>
      <c r="DY518" s="331"/>
      <c r="DZ518" s="332"/>
      <c r="EA518" s="333"/>
      <c r="EB518" s="331"/>
      <c r="EC518" s="332"/>
      <c r="ED518" s="333"/>
      <c r="EE518" s="331"/>
      <c r="EF518" s="332"/>
      <c r="EG518" s="333"/>
      <c r="EH518" s="229"/>
      <c r="EI518" s="230"/>
      <c r="EJ518" s="231"/>
      <c r="EK518" s="229"/>
      <c r="EL518" s="230"/>
      <c r="EM518" s="231"/>
      <c r="EN518" s="244"/>
      <c r="EO518" s="269" t="str">
        <f t="shared" si="1485"/>
        <v/>
      </c>
      <c r="EP518" s="444" t="s">
        <v>1247</v>
      </c>
      <c r="EQ518" s="360" t="str">
        <f t="shared" si="1623"/>
        <v/>
      </c>
      <c r="ER518" s="360" t="str">
        <f t="shared" si="1624"/>
        <v/>
      </c>
      <c r="ES518" s="360" t="str">
        <f t="shared" si="1625"/>
        <v/>
      </c>
      <c r="ET518" s="360" t="str">
        <f t="shared" si="1626"/>
        <v/>
      </c>
      <c r="EU518" s="360" t="str">
        <f t="shared" si="1627"/>
        <v/>
      </c>
      <c r="EV518" s="360" t="str">
        <f t="shared" si="1628"/>
        <v/>
      </c>
      <c r="EW518" s="360" t="str">
        <f t="shared" si="1629"/>
        <v/>
      </c>
      <c r="EX518" s="360" t="str">
        <f t="shared" si="1630"/>
        <v/>
      </c>
      <c r="EY518" s="360" t="str">
        <f t="shared" si="1631"/>
        <v/>
      </c>
      <c r="EZ518" s="360" t="str">
        <f t="shared" si="1632"/>
        <v/>
      </c>
      <c r="FA518" s="360" t="str">
        <f t="shared" si="1633"/>
        <v/>
      </c>
      <c r="FB518" s="360" t="str">
        <f t="shared" si="1634"/>
        <v/>
      </c>
      <c r="FC518" s="360" t="str">
        <f t="shared" si="1635"/>
        <v/>
      </c>
      <c r="FD518" s="360" t="str">
        <f t="shared" si="1636"/>
        <v/>
      </c>
      <c r="FE518" s="360" t="str">
        <f t="shared" si="1637"/>
        <v/>
      </c>
      <c r="FF518" s="360" t="str">
        <f t="shared" si="1638"/>
        <v/>
      </c>
      <c r="FG518" s="360" t="str">
        <f t="shared" si="1639"/>
        <v/>
      </c>
      <c r="FH518" s="360" t="str">
        <f t="shared" si="1640"/>
        <v/>
      </c>
      <c r="FI518" s="360" t="str">
        <f t="shared" si="1641"/>
        <v/>
      </c>
      <c r="FJ518" s="360" t="str">
        <f t="shared" si="1642"/>
        <v/>
      </c>
      <c r="FK518" s="360" t="str">
        <f t="shared" si="1643"/>
        <v/>
      </c>
      <c r="FL518" s="360" t="str">
        <f t="shared" si="1644"/>
        <v/>
      </c>
      <c r="FM518" s="360" t="str">
        <f t="shared" si="1645"/>
        <v/>
      </c>
      <c r="FN518" s="360" t="str">
        <f t="shared" si="1646"/>
        <v/>
      </c>
      <c r="FO518" s="360" t="str">
        <f t="shared" si="1647"/>
        <v/>
      </c>
      <c r="FP518" s="360" t="str">
        <f t="shared" si="1648"/>
        <v/>
      </c>
      <c r="FQ518" s="360" t="str">
        <f t="shared" si="1649"/>
        <v/>
      </c>
      <c r="FR518" s="360" t="str">
        <f t="shared" si="1650"/>
        <v/>
      </c>
      <c r="FS518" s="360" t="str">
        <f t="shared" si="1651"/>
        <v/>
      </c>
      <c r="FT518" s="360" t="str">
        <f t="shared" si="1486"/>
        <v/>
      </c>
      <c r="FU518" s="360" t="str">
        <f t="shared" si="1652"/>
        <v/>
      </c>
      <c r="FV518" s="360" t="str">
        <f t="shared" si="1653"/>
        <v/>
      </c>
      <c r="FW518" s="360" t="str">
        <f t="shared" si="1654"/>
        <v/>
      </c>
      <c r="FX518" s="360" t="str">
        <f t="shared" si="1655"/>
        <v/>
      </c>
      <c r="FY518" s="360" t="str">
        <f t="shared" si="1656"/>
        <v/>
      </c>
      <c r="FZ518" s="360" t="str">
        <f t="shared" si="1657"/>
        <v/>
      </c>
      <c r="GA518" s="360" t="str">
        <f t="shared" si="1658"/>
        <v/>
      </c>
      <c r="GB518" s="360" t="str">
        <f t="shared" si="1659"/>
        <v/>
      </c>
      <c r="GC518" s="360" t="str">
        <f t="shared" si="1660"/>
        <v/>
      </c>
      <c r="GD518" s="360" t="str">
        <f t="shared" si="1661"/>
        <v/>
      </c>
      <c r="GE518" s="360" t="str">
        <f t="shared" si="1662"/>
        <v/>
      </c>
      <c r="GF518" s="360" t="str">
        <f t="shared" si="1663"/>
        <v/>
      </c>
      <c r="GG518" s="360" t="str">
        <f t="shared" si="1664"/>
        <v/>
      </c>
      <c r="GH518" s="360" t="str">
        <f t="shared" si="1665"/>
        <v/>
      </c>
      <c r="GI518" s="360" t="str">
        <f t="shared" si="1666"/>
        <v/>
      </c>
      <c r="GJ518" s="360" t="str">
        <f t="shared" si="1667"/>
        <v/>
      </c>
      <c r="GK518" s="444" t="s">
        <v>1247</v>
      </c>
      <c r="GL518" s="361" t="str">
        <f t="shared" si="1487"/>
        <v>-</v>
      </c>
      <c r="GM518" s="361" t="str">
        <f t="shared" si="1488"/>
        <v>-</v>
      </c>
      <c r="GN518" s="361" t="str">
        <f t="shared" si="1489"/>
        <v>-</v>
      </c>
      <c r="GO518" s="361" t="str">
        <f t="shared" si="1490"/>
        <v>-</v>
      </c>
      <c r="GP518" s="361" t="str">
        <f t="shared" si="1491"/>
        <v>-</v>
      </c>
      <c r="GQ518" s="361" t="str">
        <f t="shared" si="1492"/>
        <v>-</v>
      </c>
      <c r="GR518" s="361" t="str">
        <f t="shared" si="1493"/>
        <v>-</v>
      </c>
      <c r="GS518" s="361" t="str">
        <f t="shared" si="1494"/>
        <v>-</v>
      </c>
      <c r="GT518" s="361" t="str">
        <f t="shared" si="1495"/>
        <v>-</v>
      </c>
      <c r="GU518" s="361" t="str">
        <f t="shared" si="1496"/>
        <v>-</v>
      </c>
      <c r="GV518" s="361" t="str">
        <f t="shared" si="1497"/>
        <v>-</v>
      </c>
      <c r="GW518" s="361" t="str">
        <f t="shared" si="1498"/>
        <v>-</v>
      </c>
      <c r="GX518" s="361" t="str">
        <f t="shared" si="1499"/>
        <v>-</v>
      </c>
      <c r="GY518" s="361" t="str">
        <f t="shared" si="1500"/>
        <v>-</v>
      </c>
      <c r="GZ518" s="361" t="str">
        <f t="shared" si="1501"/>
        <v>-</v>
      </c>
      <c r="HA518" s="361" t="str">
        <f t="shared" si="1502"/>
        <v>-</v>
      </c>
      <c r="HB518" s="361" t="str">
        <f t="shared" si="1503"/>
        <v>-</v>
      </c>
      <c r="HC518" s="361" t="str">
        <f t="shared" si="1504"/>
        <v>-</v>
      </c>
      <c r="HD518" s="361" t="str">
        <f t="shared" si="1505"/>
        <v>-</v>
      </c>
      <c r="HE518" s="361" t="str">
        <f t="shared" si="1506"/>
        <v>-</v>
      </c>
      <c r="HF518" s="361" t="str">
        <f t="shared" si="1507"/>
        <v>-</v>
      </c>
      <c r="HG518" s="361" t="str">
        <f t="shared" si="1508"/>
        <v>-</v>
      </c>
      <c r="HH518" s="361" t="str">
        <f t="shared" si="1509"/>
        <v>-</v>
      </c>
      <c r="HI518" s="361" t="str">
        <f t="shared" si="1510"/>
        <v>-</v>
      </c>
      <c r="HJ518" s="361" t="str">
        <f t="shared" si="1511"/>
        <v>-</v>
      </c>
      <c r="HK518" s="361" t="str">
        <f t="shared" si="1512"/>
        <v>-</v>
      </c>
      <c r="HL518" s="361" t="str">
        <f t="shared" si="1513"/>
        <v>-</v>
      </c>
      <c r="HM518" s="361" t="str">
        <f t="shared" si="1514"/>
        <v>-</v>
      </c>
      <c r="HN518" s="361" t="str">
        <f t="shared" si="1515"/>
        <v>-</v>
      </c>
      <c r="HO518" s="361" t="str">
        <f t="shared" si="1516"/>
        <v>-</v>
      </c>
      <c r="HP518" s="361" t="str">
        <f t="shared" si="1517"/>
        <v>-</v>
      </c>
      <c r="HQ518" s="361" t="str">
        <f t="shared" si="1518"/>
        <v>-</v>
      </c>
      <c r="HR518" s="361" t="str">
        <f t="shared" si="1519"/>
        <v>-</v>
      </c>
      <c r="HS518" s="361" t="str">
        <f t="shared" si="1520"/>
        <v>-</v>
      </c>
      <c r="HT518" s="361" t="str">
        <f t="shared" si="1521"/>
        <v>-</v>
      </c>
      <c r="HU518" s="361" t="str">
        <f t="shared" si="1522"/>
        <v>-</v>
      </c>
      <c r="HV518" s="361" t="str">
        <f t="shared" si="1523"/>
        <v>-</v>
      </c>
      <c r="HW518" s="361" t="str">
        <f t="shared" si="1524"/>
        <v>-</v>
      </c>
      <c r="HX518" s="361" t="str">
        <f t="shared" si="1525"/>
        <v>-</v>
      </c>
      <c r="HY518" s="361" t="str">
        <f t="shared" si="1526"/>
        <v>-</v>
      </c>
      <c r="HZ518" s="361" t="str">
        <f t="shared" si="1527"/>
        <v>-</v>
      </c>
      <c r="IA518" s="361" t="str">
        <f t="shared" si="1528"/>
        <v>-</v>
      </c>
      <c r="IB518" s="361" t="str">
        <f t="shared" si="1529"/>
        <v>-</v>
      </c>
      <c r="IC518" s="361" t="str">
        <f t="shared" si="1530"/>
        <v>-</v>
      </c>
      <c r="ID518" s="361" t="str">
        <f t="shared" si="1531"/>
        <v>-</v>
      </c>
      <c r="IE518" s="361" t="str">
        <f t="shared" si="1532"/>
        <v>-</v>
      </c>
      <c r="IF518" s="444" t="s">
        <v>1247</v>
      </c>
      <c r="IG518" s="56" t="str">
        <f t="shared" si="1668"/>
        <v>-</v>
      </c>
      <c r="IH518" s="56" t="str">
        <f t="shared" si="1669"/>
        <v>-</v>
      </c>
      <c r="II518" s="56" t="str">
        <f t="shared" si="1670"/>
        <v>-</v>
      </c>
      <c r="IJ518" s="56" t="str">
        <f t="shared" si="1671"/>
        <v>-</v>
      </c>
      <c r="IK518" s="56" t="str">
        <f t="shared" si="1533"/>
        <v>-</v>
      </c>
      <c r="IL518" s="56" t="str">
        <f t="shared" si="1534"/>
        <v>-</v>
      </c>
      <c r="IM518" s="56" t="str">
        <f t="shared" si="1535"/>
        <v>-</v>
      </c>
      <c r="IN518" s="56" t="str">
        <f t="shared" si="1536"/>
        <v>-</v>
      </c>
      <c r="IO518" s="56" t="str">
        <f t="shared" si="1537"/>
        <v>-</v>
      </c>
      <c r="IP518" s="56" t="str">
        <f t="shared" si="1538"/>
        <v>-</v>
      </c>
      <c r="IQ518" s="56" t="str">
        <f t="shared" si="1539"/>
        <v>-</v>
      </c>
      <c r="IR518" s="56" t="str">
        <f t="shared" si="1540"/>
        <v>-</v>
      </c>
      <c r="IS518" s="56" t="str">
        <f t="shared" si="1541"/>
        <v>-</v>
      </c>
      <c r="IT518" s="56" t="str">
        <f t="shared" si="1542"/>
        <v>-</v>
      </c>
      <c r="IU518" s="56" t="str">
        <f t="shared" si="1543"/>
        <v>-</v>
      </c>
      <c r="IV518" s="56" t="str">
        <f t="shared" si="1544"/>
        <v>-</v>
      </c>
      <c r="IW518" s="56" t="str">
        <f t="shared" si="1545"/>
        <v>-</v>
      </c>
      <c r="IX518" s="56" t="str">
        <f t="shared" si="1546"/>
        <v>-</v>
      </c>
      <c r="IY518" s="56" t="str">
        <f t="shared" si="1547"/>
        <v>-</v>
      </c>
      <c r="IZ518" s="56" t="str">
        <f t="shared" si="1548"/>
        <v>-</v>
      </c>
      <c r="JA518" s="56" t="str">
        <f t="shared" si="1549"/>
        <v>-</v>
      </c>
      <c r="JB518" s="56" t="str">
        <f t="shared" si="1550"/>
        <v>-</v>
      </c>
      <c r="JC518" s="56" t="str">
        <f t="shared" si="1551"/>
        <v>-</v>
      </c>
      <c r="JD518" s="56" t="str">
        <f t="shared" si="1552"/>
        <v>-</v>
      </c>
      <c r="JE518" s="56" t="str">
        <f t="shared" si="1553"/>
        <v>-</v>
      </c>
      <c r="JF518" s="56" t="str">
        <f t="shared" si="1554"/>
        <v>-</v>
      </c>
      <c r="JG518" s="56" t="str">
        <f t="shared" si="1555"/>
        <v>-</v>
      </c>
      <c r="JH518" s="56" t="str">
        <f t="shared" si="1556"/>
        <v>-</v>
      </c>
      <c r="JI518" s="56" t="str">
        <f t="shared" si="1557"/>
        <v>-</v>
      </c>
      <c r="JJ518" s="56" t="str">
        <f t="shared" si="1558"/>
        <v>-</v>
      </c>
      <c r="JK518" s="56" t="str">
        <f t="shared" si="1559"/>
        <v>-</v>
      </c>
      <c r="JL518" s="56" t="str">
        <f t="shared" si="1560"/>
        <v>-</v>
      </c>
      <c r="JM518" s="56" t="str">
        <f t="shared" si="1561"/>
        <v>-</v>
      </c>
      <c r="JN518" s="56" t="str">
        <f t="shared" si="1562"/>
        <v>-</v>
      </c>
      <c r="JO518" s="56" t="str">
        <f t="shared" si="1563"/>
        <v>-</v>
      </c>
      <c r="JP518" s="56" t="str">
        <f t="shared" si="1564"/>
        <v>-</v>
      </c>
      <c r="JQ518" s="56" t="str">
        <f t="shared" si="1565"/>
        <v>-</v>
      </c>
      <c r="JR518" s="56" t="str">
        <f t="shared" si="1566"/>
        <v>-</v>
      </c>
      <c r="JS518" s="56" t="str">
        <f t="shared" si="1567"/>
        <v>-</v>
      </c>
      <c r="JT518" s="56" t="str">
        <f t="shared" si="1568"/>
        <v>-</v>
      </c>
      <c r="JU518" s="56" t="str">
        <f t="shared" si="1569"/>
        <v>-</v>
      </c>
      <c r="JV518" s="56" t="str">
        <f t="shared" si="1570"/>
        <v>-</v>
      </c>
      <c r="JW518" s="56" t="str">
        <f t="shared" si="1571"/>
        <v>-</v>
      </c>
      <c r="JX518" s="56" t="str">
        <f t="shared" si="1572"/>
        <v>-</v>
      </c>
      <c r="JY518" s="56" t="str">
        <f t="shared" si="1573"/>
        <v>-</v>
      </c>
      <c r="JZ518" s="56" t="str">
        <f t="shared" si="1574"/>
        <v>-</v>
      </c>
      <c r="KA518" s="444" t="s">
        <v>1247</v>
      </c>
      <c r="KB518" s="360">
        <f>IF(ISNUMBER(INDEX($EQ$15:$GK$521,$B518,EO$11)),MAX(KB$14:KB517)+1,0)</f>
        <v>0</v>
      </c>
      <c r="KC518" s="360" t="str">
        <f t="shared" si="1672"/>
        <v/>
      </c>
      <c r="KD518" s="373" t="s">
        <v>2</v>
      </c>
      <c r="KE518" s="215"/>
      <c r="KF518" s="60"/>
      <c r="KG518" s="60"/>
      <c r="KH518" s="60"/>
      <c r="KI518" s="60"/>
      <c r="KJ518" s="60"/>
      <c r="KK518" s="60"/>
      <c r="KL518" s="60"/>
      <c r="KM518" s="60"/>
      <c r="KN518" s="60"/>
      <c r="KO518" s="60"/>
      <c r="KP518" s="60"/>
      <c r="KQ518" s="60"/>
      <c r="KR518" s="60"/>
      <c r="KS518" s="60"/>
      <c r="KT518" s="60"/>
      <c r="KU518" s="60"/>
      <c r="KV518" s="60"/>
      <c r="KW518" s="60"/>
      <c r="KX518" s="60"/>
      <c r="KY518" s="60"/>
      <c r="KZ518" s="283" t="str">
        <f t="shared" si="1575"/>
        <v/>
      </c>
      <c r="LA518" s="26"/>
      <c r="LB518" s="18"/>
      <c r="LC518" s="18"/>
      <c r="LD518" s="18"/>
      <c r="LE518" s="18"/>
      <c r="LF518" s="18"/>
      <c r="LG518" s="18"/>
      <c r="LH518" s="18"/>
      <c r="LI518" s="18"/>
      <c r="LJ518" s="18"/>
      <c r="LK518" s="18"/>
      <c r="LL518" s="18"/>
      <c r="LM518" s="18"/>
      <c r="LN518" s="63"/>
      <c r="LO518" s="251">
        <f t="shared" si="1576"/>
        <v>0</v>
      </c>
      <c r="LP518" s="251">
        <f t="shared" si="1577"/>
        <v>0</v>
      </c>
      <c r="LQ518" s="251">
        <f t="shared" si="1578"/>
        <v>0</v>
      </c>
      <c r="LR518" s="251">
        <f t="shared" si="1579"/>
        <v>0</v>
      </c>
      <c r="LS518" s="251">
        <f t="shared" si="1580"/>
        <v>0</v>
      </c>
      <c r="LT518" s="251">
        <f t="shared" si="1581"/>
        <v>0</v>
      </c>
      <c r="LU518" s="251">
        <f t="shared" si="1582"/>
        <v>0</v>
      </c>
      <c r="LV518" s="251">
        <f t="shared" si="1583"/>
        <v>0</v>
      </c>
      <c r="LW518" s="251">
        <f t="shared" si="1584"/>
        <v>0</v>
      </c>
      <c r="LX518" s="251">
        <f t="shared" si="1585"/>
        <v>0</v>
      </c>
      <c r="LY518" s="251">
        <f t="shared" si="1586"/>
        <v>0</v>
      </c>
      <c r="LZ518" s="251">
        <f t="shared" si="1587"/>
        <v>0</v>
      </c>
      <c r="MA518" s="63" t="str">
        <f t="shared" si="1588"/>
        <v/>
      </c>
      <c r="MB518" s="63" t="str">
        <f t="shared" si="1673"/>
        <v/>
      </c>
      <c r="MC518" s="63">
        <f t="shared" si="1674"/>
        <v>504</v>
      </c>
      <c r="MD518" s="63" t="str">
        <f t="shared" si="1675"/>
        <v/>
      </c>
      <c r="ME518" s="63" t="str">
        <f t="shared" si="1676"/>
        <v/>
      </c>
      <c r="MF518" s="315" t="str">
        <f t="shared" si="1589"/>
        <v/>
      </c>
      <c r="MG518" s="315">
        <f>IF(ISNUMBER(MATCH(EO518,$ME$15:$ME$520,0)),0,MAX(MG$14:MG517)+1)</f>
        <v>0</v>
      </c>
      <c r="MH518" s="315" t="str">
        <f t="shared" si="1590"/>
        <v/>
      </c>
      <c r="MI518" s="369"/>
      <c r="MJ518" s="68"/>
      <c r="MK518" s="18"/>
      <c r="ML518" s="242"/>
      <c r="MM518" s="242"/>
      <c r="MN518" s="59"/>
      <c r="MO518" s="59"/>
      <c r="MP518" s="285"/>
      <c r="MQ518" s="59"/>
      <c r="MR518" s="59"/>
      <c r="MS518" s="285"/>
      <c r="MT518" s="59"/>
      <c r="MU518" s="285"/>
      <c r="MV518" s="59"/>
      <c r="MW518" s="59"/>
      <c r="MX518" s="59"/>
      <c r="MY518" s="59"/>
      <c r="MZ518" s="59"/>
      <c r="NA518" s="59"/>
      <c r="NB518" s="59"/>
      <c r="NC518" s="59"/>
      <c r="ND518" s="59"/>
      <c r="NE518" s="59"/>
      <c r="NF518" s="59"/>
      <c r="NG518" s="59"/>
      <c r="NH518" s="59"/>
      <c r="NI518" s="59"/>
      <c r="NJ518" s="59"/>
      <c r="NK518" s="59"/>
      <c r="NL518" s="454"/>
      <c r="NM518" s="454"/>
      <c r="NN518" s="59"/>
      <c r="NO518" s="18"/>
      <c r="NP518" s="18"/>
      <c r="NQ518" s="18"/>
      <c r="NR518" s="18"/>
      <c r="NS518" s="18"/>
      <c r="NT518" s="18"/>
      <c r="NU518" s="18"/>
      <c r="NV518" s="18"/>
      <c r="NW518" s="18"/>
      <c r="NX518" s="18"/>
      <c r="NY518" s="18"/>
      <c r="NZ518" s="18"/>
      <c r="OA518" s="18"/>
      <c r="OB518" s="18"/>
      <c r="OC518" s="18"/>
      <c r="OZ518" s="59"/>
      <c r="PA518" s="251" t="str">
        <f t="shared" si="1591"/>
        <v/>
      </c>
      <c r="PB518" s="251" t="str">
        <f t="shared" si="1592"/>
        <v/>
      </c>
      <c r="PC518" s="251" t="str">
        <f t="shared" si="1593"/>
        <v/>
      </c>
      <c r="PD518" s="251" t="str">
        <f t="shared" si="1594"/>
        <v/>
      </c>
      <c r="PE518" s="251" t="str">
        <f t="shared" si="1595"/>
        <v/>
      </c>
      <c r="PF518" s="251" t="str">
        <f t="shared" si="1596"/>
        <v/>
      </c>
      <c r="PG518" s="251" t="str">
        <f t="shared" si="1597"/>
        <v/>
      </c>
      <c r="PH518" s="251" t="str">
        <f t="shared" si="1598"/>
        <v/>
      </c>
      <c r="PI518" s="251" t="str">
        <f t="shared" si="1599"/>
        <v/>
      </c>
      <c r="PJ518" s="251" t="str">
        <f t="shared" si="1600"/>
        <v/>
      </c>
      <c r="PK518" s="251" t="str">
        <f t="shared" si="1601"/>
        <v/>
      </c>
      <c r="PL518" s="251" t="str">
        <f t="shared" si="1602"/>
        <v/>
      </c>
      <c r="PM518" s="251" t="str">
        <f t="shared" si="1603"/>
        <v/>
      </c>
      <c r="PN518" s="251" t="str">
        <f t="shared" si="1604"/>
        <v/>
      </c>
      <c r="PO518" s="251" t="str">
        <f t="shared" si="1605"/>
        <v/>
      </c>
      <c r="PP518" s="251" t="str">
        <f t="shared" si="1606"/>
        <v/>
      </c>
      <c r="PQ518" s="251" t="str">
        <f t="shared" si="1607"/>
        <v/>
      </c>
      <c r="PR518" s="251" t="str">
        <f t="shared" si="1608"/>
        <v/>
      </c>
      <c r="PS518" s="251" t="str">
        <f t="shared" si="1609"/>
        <v/>
      </c>
      <c r="PT518" s="251" t="str">
        <f t="shared" si="1610"/>
        <v/>
      </c>
      <c r="PU518" s="251" t="str">
        <f t="shared" si="1611"/>
        <v/>
      </c>
      <c r="PV518" s="251" t="str">
        <f t="shared" si="1612"/>
        <v/>
      </c>
      <c r="PW518" s="251" t="str">
        <f t="shared" si="1613"/>
        <v/>
      </c>
      <c r="PX518" s="251" t="str">
        <f t="shared" si="1614"/>
        <v/>
      </c>
      <c r="PY518" s="251" t="str">
        <f t="shared" si="1615"/>
        <v/>
      </c>
      <c r="PZ518" s="251" t="str">
        <f t="shared" si="1616"/>
        <v/>
      </c>
      <c r="QA518" s="251" t="str">
        <f t="shared" si="1617"/>
        <v/>
      </c>
      <c r="QB518" s="251" t="str">
        <f t="shared" si="1618"/>
        <v/>
      </c>
      <c r="QC518" s="251" t="str">
        <f t="shared" si="1619"/>
        <v/>
      </c>
      <c r="QD518" s="251" t="str">
        <f t="shared" si="1620"/>
        <v/>
      </c>
      <c r="QE518" s="251" t="str">
        <f t="shared" si="1621"/>
        <v/>
      </c>
      <c r="QF518" s="63">
        <f t="shared" si="1622"/>
        <v>0</v>
      </c>
      <c r="QG518" s="59"/>
      <c r="QH518" s="59"/>
      <c r="QI518" s="59"/>
      <c r="QJ518" s="59"/>
      <c r="QK518" s="59"/>
      <c r="QL518" s="59"/>
      <c r="QM518" s="59"/>
      <c r="QN518" s="59"/>
    </row>
    <row r="519" spans="1:456" ht="6.75" customHeight="1" x14ac:dyDescent="0.25">
      <c r="A519" s="68"/>
      <c r="B519" s="389" t="str">
        <f t="shared" si="1484"/>
        <v/>
      </c>
      <c r="C519" s="188"/>
      <c r="D519" s="188"/>
      <c r="E519" s="59"/>
      <c r="F519" s="229"/>
      <c r="G519" s="295"/>
      <c r="H519" s="295"/>
      <c r="I519" s="229"/>
      <c r="J519" s="295"/>
      <c r="K519" s="295"/>
      <c r="L519" s="229"/>
      <c r="M519" s="295"/>
      <c r="N519" s="295"/>
      <c r="O519" s="229"/>
      <c r="P519" s="295"/>
      <c r="Q519" s="295"/>
      <c r="R519" s="229"/>
      <c r="S519" s="230"/>
      <c r="T519" s="231"/>
      <c r="U519" s="229"/>
      <c r="V519" s="230"/>
      <c r="W519" s="231"/>
      <c r="X519" s="229"/>
      <c r="Y519" s="230"/>
      <c r="Z519" s="231"/>
      <c r="AA519" s="229"/>
      <c r="AB519" s="295"/>
      <c r="AC519" s="295"/>
      <c r="AD519" s="229"/>
      <c r="AE519" s="295"/>
      <c r="AF519" s="295"/>
      <c r="AG519" s="229"/>
      <c r="AH519" s="295"/>
      <c r="AI519" s="295"/>
      <c r="AJ519" s="229"/>
      <c r="AK519" s="295"/>
      <c r="AL519" s="295"/>
      <c r="AM519" s="229"/>
      <c r="AN519" s="295"/>
      <c r="AO519" s="295"/>
      <c r="AP519" s="243"/>
      <c r="AQ519" s="295"/>
      <c r="AR519" s="290"/>
      <c r="AS519" s="243"/>
      <c r="AT519" s="295"/>
      <c r="AU519" s="290"/>
      <c r="AV519" s="229"/>
      <c r="AW519" s="230"/>
      <c r="AX519" s="231"/>
      <c r="AY519" s="229"/>
      <c r="AZ519" s="230"/>
      <c r="BA519" s="231"/>
      <c r="BB519" s="229"/>
      <c r="BC519" s="230"/>
      <c r="BD519" s="231"/>
      <c r="BE519" s="229"/>
      <c r="BF519" s="230"/>
      <c r="BG519" s="231"/>
      <c r="BH519" s="229"/>
      <c r="BI519" s="230"/>
      <c r="BJ519" s="231"/>
      <c r="BK519" s="243"/>
      <c r="BL519" s="230"/>
      <c r="BM519" s="231"/>
      <c r="BN519" s="243"/>
      <c r="BO519" s="230"/>
      <c r="BP519" s="231"/>
      <c r="BQ519" s="229"/>
      <c r="BR519" s="230"/>
      <c r="BS519" s="231"/>
      <c r="BT519" s="229"/>
      <c r="BU519" s="230"/>
      <c r="BV519" s="231"/>
      <c r="BW519" s="229"/>
      <c r="BX519" s="230"/>
      <c r="BY519" s="231"/>
      <c r="BZ519" s="229"/>
      <c r="CA519" s="230"/>
      <c r="CB519" s="231"/>
      <c r="CC519" s="229"/>
      <c r="CD519" s="230"/>
      <c r="CE519" s="231"/>
      <c r="CF519" s="331"/>
      <c r="CG519" s="332"/>
      <c r="CH519" s="385"/>
      <c r="CI519" s="331"/>
      <c r="CJ519" s="332"/>
      <c r="CK519" s="385"/>
      <c r="CL519" s="243"/>
      <c r="CM519" s="230"/>
      <c r="CN519" s="354"/>
      <c r="CO519" s="243"/>
      <c r="CP519" s="230"/>
      <c r="CQ519" s="231"/>
      <c r="CR519" s="331"/>
      <c r="CS519" s="332"/>
      <c r="CT519" s="333"/>
      <c r="CU519" s="229"/>
      <c r="CV519" s="230"/>
      <c r="CW519" s="231"/>
      <c r="CX519" s="331"/>
      <c r="CY519" s="332"/>
      <c r="CZ519" s="333"/>
      <c r="DA519" s="331"/>
      <c r="DB519" s="332"/>
      <c r="DC519" s="333"/>
      <c r="DD519" s="331"/>
      <c r="DE519" s="332"/>
      <c r="DF519" s="333"/>
      <c r="DG519" s="331"/>
      <c r="DH519" s="332"/>
      <c r="DI519" s="333"/>
      <c r="DJ519" s="229"/>
      <c r="DK519" s="230"/>
      <c r="DL519" s="231"/>
      <c r="DM519" s="229"/>
      <c r="DN519" s="230"/>
      <c r="DO519" s="231"/>
      <c r="DP519" s="331"/>
      <c r="DQ519" s="332"/>
      <c r="DR519" s="333"/>
      <c r="DS519" s="331"/>
      <c r="DT519" s="332"/>
      <c r="DU519" s="333"/>
      <c r="DV519" s="331"/>
      <c r="DW519" s="332"/>
      <c r="DX519" s="333"/>
      <c r="DY519" s="331"/>
      <c r="DZ519" s="332"/>
      <c r="EA519" s="333"/>
      <c r="EB519" s="331"/>
      <c r="EC519" s="332"/>
      <c r="ED519" s="333"/>
      <c r="EE519" s="331"/>
      <c r="EF519" s="332"/>
      <c r="EG519" s="333"/>
      <c r="EH519" s="229"/>
      <c r="EI519" s="230"/>
      <c r="EJ519" s="231"/>
      <c r="EK519" s="229"/>
      <c r="EL519" s="230"/>
      <c r="EM519" s="231"/>
      <c r="EN519" s="244"/>
      <c r="EO519" s="269" t="str">
        <f t="shared" si="1485"/>
        <v/>
      </c>
      <c r="EP519" s="444" t="s">
        <v>1247</v>
      </c>
      <c r="EQ519" s="360" t="str">
        <f t="shared" si="1623"/>
        <v/>
      </c>
      <c r="ER519" s="360" t="str">
        <f t="shared" si="1624"/>
        <v/>
      </c>
      <c r="ES519" s="360" t="str">
        <f t="shared" si="1625"/>
        <v/>
      </c>
      <c r="ET519" s="360" t="str">
        <f t="shared" si="1626"/>
        <v/>
      </c>
      <c r="EU519" s="360" t="str">
        <f t="shared" si="1627"/>
        <v/>
      </c>
      <c r="EV519" s="360" t="str">
        <f t="shared" si="1628"/>
        <v/>
      </c>
      <c r="EW519" s="360" t="str">
        <f t="shared" si="1629"/>
        <v/>
      </c>
      <c r="EX519" s="360" t="str">
        <f t="shared" si="1630"/>
        <v/>
      </c>
      <c r="EY519" s="360" t="str">
        <f t="shared" si="1631"/>
        <v/>
      </c>
      <c r="EZ519" s="360" t="str">
        <f t="shared" si="1632"/>
        <v/>
      </c>
      <c r="FA519" s="360" t="str">
        <f t="shared" si="1633"/>
        <v/>
      </c>
      <c r="FB519" s="360" t="str">
        <f t="shared" si="1634"/>
        <v/>
      </c>
      <c r="FC519" s="360" t="str">
        <f t="shared" si="1635"/>
        <v/>
      </c>
      <c r="FD519" s="360" t="str">
        <f t="shared" si="1636"/>
        <v/>
      </c>
      <c r="FE519" s="360" t="str">
        <f t="shared" si="1637"/>
        <v/>
      </c>
      <c r="FF519" s="360" t="str">
        <f t="shared" si="1638"/>
        <v/>
      </c>
      <c r="FG519" s="360" t="str">
        <f t="shared" si="1639"/>
        <v/>
      </c>
      <c r="FH519" s="360" t="str">
        <f t="shared" si="1640"/>
        <v/>
      </c>
      <c r="FI519" s="360" t="str">
        <f t="shared" si="1641"/>
        <v/>
      </c>
      <c r="FJ519" s="360" t="str">
        <f t="shared" si="1642"/>
        <v/>
      </c>
      <c r="FK519" s="360" t="str">
        <f t="shared" si="1643"/>
        <v/>
      </c>
      <c r="FL519" s="360" t="str">
        <f t="shared" si="1644"/>
        <v/>
      </c>
      <c r="FM519" s="360" t="str">
        <f t="shared" si="1645"/>
        <v/>
      </c>
      <c r="FN519" s="360" t="str">
        <f t="shared" si="1646"/>
        <v/>
      </c>
      <c r="FO519" s="360" t="str">
        <f t="shared" si="1647"/>
        <v/>
      </c>
      <c r="FP519" s="360" t="str">
        <f t="shared" si="1648"/>
        <v/>
      </c>
      <c r="FQ519" s="360" t="str">
        <f t="shared" si="1649"/>
        <v/>
      </c>
      <c r="FR519" s="360" t="str">
        <f t="shared" si="1650"/>
        <v/>
      </c>
      <c r="FS519" s="360" t="str">
        <f t="shared" si="1651"/>
        <v/>
      </c>
      <c r="FT519" s="360" t="str">
        <f t="shared" si="1486"/>
        <v/>
      </c>
      <c r="FU519" s="360" t="str">
        <f t="shared" si="1652"/>
        <v/>
      </c>
      <c r="FV519" s="360" t="str">
        <f t="shared" si="1653"/>
        <v/>
      </c>
      <c r="FW519" s="360" t="str">
        <f t="shared" si="1654"/>
        <v/>
      </c>
      <c r="FX519" s="360" t="str">
        <f t="shared" si="1655"/>
        <v/>
      </c>
      <c r="FY519" s="360" t="str">
        <f t="shared" si="1656"/>
        <v/>
      </c>
      <c r="FZ519" s="360" t="str">
        <f t="shared" si="1657"/>
        <v/>
      </c>
      <c r="GA519" s="360" t="str">
        <f t="shared" si="1658"/>
        <v/>
      </c>
      <c r="GB519" s="360" t="str">
        <f t="shared" si="1659"/>
        <v/>
      </c>
      <c r="GC519" s="360" t="str">
        <f t="shared" si="1660"/>
        <v/>
      </c>
      <c r="GD519" s="360" t="str">
        <f t="shared" si="1661"/>
        <v/>
      </c>
      <c r="GE519" s="360" t="str">
        <f t="shared" si="1662"/>
        <v/>
      </c>
      <c r="GF519" s="360" t="str">
        <f t="shared" si="1663"/>
        <v/>
      </c>
      <c r="GG519" s="360" t="str">
        <f t="shared" si="1664"/>
        <v/>
      </c>
      <c r="GH519" s="360" t="str">
        <f t="shared" si="1665"/>
        <v/>
      </c>
      <c r="GI519" s="360" t="str">
        <f t="shared" si="1666"/>
        <v/>
      </c>
      <c r="GJ519" s="360" t="str">
        <f t="shared" si="1667"/>
        <v/>
      </c>
      <c r="GK519" s="444" t="s">
        <v>1247</v>
      </c>
      <c r="GL519" s="361" t="str">
        <f t="shared" si="1487"/>
        <v>-</v>
      </c>
      <c r="GM519" s="361" t="str">
        <f t="shared" si="1488"/>
        <v>-</v>
      </c>
      <c r="GN519" s="361" t="str">
        <f t="shared" si="1489"/>
        <v>-</v>
      </c>
      <c r="GO519" s="361" t="str">
        <f t="shared" si="1490"/>
        <v>-</v>
      </c>
      <c r="GP519" s="361" t="str">
        <f t="shared" si="1491"/>
        <v>-</v>
      </c>
      <c r="GQ519" s="361" t="str">
        <f t="shared" si="1492"/>
        <v>-</v>
      </c>
      <c r="GR519" s="361" t="str">
        <f t="shared" si="1493"/>
        <v>-</v>
      </c>
      <c r="GS519" s="361" t="str">
        <f t="shared" si="1494"/>
        <v>-</v>
      </c>
      <c r="GT519" s="361" t="str">
        <f t="shared" si="1495"/>
        <v>-</v>
      </c>
      <c r="GU519" s="361" t="str">
        <f t="shared" si="1496"/>
        <v>-</v>
      </c>
      <c r="GV519" s="361" t="str">
        <f t="shared" si="1497"/>
        <v>-</v>
      </c>
      <c r="GW519" s="361" t="str">
        <f t="shared" si="1498"/>
        <v>-</v>
      </c>
      <c r="GX519" s="361" t="str">
        <f t="shared" si="1499"/>
        <v>-</v>
      </c>
      <c r="GY519" s="361" t="str">
        <f t="shared" si="1500"/>
        <v>-</v>
      </c>
      <c r="GZ519" s="361" t="str">
        <f t="shared" si="1501"/>
        <v>-</v>
      </c>
      <c r="HA519" s="361" t="str">
        <f t="shared" si="1502"/>
        <v>-</v>
      </c>
      <c r="HB519" s="361" t="str">
        <f t="shared" si="1503"/>
        <v>-</v>
      </c>
      <c r="HC519" s="361" t="str">
        <f t="shared" si="1504"/>
        <v>-</v>
      </c>
      <c r="HD519" s="361" t="str">
        <f t="shared" si="1505"/>
        <v>-</v>
      </c>
      <c r="HE519" s="361" t="str">
        <f t="shared" si="1506"/>
        <v>-</v>
      </c>
      <c r="HF519" s="361" t="str">
        <f t="shared" si="1507"/>
        <v>-</v>
      </c>
      <c r="HG519" s="361" t="str">
        <f t="shared" si="1508"/>
        <v>-</v>
      </c>
      <c r="HH519" s="361" t="str">
        <f t="shared" si="1509"/>
        <v>-</v>
      </c>
      <c r="HI519" s="361" t="str">
        <f t="shared" si="1510"/>
        <v>-</v>
      </c>
      <c r="HJ519" s="361" t="str">
        <f t="shared" si="1511"/>
        <v>-</v>
      </c>
      <c r="HK519" s="361" t="str">
        <f t="shared" si="1512"/>
        <v>-</v>
      </c>
      <c r="HL519" s="361" t="str">
        <f t="shared" si="1513"/>
        <v>-</v>
      </c>
      <c r="HM519" s="361" t="str">
        <f t="shared" si="1514"/>
        <v>-</v>
      </c>
      <c r="HN519" s="361" t="str">
        <f t="shared" si="1515"/>
        <v>-</v>
      </c>
      <c r="HO519" s="361" t="str">
        <f t="shared" si="1516"/>
        <v>-</v>
      </c>
      <c r="HP519" s="361" t="str">
        <f t="shared" si="1517"/>
        <v>-</v>
      </c>
      <c r="HQ519" s="361" t="str">
        <f t="shared" si="1518"/>
        <v>-</v>
      </c>
      <c r="HR519" s="361" t="str">
        <f t="shared" si="1519"/>
        <v>-</v>
      </c>
      <c r="HS519" s="361" t="str">
        <f t="shared" si="1520"/>
        <v>-</v>
      </c>
      <c r="HT519" s="361" t="str">
        <f t="shared" si="1521"/>
        <v>-</v>
      </c>
      <c r="HU519" s="361" t="str">
        <f t="shared" si="1522"/>
        <v>-</v>
      </c>
      <c r="HV519" s="361" t="str">
        <f t="shared" si="1523"/>
        <v>-</v>
      </c>
      <c r="HW519" s="361" t="str">
        <f t="shared" si="1524"/>
        <v>-</v>
      </c>
      <c r="HX519" s="361" t="str">
        <f t="shared" si="1525"/>
        <v>-</v>
      </c>
      <c r="HY519" s="361" t="str">
        <f t="shared" si="1526"/>
        <v>-</v>
      </c>
      <c r="HZ519" s="361" t="str">
        <f t="shared" si="1527"/>
        <v>-</v>
      </c>
      <c r="IA519" s="361" t="str">
        <f t="shared" si="1528"/>
        <v>-</v>
      </c>
      <c r="IB519" s="361" t="str">
        <f t="shared" si="1529"/>
        <v>-</v>
      </c>
      <c r="IC519" s="361" t="str">
        <f t="shared" si="1530"/>
        <v>-</v>
      </c>
      <c r="ID519" s="361" t="str">
        <f t="shared" si="1531"/>
        <v>-</v>
      </c>
      <c r="IE519" s="361" t="str">
        <f t="shared" si="1532"/>
        <v>-</v>
      </c>
      <c r="IF519" s="444" t="s">
        <v>1247</v>
      </c>
      <c r="IG519" s="56" t="str">
        <f t="shared" si="1668"/>
        <v>-</v>
      </c>
      <c r="IH519" s="56" t="str">
        <f t="shared" si="1669"/>
        <v>-</v>
      </c>
      <c r="II519" s="56" t="str">
        <f t="shared" si="1670"/>
        <v>-</v>
      </c>
      <c r="IJ519" s="56" t="str">
        <f t="shared" si="1671"/>
        <v>-</v>
      </c>
      <c r="IK519" s="56" t="str">
        <f t="shared" si="1533"/>
        <v>-</v>
      </c>
      <c r="IL519" s="56" t="str">
        <f t="shared" si="1534"/>
        <v>-</v>
      </c>
      <c r="IM519" s="56" t="str">
        <f t="shared" si="1535"/>
        <v>-</v>
      </c>
      <c r="IN519" s="56" t="str">
        <f t="shared" si="1536"/>
        <v>-</v>
      </c>
      <c r="IO519" s="56" t="str">
        <f t="shared" si="1537"/>
        <v>-</v>
      </c>
      <c r="IP519" s="56" t="str">
        <f t="shared" si="1538"/>
        <v>-</v>
      </c>
      <c r="IQ519" s="56" t="str">
        <f t="shared" si="1539"/>
        <v>-</v>
      </c>
      <c r="IR519" s="56" t="str">
        <f t="shared" si="1540"/>
        <v>-</v>
      </c>
      <c r="IS519" s="56" t="str">
        <f t="shared" si="1541"/>
        <v>-</v>
      </c>
      <c r="IT519" s="56" t="str">
        <f t="shared" si="1542"/>
        <v>-</v>
      </c>
      <c r="IU519" s="56" t="str">
        <f t="shared" si="1543"/>
        <v>-</v>
      </c>
      <c r="IV519" s="56" t="str">
        <f t="shared" si="1544"/>
        <v>-</v>
      </c>
      <c r="IW519" s="56" t="str">
        <f t="shared" si="1545"/>
        <v>-</v>
      </c>
      <c r="IX519" s="56" t="str">
        <f t="shared" si="1546"/>
        <v>-</v>
      </c>
      <c r="IY519" s="56" t="str">
        <f t="shared" si="1547"/>
        <v>-</v>
      </c>
      <c r="IZ519" s="56" t="str">
        <f t="shared" si="1548"/>
        <v>-</v>
      </c>
      <c r="JA519" s="56" t="str">
        <f t="shared" si="1549"/>
        <v>-</v>
      </c>
      <c r="JB519" s="56" t="str">
        <f t="shared" si="1550"/>
        <v>-</v>
      </c>
      <c r="JC519" s="56" t="str">
        <f t="shared" si="1551"/>
        <v>-</v>
      </c>
      <c r="JD519" s="56" t="str">
        <f t="shared" si="1552"/>
        <v>-</v>
      </c>
      <c r="JE519" s="56" t="str">
        <f t="shared" si="1553"/>
        <v>-</v>
      </c>
      <c r="JF519" s="56" t="str">
        <f t="shared" si="1554"/>
        <v>-</v>
      </c>
      <c r="JG519" s="56" t="str">
        <f t="shared" si="1555"/>
        <v>-</v>
      </c>
      <c r="JH519" s="56" t="str">
        <f t="shared" si="1556"/>
        <v>-</v>
      </c>
      <c r="JI519" s="56" t="str">
        <f t="shared" si="1557"/>
        <v>-</v>
      </c>
      <c r="JJ519" s="56" t="str">
        <f t="shared" si="1558"/>
        <v>-</v>
      </c>
      <c r="JK519" s="56" t="str">
        <f t="shared" si="1559"/>
        <v>-</v>
      </c>
      <c r="JL519" s="56" t="str">
        <f t="shared" si="1560"/>
        <v>-</v>
      </c>
      <c r="JM519" s="56" t="str">
        <f t="shared" si="1561"/>
        <v>-</v>
      </c>
      <c r="JN519" s="56" t="str">
        <f t="shared" si="1562"/>
        <v>-</v>
      </c>
      <c r="JO519" s="56" t="str">
        <f t="shared" si="1563"/>
        <v>-</v>
      </c>
      <c r="JP519" s="56" t="str">
        <f t="shared" si="1564"/>
        <v>-</v>
      </c>
      <c r="JQ519" s="56" t="str">
        <f t="shared" si="1565"/>
        <v>-</v>
      </c>
      <c r="JR519" s="56" t="str">
        <f t="shared" si="1566"/>
        <v>-</v>
      </c>
      <c r="JS519" s="56" t="str">
        <f t="shared" si="1567"/>
        <v>-</v>
      </c>
      <c r="JT519" s="56" t="str">
        <f t="shared" si="1568"/>
        <v>-</v>
      </c>
      <c r="JU519" s="56" t="str">
        <f t="shared" si="1569"/>
        <v>-</v>
      </c>
      <c r="JV519" s="56" t="str">
        <f t="shared" si="1570"/>
        <v>-</v>
      </c>
      <c r="JW519" s="56" t="str">
        <f t="shared" si="1571"/>
        <v>-</v>
      </c>
      <c r="JX519" s="56" t="str">
        <f t="shared" si="1572"/>
        <v>-</v>
      </c>
      <c r="JY519" s="56" t="str">
        <f t="shared" si="1573"/>
        <v>-</v>
      </c>
      <c r="JZ519" s="56" t="str">
        <f t="shared" si="1574"/>
        <v>-</v>
      </c>
      <c r="KA519" s="444" t="s">
        <v>1247</v>
      </c>
      <c r="KB519" s="360">
        <f>IF(ISNUMBER(INDEX($EQ$15:$GK$521,$B519,EO$11)),MAX(KB$14:KB518)+1,0)</f>
        <v>0</v>
      </c>
      <c r="KC519" s="360" t="str">
        <f t="shared" si="1672"/>
        <v/>
      </c>
      <c r="KD519" s="373" t="s">
        <v>2</v>
      </c>
      <c r="KE519" s="215"/>
      <c r="KF519" s="60"/>
      <c r="KG519" s="60"/>
      <c r="KH519" s="60"/>
      <c r="KI519" s="60"/>
      <c r="KJ519" s="60"/>
      <c r="KK519" s="60"/>
      <c r="KL519" s="60"/>
      <c r="KM519" s="60"/>
      <c r="KN519" s="60"/>
      <c r="KO519" s="60"/>
      <c r="KP519" s="60"/>
      <c r="KQ519" s="60"/>
      <c r="KR519" s="60"/>
      <c r="KS519" s="60"/>
      <c r="KT519" s="60"/>
      <c r="KU519" s="60"/>
      <c r="KV519" s="60"/>
      <c r="KW519" s="60"/>
      <c r="KX519" s="60"/>
      <c r="KY519" s="60"/>
      <c r="KZ519" s="283" t="str">
        <f t="shared" si="1575"/>
        <v/>
      </c>
      <c r="LA519" s="26"/>
      <c r="LB519" s="18"/>
      <c r="LC519" s="18"/>
      <c r="LD519" s="18"/>
      <c r="LE519" s="18"/>
      <c r="LF519" s="18"/>
      <c r="LG519" s="18"/>
      <c r="LH519" s="18"/>
      <c r="LI519" s="18"/>
      <c r="LJ519" s="18"/>
      <c r="LK519" s="18"/>
      <c r="LL519" s="18"/>
      <c r="LM519" s="18"/>
      <c r="LN519" s="63"/>
      <c r="LO519" s="251">
        <f t="shared" si="1576"/>
        <v>0</v>
      </c>
      <c r="LP519" s="251">
        <f t="shared" si="1577"/>
        <v>0</v>
      </c>
      <c r="LQ519" s="251">
        <f t="shared" si="1578"/>
        <v>0</v>
      </c>
      <c r="LR519" s="251">
        <f t="shared" si="1579"/>
        <v>0</v>
      </c>
      <c r="LS519" s="251">
        <f t="shared" si="1580"/>
        <v>0</v>
      </c>
      <c r="LT519" s="251">
        <f t="shared" si="1581"/>
        <v>0</v>
      </c>
      <c r="LU519" s="251">
        <f t="shared" si="1582"/>
        <v>0</v>
      </c>
      <c r="LV519" s="251">
        <f t="shared" si="1583"/>
        <v>0</v>
      </c>
      <c r="LW519" s="251">
        <f t="shared" si="1584"/>
        <v>0</v>
      </c>
      <c r="LX519" s="251">
        <f t="shared" si="1585"/>
        <v>0</v>
      </c>
      <c r="LY519" s="251">
        <f t="shared" si="1586"/>
        <v>0</v>
      </c>
      <c r="LZ519" s="251">
        <f t="shared" si="1587"/>
        <v>0</v>
      </c>
      <c r="MA519" s="63" t="str">
        <f t="shared" si="1588"/>
        <v/>
      </c>
      <c r="MB519" s="63" t="str">
        <f t="shared" si="1673"/>
        <v/>
      </c>
      <c r="MC519" s="63">
        <f t="shared" si="1674"/>
        <v>505</v>
      </c>
      <c r="MD519" s="63" t="str">
        <f t="shared" si="1675"/>
        <v/>
      </c>
      <c r="ME519" s="63" t="str">
        <f t="shared" si="1676"/>
        <v/>
      </c>
      <c r="MF519" s="315" t="str">
        <f t="shared" si="1589"/>
        <v/>
      </c>
      <c r="MG519" s="315">
        <f>IF(ISNUMBER(MATCH(EO519,$ME$15:$ME$520,0)),0,MAX(MG$14:MG518)+1)</f>
        <v>0</v>
      </c>
      <c r="MH519" s="315" t="str">
        <f t="shared" si="1590"/>
        <v/>
      </c>
      <c r="MI519" s="369"/>
      <c r="MJ519" s="68"/>
      <c r="MK519" s="18"/>
      <c r="ML519" s="242"/>
      <c r="MM519" s="242"/>
      <c r="MN519" s="59"/>
      <c r="MO519" s="59"/>
      <c r="MP519" s="285"/>
      <c r="MQ519" s="59"/>
      <c r="MR519" s="59"/>
      <c r="MS519" s="285"/>
      <c r="MT519" s="59"/>
      <c r="MU519" s="285"/>
      <c r="MV519" s="59"/>
      <c r="MW519" s="59"/>
      <c r="MX519" s="59"/>
      <c r="MY519" s="59"/>
      <c r="MZ519" s="59"/>
      <c r="NA519" s="59"/>
      <c r="NB519" s="59"/>
      <c r="NC519" s="59"/>
      <c r="ND519" s="59"/>
      <c r="NE519" s="59"/>
      <c r="NF519" s="59"/>
      <c r="NG519" s="59"/>
      <c r="NH519" s="59"/>
      <c r="NI519" s="59"/>
      <c r="NJ519" s="59"/>
      <c r="NK519" s="59"/>
      <c r="NL519" s="454"/>
      <c r="NM519" s="454"/>
      <c r="NN519" s="59"/>
      <c r="NO519" s="18"/>
      <c r="NP519" s="18"/>
      <c r="NQ519" s="18"/>
      <c r="NR519" s="18"/>
      <c r="NS519" s="18"/>
      <c r="NT519" s="18"/>
      <c r="NU519" s="18"/>
      <c r="NV519" s="18"/>
      <c r="NW519" s="18"/>
      <c r="NX519" s="18"/>
      <c r="NY519" s="18"/>
      <c r="NZ519" s="18"/>
      <c r="OA519" s="18"/>
      <c r="OB519" s="18"/>
      <c r="OC519" s="18"/>
      <c r="OZ519" s="59"/>
      <c r="PA519" s="251" t="str">
        <f t="shared" si="1591"/>
        <v/>
      </c>
      <c r="PB519" s="251" t="str">
        <f t="shared" si="1592"/>
        <v/>
      </c>
      <c r="PC519" s="251" t="str">
        <f t="shared" si="1593"/>
        <v/>
      </c>
      <c r="PD519" s="251" t="str">
        <f t="shared" si="1594"/>
        <v/>
      </c>
      <c r="PE519" s="251" t="str">
        <f t="shared" si="1595"/>
        <v/>
      </c>
      <c r="PF519" s="251" t="str">
        <f t="shared" si="1596"/>
        <v/>
      </c>
      <c r="PG519" s="251" t="str">
        <f t="shared" si="1597"/>
        <v/>
      </c>
      <c r="PH519" s="251" t="str">
        <f t="shared" si="1598"/>
        <v/>
      </c>
      <c r="PI519" s="251" t="str">
        <f t="shared" si="1599"/>
        <v/>
      </c>
      <c r="PJ519" s="251" t="str">
        <f t="shared" si="1600"/>
        <v/>
      </c>
      <c r="PK519" s="251" t="str">
        <f t="shared" si="1601"/>
        <v/>
      </c>
      <c r="PL519" s="251" t="str">
        <f t="shared" si="1602"/>
        <v/>
      </c>
      <c r="PM519" s="251" t="str">
        <f t="shared" si="1603"/>
        <v/>
      </c>
      <c r="PN519" s="251" t="str">
        <f t="shared" si="1604"/>
        <v/>
      </c>
      <c r="PO519" s="251" t="str">
        <f t="shared" si="1605"/>
        <v/>
      </c>
      <c r="PP519" s="251" t="str">
        <f t="shared" si="1606"/>
        <v/>
      </c>
      <c r="PQ519" s="251" t="str">
        <f t="shared" si="1607"/>
        <v/>
      </c>
      <c r="PR519" s="251" t="str">
        <f t="shared" si="1608"/>
        <v/>
      </c>
      <c r="PS519" s="251" t="str">
        <f t="shared" si="1609"/>
        <v/>
      </c>
      <c r="PT519" s="251" t="str">
        <f t="shared" si="1610"/>
        <v/>
      </c>
      <c r="PU519" s="251" t="str">
        <f t="shared" si="1611"/>
        <v/>
      </c>
      <c r="PV519" s="251" t="str">
        <f t="shared" si="1612"/>
        <v/>
      </c>
      <c r="PW519" s="251" t="str">
        <f t="shared" si="1613"/>
        <v/>
      </c>
      <c r="PX519" s="251" t="str">
        <f t="shared" si="1614"/>
        <v/>
      </c>
      <c r="PY519" s="251" t="str">
        <f t="shared" si="1615"/>
        <v/>
      </c>
      <c r="PZ519" s="251" t="str">
        <f t="shared" si="1616"/>
        <v/>
      </c>
      <c r="QA519" s="251" t="str">
        <f t="shared" si="1617"/>
        <v/>
      </c>
      <c r="QB519" s="251" t="str">
        <f t="shared" si="1618"/>
        <v/>
      </c>
      <c r="QC519" s="251" t="str">
        <f t="shared" si="1619"/>
        <v/>
      </c>
      <c r="QD519" s="251" t="str">
        <f t="shared" si="1620"/>
        <v/>
      </c>
      <c r="QE519" s="251" t="str">
        <f t="shared" si="1621"/>
        <v/>
      </c>
      <c r="QF519" s="63">
        <f t="shared" si="1622"/>
        <v>0</v>
      </c>
      <c r="QG519" s="59"/>
      <c r="QH519" s="59"/>
      <c r="QI519" s="59"/>
      <c r="QJ519" s="59"/>
      <c r="QK519" s="59"/>
      <c r="QL519" s="59"/>
      <c r="QM519" s="59"/>
      <c r="QN519" s="59"/>
    </row>
    <row r="520" spans="1:456" ht="6.75" customHeight="1" x14ac:dyDescent="0.25">
      <c r="A520" s="68"/>
      <c r="B520" s="389" t="str">
        <f t="shared" si="1484"/>
        <v/>
      </c>
      <c r="C520" s="188"/>
      <c r="D520" s="188"/>
      <c r="E520" s="59"/>
      <c r="F520" s="229"/>
      <c r="G520" s="295"/>
      <c r="H520" s="295"/>
      <c r="I520" s="229"/>
      <c r="J520" s="295"/>
      <c r="K520" s="295"/>
      <c r="L520" s="229"/>
      <c r="M520" s="295"/>
      <c r="N520" s="295"/>
      <c r="O520" s="229"/>
      <c r="P520" s="295"/>
      <c r="Q520" s="295"/>
      <c r="R520" s="229"/>
      <c r="S520" s="230"/>
      <c r="T520" s="231"/>
      <c r="U520" s="229"/>
      <c r="V520" s="230"/>
      <c r="W520" s="231"/>
      <c r="X520" s="229"/>
      <c r="Y520" s="230"/>
      <c r="Z520" s="231"/>
      <c r="AA520" s="229"/>
      <c r="AB520" s="295"/>
      <c r="AC520" s="295"/>
      <c r="AD520" s="229"/>
      <c r="AE520" s="295"/>
      <c r="AF520" s="295"/>
      <c r="AG520" s="229"/>
      <c r="AH520" s="295"/>
      <c r="AI520" s="295"/>
      <c r="AJ520" s="229"/>
      <c r="AK520" s="295"/>
      <c r="AL520" s="295"/>
      <c r="AM520" s="229"/>
      <c r="AN520" s="295"/>
      <c r="AO520" s="295"/>
      <c r="AP520" s="243"/>
      <c r="AQ520" s="295"/>
      <c r="AR520" s="290"/>
      <c r="AS520" s="243"/>
      <c r="AT520" s="295"/>
      <c r="AU520" s="290"/>
      <c r="AV520" s="229"/>
      <c r="AW520" s="230"/>
      <c r="AX520" s="231"/>
      <c r="AY520" s="229"/>
      <c r="AZ520" s="230"/>
      <c r="BA520" s="231"/>
      <c r="BB520" s="229"/>
      <c r="BC520" s="230"/>
      <c r="BD520" s="231"/>
      <c r="BE520" s="229"/>
      <c r="BF520" s="230"/>
      <c r="BG520" s="231"/>
      <c r="BH520" s="229"/>
      <c r="BI520" s="230"/>
      <c r="BJ520" s="231"/>
      <c r="BK520" s="243"/>
      <c r="BL520" s="230"/>
      <c r="BM520" s="231"/>
      <c r="BN520" s="243"/>
      <c r="BO520" s="230"/>
      <c r="BP520" s="231"/>
      <c r="BQ520" s="229"/>
      <c r="BR520" s="230"/>
      <c r="BS520" s="231"/>
      <c r="BT520" s="229"/>
      <c r="BU520" s="230"/>
      <c r="BV520" s="231"/>
      <c r="BW520" s="229"/>
      <c r="BX520" s="230"/>
      <c r="BY520" s="231"/>
      <c r="BZ520" s="229"/>
      <c r="CA520" s="230"/>
      <c r="CB520" s="231"/>
      <c r="CC520" s="229"/>
      <c r="CD520" s="230"/>
      <c r="CE520" s="231"/>
      <c r="CF520" s="331"/>
      <c r="CG520" s="332"/>
      <c r="CH520" s="385"/>
      <c r="CI520" s="331"/>
      <c r="CJ520" s="332"/>
      <c r="CK520" s="385"/>
      <c r="CL520" s="243"/>
      <c r="CM520" s="230"/>
      <c r="CN520" s="354"/>
      <c r="CO520" s="243"/>
      <c r="CP520" s="230"/>
      <c r="CQ520" s="231"/>
      <c r="CR520" s="331"/>
      <c r="CS520" s="332"/>
      <c r="CT520" s="333"/>
      <c r="CU520" s="229"/>
      <c r="CV520" s="230"/>
      <c r="CW520" s="231"/>
      <c r="CX520" s="331"/>
      <c r="CY520" s="332"/>
      <c r="CZ520" s="333"/>
      <c r="DA520" s="331"/>
      <c r="DB520" s="332"/>
      <c r="DC520" s="333"/>
      <c r="DD520" s="331"/>
      <c r="DE520" s="332"/>
      <c r="DF520" s="333"/>
      <c r="DG520" s="331"/>
      <c r="DH520" s="332"/>
      <c r="DI520" s="333"/>
      <c r="DJ520" s="229"/>
      <c r="DK520" s="230"/>
      <c r="DL520" s="231"/>
      <c r="DM520" s="229"/>
      <c r="DN520" s="230"/>
      <c r="DO520" s="231"/>
      <c r="DP520" s="331"/>
      <c r="DQ520" s="332"/>
      <c r="DR520" s="333"/>
      <c r="DS520" s="331"/>
      <c r="DT520" s="332"/>
      <c r="DU520" s="333"/>
      <c r="DV520" s="331"/>
      <c r="DW520" s="332"/>
      <c r="DX520" s="333"/>
      <c r="DY520" s="331"/>
      <c r="DZ520" s="332"/>
      <c r="EA520" s="333"/>
      <c r="EB520" s="331"/>
      <c r="EC520" s="332"/>
      <c r="ED520" s="333"/>
      <c r="EE520" s="331"/>
      <c r="EF520" s="332"/>
      <c r="EG520" s="333"/>
      <c r="EH520" s="229"/>
      <c r="EI520" s="230"/>
      <c r="EJ520" s="231"/>
      <c r="EK520" s="229"/>
      <c r="EL520" s="230"/>
      <c r="EM520" s="231"/>
      <c r="EN520" s="244"/>
      <c r="EO520" s="269" t="str">
        <f t="shared" si="1485"/>
        <v/>
      </c>
      <c r="EP520" s="444" t="s">
        <v>1247</v>
      </c>
      <c r="EQ520" s="360" t="str">
        <f t="shared" si="1623"/>
        <v/>
      </c>
      <c r="ER520" s="360" t="str">
        <f t="shared" si="1624"/>
        <v/>
      </c>
      <c r="ES520" s="360" t="str">
        <f t="shared" si="1625"/>
        <v/>
      </c>
      <c r="ET520" s="360" t="str">
        <f t="shared" si="1626"/>
        <v/>
      </c>
      <c r="EU520" s="360" t="str">
        <f t="shared" si="1627"/>
        <v/>
      </c>
      <c r="EV520" s="360" t="str">
        <f t="shared" si="1628"/>
        <v/>
      </c>
      <c r="EW520" s="360" t="str">
        <f t="shared" si="1629"/>
        <v/>
      </c>
      <c r="EX520" s="360" t="str">
        <f t="shared" si="1630"/>
        <v/>
      </c>
      <c r="EY520" s="360" t="str">
        <f t="shared" si="1631"/>
        <v/>
      </c>
      <c r="EZ520" s="360" t="str">
        <f t="shared" si="1632"/>
        <v/>
      </c>
      <c r="FA520" s="360" t="str">
        <f t="shared" si="1633"/>
        <v/>
      </c>
      <c r="FB520" s="360" t="str">
        <f t="shared" si="1634"/>
        <v/>
      </c>
      <c r="FC520" s="360" t="str">
        <f t="shared" si="1635"/>
        <v/>
      </c>
      <c r="FD520" s="360" t="str">
        <f t="shared" si="1636"/>
        <v/>
      </c>
      <c r="FE520" s="360" t="str">
        <f t="shared" si="1637"/>
        <v/>
      </c>
      <c r="FF520" s="360" t="str">
        <f t="shared" si="1638"/>
        <v/>
      </c>
      <c r="FG520" s="360" t="str">
        <f t="shared" si="1639"/>
        <v/>
      </c>
      <c r="FH520" s="360" t="str">
        <f t="shared" si="1640"/>
        <v/>
      </c>
      <c r="FI520" s="360" t="str">
        <f t="shared" si="1641"/>
        <v/>
      </c>
      <c r="FJ520" s="360" t="str">
        <f t="shared" si="1642"/>
        <v/>
      </c>
      <c r="FK520" s="360" t="str">
        <f t="shared" si="1643"/>
        <v/>
      </c>
      <c r="FL520" s="360" t="str">
        <f t="shared" si="1644"/>
        <v/>
      </c>
      <c r="FM520" s="360" t="str">
        <f t="shared" si="1645"/>
        <v/>
      </c>
      <c r="FN520" s="360" t="str">
        <f t="shared" si="1646"/>
        <v/>
      </c>
      <c r="FO520" s="360" t="str">
        <f t="shared" si="1647"/>
        <v/>
      </c>
      <c r="FP520" s="360" t="str">
        <f t="shared" si="1648"/>
        <v/>
      </c>
      <c r="FQ520" s="360" t="str">
        <f t="shared" si="1649"/>
        <v/>
      </c>
      <c r="FR520" s="360" t="str">
        <f t="shared" si="1650"/>
        <v/>
      </c>
      <c r="FS520" s="360" t="str">
        <f t="shared" si="1651"/>
        <v/>
      </c>
      <c r="FT520" s="360" t="str">
        <f t="shared" si="1486"/>
        <v/>
      </c>
      <c r="FU520" s="360" t="str">
        <f t="shared" si="1652"/>
        <v/>
      </c>
      <c r="FV520" s="360" t="str">
        <f t="shared" si="1653"/>
        <v/>
      </c>
      <c r="FW520" s="360" t="str">
        <f t="shared" si="1654"/>
        <v/>
      </c>
      <c r="FX520" s="360" t="str">
        <f t="shared" si="1655"/>
        <v/>
      </c>
      <c r="FY520" s="360" t="str">
        <f t="shared" si="1656"/>
        <v/>
      </c>
      <c r="FZ520" s="360" t="str">
        <f t="shared" si="1657"/>
        <v/>
      </c>
      <c r="GA520" s="360" t="str">
        <f t="shared" si="1658"/>
        <v/>
      </c>
      <c r="GB520" s="360" t="str">
        <f t="shared" si="1659"/>
        <v/>
      </c>
      <c r="GC520" s="360" t="str">
        <f t="shared" si="1660"/>
        <v/>
      </c>
      <c r="GD520" s="360" t="str">
        <f t="shared" si="1661"/>
        <v/>
      </c>
      <c r="GE520" s="360" t="str">
        <f t="shared" si="1662"/>
        <v/>
      </c>
      <c r="GF520" s="360" t="str">
        <f t="shared" si="1663"/>
        <v/>
      </c>
      <c r="GG520" s="360" t="str">
        <f t="shared" si="1664"/>
        <v/>
      </c>
      <c r="GH520" s="360" t="str">
        <f t="shared" si="1665"/>
        <v/>
      </c>
      <c r="GI520" s="360" t="str">
        <f t="shared" si="1666"/>
        <v/>
      </c>
      <c r="GJ520" s="360" t="str">
        <f t="shared" si="1667"/>
        <v/>
      </c>
      <c r="GK520" s="444" t="s">
        <v>1247</v>
      </c>
      <c r="GL520" s="361" t="str">
        <f t="shared" si="1487"/>
        <v>-</v>
      </c>
      <c r="GM520" s="361" t="str">
        <f t="shared" si="1488"/>
        <v>-</v>
      </c>
      <c r="GN520" s="361" t="str">
        <f t="shared" si="1489"/>
        <v>-</v>
      </c>
      <c r="GO520" s="361" t="str">
        <f t="shared" si="1490"/>
        <v>-</v>
      </c>
      <c r="GP520" s="361" t="str">
        <f t="shared" si="1491"/>
        <v>-</v>
      </c>
      <c r="GQ520" s="361" t="str">
        <f t="shared" si="1492"/>
        <v>-</v>
      </c>
      <c r="GR520" s="361" t="str">
        <f t="shared" si="1493"/>
        <v>-</v>
      </c>
      <c r="GS520" s="361" t="str">
        <f t="shared" si="1494"/>
        <v>-</v>
      </c>
      <c r="GT520" s="361" t="str">
        <f t="shared" si="1495"/>
        <v>-</v>
      </c>
      <c r="GU520" s="361" t="str">
        <f t="shared" si="1496"/>
        <v>-</v>
      </c>
      <c r="GV520" s="361" t="str">
        <f t="shared" si="1497"/>
        <v>-</v>
      </c>
      <c r="GW520" s="361" t="str">
        <f t="shared" si="1498"/>
        <v>-</v>
      </c>
      <c r="GX520" s="361" t="str">
        <f t="shared" si="1499"/>
        <v>-</v>
      </c>
      <c r="GY520" s="361" t="str">
        <f t="shared" si="1500"/>
        <v>-</v>
      </c>
      <c r="GZ520" s="361" t="str">
        <f t="shared" si="1501"/>
        <v>-</v>
      </c>
      <c r="HA520" s="361" t="str">
        <f t="shared" si="1502"/>
        <v>-</v>
      </c>
      <c r="HB520" s="361" t="str">
        <f t="shared" si="1503"/>
        <v>-</v>
      </c>
      <c r="HC520" s="361" t="str">
        <f t="shared" si="1504"/>
        <v>-</v>
      </c>
      <c r="HD520" s="361" t="str">
        <f t="shared" si="1505"/>
        <v>-</v>
      </c>
      <c r="HE520" s="361" t="str">
        <f t="shared" si="1506"/>
        <v>-</v>
      </c>
      <c r="HF520" s="361" t="str">
        <f t="shared" si="1507"/>
        <v>-</v>
      </c>
      <c r="HG520" s="361" t="str">
        <f t="shared" si="1508"/>
        <v>-</v>
      </c>
      <c r="HH520" s="361" t="str">
        <f t="shared" si="1509"/>
        <v>-</v>
      </c>
      <c r="HI520" s="361" t="str">
        <f t="shared" si="1510"/>
        <v>-</v>
      </c>
      <c r="HJ520" s="361" t="str">
        <f t="shared" si="1511"/>
        <v>-</v>
      </c>
      <c r="HK520" s="361" t="str">
        <f t="shared" si="1512"/>
        <v>-</v>
      </c>
      <c r="HL520" s="361" t="str">
        <f t="shared" si="1513"/>
        <v>-</v>
      </c>
      <c r="HM520" s="361" t="str">
        <f t="shared" si="1514"/>
        <v>-</v>
      </c>
      <c r="HN520" s="361" t="str">
        <f t="shared" si="1515"/>
        <v>-</v>
      </c>
      <c r="HO520" s="361" t="str">
        <f t="shared" si="1516"/>
        <v>-</v>
      </c>
      <c r="HP520" s="361" t="str">
        <f t="shared" si="1517"/>
        <v>-</v>
      </c>
      <c r="HQ520" s="361" t="str">
        <f t="shared" si="1518"/>
        <v>-</v>
      </c>
      <c r="HR520" s="361" t="str">
        <f t="shared" si="1519"/>
        <v>-</v>
      </c>
      <c r="HS520" s="361" t="str">
        <f t="shared" si="1520"/>
        <v>-</v>
      </c>
      <c r="HT520" s="361" t="str">
        <f t="shared" si="1521"/>
        <v>-</v>
      </c>
      <c r="HU520" s="361" t="str">
        <f t="shared" si="1522"/>
        <v>-</v>
      </c>
      <c r="HV520" s="361" t="str">
        <f t="shared" si="1523"/>
        <v>-</v>
      </c>
      <c r="HW520" s="361" t="str">
        <f t="shared" si="1524"/>
        <v>-</v>
      </c>
      <c r="HX520" s="361" t="str">
        <f t="shared" si="1525"/>
        <v>-</v>
      </c>
      <c r="HY520" s="361" t="str">
        <f t="shared" si="1526"/>
        <v>-</v>
      </c>
      <c r="HZ520" s="361" t="str">
        <f t="shared" si="1527"/>
        <v>-</v>
      </c>
      <c r="IA520" s="361" t="str">
        <f t="shared" si="1528"/>
        <v>-</v>
      </c>
      <c r="IB520" s="361" t="str">
        <f t="shared" si="1529"/>
        <v>-</v>
      </c>
      <c r="IC520" s="361" t="str">
        <f t="shared" si="1530"/>
        <v>-</v>
      </c>
      <c r="ID520" s="361" t="str">
        <f t="shared" si="1531"/>
        <v>-</v>
      </c>
      <c r="IE520" s="361" t="str">
        <f t="shared" si="1532"/>
        <v>-</v>
      </c>
      <c r="IF520" s="444" t="s">
        <v>1247</v>
      </c>
      <c r="IG520" s="56" t="str">
        <f t="shared" si="1668"/>
        <v>-</v>
      </c>
      <c r="IH520" s="56" t="str">
        <f t="shared" si="1669"/>
        <v>-</v>
      </c>
      <c r="II520" s="56" t="str">
        <f t="shared" si="1670"/>
        <v>-</v>
      </c>
      <c r="IJ520" s="56" t="str">
        <f t="shared" si="1671"/>
        <v>-</v>
      </c>
      <c r="IK520" s="56" t="str">
        <f t="shared" si="1533"/>
        <v>-</v>
      </c>
      <c r="IL520" s="56" t="str">
        <f t="shared" si="1534"/>
        <v>-</v>
      </c>
      <c r="IM520" s="56" t="str">
        <f t="shared" si="1535"/>
        <v>-</v>
      </c>
      <c r="IN520" s="56" t="str">
        <f t="shared" si="1536"/>
        <v>-</v>
      </c>
      <c r="IO520" s="56" t="str">
        <f t="shared" si="1537"/>
        <v>-</v>
      </c>
      <c r="IP520" s="56" t="str">
        <f t="shared" si="1538"/>
        <v>-</v>
      </c>
      <c r="IQ520" s="56" t="str">
        <f t="shared" si="1539"/>
        <v>-</v>
      </c>
      <c r="IR520" s="56" t="str">
        <f t="shared" si="1540"/>
        <v>-</v>
      </c>
      <c r="IS520" s="56" t="str">
        <f t="shared" si="1541"/>
        <v>-</v>
      </c>
      <c r="IT520" s="56" t="str">
        <f t="shared" si="1542"/>
        <v>-</v>
      </c>
      <c r="IU520" s="56" t="str">
        <f t="shared" si="1543"/>
        <v>-</v>
      </c>
      <c r="IV520" s="56" t="str">
        <f t="shared" si="1544"/>
        <v>-</v>
      </c>
      <c r="IW520" s="56" t="str">
        <f t="shared" si="1545"/>
        <v>-</v>
      </c>
      <c r="IX520" s="56" t="str">
        <f t="shared" si="1546"/>
        <v>-</v>
      </c>
      <c r="IY520" s="56" t="str">
        <f t="shared" si="1547"/>
        <v>-</v>
      </c>
      <c r="IZ520" s="56" t="str">
        <f t="shared" si="1548"/>
        <v>-</v>
      </c>
      <c r="JA520" s="56" t="str">
        <f t="shared" si="1549"/>
        <v>-</v>
      </c>
      <c r="JB520" s="56" t="str">
        <f t="shared" si="1550"/>
        <v>-</v>
      </c>
      <c r="JC520" s="56" t="str">
        <f t="shared" si="1551"/>
        <v>-</v>
      </c>
      <c r="JD520" s="56" t="str">
        <f t="shared" si="1552"/>
        <v>-</v>
      </c>
      <c r="JE520" s="56" t="str">
        <f t="shared" si="1553"/>
        <v>-</v>
      </c>
      <c r="JF520" s="56" t="str">
        <f t="shared" si="1554"/>
        <v>-</v>
      </c>
      <c r="JG520" s="56" t="str">
        <f t="shared" si="1555"/>
        <v>-</v>
      </c>
      <c r="JH520" s="56" t="str">
        <f t="shared" si="1556"/>
        <v>-</v>
      </c>
      <c r="JI520" s="56" t="str">
        <f t="shared" si="1557"/>
        <v>-</v>
      </c>
      <c r="JJ520" s="56" t="str">
        <f t="shared" si="1558"/>
        <v>-</v>
      </c>
      <c r="JK520" s="56" t="str">
        <f t="shared" si="1559"/>
        <v>-</v>
      </c>
      <c r="JL520" s="56" t="str">
        <f t="shared" si="1560"/>
        <v>-</v>
      </c>
      <c r="JM520" s="56" t="str">
        <f t="shared" si="1561"/>
        <v>-</v>
      </c>
      <c r="JN520" s="56" t="str">
        <f t="shared" si="1562"/>
        <v>-</v>
      </c>
      <c r="JO520" s="56" t="str">
        <f t="shared" si="1563"/>
        <v>-</v>
      </c>
      <c r="JP520" s="56" t="str">
        <f t="shared" si="1564"/>
        <v>-</v>
      </c>
      <c r="JQ520" s="56" t="str">
        <f t="shared" si="1565"/>
        <v>-</v>
      </c>
      <c r="JR520" s="56" t="str">
        <f t="shared" si="1566"/>
        <v>-</v>
      </c>
      <c r="JS520" s="56" t="str">
        <f t="shared" si="1567"/>
        <v>-</v>
      </c>
      <c r="JT520" s="56" t="str">
        <f t="shared" si="1568"/>
        <v>-</v>
      </c>
      <c r="JU520" s="56" t="str">
        <f t="shared" si="1569"/>
        <v>-</v>
      </c>
      <c r="JV520" s="56" t="str">
        <f t="shared" si="1570"/>
        <v>-</v>
      </c>
      <c r="JW520" s="56" t="str">
        <f t="shared" si="1571"/>
        <v>-</v>
      </c>
      <c r="JX520" s="56" t="str">
        <f t="shared" si="1572"/>
        <v>-</v>
      </c>
      <c r="JY520" s="56" t="str">
        <f t="shared" si="1573"/>
        <v>-</v>
      </c>
      <c r="JZ520" s="56" t="str">
        <f t="shared" si="1574"/>
        <v>-</v>
      </c>
      <c r="KA520" s="444" t="s">
        <v>1247</v>
      </c>
      <c r="KB520" s="360">
        <f>IF(ISNUMBER(INDEX($EQ$15:$GK$521,$B520,EO$11)),MAX(KB$14:KB519)+1,0)</f>
        <v>0</v>
      </c>
      <c r="KC520" s="360" t="str">
        <f t="shared" si="1672"/>
        <v/>
      </c>
      <c r="KD520" s="373" t="s">
        <v>2</v>
      </c>
      <c r="KE520" s="215"/>
      <c r="KF520" s="60"/>
      <c r="KG520" s="60"/>
      <c r="KH520" s="60"/>
      <c r="KI520" s="60"/>
      <c r="KJ520" s="60"/>
      <c r="KK520" s="60"/>
      <c r="KL520" s="60"/>
      <c r="KM520" s="60"/>
      <c r="KN520" s="60"/>
      <c r="KO520" s="60"/>
      <c r="KP520" s="60"/>
      <c r="KQ520" s="60"/>
      <c r="KR520" s="60"/>
      <c r="KS520" s="60"/>
      <c r="KT520" s="60"/>
      <c r="KU520" s="60"/>
      <c r="KV520" s="60"/>
      <c r="KW520" s="60"/>
      <c r="KX520" s="60"/>
      <c r="KY520" s="60"/>
      <c r="KZ520" s="283" t="str">
        <f t="shared" si="1575"/>
        <v/>
      </c>
      <c r="LA520" s="26"/>
      <c r="LB520" s="18"/>
      <c r="LC520" s="18"/>
      <c r="LD520" s="18"/>
      <c r="LE520" s="18"/>
      <c r="LF520" s="18"/>
      <c r="LG520" s="18"/>
      <c r="LH520" s="18"/>
      <c r="LI520" s="18"/>
      <c r="LJ520" s="18"/>
      <c r="LK520" s="18"/>
      <c r="LL520" s="18"/>
      <c r="LM520" s="18"/>
      <c r="LN520" s="63"/>
      <c r="LO520" s="251">
        <f t="shared" si="1576"/>
        <v>0</v>
      </c>
      <c r="LP520" s="251">
        <f t="shared" si="1577"/>
        <v>0</v>
      </c>
      <c r="LQ520" s="251">
        <f t="shared" si="1578"/>
        <v>0</v>
      </c>
      <c r="LR520" s="251">
        <f t="shared" si="1579"/>
        <v>0</v>
      </c>
      <c r="LS520" s="251">
        <f t="shared" si="1580"/>
        <v>0</v>
      </c>
      <c r="LT520" s="251">
        <f t="shared" si="1581"/>
        <v>0</v>
      </c>
      <c r="LU520" s="251">
        <f t="shared" si="1582"/>
        <v>0</v>
      </c>
      <c r="LV520" s="251">
        <f t="shared" si="1583"/>
        <v>0</v>
      </c>
      <c r="LW520" s="251">
        <f t="shared" si="1584"/>
        <v>0</v>
      </c>
      <c r="LX520" s="251">
        <f t="shared" si="1585"/>
        <v>0</v>
      </c>
      <c r="LY520" s="251">
        <f t="shared" si="1586"/>
        <v>0</v>
      </c>
      <c r="LZ520" s="251">
        <f t="shared" si="1587"/>
        <v>0</v>
      </c>
      <c r="MA520" s="63" t="str">
        <f t="shared" si="1588"/>
        <v/>
      </c>
      <c r="MB520" s="63" t="str">
        <f t="shared" si="1673"/>
        <v/>
      </c>
      <c r="MC520" s="63">
        <f t="shared" si="1674"/>
        <v>506</v>
      </c>
      <c r="MD520" s="63" t="str">
        <f t="shared" si="1675"/>
        <v/>
      </c>
      <c r="ME520" s="63" t="str">
        <f t="shared" si="1676"/>
        <v/>
      </c>
      <c r="MF520" s="315" t="str">
        <f t="shared" si="1589"/>
        <v/>
      </c>
      <c r="MG520" s="315">
        <f>IF(ISNUMBER(MATCH(EO520,$ME$15:$ME$520,0)),0,MAX(MG$14:MG519)+1)</f>
        <v>0</v>
      </c>
      <c r="MH520" s="315" t="str">
        <f t="shared" si="1590"/>
        <v/>
      </c>
      <c r="MI520" s="369"/>
      <c r="MJ520" s="68"/>
      <c r="MK520" s="18"/>
      <c r="ML520" s="242"/>
      <c r="MM520" s="242"/>
      <c r="MN520" s="59"/>
      <c r="MO520" s="59"/>
      <c r="MP520" s="285"/>
      <c r="MQ520" s="59"/>
      <c r="MR520" s="59"/>
      <c r="MS520" s="285"/>
      <c r="MT520" s="59"/>
      <c r="MU520" s="285"/>
      <c r="MV520" s="74"/>
      <c r="MW520" s="74"/>
      <c r="MX520" s="74"/>
      <c r="MY520" s="74"/>
      <c r="MZ520" s="74"/>
      <c r="NA520" s="74"/>
      <c r="NB520" s="59"/>
      <c r="NC520" s="59"/>
      <c r="ND520" s="59"/>
      <c r="NE520" s="59"/>
      <c r="NF520" s="59"/>
      <c r="NG520" s="59"/>
      <c r="NH520" s="59"/>
      <c r="NI520" s="59"/>
      <c r="NJ520" s="59"/>
      <c r="NK520" s="59"/>
      <c r="NL520" s="454"/>
      <c r="NM520" s="454"/>
      <c r="NN520" s="59"/>
      <c r="NO520" s="18"/>
      <c r="NP520" s="18"/>
      <c r="NQ520" s="18"/>
      <c r="NR520" s="18"/>
      <c r="NS520" s="18"/>
      <c r="NT520" s="18"/>
      <c r="NU520" s="18"/>
      <c r="NV520" s="18"/>
      <c r="NW520" s="18"/>
      <c r="NX520" s="18"/>
      <c r="NY520" s="18"/>
      <c r="NZ520" s="18"/>
      <c r="OA520" s="18"/>
      <c r="OB520" s="18"/>
      <c r="OC520" s="18"/>
      <c r="OZ520" s="59"/>
      <c r="PA520" s="251" t="str">
        <f t="shared" si="1591"/>
        <v/>
      </c>
      <c r="PB520" s="251" t="str">
        <f t="shared" si="1592"/>
        <v/>
      </c>
      <c r="PC520" s="251" t="str">
        <f t="shared" si="1593"/>
        <v/>
      </c>
      <c r="PD520" s="251" t="str">
        <f t="shared" si="1594"/>
        <v/>
      </c>
      <c r="PE520" s="251" t="str">
        <f t="shared" si="1595"/>
        <v/>
      </c>
      <c r="PF520" s="251" t="str">
        <f t="shared" si="1596"/>
        <v/>
      </c>
      <c r="PG520" s="251" t="str">
        <f t="shared" si="1597"/>
        <v/>
      </c>
      <c r="PH520" s="251" t="str">
        <f t="shared" si="1598"/>
        <v/>
      </c>
      <c r="PI520" s="251" t="str">
        <f t="shared" si="1599"/>
        <v/>
      </c>
      <c r="PJ520" s="251" t="str">
        <f t="shared" si="1600"/>
        <v/>
      </c>
      <c r="PK520" s="251" t="str">
        <f t="shared" si="1601"/>
        <v/>
      </c>
      <c r="PL520" s="251" t="str">
        <f t="shared" si="1602"/>
        <v/>
      </c>
      <c r="PM520" s="251" t="str">
        <f t="shared" si="1603"/>
        <v/>
      </c>
      <c r="PN520" s="251" t="str">
        <f t="shared" si="1604"/>
        <v/>
      </c>
      <c r="PO520" s="251" t="str">
        <f t="shared" si="1605"/>
        <v/>
      </c>
      <c r="PP520" s="251" t="str">
        <f t="shared" si="1606"/>
        <v/>
      </c>
      <c r="PQ520" s="251" t="str">
        <f t="shared" si="1607"/>
        <v/>
      </c>
      <c r="PR520" s="251" t="str">
        <f t="shared" si="1608"/>
        <v/>
      </c>
      <c r="PS520" s="251" t="str">
        <f t="shared" si="1609"/>
        <v/>
      </c>
      <c r="PT520" s="251" t="str">
        <f t="shared" si="1610"/>
        <v/>
      </c>
      <c r="PU520" s="251" t="str">
        <f t="shared" si="1611"/>
        <v/>
      </c>
      <c r="PV520" s="251" t="str">
        <f t="shared" si="1612"/>
        <v/>
      </c>
      <c r="PW520" s="251" t="str">
        <f t="shared" si="1613"/>
        <v/>
      </c>
      <c r="PX520" s="251" t="str">
        <f t="shared" si="1614"/>
        <v/>
      </c>
      <c r="PY520" s="251" t="str">
        <f t="shared" si="1615"/>
        <v/>
      </c>
      <c r="PZ520" s="251" t="str">
        <f t="shared" si="1616"/>
        <v/>
      </c>
      <c r="QA520" s="251" t="str">
        <f t="shared" si="1617"/>
        <v/>
      </c>
      <c r="QB520" s="251" t="str">
        <f t="shared" si="1618"/>
        <v/>
      </c>
      <c r="QC520" s="251" t="str">
        <f t="shared" si="1619"/>
        <v/>
      </c>
      <c r="QD520" s="251" t="str">
        <f t="shared" si="1620"/>
        <v/>
      </c>
      <c r="QE520" s="251" t="str">
        <f t="shared" si="1621"/>
        <v/>
      </c>
      <c r="QF520" s="63">
        <f t="shared" si="1622"/>
        <v>0</v>
      </c>
      <c r="QG520" s="59"/>
      <c r="QH520" s="59"/>
      <c r="QI520" s="59"/>
      <c r="QJ520" s="59"/>
      <c r="QK520" s="59"/>
      <c r="QL520" s="59"/>
      <c r="QM520" s="59"/>
      <c r="QN520" s="59"/>
    </row>
    <row r="521" spans="1:456" ht="6" customHeight="1" x14ac:dyDescent="0.25">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c r="BG521" s="74"/>
      <c r="BH521" s="74"/>
      <c r="BI521" s="74"/>
      <c r="BJ521" s="74"/>
      <c r="BK521" s="74"/>
      <c r="BL521" s="74"/>
      <c r="BM521" s="74"/>
      <c r="BN521" s="74"/>
      <c r="BO521" s="74"/>
      <c r="BP521" s="74"/>
      <c r="BQ521" s="74"/>
      <c r="BR521" s="74"/>
      <c r="BS521" s="74"/>
      <c r="BT521" s="74"/>
      <c r="BU521" s="74"/>
      <c r="BV521" s="74"/>
      <c r="BW521" s="74"/>
      <c r="BX521" s="74"/>
      <c r="BY521" s="74"/>
      <c r="BZ521" s="74"/>
      <c r="CA521" s="74"/>
      <c r="CB521" s="74"/>
      <c r="CC521" s="74"/>
      <c r="CD521" s="74"/>
      <c r="CE521" s="74"/>
      <c r="CF521" s="74"/>
      <c r="CG521" s="74"/>
      <c r="CH521" s="74"/>
      <c r="CI521" s="74"/>
      <c r="CJ521" s="74"/>
      <c r="CK521" s="74"/>
      <c r="CL521" s="74"/>
      <c r="CM521" s="74"/>
      <c r="CN521" s="74"/>
      <c r="CO521" s="74"/>
      <c r="CP521" s="74"/>
      <c r="CQ521" s="74"/>
      <c r="CR521" s="74"/>
      <c r="CS521" s="74"/>
      <c r="CT521" s="74"/>
      <c r="CU521" s="74"/>
      <c r="CV521" s="74"/>
      <c r="CW521" s="74"/>
      <c r="CX521" s="74"/>
      <c r="CY521" s="74"/>
      <c r="CZ521" s="74"/>
      <c r="DA521" s="74"/>
      <c r="DB521" s="74"/>
      <c r="DC521" s="74"/>
      <c r="DD521" s="74"/>
      <c r="DE521" s="74"/>
      <c r="DF521" s="74"/>
      <c r="DG521" s="74"/>
      <c r="DH521" s="74"/>
      <c r="DI521" s="74"/>
      <c r="DJ521" s="74"/>
      <c r="DK521" s="74"/>
      <c r="DL521" s="74"/>
      <c r="DM521" s="74"/>
      <c r="DN521" s="74"/>
      <c r="DO521" s="74"/>
      <c r="DP521" s="74"/>
      <c r="DQ521" s="74"/>
      <c r="DR521" s="74"/>
      <c r="DS521" s="74"/>
      <c r="DT521" s="74"/>
      <c r="DU521" s="74"/>
      <c r="DV521" s="74"/>
      <c r="DW521" s="74"/>
      <c r="DX521" s="74"/>
      <c r="DY521" s="74"/>
      <c r="DZ521" s="74"/>
      <c r="EA521" s="74"/>
      <c r="EB521" s="74"/>
      <c r="EC521" s="74"/>
      <c r="ED521" s="74"/>
      <c r="EE521" s="74"/>
      <c r="EF521" s="74"/>
      <c r="EG521" s="74"/>
      <c r="EH521" s="74"/>
      <c r="EI521" s="74"/>
      <c r="EJ521" s="74"/>
      <c r="EK521" s="74"/>
      <c r="EL521" s="74"/>
      <c r="EM521" s="74"/>
      <c r="EN521" s="74"/>
      <c r="EO521" s="74"/>
      <c r="EP521" s="74"/>
      <c r="EQ521" s="74"/>
      <c r="ER521" s="74"/>
      <c r="ES521" s="74"/>
      <c r="ET521" s="74"/>
      <c r="EU521" s="74"/>
      <c r="EV521" s="74"/>
      <c r="EW521" s="74"/>
      <c r="EX521" s="74"/>
      <c r="EY521" s="74"/>
      <c r="EZ521" s="74"/>
      <c r="FA521" s="74"/>
      <c r="FB521" s="74"/>
      <c r="FC521" s="74"/>
      <c r="FD521" s="74"/>
      <c r="FE521" s="74"/>
      <c r="FF521" s="74"/>
      <c r="FG521" s="74"/>
      <c r="FH521" s="74"/>
      <c r="FI521" s="74"/>
      <c r="FJ521" s="74"/>
      <c r="FK521" s="74"/>
      <c r="FL521" s="74"/>
      <c r="FM521" s="74"/>
      <c r="FN521" s="74"/>
      <c r="FO521" s="74"/>
      <c r="FP521" s="74"/>
      <c r="FQ521" s="74"/>
      <c r="FR521" s="74"/>
      <c r="FS521" s="74"/>
      <c r="FT521" s="74"/>
      <c r="FU521" s="74"/>
      <c r="FV521" s="74"/>
      <c r="FW521" s="74"/>
      <c r="FX521" s="74"/>
      <c r="FY521" s="74"/>
      <c r="FZ521" s="74"/>
      <c r="GA521" s="74"/>
      <c r="GB521" s="74"/>
      <c r="GC521" s="74"/>
      <c r="GD521" s="74"/>
      <c r="GE521" s="74"/>
      <c r="GF521" s="74"/>
      <c r="GG521" s="74"/>
      <c r="GH521" s="74"/>
      <c r="GI521" s="74"/>
      <c r="GJ521" s="74"/>
      <c r="GK521" s="74"/>
      <c r="GL521" s="74"/>
      <c r="GM521" s="74"/>
      <c r="GN521" s="74"/>
      <c r="GO521" s="74"/>
      <c r="GP521" s="74"/>
      <c r="GQ521" s="74"/>
      <c r="GR521" s="74"/>
      <c r="GS521" s="74"/>
      <c r="GT521" s="74"/>
      <c r="GU521" s="74"/>
      <c r="GV521" s="74"/>
      <c r="GW521" s="74"/>
      <c r="GX521" s="74"/>
      <c r="GY521" s="74"/>
      <c r="GZ521" s="74"/>
      <c r="HA521" s="74"/>
      <c r="HB521" s="74"/>
      <c r="HC521" s="74"/>
      <c r="HD521" s="74"/>
      <c r="HE521" s="74"/>
      <c r="HF521" s="74"/>
      <c r="HG521" s="74"/>
      <c r="HH521" s="74"/>
      <c r="HI521" s="74"/>
      <c r="HJ521" s="74"/>
      <c r="HK521" s="74"/>
      <c r="HL521" s="74"/>
      <c r="HM521" s="74"/>
      <c r="HN521" s="74"/>
      <c r="HO521" s="74"/>
      <c r="HP521" s="74"/>
      <c r="HQ521" s="74"/>
      <c r="HR521" s="74"/>
      <c r="HS521" s="74"/>
      <c r="HT521" s="74"/>
      <c r="HU521" s="74"/>
      <c r="HV521" s="74"/>
      <c r="HW521" s="74"/>
      <c r="HX521" s="74"/>
      <c r="HY521" s="74"/>
      <c r="HZ521" s="74"/>
      <c r="IA521" s="74"/>
      <c r="IB521" s="74"/>
      <c r="IC521" s="74"/>
      <c r="ID521" s="74"/>
      <c r="IE521" s="74"/>
      <c r="IF521" s="74"/>
      <c r="IG521" s="74"/>
      <c r="IH521" s="74"/>
      <c r="II521" s="74"/>
      <c r="IJ521" s="74"/>
      <c r="IK521" s="74"/>
      <c r="IL521" s="74"/>
      <c r="IM521" s="74"/>
      <c r="IN521" s="74"/>
      <c r="IO521" s="74"/>
      <c r="IP521" s="74"/>
      <c r="IQ521" s="74"/>
      <c r="IR521" s="74"/>
      <c r="IS521" s="74"/>
      <c r="IT521" s="74"/>
      <c r="IU521" s="74"/>
      <c r="IV521" s="74"/>
      <c r="IW521" s="74"/>
      <c r="IX521" s="74"/>
      <c r="IY521" s="74"/>
      <c r="IZ521" s="74"/>
      <c r="JA521" s="74"/>
      <c r="JB521" s="74"/>
      <c r="JC521" s="74"/>
      <c r="JD521" s="74"/>
      <c r="JE521" s="74"/>
      <c r="JF521" s="74"/>
      <c r="JG521" s="74"/>
      <c r="JH521" s="74"/>
      <c r="JI521" s="74"/>
      <c r="JJ521" s="74"/>
      <c r="JK521" s="74"/>
      <c r="JL521" s="74"/>
      <c r="JM521" s="74"/>
      <c r="JN521" s="74"/>
      <c r="JO521" s="74"/>
      <c r="JP521" s="74"/>
      <c r="JQ521" s="74"/>
      <c r="JR521" s="74"/>
      <c r="JS521" s="74"/>
      <c r="JT521" s="74"/>
      <c r="JU521" s="74"/>
      <c r="JV521" s="74"/>
      <c r="JW521" s="74"/>
      <c r="JX521" s="74"/>
      <c r="JY521" s="74"/>
      <c r="JZ521" s="74"/>
      <c r="KA521" s="74"/>
      <c r="KB521" s="74"/>
      <c r="KC521" s="74"/>
      <c r="KD521" s="74"/>
      <c r="KE521" s="74"/>
      <c r="KF521" s="74"/>
      <c r="KG521" s="74"/>
      <c r="KH521" s="74"/>
      <c r="KI521" s="74"/>
      <c r="KJ521" s="74"/>
      <c r="KK521" s="74"/>
      <c r="KL521" s="74"/>
      <c r="KM521" s="74"/>
      <c r="KN521" s="74"/>
      <c r="KO521" s="74"/>
      <c r="KP521" s="74"/>
      <c r="KQ521" s="74"/>
      <c r="KR521" s="74"/>
      <c r="KS521" s="74"/>
      <c r="KT521" s="74"/>
      <c r="KU521" s="74"/>
      <c r="KV521" s="74"/>
      <c r="KW521" s="74"/>
      <c r="KX521" s="74"/>
      <c r="KY521" s="74"/>
      <c r="KZ521" s="74"/>
      <c r="LA521" s="74"/>
      <c r="LB521" s="74"/>
      <c r="LC521" s="74"/>
      <c r="LD521" s="74"/>
      <c r="LE521" s="74"/>
      <c r="LF521" s="74"/>
      <c r="LG521" s="74"/>
      <c r="LH521" s="74"/>
      <c r="LI521" s="74"/>
      <c r="LJ521" s="74"/>
      <c r="LK521" s="74"/>
      <c r="LL521" s="74"/>
      <c r="LM521" s="74"/>
      <c r="LN521" s="74"/>
      <c r="LO521" s="74"/>
      <c r="LP521" s="74"/>
      <c r="LQ521" s="74"/>
      <c r="LR521" s="74"/>
      <c r="LS521" s="74"/>
      <c r="LT521" s="74"/>
      <c r="LU521" s="74"/>
      <c r="LV521" s="74"/>
      <c r="LW521" s="74"/>
      <c r="LX521" s="74"/>
      <c r="LY521" s="74"/>
      <c r="LZ521" s="74"/>
      <c r="MA521" s="74"/>
      <c r="MB521" s="74"/>
      <c r="MC521" s="74"/>
      <c r="MD521" s="74"/>
      <c r="ME521" s="74"/>
      <c r="MF521" s="74"/>
      <c r="MG521" s="74"/>
      <c r="MH521" s="74"/>
      <c r="MI521" s="370"/>
      <c r="MJ521" s="74"/>
      <c r="MK521" s="74"/>
      <c r="ML521" s="458"/>
      <c r="MM521" s="317"/>
      <c r="MN521" s="59"/>
      <c r="MO521" s="74"/>
      <c r="MP521" s="412"/>
      <c r="MQ521" s="262"/>
      <c r="MR521" s="74"/>
      <c r="MS521" s="285"/>
      <c r="MT521" s="74"/>
      <c r="MU521" s="285"/>
      <c r="MV521" s="55" t="s">
        <v>2</v>
      </c>
      <c r="MW521" s="55" t="s">
        <v>2</v>
      </c>
      <c r="MX521" s="55" t="s">
        <v>2</v>
      </c>
      <c r="MY521" s="55" t="s">
        <v>2</v>
      </c>
      <c r="MZ521" s="55" t="s">
        <v>2</v>
      </c>
      <c r="NA521" s="55" t="s">
        <v>2</v>
      </c>
      <c r="NB521" s="74"/>
      <c r="NC521" s="74"/>
      <c r="ND521" s="74"/>
      <c r="NE521" s="74"/>
      <c r="NF521" s="74"/>
      <c r="NG521" s="74"/>
      <c r="NH521" s="74"/>
      <c r="NI521" s="74"/>
      <c r="NJ521" s="74"/>
      <c r="NK521" s="74"/>
      <c r="NL521" s="454"/>
      <c r="NM521" s="454"/>
      <c r="NN521" s="74"/>
      <c r="NO521" s="74"/>
      <c r="NP521" s="74"/>
      <c r="NQ521" s="74"/>
      <c r="NR521" s="74"/>
      <c r="NS521" s="74"/>
      <c r="NT521" s="74"/>
      <c r="NU521" s="74"/>
      <c r="NV521" s="74"/>
      <c r="NW521" s="74"/>
      <c r="NX521" s="74"/>
      <c r="NY521" s="74"/>
      <c r="NZ521" s="74"/>
      <c r="OA521" s="74"/>
      <c r="OB521" s="74"/>
      <c r="OC521" s="74"/>
      <c r="OD521" s="74"/>
      <c r="OE521" s="74"/>
      <c r="OF521" s="74"/>
      <c r="OG521" s="74"/>
      <c r="OH521" s="74"/>
      <c r="OI521" s="74"/>
      <c r="OJ521" s="74"/>
      <c r="OK521" s="74"/>
      <c r="OL521" s="74"/>
      <c r="OM521" s="74"/>
      <c r="ON521" s="74"/>
      <c r="OO521" s="74"/>
      <c r="OP521" s="74"/>
      <c r="OQ521" s="74"/>
      <c r="OR521" s="74"/>
      <c r="OS521" s="74"/>
      <c r="OT521" s="74"/>
      <c r="OU521" s="74"/>
      <c r="OV521" s="74"/>
      <c r="OW521" s="74"/>
      <c r="OX521" s="74"/>
      <c r="OY521" s="74"/>
      <c r="OZ521" s="74"/>
      <c r="PA521" s="74"/>
      <c r="PB521" s="74"/>
      <c r="PC521" s="74"/>
      <c r="PD521" s="74"/>
      <c r="PE521" s="74"/>
      <c r="PF521" s="74"/>
      <c r="PG521" s="74"/>
      <c r="PH521" s="74"/>
      <c r="PI521" s="74"/>
      <c r="PJ521" s="74"/>
      <c r="PK521" s="74"/>
      <c r="PL521" s="74"/>
      <c r="PM521" s="74"/>
      <c r="PN521" s="74"/>
      <c r="PO521" s="74"/>
      <c r="PP521" s="74"/>
      <c r="PQ521" s="74"/>
      <c r="PR521" s="74"/>
      <c r="PS521" s="74"/>
      <c r="PT521" s="74"/>
      <c r="PU521" s="74"/>
      <c r="PV521" s="74"/>
      <c r="PW521" s="74"/>
      <c r="PX521" s="74"/>
      <c r="PY521" s="74"/>
      <c r="PZ521" s="74"/>
      <c r="QA521" s="74"/>
      <c r="QB521" s="74"/>
      <c r="QC521" s="74"/>
      <c r="QD521" s="74"/>
      <c r="QE521" s="74"/>
      <c r="QF521" s="74"/>
      <c r="QG521" s="74"/>
      <c r="QH521" s="74"/>
      <c r="QI521" s="74"/>
      <c r="QJ521" s="74"/>
      <c r="QK521" s="74"/>
      <c r="QL521" s="74"/>
      <c r="QM521" s="74"/>
      <c r="QN521" s="74"/>
    </row>
    <row r="522" spans="1:456" ht="6" customHeight="1" x14ac:dyDescent="0.25">
      <c r="A522" s="55" t="s">
        <v>2</v>
      </c>
      <c r="B522" s="55" t="s">
        <v>2</v>
      </c>
      <c r="C522" s="55" t="s">
        <v>2</v>
      </c>
      <c r="D522" s="55" t="s">
        <v>2</v>
      </c>
      <c r="E522" s="55" t="s">
        <v>2</v>
      </c>
      <c r="F522" s="55" t="s">
        <v>2</v>
      </c>
      <c r="G522" s="55" t="s">
        <v>2</v>
      </c>
      <c r="H522" s="55" t="s">
        <v>2</v>
      </c>
      <c r="I522" s="55" t="s">
        <v>2</v>
      </c>
      <c r="J522" s="55" t="s">
        <v>2</v>
      </c>
      <c r="K522" s="55" t="s">
        <v>2</v>
      </c>
      <c r="L522" s="55" t="s">
        <v>2</v>
      </c>
      <c r="M522" s="55" t="s">
        <v>2</v>
      </c>
      <c r="N522" s="55" t="s">
        <v>2</v>
      </c>
      <c r="O522" s="55" t="s">
        <v>2</v>
      </c>
      <c r="P522" s="55" t="s">
        <v>2</v>
      </c>
      <c r="Q522" s="55" t="s">
        <v>2</v>
      </c>
      <c r="R522" s="55" t="s">
        <v>2</v>
      </c>
      <c r="S522" s="55" t="s">
        <v>2</v>
      </c>
      <c r="T522" s="55" t="s">
        <v>2</v>
      </c>
      <c r="U522" s="55" t="s">
        <v>2</v>
      </c>
      <c r="V522" s="55" t="s">
        <v>2</v>
      </c>
      <c r="W522" s="55" t="s">
        <v>2</v>
      </c>
      <c r="X522" s="55" t="s">
        <v>2</v>
      </c>
      <c r="Y522" s="55" t="s">
        <v>2</v>
      </c>
      <c r="Z522" s="55" t="s">
        <v>2</v>
      </c>
      <c r="AA522" s="55" t="s">
        <v>2</v>
      </c>
      <c r="AB522" s="55" t="s">
        <v>2</v>
      </c>
      <c r="AC522" s="55" t="s">
        <v>2</v>
      </c>
      <c r="AD522" s="55" t="s">
        <v>2</v>
      </c>
      <c r="AE522" s="55" t="s">
        <v>2</v>
      </c>
      <c r="AF522" s="55" t="s">
        <v>2</v>
      </c>
      <c r="AG522" s="55" t="s">
        <v>2</v>
      </c>
      <c r="AH522" s="55" t="s">
        <v>2</v>
      </c>
      <c r="AI522" s="55" t="s">
        <v>2</v>
      </c>
      <c r="AJ522" s="55" t="s">
        <v>2</v>
      </c>
      <c r="AK522" s="55" t="s">
        <v>2</v>
      </c>
      <c r="AL522" s="55" t="s">
        <v>2</v>
      </c>
      <c r="AM522" s="55" t="s">
        <v>2</v>
      </c>
      <c r="AN522" s="55" t="s">
        <v>2</v>
      </c>
      <c r="AO522" s="55" t="s">
        <v>2</v>
      </c>
      <c r="AP522" s="55" t="s">
        <v>2</v>
      </c>
      <c r="AQ522" s="55" t="s">
        <v>2</v>
      </c>
      <c r="AR522" s="55" t="s">
        <v>2</v>
      </c>
      <c r="AS522" s="55" t="s">
        <v>2</v>
      </c>
      <c r="AT522" s="55" t="s">
        <v>2</v>
      </c>
      <c r="AU522" s="55" t="s">
        <v>2</v>
      </c>
      <c r="AV522" s="55" t="s">
        <v>2</v>
      </c>
      <c r="AW522" s="55" t="s">
        <v>2</v>
      </c>
      <c r="AX522" s="55" t="s">
        <v>2</v>
      </c>
      <c r="AY522" s="55" t="s">
        <v>2</v>
      </c>
      <c r="AZ522" s="55" t="s">
        <v>2</v>
      </c>
      <c r="BA522" s="55" t="s">
        <v>2</v>
      </c>
      <c r="BB522" s="55" t="s">
        <v>2</v>
      </c>
      <c r="BC522" s="55" t="s">
        <v>2</v>
      </c>
      <c r="BD522" s="55" t="s">
        <v>2</v>
      </c>
      <c r="BE522" s="55" t="s">
        <v>2</v>
      </c>
      <c r="BF522" s="55" t="s">
        <v>2</v>
      </c>
      <c r="BG522" s="55" t="s">
        <v>2</v>
      </c>
      <c r="BH522" s="55" t="s">
        <v>2</v>
      </c>
      <c r="BI522" s="55" t="s">
        <v>2</v>
      </c>
      <c r="BJ522" s="55" t="s">
        <v>2</v>
      </c>
      <c r="BK522" s="55" t="s">
        <v>2</v>
      </c>
      <c r="BL522" s="55" t="s">
        <v>2</v>
      </c>
      <c r="BM522" s="55" t="s">
        <v>2</v>
      </c>
      <c r="BN522" s="55" t="s">
        <v>2</v>
      </c>
      <c r="BO522" s="55" t="s">
        <v>2</v>
      </c>
      <c r="BP522" s="55" t="s">
        <v>2</v>
      </c>
      <c r="BQ522" s="55" t="s">
        <v>2</v>
      </c>
      <c r="BR522" s="55" t="s">
        <v>2</v>
      </c>
      <c r="BS522" s="55" t="s">
        <v>2</v>
      </c>
      <c r="BT522" s="55" t="s">
        <v>2</v>
      </c>
      <c r="BU522" s="55" t="s">
        <v>2</v>
      </c>
      <c r="BV522" s="55" t="s">
        <v>2</v>
      </c>
      <c r="BW522" s="55" t="s">
        <v>2</v>
      </c>
      <c r="BX522" s="55" t="s">
        <v>2</v>
      </c>
      <c r="BY522" s="55" t="s">
        <v>2</v>
      </c>
      <c r="BZ522" s="55" t="s">
        <v>2</v>
      </c>
      <c r="CA522" s="55" t="s">
        <v>2</v>
      </c>
      <c r="CB522" s="55" t="s">
        <v>2</v>
      </c>
      <c r="CC522" s="55" t="s">
        <v>2</v>
      </c>
      <c r="CD522" s="55" t="s">
        <v>2</v>
      </c>
      <c r="CE522" s="55" t="s">
        <v>2</v>
      </c>
      <c r="CF522" s="55" t="s">
        <v>2</v>
      </c>
      <c r="CG522" s="55" t="s">
        <v>2</v>
      </c>
      <c r="CH522" s="55" t="s">
        <v>2</v>
      </c>
      <c r="CI522" s="55" t="s">
        <v>2</v>
      </c>
      <c r="CJ522" s="55" t="s">
        <v>2</v>
      </c>
      <c r="CK522" s="55" t="s">
        <v>2</v>
      </c>
      <c r="CL522" s="55" t="s">
        <v>2</v>
      </c>
      <c r="CM522" s="55" t="s">
        <v>2</v>
      </c>
      <c r="CN522" s="55" t="s">
        <v>2</v>
      </c>
      <c r="CO522" s="55" t="s">
        <v>2</v>
      </c>
      <c r="CP522" s="55" t="s">
        <v>2</v>
      </c>
      <c r="CQ522" s="55" t="s">
        <v>2</v>
      </c>
      <c r="CR522" s="55" t="s">
        <v>2</v>
      </c>
      <c r="CS522" s="55" t="s">
        <v>2</v>
      </c>
      <c r="CT522" s="55" t="s">
        <v>2</v>
      </c>
      <c r="CU522" s="55" t="s">
        <v>2</v>
      </c>
      <c r="CV522" s="55" t="s">
        <v>2</v>
      </c>
      <c r="CW522" s="55" t="s">
        <v>2</v>
      </c>
      <c r="CX522" s="55" t="s">
        <v>2</v>
      </c>
      <c r="CY522" s="55" t="s">
        <v>2</v>
      </c>
      <c r="CZ522" s="55" t="s">
        <v>2</v>
      </c>
      <c r="DA522" s="55" t="s">
        <v>2</v>
      </c>
      <c r="DB522" s="55" t="s">
        <v>2</v>
      </c>
      <c r="DC522" s="55" t="s">
        <v>2</v>
      </c>
      <c r="DD522" s="55" t="s">
        <v>2</v>
      </c>
      <c r="DE522" s="55" t="s">
        <v>2</v>
      </c>
      <c r="DF522" s="55" t="s">
        <v>2</v>
      </c>
      <c r="DG522" s="55" t="s">
        <v>2</v>
      </c>
      <c r="DH522" s="55" t="s">
        <v>2</v>
      </c>
      <c r="DI522" s="55" t="s">
        <v>2</v>
      </c>
      <c r="DJ522" s="55" t="s">
        <v>2</v>
      </c>
      <c r="DK522" s="55" t="s">
        <v>2</v>
      </c>
      <c r="DL522" s="55" t="s">
        <v>2</v>
      </c>
      <c r="DM522" s="55" t="s">
        <v>2</v>
      </c>
      <c r="DN522" s="55" t="s">
        <v>2</v>
      </c>
      <c r="DO522" s="55" t="s">
        <v>2</v>
      </c>
      <c r="DP522" s="55" t="s">
        <v>2</v>
      </c>
      <c r="DQ522" s="55" t="s">
        <v>2</v>
      </c>
      <c r="DR522" s="55" t="s">
        <v>2</v>
      </c>
      <c r="DS522" s="55" t="s">
        <v>2</v>
      </c>
      <c r="DT522" s="55" t="s">
        <v>2</v>
      </c>
      <c r="DU522" s="55" t="s">
        <v>2</v>
      </c>
      <c r="DV522" s="55" t="s">
        <v>2</v>
      </c>
      <c r="DW522" s="55" t="s">
        <v>2</v>
      </c>
      <c r="DX522" s="55" t="s">
        <v>2</v>
      </c>
      <c r="DY522" s="55" t="s">
        <v>2</v>
      </c>
      <c r="DZ522" s="55" t="s">
        <v>2</v>
      </c>
      <c r="EA522" s="55" t="s">
        <v>2</v>
      </c>
      <c r="EB522" s="55" t="s">
        <v>2</v>
      </c>
      <c r="EC522" s="55" t="s">
        <v>2</v>
      </c>
      <c r="ED522" s="55" t="s">
        <v>2</v>
      </c>
      <c r="EE522" s="55" t="s">
        <v>2</v>
      </c>
      <c r="EF522" s="55" t="s">
        <v>2</v>
      </c>
      <c r="EG522" s="55" t="s">
        <v>2</v>
      </c>
      <c r="EH522" s="55" t="s">
        <v>2</v>
      </c>
      <c r="EI522" s="55" t="s">
        <v>2</v>
      </c>
      <c r="EJ522" s="55" t="s">
        <v>2</v>
      </c>
      <c r="EK522" s="55" t="s">
        <v>2</v>
      </c>
      <c r="EL522" s="55" t="s">
        <v>2</v>
      </c>
      <c r="EM522" s="55" t="s">
        <v>2</v>
      </c>
      <c r="EN522" s="55" t="s">
        <v>2</v>
      </c>
      <c r="EO522" s="55" t="s">
        <v>2</v>
      </c>
      <c r="EP522" s="55" t="s">
        <v>2</v>
      </c>
      <c r="EQ522" s="55" t="s">
        <v>2</v>
      </c>
      <c r="ER522" s="55" t="s">
        <v>2</v>
      </c>
      <c r="ES522" s="55" t="s">
        <v>2</v>
      </c>
      <c r="ET522" s="55" t="s">
        <v>2</v>
      </c>
      <c r="EU522" s="55" t="s">
        <v>2</v>
      </c>
      <c r="EV522" s="55" t="s">
        <v>2</v>
      </c>
      <c r="EW522" s="55" t="s">
        <v>2</v>
      </c>
      <c r="EX522" s="55" t="s">
        <v>2</v>
      </c>
      <c r="EY522" s="55" t="s">
        <v>2</v>
      </c>
      <c r="EZ522" s="55" t="s">
        <v>2</v>
      </c>
      <c r="FA522" s="55" t="s">
        <v>2</v>
      </c>
      <c r="FB522" s="55" t="s">
        <v>2</v>
      </c>
      <c r="FC522" s="55" t="s">
        <v>2</v>
      </c>
      <c r="FD522" s="55" t="s">
        <v>2</v>
      </c>
      <c r="FE522" s="55" t="s">
        <v>2</v>
      </c>
      <c r="FF522" s="55" t="s">
        <v>2</v>
      </c>
      <c r="FG522" s="55" t="s">
        <v>2</v>
      </c>
      <c r="FH522" s="55" t="s">
        <v>2</v>
      </c>
      <c r="FI522" s="55" t="s">
        <v>2</v>
      </c>
      <c r="FJ522" s="55" t="s">
        <v>2</v>
      </c>
      <c r="FK522" s="55" t="s">
        <v>2</v>
      </c>
      <c r="FL522" s="55" t="s">
        <v>2</v>
      </c>
      <c r="FM522" s="55" t="s">
        <v>2</v>
      </c>
      <c r="FN522" s="55" t="s">
        <v>2</v>
      </c>
      <c r="FO522" s="55" t="s">
        <v>2</v>
      </c>
      <c r="FP522" s="55" t="s">
        <v>2</v>
      </c>
      <c r="FQ522" s="55" t="s">
        <v>2</v>
      </c>
      <c r="FR522" s="55" t="s">
        <v>2</v>
      </c>
      <c r="FS522" s="55" t="s">
        <v>2</v>
      </c>
      <c r="FT522" s="55" t="s">
        <v>2</v>
      </c>
      <c r="FU522" s="55" t="s">
        <v>2</v>
      </c>
      <c r="FV522" s="55" t="s">
        <v>2</v>
      </c>
      <c r="FW522" s="55" t="s">
        <v>2</v>
      </c>
      <c r="FX522" s="55" t="s">
        <v>2</v>
      </c>
      <c r="FY522" s="55" t="s">
        <v>2</v>
      </c>
      <c r="FZ522" s="55" t="s">
        <v>2</v>
      </c>
      <c r="GA522" s="55" t="s">
        <v>2</v>
      </c>
      <c r="GB522" s="55" t="s">
        <v>2</v>
      </c>
      <c r="GC522" s="55" t="s">
        <v>2</v>
      </c>
      <c r="GD522" s="55" t="s">
        <v>2</v>
      </c>
      <c r="GE522" s="55" t="s">
        <v>2</v>
      </c>
      <c r="GF522" s="55" t="s">
        <v>2</v>
      </c>
      <c r="GG522" s="55" t="s">
        <v>2</v>
      </c>
      <c r="GH522" s="55" t="s">
        <v>2</v>
      </c>
      <c r="GI522" s="55" t="s">
        <v>2</v>
      </c>
      <c r="GJ522" s="55" t="s">
        <v>2</v>
      </c>
      <c r="GK522" s="55" t="s">
        <v>2</v>
      </c>
      <c r="GL522" s="55" t="s">
        <v>2</v>
      </c>
      <c r="GM522" s="55" t="s">
        <v>2</v>
      </c>
      <c r="GN522" s="55" t="s">
        <v>2</v>
      </c>
      <c r="GO522" s="55" t="s">
        <v>2</v>
      </c>
      <c r="GP522" s="55" t="s">
        <v>2</v>
      </c>
      <c r="GQ522" s="55" t="s">
        <v>2</v>
      </c>
      <c r="GR522" s="55" t="s">
        <v>2</v>
      </c>
      <c r="GS522" s="55" t="s">
        <v>2</v>
      </c>
      <c r="GT522" s="55" t="s">
        <v>2</v>
      </c>
      <c r="GU522" s="55" t="s">
        <v>2</v>
      </c>
      <c r="GV522" s="55" t="s">
        <v>2</v>
      </c>
      <c r="GW522" s="55" t="s">
        <v>2</v>
      </c>
      <c r="GX522" s="55" t="s">
        <v>2</v>
      </c>
      <c r="GY522" s="55" t="s">
        <v>2</v>
      </c>
      <c r="GZ522" s="55" t="s">
        <v>2</v>
      </c>
      <c r="HA522" s="55" t="s">
        <v>2</v>
      </c>
      <c r="HB522" s="55" t="s">
        <v>2</v>
      </c>
      <c r="HC522" s="55" t="s">
        <v>2</v>
      </c>
      <c r="HD522" s="55" t="s">
        <v>2</v>
      </c>
      <c r="HE522" s="55" t="s">
        <v>2</v>
      </c>
      <c r="HF522" s="55" t="s">
        <v>2</v>
      </c>
      <c r="HG522" s="55" t="s">
        <v>2</v>
      </c>
      <c r="HH522" s="55" t="s">
        <v>2</v>
      </c>
      <c r="HI522" s="55" t="s">
        <v>2</v>
      </c>
      <c r="HJ522" s="55" t="s">
        <v>2</v>
      </c>
      <c r="HK522" s="55" t="s">
        <v>2</v>
      </c>
      <c r="HL522" s="55" t="s">
        <v>2</v>
      </c>
      <c r="HM522" s="55" t="s">
        <v>2</v>
      </c>
      <c r="HN522" s="55" t="s">
        <v>2</v>
      </c>
      <c r="HO522" s="55" t="s">
        <v>2</v>
      </c>
      <c r="HP522" s="55" t="s">
        <v>2</v>
      </c>
      <c r="HQ522" s="55" t="s">
        <v>2</v>
      </c>
      <c r="HR522" s="55" t="s">
        <v>2</v>
      </c>
      <c r="HS522" s="55" t="s">
        <v>2</v>
      </c>
      <c r="HT522" s="55" t="s">
        <v>2</v>
      </c>
      <c r="HU522" s="55" t="s">
        <v>2</v>
      </c>
      <c r="HV522" s="55" t="s">
        <v>2</v>
      </c>
      <c r="HW522" s="55" t="s">
        <v>2</v>
      </c>
      <c r="HX522" s="55" t="s">
        <v>2</v>
      </c>
      <c r="HY522" s="55" t="s">
        <v>2</v>
      </c>
      <c r="HZ522" s="55" t="s">
        <v>2</v>
      </c>
      <c r="IA522" s="55" t="s">
        <v>2</v>
      </c>
      <c r="IB522" s="55" t="s">
        <v>2</v>
      </c>
      <c r="IC522" s="55" t="s">
        <v>2</v>
      </c>
      <c r="ID522" s="55" t="s">
        <v>2</v>
      </c>
      <c r="IE522" s="55" t="s">
        <v>2</v>
      </c>
      <c r="IF522" s="55" t="s">
        <v>2</v>
      </c>
      <c r="IG522" s="55" t="s">
        <v>2</v>
      </c>
      <c r="IH522" s="55" t="s">
        <v>2</v>
      </c>
      <c r="II522" s="55" t="s">
        <v>2</v>
      </c>
      <c r="IJ522" s="55" t="s">
        <v>2</v>
      </c>
      <c r="IK522" s="55" t="s">
        <v>2</v>
      </c>
      <c r="IL522" s="55" t="s">
        <v>2</v>
      </c>
      <c r="IM522" s="55" t="s">
        <v>2</v>
      </c>
      <c r="IN522" s="55" t="s">
        <v>2</v>
      </c>
      <c r="IO522" s="55" t="s">
        <v>2</v>
      </c>
      <c r="IP522" s="55" t="s">
        <v>2</v>
      </c>
      <c r="IQ522" s="55" t="s">
        <v>2</v>
      </c>
      <c r="IR522" s="55" t="s">
        <v>2</v>
      </c>
      <c r="IS522" s="55" t="s">
        <v>2</v>
      </c>
      <c r="IT522" s="55" t="s">
        <v>2</v>
      </c>
      <c r="IU522" s="55" t="s">
        <v>2</v>
      </c>
      <c r="IV522" s="55" t="s">
        <v>2</v>
      </c>
      <c r="IW522" s="55" t="s">
        <v>2</v>
      </c>
      <c r="IX522" s="55" t="s">
        <v>2</v>
      </c>
      <c r="IY522" s="55" t="s">
        <v>2</v>
      </c>
      <c r="IZ522" s="55" t="s">
        <v>2</v>
      </c>
      <c r="JA522" s="55" t="s">
        <v>2</v>
      </c>
      <c r="JB522" s="55" t="s">
        <v>2</v>
      </c>
      <c r="JC522" s="55" t="s">
        <v>2</v>
      </c>
      <c r="JD522" s="55" t="s">
        <v>2</v>
      </c>
      <c r="JE522" s="55" t="s">
        <v>2</v>
      </c>
      <c r="JF522" s="55" t="s">
        <v>2</v>
      </c>
      <c r="JG522" s="55" t="s">
        <v>2</v>
      </c>
      <c r="JH522" s="55" t="s">
        <v>2</v>
      </c>
      <c r="JI522" s="55" t="s">
        <v>2</v>
      </c>
      <c r="JJ522" s="55" t="s">
        <v>2</v>
      </c>
      <c r="JK522" s="55" t="s">
        <v>2</v>
      </c>
      <c r="JL522" s="55" t="s">
        <v>2</v>
      </c>
      <c r="JM522" s="55" t="s">
        <v>2</v>
      </c>
      <c r="JN522" s="55" t="s">
        <v>2</v>
      </c>
      <c r="JO522" s="55" t="s">
        <v>2</v>
      </c>
      <c r="JP522" s="55" t="s">
        <v>2</v>
      </c>
      <c r="JQ522" s="55" t="s">
        <v>2</v>
      </c>
      <c r="JR522" s="55" t="s">
        <v>2</v>
      </c>
      <c r="JS522" s="55" t="s">
        <v>2</v>
      </c>
      <c r="JT522" s="55" t="s">
        <v>2</v>
      </c>
      <c r="JU522" s="55" t="s">
        <v>2</v>
      </c>
      <c r="JV522" s="55" t="s">
        <v>2</v>
      </c>
      <c r="JW522" s="55" t="s">
        <v>2</v>
      </c>
      <c r="JX522" s="55" t="s">
        <v>2</v>
      </c>
      <c r="JY522" s="55" t="s">
        <v>2</v>
      </c>
      <c r="JZ522" s="55" t="s">
        <v>2</v>
      </c>
      <c r="KA522" s="55" t="s">
        <v>2</v>
      </c>
      <c r="KB522" s="55" t="s">
        <v>2</v>
      </c>
      <c r="KC522" s="55" t="s">
        <v>2</v>
      </c>
      <c r="KD522" s="55" t="s">
        <v>2</v>
      </c>
      <c r="KE522" s="55" t="s">
        <v>2</v>
      </c>
      <c r="KF522" s="55" t="s">
        <v>2</v>
      </c>
      <c r="KG522" s="55" t="s">
        <v>2</v>
      </c>
      <c r="KH522" s="55" t="s">
        <v>2</v>
      </c>
      <c r="KI522" s="55" t="s">
        <v>2</v>
      </c>
      <c r="KJ522" s="55" t="s">
        <v>2</v>
      </c>
      <c r="KK522" s="55" t="s">
        <v>2</v>
      </c>
      <c r="KL522" s="55" t="s">
        <v>2</v>
      </c>
      <c r="KM522" s="55" t="s">
        <v>2</v>
      </c>
      <c r="KN522" s="55" t="s">
        <v>2</v>
      </c>
      <c r="KO522" s="55" t="s">
        <v>2</v>
      </c>
      <c r="KP522" s="55" t="s">
        <v>2</v>
      </c>
      <c r="KQ522" s="55" t="s">
        <v>2</v>
      </c>
      <c r="KR522" s="55" t="s">
        <v>2</v>
      </c>
      <c r="KS522" s="55" t="s">
        <v>2</v>
      </c>
      <c r="KT522" s="55" t="s">
        <v>2</v>
      </c>
      <c r="KU522" s="55" t="s">
        <v>2</v>
      </c>
      <c r="KV522" s="55" t="s">
        <v>2</v>
      </c>
      <c r="KW522" s="55" t="s">
        <v>2</v>
      </c>
      <c r="KX522" s="55" t="s">
        <v>2</v>
      </c>
      <c r="KY522" s="55" t="s">
        <v>2</v>
      </c>
      <c r="KZ522" s="55" t="s">
        <v>2</v>
      </c>
      <c r="LA522" s="55" t="s">
        <v>2</v>
      </c>
      <c r="LB522" s="55" t="s">
        <v>2</v>
      </c>
      <c r="LC522" s="55" t="s">
        <v>2</v>
      </c>
      <c r="LD522" s="55" t="s">
        <v>2</v>
      </c>
      <c r="LE522" s="55" t="s">
        <v>2</v>
      </c>
      <c r="LF522" s="55" t="s">
        <v>2</v>
      </c>
      <c r="LG522" s="55" t="s">
        <v>2</v>
      </c>
      <c r="LH522" s="55" t="s">
        <v>2</v>
      </c>
      <c r="LI522" s="55" t="s">
        <v>2</v>
      </c>
      <c r="LJ522" s="55" t="s">
        <v>2</v>
      </c>
      <c r="LK522" s="55" t="s">
        <v>2</v>
      </c>
      <c r="LL522" s="55" t="s">
        <v>2</v>
      </c>
      <c r="LM522" s="55" t="s">
        <v>2</v>
      </c>
      <c r="LN522" s="55" t="s">
        <v>2</v>
      </c>
      <c r="LO522" s="55" t="s">
        <v>2</v>
      </c>
      <c r="LP522" s="55" t="s">
        <v>2</v>
      </c>
      <c r="LQ522" s="55" t="s">
        <v>2</v>
      </c>
      <c r="LR522" s="55" t="s">
        <v>2</v>
      </c>
      <c r="LS522" s="55" t="s">
        <v>2</v>
      </c>
      <c r="LT522" s="55" t="s">
        <v>2</v>
      </c>
      <c r="LU522" s="55" t="s">
        <v>2</v>
      </c>
      <c r="LV522" s="55" t="s">
        <v>2</v>
      </c>
      <c r="LW522" s="55" t="s">
        <v>2</v>
      </c>
      <c r="LX522" s="55" t="s">
        <v>2</v>
      </c>
      <c r="LY522" s="55" t="s">
        <v>2</v>
      </c>
      <c r="LZ522" s="55" t="s">
        <v>2</v>
      </c>
      <c r="MA522" s="55" t="s">
        <v>2</v>
      </c>
      <c r="MB522" s="55" t="s">
        <v>2</v>
      </c>
      <c r="MC522" s="55" t="s">
        <v>2</v>
      </c>
      <c r="MD522" s="55" t="s">
        <v>2</v>
      </c>
      <c r="ME522" s="55" t="s">
        <v>2</v>
      </c>
      <c r="MF522" s="55" t="s">
        <v>2</v>
      </c>
      <c r="MG522" s="55" t="s">
        <v>2</v>
      </c>
      <c r="MH522" s="55" t="s">
        <v>2</v>
      </c>
      <c r="MI522" s="55" t="s">
        <v>2</v>
      </c>
      <c r="MJ522" s="55" t="s">
        <v>2</v>
      </c>
      <c r="MK522" s="55" t="s">
        <v>2</v>
      </c>
      <c r="ML522" s="417" t="s">
        <v>2</v>
      </c>
      <c r="MM522" s="55"/>
      <c r="MN522" s="262"/>
      <c r="MO522" s="55" t="s">
        <v>2</v>
      </c>
      <c r="MP522" s="413"/>
      <c r="MQ522" s="417"/>
      <c r="MR522" s="55" t="s">
        <v>2</v>
      </c>
      <c r="MS522" s="285"/>
      <c r="MT522" s="55" t="s">
        <v>2</v>
      </c>
      <c r="MU522" s="285" t="s">
        <v>2</v>
      </c>
      <c r="MV522" s="55" t="s">
        <v>2</v>
      </c>
      <c r="MW522" s="55" t="s">
        <v>2</v>
      </c>
      <c r="MX522" s="55" t="s">
        <v>2</v>
      </c>
      <c r="MY522" s="55" t="s">
        <v>2</v>
      </c>
      <c r="MZ522" s="55" t="s">
        <v>2</v>
      </c>
      <c r="NA522" s="55" t="s">
        <v>2</v>
      </c>
      <c r="NB522" s="55" t="s">
        <v>2</v>
      </c>
      <c r="NC522" s="55" t="s">
        <v>2</v>
      </c>
      <c r="ND522" s="55" t="s">
        <v>2</v>
      </c>
      <c r="NE522" s="55" t="s">
        <v>2</v>
      </c>
      <c r="NF522" s="55" t="s">
        <v>2</v>
      </c>
      <c r="NG522" s="55" t="s">
        <v>2</v>
      </c>
      <c r="NH522" s="55" t="s">
        <v>2</v>
      </c>
      <c r="NI522" s="55" t="s">
        <v>2</v>
      </c>
      <c r="NJ522" s="55"/>
      <c r="NK522" s="55" t="s">
        <v>2</v>
      </c>
      <c r="NL522" s="74"/>
      <c r="NM522" s="74"/>
      <c r="NN522" s="55" t="s">
        <v>2</v>
      </c>
      <c r="NO522" s="55" t="s">
        <v>2</v>
      </c>
      <c r="NP522" s="55" t="s">
        <v>2</v>
      </c>
      <c r="NQ522" s="55" t="s">
        <v>2</v>
      </c>
      <c r="NR522" s="55" t="s">
        <v>2</v>
      </c>
      <c r="NS522" s="55" t="s">
        <v>2</v>
      </c>
      <c r="NT522" s="55" t="s">
        <v>2</v>
      </c>
      <c r="NU522" s="55" t="s">
        <v>2</v>
      </c>
      <c r="NV522" s="55" t="s">
        <v>2</v>
      </c>
      <c r="NW522" s="55" t="s">
        <v>2</v>
      </c>
      <c r="NX522" s="55" t="s">
        <v>2</v>
      </c>
      <c r="NY522" s="55" t="s">
        <v>2</v>
      </c>
      <c r="NZ522" s="55" t="s">
        <v>2</v>
      </c>
      <c r="OA522" s="55" t="s">
        <v>2</v>
      </c>
      <c r="OB522" s="55" t="s">
        <v>2</v>
      </c>
      <c r="OC522" s="55" t="s">
        <v>2</v>
      </c>
      <c r="OD522" s="55" t="s">
        <v>2</v>
      </c>
      <c r="OE522" s="55" t="s">
        <v>2</v>
      </c>
      <c r="OF522" s="55" t="s">
        <v>2</v>
      </c>
      <c r="OG522" s="55" t="s">
        <v>2</v>
      </c>
      <c r="OH522" s="55" t="s">
        <v>2</v>
      </c>
      <c r="OI522" s="55" t="s">
        <v>2</v>
      </c>
      <c r="OJ522" s="55" t="s">
        <v>2</v>
      </c>
      <c r="OK522" s="55" t="s">
        <v>2</v>
      </c>
      <c r="OL522" s="55" t="s">
        <v>2</v>
      </c>
      <c r="OM522" s="55" t="s">
        <v>2</v>
      </c>
      <c r="ON522" s="55" t="s">
        <v>2</v>
      </c>
      <c r="OO522" s="55" t="s">
        <v>2</v>
      </c>
      <c r="OP522" s="55" t="s">
        <v>2</v>
      </c>
      <c r="OQ522" s="55" t="s">
        <v>2</v>
      </c>
      <c r="OR522" s="55" t="s">
        <v>2</v>
      </c>
      <c r="OS522" s="55" t="s">
        <v>2</v>
      </c>
      <c r="OT522" s="55" t="s">
        <v>2</v>
      </c>
      <c r="OU522" s="55" t="s">
        <v>2</v>
      </c>
      <c r="OV522" s="55" t="s">
        <v>2</v>
      </c>
      <c r="OW522" s="55" t="s">
        <v>2</v>
      </c>
      <c r="OX522" s="55" t="s">
        <v>2</v>
      </c>
      <c r="OY522" s="55" t="s">
        <v>2</v>
      </c>
      <c r="OZ522" s="55" t="s">
        <v>2</v>
      </c>
      <c r="PA522" s="55" t="s">
        <v>2</v>
      </c>
      <c r="PB522" s="55" t="s">
        <v>2</v>
      </c>
      <c r="PC522" s="55" t="s">
        <v>2</v>
      </c>
      <c r="PD522" s="55" t="s">
        <v>2</v>
      </c>
      <c r="PE522" s="55" t="s">
        <v>2</v>
      </c>
      <c r="PF522" s="55" t="s">
        <v>2</v>
      </c>
      <c r="PG522" s="55" t="s">
        <v>2</v>
      </c>
      <c r="PH522" s="55" t="s">
        <v>2</v>
      </c>
      <c r="PI522" s="55" t="s">
        <v>2</v>
      </c>
      <c r="PJ522" s="55" t="s">
        <v>2</v>
      </c>
      <c r="PK522" s="55" t="s">
        <v>2</v>
      </c>
      <c r="PL522" s="55" t="s">
        <v>2</v>
      </c>
      <c r="PM522" s="55" t="s">
        <v>2</v>
      </c>
      <c r="PN522" s="55" t="s">
        <v>2</v>
      </c>
      <c r="PO522" s="55" t="s">
        <v>2</v>
      </c>
      <c r="PP522" s="55" t="s">
        <v>2</v>
      </c>
      <c r="PQ522" s="55" t="s">
        <v>2</v>
      </c>
      <c r="PR522" s="55" t="s">
        <v>2</v>
      </c>
      <c r="PS522" s="55" t="s">
        <v>2</v>
      </c>
      <c r="PT522" s="55" t="s">
        <v>2</v>
      </c>
      <c r="PU522" s="55" t="s">
        <v>2</v>
      </c>
      <c r="PV522" s="55" t="s">
        <v>2</v>
      </c>
      <c r="PW522" s="55" t="s">
        <v>2</v>
      </c>
      <c r="PX522" s="55" t="s">
        <v>2</v>
      </c>
      <c r="PY522" s="55" t="s">
        <v>2</v>
      </c>
      <c r="PZ522" s="55" t="s">
        <v>2</v>
      </c>
      <c r="QA522" s="55" t="s">
        <v>2</v>
      </c>
      <c r="QB522" s="55" t="s">
        <v>2</v>
      </c>
      <c r="QC522" s="55" t="s">
        <v>2</v>
      </c>
      <c r="QD522" s="55" t="s">
        <v>2</v>
      </c>
      <c r="QE522" s="55" t="s">
        <v>2</v>
      </c>
      <c r="QF522" s="55" t="s">
        <v>2</v>
      </c>
      <c r="QG522" s="55" t="s">
        <v>2</v>
      </c>
      <c r="QH522" s="55" t="s">
        <v>2</v>
      </c>
      <c r="QI522" s="55" t="s">
        <v>2</v>
      </c>
      <c r="QJ522" s="55" t="s">
        <v>2</v>
      </c>
      <c r="QK522" s="55" t="s">
        <v>2</v>
      </c>
      <c r="QL522" s="55" t="s">
        <v>2</v>
      </c>
      <c r="QM522" s="55" t="s">
        <v>2</v>
      </c>
      <c r="QN522" s="55" t="s">
        <v>2</v>
      </c>
    </row>
    <row r="523" spans="1:456" ht="6" customHeight="1" x14ac:dyDescent="0.25">
      <c r="A523" s="55" t="s">
        <v>2</v>
      </c>
      <c r="B523" s="55" t="s">
        <v>2</v>
      </c>
      <c r="C523" s="55" t="s">
        <v>2</v>
      </c>
      <c r="D523" s="55" t="s">
        <v>2</v>
      </c>
      <c r="E523" s="55" t="s">
        <v>2</v>
      </c>
      <c r="F523" s="55" t="s">
        <v>2</v>
      </c>
      <c r="G523" s="55" t="s">
        <v>2</v>
      </c>
      <c r="H523" s="55" t="s">
        <v>2</v>
      </c>
      <c r="I523" s="55" t="s">
        <v>2</v>
      </c>
      <c r="J523" s="55" t="s">
        <v>2</v>
      </c>
      <c r="K523" s="55" t="s">
        <v>2</v>
      </c>
      <c r="L523" s="55" t="s">
        <v>2</v>
      </c>
      <c r="M523" s="55" t="s">
        <v>2</v>
      </c>
      <c r="N523" s="55" t="s">
        <v>2</v>
      </c>
      <c r="O523" s="55" t="s">
        <v>2</v>
      </c>
      <c r="P523" s="55" t="s">
        <v>2</v>
      </c>
      <c r="Q523" s="55" t="s">
        <v>2</v>
      </c>
      <c r="R523" s="55" t="s">
        <v>2</v>
      </c>
      <c r="S523" s="55" t="s">
        <v>2</v>
      </c>
      <c r="T523" s="55" t="s">
        <v>2</v>
      </c>
      <c r="U523" s="55" t="s">
        <v>2</v>
      </c>
      <c r="V523" s="55" t="s">
        <v>2</v>
      </c>
      <c r="W523" s="55" t="s">
        <v>2</v>
      </c>
      <c r="X523" s="55" t="s">
        <v>2</v>
      </c>
      <c r="Y523" s="55" t="s">
        <v>2</v>
      </c>
      <c r="Z523" s="55" t="s">
        <v>2</v>
      </c>
      <c r="AA523" s="55" t="s">
        <v>2</v>
      </c>
      <c r="AB523" s="55" t="s">
        <v>2</v>
      </c>
      <c r="AC523" s="55" t="s">
        <v>2</v>
      </c>
      <c r="AD523" s="55" t="s">
        <v>2</v>
      </c>
      <c r="AE523" s="55" t="s">
        <v>2</v>
      </c>
      <c r="AF523" s="55" t="s">
        <v>2</v>
      </c>
      <c r="AG523" s="55" t="s">
        <v>2</v>
      </c>
      <c r="AH523" s="55" t="s">
        <v>2</v>
      </c>
      <c r="AI523" s="55" t="s">
        <v>2</v>
      </c>
      <c r="AJ523" s="55" t="s">
        <v>2</v>
      </c>
      <c r="AK523" s="55" t="s">
        <v>2</v>
      </c>
      <c r="AL523" s="55" t="s">
        <v>2</v>
      </c>
      <c r="AM523" s="55" t="s">
        <v>2</v>
      </c>
      <c r="AN523" s="55" t="s">
        <v>2</v>
      </c>
      <c r="AO523" s="55" t="s">
        <v>2</v>
      </c>
      <c r="AP523" s="55" t="s">
        <v>2</v>
      </c>
      <c r="AQ523" s="55" t="s">
        <v>2</v>
      </c>
      <c r="AR523" s="55" t="s">
        <v>2</v>
      </c>
      <c r="AS523" s="55" t="s">
        <v>2</v>
      </c>
      <c r="AT523" s="55" t="s">
        <v>2</v>
      </c>
      <c r="AU523" s="55" t="s">
        <v>2</v>
      </c>
      <c r="AV523" s="55" t="s">
        <v>2</v>
      </c>
      <c r="AW523" s="55" t="s">
        <v>2</v>
      </c>
      <c r="AX523" s="55" t="s">
        <v>2</v>
      </c>
      <c r="AY523" s="55" t="s">
        <v>2</v>
      </c>
      <c r="AZ523" s="55" t="s">
        <v>2</v>
      </c>
      <c r="BA523" s="55" t="s">
        <v>2</v>
      </c>
      <c r="BB523" s="55" t="s">
        <v>2</v>
      </c>
      <c r="BC523" s="55" t="s">
        <v>2</v>
      </c>
      <c r="BD523" s="55" t="s">
        <v>2</v>
      </c>
      <c r="BE523" s="55" t="s">
        <v>2</v>
      </c>
      <c r="BF523" s="55" t="s">
        <v>2</v>
      </c>
      <c r="BG523" s="55" t="s">
        <v>2</v>
      </c>
      <c r="BH523" s="55" t="s">
        <v>2</v>
      </c>
      <c r="BI523" s="55" t="s">
        <v>2</v>
      </c>
      <c r="BJ523" s="55" t="s">
        <v>2</v>
      </c>
      <c r="BK523" s="55" t="s">
        <v>2</v>
      </c>
      <c r="BL523" s="55" t="s">
        <v>2</v>
      </c>
      <c r="BM523" s="55" t="s">
        <v>2</v>
      </c>
      <c r="BN523" s="55" t="s">
        <v>2</v>
      </c>
      <c r="BO523" s="55" t="s">
        <v>2</v>
      </c>
      <c r="BP523" s="55" t="s">
        <v>2</v>
      </c>
      <c r="BQ523" s="55" t="s">
        <v>2</v>
      </c>
      <c r="BR523" s="55" t="s">
        <v>2</v>
      </c>
      <c r="BS523" s="55" t="s">
        <v>2</v>
      </c>
      <c r="BT523" s="55" t="s">
        <v>2</v>
      </c>
      <c r="BU523" s="55" t="s">
        <v>2</v>
      </c>
      <c r="BV523" s="55" t="s">
        <v>2</v>
      </c>
      <c r="BW523" s="55" t="s">
        <v>2</v>
      </c>
      <c r="BX523" s="55" t="s">
        <v>2</v>
      </c>
      <c r="BY523" s="55" t="s">
        <v>2</v>
      </c>
      <c r="BZ523" s="55" t="s">
        <v>2</v>
      </c>
      <c r="CA523" s="55" t="s">
        <v>2</v>
      </c>
      <c r="CB523" s="55" t="s">
        <v>2</v>
      </c>
      <c r="CC523" s="55" t="s">
        <v>2</v>
      </c>
      <c r="CD523" s="55" t="s">
        <v>2</v>
      </c>
      <c r="CE523" s="55" t="s">
        <v>2</v>
      </c>
      <c r="CF523" s="55" t="s">
        <v>2</v>
      </c>
      <c r="CG523" s="55" t="s">
        <v>2</v>
      </c>
      <c r="CH523" s="55" t="s">
        <v>2</v>
      </c>
      <c r="CI523" s="55" t="s">
        <v>2</v>
      </c>
      <c r="CJ523" s="55" t="s">
        <v>2</v>
      </c>
      <c r="CK523" s="55" t="s">
        <v>2</v>
      </c>
      <c r="CL523" s="55" t="s">
        <v>2</v>
      </c>
      <c r="CM523" s="55" t="s">
        <v>2</v>
      </c>
      <c r="CN523" s="55" t="s">
        <v>2</v>
      </c>
      <c r="CO523" s="55" t="s">
        <v>2</v>
      </c>
      <c r="CP523" s="55" t="s">
        <v>2</v>
      </c>
      <c r="CQ523" s="55" t="s">
        <v>2</v>
      </c>
      <c r="CR523" s="55" t="s">
        <v>2</v>
      </c>
      <c r="CS523" s="55" t="s">
        <v>2</v>
      </c>
      <c r="CT523" s="55" t="s">
        <v>2</v>
      </c>
      <c r="CU523" s="55" t="s">
        <v>2</v>
      </c>
      <c r="CV523" s="55" t="s">
        <v>2</v>
      </c>
      <c r="CW523" s="55" t="s">
        <v>2</v>
      </c>
      <c r="CX523" s="55" t="s">
        <v>2</v>
      </c>
      <c r="CY523" s="55" t="s">
        <v>2</v>
      </c>
      <c r="CZ523" s="55" t="s">
        <v>2</v>
      </c>
      <c r="DA523" s="55" t="s">
        <v>2</v>
      </c>
      <c r="DB523" s="55" t="s">
        <v>2</v>
      </c>
      <c r="DC523" s="55" t="s">
        <v>2</v>
      </c>
      <c r="DD523" s="55" t="s">
        <v>2</v>
      </c>
      <c r="DE523" s="55" t="s">
        <v>2</v>
      </c>
      <c r="DF523" s="55" t="s">
        <v>2</v>
      </c>
      <c r="DG523" s="55" t="s">
        <v>2</v>
      </c>
      <c r="DH523" s="55" t="s">
        <v>2</v>
      </c>
      <c r="DI523" s="55" t="s">
        <v>2</v>
      </c>
      <c r="DJ523" s="55" t="s">
        <v>2</v>
      </c>
      <c r="DK523" s="55" t="s">
        <v>2</v>
      </c>
      <c r="DL523" s="55" t="s">
        <v>2</v>
      </c>
      <c r="DM523" s="55" t="s">
        <v>2</v>
      </c>
      <c r="DN523" s="55" t="s">
        <v>2</v>
      </c>
      <c r="DO523" s="55" t="s">
        <v>2</v>
      </c>
      <c r="DP523" s="55" t="s">
        <v>2</v>
      </c>
      <c r="DQ523" s="55" t="s">
        <v>2</v>
      </c>
      <c r="DR523" s="55" t="s">
        <v>2</v>
      </c>
      <c r="DS523" s="55" t="s">
        <v>2</v>
      </c>
      <c r="DT523" s="55" t="s">
        <v>2</v>
      </c>
      <c r="DU523" s="55" t="s">
        <v>2</v>
      </c>
      <c r="DV523" s="55" t="s">
        <v>2</v>
      </c>
      <c r="DW523" s="55" t="s">
        <v>2</v>
      </c>
      <c r="DX523" s="55" t="s">
        <v>2</v>
      </c>
      <c r="DY523" s="55" t="s">
        <v>2</v>
      </c>
      <c r="DZ523" s="55" t="s">
        <v>2</v>
      </c>
      <c r="EA523" s="55" t="s">
        <v>2</v>
      </c>
      <c r="EB523" s="55" t="s">
        <v>2</v>
      </c>
      <c r="EC523" s="55" t="s">
        <v>2</v>
      </c>
      <c r="ED523" s="55" t="s">
        <v>2</v>
      </c>
      <c r="EE523" s="55" t="s">
        <v>2</v>
      </c>
      <c r="EF523" s="55" t="s">
        <v>2</v>
      </c>
      <c r="EG523" s="55" t="s">
        <v>2</v>
      </c>
      <c r="EH523" s="55" t="s">
        <v>2</v>
      </c>
      <c r="EI523" s="55" t="s">
        <v>2</v>
      </c>
      <c r="EJ523" s="55" t="s">
        <v>2</v>
      </c>
      <c r="EK523" s="55" t="s">
        <v>2</v>
      </c>
      <c r="EL523" s="55" t="s">
        <v>2</v>
      </c>
      <c r="EM523" s="55" t="s">
        <v>2</v>
      </c>
      <c r="EN523" s="55" t="s">
        <v>2</v>
      </c>
      <c r="EO523" s="55" t="s">
        <v>2</v>
      </c>
      <c r="EP523" s="55" t="s">
        <v>2</v>
      </c>
      <c r="EQ523" s="55" t="s">
        <v>2</v>
      </c>
      <c r="ER523" s="55" t="s">
        <v>2</v>
      </c>
      <c r="ES523" s="55" t="s">
        <v>2</v>
      </c>
      <c r="ET523" s="55" t="s">
        <v>2</v>
      </c>
      <c r="EU523" s="55" t="s">
        <v>2</v>
      </c>
      <c r="EV523" s="55" t="s">
        <v>2</v>
      </c>
      <c r="EW523" s="55" t="s">
        <v>2</v>
      </c>
      <c r="EX523" s="55" t="s">
        <v>2</v>
      </c>
      <c r="EY523" s="55" t="s">
        <v>2</v>
      </c>
      <c r="EZ523" s="55" t="s">
        <v>2</v>
      </c>
      <c r="FA523" s="55" t="s">
        <v>2</v>
      </c>
      <c r="FB523" s="55" t="s">
        <v>2</v>
      </c>
      <c r="FC523" s="55" t="s">
        <v>2</v>
      </c>
      <c r="FD523" s="55" t="s">
        <v>2</v>
      </c>
      <c r="FE523" s="55" t="s">
        <v>2</v>
      </c>
      <c r="FF523" s="55" t="s">
        <v>2</v>
      </c>
      <c r="FG523" s="55" t="s">
        <v>2</v>
      </c>
      <c r="FH523" s="55" t="s">
        <v>2</v>
      </c>
      <c r="FI523" s="55" t="s">
        <v>2</v>
      </c>
      <c r="FJ523" s="55" t="s">
        <v>2</v>
      </c>
      <c r="FK523" s="55" t="s">
        <v>2</v>
      </c>
      <c r="FL523" s="55" t="s">
        <v>2</v>
      </c>
      <c r="FM523" s="55" t="s">
        <v>2</v>
      </c>
      <c r="FN523" s="55" t="s">
        <v>2</v>
      </c>
      <c r="FO523" s="55" t="s">
        <v>2</v>
      </c>
      <c r="FP523" s="55" t="s">
        <v>2</v>
      </c>
      <c r="FQ523" s="55" t="s">
        <v>2</v>
      </c>
      <c r="FR523" s="55" t="s">
        <v>2</v>
      </c>
      <c r="FS523" s="55" t="s">
        <v>2</v>
      </c>
      <c r="FT523" s="55" t="s">
        <v>2</v>
      </c>
      <c r="FU523" s="55" t="s">
        <v>2</v>
      </c>
      <c r="FV523" s="55" t="s">
        <v>2</v>
      </c>
      <c r="FW523" s="55" t="s">
        <v>2</v>
      </c>
      <c r="FX523" s="55" t="s">
        <v>2</v>
      </c>
      <c r="FY523" s="55" t="s">
        <v>2</v>
      </c>
      <c r="FZ523" s="55" t="s">
        <v>2</v>
      </c>
      <c r="GA523" s="55" t="s">
        <v>2</v>
      </c>
      <c r="GB523" s="55" t="s">
        <v>2</v>
      </c>
      <c r="GC523" s="55" t="s">
        <v>2</v>
      </c>
      <c r="GD523" s="55" t="s">
        <v>2</v>
      </c>
      <c r="GE523" s="55" t="s">
        <v>2</v>
      </c>
      <c r="GF523" s="55" t="s">
        <v>2</v>
      </c>
      <c r="GG523" s="55" t="s">
        <v>2</v>
      </c>
      <c r="GH523" s="55" t="s">
        <v>2</v>
      </c>
      <c r="GI523" s="55" t="s">
        <v>2</v>
      </c>
      <c r="GJ523" s="55" t="s">
        <v>2</v>
      </c>
      <c r="GK523" s="55" t="s">
        <v>2</v>
      </c>
      <c r="GL523" s="55" t="s">
        <v>2</v>
      </c>
      <c r="GM523" s="55" t="s">
        <v>2</v>
      </c>
      <c r="GN523" s="55" t="s">
        <v>2</v>
      </c>
      <c r="GO523" s="55" t="s">
        <v>2</v>
      </c>
      <c r="GP523" s="55" t="s">
        <v>2</v>
      </c>
      <c r="GQ523" s="55" t="s">
        <v>2</v>
      </c>
      <c r="GR523" s="55" t="s">
        <v>2</v>
      </c>
      <c r="GS523" s="55" t="s">
        <v>2</v>
      </c>
      <c r="GT523" s="55" t="s">
        <v>2</v>
      </c>
      <c r="GU523" s="55" t="s">
        <v>2</v>
      </c>
      <c r="GV523" s="55" t="s">
        <v>2</v>
      </c>
      <c r="GW523" s="55" t="s">
        <v>2</v>
      </c>
      <c r="GX523" s="55" t="s">
        <v>2</v>
      </c>
      <c r="GY523" s="55" t="s">
        <v>2</v>
      </c>
      <c r="GZ523" s="55" t="s">
        <v>2</v>
      </c>
      <c r="HA523" s="55" t="s">
        <v>2</v>
      </c>
      <c r="HB523" s="55" t="s">
        <v>2</v>
      </c>
      <c r="HC523" s="55" t="s">
        <v>2</v>
      </c>
      <c r="HD523" s="55" t="s">
        <v>2</v>
      </c>
      <c r="HE523" s="55" t="s">
        <v>2</v>
      </c>
      <c r="HF523" s="55" t="s">
        <v>2</v>
      </c>
      <c r="HG523" s="55" t="s">
        <v>2</v>
      </c>
      <c r="HH523" s="55" t="s">
        <v>2</v>
      </c>
      <c r="HI523" s="55" t="s">
        <v>2</v>
      </c>
      <c r="HJ523" s="55" t="s">
        <v>2</v>
      </c>
      <c r="HK523" s="55" t="s">
        <v>2</v>
      </c>
      <c r="HL523" s="55" t="s">
        <v>2</v>
      </c>
      <c r="HM523" s="55" t="s">
        <v>2</v>
      </c>
      <c r="HN523" s="55" t="s">
        <v>2</v>
      </c>
      <c r="HO523" s="55" t="s">
        <v>2</v>
      </c>
      <c r="HP523" s="55" t="s">
        <v>2</v>
      </c>
      <c r="HQ523" s="55" t="s">
        <v>2</v>
      </c>
      <c r="HR523" s="55" t="s">
        <v>2</v>
      </c>
      <c r="HS523" s="55" t="s">
        <v>2</v>
      </c>
      <c r="HT523" s="55" t="s">
        <v>2</v>
      </c>
      <c r="HU523" s="55" t="s">
        <v>2</v>
      </c>
      <c r="HV523" s="55" t="s">
        <v>2</v>
      </c>
      <c r="HW523" s="55" t="s">
        <v>2</v>
      </c>
      <c r="HX523" s="55" t="s">
        <v>2</v>
      </c>
      <c r="HY523" s="55" t="s">
        <v>2</v>
      </c>
      <c r="HZ523" s="55" t="s">
        <v>2</v>
      </c>
      <c r="IA523" s="55" t="s">
        <v>2</v>
      </c>
      <c r="IB523" s="55" t="s">
        <v>2</v>
      </c>
      <c r="IC523" s="55" t="s">
        <v>2</v>
      </c>
      <c r="ID523" s="55" t="s">
        <v>2</v>
      </c>
      <c r="IE523" s="55" t="s">
        <v>2</v>
      </c>
      <c r="IF523" s="55" t="s">
        <v>2</v>
      </c>
      <c r="IG523" s="55" t="s">
        <v>2</v>
      </c>
      <c r="IH523" s="55" t="s">
        <v>2</v>
      </c>
      <c r="II523" s="55" t="s">
        <v>2</v>
      </c>
      <c r="IJ523" s="55" t="s">
        <v>2</v>
      </c>
      <c r="IK523" s="55" t="s">
        <v>2</v>
      </c>
      <c r="IL523" s="55" t="s">
        <v>2</v>
      </c>
      <c r="IM523" s="55" t="s">
        <v>2</v>
      </c>
      <c r="IN523" s="55" t="s">
        <v>2</v>
      </c>
      <c r="IO523" s="55" t="s">
        <v>2</v>
      </c>
      <c r="IP523" s="55" t="s">
        <v>2</v>
      </c>
      <c r="IQ523" s="55" t="s">
        <v>2</v>
      </c>
      <c r="IR523" s="55" t="s">
        <v>2</v>
      </c>
      <c r="IS523" s="55" t="s">
        <v>2</v>
      </c>
      <c r="IT523" s="55" t="s">
        <v>2</v>
      </c>
      <c r="IU523" s="55" t="s">
        <v>2</v>
      </c>
      <c r="IV523" s="55" t="s">
        <v>2</v>
      </c>
      <c r="IW523" s="55" t="s">
        <v>2</v>
      </c>
      <c r="IX523" s="55" t="s">
        <v>2</v>
      </c>
      <c r="IY523" s="55" t="s">
        <v>2</v>
      </c>
      <c r="IZ523" s="55" t="s">
        <v>2</v>
      </c>
      <c r="JA523" s="55" t="s">
        <v>2</v>
      </c>
      <c r="JB523" s="55" t="s">
        <v>2</v>
      </c>
      <c r="JC523" s="55" t="s">
        <v>2</v>
      </c>
      <c r="JD523" s="55" t="s">
        <v>2</v>
      </c>
      <c r="JE523" s="55" t="s">
        <v>2</v>
      </c>
      <c r="JF523" s="55" t="s">
        <v>2</v>
      </c>
      <c r="JG523" s="55" t="s">
        <v>2</v>
      </c>
      <c r="JH523" s="55" t="s">
        <v>2</v>
      </c>
      <c r="JI523" s="55" t="s">
        <v>2</v>
      </c>
      <c r="JJ523" s="55" t="s">
        <v>2</v>
      </c>
      <c r="JK523" s="55" t="s">
        <v>2</v>
      </c>
      <c r="JL523" s="55" t="s">
        <v>2</v>
      </c>
      <c r="JM523" s="55" t="s">
        <v>2</v>
      </c>
      <c r="JN523" s="55" t="s">
        <v>2</v>
      </c>
      <c r="JO523" s="55" t="s">
        <v>2</v>
      </c>
      <c r="JP523" s="55" t="s">
        <v>2</v>
      </c>
      <c r="JQ523" s="55" t="s">
        <v>2</v>
      </c>
      <c r="JR523" s="55" t="s">
        <v>2</v>
      </c>
      <c r="JS523" s="55" t="s">
        <v>2</v>
      </c>
      <c r="JT523" s="55" t="s">
        <v>2</v>
      </c>
      <c r="JU523" s="55" t="s">
        <v>2</v>
      </c>
      <c r="JV523" s="55" t="s">
        <v>2</v>
      </c>
      <c r="JW523" s="55" t="s">
        <v>2</v>
      </c>
      <c r="JX523" s="55" t="s">
        <v>2</v>
      </c>
      <c r="JY523" s="55" t="s">
        <v>2</v>
      </c>
      <c r="JZ523" s="55" t="s">
        <v>2</v>
      </c>
      <c r="KA523" s="55" t="s">
        <v>2</v>
      </c>
      <c r="KB523" s="55" t="s">
        <v>2</v>
      </c>
      <c r="KC523" s="55" t="s">
        <v>2</v>
      </c>
      <c r="KD523" s="55" t="s">
        <v>2</v>
      </c>
      <c r="KE523" s="55" t="s">
        <v>2</v>
      </c>
      <c r="KF523" s="55" t="s">
        <v>2</v>
      </c>
      <c r="KG523" s="55" t="s">
        <v>2</v>
      </c>
      <c r="KH523" s="55" t="s">
        <v>2</v>
      </c>
      <c r="KI523" s="55" t="s">
        <v>2</v>
      </c>
      <c r="KJ523" s="55" t="s">
        <v>2</v>
      </c>
      <c r="KK523" s="55" t="s">
        <v>2</v>
      </c>
      <c r="KL523" s="55" t="s">
        <v>2</v>
      </c>
      <c r="KM523" s="55" t="s">
        <v>2</v>
      </c>
      <c r="KN523" s="55" t="s">
        <v>2</v>
      </c>
      <c r="KO523" s="55" t="s">
        <v>2</v>
      </c>
      <c r="KP523" s="55" t="s">
        <v>2</v>
      </c>
      <c r="KQ523" s="55" t="s">
        <v>2</v>
      </c>
      <c r="KR523" s="55" t="s">
        <v>2</v>
      </c>
      <c r="KS523" s="55" t="s">
        <v>2</v>
      </c>
      <c r="KT523" s="55" t="s">
        <v>2</v>
      </c>
      <c r="KU523" s="55" t="s">
        <v>2</v>
      </c>
      <c r="KV523" s="55" t="s">
        <v>2</v>
      </c>
      <c r="KW523" s="55" t="s">
        <v>2</v>
      </c>
      <c r="KX523" s="55" t="s">
        <v>2</v>
      </c>
      <c r="KY523" s="55" t="s">
        <v>2</v>
      </c>
      <c r="KZ523" s="55" t="s">
        <v>2</v>
      </c>
      <c r="LA523" s="55" t="s">
        <v>2</v>
      </c>
      <c r="LB523" s="55" t="s">
        <v>2</v>
      </c>
      <c r="LC523" s="55" t="s">
        <v>2</v>
      </c>
      <c r="LD523" s="55" t="s">
        <v>2</v>
      </c>
      <c r="LE523" s="55" t="s">
        <v>2</v>
      </c>
      <c r="LF523" s="55" t="s">
        <v>2</v>
      </c>
      <c r="LG523" s="55" t="s">
        <v>2</v>
      </c>
      <c r="LH523" s="55" t="s">
        <v>2</v>
      </c>
      <c r="LI523" s="55" t="s">
        <v>2</v>
      </c>
      <c r="LJ523" s="55" t="s">
        <v>2</v>
      </c>
      <c r="LK523" s="55" t="s">
        <v>2</v>
      </c>
      <c r="LL523" s="55" t="s">
        <v>2</v>
      </c>
      <c r="LM523" s="55" t="s">
        <v>2</v>
      </c>
      <c r="LN523" s="55" t="s">
        <v>2</v>
      </c>
      <c r="LO523" s="55" t="s">
        <v>2</v>
      </c>
      <c r="LP523" s="55" t="s">
        <v>2</v>
      </c>
      <c r="LQ523" s="55" t="s">
        <v>2</v>
      </c>
      <c r="LR523" s="55" t="s">
        <v>2</v>
      </c>
      <c r="LS523" s="55" t="s">
        <v>2</v>
      </c>
      <c r="LT523" s="55" t="s">
        <v>2</v>
      </c>
      <c r="LU523" s="55" t="s">
        <v>2</v>
      </c>
      <c r="LV523" s="55" t="s">
        <v>2</v>
      </c>
      <c r="LW523" s="55" t="s">
        <v>2</v>
      </c>
      <c r="LX523" s="55" t="s">
        <v>2</v>
      </c>
      <c r="LY523" s="55" t="s">
        <v>2</v>
      </c>
      <c r="LZ523" s="55" t="s">
        <v>2</v>
      </c>
      <c r="MA523" s="55" t="s">
        <v>2</v>
      </c>
      <c r="MB523" s="55" t="s">
        <v>2</v>
      </c>
      <c r="MC523" s="55" t="s">
        <v>2</v>
      </c>
      <c r="MD523" s="55" t="s">
        <v>2</v>
      </c>
      <c r="ME523" s="55" t="s">
        <v>2</v>
      </c>
      <c r="MF523" s="55" t="s">
        <v>2</v>
      </c>
      <c r="MG523" s="55" t="s">
        <v>2</v>
      </c>
      <c r="MH523" s="55" t="s">
        <v>2</v>
      </c>
      <c r="MI523" s="55" t="s">
        <v>2</v>
      </c>
      <c r="MJ523" s="55" t="s">
        <v>2</v>
      </c>
      <c r="MK523" s="55" t="s">
        <v>2</v>
      </c>
      <c r="ML523" s="417" t="s">
        <v>2</v>
      </c>
      <c r="MM523" s="55"/>
      <c r="MN523" s="417"/>
      <c r="MO523" s="55" t="s">
        <v>2</v>
      </c>
      <c r="MP523" s="413"/>
      <c r="MQ523" s="417"/>
      <c r="MR523" s="55" t="s">
        <v>2</v>
      </c>
      <c r="MS523" s="285"/>
      <c r="MT523" s="55" t="s">
        <v>2</v>
      </c>
      <c r="MU523" s="285" t="s">
        <v>2</v>
      </c>
      <c r="MV523" s="263"/>
      <c r="MW523" s="263"/>
      <c r="MX523" s="263"/>
      <c r="MY523" s="263"/>
      <c r="MZ523" s="263"/>
      <c r="NA523" s="263"/>
      <c r="NB523" s="55" t="s">
        <v>2</v>
      </c>
      <c r="NC523" s="55" t="s">
        <v>2</v>
      </c>
      <c r="ND523" s="55" t="s">
        <v>2</v>
      </c>
      <c r="NE523" s="55" t="s">
        <v>2</v>
      </c>
      <c r="NF523" s="55" t="s">
        <v>2</v>
      </c>
      <c r="NG523" s="55" t="s">
        <v>2</v>
      </c>
      <c r="NH523" s="55" t="s">
        <v>2</v>
      </c>
      <c r="NI523" s="55" t="s">
        <v>2</v>
      </c>
      <c r="NJ523" s="55"/>
      <c r="NK523" s="55" t="s">
        <v>2</v>
      </c>
      <c r="NL523" s="74" t="s">
        <v>2</v>
      </c>
      <c r="NM523" s="74" t="s">
        <v>2</v>
      </c>
      <c r="NN523" s="55" t="s">
        <v>2</v>
      </c>
      <c r="NO523" s="55" t="s">
        <v>2</v>
      </c>
      <c r="NP523" s="55" t="s">
        <v>2</v>
      </c>
      <c r="NQ523" s="55" t="s">
        <v>2</v>
      </c>
      <c r="NR523" s="55" t="s">
        <v>2</v>
      </c>
      <c r="NS523" s="55" t="s">
        <v>2</v>
      </c>
      <c r="NT523" s="55" t="s">
        <v>2</v>
      </c>
      <c r="NU523" s="55" t="s">
        <v>2</v>
      </c>
      <c r="NV523" s="55" t="s">
        <v>2</v>
      </c>
      <c r="NW523" s="55" t="s">
        <v>2</v>
      </c>
      <c r="NX523" s="55" t="s">
        <v>2</v>
      </c>
      <c r="NY523" s="55" t="s">
        <v>2</v>
      </c>
      <c r="NZ523" s="55" t="s">
        <v>2</v>
      </c>
      <c r="OA523" s="55" t="s">
        <v>2</v>
      </c>
      <c r="OB523" s="55" t="s">
        <v>2</v>
      </c>
      <c r="OC523" s="55" t="s">
        <v>2</v>
      </c>
      <c r="OD523" s="55" t="s">
        <v>2</v>
      </c>
      <c r="OE523" s="55" t="s">
        <v>2</v>
      </c>
      <c r="OF523" s="55" t="s">
        <v>2</v>
      </c>
      <c r="OG523" s="55" t="s">
        <v>2</v>
      </c>
      <c r="OH523" s="55" t="s">
        <v>2</v>
      </c>
      <c r="OI523" s="55" t="s">
        <v>2</v>
      </c>
      <c r="OJ523" s="55" t="s">
        <v>2</v>
      </c>
      <c r="OK523" s="55" t="s">
        <v>2</v>
      </c>
      <c r="OL523" s="55" t="s">
        <v>2</v>
      </c>
      <c r="OM523" s="55" t="s">
        <v>2</v>
      </c>
      <c r="ON523" s="55" t="s">
        <v>2</v>
      </c>
      <c r="OO523" s="55" t="s">
        <v>2</v>
      </c>
      <c r="OP523" s="55" t="s">
        <v>2</v>
      </c>
      <c r="OQ523" s="55" t="s">
        <v>2</v>
      </c>
      <c r="OR523" s="55" t="s">
        <v>2</v>
      </c>
      <c r="OS523" s="55" t="s">
        <v>2</v>
      </c>
      <c r="OT523" s="55" t="s">
        <v>2</v>
      </c>
      <c r="OU523" s="55" t="s">
        <v>2</v>
      </c>
      <c r="OV523" s="55" t="s">
        <v>2</v>
      </c>
      <c r="OW523" s="55" t="s">
        <v>2</v>
      </c>
      <c r="OX523" s="55" t="s">
        <v>2</v>
      </c>
      <c r="OY523" s="55" t="s">
        <v>2</v>
      </c>
      <c r="OZ523" s="55" t="s">
        <v>2</v>
      </c>
      <c r="PA523" s="55" t="s">
        <v>2</v>
      </c>
      <c r="PB523" s="55" t="s">
        <v>2</v>
      </c>
      <c r="PC523" s="55" t="s">
        <v>2</v>
      </c>
      <c r="PD523" s="55" t="s">
        <v>2</v>
      </c>
      <c r="PE523" s="55" t="s">
        <v>2</v>
      </c>
      <c r="PF523" s="55" t="s">
        <v>2</v>
      </c>
      <c r="PG523" s="55" t="s">
        <v>2</v>
      </c>
      <c r="PH523" s="55" t="s">
        <v>2</v>
      </c>
      <c r="PI523" s="55" t="s">
        <v>2</v>
      </c>
      <c r="PJ523" s="55" t="s">
        <v>2</v>
      </c>
      <c r="PK523" s="55" t="s">
        <v>2</v>
      </c>
      <c r="PL523" s="55" t="s">
        <v>2</v>
      </c>
      <c r="PM523" s="55" t="s">
        <v>2</v>
      </c>
      <c r="PN523" s="55" t="s">
        <v>2</v>
      </c>
      <c r="PO523" s="55" t="s">
        <v>2</v>
      </c>
      <c r="PP523" s="55" t="s">
        <v>2</v>
      </c>
      <c r="PQ523" s="55" t="s">
        <v>2</v>
      </c>
      <c r="PR523" s="55" t="s">
        <v>2</v>
      </c>
      <c r="PS523" s="55" t="s">
        <v>2</v>
      </c>
      <c r="PT523" s="55" t="s">
        <v>2</v>
      </c>
      <c r="PU523" s="55" t="s">
        <v>2</v>
      </c>
      <c r="PV523" s="55" t="s">
        <v>2</v>
      </c>
      <c r="PW523" s="55" t="s">
        <v>2</v>
      </c>
      <c r="PX523" s="55" t="s">
        <v>2</v>
      </c>
      <c r="PY523" s="55" t="s">
        <v>2</v>
      </c>
      <c r="PZ523" s="55" t="s">
        <v>2</v>
      </c>
      <c r="QA523" s="55" t="s">
        <v>2</v>
      </c>
      <c r="QB523" s="55" t="s">
        <v>2</v>
      </c>
      <c r="QC523" s="55" t="s">
        <v>2</v>
      </c>
      <c r="QD523" s="55" t="s">
        <v>2</v>
      </c>
      <c r="QE523" s="55" t="s">
        <v>2</v>
      </c>
      <c r="QF523" s="55" t="s">
        <v>2</v>
      </c>
      <c r="QG523" s="55" t="s">
        <v>2</v>
      </c>
      <c r="QH523" s="55" t="s">
        <v>2</v>
      </c>
      <c r="QI523" s="55" t="s">
        <v>2</v>
      </c>
      <c r="QJ523" s="55" t="s">
        <v>2</v>
      </c>
      <c r="QK523" s="55" t="s">
        <v>2</v>
      </c>
      <c r="QL523" s="55" t="s">
        <v>2</v>
      </c>
      <c r="QM523" s="55" t="s">
        <v>2</v>
      </c>
      <c r="QN523" s="55" t="s">
        <v>2</v>
      </c>
    </row>
    <row r="524" spans="1:456" ht="6" customHeight="1" x14ac:dyDescent="0.25">
      <c r="A524" s="263"/>
      <c r="B524" s="263"/>
      <c r="C524" s="263"/>
      <c r="D524" s="263"/>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c r="AA524" s="263"/>
      <c r="AB524" s="263"/>
      <c r="AC524" s="263"/>
      <c r="AD524" s="263"/>
      <c r="AE524" s="263"/>
      <c r="AF524" s="263"/>
      <c r="AG524" s="263"/>
      <c r="AH524" s="263"/>
      <c r="AI524" s="263"/>
      <c r="AJ524" s="263"/>
      <c r="AK524" s="263"/>
      <c r="AL524" s="263"/>
      <c r="AM524" s="263"/>
      <c r="AN524" s="263"/>
      <c r="AO524" s="263"/>
      <c r="AP524" s="263"/>
      <c r="AQ524" s="263"/>
      <c r="AR524" s="263"/>
      <c r="AS524" s="263"/>
      <c r="AT524" s="263"/>
      <c r="AU524" s="263"/>
      <c r="AV524" s="263"/>
      <c r="AW524" s="263"/>
      <c r="AX524" s="263"/>
      <c r="AY524" s="263"/>
      <c r="AZ524" s="263"/>
      <c r="BA524" s="263"/>
      <c r="BB524" s="263"/>
      <c r="BC524" s="263"/>
      <c r="BD524" s="263"/>
      <c r="BE524" s="263"/>
      <c r="BF524" s="263"/>
      <c r="BG524" s="263"/>
      <c r="BH524" s="263"/>
      <c r="BI524" s="263"/>
      <c r="BJ524" s="263"/>
      <c r="BK524" s="263"/>
      <c r="BL524" s="263"/>
      <c r="BM524" s="263"/>
      <c r="BN524" s="263"/>
      <c r="BO524" s="263"/>
      <c r="BP524" s="263"/>
      <c r="BQ524" s="263"/>
      <c r="BR524" s="263"/>
      <c r="BS524" s="263"/>
      <c r="BT524" s="263"/>
      <c r="BU524" s="263"/>
      <c r="BV524" s="263"/>
      <c r="BW524" s="263"/>
      <c r="BX524" s="263"/>
      <c r="BY524" s="263"/>
      <c r="BZ524" s="263"/>
      <c r="CA524" s="263"/>
      <c r="CB524" s="263"/>
      <c r="CC524" s="263"/>
      <c r="CD524" s="263"/>
      <c r="CE524" s="263"/>
      <c r="CF524" s="263"/>
      <c r="CG524" s="263"/>
      <c r="CH524" s="263"/>
      <c r="CI524" s="263"/>
      <c r="CJ524" s="263"/>
      <c r="CK524" s="263"/>
      <c r="CL524" s="263"/>
      <c r="CM524" s="263"/>
      <c r="CN524" s="263"/>
      <c r="CO524" s="263"/>
      <c r="CP524" s="263"/>
      <c r="CQ524" s="263"/>
      <c r="CR524" s="263"/>
      <c r="CS524" s="263"/>
      <c r="CT524" s="263"/>
      <c r="CU524" s="263"/>
      <c r="CV524" s="263"/>
      <c r="CW524" s="263"/>
      <c r="CX524" s="263"/>
      <c r="CY524" s="263"/>
      <c r="CZ524" s="263"/>
      <c r="DA524" s="263"/>
      <c r="DB524" s="263"/>
      <c r="DC524" s="263"/>
      <c r="DD524" s="263"/>
      <c r="DE524" s="263"/>
      <c r="DF524" s="263"/>
      <c r="DG524" s="263"/>
      <c r="DH524" s="263"/>
      <c r="DI524" s="263"/>
      <c r="DJ524" s="263"/>
      <c r="DK524" s="263"/>
      <c r="DL524" s="263"/>
      <c r="DM524" s="263"/>
      <c r="DN524" s="263"/>
      <c r="DO524" s="263"/>
      <c r="DP524" s="263"/>
      <c r="DQ524" s="263"/>
      <c r="DR524" s="263"/>
      <c r="DS524" s="263"/>
      <c r="DT524" s="263"/>
      <c r="DU524" s="263"/>
      <c r="DV524" s="263"/>
      <c r="DW524" s="263"/>
      <c r="DX524" s="263"/>
      <c r="DY524" s="263"/>
      <c r="DZ524" s="263"/>
      <c r="EA524" s="263"/>
      <c r="EB524" s="263"/>
      <c r="EC524" s="263"/>
      <c r="ED524" s="263"/>
      <c r="EE524" s="263"/>
      <c r="EF524" s="263"/>
      <c r="EG524" s="263"/>
      <c r="EH524" s="263"/>
      <c r="EI524" s="263"/>
      <c r="EJ524" s="263"/>
      <c r="EK524" s="263"/>
      <c r="EL524" s="263"/>
      <c r="EM524" s="263"/>
      <c r="EN524" s="263"/>
      <c r="EO524" s="263"/>
      <c r="EP524" s="263"/>
      <c r="EQ524" s="263"/>
      <c r="ER524" s="263"/>
      <c r="ES524" s="263"/>
      <c r="ET524" s="263"/>
      <c r="EU524" s="263"/>
      <c r="EV524" s="263"/>
      <c r="EW524" s="263"/>
      <c r="EX524" s="263"/>
      <c r="EY524" s="263"/>
      <c r="EZ524" s="263"/>
      <c r="FA524" s="263"/>
      <c r="FB524" s="263"/>
      <c r="FC524" s="263"/>
      <c r="FD524" s="263"/>
      <c r="FE524" s="263"/>
      <c r="FF524" s="263"/>
      <c r="FG524" s="263"/>
      <c r="FH524" s="263"/>
      <c r="FI524" s="263"/>
      <c r="FJ524" s="263"/>
      <c r="FK524" s="263"/>
      <c r="FL524" s="263"/>
      <c r="FM524" s="263"/>
      <c r="FN524" s="263"/>
      <c r="FO524" s="263"/>
      <c r="FP524" s="263"/>
      <c r="FQ524" s="263"/>
      <c r="FR524" s="263"/>
      <c r="FS524" s="263"/>
      <c r="FT524" s="263"/>
      <c r="FU524" s="263"/>
      <c r="FV524" s="263"/>
      <c r="FW524" s="263"/>
      <c r="FX524" s="263"/>
      <c r="FY524" s="263"/>
      <c r="FZ524" s="263"/>
      <c r="GA524" s="263"/>
      <c r="GB524" s="263"/>
      <c r="GC524" s="263"/>
      <c r="GD524" s="263"/>
      <c r="GE524" s="263"/>
      <c r="GF524" s="263"/>
      <c r="GG524" s="263"/>
      <c r="GH524" s="263"/>
      <c r="GI524" s="263"/>
      <c r="GJ524" s="263"/>
      <c r="GK524" s="263"/>
      <c r="GL524" s="263"/>
      <c r="GM524" s="263"/>
      <c r="GN524" s="263"/>
      <c r="GO524" s="263"/>
      <c r="GP524" s="263"/>
      <c r="GQ524" s="263"/>
      <c r="GR524" s="263"/>
      <c r="GS524" s="263"/>
      <c r="GT524" s="263"/>
      <c r="GU524" s="263"/>
      <c r="GV524" s="263"/>
      <c r="GW524" s="263"/>
      <c r="GX524" s="263"/>
      <c r="GY524" s="263"/>
      <c r="GZ524" s="263"/>
      <c r="HA524" s="263"/>
      <c r="HB524" s="263"/>
      <c r="HC524" s="263"/>
      <c r="HD524" s="263"/>
      <c r="HE524" s="263"/>
      <c r="HF524" s="263"/>
      <c r="HG524" s="263"/>
      <c r="HH524" s="263"/>
      <c r="HI524" s="263"/>
      <c r="HJ524" s="263"/>
      <c r="HK524" s="263"/>
      <c r="HL524" s="263"/>
      <c r="HM524" s="263"/>
      <c r="HN524" s="263"/>
      <c r="HO524" s="263"/>
      <c r="HP524" s="263"/>
      <c r="HQ524" s="263"/>
      <c r="HR524" s="263"/>
      <c r="HS524" s="263"/>
      <c r="HT524" s="263"/>
      <c r="HU524" s="263"/>
      <c r="HV524" s="263"/>
      <c r="HW524" s="263"/>
      <c r="HX524" s="263"/>
      <c r="HY524" s="263"/>
      <c r="HZ524" s="263"/>
      <c r="IA524" s="263"/>
      <c r="IB524" s="263"/>
      <c r="IC524" s="263"/>
      <c r="ID524" s="263"/>
      <c r="IE524" s="263"/>
      <c r="IF524" s="263"/>
      <c r="IG524" s="263"/>
      <c r="IH524" s="263"/>
      <c r="II524" s="263"/>
      <c r="IJ524" s="263"/>
      <c r="IK524" s="263"/>
      <c r="IL524" s="263"/>
      <c r="IM524" s="263"/>
      <c r="IN524" s="263"/>
      <c r="IO524" s="263"/>
      <c r="IP524" s="263"/>
      <c r="IQ524" s="263"/>
      <c r="IR524" s="263"/>
      <c r="IS524" s="263"/>
      <c r="IT524" s="263"/>
      <c r="IU524" s="263"/>
      <c r="IV524" s="263"/>
      <c r="IW524" s="263"/>
      <c r="IX524" s="263"/>
      <c r="IY524" s="263"/>
      <c r="IZ524" s="263"/>
      <c r="JA524" s="263"/>
      <c r="JB524" s="263"/>
      <c r="JC524" s="263"/>
      <c r="JD524" s="263"/>
      <c r="JE524" s="263"/>
      <c r="JF524" s="263"/>
      <c r="JG524" s="263"/>
      <c r="JH524" s="263"/>
      <c r="JI524" s="263"/>
      <c r="JJ524" s="263"/>
      <c r="JK524" s="263"/>
      <c r="JL524" s="263"/>
      <c r="JM524" s="263"/>
      <c r="JN524" s="263"/>
      <c r="JO524" s="263"/>
      <c r="JP524" s="263"/>
      <c r="JQ524" s="263"/>
      <c r="JR524" s="263"/>
      <c r="JS524" s="263"/>
      <c r="JT524" s="263"/>
      <c r="JU524" s="263"/>
      <c r="JV524" s="263"/>
      <c r="JW524" s="263"/>
      <c r="JX524" s="263"/>
      <c r="JY524" s="263"/>
      <c r="JZ524" s="263"/>
      <c r="KA524" s="263"/>
      <c r="KB524" s="263"/>
      <c r="KC524" s="263"/>
      <c r="KD524" s="263"/>
      <c r="KE524" s="263"/>
      <c r="KF524" s="263"/>
      <c r="KG524" s="263"/>
      <c r="KH524" s="263"/>
      <c r="KI524" s="263"/>
      <c r="KJ524" s="263"/>
      <c r="KK524" s="263"/>
      <c r="KL524" s="263"/>
      <c r="KM524" s="263"/>
      <c r="KN524" s="263"/>
      <c r="KO524" s="263"/>
      <c r="KP524" s="263"/>
      <c r="KQ524" s="263"/>
      <c r="KR524" s="263"/>
      <c r="KS524" s="263"/>
      <c r="KT524" s="263"/>
      <c r="KU524" s="263"/>
      <c r="KV524" s="263"/>
      <c r="KW524" s="263"/>
      <c r="KX524" s="263"/>
      <c r="KY524" s="263"/>
      <c r="KZ524" s="263"/>
      <c r="LA524" s="263"/>
      <c r="LB524" s="263"/>
      <c r="LC524" s="263"/>
      <c r="LD524" s="263"/>
      <c r="LE524" s="263"/>
      <c r="LF524" s="263"/>
      <c r="LG524" s="263"/>
      <c r="LH524" s="263"/>
      <c r="LI524" s="263"/>
      <c r="LJ524" s="263"/>
      <c r="LK524" s="263"/>
      <c r="LL524" s="263"/>
      <c r="LM524" s="263"/>
      <c r="LN524" s="263"/>
      <c r="LO524" s="263"/>
      <c r="LP524" s="263"/>
      <c r="LQ524" s="263"/>
      <c r="LR524" s="263"/>
      <c r="LS524" s="263"/>
      <c r="LT524" s="263"/>
      <c r="LU524" s="263"/>
      <c r="LV524" s="263"/>
      <c r="LW524" s="263"/>
      <c r="LX524" s="263"/>
      <c r="LY524" s="263"/>
      <c r="LZ524" s="263"/>
      <c r="MA524" s="263"/>
      <c r="MB524" s="263"/>
      <c r="MC524" s="263"/>
      <c r="MD524" s="263"/>
      <c r="ME524" s="263"/>
      <c r="MF524" s="263"/>
      <c r="MG524" s="263"/>
      <c r="MH524" s="263"/>
      <c r="MI524" s="263"/>
      <c r="MJ524" s="263"/>
      <c r="MK524" s="263"/>
      <c r="ML524" s="61"/>
      <c r="MM524" s="263"/>
      <c r="MN524" s="417"/>
      <c r="MO524" s="263"/>
      <c r="MP524" s="414"/>
      <c r="MQ524" s="61"/>
      <c r="MR524" s="263"/>
      <c r="MS524" s="285"/>
      <c r="MT524" s="263"/>
      <c r="MU524" s="285"/>
      <c r="MV524" s="263"/>
      <c r="MW524" s="263"/>
      <c r="MX524" s="263"/>
      <c r="MY524" s="263"/>
      <c r="MZ524" s="263"/>
      <c r="NA524" s="263"/>
      <c r="NB524" s="263"/>
      <c r="NC524" s="263"/>
      <c r="ND524" s="263"/>
      <c r="NE524" s="263"/>
      <c r="NF524" s="263"/>
      <c r="NG524" s="263"/>
      <c r="NH524" s="263"/>
      <c r="NI524" s="263"/>
      <c r="NJ524" s="263"/>
      <c r="NK524" s="263"/>
      <c r="NL524" s="74" t="s">
        <v>2</v>
      </c>
      <c r="NM524" s="74" t="s">
        <v>2</v>
      </c>
      <c r="NN524" s="263"/>
      <c r="NO524" s="263"/>
      <c r="NP524" s="263"/>
      <c r="NQ524" s="263"/>
      <c r="NR524" s="263"/>
      <c r="NS524" s="263"/>
      <c r="NT524" s="263"/>
      <c r="NU524" s="263"/>
      <c r="NV524" s="263"/>
      <c r="NW524" s="263"/>
      <c r="NX524" s="263"/>
      <c r="NY524" s="263"/>
      <c r="NZ524" s="263"/>
      <c r="OA524" s="263"/>
      <c r="OB524" s="263"/>
      <c r="OC524" s="263"/>
      <c r="OD524" s="263"/>
      <c r="OE524" s="263"/>
      <c r="OF524" s="263"/>
      <c r="OG524" s="263"/>
      <c r="OH524" s="263"/>
      <c r="OI524" s="263"/>
      <c r="OJ524" s="263"/>
      <c r="OK524" s="263"/>
      <c r="OL524" s="263"/>
      <c r="OM524" s="263"/>
      <c r="ON524" s="263"/>
      <c r="OO524" s="263"/>
      <c r="OP524" s="263"/>
      <c r="OQ524" s="263"/>
      <c r="OR524" s="263"/>
      <c r="OS524" s="263"/>
      <c r="OT524" s="263"/>
      <c r="OU524" s="263"/>
      <c r="OV524" s="263"/>
      <c r="OW524" s="263"/>
      <c r="OX524" s="263"/>
      <c r="OY524" s="263"/>
      <c r="OZ524" s="263"/>
      <c r="PA524" s="263"/>
      <c r="PB524" s="263"/>
      <c r="PC524" s="263"/>
      <c r="PD524" s="263"/>
      <c r="PE524" s="263"/>
      <c r="PF524" s="263"/>
      <c r="PG524" s="263"/>
      <c r="PH524" s="263"/>
      <c r="PI524" s="263"/>
      <c r="PJ524" s="263"/>
      <c r="PK524" s="263"/>
      <c r="PL524" s="263"/>
      <c r="PM524" s="263"/>
      <c r="PN524" s="263"/>
      <c r="PO524" s="263"/>
      <c r="PP524" s="263"/>
      <c r="PQ524" s="263"/>
      <c r="PR524" s="263"/>
      <c r="PS524" s="263"/>
      <c r="PT524" s="263"/>
      <c r="PU524" s="263"/>
      <c r="PV524" s="263"/>
      <c r="PW524" s="263"/>
      <c r="PX524" s="263"/>
      <c r="PY524" s="263"/>
      <c r="PZ524" s="263"/>
      <c r="QA524" s="263"/>
      <c r="QB524" s="263"/>
      <c r="QC524" s="263"/>
      <c r="QD524" s="263"/>
      <c r="QE524" s="263"/>
      <c r="QF524" s="263"/>
      <c r="QG524" s="263"/>
      <c r="QH524" s="263"/>
      <c r="QI524" s="263"/>
      <c r="QJ524" s="263"/>
      <c r="QK524" s="263"/>
      <c r="QL524" s="263"/>
      <c r="QM524" s="263"/>
      <c r="QN524" s="263"/>
    </row>
    <row r="525" spans="1:456" ht="6" customHeight="1" x14ac:dyDescent="0.25">
      <c r="A525" s="263"/>
      <c r="B525" s="263"/>
      <c r="C525" s="263"/>
      <c r="D525" s="263"/>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c r="AA525" s="263"/>
      <c r="AB525" s="263"/>
      <c r="AC525" s="263"/>
      <c r="AD525" s="263"/>
      <c r="AE525" s="263"/>
      <c r="AF525" s="263"/>
      <c r="AG525" s="263"/>
      <c r="AH525" s="263"/>
      <c r="AI525" s="263"/>
      <c r="AJ525" s="263"/>
      <c r="AK525" s="263"/>
      <c r="AL525" s="263"/>
      <c r="AM525" s="263"/>
      <c r="AN525" s="263"/>
      <c r="AO525" s="263"/>
      <c r="AP525" s="263"/>
      <c r="AQ525" s="263"/>
      <c r="AR525" s="263"/>
      <c r="AS525" s="263"/>
      <c r="AT525" s="263"/>
      <c r="AU525" s="263"/>
      <c r="AV525" s="263"/>
      <c r="AW525" s="263"/>
      <c r="AX525" s="263"/>
      <c r="AY525" s="263"/>
      <c r="AZ525" s="263"/>
      <c r="BA525" s="263"/>
      <c r="BB525" s="263"/>
      <c r="BC525" s="263"/>
      <c r="BD525" s="263"/>
      <c r="BE525" s="263"/>
      <c r="BF525" s="263"/>
      <c r="BG525" s="263"/>
      <c r="BH525" s="263"/>
      <c r="BI525" s="263"/>
      <c r="BJ525" s="263"/>
      <c r="BK525" s="263"/>
      <c r="BL525" s="263"/>
      <c r="BM525" s="263"/>
      <c r="BN525" s="263"/>
      <c r="BO525" s="263"/>
      <c r="BP525" s="263"/>
      <c r="BQ525" s="263"/>
      <c r="BR525" s="263"/>
      <c r="BS525" s="263"/>
      <c r="BT525" s="263"/>
      <c r="BU525" s="263"/>
      <c r="BV525" s="263"/>
      <c r="BW525" s="263"/>
      <c r="BX525" s="263"/>
      <c r="BY525" s="263"/>
      <c r="BZ525" s="263"/>
      <c r="CA525" s="263"/>
      <c r="CB525" s="263"/>
      <c r="CC525" s="263"/>
      <c r="CD525" s="263"/>
      <c r="CE525" s="263"/>
      <c r="CF525" s="263"/>
      <c r="CG525" s="263"/>
      <c r="CH525" s="263"/>
      <c r="CI525" s="263"/>
      <c r="CJ525" s="263"/>
      <c r="CK525" s="263"/>
      <c r="CL525" s="263"/>
      <c r="CM525" s="263"/>
      <c r="CN525" s="263"/>
      <c r="CO525" s="263"/>
      <c r="CP525" s="263"/>
      <c r="CQ525" s="263"/>
      <c r="CR525" s="263"/>
      <c r="CS525" s="263"/>
      <c r="CT525" s="263"/>
      <c r="CU525" s="263"/>
      <c r="CV525" s="263"/>
      <c r="CW525" s="263"/>
      <c r="CX525" s="263"/>
      <c r="CY525" s="263"/>
      <c r="CZ525" s="263"/>
      <c r="DA525" s="263"/>
      <c r="DB525" s="263"/>
      <c r="DC525" s="263"/>
      <c r="DD525" s="263"/>
      <c r="DE525" s="263"/>
      <c r="DF525" s="263"/>
      <c r="DG525" s="263"/>
      <c r="DH525" s="263"/>
      <c r="DI525" s="263"/>
      <c r="DJ525" s="263"/>
      <c r="DK525" s="263"/>
      <c r="DL525" s="263"/>
      <c r="DM525" s="263"/>
      <c r="DN525" s="263"/>
      <c r="DO525" s="263"/>
      <c r="DP525" s="263"/>
      <c r="DQ525" s="263"/>
      <c r="DR525" s="263"/>
      <c r="DS525" s="263"/>
      <c r="DT525" s="263"/>
      <c r="DU525" s="263"/>
      <c r="DV525" s="263"/>
      <c r="DW525" s="263"/>
      <c r="DX525" s="263"/>
      <c r="DY525" s="263"/>
      <c r="DZ525" s="263"/>
      <c r="EA525" s="263"/>
      <c r="EB525" s="263"/>
      <c r="EC525" s="263"/>
      <c r="ED525" s="263"/>
      <c r="EE525" s="263"/>
      <c r="EF525" s="263"/>
      <c r="EG525" s="263"/>
      <c r="EH525" s="263"/>
      <c r="EI525" s="263"/>
      <c r="EJ525" s="263"/>
      <c r="EK525" s="263"/>
      <c r="EL525" s="263"/>
      <c r="EM525" s="263"/>
      <c r="EN525" s="263"/>
      <c r="EO525" s="263"/>
      <c r="EP525" s="263"/>
      <c r="EQ525" s="263"/>
      <c r="ER525" s="263"/>
      <c r="ES525" s="263"/>
      <c r="ET525" s="263"/>
      <c r="EU525" s="263"/>
      <c r="EV525" s="263"/>
      <c r="EW525" s="263"/>
      <c r="EX525" s="263"/>
      <c r="EY525" s="263"/>
      <c r="EZ525" s="263"/>
      <c r="FA525" s="263"/>
      <c r="FB525" s="263"/>
      <c r="FC525" s="263"/>
      <c r="FD525" s="263"/>
      <c r="FE525" s="263"/>
      <c r="FF525" s="263"/>
      <c r="FG525" s="263"/>
      <c r="FH525" s="263"/>
      <c r="FI525" s="263"/>
      <c r="FJ525" s="263"/>
      <c r="FK525" s="263"/>
      <c r="FL525" s="263"/>
      <c r="FM525" s="263"/>
      <c r="FN525" s="263"/>
      <c r="FO525" s="263"/>
      <c r="FP525" s="263"/>
      <c r="FQ525" s="263"/>
      <c r="FR525" s="263"/>
      <c r="FS525" s="263"/>
      <c r="FT525" s="263"/>
      <c r="FU525" s="263"/>
      <c r="FV525" s="263"/>
      <c r="FW525" s="263"/>
      <c r="FX525" s="263"/>
      <c r="FY525" s="263"/>
      <c r="FZ525" s="263"/>
      <c r="GA525" s="263"/>
      <c r="GB525" s="263"/>
      <c r="GC525" s="263"/>
      <c r="GD525" s="263"/>
      <c r="GE525" s="263"/>
      <c r="GF525" s="263"/>
      <c r="GG525" s="263"/>
      <c r="GH525" s="263"/>
      <c r="GI525" s="263"/>
      <c r="GJ525" s="263"/>
      <c r="GK525" s="263"/>
      <c r="GL525" s="263"/>
      <c r="GM525" s="263"/>
      <c r="GN525" s="263"/>
      <c r="GO525" s="263"/>
      <c r="GP525" s="263"/>
      <c r="GQ525" s="263"/>
      <c r="GR525" s="263"/>
      <c r="GS525" s="263"/>
      <c r="GT525" s="263"/>
      <c r="GU525" s="263"/>
      <c r="GV525" s="263"/>
      <c r="GW525" s="263"/>
      <c r="GX525" s="263"/>
      <c r="GY525" s="263"/>
      <c r="GZ525" s="263"/>
      <c r="HA525" s="263"/>
      <c r="HB525" s="263"/>
      <c r="HC525" s="263"/>
      <c r="HD525" s="263"/>
      <c r="HE525" s="263"/>
      <c r="HF525" s="263"/>
      <c r="HG525" s="263"/>
      <c r="HH525" s="263"/>
      <c r="HI525" s="263"/>
      <c r="HJ525" s="263"/>
      <c r="HK525" s="263"/>
      <c r="HL525" s="263"/>
      <c r="HM525" s="263"/>
      <c r="HN525" s="263"/>
      <c r="HO525" s="263"/>
      <c r="HP525" s="263"/>
      <c r="HQ525" s="263"/>
      <c r="HR525" s="263"/>
      <c r="HS525" s="263"/>
      <c r="HT525" s="263"/>
      <c r="HU525" s="263"/>
      <c r="HV525" s="263"/>
      <c r="HW525" s="263"/>
      <c r="HX525" s="263"/>
      <c r="HY525" s="263"/>
      <c r="HZ525" s="263"/>
      <c r="IA525" s="263"/>
      <c r="IB525" s="263"/>
      <c r="IC525" s="263"/>
      <c r="ID525" s="263"/>
      <c r="IE525" s="263"/>
      <c r="IF525" s="263"/>
      <c r="IG525" s="263"/>
      <c r="IH525" s="263"/>
      <c r="II525" s="263"/>
      <c r="IJ525" s="263"/>
      <c r="IK525" s="263"/>
      <c r="IL525" s="263"/>
      <c r="IM525" s="263"/>
      <c r="IN525" s="263"/>
      <c r="IO525" s="263"/>
      <c r="IP525" s="263"/>
      <c r="IQ525" s="263"/>
      <c r="IR525" s="263"/>
      <c r="IS525" s="263"/>
      <c r="IT525" s="263"/>
      <c r="IU525" s="263"/>
      <c r="IV525" s="263"/>
      <c r="IW525" s="263"/>
      <c r="IX525" s="263"/>
      <c r="IY525" s="263"/>
      <c r="IZ525" s="263"/>
      <c r="JA525" s="263"/>
      <c r="JB525" s="263"/>
      <c r="JC525" s="263"/>
      <c r="JD525" s="263"/>
      <c r="JE525" s="263"/>
      <c r="JF525" s="263"/>
      <c r="JG525" s="263"/>
      <c r="JH525" s="263"/>
      <c r="JI525" s="263"/>
      <c r="JJ525" s="263"/>
      <c r="JK525" s="263"/>
      <c r="JL525" s="263"/>
      <c r="JM525" s="263"/>
      <c r="JN525" s="263"/>
      <c r="JO525" s="263"/>
      <c r="JP525" s="263"/>
      <c r="JQ525" s="263"/>
      <c r="JR525" s="263"/>
      <c r="JS525" s="263"/>
      <c r="JT525" s="263"/>
      <c r="JU525" s="263"/>
      <c r="JV525" s="263"/>
      <c r="JW525" s="263"/>
      <c r="JX525" s="263"/>
      <c r="JY525" s="263"/>
      <c r="JZ525" s="263"/>
      <c r="KA525" s="263"/>
      <c r="KB525" s="263"/>
      <c r="KC525" s="263"/>
      <c r="KD525" s="263"/>
      <c r="KE525" s="263"/>
      <c r="KF525" s="263"/>
      <c r="KG525" s="263"/>
      <c r="KH525" s="263"/>
      <c r="KI525" s="263"/>
      <c r="KJ525" s="263"/>
      <c r="KK525" s="263"/>
      <c r="KL525" s="263"/>
      <c r="KM525" s="263"/>
      <c r="KN525" s="263"/>
      <c r="KO525" s="263"/>
      <c r="KP525" s="263"/>
      <c r="KQ525" s="263"/>
      <c r="KR525" s="263"/>
      <c r="KS525" s="263"/>
      <c r="KT525" s="263"/>
      <c r="KU525" s="263"/>
      <c r="KV525" s="263"/>
      <c r="KW525" s="263"/>
      <c r="KX525" s="263"/>
      <c r="KY525" s="263"/>
      <c r="KZ525" s="263"/>
      <c r="LA525" s="263"/>
      <c r="LB525" s="263"/>
      <c r="LC525" s="263"/>
      <c r="LD525" s="263"/>
      <c r="LE525" s="263"/>
      <c r="LF525" s="263"/>
      <c r="LG525" s="263"/>
      <c r="LH525" s="263"/>
      <c r="LI525" s="263"/>
      <c r="LJ525" s="263"/>
      <c r="LK525" s="263"/>
      <c r="LL525" s="263"/>
      <c r="LM525" s="263"/>
      <c r="LN525" s="263"/>
      <c r="LO525" s="263"/>
      <c r="LP525" s="263"/>
      <c r="LQ525" s="263"/>
      <c r="LR525" s="263"/>
      <c r="LS525" s="263"/>
      <c r="LT525" s="263"/>
      <c r="LU525" s="263"/>
      <c r="LV525" s="263"/>
      <c r="LW525" s="263"/>
      <c r="LX525" s="263"/>
      <c r="LY525" s="263"/>
      <c r="LZ525" s="263"/>
      <c r="MA525" s="263"/>
      <c r="MB525" s="263"/>
      <c r="MC525" s="263"/>
      <c r="MD525" s="263"/>
      <c r="ME525" s="263"/>
      <c r="MF525" s="263"/>
      <c r="MG525" s="263"/>
      <c r="MH525" s="263"/>
      <c r="MI525" s="263"/>
      <c r="MJ525" s="263"/>
      <c r="MK525" s="263"/>
      <c r="ML525" s="61"/>
      <c r="MM525" s="263"/>
      <c r="MN525" s="61"/>
      <c r="MO525" s="263"/>
      <c r="MP525" s="414"/>
      <c r="MQ525" s="61"/>
      <c r="MR525" s="263"/>
      <c r="MS525" s="412"/>
      <c r="MT525" s="263"/>
      <c r="MU525" s="412"/>
      <c r="MV525" s="263"/>
      <c r="MW525" s="263"/>
      <c r="MX525" s="263"/>
      <c r="MY525" s="263"/>
      <c r="MZ525" s="263"/>
      <c r="NA525" s="263"/>
      <c r="NB525" s="263"/>
      <c r="NC525" s="263"/>
      <c r="ND525" s="263"/>
      <c r="NE525" s="263"/>
      <c r="NF525" s="263"/>
      <c r="NG525" s="263"/>
      <c r="NH525" s="263"/>
      <c r="NI525" s="263"/>
      <c r="NJ525" s="263"/>
      <c r="NK525" s="263"/>
      <c r="NL525" s="271"/>
      <c r="NM525" s="271"/>
      <c r="NN525" s="263"/>
      <c r="NO525" s="263"/>
      <c r="NP525" s="263"/>
      <c r="NQ525" s="263"/>
      <c r="NR525" s="263"/>
      <c r="NS525" s="263"/>
      <c r="NT525" s="263"/>
      <c r="NU525" s="263"/>
      <c r="NV525" s="263"/>
      <c r="NW525" s="263"/>
      <c r="NX525" s="263"/>
      <c r="NY525" s="263"/>
      <c r="NZ525" s="263"/>
      <c r="OA525" s="263"/>
      <c r="OB525" s="263"/>
      <c r="OC525" s="263"/>
      <c r="OD525" s="263"/>
      <c r="OE525" s="263"/>
      <c r="OF525" s="263"/>
      <c r="OG525" s="263"/>
      <c r="OH525" s="263"/>
      <c r="OI525" s="263"/>
      <c r="OJ525" s="263"/>
      <c r="OK525" s="263"/>
      <c r="OL525" s="263"/>
      <c r="OM525" s="263"/>
      <c r="ON525" s="263"/>
      <c r="OO525" s="263"/>
      <c r="OP525" s="263"/>
      <c r="OQ525" s="263"/>
      <c r="OR525" s="263"/>
      <c r="OS525" s="263"/>
      <c r="OT525" s="263"/>
      <c r="OU525" s="263"/>
      <c r="OV525" s="263"/>
      <c r="OW525" s="263"/>
      <c r="OX525" s="263"/>
      <c r="OY525" s="263"/>
      <c r="OZ525" s="263"/>
      <c r="PA525" s="263"/>
      <c r="PB525" s="263"/>
      <c r="PC525" s="263"/>
      <c r="PD525" s="263"/>
      <c r="PE525" s="263"/>
      <c r="PF525" s="263"/>
      <c r="PG525" s="263"/>
      <c r="PH525" s="263"/>
      <c r="PI525" s="263"/>
      <c r="PJ525" s="263"/>
      <c r="PK525" s="263"/>
      <c r="PL525" s="263"/>
      <c r="PM525" s="263"/>
      <c r="PN525" s="263"/>
      <c r="PO525" s="263"/>
      <c r="PP525" s="263"/>
      <c r="PQ525" s="263"/>
      <c r="PR525" s="263"/>
      <c r="PS525" s="263"/>
      <c r="PT525" s="263"/>
      <c r="PU525" s="263"/>
      <c r="PV525" s="263"/>
      <c r="PW525" s="263"/>
      <c r="PX525" s="263"/>
      <c r="PY525" s="263"/>
      <c r="PZ525" s="263"/>
      <c r="QA525" s="263"/>
      <c r="QB525" s="263"/>
      <c r="QC525" s="263"/>
      <c r="QD525" s="263"/>
      <c r="QE525" s="263"/>
      <c r="QF525" s="263"/>
      <c r="QG525" s="263"/>
      <c r="QH525" s="263"/>
      <c r="QI525" s="263"/>
      <c r="QJ525" s="263"/>
      <c r="QK525" s="263"/>
      <c r="QL525" s="263"/>
      <c r="QM525" s="263"/>
      <c r="QN525" s="263"/>
    </row>
    <row r="526" spans="1:456" ht="6" customHeight="1" x14ac:dyDescent="0.25">
      <c r="A526" s="263"/>
      <c r="B526" s="263"/>
      <c r="C526" s="263"/>
      <c r="D526" s="263"/>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c r="AA526" s="263"/>
      <c r="AB526" s="263"/>
      <c r="AC526" s="263"/>
      <c r="AD526" s="263"/>
      <c r="AE526" s="263"/>
      <c r="AF526" s="263"/>
      <c r="AG526" s="263"/>
      <c r="AH526" s="263"/>
      <c r="AI526" s="263"/>
      <c r="AJ526" s="263"/>
      <c r="AK526" s="263"/>
      <c r="AL526" s="263"/>
      <c r="AM526" s="263"/>
      <c r="AN526" s="263"/>
      <c r="AO526" s="263"/>
      <c r="AP526" s="263"/>
      <c r="AQ526" s="263"/>
      <c r="AR526" s="263"/>
      <c r="AS526" s="263"/>
      <c r="AT526" s="263"/>
      <c r="AU526" s="263"/>
      <c r="AV526" s="263"/>
      <c r="AW526" s="263"/>
      <c r="AX526" s="263"/>
      <c r="AY526" s="263"/>
      <c r="AZ526" s="263"/>
      <c r="BA526" s="263"/>
      <c r="BB526" s="263"/>
      <c r="BC526" s="263"/>
      <c r="BD526" s="263"/>
      <c r="BE526" s="263"/>
      <c r="BF526" s="263"/>
      <c r="BG526" s="263"/>
      <c r="BH526" s="263"/>
      <c r="BI526" s="263"/>
      <c r="BJ526" s="263"/>
      <c r="BK526" s="263"/>
      <c r="BL526" s="263"/>
      <c r="BM526" s="263"/>
      <c r="BN526" s="263"/>
      <c r="BO526" s="263"/>
      <c r="BP526" s="263"/>
      <c r="BQ526" s="263"/>
      <c r="BR526" s="263"/>
      <c r="BS526" s="263"/>
      <c r="BT526" s="263"/>
      <c r="BU526" s="263"/>
      <c r="BV526" s="263"/>
      <c r="BW526" s="263"/>
      <c r="BX526" s="263"/>
      <c r="BY526" s="263"/>
      <c r="BZ526" s="263"/>
      <c r="CA526" s="263"/>
      <c r="CB526" s="263"/>
      <c r="CC526" s="263"/>
      <c r="CD526" s="263"/>
      <c r="CE526" s="263"/>
      <c r="CF526" s="263"/>
      <c r="CG526" s="263"/>
      <c r="CH526" s="263"/>
      <c r="CI526" s="263"/>
      <c r="CJ526" s="263"/>
      <c r="CK526" s="263"/>
      <c r="CL526" s="263"/>
      <c r="CM526" s="263"/>
      <c r="CN526" s="263"/>
      <c r="CO526" s="263"/>
      <c r="CP526" s="263"/>
      <c r="CQ526" s="263"/>
      <c r="CR526" s="263"/>
      <c r="CS526" s="263"/>
      <c r="CT526" s="263"/>
      <c r="CU526" s="263"/>
      <c r="CV526" s="263"/>
      <c r="CW526" s="263"/>
      <c r="CX526" s="263"/>
      <c r="CY526" s="263"/>
      <c r="CZ526" s="263"/>
      <c r="DA526" s="263"/>
      <c r="DB526" s="263"/>
      <c r="DC526" s="263"/>
      <c r="DD526" s="263"/>
      <c r="DE526" s="263"/>
      <c r="DF526" s="263"/>
      <c r="DG526" s="263"/>
      <c r="DH526" s="263"/>
      <c r="DI526" s="263"/>
      <c r="DJ526" s="263"/>
      <c r="DK526" s="263"/>
      <c r="DL526" s="263"/>
      <c r="DM526" s="263"/>
      <c r="DN526" s="263"/>
      <c r="DO526" s="263"/>
      <c r="DP526" s="263"/>
      <c r="DQ526" s="263"/>
      <c r="DR526" s="263"/>
      <c r="DS526" s="263"/>
      <c r="DT526" s="263"/>
      <c r="DU526" s="263"/>
      <c r="DV526" s="263"/>
      <c r="DW526" s="263"/>
      <c r="DX526" s="263"/>
      <c r="DY526" s="263"/>
      <c r="DZ526" s="263"/>
      <c r="EA526" s="263"/>
      <c r="EB526" s="263"/>
      <c r="EC526" s="263"/>
      <c r="ED526" s="263"/>
      <c r="EE526" s="263"/>
      <c r="EF526" s="263"/>
      <c r="EG526" s="263"/>
      <c r="EH526" s="263"/>
      <c r="EI526" s="263"/>
      <c r="EJ526" s="263"/>
      <c r="EK526" s="263"/>
      <c r="EL526" s="263"/>
      <c r="EM526" s="263"/>
      <c r="EN526" s="263"/>
      <c r="EO526" s="263"/>
      <c r="EP526" s="263"/>
      <c r="EQ526" s="263"/>
      <c r="ER526" s="263"/>
      <c r="ES526" s="263"/>
      <c r="ET526" s="263"/>
      <c r="EU526" s="263"/>
      <c r="EV526" s="263"/>
      <c r="EW526" s="263"/>
      <c r="EX526" s="263"/>
      <c r="EY526" s="263"/>
      <c r="EZ526" s="263"/>
      <c r="FA526" s="263"/>
      <c r="FB526" s="263"/>
      <c r="FC526" s="263"/>
      <c r="FD526" s="263"/>
      <c r="FE526" s="263"/>
      <c r="FF526" s="263"/>
      <c r="FG526" s="263"/>
      <c r="FH526" s="263"/>
      <c r="FI526" s="263"/>
      <c r="FJ526" s="263"/>
      <c r="FK526" s="263"/>
      <c r="FL526" s="263"/>
      <c r="FM526" s="263"/>
      <c r="FN526" s="263"/>
      <c r="FO526" s="263"/>
      <c r="FP526" s="263"/>
      <c r="FQ526" s="263"/>
      <c r="FR526" s="263"/>
      <c r="FS526" s="263"/>
      <c r="FT526" s="263"/>
      <c r="FU526" s="263"/>
      <c r="FV526" s="263"/>
      <c r="FW526" s="263"/>
      <c r="FX526" s="263"/>
      <c r="FY526" s="263"/>
      <c r="FZ526" s="263"/>
      <c r="GA526" s="263"/>
      <c r="GB526" s="263"/>
      <c r="GC526" s="263"/>
      <c r="GD526" s="263"/>
      <c r="GE526" s="263"/>
      <c r="GF526" s="263"/>
      <c r="GG526" s="263"/>
      <c r="GH526" s="263"/>
      <c r="GI526" s="263"/>
      <c r="GJ526" s="263"/>
      <c r="GK526" s="263"/>
      <c r="GL526" s="263"/>
      <c r="GM526" s="263"/>
      <c r="GN526" s="263"/>
      <c r="GO526" s="263"/>
      <c r="GP526" s="263"/>
      <c r="GQ526" s="263"/>
      <c r="GR526" s="263"/>
      <c r="GS526" s="263"/>
      <c r="GT526" s="263"/>
      <c r="GU526" s="263"/>
      <c r="GV526" s="263"/>
      <c r="GW526" s="263"/>
      <c r="GX526" s="263"/>
      <c r="GY526" s="263"/>
      <c r="GZ526" s="263"/>
      <c r="HA526" s="263"/>
      <c r="HB526" s="263"/>
      <c r="HC526" s="263"/>
      <c r="HD526" s="263"/>
      <c r="HE526" s="263"/>
      <c r="HF526" s="263"/>
      <c r="HG526" s="263"/>
      <c r="HH526" s="263"/>
      <c r="HI526" s="263"/>
      <c r="HJ526" s="263"/>
      <c r="HK526" s="263"/>
      <c r="HL526" s="263"/>
      <c r="HM526" s="263"/>
      <c r="HN526" s="263"/>
      <c r="HO526" s="263"/>
      <c r="HP526" s="263"/>
      <c r="HQ526" s="263"/>
      <c r="HR526" s="263"/>
      <c r="HS526" s="263"/>
      <c r="HT526" s="263"/>
      <c r="HU526" s="263"/>
      <c r="HV526" s="263"/>
      <c r="HW526" s="263"/>
      <c r="HX526" s="263"/>
      <c r="HY526" s="263"/>
      <c r="HZ526" s="263"/>
      <c r="IA526" s="263"/>
      <c r="IB526" s="263"/>
      <c r="IC526" s="263"/>
      <c r="ID526" s="263"/>
      <c r="IE526" s="263"/>
      <c r="IF526" s="263"/>
      <c r="IG526" s="263"/>
      <c r="IH526" s="263"/>
      <c r="II526" s="263"/>
      <c r="IJ526" s="263"/>
      <c r="IK526" s="263"/>
      <c r="IL526" s="263"/>
      <c r="IM526" s="263"/>
      <c r="IN526" s="263"/>
      <c r="IO526" s="263"/>
      <c r="IP526" s="263"/>
      <c r="IQ526" s="263"/>
      <c r="IR526" s="263"/>
      <c r="IS526" s="263"/>
      <c r="IT526" s="263"/>
      <c r="IU526" s="263"/>
      <c r="IV526" s="263"/>
      <c r="IW526" s="263"/>
      <c r="IX526" s="263"/>
      <c r="IY526" s="263"/>
      <c r="IZ526" s="263"/>
      <c r="JA526" s="263"/>
      <c r="JB526" s="263"/>
      <c r="JC526" s="263"/>
      <c r="JD526" s="263"/>
      <c r="JE526" s="263"/>
      <c r="JF526" s="263"/>
      <c r="JG526" s="263"/>
      <c r="JH526" s="263"/>
      <c r="JI526" s="263"/>
      <c r="JJ526" s="263"/>
      <c r="JK526" s="263"/>
      <c r="JL526" s="263"/>
      <c r="JM526" s="263"/>
      <c r="JN526" s="263"/>
      <c r="JO526" s="263"/>
      <c r="JP526" s="263"/>
      <c r="JQ526" s="263"/>
      <c r="JR526" s="263"/>
      <c r="JS526" s="263"/>
      <c r="JT526" s="263"/>
      <c r="JU526" s="263"/>
      <c r="JV526" s="263"/>
      <c r="JW526" s="263"/>
      <c r="JX526" s="263"/>
      <c r="JY526" s="263"/>
      <c r="JZ526" s="263"/>
      <c r="KA526" s="263"/>
      <c r="KB526" s="263"/>
      <c r="KC526" s="263"/>
      <c r="KD526" s="263"/>
      <c r="KE526" s="263"/>
      <c r="KF526" s="263"/>
      <c r="KG526" s="263"/>
      <c r="KH526" s="263"/>
      <c r="KI526" s="263"/>
      <c r="KJ526" s="263"/>
      <c r="KK526" s="263"/>
      <c r="KL526" s="263"/>
      <c r="KM526" s="263"/>
      <c r="KN526" s="263"/>
      <c r="KO526" s="263"/>
      <c r="KP526" s="263"/>
      <c r="KQ526" s="263"/>
      <c r="KR526" s="263"/>
      <c r="KS526" s="263"/>
      <c r="KT526" s="263"/>
      <c r="KU526" s="263"/>
      <c r="KV526" s="263"/>
      <c r="KW526" s="263"/>
      <c r="KX526" s="263"/>
      <c r="KY526" s="263"/>
      <c r="KZ526" s="263"/>
      <c r="LA526" s="263"/>
      <c r="LB526" s="263"/>
      <c r="LC526" s="263"/>
      <c r="LD526" s="263"/>
      <c r="LE526" s="263"/>
      <c r="LF526" s="263"/>
      <c r="LG526" s="263"/>
      <c r="LH526" s="263"/>
      <c r="LI526" s="263"/>
      <c r="LJ526" s="263"/>
      <c r="LK526" s="263"/>
      <c r="LL526" s="263"/>
      <c r="LM526" s="263"/>
      <c r="LN526" s="263"/>
      <c r="LO526" s="263"/>
      <c r="LP526" s="263"/>
      <c r="LQ526" s="263"/>
      <c r="LR526" s="263"/>
      <c r="LS526" s="263"/>
      <c r="LT526" s="263"/>
      <c r="LU526" s="263"/>
      <c r="LV526" s="263"/>
      <c r="LW526" s="263"/>
      <c r="LX526" s="263"/>
      <c r="LY526" s="263"/>
      <c r="LZ526" s="263"/>
      <c r="MA526" s="263"/>
      <c r="MB526" s="263"/>
      <c r="MC526" s="263"/>
      <c r="MD526" s="263"/>
      <c r="ME526" s="263"/>
      <c r="MF526" s="263"/>
      <c r="MG526" s="263"/>
      <c r="MH526" s="263"/>
      <c r="MI526" s="263"/>
      <c r="MJ526" s="263"/>
      <c r="MK526" s="263"/>
      <c r="ML526" s="61"/>
      <c r="MM526" s="263"/>
      <c r="MN526" s="61"/>
      <c r="MO526" s="263"/>
      <c r="MP526" s="414"/>
      <c r="MQ526" s="61"/>
      <c r="MR526" s="263"/>
      <c r="MS526" s="413" t="s">
        <v>2</v>
      </c>
      <c r="MT526" s="263"/>
      <c r="MU526" s="413"/>
      <c r="MV526" s="263"/>
      <c r="MW526" s="263"/>
      <c r="MX526" s="263"/>
      <c r="MY526" s="263"/>
      <c r="MZ526" s="263"/>
      <c r="NA526" s="263"/>
      <c r="NB526" s="263"/>
      <c r="NC526" s="263"/>
      <c r="ND526" s="263"/>
      <c r="NE526" s="263"/>
      <c r="NF526" s="263"/>
      <c r="NG526" s="263"/>
      <c r="NH526" s="263"/>
      <c r="NI526" s="263"/>
      <c r="NJ526" s="263"/>
      <c r="NK526" s="263"/>
      <c r="NL526" s="271"/>
      <c r="NM526" s="271"/>
      <c r="NN526" s="263"/>
      <c r="NO526" s="263"/>
      <c r="NP526" s="263"/>
      <c r="NQ526" s="263"/>
      <c r="NR526" s="263"/>
      <c r="NS526" s="263"/>
      <c r="NT526" s="263"/>
      <c r="NU526" s="263"/>
      <c r="NV526" s="263"/>
      <c r="NW526" s="263"/>
      <c r="NX526" s="263"/>
      <c r="NY526" s="263"/>
      <c r="NZ526" s="263"/>
      <c r="OA526" s="263"/>
      <c r="OB526" s="263"/>
      <c r="OC526" s="263"/>
      <c r="OD526" s="263"/>
      <c r="OE526" s="263"/>
      <c r="OF526" s="263"/>
      <c r="OG526" s="263"/>
      <c r="OH526" s="263"/>
      <c r="OI526" s="263"/>
      <c r="OJ526" s="263"/>
      <c r="OK526" s="263"/>
      <c r="OL526" s="263"/>
      <c r="OM526" s="263"/>
      <c r="ON526" s="263"/>
      <c r="OO526" s="263"/>
      <c r="OP526" s="263"/>
      <c r="OQ526" s="263"/>
      <c r="OR526" s="263"/>
      <c r="OS526" s="263"/>
      <c r="OT526" s="263"/>
      <c r="OU526" s="263"/>
      <c r="OV526" s="263"/>
      <c r="OW526" s="263"/>
      <c r="OX526" s="263"/>
      <c r="OY526" s="263"/>
      <c r="OZ526" s="263"/>
      <c r="PA526" s="263"/>
      <c r="PB526" s="263"/>
      <c r="PC526" s="263"/>
      <c r="PD526" s="263"/>
      <c r="PE526" s="263"/>
      <c r="PF526" s="263"/>
      <c r="PG526" s="263"/>
      <c r="PH526" s="263"/>
      <c r="PI526" s="263"/>
      <c r="PJ526" s="263"/>
      <c r="PK526" s="263"/>
      <c r="PL526" s="263"/>
      <c r="PM526" s="263"/>
      <c r="PN526" s="263"/>
      <c r="PO526" s="263"/>
      <c r="PP526" s="263"/>
      <c r="PQ526" s="263"/>
      <c r="PR526" s="263"/>
      <c r="PS526" s="263"/>
      <c r="PT526" s="263"/>
      <c r="PU526" s="263"/>
      <c r="PV526" s="263"/>
      <c r="PW526" s="263"/>
      <c r="PX526" s="263"/>
      <c r="PY526" s="263"/>
      <c r="PZ526" s="263"/>
      <c r="QA526" s="263"/>
      <c r="QB526" s="263"/>
      <c r="QC526" s="263"/>
      <c r="QD526" s="263"/>
      <c r="QE526" s="263"/>
      <c r="QF526" s="263"/>
      <c r="QG526" s="263"/>
      <c r="QH526" s="263"/>
      <c r="QI526" s="263"/>
      <c r="QJ526" s="263"/>
      <c r="QK526" s="263"/>
      <c r="QL526" s="263"/>
      <c r="QM526" s="263"/>
      <c r="QN526" s="263"/>
    </row>
    <row r="527" spans="1:456" ht="6" customHeight="1" x14ac:dyDescent="0.25">
      <c r="A527" s="263"/>
      <c r="B527" s="263"/>
      <c r="C527" s="263"/>
      <c r="D527" s="263"/>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c r="AA527" s="263"/>
      <c r="AB527" s="263"/>
      <c r="AC527" s="263"/>
      <c r="AD527" s="263"/>
      <c r="AE527" s="263"/>
      <c r="AF527" s="263"/>
      <c r="AG527" s="263"/>
      <c r="AH527" s="263"/>
      <c r="AI527" s="263"/>
      <c r="AJ527" s="263"/>
      <c r="AK527" s="263"/>
      <c r="AL527" s="263"/>
      <c r="AM527" s="263"/>
      <c r="AN527" s="263"/>
      <c r="AO527" s="263"/>
      <c r="AP527" s="263"/>
      <c r="AQ527" s="263"/>
      <c r="AR527" s="263"/>
      <c r="AS527" s="263"/>
      <c r="AT527" s="263"/>
      <c r="AU527" s="263"/>
      <c r="AV527" s="263"/>
      <c r="AW527" s="263"/>
      <c r="AX527" s="263"/>
      <c r="AY527" s="263"/>
      <c r="AZ527" s="263"/>
      <c r="BA527" s="263"/>
      <c r="BB527" s="263"/>
      <c r="BC527" s="263"/>
      <c r="BD527" s="263"/>
      <c r="BE527" s="263"/>
      <c r="BF527" s="263"/>
      <c r="BG527" s="263"/>
      <c r="BH527" s="263"/>
      <c r="BI527" s="263"/>
      <c r="BJ527" s="263"/>
      <c r="BK527" s="263"/>
      <c r="BL527" s="263"/>
      <c r="BM527" s="263"/>
      <c r="BN527" s="263"/>
      <c r="BO527" s="263"/>
      <c r="BP527" s="263"/>
      <c r="BQ527" s="263"/>
      <c r="BR527" s="263"/>
      <c r="BS527" s="263"/>
      <c r="BT527" s="263"/>
      <c r="BU527" s="263"/>
      <c r="BV527" s="263"/>
      <c r="BW527" s="263"/>
      <c r="BX527" s="263"/>
      <c r="BY527" s="263"/>
      <c r="BZ527" s="263"/>
      <c r="CA527" s="263"/>
      <c r="CB527" s="263"/>
      <c r="CC527" s="263"/>
      <c r="CD527" s="263"/>
      <c r="CE527" s="263"/>
      <c r="CF527" s="263"/>
      <c r="CG527" s="263"/>
      <c r="CH527" s="263"/>
      <c r="CI527" s="263"/>
      <c r="CJ527" s="263"/>
      <c r="CK527" s="263"/>
      <c r="CL527" s="263"/>
      <c r="CM527" s="263"/>
      <c r="CN527" s="263"/>
      <c r="CO527" s="263"/>
      <c r="CP527" s="263"/>
      <c r="CQ527" s="263"/>
      <c r="CR527" s="263"/>
      <c r="CS527" s="263"/>
      <c r="CT527" s="263"/>
      <c r="CU527" s="263"/>
      <c r="CV527" s="263"/>
      <c r="CW527" s="263"/>
      <c r="CX527" s="263"/>
      <c r="CY527" s="263"/>
      <c r="CZ527" s="263"/>
      <c r="DA527" s="263"/>
      <c r="DB527" s="263"/>
      <c r="DC527" s="263"/>
      <c r="DD527" s="263"/>
      <c r="DE527" s="263"/>
      <c r="DF527" s="263"/>
      <c r="DG527" s="263"/>
      <c r="DH527" s="263"/>
      <c r="DI527" s="263"/>
      <c r="DJ527" s="263"/>
      <c r="DK527" s="263"/>
      <c r="DL527" s="263"/>
      <c r="DM527" s="263"/>
      <c r="DN527" s="263"/>
      <c r="DO527" s="263"/>
      <c r="DP527" s="263"/>
      <c r="DQ527" s="263"/>
      <c r="DR527" s="263"/>
      <c r="DS527" s="263"/>
      <c r="DT527" s="263"/>
      <c r="DU527" s="263"/>
      <c r="DV527" s="263"/>
      <c r="DW527" s="263"/>
      <c r="DX527" s="263"/>
      <c r="DY527" s="263"/>
      <c r="DZ527" s="263"/>
      <c r="EA527" s="263"/>
      <c r="EB527" s="263"/>
      <c r="EC527" s="263"/>
      <c r="ED527" s="263"/>
      <c r="EE527" s="263"/>
      <c r="EF527" s="263"/>
      <c r="EG527" s="263"/>
      <c r="EH527" s="263"/>
      <c r="EI527" s="263"/>
      <c r="EJ527" s="263"/>
      <c r="EK527" s="263"/>
      <c r="EL527" s="263"/>
      <c r="EM527" s="263"/>
      <c r="EN527" s="263"/>
      <c r="EO527" s="263"/>
      <c r="EP527" s="263"/>
      <c r="EQ527" s="263"/>
      <c r="ER527" s="263"/>
      <c r="ES527" s="263"/>
      <c r="ET527" s="263"/>
      <c r="EU527" s="263"/>
      <c r="EV527" s="263"/>
      <c r="EW527" s="263"/>
      <c r="EX527" s="263"/>
      <c r="EY527" s="263"/>
      <c r="EZ527" s="263"/>
      <c r="FA527" s="263"/>
      <c r="FB527" s="263"/>
      <c r="FC527" s="263"/>
      <c r="FD527" s="263"/>
      <c r="FE527" s="263"/>
      <c r="FF527" s="263"/>
      <c r="FG527" s="263"/>
      <c r="FH527" s="263"/>
      <c r="FI527" s="263"/>
      <c r="FJ527" s="263"/>
      <c r="FK527" s="263"/>
      <c r="FL527" s="263"/>
      <c r="FM527" s="263"/>
      <c r="FN527" s="263"/>
      <c r="FO527" s="263"/>
      <c r="FP527" s="263"/>
      <c r="FQ527" s="263"/>
      <c r="FR527" s="263"/>
      <c r="FS527" s="263"/>
      <c r="FT527" s="263"/>
      <c r="FU527" s="263"/>
      <c r="FV527" s="263"/>
      <c r="FW527" s="263"/>
      <c r="FX527" s="263"/>
      <c r="FY527" s="263"/>
      <c r="FZ527" s="263"/>
      <c r="GA527" s="263"/>
      <c r="GB527" s="263"/>
      <c r="GC527" s="263"/>
      <c r="GD527" s="263"/>
      <c r="GE527" s="263"/>
      <c r="GF527" s="263"/>
      <c r="GG527" s="263"/>
      <c r="GH527" s="263"/>
      <c r="GI527" s="263"/>
      <c r="GJ527" s="263"/>
      <c r="GK527" s="263"/>
      <c r="GL527" s="263"/>
      <c r="GM527" s="263"/>
      <c r="GN527" s="263"/>
      <c r="GO527" s="263"/>
      <c r="GP527" s="263"/>
      <c r="GQ527" s="263"/>
      <c r="GR527" s="263"/>
      <c r="GS527" s="263"/>
      <c r="GT527" s="263"/>
      <c r="GU527" s="263"/>
      <c r="GV527" s="263"/>
      <c r="GW527" s="263"/>
      <c r="GX527" s="263"/>
      <c r="GY527" s="263"/>
      <c r="GZ527" s="263"/>
      <c r="HA527" s="263"/>
      <c r="HB527" s="263"/>
      <c r="HC527" s="263"/>
      <c r="HD527" s="263"/>
      <c r="HE527" s="263"/>
      <c r="HF527" s="263"/>
      <c r="HG527" s="263"/>
      <c r="HH527" s="263"/>
      <c r="HI527" s="263"/>
      <c r="HJ527" s="263"/>
      <c r="HK527" s="263"/>
      <c r="HL527" s="263"/>
      <c r="HM527" s="263"/>
      <c r="HN527" s="263"/>
      <c r="HO527" s="263"/>
      <c r="HP527" s="263"/>
      <c r="HQ527" s="263"/>
      <c r="HR527" s="263"/>
      <c r="HS527" s="263"/>
      <c r="HT527" s="263"/>
      <c r="HU527" s="263"/>
      <c r="HV527" s="263"/>
      <c r="HW527" s="263"/>
      <c r="HX527" s="263"/>
      <c r="HY527" s="263"/>
      <c r="HZ527" s="263"/>
      <c r="IA527" s="263"/>
      <c r="IB527" s="263"/>
      <c r="IC527" s="263"/>
      <c r="ID527" s="263"/>
      <c r="IE527" s="263"/>
      <c r="IF527" s="263"/>
      <c r="IG527" s="263"/>
      <c r="IH527" s="263"/>
      <c r="II527" s="263"/>
      <c r="IJ527" s="263"/>
      <c r="IK527" s="263"/>
      <c r="IL527" s="263"/>
      <c r="IM527" s="263"/>
      <c r="IN527" s="263"/>
      <c r="IO527" s="263"/>
      <c r="IP527" s="263"/>
      <c r="IQ527" s="263"/>
      <c r="IR527" s="263"/>
      <c r="IS527" s="263"/>
      <c r="IT527" s="263"/>
      <c r="IU527" s="263"/>
      <c r="IV527" s="263"/>
      <c r="IW527" s="263"/>
      <c r="IX527" s="263"/>
      <c r="IY527" s="263"/>
      <c r="IZ527" s="263"/>
      <c r="JA527" s="263"/>
      <c r="JB527" s="263"/>
      <c r="JC527" s="263"/>
      <c r="JD527" s="263"/>
      <c r="JE527" s="263"/>
      <c r="JF527" s="263"/>
      <c r="JG527" s="263"/>
      <c r="JH527" s="263"/>
      <c r="JI527" s="263"/>
      <c r="JJ527" s="263"/>
      <c r="JK527" s="263"/>
      <c r="JL527" s="263"/>
      <c r="JM527" s="263"/>
      <c r="JN527" s="263"/>
      <c r="JO527" s="263"/>
      <c r="JP527" s="263"/>
      <c r="JQ527" s="263"/>
      <c r="JR527" s="263"/>
      <c r="JS527" s="263"/>
      <c r="JT527" s="263"/>
      <c r="JU527" s="263"/>
      <c r="JV527" s="263"/>
      <c r="JW527" s="263"/>
      <c r="JX527" s="263"/>
      <c r="JY527" s="263"/>
      <c r="JZ527" s="263"/>
      <c r="KA527" s="263"/>
      <c r="KB527" s="263"/>
      <c r="KC527" s="263"/>
      <c r="KD527" s="263"/>
      <c r="KE527" s="263"/>
      <c r="KF527" s="263"/>
      <c r="KG527" s="263"/>
      <c r="KH527" s="263"/>
      <c r="KI527" s="263"/>
      <c r="KJ527" s="263"/>
      <c r="KK527" s="263"/>
      <c r="KL527" s="263"/>
      <c r="KM527" s="263"/>
      <c r="KN527" s="263"/>
      <c r="KO527" s="263"/>
      <c r="KP527" s="263"/>
      <c r="KQ527" s="263"/>
      <c r="KR527" s="263"/>
      <c r="KS527" s="263"/>
      <c r="KT527" s="263"/>
      <c r="KU527" s="263"/>
      <c r="KV527" s="263"/>
      <c r="KW527" s="263"/>
      <c r="KX527" s="263"/>
      <c r="KY527" s="263"/>
      <c r="KZ527" s="263"/>
      <c r="LA527" s="263"/>
      <c r="LB527" s="263"/>
      <c r="LC527" s="263"/>
      <c r="LD527" s="263"/>
      <c r="LE527" s="263"/>
      <c r="LF527" s="263"/>
      <c r="LG527" s="263"/>
      <c r="LH527" s="263"/>
      <c r="LI527" s="263"/>
      <c r="LJ527" s="263"/>
      <c r="LK527" s="263"/>
      <c r="LL527" s="263"/>
      <c r="LM527" s="263"/>
      <c r="LN527" s="263"/>
      <c r="LO527" s="263"/>
      <c r="LP527" s="263"/>
      <c r="LQ527" s="263"/>
      <c r="LR527" s="263"/>
      <c r="LS527" s="263"/>
      <c r="LT527" s="263"/>
      <c r="LU527" s="263"/>
      <c r="LV527" s="263"/>
      <c r="LW527" s="263"/>
      <c r="LX527" s="263"/>
      <c r="LY527" s="263"/>
      <c r="LZ527" s="263"/>
      <c r="MA527" s="263"/>
      <c r="MB527" s="263"/>
      <c r="MC527" s="263"/>
      <c r="MD527" s="263"/>
      <c r="ME527" s="263"/>
      <c r="MF527" s="263"/>
      <c r="MG527" s="263"/>
      <c r="MH527" s="263"/>
      <c r="MI527" s="263"/>
      <c r="MJ527" s="263"/>
      <c r="MK527" s="263"/>
      <c r="ML527" s="61"/>
      <c r="MM527" s="263"/>
      <c r="MN527" s="61"/>
      <c r="MO527" s="263"/>
      <c r="MP527" s="414"/>
      <c r="MQ527" s="61"/>
      <c r="MR527" s="263"/>
      <c r="MS527" s="413" t="s">
        <v>2</v>
      </c>
      <c r="MT527" s="263"/>
      <c r="MU527" s="413"/>
      <c r="MV527" s="263"/>
      <c r="MW527" s="263"/>
      <c r="MX527" s="263"/>
      <c r="MY527" s="263"/>
      <c r="MZ527" s="263"/>
      <c r="NA527" s="263"/>
      <c r="NB527" s="263"/>
      <c r="NC527" s="263"/>
      <c r="ND527" s="263"/>
      <c r="NE527" s="263"/>
      <c r="NF527" s="263"/>
      <c r="NG527" s="263"/>
      <c r="NH527" s="263"/>
      <c r="NI527" s="263"/>
      <c r="NJ527" s="263"/>
      <c r="NK527" s="263"/>
      <c r="NL527" s="271"/>
      <c r="NM527" s="271"/>
      <c r="NN527" s="263"/>
      <c r="NO527" s="263"/>
      <c r="NP527" s="263"/>
      <c r="NQ527" s="263"/>
      <c r="NR527" s="263"/>
      <c r="NS527" s="263"/>
      <c r="NT527" s="263"/>
      <c r="NU527" s="263"/>
      <c r="NV527" s="263"/>
      <c r="NW527" s="263"/>
      <c r="NX527" s="263"/>
      <c r="NY527" s="263"/>
      <c r="NZ527" s="263"/>
      <c r="OA527" s="263"/>
      <c r="OB527" s="263"/>
      <c r="OC527" s="263"/>
      <c r="OD527" s="263"/>
      <c r="OE527" s="263"/>
      <c r="OF527" s="263"/>
      <c r="OG527" s="263"/>
      <c r="OH527" s="263"/>
      <c r="OI527" s="263"/>
      <c r="OJ527" s="263"/>
      <c r="OK527" s="263"/>
      <c r="OL527" s="263"/>
      <c r="OM527" s="263"/>
      <c r="ON527" s="263"/>
      <c r="OO527" s="263"/>
      <c r="OP527" s="263"/>
      <c r="OQ527" s="263"/>
      <c r="OR527" s="263"/>
      <c r="OS527" s="263"/>
      <c r="OT527" s="263"/>
      <c r="OU527" s="263"/>
      <c r="OV527" s="263"/>
      <c r="OW527" s="263"/>
      <c r="OX527" s="263"/>
      <c r="OY527" s="263"/>
      <c r="OZ527" s="263"/>
      <c r="PA527" s="263"/>
      <c r="PB527" s="263"/>
      <c r="PC527" s="263"/>
      <c r="PD527" s="263"/>
      <c r="PE527" s="263"/>
      <c r="PF527" s="263"/>
      <c r="PG527" s="263"/>
      <c r="PH527" s="263"/>
      <c r="PI527" s="263"/>
      <c r="PJ527" s="263"/>
      <c r="PK527" s="263"/>
      <c r="PL527" s="263"/>
      <c r="PM527" s="263"/>
      <c r="PN527" s="263"/>
      <c r="PO527" s="263"/>
      <c r="PP527" s="263"/>
      <c r="PQ527" s="263"/>
      <c r="PR527" s="263"/>
      <c r="PS527" s="263"/>
      <c r="PT527" s="263"/>
      <c r="PU527" s="263"/>
      <c r="PV527" s="263"/>
      <c r="PW527" s="263"/>
      <c r="PX527" s="263"/>
      <c r="PY527" s="263"/>
      <c r="PZ527" s="263"/>
      <c r="QA527" s="263"/>
      <c r="QB527" s="263"/>
      <c r="QC527" s="263"/>
      <c r="QD527" s="263"/>
      <c r="QE527" s="263"/>
      <c r="QF527" s="263"/>
      <c r="QG527" s="263"/>
      <c r="QH527" s="263"/>
      <c r="QI527" s="263"/>
      <c r="QJ527" s="263"/>
      <c r="QK527" s="263"/>
      <c r="QL527" s="263"/>
      <c r="QM527" s="263"/>
      <c r="QN527" s="263"/>
    </row>
    <row r="528" spans="1:456" ht="6" customHeight="1" x14ac:dyDescent="0.25">
      <c r="A528" s="263"/>
      <c r="B528" s="263"/>
      <c r="C528" s="263"/>
      <c r="D528" s="263"/>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c r="AA528" s="263"/>
      <c r="AB528" s="263"/>
      <c r="AC528" s="263"/>
      <c r="AD528" s="263"/>
      <c r="AE528" s="263"/>
      <c r="AF528" s="263"/>
      <c r="AG528" s="263"/>
      <c r="AH528" s="263"/>
      <c r="AI528" s="263"/>
      <c r="AJ528" s="263"/>
      <c r="AK528" s="263"/>
      <c r="AL528" s="263"/>
      <c r="AM528" s="263"/>
      <c r="AN528" s="263"/>
      <c r="AO528" s="263"/>
      <c r="AP528" s="263"/>
      <c r="AQ528" s="263"/>
      <c r="AR528" s="263"/>
      <c r="AS528" s="263"/>
      <c r="AT528" s="263"/>
      <c r="AU528" s="263"/>
      <c r="AV528" s="263"/>
      <c r="AW528" s="263"/>
      <c r="AX528" s="263"/>
      <c r="AY528" s="263"/>
      <c r="AZ528" s="263"/>
      <c r="BA528" s="263"/>
      <c r="BB528" s="263"/>
      <c r="BC528" s="263"/>
      <c r="BD528" s="263"/>
      <c r="BE528" s="263"/>
      <c r="BF528" s="263"/>
      <c r="BG528" s="263"/>
      <c r="BH528" s="263"/>
      <c r="BI528" s="263"/>
      <c r="BJ528" s="263"/>
      <c r="BK528" s="263"/>
      <c r="BL528" s="263"/>
      <c r="BM528" s="263"/>
      <c r="BN528" s="263"/>
      <c r="BO528" s="263"/>
      <c r="BP528" s="263"/>
      <c r="BQ528" s="263"/>
      <c r="BR528" s="263"/>
      <c r="BS528" s="263"/>
      <c r="BT528" s="263"/>
      <c r="BU528" s="263"/>
      <c r="BV528" s="263"/>
      <c r="BW528" s="263"/>
      <c r="BX528" s="263"/>
      <c r="BY528" s="263"/>
      <c r="BZ528" s="263"/>
      <c r="CA528" s="263"/>
      <c r="CB528" s="263"/>
      <c r="CC528" s="263"/>
      <c r="CD528" s="263"/>
      <c r="CE528" s="263"/>
      <c r="CF528" s="263"/>
      <c r="CG528" s="263"/>
      <c r="CH528" s="263"/>
      <c r="CI528" s="263"/>
      <c r="CJ528" s="263"/>
      <c r="CK528" s="263"/>
      <c r="CL528" s="263"/>
      <c r="CM528" s="263"/>
      <c r="CN528" s="263"/>
      <c r="CO528" s="263"/>
      <c r="CP528" s="263"/>
      <c r="CQ528" s="263"/>
      <c r="CR528" s="263"/>
      <c r="CS528" s="263"/>
      <c r="CT528" s="263"/>
      <c r="CU528" s="263"/>
      <c r="CV528" s="263"/>
      <c r="CW528" s="263"/>
      <c r="CX528" s="263"/>
      <c r="CY528" s="263"/>
      <c r="CZ528" s="263"/>
      <c r="DA528" s="263"/>
      <c r="DB528" s="263"/>
      <c r="DC528" s="263"/>
      <c r="DD528" s="263"/>
      <c r="DE528" s="263"/>
      <c r="DF528" s="263"/>
      <c r="DG528" s="263"/>
      <c r="DH528" s="263"/>
      <c r="DI528" s="263"/>
      <c r="DJ528" s="263"/>
      <c r="DK528" s="263"/>
      <c r="DL528" s="263"/>
      <c r="DM528" s="263"/>
      <c r="DN528" s="263"/>
      <c r="DO528" s="263"/>
      <c r="DP528" s="263"/>
      <c r="DQ528" s="263"/>
      <c r="DR528" s="263"/>
      <c r="DS528" s="263"/>
      <c r="DT528" s="263"/>
      <c r="DU528" s="263"/>
      <c r="DV528" s="263"/>
      <c r="DW528" s="263"/>
      <c r="DX528" s="263"/>
      <c r="DY528" s="263"/>
      <c r="DZ528" s="263"/>
      <c r="EA528" s="263"/>
      <c r="EB528" s="263"/>
      <c r="EC528" s="263"/>
      <c r="ED528" s="263"/>
      <c r="EE528" s="263"/>
      <c r="EF528" s="263"/>
      <c r="EG528" s="263"/>
      <c r="EH528" s="263"/>
      <c r="EI528" s="263"/>
      <c r="EJ528" s="263"/>
      <c r="EK528" s="263"/>
      <c r="EL528" s="263"/>
      <c r="EM528" s="263"/>
      <c r="EN528" s="263"/>
      <c r="EO528" s="263"/>
      <c r="EP528" s="263"/>
      <c r="EQ528" s="263"/>
      <c r="ER528" s="263"/>
      <c r="ES528" s="263"/>
      <c r="ET528" s="263"/>
      <c r="EU528" s="263"/>
      <c r="EV528" s="263"/>
      <c r="EW528" s="263"/>
      <c r="EX528" s="263"/>
      <c r="EY528" s="263"/>
      <c r="EZ528" s="263"/>
      <c r="FA528" s="263"/>
      <c r="FB528" s="263"/>
      <c r="FC528" s="263"/>
      <c r="FD528" s="263"/>
      <c r="FE528" s="263"/>
      <c r="FF528" s="263"/>
      <c r="FG528" s="263"/>
      <c r="FH528" s="263"/>
      <c r="FI528" s="263"/>
      <c r="FJ528" s="263"/>
      <c r="FK528" s="263"/>
      <c r="FL528" s="263"/>
      <c r="FM528" s="263"/>
      <c r="FN528" s="263"/>
      <c r="FO528" s="263"/>
      <c r="FP528" s="263"/>
      <c r="FQ528" s="263"/>
      <c r="FR528" s="263"/>
      <c r="FS528" s="263"/>
      <c r="FT528" s="263"/>
      <c r="FU528" s="263"/>
      <c r="FV528" s="263"/>
      <c r="FW528" s="263"/>
      <c r="FX528" s="263"/>
      <c r="FY528" s="263"/>
      <c r="FZ528" s="263"/>
      <c r="GA528" s="263"/>
      <c r="GB528" s="263"/>
      <c r="GC528" s="263"/>
      <c r="GD528" s="263"/>
      <c r="GE528" s="263"/>
      <c r="GF528" s="263"/>
      <c r="GG528" s="263"/>
      <c r="GH528" s="263"/>
      <c r="GI528" s="263"/>
      <c r="GJ528" s="263"/>
      <c r="GK528" s="263"/>
      <c r="GL528" s="263"/>
      <c r="GM528" s="263"/>
      <c r="GN528" s="263"/>
      <c r="GO528" s="263"/>
      <c r="GP528" s="263"/>
      <c r="GQ528" s="263"/>
      <c r="GR528" s="263"/>
      <c r="GS528" s="263"/>
      <c r="GT528" s="263"/>
      <c r="GU528" s="263"/>
      <c r="GV528" s="263"/>
      <c r="GW528" s="263"/>
      <c r="GX528" s="263"/>
      <c r="GY528" s="263"/>
      <c r="GZ528" s="263"/>
      <c r="HA528" s="263"/>
      <c r="HB528" s="263"/>
      <c r="HC528" s="263"/>
      <c r="HD528" s="263"/>
      <c r="HE528" s="263"/>
      <c r="HF528" s="263"/>
      <c r="HG528" s="263"/>
      <c r="HH528" s="263"/>
      <c r="HI528" s="263"/>
      <c r="HJ528" s="263"/>
      <c r="HK528" s="263"/>
      <c r="HL528" s="263"/>
      <c r="HM528" s="263"/>
      <c r="HN528" s="263"/>
      <c r="HO528" s="263"/>
      <c r="HP528" s="263"/>
      <c r="HQ528" s="263"/>
      <c r="HR528" s="263"/>
      <c r="HS528" s="263"/>
      <c r="HT528" s="263"/>
      <c r="HU528" s="263"/>
      <c r="HV528" s="263"/>
      <c r="HW528" s="263"/>
      <c r="HX528" s="263"/>
      <c r="HY528" s="263"/>
      <c r="HZ528" s="263"/>
      <c r="IA528" s="263"/>
      <c r="IB528" s="263"/>
      <c r="IC528" s="263"/>
      <c r="ID528" s="263"/>
      <c r="IE528" s="263"/>
      <c r="IF528" s="263"/>
      <c r="IG528" s="263"/>
      <c r="IH528" s="263"/>
      <c r="II528" s="263"/>
      <c r="IJ528" s="263"/>
      <c r="IK528" s="263"/>
      <c r="IL528" s="263"/>
      <c r="IM528" s="263"/>
      <c r="IN528" s="263"/>
      <c r="IO528" s="263"/>
      <c r="IP528" s="263"/>
      <c r="IQ528" s="263"/>
      <c r="IR528" s="263"/>
      <c r="IS528" s="263"/>
      <c r="IT528" s="263"/>
      <c r="IU528" s="263"/>
      <c r="IV528" s="263"/>
      <c r="IW528" s="263"/>
      <c r="IX528" s="263"/>
      <c r="IY528" s="263"/>
      <c r="IZ528" s="263"/>
      <c r="JA528" s="263"/>
      <c r="JB528" s="263"/>
      <c r="JC528" s="263"/>
      <c r="JD528" s="263"/>
      <c r="JE528" s="263"/>
      <c r="JF528" s="263"/>
      <c r="JG528" s="263"/>
      <c r="JH528" s="263"/>
      <c r="JI528" s="263"/>
      <c r="JJ528" s="263"/>
      <c r="JK528" s="263"/>
      <c r="JL528" s="263"/>
      <c r="JM528" s="263"/>
      <c r="JN528" s="263"/>
      <c r="JO528" s="263"/>
      <c r="JP528" s="263"/>
      <c r="JQ528" s="263"/>
      <c r="JR528" s="263"/>
      <c r="JS528" s="263"/>
      <c r="JT528" s="263"/>
      <c r="JU528" s="263"/>
      <c r="JV528" s="263"/>
      <c r="JW528" s="263"/>
      <c r="JX528" s="263"/>
      <c r="JY528" s="263"/>
      <c r="JZ528" s="263"/>
      <c r="KA528" s="263"/>
      <c r="KB528" s="263"/>
      <c r="KC528" s="263"/>
      <c r="KD528" s="263"/>
      <c r="KE528" s="263"/>
      <c r="KF528" s="263"/>
      <c r="KG528" s="263"/>
      <c r="KH528" s="263"/>
      <c r="KI528" s="263"/>
      <c r="KJ528" s="263"/>
      <c r="KK528" s="263"/>
      <c r="KL528" s="263"/>
      <c r="KM528" s="263"/>
      <c r="KN528" s="263"/>
      <c r="KO528" s="263"/>
      <c r="KP528" s="263"/>
      <c r="KQ528" s="263"/>
      <c r="KR528" s="263"/>
      <c r="KS528" s="263"/>
      <c r="KT528" s="263"/>
      <c r="KU528" s="263"/>
      <c r="KV528" s="263"/>
      <c r="KW528" s="263"/>
      <c r="KX528" s="263"/>
      <c r="KY528" s="263"/>
      <c r="KZ528" s="263"/>
      <c r="LA528" s="263"/>
      <c r="LB528" s="263"/>
      <c r="LC528" s="263"/>
      <c r="LD528" s="263"/>
      <c r="LE528" s="263"/>
      <c r="LF528" s="263"/>
      <c r="LG528" s="263"/>
      <c r="LH528" s="263"/>
      <c r="LI528" s="263"/>
      <c r="LJ528" s="263"/>
      <c r="LK528" s="263"/>
      <c r="LL528" s="263"/>
      <c r="LM528" s="263"/>
      <c r="LN528" s="263"/>
      <c r="LO528" s="263"/>
      <c r="LP528" s="263"/>
      <c r="LQ528" s="263"/>
      <c r="LR528" s="263"/>
      <c r="LS528" s="263"/>
      <c r="LT528" s="263"/>
      <c r="LU528" s="263"/>
      <c r="LV528" s="263"/>
      <c r="LW528" s="263"/>
      <c r="LX528" s="263"/>
      <c r="LY528" s="263"/>
      <c r="LZ528" s="263"/>
      <c r="MA528" s="263"/>
      <c r="MB528" s="263"/>
      <c r="MC528" s="263"/>
      <c r="MD528" s="263"/>
      <c r="ME528" s="263"/>
      <c r="MF528" s="263"/>
      <c r="MG528" s="263"/>
      <c r="MH528" s="263"/>
      <c r="MI528" s="263"/>
      <c r="MJ528" s="263"/>
      <c r="MK528" s="263"/>
      <c r="ML528" s="61"/>
      <c r="MM528" s="263"/>
      <c r="MN528" s="61"/>
      <c r="MO528" s="263"/>
      <c r="MP528" s="414"/>
      <c r="MQ528" s="61"/>
      <c r="MR528" s="263"/>
      <c r="MS528" s="414"/>
      <c r="MT528" s="263"/>
      <c r="MU528" s="414"/>
      <c r="MV528" s="263" t="s">
        <v>2</v>
      </c>
      <c r="MW528" s="263" t="s">
        <v>2</v>
      </c>
      <c r="MX528" s="263" t="s">
        <v>2</v>
      </c>
      <c r="MY528" s="263" t="s">
        <v>2</v>
      </c>
      <c r="MZ528" s="263" t="s">
        <v>2</v>
      </c>
      <c r="NA528" s="263" t="s">
        <v>2</v>
      </c>
      <c r="NB528" s="263"/>
      <c r="NC528" s="263"/>
      <c r="ND528" s="263"/>
      <c r="NE528" s="263"/>
      <c r="NF528" s="263"/>
      <c r="NG528" s="263"/>
      <c r="NH528" s="263"/>
      <c r="NI528" s="263"/>
      <c r="NJ528" s="263"/>
      <c r="NK528" s="263"/>
      <c r="NL528" s="271"/>
      <c r="NM528" s="271"/>
      <c r="NN528" s="263"/>
      <c r="NO528" s="263"/>
      <c r="NP528" s="263"/>
      <c r="NQ528" s="263"/>
      <c r="NR528" s="263"/>
      <c r="NS528" s="263"/>
      <c r="NT528" s="263"/>
      <c r="NU528" s="263"/>
      <c r="NV528" s="263"/>
      <c r="NW528" s="263"/>
      <c r="NX528" s="263"/>
      <c r="NY528" s="263"/>
      <c r="NZ528" s="263"/>
      <c r="OA528" s="263"/>
      <c r="OB528" s="263"/>
      <c r="OC528" s="263"/>
      <c r="OD528" s="263"/>
      <c r="OE528" s="263"/>
      <c r="OF528" s="263"/>
      <c r="OG528" s="263"/>
      <c r="OH528" s="263"/>
      <c r="OI528" s="263"/>
      <c r="OJ528" s="263"/>
      <c r="OK528" s="263"/>
      <c r="OL528" s="263"/>
      <c r="OM528" s="263"/>
      <c r="ON528" s="263"/>
      <c r="OO528" s="263"/>
      <c r="OP528" s="263"/>
      <c r="OQ528" s="263"/>
      <c r="OR528" s="263"/>
      <c r="OS528" s="263"/>
      <c r="OT528" s="263"/>
      <c r="OU528" s="263"/>
      <c r="OV528" s="263"/>
      <c r="OW528" s="263"/>
      <c r="OX528" s="263"/>
      <c r="OY528" s="263"/>
      <c r="OZ528" s="263"/>
      <c r="PA528" s="263"/>
      <c r="PB528" s="263"/>
      <c r="PC528" s="263"/>
      <c r="PD528" s="263"/>
      <c r="PE528" s="263"/>
      <c r="PF528" s="263"/>
      <c r="PG528" s="263"/>
      <c r="PH528" s="263"/>
      <c r="PI528" s="263"/>
      <c r="PJ528" s="263"/>
      <c r="PK528" s="263"/>
      <c r="PL528" s="263"/>
      <c r="PM528" s="263"/>
      <c r="PN528" s="263"/>
      <c r="PO528" s="263"/>
      <c r="PP528" s="263"/>
      <c r="PQ528" s="263"/>
      <c r="PR528" s="263"/>
      <c r="PS528" s="263"/>
      <c r="PT528" s="263"/>
      <c r="PU528" s="263"/>
      <c r="PV528" s="263"/>
      <c r="PW528" s="263"/>
      <c r="PX528" s="263"/>
      <c r="PY528" s="263"/>
      <c r="PZ528" s="263"/>
      <c r="QA528" s="263"/>
      <c r="QB528" s="263"/>
      <c r="QC528" s="263"/>
      <c r="QD528" s="263"/>
      <c r="QE528" s="263"/>
      <c r="QF528" s="263"/>
      <c r="QG528" s="263"/>
      <c r="QH528" s="263"/>
      <c r="QI528" s="263"/>
      <c r="QJ528" s="263"/>
      <c r="QK528" s="263"/>
      <c r="QL528" s="263"/>
      <c r="QM528" s="263"/>
      <c r="QN528" s="263"/>
    </row>
    <row r="529" spans="1:456" ht="6" customHeight="1" x14ac:dyDescent="0.25">
      <c r="A529" s="263" t="s">
        <v>2</v>
      </c>
      <c r="B529" s="263" t="s">
        <v>2</v>
      </c>
      <c r="C529" s="263" t="s">
        <v>2</v>
      </c>
      <c r="D529" s="263" t="s">
        <v>2</v>
      </c>
      <c r="E529" s="263" t="s">
        <v>2</v>
      </c>
      <c r="F529" s="263" t="s">
        <v>2</v>
      </c>
      <c r="G529" s="263" t="s">
        <v>2</v>
      </c>
      <c r="H529" s="263" t="s">
        <v>2</v>
      </c>
      <c r="I529" s="263" t="s">
        <v>2</v>
      </c>
      <c r="J529" s="263" t="s">
        <v>2</v>
      </c>
      <c r="K529" s="263" t="s">
        <v>2</v>
      </c>
      <c r="L529" s="263" t="s">
        <v>2</v>
      </c>
      <c r="M529" s="263" t="s">
        <v>2</v>
      </c>
      <c r="N529" s="263" t="s">
        <v>2</v>
      </c>
      <c r="O529" s="263" t="s">
        <v>2</v>
      </c>
      <c r="P529" s="263" t="s">
        <v>2</v>
      </c>
      <c r="Q529" s="263" t="s">
        <v>2</v>
      </c>
      <c r="R529" s="263" t="s">
        <v>2</v>
      </c>
      <c r="S529" s="263" t="s">
        <v>2</v>
      </c>
      <c r="T529" s="263" t="s">
        <v>2</v>
      </c>
      <c r="U529" s="263" t="s">
        <v>2</v>
      </c>
      <c r="V529" s="263" t="s">
        <v>2</v>
      </c>
      <c r="W529" s="263" t="s">
        <v>2</v>
      </c>
      <c r="X529" s="263" t="s">
        <v>2</v>
      </c>
      <c r="Y529" s="263" t="s">
        <v>2</v>
      </c>
      <c r="Z529" s="263" t="s">
        <v>2</v>
      </c>
      <c r="AA529" s="263" t="s">
        <v>2</v>
      </c>
      <c r="AB529" s="263" t="s">
        <v>2</v>
      </c>
      <c r="AC529" s="263" t="s">
        <v>2</v>
      </c>
      <c r="AD529" s="263" t="s">
        <v>2</v>
      </c>
      <c r="AE529" s="263" t="s">
        <v>2</v>
      </c>
      <c r="AF529" s="263" t="s">
        <v>2</v>
      </c>
      <c r="AG529" s="263" t="s">
        <v>2</v>
      </c>
      <c r="AH529" s="263" t="s">
        <v>2</v>
      </c>
      <c r="AI529" s="263" t="s">
        <v>2</v>
      </c>
      <c r="AJ529" s="263" t="s">
        <v>2</v>
      </c>
      <c r="AK529" s="263" t="s">
        <v>2</v>
      </c>
      <c r="AL529" s="263" t="s">
        <v>2</v>
      </c>
      <c r="AM529" s="263" t="s">
        <v>2</v>
      </c>
      <c r="AN529" s="263" t="s">
        <v>2</v>
      </c>
      <c r="AO529" s="263" t="s">
        <v>2</v>
      </c>
      <c r="AP529" s="263" t="s">
        <v>2</v>
      </c>
      <c r="AQ529" s="263" t="s">
        <v>2</v>
      </c>
      <c r="AR529" s="263" t="s">
        <v>2</v>
      </c>
      <c r="AS529" s="263" t="s">
        <v>2</v>
      </c>
      <c r="AT529" s="263" t="s">
        <v>2</v>
      </c>
      <c r="AU529" s="263" t="s">
        <v>2</v>
      </c>
      <c r="AV529" s="263" t="s">
        <v>2</v>
      </c>
      <c r="AW529" s="263" t="s">
        <v>2</v>
      </c>
      <c r="AX529" s="263" t="s">
        <v>2</v>
      </c>
      <c r="AY529" s="263" t="s">
        <v>2</v>
      </c>
      <c r="AZ529" s="263" t="s">
        <v>2</v>
      </c>
      <c r="BA529" s="263" t="s">
        <v>2</v>
      </c>
      <c r="BB529" s="263" t="s">
        <v>2</v>
      </c>
      <c r="BC529" s="263" t="s">
        <v>2</v>
      </c>
      <c r="BD529" s="263" t="s">
        <v>2</v>
      </c>
      <c r="BE529" s="263" t="s">
        <v>2</v>
      </c>
      <c r="BF529" s="263" t="s">
        <v>2</v>
      </c>
      <c r="BG529" s="263" t="s">
        <v>2</v>
      </c>
      <c r="BH529" s="263" t="s">
        <v>2</v>
      </c>
      <c r="BI529" s="263" t="s">
        <v>2</v>
      </c>
      <c r="BJ529" s="263" t="s">
        <v>2</v>
      </c>
      <c r="BK529" s="263" t="s">
        <v>2</v>
      </c>
      <c r="BL529" s="263" t="s">
        <v>2</v>
      </c>
      <c r="BM529" s="263" t="s">
        <v>2</v>
      </c>
      <c r="BN529" s="263" t="s">
        <v>2</v>
      </c>
      <c r="BO529" s="263" t="s">
        <v>2</v>
      </c>
      <c r="BP529" s="263" t="s">
        <v>2</v>
      </c>
      <c r="BQ529" s="263" t="s">
        <v>2</v>
      </c>
      <c r="BR529" s="263" t="s">
        <v>2</v>
      </c>
      <c r="BS529" s="263" t="s">
        <v>2</v>
      </c>
      <c r="BT529" s="263" t="s">
        <v>2</v>
      </c>
      <c r="BU529" s="263" t="s">
        <v>2</v>
      </c>
      <c r="BV529" s="263" t="s">
        <v>2</v>
      </c>
      <c r="BW529" s="263" t="s">
        <v>2</v>
      </c>
      <c r="BX529" s="263" t="s">
        <v>2</v>
      </c>
      <c r="BY529" s="263" t="s">
        <v>2</v>
      </c>
      <c r="BZ529" s="263" t="s">
        <v>2</v>
      </c>
      <c r="CA529" s="263" t="s">
        <v>2</v>
      </c>
      <c r="CB529" s="263" t="s">
        <v>2</v>
      </c>
      <c r="CC529" s="263" t="s">
        <v>2</v>
      </c>
      <c r="CD529" s="263" t="s">
        <v>2</v>
      </c>
      <c r="CE529" s="263" t="s">
        <v>2</v>
      </c>
      <c r="CF529" s="263" t="s">
        <v>2</v>
      </c>
      <c r="CG529" s="263" t="s">
        <v>2</v>
      </c>
      <c r="CH529" s="263" t="s">
        <v>2</v>
      </c>
      <c r="CI529" s="263" t="s">
        <v>2</v>
      </c>
      <c r="CJ529" s="263" t="s">
        <v>2</v>
      </c>
      <c r="CK529" s="263" t="s">
        <v>2</v>
      </c>
      <c r="CL529" s="263" t="s">
        <v>2</v>
      </c>
      <c r="CM529" s="263" t="s">
        <v>2</v>
      </c>
      <c r="CN529" s="263" t="s">
        <v>2</v>
      </c>
      <c r="CO529" s="263" t="s">
        <v>2</v>
      </c>
      <c r="CP529" s="263" t="s">
        <v>2</v>
      </c>
      <c r="CQ529" s="263" t="s">
        <v>2</v>
      </c>
      <c r="CR529" s="263" t="s">
        <v>2</v>
      </c>
      <c r="CS529" s="263" t="s">
        <v>2</v>
      </c>
      <c r="CT529" s="263" t="s">
        <v>2</v>
      </c>
      <c r="CU529" s="263" t="s">
        <v>2</v>
      </c>
      <c r="CV529" s="263" t="s">
        <v>2</v>
      </c>
      <c r="CW529" s="263" t="s">
        <v>2</v>
      </c>
      <c r="CX529" s="263" t="s">
        <v>2</v>
      </c>
      <c r="CY529" s="263" t="s">
        <v>2</v>
      </c>
      <c r="CZ529" s="263" t="s">
        <v>2</v>
      </c>
      <c r="DA529" s="263" t="s">
        <v>2</v>
      </c>
      <c r="DB529" s="263" t="s">
        <v>2</v>
      </c>
      <c r="DC529" s="263" t="s">
        <v>2</v>
      </c>
      <c r="DD529" s="263" t="s">
        <v>2</v>
      </c>
      <c r="DE529" s="263" t="s">
        <v>2</v>
      </c>
      <c r="DF529" s="263" t="s">
        <v>2</v>
      </c>
      <c r="DG529" s="263" t="s">
        <v>2</v>
      </c>
      <c r="DH529" s="263" t="s">
        <v>2</v>
      </c>
      <c r="DI529" s="263" t="s">
        <v>2</v>
      </c>
      <c r="DJ529" s="263" t="s">
        <v>2</v>
      </c>
      <c r="DK529" s="263" t="s">
        <v>2</v>
      </c>
      <c r="DL529" s="263" t="s">
        <v>2</v>
      </c>
      <c r="DM529" s="263" t="s">
        <v>2</v>
      </c>
      <c r="DN529" s="263" t="s">
        <v>2</v>
      </c>
      <c r="DO529" s="263" t="s">
        <v>2</v>
      </c>
      <c r="DP529" s="263" t="s">
        <v>2</v>
      </c>
      <c r="DQ529" s="263" t="s">
        <v>2</v>
      </c>
      <c r="DR529" s="263" t="s">
        <v>2</v>
      </c>
      <c r="DS529" s="263" t="s">
        <v>2</v>
      </c>
      <c r="DT529" s="263" t="s">
        <v>2</v>
      </c>
      <c r="DU529" s="263" t="s">
        <v>2</v>
      </c>
      <c r="DV529" s="263" t="s">
        <v>2</v>
      </c>
      <c r="DW529" s="263" t="s">
        <v>2</v>
      </c>
      <c r="DX529" s="263" t="s">
        <v>2</v>
      </c>
      <c r="DY529" s="263" t="s">
        <v>2</v>
      </c>
      <c r="DZ529" s="263" t="s">
        <v>2</v>
      </c>
      <c r="EA529" s="263" t="s">
        <v>2</v>
      </c>
      <c r="EB529" s="263" t="s">
        <v>2</v>
      </c>
      <c r="EC529" s="263" t="s">
        <v>2</v>
      </c>
      <c r="ED529" s="263" t="s">
        <v>2</v>
      </c>
      <c r="EE529" s="263" t="s">
        <v>2</v>
      </c>
      <c r="EF529" s="263" t="s">
        <v>2</v>
      </c>
      <c r="EG529" s="263" t="s">
        <v>2</v>
      </c>
      <c r="EH529" s="263" t="s">
        <v>2</v>
      </c>
      <c r="EI529" s="263" t="s">
        <v>2</v>
      </c>
      <c r="EJ529" s="263" t="s">
        <v>2</v>
      </c>
      <c r="EK529" s="263" t="s">
        <v>2</v>
      </c>
      <c r="EL529" s="263" t="s">
        <v>2</v>
      </c>
      <c r="EM529" s="263" t="s">
        <v>2</v>
      </c>
      <c r="EN529" s="263" t="s">
        <v>2</v>
      </c>
      <c r="EO529" s="263" t="s">
        <v>2</v>
      </c>
      <c r="EP529" s="263" t="s">
        <v>2</v>
      </c>
      <c r="EQ529" s="263" t="s">
        <v>2</v>
      </c>
      <c r="ER529" s="263" t="s">
        <v>2</v>
      </c>
      <c r="ES529" s="263" t="s">
        <v>2</v>
      </c>
      <c r="ET529" s="263" t="s">
        <v>2</v>
      </c>
      <c r="EU529" s="263" t="s">
        <v>2</v>
      </c>
      <c r="EV529" s="263" t="s">
        <v>2</v>
      </c>
      <c r="EW529" s="263" t="s">
        <v>2</v>
      </c>
      <c r="EX529" s="263" t="s">
        <v>2</v>
      </c>
      <c r="EY529" s="263" t="s">
        <v>2</v>
      </c>
      <c r="EZ529" s="263" t="s">
        <v>2</v>
      </c>
      <c r="FA529" s="263" t="s">
        <v>2</v>
      </c>
      <c r="FB529" s="263" t="s">
        <v>2</v>
      </c>
      <c r="FC529" s="263" t="s">
        <v>2</v>
      </c>
      <c r="FD529" s="263" t="s">
        <v>2</v>
      </c>
      <c r="FE529" s="263" t="s">
        <v>2</v>
      </c>
      <c r="FF529" s="263" t="s">
        <v>2</v>
      </c>
      <c r="FG529" s="263" t="s">
        <v>2</v>
      </c>
      <c r="FH529" s="263" t="s">
        <v>2</v>
      </c>
      <c r="FI529" s="263" t="s">
        <v>2</v>
      </c>
      <c r="FJ529" s="263" t="s">
        <v>2</v>
      </c>
      <c r="FK529" s="263" t="s">
        <v>2</v>
      </c>
      <c r="FL529" s="263" t="s">
        <v>2</v>
      </c>
      <c r="FM529" s="263" t="s">
        <v>2</v>
      </c>
      <c r="FN529" s="263" t="s">
        <v>2</v>
      </c>
      <c r="FO529" s="263" t="s">
        <v>2</v>
      </c>
      <c r="FP529" s="263" t="s">
        <v>2</v>
      </c>
      <c r="FQ529" s="263" t="s">
        <v>2</v>
      </c>
      <c r="FR529" s="263" t="s">
        <v>2</v>
      </c>
      <c r="FS529" s="263" t="s">
        <v>2</v>
      </c>
      <c r="FT529" s="263" t="s">
        <v>2</v>
      </c>
      <c r="FU529" s="263" t="s">
        <v>2</v>
      </c>
      <c r="FV529" s="263" t="s">
        <v>2</v>
      </c>
      <c r="FW529" s="263" t="s">
        <v>2</v>
      </c>
      <c r="FX529" s="263" t="s">
        <v>2</v>
      </c>
      <c r="FY529" s="263" t="s">
        <v>2</v>
      </c>
      <c r="FZ529" s="263" t="s">
        <v>2</v>
      </c>
      <c r="GA529" s="263" t="s">
        <v>2</v>
      </c>
      <c r="GB529" s="263" t="s">
        <v>2</v>
      </c>
      <c r="GC529" s="263" t="s">
        <v>2</v>
      </c>
      <c r="GD529" s="263" t="s">
        <v>2</v>
      </c>
      <c r="GE529" s="263" t="s">
        <v>2</v>
      </c>
      <c r="GF529" s="263" t="s">
        <v>2</v>
      </c>
      <c r="GG529" s="263" t="s">
        <v>2</v>
      </c>
      <c r="GH529" s="263" t="s">
        <v>2</v>
      </c>
      <c r="GI529" s="263" t="s">
        <v>2</v>
      </c>
      <c r="GJ529" s="263" t="s">
        <v>2</v>
      </c>
      <c r="GK529" s="263" t="s">
        <v>2</v>
      </c>
      <c r="GL529" s="263" t="s">
        <v>2</v>
      </c>
      <c r="GM529" s="263" t="s">
        <v>2</v>
      </c>
      <c r="GN529" s="263" t="s">
        <v>2</v>
      </c>
      <c r="GO529" s="263" t="s">
        <v>2</v>
      </c>
      <c r="GP529" s="263" t="s">
        <v>2</v>
      </c>
      <c r="GQ529" s="263" t="s">
        <v>2</v>
      </c>
      <c r="GR529" s="263" t="s">
        <v>2</v>
      </c>
      <c r="GS529" s="263" t="s">
        <v>2</v>
      </c>
      <c r="GT529" s="263" t="s">
        <v>2</v>
      </c>
      <c r="GU529" s="263" t="s">
        <v>2</v>
      </c>
      <c r="GV529" s="263" t="s">
        <v>2</v>
      </c>
      <c r="GW529" s="263" t="s">
        <v>2</v>
      </c>
      <c r="GX529" s="263" t="s">
        <v>2</v>
      </c>
      <c r="GY529" s="263" t="s">
        <v>2</v>
      </c>
      <c r="GZ529" s="263" t="s">
        <v>2</v>
      </c>
      <c r="HA529" s="263" t="s">
        <v>2</v>
      </c>
      <c r="HB529" s="263" t="s">
        <v>2</v>
      </c>
      <c r="HC529" s="263" t="s">
        <v>2</v>
      </c>
      <c r="HD529" s="263" t="s">
        <v>2</v>
      </c>
      <c r="HE529" s="263" t="s">
        <v>2</v>
      </c>
      <c r="HF529" s="263" t="s">
        <v>2</v>
      </c>
      <c r="HG529" s="263" t="s">
        <v>2</v>
      </c>
      <c r="HH529" s="263" t="s">
        <v>2</v>
      </c>
      <c r="HI529" s="263" t="s">
        <v>2</v>
      </c>
      <c r="HJ529" s="263" t="s">
        <v>2</v>
      </c>
      <c r="HK529" s="263" t="s">
        <v>2</v>
      </c>
      <c r="HL529" s="263" t="s">
        <v>2</v>
      </c>
      <c r="HM529" s="263" t="s">
        <v>2</v>
      </c>
      <c r="HN529" s="263" t="s">
        <v>2</v>
      </c>
      <c r="HO529" s="263" t="s">
        <v>2</v>
      </c>
      <c r="HP529" s="263" t="s">
        <v>2</v>
      </c>
      <c r="HQ529" s="263" t="s">
        <v>2</v>
      </c>
      <c r="HR529" s="263" t="s">
        <v>2</v>
      </c>
      <c r="HS529" s="263" t="s">
        <v>2</v>
      </c>
      <c r="HT529" s="263" t="s">
        <v>2</v>
      </c>
      <c r="HU529" s="263" t="s">
        <v>2</v>
      </c>
      <c r="HV529" s="263" t="s">
        <v>2</v>
      </c>
      <c r="HW529" s="263" t="s">
        <v>2</v>
      </c>
      <c r="HX529" s="263" t="s">
        <v>2</v>
      </c>
      <c r="HY529" s="263" t="s">
        <v>2</v>
      </c>
      <c r="HZ529" s="263" t="s">
        <v>2</v>
      </c>
      <c r="IA529" s="263" t="s">
        <v>2</v>
      </c>
      <c r="IB529" s="263" t="s">
        <v>2</v>
      </c>
      <c r="IC529" s="263" t="s">
        <v>2</v>
      </c>
      <c r="ID529" s="263" t="s">
        <v>2</v>
      </c>
      <c r="IE529" s="263" t="s">
        <v>2</v>
      </c>
      <c r="IF529" s="263" t="s">
        <v>2</v>
      </c>
      <c r="IG529" s="263" t="s">
        <v>2</v>
      </c>
      <c r="IH529" s="263" t="s">
        <v>2</v>
      </c>
      <c r="II529" s="263" t="s">
        <v>2</v>
      </c>
      <c r="IJ529" s="263" t="s">
        <v>2</v>
      </c>
      <c r="IK529" s="263" t="s">
        <v>2</v>
      </c>
      <c r="IL529" s="263" t="s">
        <v>2</v>
      </c>
      <c r="IM529" s="263" t="s">
        <v>2</v>
      </c>
      <c r="IN529" s="263" t="s">
        <v>2</v>
      </c>
      <c r="IO529" s="263" t="s">
        <v>2</v>
      </c>
      <c r="IP529" s="263" t="s">
        <v>2</v>
      </c>
      <c r="IQ529" s="263" t="s">
        <v>2</v>
      </c>
      <c r="IR529" s="263" t="s">
        <v>2</v>
      </c>
      <c r="IS529" s="263" t="s">
        <v>2</v>
      </c>
      <c r="IT529" s="263" t="s">
        <v>2</v>
      </c>
      <c r="IU529" s="263" t="s">
        <v>2</v>
      </c>
      <c r="IV529" s="263" t="s">
        <v>2</v>
      </c>
      <c r="IW529" s="263" t="s">
        <v>2</v>
      </c>
      <c r="IX529" s="263" t="s">
        <v>2</v>
      </c>
      <c r="IY529" s="263" t="s">
        <v>2</v>
      </c>
      <c r="IZ529" s="263" t="s">
        <v>2</v>
      </c>
      <c r="JA529" s="263" t="s">
        <v>2</v>
      </c>
      <c r="JB529" s="263" t="s">
        <v>2</v>
      </c>
      <c r="JC529" s="263" t="s">
        <v>2</v>
      </c>
      <c r="JD529" s="263" t="s">
        <v>2</v>
      </c>
      <c r="JE529" s="263" t="s">
        <v>2</v>
      </c>
      <c r="JF529" s="263" t="s">
        <v>2</v>
      </c>
      <c r="JG529" s="263" t="s">
        <v>2</v>
      </c>
      <c r="JH529" s="263" t="s">
        <v>2</v>
      </c>
      <c r="JI529" s="263" t="s">
        <v>2</v>
      </c>
      <c r="JJ529" s="263" t="s">
        <v>2</v>
      </c>
      <c r="JK529" s="263" t="s">
        <v>2</v>
      </c>
      <c r="JL529" s="263" t="s">
        <v>2</v>
      </c>
      <c r="JM529" s="263" t="s">
        <v>2</v>
      </c>
      <c r="JN529" s="263" t="s">
        <v>2</v>
      </c>
      <c r="JO529" s="263" t="s">
        <v>2</v>
      </c>
      <c r="JP529" s="263" t="s">
        <v>2</v>
      </c>
      <c r="JQ529" s="263" t="s">
        <v>2</v>
      </c>
      <c r="JR529" s="263" t="s">
        <v>2</v>
      </c>
      <c r="JS529" s="263" t="s">
        <v>2</v>
      </c>
      <c r="JT529" s="263" t="s">
        <v>2</v>
      </c>
      <c r="JU529" s="263" t="s">
        <v>2</v>
      </c>
      <c r="JV529" s="263" t="s">
        <v>2</v>
      </c>
      <c r="JW529" s="263" t="s">
        <v>2</v>
      </c>
      <c r="JX529" s="263" t="s">
        <v>2</v>
      </c>
      <c r="JY529" s="263" t="s">
        <v>2</v>
      </c>
      <c r="JZ529" s="263" t="s">
        <v>2</v>
      </c>
      <c r="KA529" s="263" t="s">
        <v>2</v>
      </c>
      <c r="KB529" s="263" t="s">
        <v>2</v>
      </c>
      <c r="KC529" s="263" t="s">
        <v>2</v>
      </c>
      <c r="KD529" s="263" t="s">
        <v>2</v>
      </c>
      <c r="KE529" s="263" t="s">
        <v>2</v>
      </c>
      <c r="KF529" s="263" t="s">
        <v>2</v>
      </c>
      <c r="KG529" s="263" t="s">
        <v>2</v>
      </c>
      <c r="KH529" s="263" t="s">
        <v>2</v>
      </c>
      <c r="KI529" s="263" t="s">
        <v>2</v>
      </c>
      <c r="KJ529" s="263" t="s">
        <v>2</v>
      </c>
      <c r="KK529" s="263" t="s">
        <v>2</v>
      </c>
      <c r="KL529" s="263" t="s">
        <v>2</v>
      </c>
      <c r="KM529" s="263" t="s">
        <v>2</v>
      </c>
      <c r="KN529" s="263" t="s">
        <v>2</v>
      </c>
      <c r="KO529" s="263" t="s">
        <v>2</v>
      </c>
      <c r="KP529" s="263" t="s">
        <v>2</v>
      </c>
      <c r="KQ529" s="263" t="s">
        <v>2</v>
      </c>
      <c r="KR529" s="263" t="s">
        <v>2</v>
      </c>
      <c r="KS529" s="263" t="s">
        <v>2</v>
      </c>
      <c r="KT529" s="263" t="s">
        <v>2</v>
      </c>
      <c r="KU529" s="263" t="s">
        <v>2</v>
      </c>
      <c r="KV529" s="263" t="s">
        <v>2</v>
      </c>
      <c r="KW529" s="263" t="s">
        <v>2</v>
      </c>
      <c r="KX529" s="263" t="s">
        <v>2</v>
      </c>
      <c r="KY529" s="263" t="s">
        <v>2</v>
      </c>
      <c r="KZ529" s="263" t="s">
        <v>2</v>
      </c>
      <c r="LA529" s="263" t="s">
        <v>2</v>
      </c>
      <c r="LB529" s="263" t="s">
        <v>2</v>
      </c>
      <c r="LC529" s="263" t="s">
        <v>2</v>
      </c>
      <c r="LD529" s="263" t="s">
        <v>2</v>
      </c>
      <c r="LE529" s="263" t="s">
        <v>2</v>
      </c>
      <c r="LF529" s="263" t="s">
        <v>2</v>
      </c>
      <c r="LG529" s="263" t="s">
        <v>2</v>
      </c>
      <c r="LH529" s="263" t="s">
        <v>2</v>
      </c>
      <c r="LI529" s="263" t="s">
        <v>2</v>
      </c>
      <c r="LJ529" s="263" t="s">
        <v>2</v>
      </c>
      <c r="LK529" s="263" t="s">
        <v>2</v>
      </c>
      <c r="LL529" s="263" t="s">
        <v>2</v>
      </c>
      <c r="LM529" s="263" t="s">
        <v>2</v>
      </c>
      <c r="LN529" s="263" t="s">
        <v>2</v>
      </c>
      <c r="LO529" s="263" t="s">
        <v>2</v>
      </c>
      <c r="LP529" s="263" t="s">
        <v>2</v>
      </c>
      <c r="LQ529" s="263" t="s">
        <v>2</v>
      </c>
      <c r="LR529" s="263" t="s">
        <v>2</v>
      </c>
      <c r="LS529" s="263" t="s">
        <v>2</v>
      </c>
      <c r="LT529" s="263" t="s">
        <v>2</v>
      </c>
      <c r="LU529" s="263" t="s">
        <v>2</v>
      </c>
      <c r="LV529" s="263" t="s">
        <v>2</v>
      </c>
      <c r="LW529" s="263" t="s">
        <v>2</v>
      </c>
      <c r="LX529" s="263" t="s">
        <v>2</v>
      </c>
      <c r="LY529" s="263" t="s">
        <v>2</v>
      </c>
      <c r="LZ529" s="263" t="s">
        <v>2</v>
      </c>
      <c r="MA529" s="263" t="s">
        <v>2</v>
      </c>
      <c r="MB529" s="263" t="s">
        <v>2</v>
      </c>
      <c r="MC529" s="263" t="s">
        <v>2</v>
      </c>
      <c r="MD529" s="263" t="s">
        <v>2</v>
      </c>
      <c r="ME529" s="263" t="s">
        <v>2</v>
      </c>
      <c r="MF529" s="263" t="s">
        <v>2</v>
      </c>
      <c r="MG529" s="263" t="s">
        <v>2</v>
      </c>
      <c r="MH529" s="263" t="s">
        <v>2</v>
      </c>
      <c r="MI529" s="263" t="s">
        <v>2</v>
      </c>
      <c r="MJ529" s="263" t="s">
        <v>2</v>
      </c>
      <c r="MK529" s="263" t="s">
        <v>2</v>
      </c>
      <c r="ML529" s="61" t="s">
        <v>2</v>
      </c>
      <c r="MM529" s="263"/>
      <c r="MN529" s="61"/>
      <c r="MO529" s="263" t="s">
        <v>2</v>
      </c>
      <c r="MP529" s="414"/>
      <c r="MQ529" s="61"/>
      <c r="MR529" s="263" t="s">
        <v>2</v>
      </c>
      <c r="MS529" s="414"/>
      <c r="MT529" s="263" t="s">
        <v>2</v>
      </c>
      <c r="MU529" s="414" t="s">
        <v>2</v>
      </c>
      <c r="NB529" s="263" t="s">
        <v>2</v>
      </c>
      <c r="NC529" s="263" t="s">
        <v>2</v>
      </c>
      <c r="ND529" s="263" t="s">
        <v>2</v>
      </c>
      <c r="NE529" s="263" t="s">
        <v>2</v>
      </c>
      <c r="NF529" s="263" t="s">
        <v>2</v>
      </c>
      <c r="NG529" s="263" t="s">
        <v>2</v>
      </c>
      <c r="NH529" s="263" t="s">
        <v>2</v>
      </c>
      <c r="NI529" s="263" t="s">
        <v>2</v>
      </c>
      <c r="NJ529" s="263"/>
      <c r="NK529" s="263" t="s">
        <v>2</v>
      </c>
      <c r="NL529" s="271"/>
      <c r="NM529" s="271"/>
      <c r="NN529" s="263" t="s">
        <v>2</v>
      </c>
      <c r="NO529" s="263" t="s">
        <v>2</v>
      </c>
      <c r="NP529" s="263" t="s">
        <v>2</v>
      </c>
      <c r="NQ529" s="263" t="s">
        <v>2</v>
      </c>
      <c r="NR529" s="263" t="s">
        <v>2</v>
      </c>
      <c r="NS529" s="263" t="s">
        <v>2</v>
      </c>
      <c r="NT529" s="263" t="s">
        <v>2</v>
      </c>
      <c r="NU529" s="263" t="s">
        <v>2</v>
      </c>
      <c r="NV529" s="263" t="s">
        <v>2</v>
      </c>
      <c r="NW529" s="263" t="s">
        <v>2</v>
      </c>
      <c r="NX529" s="263" t="s">
        <v>2</v>
      </c>
      <c r="NY529" s="263" t="s">
        <v>2</v>
      </c>
      <c r="NZ529" s="263" t="s">
        <v>2</v>
      </c>
      <c r="OA529" s="263" t="s">
        <v>2</v>
      </c>
      <c r="OB529" s="263" t="s">
        <v>2</v>
      </c>
      <c r="OC529" s="263" t="s">
        <v>2</v>
      </c>
      <c r="OD529" s="263" t="s">
        <v>2</v>
      </c>
      <c r="OE529" s="263" t="s">
        <v>2</v>
      </c>
      <c r="OF529" s="263" t="s">
        <v>2</v>
      </c>
      <c r="OG529" s="263" t="s">
        <v>2</v>
      </c>
      <c r="OH529" s="263" t="s">
        <v>2</v>
      </c>
      <c r="OI529" s="263" t="s">
        <v>2</v>
      </c>
      <c r="OJ529" s="263" t="s">
        <v>2</v>
      </c>
      <c r="OK529" s="263" t="s">
        <v>2</v>
      </c>
      <c r="OL529" s="263" t="s">
        <v>2</v>
      </c>
      <c r="OM529" s="263" t="s">
        <v>2</v>
      </c>
      <c r="ON529" s="263" t="s">
        <v>2</v>
      </c>
      <c r="OO529" s="263" t="s">
        <v>2</v>
      </c>
      <c r="OP529" s="263" t="s">
        <v>2</v>
      </c>
      <c r="OQ529" s="263" t="s">
        <v>2</v>
      </c>
      <c r="OR529" s="263" t="s">
        <v>2</v>
      </c>
      <c r="OS529" s="263" t="s">
        <v>2</v>
      </c>
      <c r="OT529" s="263" t="s">
        <v>2</v>
      </c>
      <c r="OU529" s="263" t="s">
        <v>2</v>
      </c>
      <c r="OV529" s="263" t="s">
        <v>2</v>
      </c>
      <c r="OW529" s="263" t="s">
        <v>2</v>
      </c>
      <c r="OX529" s="263" t="s">
        <v>2</v>
      </c>
      <c r="OY529" s="263" t="s">
        <v>2</v>
      </c>
      <c r="OZ529" s="263" t="s">
        <v>2</v>
      </c>
      <c r="PA529" s="263" t="s">
        <v>2</v>
      </c>
      <c r="PB529" s="263" t="s">
        <v>2</v>
      </c>
      <c r="PC529" s="263" t="s">
        <v>2</v>
      </c>
      <c r="PD529" s="263" t="s">
        <v>2</v>
      </c>
      <c r="PE529" s="263" t="s">
        <v>2</v>
      </c>
      <c r="PF529" s="263" t="s">
        <v>2</v>
      </c>
      <c r="PG529" s="263" t="s">
        <v>2</v>
      </c>
      <c r="PH529" s="263" t="s">
        <v>2</v>
      </c>
      <c r="PI529" s="263" t="s">
        <v>2</v>
      </c>
      <c r="PJ529" s="263" t="s">
        <v>2</v>
      </c>
      <c r="PK529" s="263" t="s">
        <v>2</v>
      </c>
      <c r="PL529" s="263" t="s">
        <v>2</v>
      </c>
      <c r="PM529" s="263" t="s">
        <v>2</v>
      </c>
      <c r="PN529" s="263" t="s">
        <v>2</v>
      </c>
      <c r="PO529" s="263" t="s">
        <v>2</v>
      </c>
      <c r="PP529" s="263" t="s">
        <v>2</v>
      </c>
      <c r="PQ529" s="263" t="s">
        <v>2</v>
      </c>
      <c r="PR529" s="263" t="s">
        <v>2</v>
      </c>
      <c r="PS529" s="263" t="s">
        <v>2</v>
      </c>
      <c r="PT529" s="263" t="s">
        <v>2</v>
      </c>
      <c r="PU529" s="263" t="s">
        <v>2</v>
      </c>
      <c r="PV529" s="263" t="s">
        <v>2</v>
      </c>
      <c r="PW529" s="263" t="s">
        <v>2</v>
      </c>
      <c r="PX529" s="263" t="s">
        <v>2</v>
      </c>
      <c r="PY529" s="263" t="s">
        <v>2</v>
      </c>
      <c r="PZ529" s="263" t="s">
        <v>2</v>
      </c>
      <c r="QA529" s="263" t="s">
        <v>2</v>
      </c>
      <c r="QB529" s="263" t="s">
        <v>2</v>
      </c>
      <c r="QC529" s="263" t="s">
        <v>2</v>
      </c>
      <c r="QD529" s="263" t="s">
        <v>2</v>
      </c>
      <c r="QE529" s="263" t="s">
        <v>2</v>
      </c>
      <c r="QF529" s="263" t="s">
        <v>2</v>
      </c>
      <c r="QG529" s="263" t="s">
        <v>2</v>
      </c>
      <c r="QH529" s="263" t="s">
        <v>2</v>
      </c>
      <c r="QI529" s="263" t="s">
        <v>2</v>
      </c>
      <c r="QJ529" s="263" t="s">
        <v>2</v>
      </c>
      <c r="QK529" s="263" t="s">
        <v>2</v>
      </c>
      <c r="QL529" s="263" t="s">
        <v>2</v>
      </c>
      <c r="QM529" s="263" t="s">
        <v>2</v>
      </c>
      <c r="QN529" s="263" t="s">
        <v>2</v>
      </c>
    </row>
    <row r="530" spans="1:456" ht="6" customHeight="1" x14ac:dyDescent="0.25">
      <c r="B530" s="5"/>
      <c r="D530" s="75"/>
      <c r="F530" s="264"/>
      <c r="G530" s="264"/>
      <c r="H530" s="264"/>
      <c r="I530" s="264"/>
      <c r="J530" s="264"/>
      <c r="K530" s="264"/>
      <c r="L530" s="264"/>
      <c r="M530" s="264"/>
      <c r="N530" s="264"/>
      <c r="O530" s="264"/>
      <c r="P530" s="264"/>
      <c r="Q530" s="264"/>
      <c r="R530" s="229"/>
      <c r="S530" s="230" t="s">
        <v>27</v>
      </c>
      <c r="T530" s="231">
        <v>101</v>
      </c>
      <c r="U530" s="264"/>
      <c r="V530" s="264"/>
      <c r="W530" s="264"/>
      <c r="X530" s="264"/>
      <c r="Y530" s="264"/>
      <c r="Z530" s="264"/>
      <c r="AA530" s="19"/>
      <c r="AB530" s="264"/>
      <c r="AC530" s="264"/>
      <c r="AD530" s="264"/>
      <c r="AE530" s="264"/>
      <c r="AF530" s="264"/>
      <c r="AG530" s="264"/>
      <c r="AH530" s="264"/>
      <c r="AI530" s="264"/>
      <c r="AJ530" s="264"/>
      <c r="AK530" s="264"/>
      <c r="AL530" s="264"/>
      <c r="AM530" s="264"/>
      <c r="AN530" s="264" t="s">
        <v>202</v>
      </c>
      <c r="AO530" s="264"/>
      <c r="AP530" s="264"/>
      <c r="AQ530" s="264"/>
      <c r="AR530" s="264"/>
      <c r="AS530" s="297"/>
      <c r="AT530" s="297"/>
      <c r="AU530" s="297"/>
      <c r="AV530" s="297"/>
      <c r="AW530" s="299"/>
      <c r="AX530" s="299"/>
      <c r="AY530" s="19"/>
      <c r="AZ530" s="19"/>
      <c r="BA530" s="19"/>
      <c r="BB530" s="19"/>
      <c r="BC530" s="19"/>
      <c r="BD530" s="19"/>
      <c r="BE530" s="19"/>
      <c r="BF530" s="19"/>
      <c r="BG530" s="19"/>
      <c r="BH530" s="264"/>
      <c r="BI530" s="263" t="s">
        <v>202</v>
      </c>
      <c r="BJ530" s="263"/>
      <c r="BK530" s="264"/>
      <c r="BL530" s="19"/>
      <c r="BM530" s="430"/>
      <c r="BN530" s="264"/>
      <c r="BO530" s="264"/>
      <c r="BP530" s="430"/>
      <c r="BQ530" s="264"/>
      <c r="BR530" s="263"/>
      <c r="BS530" s="263"/>
      <c r="BT530" s="264"/>
      <c r="BU530" s="264"/>
      <c r="BV530" s="264"/>
      <c r="BW530" s="264"/>
      <c r="BX530" s="263"/>
      <c r="BY530" s="263"/>
      <c r="BZ530" s="264"/>
      <c r="CA530" s="264"/>
      <c r="CB530" s="353"/>
      <c r="CC530" s="264"/>
      <c r="CD530" s="263"/>
      <c r="CE530" s="352"/>
      <c r="CF530" s="23"/>
      <c r="CG530" s="23"/>
      <c r="CH530" s="386"/>
      <c r="CI530" s="23"/>
      <c r="CJ530" s="23"/>
      <c r="CK530" s="386"/>
      <c r="CL530" s="264"/>
      <c r="CM530" s="264"/>
      <c r="CN530" s="380"/>
      <c r="CO530" s="264"/>
      <c r="CP530" s="19"/>
      <c r="CQ530" s="430"/>
      <c r="CR530" s="23"/>
      <c r="CS530" s="335"/>
      <c r="CT530" s="335"/>
      <c r="CU530" s="264"/>
      <c r="CV530" s="263"/>
      <c r="CW530" s="263"/>
      <c r="CX530" s="23"/>
      <c r="CY530" s="335"/>
      <c r="CZ530" s="335"/>
      <c r="DA530" s="23"/>
      <c r="DB530" s="335"/>
      <c r="DC530" s="335"/>
      <c r="DD530" s="23"/>
      <c r="DE530" s="335"/>
      <c r="DF530" s="335"/>
      <c r="DG530" s="23"/>
      <c r="DH530" s="335"/>
      <c r="DI530" s="335"/>
      <c r="DJ530" s="264"/>
      <c r="DK530" s="264"/>
      <c r="DL530" s="264"/>
      <c r="DM530" s="264"/>
      <c r="DN530" s="263"/>
      <c r="DO530" s="263"/>
      <c r="DP530" s="23"/>
      <c r="DQ530" s="335"/>
      <c r="DR530" s="335"/>
      <c r="DS530" s="23"/>
      <c r="DT530" s="335"/>
      <c r="DU530" s="335"/>
      <c r="DV530" s="23"/>
      <c r="DW530" s="335"/>
      <c r="DX530" s="335"/>
      <c r="DY530" s="23"/>
      <c r="DZ530" s="335"/>
      <c r="EA530" s="335"/>
      <c r="EB530" s="23"/>
      <c r="EC530" s="335"/>
      <c r="ED530" s="335"/>
      <c r="EE530" s="23"/>
      <c r="EF530" s="335"/>
      <c r="EG530" s="335"/>
      <c r="EH530" s="264"/>
      <c r="EI530" s="264"/>
      <c r="EJ530" s="264"/>
      <c r="EK530" s="264"/>
      <c r="EL530" s="263"/>
      <c r="EM530" s="263"/>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L530" s="5"/>
      <c r="GM530" s="5"/>
      <c r="GN530" s="5"/>
      <c r="GO530" s="5"/>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20"/>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B530" s="5"/>
      <c r="KC530" s="5"/>
      <c r="MN530" s="61"/>
      <c r="MS530" s="414"/>
      <c r="MU530" s="414"/>
      <c r="NL530" s="271" t="s">
        <v>2</v>
      </c>
      <c r="NM530" s="271" t="s">
        <v>2</v>
      </c>
    </row>
    <row r="531" spans="1:456" ht="6" customHeight="1" x14ac:dyDescent="0.25">
      <c r="B531" s="5"/>
      <c r="D531" s="75"/>
      <c r="F531" s="264"/>
      <c r="G531" s="264"/>
      <c r="H531" s="264"/>
      <c r="I531" s="264"/>
      <c r="J531" s="264"/>
      <c r="K531" s="264"/>
      <c r="L531" s="264"/>
      <c r="M531" s="264"/>
      <c r="N531" s="264"/>
      <c r="O531" s="264"/>
      <c r="P531" s="264"/>
      <c r="Q531" s="264"/>
      <c r="R531" s="229"/>
      <c r="S531" s="230" t="s">
        <v>4</v>
      </c>
      <c r="T531" s="231">
        <v>0.16</v>
      </c>
      <c r="U531" s="264"/>
      <c r="V531" s="264"/>
      <c r="W531" s="264"/>
      <c r="X531" s="264"/>
      <c r="Y531" s="264"/>
      <c r="Z531" s="264"/>
      <c r="AA531" s="19"/>
      <c r="AB531" s="264"/>
      <c r="AC531" s="264"/>
      <c r="AD531" s="264"/>
      <c r="AE531" s="264"/>
      <c r="AF531" s="264"/>
      <c r="AG531" s="271"/>
      <c r="AH531" s="264" t="s">
        <v>26</v>
      </c>
      <c r="AI531" s="264">
        <v>27</v>
      </c>
      <c r="AJ531" s="264"/>
      <c r="AK531" s="264"/>
      <c r="AL531" s="264"/>
      <c r="AM531" s="264"/>
      <c r="AN531" s="264" t="s">
        <v>26</v>
      </c>
      <c r="AO531" s="264">
        <v>4</v>
      </c>
      <c r="AP531" s="264"/>
      <c r="AQ531" s="264"/>
      <c r="AR531" s="264"/>
      <c r="AS531" s="297"/>
      <c r="AT531" s="297"/>
      <c r="AU531" s="297"/>
      <c r="AV531" s="297"/>
      <c r="AW531" s="299"/>
      <c r="AX531" s="299"/>
      <c r="AY531" s="19"/>
      <c r="AZ531" s="19"/>
      <c r="BA531" s="19"/>
      <c r="BB531" s="19"/>
      <c r="BC531" s="19"/>
      <c r="BD531" s="19"/>
      <c r="BE531" s="19"/>
      <c r="BF531" s="19"/>
      <c r="BG531" s="19"/>
      <c r="BH531" s="264"/>
      <c r="BI531" s="271" t="s">
        <v>26</v>
      </c>
      <c r="BJ531" s="272">
        <v>4</v>
      </c>
      <c r="BK531" s="264"/>
      <c r="BL531" s="19"/>
      <c r="BM531" s="430"/>
      <c r="BN531" s="264"/>
      <c r="BO531" s="264"/>
      <c r="BP531" s="430"/>
      <c r="BQ531" s="264"/>
      <c r="BR531" s="271"/>
      <c r="BS531" s="272"/>
      <c r="BT531" s="264"/>
      <c r="BU531" s="264"/>
      <c r="BV531" s="264"/>
      <c r="BW531" s="264"/>
      <c r="BX531" s="271"/>
      <c r="BY531" s="272"/>
      <c r="BZ531" s="264"/>
      <c r="CA531" s="264"/>
      <c r="CB531" s="353"/>
      <c r="CC531" s="264"/>
      <c r="CD531" s="271"/>
      <c r="CE531" s="272"/>
      <c r="CF531" s="23"/>
      <c r="CG531" s="23"/>
      <c r="CH531" s="386"/>
      <c r="CI531" s="23"/>
      <c r="CJ531" s="23"/>
      <c r="CK531" s="386"/>
      <c r="CL531" s="264"/>
      <c r="CM531" s="264"/>
      <c r="CN531" s="380"/>
      <c r="CO531" s="264"/>
      <c r="CP531" s="19"/>
      <c r="CQ531" s="430"/>
      <c r="CR531" s="23"/>
      <c r="CS531" s="336"/>
      <c r="CT531" s="337"/>
      <c r="CU531" s="264"/>
      <c r="CV531" s="271"/>
      <c r="CW531" s="272"/>
      <c r="CX531" s="23"/>
      <c r="CY531" s="336"/>
      <c r="CZ531" s="337"/>
      <c r="DA531" s="23"/>
      <c r="DB531" s="336"/>
      <c r="DC531" s="337"/>
      <c r="DD531" s="23"/>
      <c r="DE531" s="336"/>
      <c r="DF531" s="337"/>
      <c r="DG531" s="23"/>
      <c r="DH531" s="336"/>
      <c r="DI531" s="337"/>
      <c r="DJ531" s="264"/>
      <c r="DK531" s="264"/>
      <c r="DL531" s="264"/>
      <c r="DM531" s="264"/>
      <c r="DN531" s="271"/>
      <c r="DO531" s="272"/>
      <c r="DP531" s="23"/>
      <c r="DQ531" s="336"/>
      <c r="DR531" s="337"/>
      <c r="DS531" s="23"/>
      <c r="DT531" s="336"/>
      <c r="DU531" s="337"/>
      <c r="DV531" s="23"/>
      <c r="DW531" s="336"/>
      <c r="DX531" s="337"/>
      <c r="DY531" s="23"/>
      <c r="DZ531" s="336"/>
      <c r="EA531" s="337"/>
      <c r="EB531" s="23"/>
      <c r="EC531" s="336"/>
      <c r="ED531" s="337"/>
      <c r="EE531" s="23"/>
      <c r="EF531" s="336"/>
      <c r="EG531" s="337"/>
      <c r="EH531" s="264"/>
      <c r="EI531" s="264"/>
      <c r="EJ531" s="264"/>
      <c r="EK531" s="264"/>
      <c r="EL531" s="271"/>
      <c r="EM531" s="272"/>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L531" s="5"/>
      <c r="GM531" s="5"/>
      <c r="GN531" s="5"/>
      <c r="GO531" s="5"/>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B531" s="5"/>
      <c r="KC531" s="5"/>
      <c r="MS531" s="414"/>
      <c r="MU531" s="414"/>
    </row>
    <row r="532" spans="1:456" ht="6" customHeight="1" x14ac:dyDescent="0.25">
      <c r="B532" s="5"/>
      <c r="C532" s="7"/>
      <c r="D532" s="7"/>
      <c r="F532" s="264"/>
      <c r="G532" s="264"/>
      <c r="H532" s="264"/>
      <c r="I532" s="264"/>
      <c r="J532" s="264"/>
      <c r="K532" s="264"/>
      <c r="L532" s="264"/>
      <c r="M532" s="264"/>
      <c r="N532" s="264"/>
      <c r="O532" s="264"/>
      <c r="P532" s="264"/>
      <c r="Q532" s="264"/>
      <c r="R532" s="229"/>
      <c r="S532" s="230" t="s">
        <v>5</v>
      </c>
      <c r="T532" s="231">
        <v>1</v>
      </c>
      <c r="U532" s="264"/>
      <c r="V532" s="264"/>
      <c r="W532" s="264"/>
      <c r="X532" s="264"/>
      <c r="Y532" s="264"/>
      <c r="Z532" s="264"/>
      <c r="AA532" s="19"/>
      <c r="AB532" s="264"/>
      <c r="AC532" s="264"/>
      <c r="AD532" s="264"/>
      <c r="AE532" s="264"/>
      <c r="AF532" s="264"/>
      <c r="AG532" s="271"/>
      <c r="AH532" s="264" t="s">
        <v>28</v>
      </c>
      <c r="AI532" s="264">
        <v>1</v>
      </c>
      <c r="AJ532" s="264"/>
      <c r="AK532" s="264"/>
      <c r="AL532" s="264"/>
      <c r="AM532" s="264"/>
      <c r="AN532" s="264" t="s">
        <v>28</v>
      </c>
      <c r="AO532" s="264">
        <v>61</v>
      </c>
      <c r="AP532" s="264"/>
      <c r="AQ532" s="264"/>
      <c r="AR532" s="264"/>
      <c r="AS532" s="297"/>
      <c r="AT532" s="297"/>
      <c r="AU532" s="297"/>
      <c r="AV532" s="297"/>
      <c r="AW532" s="299"/>
      <c r="AX532" s="299"/>
      <c r="AY532" s="19"/>
      <c r="AZ532" s="19"/>
      <c r="BA532" s="19"/>
      <c r="BB532" s="19"/>
      <c r="BC532" s="19"/>
      <c r="BD532" s="19"/>
      <c r="BE532" s="19"/>
      <c r="BF532" s="19"/>
      <c r="BG532" s="19"/>
      <c r="BH532" s="264"/>
      <c r="BI532" s="271" t="s">
        <v>28</v>
      </c>
      <c r="BJ532" s="272">
        <v>61</v>
      </c>
      <c r="BK532" s="264"/>
      <c r="BL532" s="19"/>
      <c r="BM532" s="430"/>
      <c r="BN532" s="264"/>
      <c r="BO532" s="264"/>
      <c r="BP532" s="430"/>
      <c r="BQ532" s="264"/>
      <c r="BR532" s="271"/>
      <c r="BS532" s="272"/>
      <c r="BT532" s="264"/>
      <c r="BU532" s="264"/>
      <c r="BV532" s="264"/>
      <c r="BW532" s="264"/>
      <c r="BX532" s="271"/>
      <c r="BY532" s="272"/>
      <c r="BZ532" s="264"/>
      <c r="CA532" s="264"/>
      <c r="CB532" s="353"/>
      <c r="CC532" s="264"/>
      <c r="CD532" s="271"/>
      <c r="CE532" s="272"/>
      <c r="CF532" s="23"/>
      <c r="CG532" s="23"/>
      <c r="CH532" s="386"/>
      <c r="CI532" s="23"/>
      <c r="CJ532" s="23"/>
      <c r="CK532" s="386"/>
      <c r="CL532" s="264"/>
      <c r="CM532" s="264"/>
      <c r="CN532" s="380"/>
      <c r="CO532" s="264"/>
      <c r="CP532" s="19"/>
      <c r="CQ532" s="430"/>
      <c r="CR532" s="23"/>
      <c r="CS532" s="336"/>
      <c r="CT532" s="337"/>
      <c r="CU532" s="264"/>
      <c r="CV532" s="271"/>
      <c r="CW532" s="272"/>
      <c r="CX532" s="23"/>
      <c r="CY532" s="336"/>
      <c r="CZ532" s="337"/>
      <c r="DA532" s="23"/>
      <c r="DB532" s="336"/>
      <c r="DC532" s="337"/>
      <c r="DD532" s="23"/>
      <c r="DE532" s="336"/>
      <c r="DF532" s="337"/>
      <c r="DG532" s="23"/>
      <c r="DH532" s="336"/>
      <c r="DI532" s="337"/>
      <c r="DJ532" s="264"/>
      <c r="DK532" s="264"/>
      <c r="DL532" s="264"/>
      <c r="DM532" s="264"/>
      <c r="DN532" s="271"/>
      <c r="DO532" s="272"/>
      <c r="DP532" s="23"/>
      <c r="DQ532" s="336"/>
      <c r="DR532" s="337"/>
      <c r="DS532" s="23"/>
      <c r="DT532" s="336"/>
      <c r="DU532" s="337"/>
      <c r="DV532" s="23"/>
      <c r="DW532" s="336"/>
      <c r="DX532" s="337"/>
      <c r="DY532" s="23"/>
      <c r="DZ532" s="336"/>
      <c r="EA532" s="337"/>
      <c r="EB532" s="23"/>
      <c r="EC532" s="336"/>
      <c r="ED532" s="337"/>
      <c r="EE532" s="23"/>
      <c r="EF532" s="336"/>
      <c r="EG532" s="337"/>
      <c r="EH532" s="264"/>
      <c r="EI532" s="264"/>
      <c r="EJ532" s="264"/>
      <c r="EK532" s="264"/>
      <c r="EL532" s="271"/>
      <c r="EM532" s="272"/>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L532" s="5"/>
      <c r="GM532" s="5"/>
      <c r="GN532" s="5"/>
      <c r="GO532" s="5"/>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20"/>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B532" s="5"/>
      <c r="KC532" s="5"/>
      <c r="MS532" s="414"/>
      <c r="MU532" s="414"/>
    </row>
    <row r="533" spans="1:456" ht="6" customHeight="1" x14ac:dyDescent="0.25">
      <c r="B533" s="5"/>
      <c r="C533" s="7"/>
      <c r="D533" s="7"/>
      <c r="F533" s="264"/>
      <c r="G533" s="264"/>
      <c r="H533" s="264"/>
      <c r="I533" s="264"/>
      <c r="J533" s="264"/>
      <c r="K533" s="264"/>
      <c r="L533" s="264"/>
      <c r="M533" s="264"/>
      <c r="N533" s="264"/>
      <c r="O533" s="264"/>
      <c r="P533" s="264"/>
      <c r="Q533" s="264"/>
      <c r="R533" s="229"/>
      <c r="S533" s="230" t="s">
        <v>29</v>
      </c>
      <c r="T533" s="231">
        <v>1</v>
      </c>
      <c r="U533" s="264"/>
      <c r="V533" s="264"/>
      <c r="W533" s="264"/>
      <c r="X533" s="264"/>
      <c r="Y533" s="264"/>
      <c r="Z533" s="264"/>
      <c r="AA533" s="19"/>
      <c r="AB533" s="264"/>
      <c r="AC533" s="264"/>
      <c r="AD533" s="264"/>
      <c r="AE533" s="264"/>
      <c r="AF533" s="264"/>
      <c r="AG533" s="271"/>
      <c r="AH533" s="264" t="s">
        <v>27</v>
      </c>
      <c r="AI533" s="264">
        <v>50</v>
      </c>
      <c r="AJ533" s="264"/>
      <c r="AK533" s="264"/>
      <c r="AL533" s="264"/>
      <c r="AM533" s="264"/>
      <c r="AN533" s="264" t="s">
        <v>27</v>
      </c>
      <c r="AO533" s="264">
        <v>40</v>
      </c>
      <c r="AP533" s="264"/>
      <c r="AQ533" s="264"/>
      <c r="AR533" s="264"/>
      <c r="AS533" s="297"/>
      <c r="AT533" s="297"/>
      <c r="AU533" s="297"/>
      <c r="AV533" s="297"/>
      <c r="AW533" s="299"/>
      <c r="AX533" s="299"/>
      <c r="AY533" s="19"/>
      <c r="AZ533" s="19"/>
      <c r="BA533" s="19"/>
      <c r="BB533" s="19"/>
      <c r="BC533" s="19"/>
      <c r="BD533" s="19"/>
      <c r="BE533" s="19"/>
      <c r="BF533" s="19"/>
      <c r="BG533" s="19"/>
      <c r="BH533" s="264"/>
      <c r="BI533" s="271" t="s">
        <v>27</v>
      </c>
      <c r="BJ533" s="272">
        <v>40</v>
      </c>
      <c r="BK533" s="264"/>
      <c r="BL533" s="19"/>
      <c r="BM533" s="430"/>
      <c r="BN533" s="264"/>
      <c r="BO533" s="264"/>
      <c r="BP533" s="430"/>
      <c r="BQ533" s="264"/>
      <c r="BR533" s="271"/>
      <c r="BS533" s="272"/>
      <c r="BT533" s="264"/>
      <c r="BU533" s="264"/>
      <c r="BV533" s="264"/>
      <c r="BW533" s="264"/>
      <c r="BX533" s="271"/>
      <c r="BY533" s="272"/>
      <c r="BZ533" s="264"/>
      <c r="CA533" s="264"/>
      <c r="CB533" s="353"/>
      <c r="CC533" s="264"/>
      <c r="CD533" s="271"/>
      <c r="CE533" s="272"/>
      <c r="CF533" s="23"/>
      <c r="CG533" s="23"/>
      <c r="CH533" s="386"/>
      <c r="CI533" s="23"/>
      <c r="CJ533" s="23"/>
      <c r="CK533" s="386"/>
      <c r="CL533" s="264"/>
      <c r="CM533" s="264"/>
      <c r="CN533" s="380"/>
      <c r="CO533" s="264"/>
      <c r="CP533" s="19"/>
      <c r="CQ533" s="430"/>
      <c r="CR533" s="23"/>
      <c r="CS533" s="336"/>
      <c r="CT533" s="337"/>
      <c r="CU533" s="264"/>
      <c r="CV533" s="271"/>
      <c r="CW533" s="272"/>
      <c r="CX533" s="23"/>
      <c r="CY533" s="336"/>
      <c r="CZ533" s="337"/>
      <c r="DA533" s="23"/>
      <c r="DB533" s="336"/>
      <c r="DC533" s="337"/>
      <c r="DD533" s="23"/>
      <c r="DE533" s="336"/>
      <c r="DF533" s="337"/>
      <c r="DG533" s="23"/>
      <c r="DH533" s="336"/>
      <c r="DI533" s="337"/>
      <c r="DJ533" s="264"/>
      <c r="DK533" s="264"/>
      <c r="DL533" s="264"/>
      <c r="DM533" s="264"/>
      <c r="DN533" s="271"/>
      <c r="DO533" s="272"/>
      <c r="DP533" s="23"/>
      <c r="DQ533" s="336"/>
      <c r="DR533" s="337"/>
      <c r="DS533" s="23"/>
      <c r="DT533" s="336"/>
      <c r="DU533" s="337"/>
      <c r="DV533" s="23"/>
      <c r="DW533" s="336"/>
      <c r="DX533" s="337"/>
      <c r="DY533" s="23"/>
      <c r="DZ533" s="336"/>
      <c r="EA533" s="337"/>
      <c r="EB533" s="23"/>
      <c r="EC533" s="336"/>
      <c r="ED533" s="337"/>
      <c r="EE533" s="23"/>
      <c r="EF533" s="336"/>
      <c r="EG533" s="337"/>
      <c r="EH533" s="264"/>
      <c r="EI533" s="264"/>
      <c r="EJ533" s="264"/>
      <c r="EK533" s="264"/>
      <c r="EL533" s="271"/>
      <c r="EM533" s="272"/>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L533" s="5"/>
      <c r="GM533" s="5"/>
      <c r="GN533" s="5"/>
      <c r="GO533" s="5"/>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B533" s="5"/>
      <c r="KC533" s="5"/>
      <c r="MS533" s="414" t="s">
        <v>2</v>
      </c>
      <c r="MU533" s="414"/>
    </row>
    <row r="534" spans="1:456" ht="6" customHeight="1" x14ac:dyDescent="0.25">
      <c r="B534" s="5"/>
      <c r="C534" s="7"/>
      <c r="D534" s="7"/>
      <c r="F534" s="264"/>
      <c r="G534" s="264"/>
      <c r="H534" s="264"/>
      <c r="I534" s="264"/>
      <c r="J534" s="264"/>
      <c r="K534" s="264"/>
      <c r="L534" s="264"/>
      <c r="M534" s="264"/>
      <c r="N534" s="264"/>
      <c r="O534" s="264"/>
      <c r="P534" s="264"/>
      <c r="Q534" s="264"/>
      <c r="R534" s="229"/>
      <c r="S534" s="230" t="s">
        <v>6</v>
      </c>
      <c r="T534" s="231">
        <v>0</v>
      </c>
      <c r="U534" s="264"/>
      <c r="V534" s="264"/>
      <c r="W534" s="264"/>
      <c r="X534" s="264"/>
      <c r="Y534" s="264"/>
      <c r="Z534" s="264"/>
      <c r="AA534" s="19"/>
      <c r="AB534" s="264"/>
      <c r="AC534" s="264"/>
      <c r="AD534" s="264"/>
      <c r="AE534" s="264"/>
      <c r="AF534" s="264"/>
      <c r="AG534" s="271"/>
      <c r="AH534" s="264" t="s">
        <v>4</v>
      </c>
      <c r="AI534" s="264">
        <v>5</v>
      </c>
      <c r="AJ534" s="264"/>
      <c r="AK534" s="264"/>
      <c r="AL534" s="264"/>
      <c r="AM534" s="264"/>
      <c r="AN534" s="264" t="s">
        <v>4</v>
      </c>
      <c r="AO534" s="264">
        <v>40</v>
      </c>
      <c r="AP534" s="264"/>
      <c r="AQ534" s="264"/>
      <c r="AR534" s="264"/>
      <c r="AS534" s="297"/>
      <c r="AT534" s="297"/>
      <c r="AU534" s="297"/>
      <c r="AV534" s="297"/>
      <c r="AW534" s="299"/>
      <c r="AX534" s="299"/>
      <c r="AY534" s="19"/>
      <c r="AZ534" s="19"/>
      <c r="BA534" s="19"/>
      <c r="BB534" s="19"/>
      <c r="BC534" s="19"/>
      <c r="BD534" s="19"/>
      <c r="BE534" s="19"/>
      <c r="BF534" s="19"/>
      <c r="BG534" s="19"/>
      <c r="BH534" s="264"/>
      <c r="BI534" s="271" t="s">
        <v>4</v>
      </c>
      <c r="BJ534" s="272">
        <v>40</v>
      </c>
      <c r="BK534" s="264"/>
      <c r="BL534" s="19"/>
      <c r="BM534" s="430"/>
      <c r="BN534" s="264"/>
      <c r="BO534" s="264"/>
      <c r="BP534" s="430"/>
      <c r="BQ534" s="264"/>
      <c r="BR534" s="271"/>
      <c r="BS534" s="272"/>
      <c r="BT534" s="264"/>
      <c r="BU534" s="264"/>
      <c r="BV534" s="264"/>
      <c r="BW534" s="264"/>
      <c r="BX534" s="271"/>
      <c r="BY534" s="272"/>
      <c r="BZ534" s="264"/>
      <c r="CA534" s="264"/>
      <c r="CB534" s="353"/>
      <c r="CC534" s="264"/>
      <c r="CD534" s="271"/>
      <c r="CE534" s="272"/>
      <c r="CF534" s="23"/>
      <c r="CG534" s="23"/>
      <c r="CH534" s="386"/>
      <c r="CI534" s="23"/>
      <c r="CJ534" s="23"/>
      <c r="CK534" s="386"/>
      <c r="CL534" s="264"/>
      <c r="CM534" s="264"/>
      <c r="CN534" s="380"/>
      <c r="CO534" s="264"/>
      <c r="CP534" s="19"/>
      <c r="CQ534" s="430"/>
      <c r="CR534" s="23"/>
      <c r="CS534" s="336"/>
      <c r="CT534" s="337"/>
      <c r="CU534" s="264"/>
      <c r="CV534" s="271"/>
      <c r="CW534" s="272"/>
      <c r="CX534" s="23"/>
      <c r="CY534" s="336"/>
      <c r="CZ534" s="337"/>
      <c r="DA534" s="23"/>
      <c r="DB534" s="336"/>
      <c r="DC534" s="337"/>
      <c r="DD534" s="23"/>
      <c r="DE534" s="336"/>
      <c r="DF534" s="337"/>
      <c r="DG534" s="23"/>
      <c r="DH534" s="336"/>
      <c r="DI534" s="337"/>
      <c r="DJ534" s="264"/>
      <c r="DK534" s="264"/>
      <c r="DL534" s="264"/>
      <c r="DM534" s="264"/>
      <c r="DN534" s="271"/>
      <c r="DO534" s="272"/>
      <c r="DP534" s="23"/>
      <c r="DQ534" s="336"/>
      <c r="DR534" s="337"/>
      <c r="DS534" s="23"/>
      <c r="DT534" s="336"/>
      <c r="DU534" s="337"/>
      <c r="DV534" s="23"/>
      <c r="DW534" s="336"/>
      <c r="DX534" s="337"/>
      <c r="DY534" s="23"/>
      <c r="DZ534" s="336"/>
      <c r="EA534" s="337"/>
      <c r="EB534" s="23"/>
      <c r="EC534" s="336"/>
      <c r="ED534" s="337"/>
      <c r="EE534" s="23"/>
      <c r="EF534" s="336"/>
      <c r="EG534" s="337"/>
      <c r="EH534" s="264"/>
      <c r="EI534" s="264"/>
      <c r="EJ534" s="264"/>
      <c r="EK534" s="264"/>
      <c r="EL534" s="271"/>
      <c r="EM534" s="272"/>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L534" s="5"/>
      <c r="GM534" s="5"/>
      <c r="GN534" s="5"/>
      <c r="GO534" s="5"/>
      <c r="GP534" s="20"/>
      <c r="GQ534" s="20"/>
      <c r="GR534" s="20"/>
      <c r="GS534" s="20"/>
      <c r="GT534" s="20"/>
      <c r="GU534" s="20"/>
      <c r="GV534" s="20"/>
      <c r="GW534" s="20"/>
      <c r="GX534" s="20"/>
      <c r="GY534" s="20"/>
      <c r="GZ534" s="20"/>
      <c r="HA534" s="20"/>
      <c r="HB534" s="20"/>
      <c r="HC534" s="20"/>
      <c r="HD534" s="20"/>
      <c r="HE534" s="20"/>
      <c r="HF534" s="20"/>
      <c r="HG534" s="20"/>
      <c r="HH534" s="20"/>
      <c r="HI534" s="20"/>
      <c r="HJ534" s="20"/>
      <c r="HK534" s="20"/>
      <c r="HL534" s="20"/>
      <c r="HM534" s="20"/>
      <c r="HN534" s="20"/>
      <c r="HO534" s="20"/>
      <c r="HP534" s="20"/>
      <c r="HQ534" s="20"/>
      <c r="HR534" s="20"/>
      <c r="HS534" s="20"/>
      <c r="HT534" s="20"/>
      <c r="HU534" s="20"/>
      <c r="HV534" s="20"/>
      <c r="HW534" s="20"/>
      <c r="HX534" s="20"/>
      <c r="HY534" s="20"/>
      <c r="HZ534" s="20"/>
      <c r="IA534" s="20"/>
      <c r="IB534" s="20"/>
      <c r="IC534" s="20"/>
      <c r="ID534" s="20"/>
      <c r="IE534" s="20"/>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B534" s="5"/>
      <c r="KC534" s="5"/>
    </row>
    <row r="535" spans="1:456" ht="6" customHeight="1" x14ac:dyDescent="0.25">
      <c r="B535" s="5"/>
      <c r="C535" s="7"/>
      <c r="D535" s="7"/>
      <c r="F535" s="264"/>
      <c r="G535" s="264"/>
      <c r="H535" s="264"/>
      <c r="I535" s="264"/>
      <c r="J535" s="264"/>
      <c r="K535" s="264"/>
      <c r="L535" s="264"/>
      <c r="M535" s="264"/>
      <c r="N535" s="264"/>
      <c r="O535" s="264"/>
      <c r="P535" s="264"/>
      <c r="Q535" s="264"/>
      <c r="R535" s="229"/>
      <c r="S535" s="230" t="s">
        <v>118</v>
      </c>
      <c r="T535" s="231">
        <v>0.1</v>
      </c>
      <c r="U535" s="264"/>
      <c r="V535" s="264"/>
      <c r="W535" s="264"/>
      <c r="X535" s="264"/>
      <c r="Y535" s="264"/>
      <c r="Z535" s="264"/>
      <c r="AA535" s="19"/>
      <c r="AB535" s="264"/>
      <c r="AC535" s="264"/>
      <c r="AD535" s="264"/>
      <c r="AE535" s="264"/>
      <c r="AF535" s="264"/>
      <c r="AG535" s="271"/>
      <c r="AH535" s="264" t="s">
        <v>5</v>
      </c>
      <c r="AI535" s="264">
        <v>1</v>
      </c>
      <c r="AJ535" s="264"/>
      <c r="AK535" s="264"/>
      <c r="AL535" s="264"/>
      <c r="AM535" s="264"/>
      <c r="AN535" s="264" t="s">
        <v>5</v>
      </c>
      <c r="AO535" s="264">
        <v>61</v>
      </c>
      <c r="AP535" s="264"/>
      <c r="AQ535" s="264"/>
      <c r="AR535" s="264"/>
      <c r="AS535" s="297"/>
      <c r="AT535" s="297"/>
      <c r="AU535" s="297"/>
      <c r="AV535" s="297"/>
      <c r="AW535" s="299"/>
      <c r="AX535" s="299"/>
      <c r="AY535" s="19"/>
      <c r="AZ535" s="19"/>
      <c r="BA535" s="19"/>
      <c r="BB535" s="19"/>
      <c r="BC535" s="19"/>
      <c r="BD535" s="19"/>
      <c r="BE535" s="19"/>
      <c r="BF535" s="19"/>
      <c r="BG535" s="19"/>
      <c r="BH535" s="264"/>
      <c r="BI535" s="271" t="s">
        <v>5</v>
      </c>
      <c r="BJ535" s="272">
        <v>61</v>
      </c>
      <c r="BK535" s="264"/>
      <c r="BL535" s="19"/>
      <c r="BM535" s="430"/>
      <c r="BN535" s="264"/>
      <c r="BO535" s="264"/>
      <c r="BP535" s="430"/>
      <c r="BQ535" s="264"/>
      <c r="BR535" s="271"/>
      <c r="BS535" s="272"/>
      <c r="BT535" s="264"/>
      <c r="BU535" s="264"/>
      <c r="BV535" s="264"/>
      <c r="BW535" s="264"/>
      <c r="BX535" s="271"/>
      <c r="BY535" s="272"/>
      <c r="BZ535" s="264"/>
      <c r="CA535" s="264"/>
      <c r="CB535" s="353"/>
      <c r="CC535" s="264"/>
      <c r="CD535" s="271"/>
      <c r="CE535" s="272"/>
      <c r="CF535" s="23"/>
      <c r="CG535" s="23"/>
      <c r="CH535" s="386"/>
      <c r="CI535" s="23"/>
      <c r="CJ535" s="23"/>
      <c r="CK535" s="386"/>
      <c r="CL535" s="264"/>
      <c r="CM535" s="264"/>
      <c r="CN535" s="380"/>
      <c r="CO535" s="264"/>
      <c r="CP535" s="19"/>
      <c r="CQ535" s="430"/>
      <c r="CR535" s="23"/>
      <c r="CS535" s="336"/>
      <c r="CT535" s="337"/>
      <c r="CU535" s="264"/>
      <c r="CV535" s="271"/>
      <c r="CW535" s="272"/>
      <c r="CX535" s="23"/>
      <c r="CY535" s="336"/>
      <c r="CZ535" s="337"/>
      <c r="DA535" s="23"/>
      <c r="DB535" s="336"/>
      <c r="DC535" s="337"/>
      <c r="DD535" s="23"/>
      <c r="DE535" s="336"/>
      <c r="DF535" s="337"/>
      <c r="DG535" s="23"/>
      <c r="DH535" s="336"/>
      <c r="DI535" s="337"/>
      <c r="DJ535" s="264"/>
      <c r="DK535" s="264"/>
      <c r="DL535" s="264"/>
      <c r="DM535" s="264"/>
      <c r="DN535" s="271"/>
      <c r="DO535" s="272"/>
      <c r="DP535" s="23"/>
      <c r="DQ535" s="336"/>
      <c r="DR535" s="337"/>
      <c r="DS535" s="23"/>
      <c r="DT535" s="336"/>
      <c r="DU535" s="337"/>
      <c r="DV535" s="23"/>
      <c r="DW535" s="336"/>
      <c r="DX535" s="337"/>
      <c r="DY535" s="23"/>
      <c r="DZ535" s="336"/>
      <c r="EA535" s="337"/>
      <c r="EB535" s="23"/>
      <c r="EC535" s="336"/>
      <c r="ED535" s="337"/>
      <c r="EE535" s="23"/>
      <c r="EF535" s="336"/>
      <c r="EG535" s="337"/>
      <c r="EH535" s="264"/>
      <c r="EI535" s="264"/>
      <c r="EJ535" s="264"/>
      <c r="EK535" s="264"/>
      <c r="EL535" s="271"/>
      <c r="EM535" s="272"/>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L535" s="5"/>
      <c r="GM535" s="5"/>
      <c r="GN535" s="5"/>
      <c r="GO535" s="5"/>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B535" s="5"/>
      <c r="KC535" s="5"/>
    </row>
    <row r="536" spans="1:456" ht="6" customHeight="1" x14ac:dyDescent="0.25">
      <c r="B536" s="5"/>
      <c r="C536" s="7"/>
      <c r="D536" s="7"/>
      <c r="F536" s="264"/>
      <c r="G536" s="264"/>
      <c r="H536" s="264"/>
      <c r="I536" s="264"/>
      <c r="J536" s="264"/>
      <c r="K536" s="264"/>
      <c r="L536" s="264"/>
      <c r="M536" s="264"/>
      <c r="N536" s="264"/>
      <c r="O536" s="264"/>
      <c r="P536" s="264"/>
      <c r="Q536" s="264"/>
      <c r="R536" s="229"/>
      <c r="S536" s="230" t="s">
        <v>119</v>
      </c>
      <c r="T536" s="231">
        <v>1</v>
      </c>
      <c r="U536" s="264"/>
      <c r="V536" s="264"/>
      <c r="W536" s="264"/>
      <c r="X536" s="264"/>
      <c r="Y536" s="264"/>
      <c r="Z536" s="264"/>
      <c r="AA536" s="19"/>
      <c r="AB536" s="264"/>
      <c r="AC536" s="264"/>
      <c r="AD536" s="264"/>
      <c r="AE536" s="264"/>
      <c r="AF536" s="264"/>
      <c r="AG536" s="271"/>
      <c r="AH536" s="264" t="s">
        <v>3</v>
      </c>
      <c r="AI536" s="264">
        <v>0.25</v>
      </c>
      <c r="AJ536" s="264"/>
      <c r="AK536" s="264"/>
      <c r="AL536" s="264"/>
      <c r="AM536" s="264"/>
      <c r="AN536" s="264" t="s">
        <v>3</v>
      </c>
      <c r="AO536" s="264">
        <v>25</v>
      </c>
      <c r="AP536" s="264"/>
      <c r="AQ536" s="264"/>
      <c r="AR536" s="264"/>
      <c r="AS536" s="297"/>
      <c r="AT536" s="297"/>
      <c r="AU536" s="297"/>
      <c r="AV536" s="297"/>
      <c r="AW536" s="299"/>
      <c r="AX536" s="299"/>
      <c r="AY536" s="19"/>
      <c r="AZ536" s="19"/>
      <c r="BA536" s="19"/>
      <c r="BB536" s="19"/>
      <c r="BC536" s="19"/>
      <c r="BD536" s="19"/>
      <c r="BE536" s="19"/>
      <c r="BF536" s="19"/>
      <c r="BG536" s="19"/>
      <c r="BH536" s="264"/>
      <c r="BI536" s="271" t="s">
        <v>3</v>
      </c>
      <c r="BJ536" s="272">
        <v>25</v>
      </c>
      <c r="BK536" s="264"/>
      <c r="BL536" s="19"/>
      <c r="BM536" s="430"/>
      <c r="BN536" s="264"/>
      <c r="BO536" s="264"/>
      <c r="BP536" s="430"/>
      <c r="BQ536" s="264"/>
      <c r="BR536" s="271"/>
      <c r="BS536" s="272"/>
      <c r="BT536" s="264"/>
      <c r="BU536" s="264"/>
      <c r="BV536" s="264"/>
      <c r="BW536" s="264"/>
      <c r="BX536" s="271"/>
      <c r="BY536" s="272"/>
      <c r="BZ536" s="264"/>
      <c r="CA536" s="264"/>
      <c r="CB536" s="353"/>
      <c r="CC536" s="264"/>
      <c r="CD536" s="271"/>
      <c r="CE536" s="272"/>
      <c r="CF536" s="23"/>
      <c r="CG536" s="23"/>
      <c r="CH536" s="386"/>
      <c r="CI536" s="23"/>
      <c r="CJ536" s="23"/>
      <c r="CK536" s="386"/>
      <c r="CL536" s="264"/>
      <c r="CM536" s="264"/>
      <c r="CN536" s="380"/>
      <c r="CO536" s="264"/>
      <c r="CP536" s="19"/>
      <c r="CQ536" s="430"/>
      <c r="CR536" s="23"/>
      <c r="CS536" s="336"/>
      <c r="CT536" s="337"/>
      <c r="CU536" s="264"/>
      <c r="CV536" s="271"/>
      <c r="CW536" s="272"/>
      <c r="CX536" s="23"/>
      <c r="CY536" s="336"/>
      <c r="CZ536" s="337"/>
      <c r="DA536" s="23"/>
      <c r="DB536" s="336"/>
      <c r="DC536" s="337"/>
      <c r="DD536" s="23"/>
      <c r="DE536" s="336"/>
      <c r="DF536" s="337"/>
      <c r="DG536" s="23"/>
      <c r="DH536" s="336"/>
      <c r="DI536" s="337"/>
      <c r="DJ536" s="264"/>
      <c r="DK536" s="264"/>
      <c r="DL536" s="264"/>
      <c r="DM536" s="264"/>
      <c r="DN536" s="271"/>
      <c r="DO536" s="272"/>
      <c r="DP536" s="23"/>
      <c r="DQ536" s="336"/>
      <c r="DR536" s="337"/>
      <c r="DS536" s="23"/>
      <c r="DT536" s="336"/>
      <c r="DU536" s="337"/>
      <c r="DV536" s="23"/>
      <c r="DW536" s="336"/>
      <c r="DX536" s="337"/>
      <c r="DY536" s="23"/>
      <c r="DZ536" s="336"/>
      <c r="EA536" s="337"/>
      <c r="EB536" s="23"/>
      <c r="EC536" s="336"/>
      <c r="ED536" s="337"/>
      <c r="EE536" s="23"/>
      <c r="EF536" s="336"/>
      <c r="EG536" s="337"/>
      <c r="EH536" s="264"/>
      <c r="EI536" s="264"/>
      <c r="EJ536" s="264"/>
      <c r="EK536" s="264"/>
      <c r="EL536" s="271"/>
      <c r="EM536" s="272"/>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L536" s="5"/>
      <c r="GM536" s="5"/>
      <c r="GN536" s="5"/>
      <c r="GO536" s="5"/>
      <c r="GP536" s="20"/>
      <c r="GQ536" s="20"/>
      <c r="GR536" s="20"/>
      <c r="GS536" s="20"/>
      <c r="GT536" s="20"/>
      <c r="GU536" s="20"/>
      <c r="GV536" s="20"/>
      <c r="GW536" s="20"/>
      <c r="GX536" s="20"/>
      <c r="GY536" s="20"/>
      <c r="GZ536" s="20"/>
      <c r="HA536" s="20"/>
      <c r="HB536" s="20"/>
      <c r="HC536" s="20"/>
      <c r="HD536" s="20"/>
      <c r="HE536" s="20"/>
      <c r="HF536" s="20"/>
      <c r="HG536" s="20"/>
      <c r="HH536" s="20"/>
      <c r="HI536" s="20"/>
      <c r="HJ536" s="20"/>
      <c r="HK536" s="20"/>
      <c r="HL536" s="20"/>
      <c r="HM536" s="20"/>
      <c r="HN536" s="20"/>
      <c r="HO536" s="20"/>
      <c r="HP536" s="20"/>
      <c r="HQ536" s="20"/>
      <c r="HR536" s="20"/>
      <c r="HS536" s="20"/>
      <c r="HT536" s="20"/>
      <c r="HU536" s="20"/>
      <c r="HV536" s="20"/>
      <c r="HW536" s="20"/>
      <c r="HX536" s="20"/>
      <c r="HY536" s="20"/>
      <c r="HZ536" s="20"/>
      <c r="IA536" s="20"/>
      <c r="IB536" s="20"/>
      <c r="IC536" s="20"/>
      <c r="ID536" s="20"/>
      <c r="IE536" s="20"/>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B536" s="5"/>
      <c r="KC536" s="5"/>
    </row>
    <row r="537" spans="1:456" ht="6" customHeight="1" x14ac:dyDescent="0.25">
      <c r="B537" s="5"/>
      <c r="C537" s="7"/>
      <c r="D537" s="7"/>
      <c r="F537" s="264"/>
      <c r="G537" s="264"/>
      <c r="H537" s="264"/>
      <c r="I537" s="264"/>
      <c r="J537" s="264"/>
      <c r="K537" s="264"/>
      <c r="L537" s="264"/>
      <c r="M537" s="264"/>
      <c r="N537" s="264"/>
      <c r="O537" s="264"/>
      <c r="P537" s="264"/>
      <c r="Q537" s="264"/>
      <c r="R537" s="229"/>
      <c r="S537" s="230" t="s">
        <v>49</v>
      </c>
      <c r="T537" s="231">
        <v>0.37</v>
      </c>
      <c r="U537" s="264"/>
      <c r="V537" s="264"/>
      <c r="W537" s="264"/>
      <c r="X537" s="264"/>
      <c r="Y537" s="264"/>
      <c r="Z537" s="264"/>
      <c r="AA537" s="19"/>
      <c r="AB537" s="264"/>
      <c r="AC537" s="264"/>
      <c r="AD537" s="264"/>
      <c r="AE537" s="264"/>
      <c r="AF537" s="264"/>
      <c r="AG537" s="271"/>
      <c r="AH537" s="264" t="s">
        <v>30</v>
      </c>
      <c r="AI537" s="264">
        <v>0.35</v>
      </c>
      <c r="AJ537" s="264"/>
      <c r="AK537" s="264"/>
      <c r="AL537" s="264"/>
      <c r="AM537" s="264"/>
      <c r="AN537" s="264" t="s">
        <v>29</v>
      </c>
      <c r="AO537" s="264">
        <v>780</v>
      </c>
      <c r="AP537" s="264"/>
      <c r="AQ537" s="264"/>
      <c r="AR537" s="264"/>
      <c r="AS537" s="297"/>
      <c r="AT537" s="297"/>
      <c r="AU537" s="297"/>
      <c r="AV537" s="297"/>
      <c r="AW537" s="299"/>
      <c r="AX537" s="299"/>
      <c r="AY537" s="19"/>
      <c r="AZ537" s="19"/>
      <c r="BA537" s="19"/>
      <c r="BB537" s="19"/>
      <c r="BC537" s="19"/>
      <c r="BD537" s="19"/>
      <c r="BE537" s="19"/>
      <c r="BF537" s="19"/>
      <c r="BG537" s="19"/>
      <c r="BH537" s="264"/>
      <c r="BI537" s="271" t="s">
        <v>29</v>
      </c>
      <c r="BJ537" s="272">
        <v>780</v>
      </c>
      <c r="BK537" s="264"/>
      <c r="BL537" s="19"/>
      <c r="BM537" s="430"/>
      <c r="BN537" s="264"/>
      <c r="BO537" s="264"/>
      <c r="BP537" s="430"/>
      <c r="BQ537" s="264"/>
      <c r="BR537" s="271"/>
      <c r="BS537" s="272"/>
      <c r="BT537" s="264"/>
      <c r="BU537" s="264"/>
      <c r="BV537" s="264"/>
      <c r="BW537" s="264"/>
      <c r="BX537" s="271"/>
      <c r="BY537" s="272"/>
      <c r="BZ537" s="264"/>
      <c r="CA537" s="264"/>
      <c r="CB537" s="353"/>
      <c r="CC537" s="264"/>
      <c r="CD537" s="271"/>
      <c r="CE537" s="272"/>
      <c r="CF537" s="23"/>
      <c r="CG537" s="23"/>
      <c r="CH537" s="386"/>
      <c r="CI537" s="23"/>
      <c r="CJ537" s="23"/>
      <c r="CK537" s="386"/>
      <c r="CL537" s="264"/>
      <c r="CM537" s="264"/>
      <c r="CN537" s="380"/>
      <c r="CO537" s="264"/>
      <c r="CP537" s="19"/>
      <c r="CQ537" s="430"/>
      <c r="CR537" s="23"/>
      <c r="CS537" s="336"/>
      <c r="CT537" s="337"/>
      <c r="CU537" s="264"/>
      <c r="CV537" s="271"/>
      <c r="CW537" s="272"/>
      <c r="CX537" s="23"/>
      <c r="CY537" s="336"/>
      <c r="CZ537" s="337"/>
      <c r="DA537" s="23"/>
      <c r="DB537" s="336"/>
      <c r="DC537" s="337"/>
      <c r="DD537" s="23"/>
      <c r="DE537" s="336"/>
      <c r="DF537" s="337"/>
      <c r="DG537" s="23"/>
      <c r="DH537" s="336"/>
      <c r="DI537" s="337"/>
      <c r="DJ537" s="264"/>
      <c r="DK537" s="264"/>
      <c r="DL537" s="264"/>
      <c r="DM537" s="264"/>
      <c r="DN537" s="271"/>
      <c r="DO537" s="272"/>
      <c r="DP537" s="23"/>
      <c r="DQ537" s="336"/>
      <c r="DR537" s="337"/>
      <c r="DS537" s="23"/>
      <c r="DT537" s="336"/>
      <c r="DU537" s="337"/>
      <c r="DV537" s="23"/>
      <c r="DW537" s="336"/>
      <c r="DX537" s="337"/>
      <c r="DY537" s="23"/>
      <c r="DZ537" s="336"/>
      <c r="EA537" s="337"/>
      <c r="EB537" s="23"/>
      <c r="EC537" s="336"/>
      <c r="ED537" s="337"/>
      <c r="EE537" s="23"/>
      <c r="EF537" s="336"/>
      <c r="EG537" s="337"/>
      <c r="EH537" s="264"/>
      <c r="EI537" s="264"/>
      <c r="EJ537" s="264"/>
      <c r="EK537" s="264"/>
      <c r="EL537" s="271"/>
      <c r="EM537" s="272"/>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L537" s="5"/>
      <c r="GM537" s="5"/>
      <c r="GN537" s="5"/>
      <c r="GO537" s="5"/>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B537" s="5"/>
      <c r="KC537" s="5"/>
    </row>
    <row r="538" spans="1:456" ht="6" customHeight="1" x14ac:dyDescent="0.25">
      <c r="B538" s="5"/>
      <c r="C538" s="7"/>
      <c r="D538" s="7"/>
      <c r="F538" s="264"/>
      <c r="G538" s="264"/>
      <c r="H538" s="264"/>
      <c r="I538" s="264"/>
      <c r="J538" s="264"/>
      <c r="K538" s="264"/>
      <c r="L538" s="264"/>
      <c r="M538" s="264"/>
      <c r="N538" s="264"/>
      <c r="O538" s="264"/>
      <c r="P538" s="264"/>
      <c r="Q538" s="264"/>
      <c r="R538" s="229"/>
      <c r="S538" s="230" t="s">
        <v>120</v>
      </c>
      <c r="T538" s="231">
        <v>-2E-3</v>
      </c>
      <c r="U538" s="264"/>
      <c r="V538" s="264"/>
      <c r="W538" s="264"/>
      <c r="X538" s="264"/>
      <c r="Y538" s="264"/>
      <c r="Z538" s="264"/>
      <c r="AA538" s="19"/>
      <c r="AB538" s="264"/>
      <c r="AC538" s="264"/>
      <c r="AD538" s="264"/>
      <c r="AE538" s="264"/>
      <c r="AF538" s="264"/>
      <c r="AG538" s="271"/>
      <c r="AH538" s="264" t="s">
        <v>103</v>
      </c>
      <c r="AI538" s="264">
        <v>0.5</v>
      </c>
      <c r="AJ538" s="264"/>
      <c r="AK538" s="264"/>
      <c r="AL538" s="264"/>
      <c r="AM538" s="264"/>
      <c r="AN538" s="264" t="s">
        <v>6</v>
      </c>
      <c r="AO538" s="264" t="s">
        <v>188</v>
      </c>
      <c r="AP538" s="264"/>
      <c r="AQ538" s="264"/>
      <c r="AR538" s="264"/>
      <c r="AS538" s="297"/>
      <c r="AT538" s="297"/>
      <c r="AU538" s="297"/>
      <c r="AV538" s="297"/>
      <c r="AW538" s="299"/>
      <c r="AX538" s="299"/>
      <c r="AY538" s="19"/>
      <c r="AZ538" s="19"/>
      <c r="BA538" s="19"/>
      <c r="BB538" s="19"/>
      <c r="BC538" s="19"/>
      <c r="BD538" s="19"/>
      <c r="BE538" s="19"/>
      <c r="BF538" s="19"/>
      <c r="BG538" s="19"/>
      <c r="BH538" s="264"/>
      <c r="BI538" s="271" t="s">
        <v>6</v>
      </c>
      <c r="BJ538" s="272" t="s">
        <v>188</v>
      </c>
      <c r="BK538" s="264"/>
      <c r="BL538" s="19"/>
      <c r="BM538" s="430"/>
      <c r="BN538" s="264"/>
      <c r="BO538" s="264"/>
      <c r="BP538" s="430"/>
      <c r="BQ538" s="264"/>
      <c r="BR538" s="271"/>
      <c r="BS538" s="272"/>
      <c r="BT538" s="264"/>
      <c r="BU538" s="264"/>
      <c r="BV538" s="264"/>
      <c r="BW538" s="264"/>
      <c r="BX538" s="271"/>
      <c r="BY538" s="272"/>
      <c r="BZ538" s="264"/>
      <c r="CA538" s="264"/>
      <c r="CB538" s="353"/>
      <c r="CC538" s="264"/>
      <c r="CD538" s="271"/>
      <c r="CE538" s="272"/>
      <c r="CF538" s="23"/>
      <c r="CG538" s="23"/>
      <c r="CH538" s="386"/>
      <c r="CI538" s="23"/>
      <c r="CJ538" s="23"/>
      <c r="CK538" s="386"/>
      <c r="CL538" s="264"/>
      <c r="CM538" s="264"/>
      <c r="CN538" s="380"/>
      <c r="CO538" s="264"/>
      <c r="CP538" s="19"/>
      <c r="CQ538" s="430"/>
      <c r="CR538" s="23"/>
      <c r="CS538" s="336"/>
      <c r="CT538" s="337"/>
      <c r="CU538" s="264"/>
      <c r="CV538" s="271"/>
      <c r="CW538" s="272"/>
      <c r="CX538" s="23"/>
      <c r="CY538" s="336"/>
      <c r="CZ538" s="337"/>
      <c r="DA538" s="23"/>
      <c r="DB538" s="336"/>
      <c r="DC538" s="337"/>
      <c r="DD538" s="23"/>
      <c r="DE538" s="336"/>
      <c r="DF538" s="337"/>
      <c r="DG538" s="23"/>
      <c r="DH538" s="336"/>
      <c r="DI538" s="337"/>
      <c r="DJ538" s="264"/>
      <c r="DK538" s="264"/>
      <c r="DL538" s="264"/>
      <c r="DM538" s="264"/>
      <c r="DN538" s="271"/>
      <c r="DO538" s="272"/>
      <c r="DP538" s="23"/>
      <c r="DQ538" s="336"/>
      <c r="DR538" s="337"/>
      <c r="DS538" s="23"/>
      <c r="DT538" s="336"/>
      <c r="DU538" s="337"/>
      <c r="DV538" s="23"/>
      <c r="DW538" s="336"/>
      <c r="DX538" s="337"/>
      <c r="DY538" s="23"/>
      <c r="DZ538" s="336"/>
      <c r="EA538" s="337"/>
      <c r="EB538" s="23"/>
      <c r="EC538" s="336"/>
      <c r="ED538" s="337"/>
      <c r="EE538" s="23"/>
      <c r="EF538" s="336"/>
      <c r="EG538" s="337"/>
      <c r="EH538" s="264"/>
      <c r="EI538" s="264"/>
      <c r="EJ538" s="264"/>
      <c r="EK538" s="264"/>
      <c r="EL538" s="271"/>
      <c r="EM538" s="272"/>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L538" s="5"/>
      <c r="GM538" s="5"/>
      <c r="GN538" s="5"/>
      <c r="GO538" s="5"/>
      <c r="GP538" s="20"/>
      <c r="GQ538" s="20"/>
      <c r="GR538" s="20"/>
      <c r="GS538" s="20"/>
      <c r="GT538" s="20"/>
      <c r="GU538" s="20"/>
      <c r="GV538" s="20"/>
      <c r="GW538" s="20"/>
      <c r="GX538" s="20"/>
      <c r="GY538" s="20"/>
      <c r="GZ538" s="20"/>
      <c r="HA538" s="20"/>
      <c r="HB538" s="20"/>
      <c r="HC538" s="20"/>
      <c r="HD538" s="20"/>
      <c r="HE538" s="20"/>
      <c r="HF538" s="20"/>
      <c r="HG538" s="20"/>
      <c r="HH538" s="20"/>
      <c r="HI538" s="20"/>
      <c r="HJ538" s="20"/>
      <c r="HK538" s="20"/>
      <c r="HL538" s="20"/>
      <c r="HM538" s="20"/>
      <c r="HN538" s="20"/>
      <c r="HO538" s="20"/>
      <c r="HP538" s="20"/>
      <c r="HQ538" s="20"/>
      <c r="HR538" s="20"/>
      <c r="HS538" s="20"/>
      <c r="HT538" s="20"/>
      <c r="HU538" s="20"/>
      <c r="HV538" s="20"/>
      <c r="HW538" s="20"/>
      <c r="HX538" s="20"/>
      <c r="HY538" s="20"/>
      <c r="HZ538" s="20"/>
      <c r="IA538" s="20"/>
      <c r="IB538" s="20"/>
      <c r="IC538" s="20"/>
      <c r="ID538" s="20"/>
      <c r="IE538" s="20"/>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B538" s="5"/>
      <c r="KC538" s="5"/>
    </row>
    <row r="539" spans="1:456" ht="6" customHeight="1" x14ac:dyDescent="0.25">
      <c r="B539" s="5"/>
      <c r="C539" s="7"/>
      <c r="D539" s="7"/>
      <c r="F539" s="264"/>
      <c r="G539" s="264"/>
      <c r="H539" s="264"/>
      <c r="I539" s="264"/>
      <c r="J539" s="264"/>
      <c r="K539" s="264"/>
      <c r="L539" s="264"/>
      <c r="M539" s="264"/>
      <c r="N539" s="264"/>
      <c r="O539" s="264"/>
      <c r="P539" s="264"/>
      <c r="Q539" s="264"/>
      <c r="R539" s="229"/>
      <c r="S539" s="230" t="s">
        <v>121</v>
      </c>
      <c r="T539" s="231">
        <v>160</v>
      </c>
      <c r="U539" s="264"/>
      <c r="V539" s="264"/>
      <c r="W539" s="264"/>
      <c r="X539" s="264"/>
      <c r="Y539" s="264"/>
      <c r="Z539" s="264"/>
      <c r="AA539" s="19"/>
      <c r="AB539" s="264"/>
      <c r="AC539" s="264"/>
      <c r="AD539" s="264"/>
      <c r="AE539" s="264"/>
      <c r="AF539" s="264"/>
      <c r="AG539" s="271"/>
      <c r="AH539" s="264" t="s">
        <v>10</v>
      </c>
      <c r="AI539" s="264">
        <v>0.01</v>
      </c>
      <c r="AJ539" s="264"/>
      <c r="AK539" s="264"/>
      <c r="AL539" s="264"/>
      <c r="AM539" s="264"/>
      <c r="AN539" s="264" t="s">
        <v>30</v>
      </c>
      <c r="AO539" s="264">
        <v>0.3</v>
      </c>
      <c r="AP539" s="264"/>
      <c r="AQ539" s="264"/>
      <c r="AR539" s="264"/>
      <c r="AS539" s="297"/>
      <c r="AT539" s="297"/>
      <c r="AU539" s="297"/>
      <c r="AV539" s="297"/>
      <c r="AW539" s="299"/>
      <c r="AX539" s="299"/>
      <c r="AY539" s="19"/>
      <c r="AZ539" s="19"/>
      <c r="BA539" s="19"/>
      <c r="BB539" s="19"/>
      <c r="BC539" s="19"/>
      <c r="BD539" s="19"/>
      <c r="BE539" s="19"/>
      <c r="BF539" s="19"/>
      <c r="BG539" s="19"/>
      <c r="BH539" s="264"/>
      <c r="BI539" s="271" t="s">
        <v>30</v>
      </c>
      <c r="BJ539" s="272">
        <v>0.3</v>
      </c>
      <c r="BK539" s="264"/>
      <c r="BL539" s="19"/>
      <c r="BM539" s="430"/>
      <c r="BN539" s="264"/>
      <c r="BO539" s="264"/>
      <c r="BP539" s="430"/>
      <c r="BQ539" s="264"/>
      <c r="BR539" s="271"/>
      <c r="BS539" s="272"/>
      <c r="BT539" s="264"/>
      <c r="BU539" s="264"/>
      <c r="BV539" s="264"/>
      <c r="BW539" s="264"/>
      <c r="BX539" s="271"/>
      <c r="BY539" s="272"/>
      <c r="BZ539" s="264"/>
      <c r="CA539" s="264"/>
      <c r="CB539" s="353"/>
      <c r="CC539" s="264"/>
      <c r="CD539" s="271"/>
      <c r="CE539" s="272"/>
      <c r="CF539" s="23"/>
      <c r="CG539" s="23"/>
      <c r="CH539" s="386"/>
      <c r="CI539" s="23"/>
      <c r="CJ539" s="23"/>
      <c r="CK539" s="386"/>
      <c r="CL539" s="264"/>
      <c r="CM539" s="264"/>
      <c r="CN539" s="380"/>
      <c r="CO539" s="264"/>
      <c r="CP539" s="19"/>
      <c r="CQ539" s="430"/>
      <c r="CR539" s="23"/>
      <c r="CS539" s="336"/>
      <c r="CT539" s="337"/>
      <c r="CU539" s="264"/>
      <c r="CV539" s="271"/>
      <c r="CW539" s="272"/>
      <c r="CX539" s="23"/>
      <c r="CY539" s="336"/>
      <c r="CZ539" s="337"/>
      <c r="DA539" s="23"/>
      <c r="DB539" s="336"/>
      <c r="DC539" s="337"/>
      <c r="DD539" s="23"/>
      <c r="DE539" s="336"/>
      <c r="DF539" s="337"/>
      <c r="DG539" s="23"/>
      <c r="DH539" s="336"/>
      <c r="DI539" s="337"/>
      <c r="DJ539" s="264"/>
      <c r="DK539" s="264"/>
      <c r="DL539" s="264"/>
      <c r="DM539" s="264"/>
      <c r="DN539" s="271"/>
      <c r="DO539" s="272"/>
      <c r="DP539" s="23"/>
      <c r="DQ539" s="336"/>
      <c r="DR539" s="337"/>
      <c r="DS539" s="23"/>
      <c r="DT539" s="336"/>
      <c r="DU539" s="337"/>
      <c r="DV539" s="23"/>
      <c r="DW539" s="336"/>
      <c r="DX539" s="337"/>
      <c r="DY539" s="23"/>
      <c r="DZ539" s="336"/>
      <c r="EA539" s="337"/>
      <c r="EB539" s="23"/>
      <c r="EC539" s="336"/>
      <c r="ED539" s="337"/>
      <c r="EE539" s="23"/>
      <c r="EF539" s="336"/>
      <c r="EG539" s="337"/>
      <c r="EH539" s="264"/>
      <c r="EI539" s="264"/>
      <c r="EJ539" s="264"/>
      <c r="EK539" s="264"/>
      <c r="EL539" s="271"/>
      <c r="EM539" s="272"/>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L539" s="5"/>
      <c r="GM539" s="5"/>
      <c r="GN539" s="5"/>
      <c r="GO539" s="5"/>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B539" s="5"/>
      <c r="KC539" s="5"/>
    </row>
    <row r="540" spans="1:456" ht="6" customHeight="1" x14ac:dyDescent="0.25">
      <c r="B540" s="5"/>
      <c r="C540" s="7"/>
      <c r="D540" s="7"/>
      <c r="F540" s="264"/>
      <c r="G540" s="264"/>
      <c r="H540" s="264"/>
      <c r="I540" s="264"/>
      <c r="J540" s="264"/>
      <c r="K540" s="264"/>
      <c r="L540" s="264"/>
      <c r="M540" s="264"/>
      <c r="N540" s="264"/>
      <c r="O540" s="264"/>
      <c r="P540" s="264"/>
      <c r="Q540" s="264"/>
      <c r="R540" s="229"/>
      <c r="S540" s="230" t="s">
        <v>122</v>
      </c>
      <c r="T540" s="231">
        <v>840</v>
      </c>
      <c r="U540" s="264"/>
      <c r="V540" s="264"/>
      <c r="W540" s="264"/>
      <c r="X540" s="264"/>
      <c r="Y540" s="264"/>
      <c r="Z540" s="264"/>
      <c r="AA540" s="19"/>
      <c r="AB540" s="264"/>
      <c r="AC540" s="264"/>
      <c r="AD540" s="264"/>
      <c r="AE540" s="264"/>
      <c r="AF540" s="264"/>
      <c r="AG540" s="271"/>
      <c r="AH540" s="264" t="s">
        <v>169</v>
      </c>
      <c r="AI540" s="264">
        <v>0.01</v>
      </c>
      <c r="AJ540" s="264"/>
      <c r="AK540" s="264"/>
      <c r="AL540" s="264"/>
      <c r="AM540" s="264"/>
      <c r="AN540" s="264" t="s">
        <v>103</v>
      </c>
      <c r="AO540" s="264">
        <v>10</v>
      </c>
      <c r="AP540" s="264"/>
      <c r="AQ540" s="264"/>
      <c r="AR540" s="264"/>
      <c r="AS540" s="297"/>
      <c r="AT540" s="297"/>
      <c r="AU540" s="297"/>
      <c r="AV540" s="297"/>
      <c r="AW540" s="299"/>
      <c r="AX540" s="299"/>
      <c r="AY540" s="19"/>
      <c r="AZ540" s="19"/>
      <c r="BA540" s="19"/>
      <c r="BB540" s="19"/>
      <c r="BC540" s="19"/>
      <c r="BD540" s="19"/>
      <c r="BE540" s="19"/>
      <c r="BF540" s="19"/>
      <c r="BG540" s="19"/>
      <c r="BH540" s="264"/>
      <c r="BI540" s="271" t="s">
        <v>103</v>
      </c>
      <c r="BJ540" s="272">
        <v>10</v>
      </c>
      <c r="BK540" s="264"/>
      <c r="BL540" s="19"/>
      <c r="BM540" s="430"/>
      <c r="BN540" s="264"/>
      <c r="BO540" s="264"/>
      <c r="BP540" s="430"/>
      <c r="BQ540" s="264"/>
      <c r="BR540" s="271"/>
      <c r="BS540" s="272"/>
      <c r="BT540" s="264"/>
      <c r="BU540" s="264"/>
      <c r="BV540" s="264"/>
      <c r="BW540" s="264"/>
      <c r="BX540" s="271"/>
      <c r="BY540" s="272"/>
      <c r="BZ540" s="264"/>
      <c r="CA540" s="264"/>
      <c r="CB540" s="353"/>
      <c r="CC540" s="264"/>
      <c r="CD540" s="271"/>
      <c r="CE540" s="272"/>
      <c r="CF540" s="23"/>
      <c r="CG540" s="23"/>
      <c r="CH540" s="386"/>
      <c r="CI540" s="23"/>
      <c r="CJ540" s="23"/>
      <c r="CK540" s="386"/>
      <c r="CL540" s="264"/>
      <c r="CM540" s="264"/>
      <c r="CN540" s="380"/>
      <c r="CO540" s="264"/>
      <c r="CP540" s="19"/>
      <c r="CQ540" s="430"/>
      <c r="CR540" s="23"/>
      <c r="CS540" s="336"/>
      <c r="CT540" s="337"/>
      <c r="CU540" s="264"/>
      <c r="CV540" s="271"/>
      <c r="CW540" s="272"/>
      <c r="CX540" s="23"/>
      <c r="CY540" s="336"/>
      <c r="CZ540" s="337"/>
      <c r="DA540" s="23"/>
      <c r="DB540" s="336"/>
      <c r="DC540" s="337"/>
      <c r="DD540" s="23"/>
      <c r="DE540" s="336"/>
      <c r="DF540" s="337"/>
      <c r="DG540" s="23"/>
      <c r="DH540" s="336"/>
      <c r="DI540" s="337"/>
      <c r="DJ540" s="264"/>
      <c r="DK540" s="264"/>
      <c r="DL540" s="264"/>
      <c r="DM540" s="264"/>
      <c r="DN540" s="271"/>
      <c r="DO540" s="272"/>
      <c r="DP540" s="23"/>
      <c r="DQ540" s="336"/>
      <c r="DR540" s="337"/>
      <c r="DS540" s="23"/>
      <c r="DT540" s="336"/>
      <c r="DU540" s="337"/>
      <c r="DV540" s="23"/>
      <c r="DW540" s="336"/>
      <c r="DX540" s="337"/>
      <c r="DY540" s="23"/>
      <c r="DZ540" s="336"/>
      <c r="EA540" s="337"/>
      <c r="EB540" s="23"/>
      <c r="EC540" s="336"/>
      <c r="ED540" s="337"/>
      <c r="EE540" s="23"/>
      <c r="EF540" s="336"/>
      <c r="EG540" s="337"/>
      <c r="EH540" s="264"/>
      <c r="EI540" s="264"/>
      <c r="EJ540" s="264"/>
      <c r="EK540" s="264"/>
      <c r="EL540" s="271"/>
      <c r="EM540" s="272"/>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L540" s="5"/>
      <c r="GM540" s="5"/>
      <c r="GN540" s="5"/>
      <c r="GO540" s="5"/>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20"/>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B540" s="5"/>
      <c r="KC540" s="5"/>
    </row>
    <row r="541" spans="1:456" ht="6" customHeight="1" x14ac:dyDescent="0.25">
      <c r="C541" s="7"/>
      <c r="D541" s="7"/>
      <c r="G541" s="66"/>
      <c r="H541" s="66"/>
      <c r="J541" s="66"/>
      <c r="K541" s="66"/>
      <c r="M541" s="66"/>
      <c r="N541" s="66"/>
      <c r="P541" s="66"/>
      <c r="Q541" s="66"/>
      <c r="R541" s="229"/>
      <c r="S541" s="230" t="s">
        <v>610</v>
      </c>
      <c r="T541" s="231">
        <v>8</v>
      </c>
      <c r="AA541" s="19"/>
      <c r="AB541" s="66"/>
      <c r="AC541" s="66"/>
      <c r="AD541" s="66"/>
      <c r="AE541" s="66"/>
      <c r="AF541" s="66"/>
      <c r="AG541" s="271"/>
      <c r="AH541" s="66" t="s">
        <v>43</v>
      </c>
      <c r="AI541" s="66">
        <v>1.1577600000000001E-4</v>
      </c>
      <c r="AJ541" s="66"/>
      <c r="AK541" s="66"/>
      <c r="AL541" s="66"/>
      <c r="AM541" s="66"/>
      <c r="AN541" s="66" t="s">
        <v>10</v>
      </c>
      <c r="AO541" s="66">
        <v>0.2</v>
      </c>
      <c r="AP541" s="66"/>
      <c r="AQ541" s="66"/>
      <c r="AR541" s="66"/>
      <c r="AS541" s="297"/>
      <c r="AT541" s="297"/>
      <c r="AU541" s="297"/>
      <c r="AV541" s="297"/>
      <c r="AW541" s="299"/>
      <c r="AX541" s="299"/>
      <c r="AY541" s="19"/>
      <c r="AZ541" s="19"/>
      <c r="BA541" s="19"/>
      <c r="BB541" s="19"/>
      <c r="BC541" s="19"/>
      <c r="BD541" s="19"/>
      <c r="BE541" s="19"/>
      <c r="BF541" s="19"/>
      <c r="BG541" s="19"/>
      <c r="BH541" s="66"/>
      <c r="BI541" s="271" t="s">
        <v>10</v>
      </c>
      <c r="BJ541" s="272">
        <v>0.2</v>
      </c>
      <c r="BK541" s="66"/>
      <c r="BL541" s="19"/>
      <c r="BM541" s="430"/>
      <c r="BN541" s="66"/>
      <c r="BO541" s="264"/>
      <c r="BP541" s="430"/>
      <c r="BQ541" s="66"/>
      <c r="BR541" s="271"/>
      <c r="BS541" s="272"/>
      <c r="BT541" s="66"/>
      <c r="BU541" s="264"/>
      <c r="BV541" s="264"/>
      <c r="BW541" s="66"/>
      <c r="BX541" s="271"/>
      <c r="BY541" s="272"/>
      <c r="BZ541" s="66"/>
      <c r="CA541" s="264"/>
      <c r="CB541" s="353"/>
      <c r="CC541" s="66"/>
      <c r="CD541" s="271"/>
      <c r="CE541" s="272"/>
      <c r="CF541" s="8"/>
      <c r="CG541" s="23"/>
      <c r="CH541" s="386"/>
      <c r="CI541" s="23"/>
      <c r="CJ541" s="23"/>
      <c r="CK541" s="386"/>
      <c r="CL541" s="66"/>
      <c r="CM541" s="264"/>
      <c r="CN541" s="380"/>
      <c r="CO541" s="66"/>
      <c r="CP541" s="19"/>
      <c r="CQ541" s="430"/>
      <c r="CR541" s="8"/>
      <c r="CS541" s="336"/>
      <c r="CT541" s="337"/>
      <c r="CU541" s="66"/>
      <c r="CV541" s="271"/>
      <c r="CW541" s="272"/>
      <c r="CX541" s="8"/>
      <c r="CY541" s="336"/>
      <c r="CZ541" s="337"/>
      <c r="DA541" s="8"/>
      <c r="DB541" s="336"/>
      <c r="DC541" s="337"/>
      <c r="DD541" s="8"/>
      <c r="DE541" s="336"/>
      <c r="DF541" s="337"/>
      <c r="DG541" s="8"/>
      <c r="DH541" s="336"/>
      <c r="DI541" s="337"/>
      <c r="DJ541" s="66"/>
      <c r="DK541" s="264"/>
      <c r="DL541" s="264"/>
      <c r="DM541" s="66"/>
      <c r="DN541" s="271"/>
      <c r="DO541" s="272"/>
      <c r="DP541" s="8"/>
      <c r="DQ541" s="336"/>
      <c r="DR541" s="337"/>
      <c r="DS541" s="8"/>
      <c r="DT541" s="336"/>
      <c r="DU541" s="337"/>
      <c r="DV541" s="8"/>
      <c r="DW541" s="336"/>
      <c r="DX541" s="337"/>
      <c r="DY541" s="8"/>
      <c r="DZ541" s="336"/>
      <c r="EA541" s="337"/>
      <c r="EB541" s="8"/>
      <c r="EC541" s="336"/>
      <c r="ED541" s="337"/>
      <c r="EE541" s="8"/>
      <c r="EF541" s="336"/>
      <c r="EG541" s="337"/>
      <c r="EH541" s="66"/>
      <c r="EI541" s="264"/>
      <c r="EJ541" s="264"/>
      <c r="EK541" s="66"/>
      <c r="EL541" s="271"/>
      <c r="EM541" s="272"/>
      <c r="GL541" s="8"/>
      <c r="GM541" s="8"/>
      <c r="GN541" s="8"/>
    </row>
    <row r="542" spans="1:456" ht="6" customHeight="1" x14ac:dyDescent="0.25">
      <c r="C542" s="7"/>
      <c r="D542" s="7"/>
      <c r="G542" s="66"/>
      <c r="H542" s="66"/>
      <c r="J542" s="66"/>
      <c r="K542" s="66"/>
      <c r="M542" s="66"/>
      <c r="N542" s="66"/>
      <c r="P542" s="66"/>
      <c r="Q542" s="66"/>
      <c r="R542" s="229"/>
      <c r="S542" s="230" t="s">
        <v>3</v>
      </c>
      <c r="T542" s="231">
        <v>1</v>
      </c>
      <c r="AA542" s="19"/>
      <c r="AB542" s="66"/>
      <c r="AC542" s="66"/>
      <c r="AD542" s="66"/>
      <c r="AE542" s="66"/>
      <c r="AF542" s="66"/>
      <c r="AG542" s="271"/>
      <c r="AH542" s="66" t="s">
        <v>172</v>
      </c>
      <c r="AI542" s="66">
        <v>2.7397260273972606E-4</v>
      </c>
      <c r="AJ542" s="66"/>
      <c r="AK542" s="66"/>
      <c r="AL542" s="66"/>
      <c r="AM542" s="66"/>
      <c r="AN542" s="66" t="s">
        <v>169</v>
      </c>
      <c r="AO542" s="66">
        <v>0.2</v>
      </c>
      <c r="AP542" s="66"/>
      <c r="AQ542" s="66"/>
      <c r="AR542" s="66"/>
      <c r="AS542" s="297"/>
      <c r="AT542" s="297"/>
      <c r="AU542" s="297"/>
      <c r="AV542" s="297"/>
      <c r="AW542" s="299"/>
      <c r="AX542" s="299"/>
      <c r="AY542" s="19"/>
      <c r="AZ542" s="19"/>
      <c r="BA542" s="19"/>
      <c r="BB542" s="19"/>
      <c r="BC542" s="19"/>
      <c r="BD542" s="19"/>
      <c r="BE542" s="19"/>
      <c r="BF542" s="19"/>
      <c r="BG542" s="19"/>
      <c r="BH542" s="66"/>
      <c r="BI542" s="271" t="s">
        <v>169</v>
      </c>
      <c r="BJ542" s="272">
        <v>0.2</v>
      </c>
      <c r="BK542" s="66"/>
      <c r="BL542" s="19"/>
      <c r="BM542" s="430"/>
      <c r="BN542" s="66"/>
      <c r="BO542" s="264"/>
      <c r="BP542" s="430"/>
      <c r="BQ542" s="66"/>
      <c r="BR542" s="271"/>
      <c r="BS542" s="272"/>
      <c r="BT542" s="66"/>
      <c r="BU542" s="264"/>
      <c r="BV542" s="264"/>
      <c r="BW542" s="66"/>
      <c r="BX542" s="271"/>
      <c r="BY542" s="272"/>
      <c r="BZ542" s="66"/>
      <c r="CA542" s="264"/>
      <c r="CB542" s="353"/>
      <c r="CC542" s="66"/>
      <c r="CD542" s="271"/>
      <c r="CE542" s="272"/>
      <c r="CF542" s="8"/>
      <c r="CG542" s="23"/>
      <c r="CH542" s="386"/>
      <c r="CI542" s="23"/>
      <c r="CJ542" s="23"/>
      <c r="CK542" s="386"/>
      <c r="CL542" s="66"/>
      <c r="CM542" s="264"/>
      <c r="CN542" s="380"/>
      <c r="CO542" s="66"/>
      <c r="CP542" s="19"/>
      <c r="CQ542" s="430"/>
      <c r="CR542" s="8"/>
      <c r="CS542" s="336"/>
      <c r="CT542" s="337"/>
      <c r="CU542" s="66"/>
      <c r="CV542" s="271"/>
      <c r="CW542" s="272"/>
      <c r="CX542" s="8"/>
      <c r="CY542" s="336"/>
      <c r="CZ542" s="337"/>
      <c r="DA542" s="8"/>
      <c r="DB542" s="336"/>
      <c r="DC542" s="337"/>
      <c r="DD542" s="8"/>
      <c r="DE542" s="336"/>
      <c r="DF542" s="337"/>
      <c r="DG542" s="8"/>
      <c r="DH542" s="336"/>
      <c r="DI542" s="337"/>
      <c r="DJ542" s="66"/>
      <c r="DK542" s="264"/>
      <c r="DL542" s="264"/>
      <c r="DM542" s="66"/>
      <c r="DN542" s="271"/>
      <c r="DO542" s="272"/>
      <c r="DP542" s="8"/>
      <c r="DQ542" s="336"/>
      <c r="DR542" s="337"/>
      <c r="DS542" s="8"/>
      <c r="DT542" s="336"/>
      <c r="DU542" s="337"/>
      <c r="DV542" s="8"/>
      <c r="DW542" s="336"/>
      <c r="DX542" s="337"/>
      <c r="DY542" s="8"/>
      <c r="DZ542" s="336"/>
      <c r="EA542" s="337"/>
      <c r="EB542" s="8"/>
      <c r="EC542" s="336"/>
      <c r="ED542" s="337"/>
      <c r="EE542" s="8"/>
      <c r="EF542" s="336"/>
      <c r="EG542" s="337"/>
      <c r="EH542" s="66"/>
      <c r="EI542" s="264"/>
      <c r="EJ542" s="264"/>
      <c r="EK542" s="66"/>
      <c r="EL542" s="271"/>
      <c r="EM542" s="272"/>
      <c r="GL542" s="8"/>
      <c r="GM542" s="8"/>
      <c r="GN542" s="8"/>
    </row>
    <row r="543" spans="1:456" ht="6" customHeight="1" x14ac:dyDescent="0.25">
      <c r="C543" s="7"/>
      <c r="D543" s="7"/>
      <c r="G543" s="66"/>
      <c r="H543" s="66"/>
      <c r="J543" s="66"/>
      <c r="K543" s="66"/>
      <c r="M543" s="66"/>
      <c r="N543" s="66"/>
      <c r="P543" s="66"/>
      <c r="Q543" s="66"/>
      <c r="R543" s="229"/>
      <c r="S543" s="230"/>
      <c r="T543" s="231"/>
      <c r="AA543" s="19"/>
      <c r="AB543" s="66"/>
      <c r="AC543" s="66"/>
      <c r="AD543" s="66"/>
      <c r="AE543" s="66"/>
      <c r="AF543" s="66"/>
      <c r="AG543" s="271"/>
      <c r="AH543" s="66" t="s">
        <v>132</v>
      </c>
      <c r="AI543" s="66">
        <v>1</v>
      </c>
      <c r="AJ543" s="66"/>
      <c r="AK543" s="66"/>
      <c r="AL543" s="66"/>
      <c r="AM543" s="66"/>
      <c r="AN543" s="66" t="s">
        <v>172</v>
      </c>
      <c r="AO543" s="66">
        <v>1.14E-3</v>
      </c>
      <c r="AP543" s="66"/>
      <c r="AQ543" s="66"/>
      <c r="AR543" s="66"/>
      <c r="AS543" s="297"/>
      <c r="AT543" s="297"/>
      <c r="AU543" s="297"/>
      <c r="AV543" s="297"/>
      <c r="AW543" s="299"/>
      <c r="AX543" s="299"/>
      <c r="AY543" s="19"/>
      <c r="AZ543" s="19"/>
      <c r="BA543" s="19"/>
      <c r="BB543" s="19"/>
      <c r="BC543" s="19"/>
      <c r="BD543" s="19"/>
      <c r="BE543" s="19"/>
      <c r="BF543" s="19"/>
      <c r="BG543" s="19"/>
      <c r="BH543" s="66"/>
      <c r="BI543" s="271" t="s">
        <v>172</v>
      </c>
      <c r="BJ543" s="272">
        <v>1.14E-3</v>
      </c>
      <c r="BK543" s="66"/>
      <c r="BL543" s="19"/>
      <c r="BM543" s="430"/>
      <c r="BN543" s="66"/>
      <c r="BO543" s="264"/>
      <c r="BP543" s="430"/>
      <c r="BQ543" s="66"/>
      <c r="BR543" s="271"/>
      <c r="BS543" s="272"/>
      <c r="BT543" s="66"/>
      <c r="BU543" s="264"/>
      <c r="BV543" s="264"/>
      <c r="BW543" s="66"/>
      <c r="BX543" s="271"/>
      <c r="BY543" s="272"/>
      <c r="BZ543" s="66"/>
      <c r="CA543" s="264"/>
      <c r="CB543" s="353"/>
      <c r="CC543" s="66"/>
      <c r="CD543" s="271"/>
      <c r="CE543" s="272"/>
      <c r="CF543" s="8"/>
      <c r="CG543" s="23"/>
      <c r="CH543" s="386"/>
      <c r="CI543" s="23"/>
      <c r="CJ543" s="23"/>
      <c r="CK543" s="386"/>
      <c r="CL543" s="66"/>
      <c r="CM543" s="264"/>
      <c r="CN543" s="380"/>
      <c r="CO543" s="66"/>
      <c r="CP543" s="19"/>
      <c r="CQ543" s="430"/>
      <c r="CR543" s="8"/>
      <c r="CS543" s="336"/>
      <c r="CT543" s="337"/>
      <c r="CU543" s="66"/>
      <c r="CV543" s="271"/>
      <c r="CW543" s="272"/>
      <c r="CX543" s="8"/>
      <c r="CY543" s="336"/>
      <c r="CZ543" s="337"/>
      <c r="DA543" s="8"/>
      <c r="DB543" s="336"/>
      <c r="DC543" s="337"/>
      <c r="DD543" s="8"/>
      <c r="DE543" s="336"/>
      <c r="DF543" s="337"/>
      <c r="DG543" s="8"/>
      <c r="DH543" s="336"/>
      <c r="DI543" s="337"/>
      <c r="DJ543" s="66"/>
      <c r="DK543" s="264"/>
      <c r="DL543" s="264"/>
      <c r="DM543" s="66"/>
      <c r="DN543" s="271"/>
      <c r="DO543" s="272"/>
      <c r="DP543" s="8"/>
      <c r="DQ543" s="336"/>
      <c r="DR543" s="337"/>
      <c r="DS543" s="8"/>
      <c r="DT543" s="336"/>
      <c r="DU543" s="337"/>
      <c r="DV543" s="8"/>
      <c r="DW543" s="336"/>
      <c r="DX543" s="337"/>
      <c r="DY543" s="8"/>
      <c r="DZ543" s="336"/>
      <c r="EA543" s="337"/>
      <c r="EB543" s="8"/>
      <c r="EC543" s="336"/>
      <c r="ED543" s="337"/>
      <c r="EE543" s="8"/>
      <c r="EF543" s="336"/>
      <c r="EG543" s="337"/>
      <c r="EH543" s="66"/>
      <c r="EI543" s="264"/>
      <c r="EJ543" s="264"/>
      <c r="EK543" s="66"/>
      <c r="EL543" s="271"/>
      <c r="EM543" s="272"/>
      <c r="GL543" s="8"/>
      <c r="GM543" s="8"/>
      <c r="GN543" s="8"/>
    </row>
    <row r="544" spans="1:456" ht="6" customHeight="1" x14ac:dyDescent="0.25">
      <c r="C544" s="7"/>
      <c r="D544" s="7"/>
      <c r="G544" s="66"/>
      <c r="H544" s="66"/>
      <c r="J544" s="66"/>
      <c r="K544" s="66"/>
      <c r="M544" s="66"/>
      <c r="N544" s="66"/>
      <c r="P544" s="66"/>
      <c r="Q544" s="66"/>
      <c r="R544" s="229"/>
      <c r="S544" s="230"/>
      <c r="T544" s="231"/>
      <c r="AA544" s="19"/>
      <c r="AB544" s="66"/>
      <c r="AC544" s="66"/>
      <c r="AD544" s="66"/>
      <c r="AE544" s="66"/>
      <c r="AF544" s="66"/>
      <c r="AG544" s="271"/>
      <c r="AH544" s="66" t="s">
        <v>149</v>
      </c>
      <c r="AI544" s="66" t="s">
        <v>215</v>
      </c>
      <c r="AJ544" s="66"/>
      <c r="AK544" s="66"/>
      <c r="AL544" s="66"/>
      <c r="AM544" s="66"/>
      <c r="AN544" s="66" t="s">
        <v>132</v>
      </c>
      <c r="AO544" s="66" t="s">
        <v>0</v>
      </c>
      <c r="AP544" s="66"/>
      <c r="AQ544" s="66"/>
      <c r="AR544" s="66"/>
      <c r="AS544" s="297"/>
      <c r="AT544" s="297"/>
      <c r="AU544" s="297"/>
      <c r="AV544" s="297"/>
      <c r="AW544" s="299"/>
      <c r="AX544" s="299"/>
      <c r="AY544" s="19"/>
      <c r="AZ544" s="19"/>
      <c r="BA544" s="19"/>
      <c r="BB544" s="19"/>
      <c r="BC544" s="19"/>
      <c r="BD544" s="19"/>
      <c r="BE544" s="19"/>
      <c r="BF544" s="19"/>
      <c r="BG544" s="19"/>
      <c r="BH544" s="66"/>
      <c r="BI544" s="271" t="s">
        <v>132</v>
      </c>
      <c r="BJ544" s="272" t="s">
        <v>0</v>
      </c>
      <c r="BK544" s="66"/>
      <c r="BL544" s="19"/>
      <c r="BM544" s="430"/>
      <c r="BN544" s="66"/>
      <c r="BO544" s="264"/>
      <c r="BP544" s="430"/>
      <c r="BQ544" s="66"/>
      <c r="BR544" s="271"/>
      <c r="BS544" s="272"/>
      <c r="BT544" s="66"/>
      <c r="BU544" s="264"/>
      <c r="BV544" s="264"/>
      <c r="BW544" s="66"/>
      <c r="BX544" s="271"/>
      <c r="BY544" s="272"/>
      <c r="BZ544" s="66"/>
      <c r="CA544" s="264"/>
      <c r="CB544" s="353"/>
      <c r="CC544" s="66"/>
      <c r="CD544" s="271"/>
      <c r="CE544" s="272"/>
      <c r="CF544" s="8"/>
      <c r="CG544" s="23"/>
      <c r="CH544" s="386"/>
      <c r="CI544" s="23"/>
      <c r="CJ544" s="23"/>
      <c r="CK544" s="386"/>
      <c r="CL544" s="66"/>
      <c r="CM544" s="264"/>
      <c r="CN544" s="380"/>
      <c r="CO544" s="66"/>
      <c r="CP544" s="19"/>
      <c r="CQ544" s="430"/>
      <c r="CR544" s="8"/>
      <c r="CS544" s="336"/>
      <c r="CT544" s="337"/>
      <c r="CU544" s="66"/>
      <c r="CV544" s="271"/>
      <c r="CW544" s="272"/>
      <c r="CX544" s="8"/>
      <c r="CY544" s="336"/>
      <c r="CZ544" s="337"/>
      <c r="DA544" s="8"/>
      <c r="DB544" s="336"/>
      <c r="DC544" s="337"/>
      <c r="DD544" s="8"/>
      <c r="DE544" s="336"/>
      <c r="DF544" s="337"/>
      <c r="DG544" s="8"/>
      <c r="DH544" s="336"/>
      <c r="DI544" s="337"/>
      <c r="DJ544" s="66"/>
      <c r="DK544" s="264"/>
      <c r="DL544" s="264"/>
      <c r="DM544" s="66"/>
      <c r="DN544" s="271"/>
      <c r="DO544" s="272"/>
      <c r="DP544" s="8"/>
      <c r="DQ544" s="336"/>
      <c r="DR544" s="337"/>
      <c r="DS544" s="8"/>
      <c r="DT544" s="336"/>
      <c r="DU544" s="337"/>
      <c r="DV544" s="8"/>
      <c r="DW544" s="336"/>
      <c r="DX544" s="337"/>
      <c r="DY544" s="8"/>
      <c r="DZ544" s="336"/>
      <c r="EA544" s="337"/>
      <c r="EB544" s="8"/>
      <c r="EC544" s="336"/>
      <c r="ED544" s="337"/>
      <c r="EE544" s="8"/>
      <c r="EF544" s="336"/>
      <c r="EG544" s="337"/>
      <c r="EH544" s="66"/>
      <c r="EI544" s="264"/>
      <c r="EJ544" s="264"/>
      <c r="EK544" s="66"/>
      <c r="EL544" s="271"/>
      <c r="EM544" s="272"/>
      <c r="GL544" s="8"/>
      <c r="GM544" s="8"/>
      <c r="GN544" s="8"/>
    </row>
    <row r="545" spans="3:196" ht="6" customHeight="1" x14ac:dyDescent="0.25">
      <c r="C545" s="7"/>
      <c r="D545" s="7"/>
      <c r="G545" s="66"/>
      <c r="H545" s="66"/>
      <c r="J545" s="66"/>
      <c r="K545" s="66"/>
      <c r="M545" s="66"/>
      <c r="N545" s="66"/>
      <c r="P545" s="66"/>
      <c r="Q545" s="66"/>
      <c r="R545" s="229"/>
      <c r="S545" s="230"/>
      <c r="T545" s="231"/>
      <c r="AA545" s="19"/>
      <c r="AB545" s="66"/>
      <c r="AC545" s="66"/>
      <c r="AD545" s="66"/>
      <c r="AE545" s="66"/>
      <c r="AF545" s="66"/>
      <c r="AG545" s="271" t="s">
        <v>11</v>
      </c>
      <c r="AH545" s="66" t="s">
        <v>173</v>
      </c>
      <c r="AI545" s="66">
        <v>0.43200000000000005</v>
      </c>
      <c r="AJ545" s="66"/>
      <c r="AK545" s="66"/>
      <c r="AL545" s="66"/>
      <c r="AM545" s="66"/>
      <c r="AN545" s="66" t="s">
        <v>149</v>
      </c>
      <c r="AO545" s="66" t="s">
        <v>0</v>
      </c>
      <c r="AP545" s="66"/>
      <c r="AQ545" s="66"/>
      <c r="AR545" s="66"/>
      <c r="AS545" s="297"/>
      <c r="AT545" s="297"/>
      <c r="AU545" s="297"/>
      <c r="AV545" s="297"/>
      <c r="AW545" s="299"/>
      <c r="AX545" s="299"/>
      <c r="AY545" s="19"/>
      <c r="AZ545" s="19"/>
      <c r="BA545" s="19"/>
      <c r="BB545" s="19"/>
      <c r="BC545" s="19"/>
      <c r="BD545" s="19"/>
      <c r="BE545" s="19"/>
      <c r="BF545" s="19"/>
      <c r="BG545" s="19"/>
      <c r="BH545" s="66"/>
      <c r="BI545" s="271" t="s">
        <v>149</v>
      </c>
      <c r="BJ545" s="272" t="s">
        <v>0</v>
      </c>
      <c r="BK545" s="66"/>
      <c r="BL545" s="19"/>
      <c r="BM545" s="430"/>
      <c r="BN545" s="66"/>
      <c r="BO545" s="264"/>
      <c r="BP545" s="430"/>
      <c r="BQ545" s="66"/>
      <c r="BR545" s="271"/>
      <c r="BS545" s="272"/>
      <c r="BT545" s="66"/>
      <c r="BU545" s="264"/>
      <c r="BV545" s="264"/>
      <c r="BW545" s="66"/>
      <c r="BX545" s="271"/>
      <c r="BY545" s="272"/>
      <c r="BZ545" s="66"/>
      <c r="CA545" s="264"/>
      <c r="CB545" s="353"/>
      <c r="CC545" s="66"/>
      <c r="CD545" s="271"/>
      <c r="CE545" s="272"/>
      <c r="CF545" s="8"/>
      <c r="CG545" s="23"/>
      <c r="CH545" s="386"/>
      <c r="CI545" s="23"/>
      <c r="CJ545" s="23"/>
      <c r="CK545" s="386"/>
      <c r="CL545" s="66"/>
      <c r="CM545" s="264"/>
      <c r="CN545" s="380"/>
      <c r="CO545" s="66"/>
      <c r="CP545" s="19"/>
      <c r="CQ545" s="430"/>
      <c r="CR545" s="8"/>
      <c r="CS545" s="336"/>
      <c r="CT545" s="337"/>
      <c r="CU545" s="66"/>
      <c r="CV545" s="271"/>
      <c r="CW545" s="272"/>
      <c r="CX545" s="8"/>
      <c r="CY545" s="336"/>
      <c r="CZ545" s="337"/>
      <c r="DA545" s="8"/>
      <c r="DB545" s="336"/>
      <c r="DC545" s="337"/>
      <c r="DD545" s="8"/>
      <c r="DE545" s="336"/>
      <c r="DF545" s="337"/>
      <c r="DG545" s="8"/>
      <c r="DH545" s="336"/>
      <c r="DI545" s="337"/>
      <c r="DJ545" s="66"/>
      <c r="DK545" s="264"/>
      <c r="DL545" s="264"/>
      <c r="DM545" s="66"/>
      <c r="DN545" s="271"/>
      <c r="DO545" s="272"/>
      <c r="DP545" s="8"/>
      <c r="DQ545" s="336"/>
      <c r="DR545" s="337"/>
      <c r="DS545" s="8"/>
      <c r="DT545" s="336"/>
      <c r="DU545" s="337"/>
      <c r="DV545" s="8"/>
      <c r="DW545" s="336"/>
      <c r="DX545" s="337"/>
      <c r="DY545" s="8"/>
      <c r="DZ545" s="336"/>
      <c r="EA545" s="337"/>
      <c r="EB545" s="8"/>
      <c r="EC545" s="336"/>
      <c r="ED545" s="337"/>
      <c r="EE545" s="8"/>
      <c r="EF545" s="336"/>
      <c r="EG545" s="337"/>
      <c r="EH545" s="66"/>
      <c r="EI545" s="264"/>
      <c r="EJ545" s="264"/>
      <c r="EK545" s="66"/>
      <c r="EL545" s="271"/>
      <c r="EM545" s="272"/>
      <c r="GL545" s="8"/>
      <c r="GM545" s="8"/>
      <c r="GN545" s="8"/>
    </row>
    <row r="546" spans="3:196" ht="6" customHeight="1" x14ac:dyDescent="0.25">
      <c r="C546" s="7"/>
      <c r="D546" s="7"/>
      <c r="G546" s="66"/>
      <c r="H546" s="66"/>
      <c r="J546" s="66"/>
      <c r="K546" s="66"/>
      <c r="M546" s="66"/>
      <c r="N546" s="66"/>
      <c r="P546" s="66"/>
      <c r="Q546" s="66"/>
      <c r="R546" s="229"/>
      <c r="S546" s="230"/>
      <c r="T546" s="231"/>
      <c r="AA546" s="19"/>
      <c r="AB546" s="66"/>
      <c r="AC546" s="66"/>
      <c r="AD546" s="66"/>
      <c r="AE546" s="66"/>
      <c r="AF546" s="66"/>
      <c r="AG546" s="271" t="s">
        <v>63</v>
      </c>
      <c r="AH546" s="66" t="s">
        <v>174</v>
      </c>
      <c r="AI546" s="66">
        <v>8.64</v>
      </c>
      <c r="AJ546" s="66"/>
      <c r="AK546" s="66"/>
      <c r="AL546" s="66"/>
      <c r="AM546" s="66"/>
      <c r="AN546" s="66" t="s">
        <v>131</v>
      </c>
      <c r="AO546" s="66" t="s">
        <v>189</v>
      </c>
      <c r="AP546" s="66"/>
      <c r="AQ546" s="66"/>
      <c r="AR546" s="66"/>
      <c r="AS546" s="297"/>
      <c r="AT546" s="297"/>
      <c r="AU546" s="297"/>
      <c r="AV546" s="297"/>
      <c r="AW546" s="299"/>
      <c r="AX546" s="299"/>
      <c r="AY546" s="19"/>
      <c r="AZ546" s="19"/>
      <c r="BA546" s="19"/>
      <c r="BB546" s="19"/>
      <c r="BC546" s="19"/>
      <c r="BD546" s="19"/>
      <c r="BE546" s="19"/>
      <c r="BF546" s="19"/>
      <c r="BG546" s="19"/>
      <c r="BH546" s="66"/>
      <c r="BI546" s="271" t="s">
        <v>131</v>
      </c>
      <c r="BJ546" s="272" t="s">
        <v>189</v>
      </c>
      <c r="BK546" s="66"/>
      <c r="BL546" s="19"/>
      <c r="BM546" s="430"/>
      <c r="BN546" s="66"/>
      <c r="BO546" s="264"/>
      <c r="BP546" s="430"/>
      <c r="BQ546" s="66"/>
      <c r="BR546" s="271"/>
      <c r="BS546" s="272"/>
      <c r="BT546" s="66"/>
      <c r="BU546" s="264"/>
      <c r="BV546" s="264"/>
      <c r="BW546" s="66"/>
      <c r="BX546" s="271"/>
      <c r="BY546" s="272"/>
      <c r="BZ546" s="66"/>
      <c r="CA546" s="264"/>
      <c r="CB546" s="353"/>
      <c r="CC546" s="66"/>
      <c r="CD546" s="271"/>
      <c r="CE546" s="272"/>
      <c r="CF546" s="8"/>
      <c r="CG546" s="23"/>
      <c r="CH546" s="386"/>
      <c r="CI546" s="23"/>
      <c r="CJ546" s="23"/>
      <c r="CK546" s="386"/>
      <c r="CL546" s="66"/>
      <c r="CM546" s="264"/>
      <c r="CN546" s="380"/>
      <c r="CO546" s="66"/>
      <c r="CP546" s="19"/>
      <c r="CQ546" s="430"/>
      <c r="CR546" s="8"/>
      <c r="CS546" s="336"/>
      <c r="CT546" s="337"/>
      <c r="CU546" s="66"/>
      <c r="CV546" s="271"/>
      <c r="CW546" s="272"/>
      <c r="CX546" s="8"/>
      <c r="CY546" s="336"/>
      <c r="CZ546" s="337"/>
      <c r="DA546" s="8"/>
      <c r="DB546" s="336"/>
      <c r="DC546" s="337"/>
      <c r="DD546" s="8"/>
      <c r="DE546" s="336"/>
      <c r="DF546" s="337"/>
      <c r="DG546" s="8"/>
      <c r="DH546" s="336"/>
      <c r="DI546" s="337"/>
      <c r="DJ546" s="66"/>
      <c r="DK546" s="264"/>
      <c r="DL546" s="264"/>
      <c r="DM546" s="66"/>
      <c r="DN546" s="271"/>
      <c r="DO546" s="272"/>
      <c r="DP546" s="8"/>
      <c r="DQ546" s="336"/>
      <c r="DR546" s="337"/>
      <c r="DS546" s="8"/>
      <c r="DT546" s="336"/>
      <c r="DU546" s="337"/>
      <c r="DV546" s="8"/>
      <c r="DW546" s="336"/>
      <c r="DX546" s="337"/>
      <c r="DY546" s="8"/>
      <c r="DZ546" s="336"/>
      <c r="EA546" s="337"/>
      <c r="EB546" s="8"/>
      <c r="EC546" s="336"/>
      <c r="ED546" s="337"/>
      <c r="EE546" s="8"/>
      <c r="EF546" s="336"/>
      <c r="EG546" s="337"/>
      <c r="EH546" s="66"/>
      <c r="EI546" s="264"/>
      <c r="EJ546" s="264"/>
      <c r="EK546" s="66"/>
      <c r="EL546" s="271"/>
      <c r="EM546" s="272"/>
    </row>
    <row r="547" spans="3:196" ht="6" customHeight="1" x14ac:dyDescent="0.25">
      <c r="C547" s="7"/>
      <c r="D547" s="7"/>
      <c r="G547" s="66"/>
      <c r="H547" s="66"/>
      <c r="J547" s="66"/>
      <c r="K547" s="66"/>
      <c r="M547" s="66"/>
      <c r="N547" s="66"/>
      <c r="P547" s="66"/>
      <c r="Q547" s="66"/>
      <c r="R547" s="229"/>
      <c r="S547" s="230"/>
      <c r="T547" s="231"/>
      <c r="AA547" s="19"/>
      <c r="AB547" s="66"/>
      <c r="AC547" s="66"/>
      <c r="AD547" s="66"/>
      <c r="AE547" s="66"/>
      <c r="AF547" s="66"/>
      <c r="AG547" s="271"/>
      <c r="AH547" s="66" t="s">
        <v>131</v>
      </c>
      <c r="AI547" s="66" t="s">
        <v>170</v>
      </c>
      <c r="AJ547" s="66"/>
      <c r="AK547" s="66"/>
      <c r="AL547" s="66"/>
      <c r="AM547" s="66"/>
      <c r="AN547" s="66" t="s">
        <v>190</v>
      </c>
      <c r="AO547" s="66">
        <v>0.1</v>
      </c>
      <c r="AP547" s="66"/>
      <c r="AQ547" s="66"/>
      <c r="AR547" s="66"/>
      <c r="AS547" s="297"/>
      <c r="AT547" s="297"/>
      <c r="AU547" s="297"/>
      <c r="AV547" s="297"/>
      <c r="AW547" s="299"/>
      <c r="AX547" s="299"/>
      <c r="AY547" s="19"/>
      <c r="AZ547" s="19"/>
      <c r="BA547" s="19"/>
      <c r="BB547" s="19"/>
      <c r="BC547" s="19"/>
      <c r="BD547" s="19"/>
      <c r="BE547" s="19"/>
      <c r="BF547" s="19"/>
      <c r="BG547" s="19"/>
      <c r="BH547" s="66"/>
      <c r="BI547" s="271" t="s">
        <v>190</v>
      </c>
      <c r="BJ547" s="272">
        <v>0.1</v>
      </c>
      <c r="BK547" s="66"/>
      <c r="BL547" s="19"/>
      <c r="BM547" s="430"/>
      <c r="BN547" s="66"/>
      <c r="BO547" s="264"/>
      <c r="BP547" s="430"/>
      <c r="BQ547" s="66"/>
      <c r="BR547" s="271"/>
      <c r="BS547" s="272"/>
      <c r="BT547" s="66"/>
      <c r="BU547" s="264"/>
      <c r="BV547" s="264"/>
      <c r="BW547" s="66"/>
      <c r="BX547" s="271"/>
      <c r="BY547" s="272"/>
      <c r="BZ547" s="66"/>
      <c r="CA547" s="264"/>
      <c r="CB547" s="353"/>
      <c r="CC547" s="66"/>
      <c r="CD547" s="271"/>
      <c r="CE547" s="272"/>
      <c r="CF547" s="8"/>
      <c r="CG547" s="23"/>
      <c r="CH547" s="386"/>
      <c r="CI547" s="23"/>
      <c r="CJ547" s="23"/>
      <c r="CK547" s="386"/>
      <c r="CL547" s="66"/>
      <c r="CM547" s="264"/>
      <c r="CN547" s="380"/>
      <c r="CO547" s="66"/>
      <c r="CP547" s="19"/>
      <c r="CQ547" s="430"/>
      <c r="CR547" s="8"/>
      <c r="CS547" s="336"/>
      <c r="CT547" s="337"/>
      <c r="CU547" s="66"/>
      <c r="CV547" s="271"/>
      <c r="CW547" s="272"/>
      <c r="CX547" s="8"/>
      <c r="CY547" s="336"/>
      <c r="CZ547" s="337"/>
      <c r="DA547" s="8"/>
      <c r="DB547" s="336"/>
      <c r="DC547" s="337"/>
      <c r="DD547" s="8"/>
      <c r="DE547" s="336"/>
      <c r="DF547" s="337"/>
      <c r="DG547" s="8"/>
      <c r="DH547" s="336"/>
      <c r="DI547" s="337"/>
      <c r="DJ547" s="66"/>
      <c r="DK547" s="264"/>
      <c r="DL547" s="264"/>
      <c r="DM547" s="66"/>
      <c r="DN547" s="271"/>
      <c r="DO547" s="272"/>
      <c r="DP547" s="8"/>
      <c r="DQ547" s="336"/>
      <c r="DR547" s="337"/>
      <c r="DS547" s="8"/>
      <c r="DT547" s="336"/>
      <c r="DU547" s="337"/>
      <c r="DV547" s="8"/>
      <c r="DW547" s="336"/>
      <c r="DX547" s="337"/>
      <c r="DY547" s="8"/>
      <c r="DZ547" s="336"/>
      <c r="EA547" s="337"/>
      <c r="EB547" s="8"/>
      <c r="EC547" s="336"/>
      <c r="ED547" s="337"/>
      <c r="EE547" s="8"/>
      <c r="EF547" s="336"/>
      <c r="EG547" s="337"/>
      <c r="EH547" s="66"/>
      <c r="EI547" s="264"/>
      <c r="EJ547" s="264"/>
      <c r="EK547" s="66"/>
      <c r="EL547" s="271"/>
      <c r="EM547" s="272"/>
    </row>
    <row r="548" spans="3:196" ht="6" customHeight="1" x14ac:dyDescent="0.25">
      <c r="C548" s="7"/>
      <c r="D548" s="7"/>
      <c r="G548" s="66"/>
      <c r="H548" s="66"/>
      <c r="J548" s="66"/>
      <c r="K548" s="66"/>
      <c r="M548" s="66"/>
      <c r="N548" s="66"/>
      <c r="P548" s="66"/>
      <c r="Q548" s="66"/>
      <c r="R548" s="229"/>
      <c r="S548" s="230"/>
      <c r="T548" s="231"/>
      <c r="AA548" s="19"/>
      <c r="AB548" s="66"/>
      <c r="AC548" s="66"/>
      <c r="AD548" s="66"/>
      <c r="AE548" s="66"/>
      <c r="AF548" s="66"/>
      <c r="AG548" s="271"/>
      <c r="AH548" s="66" t="s">
        <v>131</v>
      </c>
      <c r="AI548" s="66" t="s">
        <v>217</v>
      </c>
      <c r="AJ548" s="66"/>
      <c r="AK548" s="66"/>
      <c r="AL548" s="66"/>
      <c r="AM548" s="66"/>
      <c r="AN548" s="66" t="s">
        <v>32</v>
      </c>
      <c r="AO548" s="66">
        <v>0</v>
      </c>
      <c r="AP548" s="66"/>
      <c r="AQ548" s="66"/>
      <c r="AR548" s="66"/>
      <c r="AS548" s="297"/>
      <c r="AT548" s="297"/>
      <c r="AU548" s="297"/>
      <c r="AV548" s="297"/>
      <c r="AW548" s="299"/>
      <c r="AX548" s="299"/>
      <c r="AY548" s="19"/>
      <c r="AZ548" s="19"/>
      <c r="BA548" s="19"/>
      <c r="BB548" s="19"/>
      <c r="BC548" s="19"/>
      <c r="BD548" s="19"/>
      <c r="BE548" s="19"/>
      <c r="BF548" s="19"/>
      <c r="BG548" s="19"/>
      <c r="BH548" s="66"/>
      <c r="BI548" s="271" t="s">
        <v>32</v>
      </c>
      <c r="BJ548" s="272">
        <v>0</v>
      </c>
      <c r="BK548" s="66"/>
      <c r="BL548" s="19"/>
      <c r="BM548" s="430"/>
      <c r="BN548" s="66"/>
      <c r="BO548" s="264"/>
      <c r="BP548" s="430"/>
      <c r="BQ548" s="66"/>
      <c r="BR548" s="271"/>
      <c r="BS548" s="272"/>
      <c r="BT548" s="66"/>
      <c r="BU548" s="264"/>
      <c r="BV548" s="264"/>
      <c r="BW548" s="66"/>
      <c r="BX548" s="271"/>
      <c r="BY548" s="272"/>
      <c r="BZ548" s="66"/>
      <c r="CA548" s="264"/>
      <c r="CB548" s="353"/>
      <c r="CC548" s="66"/>
      <c r="CD548" s="271"/>
      <c r="CE548" s="272"/>
      <c r="CF548" s="8"/>
      <c r="CG548" s="23"/>
      <c r="CH548" s="386"/>
      <c r="CI548" s="23"/>
      <c r="CJ548" s="23"/>
      <c r="CK548" s="386"/>
      <c r="CL548" s="66"/>
      <c r="CM548" s="264"/>
      <c r="CN548" s="380"/>
      <c r="CO548" s="66"/>
      <c r="CP548" s="19"/>
      <c r="CQ548" s="430"/>
      <c r="CR548" s="8"/>
      <c r="CS548" s="336"/>
      <c r="CT548" s="337"/>
      <c r="CU548" s="66"/>
      <c r="CV548" s="271"/>
      <c r="CW548" s="272"/>
      <c r="CX548" s="8"/>
      <c r="CY548" s="336"/>
      <c r="CZ548" s="337"/>
      <c r="DA548" s="8"/>
      <c r="DB548" s="336"/>
      <c r="DC548" s="337"/>
      <c r="DD548" s="8"/>
      <c r="DE548" s="336"/>
      <c r="DF548" s="337"/>
      <c r="DG548" s="8"/>
      <c r="DH548" s="336"/>
      <c r="DI548" s="337"/>
      <c r="DJ548" s="66"/>
      <c r="DK548" s="264"/>
      <c r="DL548" s="264"/>
      <c r="DM548" s="66"/>
      <c r="DN548" s="271"/>
      <c r="DO548" s="272"/>
      <c r="DP548" s="8"/>
      <c r="DQ548" s="336"/>
      <c r="DR548" s="337"/>
      <c r="DS548" s="8"/>
      <c r="DT548" s="336"/>
      <c r="DU548" s="337"/>
      <c r="DV548" s="8"/>
      <c r="DW548" s="336"/>
      <c r="DX548" s="337"/>
      <c r="DY548" s="8"/>
      <c r="DZ548" s="336"/>
      <c r="EA548" s="337"/>
      <c r="EB548" s="8"/>
      <c r="EC548" s="336"/>
      <c r="ED548" s="337"/>
      <c r="EE548" s="8"/>
      <c r="EF548" s="336"/>
      <c r="EG548" s="337"/>
      <c r="EH548" s="66"/>
      <c r="EI548" s="264"/>
      <c r="EJ548" s="264"/>
      <c r="EK548" s="66"/>
      <c r="EL548" s="271"/>
      <c r="EM548" s="272"/>
    </row>
    <row r="549" spans="3:196" ht="6" customHeight="1" x14ac:dyDescent="0.25">
      <c r="C549" s="7"/>
      <c r="D549" s="7"/>
      <c r="G549" s="66"/>
      <c r="H549" s="66"/>
      <c r="J549" s="66"/>
      <c r="K549" s="66"/>
      <c r="M549" s="66"/>
      <c r="N549" s="66"/>
      <c r="P549" s="66"/>
      <c r="Q549" s="66"/>
      <c r="R549" s="229"/>
      <c r="S549" s="230"/>
      <c r="T549" s="231"/>
      <c r="AA549" s="19"/>
      <c r="AB549" s="66"/>
      <c r="AC549" s="66"/>
      <c r="AD549" s="66"/>
      <c r="AE549" s="66"/>
      <c r="AF549" s="66"/>
      <c r="AG549" s="271"/>
      <c r="AH549" s="66" t="s">
        <v>131</v>
      </c>
      <c r="AI549" s="66" t="s">
        <v>219</v>
      </c>
      <c r="AJ549" s="66"/>
      <c r="AK549" s="66"/>
      <c r="AL549" s="66"/>
      <c r="AM549" s="66"/>
      <c r="AN549" s="66" t="s">
        <v>130</v>
      </c>
      <c r="AO549" s="66" t="s">
        <v>191</v>
      </c>
      <c r="AP549" s="66"/>
      <c r="AQ549" s="66"/>
      <c r="AR549" s="66"/>
      <c r="AS549" s="297"/>
      <c r="AT549" s="297"/>
      <c r="AU549" s="297"/>
      <c r="AV549" s="297"/>
      <c r="AW549" s="299"/>
      <c r="AX549" s="299"/>
      <c r="AY549" s="19"/>
      <c r="AZ549" s="19"/>
      <c r="BA549" s="19"/>
      <c r="BB549" s="19"/>
      <c r="BC549" s="19"/>
      <c r="BD549" s="19"/>
      <c r="BE549" s="19"/>
      <c r="BF549" s="19"/>
      <c r="BG549" s="19"/>
      <c r="BH549" s="66"/>
      <c r="BI549" s="271" t="s">
        <v>130</v>
      </c>
      <c r="BJ549" s="272" t="s">
        <v>191</v>
      </c>
      <c r="BK549" s="66"/>
      <c r="BL549" s="19"/>
      <c r="BM549" s="430"/>
      <c r="BN549" s="66"/>
      <c r="BO549" s="264"/>
      <c r="BP549" s="430"/>
      <c r="BQ549" s="66"/>
      <c r="BR549" s="271"/>
      <c r="BS549" s="272"/>
      <c r="BT549" s="66"/>
      <c r="BU549" s="264"/>
      <c r="BV549" s="264"/>
      <c r="BW549" s="66"/>
      <c r="BX549" s="271"/>
      <c r="BY549" s="272"/>
      <c r="BZ549" s="66"/>
      <c r="CA549" s="264"/>
      <c r="CB549" s="353"/>
      <c r="CC549" s="66"/>
      <c r="CD549" s="271"/>
      <c r="CE549" s="272"/>
      <c r="CF549" s="8"/>
      <c r="CG549" s="23"/>
      <c r="CH549" s="386"/>
      <c r="CI549" s="23"/>
      <c r="CJ549" s="23"/>
      <c r="CK549" s="386"/>
      <c r="CL549" s="66"/>
      <c r="CM549" s="264"/>
      <c r="CN549" s="380"/>
      <c r="CO549" s="66"/>
      <c r="CP549" s="19"/>
      <c r="CQ549" s="430"/>
      <c r="CR549" s="8"/>
      <c r="CS549" s="336"/>
      <c r="CT549" s="337"/>
      <c r="CU549" s="66"/>
      <c r="CV549" s="271"/>
      <c r="CW549" s="272"/>
      <c r="CX549" s="8"/>
      <c r="CY549" s="336"/>
      <c r="CZ549" s="337"/>
      <c r="DA549" s="8"/>
      <c r="DB549" s="336"/>
      <c r="DC549" s="337"/>
      <c r="DD549" s="8"/>
      <c r="DE549" s="336"/>
      <c r="DF549" s="337"/>
      <c r="DG549" s="8"/>
      <c r="DH549" s="336"/>
      <c r="DI549" s="337"/>
      <c r="DJ549" s="66"/>
      <c r="DK549" s="264"/>
      <c r="DL549" s="264"/>
      <c r="DM549" s="66"/>
      <c r="DN549" s="271"/>
      <c r="DO549" s="272"/>
      <c r="DP549" s="8"/>
      <c r="DQ549" s="336"/>
      <c r="DR549" s="337"/>
      <c r="DS549" s="8"/>
      <c r="DT549" s="336"/>
      <c r="DU549" s="337"/>
      <c r="DV549" s="8"/>
      <c r="DW549" s="336"/>
      <c r="DX549" s="337"/>
      <c r="DY549" s="8"/>
      <c r="DZ549" s="336"/>
      <c r="EA549" s="337"/>
      <c r="EB549" s="8"/>
      <c r="EC549" s="336"/>
      <c r="ED549" s="337"/>
      <c r="EE549" s="8"/>
      <c r="EF549" s="336"/>
      <c r="EG549" s="337"/>
      <c r="EH549" s="66"/>
      <c r="EI549" s="264"/>
      <c r="EJ549" s="264"/>
      <c r="EK549" s="66"/>
      <c r="EL549" s="271"/>
      <c r="EM549" s="272"/>
    </row>
    <row r="550" spans="3:196" ht="6" customHeight="1" x14ac:dyDescent="0.25">
      <c r="C550" s="7"/>
      <c r="D550" s="7"/>
      <c r="G550" s="66"/>
      <c r="H550" s="66"/>
      <c r="J550" s="66"/>
      <c r="K550" s="66"/>
      <c r="M550" s="66"/>
      <c r="N550" s="66"/>
      <c r="P550" s="66"/>
      <c r="Q550" s="66"/>
      <c r="R550" s="229"/>
      <c r="S550" s="230"/>
      <c r="T550" s="231"/>
      <c r="AA550" s="19"/>
      <c r="AB550" s="66"/>
      <c r="AC550" s="66"/>
      <c r="AD550" s="66"/>
      <c r="AE550" s="66"/>
      <c r="AF550" s="66"/>
      <c r="AG550" s="271"/>
      <c r="AH550" s="66" t="s">
        <v>32</v>
      </c>
      <c r="AI550" s="66" t="s">
        <v>171</v>
      </c>
      <c r="AJ550" s="66"/>
      <c r="AK550" s="66"/>
      <c r="AL550" s="66"/>
      <c r="AM550" s="66"/>
      <c r="AN550" s="66" t="s">
        <v>34</v>
      </c>
      <c r="AO550" s="66" t="s">
        <v>192</v>
      </c>
      <c r="AP550" s="66"/>
      <c r="AQ550" s="66"/>
      <c r="AR550" s="66"/>
      <c r="AS550" s="297"/>
      <c r="AT550" s="297"/>
      <c r="AU550" s="297"/>
      <c r="AV550" s="297"/>
      <c r="AW550" s="299"/>
      <c r="AX550" s="299"/>
      <c r="AY550" s="19"/>
      <c r="AZ550" s="19"/>
      <c r="BA550" s="19"/>
      <c r="BB550" s="19"/>
      <c r="BC550" s="19"/>
      <c r="BD550" s="19"/>
      <c r="BE550" s="19"/>
      <c r="BF550" s="19"/>
      <c r="BG550" s="19"/>
      <c r="BH550" s="66"/>
      <c r="BI550" s="271" t="s">
        <v>34</v>
      </c>
      <c r="BJ550" s="272" t="s">
        <v>192</v>
      </c>
      <c r="BK550" s="66"/>
      <c r="BL550" s="19"/>
      <c r="BM550" s="430"/>
      <c r="BN550" s="66"/>
      <c r="BO550" s="264"/>
      <c r="BP550" s="430"/>
      <c r="BQ550" s="66"/>
      <c r="BR550" s="271"/>
      <c r="BS550" s="272"/>
      <c r="BT550" s="66"/>
      <c r="BU550" s="264"/>
      <c r="BV550" s="264"/>
      <c r="BW550" s="66"/>
      <c r="BX550" s="271"/>
      <c r="BY550" s="272"/>
      <c r="BZ550" s="66"/>
      <c r="CA550" s="264"/>
      <c r="CB550" s="353"/>
      <c r="CC550" s="66"/>
      <c r="CD550" s="271"/>
      <c r="CE550" s="272"/>
      <c r="CF550" s="8"/>
      <c r="CG550" s="23"/>
      <c r="CH550" s="386"/>
      <c r="CI550" s="23"/>
      <c r="CJ550" s="23"/>
      <c r="CK550" s="386"/>
      <c r="CL550" s="66"/>
      <c r="CM550" s="264"/>
      <c r="CN550" s="380"/>
      <c r="CO550" s="66"/>
      <c r="CP550" s="19"/>
      <c r="CQ550" s="430"/>
      <c r="CR550" s="8"/>
      <c r="CS550" s="336"/>
      <c r="CT550" s="337"/>
      <c r="CU550" s="66"/>
      <c r="CV550" s="271"/>
      <c r="CW550" s="272"/>
      <c r="CX550" s="8"/>
      <c r="CY550" s="336"/>
      <c r="CZ550" s="337"/>
      <c r="DA550" s="8"/>
      <c r="DB550" s="336"/>
      <c r="DC550" s="337"/>
      <c r="DD550" s="8"/>
      <c r="DE550" s="336"/>
      <c r="DF550" s="337"/>
      <c r="DG550" s="8"/>
      <c r="DH550" s="336"/>
      <c r="DI550" s="337"/>
      <c r="DJ550" s="66"/>
      <c r="DK550" s="264"/>
      <c r="DL550" s="264"/>
      <c r="DM550" s="66"/>
      <c r="DN550" s="271"/>
      <c r="DO550" s="272"/>
      <c r="DP550" s="8"/>
      <c r="DQ550" s="336"/>
      <c r="DR550" s="337"/>
      <c r="DS550" s="8"/>
      <c r="DT550" s="336"/>
      <c r="DU550" s="337"/>
      <c r="DV550" s="8"/>
      <c r="DW550" s="336"/>
      <c r="DX550" s="337"/>
      <c r="DY550" s="8"/>
      <c r="DZ550" s="336"/>
      <c r="EA550" s="337"/>
      <c r="EB550" s="8"/>
      <c r="EC550" s="336"/>
      <c r="ED550" s="337"/>
      <c r="EE550" s="8"/>
      <c r="EF550" s="336"/>
      <c r="EG550" s="337"/>
      <c r="EH550" s="66"/>
      <c r="EI550" s="264"/>
      <c r="EJ550" s="264"/>
      <c r="EK550" s="66"/>
      <c r="EL550" s="271"/>
      <c r="EM550" s="272"/>
    </row>
    <row r="551" spans="3:196" ht="6" customHeight="1" x14ac:dyDescent="0.25">
      <c r="C551" s="7"/>
      <c r="D551" s="7"/>
      <c r="G551" s="66"/>
      <c r="H551" s="66"/>
      <c r="J551" s="66"/>
      <c r="K551" s="66"/>
      <c r="M551" s="66"/>
      <c r="N551" s="66"/>
      <c r="P551" s="66"/>
      <c r="Q551" s="66"/>
      <c r="R551" s="229"/>
      <c r="S551" s="230"/>
      <c r="T551" s="231"/>
      <c r="AA551" s="19"/>
      <c r="AB551" s="66"/>
      <c r="AC551" s="66"/>
      <c r="AD551" s="66"/>
      <c r="AE551" s="66"/>
      <c r="AF551" s="66"/>
      <c r="AG551" s="271"/>
      <c r="AH551" s="66" t="s">
        <v>87</v>
      </c>
      <c r="AI551" s="66">
        <v>1</v>
      </c>
      <c r="AJ551" s="66"/>
      <c r="AK551" s="66"/>
      <c r="AL551" s="66"/>
      <c r="AM551" s="66"/>
      <c r="AN551" s="66" t="s">
        <v>193</v>
      </c>
      <c r="AO551" s="66">
        <v>1</v>
      </c>
      <c r="AP551" s="66"/>
      <c r="AQ551" s="66"/>
      <c r="AR551" s="66"/>
      <c r="AS551" s="297"/>
      <c r="AT551" s="297"/>
      <c r="AU551" s="297"/>
      <c r="AV551" s="297"/>
      <c r="AW551" s="299"/>
      <c r="AX551" s="299"/>
      <c r="AY551" s="19"/>
      <c r="AZ551" s="19"/>
      <c r="BA551" s="19"/>
      <c r="BB551" s="19"/>
      <c r="BC551" s="19"/>
      <c r="BD551" s="19"/>
      <c r="BE551" s="19"/>
      <c r="BF551" s="19"/>
      <c r="BG551" s="19"/>
      <c r="BH551" s="66"/>
      <c r="BI551" s="271" t="s">
        <v>193</v>
      </c>
      <c r="BJ551" s="272">
        <v>1</v>
      </c>
      <c r="BK551" s="66"/>
      <c r="BL551" s="19"/>
      <c r="BM551" s="430"/>
      <c r="BN551" s="66"/>
      <c r="BO551" s="264"/>
      <c r="BP551" s="430"/>
      <c r="BQ551" s="66"/>
      <c r="BR551" s="271"/>
      <c r="BS551" s="272"/>
      <c r="BT551" s="66"/>
      <c r="BU551" s="264"/>
      <c r="BV551" s="264"/>
      <c r="BW551" s="66"/>
      <c r="BX551" s="271"/>
      <c r="BY551" s="272"/>
      <c r="BZ551" s="66"/>
      <c r="CA551" s="264"/>
      <c r="CB551" s="353"/>
      <c r="CC551" s="66"/>
      <c r="CD551" s="271"/>
      <c r="CE551" s="272"/>
      <c r="CF551" s="8"/>
      <c r="CG551" s="23"/>
      <c r="CH551" s="386"/>
      <c r="CI551" s="23"/>
      <c r="CJ551" s="23"/>
      <c r="CK551" s="386"/>
      <c r="CL551" s="66"/>
      <c r="CM551" s="264"/>
      <c r="CN551" s="380"/>
      <c r="CO551" s="66"/>
      <c r="CP551" s="19"/>
      <c r="CQ551" s="430"/>
      <c r="CR551" s="8"/>
      <c r="CS551" s="336"/>
      <c r="CT551" s="337"/>
      <c r="CU551" s="66"/>
      <c r="CV551" s="271"/>
      <c r="CW551" s="272"/>
      <c r="CX551" s="8"/>
      <c r="CY551" s="336"/>
      <c r="CZ551" s="337"/>
      <c r="DA551" s="8"/>
      <c r="DB551" s="336"/>
      <c r="DC551" s="337"/>
      <c r="DD551" s="8"/>
      <c r="DE551" s="336"/>
      <c r="DF551" s="337"/>
      <c r="DG551" s="8"/>
      <c r="DH551" s="336"/>
      <c r="DI551" s="337"/>
      <c r="DJ551" s="66"/>
      <c r="DK551" s="264"/>
      <c r="DL551" s="264"/>
      <c r="DM551" s="66"/>
      <c r="DN551" s="271"/>
      <c r="DO551" s="272"/>
      <c r="DP551" s="8"/>
      <c r="DQ551" s="336"/>
      <c r="DR551" s="337"/>
      <c r="DS551" s="8"/>
      <c r="DT551" s="336"/>
      <c r="DU551" s="337"/>
      <c r="DV551" s="8"/>
      <c r="DW551" s="336"/>
      <c r="DX551" s="337"/>
      <c r="DY551" s="8"/>
      <c r="DZ551" s="336"/>
      <c r="EA551" s="337"/>
      <c r="EB551" s="8"/>
      <c r="EC551" s="336"/>
      <c r="ED551" s="337"/>
      <c r="EE551" s="8"/>
      <c r="EF551" s="336"/>
      <c r="EG551" s="337"/>
      <c r="EH551" s="66"/>
      <c r="EI551" s="264"/>
      <c r="EJ551" s="264"/>
      <c r="EK551" s="66"/>
      <c r="EL551" s="271"/>
      <c r="EM551" s="272"/>
    </row>
    <row r="552" spans="3:196" ht="6" customHeight="1" x14ac:dyDescent="0.25">
      <c r="C552" s="7"/>
      <c r="D552" s="7"/>
      <c r="G552" s="66"/>
      <c r="H552" s="66"/>
      <c r="J552" s="66"/>
      <c r="K552" s="66"/>
      <c r="M552" s="66"/>
      <c r="N552" s="66"/>
      <c r="P552" s="66"/>
      <c r="Q552" s="66"/>
      <c r="R552" s="229"/>
      <c r="S552" s="230"/>
      <c r="T552" s="231"/>
      <c r="AA552" s="19"/>
      <c r="AB552" s="66"/>
      <c r="AC552" s="66"/>
      <c r="AD552" s="66"/>
      <c r="AE552" s="66"/>
      <c r="AF552" s="66"/>
      <c r="AG552" s="271"/>
      <c r="AH552" s="66" t="s">
        <v>88</v>
      </c>
      <c r="AI552" s="66">
        <v>3</v>
      </c>
      <c r="AJ552" s="66"/>
      <c r="AK552" s="66"/>
      <c r="AL552" s="66"/>
      <c r="AM552" s="66"/>
      <c r="AN552" s="66" t="s">
        <v>87</v>
      </c>
      <c r="AO552" s="66">
        <v>1</v>
      </c>
      <c r="AP552" s="66"/>
      <c r="AQ552" s="66"/>
      <c r="AR552" s="66"/>
      <c r="AS552" s="297"/>
      <c r="AT552" s="297"/>
      <c r="AU552" s="297"/>
      <c r="AV552" s="297"/>
      <c r="AW552" s="299"/>
      <c r="AX552" s="299"/>
      <c r="AY552" s="19"/>
      <c r="AZ552" s="19"/>
      <c r="BA552" s="19"/>
      <c r="BB552" s="19"/>
      <c r="BC552" s="19"/>
      <c r="BD552" s="19"/>
      <c r="BE552" s="19"/>
      <c r="BF552" s="19"/>
      <c r="BG552" s="19"/>
      <c r="BH552" s="66"/>
      <c r="BI552" s="271" t="s">
        <v>87</v>
      </c>
      <c r="BJ552" s="272">
        <v>1</v>
      </c>
      <c r="BK552" s="66"/>
      <c r="BL552" s="19"/>
      <c r="BM552" s="430"/>
      <c r="BN552" s="66"/>
      <c r="BO552" s="264"/>
      <c r="BP552" s="430"/>
      <c r="BQ552" s="66"/>
      <c r="BR552" s="271"/>
      <c r="BS552" s="272"/>
      <c r="BT552" s="66"/>
      <c r="BU552" s="264"/>
      <c r="BV552" s="264"/>
      <c r="BW552" s="66"/>
      <c r="BX552" s="271"/>
      <c r="BY552" s="272"/>
      <c r="BZ552" s="66"/>
      <c r="CA552" s="264"/>
      <c r="CB552" s="353"/>
      <c r="CC552" s="66"/>
      <c r="CD552" s="271"/>
      <c r="CE552" s="272"/>
      <c r="CF552" s="8"/>
      <c r="CG552" s="23"/>
      <c r="CH552" s="386"/>
      <c r="CI552" s="23"/>
      <c r="CJ552" s="23"/>
      <c r="CK552" s="386"/>
      <c r="CL552" s="66"/>
      <c r="CM552" s="264"/>
      <c r="CN552" s="380"/>
      <c r="CO552" s="66"/>
      <c r="CP552" s="19"/>
      <c r="CQ552" s="430"/>
      <c r="CR552" s="8"/>
      <c r="CS552" s="336"/>
      <c r="CT552" s="337"/>
      <c r="CU552" s="66"/>
      <c r="CV552" s="271"/>
      <c r="CW552" s="272"/>
      <c r="CX552" s="8"/>
      <c r="CY552" s="336"/>
      <c r="CZ552" s="337"/>
      <c r="DA552" s="8"/>
      <c r="DB552" s="336"/>
      <c r="DC552" s="337"/>
      <c r="DD552" s="8"/>
      <c r="DE552" s="336"/>
      <c r="DF552" s="337"/>
      <c r="DG552" s="8"/>
      <c r="DH552" s="336"/>
      <c r="DI552" s="337"/>
      <c r="DJ552" s="66"/>
      <c r="DK552" s="264"/>
      <c r="DL552" s="264"/>
      <c r="DM552" s="66"/>
      <c r="DN552" s="271"/>
      <c r="DO552" s="272"/>
      <c r="DP552" s="8"/>
      <c r="DQ552" s="336"/>
      <c r="DR552" s="337"/>
      <c r="DS552" s="8"/>
      <c r="DT552" s="336"/>
      <c r="DU552" s="337"/>
      <c r="DV552" s="8"/>
      <c r="DW552" s="336"/>
      <c r="DX552" s="337"/>
      <c r="DY552" s="8"/>
      <c r="DZ552" s="336"/>
      <c r="EA552" s="337"/>
      <c r="EB552" s="8"/>
      <c r="EC552" s="336"/>
      <c r="ED552" s="337"/>
      <c r="EE552" s="8"/>
      <c r="EF552" s="336"/>
      <c r="EG552" s="337"/>
      <c r="EH552" s="66"/>
      <c r="EI552" s="264"/>
      <c r="EJ552" s="264"/>
      <c r="EK552" s="66"/>
      <c r="EL552" s="271"/>
      <c r="EM552" s="272"/>
    </row>
    <row r="553" spans="3:196" ht="6" customHeight="1" x14ac:dyDescent="0.25">
      <c r="C553" s="7"/>
      <c r="D553" s="7"/>
      <c r="G553" s="66"/>
      <c r="H553" s="66"/>
      <c r="J553" s="66"/>
      <c r="K553" s="66"/>
      <c r="M553" s="66"/>
      <c r="N553" s="66"/>
      <c r="P553" s="66"/>
      <c r="Q553" s="66"/>
      <c r="R553" s="229"/>
      <c r="S553" s="230"/>
      <c r="T553" s="231"/>
      <c r="AA553" s="19"/>
      <c r="AB553" s="66"/>
      <c r="AC553" s="66"/>
      <c r="AD553" s="66"/>
      <c r="AE553" s="66"/>
      <c r="AF553" s="66"/>
      <c r="AG553" s="271"/>
      <c r="AH553" s="66" t="s">
        <v>89</v>
      </c>
      <c r="AI553" s="66">
        <v>0.5</v>
      </c>
      <c r="AJ553" s="66"/>
      <c r="AK553" s="66"/>
      <c r="AL553" s="66"/>
      <c r="AM553" s="66"/>
      <c r="AN553" s="66" t="s">
        <v>194</v>
      </c>
      <c r="AO553" s="66">
        <v>0</v>
      </c>
      <c r="AP553" s="66"/>
      <c r="AQ553" s="66"/>
      <c r="AR553" s="66"/>
      <c r="AS553" s="297"/>
      <c r="AT553" s="297"/>
      <c r="AU553" s="297"/>
      <c r="AV553" s="297"/>
      <c r="AW553" s="299"/>
      <c r="AX553" s="299"/>
      <c r="AY553" s="19"/>
      <c r="AZ553" s="19"/>
      <c r="BA553" s="19"/>
      <c r="BB553" s="19"/>
      <c r="BC553" s="19"/>
      <c r="BD553" s="19"/>
      <c r="BE553" s="19"/>
      <c r="BF553" s="19"/>
      <c r="BG553" s="19"/>
      <c r="BH553" s="66"/>
      <c r="BI553" s="271" t="s">
        <v>194</v>
      </c>
      <c r="BJ553" s="272">
        <v>0</v>
      </c>
      <c r="BK553" s="66"/>
      <c r="BL553" s="19"/>
      <c r="BM553" s="430"/>
      <c r="BN553" s="66"/>
      <c r="BO553" s="264"/>
      <c r="BP553" s="430"/>
      <c r="BQ553" s="66"/>
      <c r="BR553" s="271"/>
      <c r="BS553" s="272"/>
      <c r="BT553" s="66"/>
      <c r="BU553" s="264"/>
      <c r="BV553" s="264"/>
      <c r="BW553" s="66"/>
      <c r="BX553" s="271"/>
      <c r="BY553" s="272"/>
      <c r="BZ553" s="66"/>
      <c r="CA553" s="264"/>
      <c r="CB553" s="353"/>
      <c r="CC553" s="66"/>
      <c r="CD553" s="271"/>
      <c r="CE553" s="272"/>
      <c r="CF553" s="8"/>
      <c r="CG553" s="23"/>
      <c r="CH553" s="386"/>
      <c r="CI553" s="23"/>
      <c r="CJ553" s="23"/>
      <c r="CK553" s="386"/>
      <c r="CL553" s="66"/>
      <c r="CM553" s="264"/>
      <c r="CN553" s="380"/>
      <c r="CO553" s="66"/>
      <c r="CP553" s="19"/>
      <c r="CQ553" s="430"/>
      <c r="CR553" s="8"/>
      <c r="CS553" s="336"/>
      <c r="CT553" s="337"/>
      <c r="CU553" s="66"/>
      <c r="CV553" s="271"/>
      <c r="CW553" s="272"/>
      <c r="CX553" s="8"/>
      <c r="CY553" s="336"/>
      <c r="CZ553" s="337"/>
      <c r="DA553" s="8"/>
      <c r="DB553" s="336"/>
      <c r="DC553" s="337"/>
      <c r="DD553" s="8"/>
      <c r="DE553" s="336"/>
      <c r="DF553" s="337"/>
      <c r="DG553" s="8"/>
      <c r="DH553" s="336"/>
      <c r="DI553" s="337"/>
      <c r="DJ553" s="66"/>
      <c r="DK553" s="264"/>
      <c r="DL553" s="264"/>
      <c r="DM553" s="66"/>
      <c r="DN553" s="271"/>
      <c r="DO553" s="272"/>
      <c r="DP553" s="8"/>
      <c r="DQ553" s="336"/>
      <c r="DR553" s="337"/>
      <c r="DS553" s="8"/>
      <c r="DT553" s="336"/>
      <c r="DU553" s="337"/>
      <c r="DV553" s="8"/>
      <c r="DW553" s="336"/>
      <c r="DX553" s="337"/>
      <c r="DY553" s="8"/>
      <c r="DZ553" s="336"/>
      <c r="EA553" s="337"/>
      <c r="EB553" s="8"/>
      <c r="EC553" s="336"/>
      <c r="ED553" s="337"/>
      <c r="EE553" s="8"/>
      <c r="EF553" s="336"/>
      <c r="EG553" s="337"/>
      <c r="EH553" s="66"/>
      <c r="EI553" s="264"/>
      <c r="EJ553" s="264"/>
      <c r="EK553" s="66"/>
      <c r="EL553" s="271"/>
      <c r="EM553" s="272"/>
    </row>
    <row r="554" spans="3:196" ht="6" customHeight="1" x14ac:dyDescent="0.25">
      <c r="C554" s="7"/>
      <c r="D554" s="7"/>
      <c r="G554" s="66"/>
      <c r="H554" s="66"/>
      <c r="J554" s="66"/>
      <c r="K554" s="66"/>
      <c r="M554" s="66"/>
      <c r="N554" s="66"/>
      <c r="P554" s="66"/>
      <c r="Q554" s="66"/>
      <c r="R554" s="229"/>
      <c r="S554" s="230"/>
      <c r="T554" s="231"/>
      <c r="AA554" s="19"/>
      <c r="AB554" s="66"/>
      <c r="AC554" s="66"/>
      <c r="AD554" s="66"/>
      <c r="AE554" s="66"/>
      <c r="AF554" s="66"/>
      <c r="AG554" s="271"/>
      <c r="AH554" s="66" t="s">
        <v>19</v>
      </c>
      <c r="AI554" s="66">
        <v>1.0000000000000001E-5</v>
      </c>
      <c r="AJ554" s="66"/>
      <c r="AK554" s="66"/>
      <c r="AL554" s="66"/>
      <c r="AM554" s="66"/>
      <c r="AN554" s="66" t="s">
        <v>130</v>
      </c>
      <c r="AO554" s="66" t="s">
        <v>191</v>
      </c>
      <c r="AP554" s="66"/>
      <c r="AQ554" s="66"/>
      <c r="AR554" s="66"/>
      <c r="AS554" s="297"/>
      <c r="AT554" s="297"/>
      <c r="AU554" s="297"/>
      <c r="AV554" s="297"/>
      <c r="AW554" s="299"/>
      <c r="AX554" s="299"/>
      <c r="AY554" s="19"/>
      <c r="AZ554" s="19"/>
      <c r="BA554" s="19"/>
      <c r="BB554" s="19"/>
      <c r="BC554" s="19"/>
      <c r="BD554" s="19"/>
      <c r="BE554" s="19"/>
      <c r="BF554" s="19"/>
      <c r="BG554" s="19"/>
      <c r="BH554" s="66"/>
      <c r="BI554" s="271" t="s">
        <v>130</v>
      </c>
      <c r="BJ554" s="272" t="s">
        <v>191</v>
      </c>
      <c r="BK554" s="66"/>
      <c r="BL554" s="19"/>
      <c r="BM554" s="430"/>
      <c r="BN554" s="66"/>
      <c r="BO554" s="264"/>
      <c r="BP554" s="430"/>
      <c r="BQ554" s="66"/>
      <c r="BR554" s="271"/>
      <c r="BS554" s="272"/>
      <c r="BT554" s="66"/>
      <c r="BU554" s="264"/>
      <c r="BV554" s="264"/>
      <c r="BW554" s="66"/>
      <c r="BX554" s="271"/>
      <c r="BY554" s="272"/>
      <c r="BZ554" s="66"/>
      <c r="CA554" s="264"/>
      <c r="CB554" s="353"/>
      <c r="CC554" s="66"/>
      <c r="CD554" s="271"/>
      <c r="CE554" s="272"/>
      <c r="CF554" s="8"/>
      <c r="CG554" s="23"/>
      <c r="CH554" s="386"/>
      <c r="CI554" s="23"/>
      <c r="CJ554" s="23"/>
      <c r="CK554" s="386"/>
      <c r="CL554" s="66"/>
      <c r="CM554" s="264"/>
      <c r="CN554" s="380"/>
      <c r="CO554" s="66"/>
      <c r="CP554" s="19"/>
      <c r="CQ554" s="430"/>
      <c r="CR554" s="8"/>
      <c r="CS554" s="336"/>
      <c r="CT554" s="337"/>
      <c r="CU554" s="66"/>
      <c r="CV554" s="271"/>
      <c r="CW554" s="272"/>
      <c r="CX554" s="8"/>
      <c r="CY554" s="336"/>
      <c r="CZ554" s="337"/>
      <c r="DA554" s="8"/>
      <c r="DB554" s="336"/>
      <c r="DC554" s="337"/>
      <c r="DD554" s="8"/>
      <c r="DE554" s="336"/>
      <c r="DF554" s="337"/>
      <c r="DG554" s="8"/>
      <c r="DH554" s="336"/>
      <c r="DI554" s="337"/>
      <c r="DJ554" s="66"/>
      <c r="DK554" s="264"/>
      <c r="DL554" s="264"/>
      <c r="DM554" s="66"/>
      <c r="DN554" s="271"/>
      <c r="DO554" s="272"/>
      <c r="DP554" s="8"/>
      <c r="DQ554" s="336"/>
      <c r="DR554" s="337"/>
      <c r="DS554" s="8"/>
      <c r="DT554" s="336"/>
      <c r="DU554" s="337"/>
      <c r="DV554" s="8"/>
      <c r="DW554" s="336"/>
      <c r="DX554" s="337"/>
      <c r="DY554" s="8"/>
      <c r="DZ554" s="336"/>
      <c r="EA554" s="337"/>
      <c r="EB554" s="8"/>
      <c r="EC554" s="336"/>
      <c r="ED554" s="337"/>
      <c r="EE554" s="8"/>
      <c r="EF554" s="336"/>
      <c r="EG554" s="337"/>
      <c r="EH554" s="66"/>
      <c r="EI554" s="264"/>
      <c r="EJ554" s="264"/>
      <c r="EK554" s="66"/>
      <c r="EL554" s="271"/>
      <c r="EM554" s="272"/>
    </row>
    <row r="555" spans="3:196" ht="6" customHeight="1" x14ac:dyDescent="0.25">
      <c r="C555" s="7"/>
      <c r="D555" s="7"/>
      <c r="G555" s="66"/>
      <c r="H555" s="66"/>
      <c r="J555" s="66"/>
      <c r="K555" s="66"/>
      <c r="M555" s="66"/>
      <c r="N555" s="66"/>
      <c r="P555" s="66"/>
      <c r="Q555" s="66"/>
      <c r="R555" s="229"/>
      <c r="S555" s="230"/>
      <c r="T555" s="231"/>
      <c r="AA555" s="19"/>
      <c r="AB555" s="66"/>
      <c r="AC555" s="66"/>
      <c r="AD555" s="66"/>
      <c r="AE555" s="66"/>
      <c r="AF555" s="66"/>
      <c r="AG555" s="271"/>
      <c r="AH555" s="66" t="s">
        <v>17</v>
      </c>
      <c r="AI555" s="66">
        <v>0</v>
      </c>
      <c r="AJ555" s="66"/>
      <c r="AK555" s="66"/>
      <c r="AL555" s="66"/>
      <c r="AM555" s="66"/>
      <c r="AN555" s="66" t="s">
        <v>34</v>
      </c>
      <c r="AO555" s="66" t="s">
        <v>192</v>
      </c>
      <c r="AP555" s="66"/>
      <c r="AQ555" s="66"/>
      <c r="AR555" s="66"/>
      <c r="AS555" s="297"/>
      <c r="AT555" s="297"/>
      <c r="AU555" s="297"/>
      <c r="AV555" s="297"/>
      <c r="AW555" s="299"/>
      <c r="AX555" s="299"/>
      <c r="AY555" s="19"/>
      <c r="AZ555" s="19"/>
      <c r="BA555" s="19"/>
      <c r="BB555" s="19"/>
      <c r="BC555" s="19"/>
      <c r="BD555" s="19"/>
      <c r="BE555" s="19"/>
      <c r="BF555" s="19"/>
      <c r="BG555" s="19"/>
      <c r="BH555" s="66"/>
      <c r="BI555" s="271" t="s">
        <v>34</v>
      </c>
      <c r="BJ555" s="272" t="s">
        <v>192</v>
      </c>
      <c r="BK555" s="66"/>
      <c r="BL555" s="19"/>
      <c r="BM555" s="430"/>
      <c r="BN555" s="66"/>
      <c r="BO555" s="264"/>
      <c r="BP555" s="430"/>
      <c r="BQ555" s="66"/>
      <c r="BR555" s="271"/>
      <c r="BS555" s="272"/>
      <c r="BT555" s="66"/>
      <c r="BU555" s="264"/>
      <c r="BV555" s="264"/>
      <c r="BW555" s="66"/>
      <c r="BX555" s="271"/>
      <c r="BY555" s="272"/>
      <c r="BZ555" s="66"/>
      <c r="CA555" s="264"/>
      <c r="CB555" s="353"/>
      <c r="CC555" s="66"/>
      <c r="CD555" s="271"/>
      <c r="CE555" s="272"/>
      <c r="CF555" s="8"/>
      <c r="CG555" s="23"/>
      <c r="CH555" s="386"/>
      <c r="CI555" s="23"/>
      <c r="CJ555" s="23"/>
      <c r="CK555" s="386"/>
      <c r="CL555" s="66"/>
      <c r="CM555" s="264"/>
      <c r="CN555" s="380"/>
      <c r="CO555" s="66"/>
      <c r="CP555" s="19"/>
      <c r="CQ555" s="430"/>
      <c r="CR555" s="8"/>
      <c r="CS555" s="336"/>
      <c r="CT555" s="337"/>
      <c r="CU555" s="66"/>
      <c r="CV555" s="271"/>
      <c r="CW555" s="272"/>
      <c r="CX555" s="8"/>
      <c r="CY555" s="336"/>
      <c r="CZ555" s="337"/>
      <c r="DA555" s="8"/>
      <c r="DB555" s="336"/>
      <c r="DC555" s="337"/>
      <c r="DD555" s="8"/>
      <c r="DE555" s="336"/>
      <c r="DF555" s="337"/>
      <c r="DG555" s="8"/>
      <c r="DH555" s="336"/>
      <c r="DI555" s="337"/>
      <c r="DJ555" s="66"/>
      <c r="DK555" s="264"/>
      <c r="DL555" s="264"/>
      <c r="DM555" s="66"/>
      <c r="DN555" s="271"/>
      <c r="DO555" s="272"/>
      <c r="DP555" s="8"/>
      <c r="DQ555" s="336"/>
      <c r="DR555" s="337"/>
      <c r="DS555" s="8"/>
      <c r="DT555" s="336"/>
      <c r="DU555" s="337"/>
      <c r="DV555" s="8"/>
      <c r="DW555" s="336"/>
      <c r="DX555" s="337"/>
      <c r="DY555" s="8"/>
      <c r="DZ555" s="336"/>
      <c r="EA555" s="337"/>
      <c r="EB555" s="8"/>
      <c r="EC555" s="336"/>
      <c r="ED555" s="337"/>
      <c r="EE555" s="8"/>
      <c r="EF555" s="336"/>
      <c r="EG555" s="337"/>
      <c r="EH555" s="66"/>
      <c r="EI555" s="264"/>
      <c r="EJ555" s="264"/>
      <c r="EK555" s="66"/>
      <c r="EL555" s="271"/>
      <c r="EM555" s="272"/>
    </row>
    <row r="556" spans="3:196" ht="6" customHeight="1" x14ac:dyDescent="0.25">
      <c r="C556" s="7"/>
      <c r="D556" s="7"/>
      <c r="G556" s="66"/>
      <c r="H556" s="66"/>
      <c r="J556" s="66"/>
      <c r="K556" s="66"/>
      <c r="M556" s="66"/>
      <c r="N556" s="66"/>
      <c r="P556" s="66"/>
      <c r="Q556" s="66"/>
      <c r="R556" s="229"/>
      <c r="S556" s="230"/>
      <c r="T556" s="231"/>
      <c r="AA556" s="19"/>
      <c r="AB556" s="66"/>
      <c r="AC556" s="66"/>
      <c r="AD556" s="66"/>
      <c r="AE556" s="66"/>
      <c r="AF556" s="66"/>
      <c r="AG556" s="271"/>
      <c r="AH556" s="66" t="s">
        <v>20</v>
      </c>
      <c r="AI556" s="66">
        <v>0</v>
      </c>
      <c r="AJ556" s="66"/>
      <c r="AK556" s="66"/>
      <c r="AL556" s="66"/>
      <c r="AM556" s="66"/>
      <c r="AN556" s="66" t="s">
        <v>19</v>
      </c>
      <c r="AO556" s="66">
        <v>1.0000000000000001E-5</v>
      </c>
      <c r="AP556" s="66"/>
      <c r="AQ556" s="66"/>
      <c r="AR556" s="66"/>
      <c r="AS556" s="297"/>
      <c r="AT556" s="297"/>
      <c r="AU556" s="297"/>
      <c r="AV556" s="297"/>
      <c r="AW556" s="299"/>
      <c r="AX556" s="299"/>
      <c r="AY556" s="19"/>
      <c r="AZ556" s="19"/>
      <c r="BA556" s="19"/>
      <c r="BB556" s="19"/>
      <c r="BC556" s="19"/>
      <c r="BD556" s="19"/>
      <c r="BE556" s="19"/>
      <c r="BF556" s="19"/>
      <c r="BG556" s="19"/>
      <c r="BH556" s="66"/>
      <c r="BI556" s="271" t="s">
        <v>19</v>
      </c>
      <c r="BJ556" s="272">
        <v>1.0000000000000001E-5</v>
      </c>
      <c r="BK556" s="66"/>
      <c r="BL556" s="19"/>
      <c r="BM556" s="430"/>
      <c r="BN556" s="66"/>
      <c r="BO556" s="264"/>
      <c r="BP556" s="430"/>
      <c r="BQ556" s="66"/>
      <c r="BR556" s="271"/>
      <c r="BS556" s="272"/>
      <c r="BT556" s="66"/>
      <c r="BU556" s="264"/>
      <c r="BV556" s="264"/>
      <c r="BW556" s="66"/>
      <c r="BX556" s="271"/>
      <c r="BY556" s="272"/>
      <c r="BZ556" s="66"/>
      <c r="CA556" s="264"/>
      <c r="CB556" s="353"/>
      <c r="CC556" s="66"/>
      <c r="CD556" s="271"/>
      <c r="CE556" s="272"/>
      <c r="CF556" s="8"/>
      <c r="CG556" s="23"/>
      <c r="CH556" s="386"/>
      <c r="CI556" s="23"/>
      <c r="CJ556" s="23"/>
      <c r="CK556" s="386"/>
      <c r="CL556" s="66"/>
      <c r="CM556" s="264"/>
      <c r="CN556" s="380"/>
      <c r="CO556" s="66"/>
      <c r="CP556" s="19"/>
      <c r="CQ556" s="430"/>
      <c r="CR556" s="8"/>
      <c r="CS556" s="336"/>
      <c r="CT556" s="337"/>
      <c r="CU556" s="66"/>
      <c r="CV556" s="271"/>
      <c r="CW556" s="272"/>
      <c r="CX556" s="8"/>
      <c r="CY556" s="336"/>
      <c r="CZ556" s="337"/>
      <c r="DA556" s="8"/>
      <c r="DB556" s="336"/>
      <c r="DC556" s="337"/>
      <c r="DD556" s="8"/>
      <c r="DE556" s="336"/>
      <c r="DF556" s="337"/>
      <c r="DG556" s="8"/>
      <c r="DH556" s="336"/>
      <c r="DI556" s="337"/>
      <c r="DJ556" s="66"/>
      <c r="DK556" s="264"/>
      <c r="DL556" s="264"/>
      <c r="DM556" s="66"/>
      <c r="DN556" s="271"/>
      <c r="DO556" s="272"/>
      <c r="DP556" s="8"/>
      <c r="DQ556" s="336"/>
      <c r="DR556" s="337"/>
      <c r="DS556" s="8"/>
      <c r="DT556" s="336"/>
      <c r="DU556" s="337"/>
      <c r="DV556" s="8"/>
      <c r="DW556" s="336"/>
      <c r="DX556" s="337"/>
      <c r="DY556" s="8"/>
      <c r="DZ556" s="336"/>
      <c r="EA556" s="337"/>
      <c r="EB556" s="8"/>
      <c r="EC556" s="336"/>
      <c r="ED556" s="337"/>
      <c r="EE556" s="8"/>
      <c r="EF556" s="336"/>
      <c r="EG556" s="337"/>
      <c r="EH556" s="66"/>
      <c r="EI556" s="264"/>
      <c r="EJ556" s="264"/>
      <c r="EK556" s="66"/>
      <c r="EL556" s="271"/>
      <c r="EM556" s="272"/>
    </row>
    <row r="557" spans="3:196" ht="6" customHeight="1" x14ac:dyDescent="0.25">
      <c r="C557" s="7"/>
      <c r="D557" s="7"/>
      <c r="G557" s="66"/>
      <c r="H557" s="66"/>
      <c r="J557" s="66"/>
      <c r="K557" s="66"/>
      <c r="M557" s="66"/>
      <c r="N557" s="66"/>
      <c r="P557" s="66"/>
      <c r="Q557" s="66"/>
      <c r="R557" s="229"/>
      <c r="S557" s="230"/>
      <c r="T557" s="231"/>
      <c r="AA557" s="19"/>
      <c r="AB557" s="66"/>
      <c r="AC557" s="66"/>
      <c r="AD557" s="66"/>
      <c r="AE557" s="66"/>
      <c r="AF557" s="66"/>
      <c r="AG557" s="271"/>
      <c r="AH557" s="66" t="s">
        <v>18</v>
      </c>
      <c r="AI557" s="66">
        <v>10</v>
      </c>
      <c r="AJ557" s="66"/>
      <c r="AK557" s="66"/>
      <c r="AL557" s="66"/>
      <c r="AM557" s="66"/>
      <c r="AN557" s="66" t="s">
        <v>17</v>
      </c>
      <c r="AO557" s="66">
        <v>0</v>
      </c>
      <c r="AP557" s="66"/>
      <c r="AQ557" s="66"/>
      <c r="AR557" s="66"/>
      <c r="AS557" s="297"/>
      <c r="AT557" s="297"/>
      <c r="AU557" s="297"/>
      <c r="AV557" s="297"/>
      <c r="AW557" s="299"/>
      <c r="AX557" s="299"/>
      <c r="AY557" s="19"/>
      <c r="AZ557" s="19"/>
      <c r="BA557" s="19"/>
      <c r="BB557" s="19"/>
      <c r="BC557" s="19"/>
      <c r="BD557" s="19"/>
      <c r="BE557" s="19"/>
      <c r="BF557" s="19"/>
      <c r="BG557" s="19"/>
      <c r="BH557" s="66"/>
      <c r="BI557" s="271" t="s">
        <v>17</v>
      </c>
      <c r="BJ557" s="272">
        <v>0</v>
      </c>
      <c r="BK557" s="66"/>
      <c r="BL557" s="19"/>
      <c r="BM557" s="430"/>
      <c r="BN557" s="66"/>
      <c r="BO557" s="264"/>
      <c r="BP557" s="430"/>
      <c r="BQ557" s="66"/>
      <c r="BR557" s="271"/>
      <c r="BS557" s="272"/>
      <c r="BT557" s="66"/>
      <c r="BU557" s="264"/>
      <c r="BV557" s="264"/>
      <c r="BW557" s="66"/>
      <c r="BX557" s="271"/>
      <c r="BY557" s="272"/>
      <c r="BZ557" s="66"/>
      <c r="CA557" s="264"/>
      <c r="CB557" s="353"/>
      <c r="CC557" s="66"/>
      <c r="CD557" s="271"/>
      <c r="CE557" s="272"/>
      <c r="CF557" s="8"/>
      <c r="CG557" s="23"/>
      <c r="CH557" s="386"/>
      <c r="CI557" s="23"/>
      <c r="CJ557" s="23"/>
      <c r="CK557" s="386"/>
      <c r="CL557" s="66"/>
      <c r="CM557" s="264"/>
      <c r="CN557" s="380"/>
      <c r="CO557" s="66"/>
      <c r="CP557" s="19"/>
      <c r="CQ557" s="430"/>
      <c r="CR557" s="8"/>
      <c r="CS557" s="336"/>
      <c r="CT557" s="337"/>
      <c r="CU557" s="66"/>
      <c r="CV557" s="271"/>
      <c r="CW557" s="272"/>
      <c r="CX557" s="8"/>
      <c r="CY557" s="336"/>
      <c r="CZ557" s="337"/>
      <c r="DA557" s="8"/>
      <c r="DB557" s="336"/>
      <c r="DC557" s="337"/>
      <c r="DD557" s="8"/>
      <c r="DE557" s="336"/>
      <c r="DF557" s="337"/>
      <c r="DG557" s="8"/>
      <c r="DH557" s="336"/>
      <c r="DI557" s="337"/>
      <c r="DJ557" s="66"/>
      <c r="DK557" s="264"/>
      <c r="DL557" s="264"/>
      <c r="DM557" s="66"/>
      <c r="DN557" s="271"/>
      <c r="DO557" s="272"/>
      <c r="DP557" s="8"/>
      <c r="DQ557" s="336"/>
      <c r="DR557" s="337"/>
      <c r="DS557" s="8"/>
      <c r="DT557" s="336"/>
      <c r="DU557" s="337"/>
      <c r="DV557" s="8"/>
      <c r="DW557" s="336"/>
      <c r="DX557" s="337"/>
      <c r="DY557" s="8"/>
      <c r="DZ557" s="336"/>
      <c r="EA557" s="337"/>
      <c r="EB557" s="8"/>
      <c r="EC557" s="336"/>
      <c r="ED557" s="337"/>
      <c r="EE557" s="8"/>
      <c r="EF557" s="336"/>
      <c r="EG557" s="337"/>
      <c r="EH557" s="66"/>
      <c r="EI557" s="264"/>
      <c r="EJ557" s="264"/>
      <c r="EK557" s="66"/>
      <c r="EL557" s="271"/>
      <c r="EM557" s="272"/>
    </row>
    <row r="558" spans="3:196" ht="6" customHeight="1" x14ac:dyDescent="0.25">
      <c r="C558" s="7"/>
      <c r="D558" s="7"/>
      <c r="G558" s="66"/>
      <c r="H558" s="66"/>
      <c r="J558" s="66"/>
      <c r="K558" s="66"/>
      <c r="M558" s="66"/>
      <c r="N558" s="66"/>
      <c r="P558" s="66"/>
      <c r="Q558" s="66"/>
      <c r="R558" s="229"/>
      <c r="S558" s="230"/>
      <c r="T558" s="231"/>
      <c r="AA558" s="19"/>
      <c r="AB558" s="66"/>
      <c r="AC558" s="66"/>
      <c r="AD558" s="66"/>
      <c r="AE558" s="66"/>
      <c r="AF558" s="66"/>
      <c r="AG558" s="271"/>
      <c r="AH558" s="66" t="s">
        <v>21</v>
      </c>
      <c r="AI558" s="66">
        <v>2</v>
      </c>
      <c r="AJ558" s="66"/>
      <c r="AK558" s="66"/>
      <c r="AL558" s="66"/>
      <c r="AM558" s="66"/>
      <c r="AN558" s="66" t="s">
        <v>20</v>
      </c>
      <c r="AO558" s="66">
        <v>0</v>
      </c>
      <c r="AP558" s="66"/>
      <c r="AQ558" s="66"/>
      <c r="AR558" s="66"/>
      <c r="AS558" s="297"/>
      <c r="AT558" s="297"/>
      <c r="AU558" s="297"/>
      <c r="AV558" s="297"/>
      <c r="AW558" s="299"/>
      <c r="AX558" s="299"/>
      <c r="AY558" s="19"/>
      <c r="AZ558" s="19"/>
      <c r="BA558" s="19"/>
      <c r="BB558" s="19"/>
      <c r="BC558" s="19"/>
      <c r="BD558" s="19"/>
      <c r="BE558" s="19"/>
      <c r="BF558" s="19"/>
      <c r="BG558" s="19"/>
      <c r="BH558" s="66"/>
      <c r="BI558" s="271" t="s">
        <v>20</v>
      </c>
      <c r="BJ558" s="272">
        <v>0</v>
      </c>
      <c r="BK558" s="66"/>
      <c r="BL558" s="19"/>
      <c r="BM558" s="430"/>
      <c r="BN558" s="66"/>
      <c r="BO558" s="264"/>
      <c r="BP558" s="430"/>
      <c r="BQ558" s="66"/>
      <c r="BR558" s="271"/>
      <c r="BS558" s="272"/>
      <c r="BT558" s="66"/>
      <c r="BU558" s="264"/>
      <c r="BV558" s="264"/>
      <c r="BW558" s="66"/>
      <c r="BX558" s="271"/>
      <c r="BY558" s="272"/>
      <c r="BZ558" s="66"/>
      <c r="CA558" s="264"/>
      <c r="CB558" s="353"/>
      <c r="CC558" s="66"/>
      <c r="CD558" s="271"/>
      <c r="CE558" s="272"/>
      <c r="CF558" s="8"/>
      <c r="CG558" s="23"/>
      <c r="CH558" s="386"/>
      <c r="CI558" s="23"/>
      <c r="CJ558" s="23"/>
      <c r="CK558" s="386"/>
      <c r="CL558" s="66"/>
      <c r="CM558" s="264"/>
      <c r="CN558" s="380"/>
      <c r="CO558" s="66"/>
      <c r="CP558" s="19"/>
      <c r="CQ558" s="430"/>
      <c r="CR558" s="8"/>
      <c r="CS558" s="336"/>
      <c r="CT558" s="337"/>
      <c r="CU558" s="66"/>
      <c r="CV558" s="271"/>
      <c r="CW558" s="272"/>
      <c r="CX558" s="8"/>
      <c r="CY558" s="336"/>
      <c r="CZ558" s="337"/>
      <c r="DA558" s="8"/>
      <c r="DB558" s="336"/>
      <c r="DC558" s="337"/>
      <c r="DD558" s="8"/>
      <c r="DE558" s="336"/>
      <c r="DF558" s="337"/>
      <c r="DG558" s="8"/>
      <c r="DH558" s="336"/>
      <c r="DI558" s="337"/>
      <c r="DJ558" s="66"/>
      <c r="DK558" s="264"/>
      <c r="DL558" s="264"/>
      <c r="DM558" s="66"/>
      <c r="DN558" s="271"/>
      <c r="DO558" s="272"/>
      <c r="DP558" s="8"/>
      <c r="DQ558" s="336"/>
      <c r="DR558" s="337"/>
      <c r="DS558" s="8"/>
      <c r="DT558" s="336"/>
      <c r="DU558" s="337"/>
      <c r="DV558" s="8"/>
      <c r="DW558" s="336"/>
      <c r="DX558" s="337"/>
      <c r="DY558" s="8"/>
      <c r="DZ558" s="336"/>
      <c r="EA558" s="337"/>
      <c r="EB558" s="8"/>
      <c r="EC558" s="336"/>
      <c r="ED558" s="337"/>
      <c r="EE558" s="8"/>
      <c r="EF558" s="336"/>
      <c r="EG558" s="337"/>
      <c r="EH558" s="66"/>
      <c r="EI558" s="264"/>
      <c r="EJ558" s="264"/>
      <c r="EK558" s="66"/>
      <c r="EL558" s="271"/>
      <c r="EM558" s="272"/>
    </row>
    <row r="559" spans="3:196" ht="6" customHeight="1" x14ac:dyDescent="0.25">
      <c r="C559" s="7"/>
      <c r="D559" s="7"/>
      <c r="G559" s="66"/>
      <c r="H559" s="66"/>
      <c r="J559" s="66"/>
      <c r="K559" s="66"/>
      <c r="M559" s="66"/>
      <c r="N559" s="66"/>
      <c r="P559" s="66"/>
      <c r="Q559" s="66"/>
      <c r="R559" s="229"/>
      <c r="S559" s="230"/>
      <c r="T559" s="231"/>
      <c r="AA559" s="19"/>
      <c r="AB559" s="66"/>
      <c r="AC559" s="66"/>
      <c r="AD559" s="66"/>
      <c r="AE559" s="66"/>
      <c r="AF559" s="66"/>
      <c r="AG559" s="271"/>
      <c r="AH559" s="66" t="s">
        <v>22</v>
      </c>
      <c r="AI559" s="66">
        <v>20</v>
      </c>
      <c r="AJ559" s="66"/>
      <c r="AK559" s="66"/>
      <c r="AL559" s="66"/>
      <c r="AM559" s="66"/>
      <c r="AN559" s="66" t="s">
        <v>18</v>
      </c>
      <c r="AO559" s="66">
        <v>16</v>
      </c>
      <c r="AP559" s="66"/>
      <c r="AQ559" s="66"/>
      <c r="AR559" s="66"/>
      <c r="AS559" s="297"/>
      <c r="AT559" s="297"/>
      <c r="AU559" s="297"/>
      <c r="AV559" s="297"/>
      <c r="AW559" s="299"/>
      <c r="AX559" s="299"/>
      <c r="AY559" s="19"/>
      <c r="AZ559" s="19"/>
      <c r="BA559" s="19"/>
      <c r="BB559" s="19"/>
      <c r="BC559" s="19"/>
      <c r="BD559" s="19"/>
      <c r="BE559" s="19"/>
      <c r="BF559" s="19"/>
      <c r="BG559" s="19"/>
      <c r="BH559" s="66"/>
      <c r="BI559" s="271" t="s">
        <v>18</v>
      </c>
      <c r="BJ559" s="272">
        <v>16</v>
      </c>
      <c r="BK559" s="66"/>
      <c r="BL559" s="19"/>
      <c r="BM559" s="430"/>
      <c r="BN559" s="66"/>
      <c r="BO559" s="264"/>
      <c r="BP559" s="430"/>
      <c r="BQ559" s="66"/>
      <c r="BR559" s="271"/>
      <c r="BS559" s="272"/>
      <c r="BT559" s="66"/>
      <c r="BU559" s="264"/>
      <c r="BV559" s="264"/>
      <c r="BW559" s="66"/>
      <c r="BX559" s="271"/>
      <c r="BY559" s="272"/>
      <c r="BZ559" s="66"/>
      <c r="CA559" s="264"/>
      <c r="CB559" s="353"/>
      <c r="CC559" s="66"/>
      <c r="CD559" s="271"/>
      <c r="CE559" s="272"/>
      <c r="CF559" s="8"/>
      <c r="CG559" s="23"/>
      <c r="CH559" s="386"/>
      <c r="CI559" s="23"/>
      <c r="CJ559" s="23"/>
      <c r="CK559" s="386"/>
      <c r="CL559" s="66"/>
      <c r="CM559" s="264"/>
      <c r="CN559" s="380"/>
      <c r="CO559" s="66"/>
      <c r="CP559" s="19"/>
      <c r="CQ559" s="430"/>
      <c r="CR559" s="8"/>
      <c r="CS559" s="336"/>
      <c r="CT559" s="337"/>
      <c r="CU559" s="66"/>
      <c r="CV559" s="271"/>
      <c r="CW559" s="272"/>
      <c r="CX559" s="8"/>
      <c r="CY559" s="336"/>
      <c r="CZ559" s="337"/>
      <c r="DA559" s="8"/>
      <c r="DB559" s="336"/>
      <c r="DC559" s="337"/>
      <c r="DD559" s="8"/>
      <c r="DE559" s="336"/>
      <c r="DF559" s="337"/>
      <c r="DG559" s="8"/>
      <c r="DH559" s="336"/>
      <c r="DI559" s="337"/>
      <c r="DJ559" s="66"/>
      <c r="DK559" s="264"/>
      <c r="DL559" s="264"/>
      <c r="DM559" s="66"/>
      <c r="DN559" s="271"/>
      <c r="DO559" s="272"/>
      <c r="DP559" s="8"/>
      <c r="DQ559" s="336"/>
      <c r="DR559" s="337"/>
      <c r="DS559" s="8"/>
      <c r="DT559" s="336"/>
      <c r="DU559" s="337"/>
      <c r="DV559" s="8"/>
      <c r="DW559" s="336"/>
      <c r="DX559" s="337"/>
      <c r="DY559" s="8"/>
      <c r="DZ559" s="336"/>
      <c r="EA559" s="337"/>
      <c r="EB559" s="8"/>
      <c r="EC559" s="336"/>
      <c r="ED559" s="337"/>
      <c r="EE559" s="8"/>
      <c r="EF559" s="336"/>
      <c r="EG559" s="337"/>
      <c r="EH559" s="66"/>
      <c r="EI559" s="264"/>
      <c r="EJ559" s="264"/>
      <c r="EK559" s="66"/>
      <c r="EL559" s="271"/>
      <c r="EM559" s="272"/>
    </row>
    <row r="560" spans="3:196" ht="6" customHeight="1" x14ac:dyDescent="0.25">
      <c r="C560" s="7"/>
      <c r="D560" s="7"/>
      <c r="G560" s="66"/>
      <c r="H560" s="66"/>
      <c r="J560" s="66"/>
      <c r="K560" s="66"/>
      <c r="M560" s="66"/>
      <c r="N560" s="66"/>
      <c r="P560" s="66"/>
      <c r="Q560" s="66"/>
      <c r="R560" s="229"/>
      <c r="S560" s="230"/>
      <c r="T560" s="231"/>
      <c r="AA560" s="19"/>
      <c r="AB560" s="66"/>
      <c r="AC560" s="66"/>
      <c r="AD560" s="66"/>
      <c r="AE560" s="66"/>
      <c r="AF560" s="66"/>
      <c r="AG560" s="271"/>
      <c r="AH560" s="66" t="s">
        <v>109</v>
      </c>
      <c r="AI560" s="66">
        <v>1E-3</v>
      </c>
      <c r="AJ560" s="66"/>
      <c r="AK560" s="66"/>
      <c r="AL560" s="66"/>
      <c r="AM560" s="66"/>
      <c r="AN560" s="66" t="s">
        <v>21</v>
      </c>
      <c r="AO560" s="66">
        <v>2</v>
      </c>
      <c r="AP560" s="66"/>
      <c r="AQ560" s="66"/>
      <c r="AR560" s="66"/>
      <c r="AS560" s="297"/>
      <c r="AT560" s="297"/>
      <c r="AU560" s="297"/>
      <c r="AV560" s="297"/>
      <c r="AW560" s="299"/>
      <c r="AX560" s="299"/>
      <c r="AY560" s="19"/>
      <c r="AZ560" s="19"/>
      <c r="BA560" s="19"/>
      <c r="BB560" s="19"/>
      <c r="BC560" s="19"/>
      <c r="BD560" s="19"/>
      <c r="BE560" s="19"/>
      <c r="BF560" s="19"/>
      <c r="BG560" s="19"/>
      <c r="BH560" s="66"/>
      <c r="BI560" s="271" t="s">
        <v>21</v>
      </c>
      <c r="BJ560" s="272">
        <v>2</v>
      </c>
      <c r="BK560" s="66"/>
      <c r="BL560" s="19"/>
      <c r="BM560" s="430"/>
      <c r="BN560" s="66"/>
      <c r="BO560" s="264"/>
      <c r="BP560" s="430"/>
      <c r="BQ560" s="66"/>
      <c r="BR560" s="271"/>
      <c r="BS560" s="272"/>
      <c r="BT560" s="66"/>
      <c r="BU560" s="264"/>
      <c r="BV560" s="264"/>
      <c r="BW560" s="66"/>
      <c r="BX560" s="271"/>
      <c r="BY560" s="272"/>
      <c r="BZ560" s="66"/>
      <c r="CA560" s="264"/>
      <c r="CB560" s="353"/>
      <c r="CC560" s="66"/>
      <c r="CD560" s="271"/>
      <c r="CE560" s="272"/>
      <c r="CF560" s="8"/>
      <c r="CG560" s="23"/>
      <c r="CH560" s="386"/>
      <c r="CI560" s="23"/>
      <c r="CJ560" s="23"/>
      <c r="CK560" s="386"/>
      <c r="CL560" s="66"/>
      <c r="CM560" s="264"/>
      <c r="CN560" s="380"/>
      <c r="CO560" s="66"/>
      <c r="CP560" s="19"/>
      <c r="CQ560" s="430"/>
      <c r="CR560" s="8"/>
      <c r="CS560" s="336"/>
      <c r="CT560" s="337"/>
      <c r="CU560" s="66"/>
      <c r="CV560" s="271"/>
      <c r="CW560" s="272"/>
      <c r="CX560" s="8"/>
      <c r="CY560" s="336"/>
      <c r="CZ560" s="337"/>
      <c r="DA560" s="8"/>
      <c r="DB560" s="336"/>
      <c r="DC560" s="337"/>
      <c r="DD560" s="8"/>
      <c r="DE560" s="336"/>
      <c r="DF560" s="337"/>
      <c r="DG560" s="8"/>
      <c r="DH560" s="336"/>
      <c r="DI560" s="337"/>
      <c r="DJ560" s="66"/>
      <c r="DK560" s="264"/>
      <c r="DL560" s="264"/>
      <c r="DM560" s="66"/>
      <c r="DN560" s="271"/>
      <c r="DO560" s="272"/>
      <c r="DP560" s="8"/>
      <c r="DQ560" s="336"/>
      <c r="DR560" s="337"/>
      <c r="DS560" s="8"/>
      <c r="DT560" s="336"/>
      <c r="DU560" s="337"/>
      <c r="DV560" s="8"/>
      <c r="DW560" s="336"/>
      <c r="DX560" s="337"/>
      <c r="DY560" s="8"/>
      <c r="DZ560" s="336"/>
      <c r="EA560" s="337"/>
      <c r="EB560" s="8"/>
      <c r="EC560" s="336"/>
      <c r="ED560" s="337"/>
      <c r="EE560" s="8"/>
      <c r="EF560" s="336"/>
      <c r="EG560" s="337"/>
      <c r="EH560" s="66"/>
      <c r="EI560" s="264"/>
      <c r="EJ560" s="264"/>
      <c r="EK560" s="66"/>
      <c r="EL560" s="271"/>
      <c r="EM560" s="272"/>
    </row>
    <row r="561" spans="3:143" ht="6" customHeight="1" x14ac:dyDescent="0.25">
      <c r="C561" s="7"/>
      <c r="D561" s="7"/>
      <c r="G561" s="66"/>
      <c r="H561" s="66"/>
      <c r="J561" s="66"/>
      <c r="K561" s="66"/>
      <c r="M561" s="66"/>
      <c r="N561" s="66"/>
      <c r="P561" s="66"/>
      <c r="Q561" s="66"/>
      <c r="R561" s="229"/>
      <c r="S561" s="230"/>
      <c r="T561" s="231"/>
      <c r="AA561" s="19"/>
      <c r="AB561" s="66"/>
      <c r="AC561" s="66"/>
      <c r="AD561" s="66"/>
      <c r="AE561" s="66"/>
      <c r="AF561" s="66"/>
      <c r="AG561" s="271"/>
      <c r="AH561" s="66" t="s">
        <v>23</v>
      </c>
      <c r="AI561" s="66" t="s">
        <v>17</v>
      </c>
      <c r="AJ561" s="66"/>
      <c r="AK561" s="66"/>
      <c r="AL561" s="66"/>
      <c r="AM561" s="66"/>
      <c r="AN561" s="66" t="s">
        <v>22</v>
      </c>
      <c r="AO561" s="66">
        <v>32</v>
      </c>
      <c r="AP561" s="66"/>
      <c r="AQ561" s="66"/>
      <c r="AR561" s="66"/>
      <c r="AS561" s="297"/>
      <c r="AT561" s="297"/>
      <c r="AU561" s="297"/>
      <c r="AV561" s="297"/>
      <c r="AW561" s="299"/>
      <c r="AX561" s="299"/>
      <c r="AY561" s="19"/>
      <c r="AZ561" s="19"/>
      <c r="BA561" s="19"/>
      <c r="BB561" s="19"/>
      <c r="BC561" s="19"/>
      <c r="BD561" s="19"/>
      <c r="BE561" s="19"/>
      <c r="BF561" s="19"/>
      <c r="BG561" s="19"/>
      <c r="BH561" s="66"/>
      <c r="BI561" s="271" t="s">
        <v>22</v>
      </c>
      <c r="BJ561" s="272">
        <v>32</v>
      </c>
      <c r="BK561" s="66"/>
      <c r="BL561" s="19"/>
      <c r="BM561" s="430"/>
      <c r="BN561" s="66"/>
      <c r="BO561" s="264"/>
      <c r="BP561" s="430"/>
      <c r="BQ561" s="66"/>
      <c r="BR561" s="271"/>
      <c r="BS561" s="272"/>
      <c r="BT561" s="66"/>
      <c r="BU561" s="264"/>
      <c r="BV561" s="264"/>
      <c r="BW561" s="66"/>
      <c r="BX561" s="271"/>
      <c r="BY561" s="272"/>
      <c r="BZ561" s="66"/>
      <c r="CA561" s="264"/>
      <c r="CB561" s="353"/>
      <c r="CC561" s="66"/>
      <c r="CD561" s="271"/>
      <c r="CE561" s="272"/>
      <c r="CF561" s="8"/>
      <c r="CG561" s="23"/>
      <c r="CH561" s="386"/>
      <c r="CI561" s="23"/>
      <c r="CJ561" s="23"/>
      <c r="CK561" s="386"/>
      <c r="CL561" s="66"/>
      <c r="CM561" s="264"/>
      <c r="CN561" s="380"/>
      <c r="CO561" s="66"/>
      <c r="CP561" s="19"/>
      <c r="CQ561" s="430"/>
      <c r="CR561" s="8"/>
      <c r="CS561" s="336"/>
      <c r="CT561" s="337"/>
      <c r="CU561" s="66"/>
      <c r="CV561" s="271"/>
      <c r="CW561" s="272"/>
      <c r="CX561" s="8"/>
      <c r="CY561" s="336"/>
      <c r="CZ561" s="337"/>
      <c r="DA561" s="8"/>
      <c r="DB561" s="336"/>
      <c r="DC561" s="337"/>
      <c r="DD561" s="8"/>
      <c r="DE561" s="336"/>
      <c r="DF561" s="337"/>
      <c r="DG561" s="8"/>
      <c r="DH561" s="336"/>
      <c r="DI561" s="337"/>
      <c r="DJ561" s="66"/>
      <c r="DK561" s="264"/>
      <c r="DL561" s="264"/>
      <c r="DM561" s="66"/>
      <c r="DN561" s="271"/>
      <c r="DO561" s="272"/>
      <c r="DP561" s="8"/>
      <c r="DQ561" s="336"/>
      <c r="DR561" s="337"/>
      <c r="DS561" s="8"/>
      <c r="DT561" s="336"/>
      <c r="DU561" s="337"/>
      <c r="DV561" s="8"/>
      <c r="DW561" s="336"/>
      <c r="DX561" s="337"/>
      <c r="DY561" s="8"/>
      <c r="DZ561" s="336"/>
      <c r="EA561" s="337"/>
      <c r="EB561" s="8"/>
      <c r="EC561" s="336"/>
      <c r="ED561" s="337"/>
      <c r="EE561" s="8"/>
      <c r="EF561" s="336"/>
      <c r="EG561" s="337"/>
      <c r="EH561" s="66"/>
      <c r="EI561" s="264"/>
      <c r="EJ561" s="264"/>
      <c r="EK561" s="66"/>
      <c r="EL561" s="271"/>
      <c r="EM561" s="272"/>
    </row>
    <row r="562" spans="3:143" ht="6" customHeight="1" x14ac:dyDescent="0.25">
      <c r="C562" s="7"/>
      <c r="D562" s="7"/>
      <c r="G562" s="66"/>
      <c r="H562" s="66"/>
      <c r="J562" s="66"/>
      <c r="K562" s="66"/>
      <c r="M562" s="66"/>
      <c r="N562" s="66"/>
      <c r="P562" s="66"/>
      <c r="Q562" s="66"/>
      <c r="R562" s="229"/>
      <c r="S562" s="230"/>
      <c r="T562" s="231"/>
      <c r="AA562" s="19"/>
      <c r="AB562" s="66"/>
      <c r="AC562" s="66"/>
      <c r="AD562" s="66"/>
      <c r="AE562" s="66"/>
      <c r="AF562" s="66"/>
      <c r="AG562" s="271"/>
      <c r="AH562" s="66" t="s">
        <v>66</v>
      </c>
      <c r="AI562" s="66" t="s">
        <v>18</v>
      </c>
      <c r="AJ562" s="66"/>
      <c r="AK562" s="66"/>
      <c r="AL562" s="66"/>
      <c r="AM562" s="66"/>
      <c r="AN562" s="66" t="s">
        <v>109</v>
      </c>
      <c r="AO562" s="66">
        <v>0.01</v>
      </c>
      <c r="AP562" s="66"/>
      <c r="AQ562" s="66"/>
      <c r="AR562" s="66"/>
      <c r="AS562" s="297"/>
      <c r="AT562" s="297"/>
      <c r="AU562" s="297"/>
      <c r="AV562" s="297"/>
      <c r="AW562" s="299"/>
      <c r="AX562" s="299"/>
      <c r="AY562" s="19"/>
      <c r="AZ562" s="19"/>
      <c r="BA562" s="19"/>
      <c r="BB562" s="19"/>
      <c r="BC562" s="19"/>
      <c r="BD562" s="19"/>
      <c r="BE562" s="19"/>
      <c r="BF562" s="19"/>
      <c r="BG562" s="19"/>
      <c r="BH562" s="66"/>
      <c r="BI562" s="271" t="s">
        <v>109</v>
      </c>
      <c r="BJ562" s="272">
        <v>0.01</v>
      </c>
      <c r="BK562" s="66"/>
      <c r="BL562" s="19"/>
      <c r="BM562" s="430"/>
      <c r="BN562" s="66"/>
      <c r="BO562" s="264"/>
      <c r="BP562" s="430"/>
      <c r="BQ562" s="66"/>
      <c r="BR562" s="271"/>
      <c r="BS562" s="272"/>
      <c r="BT562" s="66"/>
      <c r="BU562" s="264"/>
      <c r="BV562" s="264"/>
      <c r="BW562" s="66"/>
      <c r="BX562" s="271"/>
      <c r="BY562" s="272"/>
      <c r="BZ562" s="66"/>
      <c r="CA562" s="264"/>
      <c r="CB562" s="353"/>
      <c r="CC562" s="66"/>
      <c r="CD562" s="271"/>
      <c r="CE562" s="272"/>
      <c r="CF562" s="8"/>
      <c r="CG562" s="23"/>
      <c r="CH562" s="386"/>
      <c r="CI562" s="23"/>
      <c r="CJ562" s="23"/>
      <c r="CK562" s="386"/>
      <c r="CL562" s="66"/>
      <c r="CM562" s="264"/>
      <c r="CN562" s="380"/>
      <c r="CO562" s="66"/>
      <c r="CP562" s="19"/>
      <c r="CQ562" s="430"/>
      <c r="CR562" s="8"/>
      <c r="CS562" s="336"/>
      <c r="CT562" s="337"/>
      <c r="CU562" s="66"/>
      <c r="CV562" s="271"/>
      <c r="CW562" s="272"/>
      <c r="CX562" s="8"/>
      <c r="CY562" s="336"/>
      <c r="CZ562" s="337"/>
      <c r="DA562" s="8"/>
      <c r="DB562" s="336"/>
      <c r="DC562" s="337"/>
      <c r="DD562" s="8"/>
      <c r="DE562" s="336"/>
      <c r="DF562" s="337"/>
      <c r="DG562" s="8"/>
      <c r="DH562" s="336"/>
      <c r="DI562" s="337"/>
      <c r="DJ562" s="66"/>
      <c r="DK562" s="264"/>
      <c r="DL562" s="264"/>
      <c r="DM562" s="66"/>
      <c r="DN562" s="271"/>
      <c r="DO562" s="272"/>
      <c r="DP562" s="8"/>
      <c r="DQ562" s="336"/>
      <c r="DR562" s="337"/>
      <c r="DS562" s="8"/>
      <c r="DT562" s="336"/>
      <c r="DU562" s="337"/>
      <c r="DV562" s="8"/>
      <c r="DW562" s="336"/>
      <c r="DX562" s="337"/>
      <c r="DY562" s="8"/>
      <c r="DZ562" s="336"/>
      <c r="EA562" s="337"/>
      <c r="EB562" s="8"/>
      <c r="EC562" s="336"/>
      <c r="ED562" s="337"/>
      <c r="EE562" s="8"/>
      <c r="EF562" s="336"/>
      <c r="EG562" s="337"/>
      <c r="EH562" s="66"/>
      <c r="EI562" s="264"/>
      <c r="EJ562" s="264"/>
      <c r="EK562" s="66"/>
      <c r="EL562" s="271"/>
      <c r="EM562" s="272"/>
    </row>
    <row r="563" spans="3:143" ht="6" customHeight="1" x14ac:dyDescent="0.25">
      <c r="C563" s="7"/>
      <c r="D563" s="7"/>
      <c r="G563" s="66"/>
      <c r="H563" s="66"/>
      <c r="J563" s="66"/>
      <c r="K563" s="66"/>
      <c r="M563" s="66"/>
      <c r="N563" s="66"/>
      <c r="P563" s="66"/>
      <c r="Q563" s="66"/>
      <c r="R563" s="229"/>
      <c r="S563" s="230"/>
      <c r="T563" s="231"/>
      <c r="AA563" s="19"/>
      <c r="AB563" s="66"/>
      <c r="AC563" s="66"/>
      <c r="AD563" s="66"/>
      <c r="AE563" s="66"/>
      <c r="AF563" s="66"/>
      <c r="AG563" s="271"/>
      <c r="AH563" s="66" t="s">
        <v>67</v>
      </c>
      <c r="AI563" s="66" t="s">
        <v>9</v>
      </c>
      <c r="AJ563" s="66"/>
      <c r="AK563" s="66"/>
      <c r="AL563" s="66"/>
      <c r="AM563" s="66"/>
      <c r="AN563" s="66" t="s">
        <v>23</v>
      </c>
      <c r="AO563" s="66" t="s">
        <v>17</v>
      </c>
      <c r="AP563" s="66"/>
      <c r="AQ563" s="66"/>
      <c r="AR563" s="66"/>
      <c r="AS563" s="297"/>
      <c r="AT563" s="297"/>
      <c r="AU563" s="297"/>
      <c r="AV563" s="297"/>
      <c r="AW563" s="299"/>
      <c r="AX563" s="299"/>
      <c r="AY563" s="19"/>
      <c r="AZ563" s="19"/>
      <c r="BA563" s="19"/>
      <c r="BB563" s="19"/>
      <c r="BC563" s="19"/>
      <c r="BD563" s="19"/>
      <c r="BE563" s="19"/>
      <c r="BF563" s="19"/>
      <c r="BG563" s="19"/>
      <c r="BH563" s="66"/>
      <c r="BI563" s="271" t="s">
        <v>23</v>
      </c>
      <c r="BJ563" s="272" t="s">
        <v>17</v>
      </c>
      <c r="BK563" s="66"/>
      <c r="BL563" s="19"/>
      <c r="BM563" s="430"/>
      <c r="BN563" s="66"/>
      <c r="BO563" s="264"/>
      <c r="BP563" s="430"/>
      <c r="BQ563" s="66"/>
      <c r="BR563" s="271"/>
      <c r="BS563" s="272"/>
      <c r="BT563" s="66"/>
      <c r="BU563" s="264"/>
      <c r="BV563" s="264"/>
      <c r="BW563" s="66"/>
      <c r="BX563" s="271"/>
      <c r="BY563" s="272"/>
      <c r="BZ563" s="66"/>
      <c r="CA563" s="264"/>
      <c r="CB563" s="353"/>
      <c r="CC563" s="66"/>
      <c r="CD563" s="271"/>
      <c r="CE563" s="272"/>
      <c r="CF563" s="8"/>
      <c r="CG563" s="23"/>
      <c r="CH563" s="386"/>
      <c r="CI563" s="23"/>
      <c r="CJ563" s="23"/>
      <c r="CK563" s="386"/>
      <c r="CL563" s="66"/>
      <c r="CM563" s="264"/>
      <c r="CN563" s="380"/>
      <c r="CO563" s="66"/>
      <c r="CP563" s="19"/>
      <c r="CQ563" s="430"/>
      <c r="CR563" s="8"/>
      <c r="CS563" s="336"/>
      <c r="CT563" s="337"/>
      <c r="CU563" s="66"/>
      <c r="CV563" s="271"/>
      <c r="CW563" s="272"/>
      <c r="CX563" s="8"/>
      <c r="CY563" s="336"/>
      <c r="CZ563" s="337"/>
      <c r="DA563" s="8"/>
      <c r="DB563" s="336"/>
      <c r="DC563" s="337"/>
      <c r="DD563" s="8"/>
      <c r="DE563" s="336"/>
      <c r="DF563" s="337"/>
      <c r="DG563" s="8"/>
      <c r="DH563" s="336"/>
      <c r="DI563" s="337"/>
      <c r="DJ563" s="66"/>
      <c r="DK563" s="264"/>
      <c r="DL563" s="264"/>
      <c r="DM563" s="66"/>
      <c r="DN563" s="271"/>
      <c r="DO563" s="272"/>
      <c r="DP563" s="8"/>
      <c r="DQ563" s="336"/>
      <c r="DR563" s="337"/>
      <c r="DS563" s="8"/>
      <c r="DT563" s="336"/>
      <c r="DU563" s="337"/>
      <c r="DV563" s="8"/>
      <c r="DW563" s="336"/>
      <c r="DX563" s="337"/>
      <c r="DY563" s="8"/>
      <c r="DZ563" s="336"/>
      <c r="EA563" s="337"/>
      <c r="EB563" s="8"/>
      <c r="EC563" s="336"/>
      <c r="ED563" s="337"/>
      <c r="EE563" s="8"/>
      <c r="EF563" s="336"/>
      <c r="EG563" s="337"/>
      <c r="EH563" s="66"/>
      <c r="EI563" s="264"/>
      <c r="EJ563" s="264"/>
      <c r="EK563" s="66"/>
      <c r="EL563" s="271"/>
      <c r="EM563" s="272"/>
    </row>
    <row r="564" spans="3:143" ht="6" customHeight="1" x14ac:dyDescent="0.25">
      <c r="C564" s="7"/>
      <c r="D564" s="7"/>
      <c r="G564" s="66"/>
      <c r="H564" s="66"/>
      <c r="J564" s="66"/>
      <c r="K564" s="66"/>
      <c r="M564" s="66"/>
      <c r="N564" s="66"/>
      <c r="P564" s="66"/>
      <c r="Q564" s="66"/>
      <c r="R564" s="229"/>
      <c r="S564" s="230"/>
      <c r="T564" s="231"/>
      <c r="AA564" s="19"/>
      <c r="AB564" s="66"/>
      <c r="AC564" s="66"/>
      <c r="AD564" s="66"/>
      <c r="AE564" s="66"/>
      <c r="AF564" s="66"/>
      <c r="AG564" s="271"/>
      <c r="AH564" s="66" t="s">
        <v>68</v>
      </c>
      <c r="AI564" s="66" t="s">
        <v>86</v>
      </c>
      <c r="AJ564" s="66"/>
      <c r="AK564" s="66"/>
      <c r="AL564" s="66"/>
      <c r="AM564" s="66"/>
      <c r="AN564" s="66" t="s">
        <v>66</v>
      </c>
      <c r="AO564" s="66" t="s">
        <v>18</v>
      </c>
      <c r="AP564" s="66"/>
      <c r="AQ564" s="66"/>
      <c r="AR564" s="66"/>
      <c r="AS564" s="297"/>
      <c r="AT564" s="297"/>
      <c r="AU564" s="297"/>
      <c r="AV564" s="297"/>
      <c r="AW564" s="299"/>
      <c r="AX564" s="299"/>
      <c r="AY564" s="19"/>
      <c r="AZ564" s="19"/>
      <c r="BA564" s="19"/>
      <c r="BB564" s="19"/>
      <c r="BC564" s="19"/>
      <c r="BD564" s="19"/>
      <c r="BE564" s="19"/>
      <c r="BF564" s="19"/>
      <c r="BG564" s="19"/>
      <c r="BH564" s="66"/>
      <c r="BI564" s="271" t="s">
        <v>66</v>
      </c>
      <c r="BJ564" s="272" t="s">
        <v>18</v>
      </c>
      <c r="BK564" s="66"/>
      <c r="BL564" s="19"/>
      <c r="BM564" s="430"/>
      <c r="BN564" s="66"/>
      <c r="BO564" s="264"/>
      <c r="BP564" s="430"/>
      <c r="BQ564" s="66"/>
      <c r="BR564" s="271"/>
      <c r="BS564" s="272"/>
      <c r="BT564" s="66"/>
      <c r="BU564" s="264"/>
      <c r="BV564" s="264"/>
      <c r="BW564" s="66"/>
      <c r="BX564" s="271"/>
      <c r="BY564" s="272"/>
      <c r="BZ564" s="66"/>
      <c r="CA564" s="264"/>
      <c r="CB564" s="353"/>
      <c r="CC564" s="66"/>
      <c r="CD564" s="271"/>
      <c r="CE564" s="272"/>
      <c r="CF564" s="8"/>
      <c r="CG564" s="23"/>
      <c r="CH564" s="386"/>
      <c r="CI564" s="23"/>
      <c r="CJ564" s="23"/>
      <c r="CK564" s="386"/>
      <c r="CL564" s="66"/>
      <c r="CM564" s="264"/>
      <c r="CN564" s="380"/>
      <c r="CO564" s="66"/>
      <c r="CP564" s="19"/>
      <c r="CQ564" s="430"/>
      <c r="CR564" s="8"/>
      <c r="CS564" s="336"/>
      <c r="CT564" s="337"/>
      <c r="CU564" s="66"/>
      <c r="CV564" s="271"/>
      <c r="CW564" s="272"/>
      <c r="CX564" s="8"/>
      <c r="CY564" s="336"/>
      <c r="CZ564" s="337"/>
      <c r="DA564" s="8"/>
      <c r="DB564" s="336"/>
      <c r="DC564" s="337"/>
      <c r="DD564" s="8"/>
      <c r="DE564" s="336"/>
      <c r="DF564" s="337"/>
      <c r="DG564" s="8"/>
      <c r="DH564" s="336"/>
      <c r="DI564" s="337"/>
      <c r="DJ564" s="66"/>
      <c r="DK564" s="264"/>
      <c r="DL564" s="264"/>
      <c r="DM564" s="66"/>
      <c r="DN564" s="271"/>
      <c r="DO564" s="272"/>
      <c r="DP564" s="8"/>
      <c r="DQ564" s="336"/>
      <c r="DR564" s="337"/>
      <c r="DS564" s="8"/>
      <c r="DT564" s="336"/>
      <c r="DU564" s="337"/>
      <c r="DV564" s="8"/>
      <c r="DW564" s="336"/>
      <c r="DX564" s="337"/>
      <c r="DY564" s="8"/>
      <c r="DZ564" s="336"/>
      <c r="EA564" s="337"/>
      <c r="EB564" s="8"/>
      <c r="EC564" s="336"/>
      <c r="ED564" s="337"/>
      <c r="EE564" s="8"/>
      <c r="EF564" s="336"/>
      <c r="EG564" s="337"/>
      <c r="EH564" s="66"/>
      <c r="EI564" s="264"/>
      <c r="EJ564" s="264"/>
      <c r="EK564" s="66"/>
      <c r="EL564" s="271"/>
      <c r="EM564" s="272"/>
    </row>
    <row r="565" spans="3:143" ht="6" customHeight="1" x14ac:dyDescent="0.25">
      <c r="C565" s="7"/>
      <c r="D565" s="7"/>
      <c r="G565" s="66"/>
      <c r="H565" s="66"/>
      <c r="J565" s="66"/>
      <c r="K565" s="66"/>
      <c r="M565" s="66"/>
      <c r="N565" s="66"/>
      <c r="P565" s="66"/>
      <c r="Q565" s="66"/>
      <c r="R565" s="229"/>
      <c r="S565" s="230"/>
      <c r="T565" s="231"/>
      <c r="AA565" s="19"/>
      <c r="AB565" s="66"/>
      <c r="AC565" s="66"/>
      <c r="AD565" s="66"/>
      <c r="AE565" s="66"/>
      <c r="AF565" s="66"/>
      <c r="AG565" s="271"/>
      <c r="AH565" s="66" t="s">
        <v>137</v>
      </c>
      <c r="AI565" s="66">
        <v>3</v>
      </c>
      <c r="AJ565" s="66"/>
      <c r="AK565" s="66"/>
      <c r="AL565" s="66"/>
      <c r="AM565" s="66"/>
      <c r="AN565" s="66" t="s">
        <v>195</v>
      </c>
      <c r="AO565" s="66" t="s">
        <v>196</v>
      </c>
      <c r="AP565" s="66"/>
      <c r="AQ565" s="66"/>
      <c r="AR565" s="66"/>
      <c r="AS565" s="297"/>
      <c r="AT565" s="297"/>
      <c r="AU565" s="297"/>
      <c r="AV565" s="297"/>
      <c r="AW565" s="299"/>
      <c r="AX565" s="299"/>
      <c r="AY565" s="19"/>
      <c r="AZ565" s="19"/>
      <c r="BA565" s="19"/>
      <c r="BB565" s="19"/>
      <c r="BC565" s="19"/>
      <c r="BD565" s="19"/>
      <c r="BE565" s="19"/>
      <c r="BF565" s="19"/>
      <c r="BG565" s="19"/>
      <c r="BH565" s="66"/>
      <c r="BI565" s="271" t="s">
        <v>195</v>
      </c>
      <c r="BJ565" s="272" t="s">
        <v>196</v>
      </c>
      <c r="BK565" s="66"/>
      <c r="BL565" s="19"/>
      <c r="BM565" s="430"/>
      <c r="BN565" s="66"/>
      <c r="BO565" s="264"/>
      <c r="BP565" s="430"/>
      <c r="BQ565" s="66"/>
      <c r="BR565" s="271"/>
      <c r="BS565" s="272"/>
      <c r="BT565" s="66"/>
      <c r="BU565" s="264"/>
      <c r="BV565" s="264"/>
      <c r="BW565" s="66"/>
      <c r="BX565" s="271"/>
      <c r="BY565" s="272"/>
      <c r="BZ565" s="66"/>
      <c r="CA565" s="264"/>
      <c r="CB565" s="353"/>
      <c r="CC565" s="66"/>
      <c r="CD565" s="271"/>
      <c r="CE565" s="272"/>
      <c r="CF565" s="8"/>
      <c r="CG565" s="23"/>
      <c r="CH565" s="386"/>
      <c r="CI565" s="23"/>
      <c r="CJ565" s="23"/>
      <c r="CK565" s="386"/>
      <c r="CL565" s="66"/>
      <c r="CM565" s="264"/>
      <c r="CN565" s="380"/>
      <c r="CO565" s="66"/>
      <c r="CP565" s="19"/>
      <c r="CQ565" s="430"/>
      <c r="CR565" s="8"/>
      <c r="CS565" s="336"/>
      <c r="CT565" s="337"/>
      <c r="CU565" s="66"/>
      <c r="CV565" s="271"/>
      <c r="CW565" s="272"/>
      <c r="CX565" s="8"/>
      <c r="CY565" s="336"/>
      <c r="CZ565" s="337"/>
      <c r="DA565" s="8"/>
      <c r="DB565" s="336"/>
      <c r="DC565" s="337"/>
      <c r="DD565" s="8"/>
      <c r="DE565" s="336"/>
      <c r="DF565" s="337"/>
      <c r="DG565" s="8"/>
      <c r="DH565" s="336"/>
      <c r="DI565" s="337"/>
      <c r="DJ565" s="66"/>
      <c r="DK565" s="264"/>
      <c r="DL565" s="264"/>
      <c r="DM565" s="66"/>
      <c r="DN565" s="271"/>
      <c r="DO565" s="272"/>
      <c r="DP565" s="8"/>
      <c r="DQ565" s="336"/>
      <c r="DR565" s="337"/>
      <c r="DS565" s="8"/>
      <c r="DT565" s="336"/>
      <c r="DU565" s="337"/>
      <c r="DV565" s="8"/>
      <c r="DW565" s="336"/>
      <c r="DX565" s="337"/>
      <c r="DY565" s="8"/>
      <c r="DZ565" s="336"/>
      <c r="EA565" s="337"/>
      <c r="EB565" s="8"/>
      <c r="EC565" s="336"/>
      <c r="ED565" s="337"/>
      <c r="EE565" s="8"/>
      <c r="EF565" s="336"/>
      <c r="EG565" s="337"/>
      <c r="EH565" s="66"/>
      <c r="EI565" s="264"/>
      <c r="EJ565" s="264"/>
      <c r="EK565" s="66"/>
      <c r="EL565" s="271"/>
      <c r="EM565" s="272"/>
    </row>
    <row r="566" spans="3:143" ht="6" customHeight="1" x14ac:dyDescent="0.25">
      <c r="C566" s="7"/>
      <c r="D566" s="7"/>
      <c r="G566" s="66"/>
      <c r="H566" s="66"/>
      <c r="J566" s="66"/>
      <c r="K566" s="66"/>
      <c r="M566" s="66"/>
      <c r="N566" s="66"/>
      <c r="P566" s="66"/>
      <c r="Q566" s="66"/>
      <c r="R566" s="229"/>
      <c r="S566" s="230"/>
      <c r="T566" s="231"/>
      <c r="AA566" s="19"/>
      <c r="AB566" s="66"/>
      <c r="AC566" s="66"/>
      <c r="AD566" s="66"/>
      <c r="AE566" s="66"/>
      <c r="AF566" s="66"/>
      <c r="AG566" s="271"/>
      <c r="AH566" s="66" t="s">
        <v>140</v>
      </c>
      <c r="AI566" s="66">
        <v>6.75</v>
      </c>
      <c r="AJ566" s="66"/>
      <c r="AK566" s="66"/>
      <c r="AL566" s="66"/>
      <c r="AM566" s="66"/>
      <c r="AN566" s="66" t="s">
        <v>197</v>
      </c>
      <c r="AO566" s="66" t="s">
        <v>198</v>
      </c>
      <c r="AP566" s="66"/>
      <c r="AQ566" s="66"/>
      <c r="AR566" s="66"/>
      <c r="AS566" s="297"/>
      <c r="AT566" s="297"/>
      <c r="AU566" s="297"/>
      <c r="AV566" s="297"/>
      <c r="AW566" s="299"/>
      <c r="AX566" s="299"/>
      <c r="AY566" s="19"/>
      <c r="AZ566" s="19"/>
      <c r="BA566" s="19"/>
      <c r="BB566" s="19"/>
      <c r="BC566" s="19"/>
      <c r="BD566" s="19"/>
      <c r="BE566" s="19"/>
      <c r="BF566" s="19"/>
      <c r="BG566" s="19"/>
      <c r="BH566" s="66"/>
      <c r="BI566" s="271" t="s">
        <v>197</v>
      </c>
      <c r="BJ566" s="272" t="s">
        <v>198</v>
      </c>
      <c r="BK566" s="66"/>
      <c r="BL566" s="19"/>
      <c r="BM566" s="430"/>
      <c r="BN566" s="66"/>
      <c r="BO566" s="264"/>
      <c r="BP566" s="430"/>
      <c r="BQ566" s="66"/>
      <c r="BR566" s="271"/>
      <c r="BS566" s="272"/>
      <c r="BT566" s="66"/>
      <c r="BU566" s="264"/>
      <c r="BV566" s="264"/>
      <c r="BW566" s="66"/>
      <c r="BX566" s="271"/>
      <c r="BY566" s="272"/>
      <c r="BZ566" s="66"/>
      <c r="CA566" s="264"/>
      <c r="CB566" s="353"/>
      <c r="CC566" s="66"/>
      <c r="CD566" s="271"/>
      <c r="CE566" s="272"/>
      <c r="CF566" s="8"/>
      <c r="CG566" s="23"/>
      <c r="CH566" s="386"/>
      <c r="CI566" s="23"/>
      <c r="CJ566" s="23"/>
      <c r="CK566" s="386"/>
      <c r="CL566" s="66"/>
      <c r="CM566" s="264"/>
      <c r="CN566" s="380"/>
      <c r="CO566" s="66"/>
      <c r="CP566" s="19"/>
      <c r="CQ566" s="430"/>
      <c r="CR566" s="8"/>
      <c r="CS566" s="336"/>
      <c r="CT566" s="337"/>
      <c r="CU566" s="66"/>
      <c r="CV566" s="271"/>
      <c r="CW566" s="272"/>
      <c r="CX566" s="8"/>
      <c r="CY566" s="336"/>
      <c r="CZ566" s="337"/>
      <c r="DA566" s="8"/>
      <c r="DB566" s="336"/>
      <c r="DC566" s="337"/>
      <c r="DD566" s="8"/>
      <c r="DE566" s="336"/>
      <c r="DF566" s="337"/>
      <c r="DG566" s="8"/>
      <c r="DH566" s="336"/>
      <c r="DI566" s="337"/>
      <c r="DJ566" s="66"/>
      <c r="DK566" s="264"/>
      <c r="DL566" s="264"/>
      <c r="DM566" s="66"/>
      <c r="DN566" s="271"/>
      <c r="DO566" s="272"/>
      <c r="DP566" s="8"/>
      <c r="DQ566" s="336"/>
      <c r="DR566" s="337"/>
      <c r="DS566" s="8"/>
      <c r="DT566" s="336"/>
      <c r="DU566" s="337"/>
      <c r="DV566" s="8"/>
      <c r="DW566" s="336"/>
      <c r="DX566" s="337"/>
      <c r="DY566" s="8"/>
      <c r="DZ566" s="336"/>
      <c r="EA566" s="337"/>
      <c r="EB566" s="8"/>
      <c r="EC566" s="336"/>
      <c r="ED566" s="337"/>
      <c r="EE566" s="8"/>
      <c r="EF566" s="336"/>
      <c r="EG566" s="337"/>
      <c r="EH566" s="66"/>
      <c r="EI566" s="264"/>
      <c r="EJ566" s="264"/>
      <c r="EK566" s="66"/>
      <c r="EL566" s="271"/>
      <c r="EM566" s="272"/>
    </row>
    <row r="567" spans="3:143" ht="6" customHeight="1" x14ac:dyDescent="0.25">
      <c r="C567" s="7"/>
      <c r="D567" s="7"/>
      <c r="G567" s="66"/>
      <c r="H567" s="66"/>
      <c r="J567" s="66"/>
      <c r="K567" s="66"/>
      <c r="M567" s="66"/>
      <c r="N567" s="66"/>
      <c r="P567" s="66"/>
      <c r="Q567" s="66"/>
      <c r="R567" s="229"/>
      <c r="S567" s="230"/>
      <c r="T567" s="231"/>
      <c r="AA567" s="19"/>
      <c r="AB567" s="66"/>
      <c r="AC567" s="66"/>
      <c r="AD567" s="66"/>
      <c r="AE567" s="66"/>
      <c r="AF567" s="66"/>
      <c r="AG567" s="271"/>
      <c r="AH567" s="66" t="s">
        <v>6</v>
      </c>
      <c r="AI567" s="66" t="s">
        <v>224</v>
      </c>
      <c r="AJ567" s="66"/>
      <c r="AK567" s="66"/>
      <c r="AL567" s="66"/>
      <c r="AM567" s="66"/>
      <c r="AN567" s="66" t="s">
        <v>195</v>
      </c>
      <c r="AO567" s="66" t="s">
        <v>195</v>
      </c>
      <c r="AP567" s="66"/>
      <c r="AQ567" s="66"/>
      <c r="AR567" s="66"/>
      <c r="AS567" s="297"/>
      <c r="AT567" s="297"/>
      <c r="AU567" s="297"/>
      <c r="AV567" s="297"/>
      <c r="AW567" s="299"/>
      <c r="AX567" s="299"/>
      <c r="AY567" s="19"/>
      <c r="AZ567" s="19"/>
      <c r="BA567" s="19"/>
      <c r="BB567" s="19"/>
      <c r="BC567" s="19"/>
      <c r="BD567" s="19"/>
      <c r="BE567" s="19"/>
      <c r="BF567" s="19"/>
      <c r="BG567" s="19"/>
      <c r="BH567" s="66"/>
      <c r="BI567" s="271" t="s">
        <v>195</v>
      </c>
      <c r="BJ567" s="272" t="s">
        <v>195</v>
      </c>
      <c r="BK567" s="66"/>
      <c r="BL567" s="19"/>
      <c r="BM567" s="430"/>
      <c r="BN567" s="66"/>
      <c r="BO567" s="264"/>
      <c r="BP567" s="430"/>
      <c r="BQ567" s="66"/>
      <c r="BR567" s="271"/>
      <c r="BS567" s="272"/>
      <c r="BT567" s="66"/>
      <c r="BU567" s="264"/>
      <c r="BV567" s="264"/>
      <c r="BW567" s="66"/>
      <c r="BX567" s="271"/>
      <c r="BY567" s="272"/>
      <c r="BZ567" s="66"/>
      <c r="CA567" s="264"/>
      <c r="CB567" s="353"/>
      <c r="CC567" s="66"/>
      <c r="CD567" s="271"/>
      <c r="CE567" s="272"/>
      <c r="CF567" s="8"/>
      <c r="CG567" s="23"/>
      <c r="CH567" s="386"/>
      <c r="CI567" s="23"/>
      <c r="CJ567" s="23"/>
      <c r="CK567" s="386"/>
      <c r="CL567" s="66"/>
      <c r="CM567" s="264"/>
      <c r="CN567" s="380"/>
      <c r="CO567" s="66"/>
      <c r="CP567" s="19"/>
      <c r="CQ567" s="430"/>
      <c r="CR567" s="8"/>
      <c r="CS567" s="336"/>
      <c r="CT567" s="337"/>
      <c r="CU567" s="66"/>
      <c r="CV567" s="271"/>
      <c r="CW567" s="272"/>
      <c r="CX567" s="8"/>
      <c r="CY567" s="336"/>
      <c r="CZ567" s="337"/>
      <c r="DA567" s="8"/>
      <c r="DB567" s="336"/>
      <c r="DC567" s="337"/>
      <c r="DD567" s="8"/>
      <c r="DE567" s="336"/>
      <c r="DF567" s="337"/>
      <c r="DG567" s="8"/>
      <c r="DH567" s="336"/>
      <c r="DI567" s="337"/>
      <c r="DJ567" s="66"/>
      <c r="DK567" s="264"/>
      <c r="DL567" s="264"/>
      <c r="DM567" s="66"/>
      <c r="DN567" s="271"/>
      <c r="DO567" s="272"/>
      <c r="DP567" s="8"/>
      <c r="DQ567" s="336"/>
      <c r="DR567" s="337"/>
      <c r="DS567" s="8"/>
      <c r="DT567" s="336"/>
      <c r="DU567" s="337"/>
      <c r="DV567" s="8"/>
      <c r="DW567" s="336"/>
      <c r="DX567" s="337"/>
      <c r="DY567" s="8"/>
      <c r="DZ567" s="336"/>
      <c r="EA567" s="337"/>
      <c r="EB567" s="8"/>
      <c r="EC567" s="336"/>
      <c r="ED567" s="337"/>
      <c r="EE567" s="8"/>
      <c r="EF567" s="336"/>
      <c r="EG567" s="337"/>
      <c r="EH567" s="66"/>
      <c r="EI567" s="264"/>
      <c r="EJ567" s="264"/>
      <c r="EK567" s="66"/>
      <c r="EL567" s="271"/>
      <c r="EM567" s="272"/>
    </row>
    <row r="568" spans="3:143" ht="6" customHeight="1" x14ac:dyDescent="0.25">
      <c r="C568" s="7"/>
      <c r="D568" s="7"/>
      <c r="G568" s="66"/>
      <c r="H568" s="66"/>
      <c r="J568" s="66"/>
      <c r="K568" s="66"/>
      <c r="M568" s="66"/>
      <c r="N568" s="66"/>
      <c r="P568" s="66"/>
      <c r="Q568" s="66"/>
      <c r="R568" s="229"/>
      <c r="S568" s="230"/>
      <c r="T568" s="231"/>
      <c r="AA568" s="19"/>
      <c r="AB568" s="66"/>
      <c r="AC568" s="66"/>
      <c r="AD568" s="66"/>
      <c r="AE568" s="66"/>
      <c r="AF568" s="66"/>
      <c r="AG568" s="271"/>
      <c r="AH568" s="66" t="s">
        <v>1</v>
      </c>
      <c r="AI568" s="66">
        <v>2</v>
      </c>
      <c r="AJ568" s="66"/>
      <c r="AK568" s="66"/>
      <c r="AL568" s="66"/>
      <c r="AM568" s="66"/>
      <c r="AN568" s="66" t="s">
        <v>199</v>
      </c>
      <c r="AO568" s="66">
        <v>0</v>
      </c>
      <c r="AP568" s="66"/>
      <c r="AQ568" s="66"/>
      <c r="AR568" s="66"/>
      <c r="AS568" s="297"/>
      <c r="AT568" s="297"/>
      <c r="AU568" s="297"/>
      <c r="AV568" s="297"/>
      <c r="AW568" s="299"/>
      <c r="AX568" s="299"/>
      <c r="AY568" s="19"/>
      <c r="AZ568" s="19"/>
      <c r="BA568" s="19"/>
      <c r="BB568" s="19"/>
      <c r="BC568" s="19"/>
      <c r="BD568" s="19"/>
      <c r="BE568" s="19"/>
      <c r="BF568" s="19"/>
      <c r="BG568" s="19"/>
      <c r="BH568" s="66"/>
      <c r="BI568" s="271" t="s">
        <v>199</v>
      </c>
      <c r="BJ568" s="272">
        <v>0</v>
      </c>
      <c r="BK568" s="66"/>
      <c r="BL568" s="19"/>
      <c r="BM568" s="430"/>
      <c r="BN568" s="66"/>
      <c r="BO568" s="264"/>
      <c r="BP568" s="430"/>
      <c r="BQ568" s="66"/>
      <c r="BR568" s="271"/>
      <c r="BS568" s="272"/>
      <c r="BT568" s="66"/>
      <c r="BU568" s="264"/>
      <c r="BV568" s="264"/>
      <c r="BW568" s="66"/>
      <c r="BX568" s="271"/>
      <c r="BY568" s="272"/>
      <c r="BZ568" s="66"/>
      <c r="CA568" s="264"/>
      <c r="CB568" s="353"/>
      <c r="CC568" s="66"/>
      <c r="CD568" s="271"/>
      <c r="CE568" s="272"/>
      <c r="CF568" s="8"/>
      <c r="CG568" s="23"/>
      <c r="CH568" s="386"/>
      <c r="CI568" s="23"/>
      <c r="CJ568" s="23"/>
      <c r="CK568" s="386"/>
      <c r="CL568" s="66"/>
      <c r="CM568" s="264"/>
      <c r="CN568" s="380"/>
      <c r="CO568" s="66"/>
      <c r="CP568" s="19"/>
      <c r="CQ568" s="430"/>
      <c r="CR568" s="8"/>
      <c r="CS568" s="336"/>
      <c r="CT568" s="337"/>
      <c r="CU568" s="66"/>
      <c r="CV568" s="271"/>
      <c r="CW568" s="272"/>
      <c r="CX568" s="8"/>
      <c r="CY568" s="336"/>
      <c r="CZ568" s="337"/>
      <c r="DA568" s="8"/>
      <c r="DB568" s="336"/>
      <c r="DC568" s="337"/>
      <c r="DD568" s="8"/>
      <c r="DE568" s="336"/>
      <c r="DF568" s="337"/>
      <c r="DG568" s="8"/>
      <c r="DH568" s="336"/>
      <c r="DI568" s="337"/>
      <c r="DJ568" s="66"/>
      <c r="DK568" s="264"/>
      <c r="DL568" s="264"/>
      <c r="DM568" s="66"/>
      <c r="DN568" s="271"/>
      <c r="DO568" s="272"/>
      <c r="DP568" s="8"/>
      <c r="DQ568" s="336"/>
      <c r="DR568" s="337"/>
      <c r="DS568" s="8"/>
      <c r="DT568" s="336"/>
      <c r="DU568" s="337"/>
      <c r="DV568" s="8"/>
      <c r="DW568" s="336"/>
      <c r="DX568" s="337"/>
      <c r="DY568" s="8"/>
      <c r="DZ568" s="336"/>
      <c r="EA568" s="337"/>
      <c r="EB568" s="8"/>
      <c r="EC568" s="336"/>
      <c r="ED568" s="337"/>
      <c r="EE568" s="8"/>
      <c r="EF568" s="336"/>
      <c r="EG568" s="337"/>
      <c r="EH568" s="66"/>
      <c r="EI568" s="264"/>
      <c r="EJ568" s="264"/>
      <c r="EK568" s="66"/>
      <c r="EL568" s="271"/>
      <c r="EM568" s="272"/>
    </row>
    <row r="569" spans="3:143" ht="6" customHeight="1" x14ac:dyDescent="0.25">
      <c r="C569" s="7"/>
      <c r="D569" s="7"/>
      <c r="G569" s="66"/>
      <c r="H569" s="66"/>
      <c r="J569" s="66"/>
      <c r="K569" s="66"/>
      <c r="M569" s="66"/>
      <c r="N569" s="66"/>
      <c r="P569" s="66"/>
      <c r="Q569" s="66"/>
      <c r="R569" s="229"/>
      <c r="S569" s="230"/>
      <c r="T569" s="231"/>
      <c r="AA569" s="19"/>
      <c r="AB569" s="66"/>
      <c r="AC569" s="66"/>
      <c r="AD569" s="66"/>
      <c r="AE569" s="66"/>
      <c r="AF569" s="66"/>
      <c r="AG569" s="271"/>
      <c r="AH569" s="66" t="s">
        <v>33</v>
      </c>
      <c r="AI569" s="66" t="s">
        <v>175</v>
      </c>
      <c r="AJ569" s="66"/>
      <c r="AK569" s="66"/>
      <c r="AL569" s="66"/>
      <c r="AM569" s="66"/>
      <c r="AN569" s="66" t="s">
        <v>41</v>
      </c>
      <c r="AO569" s="66">
        <v>1.7</v>
      </c>
      <c r="AP569" s="66"/>
      <c r="AQ569" s="66"/>
      <c r="AR569" s="66"/>
      <c r="AS569" s="297"/>
      <c r="AT569" s="297"/>
      <c r="AU569" s="297"/>
      <c r="AV569" s="297"/>
      <c r="AW569" s="299"/>
      <c r="AX569" s="299"/>
      <c r="AY569" s="19"/>
      <c r="AZ569" s="19"/>
      <c r="BA569" s="19"/>
      <c r="BB569" s="19"/>
      <c r="BC569" s="19"/>
      <c r="BD569" s="19"/>
      <c r="BE569" s="19"/>
      <c r="BF569" s="19"/>
      <c r="BG569" s="19"/>
      <c r="BH569" s="66"/>
      <c r="BI569" s="271" t="s">
        <v>41</v>
      </c>
      <c r="BJ569" s="272">
        <v>1.7</v>
      </c>
      <c r="BK569" s="66"/>
      <c r="BL569" s="19"/>
      <c r="BM569" s="430"/>
      <c r="BN569" s="66"/>
      <c r="BO569" s="264"/>
      <c r="BP569" s="430"/>
      <c r="BQ569" s="66"/>
      <c r="BR569" s="271"/>
      <c r="BS569" s="272"/>
      <c r="BT569" s="66"/>
      <c r="BU569" s="264"/>
      <c r="BV569" s="264"/>
      <c r="BW569" s="66"/>
      <c r="BX569" s="271"/>
      <c r="BY569" s="272"/>
      <c r="BZ569" s="66"/>
      <c r="CA569" s="264"/>
      <c r="CB569" s="353"/>
      <c r="CC569" s="66"/>
      <c r="CD569" s="271"/>
      <c r="CE569" s="272"/>
      <c r="CF569" s="8"/>
      <c r="CG569" s="23"/>
      <c r="CH569" s="386"/>
      <c r="CI569" s="23"/>
      <c r="CJ569" s="23"/>
      <c r="CK569" s="386"/>
      <c r="CL569" s="66"/>
      <c r="CM569" s="264"/>
      <c r="CN569" s="380"/>
      <c r="CO569" s="66"/>
      <c r="CP569" s="19"/>
      <c r="CQ569" s="430"/>
      <c r="CR569" s="8"/>
      <c r="CS569" s="336"/>
      <c r="CT569" s="337"/>
      <c r="CU569" s="66"/>
      <c r="CV569" s="271"/>
      <c r="CW569" s="272"/>
      <c r="CX569" s="8"/>
      <c r="CY569" s="336"/>
      <c r="CZ569" s="337"/>
      <c r="DA569" s="8"/>
      <c r="DB569" s="336"/>
      <c r="DC569" s="337"/>
      <c r="DD569" s="8"/>
      <c r="DE569" s="336"/>
      <c r="DF569" s="337"/>
      <c r="DG569" s="8"/>
      <c r="DH569" s="336"/>
      <c r="DI569" s="337"/>
      <c r="DJ569" s="66"/>
      <c r="DK569" s="264"/>
      <c r="DL569" s="264"/>
      <c r="DM569" s="66"/>
      <c r="DN569" s="271"/>
      <c r="DO569" s="272"/>
      <c r="DP569" s="8"/>
      <c r="DQ569" s="336"/>
      <c r="DR569" s="337"/>
      <c r="DS569" s="8"/>
      <c r="DT569" s="336"/>
      <c r="DU569" s="337"/>
      <c r="DV569" s="8"/>
      <c r="DW569" s="336"/>
      <c r="DX569" s="337"/>
      <c r="DY569" s="8"/>
      <c r="DZ569" s="336"/>
      <c r="EA569" s="337"/>
      <c r="EB569" s="8"/>
      <c r="EC569" s="336"/>
      <c r="ED569" s="337"/>
      <c r="EE569" s="8"/>
      <c r="EF569" s="336"/>
      <c r="EG569" s="337"/>
      <c r="EH569" s="66"/>
      <c r="EI569" s="264"/>
      <c r="EJ569" s="264"/>
      <c r="EK569" s="66"/>
      <c r="EL569" s="271"/>
      <c r="EM569" s="272"/>
    </row>
    <row r="570" spans="3:143" ht="6" customHeight="1" x14ac:dyDescent="0.25">
      <c r="C570" s="7"/>
      <c r="D570" s="7"/>
      <c r="G570" s="66"/>
      <c r="H570" s="66"/>
      <c r="J570" s="66"/>
      <c r="K570" s="66"/>
      <c r="M570" s="66"/>
      <c r="N570" s="66"/>
      <c r="P570" s="66"/>
      <c r="Q570" s="66"/>
      <c r="R570" s="229"/>
      <c r="S570" s="230"/>
      <c r="T570" s="231"/>
      <c r="AA570" s="19"/>
      <c r="AB570" s="66"/>
      <c r="AC570" s="66"/>
      <c r="AD570" s="66"/>
      <c r="AE570" s="66"/>
      <c r="AF570" s="66"/>
      <c r="AG570" s="271"/>
      <c r="AH570" s="66" t="s">
        <v>82</v>
      </c>
      <c r="AI570" s="66" t="s">
        <v>175</v>
      </c>
      <c r="AJ570" s="66"/>
      <c r="AK570" s="66"/>
      <c r="AL570" s="66"/>
      <c r="AM570" s="66"/>
      <c r="AN570" s="66" t="s">
        <v>200</v>
      </c>
      <c r="AO570" s="66">
        <v>0.17599999999999999</v>
      </c>
      <c r="AP570" s="66"/>
      <c r="AQ570" s="66"/>
      <c r="AR570" s="66"/>
      <c r="AS570" s="297"/>
      <c r="AT570" s="297"/>
      <c r="AU570" s="297"/>
      <c r="AV570" s="297"/>
      <c r="AW570" s="299"/>
      <c r="AX570" s="299"/>
      <c r="AY570" s="19"/>
      <c r="AZ570" s="19"/>
      <c r="BA570" s="19"/>
      <c r="BB570" s="19"/>
      <c r="BC570" s="19"/>
      <c r="BD570" s="19"/>
      <c r="BE570" s="19"/>
      <c r="BF570" s="19"/>
      <c r="BG570" s="19"/>
      <c r="BH570" s="66"/>
      <c r="BI570" s="271" t="s">
        <v>200</v>
      </c>
      <c r="BJ570" s="272">
        <v>0.17599999999999999</v>
      </c>
      <c r="BK570" s="66"/>
      <c r="BL570" s="19"/>
      <c r="BM570" s="430"/>
      <c r="BN570" s="66"/>
      <c r="BO570" s="264"/>
      <c r="BP570" s="430"/>
      <c r="BQ570" s="66"/>
      <c r="BR570" s="271"/>
      <c r="BS570" s="272"/>
      <c r="BT570" s="66"/>
      <c r="BU570" s="264"/>
      <c r="BV570" s="264"/>
      <c r="BW570" s="66"/>
      <c r="BX570" s="271"/>
      <c r="BY570" s="272"/>
      <c r="BZ570" s="66"/>
      <c r="CA570" s="264"/>
      <c r="CB570" s="353"/>
      <c r="CC570" s="66"/>
      <c r="CD570" s="271"/>
      <c r="CE570" s="272"/>
      <c r="CF570" s="8"/>
      <c r="CG570" s="23"/>
      <c r="CH570" s="386"/>
      <c r="CI570" s="23"/>
      <c r="CJ570" s="23"/>
      <c r="CK570" s="386"/>
      <c r="CL570" s="66"/>
      <c r="CM570" s="264"/>
      <c r="CN570" s="380"/>
      <c r="CO570" s="66"/>
      <c r="CP570" s="19"/>
      <c r="CQ570" s="430"/>
      <c r="CR570" s="8"/>
      <c r="CS570" s="336"/>
      <c r="CT570" s="337"/>
      <c r="CU570" s="66"/>
      <c r="CV570" s="271"/>
      <c r="CW570" s="272"/>
      <c r="CX570" s="8"/>
      <c r="CY570" s="336"/>
      <c r="CZ570" s="337"/>
      <c r="DA570" s="8"/>
      <c r="DB570" s="336"/>
      <c r="DC570" s="337"/>
      <c r="DD570" s="8"/>
      <c r="DE570" s="336"/>
      <c r="DF570" s="337"/>
      <c r="DG570" s="8"/>
      <c r="DH570" s="336"/>
      <c r="DI570" s="337"/>
      <c r="DJ570" s="66"/>
      <c r="DK570" s="264"/>
      <c r="DL570" s="264"/>
      <c r="DM570" s="66"/>
      <c r="DN570" s="271"/>
      <c r="DO570" s="272"/>
      <c r="DP570" s="8"/>
      <c r="DQ570" s="336"/>
      <c r="DR570" s="337"/>
      <c r="DS570" s="8"/>
      <c r="DT570" s="336"/>
      <c r="DU570" s="337"/>
      <c r="DV570" s="8"/>
      <c r="DW570" s="336"/>
      <c r="DX570" s="337"/>
      <c r="DY570" s="8"/>
      <c r="DZ570" s="336"/>
      <c r="EA570" s="337"/>
      <c r="EB570" s="8"/>
      <c r="EC570" s="336"/>
      <c r="ED570" s="337"/>
      <c r="EE570" s="8"/>
      <c r="EF570" s="336"/>
      <c r="EG570" s="337"/>
      <c r="EH570" s="66"/>
      <c r="EI570" s="264"/>
      <c r="EJ570" s="264"/>
      <c r="EK570" s="66"/>
      <c r="EL570" s="271"/>
      <c r="EM570" s="272"/>
    </row>
    <row r="571" spans="3:143" ht="6" customHeight="1" x14ac:dyDescent="0.25">
      <c r="C571" s="7"/>
      <c r="D571" s="7"/>
      <c r="G571" s="66"/>
      <c r="H571" s="66"/>
      <c r="J571" s="66"/>
      <c r="K571" s="66"/>
      <c r="M571" s="66"/>
      <c r="N571" s="66"/>
      <c r="P571" s="66"/>
      <c r="Q571" s="66"/>
      <c r="R571" s="229"/>
      <c r="S571" s="230"/>
      <c r="T571" s="231"/>
      <c r="AA571" s="19"/>
      <c r="AB571" s="66"/>
      <c r="AC571" s="66"/>
      <c r="AD571" s="66"/>
      <c r="AE571" s="66"/>
      <c r="AF571" s="66"/>
      <c r="AG571" s="271"/>
      <c r="AH571" s="66" t="s">
        <v>130</v>
      </c>
      <c r="AI571" s="66" t="s">
        <v>225</v>
      </c>
      <c r="AJ571" s="66"/>
      <c r="AK571" s="66"/>
      <c r="AL571" s="66"/>
      <c r="AM571" s="66"/>
      <c r="AN571" s="66" t="s">
        <v>42</v>
      </c>
      <c r="AO571" s="66" t="s">
        <v>42</v>
      </c>
      <c r="AP571" s="66"/>
      <c r="AQ571" s="66"/>
      <c r="AR571" s="66"/>
      <c r="AS571" s="297"/>
      <c r="AT571" s="297"/>
      <c r="AU571" s="297"/>
      <c r="AV571" s="297"/>
      <c r="AW571" s="299"/>
      <c r="AX571" s="299"/>
      <c r="AY571" s="19"/>
      <c r="AZ571" s="19"/>
      <c r="BA571" s="19"/>
      <c r="BB571" s="19"/>
      <c r="BC571" s="19"/>
      <c r="BD571" s="19"/>
      <c r="BE571" s="19"/>
      <c r="BF571" s="19"/>
      <c r="BG571" s="19"/>
      <c r="BH571" s="66"/>
      <c r="BI571" s="271" t="s">
        <v>42</v>
      </c>
      <c r="BJ571" s="272" t="s">
        <v>42</v>
      </c>
      <c r="BK571" s="66"/>
      <c r="BL571" s="19"/>
      <c r="BM571" s="430"/>
      <c r="BN571" s="66"/>
      <c r="BO571" s="264"/>
      <c r="BP571" s="430"/>
      <c r="BQ571" s="66"/>
      <c r="BR571" s="271"/>
      <c r="BS571" s="272"/>
      <c r="BT571" s="66"/>
      <c r="BU571" s="264"/>
      <c r="BV571" s="264"/>
      <c r="BW571" s="66"/>
      <c r="BX571" s="271"/>
      <c r="BY571" s="272"/>
      <c r="BZ571" s="66"/>
      <c r="CA571" s="264"/>
      <c r="CB571" s="353"/>
      <c r="CC571" s="66"/>
      <c r="CD571" s="271"/>
      <c r="CE571" s="272"/>
      <c r="CF571" s="8"/>
      <c r="CG571" s="23"/>
      <c r="CH571" s="386"/>
      <c r="CI571" s="23"/>
      <c r="CJ571" s="23"/>
      <c r="CK571" s="386"/>
      <c r="CL571" s="66"/>
      <c r="CM571" s="264"/>
      <c r="CN571" s="380"/>
      <c r="CO571" s="66"/>
      <c r="CP571" s="19"/>
      <c r="CQ571" s="430"/>
      <c r="CR571" s="8"/>
      <c r="CS571" s="336"/>
      <c r="CT571" s="337"/>
      <c r="CU571" s="66"/>
      <c r="CV571" s="271"/>
      <c r="CW571" s="272"/>
      <c r="CX571" s="8"/>
      <c r="CY571" s="336"/>
      <c r="CZ571" s="337"/>
      <c r="DA571" s="8"/>
      <c r="DB571" s="336"/>
      <c r="DC571" s="337"/>
      <c r="DD571" s="8"/>
      <c r="DE571" s="336"/>
      <c r="DF571" s="337"/>
      <c r="DG571" s="8"/>
      <c r="DH571" s="336"/>
      <c r="DI571" s="337"/>
      <c r="DJ571" s="66"/>
      <c r="DK571" s="264"/>
      <c r="DL571" s="264"/>
      <c r="DM571" s="66"/>
      <c r="DN571" s="271"/>
      <c r="DO571" s="272"/>
      <c r="DP571" s="8"/>
      <c r="DQ571" s="336"/>
      <c r="DR571" s="337"/>
      <c r="DS571" s="8"/>
      <c r="DT571" s="336"/>
      <c r="DU571" s="337"/>
      <c r="DV571" s="8"/>
      <c r="DW571" s="336"/>
      <c r="DX571" s="337"/>
      <c r="DY571" s="8"/>
      <c r="DZ571" s="336"/>
      <c r="EA571" s="337"/>
      <c r="EB571" s="8"/>
      <c r="EC571" s="336"/>
      <c r="ED571" s="337"/>
      <c r="EE571" s="8"/>
      <c r="EF571" s="336"/>
      <c r="EG571" s="337"/>
      <c r="EH571" s="66"/>
      <c r="EI571" s="264"/>
      <c r="EJ571" s="264"/>
      <c r="EK571" s="66"/>
      <c r="EL571" s="271"/>
      <c r="EM571" s="272"/>
    </row>
    <row r="572" spans="3:143" ht="6" customHeight="1" x14ac:dyDescent="0.25">
      <c r="C572" s="7"/>
      <c r="D572" s="7"/>
      <c r="G572" s="66"/>
      <c r="H572" s="66"/>
      <c r="J572" s="66"/>
      <c r="K572" s="66"/>
      <c r="M572" s="66"/>
      <c r="N572" s="66"/>
      <c r="P572" s="66"/>
      <c r="Q572" s="66"/>
      <c r="R572" s="229"/>
      <c r="S572" s="230"/>
      <c r="T572" s="231"/>
      <c r="AA572" s="19"/>
      <c r="AB572" s="66"/>
      <c r="AC572" s="66"/>
      <c r="AD572" s="66"/>
      <c r="AE572" s="66"/>
      <c r="AF572" s="66"/>
      <c r="AG572" s="271"/>
      <c r="AH572" s="66" t="s">
        <v>57</v>
      </c>
      <c r="AI572" s="66" t="s">
        <v>9</v>
      </c>
      <c r="AJ572" s="66"/>
      <c r="AK572" s="66"/>
      <c r="AL572" s="66"/>
      <c r="AM572" s="66"/>
      <c r="AN572" s="66" t="s">
        <v>57</v>
      </c>
      <c r="AO572" s="66" t="s">
        <v>167</v>
      </c>
      <c r="AP572" s="66"/>
      <c r="AQ572" s="66"/>
      <c r="AR572" s="66"/>
      <c r="AS572" s="297"/>
      <c r="AT572" s="297"/>
      <c r="AU572" s="297"/>
      <c r="AV572" s="297"/>
      <c r="AW572" s="299"/>
      <c r="AX572" s="299"/>
      <c r="AY572" s="19"/>
      <c r="AZ572" s="19"/>
      <c r="BA572" s="19"/>
      <c r="BB572" s="19"/>
      <c r="BC572" s="19"/>
      <c r="BD572" s="19"/>
      <c r="BE572" s="19"/>
      <c r="BF572" s="19"/>
      <c r="BG572" s="19"/>
      <c r="BH572" s="66"/>
      <c r="BI572" s="271" t="s">
        <v>57</v>
      </c>
      <c r="BJ572" s="272" t="s">
        <v>167</v>
      </c>
      <c r="BK572" s="66"/>
      <c r="BL572" s="19"/>
      <c r="BM572" s="430"/>
      <c r="BN572" s="66"/>
      <c r="BO572" s="264"/>
      <c r="BP572" s="430"/>
      <c r="BQ572" s="66"/>
      <c r="BR572" s="271"/>
      <c r="BS572" s="272"/>
      <c r="BT572" s="66"/>
      <c r="BU572" s="264"/>
      <c r="BV572" s="264"/>
      <c r="BW572" s="66"/>
      <c r="BX572" s="271"/>
      <c r="BY572" s="272"/>
      <c r="BZ572" s="66"/>
      <c r="CA572" s="264"/>
      <c r="CB572" s="353"/>
      <c r="CC572" s="66"/>
      <c r="CD572" s="271"/>
      <c r="CE572" s="272"/>
      <c r="CF572" s="8"/>
      <c r="CG572" s="23"/>
      <c r="CH572" s="386"/>
      <c r="CI572" s="23"/>
      <c r="CJ572" s="23"/>
      <c r="CK572" s="386"/>
      <c r="CL572" s="66"/>
      <c r="CM572" s="264"/>
      <c r="CN572" s="380"/>
      <c r="CO572" s="66"/>
      <c r="CP572" s="19"/>
      <c r="CQ572" s="430"/>
      <c r="CR572" s="8"/>
      <c r="CS572" s="336"/>
      <c r="CT572" s="337"/>
      <c r="CU572" s="66"/>
      <c r="CV572" s="271"/>
      <c r="CW572" s="272"/>
      <c r="CX572" s="8"/>
      <c r="CY572" s="336"/>
      <c r="CZ572" s="337"/>
      <c r="DA572" s="8"/>
      <c r="DB572" s="336"/>
      <c r="DC572" s="337"/>
      <c r="DD572" s="8"/>
      <c r="DE572" s="336"/>
      <c r="DF572" s="337"/>
      <c r="DG572" s="8"/>
      <c r="DH572" s="336"/>
      <c r="DI572" s="337"/>
      <c r="DJ572" s="66"/>
      <c r="DK572" s="264"/>
      <c r="DL572" s="264"/>
      <c r="DM572" s="66"/>
      <c r="DN572" s="271"/>
      <c r="DO572" s="272"/>
      <c r="DP572" s="8"/>
      <c r="DQ572" s="336"/>
      <c r="DR572" s="337"/>
      <c r="DS572" s="8"/>
      <c r="DT572" s="336"/>
      <c r="DU572" s="337"/>
      <c r="DV572" s="8"/>
      <c r="DW572" s="336"/>
      <c r="DX572" s="337"/>
      <c r="DY572" s="8"/>
      <c r="DZ572" s="336"/>
      <c r="EA572" s="337"/>
      <c r="EB572" s="8"/>
      <c r="EC572" s="336"/>
      <c r="ED572" s="337"/>
      <c r="EE572" s="8"/>
      <c r="EF572" s="336"/>
      <c r="EG572" s="337"/>
      <c r="EH572" s="66"/>
      <c r="EI572" s="264"/>
      <c r="EJ572" s="264"/>
      <c r="EK572" s="66"/>
      <c r="EL572" s="271"/>
      <c r="EM572" s="272"/>
    </row>
    <row r="573" spans="3:143" ht="6" customHeight="1" x14ac:dyDescent="0.25">
      <c r="C573" s="7"/>
      <c r="D573" s="7"/>
      <c r="G573" s="66"/>
      <c r="H573" s="66"/>
      <c r="J573" s="66"/>
      <c r="K573" s="66"/>
      <c r="M573" s="66"/>
      <c r="N573" s="66"/>
      <c r="P573" s="66"/>
      <c r="Q573" s="66"/>
      <c r="R573" s="229"/>
      <c r="S573" s="230"/>
      <c r="T573" s="231"/>
      <c r="AA573" s="19"/>
      <c r="AB573" s="66"/>
      <c r="AC573" s="66"/>
      <c r="AD573" s="66"/>
      <c r="AE573" s="66"/>
      <c r="AF573" s="66"/>
      <c r="AG573" s="271"/>
      <c r="AH573" s="66" t="s">
        <v>59</v>
      </c>
      <c r="AI573" s="66" t="s">
        <v>86</v>
      </c>
      <c r="AJ573" s="66"/>
      <c r="AK573" s="66"/>
      <c r="AL573" s="66"/>
      <c r="AM573" s="66"/>
      <c r="AN573" s="66" t="s">
        <v>59</v>
      </c>
      <c r="AO573" s="66" t="s">
        <v>86</v>
      </c>
      <c r="AP573" s="66"/>
      <c r="AQ573" s="66"/>
      <c r="AR573" s="66"/>
      <c r="AS573" s="297"/>
      <c r="AT573" s="297"/>
      <c r="AU573" s="297"/>
      <c r="AV573" s="297"/>
      <c r="AW573" s="299"/>
      <c r="AX573" s="299"/>
      <c r="AY573" s="19"/>
      <c r="AZ573" s="19"/>
      <c r="BA573" s="19"/>
      <c r="BB573" s="19"/>
      <c r="BC573" s="19"/>
      <c r="BD573" s="19"/>
      <c r="BE573" s="19"/>
      <c r="BF573" s="19"/>
      <c r="BG573" s="19"/>
      <c r="BH573" s="66"/>
      <c r="BI573" s="271" t="s">
        <v>59</v>
      </c>
      <c r="BJ573" s="272" t="s">
        <v>86</v>
      </c>
      <c r="BK573" s="66"/>
      <c r="BL573" s="19"/>
      <c r="BM573" s="430"/>
      <c r="BN573" s="66"/>
      <c r="BO573" s="264"/>
      <c r="BP573" s="430"/>
      <c r="BQ573" s="66"/>
      <c r="BR573" s="271"/>
      <c r="BS573" s="272"/>
      <c r="BT573" s="66"/>
      <c r="BU573" s="264"/>
      <c r="BV573" s="264"/>
      <c r="BW573" s="66"/>
      <c r="BX573" s="271"/>
      <c r="BY573" s="272"/>
      <c r="BZ573" s="66"/>
      <c r="CA573" s="264"/>
      <c r="CB573" s="353"/>
      <c r="CC573" s="66"/>
      <c r="CD573" s="271"/>
      <c r="CE573" s="272"/>
      <c r="CF573" s="8"/>
      <c r="CG573" s="23"/>
      <c r="CH573" s="386"/>
      <c r="CI573" s="23"/>
      <c r="CJ573" s="23"/>
      <c r="CK573" s="386"/>
      <c r="CL573" s="66"/>
      <c r="CM573" s="264"/>
      <c r="CN573" s="380"/>
      <c r="CO573" s="66"/>
      <c r="CP573" s="19"/>
      <c r="CQ573" s="430"/>
      <c r="CR573" s="8"/>
      <c r="CS573" s="336"/>
      <c r="CT573" s="337"/>
      <c r="CU573" s="66"/>
      <c r="CV573" s="271"/>
      <c r="CW573" s="272"/>
      <c r="CX573" s="8"/>
      <c r="CY573" s="336"/>
      <c r="CZ573" s="337"/>
      <c r="DA573" s="8"/>
      <c r="DB573" s="336"/>
      <c r="DC573" s="337"/>
      <c r="DD573" s="8"/>
      <c r="DE573" s="336"/>
      <c r="DF573" s="337"/>
      <c r="DG573" s="8"/>
      <c r="DH573" s="336"/>
      <c r="DI573" s="337"/>
      <c r="DJ573" s="66"/>
      <c r="DK573" s="264"/>
      <c r="DL573" s="264"/>
      <c r="DM573" s="66"/>
      <c r="DN573" s="271"/>
      <c r="DO573" s="272"/>
      <c r="DP573" s="8"/>
      <c r="DQ573" s="336"/>
      <c r="DR573" s="337"/>
      <c r="DS573" s="8"/>
      <c r="DT573" s="336"/>
      <c r="DU573" s="337"/>
      <c r="DV573" s="8"/>
      <c r="DW573" s="336"/>
      <c r="DX573" s="337"/>
      <c r="DY573" s="8"/>
      <c r="DZ573" s="336"/>
      <c r="EA573" s="337"/>
      <c r="EB573" s="8"/>
      <c r="EC573" s="336"/>
      <c r="ED573" s="337"/>
      <c r="EE573" s="8"/>
      <c r="EF573" s="336"/>
      <c r="EG573" s="337"/>
      <c r="EH573" s="66"/>
      <c r="EI573" s="264"/>
      <c r="EJ573" s="264"/>
      <c r="EK573" s="66"/>
      <c r="EL573" s="271"/>
      <c r="EM573" s="272"/>
    </row>
    <row r="574" spans="3:143" ht="6" customHeight="1" x14ac:dyDescent="0.25">
      <c r="C574" s="7"/>
      <c r="D574" s="7"/>
      <c r="AA574" s="19"/>
      <c r="AG574" s="271"/>
      <c r="AH574" s="267" t="s">
        <v>37</v>
      </c>
      <c r="AI574" s="267" t="s">
        <v>226</v>
      </c>
      <c r="AT574" s="297"/>
      <c r="AU574" s="297"/>
      <c r="AW574" s="299"/>
      <c r="AX574" s="299"/>
      <c r="AY574" s="19"/>
      <c r="AZ574" s="19"/>
      <c r="BA574" s="19"/>
      <c r="BB574" s="19"/>
      <c r="BC574" s="19"/>
      <c r="BD574" s="19"/>
      <c r="BE574" s="19"/>
      <c r="BF574" s="19"/>
      <c r="BG574" s="19"/>
      <c r="BU574" s="264"/>
      <c r="BV574" s="264"/>
      <c r="CA574" s="264"/>
      <c r="CB574" s="353"/>
      <c r="CG574" s="23"/>
      <c r="CH574" s="386"/>
      <c r="CI574" s="23"/>
      <c r="CJ574" s="23"/>
      <c r="CK574" s="386"/>
      <c r="CM574" s="264"/>
      <c r="CN574" s="380"/>
      <c r="DK574" s="264"/>
      <c r="DL574" s="264"/>
      <c r="EI574" s="264"/>
      <c r="EJ574" s="264"/>
    </row>
    <row r="575" spans="3:143" ht="6" customHeight="1" x14ac:dyDescent="0.25">
      <c r="C575" s="7"/>
      <c r="D575" s="7"/>
      <c r="AA575" s="19"/>
      <c r="AG575" s="271"/>
      <c r="AH575" s="267" t="s">
        <v>227</v>
      </c>
      <c r="AT575" s="297"/>
      <c r="AU575" s="297"/>
      <c r="AW575" s="299"/>
      <c r="AX575" s="299"/>
      <c r="AY575" s="19"/>
      <c r="AZ575" s="19"/>
      <c r="BA575" s="19"/>
      <c r="BB575" s="19"/>
      <c r="BC575" s="19"/>
      <c r="BD575" s="19"/>
      <c r="BE575" s="19"/>
      <c r="BF575" s="19"/>
      <c r="BG575" s="19"/>
      <c r="BU575" s="264"/>
      <c r="BV575" s="264"/>
      <c r="CA575" s="264"/>
      <c r="CB575" s="353"/>
      <c r="CG575" s="23"/>
      <c r="CH575" s="386"/>
      <c r="CI575" s="23"/>
      <c r="CJ575" s="23"/>
      <c r="CK575" s="386"/>
      <c r="CM575" s="264"/>
      <c r="CN575" s="380"/>
      <c r="DK575" s="264"/>
      <c r="DL575" s="264"/>
      <c r="EI575" s="264"/>
      <c r="EJ575" s="264"/>
    </row>
    <row r="576" spans="3:143" ht="6" customHeight="1" x14ac:dyDescent="0.25">
      <c r="C576" s="7"/>
      <c r="D576" s="7"/>
      <c r="AA576" s="19"/>
      <c r="AG576" s="271"/>
      <c r="AH576" s="267" t="s">
        <v>228</v>
      </c>
      <c r="AT576" s="297"/>
      <c r="AU576" s="297"/>
      <c r="AW576" s="299"/>
      <c r="AX576" s="299"/>
      <c r="AY576" s="19"/>
      <c r="AZ576" s="19"/>
      <c r="BA576" s="19"/>
      <c r="BB576" s="19"/>
      <c r="BC576" s="19"/>
      <c r="BD576" s="19"/>
      <c r="BE576" s="19"/>
      <c r="BF576" s="19"/>
      <c r="BG576" s="19"/>
      <c r="BU576" s="264"/>
      <c r="BV576" s="264"/>
      <c r="CA576" s="264"/>
      <c r="CB576" s="353"/>
      <c r="CG576" s="23"/>
      <c r="CH576" s="386"/>
      <c r="CI576" s="23"/>
      <c r="CJ576" s="23"/>
      <c r="CK576" s="386"/>
      <c r="CM576" s="264"/>
      <c r="CN576" s="380"/>
      <c r="DK576" s="264"/>
      <c r="DL576" s="264"/>
      <c r="EI576" s="264"/>
      <c r="EJ576" s="264"/>
    </row>
    <row r="577" spans="3:140" ht="6" customHeight="1" x14ac:dyDescent="0.25">
      <c r="C577" s="7"/>
      <c r="D577" s="7"/>
      <c r="AA577" s="19"/>
      <c r="AG577" s="271"/>
      <c r="AT577" s="297"/>
      <c r="AU577" s="297"/>
      <c r="AW577" s="299"/>
      <c r="AX577" s="299"/>
      <c r="AY577" s="19"/>
      <c r="AZ577" s="19"/>
      <c r="BA577" s="19"/>
      <c r="BB577" s="19"/>
      <c r="BC577" s="19"/>
      <c r="BD577" s="19"/>
      <c r="BE577" s="19"/>
      <c r="BF577" s="19"/>
      <c r="BG577" s="19"/>
      <c r="BU577" s="264"/>
      <c r="BV577" s="264"/>
      <c r="CA577" s="264"/>
      <c r="CB577" s="353"/>
      <c r="CG577" s="23"/>
      <c r="CH577" s="386"/>
      <c r="CI577" s="23"/>
      <c r="CJ577" s="23"/>
      <c r="CK577" s="386"/>
      <c r="CM577" s="264"/>
      <c r="CN577" s="380"/>
      <c r="DK577" s="264"/>
      <c r="DL577" s="264"/>
      <c r="EI577" s="264"/>
      <c r="EJ577" s="264"/>
    </row>
    <row r="578" spans="3:140" ht="6" customHeight="1" x14ac:dyDescent="0.25">
      <c r="C578" s="7"/>
      <c r="D578" s="7"/>
      <c r="AA578" s="19"/>
      <c r="AG578" s="271"/>
      <c r="AT578" s="297"/>
      <c r="AU578" s="297"/>
      <c r="AW578" s="299"/>
      <c r="AX578" s="299"/>
      <c r="AY578" s="19"/>
      <c r="AZ578" s="19"/>
      <c r="BA578" s="19"/>
      <c r="BB578" s="19"/>
      <c r="BC578" s="19"/>
      <c r="BD578" s="19"/>
      <c r="BE578" s="19"/>
      <c r="BF578" s="19"/>
      <c r="BG578" s="19"/>
      <c r="BU578" s="264"/>
      <c r="BV578" s="264"/>
      <c r="CA578" s="264"/>
      <c r="CB578" s="353"/>
      <c r="CG578" s="23"/>
      <c r="CH578" s="386"/>
      <c r="CI578" s="23"/>
      <c r="CJ578" s="23"/>
      <c r="CK578" s="386"/>
      <c r="CM578" s="264"/>
      <c r="CN578" s="380"/>
      <c r="DK578" s="264"/>
      <c r="DL578" s="264"/>
      <c r="EI578" s="264"/>
      <c r="EJ578" s="264"/>
    </row>
    <row r="579" spans="3:140" ht="6" customHeight="1" x14ac:dyDescent="0.25">
      <c r="C579" s="7"/>
      <c r="D579" s="7"/>
      <c r="AA579" s="19"/>
      <c r="AG579" s="271"/>
      <c r="AT579" s="297"/>
      <c r="AU579" s="297"/>
      <c r="AW579" s="299"/>
      <c r="AX579" s="299"/>
      <c r="AY579" s="19"/>
      <c r="AZ579" s="19"/>
      <c r="BA579" s="19"/>
      <c r="BB579" s="19"/>
      <c r="BC579" s="19"/>
      <c r="BD579" s="19"/>
      <c r="BE579" s="19"/>
      <c r="BF579" s="19"/>
      <c r="BG579" s="19"/>
      <c r="BU579" s="264"/>
      <c r="BV579" s="264"/>
      <c r="CA579" s="264"/>
      <c r="CB579" s="353"/>
      <c r="CG579" s="23"/>
      <c r="CH579" s="386"/>
      <c r="CI579" s="23"/>
      <c r="CJ579" s="23"/>
      <c r="CK579" s="386"/>
      <c r="CM579" s="264"/>
      <c r="CN579" s="380"/>
      <c r="DK579" s="264"/>
      <c r="DL579" s="264"/>
      <c r="EI579" s="264"/>
      <c r="EJ579" s="264"/>
    </row>
    <row r="580" spans="3:140" ht="6" customHeight="1" x14ac:dyDescent="0.25">
      <c r="C580" s="7"/>
      <c r="D580" s="7"/>
      <c r="AA580" s="19"/>
      <c r="AG580" s="271"/>
      <c r="AT580" s="297"/>
      <c r="AU580" s="297"/>
      <c r="AW580" s="299"/>
      <c r="AX580" s="299"/>
      <c r="AY580" s="19"/>
      <c r="AZ580" s="19"/>
      <c r="BA580" s="19"/>
      <c r="BB580" s="19"/>
      <c r="BC580" s="19"/>
      <c r="BD580" s="19"/>
      <c r="BE580" s="19"/>
      <c r="BF580" s="19"/>
      <c r="BG580" s="19"/>
      <c r="BU580" s="264"/>
      <c r="BV580" s="264"/>
      <c r="CA580" s="264"/>
      <c r="CB580" s="353"/>
      <c r="CG580" s="23"/>
      <c r="CH580" s="386"/>
      <c r="CI580" s="23"/>
      <c r="CJ580" s="23"/>
      <c r="CK580" s="386"/>
      <c r="CM580" s="264"/>
      <c r="CN580" s="380"/>
      <c r="DK580" s="264"/>
      <c r="DL580" s="264"/>
      <c r="EI580" s="264"/>
      <c r="EJ580" s="264"/>
    </row>
    <row r="581" spans="3:140" ht="6" customHeight="1" x14ac:dyDescent="0.25">
      <c r="C581" s="7"/>
      <c r="D581" s="7"/>
      <c r="AA581" s="19"/>
      <c r="AG581" s="271"/>
      <c r="AT581" s="297"/>
      <c r="AU581" s="297"/>
      <c r="AW581" s="299"/>
      <c r="AX581" s="299"/>
      <c r="AY581" s="19"/>
      <c r="AZ581" s="19"/>
      <c r="BA581" s="19"/>
      <c r="BB581" s="19"/>
      <c r="BC581" s="19"/>
      <c r="BD581" s="19"/>
      <c r="BE581" s="19"/>
      <c r="BF581" s="19"/>
      <c r="BG581" s="19"/>
      <c r="BU581" s="264"/>
      <c r="BV581" s="264"/>
      <c r="CA581" s="264"/>
      <c r="CB581" s="353"/>
      <c r="CG581" s="23"/>
      <c r="CH581" s="386"/>
      <c r="CI581" s="23"/>
      <c r="CJ581" s="23"/>
      <c r="CK581" s="386"/>
      <c r="CM581" s="264"/>
      <c r="CN581" s="380"/>
      <c r="DK581" s="264"/>
      <c r="DL581" s="264"/>
      <c r="EI581" s="264"/>
      <c r="EJ581" s="264"/>
    </row>
    <row r="582" spans="3:140" ht="6" customHeight="1" x14ac:dyDescent="0.25">
      <c r="C582" s="7"/>
      <c r="D582" s="7"/>
      <c r="AA582" s="19"/>
      <c r="AG582" s="271"/>
      <c r="AT582" s="297"/>
      <c r="AU582" s="297"/>
      <c r="AW582" s="299"/>
      <c r="AX582" s="299"/>
      <c r="AY582" s="19"/>
      <c r="AZ582" s="19"/>
      <c r="BA582" s="19"/>
      <c r="BB582" s="19"/>
      <c r="BC582" s="19"/>
      <c r="BD582" s="19"/>
      <c r="BE582" s="19"/>
      <c r="BF582" s="19"/>
      <c r="BG582" s="19"/>
      <c r="BU582" s="264"/>
      <c r="BV582" s="264"/>
      <c r="CA582" s="264"/>
      <c r="CB582" s="353"/>
      <c r="CG582" s="23"/>
      <c r="CH582" s="386"/>
      <c r="CI582" s="23"/>
      <c r="CJ582" s="23"/>
      <c r="CK582" s="386"/>
      <c r="CM582" s="264"/>
      <c r="CN582" s="380"/>
      <c r="DK582" s="264"/>
      <c r="DL582" s="264"/>
      <c r="EI582" s="264"/>
      <c r="EJ582" s="264"/>
    </row>
    <row r="583" spans="3:140" ht="6" customHeight="1" x14ac:dyDescent="0.25">
      <c r="C583" s="7"/>
      <c r="D583" s="7"/>
      <c r="AA583" s="19"/>
      <c r="AG583" s="271"/>
      <c r="AT583" s="297"/>
      <c r="AU583" s="297"/>
      <c r="AW583" s="299"/>
      <c r="AX583" s="299"/>
      <c r="AY583" s="19"/>
      <c r="AZ583" s="19"/>
      <c r="BA583" s="19"/>
      <c r="BB583" s="19"/>
      <c r="BC583" s="19"/>
      <c r="BD583" s="19"/>
      <c r="BE583" s="19"/>
      <c r="BF583" s="19"/>
      <c r="BG583" s="19"/>
      <c r="BU583" s="264"/>
      <c r="BV583" s="264"/>
      <c r="CA583" s="264"/>
      <c r="CB583" s="353"/>
      <c r="CG583" s="23"/>
      <c r="CH583" s="386"/>
      <c r="CI583" s="23"/>
      <c r="CJ583" s="23"/>
      <c r="CK583" s="386"/>
      <c r="CM583" s="264"/>
      <c r="CN583" s="380"/>
      <c r="DK583" s="264"/>
      <c r="DL583" s="264"/>
      <c r="EI583" s="264"/>
      <c r="EJ583" s="264"/>
    </row>
    <row r="584" spans="3:140" ht="6" customHeight="1" x14ac:dyDescent="0.25">
      <c r="C584" s="7"/>
      <c r="D584" s="7"/>
      <c r="AA584" s="19"/>
      <c r="AG584" s="271"/>
      <c r="AT584" s="297"/>
      <c r="AU584" s="297"/>
      <c r="AW584" s="299"/>
      <c r="AX584" s="299"/>
      <c r="AY584" s="19"/>
      <c r="AZ584" s="19"/>
      <c r="BA584" s="19"/>
      <c r="BB584" s="19"/>
      <c r="BC584" s="19"/>
      <c r="BD584" s="19"/>
      <c r="BE584" s="19"/>
      <c r="BF584" s="19"/>
      <c r="BG584" s="19"/>
      <c r="BU584" s="264"/>
      <c r="BV584" s="264"/>
      <c r="CA584" s="264"/>
      <c r="CB584" s="353"/>
      <c r="CG584" s="23"/>
      <c r="CH584" s="386"/>
      <c r="CI584" s="23"/>
      <c r="CJ584" s="23"/>
      <c r="CK584" s="386"/>
      <c r="CM584" s="264"/>
      <c r="CN584" s="380"/>
      <c r="DK584" s="264"/>
      <c r="DL584" s="264"/>
      <c r="EI584" s="264"/>
      <c r="EJ584" s="264"/>
    </row>
    <row r="585" spans="3:140" ht="6" customHeight="1" x14ac:dyDescent="0.25">
      <c r="C585" s="7"/>
      <c r="D585" s="7"/>
      <c r="AA585" s="19"/>
      <c r="AG585" s="271"/>
      <c r="AT585" s="297"/>
      <c r="AU585" s="297"/>
      <c r="AW585" s="299"/>
      <c r="AX585" s="299"/>
      <c r="AY585" s="19"/>
      <c r="AZ585" s="19"/>
      <c r="BA585" s="19"/>
      <c r="BB585" s="19"/>
      <c r="BC585" s="19"/>
      <c r="BD585" s="19"/>
      <c r="BE585" s="19"/>
      <c r="BF585" s="19"/>
      <c r="BG585" s="19"/>
      <c r="BU585" s="264"/>
      <c r="BV585" s="264"/>
      <c r="CA585" s="264"/>
      <c r="CB585" s="353"/>
      <c r="CG585" s="23"/>
      <c r="CH585" s="386"/>
      <c r="CI585" s="23"/>
      <c r="CJ585" s="23"/>
      <c r="CK585" s="386"/>
      <c r="CM585" s="264"/>
      <c r="CN585" s="380"/>
      <c r="DK585" s="264"/>
      <c r="DL585" s="264"/>
      <c r="EI585" s="264"/>
      <c r="EJ585" s="264"/>
    </row>
    <row r="586" spans="3:140" ht="6" customHeight="1" x14ac:dyDescent="0.25">
      <c r="C586" s="7"/>
      <c r="D586" s="7"/>
      <c r="AA586" s="19"/>
      <c r="AG586" s="271"/>
      <c r="AT586" s="297"/>
      <c r="AU586" s="297"/>
      <c r="AW586" s="299"/>
      <c r="AX586" s="299"/>
      <c r="AY586" s="19"/>
      <c r="AZ586" s="19"/>
      <c r="BA586" s="19"/>
      <c r="BB586" s="19"/>
      <c r="BC586" s="19"/>
      <c r="BD586" s="19"/>
      <c r="BE586" s="19"/>
      <c r="BF586" s="19"/>
      <c r="BG586" s="19"/>
      <c r="BU586" s="264"/>
      <c r="BV586" s="264"/>
      <c r="CA586" s="264"/>
      <c r="CB586" s="353"/>
      <c r="CG586" s="23"/>
      <c r="CH586" s="386"/>
      <c r="CI586" s="23"/>
      <c r="CJ586" s="23"/>
      <c r="CK586" s="386"/>
      <c r="CM586" s="264"/>
      <c r="CN586" s="380"/>
      <c r="DK586" s="264"/>
      <c r="DL586" s="264"/>
      <c r="EI586" s="264"/>
      <c r="EJ586" s="264"/>
    </row>
    <row r="587" spans="3:140" ht="6" customHeight="1" x14ac:dyDescent="0.25">
      <c r="C587" s="7"/>
      <c r="D587" s="7"/>
      <c r="AA587" s="19"/>
      <c r="AG587" s="271"/>
      <c r="AT587" s="297"/>
      <c r="AU587" s="297"/>
      <c r="AW587" s="299"/>
      <c r="AX587" s="299"/>
      <c r="AY587" s="19"/>
      <c r="AZ587" s="19"/>
      <c r="BA587" s="19"/>
      <c r="BB587" s="19"/>
      <c r="BC587" s="19"/>
      <c r="BD587" s="19"/>
      <c r="BE587" s="19"/>
      <c r="BF587" s="19"/>
      <c r="BG587" s="19"/>
      <c r="BU587" s="264"/>
      <c r="BV587" s="264"/>
      <c r="CA587" s="264"/>
      <c r="CB587" s="353"/>
      <c r="CG587" s="23"/>
      <c r="CH587" s="386"/>
      <c r="CI587" s="23"/>
      <c r="CJ587" s="23"/>
      <c r="CK587" s="386"/>
      <c r="CM587" s="264"/>
      <c r="CN587" s="380"/>
      <c r="DK587" s="264"/>
      <c r="DL587" s="264"/>
      <c r="EI587" s="264"/>
      <c r="EJ587" s="264"/>
    </row>
    <row r="588" spans="3:140" ht="6" customHeight="1" x14ac:dyDescent="0.25">
      <c r="C588" s="7"/>
      <c r="D588" s="7"/>
      <c r="AA588" s="19"/>
      <c r="AG588" s="271"/>
      <c r="AT588" s="297"/>
      <c r="AU588" s="297"/>
      <c r="AW588" s="299"/>
      <c r="AX588" s="299"/>
      <c r="AY588" s="19"/>
      <c r="AZ588" s="19"/>
      <c r="BA588" s="19"/>
      <c r="BB588" s="19"/>
      <c r="BC588" s="19"/>
      <c r="BD588" s="19"/>
      <c r="BE588" s="19"/>
      <c r="BF588" s="19"/>
      <c r="BG588" s="19"/>
      <c r="BU588" s="264"/>
      <c r="BV588" s="264"/>
      <c r="CA588" s="264"/>
      <c r="CB588" s="353"/>
      <c r="CG588" s="23"/>
      <c r="CH588" s="386"/>
      <c r="CI588" s="23"/>
      <c r="CJ588" s="23"/>
      <c r="CK588" s="386"/>
      <c r="CM588" s="264"/>
      <c r="CN588" s="380"/>
      <c r="DK588" s="264"/>
      <c r="DL588" s="264"/>
      <c r="EI588" s="264"/>
      <c r="EJ588" s="264"/>
    </row>
    <row r="589" spans="3:140" ht="6" customHeight="1" x14ac:dyDescent="0.25">
      <c r="C589" s="7"/>
      <c r="D589" s="7"/>
      <c r="AA589" s="19"/>
      <c r="AG589" s="271"/>
      <c r="AT589" s="297"/>
      <c r="AU589" s="297"/>
      <c r="AW589" s="299"/>
      <c r="AX589" s="299"/>
      <c r="AY589" s="19"/>
      <c r="AZ589" s="19"/>
      <c r="BA589" s="19"/>
      <c r="BB589" s="19"/>
      <c r="BC589" s="19"/>
      <c r="BD589" s="19"/>
      <c r="BE589" s="19"/>
      <c r="BF589" s="19"/>
      <c r="BG589" s="19"/>
      <c r="BU589" s="264"/>
      <c r="BV589" s="264"/>
      <c r="CA589" s="264"/>
      <c r="CB589" s="353"/>
      <c r="CG589" s="23"/>
      <c r="CH589" s="386"/>
      <c r="CI589" s="23"/>
      <c r="CJ589" s="23"/>
      <c r="CK589" s="386"/>
      <c r="CM589" s="264"/>
      <c r="CN589" s="380"/>
      <c r="DK589" s="264"/>
      <c r="DL589" s="264"/>
      <c r="EI589" s="264"/>
      <c r="EJ589" s="264"/>
    </row>
    <row r="590" spans="3:140" ht="6" customHeight="1" x14ac:dyDescent="0.25">
      <c r="C590" s="7"/>
      <c r="D590" s="7"/>
      <c r="AA590" s="19"/>
      <c r="AG590" s="271"/>
      <c r="AT590" s="297"/>
      <c r="AU590" s="297"/>
      <c r="AW590" s="299"/>
      <c r="AX590" s="299"/>
      <c r="AY590" s="19"/>
      <c r="AZ590" s="19"/>
      <c r="BA590" s="19"/>
      <c r="BB590" s="19"/>
      <c r="BC590" s="19"/>
      <c r="BD590" s="19"/>
      <c r="BE590" s="19"/>
      <c r="BF590" s="19"/>
      <c r="BG590" s="19"/>
      <c r="BU590" s="264"/>
      <c r="BV590" s="264"/>
      <c r="CA590" s="264"/>
      <c r="CB590" s="353"/>
      <c r="CG590" s="23"/>
      <c r="CH590" s="386"/>
      <c r="CI590" s="23"/>
      <c r="CJ590" s="23"/>
      <c r="CK590" s="386"/>
      <c r="CM590" s="264"/>
      <c r="CN590" s="380"/>
      <c r="DK590" s="264"/>
      <c r="DL590" s="264"/>
      <c r="EI590" s="264"/>
      <c r="EJ590" s="264"/>
    </row>
    <row r="591" spans="3:140" ht="6" customHeight="1" x14ac:dyDescent="0.25">
      <c r="C591" s="7"/>
      <c r="D591" s="7"/>
      <c r="AA591" s="19"/>
      <c r="AG591" s="271"/>
      <c r="AT591" s="297"/>
      <c r="AU591" s="297"/>
      <c r="AW591" s="299"/>
      <c r="AX591" s="299"/>
      <c r="AY591" s="19"/>
      <c r="AZ591" s="19"/>
      <c r="BA591" s="19"/>
      <c r="BB591" s="19"/>
      <c r="BC591" s="19"/>
      <c r="BD591" s="19"/>
      <c r="BE591" s="19"/>
      <c r="BF591" s="19"/>
      <c r="BG591" s="19"/>
      <c r="BU591" s="264"/>
      <c r="BV591" s="264"/>
      <c r="CA591" s="264"/>
      <c r="CB591" s="353"/>
      <c r="CG591" s="23"/>
      <c r="CH591" s="386"/>
      <c r="CI591" s="23"/>
      <c r="CJ591" s="23"/>
      <c r="CK591" s="386"/>
      <c r="CM591" s="264"/>
      <c r="CN591" s="380"/>
      <c r="DK591" s="264"/>
      <c r="DL591" s="264"/>
      <c r="EI591" s="264"/>
      <c r="EJ591" s="264"/>
    </row>
    <row r="592" spans="3:140" ht="6" customHeight="1" x14ac:dyDescent="0.25">
      <c r="C592" s="7"/>
      <c r="D592" s="7"/>
      <c r="AA592" s="19"/>
      <c r="AG592" s="271"/>
      <c r="AT592" s="297"/>
      <c r="AU592" s="297"/>
      <c r="AW592" s="299"/>
      <c r="AX592" s="299"/>
      <c r="AY592" s="19"/>
      <c r="AZ592" s="19"/>
      <c r="BA592" s="19"/>
      <c r="BB592" s="19"/>
      <c r="BC592" s="19"/>
      <c r="BD592" s="19"/>
      <c r="BE592" s="19"/>
      <c r="BF592" s="19"/>
      <c r="BG592" s="19"/>
      <c r="BU592" s="264"/>
      <c r="BV592" s="264"/>
      <c r="CA592" s="264"/>
      <c r="CB592" s="353"/>
      <c r="CG592" s="23"/>
      <c r="CH592" s="386"/>
      <c r="CI592" s="23"/>
      <c r="CJ592" s="23"/>
      <c r="CK592" s="386"/>
      <c r="CM592" s="264"/>
      <c r="CN592" s="380"/>
      <c r="DK592" s="264"/>
      <c r="DL592" s="264"/>
      <c r="EI592" s="264"/>
      <c r="EJ592" s="264"/>
    </row>
    <row r="593" spans="3:140" ht="6" customHeight="1" x14ac:dyDescent="0.25">
      <c r="C593" s="7"/>
      <c r="D593" s="7"/>
      <c r="AA593" s="19"/>
      <c r="AG593" s="271"/>
      <c r="AT593" s="297"/>
      <c r="AU593" s="297"/>
      <c r="AW593" s="299"/>
      <c r="AX593" s="299"/>
      <c r="AY593" s="19"/>
      <c r="AZ593" s="19"/>
      <c r="BA593" s="19"/>
      <c r="BB593" s="19"/>
      <c r="BC593" s="19"/>
      <c r="BD593" s="19"/>
      <c r="BE593" s="19"/>
      <c r="BF593" s="19"/>
      <c r="BG593" s="19"/>
      <c r="BU593" s="264"/>
      <c r="BV593" s="264"/>
      <c r="CA593" s="264"/>
      <c r="CB593" s="353"/>
      <c r="CG593" s="23"/>
      <c r="CH593" s="386"/>
      <c r="CI593" s="23"/>
      <c r="CJ593" s="23"/>
      <c r="CK593" s="386"/>
      <c r="CM593" s="264"/>
      <c r="CN593" s="380"/>
      <c r="DK593" s="264"/>
      <c r="DL593" s="264"/>
      <c r="EI593" s="264"/>
      <c r="EJ593" s="264"/>
    </row>
    <row r="594" spans="3:140" ht="6" customHeight="1" x14ac:dyDescent="0.25">
      <c r="C594" s="7"/>
      <c r="D594" s="7"/>
      <c r="AG594" s="271"/>
      <c r="AT594" s="297"/>
      <c r="AU594" s="297"/>
      <c r="AW594" s="299"/>
      <c r="AX594" s="299"/>
      <c r="AY594" s="19"/>
      <c r="AZ594" s="19"/>
      <c r="BA594" s="19"/>
      <c r="BB594" s="19"/>
      <c r="BC594" s="19"/>
      <c r="BD594" s="19"/>
      <c r="BE594" s="19"/>
      <c r="BF594" s="19"/>
      <c r="BG594" s="19"/>
      <c r="BU594" s="264"/>
      <c r="BV594" s="264"/>
      <c r="CA594" s="264"/>
      <c r="CB594" s="353"/>
      <c r="CG594" s="23"/>
      <c r="CH594" s="386"/>
      <c r="CI594" s="23"/>
      <c r="CJ594" s="23"/>
      <c r="CK594" s="386"/>
      <c r="CM594" s="264"/>
      <c r="CN594" s="380"/>
      <c r="DK594" s="264"/>
      <c r="DL594" s="264"/>
      <c r="EI594" s="264"/>
      <c r="EJ594" s="264"/>
    </row>
    <row r="595" spans="3:140" ht="6" customHeight="1" x14ac:dyDescent="0.25">
      <c r="C595" s="7"/>
      <c r="D595" s="7"/>
      <c r="AG595" s="271"/>
      <c r="AT595" s="297"/>
      <c r="AU595" s="297"/>
      <c r="AW595" s="299"/>
      <c r="AX595" s="299"/>
      <c r="AY595" s="19"/>
      <c r="AZ595" s="19"/>
      <c r="BA595" s="19"/>
      <c r="BB595" s="19"/>
      <c r="BC595" s="19"/>
      <c r="BD595" s="19"/>
      <c r="BE595" s="19"/>
      <c r="BF595" s="19"/>
      <c r="BG595" s="19"/>
      <c r="BU595" s="264"/>
      <c r="BV595" s="264"/>
      <c r="CA595" s="264"/>
      <c r="CB595" s="353"/>
      <c r="CG595" s="23"/>
      <c r="CH595" s="386"/>
      <c r="CI595" s="23"/>
      <c r="CJ595" s="23"/>
      <c r="CK595" s="386"/>
      <c r="CM595" s="264"/>
      <c r="CN595" s="380"/>
      <c r="DK595" s="264"/>
      <c r="DL595" s="264"/>
      <c r="EI595" s="264"/>
      <c r="EJ595" s="264"/>
    </row>
    <row r="596" spans="3:140" ht="6" customHeight="1" x14ac:dyDescent="0.25">
      <c r="C596" s="7"/>
      <c r="D596" s="7"/>
      <c r="AG596" s="271"/>
      <c r="AT596" s="297"/>
      <c r="AU596" s="297"/>
      <c r="AW596" s="299"/>
      <c r="AX596" s="299"/>
      <c r="AY596" s="19"/>
      <c r="AZ596" s="19"/>
      <c r="BA596" s="19"/>
      <c r="BB596" s="19"/>
      <c r="BC596" s="19"/>
      <c r="BD596" s="19"/>
      <c r="BE596" s="19"/>
      <c r="BF596" s="19"/>
      <c r="BG596" s="19"/>
      <c r="BU596" s="264"/>
      <c r="BV596" s="264"/>
      <c r="CA596" s="264"/>
      <c r="CB596" s="353"/>
      <c r="CG596" s="23"/>
      <c r="CH596" s="386"/>
      <c r="CI596" s="23"/>
      <c r="CJ596" s="23"/>
      <c r="CK596" s="386"/>
      <c r="CM596" s="264"/>
      <c r="CN596" s="380"/>
      <c r="DK596" s="264"/>
      <c r="DL596" s="264"/>
      <c r="EI596" s="264"/>
      <c r="EJ596" s="264"/>
    </row>
    <row r="597" spans="3:140" ht="6" customHeight="1" x14ac:dyDescent="0.25">
      <c r="C597" s="7"/>
      <c r="D597" s="7"/>
      <c r="AG597" s="271"/>
      <c r="AT597" s="297"/>
      <c r="AU597" s="297"/>
      <c r="AW597" s="299"/>
      <c r="AX597" s="299"/>
      <c r="AY597" s="19"/>
      <c r="AZ597" s="19"/>
      <c r="BA597" s="19"/>
      <c r="BB597" s="19"/>
      <c r="BC597" s="19"/>
      <c r="BD597" s="19"/>
      <c r="BE597" s="19"/>
      <c r="BF597" s="19"/>
      <c r="BG597" s="19"/>
      <c r="BU597" s="264"/>
      <c r="BV597" s="264"/>
      <c r="CA597" s="264"/>
      <c r="CB597" s="353"/>
      <c r="CG597" s="23"/>
      <c r="CH597" s="386"/>
      <c r="CI597" s="23"/>
      <c r="CJ597" s="23"/>
      <c r="CK597" s="386"/>
      <c r="CM597" s="264"/>
      <c r="CN597" s="380"/>
      <c r="DK597" s="264"/>
      <c r="DL597" s="264"/>
      <c r="EI597" s="264"/>
      <c r="EJ597" s="264"/>
    </row>
    <row r="598" spans="3:140" ht="6" customHeight="1" x14ac:dyDescent="0.25">
      <c r="C598" s="7"/>
      <c r="D598" s="7"/>
      <c r="AG598" s="271"/>
      <c r="AT598" s="297"/>
      <c r="AU598" s="297"/>
      <c r="AW598" s="299"/>
      <c r="AX598" s="299"/>
      <c r="AY598" s="19"/>
      <c r="AZ598" s="19"/>
      <c r="BA598" s="19"/>
      <c r="BB598" s="19"/>
      <c r="BC598" s="19"/>
      <c r="BD598" s="19"/>
      <c r="BE598" s="19"/>
      <c r="BF598" s="19"/>
      <c r="BG598" s="19"/>
      <c r="BU598" s="264"/>
      <c r="BV598" s="264"/>
      <c r="CA598" s="264"/>
      <c r="CB598" s="353"/>
      <c r="CG598" s="23"/>
      <c r="CH598" s="386"/>
      <c r="CI598" s="23"/>
      <c r="CJ598" s="23"/>
      <c r="CK598" s="386"/>
      <c r="CM598" s="264"/>
      <c r="CN598" s="380"/>
      <c r="DK598" s="264"/>
      <c r="DL598" s="264"/>
      <c r="EI598" s="264"/>
      <c r="EJ598" s="264"/>
    </row>
    <row r="599" spans="3:140" ht="6" customHeight="1" x14ac:dyDescent="0.25">
      <c r="C599" s="7"/>
      <c r="D599" s="7"/>
      <c r="AG599" s="271"/>
      <c r="AT599" s="297"/>
      <c r="AU599" s="297"/>
      <c r="AW599" s="299"/>
      <c r="AX599" s="299"/>
      <c r="AY599" s="19"/>
      <c r="AZ599" s="19"/>
      <c r="BA599" s="19"/>
      <c r="BB599" s="19"/>
      <c r="BC599" s="19"/>
      <c r="BD599" s="19"/>
      <c r="BE599" s="19"/>
      <c r="BF599" s="19"/>
      <c r="BG599" s="19"/>
      <c r="BU599" s="264"/>
      <c r="BV599" s="264"/>
      <c r="CA599" s="264"/>
      <c r="CB599" s="353"/>
      <c r="CG599" s="23"/>
      <c r="CH599" s="386"/>
      <c r="CI599" s="23"/>
      <c r="CJ599" s="23"/>
      <c r="CK599" s="386"/>
      <c r="CM599" s="264"/>
      <c r="CN599" s="380"/>
      <c r="DK599" s="264"/>
      <c r="DL599" s="264"/>
      <c r="EI599" s="264"/>
      <c r="EJ599" s="264"/>
    </row>
    <row r="600" spans="3:140" ht="6" customHeight="1" x14ac:dyDescent="0.25">
      <c r="C600" s="7"/>
      <c r="D600" s="7"/>
      <c r="AG600" s="271"/>
      <c r="AT600" s="297"/>
      <c r="AU600" s="297"/>
      <c r="AW600" s="299"/>
      <c r="AX600" s="299"/>
      <c r="AY600" s="19"/>
      <c r="AZ600" s="19"/>
      <c r="BA600" s="19"/>
      <c r="BB600" s="19"/>
      <c r="BC600" s="19"/>
      <c r="BD600" s="19"/>
      <c r="BE600" s="19"/>
      <c r="BF600" s="19"/>
      <c r="BG600" s="19"/>
      <c r="BU600" s="264"/>
      <c r="BV600" s="264"/>
      <c r="CA600" s="264"/>
      <c r="CB600" s="353"/>
      <c r="CG600" s="23"/>
      <c r="CH600" s="386"/>
      <c r="CI600" s="23"/>
      <c r="CJ600" s="23"/>
      <c r="CK600" s="386"/>
      <c r="CM600" s="264"/>
      <c r="CN600" s="380"/>
      <c r="DK600" s="264"/>
      <c r="DL600" s="264"/>
      <c r="EI600" s="264"/>
      <c r="EJ600" s="264"/>
    </row>
    <row r="601" spans="3:140" ht="6" customHeight="1" x14ac:dyDescent="0.25">
      <c r="C601" s="7"/>
      <c r="D601" s="7"/>
      <c r="AG601" s="271"/>
      <c r="AT601" s="297"/>
      <c r="AU601" s="297"/>
      <c r="AW601" s="299"/>
      <c r="AX601" s="299"/>
      <c r="AY601" s="19"/>
      <c r="AZ601" s="19"/>
      <c r="BA601" s="19"/>
      <c r="BB601" s="19"/>
      <c r="BC601" s="19"/>
      <c r="BD601" s="19"/>
      <c r="BE601" s="19"/>
      <c r="BF601" s="19"/>
      <c r="BG601" s="19"/>
      <c r="BU601" s="264"/>
      <c r="BV601" s="264"/>
      <c r="CA601" s="264"/>
      <c r="CB601" s="353"/>
      <c r="CG601" s="23"/>
      <c r="CH601" s="386"/>
      <c r="CI601" s="23"/>
      <c r="CJ601" s="23"/>
      <c r="CK601" s="386"/>
      <c r="CM601" s="264"/>
      <c r="CN601" s="380"/>
      <c r="DK601" s="264"/>
      <c r="DL601" s="264"/>
      <c r="EI601" s="264"/>
      <c r="EJ601" s="264"/>
    </row>
    <row r="602" spans="3:140" ht="6" customHeight="1" x14ac:dyDescent="0.25">
      <c r="C602" s="7"/>
      <c r="D602" s="7"/>
      <c r="AG602" s="271"/>
      <c r="AT602" s="297"/>
      <c r="AU602" s="297"/>
      <c r="AW602" s="299"/>
      <c r="AX602" s="299"/>
      <c r="AY602" s="19"/>
      <c r="AZ602" s="19"/>
      <c r="BA602" s="19"/>
      <c r="BB602" s="19"/>
      <c r="BC602" s="19"/>
      <c r="BD602" s="19"/>
      <c r="BE602" s="19"/>
      <c r="BF602" s="19"/>
      <c r="BG602" s="19"/>
      <c r="BU602" s="264"/>
      <c r="BV602" s="264"/>
      <c r="CA602" s="264"/>
      <c r="CB602" s="353"/>
      <c r="CG602" s="23"/>
      <c r="CH602" s="386"/>
      <c r="CI602" s="23"/>
      <c r="CJ602" s="23"/>
      <c r="CK602" s="386"/>
      <c r="CM602" s="264"/>
      <c r="CN602" s="380"/>
      <c r="DK602" s="264"/>
      <c r="DL602" s="264"/>
      <c r="EI602" s="264"/>
      <c r="EJ602" s="264"/>
    </row>
    <row r="603" spans="3:140" ht="6" customHeight="1" x14ac:dyDescent="0.25">
      <c r="C603" s="7"/>
      <c r="D603" s="7"/>
      <c r="AG603" s="271"/>
      <c r="AT603" s="297"/>
      <c r="AU603" s="297"/>
      <c r="AW603" s="299"/>
      <c r="AX603" s="299"/>
      <c r="AY603" s="19"/>
      <c r="AZ603" s="19"/>
      <c r="BA603" s="19"/>
      <c r="BB603" s="19"/>
      <c r="BC603" s="19"/>
      <c r="BD603" s="19"/>
      <c r="BE603" s="19"/>
      <c r="BF603" s="19"/>
      <c r="BG603" s="19"/>
      <c r="BU603" s="264"/>
      <c r="BV603" s="264"/>
      <c r="CA603" s="264"/>
      <c r="CB603" s="353"/>
      <c r="CG603" s="23"/>
      <c r="CH603" s="386"/>
      <c r="CI603" s="23"/>
      <c r="CJ603" s="23"/>
      <c r="CK603" s="386"/>
      <c r="CM603" s="264"/>
      <c r="CN603" s="380"/>
      <c r="DK603" s="264"/>
      <c r="DL603" s="264"/>
      <c r="EI603" s="264"/>
      <c r="EJ603" s="264"/>
    </row>
    <row r="604" spans="3:140" ht="6" customHeight="1" x14ac:dyDescent="0.25">
      <c r="C604" s="7"/>
      <c r="D604" s="7"/>
      <c r="AG604" s="271"/>
      <c r="AT604" s="297"/>
      <c r="AU604" s="297"/>
      <c r="AW604" s="299"/>
      <c r="AX604" s="299"/>
      <c r="AY604" s="19"/>
      <c r="AZ604" s="19"/>
      <c r="BA604" s="19"/>
      <c r="BB604" s="19"/>
      <c r="BC604" s="19"/>
      <c r="BD604" s="19"/>
      <c r="BE604" s="19"/>
      <c r="BF604" s="19"/>
      <c r="BG604" s="19"/>
      <c r="BU604" s="264"/>
      <c r="BV604" s="264"/>
      <c r="CA604" s="264"/>
      <c r="CB604" s="353"/>
      <c r="CG604" s="23"/>
      <c r="CH604" s="386"/>
      <c r="CI604" s="23"/>
      <c r="CJ604" s="23"/>
      <c r="CK604" s="386"/>
      <c r="CM604" s="264"/>
      <c r="CN604" s="380"/>
      <c r="DK604" s="264"/>
      <c r="DL604" s="264"/>
      <c r="EI604" s="264"/>
      <c r="EJ604" s="264"/>
    </row>
    <row r="605" spans="3:140" ht="6" customHeight="1" x14ac:dyDescent="0.25">
      <c r="C605" s="7"/>
      <c r="D605" s="7"/>
      <c r="AG605" s="271"/>
      <c r="AT605" s="297"/>
      <c r="AU605" s="297"/>
      <c r="AW605" s="299"/>
      <c r="AX605" s="299"/>
      <c r="AY605" s="19"/>
      <c r="AZ605" s="19"/>
      <c r="BA605" s="19"/>
      <c r="BB605" s="19"/>
      <c r="BC605" s="19"/>
      <c r="BD605" s="19"/>
      <c r="BE605" s="19"/>
      <c r="BF605" s="19"/>
      <c r="BG605" s="19"/>
      <c r="BU605" s="264"/>
      <c r="BV605" s="264"/>
      <c r="CA605" s="264"/>
      <c r="CB605" s="353"/>
      <c r="CG605" s="23"/>
      <c r="CH605" s="386"/>
      <c r="CI605" s="23"/>
      <c r="CJ605" s="23"/>
      <c r="CK605" s="386"/>
      <c r="CM605" s="264"/>
      <c r="CN605" s="380"/>
      <c r="DK605" s="264"/>
      <c r="DL605" s="264"/>
      <c r="EI605" s="264"/>
      <c r="EJ605" s="264"/>
    </row>
    <row r="606" spans="3:140" ht="6" customHeight="1" x14ac:dyDescent="0.25">
      <c r="C606" s="7"/>
      <c r="D606" s="7"/>
      <c r="AG606" s="271"/>
      <c r="AT606" s="297"/>
      <c r="AU606" s="297"/>
      <c r="AW606" s="299"/>
      <c r="AX606" s="299"/>
      <c r="AY606" s="19"/>
      <c r="AZ606" s="19"/>
      <c r="BA606" s="19"/>
      <c r="BB606" s="19"/>
      <c r="BC606" s="19"/>
      <c r="BD606" s="19"/>
      <c r="BE606" s="19"/>
      <c r="BF606" s="19"/>
      <c r="BG606" s="19"/>
      <c r="BU606" s="264"/>
      <c r="BV606" s="264"/>
      <c r="CA606" s="264"/>
      <c r="CB606" s="353"/>
      <c r="CG606" s="23"/>
      <c r="CH606" s="386"/>
      <c r="CI606" s="23"/>
      <c r="CJ606" s="23"/>
      <c r="CK606" s="386"/>
      <c r="CM606" s="264"/>
      <c r="CN606" s="380"/>
      <c r="DK606" s="264"/>
      <c r="DL606" s="264"/>
      <c r="EI606" s="264"/>
      <c r="EJ606" s="264"/>
    </row>
    <row r="607" spans="3:140" ht="6" customHeight="1" x14ac:dyDescent="0.25">
      <c r="C607" s="7"/>
      <c r="D607" s="7"/>
      <c r="AG607" s="271"/>
      <c r="AT607" s="297"/>
      <c r="AU607" s="297"/>
      <c r="AW607" s="299"/>
      <c r="AX607" s="299"/>
      <c r="AY607" s="19"/>
      <c r="AZ607" s="19"/>
      <c r="BA607" s="19"/>
      <c r="BB607" s="19"/>
      <c r="BC607" s="19"/>
      <c r="BD607" s="19"/>
      <c r="BE607" s="19"/>
      <c r="BF607" s="19"/>
      <c r="BG607" s="19"/>
      <c r="BU607" s="264"/>
      <c r="BV607" s="264"/>
      <c r="CA607" s="264"/>
      <c r="CB607" s="353"/>
      <c r="CG607" s="23"/>
      <c r="CH607" s="386"/>
      <c r="CI607" s="23"/>
      <c r="CJ607" s="23"/>
      <c r="CK607" s="386"/>
      <c r="CM607" s="264"/>
      <c r="CN607" s="380"/>
      <c r="DK607" s="264"/>
      <c r="DL607" s="264"/>
      <c r="EI607" s="264"/>
      <c r="EJ607" s="264"/>
    </row>
    <row r="608" spans="3:140" ht="6" customHeight="1" x14ac:dyDescent="0.25">
      <c r="C608" s="7"/>
      <c r="D608" s="7"/>
      <c r="AG608" s="271"/>
      <c r="AT608" s="297"/>
      <c r="AU608" s="297"/>
      <c r="AW608" s="299"/>
      <c r="AX608" s="299"/>
      <c r="AY608" s="19"/>
      <c r="AZ608" s="19"/>
      <c r="BA608" s="19"/>
      <c r="BB608" s="19"/>
      <c r="BC608" s="19"/>
      <c r="BD608" s="19"/>
      <c r="BE608" s="19"/>
      <c r="BF608" s="19"/>
      <c r="BG608" s="19"/>
      <c r="BU608" s="264"/>
      <c r="BV608" s="264"/>
      <c r="CA608" s="264"/>
      <c r="CB608" s="353"/>
      <c r="CG608" s="23"/>
      <c r="CH608" s="386"/>
      <c r="CI608" s="23"/>
      <c r="CJ608" s="23"/>
      <c r="CK608" s="386"/>
      <c r="CM608" s="264"/>
      <c r="CN608" s="380"/>
      <c r="DK608" s="264"/>
      <c r="DL608" s="264"/>
      <c r="EI608" s="264"/>
      <c r="EJ608" s="264"/>
    </row>
    <row r="609" spans="3:140" ht="6" customHeight="1" x14ac:dyDescent="0.25">
      <c r="C609" s="7"/>
      <c r="D609" s="7"/>
      <c r="AT609" s="297"/>
      <c r="AU609" s="297"/>
      <c r="AW609" s="299"/>
      <c r="AX609" s="299"/>
      <c r="AY609" s="19"/>
      <c r="AZ609" s="19"/>
      <c r="BA609" s="19"/>
      <c r="BB609" s="19"/>
      <c r="BC609" s="19"/>
      <c r="BD609" s="19"/>
      <c r="BE609" s="19"/>
      <c r="BF609" s="19"/>
      <c r="BG609" s="19"/>
      <c r="BU609" s="264"/>
      <c r="BV609" s="264"/>
      <c r="CA609" s="264"/>
      <c r="CB609" s="353"/>
      <c r="CG609" s="23"/>
      <c r="CH609" s="386"/>
      <c r="CI609" s="23"/>
      <c r="CJ609" s="23"/>
      <c r="CK609" s="386"/>
      <c r="CM609" s="264"/>
      <c r="CN609" s="380"/>
      <c r="DK609" s="264"/>
      <c r="DL609" s="264"/>
      <c r="EI609" s="264"/>
      <c r="EJ609" s="264"/>
    </row>
    <row r="610" spans="3:140" ht="6" customHeight="1" x14ac:dyDescent="0.25">
      <c r="C610" s="7"/>
      <c r="D610" s="7"/>
      <c r="AT610" s="297"/>
      <c r="AU610" s="297"/>
      <c r="AW610" s="299"/>
      <c r="AX610" s="299"/>
      <c r="AY610" s="19"/>
      <c r="AZ610" s="19"/>
      <c r="BA610" s="19"/>
      <c r="BB610" s="19"/>
      <c r="BC610" s="19"/>
      <c r="BD610" s="19"/>
      <c r="BE610" s="19"/>
      <c r="BF610" s="19"/>
      <c r="BG610" s="19"/>
      <c r="BU610" s="264"/>
      <c r="BV610" s="264"/>
      <c r="CA610" s="264"/>
      <c r="CB610" s="353"/>
      <c r="CG610" s="23"/>
      <c r="CH610" s="386"/>
      <c r="CI610" s="23"/>
      <c r="CJ610" s="23"/>
      <c r="CK610" s="386"/>
      <c r="CM610" s="264"/>
      <c r="CN610" s="380"/>
      <c r="DK610" s="264"/>
      <c r="DL610" s="264"/>
      <c r="EI610" s="264"/>
      <c r="EJ610" s="264"/>
    </row>
    <row r="611" spans="3:140" ht="6" customHeight="1" x14ac:dyDescent="0.25">
      <c r="C611" s="7"/>
      <c r="D611" s="7"/>
      <c r="AT611" s="297"/>
      <c r="AU611" s="297"/>
      <c r="AW611" s="299"/>
      <c r="AX611" s="299"/>
      <c r="AY611" s="19"/>
      <c r="AZ611" s="19"/>
      <c r="BA611" s="19"/>
      <c r="BB611" s="19"/>
      <c r="BC611" s="19"/>
      <c r="BD611" s="19"/>
      <c r="BE611" s="19"/>
      <c r="BF611" s="19"/>
      <c r="BG611" s="19"/>
      <c r="BU611" s="264"/>
      <c r="BV611" s="264"/>
      <c r="CA611" s="264"/>
      <c r="CB611" s="353"/>
      <c r="CG611" s="23"/>
      <c r="CH611" s="386"/>
      <c r="CI611" s="23"/>
      <c r="CJ611" s="23"/>
      <c r="CK611" s="386"/>
      <c r="CM611" s="264"/>
      <c r="CN611" s="380"/>
      <c r="DK611" s="264"/>
      <c r="DL611" s="264"/>
      <c r="EI611" s="264"/>
      <c r="EJ611" s="264"/>
    </row>
    <row r="612" spans="3:140" ht="6" customHeight="1" x14ac:dyDescent="0.25">
      <c r="C612" s="7"/>
      <c r="D612" s="7"/>
      <c r="AT612" s="297"/>
      <c r="AU612" s="297"/>
      <c r="AW612" s="299"/>
      <c r="AX612" s="299"/>
      <c r="AY612" s="19"/>
      <c r="AZ612" s="19"/>
      <c r="BA612" s="19"/>
      <c r="BB612" s="19"/>
      <c r="BC612" s="19"/>
      <c r="BD612" s="19"/>
      <c r="BE612" s="19"/>
      <c r="BF612" s="19"/>
      <c r="BG612" s="19"/>
      <c r="BU612" s="264"/>
      <c r="BV612" s="264"/>
      <c r="CA612" s="264"/>
      <c r="CB612" s="353"/>
      <c r="CG612" s="23"/>
      <c r="CH612" s="386"/>
      <c r="CI612" s="23"/>
      <c r="CJ612" s="23"/>
      <c r="CK612" s="386"/>
      <c r="CM612" s="264"/>
      <c r="CN612" s="380"/>
      <c r="DK612" s="264"/>
      <c r="DL612" s="264"/>
      <c r="EI612" s="264"/>
      <c r="EJ612" s="264"/>
    </row>
    <row r="613" spans="3:140" ht="6" customHeight="1" x14ac:dyDescent="0.25">
      <c r="C613" s="7"/>
      <c r="D613" s="7"/>
      <c r="AT613" s="297"/>
      <c r="AU613" s="297"/>
      <c r="AW613" s="299"/>
      <c r="AX613" s="299"/>
      <c r="AY613" s="19"/>
      <c r="AZ613" s="19"/>
      <c r="BA613" s="19"/>
      <c r="BB613" s="19"/>
      <c r="BC613" s="19"/>
      <c r="BD613" s="19"/>
      <c r="BE613" s="19"/>
      <c r="BF613" s="19"/>
      <c r="BG613" s="19"/>
      <c r="BU613" s="264"/>
      <c r="BV613" s="264"/>
      <c r="CA613" s="264"/>
      <c r="CB613" s="353"/>
      <c r="CG613" s="23"/>
      <c r="CH613" s="386"/>
      <c r="CI613" s="23"/>
      <c r="CJ613" s="23"/>
      <c r="CK613" s="386"/>
      <c r="CM613" s="264"/>
      <c r="CN613" s="380"/>
      <c r="DK613" s="264"/>
      <c r="DL613" s="264"/>
      <c r="EI613" s="264"/>
      <c r="EJ613" s="264"/>
    </row>
    <row r="614" spans="3:140" ht="6" customHeight="1" x14ac:dyDescent="0.25">
      <c r="C614" s="7"/>
      <c r="D614" s="7"/>
      <c r="AT614" s="297"/>
      <c r="AU614" s="297"/>
      <c r="AW614" s="299"/>
      <c r="AX614" s="299"/>
      <c r="AY614" s="19"/>
      <c r="AZ614" s="19"/>
      <c r="BA614" s="19"/>
      <c r="BB614" s="19"/>
      <c r="BC614" s="19"/>
      <c r="BD614" s="19"/>
      <c r="BE614" s="19"/>
      <c r="BF614" s="19"/>
      <c r="BG614" s="19"/>
      <c r="BU614" s="264"/>
      <c r="BV614" s="264"/>
      <c r="CA614" s="264"/>
      <c r="CB614" s="353"/>
      <c r="CG614" s="23"/>
      <c r="CH614" s="386"/>
      <c r="CI614" s="23"/>
      <c r="CJ614" s="23"/>
      <c r="CK614" s="386"/>
      <c r="CM614" s="264"/>
      <c r="CN614" s="380"/>
      <c r="DK614" s="264"/>
      <c r="DL614" s="264"/>
      <c r="EI614" s="264"/>
      <c r="EJ614" s="264"/>
    </row>
    <row r="615" spans="3:140" ht="6" customHeight="1" x14ac:dyDescent="0.25">
      <c r="C615" s="7"/>
      <c r="D615" s="7"/>
      <c r="AT615" s="297"/>
      <c r="AU615" s="297"/>
      <c r="AW615" s="299"/>
      <c r="AX615" s="299"/>
      <c r="AY615" s="19"/>
      <c r="AZ615" s="19"/>
      <c r="BA615" s="19"/>
      <c r="BB615" s="19"/>
      <c r="BC615" s="19"/>
      <c r="BD615" s="19"/>
      <c r="BE615" s="19"/>
      <c r="BF615" s="19"/>
      <c r="BG615" s="19"/>
      <c r="BU615" s="264"/>
      <c r="BV615" s="264"/>
      <c r="CA615" s="264"/>
      <c r="CB615" s="353"/>
      <c r="CG615" s="23"/>
      <c r="CH615" s="386"/>
      <c r="CI615" s="23"/>
      <c r="CJ615" s="23"/>
      <c r="CK615" s="386"/>
      <c r="CM615" s="264"/>
      <c r="CN615" s="380"/>
      <c r="DK615" s="264"/>
      <c r="DL615" s="264"/>
      <c r="EI615" s="264"/>
      <c r="EJ615" s="264"/>
    </row>
    <row r="616" spans="3:140" ht="6" customHeight="1" x14ac:dyDescent="0.25">
      <c r="C616" s="7"/>
      <c r="D616" s="7"/>
      <c r="AT616" s="297"/>
      <c r="AU616" s="297"/>
      <c r="AW616" s="299"/>
      <c r="AX616" s="299"/>
      <c r="AY616" s="19"/>
      <c r="AZ616" s="19"/>
      <c r="BA616" s="19"/>
      <c r="BB616" s="19"/>
      <c r="BC616" s="19"/>
      <c r="BD616" s="19"/>
      <c r="BE616" s="19"/>
      <c r="BF616" s="19"/>
      <c r="BG616" s="19"/>
      <c r="BU616" s="264"/>
      <c r="BV616" s="264"/>
      <c r="CA616" s="264"/>
      <c r="CB616" s="353"/>
      <c r="CG616" s="23"/>
      <c r="CH616" s="386"/>
      <c r="CI616" s="23"/>
      <c r="CJ616" s="23"/>
      <c r="CK616" s="386"/>
      <c r="CM616" s="264"/>
      <c r="CN616" s="380"/>
      <c r="DK616" s="264"/>
      <c r="DL616" s="264"/>
      <c r="EI616" s="264"/>
      <c r="EJ616" s="264"/>
    </row>
    <row r="617" spans="3:140" ht="6" customHeight="1" x14ac:dyDescent="0.25">
      <c r="C617" s="7"/>
      <c r="D617" s="7"/>
      <c r="AT617" s="297"/>
      <c r="AU617" s="297"/>
      <c r="AW617" s="299"/>
      <c r="AX617" s="299"/>
      <c r="AY617" s="19"/>
      <c r="AZ617" s="19"/>
      <c r="BA617" s="19"/>
      <c r="BB617" s="19"/>
      <c r="BC617" s="19"/>
      <c r="BD617" s="19"/>
      <c r="BE617" s="19"/>
      <c r="BF617" s="19"/>
      <c r="BG617" s="19"/>
      <c r="BU617" s="264"/>
      <c r="BV617" s="264"/>
      <c r="CA617" s="264"/>
      <c r="CB617" s="353"/>
      <c r="CG617" s="23"/>
      <c r="CH617" s="386"/>
      <c r="CI617" s="23"/>
      <c r="CJ617" s="23"/>
      <c r="CK617" s="386"/>
      <c r="CM617" s="264"/>
      <c r="CN617" s="380"/>
      <c r="DK617" s="264"/>
      <c r="DL617" s="264"/>
      <c r="EI617" s="264"/>
      <c r="EJ617" s="264"/>
    </row>
    <row r="618" spans="3:140" ht="6" customHeight="1" x14ac:dyDescent="0.25">
      <c r="C618" s="7"/>
      <c r="D618" s="7"/>
      <c r="AT618" s="297"/>
      <c r="AU618" s="297"/>
      <c r="AW618" s="299"/>
      <c r="AX618" s="299"/>
      <c r="AY618" s="19"/>
      <c r="AZ618" s="19"/>
      <c r="BA618" s="19"/>
      <c r="BB618" s="19"/>
      <c r="BC618" s="19"/>
      <c r="BD618" s="19"/>
      <c r="BE618" s="19"/>
      <c r="BF618" s="19"/>
      <c r="BG618" s="19"/>
      <c r="BU618" s="264"/>
      <c r="BV618" s="264"/>
      <c r="CA618" s="264"/>
      <c r="CB618" s="353"/>
      <c r="CG618" s="23"/>
      <c r="CH618" s="386"/>
      <c r="CI618" s="23"/>
      <c r="CJ618" s="23"/>
      <c r="CK618" s="386"/>
      <c r="CM618" s="264"/>
      <c r="CN618" s="380"/>
      <c r="DK618" s="264"/>
      <c r="DL618" s="264"/>
      <c r="EI618" s="264"/>
      <c r="EJ618" s="264"/>
    </row>
    <row r="619" spans="3:140" ht="6" customHeight="1" x14ac:dyDescent="0.25">
      <c r="C619" s="7"/>
      <c r="D619" s="7"/>
      <c r="AT619" s="297"/>
      <c r="AU619" s="297"/>
      <c r="AW619" s="299"/>
      <c r="AX619" s="299"/>
      <c r="AY619" s="19"/>
      <c r="AZ619" s="19"/>
      <c r="BA619" s="19"/>
      <c r="BB619" s="19"/>
      <c r="BC619" s="19"/>
      <c r="BD619" s="19"/>
      <c r="BE619" s="19"/>
      <c r="BF619" s="19"/>
      <c r="BG619" s="19"/>
      <c r="BU619" s="264"/>
      <c r="BV619" s="264"/>
      <c r="CA619" s="264"/>
      <c r="CB619" s="353"/>
      <c r="CG619" s="23"/>
      <c r="CH619" s="386"/>
      <c r="CI619" s="23"/>
      <c r="CJ619" s="23"/>
      <c r="CK619" s="386"/>
      <c r="CM619" s="264"/>
      <c r="CN619" s="380"/>
      <c r="DK619" s="264"/>
      <c r="DL619" s="264"/>
      <c r="EI619" s="264"/>
      <c r="EJ619" s="264"/>
    </row>
    <row r="620" spans="3:140" ht="6" customHeight="1" x14ac:dyDescent="0.25">
      <c r="C620" s="7"/>
      <c r="D620" s="7"/>
      <c r="AT620" s="297"/>
      <c r="AU620" s="297"/>
      <c r="AW620" s="299"/>
      <c r="AX620" s="299"/>
      <c r="AY620" s="19"/>
      <c r="AZ620" s="19"/>
      <c r="BA620" s="19"/>
      <c r="BB620" s="19"/>
      <c r="BC620" s="19"/>
      <c r="BD620" s="19"/>
      <c r="BE620" s="19"/>
      <c r="BF620" s="19"/>
      <c r="BG620" s="19"/>
      <c r="BU620" s="264"/>
      <c r="BV620" s="264"/>
      <c r="CA620" s="264"/>
      <c r="CB620" s="353"/>
      <c r="CG620" s="23"/>
      <c r="CH620" s="386"/>
      <c r="CI620" s="23"/>
      <c r="CJ620" s="23"/>
      <c r="CK620" s="386"/>
      <c r="CM620" s="264"/>
      <c r="CN620" s="380"/>
      <c r="DK620" s="264"/>
      <c r="DL620" s="264"/>
      <c r="EI620" s="264"/>
      <c r="EJ620" s="264"/>
    </row>
    <row r="621" spans="3:140" ht="6" customHeight="1" x14ac:dyDescent="0.25">
      <c r="C621" s="7"/>
      <c r="D621" s="7"/>
      <c r="AT621" s="297"/>
      <c r="AU621" s="297"/>
      <c r="AW621" s="299"/>
      <c r="AX621" s="299"/>
      <c r="AY621" s="19"/>
      <c r="AZ621" s="19"/>
      <c r="BA621" s="19"/>
      <c r="BB621" s="19"/>
      <c r="BC621" s="19"/>
      <c r="BD621" s="19"/>
      <c r="BE621" s="19"/>
      <c r="BF621" s="19"/>
      <c r="BG621" s="19"/>
      <c r="BU621" s="264"/>
      <c r="BV621" s="264"/>
      <c r="CA621" s="264"/>
      <c r="CB621" s="353"/>
      <c r="CG621" s="23"/>
      <c r="CH621" s="386"/>
      <c r="CI621" s="23"/>
      <c r="CJ621" s="23"/>
      <c r="CK621" s="386"/>
      <c r="CM621" s="264"/>
      <c r="CN621" s="380"/>
      <c r="DK621" s="264"/>
      <c r="DL621" s="264"/>
      <c r="EI621" s="264"/>
      <c r="EJ621" s="264"/>
    </row>
    <row r="622" spans="3:140" ht="6" customHeight="1" x14ac:dyDescent="0.25">
      <c r="C622" s="7"/>
      <c r="D622" s="7"/>
      <c r="AT622" s="297"/>
      <c r="AU622" s="297"/>
      <c r="AW622" s="299"/>
      <c r="AX622" s="299"/>
      <c r="AY622" s="19"/>
      <c r="AZ622" s="19"/>
      <c r="BA622" s="19"/>
      <c r="BB622" s="19"/>
      <c r="BC622" s="19"/>
      <c r="BD622" s="19"/>
      <c r="BE622" s="19"/>
      <c r="BF622" s="19"/>
      <c r="BG622" s="19"/>
      <c r="BU622" s="264"/>
      <c r="BV622" s="264"/>
      <c r="CA622" s="264"/>
      <c r="CB622" s="353"/>
      <c r="CG622" s="23"/>
      <c r="CH622" s="386"/>
      <c r="CI622" s="23"/>
      <c r="CJ622" s="23"/>
      <c r="CK622" s="386"/>
      <c r="CM622" s="264"/>
      <c r="CN622" s="380"/>
      <c r="DK622" s="264"/>
      <c r="DL622" s="264"/>
      <c r="EI622" s="264"/>
      <c r="EJ622" s="264"/>
    </row>
    <row r="623" spans="3:140" ht="6" customHeight="1" x14ac:dyDescent="0.25">
      <c r="C623" s="7"/>
      <c r="D623" s="7"/>
      <c r="AT623" s="297"/>
      <c r="AU623" s="297"/>
      <c r="AW623" s="299"/>
      <c r="AX623" s="299"/>
      <c r="AY623" s="19"/>
      <c r="AZ623" s="19"/>
      <c r="BA623" s="19"/>
      <c r="BB623" s="19"/>
      <c r="BC623" s="19"/>
      <c r="BD623" s="19"/>
      <c r="BE623" s="19"/>
      <c r="BF623" s="19"/>
      <c r="BG623" s="19"/>
      <c r="BU623" s="264"/>
      <c r="BV623" s="264"/>
      <c r="CA623" s="264"/>
      <c r="CB623" s="353"/>
      <c r="CG623" s="23"/>
      <c r="CH623" s="386"/>
      <c r="CI623" s="23"/>
      <c r="CJ623" s="23"/>
      <c r="CK623" s="386"/>
      <c r="CM623" s="264"/>
      <c r="CN623" s="380"/>
      <c r="DK623" s="264"/>
      <c r="DL623" s="264"/>
      <c r="EI623" s="264"/>
      <c r="EJ623" s="264"/>
    </row>
    <row r="624" spans="3:140" ht="6" customHeight="1" x14ac:dyDescent="0.25">
      <c r="C624" s="7"/>
      <c r="D624" s="7"/>
      <c r="AT624" s="297"/>
      <c r="AU624" s="297"/>
      <c r="AW624" s="299"/>
      <c r="AX624" s="299"/>
      <c r="AY624" s="19"/>
      <c r="AZ624" s="19"/>
      <c r="BA624" s="19"/>
      <c r="BB624" s="19"/>
      <c r="BC624" s="19"/>
      <c r="BD624" s="19"/>
      <c r="BE624" s="19"/>
      <c r="BF624" s="19"/>
      <c r="BG624" s="19"/>
      <c r="BU624" s="264"/>
      <c r="BV624" s="264"/>
      <c r="CA624" s="264"/>
      <c r="CB624" s="353"/>
      <c r="CG624" s="23"/>
      <c r="CH624" s="386"/>
      <c r="CI624" s="23"/>
      <c r="CJ624" s="23"/>
      <c r="CK624" s="386"/>
      <c r="CM624" s="264"/>
      <c r="CN624" s="380"/>
      <c r="DK624" s="264"/>
      <c r="DL624" s="264"/>
      <c r="EI624" s="264"/>
      <c r="EJ624" s="264"/>
    </row>
    <row r="625" spans="3:140" ht="6" customHeight="1" x14ac:dyDescent="0.25">
      <c r="C625" s="7"/>
      <c r="D625" s="7"/>
      <c r="AT625" s="297"/>
      <c r="AU625" s="297"/>
      <c r="AW625" s="299"/>
      <c r="AX625" s="299"/>
      <c r="AY625" s="19"/>
      <c r="AZ625" s="19"/>
      <c r="BA625" s="19"/>
      <c r="BB625" s="19"/>
      <c r="BC625" s="19"/>
      <c r="BD625" s="19"/>
      <c r="BE625" s="19"/>
      <c r="BF625" s="19"/>
      <c r="BG625" s="19"/>
      <c r="BU625" s="264"/>
      <c r="BV625" s="264"/>
      <c r="CA625" s="264"/>
      <c r="CB625" s="353"/>
      <c r="CG625" s="23"/>
      <c r="CH625" s="386"/>
      <c r="CI625" s="23"/>
      <c r="CJ625" s="23"/>
      <c r="CK625" s="386"/>
      <c r="CM625" s="264"/>
      <c r="CN625" s="380"/>
      <c r="DK625" s="264"/>
      <c r="DL625" s="264"/>
      <c r="EI625" s="264"/>
      <c r="EJ625" s="264"/>
    </row>
    <row r="626" spans="3:140" ht="6" customHeight="1" x14ac:dyDescent="0.25">
      <c r="C626" s="7"/>
      <c r="D626" s="7"/>
      <c r="AT626" s="297"/>
      <c r="AU626" s="297"/>
      <c r="AW626" s="299"/>
      <c r="AX626" s="299"/>
      <c r="AY626" s="19"/>
      <c r="AZ626" s="19"/>
      <c r="BA626" s="19"/>
      <c r="BB626" s="19"/>
      <c r="BC626" s="19"/>
      <c r="BD626" s="19"/>
      <c r="BE626" s="19"/>
      <c r="BF626" s="19"/>
      <c r="BG626" s="19"/>
      <c r="BU626" s="264"/>
      <c r="BV626" s="264"/>
      <c r="CA626" s="264"/>
      <c r="CB626" s="353"/>
      <c r="CG626" s="23"/>
      <c r="CH626" s="386"/>
      <c r="CI626" s="23"/>
      <c r="CJ626" s="23"/>
      <c r="CK626" s="386"/>
      <c r="CM626" s="264"/>
      <c r="CN626" s="380"/>
      <c r="DK626" s="264"/>
      <c r="DL626" s="264"/>
      <c r="EI626" s="264"/>
      <c r="EJ626" s="264"/>
    </row>
    <row r="627" spans="3:140" ht="6" customHeight="1" x14ac:dyDescent="0.25">
      <c r="C627" s="7"/>
      <c r="D627" s="7"/>
      <c r="AT627" s="297"/>
      <c r="AU627" s="297"/>
      <c r="AW627" s="299"/>
      <c r="AX627" s="299"/>
      <c r="AY627" s="19"/>
      <c r="AZ627" s="19"/>
      <c r="BA627" s="19"/>
      <c r="BB627" s="19"/>
      <c r="BC627" s="19"/>
      <c r="BD627" s="19"/>
      <c r="BE627" s="19"/>
      <c r="BF627" s="19"/>
      <c r="BG627" s="19"/>
      <c r="BU627" s="264"/>
      <c r="BV627" s="264"/>
      <c r="CA627" s="264"/>
      <c r="CB627" s="353"/>
      <c r="CG627" s="23"/>
      <c r="CH627" s="386"/>
      <c r="CI627" s="23"/>
      <c r="CJ627" s="23"/>
      <c r="CK627" s="386"/>
      <c r="CM627" s="264"/>
      <c r="CN627" s="380"/>
      <c r="DK627" s="264"/>
      <c r="DL627" s="264"/>
      <c r="EI627" s="264"/>
      <c r="EJ627" s="264"/>
    </row>
    <row r="628" spans="3:140" ht="6" customHeight="1" x14ac:dyDescent="0.25">
      <c r="C628" s="7"/>
      <c r="D628" s="7"/>
      <c r="AT628" s="297"/>
      <c r="AU628" s="297"/>
      <c r="AW628" s="299"/>
      <c r="AX628" s="299"/>
      <c r="AY628" s="19"/>
      <c r="AZ628" s="19"/>
      <c r="BA628" s="19"/>
      <c r="BB628" s="19"/>
      <c r="BC628" s="19"/>
      <c r="BD628" s="19"/>
      <c r="BE628" s="19"/>
      <c r="BF628" s="19"/>
      <c r="BG628" s="19"/>
      <c r="BU628" s="264"/>
      <c r="BV628" s="264"/>
      <c r="CA628" s="264"/>
      <c r="CB628" s="353"/>
      <c r="CG628" s="23"/>
      <c r="CH628" s="386"/>
      <c r="CI628" s="23"/>
      <c r="CJ628" s="23"/>
      <c r="CK628" s="386"/>
      <c r="CM628" s="264"/>
      <c r="CN628" s="380"/>
      <c r="DK628" s="264"/>
      <c r="DL628" s="264"/>
      <c r="EI628" s="264"/>
      <c r="EJ628" s="264"/>
    </row>
    <row r="629" spans="3:140" ht="6" customHeight="1" x14ac:dyDescent="0.25">
      <c r="C629" s="7"/>
      <c r="D629" s="7"/>
      <c r="AT629" s="297"/>
      <c r="AU629" s="297"/>
      <c r="AW629" s="299"/>
      <c r="AX629" s="299"/>
      <c r="AY629" s="19"/>
      <c r="AZ629" s="19"/>
      <c r="BA629" s="19"/>
      <c r="BB629" s="19"/>
      <c r="BC629" s="19"/>
      <c r="BD629" s="19"/>
      <c r="BE629" s="19"/>
      <c r="BF629" s="19"/>
      <c r="BG629" s="19"/>
      <c r="BU629" s="264"/>
      <c r="BV629" s="264"/>
      <c r="CA629" s="264"/>
      <c r="CB629" s="353"/>
      <c r="CG629" s="23"/>
      <c r="CH629" s="386"/>
      <c r="CI629" s="23"/>
      <c r="CJ629" s="23"/>
      <c r="CK629" s="386"/>
      <c r="CM629" s="264"/>
      <c r="CN629" s="380"/>
      <c r="DK629" s="264"/>
      <c r="DL629" s="264"/>
      <c r="EI629" s="264"/>
      <c r="EJ629" s="264"/>
    </row>
    <row r="630" spans="3:140" ht="6" customHeight="1" x14ac:dyDescent="0.25">
      <c r="C630" s="7"/>
      <c r="D630" s="7"/>
      <c r="AT630" s="297"/>
      <c r="AU630" s="297"/>
      <c r="AW630" s="299"/>
      <c r="AX630" s="299"/>
      <c r="AY630" s="19"/>
      <c r="AZ630" s="19"/>
      <c r="BA630" s="19"/>
      <c r="BB630" s="19"/>
      <c r="BC630" s="19"/>
      <c r="BD630" s="19"/>
      <c r="BE630" s="19"/>
      <c r="BF630" s="19"/>
      <c r="BG630" s="19"/>
      <c r="BU630" s="264"/>
      <c r="BV630" s="264"/>
      <c r="CA630" s="264"/>
      <c r="CB630" s="353"/>
      <c r="CG630" s="23"/>
      <c r="CH630" s="386"/>
      <c r="CI630" s="23"/>
      <c r="CJ630" s="23"/>
      <c r="CK630" s="386"/>
      <c r="CM630" s="264"/>
      <c r="CN630" s="380"/>
      <c r="DK630" s="264"/>
      <c r="DL630" s="264"/>
      <c r="EI630" s="264"/>
      <c r="EJ630" s="264"/>
    </row>
    <row r="631" spans="3:140" ht="6" customHeight="1" x14ac:dyDescent="0.25">
      <c r="C631" s="7"/>
      <c r="D631" s="7"/>
      <c r="AT631" s="297"/>
      <c r="AU631" s="297"/>
      <c r="AW631" s="299"/>
      <c r="AX631" s="299"/>
      <c r="AY631" s="19"/>
      <c r="AZ631" s="19"/>
      <c r="BA631" s="19"/>
      <c r="BB631" s="19"/>
      <c r="BC631" s="19"/>
      <c r="BD631" s="19"/>
      <c r="BE631" s="19"/>
      <c r="BF631" s="19"/>
      <c r="BG631" s="19"/>
      <c r="BU631" s="264"/>
      <c r="BV631" s="264"/>
      <c r="CA631" s="264"/>
      <c r="CB631" s="353"/>
      <c r="CG631" s="23"/>
      <c r="CH631" s="386"/>
      <c r="CI631" s="23"/>
      <c r="CJ631" s="23"/>
      <c r="CK631" s="386"/>
      <c r="CM631" s="264"/>
      <c r="CN631" s="380"/>
      <c r="DK631" s="264"/>
      <c r="DL631" s="264"/>
      <c r="EI631" s="264"/>
      <c r="EJ631" s="264"/>
    </row>
    <row r="632" spans="3:140" ht="6" customHeight="1" x14ac:dyDescent="0.25">
      <c r="C632" s="7"/>
      <c r="D632" s="7"/>
      <c r="AT632" s="297"/>
      <c r="AU632" s="297"/>
      <c r="AW632" s="299"/>
      <c r="AX632" s="299"/>
      <c r="AY632" s="19"/>
      <c r="AZ632" s="19"/>
      <c r="BA632" s="19"/>
      <c r="BB632" s="19"/>
      <c r="BC632" s="19"/>
      <c r="BD632" s="19"/>
      <c r="BE632" s="19"/>
      <c r="BF632" s="19"/>
      <c r="BG632" s="19"/>
      <c r="BU632" s="264"/>
      <c r="BV632" s="264"/>
      <c r="CA632" s="264"/>
      <c r="CB632" s="353"/>
      <c r="CG632" s="23"/>
      <c r="CH632" s="386"/>
      <c r="CI632" s="23"/>
      <c r="CJ632" s="23"/>
      <c r="CK632" s="386"/>
      <c r="CM632" s="264"/>
      <c r="CN632" s="380"/>
      <c r="DK632" s="264"/>
      <c r="DL632" s="264"/>
      <c r="EI632" s="264"/>
      <c r="EJ632" s="264"/>
    </row>
    <row r="633" spans="3:140" ht="6" customHeight="1" x14ac:dyDescent="0.25">
      <c r="C633" s="7"/>
      <c r="D633" s="7"/>
      <c r="AT633" s="297"/>
      <c r="AU633" s="297"/>
      <c r="AW633" s="299"/>
      <c r="AX633" s="299"/>
      <c r="AY633" s="19"/>
      <c r="AZ633" s="19"/>
      <c r="BA633" s="19"/>
      <c r="BB633" s="19"/>
      <c r="BC633" s="19"/>
      <c r="BD633" s="19"/>
      <c r="BE633" s="19"/>
      <c r="BF633" s="19"/>
      <c r="BG633" s="19"/>
      <c r="BU633" s="264"/>
      <c r="BV633" s="264"/>
      <c r="CA633" s="264"/>
      <c r="CB633" s="353"/>
      <c r="CG633" s="23"/>
      <c r="CH633" s="386"/>
      <c r="CI633" s="23"/>
      <c r="CJ633" s="23"/>
      <c r="CK633" s="386"/>
      <c r="CM633" s="264"/>
      <c r="CN633" s="380"/>
      <c r="DK633" s="264"/>
      <c r="DL633" s="264"/>
      <c r="EI633" s="264"/>
      <c r="EJ633" s="264"/>
    </row>
    <row r="634" spans="3:140" ht="6" customHeight="1" x14ac:dyDescent="0.25">
      <c r="C634" s="7"/>
      <c r="D634" s="7"/>
      <c r="AT634" s="297"/>
      <c r="AU634" s="297"/>
      <c r="AW634" s="299"/>
      <c r="AX634" s="299"/>
      <c r="AY634" s="19"/>
      <c r="AZ634" s="19"/>
      <c r="BA634" s="19"/>
      <c r="BB634" s="19"/>
      <c r="BC634" s="19"/>
      <c r="BD634" s="19"/>
      <c r="BE634" s="19"/>
      <c r="BF634" s="19"/>
      <c r="BG634" s="19"/>
      <c r="BU634" s="264"/>
      <c r="BV634" s="264"/>
      <c r="CA634" s="264"/>
      <c r="CB634" s="353"/>
      <c r="CG634" s="23"/>
      <c r="CH634" s="386"/>
      <c r="CI634" s="23"/>
      <c r="CJ634" s="23"/>
      <c r="CK634" s="386"/>
      <c r="CM634" s="264"/>
      <c r="CN634" s="380"/>
      <c r="DK634" s="264"/>
      <c r="DL634" s="264"/>
      <c r="EI634" s="264"/>
      <c r="EJ634" s="264"/>
    </row>
    <row r="635" spans="3:140" ht="6" customHeight="1" x14ac:dyDescent="0.25">
      <c r="C635" s="7"/>
      <c r="D635" s="7"/>
      <c r="AT635" s="297"/>
      <c r="AU635" s="297"/>
      <c r="AW635" s="299"/>
      <c r="AX635" s="299"/>
      <c r="AY635" s="19"/>
      <c r="AZ635" s="19"/>
      <c r="BA635" s="19"/>
      <c r="BB635" s="19"/>
      <c r="BC635" s="19"/>
      <c r="BD635" s="19"/>
      <c r="BE635" s="19"/>
      <c r="BF635" s="19"/>
      <c r="BG635" s="19"/>
      <c r="BU635" s="264"/>
      <c r="BV635" s="264"/>
      <c r="CA635" s="264"/>
      <c r="CB635" s="353"/>
      <c r="CG635" s="23"/>
      <c r="CH635" s="386"/>
      <c r="CI635" s="23"/>
      <c r="CJ635" s="23"/>
      <c r="CK635" s="386"/>
      <c r="CM635" s="264"/>
      <c r="CN635" s="380"/>
      <c r="DK635" s="264"/>
      <c r="DL635" s="264"/>
      <c r="EI635" s="264"/>
      <c r="EJ635" s="264"/>
    </row>
    <row r="636" spans="3:140" ht="6" customHeight="1" x14ac:dyDescent="0.25">
      <c r="C636" s="7"/>
      <c r="D636" s="7"/>
      <c r="AT636" s="297"/>
      <c r="AU636" s="297"/>
      <c r="AW636" s="299"/>
      <c r="AX636" s="299"/>
      <c r="AY636" s="19"/>
      <c r="AZ636" s="19"/>
      <c r="BA636" s="19"/>
      <c r="BB636" s="19"/>
      <c r="BC636" s="19"/>
      <c r="BD636" s="19"/>
      <c r="BE636" s="19"/>
      <c r="BF636" s="19"/>
      <c r="BG636" s="19"/>
      <c r="BU636" s="264"/>
      <c r="BV636" s="264"/>
      <c r="CA636" s="264"/>
      <c r="CB636" s="353"/>
      <c r="CG636" s="23"/>
      <c r="CH636" s="386"/>
      <c r="CI636" s="23"/>
      <c r="CJ636" s="23"/>
      <c r="CK636" s="386"/>
      <c r="CM636" s="264"/>
      <c r="CN636" s="380"/>
      <c r="DK636" s="264"/>
      <c r="DL636" s="264"/>
      <c r="EI636" s="264"/>
      <c r="EJ636" s="264"/>
    </row>
    <row r="637" spans="3:140" ht="6" customHeight="1" x14ac:dyDescent="0.25">
      <c r="C637" s="7"/>
      <c r="D637" s="7"/>
      <c r="AT637" s="297"/>
      <c r="AU637" s="297"/>
      <c r="BU637" s="264"/>
      <c r="BV637" s="264"/>
      <c r="CA637" s="264"/>
      <c r="CB637" s="353"/>
      <c r="CG637" s="23"/>
      <c r="CH637" s="386"/>
      <c r="CI637" s="23"/>
      <c r="CJ637" s="23"/>
      <c r="CK637" s="386"/>
      <c r="CM637" s="264"/>
      <c r="CN637" s="380"/>
      <c r="DK637" s="264"/>
      <c r="DL637" s="264"/>
      <c r="EI637" s="264"/>
      <c r="EJ637" s="264"/>
    </row>
    <row r="638" spans="3:140" ht="6" customHeight="1" x14ac:dyDescent="0.25">
      <c r="C638" s="7"/>
      <c r="D638" s="7"/>
      <c r="AT638" s="297"/>
      <c r="AU638" s="297"/>
      <c r="BU638" s="264"/>
      <c r="BV638" s="264"/>
      <c r="CA638" s="264"/>
      <c r="CB638" s="353"/>
      <c r="CG638" s="23"/>
      <c r="CH638" s="386"/>
      <c r="CI638" s="23"/>
      <c r="CJ638" s="23"/>
      <c r="CK638" s="386"/>
      <c r="CM638" s="264"/>
      <c r="CN638" s="380"/>
      <c r="DK638" s="264"/>
      <c r="DL638" s="264"/>
      <c r="EI638" s="264"/>
      <c r="EJ638" s="264"/>
    </row>
    <row r="639" spans="3:140" ht="6" customHeight="1" x14ac:dyDescent="0.25">
      <c r="C639" s="7"/>
      <c r="D639" s="7"/>
      <c r="AT639" s="297"/>
      <c r="AU639" s="297"/>
      <c r="BU639" s="264"/>
      <c r="BV639" s="264"/>
      <c r="CA639" s="264"/>
      <c r="CB639" s="353"/>
      <c r="CG639" s="23"/>
      <c r="CH639" s="386"/>
      <c r="CI639" s="23"/>
      <c r="CJ639" s="23"/>
      <c r="CK639" s="386"/>
      <c r="CM639" s="264"/>
      <c r="CN639" s="380"/>
      <c r="DK639" s="264"/>
      <c r="DL639" s="264"/>
      <c r="EI639" s="264"/>
      <c r="EJ639" s="264"/>
    </row>
    <row r="640" spans="3:140" ht="6" customHeight="1" x14ac:dyDescent="0.25">
      <c r="C640" s="7"/>
      <c r="D640" s="7"/>
      <c r="AT640" s="297"/>
      <c r="AU640" s="297"/>
      <c r="BU640" s="264"/>
      <c r="BV640" s="264"/>
      <c r="CA640" s="264"/>
      <c r="CB640" s="353"/>
      <c r="CG640" s="23"/>
      <c r="CH640" s="386"/>
      <c r="CI640" s="23"/>
      <c r="CJ640" s="23"/>
      <c r="CK640" s="386"/>
      <c r="CM640" s="264"/>
      <c r="CN640" s="380"/>
      <c r="DK640" s="264"/>
      <c r="DL640" s="264"/>
      <c r="EI640" s="264"/>
      <c r="EJ640" s="264"/>
    </row>
    <row r="641" spans="3:140" ht="6" customHeight="1" x14ac:dyDescent="0.25">
      <c r="C641" s="7"/>
      <c r="D641" s="7"/>
      <c r="AT641" s="297"/>
      <c r="AU641" s="297"/>
      <c r="BU641" s="264"/>
      <c r="BV641" s="264"/>
      <c r="CA641" s="264"/>
      <c r="CB641" s="353"/>
      <c r="CG641" s="23"/>
      <c r="CH641" s="386"/>
      <c r="CI641" s="23"/>
      <c r="CJ641" s="23"/>
      <c r="CK641" s="386"/>
      <c r="CM641" s="264"/>
      <c r="CN641" s="380"/>
      <c r="DK641" s="264"/>
      <c r="DL641" s="264"/>
      <c r="EI641" s="264"/>
      <c r="EJ641" s="264"/>
    </row>
    <row r="642" spans="3:140" ht="6" customHeight="1" x14ac:dyDescent="0.25">
      <c r="C642" s="7"/>
      <c r="D642" s="7"/>
      <c r="AT642" s="297"/>
      <c r="AU642" s="297"/>
      <c r="BU642" s="264"/>
      <c r="BV642" s="264"/>
      <c r="CA642" s="264"/>
      <c r="CB642" s="353"/>
      <c r="CG642" s="23"/>
      <c r="CH642" s="386"/>
      <c r="CI642" s="23"/>
      <c r="CJ642" s="23"/>
      <c r="CK642" s="386"/>
      <c r="CM642" s="264"/>
      <c r="CN642" s="380"/>
      <c r="DK642" s="264"/>
      <c r="DL642" s="264"/>
      <c r="EI642" s="264"/>
      <c r="EJ642" s="264"/>
    </row>
    <row r="643" spans="3:140" ht="6" customHeight="1" x14ac:dyDescent="0.25">
      <c r="C643" s="7"/>
      <c r="D643" s="7"/>
      <c r="AT643" s="297"/>
      <c r="AU643" s="297"/>
      <c r="BU643" s="264"/>
      <c r="BV643" s="264"/>
      <c r="CA643" s="264"/>
      <c r="CB643" s="353"/>
      <c r="CG643" s="23"/>
      <c r="CH643" s="386"/>
      <c r="CI643" s="23"/>
      <c r="CJ643" s="23"/>
      <c r="CK643" s="386"/>
      <c r="CM643" s="264"/>
      <c r="CN643" s="380"/>
      <c r="DK643" s="264"/>
      <c r="DL643" s="264"/>
      <c r="EI643" s="264"/>
      <c r="EJ643" s="264"/>
    </row>
    <row r="644" spans="3:140" ht="6" customHeight="1" x14ac:dyDescent="0.25">
      <c r="C644" s="7"/>
      <c r="D644" s="7"/>
      <c r="AT644" s="297"/>
      <c r="AU644" s="297"/>
      <c r="BU644" s="264"/>
      <c r="BV644" s="264"/>
      <c r="CA644" s="264"/>
      <c r="CB644" s="353"/>
      <c r="CG644" s="23"/>
      <c r="CH644" s="386"/>
      <c r="CI644" s="23"/>
      <c r="CJ644" s="23"/>
      <c r="CK644" s="386"/>
      <c r="CM644" s="264"/>
      <c r="CN644" s="380"/>
      <c r="DK644" s="264"/>
      <c r="DL644" s="264"/>
      <c r="EI644" s="264"/>
      <c r="EJ644" s="264"/>
    </row>
    <row r="645" spans="3:140" ht="6" customHeight="1" x14ac:dyDescent="0.25">
      <c r="C645" s="7"/>
      <c r="D645" s="7"/>
      <c r="AT645" s="297"/>
      <c r="AU645" s="297"/>
      <c r="BU645" s="264"/>
      <c r="BV645" s="264"/>
      <c r="CA645" s="264"/>
      <c r="CB645" s="353"/>
      <c r="CG645" s="23"/>
      <c r="CH645" s="386"/>
      <c r="CI645" s="23"/>
      <c r="CJ645" s="23"/>
      <c r="CK645" s="386"/>
      <c r="CM645" s="264"/>
      <c r="CN645" s="380"/>
      <c r="DK645" s="264"/>
      <c r="DL645" s="264"/>
      <c r="EI645" s="264"/>
      <c r="EJ645" s="264"/>
    </row>
    <row r="646" spans="3:140" ht="6" customHeight="1" x14ac:dyDescent="0.25">
      <c r="C646" s="7"/>
      <c r="D646" s="7"/>
      <c r="AT646" s="297"/>
      <c r="AU646" s="297"/>
      <c r="BU646" s="264"/>
      <c r="BV646" s="264"/>
      <c r="CA646" s="264"/>
      <c r="CB646" s="353"/>
      <c r="CG646" s="23"/>
      <c r="CH646" s="386"/>
      <c r="CI646" s="23"/>
      <c r="CJ646" s="23"/>
      <c r="CK646" s="386"/>
      <c r="CM646" s="264"/>
      <c r="CN646" s="380"/>
      <c r="DK646" s="264"/>
      <c r="DL646" s="264"/>
      <c r="EI646" s="264"/>
      <c r="EJ646" s="264"/>
    </row>
    <row r="647" spans="3:140" ht="6" customHeight="1" x14ac:dyDescent="0.25">
      <c r="C647" s="7"/>
      <c r="D647" s="7"/>
      <c r="AT647" s="297"/>
      <c r="AU647" s="297"/>
      <c r="BU647" s="264"/>
      <c r="BV647" s="264"/>
      <c r="CA647" s="264"/>
      <c r="CB647" s="353"/>
      <c r="CG647" s="23"/>
      <c r="CH647" s="386"/>
      <c r="CI647" s="23"/>
      <c r="CJ647" s="23"/>
      <c r="CK647" s="386"/>
      <c r="CM647" s="264"/>
      <c r="CN647" s="380"/>
      <c r="DK647" s="264"/>
      <c r="DL647" s="264"/>
      <c r="EI647" s="264"/>
      <c r="EJ647" s="264"/>
    </row>
    <row r="648" spans="3:140" ht="6" customHeight="1" x14ac:dyDescent="0.25">
      <c r="C648" s="7"/>
      <c r="D648" s="7"/>
      <c r="AT648" s="297"/>
      <c r="AU648" s="297"/>
      <c r="BU648" s="264"/>
      <c r="BV648" s="264"/>
      <c r="CA648" s="264"/>
      <c r="CB648" s="353"/>
      <c r="CG648" s="23"/>
      <c r="CH648" s="386"/>
      <c r="CI648" s="23"/>
      <c r="CJ648" s="23"/>
      <c r="CK648" s="386"/>
      <c r="CM648" s="264"/>
      <c r="CN648" s="380"/>
      <c r="DK648" s="264"/>
      <c r="DL648" s="264"/>
      <c r="EI648" s="264"/>
      <c r="EJ648" s="264"/>
    </row>
    <row r="649" spans="3:140" ht="6" customHeight="1" x14ac:dyDescent="0.25">
      <c r="C649" s="7"/>
      <c r="D649" s="7"/>
      <c r="AT649" s="297"/>
      <c r="AU649" s="297"/>
      <c r="BU649" s="264"/>
      <c r="BV649" s="264"/>
      <c r="CA649" s="264"/>
      <c r="CB649" s="353"/>
      <c r="CG649" s="23"/>
      <c r="CH649" s="386"/>
      <c r="CI649" s="23"/>
      <c r="CJ649" s="23"/>
      <c r="CK649" s="386"/>
      <c r="CM649" s="264"/>
      <c r="CN649" s="380"/>
      <c r="DK649" s="264"/>
      <c r="DL649" s="264"/>
      <c r="EI649" s="264"/>
      <c r="EJ649" s="264"/>
    </row>
    <row r="650" spans="3:140" ht="6" customHeight="1" x14ac:dyDescent="0.25">
      <c r="C650" s="7"/>
      <c r="D650" s="7"/>
      <c r="AT650" s="297"/>
      <c r="AU650" s="297"/>
      <c r="BU650" s="264"/>
      <c r="BV650" s="264"/>
      <c r="CA650" s="264"/>
      <c r="CB650" s="353"/>
      <c r="CG650" s="23"/>
      <c r="CH650" s="386"/>
      <c r="CI650" s="23"/>
      <c r="CJ650" s="23"/>
      <c r="CK650" s="386"/>
      <c r="CM650" s="264"/>
      <c r="CN650" s="380"/>
      <c r="DK650" s="264"/>
      <c r="DL650" s="264"/>
      <c r="EI650" s="264"/>
      <c r="EJ650" s="264"/>
    </row>
    <row r="651" spans="3:140" ht="6" customHeight="1" x14ac:dyDescent="0.25">
      <c r="C651" s="7"/>
      <c r="D651" s="7"/>
      <c r="AT651" s="297"/>
      <c r="AU651" s="297"/>
      <c r="BU651" s="264"/>
      <c r="BV651" s="264"/>
      <c r="CA651" s="264"/>
      <c r="CB651" s="353"/>
      <c r="CG651" s="23"/>
      <c r="CH651" s="386"/>
      <c r="CI651" s="23"/>
      <c r="CJ651" s="23"/>
      <c r="CK651" s="386"/>
      <c r="CM651" s="264"/>
      <c r="CN651" s="380"/>
      <c r="DK651" s="264"/>
      <c r="DL651" s="264"/>
      <c r="EI651" s="264"/>
      <c r="EJ651" s="264"/>
    </row>
    <row r="652" spans="3:140" ht="6" customHeight="1" x14ac:dyDescent="0.25">
      <c r="C652" s="7"/>
      <c r="D652" s="7"/>
      <c r="AT652" s="297"/>
      <c r="AU652" s="297"/>
      <c r="BU652" s="264"/>
      <c r="BV652" s="264"/>
      <c r="CA652" s="264"/>
      <c r="CB652" s="353"/>
      <c r="CG652" s="23"/>
      <c r="CH652" s="386"/>
      <c r="CI652" s="23"/>
      <c r="CJ652" s="23"/>
      <c r="CK652" s="386"/>
      <c r="CM652" s="264"/>
      <c r="CN652" s="380"/>
      <c r="DK652" s="264"/>
      <c r="DL652" s="264"/>
      <c r="EI652" s="264"/>
      <c r="EJ652" s="264"/>
    </row>
    <row r="653" spans="3:140" ht="6" customHeight="1" x14ac:dyDescent="0.25">
      <c r="C653" s="7"/>
      <c r="D653" s="7"/>
      <c r="AT653" s="297"/>
      <c r="AU653" s="297"/>
      <c r="BU653" s="264"/>
      <c r="BV653" s="264"/>
      <c r="CA653" s="264"/>
      <c r="CB653" s="353"/>
      <c r="CG653" s="23"/>
      <c r="CH653" s="386"/>
      <c r="CI653" s="23"/>
      <c r="CJ653" s="23"/>
      <c r="CK653" s="386"/>
      <c r="CM653" s="264"/>
      <c r="CN653" s="380"/>
      <c r="DK653" s="264"/>
      <c r="DL653" s="264"/>
      <c r="EI653" s="264"/>
      <c r="EJ653" s="264"/>
    </row>
    <row r="654" spans="3:140" ht="6" customHeight="1" x14ac:dyDescent="0.25">
      <c r="C654" s="7"/>
      <c r="D654" s="7"/>
      <c r="AT654" s="297"/>
      <c r="AU654" s="297"/>
      <c r="BU654" s="264"/>
      <c r="BV654" s="264"/>
      <c r="CA654" s="264"/>
      <c r="CB654" s="353"/>
      <c r="CG654" s="23"/>
      <c r="CH654" s="386"/>
      <c r="CI654" s="23"/>
      <c r="CJ654" s="23"/>
      <c r="CK654" s="386"/>
      <c r="CM654" s="264"/>
      <c r="CN654" s="380"/>
      <c r="DK654" s="264"/>
      <c r="DL654" s="264"/>
      <c r="EI654" s="264"/>
      <c r="EJ654" s="264"/>
    </row>
    <row r="655" spans="3:140" ht="6" customHeight="1" x14ac:dyDescent="0.25">
      <c r="C655" s="7"/>
      <c r="D655" s="7"/>
      <c r="AT655" s="297"/>
      <c r="AU655" s="297"/>
      <c r="BU655" s="264"/>
      <c r="BV655" s="264"/>
      <c r="CA655" s="264"/>
      <c r="CB655" s="353"/>
      <c r="CG655" s="23"/>
      <c r="CH655" s="386"/>
      <c r="CI655" s="23"/>
      <c r="CJ655" s="23"/>
      <c r="CK655" s="386"/>
      <c r="CM655" s="264"/>
      <c r="CN655" s="380"/>
      <c r="DK655" s="264"/>
      <c r="DL655" s="264"/>
      <c r="EI655" s="264"/>
      <c r="EJ655" s="264"/>
    </row>
    <row r="656" spans="3:140" ht="6" customHeight="1" x14ac:dyDescent="0.25">
      <c r="C656" s="7"/>
      <c r="D656" s="7"/>
      <c r="AT656" s="297"/>
      <c r="AU656" s="297"/>
      <c r="BU656" s="264"/>
      <c r="BV656" s="264"/>
      <c r="CA656" s="264"/>
      <c r="CB656" s="353"/>
      <c r="CG656" s="23"/>
      <c r="CH656" s="386"/>
      <c r="CI656" s="23"/>
      <c r="CJ656" s="23"/>
      <c r="CK656" s="386"/>
      <c r="CM656" s="264"/>
      <c r="CN656" s="380"/>
      <c r="DK656" s="264"/>
      <c r="DL656" s="264"/>
      <c r="EI656" s="264"/>
      <c r="EJ656" s="264"/>
    </row>
    <row r="657" spans="3:140" ht="6" customHeight="1" x14ac:dyDescent="0.25">
      <c r="C657" s="7"/>
      <c r="D657" s="7"/>
      <c r="AT657" s="297"/>
      <c r="AU657" s="297"/>
      <c r="BU657" s="264"/>
      <c r="BV657" s="264"/>
      <c r="CA657" s="264"/>
      <c r="CB657" s="353"/>
      <c r="CG657" s="23"/>
      <c r="CH657" s="386"/>
      <c r="CI657" s="23"/>
      <c r="CJ657" s="23"/>
      <c r="CK657" s="386"/>
      <c r="CM657" s="264"/>
      <c r="CN657" s="380"/>
      <c r="DK657" s="264"/>
      <c r="DL657" s="264"/>
      <c r="EI657" s="264"/>
      <c r="EJ657" s="264"/>
    </row>
    <row r="658" spans="3:140" ht="6" customHeight="1" x14ac:dyDescent="0.25">
      <c r="C658" s="7"/>
      <c r="D658" s="7"/>
      <c r="AT658" s="297"/>
      <c r="AU658" s="297"/>
      <c r="BU658" s="264"/>
      <c r="BV658" s="264"/>
      <c r="CA658" s="264"/>
      <c r="CB658" s="353"/>
      <c r="CG658" s="23"/>
      <c r="CH658" s="386"/>
      <c r="CI658" s="23"/>
      <c r="CJ658" s="23"/>
      <c r="CK658" s="386"/>
      <c r="CM658" s="264"/>
      <c r="CN658" s="380"/>
      <c r="DK658" s="264"/>
      <c r="DL658" s="264"/>
      <c r="EI658" s="264"/>
      <c r="EJ658" s="264"/>
    </row>
    <row r="659" spans="3:140" ht="6" customHeight="1" x14ac:dyDescent="0.25">
      <c r="C659" s="7"/>
      <c r="D659" s="7"/>
      <c r="AT659" s="297"/>
      <c r="AU659" s="297"/>
      <c r="BU659" s="264"/>
      <c r="BV659" s="264"/>
      <c r="CA659" s="264"/>
      <c r="CB659" s="353"/>
      <c r="CG659" s="23"/>
      <c r="CH659" s="386"/>
      <c r="CI659" s="23"/>
      <c r="CJ659" s="23"/>
      <c r="CK659" s="386"/>
      <c r="CM659" s="264"/>
      <c r="CN659" s="380"/>
      <c r="DK659" s="264"/>
      <c r="DL659" s="264"/>
      <c r="EI659" s="264"/>
      <c r="EJ659" s="264"/>
    </row>
    <row r="660" spans="3:140" ht="6" customHeight="1" x14ac:dyDescent="0.25">
      <c r="C660" s="7"/>
      <c r="D660" s="7"/>
      <c r="AT660" s="297"/>
      <c r="AU660" s="297"/>
      <c r="BU660" s="264"/>
      <c r="BV660" s="264"/>
      <c r="CA660" s="264"/>
      <c r="CB660" s="353"/>
      <c r="CG660" s="23"/>
      <c r="CH660" s="386"/>
      <c r="CI660" s="23"/>
      <c r="CJ660" s="23"/>
      <c r="CK660" s="386"/>
      <c r="CM660" s="264"/>
      <c r="CN660" s="380"/>
      <c r="DK660" s="264"/>
      <c r="DL660" s="264"/>
      <c r="EI660" s="264"/>
      <c r="EJ660" s="264"/>
    </row>
    <row r="661" spans="3:140" ht="6" customHeight="1" x14ac:dyDescent="0.25">
      <c r="C661" s="7"/>
      <c r="D661" s="7"/>
      <c r="AT661" s="297"/>
      <c r="AU661" s="297"/>
      <c r="BU661" s="264"/>
      <c r="BV661" s="264"/>
      <c r="CA661" s="264"/>
      <c r="CB661" s="353"/>
      <c r="CG661" s="23"/>
      <c r="CH661" s="386"/>
      <c r="CI661" s="23"/>
      <c r="CJ661" s="23"/>
      <c r="CK661" s="386"/>
      <c r="CM661" s="264"/>
      <c r="CN661" s="380"/>
      <c r="DK661" s="264"/>
      <c r="DL661" s="264"/>
      <c r="EI661" s="264"/>
      <c r="EJ661" s="264"/>
    </row>
    <row r="662" spans="3:140" ht="6" customHeight="1" x14ac:dyDescent="0.25">
      <c r="C662" s="7"/>
      <c r="D662" s="7"/>
      <c r="AT662" s="297"/>
      <c r="AU662" s="297"/>
      <c r="BU662" s="264"/>
      <c r="BV662" s="264"/>
      <c r="CA662" s="264"/>
      <c r="CB662" s="353"/>
      <c r="CG662" s="23"/>
      <c r="CH662" s="386"/>
      <c r="CI662" s="23"/>
      <c r="CJ662" s="23"/>
      <c r="CK662" s="386"/>
      <c r="CM662" s="264"/>
      <c r="CN662" s="380"/>
      <c r="DK662" s="264"/>
      <c r="DL662" s="264"/>
      <c r="EI662" s="264"/>
      <c r="EJ662" s="264"/>
    </row>
    <row r="663" spans="3:140" ht="6" customHeight="1" x14ac:dyDescent="0.25">
      <c r="C663" s="7"/>
      <c r="D663" s="7"/>
      <c r="AT663" s="297"/>
      <c r="AU663" s="297"/>
      <c r="BU663" s="264"/>
      <c r="BV663" s="264"/>
      <c r="CA663" s="264"/>
      <c r="CB663" s="353"/>
      <c r="CG663" s="23"/>
      <c r="CH663" s="386"/>
      <c r="CI663" s="23"/>
      <c r="CJ663" s="23"/>
      <c r="CK663" s="386"/>
      <c r="CM663" s="264"/>
      <c r="CN663" s="380"/>
      <c r="DK663" s="264"/>
      <c r="DL663" s="264"/>
      <c r="EI663" s="264"/>
      <c r="EJ663" s="264"/>
    </row>
    <row r="664" spans="3:140" ht="6" customHeight="1" x14ac:dyDescent="0.25">
      <c r="C664" s="7"/>
      <c r="D664" s="7"/>
      <c r="AT664" s="297"/>
      <c r="AU664" s="297"/>
      <c r="BU664" s="264"/>
      <c r="BV664" s="264"/>
      <c r="CA664" s="264"/>
      <c r="CB664" s="353"/>
      <c r="CG664" s="23"/>
      <c r="CH664" s="386"/>
      <c r="CI664" s="23"/>
      <c r="CJ664" s="23"/>
      <c r="CK664" s="386"/>
      <c r="CM664" s="264"/>
      <c r="CN664" s="380"/>
      <c r="DK664" s="264"/>
      <c r="DL664" s="264"/>
      <c r="EI664" s="264"/>
      <c r="EJ664" s="264"/>
    </row>
    <row r="665" spans="3:140" ht="6" customHeight="1" x14ac:dyDescent="0.25">
      <c r="C665" s="7"/>
      <c r="D665" s="7"/>
      <c r="AT665" s="297"/>
      <c r="AU665" s="297"/>
      <c r="BU665" s="264"/>
      <c r="BV665" s="264"/>
      <c r="CA665" s="264"/>
      <c r="CB665" s="353"/>
      <c r="CG665" s="23"/>
      <c r="CH665" s="386"/>
      <c r="CI665" s="23"/>
      <c r="CJ665" s="23"/>
      <c r="CK665" s="386"/>
      <c r="CM665" s="264"/>
      <c r="CN665" s="380"/>
      <c r="DK665" s="264"/>
      <c r="DL665" s="264"/>
      <c r="EI665" s="264"/>
      <c r="EJ665" s="264"/>
    </row>
    <row r="666" spans="3:140" ht="6" customHeight="1" x14ac:dyDescent="0.25">
      <c r="C666" s="7"/>
      <c r="D666" s="7"/>
      <c r="AT666" s="297"/>
      <c r="AU666" s="297"/>
      <c r="BU666" s="264"/>
      <c r="BV666" s="264"/>
      <c r="CA666" s="264"/>
      <c r="CB666" s="353"/>
      <c r="CG666" s="23"/>
      <c r="CH666" s="386"/>
      <c r="CI666" s="23"/>
      <c r="CJ666" s="23"/>
      <c r="CK666" s="386"/>
      <c r="CM666" s="264"/>
      <c r="CN666" s="380"/>
      <c r="DK666" s="264"/>
      <c r="DL666" s="264"/>
      <c r="EI666" s="264"/>
      <c r="EJ666" s="264"/>
    </row>
    <row r="667" spans="3:140" ht="6" customHeight="1" x14ac:dyDescent="0.25">
      <c r="C667" s="7"/>
      <c r="D667" s="7"/>
      <c r="AT667" s="297"/>
      <c r="AU667" s="297"/>
      <c r="BU667" s="264"/>
      <c r="BV667" s="264"/>
      <c r="CA667" s="264"/>
      <c r="CB667" s="353"/>
      <c r="CG667" s="23"/>
      <c r="CH667" s="386"/>
      <c r="CI667" s="23"/>
      <c r="CJ667" s="23"/>
      <c r="CK667" s="386"/>
      <c r="CM667" s="264"/>
      <c r="CN667" s="380"/>
      <c r="DK667" s="264"/>
      <c r="DL667" s="264"/>
      <c r="EI667" s="264"/>
      <c r="EJ667" s="264"/>
    </row>
    <row r="668" spans="3:140" ht="6" customHeight="1" x14ac:dyDescent="0.25">
      <c r="C668" s="7"/>
      <c r="D668" s="7"/>
      <c r="AT668" s="297"/>
      <c r="AU668" s="297"/>
      <c r="BU668" s="264"/>
      <c r="BV668" s="264"/>
      <c r="CA668" s="264"/>
      <c r="CB668" s="353"/>
      <c r="CG668" s="23"/>
      <c r="CH668" s="386"/>
      <c r="CI668" s="23"/>
      <c r="CJ668" s="23"/>
      <c r="CK668" s="386"/>
      <c r="CM668" s="264"/>
      <c r="CN668" s="380"/>
      <c r="DK668" s="264"/>
      <c r="DL668" s="264"/>
      <c r="EI668" s="264"/>
      <c r="EJ668" s="264"/>
    </row>
    <row r="669" spans="3:140" ht="6" customHeight="1" x14ac:dyDescent="0.25">
      <c r="C669" s="7"/>
      <c r="D669" s="7"/>
      <c r="AT669" s="297"/>
      <c r="AU669" s="297"/>
      <c r="BU669" s="264"/>
      <c r="BV669" s="264"/>
      <c r="CA669" s="264"/>
      <c r="CB669" s="353"/>
      <c r="CG669" s="23"/>
      <c r="CH669" s="386"/>
      <c r="CI669" s="23"/>
      <c r="CJ669" s="23"/>
      <c r="CK669" s="386"/>
      <c r="CM669" s="264"/>
      <c r="CN669" s="380"/>
      <c r="DK669" s="264"/>
      <c r="DL669" s="264"/>
      <c r="EI669" s="264"/>
      <c r="EJ669" s="264"/>
    </row>
    <row r="670" spans="3:140" ht="6" customHeight="1" x14ac:dyDescent="0.25">
      <c r="C670" s="7"/>
      <c r="D670" s="7"/>
      <c r="AT670" s="297"/>
      <c r="AU670" s="297"/>
      <c r="BU670" s="264"/>
      <c r="BV670" s="264"/>
      <c r="CA670" s="264"/>
      <c r="CB670" s="353"/>
      <c r="CG670" s="23"/>
      <c r="CH670" s="386"/>
      <c r="CI670" s="23"/>
      <c r="CJ670" s="23"/>
      <c r="CK670" s="386"/>
      <c r="CM670" s="264"/>
      <c r="CN670" s="380"/>
      <c r="DK670" s="264"/>
      <c r="DL670" s="264"/>
      <c r="EI670" s="264"/>
      <c r="EJ670" s="264"/>
    </row>
    <row r="671" spans="3:140" ht="6" customHeight="1" x14ac:dyDescent="0.25">
      <c r="C671" s="7"/>
      <c r="D671" s="7"/>
      <c r="AT671" s="297"/>
      <c r="AU671" s="297"/>
      <c r="BU671" s="264"/>
      <c r="BV671" s="264"/>
      <c r="CA671" s="264"/>
      <c r="CB671" s="353"/>
      <c r="CG671" s="23"/>
      <c r="CH671" s="386"/>
      <c r="CI671" s="23"/>
      <c r="CJ671" s="23"/>
      <c r="CK671" s="386"/>
      <c r="CM671" s="264"/>
      <c r="CN671" s="380"/>
      <c r="DK671" s="264"/>
      <c r="DL671" s="264"/>
      <c r="EI671" s="264"/>
      <c r="EJ671" s="264"/>
    </row>
    <row r="672" spans="3:140" ht="6" customHeight="1" x14ac:dyDescent="0.25">
      <c r="C672" s="7"/>
      <c r="D672" s="7"/>
      <c r="AT672" s="297"/>
      <c r="AU672" s="297"/>
      <c r="BU672" s="264"/>
      <c r="BV672" s="264"/>
      <c r="CA672" s="264"/>
      <c r="CB672" s="353"/>
      <c r="CG672" s="23"/>
      <c r="CH672" s="386"/>
      <c r="CI672" s="23"/>
      <c r="CJ672" s="23"/>
      <c r="CK672" s="386"/>
      <c r="CM672" s="264"/>
      <c r="CN672" s="380"/>
      <c r="DK672" s="264"/>
      <c r="DL672" s="264"/>
      <c r="EI672" s="264"/>
      <c r="EJ672" s="264"/>
    </row>
    <row r="673" spans="3:89" ht="6" customHeight="1" x14ac:dyDescent="0.25">
      <c r="C673" s="7"/>
      <c r="D673" s="7"/>
      <c r="CG673" s="23"/>
      <c r="CH673" s="386"/>
      <c r="CI673" s="23"/>
      <c r="CJ673" s="23"/>
      <c r="CK673" s="386"/>
    </row>
    <row r="674" spans="3:89" ht="6" customHeight="1" x14ac:dyDescent="0.25">
      <c r="C674" s="7"/>
      <c r="D674" s="7"/>
      <c r="CG674" s="23"/>
      <c r="CH674" s="386"/>
      <c r="CI674" s="23"/>
      <c r="CJ674" s="23"/>
      <c r="CK674" s="386"/>
    </row>
    <row r="675" spans="3:89" ht="6" customHeight="1" x14ac:dyDescent="0.25">
      <c r="C675" s="7"/>
      <c r="D675" s="7"/>
      <c r="CG675" s="23"/>
      <c r="CH675" s="386"/>
      <c r="CI675" s="23"/>
      <c r="CJ675" s="23"/>
      <c r="CK675" s="386"/>
    </row>
    <row r="676" spans="3:89" ht="6" customHeight="1" x14ac:dyDescent="0.25">
      <c r="C676" s="7"/>
      <c r="D676" s="7"/>
      <c r="CG676" s="23"/>
      <c r="CH676" s="386"/>
      <c r="CI676" s="23"/>
      <c r="CJ676" s="23"/>
      <c r="CK676" s="386"/>
    </row>
    <row r="677" spans="3:89" ht="6" customHeight="1" x14ac:dyDescent="0.25">
      <c r="C677" s="7"/>
      <c r="D677" s="7"/>
      <c r="CG677" s="23"/>
      <c r="CH677" s="386"/>
      <c r="CI677" s="23"/>
      <c r="CJ677" s="23"/>
      <c r="CK677" s="386"/>
    </row>
    <row r="678" spans="3:89" ht="6" customHeight="1" x14ac:dyDescent="0.25">
      <c r="C678" s="7"/>
      <c r="D678" s="7"/>
      <c r="CG678" s="23"/>
      <c r="CH678" s="386"/>
      <c r="CI678" s="23"/>
      <c r="CJ678" s="23"/>
      <c r="CK678" s="386"/>
    </row>
    <row r="679" spans="3:89" ht="6" customHeight="1" x14ac:dyDescent="0.25">
      <c r="C679" s="7"/>
      <c r="D679" s="7"/>
      <c r="CG679" s="23"/>
      <c r="CH679" s="386"/>
      <c r="CI679" s="23"/>
      <c r="CJ679" s="23"/>
      <c r="CK679" s="386"/>
    </row>
    <row r="680" spans="3:89" ht="6" customHeight="1" x14ac:dyDescent="0.25">
      <c r="C680" s="7"/>
      <c r="D680" s="7"/>
      <c r="CG680" s="23"/>
      <c r="CH680" s="386"/>
      <c r="CI680" s="23"/>
      <c r="CJ680" s="23"/>
      <c r="CK680" s="386"/>
    </row>
    <row r="681" spans="3:89" ht="6" customHeight="1" x14ac:dyDescent="0.25">
      <c r="C681" s="7"/>
      <c r="D681" s="7"/>
      <c r="CG681" s="23"/>
      <c r="CH681" s="386"/>
      <c r="CI681" s="23"/>
      <c r="CJ681" s="23"/>
      <c r="CK681" s="386"/>
    </row>
    <row r="682" spans="3:89" ht="6" customHeight="1" x14ac:dyDescent="0.25">
      <c r="C682" s="7"/>
      <c r="D682" s="7"/>
      <c r="CG682" s="23"/>
      <c r="CH682" s="386"/>
      <c r="CI682" s="23"/>
      <c r="CJ682" s="23"/>
      <c r="CK682" s="386"/>
    </row>
    <row r="683" spans="3:89" ht="6" customHeight="1" x14ac:dyDescent="0.25">
      <c r="C683" s="7"/>
      <c r="D683" s="7"/>
      <c r="CG683" s="23"/>
      <c r="CH683" s="386"/>
      <c r="CI683" s="23"/>
      <c r="CJ683" s="23"/>
      <c r="CK683" s="386"/>
    </row>
    <row r="684" spans="3:89" ht="6" customHeight="1" x14ac:dyDescent="0.25">
      <c r="C684" s="7"/>
      <c r="D684" s="7"/>
      <c r="CG684" s="23"/>
      <c r="CH684" s="386"/>
      <c r="CI684" s="23"/>
      <c r="CJ684" s="23"/>
      <c r="CK684" s="386"/>
    </row>
    <row r="685" spans="3:89" ht="6" customHeight="1" x14ac:dyDescent="0.25">
      <c r="C685" s="7"/>
      <c r="D685" s="7"/>
      <c r="CG685" s="23"/>
      <c r="CH685" s="386"/>
      <c r="CI685" s="23"/>
      <c r="CJ685" s="23"/>
      <c r="CK685" s="386"/>
    </row>
    <row r="686" spans="3:89" ht="6" customHeight="1" x14ac:dyDescent="0.25">
      <c r="C686" s="7"/>
      <c r="D686" s="7"/>
      <c r="CG686" s="23"/>
      <c r="CH686" s="386"/>
      <c r="CI686" s="23"/>
      <c r="CJ686" s="23"/>
      <c r="CK686" s="386"/>
    </row>
    <row r="687" spans="3:89" ht="6" customHeight="1" x14ac:dyDescent="0.25">
      <c r="C687" s="7"/>
      <c r="D687" s="7"/>
      <c r="CG687" s="23"/>
      <c r="CH687" s="386"/>
      <c r="CI687" s="23"/>
      <c r="CJ687" s="23"/>
      <c r="CK687" s="386"/>
    </row>
    <row r="688" spans="3:89" ht="6" customHeight="1" x14ac:dyDescent="0.25">
      <c r="C688" s="7"/>
      <c r="D688" s="7"/>
      <c r="CG688" s="23"/>
      <c r="CH688" s="386"/>
      <c r="CI688" s="23"/>
      <c r="CJ688" s="23"/>
      <c r="CK688" s="386"/>
    </row>
    <row r="689" spans="3:89" ht="6" customHeight="1" x14ac:dyDescent="0.25">
      <c r="C689" s="7"/>
      <c r="D689" s="7"/>
      <c r="CG689" s="23"/>
      <c r="CH689" s="386"/>
      <c r="CI689" s="23"/>
      <c r="CJ689" s="23"/>
      <c r="CK689" s="386"/>
    </row>
    <row r="690" spans="3:89" ht="6" customHeight="1" x14ac:dyDescent="0.25">
      <c r="C690" s="7"/>
      <c r="D690" s="7"/>
      <c r="CG690" s="23"/>
      <c r="CH690" s="386"/>
      <c r="CI690" s="23"/>
      <c r="CJ690" s="23"/>
      <c r="CK690" s="386"/>
    </row>
    <row r="691" spans="3:89" ht="6" customHeight="1" x14ac:dyDescent="0.25">
      <c r="C691" s="7"/>
      <c r="D691" s="7"/>
      <c r="CG691" s="23"/>
      <c r="CH691" s="386"/>
      <c r="CI691" s="23"/>
      <c r="CJ691" s="23"/>
      <c r="CK691" s="386"/>
    </row>
    <row r="692" spans="3:89" ht="6" customHeight="1" x14ac:dyDescent="0.25">
      <c r="C692" s="7"/>
      <c r="D692" s="7"/>
      <c r="CG692" s="23"/>
      <c r="CH692" s="386"/>
      <c r="CI692" s="23"/>
      <c r="CJ692" s="23"/>
      <c r="CK692" s="386"/>
    </row>
    <row r="693" spans="3:89" ht="6" customHeight="1" x14ac:dyDescent="0.25">
      <c r="C693" s="7"/>
      <c r="D693" s="7"/>
      <c r="CG693" s="23"/>
      <c r="CH693" s="386"/>
      <c r="CI693" s="23"/>
      <c r="CJ693" s="23"/>
      <c r="CK693" s="386"/>
    </row>
    <row r="694" spans="3:89" ht="6" customHeight="1" x14ac:dyDescent="0.25">
      <c r="C694" s="7"/>
      <c r="D694" s="7"/>
      <c r="CG694" s="23"/>
      <c r="CH694" s="386"/>
      <c r="CI694" s="23"/>
      <c r="CJ694" s="23"/>
      <c r="CK694" s="386"/>
    </row>
    <row r="695" spans="3:89" ht="6" customHeight="1" x14ac:dyDescent="0.25">
      <c r="C695" s="7"/>
      <c r="D695" s="7"/>
      <c r="CG695" s="23"/>
      <c r="CH695" s="386"/>
      <c r="CI695" s="23"/>
      <c r="CJ695" s="23"/>
      <c r="CK695" s="386"/>
    </row>
    <row r="696" spans="3:89" ht="6" customHeight="1" x14ac:dyDescent="0.25">
      <c r="C696" s="7"/>
      <c r="D696" s="7"/>
      <c r="CG696" s="23"/>
      <c r="CH696" s="386"/>
      <c r="CI696" s="23"/>
      <c r="CJ696" s="23"/>
      <c r="CK696" s="386"/>
    </row>
    <row r="697" spans="3:89" ht="6" customHeight="1" x14ac:dyDescent="0.25">
      <c r="C697" s="7"/>
      <c r="D697" s="7"/>
      <c r="CG697" s="23"/>
      <c r="CH697" s="386"/>
      <c r="CI697" s="23"/>
      <c r="CJ697" s="23"/>
      <c r="CK697" s="386"/>
    </row>
    <row r="698" spans="3:89" ht="6" customHeight="1" x14ac:dyDescent="0.25">
      <c r="C698" s="7"/>
      <c r="D698" s="7"/>
      <c r="CG698" s="23"/>
      <c r="CH698" s="386"/>
      <c r="CI698" s="23"/>
      <c r="CJ698" s="23"/>
      <c r="CK698" s="386"/>
    </row>
    <row r="699" spans="3:89" ht="6" customHeight="1" x14ac:dyDescent="0.25">
      <c r="C699" s="7"/>
      <c r="D699" s="7"/>
      <c r="CG699" s="23"/>
      <c r="CH699" s="386"/>
      <c r="CI699" s="23"/>
      <c r="CJ699" s="23"/>
      <c r="CK699" s="386"/>
    </row>
    <row r="700" spans="3:89" ht="6" customHeight="1" x14ac:dyDescent="0.25">
      <c r="C700" s="7"/>
      <c r="D700" s="7"/>
      <c r="CG700" s="23"/>
      <c r="CH700" s="386"/>
      <c r="CI700" s="23"/>
      <c r="CJ700" s="23"/>
      <c r="CK700" s="386"/>
    </row>
    <row r="701" spans="3:89" ht="6" customHeight="1" x14ac:dyDescent="0.25">
      <c r="C701" s="7"/>
      <c r="D701" s="7"/>
      <c r="CG701" s="23"/>
      <c r="CH701" s="386"/>
      <c r="CI701" s="23"/>
      <c r="CJ701" s="23"/>
      <c r="CK701" s="386"/>
    </row>
    <row r="702" spans="3:89" ht="6" customHeight="1" x14ac:dyDescent="0.25">
      <c r="C702" s="7"/>
      <c r="D702" s="7"/>
      <c r="CG702" s="23"/>
      <c r="CH702" s="386"/>
      <c r="CI702" s="23"/>
      <c r="CJ702" s="23"/>
      <c r="CK702" s="386"/>
    </row>
    <row r="703" spans="3:89" ht="6" customHeight="1" x14ac:dyDescent="0.25">
      <c r="C703" s="7"/>
      <c r="D703" s="7"/>
      <c r="CG703" s="23"/>
      <c r="CH703" s="386"/>
      <c r="CI703" s="23"/>
      <c r="CJ703" s="23"/>
      <c r="CK703" s="386"/>
    </row>
    <row r="704" spans="3:89" ht="6" customHeight="1" x14ac:dyDescent="0.25">
      <c r="C704" s="7"/>
      <c r="D704" s="7"/>
      <c r="CG704" s="23"/>
      <c r="CH704" s="386"/>
      <c r="CI704" s="23"/>
      <c r="CJ704" s="23"/>
      <c r="CK704" s="386"/>
    </row>
    <row r="705" spans="3:89" ht="6" customHeight="1" x14ac:dyDescent="0.25">
      <c r="C705" s="7"/>
      <c r="D705" s="7"/>
      <c r="CG705" s="23"/>
      <c r="CH705" s="386"/>
      <c r="CI705" s="23"/>
      <c r="CJ705" s="23"/>
      <c r="CK705" s="386"/>
    </row>
    <row r="706" spans="3:89" ht="6" customHeight="1" x14ac:dyDescent="0.25">
      <c r="C706" s="7"/>
      <c r="D706" s="7"/>
      <c r="CG706" s="23"/>
      <c r="CH706" s="386"/>
      <c r="CI706" s="23"/>
      <c r="CJ706" s="23"/>
      <c r="CK706" s="386"/>
    </row>
    <row r="707" spans="3:89" ht="6" customHeight="1" x14ac:dyDescent="0.25">
      <c r="C707" s="7"/>
      <c r="D707" s="7"/>
      <c r="CG707" s="23"/>
      <c r="CH707" s="386"/>
      <c r="CI707" s="23"/>
      <c r="CJ707" s="23"/>
      <c r="CK707" s="386"/>
    </row>
    <row r="708" spans="3:89" ht="6" customHeight="1" x14ac:dyDescent="0.25">
      <c r="C708" s="7"/>
      <c r="D708" s="7"/>
      <c r="CG708" s="23"/>
      <c r="CH708" s="386"/>
      <c r="CI708" s="23"/>
      <c r="CJ708" s="23"/>
      <c r="CK708" s="386"/>
    </row>
    <row r="709" spans="3:89" ht="6" customHeight="1" x14ac:dyDescent="0.25">
      <c r="C709" s="7"/>
      <c r="D709" s="7"/>
      <c r="CG709" s="23"/>
      <c r="CH709" s="386"/>
      <c r="CI709" s="23"/>
      <c r="CJ709" s="23"/>
      <c r="CK709" s="386"/>
    </row>
    <row r="710" spans="3:89" ht="6" customHeight="1" x14ac:dyDescent="0.25">
      <c r="C710" s="7"/>
      <c r="D710" s="7"/>
      <c r="CG710" s="23"/>
      <c r="CH710" s="386"/>
      <c r="CI710" s="23"/>
      <c r="CJ710" s="23"/>
      <c r="CK710" s="386"/>
    </row>
    <row r="711" spans="3:89" ht="6" customHeight="1" x14ac:dyDescent="0.25">
      <c r="C711" s="7"/>
      <c r="D711" s="7"/>
      <c r="CG711" s="23"/>
      <c r="CH711" s="386"/>
      <c r="CI711" s="23"/>
      <c r="CJ711" s="23"/>
      <c r="CK711" s="386"/>
    </row>
    <row r="712" spans="3:89" ht="6" customHeight="1" x14ac:dyDescent="0.25">
      <c r="C712" s="7"/>
      <c r="D712" s="7"/>
      <c r="CG712" s="23"/>
      <c r="CH712" s="386"/>
      <c r="CI712" s="23"/>
      <c r="CJ712" s="23"/>
      <c r="CK712" s="386"/>
    </row>
    <row r="713" spans="3:89" ht="6" customHeight="1" x14ac:dyDescent="0.25">
      <c r="C713" s="7"/>
      <c r="D713" s="7"/>
      <c r="CG713" s="23"/>
      <c r="CH713" s="386"/>
      <c r="CI713" s="23"/>
      <c r="CJ713" s="23"/>
      <c r="CK713" s="386"/>
    </row>
    <row r="714" spans="3:89" ht="6" customHeight="1" x14ac:dyDescent="0.25">
      <c r="C714" s="7"/>
      <c r="D714" s="7"/>
      <c r="CG714" s="23"/>
      <c r="CH714" s="386"/>
      <c r="CI714" s="23"/>
      <c r="CJ714" s="23"/>
      <c r="CK714" s="386"/>
    </row>
    <row r="715" spans="3:89" ht="6" customHeight="1" x14ac:dyDescent="0.25">
      <c r="C715" s="7"/>
      <c r="D715" s="7"/>
      <c r="CG715" s="23"/>
      <c r="CH715" s="386"/>
      <c r="CI715" s="23"/>
      <c r="CJ715" s="23"/>
      <c r="CK715" s="386"/>
    </row>
    <row r="716" spans="3:89" ht="6" customHeight="1" x14ac:dyDescent="0.25">
      <c r="C716" s="7"/>
      <c r="D716" s="7"/>
      <c r="CG716" s="23"/>
      <c r="CH716" s="386"/>
      <c r="CI716" s="23"/>
      <c r="CJ716" s="23"/>
      <c r="CK716" s="386"/>
    </row>
    <row r="717" spans="3:89" ht="6" customHeight="1" x14ac:dyDescent="0.25">
      <c r="C717" s="7"/>
      <c r="D717" s="7"/>
      <c r="CG717" s="23"/>
      <c r="CH717" s="386"/>
      <c r="CI717" s="23"/>
      <c r="CJ717" s="23"/>
      <c r="CK717" s="386"/>
    </row>
    <row r="718" spans="3:89" ht="6" customHeight="1" x14ac:dyDescent="0.25">
      <c r="C718" s="7"/>
      <c r="D718" s="7"/>
      <c r="CG718" s="23"/>
      <c r="CH718" s="386"/>
      <c r="CI718" s="23"/>
      <c r="CJ718" s="23"/>
      <c r="CK718" s="386"/>
    </row>
    <row r="719" spans="3:89" ht="6" customHeight="1" x14ac:dyDescent="0.25">
      <c r="C719" s="7"/>
      <c r="D719" s="7"/>
    </row>
    <row r="720" spans="3:89" ht="6" customHeight="1" x14ac:dyDescent="0.25">
      <c r="C720" s="7"/>
      <c r="D720" s="7"/>
    </row>
    <row r="721" spans="3:4" ht="6" customHeight="1" x14ac:dyDescent="0.25">
      <c r="C721" s="7"/>
      <c r="D721" s="7"/>
    </row>
    <row r="722" spans="3:4" ht="6" customHeight="1" x14ac:dyDescent="0.25">
      <c r="C722" s="7"/>
      <c r="D722" s="7"/>
    </row>
    <row r="723" spans="3:4" ht="6" customHeight="1" x14ac:dyDescent="0.25">
      <c r="C723" s="7"/>
      <c r="D723" s="7"/>
    </row>
    <row r="724" spans="3:4" ht="6" customHeight="1" x14ac:dyDescent="0.25">
      <c r="C724" s="7"/>
      <c r="D724" s="7"/>
    </row>
    <row r="725" spans="3:4" ht="6" customHeight="1" x14ac:dyDescent="0.25">
      <c r="C725" s="7"/>
      <c r="D725" s="7"/>
    </row>
    <row r="726" spans="3:4" ht="6" customHeight="1" x14ac:dyDescent="0.25">
      <c r="C726" s="7"/>
      <c r="D726" s="7"/>
    </row>
    <row r="727" spans="3:4" ht="6" customHeight="1" x14ac:dyDescent="0.25">
      <c r="C727" s="7"/>
      <c r="D727" s="7"/>
    </row>
    <row r="728" spans="3:4" ht="6" customHeight="1" x14ac:dyDescent="0.25">
      <c r="C728" s="7"/>
      <c r="D728" s="7"/>
    </row>
    <row r="729" spans="3:4" ht="6" customHeight="1" x14ac:dyDescent="0.25">
      <c r="C729" s="7"/>
      <c r="D729" s="7"/>
    </row>
    <row r="730" spans="3:4" ht="6" customHeight="1" x14ac:dyDescent="0.25">
      <c r="C730" s="7"/>
      <c r="D730" s="7"/>
    </row>
    <row r="731" spans="3:4" ht="6" customHeight="1" x14ac:dyDescent="0.25">
      <c r="C731" s="7"/>
      <c r="D731" s="7"/>
    </row>
    <row r="732" spans="3:4" ht="6" customHeight="1" x14ac:dyDescent="0.25">
      <c r="C732" s="7"/>
      <c r="D732" s="7"/>
    </row>
    <row r="733" spans="3:4" ht="6" customHeight="1" x14ac:dyDescent="0.25">
      <c r="C733" s="7"/>
      <c r="D733" s="7"/>
    </row>
    <row r="734" spans="3:4" ht="6" customHeight="1" x14ac:dyDescent="0.25">
      <c r="C734" s="7"/>
      <c r="D734" s="7"/>
    </row>
    <row r="735" spans="3:4" ht="6" customHeight="1" x14ac:dyDescent="0.25">
      <c r="C735" s="7"/>
      <c r="D735" s="7"/>
    </row>
    <row r="736" spans="3:4" ht="6" customHeight="1" x14ac:dyDescent="0.25">
      <c r="C736" s="7"/>
      <c r="D736" s="7"/>
    </row>
    <row r="737" spans="3:4" ht="6" customHeight="1" x14ac:dyDescent="0.25">
      <c r="C737" s="7"/>
      <c r="D737" s="7"/>
    </row>
    <row r="738" spans="3:4" ht="6" customHeight="1" x14ac:dyDescent="0.25">
      <c r="C738" s="7"/>
      <c r="D738" s="7"/>
    </row>
    <row r="739" spans="3:4" ht="6" customHeight="1" x14ac:dyDescent="0.25">
      <c r="C739" s="7"/>
      <c r="D739" s="7"/>
    </row>
    <row r="740" spans="3:4" ht="6" customHeight="1" x14ac:dyDescent="0.25">
      <c r="C740" s="7"/>
      <c r="D740" s="7"/>
    </row>
    <row r="741" spans="3:4" ht="6" customHeight="1" x14ac:dyDescent="0.25">
      <c r="C741" s="7"/>
      <c r="D741" s="7"/>
    </row>
    <row r="742" spans="3:4" ht="6" customHeight="1" x14ac:dyDescent="0.25">
      <c r="C742" s="7"/>
      <c r="D742" s="7"/>
    </row>
    <row r="743" spans="3:4" ht="6" customHeight="1" x14ac:dyDescent="0.25">
      <c r="C743" s="7"/>
      <c r="D743" s="7"/>
    </row>
    <row r="744" spans="3:4" ht="6" customHeight="1" x14ac:dyDescent="0.25">
      <c r="C744" s="7"/>
      <c r="D744" s="7"/>
    </row>
    <row r="745" spans="3:4" ht="6" customHeight="1" x14ac:dyDescent="0.25">
      <c r="C745" s="7"/>
      <c r="D745" s="7"/>
    </row>
    <row r="746" spans="3:4" ht="6" customHeight="1" x14ac:dyDescent="0.25">
      <c r="C746" s="7"/>
      <c r="D746" s="7"/>
    </row>
    <row r="747" spans="3:4" ht="6" customHeight="1" x14ac:dyDescent="0.25">
      <c r="C747" s="7"/>
      <c r="D747" s="7"/>
    </row>
    <row r="748" spans="3:4" ht="6" customHeight="1" x14ac:dyDescent="0.25">
      <c r="C748" s="7"/>
      <c r="D748" s="7"/>
    </row>
    <row r="749" spans="3:4" ht="6" customHeight="1" x14ac:dyDescent="0.25">
      <c r="C749" s="7"/>
      <c r="D749" s="7"/>
    </row>
    <row r="750" spans="3:4" ht="6" customHeight="1" x14ac:dyDescent="0.25">
      <c r="C750" s="7"/>
      <c r="D750" s="7"/>
    </row>
    <row r="751" spans="3:4" ht="6" customHeight="1" x14ac:dyDescent="0.25">
      <c r="C751" s="7"/>
      <c r="D751" s="7"/>
    </row>
    <row r="752" spans="3:4" ht="6" customHeight="1" x14ac:dyDescent="0.25">
      <c r="C752" s="7"/>
      <c r="D752" s="7"/>
    </row>
    <row r="753" spans="3:4" ht="6" customHeight="1" x14ac:dyDescent="0.25">
      <c r="C753" s="7"/>
      <c r="D753" s="7"/>
    </row>
    <row r="754" spans="3:4" ht="6" customHeight="1" x14ac:dyDescent="0.25">
      <c r="C754" s="7"/>
      <c r="D754" s="7"/>
    </row>
    <row r="755" spans="3:4" ht="6" customHeight="1" x14ac:dyDescent="0.25">
      <c r="C755" s="7"/>
      <c r="D755" s="7"/>
    </row>
    <row r="756" spans="3:4" ht="6" customHeight="1" x14ac:dyDescent="0.25">
      <c r="C756" s="7"/>
      <c r="D756" s="7"/>
    </row>
    <row r="757" spans="3:4" ht="6" customHeight="1" x14ac:dyDescent="0.25">
      <c r="C757" s="7"/>
      <c r="D757" s="7"/>
    </row>
    <row r="758" spans="3:4" ht="6" customHeight="1" x14ac:dyDescent="0.25">
      <c r="C758" s="7"/>
      <c r="D758" s="7"/>
    </row>
    <row r="759" spans="3:4" ht="6" customHeight="1" x14ac:dyDescent="0.25">
      <c r="C759" s="7"/>
      <c r="D759" s="7"/>
    </row>
    <row r="760" spans="3:4" ht="6" customHeight="1" x14ac:dyDescent="0.25">
      <c r="C760" s="7"/>
      <c r="D760" s="7"/>
    </row>
    <row r="761" spans="3:4" ht="6" customHeight="1" x14ac:dyDescent="0.25">
      <c r="C761" s="7"/>
      <c r="D761" s="7"/>
    </row>
    <row r="762" spans="3:4" ht="6" customHeight="1" x14ac:dyDescent="0.25">
      <c r="C762" s="7"/>
      <c r="D762" s="7"/>
    </row>
    <row r="763" spans="3:4" ht="6" customHeight="1" x14ac:dyDescent="0.25">
      <c r="C763" s="7"/>
      <c r="D763" s="7"/>
    </row>
    <row r="764" spans="3:4" ht="6" customHeight="1" x14ac:dyDescent="0.25">
      <c r="C764" s="7"/>
      <c r="D764" s="7"/>
    </row>
    <row r="765" spans="3:4" ht="6" customHeight="1" x14ac:dyDescent="0.25">
      <c r="C765" s="7"/>
      <c r="D765" s="7"/>
    </row>
    <row r="766" spans="3:4" ht="6" customHeight="1" x14ac:dyDescent="0.25">
      <c r="C766" s="7"/>
      <c r="D766" s="7"/>
    </row>
    <row r="767" spans="3:4" ht="6" customHeight="1" x14ac:dyDescent="0.25">
      <c r="C767" s="7"/>
      <c r="D767" s="7"/>
    </row>
    <row r="768" spans="3:4" ht="6" customHeight="1" x14ac:dyDescent="0.25">
      <c r="C768" s="7"/>
      <c r="D768" s="7"/>
    </row>
    <row r="769" spans="3:4" ht="6" customHeight="1" x14ac:dyDescent="0.25">
      <c r="C769" s="7"/>
      <c r="D769" s="7"/>
    </row>
    <row r="770" spans="3:4" ht="6" customHeight="1" x14ac:dyDescent="0.25">
      <c r="C770" s="7"/>
      <c r="D770" s="7"/>
    </row>
    <row r="771" spans="3:4" ht="6" customHeight="1" x14ac:dyDescent="0.25">
      <c r="C771" s="7"/>
      <c r="D771" s="7"/>
    </row>
    <row r="772" spans="3:4" ht="6" customHeight="1" x14ac:dyDescent="0.25">
      <c r="C772" s="7"/>
      <c r="D772" s="7"/>
    </row>
    <row r="773" spans="3:4" ht="6" customHeight="1" x14ac:dyDescent="0.25">
      <c r="C773" s="7"/>
      <c r="D773" s="7"/>
    </row>
    <row r="774" spans="3:4" ht="6" customHeight="1" x14ac:dyDescent="0.25">
      <c r="C774" s="7"/>
      <c r="D774" s="7"/>
    </row>
    <row r="775" spans="3:4" ht="6" customHeight="1" x14ac:dyDescent="0.25">
      <c r="C775" s="7"/>
      <c r="D775" s="7"/>
    </row>
    <row r="776" spans="3:4" ht="6" customHeight="1" x14ac:dyDescent="0.25">
      <c r="C776" s="7"/>
      <c r="D776" s="7"/>
    </row>
    <row r="777" spans="3:4" ht="6" customHeight="1" x14ac:dyDescent="0.25">
      <c r="C777" s="7"/>
      <c r="D777" s="7"/>
    </row>
    <row r="778" spans="3:4" ht="6" customHeight="1" x14ac:dyDescent="0.25">
      <c r="C778" s="7"/>
      <c r="D778" s="7"/>
    </row>
    <row r="779" spans="3:4" ht="6" customHeight="1" x14ac:dyDescent="0.25">
      <c r="C779" s="7"/>
      <c r="D779" s="7"/>
    </row>
    <row r="780" spans="3:4" ht="6" customHeight="1" x14ac:dyDescent="0.25">
      <c r="C780" s="7"/>
      <c r="D780" s="7"/>
    </row>
    <row r="781" spans="3:4" ht="6" customHeight="1" x14ac:dyDescent="0.25">
      <c r="C781" s="7"/>
      <c r="D781" s="7"/>
    </row>
    <row r="782" spans="3:4" ht="6" customHeight="1" x14ac:dyDescent="0.25">
      <c r="C782" s="7"/>
      <c r="D782" s="7"/>
    </row>
    <row r="783" spans="3:4" ht="6" customHeight="1" x14ac:dyDescent="0.25">
      <c r="C783" s="7"/>
      <c r="D783" s="7"/>
    </row>
    <row r="784" spans="3:4" ht="6" customHeight="1" x14ac:dyDescent="0.25">
      <c r="C784" s="7"/>
      <c r="D784" s="7"/>
    </row>
    <row r="785" spans="3:4" ht="6" customHeight="1" x14ac:dyDescent="0.25">
      <c r="C785" s="7"/>
      <c r="D785" s="7"/>
    </row>
    <row r="786" spans="3:4" ht="6" customHeight="1" x14ac:dyDescent="0.25">
      <c r="C786" s="7"/>
      <c r="D786" s="7"/>
    </row>
    <row r="787" spans="3:4" ht="6" customHeight="1" x14ac:dyDescent="0.25">
      <c r="C787" s="7"/>
      <c r="D787" s="7"/>
    </row>
    <row r="788" spans="3:4" ht="6" customHeight="1" x14ac:dyDescent="0.25">
      <c r="C788" s="7"/>
      <c r="D788" s="7"/>
    </row>
    <row r="789" spans="3:4" ht="6" customHeight="1" x14ac:dyDescent="0.25">
      <c r="C789" s="7"/>
      <c r="D789" s="7"/>
    </row>
    <row r="790" spans="3:4" ht="6" customHeight="1" x14ac:dyDescent="0.25">
      <c r="C790" s="7"/>
      <c r="D790" s="7"/>
    </row>
    <row r="791" spans="3:4" ht="6" customHeight="1" x14ac:dyDescent="0.25">
      <c r="C791" s="7"/>
      <c r="D791" s="7"/>
    </row>
    <row r="792" spans="3:4" ht="6" customHeight="1" x14ac:dyDescent="0.25">
      <c r="C792" s="7"/>
      <c r="D792" s="7"/>
    </row>
    <row r="793" spans="3:4" ht="6" customHeight="1" x14ac:dyDescent="0.25">
      <c r="C793" s="7"/>
      <c r="D793" s="7"/>
    </row>
    <row r="794" spans="3:4" ht="6" customHeight="1" x14ac:dyDescent="0.25">
      <c r="C794" s="7"/>
      <c r="D794" s="7"/>
    </row>
    <row r="795" spans="3:4" ht="6" customHeight="1" x14ac:dyDescent="0.25">
      <c r="C795" s="7"/>
      <c r="D795" s="7"/>
    </row>
    <row r="796" spans="3:4" ht="6" customHeight="1" x14ac:dyDescent="0.25">
      <c r="C796" s="7"/>
      <c r="D796" s="7"/>
    </row>
    <row r="797" spans="3:4" ht="6" customHeight="1" x14ac:dyDescent="0.25">
      <c r="C797" s="7"/>
      <c r="D797" s="7"/>
    </row>
    <row r="798" spans="3:4" ht="6" customHeight="1" x14ac:dyDescent="0.25">
      <c r="C798" s="7"/>
      <c r="D798" s="7"/>
    </row>
    <row r="799" spans="3:4" ht="6" customHeight="1" x14ac:dyDescent="0.25">
      <c r="C799" s="7"/>
      <c r="D799" s="7"/>
    </row>
    <row r="800" spans="3:4" ht="6" customHeight="1" x14ac:dyDescent="0.25">
      <c r="C800" s="7"/>
      <c r="D800" s="7"/>
    </row>
    <row r="801" spans="3:4" ht="6" customHeight="1" x14ac:dyDescent="0.25">
      <c r="C801" s="7"/>
      <c r="D801" s="7"/>
    </row>
    <row r="802" spans="3:4" ht="6" customHeight="1" x14ac:dyDescent="0.25">
      <c r="C802" s="7"/>
      <c r="D802" s="7"/>
    </row>
    <row r="803" spans="3:4" ht="6" customHeight="1" x14ac:dyDescent="0.25">
      <c r="C803" s="7"/>
      <c r="D803" s="7"/>
    </row>
    <row r="804" spans="3:4" ht="6" customHeight="1" x14ac:dyDescent="0.25">
      <c r="C804" s="7"/>
      <c r="D804" s="7"/>
    </row>
    <row r="805" spans="3:4" ht="6" customHeight="1" x14ac:dyDescent="0.25">
      <c r="C805" s="7"/>
      <c r="D805" s="7"/>
    </row>
    <row r="806" spans="3:4" ht="6" customHeight="1" x14ac:dyDescent="0.25">
      <c r="C806" s="7"/>
      <c r="D806" s="7"/>
    </row>
    <row r="807" spans="3:4" ht="6" customHeight="1" x14ac:dyDescent="0.25">
      <c r="C807" s="7"/>
      <c r="D807" s="7"/>
    </row>
    <row r="808" spans="3:4" ht="6" customHeight="1" x14ac:dyDescent="0.25">
      <c r="C808" s="7"/>
      <c r="D808" s="7"/>
    </row>
    <row r="809" spans="3:4" ht="6" customHeight="1" x14ac:dyDescent="0.25">
      <c r="C809" s="7"/>
      <c r="D809" s="7"/>
    </row>
    <row r="810" spans="3:4" ht="6" customHeight="1" x14ac:dyDescent="0.25">
      <c r="C810" s="7"/>
      <c r="D810" s="7"/>
    </row>
    <row r="811" spans="3:4" ht="6" customHeight="1" x14ac:dyDescent="0.25">
      <c r="C811" s="7"/>
      <c r="D811" s="7"/>
    </row>
    <row r="812" spans="3:4" ht="6" customHeight="1" x14ac:dyDescent="0.25">
      <c r="C812" s="7"/>
      <c r="D812" s="7"/>
    </row>
    <row r="813" spans="3:4" ht="6" customHeight="1" x14ac:dyDescent="0.25">
      <c r="C813" s="7"/>
      <c r="D813" s="7"/>
    </row>
    <row r="814" spans="3:4" ht="6" customHeight="1" x14ac:dyDescent="0.25">
      <c r="C814" s="7"/>
      <c r="D814" s="7"/>
    </row>
    <row r="815" spans="3:4" ht="6" customHeight="1" x14ac:dyDescent="0.25">
      <c r="C815" s="7"/>
      <c r="D815" s="7"/>
    </row>
    <row r="816" spans="3:4" ht="6" customHeight="1" x14ac:dyDescent="0.25">
      <c r="C816" s="7"/>
      <c r="D816" s="7"/>
    </row>
    <row r="817" spans="3:4" ht="6" customHeight="1" x14ac:dyDescent="0.25">
      <c r="C817" s="7"/>
      <c r="D817" s="7"/>
    </row>
    <row r="818" spans="3:4" ht="6" customHeight="1" x14ac:dyDescent="0.25">
      <c r="C818" s="7"/>
      <c r="D818" s="7"/>
    </row>
  </sheetData>
  <phoneticPr fontId="51" type="noConversion"/>
  <conditionalFormatting sqref="D132:D135">
    <cfRule type="cellIs" dxfId="26" priority="56" operator="equal">
      <formula>$KZ$4</formula>
    </cfRule>
    <cfRule type="cellIs" dxfId="25" priority="57" operator="equal">
      <formula>$KZ$5</formula>
    </cfRule>
  </conditionalFormatting>
  <conditionalFormatting sqref="D219:D330">
    <cfRule type="cellIs" dxfId="3" priority="1819" operator="equal">
      <formula>$KZ$4</formula>
    </cfRule>
    <cfRule type="cellIs" dxfId="2" priority="1820" operator="equal">
      <formula>$KZ$5</formula>
    </cfRule>
  </conditionalFormatting>
  <conditionalFormatting sqref="D345:D383">
    <cfRule type="cellIs" dxfId="1" priority="6" operator="equal">
      <formula>$KZ$4</formula>
    </cfRule>
    <cfRule type="cellIs" dxfId="0" priority="7" operator="equal">
      <formula>$KZ$5</formula>
    </cfRule>
  </conditionalFormatting>
  <conditionalFormatting sqref="T1 W1 Z1 AR1 AU1 AX1 BA1 BD1 BG1 BJ1 BM1 BP1 BS1 BV1 BY1 CB1 CE1 CH1 CK1 CN1 CQ1 CT1 CW1 CZ1 DC1 DF1 DI1 DL1 DO1 DR1 DU1 DX1 EA1 ED1 EG1 EJ1 EM1 EQ1:GJ1 GL1:IE1 IG1:JZ1">
    <cfRule type="cellIs" dxfId="24" priority="370" operator="equal">
      <formula>"b"</formula>
    </cfRule>
    <cfRule type="cellIs" dxfId="23" priority="371" operator="equal">
      <formula>"A"</formula>
    </cfRule>
  </conditionalFormatting>
  <conditionalFormatting sqref="T4">
    <cfRule type="colorScale" priority="301">
      <colorScale>
        <cfvo type="min"/>
        <cfvo type="percentile" val="50"/>
        <cfvo type="max"/>
        <color rgb="FFF8696B"/>
        <color rgb="FFFFEB84"/>
        <color rgb="FF63BE7B"/>
      </colorScale>
    </cfRule>
  </conditionalFormatting>
  <conditionalFormatting sqref="Z4">
    <cfRule type="colorScale" priority="300">
      <colorScale>
        <cfvo type="min"/>
        <cfvo type="percentile" val="50"/>
        <cfvo type="max"/>
        <color rgb="FFF8696B"/>
        <color rgb="FFFFEB84"/>
        <color rgb="FF63BE7B"/>
      </colorScale>
    </cfRule>
  </conditionalFormatting>
  <conditionalFormatting sqref="AR4">
    <cfRule type="colorScale" priority="297">
      <colorScale>
        <cfvo type="min"/>
        <cfvo type="percentile" val="50"/>
        <cfvo type="max"/>
        <color rgb="FFF8696B"/>
        <color rgb="FFFFEB84"/>
        <color rgb="FF63BE7B"/>
      </colorScale>
    </cfRule>
  </conditionalFormatting>
  <conditionalFormatting sqref="AU4">
    <cfRule type="colorScale" priority="206">
      <colorScale>
        <cfvo type="min"/>
        <cfvo type="percentile" val="50"/>
        <cfvo type="max"/>
        <color rgb="FFF8696B"/>
        <color rgb="FFFFEB84"/>
        <color rgb="FF63BE7B"/>
      </colorScale>
    </cfRule>
  </conditionalFormatting>
  <conditionalFormatting sqref="AX4">
    <cfRule type="colorScale" priority="296">
      <colorScale>
        <cfvo type="min"/>
        <cfvo type="percentile" val="50"/>
        <cfvo type="max"/>
        <color rgb="FFF8696B"/>
        <color rgb="FFFFEB84"/>
        <color rgb="FF63BE7B"/>
      </colorScale>
    </cfRule>
  </conditionalFormatting>
  <conditionalFormatting sqref="BA4">
    <cfRule type="colorScale" priority="205">
      <colorScale>
        <cfvo type="min"/>
        <cfvo type="percentile" val="50"/>
        <cfvo type="max"/>
        <color rgb="FFF8696B"/>
        <color rgb="FFFFEB84"/>
        <color rgb="FF63BE7B"/>
      </colorScale>
    </cfRule>
  </conditionalFormatting>
  <conditionalFormatting sqref="BD4">
    <cfRule type="colorScale" priority="295">
      <colorScale>
        <cfvo type="min"/>
        <cfvo type="percentile" val="50"/>
        <cfvo type="max"/>
        <color rgb="FFF8696B"/>
        <color rgb="FFFFEB84"/>
        <color rgb="FF63BE7B"/>
      </colorScale>
    </cfRule>
  </conditionalFormatting>
  <conditionalFormatting sqref="BG4">
    <cfRule type="colorScale" priority="204">
      <colorScale>
        <cfvo type="min"/>
        <cfvo type="percentile" val="50"/>
        <cfvo type="max"/>
        <color rgb="FFF8696B"/>
        <color rgb="FFFFEB84"/>
        <color rgb="FF63BE7B"/>
      </colorScale>
    </cfRule>
  </conditionalFormatting>
  <conditionalFormatting sqref="BJ4">
    <cfRule type="colorScale" priority="294">
      <colorScale>
        <cfvo type="min"/>
        <cfvo type="percentile" val="50"/>
        <cfvo type="max"/>
        <color rgb="FFF8696B"/>
        <color rgb="FFFFEB84"/>
        <color rgb="FF63BE7B"/>
      </colorScale>
    </cfRule>
  </conditionalFormatting>
  <conditionalFormatting sqref="BS5">
    <cfRule type="colorScale" priority="202">
      <colorScale>
        <cfvo type="min"/>
        <cfvo type="percentile" val="50"/>
        <cfvo type="max"/>
        <color rgb="FFF8696B"/>
        <color rgb="FFFFEB84"/>
        <color rgb="FF63BE7B"/>
      </colorScale>
    </cfRule>
    <cfRule type="colorScale" priority="209">
      <colorScale>
        <cfvo type="min"/>
        <cfvo type="percentile" val="50"/>
        <cfvo type="max"/>
        <color rgb="FFF8696B"/>
        <color rgb="FFFFEB84"/>
        <color rgb="FF63BE7B"/>
      </colorScale>
    </cfRule>
  </conditionalFormatting>
  <conditionalFormatting sqref="BV5">
    <cfRule type="colorScale" priority="199">
      <colorScale>
        <cfvo type="min"/>
        <cfvo type="percentile" val="50"/>
        <cfvo type="max"/>
        <color rgb="FFF8696B"/>
        <color rgb="FFFFEB84"/>
        <color rgb="FF63BE7B"/>
      </colorScale>
    </cfRule>
    <cfRule type="colorScale" priority="292">
      <colorScale>
        <cfvo type="min"/>
        <cfvo type="percentile" val="50"/>
        <cfvo type="max"/>
        <color rgb="FFF8696B"/>
        <color rgb="FFFFEB84"/>
        <color rgb="FF63BE7B"/>
      </colorScale>
    </cfRule>
  </conditionalFormatting>
  <conditionalFormatting sqref="BY5">
    <cfRule type="colorScale" priority="207">
      <colorScale>
        <cfvo type="min"/>
        <cfvo type="percentile" val="50"/>
        <cfvo type="max"/>
        <color rgb="FFF8696B"/>
        <color rgb="FFFFEB84"/>
        <color rgb="FF63BE7B"/>
      </colorScale>
    </cfRule>
    <cfRule type="colorScale" priority="208">
      <colorScale>
        <cfvo type="min"/>
        <cfvo type="percentile" val="50"/>
        <cfvo type="max"/>
        <color rgb="FFF8696B"/>
        <color rgb="FFFFEB84"/>
        <color rgb="FF63BE7B"/>
      </colorScale>
    </cfRule>
  </conditionalFormatting>
  <conditionalFormatting sqref="CB5">
    <cfRule type="colorScale" priority="201">
      <colorScale>
        <cfvo type="min"/>
        <cfvo type="percentile" val="50"/>
        <cfvo type="max"/>
        <color rgb="FFF8696B"/>
        <color rgb="FFFFEB84"/>
        <color rgb="FF63BE7B"/>
      </colorScale>
    </cfRule>
    <cfRule type="colorScale" priority="1127">
      <colorScale>
        <cfvo type="min"/>
        <cfvo type="percentile" val="50"/>
        <cfvo type="max"/>
        <color rgb="FFF8696B"/>
        <color rgb="FFFFEB84"/>
        <color rgb="FF63BE7B"/>
      </colorScale>
    </cfRule>
  </conditionalFormatting>
  <conditionalFormatting sqref="CE5 EM4 CH5 CK5 CT4 CZ4 DC4 DF4 CW4 EG4 DR4 DU4 DX4 EA4 ED4 DO4 DI4">
    <cfRule type="colorScale" priority="1815">
      <colorScale>
        <cfvo type="min"/>
        <cfvo type="percentile" val="50"/>
        <cfvo type="max"/>
        <color rgb="FFF8696B"/>
        <color rgb="FFFFEB84"/>
        <color rgb="FF63BE7B"/>
      </colorScale>
    </cfRule>
  </conditionalFormatting>
  <conditionalFormatting sqref="CN5">
    <cfRule type="colorScale" priority="162">
      <colorScale>
        <cfvo type="min"/>
        <cfvo type="percentile" val="50"/>
        <cfvo type="max"/>
        <color rgb="FFF8696B"/>
        <color rgb="FFFFEB84"/>
        <color rgb="FF63BE7B"/>
      </colorScale>
    </cfRule>
    <cfRule type="colorScale" priority="163">
      <colorScale>
        <cfvo type="min"/>
        <cfvo type="percentile" val="50"/>
        <cfvo type="max"/>
        <color rgb="FFF8696B"/>
        <color rgb="FFFFEB84"/>
        <color rgb="FF63BE7B"/>
      </colorScale>
    </cfRule>
  </conditionalFormatting>
  <conditionalFormatting sqref="DL4">
    <cfRule type="colorScale" priority="59">
      <colorScale>
        <cfvo type="min"/>
        <cfvo type="percentile" val="50"/>
        <cfvo type="max"/>
        <color rgb="FFF8696B"/>
        <color rgb="FFFFEB84"/>
        <color rgb="FF63BE7B"/>
      </colorScale>
    </cfRule>
    <cfRule type="colorScale" priority="60">
      <colorScale>
        <cfvo type="min"/>
        <cfvo type="percentile" val="50"/>
        <cfvo type="max"/>
        <color rgb="FFF8696B"/>
        <color rgb="FFFFEB84"/>
        <color rgb="FF63BE7B"/>
      </colorScale>
    </cfRule>
  </conditionalFormatting>
  <conditionalFormatting sqref="EJ4">
    <cfRule type="colorScale" priority="116">
      <colorScale>
        <cfvo type="min"/>
        <cfvo type="percentile" val="50"/>
        <cfvo type="max"/>
        <color rgb="FFF8696B"/>
        <color rgb="FFFFEB84"/>
        <color rgb="FF63BE7B"/>
      </colorScale>
    </cfRule>
    <cfRule type="colorScale" priority="117">
      <colorScale>
        <cfvo type="min"/>
        <cfvo type="percentile" val="50"/>
        <cfvo type="max"/>
        <color rgb="FFF8696B"/>
        <color rgb="FFFFEB84"/>
        <color rgb="FF63BE7B"/>
      </colorScale>
    </cfRule>
  </conditionalFormatting>
  <conditionalFormatting sqref="EO6">
    <cfRule type="cellIs" dxfId="22" priority="98" operator="notEqual">
      <formula>0</formula>
    </cfRule>
  </conditionalFormatting>
  <conditionalFormatting sqref="KB1:KC2">
    <cfRule type="colorScale" priority="1812">
      <colorScale>
        <cfvo type="min"/>
        <cfvo type="percentile" val="50"/>
        <cfvo type="max"/>
        <color rgb="FFF8696B"/>
        <color rgb="FFFFEB84"/>
        <color rgb="FF63BE7B"/>
      </colorScale>
    </cfRule>
  </conditionalFormatting>
  <conditionalFormatting sqref="KD15:KY162">
    <cfRule type="cellIs" dxfId="21" priority="103" operator="equal">
      <formula>$EO$14</formula>
    </cfRule>
  </conditionalFormatting>
  <conditionalFormatting sqref="KK11:KK12">
    <cfRule type="notContainsBlanks" dxfId="20" priority="1">
      <formula>LEN(TRIM(KK11))&gt;0</formula>
    </cfRule>
  </conditionalFormatting>
  <conditionalFormatting sqref="KK4:KM6 KL10:KM12">
    <cfRule type="notContainsBlanks" dxfId="19" priority="51">
      <formula>LEN(TRIM(KK4))&gt;0</formula>
    </cfRule>
  </conditionalFormatting>
  <conditionalFormatting sqref="KM2">
    <cfRule type="notContainsBlanks" dxfId="18" priority="104">
      <formula>LEN(TRIM(KM2))&gt;0</formula>
    </cfRule>
  </conditionalFormatting>
  <conditionalFormatting sqref="KQ2:KR2 KQ12">
    <cfRule type="notContainsBlanks" dxfId="17" priority="1813">
      <formula>LEN(TRIM(KQ2))&gt;0</formula>
    </cfRule>
  </conditionalFormatting>
  <conditionalFormatting sqref="LB15:LH93 MN89:MN97">
    <cfRule type="cellIs" dxfId="16" priority="1837" operator="equal">
      <formula>$KZ$4</formula>
    </cfRule>
    <cfRule type="cellIs" dxfId="15" priority="1838" operator="equal">
      <formula>$KZ$5</formula>
    </cfRule>
    <cfRule type="cellIs" dxfId="14" priority="1839" operator="equal">
      <formula>$LC$13</formula>
    </cfRule>
    <cfRule type="cellIs" dxfId="13" priority="1840" operator="equal">
      <formula>$LD$13</formula>
    </cfRule>
  </conditionalFormatting>
  <conditionalFormatting sqref="LG8:LG10">
    <cfRule type="cellIs" dxfId="12" priority="40" operator="equal">
      <formula>$KZ$5</formula>
    </cfRule>
    <cfRule type="cellIs" dxfId="11" priority="41" operator="equal">
      <formula>$KZ$4</formula>
    </cfRule>
  </conditionalFormatting>
  <conditionalFormatting sqref="LG10">
    <cfRule type="cellIs" dxfId="10" priority="46" operator="equal">
      <formula>$LC$13</formula>
    </cfRule>
    <cfRule type="cellIs" dxfId="9" priority="47" operator="equal">
      <formula>$LD$13</formula>
    </cfRule>
  </conditionalFormatting>
  <conditionalFormatting sqref="LN3:MB8 MC3:MH11 LB4:LM8 LP9:MB9 LB9:LF10 LH9:LN10 MA10:MB10 LB11:MB11">
    <cfRule type="cellIs" dxfId="8" priority="1825" operator="equal">
      <formula>$KZ$5</formula>
    </cfRule>
    <cfRule type="cellIs" dxfId="7" priority="1826" operator="equal">
      <formula>$KZ$4</formula>
    </cfRule>
  </conditionalFormatting>
  <conditionalFormatting sqref="MB15:MB520">
    <cfRule type="colorScale" priority="170">
      <colorScale>
        <cfvo type="min"/>
        <cfvo type="percentile" val="50"/>
        <cfvo type="max"/>
        <color rgb="FFF8696B"/>
        <color rgb="FFFFEB84"/>
        <color rgb="FF63BE7B"/>
      </colorScale>
    </cfRule>
  </conditionalFormatting>
  <conditionalFormatting sqref="MI15:MJ140">
    <cfRule type="cellIs" dxfId="6" priority="1843" operator="equal">
      <formula>$EO$11</formula>
    </cfRule>
  </conditionalFormatting>
  <conditionalFormatting sqref="OD27:OD36">
    <cfRule type="dataBar" priority="352">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E3">
    <cfRule type="dataBar" priority="350">
      <dataBar>
        <cfvo type="min"/>
        <cfvo type="max"/>
        <color rgb="FF638EC6"/>
      </dataBar>
      <extLst>
        <ext xmlns:x14="http://schemas.microsoft.com/office/spreadsheetml/2009/9/main" uri="{B025F937-C7B1-47D3-B67F-A62EFF666E3E}">
          <x14:id>{8F5C0FFE-76AD-4493-A183-9453D03FB4AF}</x14:id>
        </ext>
      </extLst>
    </cfRule>
  </conditionalFormatting>
  <conditionalFormatting sqref="OE6:OE12 OE14:OE57">
    <cfRule type="dataBar" priority="347">
      <dataBar>
        <cfvo type="min"/>
        <cfvo type="max"/>
        <color rgb="FF008AEF"/>
      </dataBar>
      <extLst>
        <ext xmlns:x14="http://schemas.microsoft.com/office/spreadsheetml/2009/9/main" uri="{B025F937-C7B1-47D3-B67F-A62EFF666E3E}">
          <x14:id>{B7F28311-3604-4127-82EE-D6390B19EA5D}</x14:id>
        </ext>
      </extLst>
    </cfRule>
    <cfRule type="dataBar" priority="348">
      <dataBar>
        <cfvo type="min"/>
        <cfvo type="max"/>
        <color rgb="FF008AEF"/>
      </dataBar>
      <extLst>
        <ext xmlns:x14="http://schemas.microsoft.com/office/spreadsheetml/2009/9/main" uri="{B025F937-C7B1-47D3-B67F-A62EFF666E3E}">
          <x14:id>{9923C483-6E39-42E1-9068-004B3926CBFC}</x14:id>
        </ext>
      </extLst>
    </cfRule>
  </conditionalFormatting>
  <conditionalFormatting sqref="OH6:OH12 OH14:OH57">
    <cfRule type="dataBar" priority="351">
      <dataBar>
        <cfvo type="min"/>
        <cfvo type="max"/>
        <color rgb="FF008AEF"/>
      </dataBar>
      <extLst>
        <ext xmlns:x14="http://schemas.microsoft.com/office/spreadsheetml/2009/9/main" uri="{B025F937-C7B1-47D3-B67F-A62EFF666E3E}">
          <x14:id>{84324AC1-04FD-4B88-ABD6-D7493B21D083}</x14:id>
        </ext>
      </extLst>
    </cfRule>
  </conditionalFormatting>
  <conditionalFormatting sqref="OO28:OQ54">
    <cfRule type="dataBar" priority="981">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OP7:OP12 OP14:OP26">
    <cfRule type="dataBar" priority="345">
      <dataBar>
        <cfvo type="min"/>
        <cfvo type="max"/>
        <color rgb="FF008AEF"/>
      </dataBar>
      <extLst>
        <ext xmlns:x14="http://schemas.microsoft.com/office/spreadsheetml/2009/9/main" uri="{B025F937-C7B1-47D3-B67F-A62EFF666E3E}">
          <x14:id>{BF2DF3A7-EE47-4369-A77A-9B5A322FEC5D}</x14:id>
        </ext>
      </extLst>
    </cfRule>
    <cfRule type="dataBar" priority="346">
      <dataBar>
        <cfvo type="min"/>
        <cfvo type="max"/>
        <color rgb="FF008AEF"/>
      </dataBar>
      <extLst>
        <ext xmlns:x14="http://schemas.microsoft.com/office/spreadsheetml/2009/9/main" uri="{B025F937-C7B1-47D3-B67F-A62EFF666E3E}">
          <x14:id>{7AC9B39E-35D7-48E8-A14B-F3D5FD8FF3D2}</x14:id>
        </ext>
      </extLst>
    </cfRule>
  </conditionalFormatting>
  <conditionalFormatting sqref="OQ6:OQ12 OQ14:OQ26">
    <cfRule type="colorScale" priority="349">
      <colorScale>
        <cfvo type="min"/>
        <cfvo type="percentile" val="50"/>
        <cfvo type="max"/>
        <color rgb="FFF8696B"/>
        <color rgb="FFFFEB84"/>
        <color rgb="FF63BE7B"/>
      </colorScale>
    </cfRule>
  </conditionalFormatting>
  <conditionalFormatting sqref="OR6:OR12 OR14:OR57">
    <cfRule type="dataBar" priority="339">
      <dataBar>
        <cfvo type="min"/>
        <cfvo type="max"/>
        <color rgb="FF008AEF"/>
      </dataBar>
      <extLst>
        <ext xmlns:x14="http://schemas.microsoft.com/office/spreadsheetml/2009/9/main" uri="{B025F937-C7B1-47D3-B67F-A62EFF666E3E}">
          <x14:id>{261B01DF-CD2A-4AD5-AA62-3F6E981B041C}</x14:id>
        </ext>
      </extLst>
    </cfRule>
  </conditionalFormatting>
  <conditionalFormatting sqref="OR42:OR57">
    <cfRule type="dataBar" priority="340">
      <dataBar>
        <cfvo type="min"/>
        <cfvo type="max"/>
        <color rgb="FFFFB628"/>
      </dataBar>
      <extLst>
        <ext xmlns:x14="http://schemas.microsoft.com/office/spreadsheetml/2009/9/main" uri="{B025F937-C7B1-47D3-B67F-A62EFF666E3E}">
          <x14:id>{F3760347-C455-4F18-9CC5-E40C1F7B0FFE}</x14:id>
        </ext>
      </extLst>
    </cfRule>
  </conditionalFormatting>
  <conditionalFormatting sqref="OS6:OS12 OS14:OS57">
    <cfRule type="dataBar" priority="343">
      <dataBar>
        <cfvo type="min"/>
        <cfvo type="max"/>
        <color rgb="FF008AEF"/>
      </dataBar>
      <extLst>
        <ext xmlns:x14="http://schemas.microsoft.com/office/spreadsheetml/2009/9/main" uri="{B025F937-C7B1-47D3-B67F-A62EFF666E3E}">
          <x14:id>{713C0A54-7637-454E-B08E-61AD783114D9}</x14:id>
        </ext>
      </extLst>
    </cfRule>
  </conditionalFormatting>
  <conditionalFormatting sqref="OS42:OS57">
    <cfRule type="dataBar" priority="344">
      <dataBar>
        <cfvo type="min"/>
        <cfvo type="max"/>
        <color rgb="FF63C384"/>
      </dataBar>
      <extLst>
        <ext xmlns:x14="http://schemas.microsoft.com/office/spreadsheetml/2009/9/main" uri="{B025F937-C7B1-47D3-B67F-A62EFF666E3E}">
          <x14:id>{7F1F180C-6D4D-49A9-8177-AB931CBF9261}</x14:id>
        </ext>
      </extLst>
    </cfRule>
  </conditionalFormatting>
  <conditionalFormatting sqref="OT6:OT12 OT14:OT57">
    <cfRule type="dataBar" priority="341">
      <dataBar>
        <cfvo type="min"/>
        <cfvo type="max"/>
        <color rgb="FF008AEF"/>
      </dataBar>
      <extLst>
        <ext xmlns:x14="http://schemas.microsoft.com/office/spreadsheetml/2009/9/main" uri="{B025F937-C7B1-47D3-B67F-A62EFF666E3E}">
          <x14:id>{49AA2089-800B-45DD-A436-BFB00CAC5C13}</x14:id>
        </ext>
      </extLst>
    </cfRule>
  </conditionalFormatting>
  <conditionalFormatting sqref="OT42:OT57">
    <cfRule type="dataBar" priority="342">
      <dataBar>
        <cfvo type="min"/>
        <cfvo type="max"/>
        <color rgb="FFFFB628"/>
      </dataBar>
      <extLst>
        <ext xmlns:x14="http://schemas.microsoft.com/office/spreadsheetml/2009/9/main" uri="{B025F937-C7B1-47D3-B67F-A62EFF666E3E}">
          <x14:id>{92D2BC8F-9670-4B6D-B5C7-CCEDA8182C8C}</x14:id>
        </ext>
      </extLst>
    </cfRule>
  </conditionalFormatting>
  <conditionalFormatting sqref="OU27:OX36">
    <cfRule type="dataBar" priority="338">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OY27:OY36">
    <cfRule type="dataBar" priority="1237">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F15:QF520">
    <cfRule type="cellIs" dxfId="5" priority="305" operator="greaterThan">
      <formula>$QF$14</formula>
    </cfRule>
  </conditionalFormatting>
  <conditionalFormatting sqref="QO1:XFD1 LE1:LM1 LO1:MD1 MI1:MM1">
    <cfRule type="colorScale" priority="1814">
      <colorScale>
        <cfvo type="min"/>
        <cfvo type="max"/>
        <color rgb="FFFCFCFF"/>
        <color theme="0"/>
      </colorScale>
    </cfRule>
  </conditionalFormatting>
  <hyperlinks>
    <hyperlink ref="OJ2" location="IN!PU1" display="IN!PU1" xr:uid="{491B6C52-EFEF-4009-9209-3021B0521C07}"/>
    <hyperlink ref="OJ3" location="IN!PU1" display="IN!PU1" xr:uid="{FF9F0F1E-7467-4E39-8AC4-1885ACC64A55}"/>
    <hyperlink ref="OJ4" location="IN!PU1" display="IN!PU1" xr:uid="{8D792623-79A0-47DB-A0F1-60E6CDD79756}"/>
    <hyperlink ref="OJ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OD27:OD36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OE3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OE6:OE12 OE14:OE57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OH6:OH12 OH14:OH57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OO28:OQ54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OP7:OP12 OP14:OP26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OR6:OR12 OR14:OR57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OR42:OR57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OS6:OS12 OS14:OS57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OS42:OS57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OT6:OT12 OT14:OT57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OT42:OT57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OU27:OX36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OY27:OY36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topLeftCell="A3" workbookViewId="0">
      <pane ySplit="11010" topLeftCell="A326"/>
      <selection activeCell="AE4" sqref="AE4:AE29"/>
      <selection pane="bottomLeft" activeCell="C329" sqref="C329:C335"/>
    </sheetView>
  </sheetViews>
  <sheetFormatPr defaultRowHeight="12" customHeight="1" x14ac:dyDescent="0.25"/>
  <cols>
    <col min="1" max="1" width="3.140625" style="225" customWidth="1"/>
    <col min="2" max="2" width="4.28515625" style="57" customWidth="1"/>
    <col min="3" max="3" width="22.42578125" bestFit="1" customWidth="1"/>
    <col min="4" max="4" width="12" style="57" customWidth="1"/>
    <col min="5" max="5" width="3.140625" style="225" customWidth="1"/>
    <col min="6" max="6" width="8.5703125" style="57" customWidth="1"/>
    <col min="7" max="7" width="22.42578125" bestFit="1" customWidth="1"/>
    <col min="8" max="8" width="12" style="57" customWidth="1"/>
    <col min="10" max="10" width="5.7109375" style="184"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7" customWidth="1"/>
    <col min="26" max="26" width="5" style="191" customWidth="1"/>
    <col min="27" max="27" width="20.85546875" style="1" customWidth="1"/>
    <col min="28" max="28" width="6.5703125" style="1" customWidth="1"/>
    <col min="29" max="29" width="1.28515625" style="184" customWidth="1"/>
    <col min="30" max="30" width="3.140625" style="184" hidden="1" customWidth="1"/>
    <col min="31" max="31" width="31.28515625" style="57" bestFit="1" customWidth="1"/>
    <col min="32" max="32" width="12.85546875" style="184" customWidth="1"/>
    <col min="33" max="37" width="12.85546875" style="184" hidden="1" customWidth="1"/>
    <col min="38" max="48" width="12.85546875" style="184" customWidth="1"/>
  </cols>
  <sheetData>
    <row r="1" spans="1:48" ht="25.5" customHeight="1" x14ac:dyDescent="0.25">
      <c r="A1" s="185"/>
      <c r="B1" s="199">
        <f>MAX(B4:B410)</f>
        <v>365</v>
      </c>
      <c r="C1" s="212"/>
      <c r="D1" s="200"/>
      <c r="E1" s="346"/>
      <c r="F1" s="345">
        <f>COUNT(Table4[B])</f>
        <v>343</v>
      </c>
      <c r="G1" s="345"/>
      <c r="H1" s="374">
        <f>F1-B1</f>
        <v>-22</v>
      </c>
      <c r="I1" s="212"/>
      <c r="J1" s="46"/>
      <c r="K1" s="46"/>
      <c r="L1" s="46"/>
      <c r="M1" s="192"/>
      <c r="N1" s="189"/>
      <c r="O1" s="189"/>
      <c r="P1" s="189"/>
      <c r="Q1" s="189"/>
      <c r="R1" s="189"/>
      <c r="S1" s="189"/>
      <c r="T1" s="189"/>
      <c r="U1" s="189"/>
      <c r="V1" s="189"/>
      <c r="W1" s="192"/>
      <c r="X1" s="192"/>
      <c r="Y1" s="374">
        <f>MAX(Y4:Y200)</f>
        <v>12</v>
      </c>
      <c r="Z1" s="233"/>
      <c r="AA1" s="422" t="s">
        <v>1209</v>
      </c>
      <c r="AB1" s="185"/>
      <c r="AC1" s="193"/>
      <c r="AD1" s="197"/>
      <c r="AE1" s="193"/>
      <c r="AF1" s="46"/>
      <c r="AG1" s="46"/>
      <c r="AH1" s="46"/>
      <c r="AI1" s="46"/>
      <c r="AJ1" s="46"/>
      <c r="AK1" s="46"/>
      <c r="AL1" s="46"/>
      <c r="AM1" s="46"/>
      <c r="AN1" s="46"/>
      <c r="AO1" s="46"/>
      <c r="AP1" s="46"/>
      <c r="AQ1" s="46"/>
      <c r="AR1" s="46"/>
      <c r="AS1" s="46"/>
      <c r="AT1" s="46"/>
      <c r="AU1" s="46"/>
      <c r="AV1" s="46"/>
    </row>
    <row r="2" spans="1:48" ht="25.5" customHeight="1" x14ac:dyDescent="0.25">
      <c r="A2" s="192"/>
      <c r="B2" s="436" t="s">
        <v>1259</v>
      </c>
      <c r="C2" s="214"/>
      <c r="D2" s="375" t="s">
        <v>922</v>
      </c>
      <c r="E2" s="192"/>
      <c r="F2" s="214" t="s">
        <v>375</v>
      </c>
      <c r="G2" s="202" t="str">
        <f>IF(I2&lt;&gt;0,MATCH(I2,Table4[[#All],[C]],0),"Try [re]order A-Z")</f>
        <v>Try [re]order A-Z</v>
      </c>
      <c r="H2" s="437" t="str">
        <f>IF(I2=0,"ok","err")</f>
        <v>ok</v>
      </c>
      <c r="I2" s="199">
        <f>MAX(Table4[___])</f>
        <v>0</v>
      </c>
      <c r="J2" s="46"/>
      <c r="K2" s="200"/>
      <c r="L2" s="347" t="s">
        <v>291</v>
      </c>
      <c r="M2" s="201"/>
      <c r="N2" s="189"/>
      <c r="O2" s="189"/>
      <c r="P2" s="189"/>
      <c r="Q2" s="189"/>
      <c r="R2" s="189"/>
      <c r="S2" s="189"/>
      <c r="T2" s="189"/>
      <c r="U2" s="189"/>
      <c r="V2" s="189"/>
      <c r="W2" s="201"/>
      <c r="X2" s="201"/>
      <c r="Y2" s="374"/>
      <c r="Z2" s="233"/>
      <c r="AA2" s="234"/>
      <c r="AB2" s="192"/>
      <c r="AC2" s="193"/>
      <c r="AD2" s="197"/>
      <c r="AE2" s="196"/>
      <c r="AF2" s="46"/>
      <c r="AG2" s="46"/>
      <c r="AH2" s="46"/>
      <c r="AI2" s="46"/>
      <c r="AJ2" s="46"/>
      <c r="AK2" s="46"/>
      <c r="AL2" s="46"/>
      <c r="AM2" s="46"/>
      <c r="AN2" s="46"/>
      <c r="AO2" s="46"/>
      <c r="AP2" s="46"/>
      <c r="AQ2" s="46"/>
      <c r="AR2" s="46"/>
      <c r="AS2" s="46"/>
      <c r="AT2" s="46"/>
      <c r="AU2" s="46"/>
      <c r="AV2" s="46"/>
    </row>
    <row r="3" spans="1:48" ht="16.5" customHeight="1" x14ac:dyDescent="0.25">
      <c r="A3" s="226"/>
      <c r="B3" s="199"/>
      <c r="C3" s="199"/>
      <c r="D3" s="200"/>
      <c r="E3" s="226"/>
      <c r="F3" s="320" t="s">
        <v>126</v>
      </c>
      <c r="G3" s="320" t="s">
        <v>657</v>
      </c>
      <c r="H3" s="320" t="s">
        <v>658</v>
      </c>
      <c r="I3" s="320" t="s">
        <v>778</v>
      </c>
      <c r="J3" s="46"/>
      <c r="K3" s="228" t="s">
        <v>439</v>
      </c>
      <c r="L3" s="212" t="s">
        <v>921</v>
      </c>
      <c r="M3" s="199"/>
      <c r="N3" s="189"/>
      <c r="O3" s="189"/>
      <c r="P3" s="189"/>
      <c r="Q3" s="189"/>
      <c r="R3" s="189"/>
      <c r="S3" s="189"/>
      <c r="T3" s="189"/>
      <c r="U3" s="189"/>
      <c r="V3" s="189"/>
      <c r="W3" s="199"/>
      <c r="X3" s="199"/>
      <c r="Y3" s="190">
        <v>0</v>
      </c>
      <c r="Z3" s="402">
        <f>ROW()</f>
        <v>3</v>
      </c>
      <c r="AA3" s="235"/>
      <c r="AB3" s="192"/>
      <c r="AC3" s="193"/>
      <c r="AD3" s="197"/>
      <c r="AE3" s="196"/>
      <c r="AF3" s="46"/>
      <c r="AG3" s="46"/>
      <c r="AH3" s="46"/>
      <c r="AI3" s="46"/>
      <c r="AJ3" s="46"/>
      <c r="AK3" s="46"/>
      <c r="AL3" s="46"/>
      <c r="AM3" s="46"/>
      <c r="AN3" s="46"/>
      <c r="AO3" s="46"/>
      <c r="AP3" s="46"/>
      <c r="AQ3" s="46"/>
      <c r="AR3" s="46"/>
      <c r="AS3" s="46"/>
      <c r="AT3" s="46"/>
      <c r="AU3" s="46"/>
      <c r="AV3" s="46"/>
    </row>
    <row r="4" spans="1:48" ht="12" customHeight="1" x14ac:dyDescent="0.25">
      <c r="A4" s="227"/>
      <c r="B4" s="186">
        <f>____IN_____!B15</f>
        <v>1</v>
      </c>
      <c r="C4" s="187" t="str">
        <f>____IN_____!C15</f>
        <v>MST</v>
      </c>
      <c r="D4" s="186" t="str">
        <f>____IN_____!D15</f>
        <v>mst a</v>
      </c>
      <c r="E4" s="189"/>
      <c r="F4" s="194">
        <v>283</v>
      </c>
      <c r="G4" s="197" t="s">
        <v>790</v>
      </c>
      <c r="H4" s="194" t="s">
        <v>865</v>
      </c>
      <c r="I4" s="393" t="str">
        <f>IF(Table4[[#This Row],[C]]=G3,B4,"")</f>
        <v/>
      </c>
      <c r="J4" s="46"/>
      <c r="K4" s="224"/>
      <c r="L4" s="403" t="s">
        <v>67</v>
      </c>
      <c r="M4" s="404" t="s">
        <v>1330</v>
      </c>
      <c r="N4" s="189"/>
      <c r="O4" s="189"/>
      <c r="P4" s="189"/>
      <c r="Q4" s="189"/>
      <c r="R4" s="189"/>
      <c r="S4" s="189"/>
      <c r="T4" s="189"/>
      <c r="U4" s="189"/>
      <c r="V4" s="189"/>
      <c r="W4" s="232" t="str">
        <f>IF(L4="","",IF(K4="","",IF(ISNUMBER(MATCH(K4,Table4[D],0)),0,MAX(W$3:W3)+1)))</f>
        <v/>
      </c>
      <c r="X4" s="232"/>
      <c r="Y4" s="189">
        <f>IF(L4="","",IF(ISNUMBER(W4),0,IF(ISNUMBER(MATCH(L4,Table4[C],0)),0,MAX(Y$3:Y3)+1)))</f>
        <v>0</v>
      </c>
      <c r="Z4" s="71">
        <f t="shared" ref="Z4:Z35" si="0">IF(ROW()-$Z$3&lt;=$Y$1,ROW()-$Z$3,"")</f>
        <v>1</v>
      </c>
      <c r="AA4" s="227" t="str">
        <f t="shared" ref="AA4:AA35" si="1">IF(ISNUMBER(Z4),INDEX($L$4:$L$200,MATCH(Z4,$Y$4:$Y$200,0),1),"")</f>
        <v>delr0</v>
      </c>
      <c r="AB4" s="192"/>
      <c r="AC4" s="193"/>
      <c r="AD4" s="197" t="str">
        <f t="shared" ref="AD4:AD35" si="2">IF(ISNUMBER(Y4),";","")</f>
        <v>;</v>
      </c>
      <c r="AE4" s="193" t="str">
        <f t="shared" ref="AE4:AE35" si="3">IF(L4=0,"",_xlfn.CONCAT(L4," = ",M4," ;"))</f>
        <v>length_units = "meters" ;</v>
      </c>
      <c r="AF4" s="236" t="s">
        <v>1310</v>
      </c>
      <c r="AG4" s="236"/>
      <c r="AH4" s="236"/>
      <c r="AI4" s="236"/>
      <c r="AJ4" s="236"/>
      <c r="AK4" s="236"/>
      <c r="AL4" s="236"/>
      <c r="AM4" s="236"/>
      <c r="AN4" s="236"/>
      <c r="AO4" s="236"/>
      <c r="AP4" s="236"/>
      <c r="AQ4" s="236"/>
      <c r="AR4" s="236"/>
      <c r="AS4" s="236"/>
      <c r="AT4" s="236"/>
      <c r="AU4" s="236"/>
      <c r="AV4" s="236"/>
    </row>
    <row r="5" spans="1:48" ht="12" customHeight="1" x14ac:dyDescent="0.25">
      <c r="A5" s="227"/>
      <c r="B5" s="186">
        <f>____IN_____!B16</f>
        <v>2</v>
      </c>
      <c r="C5" s="187" t="str">
        <f>____IN_____!C16</f>
        <v>porosity</v>
      </c>
      <c r="D5" s="186" t="str">
        <f>____IN_____!D16</f>
        <v>mst θ</v>
      </c>
      <c r="E5" s="189"/>
      <c r="F5" s="194">
        <v>175</v>
      </c>
      <c r="G5" s="197" t="s">
        <v>368</v>
      </c>
      <c r="H5" s="194" t="s">
        <v>564</v>
      </c>
      <c r="I5" s="393" t="str">
        <f>IF(Table4[[#This Row],[C]]=G4,B5,"")</f>
        <v/>
      </c>
      <c r="J5" s="46"/>
      <c r="K5" s="224"/>
      <c r="L5" s="403" t="s">
        <v>68</v>
      </c>
      <c r="M5" s="404" t="s">
        <v>1334</v>
      </c>
      <c r="N5" s="189"/>
      <c r="O5" s="189"/>
      <c r="P5" s="189"/>
      <c r="Q5" s="189"/>
      <c r="R5" s="189"/>
      <c r="S5" s="189"/>
      <c r="T5" s="189"/>
      <c r="U5" s="189"/>
      <c r="V5" s="189"/>
      <c r="W5" s="232" t="str">
        <f>IF(L5="","",IF(K5="","",IF(ISNUMBER(MATCH(K5,Table4[D],0)),0,MAX(W$3:W4)+1)))</f>
        <v/>
      </c>
      <c r="X5" s="232"/>
      <c r="Y5" s="189">
        <f>IF(L5="","",IF(ISNUMBER(W5),0,IF(ISNUMBER(MATCH(L5,Table4[C],0)),0,MAX(Y$3:Y4)+1)))</f>
        <v>0</v>
      </c>
      <c r="Z5" s="71">
        <f t="shared" si="0"/>
        <v>2</v>
      </c>
      <c r="AA5" s="227" t="str">
        <f t="shared" si="1"/>
        <v>delrmax</v>
      </c>
      <c r="AB5" s="192"/>
      <c r="AC5" s="195"/>
      <c r="AD5" s="197" t="str">
        <f t="shared" si="2"/>
        <v>;</v>
      </c>
      <c r="AE5" s="193" t="str">
        <f t="shared" si="3"/>
        <v>time_units = "seconds" ;</v>
      </c>
      <c r="AF5" s="236" t="s">
        <v>1311</v>
      </c>
      <c r="AG5" s="236"/>
      <c r="AH5" s="236"/>
      <c r="AI5" s="236"/>
      <c r="AJ5" s="236"/>
      <c r="AK5" s="236"/>
      <c r="AL5" s="236"/>
      <c r="AM5" s="236"/>
      <c r="AN5" s="236"/>
      <c r="AO5" s="236"/>
      <c r="AP5" s="236"/>
      <c r="AQ5" s="236"/>
      <c r="AR5" s="236"/>
      <c r="AS5" s="236"/>
      <c r="AT5" s="236"/>
      <c r="AU5" s="236"/>
      <c r="AV5" s="236"/>
    </row>
    <row r="6" spans="1:48" ht="12" customHeight="1" x14ac:dyDescent="0.25">
      <c r="A6" s="227"/>
      <c r="B6" s="186">
        <f>____IN_____!B17</f>
        <v>3</v>
      </c>
      <c r="C6" s="187" t="str">
        <f>____IN_____!C17</f>
        <v>dispersivity</v>
      </c>
      <c r="D6" s="186" t="str">
        <f>____IN_____!D17</f>
        <v>mst α</v>
      </c>
      <c r="E6" s="189"/>
      <c r="F6" s="194">
        <v>229</v>
      </c>
      <c r="G6" s="197" t="s">
        <v>595</v>
      </c>
      <c r="H6" s="194" t="s">
        <v>537</v>
      </c>
      <c r="I6" s="344" t="str">
        <f>IF(Table4[[#This Row],[C]]=G5,B6,"")</f>
        <v/>
      </c>
      <c r="J6" s="46"/>
      <c r="K6" s="224"/>
      <c r="L6" s="403" t="s">
        <v>1</v>
      </c>
      <c r="M6" s="404">
        <v>2</v>
      </c>
      <c r="N6" s="189"/>
      <c r="O6" s="189"/>
      <c r="P6" s="189"/>
      <c r="Q6" s="189"/>
      <c r="R6" s="189"/>
      <c r="S6" s="189"/>
      <c r="T6" s="189"/>
      <c r="U6" s="189"/>
      <c r="V6" s="189"/>
      <c r="W6" s="232" t="str">
        <f>IF(L6="","",IF(K6="","",IF(ISNUMBER(MATCH(K6,Table4[D],0)),0,MAX(W$3:W5)+1)))</f>
        <v/>
      </c>
      <c r="X6" s="232"/>
      <c r="Y6" s="189">
        <f>IF(L6="","",IF(ISNUMBER(W6),0,IF(ISNUMBER(MATCH(L6,Table4[C],0)),0,MAX(Y$3:Y5)+1)))</f>
        <v>0</v>
      </c>
      <c r="Z6" s="71">
        <f t="shared" si="0"/>
        <v>3</v>
      </c>
      <c r="AA6" s="227" t="str">
        <f t="shared" si="1"/>
        <v>botm_str</v>
      </c>
      <c r="AB6" s="192"/>
      <c r="AC6" s="195"/>
      <c r="AD6" s="197" t="str">
        <f t="shared" si="2"/>
        <v>;</v>
      </c>
      <c r="AE6" s="193" t="str">
        <f t="shared" si="3"/>
        <v>nper = 2 ;</v>
      </c>
      <c r="AF6" s="236" t="s">
        <v>1312</v>
      </c>
      <c r="AG6" s="236"/>
      <c r="AH6" s="236"/>
      <c r="AI6" s="236"/>
      <c r="AJ6" s="236"/>
      <c r="AK6" s="236"/>
      <c r="AL6" s="236"/>
      <c r="AM6" s="236"/>
      <c r="AN6" s="236"/>
      <c r="AO6" s="236"/>
      <c r="AP6" s="236"/>
      <c r="AQ6" s="236"/>
      <c r="AR6" s="236"/>
      <c r="AS6" s="236"/>
      <c r="AT6" s="236"/>
      <c r="AU6" s="236"/>
      <c r="AV6" s="236"/>
    </row>
    <row r="7" spans="1:48" ht="12" customHeight="1" x14ac:dyDescent="0.25">
      <c r="A7" s="227"/>
      <c r="B7" s="186">
        <f>____IN_____!B18</f>
        <v>4</v>
      </c>
      <c r="C7" s="187" t="str">
        <f>____IN_____!C18</f>
        <v>retardation</v>
      </c>
      <c r="D7" s="186" t="str">
        <f>____IN_____!D18</f>
        <v>mst R</v>
      </c>
      <c r="E7" s="189"/>
      <c r="F7" s="194">
        <v>81</v>
      </c>
      <c r="G7" s="197" t="s">
        <v>103</v>
      </c>
      <c r="H7" s="194" t="s">
        <v>541</v>
      </c>
      <c r="I7" s="344" t="str">
        <f>IF(Table4[[#This Row],[C]]=G6,B7,"")</f>
        <v/>
      </c>
      <c r="J7" s="46"/>
      <c r="K7" s="224"/>
      <c r="L7" s="403" t="s">
        <v>26</v>
      </c>
      <c r="M7" s="404">
        <v>3</v>
      </c>
      <c r="N7" s="189"/>
      <c r="O7" s="189"/>
      <c r="P7" s="189"/>
      <c r="Q7" s="189"/>
      <c r="R7" s="189"/>
      <c r="S7" s="189"/>
      <c r="T7" s="189"/>
      <c r="U7" s="189"/>
      <c r="V7" s="189"/>
      <c r="W7" s="232" t="str">
        <f>IF(L7="","",IF(K7="","",IF(ISNUMBER(MATCH(K7,Table4[D],0)),0,MAX(W$3:W6)+1)))</f>
        <v/>
      </c>
      <c r="X7" s="232"/>
      <c r="Y7" s="189">
        <f>IF(L7="","",IF(ISNUMBER(W7),0,IF(ISNUMBER(MATCH(L7,Table4[C],0)),0,MAX(Y$3:Y6)+1)))</f>
        <v>0</v>
      </c>
      <c r="Z7" s="71">
        <f t="shared" si="0"/>
        <v>4</v>
      </c>
      <c r="AA7" s="227" t="str">
        <f t="shared" si="1"/>
        <v>strt</v>
      </c>
      <c r="AB7" s="192"/>
      <c r="AC7" s="195"/>
      <c r="AD7" s="197" t="str">
        <f t="shared" si="2"/>
        <v>;</v>
      </c>
      <c r="AE7" s="193" t="str">
        <f t="shared" si="3"/>
        <v>nlay = 3 ;</v>
      </c>
      <c r="AF7" s="236" t="s">
        <v>1313</v>
      </c>
      <c r="AG7" s="236"/>
      <c r="AH7" s="236"/>
      <c r="AI7" s="236"/>
      <c r="AJ7" s="236"/>
      <c r="AK7" s="236"/>
      <c r="AL7" s="236"/>
      <c r="AM7" s="236"/>
      <c r="AN7" s="236"/>
      <c r="AO7" s="236"/>
      <c r="AP7" s="236"/>
      <c r="AQ7" s="236"/>
      <c r="AR7" s="236"/>
      <c r="AS7" s="236"/>
      <c r="AT7" s="236"/>
      <c r="AU7" s="236"/>
      <c r="AV7" s="236"/>
    </row>
    <row r="8" spans="1:48" ht="12" customHeight="1" x14ac:dyDescent="0.25">
      <c r="A8" s="227"/>
      <c r="B8" s="186">
        <f>____IN_____!B19</f>
        <v>5</v>
      </c>
      <c r="C8" s="187" t="str">
        <f>____IN_____!C19</f>
        <v>decay_rate</v>
      </c>
      <c r="D8" s="186" t="str">
        <f>____IN_____!D19</f>
        <v>mst d</v>
      </c>
      <c r="E8" s="189"/>
      <c r="F8" s="194">
        <v>128</v>
      </c>
      <c r="G8" s="197" t="s">
        <v>186</v>
      </c>
      <c r="H8" s="194" t="s">
        <v>230</v>
      </c>
      <c r="I8" s="344" t="str">
        <f>IF(Table4[[#This Row],[C]]=G7,B8,"")</f>
        <v/>
      </c>
      <c r="J8" s="46"/>
      <c r="K8" s="224"/>
      <c r="L8" s="403" t="s">
        <v>27</v>
      </c>
      <c r="M8" s="404">
        <v>35</v>
      </c>
      <c r="N8" s="189"/>
      <c r="O8" s="189"/>
      <c r="P8" s="189"/>
      <c r="Q8" s="189"/>
      <c r="R8" s="189"/>
      <c r="S8" s="189"/>
      <c r="T8" s="189"/>
      <c r="U8" s="189"/>
      <c r="V8" s="189"/>
      <c r="W8" s="232" t="str">
        <f>IF(L8="","",IF(K8="","",IF(ISNUMBER(MATCH(K8,Table4[D],0)),0,MAX(W$3:W7)+1)))</f>
        <v/>
      </c>
      <c r="X8" s="232"/>
      <c r="Y8" s="189">
        <f>IF(L8="","",IF(ISNUMBER(W8),0,IF(ISNUMBER(MATCH(L8,Table4[C],0)),0,MAX(Y$3:Y7)+1)))</f>
        <v>0</v>
      </c>
      <c r="Z8" s="71">
        <f t="shared" si="0"/>
        <v>5</v>
      </c>
      <c r="AA8" s="227" t="str">
        <f t="shared" si="1"/>
        <v>k11_str</v>
      </c>
      <c r="AB8" s="192"/>
      <c r="AC8" s="195"/>
      <c r="AD8" s="197" t="str">
        <f t="shared" si="2"/>
        <v>;</v>
      </c>
      <c r="AE8" s="193" t="str">
        <f t="shared" si="3"/>
        <v>ncol = 35 ;</v>
      </c>
      <c r="AF8" s="236" t="s">
        <v>1314</v>
      </c>
      <c r="AG8" s="236"/>
      <c r="AH8" s="236"/>
      <c r="AI8" s="236"/>
      <c r="AJ8" s="236"/>
      <c r="AK8" s="236"/>
      <c r="AL8" s="236"/>
      <c r="AM8" s="236"/>
      <c r="AN8" s="236"/>
      <c r="AO8" s="236"/>
      <c r="AP8" s="236"/>
      <c r="AQ8" s="236"/>
      <c r="AR8" s="236"/>
      <c r="AS8" s="236"/>
      <c r="AT8" s="236"/>
      <c r="AU8" s="236"/>
      <c r="AV8" s="236"/>
    </row>
    <row r="9" spans="1:48" ht="12" customHeight="1" x14ac:dyDescent="0.25">
      <c r="A9" s="227"/>
      <c r="B9" s="186">
        <f>____IN_____!B20</f>
        <v>6</v>
      </c>
      <c r="C9" s="187" t="str">
        <f>____IN_____!C20</f>
        <v>Wel</v>
      </c>
      <c r="D9" s="186" t="str">
        <f>____IN_____!D20</f>
        <v>wel</v>
      </c>
      <c r="E9" s="189"/>
      <c r="F9" s="194">
        <v>129</v>
      </c>
      <c r="G9" s="197" t="s">
        <v>187</v>
      </c>
      <c r="H9" s="194" t="s">
        <v>201</v>
      </c>
      <c r="I9" s="344" t="str">
        <f>IF(Table4[[#This Row],[C]]=G8,B9,"")</f>
        <v/>
      </c>
      <c r="J9" s="46"/>
      <c r="K9" s="224"/>
      <c r="L9" s="403" t="s">
        <v>28</v>
      </c>
      <c r="M9" s="404">
        <v>1</v>
      </c>
      <c r="N9" s="189"/>
      <c r="O9" s="189"/>
      <c r="P9" s="189"/>
      <c r="Q9" s="189"/>
      <c r="R9" s="189"/>
      <c r="S9" s="189"/>
      <c r="T9" s="189"/>
      <c r="U9" s="189"/>
      <c r="V9" s="189"/>
      <c r="W9" s="232" t="str">
        <f>IF(L9="","",IF(K9="","",IF(ISNUMBER(MATCH(K9,Table4[D],0)),0,MAX(W$3:W8)+1)))</f>
        <v/>
      </c>
      <c r="X9" s="232"/>
      <c r="Y9" s="189">
        <f>IF(L9="","",IF(ISNUMBER(W9),0,IF(ISNUMBER(MATCH(L9,Table4[C],0)),0,MAX(Y$3:Y8)+1)))</f>
        <v>0</v>
      </c>
      <c r="Z9" s="71">
        <f t="shared" si="0"/>
        <v>6</v>
      </c>
      <c r="AA9" s="227" t="str">
        <f t="shared" si="1"/>
        <v>sy_str</v>
      </c>
      <c r="AB9" s="192"/>
      <c r="AC9" s="195"/>
      <c r="AD9" s="197" t="str">
        <f t="shared" si="2"/>
        <v>;</v>
      </c>
      <c r="AE9" s="193" t="str">
        <f t="shared" si="3"/>
        <v>nrow = 1 ;</v>
      </c>
      <c r="AF9" s="236" t="s">
        <v>1315</v>
      </c>
      <c r="AG9" s="236"/>
      <c r="AH9" s="236"/>
      <c r="AI9" s="236"/>
      <c r="AJ9" s="236"/>
      <c r="AK9" s="236"/>
      <c r="AL9" s="236"/>
      <c r="AM9" s="236"/>
      <c r="AN9" s="236"/>
      <c r="AO9" s="236"/>
      <c r="AP9" s="236"/>
      <c r="AQ9" s="236"/>
      <c r="AR9" s="236"/>
      <c r="AS9" s="236"/>
      <c r="AT9" s="236"/>
      <c r="AU9" s="236"/>
      <c r="AV9" s="236"/>
    </row>
    <row r="10" spans="1:48" ht="12" customHeight="1" x14ac:dyDescent="0.25">
      <c r="A10" s="227"/>
      <c r="B10" s="186">
        <f>____IN_____!B21</f>
        <v>7</v>
      </c>
      <c r="C10" s="187" t="str">
        <f>____IN_____!C21</f>
        <v>wel_spd</v>
      </c>
      <c r="D10" s="186" t="str">
        <f>____IN_____!D21</f>
        <v>wel</v>
      </c>
      <c r="E10" s="189"/>
      <c r="F10" s="194">
        <v>51</v>
      </c>
      <c r="G10" s="197" t="s">
        <v>1169</v>
      </c>
      <c r="H10" s="194" t="s">
        <v>883</v>
      </c>
      <c r="I10" s="344" t="str">
        <f>IF(Table4[[#This Row],[C]]=G9,B10,"")</f>
        <v/>
      </c>
      <c r="J10" s="46"/>
      <c r="K10" s="224"/>
      <c r="L10" s="403" t="s">
        <v>1335</v>
      </c>
      <c r="M10" s="405">
        <v>0.5</v>
      </c>
      <c r="N10" s="189"/>
      <c r="O10" s="189"/>
      <c r="P10" s="189"/>
      <c r="Q10" s="189"/>
      <c r="R10" s="189"/>
      <c r="S10" s="189"/>
      <c r="T10" s="189"/>
      <c r="U10" s="189"/>
      <c r="V10" s="189"/>
      <c r="W10" s="232" t="str">
        <f>IF(L10="","",IF(K10="","",IF(ISNUMBER(MATCH(K10,Table4[D],0)),0,MAX(W$3:W9)+1)))</f>
        <v/>
      </c>
      <c r="X10" s="232"/>
      <c r="Y10" s="189">
        <f>IF(L10="","",IF(ISNUMBER(W10),0,IF(ISNUMBER(MATCH(L10,Table4[C],0)),0,MAX(Y$3:Y9)+1)))</f>
        <v>1</v>
      </c>
      <c r="Z10" s="71">
        <f t="shared" si="0"/>
        <v>7</v>
      </c>
      <c r="AA10" s="227" t="str">
        <f t="shared" si="1"/>
        <v>sgm</v>
      </c>
      <c r="AB10" s="192"/>
      <c r="AC10" s="195"/>
      <c r="AD10" s="197" t="str">
        <f t="shared" si="2"/>
        <v>;</v>
      </c>
      <c r="AE10" s="193" t="str">
        <f t="shared" si="3"/>
        <v>delr0 = 0.5 ;</v>
      </c>
      <c r="AF10" s="236" t="s">
        <v>1316</v>
      </c>
      <c r="AG10" s="236"/>
      <c r="AH10" s="236"/>
      <c r="AI10" s="236"/>
      <c r="AJ10" s="236"/>
      <c r="AK10" s="236"/>
      <c r="AL10" s="236"/>
      <c r="AM10" s="236"/>
      <c r="AN10" s="236"/>
      <c r="AO10" s="236"/>
      <c r="AP10" s="236"/>
      <c r="AQ10" s="236"/>
      <c r="AR10" s="236"/>
      <c r="AS10" s="236"/>
      <c r="AT10" s="236"/>
      <c r="AU10" s="236"/>
      <c r="AV10" s="236"/>
    </row>
    <row r="11" spans="1:48" ht="12" customHeight="1" x14ac:dyDescent="0.25">
      <c r="A11" s="227"/>
      <c r="B11" s="186">
        <f>____IN_____!B22</f>
        <v>8</v>
      </c>
      <c r="C11" s="187" t="str">
        <f>____IN_____!C22</f>
        <v>wel_ts</v>
      </c>
      <c r="D11" s="186" t="str">
        <f>____IN_____!D22</f>
        <v>wel</v>
      </c>
      <c r="E11" s="189"/>
      <c r="F11" s="194">
        <v>52</v>
      </c>
      <c r="G11" s="197" t="s">
        <v>1170</v>
      </c>
      <c r="H11" s="194" t="s">
        <v>883</v>
      </c>
      <c r="I11" s="344" t="str">
        <f>IF(Table4[[#This Row],[C]]=G10,B11,"")</f>
        <v/>
      </c>
      <c r="J11" s="46"/>
      <c r="K11" s="224"/>
      <c r="L11" s="403" t="s">
        <v>1336</v>
      </c>
      <c r="M11" s="405">
        <v>100</v>
      </c>
      <c r="N11" s="189"/>
      <c r="O11" s="189"/>
      <c r="P11" s="189"/>
      <c r="Q11" s="189"/>
      <c r="R11" s="189"/>
      <c r="S11" s="189"/>
      <c r="T11" s="189"/>
      <c r="U11" s="189"/>
      <c r="V11" s="189"/>
      <c r="W11" s="443" t="str">
        <f>IF(L11="","",IF(K11="","",IF(ISNUMBER(MATCH(K11,Table4[D],0)),0,MAX(W$3:W10)+1)))</f>
        <v/>
      </c>
      <c r="X11" s="443"/>
      <c r="Y11" s="189">
        <f>IF(L11="","",IF(ISNUMBER(W11),0,IF(ISNUMBER(MATCH(L11,Table4[C],0)),0,MAX(Y$3:Y10)+1)))</f>
        <v>2</v>
      </c>
      <c r="Z11" s="71">
        <f t="shared" si="0"/>
        <v>8</v>
      </c>
      <c r="AA11" s="227" t="str">
        <f t="shared" si="1"/>
        <v>sgs</v>
      </c>
      <c r="AB11" s="192"/>
      <c r="AC11" s="195"/>
      <c r="AD11" s="197" t="str">
        <f t="shared" si="2"/>
        <v>;</v>
      </c>
      <c r="AE11" s="193" t="str">
        <f t="shared" si="3"/>
        <v>delrmax = 100 ;</v>
      </c>
      <c r="AF11" s="236" t="s">
        <v>1317</v>
      </c>
      <c r="AG11" s="236"/>
      <c r="AH11" s="236"/>
      <c r="AI11" s="236"/>
      <c r="AJ11" s="236"/>
      <c r="AK11" s="236"/>
      <c r="AL11" s="236"/>
      <c r="AM11" s="236"/>
      <c r="AN11" s="236"/>
      <c r="AO11" s="236"/>
      <c r="AP11" s="236"/>
      <c r="AQ11" s="236"/>
      <c r="AR11" s="236"/>
      <c r="AS11" s="236"/>
      <c r="AT11" s="236"/>
      <c r="AU11" s="236"/>
      <c r="AV11" s="236"/>
    </row>
    <row r="12" spans="1:48" ht="12" customHeight="1" x14ac:dyDescent="0.25">
      <c r="A12" s="227"/>
      <c r="B12" s="186">
        <f>____IN_____!B23</f>
        <v>9</v>
      </c>
      <c r="C12" s="187" t="str">
        <f>____IN_____!C23</f>
        <v>wel_rate</v>
      </c>
      <c r="D12" s="186" t="str">
        <f>____IN_____!D23</f>
        <v>wel</v>
      </c>
      <c r="E12" s="189"/>
      <c r="F12" s="194">
        <v>53</v>
      </c>
      <c r="G12" s="197" t="s">
        <v>1171</v>
      </c>
      <c r="H12" s="194" t="s">
        <v>883</v>
      </c>
      <c r="I12" s="344" t="str">
        <f>IF(Table4[[#This Row],[C]]=G11,B12,"")</f>
        <v/>
      </c>
      <c r="J12" s="46"/>
      <c r="K12" s="224"/>
      <c r="L12" s="403" t="s">
        <v>5</v>
      </c>
      <c r="M12" s="405">
        <v>100.6</v>
      </c>
      <c r="N12" s="189"/>
      <c r="O12" s="189"/>
      <c r="P12" s="189"/>
      <c r="Q12" s="189"/>
      <c r="R12" s="189"/>
      <c r="S12" s="189"/>
      <c r="T12" s="189"/>
      <c r="U12" s="189"/>
      <c r="V12" s="189"/>
      <c r="W12" s="443" t="str">
        <f>IF(L12="","",IF(K12="","",IF(ISNUMBER(MATCH(K12,Table4[D],0)),0,MAX(W$3:W11)+1)))</f>
        <v/>
      </c>
      <c r="X12" s="443"/>
      <c r="Y12" s="189">
        <f>IF(L12="","",IF(ISNUMBER(W12),0,IF(ISNUMBER(MATCH(L12,Table4[C],0)),0,MAX(Y$3:Y11)+1)))</f>
        <v>0</v>
      </c>
      <c r="Z12" s="71">
        <f t="shared" si="0"/>
        <v>9</v>
      </c>
      <c r="AA12" s="227" t="str">
        <f t="shared" si="1"/>
        <v>cg_ske_str</v>
      </c>
      <c r="AB12" s="227"/>
      <c r="AC12" s="195"/>
      <c r="AD12" s="197" t="str">
        <f t="shared" si="2"/>
        <v>;</v>
      </c>
      <c r="AE12" s="193" t="str">
        <f t="shared" si="3"/>
        <v>delc = 100.6 ;</v>
      </c>
      <c r="AF12" s="236" t="s">
        <v>1318</v>
      </c>
      <c r="AG12" s="236"/>
      <c r="AH12" s="236"/>
      <c r="AI12" s="236"/>
      <c r="AJ12" s="236"/>
      <c r="AK12" s="236"/>
      <c r="AL12" s="236"/>
      <c r="AM12" s="236"/>
      <c r="AN12" s="236"/>
      <c r="AO12" s="236"/>
      <c r="AP12" s="236"/>
      <c r="AQ12" s="236"/>
      <c r="AR12" s="236"/>
      <c r="AS12" s="236"/>
      <c r="AT12" s="236"/>
      <c r="AU12" s="236"/>
      <c r="AV12" s="236"/>
    </row>
    <row r="13" spans="1:48" ht="12" customHeight="1" x14ac:dyDescent="0.25">
      <c r="A13" s="227"/>
      <c r="B13" s="186">
        <f>____IN_____!B24</f>
        <v>10</v>
      </c>
      <c r="C13" s="187" t="str">
        <f>____IN_____!C24</f>
        <v>qwell</v>
      </c>
      <c r="D13" s="186" t="str">
        <f>____IN_____!D24</f>
        <v>wel</v>
      </c>
      <c r="E13" s="189"/>
      <c r="F13" s="194">
        <v>142</v>
      </c>
      <c r="G13" s="197" t="s">
        <v>83</v>
      </c>
      <c r="H13" s="194" t="s">
        <v>285</v>
      </c>
      <c r="I13" s="344" t="str">
        <f>IF(Table4[[#This Row],[C]]=G12,B13,"")</f>
        <v/>
      </c>
      <c r="J13" s="46"/>
      <c r="K13" s="224"/>
      <c r="L13" s="403" t="s">
        <v>29</v>
      </c>
      <c r="M13" s="405">
        <v>0</v>
      </c>
      <c r="N13" s="189"/>
      <c r="O13" s="189"/>
      <c r="P13" s="189"/>
      <c r="Q13" s="189"/>
      <c r="R13" s="189"/>
      <c r="S13" s="189"/>
      <c r="T13" s="189"/>
      <c r="U13" s="189"/>
      <c r="V13" s="189"/>
      <c r="W13" s="443" t="str">
        <f>IF(L13="","",IF(K13="","",IF(ISNUMBER(MATCH(K13,Table4[D],0)),0,MAX(W$3:W12)+1)))</f>
        <v/>
      </c>
      <c r="X13" s="443"/>
      <c r="Y13" s="189">
        <f>IF(L13="","",IF(ISNUMBER(W13),0,IF(ISNUMBER(MATCH(L13,Table4[C],0)),0,MAX(Y$3:Y12)+1)))</f>
        <v>0</v>
      </c>
      <c r="Z13" s="71">
        <f t="shared" si="0"/>
        <v>10</v>
      </c>
      <c r="AA13" s="227" t="str">
        <f t="shared" si="1"/>
        <v>cg_theta_str</v>
      </c>
      <c r="AB13" s="227"/>
      <c r="AC13" s="195"/>
      <c r="AD13" s="197" t="str">
        <f t="shared" si="2"/>
        <v>;</v>
      </c>
      <c r="AE13" s="193" t="str">
        <f t="shared" si="3"/>
        <v>top = 0 ;</v>
      </c>
      <c r="AF13" s="236" t="s">
        <v>1319</v>
      </c>
      <c r="AG13" s="236"/>
      <c r="AH13" s="236"/>
      <c r="AI13" s="236"/>
      <c r="AJ13" s="236"/>
      <c r="AK13" s="236"/>
      <c r="AL13" s="236"/>
      <c r="AM13" s="236"/>
      <c r="AN13" s="236"/>
      <c r="AO13" s="236"/>
      <c r="AP13" s="236"/>
      <c r="AQ13" s="236"/>
      <c r="AR13" s="236"/>
      <c r="AS13" s="236"/>
      <c r="AT13" s="236"/>
      <c r="AU13" s="236"/>
      <c r="AV13" s="236"/>
    </row>
    <row r="14" spans="1:48" ht="12" customHeight="1" x14ac:dyDescent="0.25">
      <c r="A14" s="227"/>
      <c r="B14" s="186">
        <f>____IN_____!B25</f>
        <v>11</v>
      </c>
      <c r="C14" s="187" t="str">
        <f>____IN_____!C25</f>
        <v>cwell</v>
      </c>
      <c r="D14" s="186" t="str">
        <f>____IN_____!D25</f>
        <v>wel</v>
      </c>
      <c r="E14" s="189"/>
      <c r="F14" s="194">
        <v>143</v>
      </c>
      <c r="G14" s="197" t="s">
        <v>281</v>
      </c>
      <c r="H14" s="194" t="s">
        <v>335</v>
      </c>
      <c r="I14" s="344" t="str">
        <f>IF(Table4[[#This Row],[C]]=G13,B14,"")</f>
        <v/>
      </c>
      <c r="J14" s="46"/>
      <c r="K14" s="224"/>
      <c r="L14" s="403" t="s">
        <v>370</v>
      </c>
      <c r="M14" s="405" t="s">
        <v>1337</v>
      </c>
      <c r="N14" s="189"/>
      <c r="O14" s="189"/>
      <c r="P14" s="189"/>
      <c r="Q14" s="189"/>
      <c r="R14" s="189"/>
      <c r="S14" s="189"/>
      <c r="T14" s="189"/>
      <c r="U14" s="189"/>
      <c r="V14" s="189"/>
      <c r="W14" s="443" t="str">
        <f>IF(L14="","",IF(K14="","",IF(ISNUMBER(MATCH(K14,Table4[D],0)),0,MAX(W$3:W13)+1)))</f>
        <v/>
      </c>
      <c r="X14" s="443"/>
      <c r="Y14" s="189">
        <f>IF(L14="","",IF(ISNUMBER(W14),0,IF(ISNUMBER(MATCH(L14,Table4[C],0)),0,MAX(Y$3:Y13)+1)))</f>
        <v>3</v>
      </c>
      <c r="Z14" s="71">
        <f t="shared" si="0"/>
        <v>11</v>
      </c>
      <c r="AA14" s="227" t="str">
        <f t="shared" si="1"/>
        <v>locw201</v>
      </c>
      <c r="AB14" s="227"/>
      <c r="AC14" s="195"/>
      <c r="AD14" s="197" t="str">
        <f t="shared" si="2"/>
        <v>;</v>
      </c>
      <c r="AE14" s="193" t="str">
        <f t="shared" si="3"/>
        <v>botm_str = "-12.2,-21.3,-30.5" ;</v>
      </c>
      <c r="AF14" s="236" t="s">
        <v>1320</v>
      </c>
      <c r="AG14" s="236"/>
      <c r="AH14" s="236"/>
      <c r="AI14" s="236"/>
      <c r="AJ14" s="236"/>
      <c r="AK14" s="236"/>
      <c r="AL14" s="236"/>
      <c r="AM14" s="236"/>
      <c r="AN14" s="236"/>
      <c r="AO14" s="236"/>
      <c r="AP14" s="236"/>
      <c r="AQ14" s="236"/>
      <c r="AR14" s="236"/>
      <c r="AS14" s="236"/>
      <c r="AT14" s="236"/>
      <c r="AU14" s="236"/>
      <c r="AV14" s="236"/>
    </row>
    <row r="15" spans="1:48" ht="12" customHeight="1" x14ac:dyDescent="0.25">
      <c r="A15" s="227"/>
      <c r="B15" s="186">
        <f>____IN_____!B26</f>
        <v>12</v>
      </c>
      <c r="C15" s="187" t="str">
        <f>____IN_____!C26</f>
        <v>rhob</v>
      </c>
      <c r="D15" s="186" t="str">
        <f>____IN_____!D26</f>
        <v>Bulk_D.ρb</v>
      </c>
      <c r="E15" s="189"/>
      <c r="F15" s="194">
        <v>302</v>
      </c>
      <c r="G15" s="197" t="s">
        <v>828</v>
      </c>
      <c r="H15" s="194" t="s">
        <v>880</v>
      </c>
      <c r="I15" s="344" t="str">
        <f>IF(Table4[[#This Row],[C]]=G14,B15,"")</f>
        <v/>
      </c>
      <c r="J15" s="46"/>
      <c r="K15" s="224"/>
      <c r="L15" s="403" t="s">
        <v>53</v>
      </c>
      <c r="M15" s="405">
        <v>-10.7</v>
      </c>
      <c r="N15" s="189"/>
      <c r="O15" s="189"/>
      <c r="P15" s="189"/>
      <c r="Q15" s="189"/>
      <c r="R15" s="189"/>
      <c r="S15" s="189"/>
      <c r="T15" s="189"/>
      <c r="U15" s="189"/>
      <c r="V15" s="189"/>
      <c r="W15" s="443" t="str">
        <f>IF(L15="","",IF(K15="","",IF(ISNUMBER(MATCH(K15,Table4[D],0)),0,MAX(W$3:W14)+1)))</f>
        <v/>
      </c>
      <c r="X15" s="443"/>
      <c r="Y15" s="189">
        <f>IF(L15="","",IF(ISNUMBER(W15),0,IF(ISNUMBER(MATCH(L15,Table4[C],0)),0,MAX(Y$3:Y14)+1)))</f>
        <v>4</v>
      </c>
      <c r="Z15" s="71">
        <f t="shared" si="0"/>
        <v>12</v>
      </c>
      <c r="AA15" s="227" t="str">
        <f t="shared" si="1"/>
        <v>linaccel</v>
      </c>
      <c r="AB15" s="227"/>
      <c r="AC15" s="195"/>
      <c r="AD15" s="197" t="str">
        <f t="shared" si="2"/>
        <v>;</v>
      </c>
      <c r="AE15" s="193" t="str">
        <f t="shared" si="3"/>
        <v>strt = -10.7 ;</v>
      </c>
      <c r="AF15" s="236" t="s">
        <v>1321</v>
      </c>
      <c r="AG15" s="236"/>
      <c r="AH15" s="236"/>
      <c r="AI15" s="236"/>
      <c r="AJ15" s="236"/>
      <c r="AK15" s="236"/>
      <c r="AL15" s="236"/>
      <c r="AM15" s="236"/>
      <c r="AN15" s="236"/>
      <c r="AO15" s="236"/>
      <c r="AP15" s="236"/>
      <c r="AQ15" s="236"/>
      <c r="AR15" s="236"/>
      <c r="AS15" s="236"/>
      <c r="AT15" s="236"/>
      <c r="AU15" s="236"/>
      <c r="AV15" s="236"/>
    </row>
    <row r="16" spans="1:48" ht="12" customHeight="1" x14ac:dyDescent="0.25">
      <c r="A16" s="227"/>
      <c r="B16" s="186">
        <f>____IN_____!B27</f>
        <v>13</v>
      </c>
      <c r="C16" s="187" t="str">
        <f>____IN_____!C27</f>
        <v>freundlich</v>
      </c>
      <c r="D16" s="186" t="str">
        <f>____IN_____!D27</f>
        <v>KF</v>
      </c>
      <c r="E16" s="189"/>
      <c r="F16" s="194">
        <v>200</v>
      </c>
      <c r="G16" s="197" t="s">
        <v>462</v>
      </c>
      <c r="H16" s="194" t="s">
        <v>487</v>
      </c>
      <c r="I16" s="344" t="str">
        <f>IF(Table4[[#This Row],[C]]=G15,B16,"")</f>
        <v/>
      </c>
      <c r="J16" s="46"/>
      <c r="K16" s="224"/>
      <c r="L16" s="403" t="s">
        <v>371</v>
      </c>
      <c r="M16" s="405" t="s">
        <v>1338</v>
      </c>
      <c r="N16" s="189"/>
      <c r="O16" s="189"/>
      <c r="P16" s="189"/>
      <c r="Q16" s="189"/>
      <c r="R16" s="189"/>
      <c r="S16" s="189"/>
      <c r="T16" s="189"/>
      <c r="U16" s="189"/>
      <c r="V16" s="189"/>
      <c r="W16" s="443" t="str">
        <f>IF(L16="","",IF(K16="","",IF(ISNUMBER(MATCH(K16,Table4[D],0)),0,MAX(W$3:W15)+1)))</f>
        <v/>
      </c>
      <c r="X16" s="443"/>
      <c r="Y16" s="189">
        <f>IF(L16="","",IF(ISNUMBER(W16),0,IF(ISNUMBER(MATCH(L16,Table4[C],0)),0,MAX(Y$3:Y15)+1)))</f>
        <v>0</v>
      </c>
      <c r="Z16" s="71" t="str">
        <f t="shared" si="0"/>
        <v/>
      </c>
      <c r="AA16" s="227" t="str">
        <f t="shared" si="1"/>
        <v/>
      </c>
      <c r="AB16" s="227"/>
      <c r="AC16" s="195"/>
      <c r="AD16" s="197" t="str">
        <f t="shared" si="2"/>
        <v>;</v>
      </c>
      <c r="AE16" s="193" t="str">
        <f t="shared" si="3"/>
        <v>icelltype_str = "1,0,0" ;</v>
      </c>
      <c r="AF16" s="236" t="s">
        <v>1322</v>
      </c>
      <c r="AG16" s="236"/>
      <c r="AH16" s="236"/>
      <c r="AI16" s="236"/>
      <c r="AJ16" s="236"/>
      <c r="AK16" s="236"/>
      <c r="AL16" s="236"/>
      <c r="AM16" s="236"/>
      <c r="AN16" s="236"/>
      <c r="AO16" s="236"/>
      <c r="AP16" s="236"/>
      <c r="AQ16" s="236"/>
      <c r="AR16" s="236"/>
      <c r="AS16" s="236"/>
      <c r="AT16" s="236"/>
      <c r="AU16" s="236"/>
      <c r="AV16" s="236"/>
    </row>
    <row r="17" spans="1:48" ht="12" customHeight="1" x14ac:dyDescent="0.25">
      <c r="A17" s="227"/>
      <c r="B17" s="186">
        <f>____IN_____!B28</f>
        <v>14</v>
      </c>
      <c r="C17" s="187" t="str">
        <f>____IN_____!C28</f>
        <v>f.expoent</v>
      </c>
      <c r="D17" s="186" t="str">
        <f>____IN_____!D28</f>
        <v>a</v>
      </c>
      <c r="E17" s="189"/>
      <c r="F17" s="194">
        <v>202</v>
      </c>
      <c r="G17" s="197" t="s">
        <v>464</v>
      </c>
      <c r="H17" s="194" t="s">
        <v>489</v>
      </c>
      <c r="I17" s="344" t="str">
        <f>IF(Table4[[#This Row],[C]]=G16,B17,"")</f>
        <v/>
      </c>
      <c r="J17" s="46"/>
      <c r="K17" s="224"/>
      <c r="L17" s="403" t="s">
        <v>372</v>
      </c>
      <c r="M17" s="405" t="s">
        <v>1339</v>
      </c>
      <c r="N17" s="189"/>
      <c r="O17" s="189"/>
      <c r="P17" s="189"/>
      <c r="Q17" s="189"/>
      <c r="R17" s="189"/>
      <c r="S17" s="189"/>
      <c r="T17" s="189"/>
      <c r="U17" s="189"/>
      <c r="V17" s="189"/>
      <c r="W17" s="443" t="str">
        <f>IF(L17="","",IF(K17="","",IF(ISNUMBER(MATCH(K17,Table4[D],0)),0,MAX(W$3:W16)+1)))</f>
        <v/>
      </c>
      <c r="X17" s="443"/>
      <c r="Y17" s="189">
        <f>IF(L17="","",IF(ISNUMBER(W17),0,IF(ISNUMBER(MATCH(L17,Table4[C],0)),0,MAX(Y$3:Y16)+1)))</f>
        <v>5</v>
      </c>
      <c r="Z17" s="71" t="str">
        <f t="shared" si="0"/>
        <v/>
      </c>
      <c r="AA17" s="227" t="str">
        <f t="shared" si="1"/>
        <v/>
      </c>
      <c r="AB17" s="227"/>
      <c r="AC17" s="195"/>
      <c r="AD17" s="197" t="str">
        <f t="shared" si="2"/>
        <v>;</v>
      </c>
      <c r="AE17" s="193" t="str">
        <f t="shared" si="3"/>
        <v>k11_str = "1.8e-5,3.5e-10,3.1e-5" ;</v>
      </c>
      <c r="AF17" s="236" t="s">
        <v>1323</v>
      </c>
      <c r="AG17" s="236"/>
      <c r="AH17" s="236"/>
      <c r="AI17" s="236"/>
      <c r="AJ17" s="236"/>
      <c r="AK17" s="236"/>
      <c r="AL17" s="236"/>
      <c r="AM17" s="236"/>
      <c r="AN17" s="236"/>
      <c r="AO17" s="236"/>
      <c r="AP17" s="236"/>
      <c r="AQ17" s="236"/>
      <c r="AR17" s="236"/>
      <c r="AS17" s="236"/>
      <c r="AT17" s="236"/>
      <c r="AU17" s="236"/>
      <c r="AV17" s="236"/>
    </row>
    <row r="18" spans="1:48" ht="12" customHeight="1" x14ac:dyDescent="0.25">
      <c r="A18" s="227"/>
      <c r="B18" s="186">
        <f>____IN_____!B29</f>
        <v>15</v>
      </c>
      <c r="C18" s="187" t="str">
        <f>____IN_____!C29</f>
        <v>β_1º_Masstrans.</v>
      </c>
      <c r="D18" s="186" t="str">
        <f>____IN_____!D29</f>
        <v>β</v>
      </c>
      <c r="E18" s="189"/>
      <c r="F18" s="194">
        <v>203</v>
      </c>
      <c r="G18" s="197" t="s">
        <v>465</v>
      </c>
      <c r="H18" s="194" t="s">
        <v>490</v>
      </c>
      <c r="I18" s="344" t="str">
        <f>IF(Table4[[#This Row],[C]]=G17,B18,"")</f>
        <v/>
      </c>
      <c r="J18" s="46"/>
      <c r="K18" s="224"/>
      <c r="L18" s="403" t="s">
        <v>1340</v>
      </c>
      <c r="M18" s="405" t="s">
        <v>1341</v>
      </c>
      <c r="N18" s="189"/>
      <c r="O18" s="189"/>
      <c r="P18" s="189"/>
      <c r="Q18" s="189"/>
      <c r="R18" s="189"/>
      <c r="S18" s="189"/>
      <c r="T18" s="189"/>
      <c r="U18" s="189"/>
      <c r="V18" s="189"/>
      <c r="W18" s="443" t="str">
        <f>IF(L18="","",IF(K18="","",IF(ISNUMBER(MATCH(K18,Table4[D],0)),0,MAX(W$3:W17)+1)))</f>
        <v/>
      </c>
      <c r="X18" s="443"/>
      <c r="Y18" s="189">
        <f>IF(L18="","",IF(ISNUMBER(W18),0,IF(ISNUMBER(MATCH(L18,Table4[C],0)),0,MAX(Y$3:Y17)+1)))</f>
        <v>6</v>
      </c>
      <c r="Z18" s="71" t="str">
        <f t="shared" si="0"/>
        <v/>
      </c>
      <c r="AA18" s="227" t="str">
        <f t="shared" si="1"/>
        <v/>
      </c>
      <c r="AB18" s="227"/>
      <c r="AC18" s="195"/>
      <c r="AD18" s="197" t="str">
        <f t="shared" si="2"/>
        <v>;</v>
      </c>
      <c r="AE18" s="193" t="str">
        <f t="shared" si="3"/>
        <v>sy_str = "0.1,0.05,0.25" ;</v>
      </c>
      <c r="AF18" s="236" t="s">
        <v>1324</v>
      </c>
      <c r="AG18" s="236"/>
      <c r="AH18" s="236"/>
      <c r="AI18" s="236"/>
      <c r="AJ18" s="236"/>
      <c r="AK18" s="236"/>
      <c r="AL18" s="236"/>
      <c r="AM18" s="236"/>
      <c r="AN18" s="236"/>
      <c r="AO18" s="236"/>
      <c r="AP18" s="236"/>
      <c r="AQ18" s="236"/>
      <c r="AR18" s="236"/>
      <c r="AS18" s="236"/>
      <c r="AT18" s="236"/>
      <c r="AU18" s="236"/>
      <c r="AV18" s="236"/>
    </row>
    <row r="19" spans="1:48" ht="12" customHeight="1" x14ac:dyDescent="0.25">
      <c r="A19" s="227"/>
      <c r="B19" s="186">
        <f>____IN_____!B30</f>
        <v>16</v>
      </c>
      <c r="C19" s="187" t="str">
        <f>____IN_____!C30</f>
        <v>langmuircte</v>
      </c>
      <c r="D19" s="186" t="str">
        <f>____IN_____!D30</f>
        <v>KL</v>
      </c>
      <c r="E19" s="189"/>
      <c r="F19" s="194">
        <v>201</v>
      </c>
      <c r="G19" s="197" t="s">
        <v>463</v>
      </c>
      <c r="H19" s="194" t="s">
        <v>488</v>
      </c>
      <c r="I19" s="344" t="str">
        <f>IF(Table4[[#This Row],[C]]=G18,B19,"")</f>
        <v/>
      </c>
      <c r="J19" s="46"/>
      <c r="K19" s="224"/>
      <c r="L19" s="403" t="s">
        <v>1342</v>
      </c>
      <c r="M19" s="405">
        <v>1.7</v>
      </c>
      <c r="N19" s="189"/>
      <c r="O19" s="189"/>
      <c r="P19" s="189"/>
      <c r="Q19" s="189"/>
      <c r="R19" s="189"/>
      <c r="S19" s="189"/>
      <c r="T19" s="189"/>
      <c r="U19" s="189"/>
      <c r="V19" s="189"/>
      <c r="W19" s="443" t="str">
        <f>IF(L19="","",IF(K19="","",IF(ISNUMBER(MATCH(K19,Table4[D],0)),0,MAX(W$3:W18)+1)))</f>
        <v/>
      </c>
      <c r="X19" s="443"/>
      <c r="Y19" s="189">
        <f>IF(L19="","",IF(ISNUMBER(W19),0,IF(ISNUMBER(MATCH(L19,Table4[C],0)),0,MAX(Y$3:Y18)+1)))</f>
        <v>7</v>
      </c>
      <c r="Z19" s="71" t="str">
        <f t="shared" si="0"/>
        <v/>
      </c>
      <c r="AA19" s="227" t="str">
        <f t="shared" si="1"/>
        <v/>
      </c>
      <c r="AB19" s="227"/>
      <c r="AC19" s="195"/>
      <c r="AD19" s="197" t="str">
        <f t="shared" si="2"/>
        <v>;</v>
      </c>
      <c r="AE19" s="193" t="str">
        <f t="shared" si="3"/>
        <v>sgm = 1.7 ;</v>
      </c>
      <c r="AF19" s="46" t="s">
        <v>1325</v>
      </c>
      <c r="AG19" s="46"/>
      <c r="AH19" s="46"/>
      <c r="AI19" s="46"/>
      <c r="AJ19" s="46"/>
      <c r="AK19" s="46"/>
      <c r="AL19" s="46"/>
      <c r="AM19" s="46"/>
      <c r="AN19" s="46"/>
      <c r="AO19" s="46"/>
      <c r="AP19" s="46"/>
      <c r="AQ19" s="46"/>
      <c r="AR19" s="46"/>
      <c r="AS19" s="46"/>
      <c r="AT19" s="46"/>
      <c r="AU19" s="46"/>
      <c r="AV19" s="46"/>
    </row>
    <row r="20" spans="1:48" ht="12" customHeight="1" x14ac:dyDescent="0.25">
      <c r="A20" s="227"/>
      <c r="B20" s="186">
        <f>____IN_____!B31</f>
        <v>17</v>
      </c>
      <c r="C20" s="187" t="str">
        <f>____IN_____!C31</f>
        <v>l.sorptioncap.</v>
      </c>
      <c r="D20" s="186" t="str">
        <f>____IN_____!D31</f>
        <v>S</v>
      </c>
      <c r="E20" s="189"/>
      <c r="F20" s="194">
        <v>27</v>
      </c>
      <c r="G20" s="197" t="s">
        <v>6</v>
      </c>
      <c r="H20" s="194" t="s">
        <v>851</v>
      </c>
      <c r="I20" s="393" t="str">
        <f>IF(Table4[[#This Row],[C]]=G19,B20,"")</f>
        <v/>
      </c>
      <c r="J20" s="46"/>
      <c r="K20" s="224"/>
      <c r="L20" s="403" t="s">
        <v>1343</v>
      </c>
      <c r="M20" s="405">
        <v>2</v>
      </c>
      <c r="N20" s="189"/>
      <c r="O20" s="189"/>
      <c r="P20" s="189"/>
      <c r="Q20" s="189"/>
      <c r="R20" s="189"/>
      <c r="S20" s="189"/>
      <c r="T20" s="189"/>
      <c r="U20" s="189"/>
      <c r="V20" s="189"/>
      <c r="W20" s="443" t="str">
        <f>IF(L20="","",IF(K20="","",IF(ISNUMBER(MATCH(K20,Table4[D],0)),0,MAX(W$3:W19)+1)))</f>
        <v/>
      </c>
      <c r="X20" s="443"/>
      <c r="Y20" s="189">
        <f>IF(L20="","",IF(ISNUMBER(W20),0,IF(ISNUMBER(MATCH(L20,Table4[C],0)),0,MAX(Y$3:Y19)+1)))</f>
        <v>8</v>
      </c>
      <c r="Z20" s="71" t="str">
        <f t="shared" si="0"/>
        <v/>
      </c>
      <c r="AA20" s="227" t="str">
        <f t="shared" si="1"/>
        <v/>
      </c>
      <c r="AB20" s="227"/>
      <c r="AC20" s="195"/>
      <c r="AD20" s="197" t="str">
        <f t="shared" si="2"/>
        <v>;</v>
      </c>
      <c r="AE20" s="193" t="str">
        <f t="shared" si="3"/>
        <v>sgs = 2 ;</v>
      </c>
      <c r="AF20" s="46" t="s">
        <v>1326</v>
      </c>
      <c r="AG20" s="46"/>
      <c r="AH20" s="46"/>
      <c r="AI20" s="46"/>
      <c r="AJ20" s="46"/>
      <c r="AK20" s="46"/>
      <c r="AL20" s="46"/>
      <c r="AM20" s="46"/>
      <c r="AN20" s="46"/>
      <c r="AO20" s="46"/>
      <c r="AP20" s="46"/>
      <c r="AQ20" s="46"/>
      <c r="AR20" s="46"/>
      <c r="AS20" s="46"/>
      <c r="AT20" s="46"/>
      <c r="AU20" s="46"/>
      <c r="AV20" s="46"/>
    </row>
    <row r="21" spans="1:48" ht="12" customHeight="1" x14ac:dyDescent="0.25">
      <c r="A21" s="227"/>
      <c r="B21" s="186">
        <f>____IN_____!B32</f>
        <v>18</v>
      </c>
      <c r="C21" s="187" t="str">
        <f>____IN_____!C32</f>
        <v>distribution_coefficient</v>
      </c>
      <c r="D21" s="186" t="str">
        <f>____IN_____!D32</f>
        <v>Kd</v>
      </c>
      <c r="E21" s="189"/>
      <c r="F21" s="194">
        <v>180</v>
      </c>
      <c r="G21" s="197" t="s">
        <v>397</v>
      </c>
      <c r="H21" s="194" t="s">
        <v>498</v>
      </c>
      <c r="I21" s="393" t="str">
        <f>IF(Table4[[#This Row],[C]]=G20,B21,"")</f>
        <v/>
      </c>
      <c r="J21" s="46"/>
      <c r="K21" s="224"/>
      <c r="L21" s="403" t="s">
        <v>1344</v>
      </c>
      <c r="M21" s="405" t="s">
        <v>1345</v>
      </c>
      <c r="N21" s="189"/>
      <c r="O21" s="189"/>
      <c r="P21" s="189"/>
      <c r="Q21" s="189"/>
      <c r="R21" s="189"/>
      <c r="S21" s="189"/>
      <c r="T21" s="189"/>
      <c r="U21" s="189"/>
      <c r="V21" s="189"/>
      <c r="W21" s="443" t="str">
        <f>IF(L21="","",IF(K21="","",IF(ISNUMBER(MATCH(K21,Table4[D],0)),0,MAX(W$3:W20)+1)))</f>
        <v/>
      </c>
      <c r="X21" s="443"/>
      <c r="Y21" s="189">
        <f>IF(L21="","",IF(ISNUMBER(W21),0,IF(ISNUMBER(MATCH(L21,Table4[C],0)),0,MAX(Y$3:Y20)+1)))</f>
        <v>9</v>
      </c>
      <c r="Z21" s="71" t="str">
        <f t="shared" si="0"/>
        <v/>
      </c>
      <c r="AA21" s="227" t="str">
        <f t="shared" si="1"/>
        <v/>
      </c>
      <c r="AB21" s="227"/>
      <c r="AC21" s="195"/>
      <c r="AD21" s="197" t="str">
        <f t="shared" si="2"/>
        <v>;</v>
      </c>
      <c r="AE21" s="193" t="str">
        <f t="shared" si="3"/>
        <v>cg_ske_str = "3.3e-5,6.6e-4,4.5e-7" ;</v>
      </c>
      <c r="AF21" s="46" t="s">
        <v>1327</v>
      </c>
      <c r="AG21" s="46"/>
      <c r="AH21" s="46"/>
      <c r="AI21" s="46"/>
      <c r="AJ21" s="46"/>
      <c r="AK21" s="46"/>
      <c r="AL21" s="46"/>
      <c r="AM21" s="46"/>
      <c r="AN21" s="46"/>
      <c r="AO21" s="46"/>
      <c r="AP21" s="46"/>
      <c r="AQ21" s="46"/>
      <c r="AR21" s="46"/>
      <c r="AS21" s="46"/>
      <c r="AT21" s="46"/>
      <c r="AU21" s="46"/>
      <c r="AV21" s="46"/>
    </row>
    <row r="22" spans="1:48" ht="12" customHeight="1" x14ac:dyDescent="0.25">
      <c r="A22" s="227"/>
      <c r="B22" s="186">
        <f>____IN_____!B33</f>
        <v>19</v>
      </c>
      <c r="C22" s="187" t="str">
        <f>____IN_____!C33</f>
        <v>nlay</v>
      </c>
      <c r="D22" s="186" t="str">
        <f>____IN_____!D33</f>
        <v>dis</v>
      </c>
      <c r="E22" s="189"/>
      <c r="F22" s="194">
        <v>221</v>
      </c>
      <c r="G22" s="197" t="s">
        <v>594</v>
      </c>
      <c r="H22" s="194" t="s">
        <v>529</v>
      </c>
      <c r="I22" s="344" t="str">
        <f>IF(Table4[[#This Row],[C]]=G21,B22,"")</f>
        <v/>
      </c>
      <c r="J22" s="46"/>
      <c r="K22" s="224"/>
      <c r="L22" s="403" t="s">
        <v>1346</v>
      </c>
      <c r="M22" s="405" t="s">
        <v>1347</v>
      </c>
      <c r="N22" s="189"/>
      <c r="O22" s="189"/>
      <c r="P22" s="189"/>
      <c r="Q22" s="189"/>
      <c r="R22" s="189"/>
      <c r="S22" s="189"/>
      <c r="T22" s="189"/>
      <c r="U22" s="189"/>
      <c r="V22" s="189"/>
      <c r="W22" s="443" t="str">
        <f>IF(L22="","",IF(K22="","",IF(ISNUMBER(MATCH(K22,Table4[D],0)),0,MAX(W$3:W21)+1)))</f>
        <v/>
      </c>
      <c r="X22" s="443"/>
      <c r="Y22" s="189">
        <f>IF(L22="","",IF(ISNUMBER(W22),0,IF(ISNUMBER(MATCH(L22,Table4[C],0)),0,MAX(Y$3:Y21)+1)))</f>
        <v>10</v>
      </c>
      <c r="Z22" s="71" t="str">
        <f t="shared" si="0"/>
        <v/>
      </c>
      <c r="AA22" s="227" t="str">
        <f t="shared" si="1"/>
        <v/>
      </c>
      <c r="AB22" s="227"/>
      <c r="AC22" s="195"/>
      <c r="AD22" s="197" t="str">
        <f t="shared" si="2"/>
        <v>;</v>
      </c>
      <c r="AE22" s="193" t="str">
        <f t="shared" si="3"/>
        <v>cg_theta_str = "0.25,0.50,0.30" ;</v>
      </c>
      <c r="AF22" s="46" t="s">
        <v>1328</v>
      </c>
      <c r="AG22" s="46"/>
      <c r="AH22" s="46"/>
      <c r="AI22" s="46"/>
      <c r="AJ22" s="46"/>
      <c r="AK22" s="46"/>
      <c r="AL22" s="46"/>
      <c r="AM22" s="46"/>
      <c r="AN22" s="46"/>
      <c r="AO22" s="46"/>
      <c r="AP22" s="46"/>
      <c r="AQ22" s="46"/>
      <c r="AR22" s="46"/>
      <c r="AS22" s="46"/>
      <c r="AT22" s="46"/>
      <c r="AU22" s="46"/>
      <c r="AV22" s="46"/>
    </row>
    <row r="23" spans="1:48" ht="12" customHeight="1" x14ac:dyDescent="0.25">
      <c r="A23" s="227"/>
      <c r="B23" s="186">
        <f>____IN_____!B34</f>
        <v>20</v>
      </c>
      <c r="C23" s="187" t="str">
        <f>____IN_____!C34</f>
        <v>ncol</v>
      </c>
      <c r="D23" s="186" t="str">
        <f>____IN_____!D34</f>
        <v>dis</v>
      </c>
      <c r="E23" s="189"/>
      <c r="F23" s="194">
        <v>176</v>
      </c>
      <c r="G23" s="197" t="s">
        <v>73</v>
      </c>
      <c r="H23" s="194" t="s">
        <v>565</v>
      </c>
      <c r="I23" s="393" t="str">
        <f>IF(Table4[[#This Row],[C]]=G22,B23,"")</f>
        <v/>
      </c>
      <c r="J23" s="46"/>
      <c r="K23" s="224"/>
      <c r="L23" s="403" t="s">
        <v>1348</v>
      </c>
      <c r="M23" s="405">
        <v>11</v>
      </c>
      <c r="N23" s="189"/>
      <c r="O23" s="189"/>
      <c r="P23" s="189"/>
      <c r="Q23" s="189"/>
      <c r="R23" s="189"/>
      <c r="S23" s="189"/>
      <c r="T23" s="189"/>
      <c r="U23" s="189"/>
      <c r="V23" s="189"/>
      <c r="W23" s="443" t="str">
        <f>IF(L23="","",IF(K23="","",IF(ISNUMBER(MATCH(K23,Table4[D],0)),0,MAX(W$3:W22)+1)))</f>
        <v/>
      </c>
      <c r="X23" s="443"/>
      <c r="Y23" s="189">
        <f>IF(L23="","",IF(ISNUMBER(W23),0,IF(ISNUMBER(MATCH(L23,Table4[C],0)),0,MAX(Y$3:Y22)+1)))</f>
        <v>11</v>
      </c>
      <c r="Z23" s="71" t="str">
        <f t="shared" si="0"/>
        <v/>
      </c>
      <c r="AA23" s="227" t="str">
        <f t="shared" si="1"/>
        <v/>
      </c>
      <c r="AB23" s="227"/>
      <c r="AC23" s="195"/>
      <c r="AD23" s="197" t="str">
        <f t="shared" si="2"/>
        <v>;</v>
      </c>
      <c r="AE23" s="193" t="str">
        <f t="shared" si="3"/>
        <v>locw201 = 11 ;</v>
      </c>
      <c r="AF23" s="46" t="s">
        <v>1329</v>
      </c>
      <c r="AG23" s="46"/>
      <c r="AH23" s="46"/>
      <c r="AI23" s="46"/>
      <c r="AJ23" s="46"/>
      <c r="AK23" s="46"/>
      <c r="AL23" s="46"/>
      <c r="AM23" s="46"/>
      <c r="AN23" s="46"/>
      <c r="AO23" s="46"/>
      <c r="AP23" s="46"/>
      <c r="AQ23" s="46"/>
      <c r="AR23" s="46"/>
      <c r="AS23" s="46"/>
      <c r="AT23" s="46"/>
      <c r="AU23" s="46"/>
      <c r="AV23" s="46"/>
    </row>
    <row r="24" spans="1:48" ht="12" customHeight="1" x14ac:dyDescent="0.25">
      <c r="A24" s="227"/>
      <c r="B24" s="186">
        <f>____IN_____!B35</f>
        <v>21</v>
      </c>
      <c r="C24" s="187" t="str">
        <f>____IN_____!C35</f>
        <v>nrow</v>
      </c>
      <c r="D24" s="186" t="str">
        <f>____IN_____!D35</f>
        <v>dis</v>
      </c>
      <c r="E24" s="189"/>
      <c r="F24" s="194">
        <v>158</v>
      </c>
      <c r="G24" s="197" t="s">
        <v>348</v>
      </c>
      <c r="H24" s="194" t="s">
        <v>581</v>
      </c>
      <c r="I24" s="344" t="str">
        <f>IF(Table4[[#This Row],[C]]=G23,B24,"")</f>
        <v/>
      </c>
      <c r="J24" s="46"/>
      <c r="K24" s="224"/>
      <c r="L24" s="403" t="s">
        <v>15</v>
      </c>
      <c r="M24" s="405">
        <v>500</v>
      </c>
      <c r="N24" s="189"/>
      <c r="O24" s="189"/>
      <c r="P24" s="189"/>
      <c r="Q24" s="189"/>
      <c r="R24" s="189"/>
      <c r="S24" s="189"/>
      <c r="T24" s="189"/>
      <c r="U24" s="189"/>
      <c r="V24" s="189"/>
      <c r="W24" s="443" t="str">
        <f>IF(L24="","",IF(K24="","",IF(ISNUMBER(MATCH(K24,Table4[D],0)),0,MAX(W$3:W23)+1)))</f>
        <v/>
      </c>
      <c r="X24" s="443"/>
      <c r="Y24" s="189">
        <f>IF(L24="","",IF(ISNUMBER(W24),0,IF(ISNUMBER(MATCH(L24,Table4[C],0)),0,MAX(Y$3:Y23)+1)))</f>
        <v>0</v>
      </c>
      <c r="Z24" s="71" t="str">
        <f t="shared" si="0"/>
        <v/>
      </c>
      <c r="AA24" s="227" t="str">
        <f t="shared" si="1"/>
        <v/>
      </c>
      <c r="AB24" s="227"/>
      <c r="AC24" s="195"/>
      <c r="AD24" s="197" t="str">
        <f t="shared" si="2"/>
        <v>;</v>
      </c>
      <c r="AE24" s="193" t="str">
        <f t="shared" si="3"/>
        <v>nouter = 500 ;</v>
      </c>
      <c r="AF24" s="46"/>
      <c r="AG24" s="46"/>
      <c r="AH24" s="46"/>
      <c r="AI24" s="46"/>
      <c r="AJ24" s="46"/>
      <c r="AK24" s="46"/>
      <c r="AL24" s="46"/>
      <c r="AM24" s="46"/>
      <c r="AN24" s="46"/>
      <c r="AO24" s="46"/>
      <c r="AP24" s="46"/>
      <c r="AQ24" s="46"/>
      <c r="AR24" s="46"/>
      <c r="AS24" s="46"/>
      <c r="AT24" s="46"/>
      <c r="AU24" s="46"/>
      <c r="AV24" s="46"/>
    </row>
    <row r="25" spans="1:48" ht="12" customHeight="1" x14ac:dyDescent="0.25">
      <c r="A25" s="227"/>
      <c r="B25" s="186">
        <f>____IN_____!B36</f>
        <v>22</v>
      </c>
      <c r="C25" s="187" t="str">
        <f>____IN_____!C36</f>
        <v>delr</v>
      </c>
      <c r="D25" s="186" t="str">
        <f>____IN_____!D36</f>
        <v>dis</v>
      </c>
      <c r="E25" s="189"/>
      <c r="F25" s="194">
        <v>213</v>
      </c>
      <c r="G25" s="197" t="s">
        <v>593</v>
      </c>
      <c r="H25" s="194" t="s">
        <v>521</v>
      </c>
      <c r="I25" s="344" t="str">
        <f>IF(Table4[[#This Row],[C]]=G24,B25,"")</f>
        <v/>
      </c>
      <c r="J25" s="46"/>
      <c r="K25" s="224"/>
      <c r="L25" s="403" t="s">
        <v>16</v>
      </c>
      <c r="M25" s="405">
        <v>300</v>
      </c>
      <c r="N25" s="189"/>
      <c r="O25" s="189"/>
      <c r="P25" s="189"/>
      <c r="Q25" s="189"/>
      <c r="R25" s="189"/>
      <c r="S25" s="189"/>
      <c r="T25" s="189"/>
      <c r="U25" s="189"/>
      <c r="V25" s="189"/>
      <c r="W25" s="443" t="str">
        <f>IF(L25="","",IF(K25="","",IF(ISNUMBER(MATCH(K25,Table4[D],0)),0,MAX(W$3:W24)+1)))</f>
        <v/>
      </c>
      <c r="X25" s="443"/>
      <c r="Y25" s="189">
        <f>IF(L25="","",IF(ISNUMBER(W25),0,IF(ISNUMBER(MATCH(L25,Table4[C],0)),0,MAX(Y$3:Y24)+1)))</f>
        <v>0</v>
      </c>
      <c r="Z25" s="71" t="str">
        <f t="shared" si="0"/>
        <v/>
      </c>
      <c r="AA25" s="227" t="str">
        <f t="shared" si="1"/>
        <v/>
      </c>
      <c r="AB25" s="227"/>
      <c r="AC25" s="195"/>
      <c r="AD25" s="197" t="str">
        <f t="shared" si="2"/>
        <v>;</v>
      </c>
      <c r="AE25" s="193" t="str">
        <f t="shared" si="3"/>
        <v>ninner = 300 ;</v>
      </c>
      <c r="AF25" s="46"/>
      <c r="AG25" s="46"/>
      <c r="AH25" s="46"/>
      <c r="AI25" s="46"/>
      <c r="AJ25" s="46"/>
      <c r="AK25" s="46"/>
      <c r="AL25" s="46"/>
      <c r="AM25" s="46"/>
      <c r="AN25" s="46"/>
      <c r="AO25" s="46"/>
      <c r="AP25" s="46"/>
      <c r="AQ25" s="46"/>
      <c r="AR25" s="46"/>
      <c r="AS25" s="46"/>
      <c r="AT25" s="46"/>
      <c r="AU25" s="46"/>
      <c r="AV25" s="46"/>
    </row>
    <row r="26" spans="1:48" ht="12" customHeight="1" x14ac:dyDescent="0.25">
      <c r="A26" s="227"/>
      <c r="B26" s="186">
        <f>____IN_____!B37</f>
        <v>23</v>
      </c>
      <c r="C26" s="187" t="str">
        <f>____IN_____!C37</f>
        <v>delc</v>
      </c>
      <c r="D26" s="186" t="str">
        <f>____IN_____!D37</f>
        <v>dis</v>
      </c>
      <c r="E26" s="189"/>
      <c r="F26" s="194">
        <v>238</v>
      </c>
      <c r="G26" s="197" t="s">
        <v>651</v>
      </c>
      <c r="H26" s="194" t="s">
        <v>853</v>
      </c>
      <c r="I26" s="344" t="str">
        <f>IF(Table4[[#This Row],[C]]=G25,B26,"")</f>
        <v/>
      </c>
      <c r="J26" s="46"/>
      <c r="K26" s="224"/>
      <c r="L26" s="403" t="s">
        <v>12</v>
      </c>
      <c r="M26" s="405">
        <v>1.0000000000000001E-9</v>
      </c>
      <c r="N26" s="189"/>
      <c r="O26" s="189"/>
      <c r="P26" s="189"/>
      <c r="Q26" s="189"/>
      <c r="R26" s="189"/>
      <c r="S26" s="189"/>
      <c r="T26" s="189"/>
      <c r="U26" s="189"/>
      <c r="V26" s="189"/>
      <c r="W26" s="443" t="str">
        <f>IF(L26="","",IF(K26="","",IF(ISNUMBER(MATCH(K26,Table4[D],0)),0,MAX(W$3:W25)+1)))</f>
        <v/>
      </c>
      <c r="X26" s="443"/>
      <c r="Y26" s="189">
        <f>IF(L26="","",IF(ISNUMBER(W26),0,IF(ISNUMBER(MATCH(L26,Table4[C],0)),0,MAX(Y$3:Y25)+1)))</f>
        <v>0</v>
      </c>
      <c r="Z26" s="71" t="str">
        <f t="shared" si="0"/>
        <v/>
      </c>
      <c r="AA26" s="227" t="str">
        <f t="shared" si="1"/>
        <v/>
      </c>
      <c r="AB26" s="227"/>
      <c r="AC26" s="195"/>
      <c r="AD26" s="197" t="str">
        <f t="shared" si="2"/>
        <v>;</v>
      </c>
      <c r="AE26" s="193" t="str">
        <f t="shared" si="3"/>
        <v>hclose = 0.000000001 ;</v>
      </c>
      <c r="AF26" s="46"/>
      <c r="AG26" s="46"/>
      <c r="AH26" s="46"/>
      <c r="AI26" s="46"/>
      <c r="AJ26" s="46"/>
      <c r="AK26" s="46"/>
      <c r="AL26" s="46"/>
      <c r="AM26" s="46"/>
      <c r="AN26" s="46"/>
      <c r="AO26" s="46"/>
      <c r="AP26" s="46"/>
      <c r="AQ26" s="46"/>
      <c r="AR26" s="46"/>
      <c r="AS26" s="46"/>
      <c r="AT26" s="46"/>
      <c r="AU26" s="46"/>
      <c r="AV26" s="46"/>
    </row>
    <row r="27" spans="1:48" ht="12" customHeight="1" x14ac:dyDescent="0.25">
      <c r="A27" s="227"/>
      <c r="B27" s="186">
        <f>____IN_____!B38</f>
        <v>24</v>
      </c>
      <c r="C27" s="187" t="str">
        <f>____IN_____!C38</f>
        <v>delv</v>
      </c>
      <c r="D27" s="186" t="str">
        <f>____IN_____!D38</f>
        <v>dis</v>
      </c>
      <c r="E27" s="189"/>
      <c r="F27" s="194">
        <v>265</v>
      </c>
      <c r="G27" s="197" t="s">
        <v>762</v>
      </c>
      <c r="H27" s="194" t="s">
        <v>864</v>
      </c>
      <c r="I27" s="393" t="str">
        <f>IF(Table4[[#This Row],[C]]=G26,B27,"")</f>
        <v/>
      </c>
      <c r="J27" s="46"/>
      <c r="K27" s="224"/>
      <c r="L27" s="403" t="s">
        <v>13</v>
      </c>
      <c r="M27" s="405">
        <v>9.9999999999999995E-7</v>
      </c>
      <c r="N27" s="189"/>
      <c r="O27" s="189"/>
      <c r="P27" s="189"/>
      <c r="Q27" s="189"/>
      <c r="R27" s="189"/>
      <c r="S27" s="189"/>
      <c r="T27" s="189"/>
      <c r="U27" s="189"/>
      <c r="V27" s="189"/>
      <c r="W27" s="443" t="str">
        <f>IF(L27="","",IF(K27="","",IF(ISNUMBER(MATCH(K27,Table4[D],0)),0,MAX(W$3:W26)+1)))</f>
        <v/>
      </c>
      <c r="X27" s="443"/>
      <c r="Y27" s="189">
        <f>IF(L27="","",IF(ISNUMBER(W27),0,IF(ISNUMBER(MATCH(L27,Table4[C],0)),0,MAX(Y$3:Y26)+1)))</f>
        <v>0</v>
      </c>
      <c r="Z27" s="71" t="str">
        <f t="shared" si="0"/>
        <v/>
      </c>
      <c r="AA27" s="227" t="str">
        <f t="shared" si="1"/>
        <v/>
      </c>
      <c r="AB27" s="227"/>
      <c r="AC27" s="195"/>
      <c r="AD27" s="197" t="str">
        <f t="shared" si="2"/>
        <v>;</v>
      </c>
      <c r="AE27" s="193" t="str">
        <f t="shared" si="3"/>
        <v>rclose = 0.000001 ;</v>
      </c>
      <c r="AF27" s="46"/>
      <c r="AG27" s="46"/>
      <c r="AH27" s="46"/>
      <c r="AI27" s="46"/>
      <c r="AJ27" s="46"/>
      <c r="AK27" s="46"/>
      <c r="AL27" s="46"/>
      <c r="AM27" s="46"/>
      <c r="AN27" s="46"/>
      <c r="AO27" s="46"/>
      <c r="AP27" s="46"/>
      <c r="AQ27" s="46"/>
      <c r="AR27" s="46"/>
      <c r="AS27" s="46"/>
      <c r="AT27" s="46"/>
      <c r="AU27" s="46"/>
      <c r="AV27" s="46"/>
    </row>
    <row r="28" spans="1:48" ht="12" customHeight="1" x14ac:dyDescent="0.25">
      <c r="A28" s="227"/>
      <c r="B28" s="186">
        <f>____IN_____!B39</f>
        <v>25</v>
      </c>
      <c r="C28" s="187" t="str">
        <f>____IN_____!C39</f>
        <v>botm</v>
      </c>
      <c r="D28" s="186" t="str">
        <f>____IN_____!D39</f>
        <v>dis</v>
      </c>
      <c r="E28" s="189"/>
      <c r="F28" s="194">
        <v>264</v>
      </c>
      <c r="G28" s="197" t="s">
        <v>763</v>
      </c>
      <c r="H28" s="194" t="s">
        <v>863</v>
      </c>
      <c r="I28" s="344" t="str">
        <f>IF(Table4[[#This Row],[C]]=G27,B28,"")</f>
        <v/>
      </c>
      <c r="J28" s="46"/>
      <c r="K28" s="224"/>
      <c r="L28" s="403" t="s">
        <v>1349</v>
      </c>
      <c r="M28" s="405" t="s">
        <v>1350</v>
      </c>
      <c r="N28" s="189"/>
      <c r="O28" s="189"/>
      <c r="P28" s="189"/>
      <c r="Q28" s="189"/>
      <c r="R28" s="189"/>
      <c r="S28" s="189"/>
      <c r="T28" s="189"/>
      <c r="U28" s="189"/>
      <c r="V28" s="189"/>
      <c r="W28" s="443" t="str">
        <f>IF(L28="","",IF(K28="","",IF(ISNUMBER(MATCH(K28,Table4[D],0)),0,MAX(W$3:W27)+1)))</f>
        <v/>
      </c>
      <c r="X28" s="443"/>
      <c r="Y28" s="189">
        <f>IF(L28="","",IF(ISNUMBER(W28),0,IF(ISNUMBER(MATCH(L28,Table4[C],0)),0,MAX(Y$3:Y27)+1)))</f>
        <v>12</v>
      </c>
      <c r="Z28" s="71" t="str">
        <f t="shared" si="0"/>
        <v/>
      </c>
      <c r="AA28" s="227" t="str">
        <f t="shared" si="1"/>
        <v/>
      </c>
      <c r="AB28" s="227"/>
      <c r="AC28" s="195"/>
      <c r="AD28" s="197" t="str">
        <f t="shared" si="2"/>
        <v>;</v>
      </c>
      <c r="AE28" s="193" t="str">
        <f t="shared" si="3"/>
        <v>linaccel = "bicgstab" ;</v>
      </c>
      <c r="AF28" s="46"/>
      <c r="AG28" s="46"/>
      <c r="AH28" s="46"/>
      <c r="AI28" s="46"/>
      <c r="AJ28" s="46"/>
      <c r="AK28" s="46"/>
      <c r="AL28" s="46"/>
      <c r="AM28" s="46"/>
      <c r="AN28" s="46"/>
      <c r="AO28" s="46"/>
      <c r="AP28" s="46"/>
      <c r="AQ28" s="46"/>
      <c r="AR28" s="46"/>
      <c r="AS28" s="46"/>
      <c r="AT28" s="46"/>
      <c r="AU28" s="46"/>
      <c r="AV28" s="46"/>
    </row>
    <row r="29" spans="1:48" ht="12" customHeight="1" x14ac:dyDescent="0.25">
      <c r="A29" s="227"/>
      <c r="B29" s="186">
        <f>____IN_____!B40</f>
        <v>26</v>
      </c>
      <c r="C29" s="187" t="str">
        <f>____IN_____!C40</f>
        <v>top</v>
      </c>
      <c r="D29" s="186" t="str">
        <f>____IN_____!D40</f>
        <v>dis</v>
      </c>
      <c r="E29" s="189"/>
      <c r="F29" s="194">
        <v>164</v>
      </c>
      <c r="G29" s="197" t="s">
        <v>358</v>
      </c>
      <c r="H29" s="194" t="s">
        <v>554</v>
      </c>
      <c r="I29" s="393" t="str">
        <f>IF(Table4[[#This Row],[C]]=G28,B29,"")</f>
        <v/>
      </c>
      <c r="J29" s="46"/>
      <c r="K29" s="224"/>
      <c r="L29" s="403" t="s">
        <v>14</v>
      </c>
      <c r="M29" s="405">
        <v>1</v>
      </c>
      <c r="N29" s="189"/>
      <c r="O29" s="189"/>
      <c r="P29" s="189"/>
      <c r="Q29" s="189"/>
      <c r="R29" s="189"/>
      <c r="S29" s="189"/>
      <c r="T29" s="189"/>
      <c r="U29" s="189"/>
      <c r="V29" s="189"/>
      <c r="W29" s="443" t="str">
        <f>IF(L29="","",IF(K29="","",IF(ISNUMBER(MATCH(K29,Table4[D],0)),0,MAX(W$3:W28)+1)))</f>
        <v/>
      </c>
      <c r="X29" s="443"/>
      <c r="Y29" s="189">
        <f>IF(L29="","",IF(ISNUMBER(W29),0,IF(ISNUMBER(MATCH(L29,Table4[C],0)),0,MAX(Y$3:Y28)+1)))</f>
        <v>0</v>
      </c>
      <c r="Z29" s="71" t="str">
        <f t="shared" si="0"/>
        <v/>
      </c>
      <c r="AA29" s="227" t="str">
        <f t="shared" si="1"/>
        <v/>
      </c>
      <c r="AB29" s="227"/>
      <c r="AC29" s="195"/>
      <c r="AD29" s="197" t="str">
        <f t="shared" si="2"/>
        <v>;</v>
      </c>
      <c r="AE29" s="193" t="str">
        <f t="shared" si="3"/>
        <v>relax = 1 ;</v>
      </c>
      <c r="AF29" s="46"/>
      <c r="AG29" s="46"/>
      <c r="AH29" s="46"/>
      <c r="AI29" s="46"/>
      <c r="AJ29" s="46"/>
      <c r="AK29" s="46"/>
      <c r="AL29" s="46"/>
      <c r="AM29" s="46"/>
      <c r="AN29" s="46"/>
      <c r="AO29" s="46"/>
      <c r="AP29" s="46"/>
      <c r="AQ29" s="46"/>
      <c r="AR29" s="46"/>
      <c r="AS29" s="46"/>
      <c r="AT29" s="46"/>
      <c r="AU29" s="46"/>
      <c r="AV29" s="46"/>
    </row>
    <row r="30" spans="1:48" ht="12" customHeight="1" x14ac:dyDescent="0.25">
      <c r="A30" s="227"/>
      <c r="B30" s="186">
        <f>____IN_____!B41</f>
        <v>27</v>
      </c>
      <c r="C30" s="187" t="str">
        <f>____IN_____!C41</f>
        <v>Lx</v>
      </c>
      <c r="D30" s="186" t="str">
        <f>____IN_____!D41</f>
        <v>dis2</v>
      </c>
      <c r="E30" s="189"/>
      <c r="F30" s="194">
        <v>343</v>
      </c>
      <c r="G30" s="197" t="s">
        <v>774</v>
      </c>
      <c r="H30" s="194" t="s">
        <v>1242</v>
      </c>
      <c r="I30" s="393" t="str">
        <f>IF(Table4[[#This Row],[C]]=G29,B30,"")</f>
        <v/>
      </c>
      <c r="J30" s="46"/>
      <c r="K30" s="224"/>
      <c r="L30" s="403"/>
      <c r="M30" s="405"/>
      <c r="N30" s="189"/>
      <c r="O30" s="189"/>
      <c r="P30" s="189"/>
      <c r="Q30" s="189"/>
      <c r="R30" s="189"/>
      <c r="S30" s="189"/>
      <c r="T30" s="189"/>
      <c r="U30" s="189"/>
      <c r="V30" s="189"/>
      <c r="W30" s="443" t="str">
        <f>IF(L30="","",IF(K30="","",IF(ISNUMBER(MATCH(K30,Table4[D],0)),0,MAX(W$3:W29)+1)))</f>
        <v/>
      </c>
      <c r="X30" s="443"/>
      <c r="Y30" s="189" t="str">
        <f>IF(L30="","",IF(ISNUMBER(W30),0,IF(ISNUMBER(MATCH(L30,Table4[C],0)),0,MAX(Y$3:Y29)+1)))</f>
        <v/>
      </c>
      <c r="Z30" s="71" t="str">
        <f t="shared" si="0"/>
        <v/>
      </c>
      <c r="AA30" s="227" t="str">
        <f t="shared" si="1"/>
        <v/>
      </c>
      <c r="AB30" s="227"/>
      <c r="AC30" s="195"/>
      <c r="AD30" s="197" t="str">
        <f t="shared" si="2"/>
        <v/>
      </c>
      <c r="AE30" s="193" t="str">
        <f t="shared" si="3"/>
        <v/>
      </c>
      <c r="AF30" s="46"/>
      <c r="AG30" s="46"/>
      <c r="AH30" s="46"/>
      <c r="AI30" s="46"/>
      <c r="AJ30" s="46"/>
      <c r="AK30" s="46"/>
      <c r="AL30" s="46"/>
      <c r="AM30" s="46"/>
      <c r="AN30" s="46"/>
      <c r="AO30" s="46"/>
      <c r="AP30" s="46"/>
      <c r="AQ30" s="46"/>
      <c r="AR30" s="46"/>
      <c r="AS30" s="46"/>
      <c r="AT30" s="46"/>
      <c r="AU30" s="46"/>
      <c r="AV30" s="46"/>
    </row>
    <row r="31" spans="1:48" ht="12" customHeight="1" x14ac:dyDescent="0.25">
      <c r="A31" s="227"/>
      <c r="B31" s="186">
        <f>____IN_____!B42</f>
        <v>28</v>
      </c>
      <c r="C31" s="187" t="str">
        <f>____IN_____!C42</f>
        <v>Ly</v>
      </c>
      <c r="D31" s="186" t="str">
        <f>____IN_____!D42</f>
        <v>dis2</v>
      </c>
      <c r="E31" s="189"/>
      <c r="F31" s="194">
        <v>132</v>
      </c>
      <c r="G31" s="197" t="s">
        <v>206</v>
      </c>
      <c r="H31" s="194" t="s">
        <v>586</v>
      </c>
      <c r="I31" s="344" t="str">
        <f>IF(Table4[[#This Row],[C]]=G30,B31,"")</f>
        <v/>
      </c>
      <c r="J31" s="46"/>
      <c r="K31" s="224"/>
      <c r="L31" s="403"/>
      <c r="M31" s="405"/>
      <c r="N31" s="189"/>
      <c r="O31" s="189"/>
      <c r="P31" s="189"/>
      <c r="Q31" s="189"/>
      <c r="R31" s="189"/>
      <c r="S31" s="189"/>
      <c r="T31" s="189"/>
      <c r="U31" s="189"/>
      <c r="V31" s="189"/>
      <c r="W31" s="443" t="str">
        <f>IF(L31="","",IF(K31="","",IF(ISNUMBER(MATCH(K31,Table4[D],0)),0,MAX(W$3:W30)+1)))</f>
        <v/>
      </c>
      <c r="X31" s="443"/>
      <c r="Y31" s="189" t="str">
        <f>IF(L31="","",IF(ISNUMBER(W31),0,IF(ISNUMBER(MATCH(L31,Table4[C],0)),0,MAX(Y$3:Y30)+1)))</f>
        <v/>
      </c>
      <c r="Z31" s="71" t="str">
        <f t="shared" si="0"/>
        <v/>
      </c>
      <c r="AA31" s="227" t="str">
        <f t="shared" si="1"/>
        <v/>
      </c>
      <c r="AB31" s="227"/>
      <c r="AC31" s="195"/>
      <c r="AD31" s="197" t="str">
        <f t="shared" si="2"/>
        <v/>
      </c>
      <c r="AE31" s="193" t="str">
        <f t="shared" si="3"/>
        <v/>
      </c>
      <c r="AF31" s="46"/>
      <c r="AG31" s="46"/>
      <c r="AH31" s="46"/>
      <c r="AI31" s="46"/>
      <c r="AJ31" s="46"/>
      <c r="AK31" s="46"/>
      <c r="AL31" s="46"/>
      <c r="AM31" s="46"/>
      <c r="AN31" s="46"/>
      <c r="AO31" s="46"/>
      <c r="AP31" s="46"/>
      <c r="AQ31" s="46"/>
      <c r="AR31" s="46"/>
      <c r="AS31" s="46"/>
      <c r="AT31" s="46"/>
      <c r="AU31" s="46"/>
      <c r="AV31" s="46"/>
    </row>
    <row r="32" spans="1:48" ht="12" customHeight="1" x14ac:dyDescent="0.25">
      <c r="A32" s="227"/>
      <c r="B32" s="186">
        <f>____IN_____!B43</f>
        <v>29</v>
      </c>
      <c r="C32" s="187" t="str">
        <f>____IN_____!C43</f>
        <v>nlay_r</v>
      </c>
      <c r="D32" s="186" t="str">
        <f>____IN_____!D43</f>
        <v>dis_3</v>
      </c>
      <c r="E32" s="189"/>
      <c r="F32" s="194">
        <v>11</v>
      </c>
      <c r="G32" s="197" t="s">
        <v>80</v>
      </c>
      <c r="H32" s="194" t="s">
        <v>848</v>
      </c>
      <c r="I32" s="344" t="str">
        <f>IF(Table4[[#This Row],[C]]=G31,B32,"")</f>
        <v/>
      </c>
      <c r="J32" s="46"/>
      <c r="K32" s="224"/>
      <c r="L32" s="403"/>
      <c r="M32" s="405"/>
      <c r="N32" s="189"/>
      <c r="O32" s="189"/>
      <c r="P32" s="189"/>
      <c r="Q32" s="189"/>
      <c r="R32" s="189"/>
      <c r="S32" s="189"/>
      <c r="T32" s="189"/>
      <c r="U32" s="189"/>
      <c r="V32" s="189"/>
      <c r="W32" s="443" t="str">
        <f>IF(L32="","",IF(K32="","",IF(ISNUMBER(MATCH(K32,Table4[D],0)),0,MAX(W$3:W31)+1)))</f>
        <v/>
      </c>
      <c r="X32" s="443"/>
      <c r="Y32" s="189" t="str">
        <f>IF(L32="","",IF(ISNUMBER(W32),0,IF(ISNUMBER(MATCH(L32,Table4[C],0)),0,MAX(Y$3:Y31)+1)))</f>
        <v/>
      </c>
      <c r="Z32" s="71" t="str">
        <f t="shared" si="0"/>
        <v/>
      </c>
      <c r="AA32" s="227" t="str">
        <f t="shared" si="1"/>
        <v/>
      </c>
      <c r="AB32" s="227"/>
      <c r="AC32" s="195"/>
      <c r="AD32" s="197" t="str">
        <f t="shared" si="2"/>
        <v/>
      </c>
      <c r="AE32" s="193" t="str">
        <f t="shared" si="3"/>
        <v/>
      </c>
      <c r="AF32" s="46"/>
      <c r="AG32" s="46"/>
      <c r="AH32" s="46"/>
      <c r="AI32" s="46"/>
      <c r="AJ32" s="46"/>
      <c r="AK32" s="46"/>
      <c r="AL32" s="46"/>
      <c r="AM32" s="46"/>
      <c r="AN32" s="46"/>
      <c r="AO32" s="46"/>
      <c r="AP32" s="46"/>
      <c r="AQ32" s="46"/>
      <c r="AR32" s="46"/>
      <c r="AS32" s="46"/>
      <c r="AT32" s="46"/>
      <c r="AU32" s="46"/>
      <c r="AV32" s="46"/>
    </row>
    <row r="33" spans="1:48" ht="12" customHeight="1" x14ac:dyDescent="0.25">
      <c r="A33" s="227"/>
      <c r="B33" s="186">
        <f>____IN_____!B44</f>
        <v>30</v>
      </c>
      <c r="C33" s="187" t="str">
        <f>____IN_____!C44</f>
        <v>nrow_r</v>
      </c>
      <c r="D33" s="186" t="str">
        <f>____IN_____!D44</f>
        <v>dis_3</v>
      </c>
      <c r="E33" s="189"/>
      <c r="F33" s="194">
        <v>96</v>
      </c>
      <c r="G33" s="197" t="s">
        <v>19</v>
      </c>
      <c r="H33" s="194" t="s">
        <v>852</v>
      </c>
      <c r="I33" s="344" t="str">
        <f>IF(Table4[[#This Row],[C]]=G32,B33,"")</f>
        <v/>
      </c>
      <c r="J33" s="46"/>
      <c r="K33" s="224"/>
      <c r="L33" s="403"/>
      <c r="M33" s="405"/>
      <c r="N33" s="189"/>
      <c r="O33" s="189"/>
      <c r="P33" s="189"/>
      <c r="Q33" s="189"/>
      <c r="R33" s="189"/>
      <c r="S33" s="189"/>
      <c r="T33" s="189"/>
      <c r="U33" s="189"/>
      <c r="V33" s="189"/>
      <c r="W33" s="443" t="str">
        <f>IF(L33="","",IF(K33="","",IF(ISNUMBER(MATCH(K33,Table4[D],0)),0,MAX(W$3:W32)+1)))</f>
        <v/>
      </c>
      <c r="X33" s="443"/>
      <c r="Y33" s="189" t="str">
        <f>IF(L33="","",IF(ISNUMBER(W33),0,IF(ISNUMBER(MATCH(L33,Table4[C],0)),0,MAX(Y$3:Y32)+1)))</f>
        <v/>
      </c>
      <c r="Z33" s="71" t="str">
        <f t="shared" si="0"/>
        <v/>
      </c>
      <c r="AA33" s="227" t="str">
        <f t="shared" si="1"/>
        <v/>
      </c>
      <c r="AB33" s="227"/>
      <c r="AC33" s="195"/>
      <c r="AD33" s="197" t="str">
        <f t="shared" si="2"/>
        <v/>
      </c>
      <c r="AE33" s="193" t="str">
        <f t="shared" si="3"/>
        <v/>
      </c>
      <c r="AF33" s="46"/>
      <c r="AG33" s="46"/>
      <c r="AH33" s="46"/>
      <c r="AI33" s="46"/>
      <c r="AJ33" s="46"/>
      <c r="AK33" s="46"/>
      <c r="AL33" s="46"/>
      <c r="AM33" s="46"/>
      <c r="AN33" s="46"/>
      <c r="AO33" s="46"/>
      <c r="AP33" s="46"/>
      <c r="AQ33" s="46"/>
      <c r="AR33" s="46"/>
      <c r="AS33" s="46"/>
      <c r="AT33" s="46"/>
      <c r="AU33" s="46"/>
      <c r="AV33" s="46"/>
    </row>
    <row r="34" spans="1:48" ht="12" customHeight="1" x14ac:dyDescent="0.25">
      <c r="A34" s="227"/>
      <c r="B34" s="186">
        <f>____IN_____!B45</f>
        <v>31</v>
      </c>
      <c r="C34" s="187" t="str">
        <f>____IN_____!C45</f>
        <v>ncol_r</v>
      </c>
      <c r="D34" s="186" t="str">
        <f>____IN_____!D45</f>
        <v>dis_3</v>
      </c>
      <c r="E34" s="189"/>
      <c r="F34" s="194">
        <v>119</v>
      </c>
      <c r="G34" s="197" t="s">
        <v>109</v>
      </c>
      <c r="H34" s="194" t="s">
        <v>640</v>
      </c>
      <c r="I34" s="344" t="str">
        <f>IF(Table4[[#This Row],[C]]=G33,B34,"")</f>
        <v/>
      </c>
      <c r="J34" s="46"/>
      <c r="K34" s="224"/>
      <c r="L34" s="403"/>
      <c r="M34" s="405"/>
      <c r="N34" s="189"/>
      <c r="O34" s="189"/>
      <c r="P34" s="189"/>
      <c r="Q34" s="189"/>
      <c r="R34" s="189"/>
      <c r="S34" s="189"/>
      <c r="T34" s="189"/>
      <c r="U34" s="189"/>
      <c r="V34" s="189"/>
      <c r="W34" s="443" t="str">
        <f>IF(L34="","",IF(K34="","",IF(ISNUMBER(MATCH(K34,Table4[D],0)),0,MAX(W$3:W33)+1)))</f>
        <v/>
      </c>
      <c r="X34" s="443"/>
      <c r="Y34" s="189" t="str">
        <f>IF(L34="","",IF(ISNUMBER(W34),0,IF(ISNUMBER(MATCH(L34,Table4[C],0)),0,MAX(Y$3:Y33)+1)))</f>
        <v/>
      </c>
      <c r="Z34" s="71" t="str">
        <f t="shared" si="0"/>
        <v/>
      </c>
      <c r="AA34" s="227" t="str">
        <f t="shared" si="1"/>
        <v/>
      </c>
      <c r="AB34" s="227"/>
      <c r="AC34" s="195"/>
      <c r="AD34" s="197" t="str">
        <f t="shared" si="2"/>
        <v/>
      </c>
      <c r="AE34" s="193" t="str">
        <f t="shared" si="3"/>
        <v/>
      </c>
      <c r="AF34" s="46"/>
      <c r="AG34" s="46"/>
      <c r="AH34" s="46"/>
      <c r="AI34" s="46"/>
      <c r="AJ34" s="46"/>
      <c r="AK34" s="46"/>
      <c r="AL34" s="46"/>
      <c r="AM34" s="46"/>
      <c r="AN34" s="46"/>
      <c r="AO34" s="46"/>
      <c r="AP34" s="46"/>
      <c r="AQ34" s="46"/>
      <c r="AR34" s="46"/>
      <c r="AS34" s="46"/>
      <c r="AT34" s="46"/>
      <c r="AU34" s="46"/>
      <c r="AV34" s="46"/>
    </row>
    <row r="35" spans="1:48" ht="12" customHeight="1" x14ac:dyDescent="0.25">
      <c r="A35" s="227"/>
      <c r="B35" s="186">
        <f>____IN_____!B46</f>
        <v>32</v>
      </c>
      <c r="C35" s="187" t="str">
        <f>____IN_____!C46</f>
        <v>delr_r</v>
      </c>
      <c r="D35" s="186" t="str">
        <f>____IN_____!D46</f>
        <v>dis_3</v>
      </c>
      <c r="E35" s="189"/>
      <c r="F35" s="194">
        <v>5</v>
      </c>
      <c r="G35" s="197" t="s">
        <v>845</v>
      </c>
      <c r="H35" s="194" t="s">
        <v>886</v>
      </c>
      <c r="I35" s="344" t="str">
        <f>IF(Table4[[#This Row],[C]]=G34,B35,"")</f>
        <v/>
      </c>
      <c r="J35" s="46"/>
      <c r="K35" s="224"/>
      <c r="L35" s="403"/>
      <c r="M35" s="405"/>
      <c r="N35" s="189"/>
      <c r="O35" s="189"/>
      <c r="P35" s="189"/>
      <c r="Q35" s="189"/>
      <c r="R35" s="189"/>
      <c r="S35" s="189"/>
      <c r="T35" s="189"/>
      <c r="U35" s="189"/>
      <c r="V35" s="189"/>
      <c r="W35" s="443" t="str">
        <f>IF(L35="","",IF(K35="","",IF(ISNUMBER(MATCH(K35,Table4[D],0)),0,MAX(W$3:W34)+1)))</f>
        <v/>
      </c>
      <c r="X35" s="443"/>
      <c r="Y35" s="189" t="str">
        <f>IF(L35="","",IF(ISNUMBER(W35),0,IF(ISNUMBER(MATCH(L35,Table4[C],0)),0,MAX(Y$3:Y34)+1)))</f>
        <v/>
      </c>
      <c r="Z35" s="71" t="str">
        <f t="shared" si="0"/>
        <v/>
      </c>
      <c r="AA35" s="227" t="str">
        <f t="shared" si="1"/>
        <v/>
      </c>
      <c r="AB35" s="227"/>
      <c r="AC35" s="195"/>
      <c r="AD35" s="197" t="str">
        <f t="shared" si="2"/>
        <v/>
      </c>
      <c r="AE35" s="193" t="str">
        <f t="shared" si="3"/>
        <v/>
      </c>
      <c r="AF35" s="46"/>
      <c r="AG35" s="46"/>
      <c r="AH35" s="46"/>
      <c r="AI35" s="46"/>
      <c r="AJ35" s="46"/>
      <c r="AK35" s="46"/>
      <c r="AL35" s="46"/>
      <c r="AM35" s="46"/>
      <c r="AN35" s="46"/>
      <c r="AO35" s="46"/>
      <c r="AP35" s="46"/>
      <c r="AQ35" s="46"/>
      <c r="AR35" s="46"/>
      <c r="AS35" s="46"/>
      <c r="AT35" s="46"/>
      <c r="AU35" s="46"/>
      <c r="AV35" s="46"/>
    </row>
    <row r="36" spans="1:48" ht="12" customHeight="1" x14ac:dyDescent="0.25">
      <c r="A36" s="227"/>
      <c r="B36" s="186">
        <f>____IN_____!B47</f>
        <v>33</v>
      </c>
      <c r="C36" s="187" t="str">
        <f>____IN_____!C47</f>
        <v>delc_r</v>
      </c>
      <c r="D36" s="186" t="str">
        <f>____IN_____!D47</f>
        <v>dis_3</v>
      </c>
      <c r="E36" s="189"/>
      <c r="F36" s="194">
        <v>331</v>
      </c>
      <c r="G36" s="197" t="s">
        <v>1211</v>
      </c>
      <c r="H36" s="194" t="s">
        <v>1212</v>
      </c>
      <c r="I36" s="344" t="str">
        <f>IF(Table4[[#This Row],[C]]=G35,B36,"")</f>
        <v/>
      </c>
      <c r="J36" s="46"/>
      <c r="K36" s="224"/>
      <c r="L36" s="403"/>
      <c r="M36" s="405"/>
      <c r="N36" s="189"/>
      <c r="O36" s="189"/>
      <c r="P36" s="189"/>
      <c r="Q36" s="189"/>
      <c r="R36" s="189"/>
      <c r="S36" s="189"/>
      <c r="T36" s="189"/>
      <c r="U36" s="189"/>
      <c r="V36" s="189"/>
      <c r="W36" s="443" t="str">
        <f>IF(L36="","",IF(K36="","",IF(ISNUMBER(MATCH(K36,Table4[D],0)),0,MAX(W$3:W35)+1)))</f>
        <v/>
      </c>
      <c r="X36" s="443"/>
      <c r="Y36" s="189" t="str">
        <f>IF(L36="","",IF(ISNUMBER(W36),0,IF(ISNUMBER(MATCH(L36,Table4[C],0)),0,MAX(Y$3:Y35)+1)))</f>
        <v/>
      </c>
      <c r="Z36" s="71" t="str">
        <f t="shared" ref="Z36:Z67" si="4">IF(ROW()-$Z$3&lt;=$Y$1,ROW()-$Z$3,"")</f>
        <v/>
      </c>
      <c r="AA36" s="227" t="str">
        <f t="shared" ref="AA36:AA67" si="5">IF(ISNUMBER(Z36),INDEX($L$4:$L$200,MATCH(Z36,$Y$4:$Y$200,0),1),"")</f>
        <v/>
      </c>
      <c r="AB36" s="227"/>
      <c r="AC36" s="195"/>
      <c r="AD36" s="197" t="str">
        <f t="shared" ref="AD36:AD67" si="6">IF(ISNUMBER(Y36),";","")</f>
        <v/>
      </c>
      <c r="AE36" s="193" t="str">
        <f t="shared" ref="AE36:AE67" si="7">IF(L36=0,"",_xlfn.CONCAT(L36," = ",M36," ;"))</f>
        <v/>
      </c>
      <c r="AF36" s="46"/>
      <c r="AG36" s="46"/>
      <c r="AH36" s="46"/>
      <c r="AI36" s="46"/>
      <c r="AJ36" s="46"/>
      <c r="AK36" s="46"/>
      <c r="AL36" s="46"/>
      <c r="AM36" s="46"/>
      <c r="AN36" s="46"/>
      <c r="AO36" s="46"/>
      <c r="AP36" s="46"/>
      <c r="AQ36" s="46"/>
      <c r="AR36" s="46"/>
      <c r="AS36" s="46"/>
      <c r="AT36" s="46"/>
      <c r="AU36" s="46"/>
      <c r="AV36" s="46"/>
    </row>
    <row r="37" spans="1:48" ht="12" customHeight="1" x14ac:dyDescent="0.25">
      <c r="A37" s="227"/>
      <c r="B37" s="186">
        <f>____IN_____!B48</f>
        <v>34</v>
      </c>
      <c r="C37" s="187" t="str">
        <f>____IN_____!C48</f>
        <v>delv_r</v>
      </c>
      <c r="D37" s="186" t="str">
        <f>____IN_____!D48</f>
        <v>dis_3</v>
      </c>
      <c r="E37" s="189"/>
      <c r="F37" s="194">
        <v>23</v>
      </c>
      <c r="G37" s="197" t="s">
        <v>5</v>
      </c>
      <c r="H37" s="194" t="s">
        <v>851</v>
      </c>
      <c r="I37" s="344" t="str">
        <f>IF(Table4[[#This Row],[C]]=G36,B37,"")</f>
        <v/>
      </c>
      <c r="J37" s="46"/>
      <c r="K37" s="224"/>
      <c r="L37" s="403"/>
      <c r="M37" s="405"/>
      <c r="N37" s="189"/>
      <c r="O37" s="189"/>
      <c r="P37" s="189"/>
      <c r="Q37" s="189"/>
      <c r="R37" s="189"/>
      <c r="S37" s="189"/>
      <c r="T37" s="189"/>
      <c r="U37" s="189"/>
      <c r="V37" s="189"/>
      <c r="W37" s="443" t="str">
        <f>IF(L37="","",IF(K37="","",IF(ISNUMBER(MATCH(K37,Table4[D],0)),0,MAX(W$3:W36)+1)))</f>
        <v/>
      </c>
      <c r="X37" s="443"/>
      <c r="Y37" s="189" t="str">
        <f>IF(L37="","",IF(ISNUMBER(W37),0,IF(ISNUMBER(MATCH(L37,Table4[C],0)),0,MAX(Y$3:Y36)+1)))</f>
        <v/>
      </c>
      <c r="Z37" s="71" t="str">
        <f t="shared" si="4"/>
        <v/>
      </c>
      <c r="AA37" s="227" t="str">
        <f t="shared" si="5"/>
        <v/>
      </c>
      <c r="AB37" s="227"/>
      <c r="AC37" s="195"/>
      <c r="AD37" s="197" t="str">
        <f t="shared" si="6"/>
        <v/>
      </c>
      <c r="AE37" s="193" t="str">
        <f t="shared" si="7"/>
        <v/>
      </c>
      <c r="AF37" s="46"/>
      <c r="AG37" s="46"/>
      <c r="AH37" s="46"/>
      <c r="AI37" s="46"/>
      <c r="AJ37" s="46"/>
      <c r="AK37" s="46"/>
      <c r="AL37" s="46"/>
      <c r="AM37" s="46"/>
      <c r="AN37" s="46"/>
      <c r="AO37" s="46"/>
      <c r="AP37" s="46"/>
      <c r="AQ37" s="46"/>
      <c r="AR37" s="46"/>
      <c r="AS37" s="46"/>
      <c r="AT37" s="46"/>
      <c r="AU37" s="46"/>
      <c r="AV37" s="46"/>
    </row>
    <row r="38" spans="1:48" ht="12" customHeight="1" x14ac:dyDescent="0.25">
      <c r="A38" s="227"/>
      <c r="B38" s="186">
        <f>____IN_____!B49</f>
        <v>35</v>
      </c>
      <c r="C38" s="187" t="str">
        <f>____IN_____!C49</f>
        <v>ka11</v>
      </c>
      <c r="D38" s="186" t="str">
        <f>____IN_____!D49</f>
        <v>npf</v>
      </c>
      <c r="E38" s="189"/>
      <c r="F38" s="194">
        <v>278</v>
      </c>
      <c r="G38" s="197" t="s">
        <v>743</v>
      </c>
      <c r="H38" s="194" t="s">
        <v>757</v>
      </c>
      <c r="I38" s="344" t="str">
        <f>IF(Table4[[#This Row],[C]]=G37,B38,"")</f>
        <v/>
      </c>
      <c r="J38" s="46"/>
      <c r="K38" s="224"/>
      <c r="L38" s="403"/>
      <c r="M38" s="405"/>
      <c r="N38" s="189"/>
      <c r="O38" s="189"/>
      <c r="P38" s="189"/>
      <c r="Q38" s="189"/>
      <c r="R38" s="189"/>
      <c r="S38" s="189"/>
      <c r="T38" s="189"/>
      <c r="U38" s="189"/>
      <c r="V38" s="189"/>
      <c r="W38" s="443" t="str">
        <f>IF(L38="","",IF(K38="","",IF(ISNUMBER(MATCH(K38,Table4[D],0)),0,MAX(W$3:W37)+1)))</f>
        <v/>
      </c>
      <c r="X38" s="443"/>
      <c r="Y38" s="189" t="str">
        <f>IF(L38="","",IF(ISNUMBER(W38),0,IF(ISNUMBER(MATCH(L38,Table4[C],0)),0,MAX(Y$3:Y37)+1)))</f>
        <v/>
      </c>
      <c r="Z38" s="71" t="str">
        <f t="shared" si="4"/>
        <v/>
      </c>
      <c r="AA38" s="227" t="str">
        <f t="shared" si="5"/>
        <v/>
      </c>
      <c r="AB38" s="227"/>
      <c r="AC38" s="195"/>
      <c r="AD38" s="197" t="str">
        <f t="shared" si="6"/>
        <v/>
      </c>
      <c r="AE38" s="193" t="str">
        <f t="shared" si="7"/>
        <v/>
      </c>
      <c r="AF38" s="46"/>
      <c r="AG38" s="46"/>
      <c r="AH38" s="46"/>
      <c r="AI38" s="46"/>
      <c r="AJ38" s="46"/>
      <c r="AK38" s="46"/>
      <c r="AL38" s="46"/>
      <c r="AM38" s="46"/>
      <c r="AN38" s="46"/>
      <c r="AO38" s="46"/>
      <c r="AP38" s="46"/>
      <c r="AQ38" s="46"/>
      <c r="AR38" s="46"/>
      <c r="AS38" s="46"/>
      <c r="AT38" s="46"/>
      <c r="AU38" s="46"/>
      <c r="AV38" s="46"/>
    </row>
    <row r="39" spans="1:48" ht="12" customHeight="1" x14ac:dyDescent="0.25">
      <c r="A39" s="227"/>
      <c r="B39" s="186">
        <f>____IN_____!B50</f>
        <v>36</v>
      </c>
      <c r="C39" s="187" t="str">
        <f>____IN_____!C50</f>
        <v>ka12</v>
      </c>
      <c r="D39" s="186" t="str">
        <f>____IN_____!D50</f>
        <v>npf</v>
      </c>
      <c r="E39" s="189"/>
      <c r="F39" s="194">
        <v>35</v>
      </c>
      <c r="G39" s="197" t="s">
        <v>909</v>
      </c>
      <c r="H39" s="194" t="s">
        <v>918</v>
      </c>
      <c r="I39" s="344" t="str">
        <f>IF(Table4[[#This Row],[C]]=G38,B39,"")</f>
        <v/>
      </c>
      <c r="J39" s="46"/>
      <c r="K39" s="224"/>
      <c r="L39" s="403"/>
      <c r="M39" s="405"/>
      <c r="N39" s="189"/>
      <c r="O39" s="189"/>
      <c r="P39" s="189"/>
      <c r="Q39" s="189"/>
      <c r="R39" s="189"/>
      <c r="S39" s="189"/>
      <c r="T39" s="189"/>
      <c r="U39" s="189"/>
      <c r="V39" s="189"/>
      <c r="W39" s="443" t="str">
        <f>IF(L39="","",IF(K39="","",IF(ISNUMBER(MATCH(K39,Table4[D],0)),0,MAX(W$3:W38)+1)))</f>
        <v/>
      </c>
      <c r="X39" s="443"/>
      <c r="Y39" s="189" t="str">
        <f>IF(L39="","",IF(ISNUMBER(W39),0,IF(ISNUMBER(MATCH(L39,Table4[C],0)),0,MAX(Y$3:Y38)+1)))</f>
        <v/>
      </c>
      <c r="Z39" s="71" t="str">
        <f t="shared" si="4"/>
        <v/>
      </c>
      <c r="AA39" s="227" t="str">
        <f t="shared" si="5"/>
        <v/>
      </c>
      <c r="AB39" s="227"/>
      <c r="AC39" s="195"/>
      <c r="AD39" s="197" t="str">
        <f t="shared" si="6"/>
        <v/>
      </c>
      <c r="AE39" s="193" t="str">
        <f t="shared" si="7"/>
        <v/>
      </c>
      <c r="AF39" s="46"/>
      <c r="AG39" s="46"/>
      <c r="AH39" s="46"/>
      <c r="AI39" s="46"/>
      <c r="AJ39" s="46"/>
      <c r="AK39" s="46"/>
      <c r="AL39" s="46"/>
      <c r="AM39" s="46"/>
      <c r="AN39" s="46"/>
      <c r="AO39" s="46"/>
      <c r="AP39" s="46"/>
      <c r="AQ39" s="46"/>
      <c r="AR39" s="46"/>
      <c r="AS39" s="46"/>
      <c r="AT39" s="46"/>
      <c r="AU39" s="46"/>
      <c r="AV39" s="46"/>
    </row>
    <row r="40" spans="1:48" ht="12" customHeight="1" x14ac:dyDescent="0.25">
      <c r="A40" s="227"/>
      <c r="B40" s="186">
        <f>____IN_____!B51</f>
        <v>37</v>
      </c>
      <c r="C40" s="187" t="str">
        <f>____IN_____!C51</f>
        <v>ka13</v>
      </c>
      <c r="D40" s="186" t="str">
        <f>____IN_____!D51</f>
        <v>npf</v>
      </c>
      <c r="E40" s="189"/>
      <c r="F40" s="194">
        <v>25</v>
      </c>
      <c r="G40" s="197" t="s">
        <v>1253</v>
      </c>
      <c r="H40" s="194" t="s">
        <v>917</v>
      </c>
      <c r="I40" s="344" t="str">
        <f>IF(Table4[[#This Row],[C]]=G39,B40,"")</f>
        <v/>
      </c>
      <c r="J40" s="46"/>
      <c r="K40" s="224"/>
      <c r="L40" s="403"/>
      <c r="M40" s="405"/>
      <c r="N40" s="189"/>
      <c r="O40" s="189"/>
      <c r="P40" s="189"/>
      <c r="Q40" s="189"/>
      <c r="R40" s="189"/>
      <c r="S40" s="189"/>
      <c r="T40" s="189"/>
      <c r="U40" s="189"/>
      <c r="V40" s="189"/>
      <c r="W40" s="443" t="str">
        <f>IF(L40="","",IF(K40="","",IF(ISNUMBER(MATCH(K40,Table4[D],0)),0,MAX(W$3:W39)+1)))</f>
        <v/>
      </c>
      <c r="X40" s="443"/>
      <c r="Y40" s="189" t="str">
        <f>IF(L40="","",IF(ISNUMBER(W40),0,IF(ISNUMBER(MATCH(L40,Table4[C],0)),0,MAX(Y$3:Y39)+1)))</f>
        <v/>
      </c>
      <c r="Z40" s="71" t="str">
        <f t="shared" si="4"/>
        <v/>
      </c>
      <c r="AA40" s="227" t="str">
        <f t="shared" si="5"/>
        <v/>
      </c>
      <c r="AB40" s="227"/>
      <c r="AC40" s="195"/>
      <c r="AD40" s="197" t="str">
        <f t="shared" si="6"/>
        <v/>
      </c>
      <c r="AE40" s="193" t="str">
        <f t="shared" si="7"/>
        <v/>
      </c>
      <c r="AF40" s="46"/>
      <c r="AG40" s="46"/>
      <c r="AH40" s="46"/>
      <c r="AI40" s="46"/>
      <c r="AJ40" s="46"/>
      <c r="AK40" s="46"/>
      <c r="AL40" s="46"/>
      <c r="AM40" s="46"/>
      <c r="AN40" s="46"/>
      <c r="AO40" s="46"/>
      <c r="AP40" s="46"/>
      <c r="AQ40" s="46"/>
      <c r="AR40" s="46"/>
      <c r="AS40" s="46"/>
      <c r="AT40" s="46"/>
      <c r="AU40" s="46"/>
      <c r="AV40" s="46"/>
    </row>
    <row r="41" spans="1:48" ht="12" customHeight="1" x14ac:dyDescent="0.25">
      <c r="A41" s="227"/>
      <c r="B41" s="186">
        <f>____IN_____!B52</f>
        <v>38</v>
      </c>
      <c r="C41" s="187" t="str">
        <f>____IN_____!C52</f>
        <v>ka14</v>
      </c>
      <c r="D41" s="186" t="str">
        <f>____IN_____!D52</f>
        <v>npf</v>
      </c>
      <c r="E41" s="189"/>
      <c r="F41" s="194">
        <v>22</v>
      </c>
      <c r="G41" s="197" t="s">
        <v>4</v>
      </c>
      <c r="H41" s="194" t="s">
        <v>851</v>
      </c>
      <c r="I41" s="344" t="str">
        <f>IF(Table4[[#This Row],[C]]=G40,B41,"")</f>
        <v/>
      </c>
      <c r="J41" s="46"/>
      <c r="K41" s="224"/>
      <c r="L41" s="403"/>
      <c r="M41" s="405"/>
      <c r="N41" s="189"/>
      <c r="O41" s="189"/>
      <c r="P41" s="189"/>
      <c r="Q41" s="189"/>
      <c r="R41" s="189"/>
      <c r="S41" s="189"/>
      <c r="T41" s="189"/>
      <c r="U41" s="189"/>
      <c r="V41" s="189"/>
      <c r="W41" s="443" t="str">
        <f>IF(L41="","",IF(K41="","",IF(ISNUMBER(MATCH(K41,Table4[D],0)),0,MAX(W$3:W40)+1)))</f>
        <v/>
      </c>
      <c r="X41" s="443"/>
      <c r="Y41" s="189" t="str">
        <f>IF(L41="","",IF(ISNUMBER(W41),0,IF(ISNUMBER(MATCH(L41,Table4[C],0)),0,MAX(Y$3:Y40)+1)))</f>
        <v/>
      </c>
      <c r="Z41" s="71" t="str">
        <f t="shared" si="4"/>
        <v/>
      </c>
      <c r="AA41" s="227" t="str">
        <f t="shared" si="5"/>
        <v/>
      </c>
      <c r="AB41" s="227"/>
      <c r="AC41" s="195"/>
      <c r="AD41" s="197" t="str">
        <f t="shared" si="6"/>
        <v/>
      </c>
      <c r="AE41" s="193" t="str">
        <f t="shared" si="7"/>
        <v/>
      </c>
      <c r="AF41" s="46"/>
      <c r="AG41" s="46"/>
      <c r="AH41" s="46"/>
      <c r="AI41" s="46"/>
      <c r="AJ41" s="46"/>
      <c r="AK41" s="46"/>
      <c r="AL41" s="46"/>
      <c r="AM41" s="46"/>
      <c r="AN41" s="46"/>
      <c r="AO41" s="46"/>
      <c r="AP41" s="46"/>
      <c r="AQ41" s="46"/>
      <c r="AR41" s="46"/>
      <c r="AS41" s="46"/>
      <c r="AT41" s="46"/>
      <c r="AU41" s="46"/>
      <c r="AV41" s="46"/>
    </row>
    <row r="42" spans="1:48" ht="12" customHeight="1" x14ac:dyDescent="0.25">
      <c r="A42" s="227"/>
      <c r="B42" s="186">
        <f>____IN_____!B53</f>
        <v>39</v>
      </c>
      <c r="C42" s="187" t="str">
        <f>____IN_____!C53</f>
        <v>ka15</v>
      </c>
      <c r="D42" s="186" t="str">
        <f>____IN_____!D53</f>
        <v>npf</v>
      </c>
      <c r="E42" s="189"/>
      <c r="F42" s="194">
        <v>277</v>
      </c>
      <c r="G42" s="197" t="s">
        <v>741</v>
      </c>
      <c r="H42" s="194" t="s">
        <v>756</v>
      </c>
      <c r="I42" s="344" t="str">
        <f>IF(Table4[[#This Row],[C]]=G41,B42,"")</f>
        <v/>
      </c>
      <c r="J42" s="46"/>
      <c r="K42" s="224"/>
      <c r="L42" s="403"/>
      <c r="M42" s="405"/>
      <c r="N42" s="189"/>
      <c r="O42" s="189"/>
      <c r="P42" s="189"/>
      <c r="Q42" s="189"/>
      <c r="R42" s="189"/>
      <c r="S42" s="189"/>
      <c r="T42" s="189"/>
      <c r="U42" s="189"/>
      <c r="V42" s="189"/>
      <c r="W42" s="443" t="str">
        <f>IF(L42="","",IF(K42="","",IF(ISNUMBER(MATCH(K42,Table4[D],0)),0,MAX(W$3:W41)+1)))</f>
        <v/>
      </c>
      <c r="X42" s="443"/>
      <c r="Y42" s="189" t="str">
        <f>IF(L42="","",IF(ISNUMBER(W42),0,IF(ISNUMBER(MATCH(L42,Table4[C],0)),0,MAX(Y$3:Y41)+1)))</f>
        <v/>
      </c>
      <c r="Z42" s="71" t="str">
        <f t="shared" si="4"/>
        <v/>
      </c>
      <c r="AA42" s="227" t="str">
        <f t="shared" si="5"/>
        <v/>
      </c>
      <c r="AB42" s="227"/>
      <c r="AC42" s="195"/>
      <c r="AD42" s="197" t="str">
        <f t="shared" si="6"/>
        <v/>
      </c>
      <c r="AE42" s="193" t="str">
        <f t="shared" si="7"/>
        <v/>
      </c>
      <c r="AF42" s="46"/>
      <c r="AG42" s="46"/>
      <c r="AH42" s="46"/>
      <c r="AI42" s="46"/>
      <c r="AJ42" s="46"/>
      <c r="AK42" s="46"/>
      <c r="AL42" s="46"/>
      <c r="AM42" s="46"/>
      <c r="AN42" s="46"/>
      <c r="AO42" s="46"/>
      <c r="AP42" s="46"/>
      <c r="AQ42" s="46"/>
      <c r="AR42" s="46"/>
      <c r="AS42" s="46"/>
      <c r="AT42" s="46"/>
      <c r="AU42" s="46"/>
      <c r="AV42" s="46"/>
    </row>
    <row r="43" spans="1:48" ht="12" customHeight="1" x14ac:dyDescent="0.25">
      <c r="A43" s="227"/>
      <c r="B43" s="186">
        <f>____IN_____!B54</f>
        <v>40</v>
      </c>
      <c r="C43" s="187" t="str">
        <f>____IN_____!C54</f>
        <v>ka21</v>
      </c>
      <c r="D43" s="186" t="str">
        <f>____IN_____!D54</f>
        <v>npf</v>
      </c>
      <c r="E43" s="189"/>
      <c r="F43" s="194">
        <v>34</v>
      </c>
      <c r="G43" s="197" t="s">
        <v>908</v>
      </c>
      <c r="H43" s="194" t="s">
        <v>918</v>
      </c>
      <c r="I43" s="344" t="str">
        <f>IF(Table4[[#This Row],[C]]=G42,B43,"")</f>
        <v/>
      </c>
      <c r="J43" s="46"/>
      <c r="K43" s="224"/>
      <c r="L43" s="403"/>
      <c r="M43" s="405"/>
      <c r="N43" s="189"/>
      <c r="O43" s="189"/>
      <c r="P43" s="189"/>
      <c r="Q43" s="189"/>
      <c r="R43" s="189"/>
      <c r="S43" s="189"/>
      <c r="T43" s="189"/>
      <c r="U43" s="189"/>
      <c r="V43" s="189"/>
      <c r="W43" s="443" t="str">
        <f>IF(L43="","",IF(K43="","",IF(ISNUMBER(MATCH(K43,Table4[D],0)),0,MAX(W$3:W42)+1)))</f>
        <v/>
      </c>
      <c r="X43" s="443"/>
      <c r="Y43" s="189" t="str">
        <f>IF(L43="","",IF(ISNUMBER(W43),0,IF(ISNUMBER(MATCH(L43,Table4[C],0)),0,MAX(Y$3:Y42)+1)))</f>
        <v/>
      </c>
      <c r="Z43" s="71" t="str">
        <f t="shared" si="4"/>
        <v/>
      </c>
      <c r="AA43" s="227" t="str">
        <f t="shared" si="5"/>
        <v/>
      </c>
      <c r="AB43" s="227"/>
      <c r="AC43" s="195"/>
      <c r="AD43" s="197" t="str">
        <f t="shared" si="6"/>
        <v/>
      </c>
      <c r="AE43" s="193" t="str">
        <f t="shared" si="7"/>
        <v/>
      </c>
      <c r="AF43" s="46"/>
      <c r="AG43" s="46"/>
      <c r="AH43" s="46"/>
      <c r="AI43" s="46"/>
      <c r="AJ43" s="46"/>
      <c r="AK43" s="46"/>
      <c r="AL43" s="46"/>
      <c r="AM43" s="46"/>
      <c r="AN43" s="46"/>
      <c r="AO43" s="46"/>
      <c r="AP43" s="46"/>
      <c r="AQ43" s="46"/>
      <c r="AR43" s="46"/>
      <c r="AS43" s="46"/>
      <c r="AT43" s="46"/>
      <c r="AU43" s="46"/>
      <c r="AV43" s="46"/>
    </row>
    <row r="44" spans="1:48" ht="12" customHeight="1" x14ac:dyDescent="0.25">
      <c r="A44" s="227"/>
      <c r="B44" s="186">
        <f>____IN_____!B55</f>
        <v>41</v>
      </c>
      <c r="C44" s="187" t="str">
        <f>____IN_____!C55</f>
        <v>ka22</v>
      </c>
      <c r="D44" s="186" t="str">
        <f>____IN_____!D55</f>
        <v>npf</v>
      </c>
      <c r="E44" s="189"/>
      <c r="F44" s="194">
        <v>24</v>
      </c>
      <c r="G44" s="197" t="s">
        <v>1252</v>
      </c>
      <c r="H44" s="194" t="s">
        <v>917</v>
      </c>
      <c r="I44" s="344" t="str">
        <f>IF(Table4[[#This Row],[C]]=G43,B44,"")</f>
        <v/>
      </c>
      <c r="J44" s="46"/>
      <c r="K44" s="224"/>
      <c r="L44" s="403"/>
      <c r="M44" s="405"/>
      <c r="N44" s="189"/>
      <c r="O44" s="189"/>
      <c r="P44" s="189"/>
      <c r="Q44" s="189"/>
      <c r="R44" s="189"/>
      <c r="S44" s="189"/>
      <c r="T44" s="189"/>
      <c r="U44" s="189"/>
      <c r="V44" s="189"/>
      <c r="W44" s="443" t="str">
        <f>IF(L44="","",IF(K44="","",IF(ISNUMBER(MATCH(K44,Table4[D],0)),0,MAX(W$3:W43)+1)))</f>
        <v/>
      </c>
      <c r="X44" s="443"/>
      <c r="Y44" s="189" t="str">
        <f>IF(L44="","",IF(ISNUMBER(W44),0,IF(ISNUMBER(MATCH(L44,Table4[C],0)),0,MAX(Y$3:Y43)+1)))</f>
        <v/>
      </c>
      <c r="Z44" s="71" t="str">
        <f t="shared" si="4"/>
        <v/>
      </c>
      <c r="AA44" s="227" t="str">
        <f t="shared" si="5"/>
        <v/>
      </c>
      <c r="AB44" s="227"/>
      <c r="AC44" s="195"/>
      <c r="AD44" s="197" t="str">
        <f t="shared" si="6"/>
        <v/>
      </c>
      <c r="AE44" s="193" t="str">
        <f t="shared" si="7"/>
        <v/>
      </c>
      <c r="AF44" s="46"/>
      <c r="AG44" s="46"/>
      <c r="AH44" s="46"/>
      <c r="AI44" s="46"/>
      <c r="AJ44" s="46"/>
      <c r="AK44" s="46"/>
      <c r="AL44" s="46"/>
      <c r="AM44" s="46"/>
      <c r="AN44" s="46"/>
      <c r="AO44" s="46"/>
      <c r="AP44" s="46"/>
      <c r="AQ44" s="46"/>
      <c r="AR44" s="46"/>
      <c r="AS44" s="46"/>
      <c r="AT44" s="46"/>
      <c r="AU44" s="46"/>
      <c r="AV44" s="46"/>
    </row>
    <row r="45" spans="1:48" ht="12" customHeight="1" x14ac:dyDescent="0.25">
      <c r="A45" s="227"/>
      <c r="B45" s="186">
        <f>____IN_____!B56</f>
        <v>42</v>
      </c>
      <c r="C45" s="187" t="str">
        <f>____IN_____!C56</f>
        <v>ka23</v>
      </c>
      <c r="D45" s="186" t="str">
        <f>____IN_____!D56</f>
        <v>npf</v>
      </c>
      <c r="E45" s="189"/>
      <c r="F45" s="194">
        <v>73</v>
      </c>
      <c r="G45" s="197" t="s">
        <v>46</v>
      </c>
      <c r="H45" s="194" t="s">
        <v>402</v>
      </c>
      <c r="I45" s="344" t="str">
        <f>IF(Table4[[#This Row],[C]]=G44,B45,"")</f>
        <v/>
      </c>
      <c r="J45" s="46"/>
      <c r="K45" s="224"/>
      <c r="L45" s="403"/>
      <c r="M45" s="405"/>
      <c r="N45" s="189"/>
      <c r="O45" s="189"/>
      <c r="P45" s="189"/>
      <c r="Q45" s="189"/>
      <c r="R45" s="189"/>
      <c r="S45" s="189"/>
      <c r="T45" s="189"/>
      <c r="U45" s="189"/>
      <c r="V45" s="189"/>
      <c r="W45" s="443" t="str">
        <f>IF(L45="","",IF(K45="","",IF(ISNUMBER(MATCH(K45,Table4[D],0)),0,MAX(W$3:W44)+1)))</f>
        <v/>
      </c>
      <c r="X45" s="443"/>
      <c r="Y45" s="189" t="str">
        <f>IF(L45="","",IF(ISNUMBER(W45),0,IF(ISNUMBER(MATCH(L45,Table4[C],0)),0,MAX(Y$3:Y44)+1)))</f>
        <v/>
      </c>
      <c r="Z45" s="71" t="str">
        <f t="shared" si="4"/>
        <v/>
      </c>
      <c r="AA45" s="227" t="str">
        <f t="shared" si="5"/>
        <v/>
      </c>
      <c r="AB45" s="227"/>
      <c r="AC45" s="195"/>
      <c r="AD45" s="197" t="str">
        <f t="shared" si="6"/>
        <v/>
      </c>
      <c r="AE45" s="193" t="str">
        <f t="shared" si="7"/>
        <v/>
      </c>
      <c r="AF45" s="46"/>
      <c r="AG45" s="46"/>
      <c r="AH45" s="46"/>
      <c r="AI45" s="46"/>
      <c r="AJ45" s="46"/>
      <c r="AK45" s="46"/>
      <c r="AL45" s="46"/>
      <c r="AM45" s="46"/>
      <c r="AN45" s="46"/>
      <c r="AO45" s="46"/>
      <c r="AP45" s="46"/>
      <c r="AQ45" s="46"/>
      <c r="AR45" s="46"/>
      <c r="AS45" s="46"/>
      <c r="AT45" s="46"/>
      <c r="AU45" s="46"/>
      <c r="AV45" s="46"/>
    </row>
    <row r="46" spans="1:48" ht="12" customHeight="1" x14ac:dyDescent="0.25">
      <c r="A46" s="227"/>
      <c r="B46" s="186">
        <f>____IN_____!B57</f>
        <v>43</v>
      </c>
      <c r="C46" s="187" t="str">
        <f>____IN_____!C57</f>
        <v>ka24</v>
      </c>
      <c r="D46" s="186" t="str">
        <f>____IN_____!D57</f>
        <v>npf</v>
      </c>
      <c r="E46" s="189"/>
      <c r="F46" s="194">
        <v>26</v>
      </c>
      <c r="G46" s="197" t="s">
        <v>3</v>
      </c>
      <c r="H46" s="194" t="s">
        <v>851</v>
      </c>
      <c r="I46" s="344" t="str">
        <f>IF(Table4[[#This Row],[C]]=G45,B46,"")</f>
        <v/>
      </c>
      <c r="J46" s="46"/>
      <c r="K46" s="224"/>
      <c r="L46" s="403"/>
      <c r="M46" s="405"/>
      <c r="N46" s="189"/>
      <c r="O46" s="189"/>
      <c r="P46" s="189"/>
      <c r="Q46" s="189"/>
      <c r="R46" s="189"/>
      <c r="S46" s="189"/>
      <c r="T46" s="189"/>
      <c r="U46" s="189"/>
      <c r="V46" s="189"/>
      <c r="W46" s="443" t="str">
        <f>IF(L46="","",IF(K46="","",IF(ISNUMBER(MATCH(K46,Table4[D],0)),0,MAX(W$3:W45)+1)))</f>
        <v/>
      </c>
      <c r="X46" s="443"/>
      <c r="Y46" s="189" t="str">
        <f>IF(L46="","",IF(ISNUMBER(W46),0,IF(ISNUMBER(MATCH(L46,Table4[C],0)),0,MAX(Y$3:Y45)+1)))</f>
        <v/>
      </c>
      <c r="Z46" s="71" t="str">
        <f t="shared" si="4"/>
        <v/>
      </c>
      <c r="AA46" s="227" t="str">
        <f t="shared" si="5"/>
        <v/>
      </c>
      <c r="AB46" s="227"/>
      <c r="AC46" s="195"/>
      <c r="AD46" s="197" t="str">
        <f t="shared" si="6"/>
        <v/>
      </c>
      <c r="AE46" s="193" t="str">
        <f t="shared" si="7"/>
        <v/>
      </c>
      <c r="AF46" s="46"/>
      <c r="AG46" s="46"/>
      <c r="AH46" s="46"/>
      <c r="AI46" s="46"/>
      <c r="AJ46" s="46"/>
      <c r="AK46" s="46"/>
      <c r="AL46" s="46"/>
      <c r="AM46" s="46"/>
      <c r="AN46" s="46"/>
      <c r="AO46" s="46"/>
      <c r="AP46" s="46"/>
      <c r="AQ46" s="46"/>
      <c r="AR46" s="46"/>
      <c r="AS46" s="46"/>
      <c r="AT46" s="46"/>
      <c r="AU46" s="46"/>
      <c r="AV46" s="46"/>
    </row>
    <row r="47" spans="1:48" ht="12" customHeight="1" x14ac:dyDescent="0.25">
      <c r="A47" s="227"/>
      <c r="B47" s="186">
        <f>____IN_____!B58</f>
        <v>44</v>
      </c>
      <c r="C47" s="187" t="str">
        <f>____IN_____!C58</f>
        <v>ka25</v>
      </c>
      <c r="D47" s="186" t="str">
        <f>____IN_____!D58</f>
        <v>npf</v>
      </c>
      <c r="E47" s="189"/>
      <c r="F47" s="194">
        <v>236</v>
      </c>
      <c r="G47" s="197" t="s">
        <v>619</v>
      </c>
      <c r="H47" s="194" t="s">
        <v>852</v>
      </c>
      <c r="I47" s="344" t="str">
        <f>IF(Table4[[#This Row],[C]]=G46,B47,"")</f>
        <v/>
      </c>
      <c r="J47" s="46"/>
      <c r="K47" s="224"/>
      <c r="L47" s="403"/>
      <c r="M47" s="405"/>
      <c r="N47" s="189"/>
      <c r="O47" s="189"/>
      <c r="P47" s="189"/>
      <c r="Q47" s="189"/>
      <c r="R47" s="189"/>
      <c r="S47" s="189"/>
      <c r="T47" s="189"/>
      <c r="U47" s="189"/>
      <c r="V47" s="189"/>
      <c r="W47" s="443" t="str">
        <f>IF(L47="","",IF(K47="","",IF(ISNUMBER(MATCH(K47,Table4[D],0)),0,MAX(W$3:W46)+1)))</f>
        <v/>
      </c>
      <c r="X47" s="443"/>
      <c r="Y47" s="189" t="str">
        <f>IF(L47="","",IF(ISNUMBER(W47),0,IF(ISNUMBER(MATCH(L47,Table4[C],0)),0,MAX(Y$3:Y46)+1)))</f>
        <v/>
      </c>
      <c r="Z47" s="71" t="str">
        <f t="shared" si="4"/>
        <v/>
      </c>
      <c r="AA47" s="227" t="str">
        <f t="shared" si="5"/>
        <v/>
      </c>
      <c r="AB47" s="227"/>
      <c r="AC47" s="195"/>
      <c r="AD47" s="197" t="str">
        <f t="shared" si="6"/>
        <v/>
      </c>
      <c r="AE47" s="193" t="str">
        <f t="shared" si="7"/>
        <v/>
      </c>
      <c r="AF47" s="46"/>
      <c r="AG47" s="46"/>
      <c r="AH47" s="46"/>
      <c r="AI47" s="46"/>
      <c r="AJ47" s="46"/>
      <c r="AK47" s="46"/>
      <c r="AL47" s="46"/>
      <c r="AM47" s="46"/>
      <c r="AN47" s="46"/>
      <c r="AO47" s="46"/>
      <c r="AP47" s="46"/>
      <c r="AQ47" s="46"/>
      <c r="AR47" s="46"/>
      <c r="AS47" s="46"/>
      <c r="AT47" s="46"/>
      <c r="AU47" s="46"/>
      <c r="AV47" s="46"/>
    </row>
    <row r="48" spans="1:48" ht="12" customHeight="1" x14ac:dyDescent="0.25">
      <c r="A48" s="227"/>
      <c r="B48" s="186">
        <f>____IN_____!B59</f>
        <v>45</v>
      </c>
      <c r="C48" s="187" t="str">
        <f>____IN_____!C59</f>
        <v>ka31</v>
      </c>
      <c r="D48" s="186" t="str">
        <f>____IN_____!D59</f>
        <v>npf</v>
      </c>
      <c r="E48" s="189"/>
      <c r="F48" s="194">
        <v>3</v>
      </c>
      <c r="G48" s="197" t="s">
        <v>24</v>
      </c>
      <c r="H48" s="194" t="s">
        <v>884</v>
      </c>
      <c r="I48" s="344" t="str">
        <f>IF(Table4[[#This Row],[C]]=G47,B48,"")</f>
        <v/>
      </c>
      <c r="J48" s="46"/>
      <c r="K48" s="224"/>
      <c r="L48" s="403"/>
      <c r="M48" s="405"/>
      <c r="N48" s="189"/>
      <c r="O48" s="189"/>
      <c r="P48" s="189"/>
      <c r="Q48" s="189"/>
      <c r="R48" s="189"/>
      <c r="S48" s="189"/>
      <c r="T48" s="189"/>
      <c r="U48" s="189"/>
      <c r="V48" s="189"/>
      <c r="W48" s="443" t="str">
        <f>IF(L48="","",IF(K48="","",IF(ISNUMBER(MATCH(K48,Table4[D],0)),0,MAX(W$3:W47)+1)))</f>
        <v/>
      </c>
      <c r="X48" s="443"/>
      <c r="Y48" s="189" t="str">
        <f>IF(L48="","",IF(ISNUMBER(W48),0,IF(ISNUMBER(MATCH(L48,Table4[C],0)),0,MAX(Y$3:Y47)+1)))</f>
        <v/>
      </c>
      <c r="Z48" s="71" t="str">
        <f t="shared" si="4"/>
        <v/>
      </c>
      <c r="AA48" s="227" t="str">
        <f t="shared" si="5"/>
        <v/>
      </c>
      <c r="AB48" s="227"/>
      <c r="AC48" s="195"/>
      <c r="AD48" s="197" t="str">
        <f t="shared" si="6"/>
        <v/>
      </c>
      <c r="AE48" s="193" t="str">
        <f t="shared" si="7"/>
        <v/>
      </c>
      <c r="AF48" s="46"/>
      <c r="AG48" s="46"/>
      <c r="AH48" s="46"/>
      <c r="AI48" s="46"/>
      <c r="AJ48" s="46"/>
      <c r="AK48" s="46"/>
      <c r="AL48" s="46"/>
      <c r="AM48" s="46"/>
      <c r="AN48" s="46"/>
      <c r="AO48" s="46"/>
      <c r="AP48" s="46"/>
      <c r="AQ48" s="46"/>
      <c r="AR48" s="46"/>
      <c r="AS48" s="46"/>
      <c r="AT48" s="46"/>
      <c r="AU48" s="46"/>
      <c r="AV48" s="46"/>
    </row>
    <row r="49" spans="1:48" ht="12" customHeight="1" x14ac:dyDescent="0.25">
      <c r="A49" s="227"/>
      <c r="B49" s="186">
        <f>____IN_____!B60</f>
        <v>46</v>
      </c>
      <c r="C49" s="187" t="str">
        <f>____IN_____!C60</f>
        <v>ka32</v>
      </c>
      <c r="D49" s="186" t="str">
        <f>____IN_____!D60</f>
        <v>npf</v>
      </c>
      <c r="E49" s="189"/>
      <c r="F49" s="194">
        <v>18</v>
      </c>
      <c r="G49" s="197" t="s">
        <v>25</v>
      </c>
      <c r="H49" s="194" t="s">
        <v>211</v>
      </c>
      <c r="I49" s="344" t="str">
        <f>IF(Table4[[#This Row],[C]]=G48,B49,"")</f>
        <v/>
      </c>
      <c r="J49" s="46"/>
      <c r="K49" s="224"/>
      <c r="L49" s="403"/>
      <c r="M49" s="405"/>
      <c r="N49" s="189"/>
      <c r="O49" s="189"/>
      <c r="P49" s="189"/>
      <c r="Q49" s="189"/>
      <c r="R49" s="189"/>
      <c r="S49" s="189"/>
      <c r="T49" s="189"/>
      <c r="U49" s="189"/>
      <c r="V49" s="189"/>
      <c r="W49" s="443" t="str">
        <f>IF(L49="","",IF(K49="","",IF(ISNUMBER(MATCH(K49,Table4[D],0)),0,MAX(W$3:W48)+1)))</f>
        <v/>
      </c>
      <c r="X49" s="443"/>
      <c r="Y49" s="189" t="str">
        <f>IF(L49="","",IF(ISNUMBER(W49),0,IF(ISNUMBER(MATCH(L49,Table4[C],0)),0,MAX(Y$3:Y48)+1)))</f>
        <v/>
      </c>
      <c r="Z49" s="71" t="str">
        <f t="shared" si="4"/>
        <v/>
      </c>
      <c r="AA49" s="227" t="str">
        <f t="shared" si="5"/>
        <v/>
      </c>
      <c r="AB49" s="227"/>
      <c r="AC49" s="195"/>
      <c r="AD49" s="197" t="str">
        <f t="shared" si="6"/>
        <v/>
      </c>
      <c r="AE49" s="193" t="str">
        <f t="shared" si="7"/>
        <v/>
      </c>
      <c r="AF49" s="46"/>
      <c r="AG49" s="46"/>
      <c r="AH49" s="46"/>
      <c r="AI49" s="46"/>
      <c r="AJ49" s="46"/>
      <c r="AK49" s="46"/>
      <c r="AL49" s="46"/>
      <c r="AM49" s="46"/>
      <c r="AN49" s="46"/>
      <c r="AO49" s="46"/>
      <c r="AP49" s="46"/>
      <c r="AQ49" s="46"/>
      <c r="AR49" s="46"/>
      <c r="AS49" s="46"/>
      <c r="AT49" s="46"/>
      <c r="AU49" s="46"/>
      <c r="AV49" s="46"/>
    </row>
    <row r="50" spans="1:48" ht="12" customHeight="1" x14ac:dyDescent="0.25">
      <c r="A50" s="227"/>
      <c r="B50" s="186">
        <f>____IN_____!B61</f>
        <v>47</v>
      </c>
      <c r="C50" s="187" t="str">
        <f>____IN_____!C61</f>
        <v>ka33</v>
      </c>
      <c r="D50" s="186" t="str">
        <f>____IN_____!D61</f>
        <v>npf</v>
      </c>
      <c r="E50" s="189"/>
      <c r="F50" s="194">
        <v>262</v>
      </c>
      <c r="G50" s="197" t="s">
        <v>655</v>
      </c>
      <c r="H50" s="194" t="s">
        <v>862</v>
      </c>
      <c r="I50" s="344" t="str">
        <f>IF(Table4[[#This Row],[C]]=G49,B50,"")</f>
        <v/>
      </c>
      <c r="J50" s="46"/>
      <c r="K50" s="224"/>
      <c r="L50" s="403"/>
      <c r="M50" s="405"/>
      <c r="N50" s="189"/>
      <c r="O50" s="189"/>
      <c r="P50" s="189"/>
      <c r="Q50" s="189"/>
      <c r="R50" s="189"/>
      <c r="S50" s="189"/>
      <c r="T50" s="189"/>
      <c r="U50" s="189"/>
      <c r="V50" s="189"/>
      <c r="W50" s="443" t="str">
        <f>IF(L50="","",IF(K50="","",IF(ISNUMBER(MATCH(K50,Table4[D],0)),0,MAX(W$3:W49)+1)))</f>
        <v/>
      </c>
      <c r="X50" s="443"/>
      <c r="Y50" s="189" t="str">
        <f>IF(L50="","",IF(ISNUMBER(W50),0,IF(ISNUMBER(MATCH(L50,Table4[C],0)),0,MAX(Y$3:Y49)+1)))</f>
        <v/>
      </c>
      <c r="Z50" s="71" t="str">
        <f t="shared" si="4"/>
        <v/>
      </c>
      <c r="AA50" s="227" t="str">
        <f t="shared" si="5"/>
        <v/>
      </c>
      <c r="AB50" s="227"/>
      <c r="AC50" s="195"/>
      <c r="AD50" s="197" t="str">
        <f t="shared" si="6"/>
        <v/>
      </c>
      <c r="AE50" s="193" t="str">
        <f t="shared" si="7"/>
        <v/>
      </c>
      <c r="AF50" s="46"/>
      <c r="AG50" s="46"/>
      <c r="AH50" s="46"/>
      <c r="AI50" s="46"/>
      <c r="AJ50" s="46"/>
      <c r="AK50" s="46"/>
      <c r="AL50" s="46"/>
      <c r="AM50" s="46"/>
      <c r="AN50" s="46"/>
      <c r="AO50" s="46"/>
      <c r="AP50" s="46"/>
      <c r="AQ50" s="46"/>
      <c r="AR50" s="46"/>
      <c r="AS50" s="46"/>
      <c r="AT50" s="46"/>
      <c r="AU50" s="46"/>
      <c r="AV50" s="46"/>
    </row>
    <row r="51" spans="1:48" ht="12" customHeight="1" x14ac:dyDescent="0.25">
      <c r="A51" s="227"/>
      <c r="B51" s="186">
        <f>____IN_____!B62</f>
        <v>48</v>
      </c>
      <c r="C51" s="187" t="str">
        <f>____IN_____!C62</f>
        <v>ka34</v>
      </c>
      <c r="D51" s="186" t="str">
        <f>____IN_____!D62</f>
        <v>npf</v>
      </c>
      <c r="E51" s="189"/>
      <c r="F51" s="194">
        <v>88</v>
      </c>
      <c r="G51" s="197" t="s">
        <v>43</v>
      </c>
      <c r="H51" s="194" t="s">
        <v>544</v>
      </c>
      <c r="I51" s="344" t="str">
        <f>IF(Table4[[#This Row],[C]]=G50,B51,"")</f>
        <v/>
      </c>
      <c r="J51" s="46"/>
      <c r="K51" s="224"/>
      <c r="L51" s="403"/>
      <c r="M51" s="405"/>
      <c r="N51" s="189"/>
      <c r="O51" s="189"/>
      <c r="P51" s="189"/>
      <c r="Q51" s="189"/>
      <c r="R51" s="189"/>
      <c r="S51" s="189"/>
      <c r="T51" s="189"/>
      <c r="U51" s="189"/>
      <c r="V51" s="189"/>
      <c r="W51" s="443" t="str">
        <f>IF(L51="","",IF(K51="","",IF(ISNUMBER(MATCH(K51,Table4[D],0)),0,MAX(W$3:W50)+1)))</f>
        <v/>
      </c>
      <c r="X51" s="443"/>
      <c r="Y51" s="189" t="str">
        <f>IF(L51="","",IF(ISNUMBER(W51),0,IF(ISNUMBER(MATCH(L51,Table4[C],0)),0,MAX(Y$3:Y50)+1)))</f>
        <v/>
      </c>
      <c r="Z51" s="71" t="str">
        <f t="shared" si="4"/>
        <v/>
      </c>
      <c r="AA51" s="227" t="str">
        <f t="shared" si="5"/>
        <v/>
      </c>
      <c r="AB51" s="227"/>
      <c r="AC51" s="195"/>
      <c r="AD51" s="197" t="str">
        <f t="shared" si="6"/>
        <v/>
      </c>
      <c r="AE51" s="193" t="str">
        <f t="shared" si="7"/>
        <v/>
      </c>
      <c r="AF51" s="46"/>
      <c r="AG51" s="46"/>
      <c r="AH51" s="46"/>
      <c r="AI51" s="46"/>
      <c r="AJ51" s="46"/>
      <c r="AK51" s="46"/>
      <c r="AL51" s="46"/>
      <c r="AM51" s="46"/>
      <c r="AN51" s="46"/>
      <c r="AO51" s="46"/>
      <c r="AP51" s="46"/>
      <c r="AQ51" s="46"/>
      <c r="AR51" s="46"/>
      <c r="AS51" s="46"/>
      <c r="AT51" s="46"/>
      <c r="AU51" s="46"/>
      <c r="AV51" s="46"/>
    </row>
    <row r="52" spans="1:48" ht="12" customHeight="1" x14ac:dyDescent="0.25">
      <c r="A52" s="227"/>
      <c r="B52" s="186">
        <f>____IN_____!B63</f>
        <v>49</v>
      </c>
      <c r="C52" s="187" t="str">
        <f>____IN_____!C63</f>
        <v>ka35</v>
      </c>
      <c r="D52" s="186" t="str">
        <f>____IN_____!D63</f>
        <v>npf</v>
      </c>
      <c r="E52" s="189"/>
      <c r="F52" s="194">
        <v>239</v>
      </c>
      <c r="G52" s="197" t="s">
        <v>662</v>
      </c>
      <c r="H52" s="194" t="s">
        <v>854</v>
      </c>
      <c r="I52" s="344" t="str">
        <f>IF(Table4[[#This Row],[C]]=G51,B52,"")</f>
        <v/>
      </c>
      <c r="J52" s="46"/>
      <c r="K52" s="224"/>
      <c r="L52" s="403"/>
      <c r="M52" s="405"/>
      <c r="N52" s="189"/>
      <c r="O52" s="189"/>
      <c r="P52" s="189"/>
      <c r="Q52" s="189"/>
      <c r="R52" s="189"/>
      <c r="S52" s="189"/>
      <c r="T52" s="189"/>
      <c r="U52" s="189"/>
      <c r="V52" s="189"/>
      <c r="W52" s="443" t="str">
        <f>IF(L52="","",IF(K52="","",IF(ISNUMBER(MATCH(K52,Table4[D],0)),0,MAX(W$3:W51)+1)))</f>
        <v/>
      </c>
      <c r="X52" s="443"/>
      <c r="Y52" s="189" t="str">
        <f>IF(L52="","",IF(ISNUMBER(W52),0,IF(ISNUMBER(MATCH(L52,Table4[C],0)),0,MAX(Y$3:Y51)+1)))</f>
        <v/>
      </c>
      <c r="Z52" s="71" t="str">
        <f t="shared" si="4"/>
        <v/>
      </c>
      <c r="AA52" s="227" t="str">
        <f t="shared" si="5"/>
        <v/>
      </c>
      <c r="AB52" s="227"/>
      <c r="AC52" s="195"/>
      <c r="AD52" s="197" t="str">
        <f t="shared" si="6"/>
        <v/>
      </c>
      <c r="AE52" s="193" t="str">
        <f t="shared" si="7"/>
        <v/>
      </c>
      <c r="AF52" s="46"/>
      <c r="AG52" s="46"/>
      <c r="AH52" s="46"/>
      <c r="AI52" s="46"/>
      <c r="AJ52" s="46"/>
      <c r="AK52" s="46"/>
      <c r="AL52" s="46"/>
      <c r="AM52" s="46"/>
      <c r="AN52" s="46"/>
      <c r="AO52" s="46"/>
      <c r="AP52" s="46"/>
      <c r="AQ52" s="46"/>
      <c r="AR52" s="46"/>
      <c r="AS52" s="46"/>
      <c r="AT52" s="46"/>
      <c r="AU52" s="46"/>
      <c r="AV52" s="46"/>
    </row>
    <row r="53" spans="1:48" ht="12" customHeight="1" x14ac:dyDescent="0.25">
      <c r="A53" s="227"/>
      <c r="B53" s="186">
        <f>____IN_____!B64</f>
        <v>50</v>
      </c>
      <c r="C53" s="187" t="str">
        <f>____IN_____!C64</f>
        <v>angle1</v>
      </c>
      <c r="D53" s="186" t="str">
        <f>____IN_____!D64</f>
        <v>npf</v>
      </c>
      <c r="E53" s="189"/>
      <c r="F53" s="194">
        <v>240</v>
      </c>
      <c r="G53" s="197" t="s">
        <v>664</v>
      </c>
      <c r="H53" s="194" t="s">
        <v>853</v>
      </c>
      <c r="I53" s="344" t="str">
        <f>IF(Table4[[#This Row],[C]]=G52,B53,"")</f>
        <v/>
      </c>
      <c r="J53" s="46"/>
      <c r="K53" s="224"/>
      <c r="L53" s="403"/>
      <c r="M53" s="405"/>
      <c r="N53" s="189"/>
      <c r="O53" s="189"/>
      <c r="P53" s="189"/>
      <c r="Q53" s="189"/>
      <c r="R53" s="189"/>
      <c r="S53" s="189"/>
      <c r="T53" s="189"/>
      <c r="U53" s="189"/>
      <c r="V53" s="189"/>
      <c r="W53" s="443" t="str">
        <f>IF(L53="","",IF(K53="","",IF(ISNUMBER(MATCH(K53,Table4[D],0)),0,MAX(W$3:W52)+1)))</f>
        <v/>
      </c>
      <c r="X53" s="443"/>
      <c r="Y53" s="189" t="str">
        <f>IF(L53="","",IF(ISNUMBER(W53),0,IF(ISNUMBER(MATCH(L53,Table4[C],0)),0,MAX(Y$3:Y52)+1)))</f>
        <v/>
      </c>
      <c r="Z53" s="71" t="str">
        <f t="shared" si="4"/>
        <v/>
      </c>
      <c r="AA53" s="227" t="str">
        <f t="shared" si="5"/>
        <v/>
      </c>
      <c r="AB53" s="227"/>
      <c r="AC53" s="195"/>
      <c r="AD53" s="197" t="str">
        <f t="shared" si="6"/>
        <v/>
      </c>
      <c r="AE53" s="193" t="str">
        <f t="shared" si="7"/>
        <v/>
      </c>
      <c r="AF53" s="46"/>
      <c r="AG53" s="46"/>
      <c r="AH53" s="46"/>
      <c r="AI53" s="46"/>
      <c r="AJ53" s="46"/>
      <c r="AK53" s="46"/>
      <c r="AL53" s="46"/>
      <c r="AM53" s="46"/>
      <c r="AN53" s="46"/>
      <c r="AO53" s="46"/>
      <c r="AP53" s="46"/>
      <c r="AQ53" s="46"/>
      <c r="AR53" s="46"/>
      <c r="AS53" s="46"/>
      <c r="AT53" s="46"/>
      <c r="AU53" s="46"/>
      <c r="AV53" s="46"/>
    </row>
    <row r="54" spans="1:48" ht="12" customHeight="1" x14ac:dyDescent="0.25">
      <c r="A54" s="227"/>
      <c r="B54" s="186">
        <f>____IN_____!B65</f>
        <v>51</v>
      </c>
      <c r="C54" s="187" t="str">
        <f>____IN_____!C65</f>
        <v>angle2</v>
      </c>
      <c r="D54" s="186" t="str">
        <f>____IN_____!D65</f>
        <v>npf</v>
      </c>
      <c r="E54" s="189"/>
      <c r="F54" s="194">
        <v>231</v>
      </c>
      <c r="G54" s="197" t="s">
        <v>596</v>
      </c>
      <c r="H54" s="194" t="s">
        <v>539</v>
      </c>
      <c r="I54" s="344" t="str">
        <f>IF(Table4[[#This Row],[C]]=G53,B54,"")</f>
        <v/>
      </c>
      <c r="J54" s="46"/>
      <c r="K54" s="224"/>
      <c r="L54" s="403"/>
      <c r="M54" s="405"/>
      <c r="N54" s="189"/>
      <c r="O54" s="189"/>
      <c r="P54" s="189"/>
      <c r="Q54" s="189"/>
      <c r="R54" s="189"/>
      <c r="S54" s="189"/>
      <c r="T54" s="189"/>
      <c r="U54" s="189"/>
      <c r="V54" s="189"/>
      <c r="W54" s="443" t="str">
        <f>IF(L54="","",IF(K54="","",IF(ISNUMBER(MATCH(K54,Table4[D],0)),0,MAX(W$3:W53)+1)))</f>
        <v/>
      </c>
      <c r="X54" s="443"/>
      <c r="Y54" s="189" t="str">
        <f>IF(L54="","",IF(ISNUMBER(W54),0,IF(ISNUMBER(MATCH(L54,Table4[C],0)),0,MAX(Y$3:Y53)+1)))</f>
        <v/>
      </c>
      <c r="Z54" s="71" t="str">
        <f t="shared" si="4"/>
        <v/>
      </c>
      <c r="AA54" s="227" t="str">
        <f t="shared" si="5"/>
        <v/>
      </c>
      <c r="AB54" s="227"/>
      <c r="AC54" s="195"/>
      <c r="AD54" s="197" t="str">
        <f t="shared" si="6"/>
        <v/>
      </c>
      <c r="AE54" s="193" t="str">
        <f t="shared" si="7"/>
        <v/>
      </c>
      <c r="AF54" s="46"/>
      <c r="AG54" s="46"/>
      <c r="AH54" s="46"/>
      <c r="AI54" s="46"/>
      <c r="AJ54" s="46"/>
      <c r="AK54" s="46"/>
      <c r="AL54" s="46"/>
      <c r="AM54" s="46"/>
      <c r="AN54" s="46"/>
      <c r="AO54" s="46"/>
      <c r="AP54" s="46"/>
      <c r="AQ54" s="46"/>
      <c r="AR54" s="46"/>
      <c r="AS54" s="46"/>
      <c r="AT54" s="46"/>
      <c r="AU54" s="46"/>
      <c r="AV54" s="46"/>
    </row>
    <row r="55" spans="1:48" ht="12" customHeight="1" x14ac:dyDescent="0.25">
      <c r="A55" s="227"/>
      <c r="B55" s="186">
        <f>____IN_____!B66</f>
        <v>52</v>
      </c>
      <c r="C55" s="187" t="str">
        <f>____IN_____!C66</f>
        <v>angle3</v>
      </c>
      <c r="D55" s="186" t="str">
        <f>____IN_____!D66</f>
        <v>npf</v>
      </c>
      <c r="E55" s="189"/>
      <c r="F55" s="194">
        <v>77</v>
      </c>
      <c r="G55" s="197" t="s">
        <v>34</v>
      </c>
      <c r="H55" s="194" t="s">
        <v>584</v>
      </c>
      <c r="I55" s="344" t="str">
        <f>IF(Table4[[#This Row],[C]]=G54,B55,"")</f>
        <v/>
      </c>
      <c r="J55" s="46"/>
      <c r="K55" s="224"/>
      <c r="L55" s="403"/>
      <c r="M55" s="405"/>
      <c r="N55" s="189"/>
      <c r="O55" s="189"/>
      <c r="P55" s="189"/>
      <c r="Q55" s="189"/>
      <c r="R55" s="189"/>
      <c r="S55" s="189"/>
      <c r="T55" s="189"/>
      <c r="U55" s="189"/>
      <c r="V55" s="189"/>
      <c r="W55" s="443" t="str">
        <f>IF(L55="","",IF(K55="","",IF(ISNUMBER(MATCH(K55,Table4[D],0)),0,MAX(W$3:W54)+1)))</f>
        <v/>
      </c>
      <c r="X55" s="443"/>
      <c r="Y55" s="189" t="str">
        <f>IF(L55="","",IF(ISNUMBER(W55),0,IF(ISNUMBER(MATCH(L55,Table4[C],0)),0,MAX(Y$3:Y54)+1)))</f>
        <v/>
      </c>
      <c r="Z55" s="71" t="str">
        <f t="shared" si="4"/>
        <v/>
      </c>
      <c r="AA55" s="227" t="str">
        <f t="shared" si="5"/>
        <v/>
      </c>
      <c r="AB55" s="227"/>
      <c r="AC55" s="195"/>
      <c r="AD55" s="197" t="str">
        <f t="shared" si="6"/>
        <v/>
      </c>
      <c r="AE55" s="193" t="str">
        <f t="shared" si="7"/>
        <v/>
      </c>
      <c r="AF55" s="46"/>
      <c r="AG55" s="46"/>
      <c r="AH55" s="46"/>
      <c r="AI55" s="46"/>
      <c r="AJ55" s="46"/>
      <c r="AK55" s="46"/>
      <c r="AL55" s="46"/>
      <c r="AM55" s="46"/>
      <c r="AN55" s="46"/>
      <c r="AO55" s="46"/>
      <c r="AP55" s="46"/>
      <c r="AQ55" s="46"/>
      <c r="AR55" s="46"/>
      <c r="AS55" s="46"/>
      <c r="AT55" s="46"/>
      <c r="AU55" s="46"/>
      <c r="AV55" s="46"/>
    </row>
    <row r="56" spans="1:48" ht="12" customHeight="1" x14ac:dyDescent="0.25">
      <c r="A56" s="227"/>
      <c r="B56" s="186">
        <f>____IN_____!B67</f>
        <v>53</v>
      </c>
      <c r="C56" s="187" t="str">
        <f>____IN_____!C67</f>
        <v>multiDiff</v>
      </c>
      <c r="D56" s="186" t="str">
        <f>____IN_____!D67</f>
        <v>npf</v>
      </c>
      <c r="E56" s="189"/>
      <c r="F56" s="194">
        <v>138</v>
      </c>
      <c r="G56" s="197" t="s">
        <v>245</v>
      </c>
      <c r="H56" s="194" t="s">
        <v>257</v>
      </c>
      <c r="I56" s="344" t="str">
        <f>IF(Table4[[#This Row],[C]]=G55,B56,"")</f>
        <v/>
      </c>
      <c r="J56" s="46"/>
      <c r="K56" s="224"/>
      <c r="L56" s="403"/>
      <c r="M56" s="405"/>
      <c r="N56" s="189"/>
      <c r="O56" s="189"/>
      <c r="P56" s="189"/>
      <c r="Q56" s="189"/>
      <c r="R56" s="189"/>
      <c r="S56" s="189"/>
      <c r="T56" s="189"/>
      <c r="U56" s="189"/>
      <c r="V56" s="189"/>
      <c r="W56" s="443" t="str">
        <f>IF(L56="","",IF(K56="","",IF(ISNUMBER(MATCH(K56,Table4[D],0)),0,MAX(W$3:W55)+1)))</f>
        <v/>
      </c>
      <c r="X56" s="443"/>
      <c r="Y56" s="189" t="str">
        <f>IF(L56="","",IF(ISNUMBER(W56),0,IF(ISNUMBER(MATCH(L56,Table4[C],0)),0,MAX(Y$3:Y55)+1)))</f>
        <v/>
      </c>
      <c r="Z56" s="71" t="str">
        <f t="shared" si="4"/>
        <v/>
      </c>
      <c r="AA56" s="227" t="str">
        <f t="shared" si="5"/>
        <v/>
      </c>
      <c r="AB56" s="227"/>
      <c r="AC56" s="195"/>
      <c r="AD56" s="197" t="str">
        <f t="shared" si="6"/>
        <v/>
      </c>
      <c r="AE56" s="193" t="str">
        <f t="shared" si="7"/>
        <v/>
      </c>
      <c r="AF56" s="46"/>
      <c r="AG56" s="46"/>
      <c r="AH56" s="46"/>
      <c r="AI56" s="46"/>
      <c r="AJ56" s="46"/>
      <c r="AK56" s="46"/>
      <c r="AL56" s="46"/>
      <c r="AM56" s="46"/>
      <c r="AN56" s="46"/>
      <c r="AO56" s="46"/>
      <c r="AP56" s="46"/>
      <c r="AQ56" s="46"/>
      <c r="AR56" s="46"/>
      <c r="AS56" s="46"/>
      <c r="AT56" s="46"/>
      <c r="AU56" s="46"/>
      <c r="AV56" s="46"/>
    </row>
    <row r="57" spans="1:48" ht="12" customHeight="1" x14ac:dyDescent="0.25">
      <c r="A57" s="227"/>
      <c r="B57" s="186">
        <f>____IN_____!B68</f>
        <v>54</v>
      </c>
      <c r="C57" s="187" t="str">
        <f>____IN_____!C68</f>
        <v>NPF</v>
      </c>
      <c r="D57" s="186" t="str">
        <f>____IN_____!D68</f>
        <v>npf</v>
      </c>
      <c r="E57" s="189"/>
      <c r="F57" s="194">
        <v>139</v>
      </c>
      <c r="G57" s="197" t="s">
        <v>246</v>
      </c>
      <c r="H57" s="194" t="s">
        <v>284</v>
      </c>
      <c r="I57" s="344" t="str">
        <f>IF(Table4[[#This Row],[C]]=G56,B57,"")</f>
        <v/>
      </c>
      <c r="J57" s="46"/>
      <c r="K57" s="224"/>
      <c r="L57" s="403"/>
      <c r="M57" s="405"/>
      <c r="N57" s="189"/>
      <c r="O57" s="189"/>
      <c r="P57" s="189"/>
      <c r="Q57" s="189"/>
      <c r="R57" s="189"/>
      <c r="S57" s="189"/>
      <c r="T57" s="189"/>
      <c r="U57" s="189"/>
      <c r="V57" s="189"/>
      <c r="W57" s="443" t="str">
        <f>IF(L57="","",IF(K57="","",IF(ISNUMBER(MATCH(K57,Table4[D],0)),0,MAX(W$3:W56)+1)))</f>
        <v/>
      </c>
      <c r="X57" s="443"/>
      <c r="Y57" s="189" t="str">
        <f>IF(L57="","",IF(ISNUMBER(W57),0,IF(ISNUMBER(MATCH(L57,Table4[C],0)),0,MAX(Y$3:Y56)+1)))</f>
        <v/>
      </c>
      <c r="Z57" s="71" t="str">
        <f t="shared" si="4"/>
        <v/>
      </c>
      <c r="AA57" s="227" t="str">
        <f t="shared" si="5"/>
        <v/>
      </c>
      <c r="AB57" s="227"/>
      <c r="AC57" s="195"/>
      <c r="AD57" s="197" t="str">
        <f t="shared" si="6"/>
        <v/>
      </c>
      <c r="AE57" s="193" t="str">
        <f t="shared" si="7"/>
        <v/>
      </c>
      <c r="AF57" s="46"/>
      <c r="AG57" s="46"/>
      <c r="AH57" s="46"/>
      <c r="AI57" s="46"/>
      <c r="AJ57" s="46"/>
      <c r="AK57" s="46"/>
      <c r="AL57" s="46"/>
      <c r="AM57" s="46"/>
      <c r="AN57" s="46"/>
      <c r="AO57" s="46"/>
      <c r="AP57" s="46"/>
      <c r="AQ57" s="46"/>
      <c r="AR57" s="46"/>
      <c r="AS57" s="46"/>
      <c r="AT57" s="46"/>
      <c r="AU57" s="46"/>
      <c r="AV57" s="46"/>
    </row>
    <row r="58" spans="1:48" ht="12" customHeight="1" x14ac:dyDescent="0.25">
      <c r="A58" s="227"/>
      <c r="B58" s="186">
        <f>____IN_____!B69</f>
        <v>55</v>
      </c>
      <c r="C58" s="187" t="str">
        <f>____IN_____!C69</f>
        <v>rewet</v>
      </c>
      <c r="D58" s="186" t="str">
        <f>____IN_____!D69</f>
        <v>npf</v>
      </c>
      <c r="E58" s="189"/>
      <c r="F58" s="194">
        <v>140</v>
      </c>
      <c r="G58" s="197" t="s">
        <v>1254</v>
      </c>
      <c r="H58" s="194">
        <v>0</v>
      </c>
      <c r="I58" s="344" t="str">
        <f>IF(Table4[[#This Row],[C]]=G57,B58,"")</f>
        <v/>
      </c>
      <c r="J58" s="46"/>
      <c r="K58" s="224"/>
      <c r="L58" s="403"/>
      <c r="M58" s="405"/>
      <c r="N58" s="189"/>
      <c r="O58" s="189"/>
      <c r="P58" s="189"/>
      <c r="Q58" s="189"/>
      <c r="R58" s="189"/>
      <c r="S58" s="189"/>
      <c r="T58" s="189"/>
      <c r="U58" s="189"/>
      <c r="V58" s="189"/>
      <c r="W58" s="443" t="str">
        <f>IF(L58="","",IF(K58="","",IF(ISNUMBER(MATCH(K58,Table4[D],0)),0,MAX(W$3:W57)+1)))</f>
        <v/>
      </c>
      <c r="X58" s="443"/>
      <c r="Y58" s="189" t="str">
        <f>IF(L58="","",IF(ISNUMBER(W58),0,IF(ISNUMBER(MATCH(L58,Table4[C],0)),0,MAX(Y$3:Y57)+1)))</f>
        <v/>
      </c>
      <c r="Z58" s="71" t="str">
        <f t="shared" si="4"/>
        <v/>
      </c>
      <c r="AA58" s="227" t="str">
        <f t="shared" si="5"/>
        <v/>
      </c>
      <c r="AB58" s="227"/>
      <c r="AC58" s="195"/>
      <c r="AD58" s="197" t="str">
        <f t="shared" si="6"/>
        <v/>
      </c>
      <c r="AE58" s="193" t="str">
        <f t="shared" si="7"/>
        <v/>
      </c>
      <c r="AF58" s="46"/>
      <c r="AG58" s="46"/>
      <c r="AH58" s="46"/>
      <c r="AI58" s="46"/>
      <c r="AJ58" s="46"/>
      <c r="AK58" s="46"/>
      <c r="AL58" s="46"/>
      <c r="AM58" s="46"/>
      <c r="AN58" s="46"/>
      <c r="AO58" s="46"/>
      <c r="AP58" s="46"/>
      <c r="AQ58" s="46"/>
      <c r="AR58" s="46"/>
      <c r="AS58" s="46"/>
      <c r="AT58" s="46"/>
      <c r="AU58" s="46"/>
      <c r="AV58" s="46"/>
    </row>
    <row r="59" spans="1:48" ht="12" customHeight="1" x14ac:dyDescent="0.25">
      <c r="A59" s="227"/>
      <c r="B59" s="186">
        <f>____IN_____!B70</f>
        <v>56</v>
      </c>
      <c r="C59" s="187" t="str">
        <f>____IN_____!C70</f>
        <v>wetdry</v>
      </c>
      <c r="D59" s="186" t="str">
        <f>____IN_____!D70</f>
        <v>npf</v>
      </c>
      <c r="E59" s="189"/>
      <c r="F59" s="194">
        <v>141</v>
      </c>
      <c r="G59" s="197" t="s">
        <v>1255</v>
      </c>
      <c r="H59" s="194">
        <v>0</v>
      </c>
      <c r="I59" s="344" t="str">
        <f>IF(Table4[[#This Row],[C]]=G58,B59,"")</f>
        <v/>
      </c>
      <c r="J59" s="46"/>
      <c r="K59" s="224"/>
      <c r="L59" s="403"/>
      <c r="M59" s="405"/>
      <c r="N59" s="189"/>
      <c r="O59" s="189"/>
      <c r="P59" s="189"/>
      <c r="Q59" s="189"/>
      <c r="R59" s="189"/>
      <c r="S59" s="189"/>
      <c r="T59" s="189"/>
      <c r="U59" s="189"/>
      <c r="V59" s="189"/>
      <c r="W59" s="443" t="str">
        <f>IF(L59="","",IF(K59="","",IF(ISNUMBER(MATCH(K59,Table4[D],0)),0,MAX(W$3:W58)+1)))</f>
        <v/>
      </c>
      <c r="X59" s="443"/>
      <c r="Y59" s="189" t="str">
        <f>IF(L59="","",IF(ISNUMBER(W59),0,IF(ISNUMBER(MATCH(L59,Table4[C],0)),0,MAX(Y$3:Y58)+1)))</f>
        <v/>
      </c>
      <c r="Z59" s="71" t="str">
        <f t="shared" si="4"/>
        <v/>
      </c>
      <c r="AA59" s="227" t="str">
        <f t="shared" si="5"/>
        <v/>
      </c>
      <c r="AB59" s="227"/>
      <c r="AC59" s="195"/>
      <c r="AD59" s="197" t="str">
        <f t="shared" si="6"/>
        <v/>
      </c>
      <c r="AE59" s="193" t="str">
        <f t="shared" si="7"/>
        <v/>
      </c>
      <c r="AF59" s="46"/>
      <c r="AG59" s="46"/>
      <c r="AH59" s="46"/>
      <c r="AI59" s="46"/>
      <c r="AJ59" s="46"/>
      <c r="AK59" s="46"/>
      <c r="AL59" s="46"/>
      <c r="AM59" s="46"/>
      <c r="AN59" s="46"/>
      <c r="AO59" s="46"/>
      <c r="AP59" s="46"/>
      <c r="AQ59" s="46"/>
      <c r="AR59" s="46"/>
      <c r="AS59" s="46"/>
      <c r="AT59" s="46"/>
      <c r="AU59" s="46"/>
      <c r="AV59" s="46"/>
    </row>
    <row r="60" spans="1:48" ht="12" customHeight="1" x14ac:dyDescent="0.25">
      <c r="A60" s="227"/>
      <c r="B60" s="186">
        <f>____IN_____!B71</f>
        <v>57</v>
      </c>
      <c r="C60" s="187" t="str">
        <f>____IN_____!C71</f>
        <v>ss11</v>
      </c>
      <c r="D60" s="186" t="str">
        <f>____IN_____!D71</f>
        <v>sto</v>
      </c>
      <c r="E60" s="189"/>
      <c r="F60" s="194">
        <v>252</v>
      </c>
      <c r="G60" s="197" t="s">
        <v>694</v>
      </c>
      <c r="H60" s="194" t="s">
        <v>695</v>
      </c>
      <c r="I60" s="344" t="str">
        <f>IF(Table4[[#This Row],[C]]=G59,B60,"")</f>
        <v/>
      </c>
      <c r="J60" s="46"/>
      <c r="K60" s="224"/>
      <c r="L60" s="403"/>
      <c r="M60" s="405"/>
      <c r="N60" s="189"/>
      <c r="O60" s="189"/>
      <c r="P60" s="189"/>
      <c r="Q60" s="189"/>
      <c r="R60" s="189"/>
      <c r="S60" s="189"/>
      <c r="T60" s="189"/>
      <c r="U60" s="189"/>
      <c r="V60" s="189"/>
      <c r="W60" s="443" t="str">
        <f>IF(L60="","",IF(K60="","",IF(ISNUMBER(MATCH(K60,Table4[D],0)),0,MAX(W$3:W59)+1)))</f>
        <v/>
      </c>
      <c r="X60" s="443"/>
      <c r="Y60" s="189" t="str">
        <f>IF(L60="","",IF(ISNUMBER(W60),0,IF(ISNUMBER(MATCH(L60,Table4[C],0)),0,MAX(Y$3:Y59)+1)))</f>
        <v/>
      </c>
      <c r="Z60" s="71" t="str">
        <f t="shared" si="4"/>
        <v/>
      </c>
      <c r="AA60" s="227" t="str">
        <f t="shared" si="5"/>
        <v/>
      </c>
      <c r="AB60" s="227"/>
      <c r="AC60" s="195"/>
      <c r="AD60" s="197" t="str">
        <f t="shared" si="6"/>
        <v/>
      </c>
      <c r="AE60" s="193" t="str">
        <f t="shared" si="7"/>
        <v/>
      </c>
      <c r="AF60" s="46"/>
      <c r="AG60" s="46"/>
      <c r="AH60" s="46"/>
      <c r="AI60" s="46"/>
      <c r="AJ60" s="46"/>
      <c r="AK60" s="46"/>
      <c r="AL60" s="46"/>
      <c r="AM60" s="46"/>
      <c r="AN60" s="46"/>
      <c r="AO60" s="46"/>
      <c r="AP60" s="46"/>
      <c r="AQ60" s="46"/>
      <c r="AR60" s="46"/>
      <c r="AS60" s="46"/>
      <c r="AT60" s="46"/>
      <c r="AU60" s="46"/>
      <c r="AV60" s="46"/>
    </row>
    <row r="61" spans="1:48" ht="12" customHeight="1" x14ac:dyDescent="0.25">
      <c r="A61" s="227"/>
      <c r="B61" s="186">
        <f>____IN_____!B72</f>
        <v>58</v>
      </c>
      <c r="C61" s="187" t="str">
        <f>____IN_____!C72</f>
        <v>ss12</v>
      </c>
      <c r="D61" s="186" t="str">
        <f>____IN_____!D72</f>
        <v>sto</v>
      </c>
      <c r="E61" s="189"/>
      <c r="F61" s="194">
        <v>256</v>
      </c>
      <c r="G61" s="197" t="s">
        <v>810</v>
      </c>
      <c r="H61" s="194" t="s">
        <v>699</v>
      </c>
      <c r="I61" s="344" t="str">
        <f>IF(Table4[[#This Row],[C]]=G60,B61,"")</f>
        <v/>
      </c>
      <c r="J61" s="46"/>
      <c r="K61" s="224"/>
      <c r="L61" s="403"/>
      <c r="M61" s="405"/>
      <c r="N61" s="189"/>
      <c r="O61" s="189"/>
      <c r="P61" s="189"/>
      <c r="Q61" s="189"/>
      <c r="R61" s="189"/>
      <c r="S61" s="189"/>
      <c r="T61" s="189"/>
      <c r="U61" s="189"/>
      <c r="V61" s="189"/>
      <c r="W61" s="443" t="str">
        <f>IF(L61="","",IF(K61="","",IF(ISNUMBER(MATCH(K61,Table4[D],0)),0,MAX(W$3:W60)+1)))</f>
        <v/>
      </c>
      <c r="X61" s="443"/>
      <c r="Y61" s="189" t="str">
        <f>IF(L61="","",IF(ISNUMBER(W61),0,IF(ISNUMBER(MATCH(L61,Table4[C],0)),0,MAX(Y$3:Y60)+1)))</f>
        <v/>
      </c>
      <c r="Z61" s="71" t="str">
        <f t="shared" si="4"/>
        <v/>
      </c>
      <c r="AA61" s="227" t="str">
        <f t="shared" si="5"/>
        <v/>
      </c>
      <c r="AB61" s="227"/>
      <c r="AC61" s="195"/>
      <c r="AD61" s="197" t="str">
        <f t="shared" si="6"/>
        <v/>
      </c>
      <c r="AE61" s="193" t="str">
        <f t="shared" si="7"/>
        <v/>
      </c>
      <c r="AF61" s="46"/>
      <c r="AG61" s="46"/>
      <c r="AH61" s="46"/>
      <c r="AI61" s="46"/>
      <c r="AJ61" s="46"/>
      <c r="AK61" s="46"/>
      <c r="AL61" s="46"/>
      <c r="AM61" s="46"/>
      <c r="AN61" s="46"/>
      <c r="AO61" s="46"/>
      <c r="AP61" s="46"/>
      <c r="AQ61" s="46"/>
      <c r="AR61" s="46"/>
      <c r="AS61" s="46"/>
      <c r="AT61" s="46"/>
      <c r="AU61" s="46"/>
      <c r="AV61" s="46"/>
    </row>
    <row r="62" spans="1:48" ht="12" customHeight="1" x14ac:dyDescent="0.25">
      <c r="A62" s="227"/>
      <c r="B62" s="186">
        <f>____IN_____!B73</f>
        <v>59</v>
      </c>
      <c r="C62" s="187" t="str">
        <f>____IN_____!C73</f>
        <v>ss13</v>
      </c>
      <c r="D62" s="186" t="str">
        <f>____IN_____!D73</f>
        <v>sto</v>
      </c>
      <c r="E62" s="189"/>
      <c r="F62" s="194">
        <v>253</v>
      </c>
      <c r="G62" s="197" t="s">
        <v>807</v>
      </c>
      <c r="H62" s="194" t="s">
        <v>696</v>
      </c>
      <c r="I62" s="344" t="str">
        <f>IF(Table4[[#This Row],[C]]=G61,B62,"")</f>
        <v/>
      </c>
      <c r="J62" s="46"/>
      <c r="K62" s="224"/>
      <c r="L62" s="403"/>
      <c r="M62" s="405"/>
      <c r="N62" s="189"/>
      <c r="O62" s="189"/>
      <c r="P62" s="189"/>
      <c r="Q62" s="189"/>
      <c r="R62" s="189"/>
      <c r="S62" s="189"/>
      <c r="T62" s="189"/>
      <c r="U62" s="189"/>
      <c r="V62" s="189"/>
      <c r="W62" s="443" t="str">
        <f>IF(L62="","",IF(K62="","",IF(ISNUMBER(MATCH(K62,Table4[D],0)),0,MAX(W$3:W61)+1)))</f>
        <v/>
      </c>
      <c r="X62" s="443"/>
      <c r="Y62" s="189" t="str">
        <f>IF(L62="","",IF(ISNUMBER(W62),0,IF(ISNUMBER(MATCH(L62,Table4[C],0)),0,MAX(Y$3:Y61)+1)))</f>
        <v/>
      </c>
      <c r="Z62" s="71" t="str">
        <f t="shared" si="4"/>
        <v/>
      </c>
      <c r="AA62" s="227" t="str">
        <f t="shared" si="5"/>
        <v/>
      </c>
      <c r="AB62" s="227"/>
      <c r="AC62" s="195"/>
      <c r="AD62" s="197" t="str">
        <f t="shared" si="6"/>
        <v/>
      </c>
      <c r="AE62" s="193" t="str">
        <f t="shared" si="7"/>
        <v/>
      </c>
      <c r="AF62" s="46"/>
      <c r="AG62" s="46"/>
      <c r="AH62" s="46"/>
      <c r="AI62" s="46"/>
      <c r="AJ62" s="46"/>
      <c r="AK62" s="46"/>
      <c r="AL62" s="46"/>
      <c r="AM62" s="46"/>
      <c r="AN62" s="46"/>
      <c r="AO62" s="46"/>
      <c r="AP62" s="46"/>
      <c r="AQ62" s="46"/>
      <c r="AR62" s="46"/>
      <c r="AS62" s="46"/>
      <c r="AT62" s="46"/>
      <c r="AU62" s="46"/>
      <c r="AV62" s="46"/>
    </row>
    <row r="63" spans="1:48" ht="12" customHeight="1" x14ac:dyDescent="0.25">
      <c r="A63" s="227"/>
      <c r="B63" s="186">
        <f>____IN_____!B74</f>
        <v>60</v>
      </c>
      <c r="C63" s="187" t="str">
        <f>____IN_____!C74</f>
        <v>ss14</v>
      </c>
      <c r="D63" s="186" t="str">
        <f>____IN_____!D74</f>
        <v>sto</v>
      </c>
      <c r="E63" s="189"/>
      <c r="F63" s="194">
        <v>258</v>
      </c>
      <c r="G63" s="197" t="s">
        <v>812</v>
      </c>
      <c r="H63" s="194" t="s">
        <v>701</v>
      </c>
      <c r="I63" s="344" t="str">
        <f>IF(Table4[[#This Row],[C]]=G62,B63,"")</f>
        <v/>
      </c>
      <c r="J63" s="46"/>
      <c r="K63" s="224"/>
      <c r="L63" s="403"/>
      <c r="M63" s="405"/>
      <c r="N63" s="189"/>
      <c r="O63" s="189"/>
      <c r="P63" s="189"/>
      <c r="Q63" s="189"/>
      <c r="R63" s="189"/>
      <c r="S63" s="189"/>
      <c r="T63" s="189"/>
      <c r="U63" s="189"/>
      <c r="V63" s="189"/>
      <c r="W63" s="443" t="str">
        <f>IF(L63="","",IF(K63="","",IF(ISNUMBER(MATCH(K63,Table4[D],0)),0,MAX(W$3:W62)+1)))</f>
        <v/>
      </c>
      <c r="X63" s="443"/>
      <c r="Y63" s="189" t="str">
        <f>IF(L63="","",IF(ISNUMBER(W63),0,IF(ISNUMBER(MATCH(L63,Table4[C],0)),0,MAX(Y$3:Y62)+1)))</f>
        <v/>
      </c>
      <c r="Z63" s="71" t="str">
        <f t="shared" si="4"/>
        <v/>
      </c>
      <c r="AA63" s="227" t="str">
        <f t="shared" si="5"/>
        <v/>
      </c>
      <c r="AB63" s="227"/>
      <c r="AC63" s="195"/>
      <c r="AD63" s="197" t="str">
        <f t="shared" si="6"/>
        <v/>
      </c>
      <c r="AE63" s="193" t="str">
        <f t="shared" si="7"/>
        <v/>
      </c>
      <c r="AF63" s="46"/>
      <c r="AG63" s="46"/>
      <c r="AH63" s="46"/>
      <c r="AI63" s="46"/>
      <c r="AJ63" s="46"/>
      <c r="AK63" s="46"/>
      <c r="AL63" s="46"/>
      <c r="AM63" s="46"/>
      <c r="AN63" s="46"/>
      <c r="AO63" s="46"/>
      <c r="AP63" s="46"/>
      <c r="AQ63" s="46"/>
      <c r="AR63" s="46"/>
      <c r="AS63" s="46"/>
      <c r="AT63" s="46"/>
      <c r="AU63" s="46"/>
      <c r="AV63" s="46"/>
    </row>
    <row r="64" spans="1:48" ht="12" customHeight="1" x14ac:dyDescent="0.25">
      <c r="A64" s="227"/>
      <c r="B64" s="186">
        <f>____IN_____!B75</f>
        <v>61</v>
      </c>
      <c r="C64" s="187" t="str">
        <f>____IN_____!C75</f>
        <v>ss15</v>
      </c>
      <c r="D64" s="186" t="str">
        <f>____IN_____!D75</f>
        <v>sto</v>
      </c>
      <c r="E64" s="189"/>
      <c r="F64" s="194">
        <v>259</v>
      </c>
      <c r="G64" s="197" t="s">
        <v>813</v>
      </c>
      <c r="H64" s="194" t="s">
        <v>703</v>
      </c>
      <c r="I64" s="344" t="str">
        <f>IF(Table4[[#This Row],[C]]=G63,B64,"")</f>
        <v/>
      </c>
      <c r="J64" s="46"/>
      <c r="K64" s="224"/>
      <c r="L64" s="403"/>
      <c r="M64" s="405"/>
      <c r="N64" s="189"/>
      <c r="O64" s="189"/>
      <c r="P64" s="189"/>
      <c r="Q64" s="189"/>
      <c r="R64" s="189"/>
      <c r="S64" s="189"/>
      <c r="T64" s="189"/>
      <c r="U64" s="189"/>
      <c r="V64" s="189"/>
      <c r="W64" s="443" t="str">
        <f>IF(L64="","",IF(K64="","",IF(ISNUMBER(MATCH(K64,Table4[D],0)),0,MAX(W$3:W63)+1)))</f>
        <v/>
      </c>
      <c r="X64" s="443"/>
      <c r="Y64" s="189" t="str">
        <f>IF(L64="","",IF(ISNUMBER(W64),0,IF(ISNUMBER(MATCH(L64,Table4[C],0)),0,MAX(Y$3:Y63)+1)))</f>
        <v/>
      </c>
      <c r="Z64" s="71" t="str">
        <f t="shared" si="4"/>
        <v/>
      </c>
      <c r="AA64" s="227" t="str">
        <f t="shared" si="5"/>
        <v/>
      </c>
      <c r="AB64" s="227"/>
      <c r="AC64" s="195"/>
      <c r="AD64" s="197" t="str">
        <f t="shared" si="6"/>
        <v/>
      </c>
      <c r="AE64" s="193" t="str">
        <f t="shared" si="7"/>
        <v/>
      </c>
      <c r="AF64" s="46"/>
      <c r="AG64" s="46"/>
      <c r="AH64" s="46"/>
      <c r="AI64" s="46"/>
      <c r="AJ64" s="46"/>
      <c r="AK64" s="46"/>
      <c r="AL64" s="46"/>
      <c r="AM64" s="46"/>
      <c r="AN64" s="46"/>
      <c r="AO64" s="46"/>
      <c r="AP64" s="46"/>
      <c r="AQ64" s="46"/>
      <c r="AR64" s="46"/>
      <c r="AS64" s="46"/>
      <c r="AT64" s="46"/>
      <c r="AU64" s="46"/>
      <c r="AV64" s="46"/>
    </row>
    <row r="65" spans="1:48" ht="12" customHeight="1" x14ac:dyDescent="0.25">
      <c r="A65" s="227"/>
      <c r="B65" s="186">
        <f>____IN_____!B76</f>
        <v>62</v>
      </c>
      <c r="C65" s="187" t="str">
        <f>____IN_____!C76</f>
        <v>sy11</v>
      </c>
      <c r="D65" s="186" t="str">
        <f>____IN_____!D76</f>
        <v>sto</v>
      </c>
      <c r="E65" s="189"/>
      <c r="F65" s="194">
        <v>257</v>
      </c>
      <c r="G65" s="197" t="s">
        <v>811</v>
      </c>
      <c r="H65" s="194" t="s">
        <v>700</v>
      </c>
      <c r="I65" s="344" t="str">
        <f>IF(Table4[[#This Row],[C]]=G64,B65,"")</f>
        <v/>
      </c>
      <c r="J65" s="46"/>
      <c r="K65" s="224"/>
      <c r="L65" s="403"/>
      <c r="M65" s="405"/>
      <c r="N65" s="189"/>
      <c r="O65" s="189"/>
      <c r="P65" s="189"/>
      <c r="Q65" s="189"/>
      <c r="R65" s="189"/>
      <c r="S65" s="189"/>
      <c r="T65" s="189"/>
      <c r="U65" s="189"/>
      <c r="V65" s="189"/>
      <c r="W65" s="443" t="str">
        <f>IF(L65="","",IF(K65="","",IF(ISNUMBER(MATCH(K65,Table4[D],0)),0,MAX(W$3:W64)+1)))</f>
        <v/>
      </c>
      <c r="X65" s="443"/>
      <c r="Y65" s="189" t="str">
        <f>IF(L65="","",IF(ISNUMBER(W65),0,IF(ISNUMBER(MATCH(L65,Table4[C],0)),0,MAX(Y$3:Y64)+1)))</f>
        <v/>
      </c>
      <c r="Z65" s="71" t="str">
        <f t="shared" si="4"/>
        <v/>
      </c>
      <c r="AA65" s="227" t="str">
        <f t="shared" si="5"/>
        <v/>
      </c>
      <c r="AB65" s="227"/>
      <c r="AC65" s="195"/>
      <c r="AD65" s="197" t="str">
        <f t="shared" si="6"/>
        <v/>
      </c>
      <c r="AE65" s="193" t="str">
        <f t="shared" si="7"/>
        <v/>
      </c>
      <c r="AF65" s="46"/>
      <c r="AG65" s="46"/>
      <c r="AH65" s="46"/>
      <c r="AI65" s="46"/>
      <c r="AJ65" s="46"/>
      <c r="AK65" s="46"/>
      <c r="AL65" s="46"/>
      <c r="AM65" s="46"/>
      <c r="AN65" s="46"/>
      <c r="AO65" s="46"/>
      <c r="AP65" s="46"/>
      <c r="AQ65" s="46"/>
      <c r="AR65" s="46"/>
      <c r="AS65" s="46"/>
      <c r="AT65" s="46"/>
      <c r="AU65" s="46"/>
      <c r="AV65" s="46"/>
    </row>
    <row r="66" spans="1:48" ht="12" customHeight="1" x14ac:dyDescent="0.25">
      <c r="A66" s="227"/>
      <c r="B66" s="186">
        <f>____IN_____!B77</f>
        <v>63</v>
      </c>
      <c r="C66" s="187" t="str">
        <f>____IN_____!C77</f>
        <v>sy12</v>
      </c>
      <c r="D66" s="186" t="str">
        <f>____IN_____!D77</f>
        <v>sto</v>
      </c>
      <c r="E66" s="189"/>
      <c r="F66" s="194">
        <v>255</v>
      </c>
      <c r="G66" s="197" t="s">
        <v>809</v>
      </c>
      <c r="H66" s="194" t="s">
        <v>698</v>
      </c>
      <c r="I66" s="344" t="str">
        <f>IF(Table4[[#This Row],[C]]=G65,B66,"")</f>
        <v/>
      </c>
      <c r="J66" s="46"/>
      <c r="K66" s="224"/>
      <c r="L66" s="403"/>
      <c r="M66" s="404"/>
      <c r="N66" s="189"/>
      <c r="O66" s="189"/>
      <c r="P66" s="189"/>
      <c r="Q66" s="189"/>
      <c r="R66" s="189"/>
      <c r="S66" s="189"/>
      <c r="T66" s="189"/>
      <c r="U66" s="189"/>
      <c r="V66" s="189"/>
      <c r="W66" s="232" t="str">
        <f>IF(L66="","",IF(K66="","",IF(ISNUMBER(MATCH(K66,Table4[D],0)),0,MAX(W$3:W65)+1)))</f>
        <v/>
      </c>
      <c r="X66" s="232"/>
      <c r="Y66" s="189" t="str">
        <f>IF(L66="","",IF(ISNUMBER(W66),0,IF(ISNUMBER(MATCH(L66,Table4[C],0)),0,MAX(Y$3:Y65)+1)))</f>
        <v/>
      </c>
      <c r="Z66" s="71" t="str">
        <f t="shared" si="4"/>
        <v/>
      </c>
      <c r="AA66" s="227" t="str">
        <f t="shared" si="5"/>
        <v/>
      </c>
      <c r="AB66" s="227"/>
      <c r="AC66" s="195"/>
      <c r="AD66" s="197" t="str">
        <f t="shared" si="6"/>
        <v/>
      </c>
      <c r="AE66" s="193" t="str">
        <f t="shared" si="7"/>
        <v/>
      </c>
      <c r="AF66" s="46"/>
      <c r="AG66" s="46"/>
      <c r="AH66" s="46"/>
      <c r="AI66" s="46"/>
      <c r="AJ66" s="46"/>
      <c r="AK66" s="46"/>
      <c r="AL66" s="46"/>
      <c r="AM66" s="46"/>
      <c r="AN66" s="46"/>
      <c r="AO66" s="46"/>
      <c r="AP66" s="46"/>
      <c r="AQ66" s="46"/>
      <c r="AR66" s="46"/>
      <c r="AS66" s="46"/>
      <c r="AT66" s="46"/>
      <c r="AU66" s="46"/>
      <c r="AV66" s="46"/>
    </row>
    <row r="67" spans="1:48" ht="12" customHeight="1" x14ac:dyDescent="0.25">
      <c r="A67" s="227"/>
      <c r="B67" s="186">
        <f>____IN_____!B78</f>
        <v>64</v>
      </c>
      <c r="C67" s="187" t="str">
        <f>____IN_____!C78</f>
        <v>sy13</v>
      </c>
      <c r="D67" s="186" t="str">
        <f>____IN_____!D78</f>
        <v>sto</v>
      </c>
      <c r="E67" s="189"/>
      <c r="F67" s="194">
        <v>251</v>
      </c>
      <c r="G67" s="197" t="s">
        <v>704</v>
      </c>
      <c r="H67" s="194" t="s">
        <v>853</v>
      </c>
      <c r="I67" s="344" t="str">
        <f>IF(Table4[[#This Row],[C]]=G66,B67,"")</f>
        <v/>
      </c>
      <c r="J67" s="46"/>
      <c r="K67" s="224"/>
      <c r="L67" s="403"/>
      <c r="M67" s="404"/>
      <c r="N67" s="189"/>
      <c r="O67" s="189"/>
      <c r="P67" s="189"/>
      <c r="Q67" s="189"/>
      <c r="R67" s="189"/>
      <c r="S67" s="189"/>
      <c r="T67" s="189"/>
      <c r="U67" s="189"/>
      <c r="V67" s="189"/>
      <c r="W67" s="232" t="str">
        <f>IF(L67="","",IF(K67="","",IF(ISNUMBER(MATCH(K67,Table4[D],0)),0,MAX(W$3:W66)+1)))</f>
        <v/>
      </c>
      <c r="X67" s="232"/>
      <c r="Y67" s="189" t="str">
        <f>IF(L67="","",IF(ISNUMBER(W67),0,IF(ISNUMBER(MATCH(L67,Table4[C],0)),0,MAX(Y$3:Y66)+1)))</f>
        <v/>
      </c>
      <c r="Z67" s="71" t="str">
        <f t="shared" si="4"/>
        <v/>
      </c>
      <c r="AA67" s="227" t="str">
        <f t="shared" si="5"/>
        <v/>
      </c>
      <c r="AB67" s="227"/>
      <c r="AC67" s="195"/>
      <c r="AD67" s="197" t="str">
        <f t="shared" si="6"/>
        <v/>
      </c>
      <c r="AE67" s="193" t="str">
        <f t="shared" si="7"/>
        <v/>
      </c>
      <c r="AF67" s="46"/>
      <c r="AG67" s="46"/>
      <c r="AH67" s="46"/>
      <c r="AI67" s="46"/>
      <c r="AJ67" s="46"/>
      <c r="AK67" s="46"/>
      <c r="AL67" s="46"/>
      <c r="AM67" s="46"/>
      <c r="AN67" s="46"/>
      <c r="AO67" s="46"/>
      <c r="AP67" s="46"/>
      <c r="AQ67" s="46"/>
      <c r="AR67" s="46"/>
      <c r="AS67" s="46"/>
      <c r="AT67" s="46"/>
      <c r="AU67" s="46"/>
      <c r="AV67" s="46"/>
    </row>
    <row r="68" spans="1:48" ht="12" customHeight="1" x14ac:dyDescent="0.25">
      <c r="A68" s="227"/>
      <c r="B68" s="186">
        <f>____IN_____!B79</f>
        <v>65</v>
      </c>
      <c r="C68" s="187" t="str">
        <f>____IN_____!C79</f>
        <v>sy14</v>
      </c>
      <c r="D68" s="186" t="str">
        <f>____IN_____!D79</f>
        <v>sto</v>
      </c>
      <c r="E68" s="189"/>
      <c r="F68" s="194">
        <v>254</v>
      </c>
      <c r="G68" s="197" t="s">
        <v>808</v>
      </c>
      <c r="H68" s="194" t="s">
        <v>697</v>
      </c>
      <c r="I68" s="344" t="str">
        <f>IF(Table4[[#This Row],[C]]=G67,B68,"")</f>
        <v/>
      </c>
      <c r="J68" s="46"/>
      <c r="K68" s="224"/>
      <c r="L68" s="403"/>
      <c r="M68" s="404"/>
      <c r="N68" s="189"/>
      <c r="O68" s="189"/>
      <c r="P68" s="189"/>
      <c r="Q68" s="189"/>
      <c r="R68" s="189"/>
      <c r="S68" s="189"/>
      <c r="T68" s="189"/>
      <c r="U68" s="189"/>
      <c r="V68" s="189"/>
      <c r="W68" s="232" t="str">
        <f>IF(L68="","",IF(K68="","",IF(ISNUMBER(MATCH(K68,Table4[D],0)),0,MAX(W$3:W67)+1)))</f>
        <v/>
      </c>
      <c r="X68" s="232"/>
      <c r="Y68" s="189" t="str">
        <f>IF(L68="","",IF(ISNUMBER(W68),0,IF(ISNUMBER(MATCH(L68,Table4[C],0)),0,MAX(Y$3:Y67)+1)))</f>
        <v/>
      </c>
      <c r="Z68" s="71" t="str">
        <f t="shared" ref="Z68:Z83" si="8">IF(ROW()-$Z$3&lt;=$Y$1,ROW()-$Z$3,"")</f>
        <v/>
      </c>
      <c r="AA68" s="227" t="str">
        <f t="shared" ref="AA68:AA83" si="9">IF(ISNUMBER(Z68),INDEX($L$4:$L$200,MATCH(Z68,$Y$4:$Y$200,0),1),"")</f>
        <v/>
      </c>
      <c r="AB68" s="227"/>
      <c r="AC68" s="195"/>
      <c r="AD68" s="197" t="str">
        <f t="shared" ref="AD68:AD83" si="10">IF(ISNUMBER(Y68),";","")</f>
        <v/>
      </c>
      <c r="AE68" s="193" t="str">
        <f t="shared" ref="AE68:AE82" si="11">IF(L68=0,"",_xlfn.CONCAT(L68," = ",M68," ;"))</f>
        <v/>
      </c>
      <c r="AF68" s="46"/>
      <c r="AG68" s="46"/>
      <c r="AH68" s="46"/>
      <c r="AI68" s="46"/>
      <c r="AJ68" s="46"/>
      <c r="AK68" s="46"/>
      <c r="AL68" s="46"/>
      <c r="AM68" s="46"/>
      <c r="AN68" s="46"/>
      <c r="AO68" s="46"/>
      <c r="AP68" s="46"/>
      <c r="AQ68" s="46"/>
      <c r="AR68" s="46"/>
      <c r="AS68" s="46"/>
      <c r="AT68" s="46"/>
      <c r="AU68" s="46"/>
      <c r="AV68" s="46"/>
    </row>
    <row r="69" spans="1:48" ht="12" customHeight="1" x14ac:dyDescent="0.25">
      <c r="A69" s="227"/>
      <c r="B69" s="186">
        <f>____IN_____!B80</f>
        <v>66</v>
      </c>
      <c r="C69" s="187" t="str">
        <f>____IN_____!C80</f>
        <v>sy15</v>
      </c>
      <c r="D69" s="186" t="str">
        <f>____IN_____!D80</f>
        <v>sto</v>
      </c>
      <c r="E69" s="189"/>
      <c r="F69" s="194">
        <v>182</v>
      </c>
      <c r="G69" s="197" t="s">
        <v>415</v>
      </c>
      <c r="H69" s="194" t="s">
        <v>427</v>
      </c>
      <c r="I69" s="393" t="str">
        <f>IF(Table4[[#This Row],[C]]=G68,B69,"")</f>
        <v/>
      </c>
      <c r="J69" s="46"/>
      <c r="K69" s="224"/>
      <c r="L69" s="403"/>
      <c r="M69" s="404"/>
      <c r="N69" s="189"/>
      <c r="O69" s="189"/>
      <c r="P69" s="189"/>
      <c r="Q69" s="189"/>
      <c r="R69" s="189"/>
      <c r="S69" s="189"/>
      <c r="T69" s="189"/>
      <c r="U69" s="189"/>
      <c r="V69" s="189"/>
      <c r="W69" s="232" t="str">
        <f>IF(L69="","",IF(K69="","",IF(ISNUMBER(MATCH(K69,Table4[D],0)),0,MAX(W$3:W68)+1)))</f>
        <v/>
      </c>
      <c r="X69" s="232"/>
      <c r="Y69" s="189" t="str">
        <f>IF(L69="","",IF(ISNUMBER(W69),0,IF(ISNUMBER(MATCH(L69,Table4[C],0)),0,MAX(Y$3:Y68)+1)))</f>
        <v/>
      </c>
      <c r="Z69" s="71" t="str">
        <f t="shared" si="8"/>
        <v/>
      </c>
      <c r="AA69" s="227" t="str">
        <f t="shared" si="9"/>
        <v/>
      </c>
      <c r="AB69" s="227"/>
      <c r="AC69" s="195"/>
      <c r="AD69" s="197" t="str">
        <f t="shared" si="10"/>
        <v/>
      </c>
      <c r="AE69" s="193" t="str">
        <f t="shared" si="11"/>
        <v/>
      </c>
      <c r="AF69" s="46"/>
      <c r="AG69" s="46"/>
      <c r="AH69" s="46"/>
      <c r="AI69" s="46"/>
      <c r="AJ69" s="46"/>
      <c r="AK69" s="46"/>
      <c r="AL69" s="46"/>
      <c r="AM69" s="46"/>
      <c r="AN69" s="46"/>
      <c r="AO69" s="46"/>
      <c r="AP69" s="46"/>
      <c r="AQ69" s="46"/>
      <c r="AR69" s="46"/>
      <c r="AS69" s="46"/>
      <c r="AT69" s="46"/>
      <c r="AU69" s="46"/>
      <c r="AV69" s="46"/>
    </row>
    <row r="70" spans="1:48" ht="12" customHeight="1" x14ac:dyDescent="0.25">
      <c r="A70" s="227"/>
      <c r="B70" s="186">
        <f>____IN_____!B81</f>
        <v>67</v>
      </c>
      <c r="C70" s="187" t="str">
        <f>____IN_____!C81</f>
        <v>nper</v>
      </c>
      <c r="D70" s="186" t="str">
        <f>____IN_____!D81</f>
        <v>tdis</v>
      </c>
      <c r="E70" s="189"/>
      <c r="F70" s="194">
        <v>14</v>
      </c>
      <c r="G70" s="197" t="s">
        <v>98</v>
      </c>
      <c r="H70" s="194" t="s">
        <v>76</v>
      </c>
      <c r="I70" s="344" t="str">
        <f>IF(Table4[[#This Row],[C]]=G69,B70,"")</f>
        <v/>
      </c>
      <c r="J70" s="46"/>
      <c r="K70" s="224"/>
      <c r="L70" s="403"/>
      <c r="M70" s="404"/>
      <c r="N70" s="189"/>
      <c r="O70" s="189"/>
      <c r="P70" s="189"/>
      <c r="Q70" s="189"/>
      <c r="R70" s="189"/>
      <c r="S70" s="189"/>
      <c r="T70" s="189"/>
      <c r="U70" s="189"/>
      <c r="V70" s="189"/>
      <c r="W70" s="232" t="str">
        <f>IF(L70="","",IF(K70="","",IF(ISNUMBER(MATCH(K70,Table4[D],0)),0,MAX(W$3:W69)+1)))</f>
        <v/>
      </c>
      <c r="X70" s="232"/>
      <c r="Y70" s="189" t="str">
        <f>IF(L70="","",IF(ISNUMBER(W70),0,IF(ISNUMBER(MATCH(L70,Table4[C],0)),0,MAX(Y$3:Y69)+1)))</f>
        <v/>
      </c>
      <c r="Z70" s="71" t="str">
        <f t="shared" si="8"/>
        <v/>
      </c>
      <c r="AA70" s="227" t="str">
        <f t="shared" si="9"/>
        <v/>
      </c>
      <c r="AB70" s="227"/>
      <c r="AC70" s="195"/>
      <c r="AD70" s="197" t="str">
        <f t="shared" si="10"/>
        <v/>
      </c>
      <c r="AE70" s="193" t="str">
        <f t="shared" si="11"/>
        <v/>
      </c>
      <c r="AF70" s="46"/>
      <c r="AG70" s="46"/>
      <c r="AH70" s="46"/>
      <c r="AI70" s="46"/>
      <c r="AJ70" s="46"/>
      <c r="AK70" s="46"/>
      <c r="AL70" s="46"/>
      <c r="AM70" s="46"/>
      <c r="AN70" s="46"/>
      <c r="AO70" s="46"/>
      <c r="AP70" s="46"/>
      <c r="AQ70" s="46"/>
      <c r="AR70" s="46"/>
      <c r="AS70" s="46"/>
      <c r="AT70" s="46"/>
      <c r="AU70" s="46"/>
      <c r="AV70" s="46"/>
    </row>
    <row r="71" spans="1:48" ht="12" customHeight="1" x14ac:dyDescent="0.25">
      <c r="A71" s="227"/>
      <c r="B71" s="186">
        <f>____IN_____!B82</f>
        <v>68</v>
      </c>
      <c r="C71" s="187" t="str">
        <f>____IN_____!C82</f>
        <v>perlen</v>
      </c>
      <c r="D71" s="186" t="str">
        <f>____IN_____!D82</f>
        <v>tdis</v>
      </c>
      <c r="E71" s="189"/>
      <c r="F71" s="194">
        <v>321</v>
      </c>
      <c r="G71" s="197" t="s">
        <v>931</v>
      </c>
      <c r="H71" s="194" t="s">
        <v>893</v>
      </c>
      <c r="I71" s="344" t="str">
        <f>IF(Table4[[#This Row],[C]]=G70,B71,"")</f>
        <v/>
      </c>
      <c r="J71" s="46"/>
      <c r="K71" s="224"/>
      <c r="L71" s="403"/>
      <c r="M71" s="404"/>
      <c r="N71" s="189"/>
      <c r="O71" s="189"/>
      <c r="P71" s="189"/>
      <c r="Q71" s="189"/>
      <c r="R71" s="189"/>
      <c r="S71" s="189"/>
      <c r="T71" s="189"/>
      <c r="U71" s="189"/>
      <c r="V71" s="189"/>
      <c r="W71" s="232" t="str">
        <f>IF(L71="","",IF(K71="","",IF(ISNUMBER(MATCH(K71,Table4[D],0)),0,MAX(W$3:W70)+1)))</f>
        <v/>
      </c>
      <c r="X71" s="232"/>
      <c r="Y71" s="189" t="str">
        <f>IF(L71="","",IF(ISNUMBER(W71),0,IF(ISNUMBER(MATCH(L71,Table4[C],0)),0,MAX(Y$3:Y70)+1)))</f>
        <v/>
      </c>
      <c r="Z71" s="71" t="str">
        <f t="shared" si="8"/>
        <v/>
      </c>
      <c r="AA71" s="227" t="str">
        <f t="shared" si="9"/>
        <v/>
      </c>
      <c r="AB71" s="227"/>
      <c r="AC71" s="195"/>
      <c r="AD71" s="197" t="str">
        <f t="shared" si="10"/>
        <v/>
      </c>
      <c r="AE71" s="193" t="str">
        <f t="shared" si="11"/>
        <v/>
      </c>
      <c r="AF71" s="46"/>
      <c r="AG71" s="46"/>
      <c r="AH71" s="46"/>
      <c r="AI71" s="46"/>
      <c r="AJ71" s="46"/>
      <c r="AK71" s="46"/>
      <c r="AL71" s="46"/>
      <c r="AM71" s="46"/>
      <c r="AN71" s="46"/>
      <c r="AO71" s="46"/>
      <c r="AP71" s="46"/>
      <c r="AQ71" s="46"/>
      <c r="AR71" s="46"/>
      <c r="AS71" s="46"/>
      <c r="AT71" s="46"/>
      <c r="AU71" s="46"/>
      <c r="AV71" s="46"/>
    </row>
    <row r="72" spans="1:48" ht="12" customHeight="1" x14ac:dyDescent="0.25">
      <c r="A72" s="227"/>
      <c r="B72" s="186">
        <f>____IN_____!B83</f>
        <v>69</v>
      </c>
      <c r="C72" s="187" t="str">
        <f>____IN_____!C83</f>
        <v>nstp</v>
      </c>
      <c r="D72" s="186" t="str">
        <f>____IN_____!D83</f>
        <v>tdis</v>
      </c>
      <c r="E72" s="189"/>
      <c r="F72" s="194">
        <v>147</v>
      </c>
      <c r="G72" s="197" t="s">
        <v>339</v>
      </c>
      <c r="H72" s="194" t="s">
        <v>571</v>
      </c>
      <c r="I72" s="344" t="str">
        <f>IF(Table4[[#This Row],[C]]=G71,B72,"")</f>
        <v/>
      </c>
      <c r="J72" s="46"/>
      <c r="K72" s="224"/>
      <c r="L72" s="403"/>
      <c r="M72" s="404"/>
      <c r="N72" s="189"/>
      <c r="O72" s="189"/>
      <c r="P72" s="189"/>
      <c r="Q72" s="189"/>
      <c r="R72" s="189"/>
      <c r="S72" s="189"/>
      <c r="T72" s="189"/>
      <c r="U72" s="189"/>
      <c r="V72" s="189"/>
      <c r="W72" s="232" t="str">
        <f>IF(L72="","",IF(K72="","",IF(ISNUMBER(MATCH(K72,Table4[D],0)),0,MAX(W$3:W71)+1)))</f>
        <v/>
      </c>
      <c r="X72" s="232"/>
      <c r="Y72" s="189" t="str">
        <f>IF(L72="","",IF(ISNUMBER(W72),0,IF(ISNUMBER(MATCH(L72,Table4[C],0)),0,MAX(Y$3:Y71)+1)))</f>
        <v/>
      </c>
      <c r="Z72" s="71" t="str">
        <f t="shared" si="8"/>
        <v/>
      </c>
      <c r="AA72" s="227" t="str">
        <f t="shared" si="9"/>
        <v/>
      </c>
      <c r="AB72" s="227"/>
      <c r="AC72" s="195"/>
      <c r="AD72" s="197" t="str">
        <f t="shared" si="10"/>
        <v/>
      </c>
      <c r="AE72" s="193" t="str">
        <f t="shared" si="11"/>
        <v/>
      </c>
      <c r="AF72" s="46"/>
      <c r="AG72" s="46"/>
      <c r="AH72" s="46"/>
      <c r="AI72" s="46"/>
      <c r="AJ72" s="46"/>
      <c r="AK72" s="46"/>
      <c r="AL72" s="46"/>
      <c r="AM72" s="46"/>
      <c r="AN72" s="46"/>
      <c r="AO72" s="46"/>
      <c r="AP72" s="46"/>
      <c r="AQ72" s="46"/>
      <c r="AR72" s="46"/>
      <c r="AS72" s="46"/>
      <c r="AT72" s="46"/>
      <c r="AU72" s="46"/>
      <c r="AV72" s="46"/>
    </row>
    <row r="73" spans="1:48" ht="12" customHeight="1" x14ac:dyDescent="0.25">
      <c r="A73" s="227"/>
      <c r="B73" s="186">
        <f>____IN_____!B84</f>
        <v>70</v>
      </c>
      <c r="C73" s="187" t="str">
        <f>____IN_____!C84</f>
        <v>period1</v>
      </c>
      <c r="D73" s="186" t="str">
        <f>____IN_____!D84</f>
        <v>tdis</v>
      </c>
      <c r="E73" s="189"/>
      <c r="F73" s="194">
        <v>191</v>
      </c>
      <c r="G73" s="197" t="s">
        <v>426</v>
      </c>
      <c r="H73" s="194" t="s">
        <v>477</v>
      </c>
      <c r="I73" s="344" t="str">
        <f>IF(Table4[[#This Row],[C]]=G72,B73,"")</f>
        <v/>
      </c>
      <c r="J73" s="46"/>
      <c r="K73" s="224"/>
      <c r="L73" s="403"/>
      <c r="M73" s="404"/>
      <c r="N73" s="189"/>
      <c r="O73" s="189"/>
      <c r="P73" s="189"/>
      <c r="Q73" s="189"/>
      <c r="R73" s="189"/>
      <c r="S73" s="189"/>
      <c r="T73" s="189"/>
      <c r="U73" s="189"/>
      <c r="V73" s="189"/>
      <c r="W73" s="232" t="str">
        <f>IF(L73="","",IF(K73="","",IF(ISNUMBER(MATCH(K73,Table4[D],0)),0,MAX(W$3:W72)+1)))</f>
        <v/>
      </c>
      <c r="X73" s="232"/>
      <c r="Y73" s="189" t="str">
        <f>IF(L73="","",IF(ISNUMBER(W73),0,IF(ISNUMBER(MATCH(L73,Table4[C],0)),0,MAX(Y$3:Y72)+1)))</f>
        <v/>
      </c>
      <c r="Z73" s="71" t="str">
        <f t="shared" si="8"/>
        <v/>
      </c>
      <c r="AA73" s="227" t="str">
        <f t="shared" si="9"/>
        <v/>
      </c>
      <c r="AB73" s="227"/>
      <c r="AC73" s="195"/>
      <c r="AD73" s="197" t="str">
        <f t="shared" si="10"/>
        <v/>
      </c>
      <c r="AE73" s="193" t="str">
        <f t="shared" si="11"/>
        <v/>
      </c>
      <c r="AF73" s="46"/>
      <c r="AG73" s="46"/>
      <c r="AH73" s="46"/>
      <c r="AI73" s="46"/>
      <c r="AJ73" s="46"/>
      <c r="AK73" s="46"/>
      <c r="AL73" s="46"/>
      <c r="AM73" s="46"/>
      <c r="AN73" s="46"/>
      <c r="AO73" s="46"/>
      <c r="AP73" s="46"/>
      <c r="AQ73" s="46"/>
      <c r="AR73" s="46"/>
      <c r="AS73" s="46"/>
      <c r="AT73" s="46"/>
      <c r="AU73" s="46"/>
      <c r="AV73" s="46"/>
    </row>
    <row r="74" spans="1:48" ht="12" customHeight="1" x14ac:dyDescent="0.25">
      <c r="A74" s="227"/>
      <c r="B74" s="186">
        <f>____IN_____!B85</f>
        <v>71</v>
      </c>
      <c r="C74" s="187" t="str">
        <f>____IN_____!C85</f>
        <v>period2</v>
      </c>
      <c r="D74" s="186" t="str">
        <f>____IN_____!D85</f>
        <v>tdis</v>
      </c>
      <c r="E74" s="189"/>
      <c r="F74" s="194">
        <v>13</v>
      </c>
      <c r="G74" s="197" t="s">
        <v>71</v>
      </c>
      <c r="H74" s="194" t="s">
        <v>123</v>
      </c>
      <c r="I74" s="344" t="str">
        <f>IF(Table4[[#This Row],[C]]=G73,B74,"")</f>
        <v/>
      </c>
      <c r="J74" s="46"/>
      <c r="K74" s="224"/>
      <c r="L74" s="403"/>
      <c r="M74" s="404"/>
      <c r="N74" s="189"/>
      <c r="O74" s="189"/>
      <c r="P74" s="189"/>
      <c r="Q74" s="189"/>
      <c r="R74" s="189"/>
      <c r="S74" s="189"/>
      <c r="T74" s="189"/>
      <c r="U74" s="189"/>
      <c r="V74" s="189"/>
      <c r="W74" s="232" t="str">
        <f>IF(L74="","",IF(K74="","",IF(ISNUMBER(MATCH(K74,Table4[D],0)),0,MAX(W$3:W73)+1)))</f>
        <v/>
      </c>
      <c r="X74" s="232"/>
      <c r="Y74" s="189" t="str">
        <f>IF(L74="","",IF(ISNUMBER(W74),0,IF(ISNUMBER(MATCH(L74,Table4[C],0)),0,MAX(Y$3:Y73)+1)))</f>
        <v/>
      </c>
      <c r="Z74" s="71" t="str">
        <f t="shared" si="8"/>
        <v/>
      </c>
      <c r="AA74" s="227" t="str">
        <f t="shared" si="9"/>
        <v/>
      </c>
      <c r="AB74" s="227"/>
      <c r="AC74" s="195"/>
      <c r="AD74" s="197" t="str">
        <f t="shared" si="10"/>
        <v/>
      </c>
      <c r="AE74" s="193" t="str">
        <f t="shared" si="11"/>
        <v/>
      </c>
      <c r="AF74" s="46"/>
      <c r="AG74" s="46"/>
      <c r="AH74" s="46"/>
      <c r="AI74" s="46"/>
      <c r="AJ74" s="46"/>
      <c r="AK74" s="46"/>
      <c r="AL74" s="46"/>
      <c r="AM74" s="46"/>
      <c r="AN74" s="46"/>
      <c r="AO74" s="46"/>
      <c r="AP74" s="46"/>
      <c r="AQ74" s="46"/>
      <c r="AR74" s="46"/>
      <c r="AS74" s="46"/>
      <c r="AT74" s="46"/>
      <c r="AU74" s="46"/>
      <c r="AV74" s="46"/>
    </row>
    <row r="75" spans="1:48" ht="12" customHeight="1" x14ac:dyDescent="0.25">
      <c r="A75" s="227"/>
      <c r="B75" s="186">
        <f>____IN_____!B86</f>
        <v>72</v>
      </c>
      <c r="C75" s="187" t="str">
        <f>____IN_____!C86</f>
        <v>delta_time</v>
      </c>
      <c r="D75" s="186" t="str">
        <f>____IN_____!D86</f>
        <v>tdis</v>
      </c>
      <c r="E75" s="189"/>
      <c r="F75" s="194">
        <v>190</v>
      </c>
      <c r="G75" s="197" t="s">
        <v>425</v>
      </c>
      <c r="H75" s="194" t="s">
        <v>435</v>
      </c>
      <c r="I75" s="344" t="str">
        <f>IF(Table4[[#This Row],[C]]=G74,B75,"")</f>
        <v/>
      </c>
      <c r="J75" s="46"/>
      <c r="K75" s="224"/>
      <c r="L75" s="403"/>
      <c r="M75" s="404"/>
      <c r="N75" s="189"/>
      <c r="O75" s="189"/>
      <c r="P75" s="189"/>
      <c r="Q75" s="189"/>
      <c r="R75" s="189"/>
      <c r="S75" s="189"/>
      <c r="T75" s="189"/>
      <c r="U75" s="189"/>
      <c r="V75" s="189"/>
      <c r="W75" s="232" t="str">
        <f>IF(L75="","",IF(K75="","",IF(ISNUMBER(MATCH(K75,Table4[D],0)),0,MAX(W$3:W74)+1)))</f>
        <v/>
      </c>
      <c r="X75" s="232"/>
      <c r="Y75" s="189" t="str">
        <f>IF(L75="","",IF(ISNUMBER(W75),0,IF(ISNUMBER(MATCH(L75,Table4[C],0)),0,MAX(Y$3:Y74)+1)))</f>
        <v/>
      </c>
      <c r="Z75" s="71" t="str">
        <f t="shared" si="8"/>
        <v/>
      </c>
      <c r="AA75" s="227" t="str">
        <f t="shared" si="9"/>
        <v/>
      </c>
      <c r="AB75" s="227"/>
      <c r="AC75" s="195"/>
      <c r="AD75" s="197" t="str">
        <f t="shared" si="10"/>
        <v/>
      </c>
      <c r="AE75" s="193" t="str">
        <f t="shared" si="11"/>
        <v/>
      </c>
      <c r="AF75" s="46"/>
      <c r="AG75" s="46"/>
      <c r="AH75" s="46"/>
      <c r="AI75" s="46"/>
      <c r="AJ75" s="46"/>
      <c r="AK75" s="46"/>
      <c r="AL75" s="46"/>
      <c r="AM75" s="46"/>
      <c r="AN75" s="46"/>
      <c r="AO75" s="46"/>
      <c r="AP75" s="46"/>
      <c r="AQ75" s="46"/>
      <c r="AR75" s="46"/>
      <c r="AS75" s="46"/>
      <c r="AT75" s="46"/>
      <c r="AU75" s="46"/>
      <c r="AV75" s="46"/>
    </row>
    <row r="76" spans="1:48" ht="12" customHeight="1" x14ac:dyDescent="0.25">
      <c r="A76" s="227"/>
      <c r="B76" s="186">
        <f>____IN_____!B87</f>
        <v>73</v>
      </c>
      <c r="C76" s="187" t="str">
        <f>____IN_____!C87</f>
        <v>peclet</v>
      </c>
      <c r="D76" s="186" t="str">
        <f>____IN_____!D87</f>
        <v>peclet</v>
      </c>
      <c r="E76" s="189"/>
      <c r="F76" s="194">
        <v>230</v>
      </c>
      <c r="G76" s="197" t="s">
        <v>606</v>
      </c>
      <c r="H76" s="194" t="s">
        <v>538</v>
      </c>
      <c r="I76" s="344" t="str">
        <f>IF(Table4[[#This Row],[C]]=G75,B76,"")</f>
        <v/>
      </c>
      <c r="J76" s="46"/>
      <c r="K76" s="224"/>
      <c r="L76" s="403"/>
      <c r="M76" s="404"/>
      <c r="N76" s="189"/>
      <c r="O76" s="189"/>
      <c r="P76" s="189"/>
      <c r="Q76" s="189"/>
      <c r="R76" s="189"/>
      <c r="S76" s="189"/>
      <c r="T76" s="189"/>
      <c r="U76" s="189"/>
      <c r="V76" s="189"/>
      <c r="W76" s="232" t="str">
        <f>IF(L76="","",IF(K76="","",IF(ISNUMBER(MATCH(K76,Table4[D],0)),0,MAX(W$3:W75)+1)))</f>
        <v/>
      </c>
      <c r="X76" s="232"/>
      <c r="Y76" s="189" t="str">
        <f>IF(L76="","",IF(ISNUMBER(W76),0,IF(ISNUMBER(MATCH(L76,Table4[C],0)),0,MAX(Y$3:Y75)+1)))</f>
        <v/>
      </c>
      <c r="Z76" s="71" t="str">
        <f t="shared" si="8"/>
        <v/>
      </c>
      <c r="AA76" s="227" t="str">
        <f t="shared" si="9"/>
        <v/>
      </c>
      <c r="AB76" s="227"/>
      <c r="AC76" s="195"/>
      <c r="AD76" s="197" t="str">
        <f t="shared" si="10"/>
        <v/>
      </c>
      <c r="AE76" s="193" t="str">
        <f t="shared" si="11"/>
        <v/>
      </c>
      <c r="AF76" s="46"/>
      <c r="AG76" s="46"/>
      <c r="AH76" s="46"/>
      <c r="AI76" s="46"/>
      <c r="AJ76" s="46"/>
      <c r="AK76" s="46"/>
      <c r="AL76" s="46"/>
      <c r="AM76" s="46"/>
      <c r="AN76" s="46"/>
      <c r="AO76" s="46"/>
      <c r="AP76" s="46"/>
      <c r="AQ76" s="46"/>
      <c r="AR76" s="46"/>
      <c r="AS76" s="46"/>
      <c r="AT76" s="46"/>
      <c r="AU76" s="46"/>
      <c r="AV76" s="46"/>
    </row>
    <row r="77" spans="1:48" ht="12" customHeight="1" x14ac:dyDescent="0.25">
      <c r="A77" s="227"/>
      <c r="B77" s="186">
        <f>____IN_____!B88</f>
        <v>74</v>
      </c>
      <c r="C77" s="187" t="str">
        <f>____IN_____!C88</f>
        <v>sconc</v>
      </c>
      <c r="D77" s="186" t="str">
        <f>____IN_____!D88</f>
        <v>s_C</v>
      </c>
      <c r="E77" s="189"/>
      <c r="F77" s="194">
        <v>245</v>
      </c>
      <c r="G77" s="197" t="s">
        <v>687</v>
      </c>
      <c r="H77" s="194" t="s">
        <v>858</v>
      </c>
      <c r="I77" s="344" t="str">
        <f>IF(Table4[[#This Row],[C]]=G76,B77,"")</f>
        <v/>
      </c>
      <c r="J77" s="46"/>
      <c r="K77" s="224"/>
      <c r="L77" s="403"/>
      <c r="M77" s="404"/>
      <c r="N77" s="189"/>
      <c r="O77" s="189"/>
      <c r="P77" s="189"/>
      <c r="Q77" s="189"/>
      <c r="R77" s="189"/>
      <c r="S77" s="189"/>
      <c r="T77" s="189"/>
      <c r="U77" s="189"/>
      <c r="V77" s="189"/>
      <c r="W77" s="232" t="str">
        <f>IF(L77="","",IF(K77="","",IF(ISNUMBER(MATCH(K77,Table4[D],0)),0,MAX(W$3:W76)+1)))</f>
        <v/>
      </c>
      <c r="X77" s="232"/>
      <c r="Y77" s="189" t="str">
        <f>IF(L77="","",IF(ISNUMBER(W77),0,IF(ISNUMBER(MATCH(L77,Table4[C],0)),0,MAX(Y$3:Y76)+1)))</f>
        <v/>
      </c>
      <c r="Z77" s="71" t="str">
        <f t="shared" si="8"/>
        <v/>
      </c>
      <c r="AA77" s="227" t="str">
        <f t="shared" si="9"/>
        <v/>
      </c>
      <c r="AB77" s="227"/>
      <c r="AC77" s="195"/>
      <c r="AD77" s="197" t="str">
        <f t="shared" si="10"/>
        <v/>
      </c>
      <c r="AE77" s="193" t="str">
        <f t="shared" si="11"/>
        <v/>
      </c>
      <c r="AF77" s="46"/>
      <c r="AG77" s="46"/>
      <c r="AH77" s="46"/>
      <c r="AI77" s="46"/>
      <c r="AJ77" s="46"/>
      <c r="AK77" s="46"/>
      <c r="AL77" s="46"/>
      <c r="AM77" s="46"/>
      <c r="AN77" s="46"/>
      <c r="AO77" s="46"/>
      <c r="AP77" s="46"/>
      <c r="AQ77" s="46"/>
      <c r="AR77" s="46"/>
      <c r="AS77" s="46"/>
      <c r="AT77" s="46"/>
      <c r="AU77" s="46"/>
      <c r="AV77" s="46"/>
    </row>
    <row r="78" spans="1:48" ht="12" customHeight="1" x14ac:dyDescent="0.25">
      <c r="A78" s="227"/>
      <c r="B78" s="186">
        <f>____IN_____!B89</f>
        <v>75</v>
      </c>
      <c r="C78" s="187" t="str">
        <f>____IN_____!C89</f>
        <v>laytyp</v>
      </c>
      <c r="D78" s="186" t="str">
        <f>____IN_____!D89</f>
        <v>L_type</v>
      </c>
      <c r="E78" s="189"/>
      <c r="F78" s="194">
        <v>246</v>
      </c>
      <c r="G78" s="197" t="s">
        <v>688</v>
      </c>
      <c r="H78" s="194" t="s">
        <v>853</v>
      </c>
      <c r="I78" s="344" t="str">
        <f>IF(Table4[[#This Row],[C]]=G77,B78,"")</f>
        <v/>
      </c>
      <c r="J78" s="46"/>
      <c r="K78" s="224"/>
      <c r="L78" s="403"/>
      <c r="M78" s="404"/>
      <c r="N78" s="189"/>
      <c r="O78" s="189"/>
      <c r="P78" s="189"/>
      <c r="Q78" s="189"/>
      <c r="R78" s="189"/>
      <c r="S78" s="189"/>
      <c r="T78" s="189"/>
      <c r="U78" s="189"/>
      <c r="V78" s="189"/>
      <c r="W78" s="232" t="str">
        <f>IF(L78="","",IF(K78="","",IF(ISNUMBER(MATCH(K78,Table4[D],0)),0,MAX(W$3:W77)+1)))</f>
        <v/>
      </c>
      <c r="X78" s="232"/>
      <c r="Y78" s="189" t="str">
        <f>IF(L78="","",IF(ISNUMBER(W78),0,IF(ISNUMBER(MATCH(L78,Table4[C],0)),0,MAX(Y$3:Y77)+1)))</f>
        <v/>
      </c>
      <c r="Z78" s="71" t="str">
        <f t="shared" si="8"/>
        <v/>
      </c>
      <c r="AA78" s="227" t="str">
        <f t="shared" si="9"/>
        <v/>
      </c>
      <c r="AB78" s="227"/>
      <c r="AC78" s="195"/>
      <c r="AD78" s="197" t="str">
        <f t="shared" si="10"/>
        <v/>
      </c>
      <c r="AE78" s="193" t="str">
        <f t="shared" si="11"/>
        <v/>
      </c>
      <c r="AF78" s="46"/>
      <c r="AG78" s="46"/>
      <c r="AH78" s="46"/>
      <c r="AI78" s="46"/>
      <c r="AJ78" s="46"/>
      <c r="AK78" s="46"/>
      <c r="AL78" s="46"/>
      <c r="AM78" s="46"/>
      <c r="AN78" s="46"/>
      <c r="AO78" s="46"/>
      <c r="AP78" s="46"/>
      <c r="AQ78" s="46"/>
      <c r="AR78" s="46"/>
      <c r="AS78" s="46"/>
      <c r="AT78" s="46"/>
      <c r="AU78" s="46"/>
      <c r="AV78" s="46"/>
    </row>
    <row r="79" spans="1:48" ht="12" customHeight="1" x14ac:dyDescent="0.25">
      <c r="A79" s="227"/>
      <c r="B79" s="186">
        <f>____IN_____!B90</f>
        <v>76</v>
      </c>
      <c r="C79" s="187" t="str">
        <f>____IN_____!C90</f>
        <v>dt0</v>
      </c>
      <c r="D79" s="186" t="str">
        <f>____IN_____!D90</f>
        <v xml:space="preserve">T step </v>
      </c>
      <c r="E79" s="189"/>
      <c r="F79" s="194">
        <v>250</v>
      </c>
      <c r="G79" s="197" t="s">
        <v>692</v>
      </c>
      <c r="H79" s="194" t="s">
        <v>861</v>
      </c>
      <c r="I79" s="344" t="str">
        <f>IF(Table4[[#This Row],[C]]=G78,B79,"")</f>
        <v/>
      </c>
      <c r="J79" s="46"/>
      <c r="K79" s="224"/>
      <c r="L79" s="403"/>
      <c r="M79" s="404"/>
      <c r="N79" s="189"/>
      <c r="O79" s="189"/>
      <c r="P79" s="189"/>
      <c r="Q79" s="189"/>
      <c r="R79" s="189"/>
      <c r="S79" s="189"/>
      <c r="T79" s="189"/>
      <c r="U79" s="189"/>
      <c r="V79" s="189"/>
      <c r="W79" s="232" t="str">
        <f>IF(L79="","",IF(K79="","",IF(ISNUMBER(MATCH(K79,Table4[D],0)),0,MAX(W$3:W78)+1)))</f>
        <v/>
      </c>
      <c r="X79" s="232"/>
      <c r="Y79" s="189" t="str">
        <f>IF(L79="","",IF(ISNUMBER(W79),0,IF(ISNUMBER(MATCH(L79,Table4[C],0)),0,MAX(Y$3:Y78)+1)))</f>
        <v/>
      </c>
      <c r="Z79" s="71" t="str">
        <f t="shared" si="8"/>
        <v/>
      </c>
      <c r="AA79" s="227" t="str">
        <f t="shared" si="9"/>
        <v/>
      </c>
      <c r="AB79" s="227"/>
      <c r="AC79" s="195"/>
      <c r="AD79" s="197" t="str">
        <f t="shared" si="10"/>
        <v/>
      </c>
      <c r="AE79" s="193" t="str">
        <f t="shared" si="11"/>
        <v/>
      </c>
      <c r="AF79" s="46"/>
      <c r="AG79" s="46"/>
      <c r="AH79" s="46"/>
      <c r="AI79" s="46"/>
      <c r="AJ79" s="46"/>
      <c r="AK79" s="46"/>
      <c r="AL79" s="46"/>
      <c r="AM79" s="46"/>
      <c r="AN79" s="46"/>
      <c r="AO79" s="46"/>
      <c r="AP79" s="46"/>
      <c r="AQ79" s="46"/>
      <c r="AR79" s="46"/>
      <c r="AS79" s="46"/>
      <c r="AT79" s="46"/>
      <c r="AU79" s="46"/>
      <c r="AV79" s="46"/>
    </row>
    <row r="80" spans="1:48" ht="12" customHeight="1" x14ac:dyDescent="0.25">
      <c r="A80" s="227"/>
      <c r="B80" s="186">
        <f>____IN_____!B91</f>
        <v>77</v>
      </c>
      <c r="C80" s="187" t="str">
        <f>____IN_____!C91</f>
        <v>v</v>
      </c>
      <c r="D80" s="186" t="str">
        <f>____IN_____!D91</f>
        <v>_V</v>
      </c>
      <c r="E80" s="189"/>
      <c r="F80" s="194">
        <v>247</v>
      </c>
      <c r="G80" s="197" t="s">
        <v>689</v>
      </c>
      <c r="H80" s="194" t="s">
        <v>689</v>
      </c>
      <c r="I80" s="344" t="str">
        <f>IF(Table4[[#This Row],[C]]=G79,B80,"")</f>
        <v/>
      </c>
      <c r="J80" s="46"/>
      <c r="K80" s="224"/>
      <c r="L80" s="403"/>
      <c r="M80" s="404"/>
      <c r="N80" s="189"/>
      <c r="O80" s="189"/>
      <c r="P80" s="189"/>
      <c r="Q80" s="189"/>
      <c r="R80" s="189"/>
      <c r="S80" s="189"/>
      <c r="T80" s="189"/>
      <c r="U80" s="189"/>
      <c r="V80" s="189"/>
      <c r="W80" s="232" t="str">
        <f>IF(L80="","",IF(K80="","",IF(ISNUMBER(MATCH(K80,Table4[D],0)),0,MAX(W$3:W79)+1)))</f>
        <v/>
      </c>
      <c r="X80" s="232"/>
      <c r="Y80" s="189" t="str">
        <f>IF(L80="","",IF(ISNUMBER(W80),0,IF(ISNUMBER(MATCH(L80,Table4[C],0)),0,MAX(Y$3:Y79)+1)))</f>
        <v/>
      </c>
      <c r="Z80" s="71" t="str">
        <f t="shared" si="8"/>
        <v/>
      </c>
      <c r="AA80" s="227" t="str">
        <f t="shared" si="9"/>
        <v/>
      </c>
      <c r="AB80" s="227"/>
      <c r="AC80" s="195"/>
      <c r="AD80" s="197" t="str">
        <f t="shared" si="10"/>
        <v/>
      </c>
      <c r="AE80" s="193" t="str">
        <f t="shared" si="11"/>
        <v/>
      </c>
      <c r="AF80" s="46"/>
      <c r="AG80" s="46"/>
      <c r="AH80" s="46"/>
      <c r="AI80" s="46"/>
      <c r="AJ80" s="46"/>
      <c r="AK80" s="46"/>
      <c r="AL80" s="46"/>
      <c r="AM80" s="46"/>
      <c r="AN80" s="46"/>
      <c r="AO80" s="46"/>
      <c r="AP80" s="46"/>
      <c r="AQ80" s="46"/>
      <c r="AR80" s="46"/>
      <c r="AS80" s="46"/>
      <c r="AT80" s="46"/>
      <c r="AU80" s="46"/>
      <c r="AV80" s="46"/>
    </row>
    <row r="81" spans="1:48" ht="12" customHeight="1" x14ac:dyDescent="0.25">
      <c r="A81" s="227"/>
      <c r="B81" s="186">
        <f>____IN_____!B92</f>
        <v>78</v>
      </c>
      <c r="C81" s="187" t="str">
        <f>____IN_____!C92</f>
        <v>q</v>
      </c>
      <c r="D81" s="186" t="str">
        <f>____IN_____!D92</f>
        <v>Darcy</v>
      </c>
      <c r="E81" s="189"/>
      <c r="F81" s="194">
        <v>263</v>
      </c>
      <c r="G81" s="197" t="s">
        <v>721</v>
      </c>
      <c r="H81" s="194" t="s">
        <v>721</v>
      </c>
      <c r="I81" s="344" t="str">
        <f>IF(Table4[[#This Row],[C]]=G80,B81,"")</f>
        <v/>
      </c>
      <c r="J81" s="46"/>
      <c r="K81" s="224"/>
      <c r="L81" s="403"/>
      <c r="M81" s="404"/>
      <c r="N81" s="189"/>
      <c r="O81" s="189"/>
      <c r="P81" s="189"/>
      <c r="Q81" s="189"/>
      <c r="R81" s="189"/>
      <c r="S81" s="189"/>
      <c r="T81" s="189"/>
      <c r="U81" s="189"/>
      <c r="V81" s="189"/>
      <c r="W81" s="232" t="str">
        <f>IF(L81="","",IF(K81="","",IF(ISNUMBER(MATCH(K81,Table4[D],0)),0,MAX(W$3:W80)+1)))</f>
        <v/>
      </c>
      <c r="X81" s="232"/>
      <c r="Y81" s="189" t="str">
        <f>IF(L81="","",IF(ISNUMBER(W81),0,IF(ISNUMBER(MATCH(L81,Table4[C],0)),0,MAX(Y$3:Y80)+1)))</f>
        <v/>
      </c>
      <c r="Z81" s="71" t="str">
        <f t="shared" si="8"/>
        <v/>
      </c>
      <c r="AA81" s="227" t="str">
        <f t="shared" si="9"/>
        <v/>
      </c>
      <c r="AB81" s="227"/>
      <c r="AC81" s="195"/>
      <c r="AD81" s="197" t="str">
        <f t="shared" si="10"/>
        <v/>
      </c>
      <c r="AE81" s="193" t="str">
        <f t="shared" si="11"/>
        <v/>
      </c>
      <c r="AF81" s="46"/>
      <c r="AG81" s="46"/>
      <c r="AH81" s="46"/>
      <c r="AI81" s="46"/>
      <c r="AJ81" s="46"/>
      <c r="AK81" s="46"/>
      <c r="AL81" s="46"/>
      <c r="AM81" s="46"/>
      <c r="AN81" s="46"/>
      <c r="AO81" s="46"/>
      <c r="AP81" s="46"/>
      <c r="AQ81" s="46"/>
      <c r="AR81" s="46"/>
      <c r="AS81" s="46"/>
      <c r="AT81" s="46"/>
      <c r="AU81" s="46"/>
      <c r="AV81" s="46"/>
    </row>
    <row r="82" spans="1:48" ht="12" customHeight="1" x14ac:dyDescent="0.25">
      <c r="A82" s="227"/>
      <c r="B82" s="186">
        <f>____IN_____!B93</f>
        <v>79</v>
      </c>
      <c r="C82" s="187" t="str">
        <f>____IN_____!C93</f>
        <v>l</v>
      </c>
      <c r="D82" s="186" t="str">
        <f>____IN_____!D93</f>
        <v>lll</v>
      </c>
      <c r="E82" s="189"/>
      <c r="F82" s="194">
        <v>153</v>
      </c>
      <c r="G82" s="197" t="s">
        <v>344</v>
      </c>
      <c r="H82" s="194" t="s">
        <v>577</v>
      </c>
      <c r="I82" s="344" t="str">
        <f>IF(Table4[[#This Row],[C]]=G81,B82,"")</f>
        <v/>
      </c>
      <c r="J82" s="46"/>
      <c r="K82" s="224"/>
      <c r="L82" s="403"/>
      <c r="M82" s="404"/>
      <c r="N82" s="189"/>
      <c r="O82" s="189"/>
      <c r="P82" s="189"/>
      <c r="Q82" s="189"/>
      <c r="R82" s="189"/>
      <c r="S82" s="189"/>
      <c r="T82" s="189"/>
      <c r="U82" s="189"/>
      <c r="V82" s="189"/>
      <c r="W82" s="232" t="str">
        <f>IF(L82="","",IF(K82="","",IF(ISNUMBER(MATCH(K82,Table4[D],0)),0,MAX(W$3:W81)+1)))</f>
        <v/>
      </c>
      <c r="X82" s="232"/>
      <c r="Y82" s="189" t="str">
        <f>IF(L82="","",IF(ISNUMBER(W82),0,IF(ISNUMBER(MATCH(L82,Table4[C],0)),0,MAX(Y$3:Y81)+1)))</f>
        <v/>
      </c>
      <c r="Z82" s="71" t="str">
        <f t="shared" si="8"/>
        <v/>
      </c>
      <c r="AA82" s="227" t="str">
        <f t="shared" si="9"/>
        <v/>
      </c>
      <c r="AB82" s="227"/>
      <c r="AC82" s="195"/>
      <c r="AD82" s="197" t="str">
        <f t="shared" si="10"/>
        <v/>
      </c>
      <c r="AE82" s="193" t="str">
        <f t="shared" si="11"/>
        <v/>
      </c>
      <c r="AF82" s="46"/>
      <c r="AG82" s="46"/>
      <c r="AH82" s="46"/>
      <c r="AI82" s="46"/>
      <c r="AJ82" s="46"/>
      <c r="AK82" s="46"/>
      <c r="AL82" s="46"/>
      <c r="AM82" s="46"/>
      <c r="AN82" s="46"/>
      <c r="AO82" s="46"/>
      <c r="AP82" s="46"/>
      <c r="AQ82" s="46"/>
      <c r="AR82" s="46"/>
      <c r="AS82" s="46"/>
      <c r="AT82" s="46"/>
      <c r="AU82" s="46"/>
      <c r="AV82" s="46"/>
    </row>
    <row r="83" spans="1:48" ht="12" customHeight="1" x14ac:dyDescent="0.25">
      <c r="A83" s="227"/>
      <c r="B83" s="186">
        <f>____IN_____!B94</f>
        <v>80</v>
      </c>
      <c r="C83" s="187" t="str">
        <f>____IN_____!C94</f>
        <v>al</v>
      </c>
      <c r="D83" s="186" t="str">
        <f>____IN_____!D94</f>
        <v>L_disp</v>
      </c>
      <c r="E83" s="189"/>
      <c r="F83" s="194">
        <v>335</v>
      </c>
      <c r="G83" s="197" t="s">
        <v>729</v>
      </c>
      <c r="H83" s="194" t="s">
        <v>1242</v>
      </c>
      <c r="I83" s="344" t="str">
        <f>IF(Table4[[#This Row],[C]]=G82,B83,"")</f>
        <v/>
      </c>
      <c r="J83" s="46"/>
      <c r="K83" s="224"/>
      <c r="L83" s="403"/>
      <c r="M83" s="404"/>
      <c r="N83" s="189"/>
      <c r="O83" s="189"/>
      <c r="P83" s="189"/>
      <c r="Q83" s="189"/>
      <c r="R83" s="189"/>
      <c r="S83" s="189"/>
      <c r="T83" s="189"/>
      <c r="U83" s="189"/>
      <c r="V83" s="189"/>
      <c r="W83" s="232" t="str">
        <f>IF(L83="","",IF(K83="","",IF(ISNUMBER(MATCH(K83,Table4[D],0)),0,MAX(W$3:W82)+1)))</f>
        <v/>
      </c>
      <c r="X83" s="232"/>
      <c r="Y83" s="189" t="str">
        <f>IF(L83="","",IF(ISNUMBER(W83),0,IF(ISNUMBER(MATCH(L83,Table4[C],0)),0,MAX(Y$3:Y82)+1)))</f>
        <v/>
      </c>
      <c r="Z83" s="71" t="str">
        <f t="shared" si="8"/>
        <v/>
      </c>
      <c r="AA83" s="227" t="str">
        <f t="shared" si="9"/>
        <v/>
      </c>
      <c r="AB83" s="227"/>
      <c r="AC83" s="195"/>
      <c r="AD83" s="197" t="str">
        <f t="shared" si="10"/>
        <v/>
      </c>
      <c r="AE83" s="193"/>
      <c r="AF83" s="46"/>
      <c r="AG83" s="46"/>
      <c r="AH83" s="46"/>
      <c r="AI83" s="46"/>
      <c r="AJ83" s="46"/>
      <c r="AK83" s="46"/>
      <c r="AL83" s="46"/>
      <c r="AM83" s="46"/>
      <c r="AN83" s="46"/>
      <c r="AO83" s="46"/>
      <c r="AP83" s="46"/>
      <c r="AQ83" s="46"/>
      <c r="AR83" s="46"/>
      <c r="AS83" s="46"/>
      <c r="AT83" s="46"/>
      <c r="AU83" s="46"/>
      <c r="AV83" s="46"/>
    </row>
    <row r="84" spans="1:48" ht="12" customHeight="1" x14ac:dyDescent="0.25">
      <c r="A84" s="227"/>
      <c r="B84" s="186">
        <f>____IN_____!B95</f>
        <v>81</v>
      </c>
      <c r="C84" s="187" t="str">
        <f>____IN_____!C95</f>
        <v>trpt</v>
      </c>
      <c r="D84" s="186" t="str">
        <f>____IN_____!D95</f>
        <v xml:space="preserve">H_Vdisp.R </v>
      </c>
      <c r="E84" s="189"/>
      <c r="F84" s="194">
        <v>282</v>
      </c>
      <c r="G84" s="197" t="s">
        <v>748</v>
      </c>
      <c r="H84" s="194" t="s">
        <v>761</v>
      </c>
      <c r="I84" s="344" t="str">
        <f>IF(Table4[[#This Row],[C]]=G83,B84,"")</f>
        <v/>
      </c>
      <c r="J84" s="46"/>
      <c r="K84" s="224"/>
      <c r="L84" s="403"/>
      <c r="M84" s="404"/>
      <c r="N84" s="189"/>
      <c r="O84" s="189"/>
      <c r="P84" s="189"/>
      <c r="Q84" s="189"/>
      <c r="R84" s="189"/>
      <c r="S84" s="189"/>
      <c r="T84" s="189"/>
      <c r="U84" s="189"/>
      <c r="V84" s="189"/>
      <c r="W84" s="232"/>
      <c r="X84" s="232"/>
      <c r="Y84" s="189"/>
      <c r="Z84" s="71"/>
      <c r="AA84" s="227"/>
      <c r="AB84" s="227"/>
      <c r="AC84" s="195"/>
      <c r="AD84" s="197"/>
      <c r="AE84" s="193"/>
      <c r="AF84" s="46"/>
      <c r="AG84" s="46"/>
      <c r="AH84" s="46"/>
      <c r="AI84" s="46"/>
      <c r="AJ84" s="46"/>
      <c r="AK84" s="46"/>
      <c r="AL84" s="46"/>
      <c r="AM84" s="46"/>
      <c r="AN84" s="46"/>
      <c r="AO84" s="46"/>
      <c r="AP84" s="46"/>
      <c r="AQ84" s="46"/>
      <c r="AR84" s="46"/>
      <c r="AS84" s="46"/>
      <c r="AT84" s="46"/>
      <c r="AU84" s="46"/>
      <c r="AV84" s="46"/>
    </row>
    <row r="85" spans="1:48" ht="12" customHeight="1" x14ac:dyDescent="0.25">
      <c r="A85" s="227"/>
      <c r="B85" s="186">
        <f>____IN_____!B96</f>
        <v>82</v>
      </c>
      <c r="C85" s="187" t="str">
        <f>____IN_____!C96</f>
        <v>h1</v>
      </c>
      <c r="D85" s="186" t="str">
        <f>____IN_____!D96</f>
        <v>∆H1</v>
      </c>
      <c r="E85" s="189"/>
      <c r="F85" s="194">
        <v>273</v>
      </c>
      <c r="G85" s="197" t="s">
        <v>737</v>
      </c>
      <c r="H85" s="194" t="s">
        <v>752</v>
      </c>
      <c r="I85" s="344" t="str">
        <f>IF(Table4[[#This Row],[C]]=G84,B85,"")</f>
        <v/>
      </c>
      <c r="J85" s="46"/>
      <c r="K85" s="224"/>
      <c r="L85" s="403"/>
      <c r="M85" s="404"/>
      <c r="N85" s="189"/>
      <c r="O85" s="189"/>
      <c r="P85" s="189"/>
      <c r="Q85" s="189"/>
      <c r="R85" s="189"/>
      <c r="S85" s="189"/>
      <c r="T85" s="189"/>
      <c r="U85" s="189"/>
      <c r="V85" s="189"/>
      <c r="W85" s="232"/>
      <c r="X85" s="232"/>
      <c r="Y85" s="189"/>
      <c r="Z85" s="71"/>
      <c r="AA85" s="227"/>
      <c r="AB85" s="227"/>
      <c r="AC85" s="195"/>
      <c r="AD85" s="197"/>
      <c r="AE85" s="193"/>
      <c r="AF85" s="46"/>
      <c r="AG85" s="46"/>
      <c r="AH85" s="46"/>
      <c r="AI85" s="46"/>
      <c r="AJ85" s="46"/>
      <c r="AK85" s="46"/>
      <c r="AL85" s="46"/>
      <c r="AM85" s="46"/>
      <c r="AN85" s="46"/>
      <c r="AO85" s="46"/>
      <c r="AP85" s="46"/>
      <c r="AQ85" s="46"/>
      <c r="AR85" s="46"/>
      <c r="AS85" s="46"/>
      <c r="AT85" s="46"/>
      <c r="AU85" s="46"/>
      <c r="AV85" s="46"/>
    </row>
    <row r="86" spans="1:48" ht="12" customHeight="1" x14ac:dyDescent="0.25">
      <c r="A86" s="227"/>
      <c r="B86" s="186">
        <f>____IN_____!B97</f>
        <v>83</v>
      </c>
      <c r="C86" s="187" t="str">
        <f>____IN_____!C97</f>
        <v>h2</v>
      </c>
      <c r="D86" s="186" t="str">
        <f>____IN_____!D97</f>
        <v>∆H2</v>
      </c>
      <c r="E86" s="189"/>
      <c r="F86" s="194">
        <v>270</v>
      </c>
      <c r="G86" s="197" t="s">
        <v>734</v>
      </c>
      <c r="H86" s="194" t="s">
        <v>749</v>
      </c>
      <c r="I86" s="344" t="str">
        <f>IF(Table4[[#This Row],[C]]=G85,B86,"")</f>
        <v/>
      </c>
      <c r="J86" s="46"/>
      <c r="K86" s="224"/>
      <c r="L86" s="403"/>
      <c r="M86" s="404"/>
      <c r="N86" s="189"/>
      <c r="O86" s="189"/>
      <c r="P86" s="189"/>
      <c r="Q86" s="189"/>
      <c r="R86" s="189"/>
      <c r="S86" s="189"/>
      <c r="T86" s="189"/>
      <c r="U86" s="189"/>
      <c r="V86" s="189"/>
      <c r="W86" s="232"/>
      <c r="X86" s="232"/>
      <c r="Y86" s="189"/>
      <c r="Z86" s="71"/>
      <c r="AA86" s="227"/>
      <c r="AB86" s="227"/>
      <c r="AC86" s="195"/>
      <c r="AD86" s="197"/>
      <c r="AE86" s="193"/>
      <c r="AF86" s="46"/>
      <c r="AG86" s="46"/>
      <c r="AH86" s="46"/>
      <c r="AI86" s="46"/>
      <c r="AJ86" s="46"/>
      <c r="AK86" s="46"/>
      <c r="AL86" s="46"/>
      <c r="AM86" s="46"/>
      <c r="AN86" s="46"/>
      <c r="AO86" s="46"/>
      <c r="AP86" s="46"/>
      <c r="AQ86" s="46"/>
      <c r="AR86" s="46"/>
      <c r="AS86" s="46"/>
      <c r="AT86" s="46"/>
      <c r="AU86" s="46"/>
      <c r="AV86" s="46"/>
    </row>
    <row r="87" spans="1:48" ht="12" customHeight="1" x14ac:dyDescent="0.25">
      <c r="A87" s="227"/>
      <c r="B87" s="186">
        <f>____IN_____!B98</f>
        <v>84</v>
      </c>
      <c r="C87" s="187" t="str">
        <f>____IN_____!C98</f>
        <v>ic_strt</v>
      </c>
      <c r="D87" s="186" t="str">
        <f>____IN_____!D98</f>
        <v>st_</v>
      </c>
      <c r="E87" s="189"/>
      <c r="F87" s="194">
        <v>271</v>
      </c>
      <c r="G87" s="197" t="s">
        <v>735</v>
      </c>
      <c r="H87" s="194" t="s">
        <v>750</v>
      </c>
      <c r="I87" s="344" t="str">
        <f>IF(Table4[[#This Row],[C]]=G86,B87,"")</f>
        <v/>
      </c>
      <c r="J87" s="46"/>
      <c r="K87" s="224"/>
      <c r="L87" s="403"/>
      <c r="M87" s="404"/>
      <c r="N87" s="189"/>
      <c r="O87" s="189"/>
      <c r="P87" s="189"/>
      <c r="Q87" s="189"/>
      <c r="R87" s="189"/>
      <c r="S87" s="189"/>
      <c r="T87" s="189"/>
      <c r="U87" s="189"/>
      <c r="V87" s="189"/>
      <c r="W87" s="232"/>
      <c r="X87" s="232"/>
      <c r="Y87" s="189"/>
      <c r="Z87" s="71"/>
      <c r="AA87" s="227"/>
      <c r="AB87" s="227"/>
      <c r="AC87" s="195"/>
      <c r="AD87" s="197"/>
      <c r="AE87" s="193"/>
      <c r="AF87" s="46"/>
      <c r="AG87" s="46"/>
      <c r="AH87" s="46"/>
      <c r="AI87" s="46"/>
      <c r="AJ87" s="46"/>
      <c r="AK87" s="46"/>
      <c r="AL87" s="46"/>
      <c r="AM87" s="46"/>
      <c r="AN87" s="46"/>
      <c r="AO87" s="46"/>
      <c r="AP87" s="46"/>
      <c r="AQ87" s="46"/>
      <c r="AR87" s="46"/>
      <c r="AS87" s="46"/>
      <c r="AT87" s="46"/>
      <c r="AU87" s="46"/>
      <c r="AV87" s="46"/>
    </row>
    <row r="88" spans="1:48" ht="12" customHeight="1" x14ac:dyDescent="0.25">
      <c r="A88" s="227"/>
      <c r="B88" s="186">
        <f>____IN_____!B99</f>
        <v>85</v>
      </c>
      <c r="C88" s="187" t="str">
        <f>____IN_____!C99</f>
        <v>sp1</v>
      </c>
      <c r="D88" s="186" t="str">
        <f>____IN_____!D99</f>
        <v>Distribution c. (Kd)</v>
      </c>
      <c r="E88" s="189"/>
      <c r="F88" s="194">
        <v>83</v>
      </c>
      <c r="G88" s="197" t="s">
        <v>37</v>
      </c>
      <c r="H88" s="194" t="s">
        <v>815</v>
      </c>
      <c r="I88" s="344" t="str">
        <f>IF(Table4[[#This Row],[C]]=G87,B88,"")</f>
        <v/>
      </c>
      <c r="J88" s="46"/>
      <c r="K88" s="224"/>
      <c r="L88" s="403"/>
      <c r="M88" s="404"/>
      <c r="N88" s="189"/>
      <c r="O88" s="189"/>
      <c r="P88" s="189"/>
      <c r="Q88" s="189"/>
      <c r="R88" s="189"/>
      <c r="S88" s="189"/>
      <c r="T88" s="189"/>
      <c r="U88" s="189"/>
      <c r="V88" s="189"/>
      <c r="W88" s="232"/>
      <c r="X88" s="232"/>
      <c r="Y88" s="189"/>
      <c r="Z88" s="71"/>
      <c r="AA88" s="227"/>
      <c r="AB88" s="227"/>
      <c r="AC88" s="195"/>
      <c r="AD88" s="197"/>
      <c r="AE88" s="193"/>
      <c r="AF88" s="46"/>
      <c r="AG88" s="46"/>
      <c r="AH88" s="46"/>
      <c r="AI88" s="46"/>
      <c r="AJ88" s="46"/>
      <c r="AK88" s="46"/>
      <c r="AL88" s="46"/>
      <c r="AM88" s="46"/>
      <c r="AN88" s="46"/>
      <c r="AO88" s="46"/>
      <c r="AP88" s="46"/>
      <c r="AQ88" s="46"/>
      <c r="AR88" s="46"/>
      <c r="AS88" s="46"/>
      <c r="AT88" s="46"/>
      <c r="AU88" s="46"/>
      <c r="AV88" s="46"/>
    </row>
    <row r="89" spans="1:48" ht="12" customHeight="1" x14ac:dyDescent="0.25">
      <c r="A89" s="227"/>
      <c r="B89" s="186">
        <f>____IN_____!B100</f>
        <v>86</v>
      </c>
      <c r="C89" s="187" t="str">
        <f>____IN_____!C100</f>
        <v>sp2</v>
      </c>
      <c r="D89" s="186" t="str">
        <f>____IN_____!D100</f>
        <v>Distribution c. (Kd)</v>
      </c>
      <c r="E89" s="189"/>
      <c r="F89" s="194">
        <v>84</v>
      </c>
      <c r="G89" s="197" t="s">
        <v>814</v>
      </c>
      <c r="H89" s="194" t="s">
        <v>816</v>
      </c>
      <c r="I89" s="344" t="str">
        <f>IF(Table4[[#This Row],[C]]=G88,B89,"")</f>
        <v/>
      </c>
      <c r="J89" s="46"/>
      <c r="K89" s="224"/>
      <c r="L89" s="403"/>
      <c r="M89" s="404"/>
      <c r="N89" s="189"/>
      <c r="O89" s="189"/>
      <c r="P89" s="189"/>
      <c r="Q89" s="189"/>
      <c r="R89" s="189"/>
      <c r="S89" s="189"/>
      <c r="T89" s="189"/>
      <c r="U89" s="189"/>
      <c r="V89" s="189"/>
      <c r="W89" s="232"/>
      <c r="X89" s="232"/>
      <c r="Y89" s="189"/>
      <c r="Z89" s="71"/>
      <c r="AA89" s="227"/>
      <c r="AB89" s="227"/>
      <c r="AC89" s="195"/>
      <c r="AD89" s="197"/>
      <c r="AE89" s="193"/>
      <c r="AF89" s="46"/>
      <c r="AG89" s="46"/>
      <c r="AH89" s="46"/>
      <c r="AI89" s="46"/>
      <c r="AJ89" s="46"/>
      <c r="AK89" s="46"/>
      <c r="AL89" s="46"/>
      <c r="AM89" s="46"/>
      <c r="AN89" s="46"/>
      <c r="AO89" s="46"/>
      <c r="AP89" s="46"/>
      <c r="AQ89" s="46"/>
      <c r="AR89" s="46"/>
      <c r="AS89" s="46"/>
      <c r="AT89" s="46"/>
      <c r="AU89" s="46"/>
      <c r="AV89" s="46"/>
    </row>
    <row r="90" spans="1:48" ht="12" customHeight="1" x14ac:dyDescent="0.25">
      <c r="A90" s="227"/>
      <c r="B90" s="186">
        <f>____IN_____!B101</f>
        <v>87</v>
      </c>
      <c r="C90" s="187" t="str">
        <f>____IN_____!C101</f>
        <v>dmcoef</v>
      </c>
      <c r="D90" s="186" t="str">
        <f>____IN_____!D101</f>
        <v>Efec_Dif.</v>
      </c>
      <c r="E90" s="189"/>
      <c r="F90" s="194">
        <v>161</v>
      </c>
      <c r="G90" s="197" t="s">
        <v>351</v>
      </c>
      <c r="H90" s="194" t="s">
        <v>551</v>
      </c>
      <c r="I90" s="393" t="str">
        <f>IF(Table4[[#This Row],[C]]=G89,B90,"")</f>
        <v/>
      </c>
      <c r="J90" s="46"/>
      <c r="K90" s="224"/>
      <c r="L90" s="403"/>
      <c r="M90" s="404"/>
      <c r="N90" s="189"/>
      <c r="O90" s="189"/>
      <c r="P90" s="189"/>
      <c r="Q90" s="189"/>
      <c r="R90" s="189"/>
      <c r="S90" s="189"/>
      <c r="T90" s="189"/>
      <c r="U90" s="189"/>
      <c r="V90" s="189"/>
      <c r="W90" s="232"/>
      <c r="X90" s="232"/>
      <c r="Y90" s="189"/>
      <c r="Z90" s="71"/>
      <c r="AA90" s="227"/>
      <c r="AB90" s="227"/>
      <c r="AC90" s="195"/>
      <c r="AD90" s="197"/>
      <c r="AE90" s="193"/>
      <c r="AF90" s="46"/>
      <c r="AG90" s="46"/>
      <c r="AH90" s="46"/>
      <c r="AI90" s="46"/>
      <c r="AJ90" s="46"/>
      <c r="AK90" s="46"/>
      <c r="AL90" s="46"/>
      <c r="AM90" s="46"/>
      <c r="AN90" s="46"/>
      <c r="AO90" s="46"/>
      <c r="AP90" s="46"/>
      <c r="AQ90" s="46"/>
      <c r="AR90" s="46"/>
      <c r="AS90" s="46"/>
      <c r="AT90" s="46"/>
      <c r="AU90" s="46"/>
      <c r="AV90" s="46"/>
    </row>
    <row r="91" spans="1:48" ht="12" customHeight="1" x14ac:dyDescent="0.25">
      <c r="A91" s="227"/>
      <c r="B91" s="186">
        <f>____IN_____!B102</f>
        <v>88</v>
      </c>
      <c r="C91" s="187" t="str">
        <f>____IN_____!C102</f>
        <v>IMS</v>
      </c>
      <c r="D91" s="186" t="str">
        <f>____IN_____!D102</f>
        <v>...t7</v>
      </c>
      <c r="E91" s="189"/>
      <c r="F91" s="194">
        <v>92</v>
      </c>
      <c r="G91" s="197" t="s">
        <v>12</v>
      </c>
      <c r="H91" s="194" t="s">
        <v>852</v>
      </c>
      <c r="I91" s="344" t="str">
        <f>IF(Table4[[#This Row],[C]]=G90,B91,"")</f>
        <v/>
      </c>
      <c r="J91" s="46"/>
      <c r="K91" s="224"/>
      <c r="L91" s="403"/>
      <c r="M91" s="404"/>
      <c r="N91" s="189"/>
      <c r="O91" s="189"/>
      <c r="P91" s="189"/>
      <c r="Q91" s="189"/>
      <c r="R91" s="189"/>
      <c r="S91" s="189"/>
      <c r="T91" s="189"/>
      <c r="U91" s="189"/>
      <c r="V91" s="189"/>
      <c r="W91" s="232"/>
      <c r="X91" s="232"/>
      <c r="Y91" s="189"/>
      <c r="Z91" s="71"/>
      <c r="AA91" s="227"/>
      <c r="AB91" s="227"/>
      <c r="AC91" s="195"/>
      <c r="AD91" s="197"/>
      <c r="AE91" s="193"/>
      <c r="AF91" s="46"/>
      <c r="AG91" s="46"/>
      <c r="AH91" s="46"/>
      <c r="AI91" s="46"/>
      <c r="AJ91" s="46"/>
      <c r="AK91" s="46"/>
      <c r="AL91" s="46"/>
      <c r="AM91" s="46"/>
      <c r="AN91" s="46"/>
      <c r="AO91" s="46"/>
      <c r="AP91" s="46"/>
      <c r="AQ91" s="46"/>
      <c r="AR91" s="46"/>
      <c r="AS91" s="46"/>
      <c r="AT91" s="46"/>
      <c r="AU91" s="46"/>
      <c r="AV91" s="46"/>
    </row>
    <row r="92" spans="1:48" ht="12" customHeight="1" x14ac:dyDescent="0.25">
      <c r="A92" s="227"/>
      <c r="B92" s="186">
        <f>____IN_____!B103</f>
        <v>89</v>
      </c>
      <c r="C92" s="187" t="str">
        <f>____IN_____!C103</f>
        <v>nouter</v>
      </c>
      <c r="D92" s="186" t="str">
        <f>____IN_____!D103</f>
        <v>ims</v>
      </c>
      <c r="E92" s="189"/>
      <c r="F92" s="194">
        <v>155</v>
      </c>
      <c r="G92" s="197" t="s">
        <v>345</v>
      </c>
      <c r="H92" s="194" t="s">
        <v>579</v>
      </c>
      <c r="I92" s="344" t="str">
        <f>IF(Table4[[#This Row],[C]]=G91,B92,"")</f>
        <v/>
      </c>
      <c r="J92" s="46"/>
      <c r="K92" s="224"/>
      <c r="L92" s="403"/>
      <c r="M92" s="404"/>
      <c r="N92" s="189"/>
      <c r="O92" s="189"/>
      <c r="P92" s="189"/>
      <c r="Q92" s="189"/>
      <c r="R92" s="189"/>
      <c r="S92" s="189"/>
      <c r="T92" s="189"/>
      <c r="U92" s="189"/>
      <c r="V92" s="189"/>
      <c r="W92" s="232"/>
      <c r="X92" s="232"/>
      <c r="Y92" s="189"/>
      <c r="Z92" s="71"/>
      <c r="AA92" s="227"/>
      <c r="AB92" s="227"/>
      <c r="AC92" s="195"/>
      <c r="AD92" s="197"/>
      <c r="AE92" s="193"/>
      <c r="AF92" s="46"/>
      <c r="AG92" s="46"/>
      <c r="AH92" s="46"/>
      <c r="AI92" s="46"/>
      <c r="AJ92" s="46"/>
      <c r="AK92" s="46"/>
      <c r="AL92" s="46"/>
      <c r="AM92" s="46"/>
      <c r="AN92" s="46"/>
      <c r="AO92" s="46"/>
      <c r="AP92" s="46"/>
      <c r="AQ92" s="46"/>
      <c r="AR92" s="46"/>
      <c r="AS92" s="46"/>
      <c r="AT92" s="46"/>
      <c r="AU92" s="46"/>
      <c r="AV92" s="46"/>
    </row>
    <row r="93" spans="1:48" ht="12" customHeight="1" x14ac:dyDescent="0.25">
      <c r="A93" s="227"/>
      <c r="B93" s="186">
        <f>____IN_____!B104</f>
        <v>90</v>
      </c>
      <c r="C93" s="187" t="str">
        <f>____IN_____!C104</f>
        <v>ninner</v>
      </c>
      <c r="D93" s="186" t="str">
        <f>____IN_____!D104</f>
        <v>ims</v>
      </c>
      <c r="E93" s="189"/>
      <c r="F93" s="194">
        <v>322</v>
      </c>
      <c r="G93" s="197" t="s">
        <v>933</v>
      </c>
      <c r="H93" s="194">
        <v>0</v>
      </c>
      <c r="I93" s="344" t="str">
        <f>IF(Table4[[#This Row],[C]]=G92,B93,"")</f>
        <v/>
      </c>
      <c r="J93" s="46"/>
      <c r="K93" s="224"/>
      <c r="L93" s="236"/>
      <c r="M93" s="232"/>
      <c r="N93" s="189"/>
      <c r="O93" s="189"/>
      <c r="P93" s="189"/>
      <c r="Q93" s="189"/>
      <c r="R93" s="189"/>
      <c r="S93" s="189"/>
      <c r="T93" s="189"/>
      <c r="U93" s="189"/>
      <c r="V93" s="189"/>
      <c r="W93" s="232"/>
      <c r="X93" s="232"/>
      <c r="Y93" s="189"/>
      <c r="Z93" s="71"/>
      <c r="AA93" s="227"/>
      <c r="AB93" s="227"/>
      <c r="AC93" s="195"/>
      <c r="AD93" s="197"/>
      <c r="AE93" s="193"/>
      <c r="AF93" s="46"/>
      <c r="AG93" s="46"/>
      <c r="AH93" s="46"/>
      <c r="AI93" s="46"/>
      <c r="AJ93" s="46"/>
      <c r="AK93" s="46"/>
      <c r="AL93" s="46"/>
      <c r="AM93" s="46"/>
      <c r="AN93" s="46"/>
      <c r="AO93" s="46"/>
      <c r="AP93" s="46"/>
      <c r="AQ93" s="46"/>
      <c r="AR93" s="46"/>
      <c r="AS93" s="46"/>
      <c r="AT93" s="46"/>
      <c r="AU93" s="46"/>
      <c r="AV93" s="46"/>
    </row>
    <row r="94" spans="1:48" ht="12" customHeight="1" x14ac:dyDescent="0.25">
      <c r="A94" s="227"/>
      <c r="B94" s="186">
        <f>____IN_____!B105</f>
        <v>91</v>
      </c>
      <c r="C94" s="187" t="str">
        <f>____IN_____!C105</f>
        <v>hclose</v>
      </c>
      <c r="D94" s="186" t="str">
        <f>____IN_____!D105</f>
        <v>ims</v>
      </c>
      <c r="E94" s="189"/>
      <c r="F94" s="194">
        <v>146</v>
      </c>
      <c r="G94" s="197" t="s">
        <v>338</v>
      </c>
      <c r="H94" s="194" t="s">
        <v>570</v>
      </c>
      <c r="I94" s="344" t="str">
        <f>IF(Table4[[#This Row],[C]]=G93,B94,"")</f>
        <v/>
      </c>
      <c r="J94" s="46"/>
      <c r="K94" s="224"/>
      <c r="L94" s="236"/>
      <c r="M94" s="232"/>
      <c r="N94" s="189"/>
      <c r="O94" s="189"/>
      <c r="P94" s="189"/>
      <c r="Q94" s="189"/>
      <c r="R94" s="189"/>
      <c r="S94" s="189"/>
      <c r="T94" s="189"/>
      <c r="U94" s="189"/>
      <c r="V94" s="189"/>
      <c r="W94" s="232"/>
      <c r="X94" s="232"/>
      <c r="Y94" s="189"/>
      <c r="Z94" s="71"/>
      <c r="AA94" s="227"/>
      <c r="AB94" s="227"/>
      <c r="AC94" s="195"/>
      <c r="AD94" s="197"/>
      <c r="AE94" s="193"/>
      <c r="AF94" s="46"/>
      <c r="AG94" s="46"/>
      <c r="AH94" s="46"/>
      <c r="AI94" s="46"/>
      <c r="AJ94" s="46"/>
      <c r="AK94" s="46"/>
      <c r="AL94" s="46"/>
      <c r="AM94" s="46"/>
      <c r="AN94" s="46"/>
      <c r="AO94" s="46"/>
      <c r="AP94" s="46"/>
      <c r="AQ94" s="46"/>
      <c r="AR94" s="46"/>
      <c r="AS94" s="46"/>
      <c r="AT94" s="46"/>
      <c r="AU94" s="46"/>
      <c r="AV94" s="46"/>
    </row>
    <row r="95" spans="1:48" ht="12" customHeight="1" x14ac:dyDescent="0.25">
      <c r="A95" s="227"/>
      <c r="B95" s="186">
        <f>____IN_____!B106</f>
        <v>92</v>
      </c>
      <c r="C95" s="187" t="str">
        <f>____IN_____!C106</f>
        <v>rclose</v>
      </c>
      <c r="D95" s="186" t="str">
        <f>____IN_____!D106</f>
        <v>ims</v>
      </c>
      <c r="E95" s="189"/>
      <c r="F95" s="194">
        <v>108</v>
      </c>
      <c r="G95" s="197" t="s">
        <v>131</v>
      </c>
      <c r="H95" s="194" t="s">
        <v>7</v>
      </c>
      <c r="I95" s="344" t="str">
        <f>IF(Table4[[#This Row],[C]]=G94,B95,"")</f>
        <v/>
      </c>
      <c r="J95" s="46"/>
      <c r="K95" s="224"/>
      <c r="L95" s="236"/>
      <c r="M95" s="232"/>
      <c r="N95" s="189"/>
      <c r="O95" s="189"/>
      <c r="P95" s="189"/>
      <c r="Q95" s="189"/>
      <c r="R95" s="189"/>
      <c r="S95" s="189"/>
      <c r="T95" s="189"/>
      <c r="U95" s="189"/>
      <c r="V95" s="189"/>
      <c r="W95" s="232"/>
      <c r="X95" s="232"/>
      <c r="Y95" s="189"/>
      <c r="Z95" s="71"/>
      <c r="AA95" s="227"/>
      <c r="AB95" s="227"/>
      <c r="AC95" s="195"/>
      <c r="AD95" s="197"/>
      <c r="AE95" s="193"/>
      <c r="AF95" s="46"/>
      <c r="AG95" s="46"/>
      <c r="AH95" s="46"/>
      <c r="AI95" s="46"/>
      <c r="AJ95" s="46"/>
      <c r="AK95" s="46"/>
      <c r="AL95" s="46"/>
      <c r="AM95" s="46"/>
      <c r="AN95" s="46"/>
      <c r="AO95" s="46"/>
      <c r="AP95" s="46"/>
      <c r="AQ95" s="46"/>
      <c r="AR95" s="46"/>
      <c r="AS95" s="46"/>
      <c r="AT95" s="46"/>
      <c r="AU95" s="46"/>
      <c r="AV95" s="46"/>
    </row>
    <row r="96" spans="1:48" ht="12" customHeight="1" x14ac:dyDescent="0.25">
      <c r="A96" s="227"/>
      <c r="B96" s="186">
        <f>____IN_____!B107</f>
        <v>93</v>
      </c>
      <c r="C96" s="187" t="str">
        <f>____IN_____!C107</f>
        <v>relax</v>
      </c>
      <c r="D96" s="186" t="str">
        <f>____IN_____!D107</f>
        <v>ims</v>
      </c>
      <c r="E96" s="189"/>
      <c r="F96" s="194">
        <v>152</v>
      </c>
      <c r="G96" s="197" t="s">
        <v>343</v>
      </c>
      <c r="H96" s="194" t="s">
        <v>576</v>
      </c>
      <c r="I96" s="344" t="str">
        <f>IF(Table4[[#This Row],[C]]=G95,B96,"")</f>
        <v/>
      </c>
      <c r="J96" s="46"/>
      <c r="K96" s="224"/>
      <c r="L96" s="236"/>
      <c r="M96" s="232"/>
      <c r="N96" s="189"/>
      <c r="O96" s="189"/>
      <c r="P96" s="189"/>
      <c r="Q96" s="189"/>
      <c r="R96" s="189"/>
      <c r="S96" s="189"/>
      <c r="T96" s="189"/>
      <c r="U96" s="189"/>
      <c r="V96" s="189"/>
      <c r="W96" s="232"/>
      <c r="X96" s="232"/>
      <c r="Y96" s="189"/>
      <c r="Z96" s="71"/>
      <c r="AA96" s="227"/>
      <c r="AB96" s="227"/>
      <c r="AC96" s="195"/>
      <c r="AD96" s="197"/>
      <c r="AE96" s="193"/>
      <c r="AF96" s="46"/>
      <c r="AG96" s="46"/>
      <c r="AH96" s="46"/>
      <c r="AI96" s="46"/>
      <c r="AJ96" s="46"/>
      <c r="AK96" s="46"/>
      <c r="AL96" s="46"/>
      <c r="AM96" s="46"/>
      <c r="AN96" s="46"/>
      <c r="AO96" s="46"/>
      <c r="AP96" s="46"/>
      <c r="AQ96" s="46"/>
      <c r="AR96" s="46"/>
      <c r="AS96" s="46"/>
      <c r="AT96" s="46"/>
      <c r="AU96" s="46"/>
      <c r="AV96" s="46"/>
    </row>
    <row r="97" spans="1:48" ht="12" customHeight="1" x14ac:dyDescent="0.25">
      <c r="A97" s="227"/>
      <c r="B97" s="186">
        <f>____IN_____!B108</f>
        <v>94</v>
      </c>
      <c r="C97" s="187" t="str">
        <f>____IN_____!C108</f>
        <v>tsmult</v>
      </c>
      <c r="D97" s="186" t="str">
        <f>____IN_____!D108</f>
        <v>ims</v>
      </c>
      <c r="E97" s="189"/>
      <c r="F97" s="194">
        <v>233</v>
      </c>
      <c r="G97" s="197" t="s">
        <v>622</v>
      </c>
      <c r="H97" s="194" t="s">
        <v>776</v>
      </c>
      <c r="I97" s="344" t="str">
        <f>IF(Table4[[#This Row],[C]]=G96,B97,"")</f>
        <v/>
      </c>
      <c r="J97" s="46"/>
      <c r="K97" s="224"/>
      <c r="L97" s="236"/>
      <c r="M97" s="232"/>
      <c r="N97" s="189"/>
      <c r="O97" s="189"/>
      <c r="P97" s="189"/>
      <c r="Q97" s="189"/>
      <c r="R97" s="189"/>
      <c r="S97" s="189"/>
      <c r="T97" s="189"/>
      <c r="U97" s="189"/>
      <c r="V97" s="189"/>
      <c r="W97" s="232"/>
      <c r="X97" s="232"/>
      <c r="Y97" s="189"/>
      <c r="Z97" s="71"/>
      <c r="AA97" s="227"/>
      <c r="AB97" s="227"/>
      <c r="AC97" s="195"/>
      <c r="AD97" s="197"/>
      <c r="AE97" s="193"/>
      <c r="AF97" s="46"/>
      <c r="AG97" s="46"/>
      <c r="AH97" s="46"/>
      <c r="AI97" s="46"/>
      <c r="AJ97" s="46"/>
      <c r="AK97" s="46"/>
      <c r="AL97" s="46"/>
      <c r="AM97" s="46"/>
      <c r="AN97" s="46"/>
      <c r="AO97" s="46"/>
      <c r="AP97" s="46"/>
      <c r="AQ97" s="46"/>
      <c r="AR97" s="46"/>
      <c r="AS97" s="46"/>
      <c r="AT97" s="46"/>
      <c r="AU97" s="46"/>
      <c r="AV97" s="46"/>
    </row>
    <row r="98" spans="1:48" ht="12" customHeight="1" x14ac:dyDescent="0.25">
      <c r="A98" s="227"/>
      <c r="B98" s="186">
        <f>____IN_____!B109</f>
        <v>95</v>
      </c>
      <c r="C98" s="187" t="str">
        <f>____IN_____!C109</f>
        <v>dceps</v>
      </c>
      <c r="D98" s="186" t="str">
        <f>____IN_____!D109</f>
        <v>ims</v>
      </c>
      <c r="E98" s="189"/>
      <c r="F98" s="194">
        <v>85</v>
      </c>
      <c r="G98" s="197" t="s">
        <v>896</v>
      </c>
      <c r="H98" s="194" t="s">
        <v>481</v>
      </c>
      <c r="I98" s="344" t="str">
        <f>IF(Table4[[#This Row],[C]]=G97,B98,"")</f>
        <v/>
      </c>
      <c r="J98" s="46"/>
      <c r="K98" s="224"/>
      <c r="L98" s="236"/>
      <c r="M98" s="232"/>
      <c r="N98" s="189"/>
      <c r="O98" s="189"/>
      <c r="P98" s="189"/>
      <c r="Q98" s="189"/>
      <c r="R98" s="189"/>
      <c r="S98" s="189"/>
      <c r="T98" s="189"/>
      <c r="U98" s="189"/>
      <c r="V98" s="189"/>
      <c r="W98" s="232"/>
      <c r="X98" s="232"/>
      <c r="Y98" s="189"/>
      <c r="Z98" s="71"/>
      <c r="AA98" s="227"/>
      <c r="AB98" s="227"/>
      <c r="AC98" s="195"/>
      <c r="AD98" s="197"/>
      <c r="AE98" s="193"/>
      <c r="AF98" s="46"/>
      <c r="AG98" s="46"/>
      <c r="AH98" s="46"/>
      <c r="AI98" s="46"/>
      <c r="AJ98" s="46"/>
      <c r="AK98" s="46"/>
      <c r="AL98" s="46"/>
      <c r="AM98" s="46"/>
      <c r="AN98" s="46"/>
      <c r="AO98" s="46"/>
      <c r="AP98" s="46"/>
      <c r="AQ98" s="46"/>
      <c r="AR98" s="46"/>
      <c r="AS98" s="46"/>
      <c r="AT98" s="46"/>
      <c r="AU98" s="46"/>
      <c r="AV98" s="46"/>
    </row>
    <row r="99" spans="1:48" ht="12" customHeight="1" x14ac:dyDescent="0.25">
      <c r="A99" s="227"/>
      <c r="B99" s="186">
        <f>____IN_____!B110</f>
        <v>96</v>
      </c>
      <c r="C99" s="187" t="str">
        <f>____IN_____!C110</f>
        <v>nplane</v>
      </c>
      <c r="D99" s="186" t="str">
        <f>____IN_____!D110</f>
        <v xml:space="preserve"> L</v>
      </c>
      <c r="E99" s="189"/>
      <c r="F99" s="194">
        <v>228</v>
      </c>
      <c r="G99" s="197" t="s">
        <v>193</v>
      </c>
      <c r="H99" s="194" t="s">
        <v>536</v>
      </c>
      <c r="I99" s="344" t="str">
        <f>IF(Table4[[#This Row],[C]]=G98,B99,"")</f>
        <v/>
      </c>
      <c r="J99" s="46"/>
      <c r="K99" s="224"/>
      <c r="L99" s="236"/>
      <c r="M99" s="232"/>
      <c r="N99" s="189"/>
      <c r="O99" s="189"/>
      <c r="P99" s="189"/>
      <c r="Q99" s="189"/>
      <c r="R99" s="189"/>
      <c r="S99" s="189"/>
      <c r="T99" s="189"/>
      <c r="U99" s="189"/>
      <c r="V99" s="189"/>
      <c r="W99" s="232"/>
      <c r="X99" s="232"/>
      <c r="Y99" s="189"/>
      <c r="Z99" s="71"/>
      <c r="AA99" s="227"/>
      <c r="AB99" s="227"/>
      <c r="AC99" s="195"/>
      <c r="AD99" s="197"/>
      <c r="AE99" s="193"/>
      <c r="AF99" s="46"/>
      <c r="AG99" s="46"/>
      <c r="AH99" s="46"/>
      <c r="AI99" s="46"/>
      <c r="AJ99" s="46"/>
      <c r="AK99" s="46"/>
      <c r="AL99" s="46"/>
      <c r="AM99" s="46"/>
      <c r="AN99" s="46"/>
      <c r="AO99" s="46"/>
      <c r="AP99" s="46"/>
      <c r="AQ99" s="46"/>
      <c r="AR99" s="46"/>
      <c r="AS99" s="46"/>
      <c r="AT99" s="46"/>
      <c r="AU99" s="46"/>
      <c r="AV99" s="46"/>
    </row>
    <row r="100" spans="1:48" ht="12" customHeight="1" x14ac:dyDescent="0.25">
      <c r="A100" s="227"/>
      <c r="B100" s="186">
        <f>____IN_____!B111</f>
        <v>97</v>
      </c>
      <c r="C100" s="187" t="str">
        <f>____IN_____!C111</f>
        <v>npl</v>
      </c>
      <c r="D100" s="186" t="str">
        <f>____IN_____!D111</f>
        <v xml:space="preserve"> H</v>
      </c>
      <c r="E100" s="189"/>
      <c r="F100" s="194">
        <v>232</v>
      </c>
      <c r="G100" s="197" t="s">
        <v>39</v>
      </c>
      <c r="H100" s="194" t="s">
        <v>402</v>
      </c>
      <c r="I100" s="344" t="str">
        <f>IF(Table4[[#This Row],[C]]=G99,B100,"")</f>
        <v/>
      </c>
      <c r="J100" s="46"/>
      <c r="K100" s="224"/>
      <c r="L100" s="236"/>
      <c r="M100" s="232"/>
      <c r="N100" s="189"/>
      <c r="O100" s="189"/>
      <c r="P100" s="189"/>
      <c r="Q100" s="189"/>
      <c r="R100" s="189"/>
      <c r="S100" s="189"/>
      <c r="T100" s="189"/>
      <c r="U100" s="189"/>
      <c r="V100" s="189"/>
      <c r="W100" s="232"/>
      <c r="X100" s="232"/>
      <c r="Y100" s="189"/>
      <c r="Z100" s="71"/>
      <c r="AA100" s="227"/>
      <c r="AB100" s="227"/>
      <c r="AC100" s="195"/>
      <c r="AD100" s="197"/>
      <c r="AE100" s="193"/>
      <c r="AF100" s="46"/>
      <c r="AG100" s="46"/>
      <c r="AH100" s="46"/>
      <c r="AI100" s="46"/>
      <c r="AJ100" s="46"/>
      <c r="AK100" s="46"/>
      <c r="AL100" s="46"/>
      <c r="AM100" s="46"/>
      <c r="AN100" s="46"/>
      <c r="AO100" s="46"/>
      <c r="AP100" s="46"/>
      <c r="AQ100" s="46"/>
      <c r="AR100" s="46"/>
      <c r="AS100" s="46"/>
      <c r="AT100" s="46"/>
      <c r="AU100" s="46"/>
      <c r="AV100" s="46"/>
    </row>
    <row r="101" spans="1:48" ht="12" customHeight="1" x14ac:dyDescent="0.25">
      <c r="A101" s="227"/>
      <c r="B101" s="186">
        <f>____IN_____!B112</f>
        <v>98</v>
      </c>
      <c r="C101" s="187" t="str">
        <f>____IN_____!C112</f>
        <v>nph</v>
      </c>
      <c r="D101" s="186" t="str">
        <f>____IN_____!D112</f>
        <v xml:space="preserve"> min</v>
      </c>
      <c r="E101" s="189"/>
      <c r="F101" s="194">
        <v>178</v>
      </c>
      <c r="G101" s="197" t="s">
        <v>371</v>
      </c>
      <c r="H101" s="194" t="s">
        <v>496</v>
      </c>
      <c r="I101" s="344" t="str">
        <f>IF(Table4[[#This Row],[C]]=G100,B101,"")</f>
        <v/>
      </c>
      <c r="J101" s="46"/>
      <c r="K101" s="224"/>
      <c r="L101" s="236"/>
      <c r="M101" s="232"/>
      <c r="N101" s="189"/>
      <c r="O101" s="189"/>
      <c r="P101" s="189"/>
      <c r="Q101" s="189"/>
      <c r="R101" s="189"/>
      <c r="S101" s="189"/>
      <c r="T101" s="189"/>
      <c r="U101" s="189"/>
      <c r="V101" s="189"/>
      <c r="W101" s="232"/>
      <c r="X101" s="232"/>
      <c r="Y101" s="189"/>
      <c r="Z101" s="71"/>
      <c r="AA101" s="227"/>
      <c r="AB101" s="227"/>
      <c r="AC101" s="195"/>
      <c r="AD101" s="197"/>
      <c r="AE101" s="193"/>
      <c r="AF101" s="46"/>
      <c r="AG101" s="46"/>
      <c r="AH101" s="46"/>
      <c r="AI101" s="46"/>
      <c r="AJ101" s="46"/>
      <c r="AK101" s="46"/>
      <c r="AL101" s="46"/>
      <c r="AM101" s="46"/>
      <c r="AN101" s="46"/>
      <c r="AO101" s="46"/>
      <c r="AP101" s="46"/>
      <c r="AQ101" s="46"/>
      <c r="AR101" s="46"/>
      <c r="AS101" s="46"/>
      <c r="AT101" s="46"/>
      <c r="AU101" s="46"/>
      <c r="AV101" s="46"/>
    </row>
    <row r="102" spans="1:48" ht="12" customHeight="1" x14ac:dyDescent="0.25">
      <c r="A102" s="227"/>
      <c r="B102" s="186">
        <f>____IN_____!B113</f>
        <v>99</v>
      </c>
      <c r="C102" s="187" t="str">
        <f>____IN_____!C113</f>
        <v>npmin</v>
      </c>
      <c r="D102" s="186" t="str">
        <f>____IN_____!D113</f>
        <v xml:space="preserve"> max</v>
      </c>
      <c r="E102" s="189"/>
      <c r="F102" s="194">
        <v>260</v>
      </c>
      <c r="G102" s="197" t="s">
        <v>710</v>
      </c>
      <c r="H102" s="194" t="s">
        <v>857</v>
      </c>
      <c r="I102" s="344" t="str">
        <f>IF(Table4[[#This Row],[C]]=G101,B102,"")</f>
        <v/>
      </c>
      <c r="J102" s="46"/>
      <c r="K102" s="224"/>
      <c r="L102" s="236"/>
      <c r="M102" s="232"/>
      <c r="N102" s="189"/>
      <c r="O102" s="189"/>
      <c r="P102" s="189"/>
      <c r="Q102" s="189"/>
      <c r="R102" s="189"/>
      <c r="S102" s="189"/>
      <c r="T102" s="189"/>
      <c r="U102" s="189"/>
      <c r="V102" s="189"/>
      <c r="W102" s="232"/>
      <c r="X102" s="232"/>
      <c r="Y102" s="189"/>
      <c r="Z102" s="71"/>
      <c r="AA102" s="227"/>
      <c r="AB102" s="227"/>
      <c r="AC102" s="195"/>
      <c r="AD102" s="197"/>
      <c r="AE102" s="193"/>
      <c r="AF102" s="46"/>
      <c r="AG102" s="46"/>
      <c r="AH102" s="46"/>
      <c r="AI102" s="46"/>
      <c r="AJ102" s="46"/>
      <c r="AK102" s="46"/>
      <c r="AL102" s="46"/>
      <c r="AM102" s="46"/>
      <c r="AN102" s="46"/>
      <c r="AO102" s="46"/>
      <c r="AP102" s="46"/>
      <c r="AQ102" s="46"/>
      <c r="AR102" s="46"/>
      <c r="AS102" s="46"/>
      <c r="AT102" s="46"/>
      <c r="AU102" s="46"/>
      <c r="AV102" s="46"/>
    </row>
    <row r="103" spans="1:48" ht="12" customHeight="1" x14ac:dyDescent="0.25">
      <c r="A103" s="227"/>
      <c r="B103" s="186">
        <f>____IN_____!B114</f>
        <v>100</v>
      </c>
      <c r="C103" s="187" t="str">
        <f>____IN_____!C114</f>
        <v>npmax</v>
      </c>
      <c r="D103" s="186" t="str">
        <f>____IN_____!D114</f>
        <v>s13</v>
      </c>
      <c r="E103" s="189"/>
      <c r="F103" s="194">
        <v>181</v>
      </c>
      <c r="G103" s="197" t="s">
        <v>254</v>
      </c>
      <c r="H103" s="194" t="s">
        <v>611</v>
      </c>
      <c r="I103" s="344" t="str">
        <f>IF(Table4[[#This Row],[C]]=G102,B103,"")</f>
        <v/>
      </c>
      <c r="J103" s="46"/>
      <c r="K103" s="224"/>
      <c r="L103" s="236"/>
      <c r="M103" s="232"/>
      <c r="N103" s="189"/>
      <c r="O103" s="189"/>
      <c r="P103" s="189"/>
      <c r="Q103" s="189"/>
      <c r="R103" s="189"/>
      <c r="S103" s="189"/>
      <c r="T103" s="189"/>
      <c r="U103" s="189"/>
      <c r="V103" s="189"/>
      <c r="W103" s="232"/>
      <c r="X103" s="232"/>
      <c r="Y103" s="189"/>
      <c r="Z103" s="71"/>
      <c r="AA103" s="227"/>
      <c r="AB103" s="227"/>
      <c r="AC103" s="195"/>
      <c r="AD103" s="197"/>
      <c r="AE103" s="193"/>
      <c r="AF103" s="46"/>
      <c r="AG103" s="46"/>
      <c r="AH103" s="46"/>
      <c r="AI103" s="46"/>
      <c r="AJ103" s="46"/>
      <c r="AK103" s="46"/>
      <c r="AL103" s="46"/>
      <c r="AM103" s="46"/>
      <c r="AN103" s="46"/>
      <c r="AO103" s="46"/>
      <c r="AP103" s="46"/>
      <c r="AQ103" s="46"/>
      <c r="AR103" s="46"/>
      <c r="AS103" s="46"/>
      <c r="AT103" s="46"/>
      <c r="AU103" s="46"/>
      <c r="AV103" s="46"/>
    </row>
    <row r="104" spans="1:48" ht="12" customHeight="1" x14ac:dyDescent="0.25">
      <c r="A104" s="227"/>
      <c r="B104" s="186">
        <f>____IN_____!B115</f>
        <v>101</v>
      </c>
      <c r="C104" s="187" t="str">
        <f>____IN_____!C115</f>
        <v>nlsink</v>
      </c>
      <c r="D104" s="186" t="str">
        <f>____IN_____!D115</f>
        <v>s14</v>
      </c>
      <c r="E104" s="189"/>
      <c r="F104" s="194">
        <v>279</v>
      </c>
      <c r="G104" s="197" t="s">
        <v>744</v>
      </c>
      <c r="H104" s="194" t="s">
        <v>758</v>
      </c>
      <c r="I104" s="344" t="str">
        <f>IF(Table4[[#This Row],[C]]=G103,B104,"")</f>
        <v/>
      </c>
      <c r="J104" s="46"/>
      <c r="K104" s="224"/>
      <c r="L104" s="236"/>
      <c r="M104" s="232"/>
      <c r="N104" s="189"/>
      <c r="O104" s="189"/>
      <c r="P104" s="189"/>
      <c r="Q104" s="189"/>
      <c r="R104" s="189"/>
      <c r="S104" s="189"/>
      <c r="T104" s="189"/>
      <c r="U104" s="189"/>
      <c r="V104" s="189"/>
      <c r="W104" s="232"/>
      <c r="X104" s="232"/>
      <c r="Y104" s="189"/>
      <c r="Z104" s="71"/>
      <c r="AA104" s="227"/>
      <c r="AB104" s="227"/>
      <c r="AC104" s="195"/>
      <c r="AD104" s="197"/>
      <c r="AE104" s="193"/>
      <c r="AF104" s="46"/>
      <c r="AG104" s="46"/>
      <c r="AH104" s="46"/>
      <c r="AI104" s="46"/>
      <c r="AJ104" s="46"/>
      <c r="AK104" s="46"/>
      <c r="AL104" s="46"/>
      <c r="AM104" s="46"/>
      <c r="AN104" s="46"/>
      <c r="AO104" s="46"/>
      <c r="AP104" s="46"/>
      <c r="AQ104" s="46"/>
      <c r="AR104" s="46"/>
      <c r="AS104" s="46"/>
      <c r="AT104" s="46"/>
      <c r="AU104" s="46"/>
      <c r="AV104" s="46"/>
    </row>
    <row r="105" spans="1:48" ht="12" customHeight="1" x14ac:dyDescent="0.25">
      <c r="A105" s="227"/>
      <c r="B105" s="186">
        <f>____IN_____!B116</f>
        <v>102</v>
      </c>
      <c r="C105" s="187" t="str">
        <f>____IN_____!C116</f>
        <v>npsink</v>
      </c>
      <c r="D105" s="186" t="str">
        <f>____IN_____!D116</f>
        <v>Time_</v>
      </c>
      <c r="E105" s="189"/>
      <c r="F105" s="194">
        <v>223</v>
      </c>
      <c r="G105" s="197" t="s">
        <v>510</v>
      </c>
      <c r="H105" s="194" t="s">
        <v>531</v>
      </c>
      <c r="I105" s="344" t="str">
        <f>IF(Table4[[#This Row],[C]]=G104,B105,"")</f>
        <v/>
      </c>
      <c r="J105" s="46"/>
      <c r="K105" s="224"/>
      <c r="L105" s="236"/>
      <c r="M105" s="232"/>
      <c r="N105" s="189"/>
      <c r="O105" s="189"/>
      <c r="P105" s="189"/>
      <c r="Q105" s="189"/>
      <c r="R105" s="189"/>
      <c r="S105" s="189"/>
      <c r="T105" s="189"/>
      <c r="U105" s="189"/>
      <c r="V105" s="189"/>
      <c r="W105" s="232"/>
      <c r="X105" s="232"/>
      <c r="Y105" s="189"/>
      <c r="Z105" s="71"/>
      <c r="AA105" s="227"/>
      <c r="AB105" s="227"/>
      <c r="AC105" s="195"/>
      <c r="AD105" s="197"/>
      <c r="AE105" s="193"/>
      <c r="AF105" s="46"/>
      <c r="AG105" s="46"/>
      <c r="AH105" s="46"/>
      <c r="AI105" s="46"/>
      <c r="AJ105" s="46"/>
      <c r="AK105" s="46"/>
      <c r="AL105" s="46"/>
      <c r="AM105" s="46"/>
      <c r="AN105" s="46"/>
      <c r="AO105" s="46"/>
      <c r="AP105" s="46"/>
      <c r="AQ105" s="46"/>
      <c r="AR105" s="46"/>
      <c r="AS105" s="46"/>
      <c r="AT105" s="46"/>
      <c r="AU105" s="46"/>
      <c r="AV105" s="46"/>
    </row>
    <row r="106" spans="1:48" ht="12" customHeight="1" x14ac:dyDescent="0.25">
      <c r="A106" s="227"/>
      <c r="B106" s="186">
        <f>____IN_____!B117</f>
        <v>103</v>
      </c>
      <c r="C106" s="187" t="str">
        <f>____IN_____!C117</f>
        <v>mt_tunit</v>
      </c>
      <c r="D106" s="186" t="str">
        <f>____IN_____!D117</f>
        <v>Di</v>
      </c>
      <c r="E106" s="189"/>
      <c r="F106" s="194">
        <v>226</v>
      </c>
      <c r="G106" s="197" t="s">
        <v>513</v>
      </c>
      <c r="H106" s="194" t="s">
        <v>534</v>
      </c>
      <c r="I106" s="344" t="str">
        <f>IF(Table4[[#This Row],[C]]=G105,B106,"")</f>
        <v/>
      </c>
      <c r="J106" s="46"/>
      <c r="K106" s="224"/>
      <c r="L106" s="236"/>
      <c r="M106" s="232"/>
      <c r="N106" s="189"/>
      <c r="O106" s="189"/>
      <c r="P106" s="189"/>
      <c r="Q106" s="189"/>
      <c r="R106" s="189"/>
      <c r="S106" s="189"/>
      <c r="T106" s="189"/>
      <c r="U106" s="189"/>
      <c r="V106" s="189"/>
      <c r="W106" s="232"/>
      <c r="X106" s="232"/>
      <c r="Y106" s="189"/>
      <c r="Z106" s="71"/>
      <c r="AA106" s="227"/>
      <c r="AB106" s="227"/>
      <c r="AC106" s="195"/>
      <c r="AD106" s="197"/>
      <c r="AE106" s="193"/>
      <c r="AF106" s="46"/>
      <c r="AG106" s="46"/>
      <c r="AH106" s="46"/>
      <c r="AI106" s="46"/>
      <c r="AJ106" s="46"/>
      <c r="AK106" s="46"/>
      <c r="AL106" s="46"/>
      <c r="AM106" s="46"/>
      <c r="AN106" s="46"/>
      <c r="AO106" s="46"/>
      <c r="AP106" s="46"/>
      <c r="AQ106" s="46"/>
      <c r="AR106" s="46"/>
      <c r="AS106" s="46"/>
      <c r="AT106" s="46"/>
      <c r="AU106" s="46"/>
      <c r="AV106" s="46"/>
    </row>
    <row r="107" spans="1:48" ht="12" customHeight="1" x14ac:dyDescent="0.25">
      <c r="A107" s="227"/>
      <c r="B107" s="186">
        <f>____IN_____!B118</f>
        <v>104</v>
      </c>
      <c r="C107" s="187" t="str">
        <f>____IN_____!C118</f>
        <v>mt_lunit</v>
      </c>
      <c r="D107" s="186" t="str">
        <f>____IN_____!D118</f>
        <v>Solver</v>
      </c>
      <c r="E107" s="189"/>
      <c r="F107" s="194">
        <v>224</v>
      </c>
      <c r="G107" s="197" t="s">
        <v>511</v>
      </c>
      <c r="H107" s="194" t="s">
        <v>532</v>
      </c>
      <c r="I107" s="344" t="str">
        <f>IF(Table4[[#This Row],[C]]=G106,B107,"")</f>
        <v/>
      </c>
      <c r="J107" s="46"/>
      <c r="K107" s="224"/>
      <c r="L107" s="236"/>
      <c r="M107" s="232"/>
      <c r="N107" s="189"/>
      <c r="O107" s="189"/>
      <c r="P107" s="189"/>
      <c r="Q107" s="189"/>
      <c r="R107" s="189"/>
      <c r="S107" s="189"/>
      <c r="T107" s="189"/>
      <c r="U107" s="189"/>
      <c r="V107" s="189"/>
      <c r="W107" s="232"/>
      <c r="X107" s="232"/>
      <c r="Y107" s="189"/>
      <c r="Z107" s="71"/>
      <c r="AA107" s="227"/>
      <c r="AB107" s="227"/>
      <c r="AC107" s="195"/>
      <c r="AD107" s="197"/>
      <c r="AE107" s="193"/>
      <c r="AF107" s="46"/>
      <c r="AG107" s="46"/>
      <c r="AH107" s="46"/>
      <c r="AI107" s="46"/>
      <c r="AJ107" s="46"/>
      <c r="AK107" s="46"/>
      <c r="AL107" s="46"/>
      <c r="AM107" s="46"/>
      <c r="AN107" s="46"/>
      <c r="AO107" s="46"/>
      <c r="AP107" s="46"/>
      <c r="AQ107" s="46"/>
      <c r="AR107" s="46"/>
      <c r="AS107" s="46"/>
      <c r="AT107" s="46"/>
      <c r="AU107" s="46"/>
      <c r="AV107" s="46"/>
    </row>
    <row r="108" spans="1:48" ht="12" customHeight="1" x14ac:dyDescent="0.25">
      <c r="A108" s="227"/>
      <c r="B108" s="186">
        <f>____IN_____!B119</f>
        <v>105</v>
      </c>
      <c r="C108" s="187" t="str">
        <f>____IN_____!C119</f>
        <v>MIXELM</v>
      </c>
      <c r="D108" s="186" t="str">
        <f>____IN_____!D119</f>
        <v>MF5</v>
      </c>
      <c r="E108" s="189"/>
      <c r="F108" s="194">
        <v>225</v>
      </c>
      <c r="G108" s="197" t="s">
        <v>512</v>
      </c>
      <c r="H108" s="194" t="s">
        <v>533</v>
      </c>
      <c r="I108" s="344" t="str">
        <f>IF(Table4[[#This Row],[C]]=G107,B108,"")</f>
        <v/>
      </c>
      <c r="J108" s="46"/>
      <c r="K108" s="224"/>
      <c r="L108" s="236"/>
      <c r="M108" s="232"/>
      <c r="N108" s="189"/>
      <c r="O108" s="189"/>
      <c r="P108" s="189"/>
      <c r="Q108" s="189"/>
      <c r="R108" s="189"/>
      <c r="S108" s="189"/>
      <c r="T108" s="189"/>
      <c r="U108" s="189"/>
      <c r="V108" s="189"/>
      <c r="W108" s="232"/>
      <c r="X108" s="232"/>
      <c r="Y108" s="189"/>
      <c r="Z108" s="71"/>
      <c r="AA108" s="227"/>
      <c r="AB108" s="227"/>
      <c r="AC108" s="195"/>
      <c r="AD108" s="197"/>
      <c r="AE108" s="193"/>
      <c r="AF108" s="46"/>
      <c r="AG108" s="46"/>
      <c r="AH108" s="46"/>
      <c r="AI108" s="46"/>
      <c r="AJ108" s="46"/>
      <c r="AK108" s="46"/>
      <c r="AL108" s="46"/>
      <c r="AM108" s="46"/>
      <c r="AN108" s="46"/>
      <c r="AO108" s="46"/>
      <c r="AP108" s="46"/>
      <c r="AQ108" s="46"/>
      <c r="AR108" s="46"/>
      <c r="AS108" s="46"/>
      <c r="AT108" s="46"/>
      <c r="AU108" s="46"/>
      <c r="AV108" s="46"/>
    </row>
    <row r="109" spans="1:48" ht="12" customHeight="1" x14ac:dyDescent="0.25">
      <c r="A109" s="227"/>
      <c r="B109" s="186">
        <f>____IN_____!B120</f>
        <v>106</v>
      </c>
      <c r="C109" s="187" t="str">
        <f>____IN_____!C120</f>
        <v>timprs</v>
      </c>
      <c r="D109" s="186" t="str">
        <f>____IN_____!D120</f>
        <v>k</v>
      </c>
      <c r="E109" s="189"/>
      <c r="F109" s="194">
        <v>220</v>
      </c>
      <c r="G109" s="197" t="s">
        <v>507</v>
      </c>
      <c r="H109" s="194" t="s">
        <v>528</v>
      </c>
      <c r="I109" s="344" t="str">
        <f>IF(Table4[[#This Row],[C]]=G108,B109,"")</f>
        <v/>
      </c>
      <c r="J109" s="46"/>
      <c r="K109" s="224"/>
      <c r="L109" s="236"/>
      <c r="M109" s="232"/>
      <c r="N109" s="189"/>
      <c r="O109" s="189"/>
      <c r="P109" s="189"/>
      <c r="Q109" s="189"/>
      <c r="R109" s="189"/>
      <c r="S109" s="189"/>
      <c r="T109" s="189"/>
      <c r="U109" s="189"/>
      <c r="V109" s="189"/>
      <c r="W109" s="232"/>
      <c r="X109" s="232"/>
      <c r="Y109" s="189"/>
      <c r="Z109" s="71"/>
      <c r="AA109" s="227"/>
      <c r="AB109" s="227"/>
      <c r="AC109" s="195"/>
      <c r="AD109" s="197"/>
      <c r="AE109" s="193"/>
      <c r="AF109" s="46"/>
      <c r="AG109" s="46"/>
      <c r="AH109" s="46"/>
      <c r="AI109" s="46"/>
      <c r="AJ109" s="46"/>
      <c r="AK109" s="46"/>
      <c r="AL109" s="46"/>
      <c r="AM109" s="46"/>
      <c r="AN109" s="46"/>
      <c r="AO109" s="46"/>
      <c r="AP109" s="46"/>
      <c r="AQ109" s="46"/>
      <c r="AR109" s="46"/>
      <c r="AS109" s="46"/>
      <c r="AT109" s="46"/>
      <c r="AU109" s="46"/>
      <c r="AV109" s="46"/>
    </row>
    <row r="110" spans="1:48" ht="12" customHeight="1" x14ac:dyDescent="0.25">
      <c r="A110" s="227"/>
      <c r="B110" s="186">
        <f>____IN_____!B121</f>
        <v>107</v>
      </c>
      <c r="C110" s="187" t="str">
        <f>____IN_____!C121</f>
        <v>hk</v>
      </c>
      <c r="D110" s="186" t="str">
        <f>____IN_____!D121</f>
        <v>L</v>
      </c>
      <c r="E110" s="189"/>
      <c r="F110" s="194">
        <v>341</v>
      </c>
      <c r="G110" s="197" t="s">
        <v>407</v>
      </c>
      <c r="H110" s="194" t="s">
        <v>1242</v>
      </c>
      <c r="I110" s="344" t="str">
        <f>IF(Table4[[#This Row],[C]]=G109,B110,"")</f>
        <v/>
      </c>
      <c r="J110" s="46"/>
      <c r="K110" s="224"/>
      <c r="L110" s="236"/>
      <c r="M110" s="232"/>
      <c r="N110" s="189"/>
      <c r="O110" s="189"/>
      <c r="P110" s="189"/>
      <c r="Q110" s="189"/>
      <c r="R110" s="189"/>
      <c r="S110" s="189"/>
      <c r="T110" s="189"/>
      <c r="U110" s="189"/>
      <c r="V110" s="189"/>
      <c r="W110" s="232"/>
      <c r="X110" s="232"/>
      <c r="Y110" s="189"/>
      <c r="Z110" s="71"/>
      <c r="AA110" s="227"/>
      <c r="AB110" s="227"/>
      <c r="AC110" s="195"/>
      <c r="AD110" s="197"/>
      <c r="AE110" s="193"/>
      <c r="AF110" s="46"/>
      <c r="AG110" s="46"/>
      <c r="AH110" s="46"/>
      <c r="AI110" s="46"/>
      <c r="AJ110" s="46"/>
      <c r="AK110" s="46"/>
      <c r="AL110" s="46"/>
      <c r="AM110" s="46"/>
      <c r="AN110" s="46"/>
      <c r="AO110" s="46"/>
      <c r="AP110" s="46"/>
      <c r="AQ110" s="46"/>
      <c r="AR110" s="46"/>
      <c r="AS110" s="46"/>
      <c r="AT110" s="46"/>
      <c r="AU110" s="46"/>
      <c r="AV110" s="46"/>
    </row>
    <row r="111" spans="1:48" ht="12" customHeight="1" x14ac:dyDescent="0.25">
      <c r="A111" s="227"/>
      <c r="B111" s="186">
        <f>____IN_____!B122</f>
        <v>108</v>
      </c>
      <c r="C111" s="187" t="str">
        <f>____IN_____!C122</f>
        <v>length_units</v>
      </c>
      <c r="D111" s="186" t="str">
        <f>____IN_____!D122</f>
        <v>temp</v>
      </c>
      <c r="E111" s="189"/>
      <c r="F111" s="194">
        <v>89</v>
      </c>
      <c r="G111" s="197" t="s">
        <v>620</v>
      </c>
      <c r="H111" s="194" t="s">
        <v>499</v>
      </c>
      <c r="I111" s="344" t="str">
        <f>IF(Table4[[#This Row],[C]]=G110,B111,"")</f>
        <v/>
      </c>
      <c r="J111" s="46"/>
      <c r="K111" s="224"/>
      <c r="L111" s="236"/>
      <c r="M111" s="232"/>
      <c r="N111" s="189"/>
      <c r="O111" s="189"/>
      <c r="P111" s="189"/>
      <c r="Q111" s="189"/>
      <c r="R111" s="189"/>
      <c r="S111" s="189"/>
      <c r="T111" s="189"/>
      <c r="U111" s="189"/>
      <c r="V111" s="189"/>
      <c r="W111" s="232"/>
      <c r="X111" s="232"/>
      <c r="Y111" s="189"/>
      <c r="Z111" s="71"/>
      <c r="AA111" s="227"/>
      <c r="AB111" s="227"/>
      <c r="AC111" s="195"/>
      <c r="AD111" s="197"/>
      <c r="AE111" s="193"/>
      <c r="AF111" s="46"/>
      <c r="AG111" s="46"/>
      <c r="AH111" s="46"/>
      <c r="AI111" s="46"/>
      <c r="AJ111" s="46"/>
      <c r="AK111" s="46"/>
      <c r="AL111" s="46"/>
      <c r="AM111" s="46"/>
      <c r="AN111" s="46"/>
      <c r="AO111" s="46"/>
      <c r="AP111" s="46"/>
      <c r="AQ111" s="46"/>
      <c r="AR111" s="46"/>
      <c r="AS111" s="46"/>
      <c r="AT111" s="46"/>
      <c r="AU111" s="46"/>
      <c r="AV111" s="46"/>
    </row>
    <row r="112" spans="1:48" ht="12" customHeight="1" x14ac:dyDescent="0.25">
      <c r="A112" s="227"/>
      <c r="B112" s="186">
        <f>____IN_____!B123</f>
        <v>109</v>
      </c>
      <c r="C112" s="187" t="str">
        <f>____IN_____!C123</f>
        <v>time_units</v>
      </c>
      <c r="D112" s="186" t="str">
        <f>____IN_____!D123</f>
        <v>Lss</v>
      </c>
      <c r="E112" s="189"/>
      <c r="F112" s="194">
        <v>204</v>
      </c>
      <c r="G112" s="197" t="s">
        <v>466</v>
      </c>
      <c r="H112" s="194" t="s">
        <v>491</v>
      </c>
      <c r="I112" s="344" t="str">
        <f>IF(Table4[[#This Row],[C]]=G111,B112,"")</f>
        <v/>
      </c>
      <c r="J112" s="46"/>
      <c r="K112" s="224"/>
      <c r="L112" s="236"/>
      <c r="M112" s="232"/>
      <c r="N112" s="189"/>
      <c r="O112" s="189"/>
      <c r="P112" s="189"/>
      <c r="Q112" s="189"/>
      <c r="R112" s="189"/>
      <c r="S112" s="189"/>
      <c r="T112" s="189"/>
      <c r="U112" s="189"/>
      <c r="V112" s="189"/>
      <c r="W112" s="232"/>
      <c r="X112" s="232"/>
      <c r="Y112" s="189"/>
      <c r="Z112" s="71"/>
      <c r="AA112" s="227"/>
      <c r="AB112" s="227"/>
      <c r="AC112" s="195"/>
      <c r="AD112" s="197"/>
      <c r="AE112" s="193"/>
      <c r="AF112" s="46"/>
      <c r="AG112" s="46"/>
      <c r="AH112" s="46"/>
      <c r="AI112" s="46"/>
      <c r="AJ112" s="46"/>
      <c r="AK112" s="46"/>
      <c r="AL112" s="46"/>
      <c r="AM112" s="46"/>
      <c r="AN112" s="46"/>
      <c r="AO112" s="46"/>
      <c r="AP112" s="46"/>
      <c r="AQ112" s="46"/>
      <c r="AR112" s="46"/>
      <c r="AS112" s="46"/>
      <c r="AT112" s="46"/>
      <c r="AU112" s="46"/>
      <c r="AV112" s="46"/>
    </row>
    <row r="113" spans="1:48" ht="12" customHeight="1" x14ac:dyDescent="0.25">
      <c r="A113" s="227"/>
      <c r="B113" s="186">
        <f>____IN_____!B124</f>
        <v>110</v>
      </c>
      <c r="C113" s="187" t="str">
        <f>____IN_____!C124</f>
        <v>Ls</v>
      </c>
      <c r="D113" s="186" t="str">
        <f>____IN_____!D124</f>
        <v>Pcel</v>
      </c>
      <c r="E113" s="189"/>
      <c r="F113" s="194">
        <v>206</v>
      </c>
      <c r="G113" s="197" t="s">
        <v>469</v>
      </c>
      <c r="H113" s="194" t="s">
        <v>493</v>
      </c>
      <c r="I113" s="344" t="str">
        <f>IF(Table4[[#This Row],[C]]=G112,B113,"")</f>
        <v/>
      </c>
      <c r="J113" s="46"/>
      <c r="K113" s="224"/>
      <c r="L113" s="236"/>
      <c r="M113" s="232"/>
      <c r="N113" s="189"/>
      <c r="O113" s="189"/>
      <c r="P113" s="189"/>
      <c r="Q113" s="189"/>
      <c r="R113" s="189"/>
      <c r="S113" s="189"/>
      <c r="T113" s="189"/>
      <c r="U113" s="189"/>
      <c r="V113" s="189"/>
      <c r="W113" s="232"/>
      <c r="X113" s="232"/>
      <c r="Y113" s="189"/>
      <c r="Z113" s="71"/>
      <c r="AA113" s="227"/>
      <c r="AB113" s="227"/>
      <c r="AC113" s="195"/>
      <c r="AD113" s="197"/>
      <c r="AE113" s="193"/>
      <c r="AF113" s="46"/>
      <c r="AG113" s="46"/>
      <c r="AH113" s="46"/>
      <c r="AI113" s="46"/>
      <c r="AJ113" s="46"/>
      <c r="AK113" s="46"/>
      <c r="AL113" s="46"/>
      <c r="AM113" s="46"/>
      <c r="AN113" s="46"/>
      <c r="AO113" s="46"/>
      <c r="AP113" s="46"/>
      <c r="AQ113" s="46"/>
      <c r="AR113" s="46"/>
      <c r="AS113" s="46"/>
      <c r="AT113" s="46"/>
      <c r="AU113" s="46"/>
      <c r="AV113" s="46"/>
    </row>
    <row r="114" spans="1:48" ht="12" customHeight="1" x14ac:dyDescent="0.25">
      <c r="A114" s="227"/>
      <c r="B114" s="186">
        <f>____IN_____!B125</f>
        <v>111</v>
      </c>
      <c r="C114" s="187" t="str">
        <f>____IN_____!C125</f>
        <v>percel</v>
      </c>
      <c r="D114" s="186" t="str">
        <f>____IN_____!D125</f>
        <v>iT</v>
      </c>
      <c r="E114" s="189"/>
      <c r="F114" s="194">
        <v>212</v>
      </c>
      <c r="G114" s="197" t="s">
        <v>502</v>
      </c>
      <c r="H114" s="194" t="s">
        <v>520</v>
      </c>
      <c r="I114" s="344" t="str">
        <f>IF(Table4[[#This Row],[C]]=G113,B114,"")</f>
        <v/>
      </c>
      <c r="J114" s="46"/>
      <c r="K114" s="224"/>
      <c r="L114" s="236"/>
      <c r="M114" s="232"/>
      <c r="N114" s="189"/>
      <c r="O114" s="189"/>
      <c r="P114" s="189"/>
      <c r="Q114" s="189"/>
      <c r="R114" s="189"/>
      <c r="S114" s="189"/>
      <c r="T114" s="189"/>
      <c r="U114" s="189"/>
      <c r="V114" s="189"/>
      <c r="W114" s="232"/>
      <c r="X114" s="232"/>
      <c r="Y114" s="189"/>
      <c r="Z114" s="71"/>
      <c r="AA114" s="227"/>
      <c r="AB114" s="227"/>
      <c r="AC114" s="195"/>
      <c r="AD114" s="197"/>
      <c r="AE114" s="193"/>
      <c r="AF114" s="46"/>
      <c r="AG114" s="46"/>
      <c r="AH114" s="46"/>
      <c r="AI114" s="46"/>
      <c r="AJ114" s="46"/>
      <c r="AK114" s="46"/>
      <c r="AL114" s="46"/>
      <c r="AM114" s="46"/>
      <c r="AN114" s="46"/>
      <c r="AO114" s="46"/>
      <c r="AP114" s="46"/>
      <c r="AQ114" s="46"/>
      <c r="AR114" s="46"/>
      <c r="AS114" s="46"/>
      <c r="AT114" s="46"/>
      <c r="AU114" s="46"/>
      <c r="AV114" s="46"/>
    </row>
    <row r="115" spans="1:48" ht="12" customHeight="1" x14ac:dyDescent="0.25">
      <c r="A115" s="227"/>
      <c r="B115" s="186">
        <f>____IN_____!B126</f>
        <v>112</v>
      </c>
      <c r="C115" s="187" t="str">
        <f>____IN_____!C126</f>
        <v>itrack</v>
      </c>
      <c r="D115" s="186" t="str">
        <f>____IN_____!D126</f>
        <v>lol</v>
      </c>
      <c r="E115" s="189"/>
      <c r="F115" s="194">
        <v>156</v>
      </c>
      <c r="G115" s="197" t="s">
        <v>346</v>
      </c>
      <c r="H115" s="194" t="s">
        <v>580</v>
      </c>
      <c r="I115" s="344" t="str">
        <f>IF(Table4[[#This Row],[C]]=G114,B115,"")</f>
        <v/>
      </c>
      <c r="J115" s="46"/>
      <c r="K115" s="224"/>
      <c r="L115" s="236"/>
      <c r="M115" s="232"/>
      <c r="N115" s="189"/>
      <c r="O115" s="189"/>
      <c r="P115" s="189"/>
      <c r="Q115" s="189"/>
      <c r="R115" s="189"/>
      <c r="S115" s="189"/>
      <c r="T115" s="189"/>
      <c r="U115" s="189"/>
      <c r="V115" s="189"/>
      <c r="W115" s="232"/>
      <c r="X115" s="232"/>
      <c r="Y115" s="189"/>
      <c r="Z115" s="71"/>
      <c r="AA115" s="227"/>
      <c r="AB115" s="227"/>
      <c r="AC115" s="195"/>
      <c r="AD115" s="197"/>
      <c r="AE115" s="193"/>
      <c r="AF115" s="46"/>
      <c r="AG115" s="46"/>
      <c r="AH115" s="46"/>
      <c r="AI115" s="46"/>
      <c r="AJ115" s="46"/>
      <c r="AK115" s="46"/>
      <c r="AL115" s="46"/>
      <c r="AM115" s="46"/>
      <c r="AN115" s="46"/>
      <c r="AO115" s="46"/>
      <c r="AP115" s="46"/>
      <c r="AQ115" s="46"/>
      <c r="AR115" s="46"/>
      <c r="AS115" s="46"/>
      <c r="AT115" s="46"/>
      <c r="AU115" s="46"/>
      <c r="AV115" s="46"/>
    </row>
    <row r="116" spans="1:48" ht="12" customHeight="1" x14ac:dyDescent="0.25">
      <c r="A116" s="227"/>
      <c r="B116" s="186">
        <f>____IN_____!B127</f>
        <v>113</v>
      </c>
      <c r="C116" s="187" t="str">
        <f>____IN_____!C127</f>
        <v>kstp</v>
      </c>
      <c r="D116" s="186" t="str">
        <f>____IN_____!D127</f>
        <v>periods</v>
      </c>
      <c r="E116" s="189"/>
      <c r="F116" s="194">
        <v>177</v>
      </c>
      <c r="G116" s="197" t="s">
        <v>369</v>
      </c>
      <c r="H116" s="194" t="s">
        <v>566</v>
      </c>
      <c r="I116" s="344" t="str">
        <f>IF(Table4[[#This Row],[C]]=G115,B116,"")</f>
        <v/>
      </c>
      <c r="J116" s="46"/>
      <c r="K116" s="224"/>
      <c r="L116" s="236"/>
      <c r="M116" s="232"/>
      <c r="N116" s="189"/>
      <c r="O116" s="189"/>
      <c r="P116" s="189"/>
      <c r="Q116" s="189"/>
      <c r="R116" s="189"/>
      <c r="S116" s="189"/>
      <c r="T116" s="189"/>
      <c r="U116" s="189"/>
      <c r="V116" s="189"/>
      <c r="W116" s="232"/>
      <c r="X116" s="232"/>
      <c r="Y116" s="189"/>
      <c r="Z116" s="71"/>
      <c r="AA116" s="227"/>
      <c r="AB116" s="227"/>
      <c r="AC116" s="195"/>
      <c r="AD116" s="197"/>
      <c r="AE116" s="193"/>
      <c r="AF116" s="46"/>
      <c r="AG116" s="46"/>
      <c r="AH116" s="46"/>
      <c r="AI116" s="46"/>
      <c r="AJ116" s="46"/>
      <c r="AK116" s="46"/>
      <c r="AL116" s="46"/>
      <c r="AM116" s="46"/>
      <c r="AN116" s="46"/>
      <c r="AO116" s="46"/>
      <c r="AP116" s="46"/>
      <c r="AQ116" s="46"/>
      <c r="AR116" s="46"/>
      <c r="AS116" s="46"/>
      <c r="AT116" s="46"/>
      <c r="AU116" s="46"/>
      <c r="AV116" s="46"/>
    </row>
    <row r="117" spans="1:48" ht="12" customHeight="1" x14ac:dyDescent="0.25">
      <c r="A117" s="227"/>
      <c r="B117" s="186">
        <f>____IN_____!B128</f>
        <v>114</v>
      </c>
      <c r="C117" s="187" t="str">
        <f>____IN_____!C128</f>
        <v>kper</v>
      </c>
      <c r="D117" s="186" t="str">
        <f>____IN_____!D128</f>
        <v>oloc</v>
      </c>
      <c r="E117" s="189"/>
      <c r="F117" s="194">
        <v>151</v>
      </c>
      <c r="G117" s="197" t="s">
        <v>342</v>
      </c>
      <c r="H117" s="194" t="s">
        <v>575</v>
      </c>
      <c r="I117" s="344" t="str">
        <f>IF(Table4[[#This Row],[C]]=G116,B117,"")</f>
        <v/>
      </c>
      <c r="J117" s="46"/>
      <c r="K117" s="224"/>
      <c r="L117" s="236"/>
      <c r="M117" s="232"/>
      <c r="N117" s="189"/>
      <c r="O117" s="189"/>
      <c r="P117" s="189"/>
      <c r="Q117" s="189"/>
      <c r="R117" s="189"/>
      <c r="S117" s="189"/>
      <c r="T117" s="189"/>
      <c r="U117" s="189"/>
      <c r="V117" s="189"/>
      <c r="W117" s="232"/>
      <c r="X117" s="232"/>
      <c r="Y117" s="189"/>
      <c r="Z117" s="71"/>
      <c r="AA117" s="227"/>
      <c r="AB117" s="227"/>
      <c r="AC117" s="195"/>
      <c r="AD117" s="197"/>
      <c r="AE117" s="193"/>
      <c r="AF117" s="46"/>
      <c r="AG117" s="46"/>
      <c r="AH117" s="46"/>
      <c r="AI117" s="46"/>
      <c r="AJ117" s="46"/>
      <c r="AK117" s="46"/>
      <c r="AL117" s="46"/>
      <c r="AM117" s="46"/>
      <c r="AN117" s="46"/>
      <c r="AO117" s="46"/>
      <c r="AP117" s="46"/>
      <c r="AQ117" s="46"/>
      <c r="AR117" s="46"/>
      <c r="AS117" s="46"/>
      <c r="AT117" s="46"/>
      <c r="AU117" s="46"/>
      <c r="AV117" s="46"/>
    </row>
    <row r="118" spans="1:48" ht="12" customHeight="1" x14ac:dyDescent="0.25">
      <c r="A118" s="227"/>
      <c r="B118" s="186">
        <f>____IN_____!B129</f>
        <v>115</v>
      </c>
      <c r="C118" s="187" t="str">
        <f>____IN_____!C129</f>
        <v>obxloc</v>
      </c>
      <c r="D118" s="186" t="str">
        <f>____IN_____!D129</f>
        <v>T07</v>
      </c>
      <c r="E118" s="189"/>
      <c r="F118" s="194">
        <v>218</v>
      </c>
      <c r="G118" s="197" t="s">
        <v>505</v>
      </c>
      <c r="H118" s="194" t="s">
        <v>526</v>
      </c>
      <c r="I118" s="344" t="str">
        <f>IF(Table4[[#This Row],[C]]=G117,B118,"")</f>
        <v/>
      </c>
      <c r="J118" s="46"/>
      <c r="K118" s="224"/>
      <c r="L118" s="236"/>
      <c r="M118" s="232"/>
      <c r="N118" s="189"/>
      <c r="O118" s="189"/>
      <c r="P118" s="189"/>
      <c r="Q118" s="189"/>
      <c r="R118" s="189"/>
      <c r="S118" s="189"/>
      <c r="T118" s="189"/>
      <c r="U118" s="189"/>
      <c r="V118" s="189"/>
      <c r="W118" s="232"/>
      <c r="X118" s="232"/>
      <c r="Y118" s="189"/>
      <c r="Z118" s="71"/>
      <c r="AA118" s="227"/>
      <c r="AB118" s="227"/>
      <c r="AC118" s="195"/>
      <c r="AD118" s="197"/>
      <c r="AE118" s="193"/>
      <c r="AF118" s="46"/>
      <c r="AG118" s="46"/>
      <c r="AH118" s="46"/>
      <c r="AI118" s="46"/>
      <c r="AJ118" s="46"/>
      <c r="AK118" s="46"/>
      <c r="AL118" s="46"/>
      <c r="AM118" s="46"/>
      <c r="AN118" s="46"/>
      <c r="AO118" s="46"/>
      <c r="AP118" s="46"/>
      <c r="AQ118" s="46"/>
      <c r="AR118" s="46"/>
      <c r="AS118" s="46"/>
      <c r="AT118" s="46"/>
      <c r="AU118" s="46"/>
      <c r="AV118" s="46"/>
    </row>
    <row r="119" spans="1:48" ht="12" customHeight="1" x14ac:dyDescent="0.25">
      <c r="A119" s="227"/>
      <c r="B119" s="186">
        <f>____IN_____!B130</f>
        <v>116</v>
      </c>
      <c r="C119" s="187" t="str">
        <f>____IN_____!C130</f>
        <v>total_time</v>
      </c>
      <c r="D119" s="186" t="str">
        <f>____IN_____!D130</f>
        <v>T01</v>
      </c>
      <c r="E119" s="189"/>
      <c r="F119" s="194">
        <v>173</v>
      </c>
      <c r="G119" s="197" t="s">
        <v>366</v>
      </c>
      <c r="H119" s="194" t="s">
        <v>562</v>
      </c>
      <c r="I119" s="344" t="str">
        <f>IF(Table4[[#This Row],[C]]=G118,B119,"")</f>
        <v/>
      </c>
      <c r="J119" s="46"/>
      <c r="K119" s="224"/>
      <c r="L119" s="236"/>
      <c r="M119" s="232"/>
      <c r="N119" s="189"/>
      <c r="O119" s="189"/>
      <c r="P119" s="189"/>
      <c r="Q119" s="189"/>
      <c r="R119" s="189"/>
      <c r="S119" s="189"/>
      <c r="T119" s="189"/>
      <c r="U119" s="189"/>
      <c r="V119" s="189"/>
      <c r="W119" s="232"/>
      <c r="X119" s="232"/>
      <c r="Y119" s="189"/>
      <c r="Z119" s="71"/>
      <c r="AA119" s="227"/>
      <c r="AB119" s="227"/>
      <c r="AC119" s="195"/>
      <c r="AD119" s="197"/>
      <c r="AE119" s="193"/>
      <c r="AF119" s="46"/>
      <c r="AG119" s="46"/>
      <c r="AH119" s="46"/>
      <c r="AI119" s="46"/>
      <c r="AJ119" s="46"/>
      <c r="AK119" s="46"/>
      <c r="AL119" s="46"/>
      <c r="AM119" s="46"/>
      <c r="AN119" s="46"/>
      <c r="AO119" s="46"/>
      <c r="AP119" s="46"/>
      <c r="AQ119" s="46"/>
      <c r="AR119" s="46"/>
      <c r="AS119" s="46"/>
      <c r="AT119" s="46"/>
      <c r="AU119" s="46"/>
      <c r="AV119" s="46"/>
    </row>
    <row r="120" spans="1:48" ht="12" customHeight="1" x14ac:dyDescent="0.25">
      <c r="A120" s="227"/>
      <c r="B120" s="186">
        <f>____IN_____!B131</f>
        <v>117</v>
      </c>
      <c r="C120" s="187" t="str">
        <f>____IN_____!C131</f>
        <v>perlen_mf</v>
      </c>
      <c r="D120" s="186" t="str">
        <f>____IN_____!D131</f>
        <v>dmoc</v>
      </c>
      <c r="E120" s="189"/>
      <c r="F120" s="194">
        <v>133</v>
      </c>
      <c r="G120" s="197" t="s">
        <v>195</v>
      </c>
      <c r="H120" s="194" t="s">
        <v>587</v>
      </c>
      <c r="I120" s="344" t="str">
        <f>IF(Table4[[#This Row],[C]]=G119,B120,"")</f>
        <v/>
      </c>
      <c r="J120" s="46"/>
      <c r="K120" s="224"/>
      <c r="L120" s="236"/>
      <c r="M120" s="232"/>
      <c r="N120" s="189"/>
      <c r="O120" s="189"/>
      <c r="P120" s="189"/>
      <c r="Q120" s="189"/>
      <c r="R120" s="189"/>
      <c r="S120" s="189"/>
      <c r="T120" s="189"/>
      <c r="U120" s="189"/>
      <c r="V120" s="189"/>
      <c r="W120" s="232"/>
      <c r="X120" s="232"/>
      <c r="Y120" s="189"/>
      <c r="Z120" s="71"/>
      <c r="AA120" s="227"/>
      <c r="AB120" s="227"/>
      <c r="AC120" s="195"/>
      <c r="AD120" s="197"/>
      <c r="AE120" s="193"/>
      <c r="AF120" s="46"/>
      <c r="AG120" s="46"/>
      <c r="AH120" s="46"/>
      <c r="AI120" s="46"/>
      <c r="AJ120" s="46"/>
      <c r="AK120" s="46"/>
      <c r="AL120" s="46"/>
      <c r="AM120" s="46"/>
      <c r="AN120" s="46"/>
      <c r="AO120" s="46"/>
      <c r="AP120" s="46"/>
      <c r="AQ120" s="46"/>
      <c r="AR120" s="46"/>
      <c r="AS120" s="46"/>
      <c r="AT120" s="46"/>
      <c r="AU120" s="46"/>
      <c r="AV120" s="46"/>
    </row>
    <row r="121" spans="1:48" ht="12" customHeight="1" x14ac:dyDescent="0.25">
      <c r="A121" s="227"/>
      <c r="B121" s="186">
        <f>____IN_____!B132</f>
        <v>118</v>
      </c>
      <c r="C121" s="187" t="str">
        <f>____IN_____!C132</f>
        <v>dchmoc</v>
      </c>
      <c r="D121" s="186" t="str">
        <f>____IN_____!D132</f>
        <v>_tt0</v>
      </c>
      <c r="E121" s="189"/>
      <c r="F121" s="194">
        <v>172</v>
      </c>
      <c r="G121" s="197" t="s">
        <v>365</v>
      </c>
      <c r="H121" s="194" t="s">
        <v>561</v>
      </c>
      <c r="I121" s="393" t="str">
        <f>IF(Table4[[#This Row],[C]]=G120,B121,"")</f>
        <v/>
      </c>
      <c r="J121" s="46"/>
      <c r="K121" s="224"/>
      <c r="L121" s="236"/>
      <c r="M121" s="232"/>
      <c r="N121" s="189"/>
      <c r="O121" s="189"/>
      <c r="P121" s="189"/>
      <c r="Q121" s="189"/>
      <c r="R121" s="189"/>
      <c r="S121" s="189"/>
      <c r="T121" s="189"/>
      <c r="U121" s="189"/>
      <c r="V121" s="189"/>
      <c r="W121" s="232"/>
      <c r="X121" s="232"/>
      <c r="Y121" s="189"/>
      <c r="Z121" s="71"/>
      <c r="AA121" s="227"/>
      <c r="AB121" s="227"/>
      <c r="AC121" s="195"/>
      <c r="AD121" s="197"/>
      <c r="AE121" s="193"/>
      <c r="AF121" s="46"/>
      <c r="AG121" s="46"/>
      <c r="AH121" s="46"/>
      <c r="AI121" s="46"/>
      <c r="AJ121" s="46"/>
      <c r="AK121" s="46"/>
      <c r="AL121" s="46"/>
      <c r="AM121" s="46"/>
      <c r="AN121" s="46"/>
      <c r="AO121" s="46"/>
      <c r="AP121" s="46"/>
      <c r="AQ121" s="46"/>
      <c r="AR121" s="46"/>
      <c r="AS121" s="46"/>
      <c r="AT121" s="46"/>
      <c r="AU121" s="46"/>
      <c r="AV121" s="46"/>
    </row>
    <row r="122" spans="1:48" ht="12" customHeight="1" x14ac:dyDescent="0.25">
      <c r="A122" s="227"/>
      <c r="B122" s="186">
        <f>____IN_____!B133</f>
        <v>119</v>
      </c>
      <c r="C122" s="187" t="str">
        <f>____IN_____!C133</f>
        <v>TDIS</v>
      </c>
      <c r="D122" s="186" t="str">
        <f>____IN_____!D133</f>
        <v>ic</v>
      </c>
      <c r="E122" s="189"/>
      <c r="F122" s="194">
        <v>122</v>
      </c>
      <c r="G122" s="197" t="s">
        <v>165</v>
      </c>
      <c r="H122" s="194" t="s">
        <v>613</v>
      </c>
      <c r="I122" s="393" t="str">
        <f>IF(Table4[[#This Row],[C]]=G121,B122,"")</f>
        <v/>
      </c>
      <c r="J122" s="46"/>
      <c r="K122" s="224"/>
      <c r="L122" s="236"/>
      <c r="M122" s="232"/>
      <c r="N122" s="189"/>
      <c r="O122" s="189"/>
      <c r="P122" s="189"/>
      <c r="Q122" s="189"/>
      <c r="R122" s="189"/>
      <c r="S122" s="189"/>
      <c r="T122" s="189"/>
      <c r="U122" s="189"/>
      <c r="V122" s="189"/>
      <c r="W122" s="232"/>
      <c r="X122" s="232"/>
      <c r="Y122" s="189"/>
      <c r="Z122" s="71"/>
      <c r="AA122" s="227"/>
      <c r="AB122" s="227"/>
      <c r="AC122" s="195"/>
      <c r="AD122" s="197"/>
      <c r="AE122" s="193"/>
      <c r="AF122" s="46"/>
      <c r="AG122" s="46"/>
      <c r="AH122" s="46"/>
      <c r="AI122" s="46"/>
      <c r="AJ122" s="46"/>
      <c r="AK122" s="46"/>
      <c r="AL122" s="46"/>
      <c r="AM122" s="46"/>
      <c r="AN122" s="46"/>
      <c r="AO122" s="46"/>
      <c r="AP122" s="46"/>
      <c r="AQ122" s="46"/>
      <c r="AR122" s="46"/>
      <c r="AS122" s="46"/>
      <c r="AT122" s="46"/>
      <c r="AU122" s="46"/>
      <c r="AV122" s="46"/>
    </row>
    <row r="123" spans="1:48" ht="12" customHeight="1" x14ac:dyDescent="0.25">
      <c r="A123" s="227"/>
      <c r="B123" s="186">
        <f>____IN_____!B134</f>
        <v>120</v>
      </c>
      <c r="C123" s="187" t="str">
        <f>____IN_____!C134</f>
        <v>perlen_mt</v>
      </c>
      <c r="D123" s="186" t="str">
        <f>____IN_____!D134</f>
        <v>it1</v>
      </c>
      <c r="E123" s="189"/>
      <c r="F123" s="194">
        <v>113</v>
      </c>
      <c r="G123" s="197" t="s">
        <v>88</v>
      </c>
      <c r="H123" s="194" t="s">
        <v>125</v>
      </c>
      <c r="I123" s="344" t="str">
        <f>IF(Table4[[#This Row],[C]]=G122,B123,"")</f>
        <v/>
      </c>
      <c r="J123" s="46"/>
      <c r="K123" s="224"/>
      <c r="L123" s="236"/>
      <c r="M123" s="232"/>
      <c r="N123" s="189"/>
      <c r="O123" s="189"/>
      <c r="P123" s="189"/>
      <c r="Q123" s="189"/>
      <c r="R123" s="189"/>
      <c r="S123" s="189"/>
      <c r="T123" s="189"/>
      <c r="U123" s="189"/>
      <c r="V123" s="189"/>
      <c r="W123" s="232"/>
      <c r="X123" s="232"/>
      <c r="Y123" s="189"/>
      <c r="Z123" s="71"/>
      <c r="AA123" s="227"/>
      <c r="AB123" s="227"/>
      <c r="AC123" s="195"/>
      <c r="AD123" s="197"/>
      <c r="AE123" s="193"/>
      <c r="AF123" s="46"/>
      <c r="AG123" s="46"/>
      <c r="AH123" s="46"/>
      <c r="AI123" s="46"/>
      <c r="AJ123" s="46"/>
      <c r="AK123" s="46"/>
      <c r="AL123" s="46"/>
      <c r="AM123" s="46"/>
      <c r="AN123" s="46"/>
      <c r="AO123" s="46"/>
      <c r="AP123" s="46"/>
      <c r="AQ123" s="46"/>
      <c r="AR123" s="46"/>
      <c r="AS123" s="46"/>
      <c r="AT123" s="46"/>
      <c r="AU123" s="46"/>
      <c r="AV123" s="46"/>
    </row>
    <row r="124" spans="1:48" ht="12" customHeight="1" x14ac:dyDescent="0.25">
      <c r="A124" s="227"/>
      <c r="B124" s="186">
        <f>____IN_____!B135</f>
        <v>121</v>
      </c>
      <c r="C124" s="187" t="str">
        <f>____IN_____!C135</f>
        <v>itmuni</v>
      </c>
      <c r="D124" s="186" t="str">
        <f>____IN_____!D135</f>
        <v>it2</v>
      </c>
      <c r="E124" s="189"/>
      <c r="F124" s="194">
        <v>137</v>
      </c>
      <c r="G124" s="197" t="s">
        <v>133</v>
      </c>
      <c r="H124" s="194" t="s">
        <v>258</v>
      </c>
      <c r="I124" s="344" t="str">
        <f>IF(Table4[[#This Row],[C]]=G123,B124,"")</f>
        <v/>
      </c>
      <c r="J124" s="46"/>
      <c r="K124" s="224"/>
      <c r="L124" s="236"/>
      <c r="M124" s="232"/>
      <c r="N124" s="189"/>
      <c r="O124" s="189"/>
      <c r="P124" s="189"/>
      <c r="Q124" s="189"/>
      <c r="R124" s="189"/>
      <c r="S124" s="189"/>
      <c r="T124" s="189"/>
      <c r="U124" s="189"/>
      <c r="V124" s="189"/>
      <c r="W124" s="232"/>
      <c r="X124" s="232"/>
      <c r="Y124" s="189"/>
      <c r="Z124" s="71"/>
      <c r="AA124" s="227"/>
      <c r="AB124" s="227"/>
      <c r="AC124" s="195"/>
      <c r="AD124" s="197"/>
      <c r="AE124" s="193"/>
      <c r="AF124" s="46"/>
      <c r="AG124" s="46"/>
      <c r="AH124" s="46"/>
      <c r="AI124" s="46"/>
      <c r="AJ124" s="46"/>
      <c r="AK124" s="46"/>
      <c r="AL124" s="46"/>
      <c r="AM124" s="46"/>
      <c r="AN124" s="46"/>
      <c r="AO124" s="46"/>
      <c r="AP124" s="46"/>
      <c r="AQ124" s="46"/>
      <c r="AR124" s="46"/>
      <c r="AS124" s="46"/>
      <c r="AT124" s="46"/>
      <c r="AU124" s="46"/>
      <c r="AV124" s="46"/>
    </row>
    <row r="125" spans="1:48" ht="12" customHeight="1" x14ac:dyDescent="0.25">
      <c r="A125" s="227"/>
      <c r="B125" s="186">
        <f>____IN_____!B136</f>
        <v>122</v>
      </c>
      <c r="C125" s="187" t="str">
        <f>____IN_____!C136</f>
        <v>lenuni</v>
      </c>
      <c r="D125" s="186" t="str">
        <f>____IN_____!D136</f>
        <v>RCH</v>
      </c>
      <c r="E125" s="189"/>
      <c r="F125" s="194">
        <v>340</v>
      </c>
      <c r="G125" s="197" t="s">
        <v>406</v>
      </c>
      <c r="H125" s="194" t="s">
        <v>1242</v>
      </c>
      <c r="I125" s="344" t="str">
        <f>IF(Table4[[#This Row],[C]]=G124,B125,"")</f>
        <v/>
      </c>
      <c r="J125" s="46"/>
      <c r="K125" s="224"/>
      <c r="L125" s="236"/>
      <c r="M125" s="232"/>
      <c r="N125" s="189"/>
      <c r="O125" s="189"/>
      <c r="P125" s="189"/>
      <c r="Q125" s="189"/>
      <c r="R125" s="189"/>
      <c r="S125" s="189"/>
      <c r="T125" s="189"/>
      <c r="U125" s="189"/>
      <c r="V125" s="189"/>
      <c r="W125" s="232"/>
      <c r="X125" s="232"/>
      <c r="Y125" s="189"/>
      <c r="Z125" s="71"/>
      <c r="AA125" s="227"/>
      <c r="AB125" s="227"/>
      <c r="AC125" s="195"/>
      <c r="AD125" s="197"/>
      <c r="AE125" s="193"/>
      <c r="AF125" s="46"/>
      <c r="AG125" s="46"/>
      <c r="AH125" s="46"/>
      <c r="AI125" s="46"/>
      <c r="AJ125" s="46"/>
      <c r="AK125" s="46"/>
      <c r="AL125" s="46"/>
      <c r="AM125" s="46"/>
      <c r="AN125" s="46"/>
      <c r="AO125" s="46"/>
      <c r="AP125" s="46"/>
      <c r="AQ125" s="46"/>
      <c r="AR125" s="46"/>
      <c r="AS125" s="46"/>
      <c r="AT125" s="46"/>
      <c r="AU125" s="46"/>
      <c r="AV125" s="46"/>
    </row>
    <row r="126" spans="1:48" ht="12" customHeight="1" x14ac:dyDescent="0.25">
      <c r="A126" s="227"/>
      <c r="B126" s="186">
        <f>____IN_____!B137</f>
        <v>123</v>
      </c>
      <c r="C126" s="187" t="str">
        <f>____IN_____!C137</f>
        <v>recharge</v>
      </c>
      <c r="D126" s="186" t="str">
        <f>____IN_____!D137</f>
        <v>V_disp.αTV</v>
      </c>
      <c r="E126" s="189"/>
      <c r="F126" s="194">
        <v>286</v>
      </c>
      <c r="G126" s="197" t="s">
        <v>784</v>
      </c>
      <c r="H126" s="194" t="s">
        <v>794</v>
      </c>
      <c r="I126" s="344" t="str">
        <f>IF(Table4[[#This Row],[C]]=G125,B126,"")</f>
        <v/>
      </c>
      <c r="J126" s="46"/>
      <c r="K126" s="224"/>
      <c r="L126" s="236"/>
      <c r="M126" s="232"/>
      <c r="N126" s="189"/>
      <c r="O126" s="189"/>
      <c r="P126" s="189"/>
      <c r="Q126" s="189"/>
      <c r="R126" s="189"/>
      <c r="S126" s="189"/>
      <c r="T126" s="189"/>
      <c r="U126" s="189"/>
      <c r="V126" s="189"/>
      <c r="W126" s="232"/>
      <c r="X126" s="232"/>
      <c r="Y126" s="189"/>
      <c r="Z126" s="71"/>
      <c r="AA126" s="227"/>
      <c r="AB126" s="227"/>
      <c r="AC126" s="195"/>
      <c r="AD126" s="197"/>
      <c r="AE126" s="193"/>
      <c r="AF126" s="46"/>
      <c r="AG126" s="46"/>
      <c r="AH126" s="46"/>
      <c r="AI126" s="46"/>
      <c r="AJ126" s="46"/>
      <c r="AK126" s="46"/>
      <c r="AL126" s="46"/>
      <c r="AM126" s="46"/>
      <c r="AN126" s="46"/>
      <c r="AO126" s="46"/>
      <c r="AP126" s="46"/>
      <c r="AQ126" s="46"/>
      <c r="AR126" s="46"/>
      <c r="AS126" s="46"/>
      <c r="AT126" s="46"/>
      <c r="AU126" s="46"/>
      <c r="AV126" s="46"/>
    </row>
    <row r="127" spans="1:48" ht="12" customHeight="1" x14ac:dyDescent="0.25">
      <c r="A127" s="227"/>
      <c r="B127" s="186">
        <f>____IN_____!B138</f>
        <v>124</v>
      </c>
      <c r="C127" s="187" t="str">
        <f>____IN_____!C138</f>
        <v>TRPv</v>
      </c>
      <c r="D127" s="186" t="str">
        <f>____IN_____!D138</f>
        <v>ee1</v>
      </c>
      <c r="E127" s="189"/>
      <c r="F127" s="194">
        <v>36</v>
      </c>
      <c r="G127" s="197" t="s">
        <v>1226</v>
      </c>
      <c r="H127" s="194" t="s">
        <v>883</v>
      </c>
      <c r="I127" s="344" t="str">
        <f>IF(Table4[[#This Row],[C]]=G126,B127,"")</f>
        <v/>
      </c>
      <c r="J127" s="46"/>
      <c r="K127" s="224"/>
      <c r="L127" s="236"/>
      <c r="M127" s="232"/>
      <c r="N127" s="189"/>
      <c r="O127" s="189"/>
      <c r="P127" s="189"/>
      <c r="Q127" s="189"/>
      <c r="R127" s="189"/>
      <c r="S127" s="189"/>
      <c r="T127" s="189"/>
      <c r="U127" s="189"/>
      <c r="V127" s="189"/>
      <c r="W127" s="232"/>
      <c r="X127" s="232"/>
      <c r="Y127" s="189"/>
      <c r="Z127" s="71"/>
      <c r="AA127" s="227"/>
      <c r="AB127" s="227"/>
      <c r="AC127" s="195"/>
      <c r="AD127" s="197"/>
      <c r="AE127" s="193"/>
      <c r="AF127" s="46"/>
      <c r="AG127" s="46"/>
      <c r="AH127" s="46"/>
      <c r="AI127" s="46"/>
      <c r="AJ127" s="46"/>
      <c r="AK127" s="46"/>
      <c r="AL127" s="46"/>
      <c r="AM127" s="46"/>
      <c r="AN127" s="46"/>
      <c r="AO127" s="46"/>
      <c r="AP127" s="46"/>
      <c r="AQ127" s="46"/>
      <c r="AR127" s="46"/>
      <c r="AS127" s="46"/>
      <c r="AT127" s="46"/>
      <c r="AU127" s="46"/>
      <c r="AV127" s="46"/>
    </row>
    <row r="128" spans="1:48" ht="12" customHeight="1" x14ac:dyDescent="0.25">
      <c r="A128" s="227"/>
      <c r="B128" s="186">
        <f>____IN_____!B139</f>
        <v>125</v>
      </c>
      <c r="C128" s="187" t="str">
        <f>____IN_____!C139</f>
        <v>nadvfd</v>
      </c>
      <c r="D128" s="186" t="str">
        <f>____IN_____!D139</f>
        <v>ee2</v>
      </c>
      <c r="E128" s="189"/>
      <c r="F128" s="194">
        <v>37</v>
      </c>
      <c r="G128" s="197" t="s">
        <v>1227</v>
      </c>
      <c r="H128" s="194" t="s">
        <v>883</v>
      </c>
      <c r="I128" s="344" t="str">
        <f>IF(Table4[[#This Row],[C]]=G127,B128,"")</f>
        <v/>
      </c>
      <c r="J128" s="46"/>
      <c r="K128" s="224"/>
      <c r="L128" s="236"/>
      <c r="M128" s="232"/>
      <c r="N128" s="189"/>
      <c r="O128" s="189"/>
      <c r="P128" s="189"/>
      <c r="Q128" s="189"/>
      <c r="R128" s="189"/>
      <c r="S128" s="189"/>
      <c r="T128" s="189"/>
      <c r="U128" s="189"/>
      <c r="V128" s="189"/>
      <c r="W128" s="232"/>
      <c r="X128" s="232"/>
      <c r="Y128" s="189"/>
      <c r="Z128" s="71"/>
      <c r="AA128" s="227"/>
      <c r="AB128" s="227"/>
      <c r="AC128" s="195"/>
      <c r="AD128" s="197"/>
      <c r="AE128" s="193"/>
      <c r="AF128" s="46"/>
      <c r="AG128" s="46"/>
      <c r="AH128" s="46"/>
      <c r="AI128" s="46"/>
      <c r="AJ128" s="46"/>
      <c r="AK128" s="46"/>
      <c r="AL128" s="46"/>
      <c r="AM128" s="46"/>
      <c r="AN128" s="46"/>
      <c r="AO128" s="46"/>
      <c r="AP128" s="46"/>
      <c r="AQ128" s="46"/>
      <c r="AR128" s="46"/>
      <c r="AS128" s="46"/>
      <c r="AT128" s="46"/>
      <c r="AU128" s="46"/>
      <c r="AV128" s="46"/>
    </row>
    <row r="129" spans="1:48" ht="12" customHeight="1" x14ac:dyDescent="0.25">
      <c r="A129" s="227"/>
      <c r="B129" s="186">
        <f>____IN_____!B140</f>
        <v>126</v>
      </c>
      <c r="C129" s="187" t="str">
        <f>____IN_____!C140</f>
        <v>mxstrn</v>
      </c>
      <c r="D129" s="186" t="str">
        <f>____IN_____!D140</f>
        <v>L_dispAlh=al</v>
      </c>
      <c r="E129" s="189"/>
      <c r="F129" s="194">
        <v>38</v>
      </c>
      <c r="G129" s="197" t="s">
        <v>1228</v>
      </c>
      <c r="H129" s="194" t="s">
        <v>883</v>
      </c>
      <c r="I129" s="344" t="str">
        <f>IF(Table4[[#This Row],[C]]=G128,B129,"")</f>
        <v/>
      </c>
      <c r="J129" s="46"/>
      <c r="K129" s="224"/>
      <c r="L129" s="236"/>
      <c r="M129" s="232"/>
      <c r="N129" s="189"/>
      <c r="O129" s="189"/>
      <c r="P129" s="189"/>
      <c r="Q129" s="189"/>
      <c r="R129" s="189"/>
      <c r="S129" s="189"/>
      <c r="T129" s="189"/>
      <c r="U129" s="189"/>
      <c r="V129" s="189"/>
      <c r="W129" s="232"/>
      <c r="X129" s="232"/>
      <c r="Y129" s="189"/>
      <c r="Z129" s="71"/>
      <c r="AA129" s="227"/>
      <c r="AB129" s="227"/>
      <c r="AC129" s="195"/>
      <c r="AD129" s="197"/>
      <c r="AE129" s="193"/>
      <c r="AF129" s="46"/>
      <c r="AG129" s="46"/>
      <c r="AH129" s="46"/>
      <c r="AI129" s="46"/>
      <c r="AJ129" s="46"/>
      <c r="AK129" s="46"/>
      <c r="AL129" s="46"/>
      <c r="AM129" s="46"/>
      <c r="AN129" s="46"/>
      <c r="AO129" s="46"/>
      <c r="AP129" s="46"/>
      <c r="AQ129" s="46"/>
      <c r="AR129" s="46"/>
      <c r="AS129" s="46"/>
      <c r="AT129" s="46"/>
      <c r="AU129" s="46"/>
      <c r="AV129" s="46"/>
    </row>
    <row r="130" spans="1:48" ht="12" customHeight="1" x14ac:dyDescent="0.25">
      <c r="A130" s="227"/>
      <c r="B130" s="186">
        <f>____IN_____!B141</f>
        <v>127</v>
      </c>
      <c r="C130" s="187" t="str">
        <f>____IN_____!C141</f>
        <v>alh</v>
      </c>
      <c r="D130" s="186" t="str">
        <f>____IN_____!D141</f>
        <v>?verticaldisp.Alh1</v>
      </c>
      <c r="E130" s="189"/>
      <c r="F130" s="194">
        <v>39</v>
      </c>
      <c r="G130" s="197" t="s">
        <v>1229</v>
      </c>
      <c r="H130" s="194" t="s">
        <v>883</v>
      </c>
      <c r="I130" s="344" t="str">
        <f>IF(Table4[[#This Row],[C]]=G129,B130,"")</f>
        <v/>
      </c>
      <c r="J130" s="46"/>
      <c r="K130" s="224"/>
      <c r="L130" s="236"/>
      <c r="M130" s="232"/>
      <c r="N130" s="189"/>
      <c r="O130" s="189"/>
      <c r="P130" s="189"/>
      <c r="Q130" s="189"/>
      <c r="R130" s="189"/>
      <c r="S130" s="189"/>
      <c r="T130" s="189"/>
      <c r="U130" s="189"/>
      <c r="V130" s="189"/>
      <c r="W130" s="232"/>
      <c r="X130" s="232"/>
      <c r="Y130" s="189"/>
      <c r="Z130" s="71"/>
      <c r="AA130" s="227"/>
      <c r="AB130" s="227"/>
      <c r="AC130" s="195"/>
      <c r="AD130" s="197"/>
      <c r="AE130" s="193"/>
      <c r="AF130" s="46"/>
      <c r="AG130" s="46"/>
      <c r="AH130" s="46"/>
      <c r="AI130" s="46"/>
      <c r="AJ130" s="46"/>
      <c r="AK130" s="46"/>
      <c r="AL130" s="46"/>
      <c r="AM130" s="46"/>
      <c r="AN130" s="46"/>
      <c r="AO130" s="46"/>
      <c r="AP130" s="46"/>
      <c r="AQ130" s="46"/>
      <c r="AR130" s="46"/>
      <c r="AS130" s="46"/>
      <c r="AT130" s="46"/>
      <c r="AU130" s="46"/>
      <c r="AV130" s="46"/>
    </row>
    <row r="131" spans="1:48" ht="12" customHeight="1" x14ac:dyDescent="0.25">
      <c r="A131" s="227"/>
      <c r="B131" s="186">
        <f>____IN_____!B142</f>
        <v>128</v>
      </c>
      <c r="C131" s="187" t="str">
        <f>____IN_____!C142</f>
        <v>alh1</v>
      </c>
      <c r="D131" s="186" t="str">
        <f>____IN_____!D142</f>
        <v>Vani</v>
      </c>
      <c r="E131" s="189"/>
      <c r="F131" s="194">
        <v>40</v>
      </c>
      <c r="G131" s="197" t="s">
        <v>1230</v>
      </c>
      <c r="H131" s="194" t="s">
        <v>883</v>
      </c>
      <c r="I131" s="344" t="str">
        <f>IF(Table4[[#This Row],[C]]=G130,B131,"")</f>
        <v/>
      </c>
      <c r="J131" s="46"/>
      <c r="K131" s="224"/>
      <c r="L131" s="236"/>
      <c r="M131" s="232"/>
      <c r="N131" s="189"/>
      <c r="O131" s="189"/>
      <c r="P131" s="189"/>
      <c r="Q131" s="189"/>
      <c r="R131" s="189"/>
      <c r="S131" s="189"/>
      <c r="T131" s="189"/>
      <c r="U131" s="189"/>
      <c r="V131" s="189"/>
      <c r="W131" s="232"/>
      <c r="X131" s="232"/>
      <c r="Y131" s="189"/>
      <c r="Z131" s="71"/>
      <c r="AA131" s="227"/>
      <c r="AB131" s="227"/>
      <c r="AC131" s="195"/>
      <c r="AD131" s="197"/>
      <c r="AE131" s="193"/>
      <c r="AF131" s="46"/>
      <c r="AG131" s="46"/>
      <c r="AH131" s="46"/>
      <c r="AI131" s="46"/>
      <c r="AJ131" s="46"/>
      <c r="AK131" s="46"/>
      <c r="AL131" s="46"/>
      <c r="AM131" s="46"/>
      <c r="AN131" s="46"/>
      <c r="AO131" s="46"/>
      <c r="AP131" s="46"/>
      <c r="AQ131" s="46"/>
      <c r="AR131" s="46"/>
      <c r="AS131" s="46"/>
      <c r="AT131" s="46"/>
      <c r="AU131" s="46"/>
      <c r="AV131" s="46"/>
    </row>
    <row r="132" spans="1:48" ht="12" customHeight="1" x14ac:dyDescent="0.25">
      <c r="A132" s="227"/>
      <c r="B132" s="186">
        <f>____IN_____!B143</f>
        <v>129</v>
      </c>
      <c r="C132" s="187" t="str">
        <f>____IN_____!C143</f>
        <v>vka</v>
      </c>
      <c r="D132" s="186" t="str">
        <f>____IN_____!D143</f>
        <v>Saturated thickness</v>
      </c>
      <c r="E132" s="189"/>
      <c r="F132" s="194">
        <v>41</v>
      </c>
      <c r="G132" s="197" t="s">
        <v>1231</v>
      </c>
      <c r="H132" s="194" t="s">
        <v>883</v>
      </c>
      <c r="I132" s="344" t="str">
        <f>IF(Table4[[#This Row],[C]]=G131,B132,"")</f>
        <v/>
      </c>
      <c r="J132" s="46"/>
      <c r="K132" s="224"/>
      <c r="L132" s="236"/>
      <c r="M132" s="232"/>
      <c r="N132" s="189"/>
      <c r="O132" s="189"/>
      <c r="P132" s="189"/>
      <c r="Q132" s="189"/>
      <c r="R132" s="189"/>
      <c r="S132" s="189"/>
      <c r="T132" s="189"/>
      <c r="U132" s="189"/>
      <c r="V132" s="189"/>
      <c r="W132" s="232"/>
      <c r="X132" s="232"/>
      <c r="Y132" s="189"/>
      <c r="Z132" s="71"/>
      <c r="AA132" s="227"/>
      <c r="AB132" s="227"/>
      <c r="AC132" s="195"/>
      <c r="AD132" s="197"/>
      <c r="AE132" s="193"/>
      <c r="AF132" s="46"/>
      <c r="AG132" s="46"/>
      <c r="AH132" s="46"/>
      <c r="AI132" s="46"/>
      <c r="AJ132" s="46"/>
      <c r="AK132" s="46"/>
      <c r="AL132" s="46"/>
      <c r="AM132" s="46"/>
      <c r="AN132" s="46"/>
      <c r="AO132" s="46"/>
      <c r="AP132" s="46"/>
      <c r="AQ132" s="46"/>
      <c r="AR132" s="46"/>
      <c r="AS132" s="46"/>
      <c r="AT132" s="46"/>
      <c r="AU132" s="46"/>
      <c r="AV132" s="46"/>
    </row>
    <row r="133" spans="1:48" ht="12" customHeight="1" x14ac:dyDescent="0.25">
      <c r="A133" s="227"/>
      <c r="B133" s="186">
        <f>____IN_____!B144</f>
        <v>130</v>
      </c>
      <c r="C133" s="187" t="str">
        <f>____IN_____!C144</f>
        <v>satthk</v>
      </c>
      <c r="D133" s="186" t="str">
        <f>____IN_____!D144</f>
        <v>tt1</v>
      </c>
      <c r="E133" s="189"/>
      <c r="F133" s="194">
        <v>42</v>
      </c>
      <c r="G133" s="197" t="s">
        <v>1232</v>
      </c>
      <c r="H133" s="194" t="s">
        <v>883</v>
      </c>
      <c r="I133" s="344" t="str">
        <f>IF(Table4[[#This Row],[C]]=G132,B133,"")</f>
        <v/>
      </c>
      <c r="J133" s="46"/>
      <c r="K133" s="224"/>
      <c r="L133" s="236"/>
      <c r="M133" s="232"/>
      <c r="N133" s="189"/>
      <c r="O133" s="189"/>
      <c r="P133" s="189"/>
      <c r="Q133" s="189"/>
      <c r="R133" s="189"/>
      <c r="S133" s="189"/>
      <c r="T133" s="189"/>
      <c r="U133" s="189"/>
      <c r="V133" s="189"/>
      <c r="W133" s="232"/>
      <c r="X133" s="232"/>
      <c r="Y133" s="189"/>
      <c r="Z133" s="71"/>
      <c r="AA133" s="227"/>
      <c r="AB133" s="227"/>
      <c r="AC133" s="195"/>
      <c r="AD133" s="197"/>
      <c r="AE133" s="193"/>
      <c r="AF133" s="46"/>
      <c r="AG133" s="46"/>
      <c r="AH133" s="46"/>
      <c r="AI133" s="46"/>
      <c r="AJ133" s="46"/>
      <c r="AK133" s="46"/>
      <c r="AL133" s="46"/>
      <c r="AM133" s="46"/>
      <c r="AN133" s="46"/>
      <c r="AO133" s="46"/>
      <c r="AP133" s="46"/>
      <c r="AQ133" s="46"/>
      <c r="AR133" s="46"/>
      <c r="AS133" s="46"/>
      <c r="AT133" s="46"/>
      <c r="AU133" s="46"/>
      <c r="AV133" s="46"/>
    </row>
    <row r="134" spans="1:48" ht="12" customHeight="1" x14ac:dyDescent="0.25">
      <c r="A134" s="227"/>
      <c r="B134" s="186">
        <f>____IN_____!B145</f>
        <v>131</v>
      </c>
      <c r="C134" s="187" t="str">
        <f>____IN_____!C145</f>
        <v>crech</v>
      </c>
      <c r="D134" s="186" t="str">
        <f>____IN_____!D145</f>
        <v>tt2</v>
      </c>
      <c r="E134" s="189"/>
      <c r="F134" s="194">
        <v>43</v>
      </c>
      <c r="G134" s="197" t="s">
        <v>1233</v>
      </c>
      <c r="H134" s="194" t="s">
        <v>883</v>
      </c>
      <c r="I134" s="344" t="str">
        <f>IF(Table4[[#This Row],[C]]=G133,B134,"")</f>
        <v/>
      </c>
      <c r="J134" s="46"/>
      <c r="K134" s="224"/>
      <c r="L134" s="236"/>
      <c r="M134" s="232"/>
      <c r="N134" s="189"/>
      <c r="O134" s="189"/>
      <c r="P134" s="189"/>
      <c r="Q134" s="189"/>
      <c r="R134" s="189"/>
      <c r="S134" s="189"/>
      <c r="T134" s="189"/>
      <c r="U134" s="189"/>
      <c r="V134" s="189"/>
      <c r="W134" s="232"/>
      <c r="X134" s="232"/>
      <c r="Y134" s="189"/>
      <c r="Z134" s="71"/>
      <c r="AA134" s="227"/>
      <c r="AB134" s="227"/>
      <c r="AC134" s="195"/>
      <c r="AD134" s="197"/>
      <c r="AE134" s="193"/>
      <c r="AF134" s="46"/>
      <c r="AG134" s="46"/>
      <c r="AH134" s="46"/>
      <c r="AI134" s="46"/>
      <c r="AJ134" s="46"/>
      <c r="AK134" s="46"/>
      <c r="AL134" s="46"/>
      <c r="AM134" s="46"/>
      <c r="AN134" s="46"/>
      <c r="AO134" s="46"/>
      <c r="AP134" s="46"/>
      <c r="AQ134" s="46"/>
      <c r="AR134" s="46"/>
      <c r="AS134" s="46"/>
      <c r="AT134" s="46"/>
      <c r="AU134" s="46"/>
      <c r="AV134" s="46"/>
    </row>
    <row r="135" spans="1:48" ht="12" customHeight="1" x14ac:dyDescent="0.25">
      <c r="A135" s="227"/>
      <c r="B135" s="186">
        <f>____IN_____!B146</f>
        <v>132</v>
      </c>
      <c r="C135" s="187" t="str">
        <f>____IN_____!C146</f>
        <v>isothm</v>
      </c>
      <c r="D135" s="186" t="str">
        <f>____IN_____!D146</f>
        <v>tt3</v>
      </c>
      <c r="E135" s="189"/>
      <c r="F135" s="194">
        <v>44</v>
      </c>
      <c r="G135" s="197" t="s">
        <v>1234</v>
      </c>
      <c r="H135" s="194" t="s">
        <v>883</v>
      </c>
      <c r="I135" s="344" t="str">
        <f>IF(Table4[[#This Row],[C]]=G134,B135,"")</f>
        <v/>
      </c>
      <c r="J135" s="46"/>
      <c r="K135" s="224"/>
      <c r="L135" s="236"/>
      <c r="M135" s="232"/>
      <c r="N135" s="189"/>
      <c r="O135" s="189"/>
      <c r="P135" s="189"/>
      <c r="Q135" s="189"/>
      <c r="R135" s="189"/>
      <c r="S135" s="189"/>
      <c r="T135" s="189"/>
      <c r="U135" s="189"/>
      <c r="V135" s="189"/>
      <c r="W135" s="232"/>
      <c r="X135" s="232"/>
      <c r="Y135" s="189"/>
      <c r="Z135" s="71"/>
      <c r="AA135" s="227"/>
      <c r="AB135" s="227"/>
      <c r="AC135" s="195"/>
      <c r="AD135" s="197"/>
      <c r="AE135" s="193"/>
      <c r="AF135" s="46"/>
      <c r="AG135" s="46"/>
      <c r="AH135" s="46"/>
      <c r="AI135" s="46"/>
      <c r="AJ135" s="46"/>
      <c r="AK135" s="46"/>
      <c r="AL135" s="46"/>
      <c r="AM135" s="46"/>
      <c r="AN135" s="46"/>
      <c r="AO135" s="46"/>
      <c r="AP135" s="46"/>
      <c r="AQ135" s="46"/>
      <c r="AR135" s="46"/>
      <c r="AS135" s="46"/>
      <c r="AT135" s="46"/>
      <c r="AU135" s="46"/>
      <c r="AV135" s="46"/>
    </row>
    <row r="136" spans="1:48" ht="12" customHeight="1" x14ac:dyDescent="0.25">
      <c r="A136" s="227"/>
      <c r="B136" s="186">
        <f>____IN_____!B147</f>
        <v>133</v>
      </c>
      <c r="C136" s="187" t="str">
        <f>____IN_____!C147</f>
        <v>wd</v>
      </c>
      <c r="D136" s="186" t="str">
        <f>____IN_____!D147</f>
        <v>tt4</v>
      </c>
      <c r="E136" s="189"/>
      <c r="F136" s="194">
        <v>45</v>
      </c>
      <c r="G136" s="197" t="s">
        <v>1235</v>
      </c>
      <c r="H136" s="194" t="s">
        <v>883</v>
      </c>
      <c r="I136" s="344" t="str">
        <f>IF(Table4[[#This Row],[C]]=G135,B136,"")</f>
        <v/>
      </c>
      <c r="J136" s="46"/>
      <c r="K136" s="224"/>
      <c r="L136" s="236"/>
      <c r="M136" s="232"/>
      <c r="N136" s="189"/>
      <c r="O136" s="189"/>
      <c r="P136" s="189"/>
      <c r="Q136" s="189"/>
      <c r="R136" s="189"/>
      <c r="S136" s="189"/>
      <c r="T136" s="189"/>
      <c r="U136" s="189"/>
      <c r="V136" s="189"/>
      <c r="W136" s="232"/>
      <c r="X136" s="232"/>
      <c r="Y136" s="189"/>
      <c r="Z136" s="71"/>
      <c r="AA136" s="227"/>
      <c r="AB136" s="227"/>
      <c r="AC136" s="195"/>
      <c r="AD136" s="197"/>
      <c r="AE136" s="193"/>
      <c r="AF136" s="46"/>
      <c r="AG136" s="46"/>
      <c r="AH136" s="46"/>
      <c r="AI136" s="46"/>
      <c r="AJ136" s="46"/>
      <c r="AK136" s="46"/>
      <c r="AL136" s="46"/>
      <c r="AM136" s="46"/>
      <c r="AN136" s="46"/>
      <c r="AO136" s="46"/>
      <c r="AP136" s="46"/>
      <c r="AQ136" s="46"/>
      <c r="AR136" s="46"/>
      <c r="AS136" s="46"/>
      <c r="AT136" s="46"/>
      <c r="AU136" s="46"/>
      <c r="AV136" s="46"/>
    </row>
    <row r="137" spans="1:48" ht="12" customHeight="1" x14ac:dyDescent="0.25">
      <c r="A137" s="227"/>
      <c r="B137" s="186">
        <f>____IN_____!B148</f>
        <v>134</v>
      </c>
      <c r="C137" s="187" t="str">
        <f>____IN_____!C148</f>
        <v>tral</v>
      </c>
      <c r="D137" s="186" t="str">
        <f>____IN_____!D148</f>
        <v>tt5</v>
      </c>
      <c r="E137" s="189"/>
      <c r="F137" s="194">
        <v>46</v>
      </c>
      <c r="G137" s="197" t="s">
        <v>1236</v>
      </c>
      <c r="H137" s="194" t="s">
        <v>883</v>
      </c>
      <c r="I137" s="344" t="str">
        <f>IF(Table4[[#This Row],[C]]=G136,B137,"")</f>
        <v/>
      </c>
      <c r="J137" s="46"/>
      <c r="K137" s="224"/>
      <c r="L137" s="236"/>
      <c r="M137" s="232"/>
      <c r="N137" s="189"/>
      <c r="O137" s="189"/>
      <c r="P137" s="189"/>
      <c r="Q137" s="189"/>
      <c r="R137" s="189"/>
      <c r="S137" s="189"/>
      <c r="T137" s="189"/>
      <c r="U137" s="189"/>
      <c r="V137" s="189"/>
      <c r="W137" s="232"/>
      <c r="X137" s="232"/>
      <c r="Y137" s="189"/>
      <c r="Z137" s="71"/>
      <c r="AA137" s="227"/>
      <c r="AB137" s="227"/>
      <c r="AC137" s="195"/>
      <c r="AD137" s="197"/>
      <c r="AE137" s="193"/>
      <c r="AF137" s="46"/>
      <c r="AG137" s="46"/>
      <c r="AH137" s="46"/>
      <c r="AI137" s="46"/>
      <c r="AJ137" s="46"/>
      <c r="AK137" s="46"/>
      <c r="AL137" s="46"/>
      <c r="AM137" s="46"/>
      <c r="AN137" s="46"/>
      <c r="AO137" s="46"/>
      <c r="AP137" s="46"/>
      <c r="AQ137" s="46"/>
      <c r="AR137" s="46"/>
      <c r="AS137" s="46"/>
      <c r="AT137" s="46"/>
      <c r="AU137" s="46"/>
      <c r="AV137" s="46"/>
    </row>
    <row r="138" spans="1:48" ht="12" customHeight="1" x14ac:dyDescent="0.25">
      <c r="A138" s="227"/>
      <c r="B138" s="186">
        <f>____IN_____!B149</f>
        <v>135</v>
      </c>
      <c r="C138" s="187" t="str">
        <f>____IN_____!C149</f>
        <v>ttsmult</v>
      </c>
      <c r="D138" s="186" t="str">
        <f>____IN_____!D149</f>
        <v>analitical</v>
      </c>
      <c r="E138" s="189"/>
      <c r="F138" s="194">
        <v>47</v>
      </c>
      <c r="G138" s="197" t="s">
        <v>1237</v>
      </c>
      <c r="H138" s="194" t="s">
        <v>883</v>
      </c>
      <c r="I138" s="344" t="str">
        <f>IF(Table4[[#This Row],[C]]=G137,B138,"")</f>
        <v/>
      </c>
      <c r="J138" s="46"/>
      <c r="K138" s="224"/>
      <c r="L138" s="236"/>
      <c r="M138" s="232"/>
      <c r="N138" s="189"/>
      <c r="O138" s="189"/>
      <c r="P138" s="189"/>
      <c r="Q138" s="189"/>
      <c r="R138" s="189"/>
      <c r="S138" s="189"/>
      <c r="T138" s="189"/>
      <c r="U138" s="189"/>
      <c r="V138" s="189"/>
      <c r="W138" s="232"/>
      <c r="X138" s="232"/>
      <c r="Y138" s="189"/>
      <c r="Z138" s="71"/>
      <c r="AA138" s="227"/>
      <c r="AB138" s="227"/>
      <c r="AC138" s="195"/>
      <c r="AD138" s="197"/>
      <c r="AE138" s="193"/>
      <c r="AF138" s="46"/>
      <c r="AG138" s="46"/>
      <c r="AH138" s="46"/>
      <c r="AI138" s="46"/>
      <c r="AJ138" s="46"/>
      <c r="AK138" s="46"/>
      <c r="AL138" s="46"/>
      <c r="AM138" s="46"/>
      <c r="AN138" s="46"/>
      <c r="AO138" s="46"/>
      <c r="AP138" s="46"/>
      <c r="AQ138" s="46"/>
      <c r="AR138" s="46"/>
      <c r="AS138" s="46"/>
      <c r="AT138" s="46"/>
      <c r="AU138" s="46"/>
      <c r="AV138" s="46"/>
    </row>
    <row r="139" spans="1:48" ht="12" customHeight="1" x14ac:dyDescent="0.25">
      <c r="A139" s="227"/>
      <c r="B139" s="186">
        <f>____IN_____!B150</f>
        <v>136</v>
      </c>
      <c r="C139" s="187" t="str">
        <f>____IN_____!C150</f>
        <v>itype</v>
      </c>
      <c r="D139" s="186" t="str">
        <f>____IN_____!D150</f>
        <v>W_injection</v>
      </c>
      <c r="E139" s="189"/>
      <c r="F139" s="194">
        <v>48</v>
      </c>
      <c r="G139" s="197" t="s">
        <v>1238</v>
      </c>
      <c r="H139" s="194" t="s">
        <v>883</v>
      </c>
      <c r="I139" s="344" t="str">
        <f>IF(Table4[[#This Row],[C]]=G138,B139,"")</f>
        <v/>
      </c>
      <c r="J139" s="46"/>
      <c r="K139" s="224"/>
      <c r="L139" s="236"/>
      <c r="M139" s="232"/>
      <c r="N139" s="189"/>
      <c r="O139" s="189"/>
      <c r="P139" s="189"/>
      <c r="Q139" s="189"/>
      <c r="R139" s="189"/>
      <c r="S139" s="189"/>
      <c r="T139" s="189"/>
      <c r="U139" s="189"/>
      <c r="V139" s="189"/>
      <c r="W139" s="232"/>
      <c r="X139" s="232"/>
      <c r="Y139" s="189"/>
      <c r="Z139" s="71"/>
      <c r="AA139" s="227"/>
      <c r="AB139" s="227"/>
      <c r="AC139" s="195"/>
      <c r="AD139" s="197"/>
      <c r="AE139" s="193"/>
      <c r="AF139" s="46"/>
      <c r="AG139" s="46"/>
      <c r="AH139" s="46"/>
      <c r="AI139" s="46"/>
      <c r="AJ139" s="46"/>
      <c r="AK139" s="46"/>
      <c r="AL139" s="46"/>
      <c r="AM139" s="46"/>
      <c r="AN139" s="46"/>
      <c r="AO139" s="46"/>
      <c r="AP139" s="46"/>
      <c r="AQ139" s="46"/>
      <c r="AR139" s="46"/>
      <c r="AS139" s="46"/>
      <c r="AT139" s="46"/>
      <c r="AU139" s="46"/>
      <c r="AV139" s="46"/>
    </row>
    <row r="140" spans="1:48" ht="12" customHeight="1" x14ac:dyDescent="0.25">
      <c r="A140" s="227"/>
      <c r="B140" s="186">
        <f>____IN_____!B151</f>
        <v>137</v>
      </c>
      <c r="C140" s="187" t="str">
        <f>____IN_____!C151</f>
        <v>dum1</v>
      </c>
      <c r="D140" s="186" t="str">
        <f>____IN_____!D151</f>
        <v>W_extraction</v>
      </c>
      <c r="E140" s="189"/>
      <c r="F140" s="194">
        <v>49</v>
      </c>
      <c r="G140" s="197" t="s">
        <v>1239</v>
      </c>
      <c r="H140" s="194" t="s">
        <v>883</v>
      </c>
      <c r="I140" s="344" t="str">
        <f>IF(Table4[[#This Row],[C]]=G139,B140,"")</f>
        <v/>
      </c>
      <c r="J140" s="46"/>
      <c r="K140" s="224"/>
      <c r="L140" s="236"/>
      <c r="M140" s="232"/>
      <c r="N140" s="189"/>
      <c r="O140" s="189"/>
      <c r="P140" s="189"/>
      <c r="Q140" s="189"/>
      <c r="R140" s="189"/>
      <c r="S140" s="189"/>
      <c r="T140" s="189"/>
      <c r="U140" s="189"/>
      <c r="V140" s="189"/>
      <c r="W140" s="232"/>
      <c r="X140" s="232"/>
      <c r="Y140" s="189"/>
      <c r="Z140" s="71"/>
      <c r="AA140" s="227"/>
      <c r="AB140" s="227"/>
      <c r="AC140" s="195"/>
      <c r="AD140" s="197"/>
      <c r="AE140" s="193"/>
      <c r="AF140" s="46"/>
      <c r="AG140" s="46"/>
      <c r="AH140" s="46"/>
      <c r="AI140" s="46"/>
      <c r="AJ140" s="46"/>
      <c r="AK140" s="46"/>
      <c r="AL140" s="46"/>
      <c r="AM140" s="46"/>
      <c r="AN140" s="46"/>
      <c r="AO140" s="46"/>
      <c r="AP140" s="46"/>
      <c r="AQ140" s="46"/>
      <c r="AR140" s="46"/>
      <c r="AS140" s="46"/>
      <c r="AT140" s="46"/>
      <c r="AU140" s="46"/>
      <c r="AV140" s="46"/>
    </row>
    <row r="141" spans="1:48" ht="12" customHeight="1" x14ac:dyDescent="0.25">
      <c r="A141" s="227"/>
      <c r="B141" s="186">
        <f>____IN_____!B152</f>
        <v>138</v>
      </c>
      <c r="C141" s="187" t="str">
        <f>____IN_____!C152</f>
        <v>dum2</v>
      </c>
      <c r="D141" s="186" t="str">
        <f>____IN_____!D152</f>
        <v xml:space="preserve"> = al*trpt </v>
      </c>
      <c r="E141" s="189"/>
      <c r="F141" s="194">
        <v>50</v>
      </c>
      <c r="G141" s="197" t="s">
        <v>1240</v>
      </c>
      <c r="H141" s="194" t="s">
        <v>883</v>
      </c>
      <c r="I141" s="344" t="str">
        <f>IF(Table4[[#This Row],[C]]=G140,B141,"")</f>
        <v/>
      </c>
      <c r="J141" s="46"/>
      <c r="K141" s="224"/>
      <c r="L141" s="236"/>
      <c r="M141" s="232"/>
      <c r="N141" s="189"/>
      <c r="O141" s="189"/>
      <c r="P141" s="189"/>
      <c r="Q141" s="189"/>
      <c r="R141" s="189"/>
      <c r="S141" s="189"/>
      <c r="T141" s="189"/>
      <c r="U141" s="189"/>
      <c r="V141" s="189"/>
      <c r="W141" s="232"/>
      <c r="X141" s="232"/>
      <c r="Y141" s="189"/>
      <c r="Z141" s="71"/>
      <c r="AA141" s="227"/>
      <c r="AB141" s="227"/>
      <c r="AC141" s="195"/>
      <c r="AD141" s="197"/>
      <c r="AE141" s="193"/>
      <c r="AF141" s="46"/>
      <c r="AG141" s="46"/>
      <c r="AH141" s="46"/>
      <c r="AI141" s="46"/>
      <c r="AJ141" s="46"/>
      <c r="AK141" s="46"/>
      <c r="AL141" s="46"/>
      <c r="AM141" s="46"/>
      <c r="AN141" s="46"/>
      <c r="AO141" s="46"/>
      <c r="AP141" s="46"/>
      <c r="AQ141" s="46"/>
      <c r="AR141" s="46"/>
      <c r="AS141" s="46"/>
      <c r="AT141" s="46"/>
      <c r="AU141" s="46"/>
      <c r="AV141" s="46"/>
    </row>
    <row r="142" spans="1:48" ht="12" customHeight="1" x14ac:dyDescent="0.25">
      <c r="A142" s="227"/>
      <c r="B142" s="186">
        <f>____IN_____!B153</f>
        <v>139</v>
      </c>
      <c r="C142" s="187" t="str">
        <f>____IN_____!C153</f>
        <v>dum3</v>
      </c>
      <c r="D142" s="186" t="str">
        <f>____IN_____!D153</f>
        <v>aa</v>
      </c>
      <c r="E142" s="189"/>
      <c r="F142" s="194">
        <v>115</v>
      </c>
      <c r="G142" s="197" t="s">
        <v>117</v>
      </c>
      <c r="H142" s="194" t="s">
        <v>615</v>
      </c>
      <c r="I142" s="344" t="str">
        <f>IF(Table4[[#This Row],[C]]=G141,B142,"")</f>
        <v/>
      </c>
      <c r="J142" s="46"/>
      <c r="K142" s="224"/>
      <c r="L142" s="236"/>
      <c r="M142" s="232"/>
      <c r="N142" s="189"/>
      <c r="O142" s="189"/>
      <c r="P142" s="189"/>
      <c r="Q142" s="189"/>
      <c r="R142" s="189"/>
      <c r="S142" s="189"/>
      <c r="T142" s="189"/>
      <c r="U142" s="189"/>
      <c r="V142" s="189"/>
      <c r="W142" s="232"/>
      <c r="X142" s="232"/>
      <c r="Y142" s="189"/>
      <c r="Z142" s="71"/>
      <c r="AA142" s="227"/>
      <c r="AB142" s="227"/>
      <c r="AC142" s="195"/>
      <c r="AD142" s="197"/>
      <c r="AE142" s="193"/>
      <c r="AF142" s="46"/>
      <c r="AG142" s="46"/>
      <c r="AH142" s="46"/>
      <c r="AI142" s="46"/>
      <c r="AJ142" s="46"/>
      <c r="AK142" s="46"/>
      <c r="AL142" s="46"/>
      <c r="AM142" s="46"/>
      <c r="AN142" s="46"/>
      <c r="AO142" s="46"/>
      <c r="AP142" s="46"/>
      <c r="AQ142" s="46"/>
      <c r="AR142" s="46"/>
      <c r="AS142" s="46"/>
      <c r="AT142" s="46"/>
      <c r="AU142" s="46"/>
      <c r="AV142" s="46"/>
    </row>
    <row r="143" spans="1:48" ht="12" customHeight="1" x14ac:dyDescent="0.25">
      <c r="A143" s="227"/>
      <c r="B143" s="186">
        <f>____IN_____!B154</f>
        <v>140</v>
      </c>
      <c r="C143" s="187" t="str">
        <f>____IN_____!C154</f>
        <v>dum4</v>
      </c>
      <c r="D143" s="186" t="str">
        <f>____IN_____!D154</f>
        <v>aa</v>
      </c>
      <c r="E143" s="189"/>
      <c r="F143" s="194">
        <v>114</v>
      </c>
      <c r="G143" s="197" t="s">
        <v>116</v>
      </c>
      <c r="H143" s="194" t="s">
        <v>135</v>
      </c>
      <c r="I143" s="344" t="str">
        <f>IF(Table4[[#This Row],[C]]=G142,B143,"")</f>
        <v/>
      </c>
      <c r="J143" s="46"/>
      <c r="K143" s="224"/>
      <c r="L143" s="236"/>
      <c r="M143" s="232"/>
      <c r="N143" s="189"/>
      <c r="O143" s="189"/>
      <c r="P143" s="189"/>
      <c r="Q143" s="189"/>
      <c r="R143" s="189"/>
      <c r="S143" s="189"/>
      <c r="T143" s="189"/>
      <c r="U143" s="189"/>
      <c r="V143" s="189"/>
      <c r="W143" s="232"/>
      <c r="X143" s="232"/>
      <c r="Y143" s="189"/>
      <c r="Z143" s="71"/>
      <c r="AA143" s="227"/>
      <c r="AB143" s="227"/>
      <c r="AC143" s="195"/>
      <c r="AD143" s="197"/>
      <c r="AE143" s="193"/>
      <c r="AF143" s="46"/>
      <c r="AG143" s="46"/>
      <c r="AH143" s="46"/>
      <c r="AI143" s="46"/>
      <c r="AJ143" s="46"/>
      <c r="AK143" s="46"/>
      <c r="AL143" s="46"/>
      <c r="AM143" s="46"/>
      <c r="AN143" s="46"/>
      <c r="AO143" s="46"/>
      <c r="AP143" s="46"/>
      <c r="AQ143" s="46"/>
      <c r="AR143" s="46"/>
      <c r="AS143" s="46"/>
      <c r="AT143" s="46"/>
      <c r="AU143" s="46"/>
      <c r="AV143" s="46"/>
    </row>
    <row r="144" spans="1:48" ht="12" customHeight="1" x14ac:dyDescent="0.25">
      <c r="A144" s="227"/>
      <c r="B144" s="186">
        <f>____IN_____!B155</f>
        <v>141</v>
      </c>
      <c r="C144" s="187" t="str">
        <f>____IN_____!C155</f>
        <v>ath1</v>
      </c>
      <c r="D144" s="186" t="str">
        <f>____IN_____!D155</f>
        <v xml:space="preserve"> = al*trv</v>
      </c>
      <c r="E144" s="189"/>
      <c r="F144" s="194">
        <v>80</v>
      </c>
      <c r="G144" s="197" t="s">
        <v>38</v>
      </c>
      <c r="H144" s="194" t="s">
        <v>618</v>
      </c>
      <c r="I144" s="393" t="str">
        <f>IF(Table4[[#This Row],[C]]=G143,B144,"")</f>
        <v/>
      </c>
      <c r="J144" s="46"/>
      <c r="K144" s="224"/>
      <c r="L144" s="236"/>
      <c r="M144" s="232"/>
      <c r="N144" s="189"/>
      <c r="O144" s="189"/>
      <c r="P144" s="189"/>
      <c r="Q144" s="189"/>
      <c r="R144" s="189"/>
      <c r="S144" s="189"/>
      <c r="T144" s="189"/>
      <c r="U144" s="189"/>
      <c r="V144" s="189"/>
      <c r="W144" s="232"/>
      <c r="X144" s="232"/>
      <c r="Y144" s="189"/>
      <c r="Z144" s="71"/>
      <c r="AA144" s="227"/>
      <c r="AB144" s="227"/>
      <c r="AC144" s="195"/>
      <c r="AD144" s="197"/>
      <c r="AE144" s="193"/>
      <c r="AF144" s="46"/>
      <c r="AG144" s="46"/>
      <c r="AH144" s="46"/>
      <c r="AI144" s="46"/>
      <c r="AJ144" s="46"/>
      <c r="AK144" s="46"/>
      <c r="AL144" s="46"/>
      <c r="AM144" s="46"/>
      <c r="AN144" s="46"/>
      <c r="AO144" s="46"/>
      <c r="AP144" s="46"/>
      <c r="AQ144" s="46"/>
      <c r="AR144" s="46"/>
      <c r="AS144" s="46"/>
      <c r="AT144" s="46"/>
      <c r="AU144" s="46"/>
      <c r="AV144" s="46"/>
    </row>
    <row r="145" spans="1:48" ht="12" customHeight="1" x14ac:dyDescent="0.25">
      <c r="A145" s="227"/>
      <c r="B145" s="186">
        <f>____IN_____!B156</f>
        <v>142</v>
      </c>
      <c r="C145" s="187" t="str">
        <f>____IN_____!C156</f>
        <v>atv</v>
      </c>
      <c r="D145" s="186" t="str">
        <f>____IN_____!D156</f>
        <v>Ly</v>
      </c>
      <c r="E145" s="189"/>
      <c r="F145" s="194">
        <v>17</v>
      </c>
      <c r="G145" s="197" t="s">
        <v>102</v>
      </c>
      <c r="H145" s="194" t="s">
        <v>75</v>
      </c>
      <c r="I145" s="344" t="str">
        <f>IF(Table4[[#This Row],[C]]=G144,B145,"")</f>
        <v/>
      </c>
      <c r="J145" s="46"/>
      <c r="K145" s="224"/>
      <c r="L145" s="236"/>
      <c r="M145" s="232"/>
      <c r="N145" s="189"/>
      <c r="O145" s="189"/>
      <c r="P145" s="189"/>
      <c r="Q145" s="189"/>
      <c r="R145" s="189"/>
      <c r="S145" s="189"/>
      <c r="T145" s="189"/>
      <c r="U145" s="189"/>
      <c r="V145" s="189"/>
      <c r="W145" s="232"/>
      <c r="X145" s="232"/>
      <c r="Y145" s="189"/>
      <c r="Z145" s="71"/>
      <c r="AA145" s="227"/>
      <c r="AB145" s="227"/>
      <c r="AC145" s="195"/>
      <c r="AD145" s="197"/>
      <c r="AE145" s="193"/>
      <c r="AF145" s="46"/>
      <c r="AG145" s="46"/>
      <c r="AH145" s="46"/>
      <c r="AI145" s="46"/>
      <c r="AJ145" s="46"/>
      <c r="AK145" s="46"/>
      <c r="AL145" s="46"/>
      <c r="AM145" s="46"/>
      <c r="AN145" s="46"/>
      <c r="AO145" s="46"/>
      <c r="AP145" s="46"/>
      <c r="AQ145" s="46"/>
      <c r="AR145" s="46"/>
      <c r="AS145" s="46"/>
      <c r="AT145" s="46"/>
      <c r="AU145" s="46"/>
      <c r="AV145" s="46"/>
    </row>
    <row r="146" spans="1:48" ht="12" customHeight="1" x14ac:dyDescent="0.25">
      <c r="A146" s="227"/>
      <c r="B146" s="186">
        <f>____IN_____!B157</f>
        <v>143</v>
      </c>
      <c r="C146" s="187" t="str">
        <f>____IN_____!C157</f>
        <v>xmax</v>
      </c>
      <c r="D146" s="186" t="str">
        <f>____IN_____!D157</f>
        <v>l3</v>
      </c>
      <c r="E146" s="189"/>
      <c r="F146" s="194">
        <v>295</v>
      </c>
      <c r="G146" s="197" t="s">
        <v>819</v>
      </c>
      <c r="H146" s="194" t="s">
        <v>873</v>
      </c>
      <c r="I146" s="344" t="str">
        <f>IF(Table4[[#This Row],[C]]=G145,B146,"")</f>
        <v/>
      </c>
      <c r="J146" s="46"/>
      <c r="K146" s="224"/>
      <c r="L146" s="236"/>
      <c r="M146" s="232"/>
      <c r="N146" s="189"/>
      <c r="O146" s="189"/>
      <c r="P146" s="189"/>
      <c r="Q146" s="189"/>
      <c r="R146" s="189"/>
      <c r="S146" s="189"/>
      <c r="T146" s="189"/>
      <c r="U146" s="189"/>
      <c r="V146" s="189"/>
      <c r="W146" s="232"/>
      <c r="X146" s="232"/>
      <c r="Y146" s="189"/>
      <c r="Z146" s="71"/>
      <c r="AA146" s="227"/>
      <c r="AB146" s="227"/>
      <c r="AC146" s="195"/>
      <c r="AD146" s="197"/>
      <c r="AE146" s="193"/>
      <c r="AF146" s="46"/>
      <c r="AG146" s="46"/>
      <c r="AH146" s="46"/>
      <c r="AI146" s="46"/>
      <c r="AJ146" s="46"/>
      <c r="AK146" s="46"/>
      <c r="AL146" s="46"/>
      <c r="AM146" s="46"/>
      <c r="AN146" s="46"/>
      <c r="AO146" s="46"/>
      <c r="AP146" s="46"/>
      <c r="AQ146" s="46"/>
      <c r="AR146" s="46"/>
      <c r="AS146" s="46"/>
      <c r="AT146" s="46"/>
      <c r="AU146" s="46"/>
      <c r="AV146" s="46"/>
    </row>
    <row r="147" spans="1:48" ht="12" customHeight="1" x14ac:dyDescent="0.25">
      <c r="A147" s="227"/>
      <c r="B147" s="186">
        <f>____IN_____!B158</f>
        <v>144</v>
      </c>
      <c r="C147" s="187" t="str">
        <f>____IN_____!C158</f>
        <v>ymax</v>
      </c>
      <c r="D147" s="186" t="str">
        <f>____IN_____!D158</f>
        <v>l4</v>
      </c>
      <c r="E147" s="189"/>
      <c r="F147" s="194">
        <v>294</v>
      </c>
      <c r="G147" s="197" t="s">
        <v>820</v>
      </c>
      <c r="H147" s="194" t="s">
        <v>819</v>
      </c>
      <c r="I147" s="344" t="str">
        <f>IF(Table4[[#This Row],[C]]=G146,B147,"")</f>
        <v/>
      </c>
      <c r="J147" s="46"/>
      <c r="K147" s="224"/>
      <c r="L147" s="236"/>
      <c r="M147" s="232"/>
      <c r="N147" s="189"/>
      <c r="O147" s="189"/>
      <c r="P147" s="189"/>
      <c r="Q147" s="189"/>
      <c r="R147" s="189"/>
      <c r="S147" s="189"/>
      <c r="T147" s="189"/>
      <c r="U147" s="189"/>
      <c r="V147" s="189"/>
      <c r="W147" s="232"/>
      <c r="X147" s="232"/>
      <c r="Y147" s="189"/>
      <c r="Z147" s="71"/>
      <c r="AA147" s="227"/>
      <c r="AB147" s="227"/>
      <c r="AC147" s="195"/>
      <c r="AD147" s="197"/>
      <c r="AE147" s="193"/>
      <c r="AF147" s="46"/>
      <c r="AG147" s="46"/>
      <c r="AH147" s="46"/>
      <c r="AI147" s="46"/>
      <c r="AJ147" s="46"/>
      <c r="AK147" s="46"/>
      <c r="AL147" s="46"/>
      <c r="AM147" s="46"/>
      <c r="AN147" s="46"/>
      <c r="AO147" s="46"/>
      <c r="AP147" s="46"/>
      <c r="AQ147" s="46"/>
      <c r="AR147" s="46"/>
      <c r="AS147" s="46"/>
      <c r="AT147" s="46"/>
      <c r="AU147" s="46"/>
      <c r="AV147" s="46"/>
    </row>
    <row r="148" spans="1:48" ht="12" customHeight="1" x14ac:dyDescent="0.25">
      <c r="A148" s="227"/>
      <c r="B148" s="186">
        <f>____IN_____!B159</f>
        <v>145</v>
      </c>
      <c r="C148" s="187" t="str">
        <f>____IN_____!C159</f>
        <v>headtol</v>
      </c>
      <c r="D148" s="186" t="str">
        <f>____IN_____!D159</f>
        <v>l5</v>
      </c>
      <c r="E148" s="189"/>
      <c r="F148" s="194">
        <v>293</v>
      </c>
      <c r="G148" s="197" t="s">
        <v>897</v>
      </c>
      <c r="H148" s="194" t="s">
        <v>872</v>
      </c>
      <c r="I148" s="344" t="str">
        <f>IF(Table4[[#This Row],[C]]=G147,B148,"")</f>
        <v/>
      </c>
      <c r="J148" s="46"/>
      <c r="K148" s="224"/>
      <c r="L148" s="236"/>
      <c r="M148" s="232"/>
      <c r="N148" s="189"/>
      <c r="O148" s="189"/>
      <c r="P148" s="189"/>
      <c r="Q148" s="189"/>
      <c r="R148" s="189"/>
      <c r="S148" s="189"/>
      <c r="T148" s="189"/>
      <c r="U148" s="189"/>
      <c r="V148" s="189"/>
      <c r="W148" s="232"/>
      <c r="X148" s="232"/>
      <c r="Y148" s="189"/>
      <c r="Z148" s="71"/>
      <c r="AA148" s="227"/>
      <c r="AB148" s="227"/>
      <c r="AC148" s="195"/>
      <c r="AD148" s="197"/>
      <c r="AE148" s="193"/>
      <c r="AF148" s="46"/>
      <c r="AG148" s="46"/>
      <c r="AH148" s="46"/>
      <c r="AI148" s="46"/>
      <c r="AJ148" s="46"/>
      <c r="AK148" s="46"/>
      <c r="AL148" s="46"/>
      <c r="AM148" s="46"/>
      <c r="AN148" s="46"/>
      <c r="AO148" s="46"/>
      <c r="AP148" s="46"/>
      <c r="AQ148" s="46"/>
      <c r="AR148" s="46"/>
      <c r="AS148" s="46"/>
      <c r="AT148" s="46"/>
      <c r="AU148" s="46"/>
      <c r="AV148" s="46"/>
    </row>
    <row r="149" spans="1:48" ht="12" customHeight="1" x14ac:dyDescent="0.25">
      <c r="A149" s="227"/>
      <c r="B149" s="186">
        <f>____IN_____!B160</f>
        <v>146</v>
      </c>
      <c r="C149" s="187" t="str">
        <f>____IN_____!C160</f>
        <v>fluxtol</v>
      </c>
      <c r="D149" s="186" t="str">
        <f>____IN_____!D160</f>
        <v>l6</v>
      </c>
      <c r="E149" s="189"/>
      <c r="F149" s="194">
        <v>298</v>
      </c>
      <c r="G149" s="197" t="s">
        <v>817</v>
      </c>
      <c r="H149" s="194" t="s">
        <v>876</v>
      </c>
      <c r="I149" s="344" t="str">
        <f>IF(Table4[[#This Row],[C]]=G148,B149,"")</f>
        <v/>
      </c>
      <c r="J149" s="46"/>
      <c r="K149" s="224"/>
      <c r="L149" s="236"/>
      <c r="M149" s="232"/>
      <c r="N149" s="189"/>
      <c r="O149" s="189"/>
      <c r="P149" s="189"/>
      <c r="Q149" s="189"/>
      <c r="R149" s="189"/>
      <c r="S149" s="189"/>
      <c r="T149" s="189"/>
      <c r="U149" s="189"/>
      <c r="V149" s="189"/>
      <c r="W149" s="232"/>
      <c r="X149" s="232"/>
      <c r="Y149" s="189"/>
      <c r="Z149" s="71"/>
      <c r="AA149" s="227"/>
      <c r="AB149" s="227"/>
      <c r="AC149" s="195"/>
      <c r="AD149" s="197"/>
      <c r="AE149" s="193"/>
      <c r="AF149" s="46"/>
      <c r="AG149" s="46"/>
      <c r="AH149" s="46"/>
      <c r="AI149" s="46"/>
      <c r="AJ149" s="46"/>
      <c r="AK149" s="46"/>
      <c r="AL149" s="46"/>
      <c r="AM149" s="46"/>
      <c r="AN149" s="46"/>
      <c r="AO149" s="46"/>
      <c r="AP149" s="46"/>
      <c r="AQ149" s="46"/>
      <c r="AR149" s="46"/>
      <c r="AS149" s="46"/>
      <c r="AT149" s="46"/>
      <c r="AU149" s="46"/>
      <c r="AV149" s="46"/>
    </row>
    <row r="150" spans="1:48" ht="12" customHeight="1" x14ac:dyDescent="0.25">
      <c r="A150" s="227"/>
      <c r="B150" s="186">
        <f>____IN_____!B161</f>
        <v>147</v>
      </c>
      <c r="C150" s="187" t="str">
        <f>____IN_____!C161</f>
        <v>maxiterout</v>
      </c>
      <c r="D150" s="186" t="str">
        <f>____IN_____!D161</f>
        <v>l7</v>
      </c>
      <c r="E150" s="189"/>
      <c r="F150" s="194">
        <v>292</v>
      </c>
      <c r="G150" s="197" t="s">
        <v>797</v>
      </c>
      <c r="H150" s="194" t="s">
        <v>871</v>
      </c>
      <c r="I150" s="344" t="str">
        <f>IF(Table4[[#This Row],[C]]=G149,B150,"")</f>
        <v/>
      </c>
      <c r="J150" s="46"/>
      <c r="K150" s="224"/>
      <c r="L150" s="236"/>
      <c r="M150" s="232"/>
      <c r="N150" s="189"/>
      <c r="O150" s="189"/>
      <c r="P150" s="189"/>
      <c r="Q150" s="189"/>
      <c r="R150" s="189"/>
      <c r="S150" s="189"/>
      <c r="T150" s="189"/>
      <c r="U150" s="189"/>
      <c r="V150" s="189"/>
      <c r="W150" s="232"/>
      <c r="X150" s="232"/>
      <c r="Y150" s="189"/>
      <c r="Z150" s="71"/>
      <c r="AA150" s="227"/>
      <c r="AB150" s="227"/>
      <c r="AC150" s="195"/>
      <c r="AD150" s="197"/>
      <c r="AE150" s="193"/>
      <c r="AF150" s="46"/>
      <c r="AG150" s="46"/>
      <c r="AH150" s="46"/>
      <c r="AI150" s="46"/>
      <c r="AJ150" s="46"/>
      <c r="AK150" s="46"/>
      <c r="AL150" s="46"/>
      <c r="AM150" s="46"/>
      <c r="AN150" s="46"/>
      <c r="AO150" s="46"/>
      <c r="AP150" s="46"/>
      <c r="AQ150" s="46"/>
      <c r="AR150" s="46"/>
      <c r="AS150" s="46"/>
      <c r="AT150" s="46"/>
      <c r="AU150" s="46"/>
      <c r="AV150" s="46"/>
    </row>
    <row r="151" spans="1:48" ht="12" customHeight="1" x14ac:dyDescent="0.25">
      <c r="A151" s="227"/>
      <c r="B151" s="186">
        <f>____IN_____!B162</f>
        <v>148</v>
      </c>
      <c r="C151" s="187" t="str">
        <f>____IN_____!C162</f>
        <v>thickfact</v>
      </c>
      <c r="D151" s="186" t="str">
        <f>____IN_____!D162</f>
        <v>l8</v>
      </c>
      <c r="E151" s="189"/>
      <c r="F151" s="194">
        <v>299</v>
      </c>
      <c r="G151" s="197" t="s">
        <v>835</v>
      </c>
      <c r="H151" s="194" t="s">
        <v>877</v>
      </c>
      <c r="I151" s="344" t="str">
        <f>IF(Table4[[#This Row],[C]]=G150,B151,"")</f>
        <v/>
      </c>
      <c r="J151" s="46"/>
      <c r="K151" s="224"/>
      <c r="L151" s="236"/>
      <c r="M151" s="232"/>
      <c r="N151" s="189"/>
      <c r="O151" s="189"/>
      <c r="P151" s="189"/>
      <c r="Q151" s="189"/>
      <c r="R151" s="189"/>
      <c r="S151" s="189"/>
      <c r="T151" s="189"/>
      <c r="U151" s="189"/>
      <c r="V151" s="189"/>
      <c r="W151" s="232"/>
      <c r="X151" s="232"/>
      <c r="Y151" s="189"/>
      <c r="Z151" s="71"/>
      <c r="AA151" s="227"/>
      <c r="AB151" s="227"/>
      <c r="AC151" s="195"/>
      <c r="AD151" s="197"/>
      <c r="AE151" s="193"/>
      <c r="AF151" s="46"/>
      <c r="AG151" s="46"/>
      <c r="AH151" s="46"/>
      <c r="AI151" s="46"/>
      <c r="AJ151" s="46"/>
      <c r="AK151" s="46"/>
      <c r="AL151" s="46"/>
      <c r="AM151" s="46"/>
      <c r="AN151" s="46"/>
      <c r="AO151" s="46"/>
      <c r="AP151" s="46"/>
      <c r="AQ151" s="46"/>
      <c r="AR151" s="46"/>
      <c r="AS151" s="46"/>
      <c r="AT151" s="46"/>
      <c r="AU151" s="46"/>
      <c r="AV151" s="46"/>
    </row>
    <row r="152" spans="1:48" ht="12" customHeight="1" x14ac:dyDescent="0.25">
      <c r="A152" s="227"/>
      <c r="B152" s="186">
        <f>____IN_____!B163</f>
        <v>149</v>
      </c>
      <c r="C152" s="187" t="str">
        <f>____IN_____!C163</f>
        <v>linmeth</v>
      </c>
      <c r="D152" s="186" t="str">
        <f>____IN_____!D163</f>
        <v>l9</v>
      </c>
      <c r="E152" s="189"/>
      <c r="F152" s="194">
        <v>300</v>
      </c>
      <c r="G152" s="197" t="s">
        <v>832</v>
      </c>
      <c r="H152" s="194" t="s">
        <v>878</v>
      </c>
      <c r="I152" s="344" t="str">
        <f>IF(Table4[[#This Row],[C]]=G151,B152,"")</f>
        <v/>
      </c>
      <c r="J152" s="46"/>
      <c r="K152" s="224"/>
      <c r="L152" s="236"/>
      <c r="M152" s="232"/>
      <c r="N152" s="189"/>
      <c r="O152" s="189"/>
      <c r="P152" s="189"/>
      <c r="Q152" s="189"/>
      <c r="R152" s="189"/>
      <c r="S152" s="189"/>
      <c r="T152" s="189"/>
      <c r="U152" s="189"/>
      <c r="V152" s="189"/>
      <c r="W152" s="232"/>
      <c r="X152" s="232"/>
      <c r="Y152" s="189"/>
      <c r="Z152" s="71"/>
      <c r="AA152" s="227"/>
      <c r="AB152" s="227"/>
      <c r="AC152" s="195"/>
      <c r="AD152" s="197"/>
      <c r="AE152" s="193"/>
      <c r="AF152" s="46"/>
      <c r="AG152" s="46"/>
      <c r="AH152" s="46"/>
      <c r="AI152" s="46"/>
      <c r="AJ152" s="46"/>
      <c r="AK152" s="46"/>
      <c r="AL152" s="46"/>
      <c r="AM152" s="46"/>
      <c r="AN152" s="46"/>
      <c r="AO152" s="46"/>
      <c r="AP152" s="46"/>
      <c r="AQ152" s="46"/>
      <c r="AR152" s="46"/>
      <c r="AS152" s="46"/>
      <c r="AT152" s="46"/>
      <c r="AU152" s="46"/>
      <c r="AV152" s="46"/>
    </row>
    <row r="153" spans="1:48" ht="12" customHeight="1" x14ac:dyDescent="0.25">
      <c r="A153" s="227"/>
      <c r="B153" s="186">
        <f>____IN_____!B164</f>
        <v>150</v>
      </c>
      <c r="C153" s="187" t="str">
        <f>____IN_____!C164</f>
        <v>iprnwt</v>
      </c>
      <c r="D153" s="186" t="str">
        <f>____IN_____!D164</f>
        <v>l10</v>
      </c>
      <c r="E153" s="189"/>
      <c r="F153" s="194">
        <v>188</v>
      </c>
      <c r="G153" s="197" t="s">
        <v>423</v>
      </c>
      <c r="H153" s="194" t="s">
        <v>433</v>
      </c>
      <c r="I153" s="344" t="str">
        <f>IF(Table4[[#This Row],[C]]=G152,B153,"")</f>
        <v/>
      </c>
      <c r="J153" s="46"/>
      <c r="K153" s="224"/>
      <c r="L153" s="236"/>
      <c r="M153" s="232"/>
      <c r="N153" s="189"/>
      <c r="O153" s="189"/>
      <c r="P153" s="189"/>
      <c r="Q153" s="189"/>
      <c r="R153" s="189"/>
      <c r="S153" s="189"/>
      <c r="T153" s="189"/>
      <c r="U153" s="189"/>
      <c r="V153" s="189"/>
      <c r="W153" s="232"/>
      <c r="X153" s="232"/>
      <c r="Y153" s="189"/>
      <c r="Z153" s="71"/>
      <c r="AA153" s="227"/>
      <c r="AB153" s="227"/>
      <c r="AC153" s="195"/>
      <c r="AD153" s="197"/>
      <c r="AE153" s="193"/>
      <c r="AF153" s="46"/>
      <c r="AG153" s="46"/>
      <c r="AH153" s="46"/>
      <c r="AI153" s="46"/>
      <c r="AJ153" s="46"/>
      <c r="AK153" s="46"/>
      <c r="AL153" s="46"/>
      <c r="AM153" s="46"/>
      <c r="AN153" s="46"/>
      <c r="AO153" s="46"/>
      <c r="AP153" s="46"/>
      <c r="AQ153" s="46"/>
      <c r="AR153" s="46"/>
      <c r="AS153" s="46"/>
      <c r="AT153" s="46"/>
      <c r="AU153" s="46"/>
      <c r="AV153" s="46"/>
    </row>
    <row r="154" spans="1:48" ht="12" customHeight="1" x14ac:dyDescent="0.25">
      <c r="A154" s="227"/>
      <c r="B154" s="186">
        <f>____IN_____!B165</f>
        <v>151</v>
      </c>
      <c r="C154" s="187" t="str">
        <f>____IN_____!C165</f>
        <v>ibotav</v>
      </c>
      <c r="D154" s="186" t="str">
        <f>____IN_____!D165</f>
        <v>l11</v>
      </c>
      <c r="E154" s="189"/>
      <c r="F154" s="194">
        <v>189</v>
      </c>
      <c r="G154" s="197" t="s">
        <v>424</v>
      </c>
      <c r="H154" s="194" t="s">
        <v>434</v>
      </c>
      <c r="I154" s="344" t="str">
        <f>IF(Table4[[#This Row],[C]]=G153,B154,"")</f>
        <v/>
      </c>
      <c r="J154" s="46"/>
      <c r="K154" s="224"/>
      <c r="L154" s="236"/>
      <c r="M154" s="232"/>
      <c r="N154" s="189"/>
      <c r="O154" s="189"/>
      <c r="P154" s="189"/>
      <c r="Q154" s="189"/>
      <c r="R154" s="189"/>
      <c r="S154" s="189"/>
      <c r="T154" s="189"/>
      <c r="U154" s="189"/>
      <c r="V154" s="189"/>
      <c r="W154" s="232"/>
      <c r="X154" s="232"/>
      <c r="Y154" s="189"/>
      <c r="Z154" s="71"/>
      <c r="AA154" s="227"/>
      <c r="AB154" s="227"/>
      <c r="AC154" s="195"/>
      <c r="AD154" s="197"/>
      <c r="AE154" s="193"/>
      <c r="AF154" s="46"/>
      <c r="AG154" s="46"/>
      <c r="AH154" s="46"/>
      <c r="AI154" s="46"/>
      <c r="AJ154" s="46"/>
      <c r="AK154" s="46"/>
      <c r="AL154" s="46"/>
      <c r="AM154" s="46"/>
      <c r="AN154" s="46"/>
      <c r="AO154" s="46"/>
      <c r="AP154" s="46"/>
      <c r="AQ154" s="46"/>
      <c r="AR154" s="46"/>
      <c r="AS154" s="46"/>
      <c r="AT154" s="46"/>
      <c r="AU154" s="46"/>
      <c r="AV154" s="46"/>
    </row>
    <row r="155" spans="1:48" ht="12" customHeight="1" x14ac:dyDescent="0.25">
      <c r="A155" s="227"/>
      <c r="B155" s="186">
        <f>____IN_____!B166</f>
        <v>152</v>
      </c>
      <c r="C155" s="187" t="str">
        <f>____IN_____!C166</f>
        <v>grndElv</v>
      </c>
      <c r="D155" s="186" t="str">
        <f>____IN_____!D166</f>
        <v>l12</v>
      </c>
      <c r="E155" s="189"/>
      <c r="F155" s="194">
        <v>16</v>
      </c>
      <c r="G155" s="197" t="s">
        <v>101</v>
      </c>
      <c r="H155" s="194" t="s">
        <v>124</v>
      </c>
      <c r="I155" s="344" t="str">
        <f>IF(Table4[[#This Row],[C]]=G154,B155,"")</f>
        <v/>
      </c>
      <c r="J155" s="46"/>
      <c r="K155" s="224"/>
      <c r="L155" s="236"/>
      <c r="M155" s="232"/>
      <c r="N155" s="189"/>
      <c r="O155" s="189"/>
      <c r="P155" s="189"/>
      <c r="Q155" s="189"/>
      <c r="R155" s="189"/>
      <c r="S155" s="189"/>
      <c r="T155" s="189"/>
      <c r="U155" s="189"/>
      <c r="V155" s="189"/>
      <c r="W155" s="232"/>
      <c r="X155" s="232"/>
      <c r="Y155" s="189"/>
      <c r="Z155" s="71"/>
      <c r="AA155" s="227"/>
      <c r="AB155" s="227"/>
      <c r="AC155" s="195"/>
      <c r="AD155" s="197"/>
      <c r="AE155" s="193"/>
      <c r="AF155" s="46"/>
      <c r="AG155" s="46"/>
      <c r="AH155" s="46"/>
      <c r="AI155" s="46"/>
      <c r="AJ155" s="46"/>
      <c r="AK155" s="46"/>
      <c r="AL155" s="46"/>
      <c r="AM155" s="46"/>
      <c r="AN155" s="46"/>
      <c r="AO155" s="46"/>
      <c r="AP155" s="46"/>
      <c r="AQ155" s="46"/>
      <c r="AR155" s="46"/>
      <c r="AS155" s="46"/>
      <c r="AT155" s="46"/>
      <c r="AU155" s="46"/>
      <c r="AV155" s="46"/>
    </row>
    <row r="156" spans="1:48" ht="12" customHeight="1" x14ac:dyDescent="0.25">
      <c r="A156" s="227"/>
      <c r="B156" s="186">
        <f>____IN_____!B167</f>
        <v>153</v>
      </c>
      <c r="C156" s="187" t="str">
        <f>____IN_____!C167</f>
        <v>Steady</v>
      </c>
      <c r="D156" s="186" t="str">
        <f>____IN_____!D167</f>
        <v>l13</v>
      </c>
      <c r="E156" s="189"/>
      <c r="F156" s="194">
        <v>157</v>
      </c>
      <c r="G156" s="197" t="s">
        <v>347</v>
      </c>
      <c r="H156" s="194" t="s">
        <v>583</v>
      </c>
      <c r="I156" s="344" t="str">
        <f>IF(Table4[[#This Row],[C]]=G155,B156,"")</f>
        <v/>
      </c>
      <c r="J156" s="46"/>
      <c r="K156" s="224"/>
      <c r="L156" s="236"/>
      <c r="M156" s="232"/>
      <c r="N156" s="189"/>
      <c r="O156" s="189"/>
      <c r="P156" s="189"/>
      <c r="Q156" s="189"/>
      <c r="R156" s="189"/>
      <c r="S156" s="189"/>
      <c r="T156" s="189"/>
      <c r="U156" s="189"/>
      <c r="V156" s="189"/>
      <c r="W156" s="232"/>
      <c r="X156" s="232"/>
      <c r="Y156" s="189"/>
      <c r="Z156" s="71"/>
      <c r="AA156" s="227"/>
      <c r="AB156" s="227"/>
      <c r="AC156" s="195"/>
      <c r="AD156" s="197"/>
      <c r="AE156" s="193"/>
      <c r="AF156" s="46"/>
      <c r="AG156" s="46"/>
      <c r="AH156" s="46"/>
      <c r="AI156" s="46"/>
      <c r="AJ156" s="46"/>
      <c r="AK156" s="46"/>
      <c r="AL156" s="46"/>
      <c r="AM156" s="46"/>
      <c r="AN156" s="46"/>
      <c r="AO156" s="46"/>
      <c r="AP156" s="46"/>
      <c r="AQ156" s="46"/>
      <c r="AR156" s="46"/>
      <c r="AS156" s="46"/>
      <c r="AT156" s="46"/>
      <c r="AU156" s="46"/>
      <c r="AV156" s="46"/>
    </row>
    <row r="157" spans="1:48" ht="12" customHeight="1" x14ac:dyDescent="0.25">
      <c r="A157" s="227"/>
      <c r="B157" s="186">
        <f>____IN_____!B168</f>
        <v>154</v>
      </c>
      <c r="C157" s="187" t="str">
        <f>____IN_____!C168</f>
        <v>hdry</v>
      </c>
      <c r="D157" s="186" t="str">
        <f>____IN_____!D168</f>
        <v>l14</v>
      </c>
      <c r="E157" s="189"/>
      <c r="F157" s="194">
        <v>76</v>
      </c>
      <c r="G157" s="197" t="s">
        <v>32</v>
      </c>
      <c r="H157" s="194" t="s">
        <v>540</v>
      </c>
      <c r="I157" s="344" t="str">
        <f>IF(Table4[[#This Row],[C]]=G156,B157,"")</f>
        <v/>
      </c>
      <c r="J157" s="46"/>
      <c r="K157" s="224"/>
      <c r="L157" s="236"/>
      <c r="M157" s="232"/>
      <c r="N157" s="189"/>
      <c r="O157" s="189"/>
      <c r="P157" s="189"/>
      <c r="Q157" s="189"/>
      <c r="R157" s="189"/>
      <c r="S157" s="189"/>
      <c r="T157" s="189"/>
      <c r="U157" s="189"/>
      <c r="V157" s="189"/>
      <c r="W157" s="232"/>
      <c r="X157" s="232"/>
      <c r="Y157" s="189"/>
      <c r="Z157" s="71"/>
      <c r="AA157" s="227"/>
      <c r="AB157" s="227"/>
      <c r="AC157" s="195"/>
      <c r="AD157" s="197"/>
      <c r="AE157" s="193"/>
      <c r="AF157" s="46"/>
      <c r="AG157" s="46"/>
      <c r="AH157" s="46"/>
      <c r="AI157" s="46"/>
      <c r="AJ157" s="46"/>
      <c r="AK157" s="46"/>
      <c r="AL157" s="46"/>
      <c r="AM157" s="46"/>
      <c r="AN157" s="46"/>
      <c r="AO157" s="46"/>
      <c r="AP157" s="46"/>
      <c r="AQ157" s="46"/>
      <c r="AR157" s="46"/>
      <c r="AS157" s="46"/>
      <c r="AT157" s="46"/>
      <c r="AU157" s="46"/>
      <c r="AV157" s="46"/>
    </row>
    <row r="158" spans="1:48" ht="12" customHeight="1" x14ac:dyDescent="0.25">
      <c r="A158" s="227"/>
      <c r="B158" s="186">
        <f>____IN_____!B169</f>
        <v>155</v>
      </c>
      <c r="C158" s="187" t="str">
        <f>____IN_____!C169</f>
        <v>iphdry</v>
      </c>
      <c r="D158" s="186" t="str">
        <f>____IN_____!D169</f>
        <v>l15</v>
      </c>
      <c r="E158" s="189"/>
      <c r="F158" s="194">
        <v>159</v>
      </c>
      <c r="G158" s="197" t="s">
        <v>349</v>
      </c>
      <c r="H158" s="194" t="s">
        <v>582</v>
      </c>
      <c r="I158" s="344" t="str">
        <f>IF(Table4[[#This Row],[C]]=G157,B158,"")</f>
        <v/>
      </c>
      <c r="J158" s="46"/>
      <c r="K158" s="224"/>
      <c r="L158" s="236"/>
      <c r="M158" s="232"/>
      <c r="N158" s="189"/>
      <c r="O158" s="189"/>
      <c r="P158" s="189"/>
      <c r="Q158" s="189"/>
      <c r="R158" s="189"/>
      <c r="S158" s="189"/>
      <c r="T158" s="189"/>
      <c r="U158" s="189"/>
      <c r="V158" s="189"/>
      <c r="W158" s="232"/>
      <c r="X158" s="232"/>
      <c r="Y158" s="189"/>
      <c r="Z158" s="71"/>
      <c r="AA158" s="227"/>
      <c r="AB158" s="227"/>
      <c r="AC158" s="195"/>
      <c r="AD158" s="197"/>
      <c r="AE158" s="193"/>
      <c r="AF158" s="46"/>
      <c r="AG158" s="46"/>
      <c r="AH158" s="46"/>
      <c r="AI158" s="46"/>
      <c r="AJ158" s="46"/>
      <c r="AK158" s="46"/>
      <c r="AL158" s="46"/>
      <c r="AM158" s="46"/>
      <c r="AN158" s="46"/>
      <c r="AO158" s="46"/>
      <c r="AP158" s="46"/>
      <c r="AQ158" s="46"/>
      <c r="AR158" s="46"/>
      <c r="AS158" s="46"/>
      <c r="AT158" s="46"/>
      <c r="AU158" s="46"/>
      <c r="AV158" s="46"/>
    </row>
    <row r="159" spans="1:48" ht="12" customHeight="1" x14ac:dyDescent="0.25">
      <c r="A159" s="227"/>
      <c r="B159" s="186">
        <f>____IN_____!B170</f>
        <v>156</v>
      </c>
      <c r="C159" s="187" t="str">
        <f>____IN_____!C170</f>
        <v>layavg</v>
      </c>
      <c r="D159" s="186" t="str">
        <f>____IN_____!D170</f>
        <v>l16_C</v>
      </c>
      <c r="E159" s="189"/>
      <c r="F159" s="194">
        <v>160</v>
      </c>
      <c r="G159" s="197" t="s">
        <v>350</v>
      </c>
      <c r="H159" s="194" t="s">
        <v>849</v>
      </c>
      <c r="I159" s="344" t="str">
        <f>IF(Table4[[#This Row],[C]]=G158,B159,"")</f>
        <v/>
      </c>
      <c r="J159" s="46"/>
      <c r="K159" s="224"/>
      <c r="L159" s="236"/>
      <c r="M159" s="232"/>
      <c r="N159" s="189"/>
      <c r="O159" s="189"/>
      <c r="P159" s="189"/>
      <c r="Q159" s="189"/>
      <c r="R159" s="189"/>
      <c r="S159" s="189"/>
      <c r="T159" s="189"/>
      <c r="U159" s="189"/>
      <c r="V159" s="189"/>
      <c r="W159" s="232"/>
      <c r="X159" s="232"/>
      <c r="Y159" s="189"/>
      <c r="Z159" s="71"/>
      <c r="AA159" s="227"/>
      <c r="AB159" s="227"/>
      <c r="AC159" s="195"/>
      <c r="AD159" s="197"/>
      <c r="AE159" s="193"/>
      <c r="AF159" s="46"/>
      <c r="AG159" s="46"/>
      <c r="AH159" s="46"/>
      <c r="AI159" s="46"/>
      <c r="AJ159" s="46"/>
      <c r="AK159" s="46"/>
      <c r="AL159" s="46"/>
      <c r="AM159" s="46"/>
      <c r="AN159" s="46"/>
      <c r="AO159" s="46"/>
      <c r="AP159" s="46"/>
      <c r="AQ159" s="46"/>
      <c r="AR159" s="46"/>
      <c r="AS159" s="46"/>
      <c r="AT159" s="46"/>
      <c r="AU159" s="46"/>
      <c r="AV159" s="46"/>
    </row>
    <row r="160" spans="1:48" ht="12" customHeight="1" x14ac:dyDescent="0.25">
      <c r="A160" s="227"/>
      <c r="B160" s="186">
        <f>____IN_____!B171</f>
        <v>157</v>
      </c>
      <c r="C160" s="187" t="str">
        <f>____IN_____!C171</f>
        <v>chani</v>
      </c>
      <c r="D160" s="186" t="str">
        <f>____IN_____!D171</f>
        <v>l17</v>
      </c>
      <c r="E160" s="189"/>
      <c r="F160" s="194">
        <v>287</v>
      </c>
      <c r="G160" s="197" t="s">
        <v>785</v>
      </c>
      <c r="H160" s="194" t="s">
        <v>866</v>
      </c>
      <c r="I160" s="344" t="str">
        <f>IF(Table4[[#This Row],[C]]=G159,B160,"")</f>
        <v/>
      </c>
      <c r="J160" s="46"/>
      <c r="K160" s="224"/>
      <c r="L160" s="236"/>
      <c r="M160" s="232"/>
      <c r="N160" s="189"/>
      <c r="O160" s="189"/>
      <c r="P160" s="189"/>
      <c r="Q160" s="189"/>
      <c r="R160" s="189"/>
      <c r="S160" s="189"/>
      <c r="T160" s="189"/>
      <c r="U160" s="189"/>
      <c r="V160" s="189"/>
      <c r="W160" s="232"/>
      <c r="X160" s="232"/>
      <c r="Y160" s="189"/>
      <c r="Z160" s="71"/>
      <c r="AA160" s="227"/>
      <c r="AB160" s="227"/>
      <c r="AC160" s="195"/>
      <c r="AD160" s="197"/>
      <c r="AE160" s="193"/>
      <c r="AF160" s="46"/>
      <c r="AG160" s="46"/>
      <c r="AH160" s="46"/>
      <c r="AI160" s="46"/>
      <c r="AJ160" s="46"/>
      <c r="AK160" s="46"/>
      <c r="AL160" s="46"/>
      <c r="AM160" s="46"/>
      <c r="AN160" s="46"/>
      <c r="AO160" s="46"/>
      <c r="AP160" s="46"/>
      <c r="AQ160" s="46"/>
      <c r="AR160" s="46"/>
      <c r="AS160" s="46"/>
      <c r="AT160" s="46"/>
      <c r="AU160" s="46"/>
      <c r="AV160" s="46"/>
    </row>
    <row r="161" spans="1:48" ht="12" customHeight="1" x14ac:dyDescent="0.25">
      <c r="A161" s="227"/>
      <c r="B161" s="186">
        <f>____IN_____!B172</f>
        <v>158</v>
      </c>
      <c r="C161" s="187" t="str">
        <f>____IN_____!C172</f>
        <v>layvka</v>
      </c>
      <c r="D161" s="186" t="str">
        <f>____IN_____!D172</f>
        <v>l18</v>
      </c>
      <c r="E161" s="189"/>
      <c r="F161" s="194">
        <v>109</v>
      </c>
      <c r="G161" s="197" t="s">
        <v>67</v>
      </c>
      <c r="H161" s="194" t="s">
        <v>182</v>
      </c>
      <c r="I161" s="344" t="str">
        <f>IF(Table4[[#This Row],[C]]=G160,B161,"")</f>
        <v/>
      </c>
      <c r="J161" s="46"/>
      <c r="K161" s="224"/>
      <c r="L161" s="236"/>
      <c r="M161" s="232"/>
      <c r="N161" s="189"/>
      <c r="O161" s="189"/>
      <c r="P161" s="189"/>
      <c r="Q161" s="189"/>
      <c r="R161" s="189"/>
      <c r="S161" s="189"/>
      <c r="T161" s="189"/>
      <c r="U161" s="189"/>
      <c r="V161" s="189"/>
      <c r="W161" s="232"/>
      <c r="X161" s="232"/>
      <c r="Y161" s="189"/>
      <c r="Z161" s="71"/>
      <c r="AA161" s="227"/>
      <c r="AB161" s="227"/>
      <c r="AC161" s="195"/>
      <c r="AD161" s="197"/>
      <c r="AE161" s="193"/>
      <c r="AF161" s="46"/>
      <c r="AG161" s="46"/>
      <c r="AH161" s="46"/>
      <c r="AI161" s="46"/>
      <c r="AJ161" s="46"/>
      <c r="AK161" s="46"/>
      <c r="AL161" s="46"/>
      <c r="AM161" s="46"/>
      <c r="AN161" s="46"/>
      <c r="AO161" s="46"/>
      <c r="AP161" s="46"/>
      <c r="AQ161" s="46"/>
      <c r="AR161" s="46"/>
      <c r="AS161" s="46"/>
      <c r="AT161" s="46"/>
      <c r="AU161" s="46"/>
      <c r="AV161" s="46"/>
    </row>
    <row r="162" spans="1:48" ht="12" customHeight="1" x14ac:dyDescent="0.25">
      <c r="A162" s="227"/>
      <c r="B162" s="186">
        <f>____IN_____!B173</f>
        <v>159</v>
      </c>
      <c r="C162" s="187" t="str">
        <f>____IN_____!C173</f>
        <v>laywet</v>
      </c>
      <c r="D162" s="186" t="str">
        <f>____IN_____!D173</f>
        <v>l19_</v>
      </c>
      <c r="E162" s="189"/>
      <c r="F162" s="194">
        <v>123</v>
      </c>
      <c r="G162" s="197" t="s">
        <v>166</v>
      </c>
      <c r="H162" s="194" t="s">
        <v>210</v>
      </c>
      <c r="I162" s="344" t="str">
        <f>IF(Table4[[#This Row],[C]]=G161,B162,"")</f>
        <v/>
      </c>
      <c r="J162" s="46"/>
      <c r="K162" s="224"/>
      <c r="L162" s="236"/>
      <c r="M162" s="232"/>
      <c r="N162" s="189"/>
      <c r="O162" s="189"/>
      <c r="P162" s="189"/>
      <c r="Q162" s="189"/>
      <c r="R162" s="189"/>
      <c r="S162" s="189"/>
      <c r="T162" s="189"/>
      <c r="U162" s="189"/>
      <c r="V162" s="189"/>
      <c r="W162" s="232"/>
      <c r="X162" s="232"/>
      <c r="Y162" s="189"/>
      <c r="Z162" s="71"/>
      <c r="AA162" s="227"/>
      <c r="AB162" s="227"/>
      <c r="AC162" s="195"/>
      <c r="AD162" s="197"/>
      <c r="AE162" s="193"/>
      <c r="AF162" s="46"/>
      <c r="AG162" s="46"/>
      <c r="AH162" s="46"/>
      <c r="AI162" s="46"/>
      <c r="AJ162" s="46"/>
      <c r="AK162" s="46"/>
      <c r="AL162" s="46"/>
      <c r="AM162" s="46"/>
      <c r="AN162" s="46"/>
      <c r="AO162" s="46"/>
      <c r="AP162" s="46"/>
      <c r="AQ162" s="46"/>
      <c r="AR162" s="46"/>
      <c r="AS162" s="46"/>
      <c r="AT162" s="46"/>
      <c r="AU162" s="46"/>
      <c r="AV162" s="46"/>
    </row>
    <row r="163" spans="1:48" ht="12" customHeight="1" x14ac:dyDescent="0.25">
      <c r="A163" s="227"/>
      <c r="B163" s="186">
        <f>____IN_____!B174</f>
        <v>160</v>
      </c>
      <c r="C163" s="187" t="str">
        <f>____IN_____!C174</f>
        <v>hani</v>
      </c>
      <c r="D163" s="186" t="str">
        <f>____IN_____!D174</f>
        <v>n1</v>
      </c>
      <c r="E163" s="189"/>
      <c r="F163" s="194">
        <v>195</v>
      </c>
      <c r="G163" s="197" t="s">
        <v>456</v>
      </c>
      <c r="H163" s="194" t="s">
        <v>474</v>
      </c>
      <c r="I163" s="344" t="str">
        <f>IF(Table4[[#This Row],[C]]=G162,B163,"")</f>
        <v/>
      </c>
      <c r="J163" s="46"/>
      <c r="K163" s="224"/>
      <c r="L163" s="236"/>
      <c r="M163" s="232"/>
      <c r="N163" s="189"/>
      <c r="O163" s="189"/>
      <c r="P163" s="189"/>
      <c r="Q163" s="189"/>
      <c r="R163" s="189"/>
      <c r="S163" s="189"/>
      <c r="T163" s="189"/>
      <c r="U163" s="189"/>
      <c r="V163" s="189"/>
      <c r="W163" s="232"/>
      <c r="X163" s="232"/>
      <c r="Y163" s="189"/>
      <c r="Z163" s="71"/>
      <c r="AA163" s="227"/>
      <c r="AB163" s="227"/>
      <c r="AC163" s="195"/>
      <c r="AD163" s="197"/>
      <c r="AE163" s="193"/>
      <c r="AF163" s="46"/>
      <c r="AG163" s="46"/>
      <c r="AH163" s="46"/>
      <c r="AI163" s="46"/>
      <c r="AJ163" s="46"/>
      <c r="AK163" s="46"/>
      <c r="AL163" s="46"/>
      <c r="AM163" s="46"/>
      <c r="AN163" s="46"/>
      <c r="AO163" s="46"/>
      <c r="AP163" s="46"/>
      <c r="AQ163" s="46"/>
      <c r="AR163" s="46"/>
      <c r="AS163" s="46"/>
      <c r="AT163" s="46"/>
      <c r="AU163" s="46"/>
      <c r="AV163" s="46"/>
    </row>
    <row r="164" spans="1:48" ht="12" customHeight="1" x14ac:dyDescent="0.25">
      <c r="A164" s="227"/>
      <c r="B164" s="186">
        <f>____IN_____!B175</f>
        <v>161</v>
      </c>
      <c r="C164" s="187" t="str">
        <f>____IN_____!C175</f>
        <v>ncomp</v>
      </c>
      <c r="D164" s="186" t="str">
        <f>____IN_____!D175</f>
        <v>n2</v>
      </c>
      <c r="E164" s="189"/>
      <c r="F164" s="194">
        <v>338</v>
      </c>
      <c r="G164" s="197" t="s">
        <v>674</v>
      </c>
      <c r="H164" s="194" t="s">
        <v>1242</v>
      </c>
      <c r="I164" s="344" t="str">
        <f>IF(Table4[[#This Row],[C]]=G163,B164,"")</f>
        <v/>
      </c>
      <c r="J164" s="46"/>
      <c r="K164" s="224"/>
      <c r="L164" s="236"/>
      <c r="M164" s="232"/>
      <c r="N164" s="189"/>
      <c r="O164" s="189"/>
      <c r="P164" s="189"/>
      <c r="Q164" s="189"/>
      <c r="R164" s="189"/>
      <c r="S164" s="189"/>
      <c r="T164" s="189"/>
      <c r="U164" s="189"/>
      <c r="V164" s="189"/>
      <c r="W164" s="232"/>
      <c r="X164" s="232"/>
      <c r="Y164" s="189"/>
      <c r="Z164" s="71"/>
      <c r="AA164" s="227"/>
      <c r="AB164" s="227"/>
      <c r="AC164" s="195"/>
      <c r="AD164" s="197"/>
      <c r="AE164" s="193"/>
      <c r="AF164" s="46"/>
      <c r="AG164" s="46"/>
      <c r="AH164" s="46"/>
      <c r="AI164" s="46"/>
      <c r="AJ164" s="46"/>
      <c r="AK164" s="46"/>
      <c r="AL164" s="46"/>
      <c r="AM164" s="46"/>
      <c r="AN164" s="46"/>
      <c r="AO164" s="46"/>
      <c r="AP164" s="46"/>
      <c r="AQ164" s="46"/>
      <c r="AR164" s="46"/>
      <c r="AS164" s="46"/>
      <c r="AT164" s="46"/>
      <c r="AU164" s="46"/>
      <c r="AV164" s="46"/>
    </row>
    <row r="165" spans="1:48" ht="12" customHeight="1" x14ac:dyDescent="0.25">
      <c r="A165" s="227"/>
      <c r="B165" s="186">
        <f>____IN_____!B176</f>
        <v>162</v>
      </c>
      <c r="C165" s="187" t="str">
        <f>____IN_____!C176</f>
        <v>lunit</v>
      </c>
      <c r="D165" s="186" t="str">
        <f>____IN_____!D176</f>
        <v>n3</v>
      </c>
      <c r="E165" s="189"/>
      <c r="F165" s="194">
        <v>150</v>
      </c>
      <c r="G165" s="197" t="s">
        <v>341</v>
      </c>
      <c r="H165" s="194" t="s">
        <v>574</v>
      </c>
      <c r="I165" s="344" t="str">
        <f>IF(Table4[[#This Row],[C]]=G164,B165,"")</f>
        <v/>
      </c>
      <c r="J165" s="46"/>
      <c r="K165" s="224"/>
      <c r="L165" s="236"/>
      <c r="M165" s="232"/>
      <c r="N165" s="189"/>
      <c r="O165" s="189"/>
      <c r="P165" s="189"/>
      <c r="Q165" s="189"/>
      <c r="R165" s="189"/>
      <c r="S165" s="189"/>
      <c r="T165" s="189"/>
      <c r="U165" s="189"/>
      <c r="V165" s="189"/>
      <c r="W165" s="232"/>
      <c r="X165" s="232"/>
      <c r="Y165" s="189"/>
      <c r="Z165" s="71"/>
      <c r="AA165" s="227"/>
      <c r="AB165" s="227"/>
      <c r="AC165" s="195"/>
      <c r="AD165" s="197"/>
      <c r="AE165" s="193"/>
      <c r="AF165" s="46"/>
      <c r="AG165" s="46"/>
      <c r="AH165" s="46"/>
      <c r="AI165" s="46"/>
      <c r="AJ165" s="46"/>
      <c r="AK165" s="46"/>
      <c r="AL165" s="46"/>
      <c r="AM165" s="46"/>
      <c r="AN165" s="46"/>
      <c r="AO165" s="46"/>
      <c r="AP165" s="46"/>
      <c r="AQ165" s="46"/>
      <c r="AR165" s="46"/>
      <c r="AS165" s="46"/>
      <c r="AT165" s="46"/>
      <c r="AU165" s="46"/>
      <c r="AV165" s="46"/>
    </row>
    <row r="166" spans="1:48" ht="12" customHeight="1" x14ac:dyDescent="0.25">
      <c r="A166" s="227"/>
      <c r="B166" s="186">
        <f>____IN_____!B177</f>
        <v>163</v>
      </c>
      <c r="C166" s="187" t="str">
        <f>____IN_____!C177</f>
        <v>cinact</v>
      </c>
      <c r="D166" s="186" t="str">
        <f>____IN_____!D177</f>
        <v>n4</v>
      </c>
      <c r="E166" s="189"/>
      <c r="F166" s="194">
        <v>211</v>
      </c>
      <c r="G166" s="197" t="s">
        <v>592</v>
      </c>
      <c r="H166" s="194" t="s">
        <v>519</v>
      </c>
      <c r="I166" s="344" t="str">
        <f>IF(Table4[[#This Row],[C]]=G165,B166,"")</f>
        <v/>
      </c>
      <c r="J166" s="46"/>
      <c r="K166" s="224"/>
      <c r="L166" s="236"/>
      <c r="M166" s="232"/>
      <c r="N166" s="189"/>
      <c r="O166" s="189"/>
      <c r="P166" s="189"/>
      <c r="Q166" s="189"/>
      <c r="R166" s="189"/>
      <c r="S166" s="189"/>
      <c r="T166" s="189"/>
      <c r="U166" s="189"/>
      <c r="V166" s="189"/>
      <c r="W166" s="232"/>
      <c r="X166" s="232"/>
      <c r="Y166" s="189"/>
      <c r="Z166" s="71"/>
      <c r="AA166" s="227"/>
      <c r="AB166" s="227"/>
      <c r="AC166" s="195"/>
      <c r="AD166" s="197"/>
      <c r="AE166" s="193"/>
      <c r="AF166" s="46"/>
      <c r="AG166" s="46"/>
      <c r="AH166" s="46"/>
      <c r="AI166" s="46"/>
      <c r="AJ166" s="46"/>
      <c r="AK166" s="46"/>
      <c r="AL166" s="46"/>
      <c r="AM166" s="46"/>
      <c r="AN166" s="46"/>
      <c r="AO166" s="46"/>
      <c r="AP166" s="46"/>
      <c r="AQ166" s="46"/>
      <c r="AR166" s="46"/>
      <c r="AS166" s="46"/>
      <c r="AT166" s="46"/>
      <c r="AU166" s="46"/>
      <c r="AV166" s="46"/>
    </row>
    <row r="167" spans="1:48" ht="12" customHeight="1" x14ac:dyDescent="0.25">
      <c r="A167" s="227"/>
      <c r="B167" s="186">
        <f>____IN_____!B178</f>
        <v>164</v>
      </c>
      <c r="C167" s="187" t="str">
        <f>____IN_____!C178</f>
        <v>thkmin</v>
      </c>
      <c r="D167" s="186" t="str">
        <f>____IN_____!D178</f>
        <v>n5</v>
      </c>
      <c r="E167" s="189"/>
      <c r="F167" s="194">
        <v>332</v>
      </c>
      <c r="G167" s="197" t="s">
        <v>1216</v>
      </c>
      <c r="H167" s="194" t="s">
        <v>1210</v>
      </c>
      <c r="I167" s="344" t="str">
        <f>IF(Table4[[#This Row],[C]]=G166,B167,"")</f>
        <v/>
      </c>
      <c r="J167" s="46"/>
      <c r="K167" s="224"/>
      <c r="L167" s="236"/>
      <c r="M167" s="232"/>
      <c r="N167" s="189"/>
      <c r="O167" s="189"/>
      <c r="P167" s="189"/>
      <c r="Q167" s="189"/>
      <c r="R167" s="189"/>
      <c r="S167" s="189"/>
      <c r="T167" s="189"/>
      <c r="U167" s="189"/>
      <c r="V167" s="189"/>
      <c r="W167" s="232"/>
      <c r="X167" s="232"/>
      <c r="Y167" s="189"/>
      <c r="Z167" s="71"/>
      <c r="AA167" s="227"/>
      <c r="AB167" s="227"/>
      <c r="AC167" s="195"/>
      <c r="AD167" s="197"/>
      <c r="AE167" s="193"/>
      <c r="AF167" s="46"/>
      <c r="AG167" s="46"/>
      <c r="AH167" s="46"/>
      <c r="AI167" s="46"/>
      <c r="AJ167" s="46"/>
      <c r="AK167" s="46"/>
      <c r="AL167" s="46"/>
      <c r="AM167" s="46"/>
      <c r="AN167" s="46"/>
      <c r="AO167" s="46"/>
      <c r="AP167" s="46"/>
      <c r="AQ167" s="46"/>
      <c r="AR167" s="46"/>
      <c r="AS167" s="46"/>
      <c r="AT167" s="46"/>
      <c r="AU167" s="46"/>
      <c r="AV167" s="46"/>
    </row>
    <row r="168" spans="1:48" ht="12" customHeight="1" x14ac:dyDescent="0.25">
      <c r="A168" s="227"/>
      <c r="B168" s="186">
        <f>____IN_____!B179</f>
        <v>165</v>
      </c>
      <c r="C168" s="187" t="str">
        <f>____IN_____!C179</f>
        <v>nprs</v>
      </c>
      <c r="D168" s="186" t="str">
        <f>____IN_____!D179</f>
        <v>n6</v>
      </c>
      <c r="E168" s="189"/>
      <c r="F168" s="194">
        <v>111</v>
      </c>
      <c r="G168" s="197" t="s">
        <v>148</v>
      </c>
      <c r="H168" s="194" t="s">
        <v>549</v>
      </c>
      <c r="I168" s="344" t="str">
        <f>IF(Table4[[#This Row],[C]]=G167,B168,"")</f>
        <v/>
      </c>
      <c r="J168" s="46"/>
      <c r="K168" s="224"/>
      <c r="L168" s="236"/>
      <c r="M168" s="232"/>
      <c r="N168" s="189"/>
      <c r="O168" s="189"/>
      <c r="P168" s="189"/>
      <c r="Q168" s="189"/>
      <c r="R168" s="189"/>
      <c r="S168" s="189"/>
      <c r="T168" s="189"/>
      <c r="U168" s="189"/>
      <c r="V168" s="189"/>
      <c r="W168" s="232"/>
      <c r="X168" s="232"/>
      <c r="Y168" s="189"/>
      <c r="Z168" s="71"/>
      <c r="AA168" s="227"/>
      <c r="AB168" s="227"/>
      <c r="AC168" s="195"/>
      <c r="AD168" s="197"/>
      <c r="AE168" s="193"/>
      <c r="AF168" s="46"/>
      <c r="AG168" s="46"/>
      <c r="AH168" s="46"/>
      <c r="AI168" s="46"/>
      <c r="AJ168" s="46"/>
      <c r="AK168" s="46"/>
      <c r="AL168" s="46"/>
      <c r="AM168" s="46"/>
      <c r="AN168" s="46"/>
      <c r="AO168" s="46"/>
      <c r="AP168" s="46"/>
      <c r="AQ168" s="46"/>
      <c r="AR168" s="46"/>
      <c r="AS168" s="46"/>
      <c r="AT168" s="46"/>
      <c r="AU168" s="46"/>
      <c r="AV168" s="46"/>
    </row>
    <row r="169" spans="1:48" ht="12" customHeight="1" x14ac:dyDescent="0.25">
      <c r="A169" s="227"/>
      <c r="B169" s="186">
        <f>____IN_____!B180</f>
        <v>166</v>
      </c>
      <c r="C169" s="187" t="str">
        <f>____IN_____!C180</f>
        <v>nprobs</v>
      </c>
      <c r="D169" s="186" t="str">
        <f>____IN_____!D180</f>
        <v>n7</v>
      </c>
      <c r="E169" s="189"/>
      <c r="F169" s="194">
        <v>163</v>
      </c>
      <c r="G169" s="197" t="s">
        <v>357</v>
      </c>
      <c r="H169" s="194" t="s">
        <v>553</v>
      </c>
      <c r="I169" s="344" t="str">
        <f>IF(Table4[[#This Row],[C]]=G168,B169,"")</f>
        <v/>
      </c>
      <c r="J169" s="46"/>
      <c r="K169" s="224"/>
      <c r="L169" s="236"/>
      <c r="M169" s="232"/>
      <c r="N169" s="189"/>
      <c r="O169" s="189"/>
      <c r="P169" s="189"/>
      <c r="Q169" s="189"/>
      <c r="R169" s="189"/>
      <c r="S169" s="189"/>
      <c r="T169" s="189"/>
      <c r="U169" s="189"/>
      <c r="V169" s="189"/>
      <c r="W169" s="232"/>
      <c r="X169" s="232"/>
      <c r="Y169" s="189"/>
      <c r="Z169" s="71"/>
      <c r="AA169" s="227"/>
      <c r="AB169" s="227"/>
      <c r="AC169" s="195"/>
      <c r="AD169" s="197"/>
      <c r="AE169" s="193"/>
      <c r="AF169" s="46"/>
      <c r="AG169" s="46"/>
      <c r="AH169" s="46"/>
      <c r="AI169" s="46"/>
      <c r="AJ169" s="46"/>
      <c r="AK169" s="46"/>
      <c r="AL169" s="46"/>
      <c r="AM169" s="46"/>
      <c r="AN169" s="46"/>
      <c r="AO169" s="46"/>
      <c r="AP169" s="46"/>
      <c r="AQ169" s="46"/>
      <c r="AR169" s="46"/>
      <c r="AS169" s="46"/>
      <c r="AT169" s="46"/>
      <c r="AU169" s="46"/>
      <c r="AV169" s="46"/>
    </row>
    <row r="170" spans="1:48" ht="12" customHeight="1" x14ac:dyDescent="0.25">
      <c r="A170" s="227"/>
      <c r="B170" s="186">
        <f>____IN_____!B181</f>
        <v>167</v>
      </c>
      <c r="C170" s="187" t="str">
        <f>____IN_____!C181</f>
        <v>nprmas</v>
      </c>
      <c r="D170" s="186" t="str">
        <f>____IN_____!D181</f>
        <v>n8</v>
      </c>
      <c r="E170" s="189"/>
      <c r="F170" s="194">
        <v>29</v>
      </c>
      <c r="G170" s="197" t="s">
        <v>8</v>
      </c>
      <c r="H170" s="194" t="s">
        <v>917</v>
      </c>
      <c r="I170" s="344" t="str">
        <f>IF(Table4[[#This Row],[C]]=G169,B170,"")</f>
        <v/>
      </c>
      <c r="J170" s="46"/>
      <c r="K170" s="224"/>
      <c r="L170" s="236"/>
      <c r="M170" s="232"/>
      <c r="N170" s="189"/>
      <c r="O170" s="189"/>
      <c r="P170" s="189"/>
      <c r="Q170" s="189"/>
      <c r="R170" s="189"/>
      <c r="S170" s="189"/>
      <c r="T170" s="189"/>
      <c r="U170" s="189"/>
      <c r="V170" s="189"/>
      <c r="W170" s="232"/>
      <c r="X170" s="232"/>
      <c r="Y170" s="189"/>
      <c r="Z170" s="71"/>
      <c r="AA170" s="227"/>
      <c r="AB170" s="227"/>
      <c r="AC170" s="195"/>
      <c r="AD170" s="197"/>
      <c r="AE170" s="193"/>
      <c r="AF170" s="46"/>
      <c r="AG170" s="46"/>
      <c r="AH170" s="46"/>
      <c r="AI170" s="46"/>
      <c r="AJ170" s="46"/>
      <c r="AK170" s="46"/>
      <c r="AL170" s="46"/>
      <c r="AM170" s="46"/>
      <c r="AN170" s="46"/>
      <c r="AO170" s="46"/>
      <c r="AP170" s="46"/>
      <c r="AQ170" s="46"/>
      <c r="AR170" s="46"/>
      <c r="AS170" s="46"/>
      <c r="AT170" s="46"/>
      <c r="AU170" s="46"/>
      <c r="AV170" s="46"/>
    </row>
    <row r="171" spans="1:48" ht="12" customHeight="1" x14ac:dyDescent="0.25">
      <c r="A171" s="227"/>
      <c r="B171" s="186">
        <f>____IN_____!B182</f>
        <v>168</v>
      </c>
      <c r="C171" s="187" t="str">
        <f>____IN_____!C182</f>
        <v>ttsmax</v>
      </c>
      <c r="D171" s="186" t="str">
        <f>____IN_____!D182</f>
        <v>n9</v>
      </c>
      <c r="E171" s="189"/>
      <c r="F171" s="194">
        <v>30</v>
      </c>
      <c r="G171" s="197" t="s">
        <v>335</v>
      </c>
      <c r="H171" s="194" t="s">
        <v>917</v>
      </c>
      <c r="I171" s="344" t="str">
        <f>IF(Table4[[#This Row],[C]]=G170,B171,"")</f>
        <v/>
      </c>
      <c r="J171" s="46"/>
      <c r="K171" s="224"/>
      <c r="L171" s="236"/>
      <c r="M171" s="232"/>
      <c r="N171" s="189"/>
      <c r="O171" s="189"/>
      <c r="P171" s="189"/>
      <c r="Q171" s="189"/>
      <c r="R171" s="189"/>
      <c r="S171" s="189"/>
      <c r="T171" s="189"/>
      <c r="U171" s="189"/>
      <c r="V171" s="189"/>
      <c r="W171" s="232"/>
      <c r="X171" s="232"/>
      <c r="Y171" s="189"/>
      <c r="Z171" s="71"/>
      <c r="AA171" s="227"/>
      <c r="AB171" s="227"/>
      <c r="AC171" s="195"/>
      <c r="AD171" s="197"/>
      <c r="AE171" s="193"/>
      <c r="AF171" s="46"/>
      <c r="AG171" s="46"/>
      <c r="AH171" s="46"/>
      <c r="AI171" s="46"/>
      <c r="AJ171" s="46"/>
      <c r="AK171" s="46"/>
      <c r="AL171" s="46"/>
      <c r="AM171" s="46"/>
      <c r="AN171" s="46"/>
      <c r="AO171" s="46"/>
      <c r="AP171" s="46"/>
      <c r="AQ171" s="46"/>
      <c r="AR171" s="46"/>
      <c r="AS171" s="46"/>
      <c r="AT171" s="46"/>
      <c r="AU171" s="46"/>
      <c r="AV171" s="46"/>
    </row>
    <row r="172" spans="1:48" ht="12" customHeight="1" x14ac:dyDescent="0.25">
      <c r="A172" s="227"/>
      <c r="B172" s="186">
        <f>____IN_____!B183</f>
        <v>169</v>
      </c>
      <c r="C172" s="187" t="str">
        <f>____IN_____!C183</f>
        <v>mxpart</v>
      </c>
      <c r="D172" s="186" t="str">
        <f>____IN_____!D183</f>
        <v>n10</v>
      </c>
      <c r="E172" s="189"/>
      <c r="F172" s="194">
        <v>307</v>
      </c>
      <c r="G172" s="197" t="s">
        <v>889</v>
      </c>
      <c r="H172" s="194" t="s">
        <v>893</v>
      </c>
      <c r="I172" s="393" t="str">
        <f>IF(Table4[[#This Row],[C]]=G171,B172,"")</f>
        <v/>
      </c>
      <c r="J172" s="46"/>
      <c r="K172" s="224"/>
      <c r="L172" s="236"/>
      <c r="M172" s="232"/>
      <c r="N172" s="189"/>
      <c r="O172" s="189"/>
      <c r="P172" s="189"/>
      <c r="Q172" s="189"/>
      <c r="R172" s="189"/>
      <c r="S172" s="189"/>
      <c r="T172" s="189"/>
      <c r="U172" s="189"/>
      <c r="V172" s="189"/>
      <c r="W172" s="232"/>
      <c r="X172" s="232"/>
      <c r="Y172" s="189"/>
      <c r="Z172" s="71"/>
      <c r="AA172" s="227"/>
      <c r="AB172" s="227"/>
      <c r="AC172" s="195"/>
      <c r="AD172" s="197"/>
      <c r="AE172" s="193"/>
      <c r="AF172" s="46"/>
      <c r="AG172" s="46"/>
      <c r="AH172" s="46"/>
      <c r="AI172" s="46"/>
      <c r="AJ172" s="46"/>
      <c r="AK172" s="46"/>
      <c r="AL172" s="46"/>
      <c r="AM172" s="46"/>
      <c r="AN172" s="46"/>
      <c r="AO172" s="46"/>
      <c r="AP172" s="46"/>
      <c r="AQ172" s="46"/>
      <c r="AR172" s="46"/>
      <c r="AS172" s="46"/>
      <c r="AT172" s="46"/>
      <c r="AU172" s="46"/>
      <c r="AV172" s="46"/>
    </row>
    <row r="173" spans="1:48" ht="12" customHeight="1" x14ac:dyDescent="0.25">
      <c r="A173" s="227"/>
      <c r="B173" s="186">
        <f>____IN_____!B184</f>
        <v>170</v>
      </c>
      <c r="C173" s="187" t="str">
        <f>____IN_____!C184</f>
        <v>mxiter</v>
      </c>
      <c r="D173" s="186" t="str">
        <f>____IN_____!D184</f>
        <v>n11</v>
      </c>
      <c r="E173" s="189"/>
      <c r="F173" s="194">
        <v>316</v>
      </c>
      <c r="G173" s="197" t="s">
        <v>915</v>
      </c>
      <c r="H173" s="194" t="s">
        <v>893</v>
      </c>
      <c r="I173" s="344" t="str">
        <f>IF(Table4[[#This Row],[C]]=G172,B173,"")</f>
        <v/>
      </c>
      <c r="J173" s="46"/>
      <c r="K173" s="224"/>
      <c r="L173" s="236"/>
      <c r="M173" s="232"/>
      <c r="N173" s="189"/>
      <c r="O173" s="189"/>
      <c r="P173" s="189"/>
      <c r="Q173" s="189"/>
      <c r="R173" s="189"/>
      <c r="S173" s="189"/>
      <c r="T173" s="189"/>
      <c r="U173" s="189"/>
      <c r="V173" s="189"/>
      <c r="W173" s="232"/>
      <c r="X173" s="232"/>
      <c r="Y173" s="189"/>
      <c r="Z173" s="71"/>
      <c r="AA173" s="227"/>
      <c r="AB173" s="227"/>
      <c r="AC173" s="195"/>
      <c r="AD173" s="197"/>
      <c r="AE173" s="193"/>
      <c r="AF173" s="46"/>
      <c r="AG173" s="46"/>
      <c r="AH173" s="46"/>
      <c r="AI173" s="46"/>
      <c r="AJ173" s="46"/>
      <c r="AK173" s="46"/>
      <c r="AL173" s="46"/>
      <c r="AM173" s="46"/>
      <c r="AN173" s="46"/>
      <c r="AO173" s="46"/>
      <c r="AP173" s="46"/>
      <c r="AQ173" s="46"/>
      <c r="AR173" s="46"/>
      <c r="AS173" s="46"/>
      <c r="AT173" s="46"/>
      <c r="AU173" s="46"/>
      <c r="AV173" s="46"/>
    </row>
    <row r="174" spans="1:48" ht="12" customHeight="1" x14ac:dyDescent="0.25">
      <c r="A174" s="227"/>
      <c r="B174" s="186">
        <f>____IN_____!B185</f>
        <v>171</v>
      </c>
      <c r="C174" s="187" t="str">
        <f>____IN_____!C185</f>
        <v>iter1</v>
      </c>
      <c r="D174" s="186" t="str">
        <f>____IN_____!D185</f>
        <v>n12</v>
      </c>
      <c r="E174" s="189"/>
      <c r="F174" s="194">
        <v>319</v>
      </c>
      <c r="G174" s="197" t="s">
        <v>925</v>
      </c>
      <c r="H174" s="194" t="s">
        <v>893</v>
      </c>
      <c r="I174" s="344" t="str">
        <f>IF(Table4[[#This Row],[C]]=G173,B174,"")</f>
        <v/>
      </c>
      <c r="J174" s="46"/>
      <c r="K174" s="224"/>
      <c r="L174" s="236"/>
      <c r="M174" s="232"/>
      <c r="N174" s="189"/>
      <c r="O174" s="189"/>
      <c r="P174" s="189"/>
      <c r="Q174" s="189"/>
      <c r="R174" s="189"/>
      <c r="S174" s="189"/>
      <c r="T174" s="189"/>
      <c r="U174" s="189"/>
      <c r="V174" s="189"/>
      <c r="W174" s="232"/>
      <c r="X174" s="232"/>
      <c r="Y174" s="189"/>
      <c r="Z174" s="71"/>
      <c r="AA174" s="227"/>
      <c r="AB174" s="227"/>
      <c r="AC174" s="195"/>
      <c r="AD174" s="197"/>
      <c r="AE174" s="193"/>
      <c r="AF174" s="46"/>
      <c r="AG174" s="46"/>
      <c r="AH174" s="46"/>
      <c r="AI174" s="46"/>
      <c r="AJ174" s="46"/>
      <c r="AK174" s="46"/>
      <c r="AL174" s="46"/>
      <c r="AM174" s="46"/>
      <c r="AN174" s="46"/>
      <c r="AO174" s="46"/>
      <c r="AP174" s="46"/>
      <c r="AQ174" s="46"/>
      <c r="AR174" s="46"/>
      <c r="AS174" s="46"/>
      <c r="AT174" s="46"/>
      <c r="AU174" s="46"/>
      <c r="AV174" s="46"/>
    </row>
    <row r="175" spans="1:48" ht="12" customHeight="1" x14ac:dyDescent="0.25">
      <c r="A175" s="227"/>
      <c r="B175" s="186">
        <f>____IN_____!B186</f>
        <v>172</v>
      </c>
      <c r="C175" s="187" t="str">
        <f>____IN_____!C186</f>
        <v>isolve</v>
      </c>
      <c r="D175" s="186" t="str">
        <f>____IN_____!D186</f>
        <v>n13</v>
      </c>
      <c r="E175" s="189"/>
      <c r="F175" s="194">
        <v>313</v>
      </c>
      <c r="G175" s="197" t="s">
        <v>903</v>
      </c>
      <c r="H175" s="194" t="s">
        <v>893</v>
      </c>
      <c r="I175" s="344" t="str">
        <f>IF(Table4[[#This Row],[C]]=G174,B175,"")</f>
        <v/>
      </c>
      <c r="J175" s="46"/>
      <c r="K175" s="224"/>
      <c r="L175" s="236"/>
      <c r="M175" s="232"/>
      <c r="N175" s="189"/>
      <c r="O175" s="189"/>
      <c r="P175" s="189"/>
      <c r="Q175" s="189"/>
      <c r="R175" s="189"/>
      <c r="S175" s="189"/>
      <c r="T175" s="189"/>
      <c r="U175" s="189"/>
      <c r="V175" s="189"/>
      <c r="W175" s="232"/>
      <c r="X175" s="232"/>
      <c r="Y175" s="189"/>
      <c r="Z175" s="71"/>
      <c r="AA175" s="227"/>
      <c r="AB175" s="227"/>
      <c r="AC175" s="195"/>
      <c r="AD175" s="197"/>
      <c r="AE175" s="193"/>
      <c r="AF175" s="46"/>
      <c r="AG175" s="46"/>
      <c r="AH175" s="46"/>
      <c r="AI175" s="46"/>
      <c r="AJ175" s="46"/>
      <c r="AK175" s="46"/>
      <c r="AL175" s="46"/>
      <c r="AM175" s="46"/>
      <c r="AN175" s="46"/>
      <c r="AO175" s="46"/>
      <c r="AP175" s="46"/>
      <c r="AQ175" s="46"/>
      <c r="AR175" s="46"/>
      <c r="AS175" s="46"/>
      <c r="AT175" s="46"/>
      <c r="AU175" s="46"/>
      <c r="AV175" s="46"/>
    </row>
    <row r="176" spans="1:48" ht="12" customHeight="1" x14ac:dyDescent="0.25">
      <c r="A176" s="227"/>
      <c r="B176" s="186">
        <f>____IN_____!B187</f>
        <v>173</v>
      </c>
      <c r="C176" s="187" t="str">
        <f>____IN_____!C187</f>
        <v>ncrs</v>
      </c>
      <c r="D176" s="186" t="str">
        <f>____IN_____!D187</f>
        <v>n14</v>
      </c>
      <c r="E176" s="189"/>
      <c r="F176" s="194">
        <v>317</v>
      </c>
      <c r="G176" s="197" t="s">
        <v>916</v>
      </c>
      <c r="H176" s="194" t="s">
        <v>893</v>
      </c>
      <c r="I176" s="344" t="str">
        <f>IF(Table4[[#This Row],[C]]=G175,B176,"")</f>
        <v/>
      </c>
      <c r="J176" s="46"/>
      <c r="K176" s="224"/>
      <c r="L176" s="236"/>
      <c r="M176" s="232"/>
      <c r="N176" s="189"/>
      <c r="O176" s="189"/>
      <c r="P176" s="189"/>
      <c r="Q176" s="189"/>
      <c r="R176" s="189"/>
      <c r="S176" s="189"/>
      <c r="T176" s="189"/>
      <c r="U176" s="189"/>
      <c r="V176" s="189"/>
      <c r="W176" s="232"/>
      <c r="X176" s="232"/>
      <c r="Y176" s="189"/>
      <c r="Z176" s="71"/>
      <c r="AA176" s="227"/>
      <c r="AB176" s="227"/>
      <c r="AC176" s="195"/>
      <c r="AD176" s="197"/>
      <c r="AE176" s="193"/>
      <c r="AF176" s="46"/>
      <c r="AG176" s="46"/>
      <c r="AH176" s="46"/>
      <c r="AI176" s="46"/>
      <c r="AJ176" s="46"/>
      <c r="AK176" s="46"/>
      <c r="AL176" s="46"/>
      <c r="AM176" s="46"/>
      <c r="AN176" s="46"/>
      <c r="AO176" s="46"/>
      <c r="AP176" s="46"/>
      <c r="AQ176" s="46"/>
      <c r="AR176" s="46"/>
      <c r="AS176" s="46"/>
      <c r="AT176" s="46"/>
      <c r="AU176" s="46"/>
      <c r="AV176" s="46"/>
    </row>
    <row r="177" spans="1:48" ht="12" customHeight="1" x14ac:dyDescent="0.25">
      <c r="A177" s="227"/>
      <c r="B177" s="186">
        <f>____IN_____!B188</f>
        <v>174</v>
      </c>
      <c r="C177" s="187" t="str">
        <f>____IN_____!C188</f>
        <v>accl</v>
      </c>
      <c r="D177" s="186" t="str">
        <f>____IN_____!D188</f>
        <v>n15</v>
      </c>
      <c r="E177" s="189"/>
      <c r="F177" s="194">
        <v>315</v>
      </c>
      <c r="G177" s="197" t="s">
        <v>913</v>
      </c>
      <c r="H177" s="194" t="s">
        <v>893</v>
      </c>
      <c r="I177" s="344" t="str">
        <f>IF(Table4[[#This Row],[C]]=G176,B177,"")</f>
        <v/>
      </c>
      <c r="J177" s="46"/>
      <c r="K177" s="224"/>
      <c r="L177" s="236"/>
      <c r="M177" s="232"/>
      <c r="N177" s="189"/>
      <c r="O177" s="189"/>
      <c r="P177" s="189"/>
      <c r="Q177" s="189"/>
      <c r="R177" s="189"/>
      <c r="S177" s="189"/>
      <c r="T177" s="189"/>
      <c r="U177" s="189"/>
      <c r="V177" s="189"/>
      <c r="W177" s="232"/>
      <c r="X177" s="232"/>
      <c r="Y177" s="189"/>
      <c r="Z177" s="71"/>
      <c r="AA177" s="227"/>
      <c r="AB177" s="227"/>
      <c r="AC177" s="195"/>
      <c r="AD177" s="197"/>
      <c r="AE177" s="193"/>
      <c r="AF177" s="46"/>
      <c r="AG177" s="46"/>
      <c r="AH177" s="46"/>
      <c r="AI177" s="46"/>
      <c r="AJ177" s="46"/>
      <c r="AK177" s="46"/>
      <c r="AL177" s="46"/>
      <c r="AM177" s="46"/>
      <c r="AN177" s="46"/>
      <c r="AO177" s="46"/>
      <c r="AP177" s="46"/>
      <c r="AQ177" s="46"/>
      <c r="AR177" s="46"/>
      <c r="AS177" s="46"/>
      <c r="AT177" s="46"/>
      <c r="AU177" s="46"/>
      <c r="AV177" s="46"/>
    </row>
    <row r="178" spans="1:48" ht="12" customHeight="1" x14ac:dyDescent="0.25">
      <c r="A178" s="227"/>
      <c r="B178" s="186">
        <f>____IN_____!B189</f>
        <v>175</v>
      </c>
      <c r="C178" s="187" t="str">
        <f>____IN_____!C189</f>
        <v>cclose</v>
      </c>
      <c r="D178" s="186" t="str">
        <f>____IN_____!D189</f>
        <v>n16</v>
      </c>
      <c r="E178" s="189"/>
      <c r="F178" s="194">
        <v>314</v>
      </c>
      <c r="G178" s="197" t="s">
        <v>911</v>
      </c>
      <c r="H178" s="194" t="s">
        <v>893</v>
      </c>
      <c r="I178" s="344" t="str">
        <f>IF(Table4[[#This Row],[C]]=G177,B178,"")</f>
        <v/>
      </c>
      <c r="J178" s="46"/>
      <c r="K178" s="224"/>
      <c r="L178" s="236"/>
      <c r="M178" s="232"/>
      <c r="N178" s="189"/>
      <c r="O178" s="189"/>
      <c r="P178" s="189"/>
      <c r="Q178" s="189"/>
      <c r="R178" s="189"/>
      <c r="S178" s="189"/>
      <c r="T178" s="189"/>
      <c r="U178" s="189"/>
      <c r="V178" s="189"/>
      <c r="W178" s="232"/>
      <c r="X178" s="232"/>
      <c r="Y178" s="189"/>
      <c r="Z178" s="71"/>
      <c r="AA178" s="227"/>
      <c r="AB178" s="227"/>
      <c r="AC178" s="195"/>
      <c r="AD178" s="197"/>
      <c r="AE178" s="193"/>
      <c r="AF178" s="46"/>
      <c r="AG178" s="46"/>
      <c r="AH178" s="46"/>
      <c r="AI178" s="46"/>
      <c r="AJ178" s="46"/>
      <c r="AK178" s="46"/>
      <c r="AL178" s="46"/>
      <c r="AM178" s="46"/>
      <c r="AN178" s="46"/>
      <c r="AO178" s="46"/>
      <c r="AP178" s="46"/>
      <c r="AQ178" s="46"/>
      <c r="AR178" s="46"/>
      <c r="AS178" s="46"/>
      <c r="AT178" s="46"/>
      <c r="AU178" s="46"/>
      <c r="AV178" s="46"/>
    </row>
    <row r="179" spans="1:48" ht="12" customHeight="1" x14ac:dyDescent="0.25">
      <c r="A179" s="227"/>
      <c r="B179" s="186">
        <f>____IN_____!B190</f>
        <v>176</v>
      </c>
      <c r="C179" s="187" t="str">
        <f>____IN_____!C190</f>
        <v>iprgcg</v>
      </c>
      <c r="D179" s="186" t="str">
        <f>____IN_____!D190</f>
        <v>n17</v>
      </c>
      <c r="E179" s="189"/>
      <c r="F179" s="194">
        <v>312</v>
      </c>
      <c r="G179" s="197" t="s">
        <v>902</v>
      </c>
      <c r="H179" s="194" t="s">
        <v>893</v>
      </c>
      <c r="I179" s="393" t="str">
        <f>IF(Table4[[#This Row],[C]]=G178,B179,"")</f>
        <v/>
      </c>
      <c r="J179" s="46"/>
      <c r="K179" s="224"/>
      <c r="L179" s="236"/>
      <c r="M179" s="232"/>
      <c r="N179" s="189"/>
      <c r="O179" s="189"/>
      <c r="P179" s="189"/>
      <c r="Q179" s="189"/>
      <c r="R179" s="189"/>
      <c r="S179" s="189"/>
      <c r="T179" s="189"/>
      <c r="U179" s="189"/>
      <c r="V179" s="189"/>
      <c r="W179" s="232"/>
      <c r="X179" s="232"/>
      <c r="Y179" s="189"/>
      <c r="Z179" s="71"/>
      <c r="AA179" s="227"/>
      <c r="AB179" s="227"/>
      <c r="AC179" s="195"/>
      <c r="AD179" s="197"/>
      <c r="AE179" s="193"/>
      <c r="AF179" s="46"/>
      <c r="AG179" s="46"/>
      <c r="AH179" s="46"/>
      <c r="AI179" s="46"/>
      <c r="AJ179" s="46"/>
      <c r="AK179" s="46"/>
      <c r="AL179" s="46"/>
      <c r="AM179" s="46"/>
      <c r="AN179" s="46"/>
      <c r="AO179" s="46"/>
      <c r="AP179" s="46"/>
      <c r="AQ179" s="46"/>
      <c r="AR179" s="46"/>
      <c r="AS179" s="46"/>
      <c r="AT179" s="46"/>
      <c r="AU179" s="46"/>
      <c r="AV179" s="46"/>
    </row>
    <row r="180" spans="1:48" ht="12" customHeight="1" x14ac:dyDescent="0.25">
      <c r="A180" s="227"/>
      <c r="B180" s="186">
        <f>____IN_____!B191</f>
        <v>177</v>
      </c>
      <c r="C180" s="187" t="str">
        <f>____IN_____!C191</f>
        <v>icelltype_str</v>
      </c>
      <c r="D180" s="186" t="str">
        <f>____IN_____!D191</f>
        <v>T_2n</v>
      </c>
      <c r="E180" s="189"/>
      <c r="F180" s="194">
        <v>308</v>
      </c>
      <c r="G180" s="197" t="s">
        <v>892</v>
      </c>
      <c r="H180" s="194" t="s">
        <v>893</v>
      </c>
      <c r="I180" s="344" t="str">
        <f>IF(Table4[[#This Row],[C]]=G179,B180,"")</f>
        <v/>
      </c>
      <c r="J180" s="46"/>
      <c r="K180" s="224"/>
      <c r="L180" s="236"/>
      <c r="M180" s="232"/>
      <c r="N180" s="189"/>
      <c r="O180" s="189"/>
      <c r="P180" s="189"/>
      <c r="Q180" s="189"/>
      <c r="R180" s="189"/>
      <c r="S180" s="189"/>
      <c r="T180" s="189"/>
      <c r="U180" s="189"/>
      <c r="V180" s="189"/>
      <c r="W180" s="232"/>
      <c r="X180" s="232"/>
      <c r="Y180" s="189"/>
      <c r="Z180" s="71"/>
      <c r="AA180" s="227"/>
      <c r="AB180" s="227"/>
      <c r="AC180" s="195"/>
      <c r="AD180" s="197"/>
      <c r="AE180" s="193"/>
      <c r="AF180" s="46"/>
      <c r="AG180" s="46"/>
      <c r="AH180" s="46"/>
      <c r="AI180" s="46"/>
      <c r="AJ180" s="46"/>
      <c r="AK180" s="46"/>
      <c r="AL180" s="46"/>
      <c r="AM180" s="46"/>
      <c r="AN180" s="46"/>
      <c r="AO180" s="46"/>
      <c r="AP180" s="46"/>
      <c r="AQ180" s="46"/>
      <c r="AR180" s="46"/>
      <c r="AS180" s="46"/>
      <c r="AT180" s="46"/>
      <c r="AU180" s="46"/>
      <c r="AV180" s="46"/>
    </row>
    <row r="181" spans="1:48" ht="12" customHeight="1" x14ac:dyDescent="0.25">
      <c r="A181" s="227"/>
      <c r="B181" s="186">
        <f>____IN_____!B192</f>
        <v>178</v>
      </c>
      <c r="C181" s="187" t="str">
        <f>____IN_____!C192</f>
        <v>tp</v>
      </c>
      <c r="D181" s="186" t="str">
        <f>____IN_____!D192</f>
        <v>B_2n</v>
      </c>
      <c r="E181" s="189"/>
      <c r="F181" s="194">
        <v>310</v>
      </c>
      <c r="G181" s="197" t="s">
        <v>895</v>
      </c>
      <c r="H181" s="194" t="s">
        <v>893</v>
      </c>
      <c r="I181" s="344" t="str">
        <f>IF(Table4[[#This Row],[C]]=G180,B181,"")</f>
        <v/>
      </c>
      <c r="J181" s="46"/>
      <c r="K181" s="224"/>
      <c r="L181" s="236"/>
      <c r="M181" s="232"/>
      <c r="N181" s="189"/>
      <c r="O181" s="189"/>
      <c r="P181" s="189"/>
      <c r="Q181" s="189"/>
      <c r="R181" s="189"/>
      <c r="S181" s="189"/>
      <c r="T181" s="189"/>
      <c r="U181" s="189"/>
      <c r="V181" s="189"/>
      <c r="W181" s="232"/>
      <c r="X181" s="232"/>
      <c r="Y181" s="189"/>
      <c r="Z181" s="71"/>
      <c r="AA181" s="227"/>
      <c r="AB181" s="227"/>
      <c r="AC181" s="195"/>
      <c r="AD181" s="197"/>
      <c r="AE181" s="193"/>
      <c r="AF181" s="46"/>
      <c r="AG181" s="46"/>
      <c r="AH181" s="46"/>
      <c r="AI181" s="46"/>
      <c r="AJ181" s="46"/>
      <c r="AK181" s="46"/>
      <c r="AL181" s="46"/>
      <c r="AM181" s="46"/>
      <c r="AN181" s="46"/>
      <c r="AO181" s="46"/>
      <c r="AP181" s="46"/>
      <c r="AQ181" s="46"/>
      <c r="AR181" s="46"/>
      <c r="AS181" s="46"/>
      <c r="AT181" s="46"/>
      <c r="AU181" s="46"/>
      <c r="AV181" s="46"/>
    </row>
    <row r="182" spans="1:48" ht="12" customHeight="1" x14ac:dyDescent="0.25">
      <c r="A182" s="227"/>
      <c r="B182" s="186">
        <f>____IN_____!B193</f>
        <v>179</v>
      </c>
      <c r="C182" s="187" t="str">
        <f>____IN_____!C193</f>
        <v>bt</v>
      </c>
      <c r="D182" s="186" t="str">
        <f>____IN_____!D193</f>
        <v>i_D</v>
      </c>
      <c r="E182" s="189"/>
      <c r="F182" s="194">
        <v>318</v>
      </c>
      <c r="G182" s="197" t="s">
        <v>929</v>
      </c>
      <c r="H182" s="194" t="s">
        <v>893</v>
      </c>
      <c r="I182" s="344" t="str">
        <f>IF(Table4[[#This Row],[C]]=G181,B182,"")</f>
        <v/>
      </c>
      <c r="J182" s="46"/>
      <c r="K182" s="224"/>
      <c r="L182" s="236"/>
      <c r="M182" s="232"/>
      <c r="N182" s="189"/>
      <c r="O182" s="189"/>
      <c r="P182" s="189"/>
      <c r="Q182" s="189"/>
      <c r="R182" s="189"/>
      <c r="S182" s="189"/>
      <c r="T182" s="189"/>
      <c r="U182" s="189"/>
      <c r="V182" s="189"/>
      <c r="W182" s="232"/>
      <c r="X182" s="232"/>
      <c r="Y182" s="189"/>
      <c r="Z182" s="71"/>
      <c r="AA182" s="227"/>
      <c r="AB182" s="227"/>
      <c r="AC182" s="195"/>
      <c r="AD182" s="197"/>
      <c r="AE182" s="193"/>
      <c r="AF182" s="46"/>
      <c r="AG182" s="46"/>
      <c r="AH182" s="46"/>
      <c r="AI182" s="46"/>
      <c r="AJ182" s="46"/>
      <c r="AK182" s="46"/>
      <c r="AL182" s="46"/>
      <c r="AM182" s="46"/>
      <c r="AN182" s="46"/>
      <c r="AO182" s="46"/>
      <c r="AP182" s="46"/>
      <c r="AQ182" s="46"/>
      <c r="AR182" s="46"/>
      <c r="AS182" s="46"/>
      <c r="AT182" s="46"/>
      <c r="AU182" s="46"/>
      <c r="AV182" s="46"/>
    </row>
    <row r="183" spans="1:48" ht="12" customHeight="1" x14ac:dyDescent="0.25">
      <c r="A183" s="227"/>
      <c r="B183" s="186">
        <f>____IN_____!B194</f>
        <v>180</v>
      </c>
      <c r="C183" s="187" t="str">
        <f>____IN_____!C194</f>
        <v>idomain</v>
      </c>
      <c r="D183" s="186" t="str">
        <f>____IN_____!D194</f>
        <v>g1</v>
      </c>
      <c r="E183" s="189"/>
      <c r="F183" s="194">
        <v>309</v>
      </c>
      <c r="G183" s="197" t="s">
        <v>894</v>
      </c>
      <c r="H183" s="194" t="s">
        <v>893</v>
      </c>
      <c r="I183" s="344" t="str">
        <f>IF(Table4[[#This Row],[C]]=G182,B183,"")</f>
        <v/>
      </c>
      <c r="J183" s="46"/>
      <c r="K183" s="224"/>
      <c r="L183" s="236"/>
      <c r="M183" s="232"/>
      <c r="N183" s="189"/>
      <c r="O183" s="189"/>
      <c r="P183" s="189"/>
      <c r="Q183" s="189"/>
      <c r="R183" s="189"/>
      <c r="S183" s="189"/>
      <c r="T183" s="189"/>
      <c r="U183" s="189"/>
      <c r="V183" s="189"/>
      <c r="W183" s="232"/>
      <c r="X183" s="232"/>
      <c r="Y183" s="189"/>
      <c r="Z183" s="71"/>
      <c r="AA183" s="227"/>
      <c r="AB183" s="227"/>
      <c r="AC183" s="195"/>
      <c r="AD183" s="197"/>
      <c r="AE183" s="193"/>
      <c r="AF183" s="46"/>
      <c r="AG183" s="46"/>
      <c r="AH183" s="46"/>
      <c r="AI183" s="46"/>
      <c r="AJ183" s="46"/>
      <c r="AK183" s="46"/>
      <c r="AL183" s="46"/>
      <c r="AM183" s="46"/>
      <c r="AN183" s="46"/>
      <c r="AO183" s="46"/>
      <c r="AP183" s="46"/>
      <c r="AQ183" s="46"/>
      <c r="AR183" s="46"/>
      <c r="AS183" s="46"/>
      <c r="AT183" s="46"/>
      <c r="AU183" s="46"/>
      <c r="AV183" s="46"/>
    </row>
    <row r="184" spans="1:48" ht="12" customHeight="1" x14ac:dyDescent="0.25">
      <c r="A184" s="227"/>
      <c r="B184" s="186">
        <f>____IN_____!B195</f>
        <v>181</v>
      </c>
      <c r="C184" s="187" t="str">
        <f>____IN_____!C195</f>
        <v>ext_depth</v>
      </c>
      <c r="D184" s="186" t="str">
        <f>____IN_____!D195</f>
        <v>sfr_01</v>
      </c>
      <c r="E184" s="189"/>
      <c r="F184" s="194">
        <v>320</v>
      </c>
      <c r="G184" s="197" t="s">
        <v>926</v>
      </c>
      <c r="H184" s="194" t="s">
        <v>893</v>
      </c>
      <c r="I184" s="344" t="str">
        <f>IF(Table4[[#This Row],[C]]=G183,B184,"")</f>
        <v/>
      </c>
      <c r="J184" s="46"/>
      <c r="K184" s="224"/>
      <c r="L184" s="236"/>
      <c r="M184" s="232"/>
      <c r="N184" s="189"/>
      <c r="O184" s="189"/>
      <c r="P184" s="189"/>
      <c r="Q184" s="189"/>
      <c r="R184" s="189"/>
      <c r="S184" s="189"/>
      <c r="T184" s="189"/>
      <c r="U184" s="189"/>
      <c r="V184" s="189"/>
      <c r="W184" s="232"/>
      <c r="X184" s="232"/>
      <c r="Y184" s="189"/>
      <c r="Z184" s="71"/>
      <c r="AA184" s="227"/>
      <c r="AB184" s="227"/>
      <c r="AC184" s="195"/>
      <c r="AD184" s="197"/>
      <c r="AE184" s="193"/>
      <c r="AF184" s="46"/>
      <c r="AG184" s="46"/>
      <c r="AH184" s="46"/>
      <c r="AI184" s="46"/>
      <c r="AJ184" s="46"/>
      <c r="AK184" s="46"/>
      <c r="AL184" s="46"/>
      <c r="AM184" s="46"/>
      <c r="AN184" s="46"/>
      <c r="AO184" s="46"/>
      <c r="AP184" s="46"/>
      <c r="AQ184" s="46"/>
      <c r="AR184" s="46"/>
      <c r="AS184" s="46"/>
      <c r="AT184" s="46"/>
      <c r="AU184" s="46"/>
      <c r="AV184" s="46"/>
    </row>
    <row r="185" spans="1:48" ht="12" customHeight="1" x14ac:dyDescent="0.25">
      <c r="A185" s="227"/>
      <c r="B185" s="186">
        <f>____IN_____!B196</f>
        <v>182</v>
      </c>
      <c r="C185" s="187" t="str">
        <f>____IN_____!C196</f>
        <v>nreaches</v>
      </c>
      <c r="D185" s="186" t="str">
        <f>____IN_____!D196</f>
        <v>sfr_02</v>
      </c>
      <c r="E185" s="189"/>
      <c r="F185" s="194">
        <v>333</v>
      </c>
      <c r="G185" s="197" t="s">
        <v>1224</v>
      </c>
      <c r="H185" s="194" t="s">
        <v>848</v>
      </c>
      <c r="I185" s="344" t="str">
        <f>IF(Table4[[#This Row],[C]]=G184,B185,"")</f>
        <v/>
      </c>
      <c r="J185" s="46"/>
      <c r="K185" s="224"/>
      <c r="L185" s="236"/>
      <c r="M185" s="232"/>
      <c r="N185" s="189"/>
      <c r="O185" s="189"/>
      <c r="P185" s="189"/>
      <c r="Q185" s="189"/>
      <c r="R185" s="189"/>
      <c r="S185" s="189"/>
      <c r="T185" s="189"/>
      <c r="U185" s="189"/>
      <c r="V185" s="189"/>
      <c r="W185" s="232"/>
      <c r="X185" s="232"/>
      <c r="Y185" s="189"/>
      <c r="Z185" s="71"/>
      <c r="AA185" s="227"/>
      <c r="AB185" s="227"/>
      <c r="AC185" s="195"/>
      <c r="AD185" s="197"/>
      <c r="AE185" s="193"/>
      <c r="AF185" s="46"/>
      <c r="AG185" s="46"/>
      <c r="AH185" s="46"/>
      <c r="AI185" s="46"/>
      <c r="AJ185" s="46"/>
      <c r="AK185" s="46"/>
      <c r="AL185" s="46"/>
      <c r="AM185" s="46"/>
      <c r="AN185" s="46"/>
      <c r="AO185" s="46"/>
      <c r="AP185" s="46"/>
      <c r="AQ185" s="46"/>
      <c r="AR185" s="46"/>
      <c r="AS185" s="46"/>
      <c r="AT185" s="46"/>
      <c r="AU185" s="46"/>
      <c r="AV185" s="46"/>
    </row>
    <row r="186" spans="1:48" ht="12" customHeight="1" x14ac:dyDescent="0.25">
      <c r="A186" s="227"/>
      <c r="B186" s="186">
        <f>____IN_____!B197</f>
        <v>183</v>
      </c>
      <c r="C186" s="187" t="str">
        <f>____IN_____!C197</f>
        <v>slope</v>
      </c>
      <c r="D186" s="186" t="str">
        <f>____IN_____!D197</f>
        <v>sfr_03</v>
      </c>
      <c r="E186" s="189"/>
      <c r="F186" s="194">
        <v>148</v>
      </c>
      <c r="G186" s="197" t="s">
        <v>334</v>
      </c>
      <c r="H186" s="194" t="s">
        <v>572</v>
      </c>
      <c r="I186" s="344" t="str">
        <f>IF(Table4[[#This Row],[C]]=G185,B186,"")</f>
        <v/>
      </c>
      <c r="J186" s="46"/>
      <c r="K186" s="224"/>
      <c r="L186" s="236"/>
      <c r="M186" s="232"/>
      <c r="N186" s="189"/>
      <c r="O186" s="189"/>
      <c r="P186" s="189"/>
      <c r="Q186" s="189"/>
      <c r="R186" s="189"/>
      <c r="S186" s="189"/>
      <c r="T186" s="189"/>
      <c r="U186" s="189"/>
      <c r="V186" s="189"/>
      <c r="W186" s="232"/>
      <c r="X186" s="232"/>
      <c r="Y186" s="189"/>
      <c r="Z186" s="71"/>
      <c r="AA186" s="227"/>
      <c r="AB186" s="227"/>
      <c r="AC186" s="195"/>
      <c r="AD186" s="197"/>
      <c r="AE186" s="193"/>
      <c r="AF186" s="46"/>
      <c r="AG186" s="46"/>
      <c r="AH186" s="46"/>
      <c r="AI186" s="46"/>
      <c r="AJ186" s="46"/>
      <c r="AK186" s="46"/>
      <c r="AL186" s="46"/>
      <c r="AM186" s="46"/>
      <c r="AN186" s="46"/>
      <c r="AO186" s="46"/>
      <c r="AP186" s="46"/>
      <c r="AQ186" s="46"/>
      <c r="AR186" s="46"/>
      <c r="AS186" s="46"/>
      <c r="AT186" s="46"/>
      <c r="AU186" s="46"/>
      <c r="AV186" s="46"/>
    </row>
    <row r="187" spans="1:48" ht="12" customHeight="1" x14ac:dyDescent="0.25">
      <c r="A187" s="227"/>
      <c r="B187" s="186">
        <f>____IN_____!B198</f>
        <v>184</v>
      </c>
      <c r="C187" s="187" t="str">
        <f>____IN_____!C198</f>
        <v>roughness</v>
      </c>
      <c r="D187" s="186" t="str">
        <f>____IN_____!D198</f>
        <v>sfr_04</v>
      </c>
      <c r="E187" s="189"/>
      <c r="F187" s="194">
        <v>222</v>
      </c>
      <c r="G187" s="197" t="s">
        <v>508</v>
      </c>
      <c r="H187" s="194" t="s">
        <v>530</v>
      </c>
      <c r="I187" s="344" t="str">
        <f>IF(Table4[[#This Row],[C]]=G186,B187,"")</f>
        <v/>
      </c>
      <c r="J187" s="46"/>
      <c r="K187" s="224"/>
      <c r="L187" s="236"/>
      <c r="M187" s="232"/>
      <c r="N187" s="189"/>
      <c r="O187" s="189"/>
      <c r="P187" s="189"/>
      <c r="Q187" s="189"/>
      <c r="R187" s="189"/>
      <c r="S187" s="189"/>
      <c r="T187" s="189"/>
      <c r="U187" s="189"/>
      <c r="V187" s="189"/>
      <c r="W187" s="232"/>
      <c r="X187" s="232"/>
      <c r="Y187" s="189"/>
      <c r="Z187" s="71"/>
      <c r="AA187" s="227"/>
      <c r="AB187" s="227"/>
      <c r="AC187" s="195"/>
      <c r="AD187" s="197"/>
      <c r="AE187" s="193"/>
      <c r="AF187" s="46"/>
      <c r="AG187" s="46"/>
      <c r="AH187" s="46"/>
      <c r="AI187" s="46"/>
      <c r="AJ187" s="46"/>
      <c r="AK187" s="46"/>
      <c r="AL187" s="46"/>
      <c r="AM187" s="46"/>
      <c r="AN187" s="46"/>
      <c r="AO187" s="46"/>
      <c r="AP187" s="46"/>
      <c r="AQ187" s="46"/>
      <c r="AR187" s="46"/>
      <c r="AS187" s="46"/>
      <c r="AT187" s="46"/>
      <c r="AU187" s="46"/>
      <c r="AV187" s="46"/>
    </row>
    <row r="188" spans="1:48" ht="12" customHeight="1" x14ac:dyDescent="0.25">
      <c r="A188" s="227"/>
      <c r="B188" s="186">
        <f>____IN_____!B199</f>
        <v>185</v>
      </c>
      <c r="C188" s="187" t="str">
        <f>____IN_____!C199</f>
        <v>q_base</v>
      </c>
      <c r="D188" s="186" t="str">
        <f>____IN_____!D199</f>
        <v>sfr_05</v>
      </c>
      <c r="E188" s="189"/>
      <c r="F188" s="194">
        <v>106</v>
      </c>
      <c r="G188" s="197" t="s">
        <v>137</v>
      </c>
      <c r="H188" s="194" t="s">
        <v>292</v>
      </c>
      <c r="I188" s="344" t="str">
        <f>IF(Table4[[#This Row],[C]]=G187,B188,"")</f>
        <v/>
      </c>
      <c r="J188" s="46"/>
      <c r="K188" s="224"/>
      <c r="L188" s="236"/>
      <c r="M188" s="232"/>
      <c r="N188" s="189"/>
      <c r="O188" s="189"/>
      <c r="P188" s="189"/>
      <c r="Q188" s="189"/>
      <c r="R188" s="189"/>
      <c r="S188" s="189"/>
      <c r="T188" s="189"/>
      <c r="U188" s="189"/>
      <c r="V188" s="189"/>
      <c r="W188" s="232"/>
      <c r="X188" s="232"/>
      <c r="Y188" s="189"/>
      <c r="Z188" s="71"/>
      <c r="AA188" s="227"/>
      <c r="AB188" s="227"/>
      <c r="AC188" s="195"/>
      <c r="AD188" s="197"/>
      <c r="AE188" s="193"/>
      <c r="AF188" s="46"/>
      <c r="AG188" s="46"/>
      <c r="AH188" s="46"/>
      <c r="AI188" s="46"/>
      <c r="AJ188" s="46"/>
      <c r="AK188" s="46"/>
      <c r="AL188" s="46"/>
      <c r="AM188" s="46"/>
      <c r="AN188" s="46"/>
      <c r="AO188" s="46"/>
      <c r="AP188" s="46"/>
      <c r="AQ188" s="46"/>
      <c r="AR188" s="46"/>
      <c r="AS188" s="46"/>
      <c r="AT188" s="46"/>
      <c r="AU188" s="46"/>
      <c r="AV188" s="46"/>
    </row>
    <row r="189" spans="1:48" ht="12" customHeight="1" x14ac:dyDescent="0.25">
      <c r="A189" s="227"/>
      <c r="B189" s="186">
        <f>____IN_____!B200</f>
        <v>186</v>
      </c>
      <c r="C189" s="187" t="str">
        <f>____IN_____!C200</f>
        <v>q_amplitude</v>
      </c>
      <c r="D189" s="186" t="str">
        <f>____IN_____!D200</f>
        <v>sfr_06</v>
      </c>
      <c r="E189" s="189"/>
      <c r="F189" s="194">
        <v>1</v>
      </c>
      <c r="G189" s="197" t="s">
        <v>843</v>
      </c>
      <c r="H189" s="194" t="s">
        <v>888</v>
      </c>
      <c r="I189" s="344" t="str">
        <f>IF(Table4[[#This Row],[C]]=G188,B189,"")</f>
        <v/>
      </c>
      <c r="J189" s="46"/>
      <c r="K189" s="224"/>
      <c r="L189" s="236"/>
      <c r="M189" s="232"/>
      <c r="N189" s="189"/>
      <c r="O189" s="189"/>
      <c r="P189" s="189"/>
      <c r="Q189" s="189"/>
      <c r="R189" s="189"/>
      <c r="S189" s="189"/>
      <c r="T189" s="189"/>
      <c r="U189" s="189"/>
      <c r="V189" s="189"/>
      <c r="W189" s="232"/>
      <c r="X189" s="232"/>
      <c r="Y189" s="189"/>
      <c r="Z189" s="71"/>
      <c r="AA189" s="227"/>
      <c r="AB189" s="227"/>
      <c r="AC189" s="195"/>
      <c r="AD189" s="197"/>
      <c r="AE189" s="193"/>
      <c r="AF189" s="46"/>
      <c r="AG189" s="46"/>
      <c r="AH189" s="46"/>
      <c r="AI189" s="46"/>
      <c r="AJ189" s="46"/>
      <c r="AK189" s="46"/>
      <c r="AL189" s="46"/>
      <c r="AM189" s="46"/>
      <c r="AN189" s="46"/>
      <c r="AO189" s="46"/>
      <c r="AP189" s="46"/>
      <c r="AQ189" s="46"/>
      <c r="AR189" s="46"/>
      <c r="AS189" s="46"/>
      <c r="AT189" s="46"/>
      <c r="AU189" s="46"/>
      <c r="AV189" s="46"/>
    </row>
    <row r="190" spans="1:48" ht="12" customHeight="1" x14ac:dyDescent="0.25">
      <c r="A190" s="227"/>
      <c r="B190" s="186">
        <f>____IN_____!B201</f>
        <v>187</v>
      </c>
      <c r="C190" s="187" t="str">
        <f>____IN_____!C201</f>
        <v>lambda1</v>
      </c>
      <c r="D190" s="186" t="str">
        <f>____IN_____!D201</f>
        <v>sfr_07</v>
      </c>
      <c r="E190" s="189"/>
      <c r="F190" s="194">
        <v>105</v>
      </c>
      <c r="G190" s="197" t="s">
        <v>59</v>
      </c>
      <c r="H190" s="194" t="s">
        <v>144</v>
      </c>
      <c r="I190" s="344" t="str">
        <f>IF(Table4[[#This Row],[C]]=G189,B190,"")</f>
        <v/>
      </c>
      <c r="J190" s="46"/>
      <c r="K190" s="224"/>
      <c r="L190" s="236"/>
      <c r="M190" s="232"/>
      <c r="N190" s="189"/>
      <c r="O190" s="189"/>
      <c r="P190" s="189"/>
      <c r="Q190" s="189"/>
      <c r="R190" s="189"/>
      <c r="S190" s="189"/>
      <c r="T190" s="189"/>
      <c r="U190" s="189"/>
      <c r="V190" s="189"/>
      <c r="W190" s="232"/>
      <c r="X190" s="232"/>
      <c r="Y190" s="189"/>
      <c r="Z190" s="71"/>
      <c r="AA190" s="227"/>
      <c r="AB190" s="227"/>
      <c r="AC190" s="195"/>
      <c r="AD190" s="197"/>
      <c r="AE190" s="193"/>
      <c r="AF190" s="46"/>
      <c r="AG190" s="46"/>
      <c r="AH190" s="46"/>
      <c r="AI190" s="46"/>
      <c r="AJ190" s="46"/>
      <c r="AK190" s="46"/>
      <c r="AL190" s="46"/>
      <c r="AM190" s="46"/>
      <c r="AN190" s="46"/>
      <c r="AO190" s="46"/>
      <c r="AP190" s="46"/>
      <c r="AQ190" s="46"/>
      <c r="AR190" s="46"/>
      <c r="AS190" s="46"/>
      <c r="AT190" s="46"/>
      <c r="AU190" s="46"/>
      <c r="AV190" s="46"/>
    </row>
    <row r="191" spans="1:48" ht="12" customHeight="1" x14ac:dyDescent="0.25">
      <c r="A191" s="227"/>
      <c r="B191" s="186">
        <f>____IN_____!B202</f>
        <v>188</v>
      </c>
      <c r="C191" s="187" t="str">
        <f>____IN_____!C202</f>
        <v>lambda2</v>
      </c>
      <c r="D191" s="186" t="str">
        <f>____IN_____!D202</f>
        <v>sfr_08</v>
      </c>
      <c r="E191" s="189"/>
      <c r="F191" s="194">
        <v>104</v>
      </c>
      <c r="G191" s="197" t="s">
        <v>57</v>
      </c>
      <c r="H191" s="194" t="s">
        <v>609</v>
      </c>
      <c r="I191" s="344" t="str">
        <f>IF(Table4[[#This Row],[C]]=G190,B191,"")</f>
        <v/>
      </c>
      <c r="J191" s="46"/>
      <c r="K191" s="224"/>
      <c r="L191" s="236"/>
      <c r="M191" s="232"/>
      <c r="N191" s="189"/>
      <c r="O191" s="189"/>
      <c r="P191" s="189"/>
      <c r="Q191" s="189"/>
      <c r="R191" s="189"/>
      <c r="S191" s="189"/>
      <c r="T191" s="189"/>
      <c r="U191" s="189"/>
      <c r="V191" s="189"/>
      <c r="W191" s="232"/>
      <c r="X191" s="232"/>
      <c r="Y191" s="189"/>
      <c r="Z191" s="71"/>
      <c r="AA191" s="227"/>
      <c r="AB191" s="227"/>
      <c r="AC191" s="195"/>
      <c r="AD191" s="197"/>
      <c r="AE191" s="193"/>
      <c r="AF191" s="46"/>
      <c r="AG191" s="46"/>
      <c r="AH191" s="46"/>
      <c r="AI191" s="46"/>
      <c r="AJ191" s="46"/>
      <c r="AK191" s="46"/>
      <c r="AL191" s="46"/>
      <c r="AM191" s="46"/>
      <c r="AN191" s="46"/>
      <c r="AO191" s="46"/>
      <c r="AP191" s="46"/>
      <c r="AQ191" s="46"/>
      <c r="AR191" s="46"/>
      <c r="AS191" s="46"/>
      <c r="AT191" s="46"/>
      <c r="AU191" s="46"/>
      <c r="AV191" s="46"/>
    </row>
    <row r="192" spans="1:48" ht="12" customHeight="1" x14ac:dyDescent="0.25">
      <c r="A192" s="227"/>
      <c r="B192" s="186">
        <f>____IN_____!B203</f>
        <v>189</v>
      </c>
      <c r="C192" s="187" t="str">
        <f>____IN_____!C203</f>
        <v>Gamma</v>
      </c>
      <c r="D192" s="186" t="str">
        <f>____IN_____!D203</f>
        <v>sfr_09</v>
      </c>
      <c r="E192" s="189"/>
      <c r="F192" s="194">
        <v>54</v>
      </c>
      <c r="G192" s="197" t="s">
        <v>517</v>
      </c>
      <c r="H192" s="194" t="s">
        <v>883</v>
      </c>
      <c r="I192" s="344" t="str">
        <f>IF(Table4[[#This Row],[C]]=G191,B192,"")</f>
        <v/>
      </c>
      <c r="J192" s="46"/>
      <c r="K192" s="224"/>
      <c r="L192" s="236"/>
      <c r="M192" s="232"/>
      <c r="N192" s="189"/>
      <c r="O192" s="189"/>
      <c r="P192" s="189"/>
      <c r="Q192" s="189"/>
      <c r="R192" s="189"/>
      <c r="S192" s="189"/>
      <c r="T192" s="189"/>
      <c r="U192" s="189"/>
      <c r="V192" s="189"/>
      <c r="W192" s="232"/>
      <c r="X192" s="232"/>
      <c r="Y192" s="189"/>
      <c r="Z192" s="71"/>
      <c r="AA192" s="227"/>
      <c r="AB192" s="227"/>
      <c r="AC192" s="195"/>
      <c r="AD192" s="197"/>
      <c r="AE192" s="193"/>
      <c r="AF192" s="46"/>
      <c r="AG192" s="46"/>
      <c r="AH192" s="46"/>
      <c r="AI192" s="46"/>
      <c r="AJ192" s="46"/>
      <c r="AK192" s="46"/>
      <c r="AL192" s="46"/>
      <c r="AM192" s="46"/>
      <c r="AN192" s="46"/>
      <c r="AO192" s="46"/>
      <c r="AP192" s="46"/>
      <c r="AQ192" s="46"/>
      <c r="AR192" s="46"/>
      <c r="AS192" s="46"/>
      <c r="AT192" s="46"/>
      <c r="AU192" s="46"/>
      <c r="AV192" s="46"/>
    </row>
    <row r="193" spans="1:48" ht="12" customHeight="1" x14ac:dyDescent="0.25">
      <c r="A193" s="227"/>
      <c r="B193" s="186">
        <f>____IN_____!B204</f>
        <v>190</v>
      </c>
      <c r="C193" s="187" t="str">
        <f>____IN_____!C204</f>
        <v>fr</v>
      </c>
      <c r="D193" s="186" t="str">
        <f>____IN_____!D204</f>
        <v>ot_dvclose</v>
      </c>
      <c r="E193" s="189"/>
      <c r="F193" s="194">
        <v>219</v>
      </c>
      <c r="G193" s="197" t="s">
        <v>506</v>
      </c>
      <c r="H193" s="194" t="s">
        <v>527</v>
      </c>
      <c r="I193" s="344" t="str">
        <f>IF(Table4[[#This Row],[C]]=G192,B193,"")</f>
        <v/>
      </c>
      <c r="J193" s="46"/>
      <c r="K193" s="224"/>
      <c r="L193" s="236"/>
      <c r="M193" s="232"/>
      <c r="N193" s="189"/>
      <c r="O193" s="189"/>
      <c r="P193" s="189"/>
      <c r="Q193" s="189"/>
      <c r="R193" s="189"/>
      <c r="S193" s="189"/>
      <c r="T193" s="189"/>
      <c r="U193" s="189"/>
      <c r="V193" s="189"/>
      <c r="W193" s="232"/>
      <c r="X193" s="232"/>
      <c r="Y193" s="189"/>
      <c r="Z193" s="71"/>
      <c r="AA193" s="227"/>
      <c r="AB193" s="227"/>
      <c r="AC193" s="195"/>
      <c r="AD193" s="197"/>
      <c r="AE193" s="193"/>
      <c r="AF193" s="46"/>
      <c r="AG193" s="46"/>
      <c r="AH193" s="46"/>
      <c r="AI193" s="46"/>
      <c r="AJ193" s="46"/>
      <c r="AK193" s="46"/>
      <c r="AL193" s="46"/>
      <c r="AM193" s="46"/>
      <c r="AN193" s="46"/>
      <c r="AO193" s="46"/>
      <c r="AP193" s="46"/>
      <c r="AQ193" s="46"/>
      <c r="AR193" s="46"/>
      <c r="AS193" s="46"/>
      <c r="AT193" s="46"/>
      <c r="AU193" s="46"/>
      <c r="AV193" s="46"/>
    </row>
    <row r="194" spans="1:48" ht="12" customHeight="1" x14ac:dyDescent="0.25">
      <c r="A194" s="227"/>
      <c r="B194" s="186">
        <f>____IN_____!B205</f>
        <v>191</v>
      </c>
      <c r="C194" s="187" t="str">
        <f>____IN_____!C205</f>
        <v>outer_dvclose</v>
      </c>
      <c r="D194" s="186" t="str">
        <f>____IN_____!D205</f>
        <v>ot_max</v>
      </c>
      <c r="E194" s="189"/>
      <c r="F194" s="194">
        <v>301</v>
      </c>
      <c r="G194" s="197" t="s">
        <v>824</v>
      </c>
      <c r="H194" s="194" t="s">
        <v>879</v>
      </c>
      <c r="I194" s="344" t="str">
        <f>IF(Table4[[#This Row],[C]]=G193,B194,"")</f>
        <v/>
      </c>
      <c r="J194" s="46"/>
      <c r="K194" s="224"/>
      <c r="L194" s="236"/>
      <c r="M194" s="232"/>
      <c r="N194" s="189"/>
      <c r="O194" s="189"/>
      <c r="P194" s="189"/>
      <c r="Q194" s="189"/>
      <c r="R194" s="189"/>
      <c r="S194" s="189"/>
      <c r="T194" s="189"/>
      <c r="U194" s="189"/>
      <c r="V194" s="189"/>
      <c r="W194" s="232"/>
      <c r="X194" s="232"/>
      <c r="Y194" s="189"/>
      <c r="Z194" s="71"/>
      <c r="AA194" s="227"/>
      <c r="AB194" s="227"/>
      <c r="AC194" s="195"/>
      <c r="AD194" s="197"/>
      <c r="AE194" s="193"/>
      <c r="AF194" s="46"/>
      <c r="AG194" s="46"/>
      <c r="AH194" s="46"/>
      <c r="AI194" s="46"/>
      <c r="AJ194" s="46"/>
      <c r="AK194" s="46"/>
      <c r="AL194" s="46"/>
      <c r="AM194" s="46"/>
      <c r="AN194" s="46"/>
      <c r="AO194" s="46"/>
      <c r="AP194" s="46"/>
      <c r="AQ194" s="46"/>
      <c r="AR194" s="46"/>
      <c r="AS194" s="46"/>
      <c r="AT194" s="46"/>
      <c r="AU194" s="46"/>
      <c r="AV194" s="46"/>
    </row>
    <row r="195" spans="1:48" ht="12" customHeight="1" x14ac:dyDescent="0.25">
      <c r="A195" s="227"/>
      <c r="B195" s="186">
        <f>____IN_____!B206</f>
        <v>192</v>
      </c>
      <c r="C195" s="187" t="str">
        <f>____IN_____!C206</f>
        <v>outer_maximum</v>
      </c>
      <c r="D195" s="186" t="str">
        <f>____IN_____!D206</f>
        <v>ud_relax</v>
      </c>
      <c r="E195" s="189"/>
      <c r="F195" s="194">
        <v>303</v>
      </c>
      <c r="G195" s="197" t="s">
        <v>831</v>
      </c>
      <c r="H195" s="194" t="s">
        <v>881</v>
      </c>
      <c r="I195" s="344" t="str">
        <f>IF(Table4[[#This Row],[C]]=G194,B195,"")</f>
        <v/>
      </c>
      <c r="J195" s="46"/>
      <c r="K195" s="224"/>
      <c r="L195" s="236"/>
      <c r="M195" s="232"/>
      <c r="N195" s="189"/>
      <c r="O195" s="189"/>
      <c r="P195" s="189"/>
      <c r="Q195" s="189"/>
      <c r="R195" s="189"/>
      <c r="S195" s="189"/>
      <c r="T195" s="189"/>
      <c r="U195" s="189"/>
      <c r="V195" s="189"/>
      <c r="W195" s="232"/>
      <c r="X195" s="232"/>
      <c r="Y195" s="189"/>
      <c r="Z195" s="71"/>
      <c r="AA195" s="227"/>
      <c r="AB195" s="227"/>
      <c r="AC195" s="195"/>
      <c r="AD195" s="197"/>
      <c r="AE195" s="193"/>
      <c r="AF195" s="46"/>
      <c r="AG195" s="46"/>
      <c r="AH195" s="46"/>
      <c r="AI195" s="46"/>
      <c r="AJ195" s="46"/>
      <c r="AK195" s="46"/>
      <c r="AL195" s="46"/>
      <c r="AM195" s="46"/>
      <c r="AN195" s="46"/>
      <c r="AO195" s="46"/>
      <c r="AP195" s="46"/>
      <c r="AQ195" s="46"/>
      <c r="AR195" s="46"/>
      <c r="AS195" s="46"/>
      <c r="AT195" s="46"/>
      <c r="AU195" s="46"/>
      <c r="AV195" s="46"/>
    </row>
    <row r="196" spans="1:48" ht="12" customHeight="1" x14ac:dyDescent="0.25">
      <c r="A196" s="227"/>
      <c r="B196" s="186">
        <f>____IN_____!B207</f>
        <v>193</v>
      </c>
      <c r="C196" s="187" t="str">
        <f>____IN_____!C207</f>
        <v>under_relaxation</v>
      </c>
      <c r="D196" s="186" t="str">
        <f>____IN_____!D207</f>
        <v>l_accel</v>
      </c>
      <c r="E196" s="189"/>
      <c r="F196" s="194">
        <v>304</v>
      </c>
      <c r="G196" s="197" t="s">
        <v>829</v>
      </c>
      <c r="H196" s="194" t="s">
        <v>882</v>
      </c>
      <c r="I196" s="344" t="str">
        <f>IF(Table4[[#This Row],[C]]=G195,B196,"")</f>
        <v/>
      </c>
      <c r="J196" s="46"/>
      <c r="K196" s="224"/>
      <c r="L196" s="236"/>
      <c r="M196" s="232"/>
      <c r="N196" s="189"/>
      <c r="O196" s="189"/>
      <c r="P196" s="189"/>
      <c r="Q196" s="189"/>
      <c r="R196" s="189"/>
      <c r="S196" s="189"/>
      <c r="T196" s="189"/>
      <c r="U196" s="189"/>
      <c r="V196" s="189"/>
      <c r="W196" s="232"/>
      <c r="X196" s="232"/>
      <c r="Y196" s="189"/>
      <c r="Z196" s="71"/>
      <c r="AA196" s="227"/>
      <c r="AB196" s="227"/>
      <c r="AC196" s="195"/>
      <c r="AD196" s="197"/>
      <c r="AE196" s="193"/>
      <c r="AF196" s="46"/>
      <c r="AG196" s="46"/>
      <c r="AH196" s="46"/>
      <c r="AI196" s="46"/>
      <c r="AJ196" s="46"/>
      <c r="AK196" s="46"/>
      <c r="AL196" s="46"/>
      <c r="AM196" s="46"/>
      <c r="AN196" s="46"/>
      <c r="AO196" s="46"/>
      <c r="AP196" s="46"/>
      <c r="AQ196" s="46"/>
      <c r="AR196" s="46"/>
      <c r="AS196" s="46"/>
      <c r="AT196" s="46"/>
      <c r="AU196" s="46"/>
      <c r="AV196" s="46"/>
    </row>
    <row r="197" spans="1:48" ht="12" customHeight="1" x14ac:dyDescent="0.25">
      <c r="A197" s="227"/>
      <c r="B197" s="186">
        <f>____IN_____!B208</f>
        <v>194</v>
      </c>
      <c r="C197" s="187" t="str">
        <f>____IN_____!C208</f>
        <v>linear_acceleration</v>
      </c>
      <c r="D197" s="186" t="str">
        <f>____IN_____!D208</f>
        <v>u_relax_θ</v>
      </c>
      <c r="E197" s="189"/>
      <c r="F197" s="194">
        <v>305</v>
      </c>
      <c r="G197" s="197" t="s">
        <v>830</v>
      </c>
      <c r="H197" s="194" t="s">
        <v>839</v>
      </c>
      <c r="I197" s="344" t="str">
        <f>IF(Table4[[#This Row],[C]]=G196,B197,"")</f>
        <v/>
      </c>
      <c r="J197" s="46"/>
      <c r="K197" s="224"/>
      <c r="L197" s="236"/>
      <c r="M197" s="232"/>
      <c r="N197" s="189"/>
      <c r="O197" s="189"/>
      <c r="P197" s="189"/>
      <c r="Q197" s="189"/>
      <c r="R197" s="189"/>
      <c r="S197" s="189"/>
      <c r="T197" s="189"/>
      <c r="U197" s="189"/>
      <c r="V197" s="189"/>
      <c r="W197" s="232"/>
      <c r="X197" s="232"/>
      <c r="Y197" s="189"/>
      <c r="Z197" s="71"/>
      <c r="AA197" s="227"/>
      <c r="AB197" s="227"/>
      <c r="AC197" s="195"/>
      <c r="AD197" s="197"/>
      <c r="AE197" s="193"/>
      <c r="AF197" s="46"/>
      <c r="AG197" s="46"/>
      <c r="AH197" s="46"/>
      <c r="AI197" s="46"/>
      <c r="AJ197" s="46"/>
      <c r="AK197" s="46"/>
      <c r="AL197" s="46"/>
      <c r="AM197" s="46"/>
      <c r="AN197" s="46"/>
      <c r="AO197" s="46"/>
      <c r="AP197" s="46"/>
      <c r="AQ197" s="46"/>
      <c r="AR197" s="46"/>
      <c r="AS197" s="46"/>
      <c r="AT197" s="46"/>
      <c r="AU197" s="46"/>
      <c r="AV197" s="46"/>
    </row>
    <row r="198" spans="1:48" ht="12" customHeight="1" x14ac:dyDescent="0.25">
      <c r="A198" s="227"/>
      <c r="B198" s="186">
        <f>____IN_____!B209</f>
        <v>195</v>
      </c>
      <c r="C198" s="187" t="str">
        <f>____IN_____!C209</f>
        <v>under_relaxation_theta</v>
      </c>
      <c r="D198" s="186" t="str">
        <f>____IN_____!D209</f>
        <v>u_relax_K</v>
      </c>
      <c r="E198" s="189"/>
      <c r="F198" s="194">
        <v>171</v>
      </c>
      <c r="G198" s="197" t="s">
        <v>197</v>
      </c>
      <c r="H198" s="194" t="s">
        <v>560</v>
      </c>
      <c r="I198" s="393" t="str">
        <f>IF(Table4[[#This Row],[C]]=G197,B198,"")</f>
        <v/>
      </c>
      <c r="J198" s="46"/>
      <c r="K198" s="224"/>
      <c r="L198" s="236"/>
      <c r="M198" s="232"/>
      <c r="N198" s="189"/>
      <c r="O198" s="189"/>
      <c r="P198" s="189"/>
      <c r="Q198" s="189"/>
      <c r="R198" s="189"/>
      <c r="S198" s="189"/>
      <c r="T198" s="189"/>
      <c r="U198" s="189"/>
      <c r="V198" s="189"/>
      <c r="W198" s="232"/>
      <c r="X198" s="232"/>
      <c r="Y198" s="189"/>
      <c r="Z198" s="71"/>
      <c r="AA198" s="227"/>
      <c r="AB198" s="227"/>
      <c r="AC198" s="195"/>
      <c r="AD198" s="197"/>
      <c r="AE198" s="193"/>
      <c r="AF198" s="46"/>
      <c r="AG198" s="46"/>
      <c r="AH198" s="46"/>
      <c r="AI198" s="46"/>
      <c r="AJ198" s="46"/>
      <c r="AK198" s="46"/>
      <c r="AL198" s="46"/>
      <c r="AM198" s="46"/>
      <c r="AN198" s="46"/>
      <c r="AO198" s="46"/>
      <c r="AP198" s="46"/>
      <c r="AQ198" s="46"/>
      <c r="AR198" s="46"/>
      <c r="AS198" s="46"/>
      <c r="AT198" s="46"/>
      <c r="AU198" s="46"/>
      <c r="AV198" s="46"/>
    </row>
    <row r="199" spans="1:48" ht="12" customHeight="1" x14ac:dyDescent="0.25">
      <c r="A199" s="227"/>
      <c r="B199" s="186">
        <f>____IN_____!B210</f>
        <v>196</v>
      </c>
      <c r="C199" s="187" t="str">
        <f>____IN_____!C210</f>
        <v>under_relaxation_kappa</v>
      </c>
      <c r="D199" s="186" t="str">
        <f>____IN_____!D210</f>
        <v>u_relax_Y</v>
      </c>
      <c r="E199" s="189"/>
      <c r="F199" s="194">
        <v>170</v>
      </c>
      <c r="G199" s="197" t="s">
        <v>364</v>
      </c>
      <c r="H199" s="194" t="s">
        <v>559</v>
      </c>
      <c r="I199" s="344" t="str">
        <f>IF(Table4[[#This Row],[C]]=G198,B199,"")</f>
        <v/>
      </c>
      <c r="J199" s="46"/>
      <c r="K199" s="224"/>
      <c r="L199" s="236"/>
      <c r="M199" s="232"/>
      <c r="N199" s="189"/>
      <c r="O199" s="189"/>
      <c r="P199" s="189"/>
      <c r="Q199" s="189"/>
      <c r="R199" s="189"/>
      <c r="S199" s="189"/>
      <c r="T199" s="189"/>
      <c r="U199" s="189"/>
      <c r="V199" s="189"/>
      <c r="W199" s="232"/>
      <c r="X199" s="232"/>
      <c r="Y199" s="189"/>
      <c r="Z199" s="71"/>
      <c r="AA199" s="227"/>
      <c r="AB199" s="227"/>
      <c r="AC199" s="195"/>
      <c r="AD199" s="197"/>
      <c r="AE199" s="193"/>
      <c r="AF199" s="46"/>
      <c r="AG199" s="46"/>
      <c r="AH199" s="46"/>
      <c r="AI199" s="46"/>
      <c r="AJ199" s="46"/>
      <c r="AK199" s="46"/>
      <c r="AL199" s="46"/>
      <c r="AM199" s="46"/>
      <c r="AN199" s="46"/>
      <c r="AO199" s="46"/>
      <c r="AP199" s="46"/>
      <c r="AQ199" s="46"/>
      <c r="AR199" s="46"/>
      <c r="AS199" s="46"/>
      <c r="AT199" s="46"/>
      <c r="AU199" s="46"/>
      <c r="AV199" s="46"/>
    </row>
    <row r="200" spans="1:48" ht="12" customHeight="1" x14ac:dyDescent="0.25">
      <c r="A200" s="227"/>
      <c r="B200" s="186">
        <f>____IN_____!B211</f>
        <v>197</v>
      </c>
      <c r="C200" s="187" t="str">
        <f>____IN_____!C211</f>
        <v>under_relaxation_gamma</v>
      </c>
      <c r="D200" s="186" t="str">
        <f>____IN_____!D211</f>
        <v>u_relax_m</v>
      </c>
      <c r="E200" s="189"/>
      <c r="F200" s="194">
        <v>127</v>
      </c>
      <c r="G200" s="197" t="s">
        <v>185</v>
      </c>
      <c r="H200" s="194" t="s">
        <v>542</v>
      </c>
      <c r="I200" s="344" t="str">
        <f>IF(Table4[[#This Row],[C]]=G199,B200,"")</f>
        <v/>
      </c>
      <c r="J200" s="46"/>
      <c r="K200" s="224"/>
      <c r="L200" s="236"/>
      <c r="M200" s="232"/>
      <c r="N200" s="189"/>
      <c r="O200" s="189"/>
      <c r="P200" s="189"/>
      <c r="Q200" s="189"/>
      <c r="R200" s="189"/>
      <c r="S200" s="189"/>
      <c r="T200" s="189"/>
      <c r="U200" s="189"/>
      <c r="V200" s="189"/>
      <c r="W200" s="232"/>
      <c r="X200" s="232"/>
      <c r="Y200" s="189"/>
      <c r="Z200" s="71"/>
      <c r="AA200" s="227"/>
      <c r="AB200" s="227"/>
      <c r="AC200" s="195"/>
      <c r="AD200" s="197"/>
      <c r="AE200" s="193"/>
      <c r="AF200" s="46"/>
      <c r="AG200" s="46"/>
      <c r="AH200" s="46"/>
      <c r="AI200" s="46"/>
      <c r="AJ200" s="46"/>
      <c r="AK200" s="46"/>
      <c r="AL200" s="46"/>
      <c r="AM200" s="46"/>
      <c r="AN200" s="46"/>
      <c r="AO200" s="46"/>
      <c r="AP200" s="46"/>
      <c r="AQ200" s="46"/>
      <c r="AR200" s="46"/>
      <c r="AS200" s="46"/>
      <c r="AT200" s="46"/>
      <c r="AU200" s="46"/>
      <c r="AV200" s="46"/>
    </row>
    <row r="201" spans="1:48" ht="12" customHeight="1" x14ac:dyDescent="0.25">
      <c r="A201" s="227"/>
      <c r="B201" s="186">
        <f>____IN_____!B212</f>
        <v>198</v>
      </c>
      <c r="C201" s="187" t="str">
        <f>____IN_____!C212</f>
        <v>under_relaxation_momentum</v>
      </c>
      <c r="D201" s="186" t="str">
        <f>____IN_____!D212</f>
        <v>bk_nº</v>
      </c>
      <c r="E201" s="189"/>
      <c r="F201" s="194">
        <v>126</v>
      </c>
      <c r="G201" s="197" t="s">
        <v>184</v>
      </c>
      <c r="H201" s="194" t="s">
        <v>591</v>
      </c>
      <c r="I201" s="344" t="str">
        <f>IF(Table4[[#This Row],[C]]=G200,B201,"")</f>
        <v/>
      </c>
      <c r="J201" s="46"/>
      <c r="K201" s="224"/>
      <c r="L201" s="236"/>
      <c r="M201" s="232"/>
      <c r="N201" s="189"/>
      <c r="O201" s="189"/>
      <c r="P201" s="189"/>
      <c r="Q201" s="189"/>
      <c r="R201" s="189"/>
      <c r="S201" s="189"/>
      <c r="T201" s="189"/>
      <c r="U201" s="189"/>
      <c r="V201" s="189"/>
      <c r="W201" s="232"/>
      <c r="X201" s="232"/>
      <c r="Y201" s="189"/>
      <c r="Z201" s="71"/>
      <c r="AA201" s="227"/>
      <c r="AB201" s="227"/>
      <c r="AC201" s="195"/>
      <c r="AD201" s="197"/>
      <c r="AE201" s="193"/>
      <c r="AF201" s="46"/>
      <c r="AG201" s="46"/>
      <c r="AH201" s="46"/>
      <c r="AI201" s="46"/>
      <c r="AJ201" s="46"/>
      <c r="AK201" s="46"/>
      <c r="AL201" s="46"/>
      <c r="AM201" s="46"/>
      <c r="AN201" s="46"/>
      <c r="AO201" s="46"/>
      <c r="AP201" s="46"/>
      <c r="AQ201" s="46"/>
      <c r="AR201" s="46"/>
      <c r="AS201" s="46"/>
      <c r="AT201" s="46"/>
      <c r="AU201" s="46"/>
      <c r="AV201" s="46"/>
    </row>
    <row r="202" spans="1:48" ht="12" customHeight="1" x14ac:dyDescent="0.25">
      <c r="A202" s="227"/>
      <c r="B202" s="186">
        <f>____IN_____!B213</f>
        <v>199</v>
      </c>
      <c r="C202" s="187" t="str">
        <f>____IN_____!C213</f>
        <v>backtracking_number</v>
      </c>
      <c r="D202" s="186" t="str">
        <f>____IN_____!D213</f>
        <v>bk_tol</v>
      </c>
      <c r="E202" s="189"/>
      <c r="F202" s="194">
        <v>217</v>
      </c>
      <c r="G202" s="197" t="s">
        <v>504</v>
      </c>
      <c r="H202" s="194" t="s">
        <v>525</v>
      </c>
      <c r="I202" s="344" t="str">
        <f>IF(Table4[[#This Row],[C]]=G201,B202,"")</f>
        <v/>
      </c>
      <c r="J202" s="46"/>
      <c r="K202" s="224"/>
      <c r="L202" s="236"/>
      <c r="M202" s="232"/>
      <c r="N202" s="189"/>
      <c r="O202" s="189"/>
      <c r="P202" s="189"/>
      <c r="Q202" s="189"/>
      <c r="R202" s="189"/>
      <c r="S202" s="189"/>
      <c r="T202" s="189"/>
      <c r="U202" s="189"/>
      <c r="V202" s="189"/>
      <c r="W202" s="232"/>
      <c r="X202" s="232"/>
      <c r="Y202" s="189"/>
      <c r="Z202" s="71"/>
      <c r="AA202" s="227"/>
      <c r="AB202" s="227"/>
      <c r="AC202" s="195"/>
      <c r="AD202" s="197"/>
      <c r="AE202" s="193"/>
      <c r="AF202" s="46"/>
      <c r="AG202" s="46"/>
      <c r="AH202" s="46"/>
      <c r="AI202" s="46"/>
      <c r="AJ202" s="46"/>
      <c r="AK202" s="46"/>
      <c r="AL202" s="46"/>
      <c r="AM202" s="46"/>
      <c r="AN202" s="46"/>
      <c r="AO202" s="46"/>
      <c r="AP202" s="46"/>
      <c r="AQ202" s="46"/>
      <c r="AR202" s="46"/>
      <c r="AS202" s="46"/>
      <c r="AT202" s="46"/>
      <c r="AU202" s="46"/>
      <c r="AV202" s="46"/>
    </row>
    <row r="203" spans="1:48" ht="12" customHeight="1" x14ac:dyDescent="0.25">
      <c r="A203" s="227"/>
      <c r="B203" s="186">
        <f>____IN_____!B214</f>
        <v>200</v>
      </c>
      <c r="C203" s="187" t="str">
        <f>____IN_____!C214</f>
        <v>backtracking_tolerance</v>
      </c>
      <c r="D203" s="186" t="str">
        <f>____IN_____!D214</f>
        <v>bk_red</v>
      </c>
      <c r="E203" s="189"/>
      <c r="F203" s="194">
        <v>20</v>
      </c>
      <c r="G203" s="197" t="s">
        <v>27</v>
      </c>
      <c r="H203" s="194" t="s">
        <v>851</v>
      </c>
      <c r="I203" s="344" t="str">
        <f>IF(Table4[[#This Row],[C]]=G202,B203,"")</f>
        <v/>
      </c>
      <c r="J203" s="46"/>
      <c r="K203" s="224"/>
      <c r="L203" s="236"/>
      <c r="M203" s="232"/>
      <c r="N203" s="189"/>
      <c r="O203" s="189"/>
      <c r="P203" s="189"/>
      <c r="Q203" s="189"/>
      <c r="R203" s="189"/>
      <c r="S203" s="189"/>
      <c r="T203" s="189"/>
      <c r="U203" s="189"/>
      <c r="V203" s="189"/>
      <c r="W203" s="232"/>
      <c r="X203" s="232"/>
      <c r="Y203" s="189"/>
      <c r="Z203" s="71"/>
      <c r="AA203" s="227"/>
      <c r="AB203" s="227"/>
      <c r="AC203" s="195"/>
      <c r="AD203" s="197"/>
      <c r="AE203" s="193"/>
      <c r="AF203" s="46"/>
      <c r="AG203" s="46"/>
      <c r="AH203" s="46"/>
      <c r="AI203" s="46"/>
      <c r="AJ203" s="46"/>
      <c r="AK203" s="46"/>
      <c r="AL203" s="46"/>
      <c r="AM203" s="46"/>
      <c r="AN203" s="46"/>
      <c r="AO203" s="46"/>
      <c r="AP203" s="46"/>
      <c r="AQ203" s="46"/>
      <c r="AR203" s="46"/>
      <c r="AS203" s="46"/>
      <c r="AT203" s="46"/>
      <c r="AU203" s="46"/>
      <c r="AV203" s="46"/>
    </row>
    <row r="204" spans="1:48" ht="12" customHeight="1" x14ac:dyDescent="0.25">
      <c r="A204" s="227"/>
      <c r="B204" s="186">
        <f>____IN_____!B215</f>
        <v>201</v>
      </c>
      <c r="C204" s="187" t="str">
        <f>____IN_____!C215</f>
        <v>backtracking_reduction_factor</v>
      </c>
      <c r="D204" s="186" t="str">
        <f>____IN_____!D215</f>
        <v>bk_res</v>
      </c>
      <c r="E204" s="189"/>
      <c r="F204" s="194">
        <v>276</v>
      </c>
      <c r="G204" s="197" t="s">
        <v>740</v>
      </c>
      <c r="H204" s="194" t="s">
        <v>755</v>
      </c>
      <c r="I204" s="344" t="str">
        <f>IF(Table4[[#This Row],[C]]=G203,B204,"")</f>
        <v/>
      </c>
      <c r="J204" s="46"/>
      <c r="K204" s="224"/>
      <c r="L204" s="236"/>
      <c r="M204" s="232"/>
      <c r="N204" s="189"/>
      <c r="O204" s="189"/>
      <c r="P204" s="189"/>
      <c r="Q204" s="189"/>
      <c r="R204" s="189"/>
      <c r="S204" s="189"/>
      <c r="T204" s="189"/>
      <c r="U204" s="189"/>
      <c r="V204" s="189"/>
      <c r="W204" s="232"/>
      <c r="X204" s="232"/>
      <c r="Y204" s="189"/>
      <c r="Z204" s="71"/>
      <c r="AA204" s="227"/>
      <c r="AB204" s="227"/>
      <c r="AC204" s="195"/>
      <c r="AD204" s="197"/>
      <c r="AE204" s="193"/>
      <c r="AF204" s="46"/>
      <c r="AG204" s="46"/>
      <c r="AH204" s="46"/>
      <c r="AI204" s="46"/>
      <c r="AJ204" s="46"/>
      <c r="AK204" s="46"/>
      <c r="AL204" s="46"/>
      <c r="AM204" s="46"/>
      <c r="AN204" s="46"/>
      <c r="AO204" s="46"/>
      <c r="AP204" s="46"/>
      <c r="AQ204" s="46"/>
      <c r="AR204" s="46"/>
      <c r="AS204" s="46"/>
      <c r="AT204" s="46"/>
      <c r="AU204" s="46"/>
      <c r="AV204" s="46"/>
    </row>
    <row r="205" spans="1:48" ht="12" customHeight="1" x14ac:dyDescent="0.25">
      <c r="A205" s="227"/>
      <c r="B205" s="186">
        <f>____IN_____!B216</f>
        <v>202</v>
      </c>
      <c r="C205" s="187" t="str">
        <f>____IN_____!C216</f>
        <v>backtracking_residual_limit</v>
      </c>
      <c r="D205" s="186" t="str">
        <f>____IN_____!D216</f>
        <v>i_dvclose</v>
      </c>
      <c r="E205" s="189"/>
      <c r="F205" s="194">
        <v>33</v>
      </c>
      <c r="G205" s="197" t="s">
        <v>907</v>
      </c>
      <c r="H205" s="194" t="s">
        <v>918</v>
      </c>
      <c r="I205" s="393" t="str">
        <f>IF(Table4[[#This Row],[C]]=G204,B205,"")</f>
        <v/>
      </c>
      <c r="J205" s="46"/>
      <c r="K205" s="224"/>
      <c r="L205" s="236"/>
      <c r="M205" s="232"/>
      <c r="N205" s="189"/>
      <c r="O205" s="189"/>
      <c r="P205" s="189"/>
      <c r="Q205" s="189"/>
      <c r="R205" s="189"/>
      <c r="S205" s="189"/>
      <c r="T205" s="189"/>
      <c r="U205" s="189"/>
      <c r="V205" s="189"/>
      <c r="W205" s="232"/>
      <c r="X205" s="232"/>
      <c r="Y205" s="189"/>
      <c r="Z205" s="71"/>
      <c r="AA205" s="227"/>
      <c r="AB205" s="227"/>
      <c r="AC205" s="195"/>
      <c r="AD205" s="197"/>
      <c r="AE205" s="193"/>
      <c r="AF205" s="46"/>
      <c r="AG205" s="46"/>
      <c r="AH205" s="46"/>
      <c r="AI205" s="46"/>
      <c r="AJ205" s="46"/>
      <c r="AK205" s="46"/>
      <c r="AL205" s="46"/>
      <c r="AM205" s="46"/>
      <c r="AN205" s="46"/>
      <c r="AO205" s="46"/>
      <c r="AP205" s="46"/>
      <c r="AQ205" s="46"/>
      <c r="AR205" s="46"/>
      <c r="AS205" s="46"/>
      <c r="AT205" s="46"/>
      <c r="AU205" s="46"/>
      <c r="AV205" s="46"/>
    </row>
    <row r="206" spans="1:48" ht="12" customHeight="1" x14ac:dyDescent="0.25">
      <c r="A206" s="227"/>
      <c r="B206" s="186">
        <f>____IN_____!B217</f>
        <v>203</v>
      </c>
      <c r="C206" s="187" t="str">
        <f>____IN_____!C217</f>
        <v>inner_dvclose</v>
      </c>
      <c r="D206" s="186" t="str">
        <f>____IN_____!D217</f>
        <v>rcloserec</v>
      </c>
      <c r="E206" s="189"/>
      <c r="F206" s="194">
        <v>162</v>
      </c>
      <c r="G206" s="197" t="s">
        <v>356</v>
      </c>
      <c r="H206" s="194" t="s">
        <v>552</v>
      </c>
      <c r="I206" s="344" t="str">
        <f>IF(Table4[[#This Row],[C]]=G205,B206,"")</f>
        <v/>
      </c>
      <c r="J206" s="46"/>
      <c r="K206" s="224"/>
      <c r="L206" s="236"/>
      <c r="M206" s="232"/>
      <c r="N206" s="189"/>
      <c r="O206" s="189"/>
      <c r="P206" s="189"/>
      <c r="Q206" s="189"/>
      <c r="R206" s="189"/>
      <c r="S206" s="189"/>
      <c r="T206" s="189"/>
      <c r="U206" s="189"/>
      <c r="V206" s="189"/>
      <c r="W206" s="232"/>
      <c r="X206" s="232"/>
      <c r="Y206" s="189"/>
      <c r="Z206" s="71"/>
      <c r="AA206" s="227"/>
      <c r="AB206" s="227"/>
      <c r="AC206" s="195"/>
      <c r="AD206" s="197"/>
      <c r="AE206" s="193"/>
      <c r="AF206" s="46"/>
      <c r="AG206" s="46"/>
      <c r="AH206" s="46"/>
      <c r="AI206" s="46"/>
      <c r="AJ206" s="46"/>
      <c r="AK206" s="46"/>
      <c r="AL206" s="46"/>
      <c r="AM206" s="46"/>
      <c r="AN206" s="46"/>
      <c r="AO206" s="46"/>
      <c r="AP206" s="46"/>
      <c r="AQ206" s="46"/>
      <c r="AR206" s="46"/>
      <c r="AS206" s="46"/>
      <c r="AT206" s="46"/>
      <c r="AU206" s="46"/>
      <c r="AV206" s="46"/>
    </row>
    <row r="207" spans="1:48" ht="12" customHeight="1" x14ac:dyDescent="0.25">
      <c r="A207" s="227"/>
      <c r="B207" s="186">
        <f>____IN_____!B218</f>
        <v>204</v>
      </c>
      <c r="C207" s="187" t="str">
        <f>____IN_____!C218</f>
        <v>rcloserecord</v>
      </c>
      <c r="D207" s="186" t="str">
        <f>____IN_____!D218</f>
        <v>i_max</v>
      </c>
      <c r="E207" s="189"/>
      <c r="F207" s="194">
        <v>288</v>
      </c>
      <c r="G207" s="197" t="s">
        <v>786</v>
      </c>
      <c r="H207" s="194" t="s">
        <v>867</v>
      </c>
      <c r="I207" s="344" t="str">
        <f>IF(Table4[[#This Row],[C]]=G206,B207,"")</f>
        <v/>
      </c>
      <c r="J207" s="46"/>
      <c r="K207" s="224"/>
      <c r="L207" s="236"/>
      <c r="M207" s="232"/>
      <c r="N207" s="189"/>
      <c r="O207" s="189"/>
      <c r="P207" s="189"/>
      <c r="Q207" s="189"/>
      <c r="R207" s="189"/>
      <c r="S207" s="189"/>
      <c r="T207" s="189"/>
      <c r="U207" s="189"/>
      <c r="V207" s="189"/>
      <c r="W207" s="232"/>
      <c r="X207" s="232"/>
      <c r="Y207" s="189"/>
      <c r="Z207" s="71"/>
      <c r="AA207" s="227"/>
      <c r="AB207" s="227"/>
      <c r="AC207" s="195"/>
      <c r="AD207" s="197"/>
      <c r="AE207" s="193"/>
      <c r="AF207" s="46"/>
      <c r="AG207" s="46"/>
      <c r="AH207" s="46"/>
      <c r="AI207" s="46"/>
      <c r="AJ207" s="46"/>
      <c r="AK207" s="46"/>
      <c r="AL207" s="46"/>
      <c r="AM207" s="46"/>
      <c r="AN207" s="46"/>
      <c r="AO207" s="46"/>
      <c r="AP207" s="46"/>
      <c r="AQ207" s="46"/>
      <c r="AR207" s="46"/>
      <c r="AS207" s="46"/>
      <c r="AT207" s="46"/>
      <c r="AU207" s="46"/>
      <c r="AV207" s="46"/>
    </row>
    <row r="208" spans="1:48" ht="12" customHeight="1" x14ac:dyDescent="0.25">
      <c r="A208" s="227"/>
      <c r="B208" s="186">
        <f>____IN_____!B219</f>
        <v>205</v>
      </c>
      <c r="C208" s="187" t="str">
        <f>____IN_____!C219</f>
        <v>inner_maximum</v>
      </c>
      <c r="D208" s="186" t="str">
        <f>____IN_____!D219</f>
        <v>relax_fac</v>
      </c>
      <c r="E208" s="189"/>
      <c r="F208" s="194">
        <v>174</v>
      </c>
      <c r="G208" s="197" t="s">
        <v>367</v>
      </c>
      <c r="H208" s="194" t="s">
        <v>563</v>
      </c>
      <c r="I208" s="393" t="str">
        <f>IF(Table4[[#This Row],[C]]=G207,B208,"")</f>
        <v/>
      </c>
      <c r="J208" s="46"/>
      <c r="K208" s="224"/>
      <c r="L208" s="236"/>
      <c r="M208" s="232"/>
      <c r="N208" s="189"/>
      <c r="O208" s="189"/>
      <c r="P208" s="189"/>
      <c r="Q208" s="189"/>
      <c r="R208" s="189"/>
      <c r="S208" s="189"/>
      <c r="T208" s="189"/>
      <c r="U208" s="189"/>
      <c r="V208" s="189"/>
      <c r="W208" s="232"/>
      <c r="X208" s="232"/>
      <c r="Y208" s="189"/>
      <c r="Z208" s="71"/>
      <c r="AA208" s="227"/>
      <c r="AB208" s="227"/>
      <c r="AC208" s="195"/>
      <c r="AD208" s="197"/>
      <c r="AE208" s="193"/>
      <c r="AF208" s="46"/>
      <c r="AG208" s="46"/>
      <c r="AH208" s="46"/>
      <c r="AI208" s="46"/>
      <c r="AJ208" s="46"/>
      <c r="AK208" s="46"/>
      <c r="AL208" s="46"/>
      <c r="AM208" s="46"/>
      <c r="AN208" s="46"/>
      <c r="AO208" s="46"/>
      <c r="AP208" s="46"/>
      <c r="AQ208" s="46"/>
      <c r="AR208" s="46"/>
      <c r="AS208" s="46"/>
      <c r="AT208" s="46"/>
      <c r="AU208" s="46"/>
      <c r="AV208" s="46"/>
    </row>
    <row r="209" spans="1:48" ht="12" customHeight="1" x14ac:dyDescent="0.25">
      <c r="A209" s="227"/>
      <c r="B209" s="186">
        <f>____IN_____!B220</f>
        <v>206</v>
      </c>
      <c r="C209" s="187" t="str">
        <f>____IN_____!C220</f>
        <v>relaxation_factor</v>
      </c>
      <c r="D209" s="186" t="str">
        <f>____IN_____!D220</f>
        <v>nº_ortho</v>
      </c>
      <c r="E209" s="189"/>
      <c r="F209" s="194">
        <v>337</v>
      </c>
      <c r="G209" s="197" t="s">
        <v>675</v>
      </c>
      <c r="H209" s="194" t="s">
        <v>1242</v>
      </c>
      <c r="I209" s="344" t="str">
        <f>IF(Table4[[#This Row],[C]]=G208,B209,"")</f>
        <v/>
      </c>
      <c r="J209" s="46"/>
      <c r="K209" s="224"/>
      <c r="L209" s="236"/>
      <c r="M209" s="232"/>
      <c r="N209" s="189"/>
      <c r="O209" s="189"/>
      <c r="P209" s="189"/>
      <c r="Q209" s="189"/>
      <c r="R209" s="189"/>
      <c r="S209" s="189"/>
      <c r="T209" s="189"/>
      <c r="U209" s="189"/>
      <c r="V209" s="189"/>
      <c r="W209" s="232"/>
      <c r="X209" s="232"/>
      <c r="Y209" s="189"/>
      <c r="Z209" s="71"/>
      <c r="AA209" s="227"/>
      <c r="AB209" s="227"/>
      <c r="AC209" s="195"/>
      <c r="AD209" s="197"/>
      <c r="AE209" s="193"/>
      <c r="AF209" s="46"/>
      <c r="AG209" s="46"/>
      <c r="AH209" s="46"/>
      <c r="AI209" s="46"/>
      <c r="AJ209" s="46"/>
      <c r="AK209" s="46"/>
      <c r="AL209" s="46"/>
      <c r="AM209" s="46"/>
      <c r="AN209" s="46"/>
      <c r="AO209" s="46"/>
      <c r="AP209" s="46"/>
      <c r="AQ209" s="46"/>
      <c r="AR209" s="46"/>
      <c r="AS209" s="46"/>
      <c r="AT209" s="46"/>
      <c r="AU209" s="46"/>
      <c r="AV209" s="46"/>
    </row>
    <row r="210" spans="1:48" ht="12" customHeight="1" x14ac:dyDescent="0.25">
      <c r="A210" s="227"/>
      <c r="B210" s="186">
        <f>____IN_____!B221</f>
        <v>207</v>
      </c>
      <c r="C210" s="187" t="str">
        <f>____IN_____!C221</f>
        <v>number_orthogonalizations</v>
      </c>
      <c r="D210" s="186" t="str">
        <f>____IN_____!D221</f>
        <v>precon_lev</v>
      </c>
      <c r="E210" s="189"/>
      <c r="F210" s="194">
        <v>336</v>
      </c>
      <c r="G210" s="197" t="s">
        <v>937</v>
      </c>
      <c r="H210" s="194" t="s">
        <v>1242</v>
      </c>
      <c r="I210" s="344" t="str">
        <f>IF(Table4[[#This Row],[C]]=G209,B210,"")</f>
        <v/>
      </c>
      <c r="J210" s="46"/>
      <c r="K210" s="224"/>
      <c r="L210" s="236"/>
      <c r="M210" s="232"/>
      <c r="N210" s="189"/>
      <c r="O210" s="189"/>
      <c r="P210" s="189"/>
      <c r="Q210" s="189"/>
      <c r="R210" s="189"/>
      <c r="S210" s="189"/>
      <c r="T210" s="189"/>
      <c r="U210" s="189"/>
      <c r="V210" s="189"/>
      <c r="W210" s="232"/>
      <c r="X210" s="232"/>
      <c r="Y210" s="189"/>
      <c r="Z210" s="71"/>
      <c r="AA210" s="227"/>
      <c r="AB210" s="227"/>
      <c r="AC210" s="195"/>
      <c r="AD210" s="197"/>
      <c r="AE210" s="193"/>
      <c r="AF210" s="46"/>
      <c r="AG210" s="46"/>
      <c r="AH210" s="46"/>
      <c r="AI210" s="46"/>
      <c r="AJ210" s="46"/>
      <c r="AK210" s="46"/>
      <c r="AL210" s="46"/>
      <c r="AM210" s="46"/>
      <c r="AN210" s="46"/>
      <c r="AO210" s="46"/>
      <c r="AP210" s="46"/>
      <c r="AQ210" s="46"/>
      <c r="AR210" s="46"/>
      <c r="AS210" s="46"/>
      <c r="AT210" s="46"/>
      <c r="AU210" s="46"/>
      <c r="AV210" s="46"/>
    </row>
    <row r="211" spans="1:48" ht="12" customHeight="1" x14ac:dyDescent="0.25">
      <c r="A211" s="227"/>
      <c r="B211" s="186">
        <f>____IN_____!B222</f>
        <v>208</v>
      </c>
      <c r="C211" s="187" t="str">
        <f>____IN_____!C222</f>
        <v>preconditioner_levels</v>
      </c>
      <c r="D211" s="186" t="str">
        <f>____IN_____!D222</f>
        <v>drotol</v>
      </c>
      <c r="E211" s="189"/>
      <c r="F211" s="194">
        <v>91</v>
      </c>
      <c r="G211" s="197" t="s">
        <v>16</v>
      </c>
      <c r="H211" s="194" t="s">
        <v>852</v>
      </c>
      <c r="I211" s="344" t="str">
        <f>IF(Table4[[#This Row],[C]]=G210,B211,"")</f>
        <v/>
      </c>
      <c r="J211" s="46"/>
      <c r="K211" s="224"/>
      <c r="L211" s="236"/>
      <c r="M211" s="232"/>
      <c r="N211" s="189"/>
      <c r="O211" s="189"/>
      <c r="P211" s="189"/>
      <c r="Q211" s="189"/>
      <c r="R211" s="189"/>
      <c r="S211" s="189"/>
      <c r="T211" s="189"/>
      <c r="U211" s="189"/>
      <c r="V211" s="189"/>
      <c r="W211" s="232"/>
      <c r="X211" s="232"/>
      <c r="Y211" s="189"/>
      <c r="Z211" s="71"/>
      <c r="AA211" s="227"/>
      <c r="AB211" s="227"/>
      <c r="AC211" s="195"/>
      <c r="AD211" s="197"/>
      <c r="AE211" s="193"/>
      <c r="AF211" s="46"/>
      <c r="AG211" s="46"/>
      <c r="AH211" s="46"/>
      <c r="AI211" s="46"/>
      <c r="AJ211" s="46"/>
      <c r="AK211" s="46"/>
      <c r="AL211" s="46"/>
      <c r="AM211" s="46"/>
      <c r="AN211" s="46"/>
      <c r="AO211" s="46"/>
      <c r="AP211" s="46"/>
      <c r="AQ211" s="46"/>
      <c r="AR211" s="46"/>
      <c r="AS211" s="46"/>
      <c r="AT211" s="46"/>
      <c r="AU211" s="46"/>
      <c r="AV211" s="46"/>
    </row>
    <row r="212" spans="1:48" ht="12" customHeight="1" x14ac:dyDescent="0.25">
      <c r="A212" s="227"/>
      <c r="B212" s="186">
        <f>____IN_____!B223</f>
        <v>209</v>
      </c>
      <c r="C212" s="187" t="str">
        <f>____IN_____!C223</f>
        <v>preconditioner_drotolerance</v>
      </c>
      <c r="D212" s="186" t="str">
        <f>____IN_____!D223</f>
        <v>jo.1</v>
      </c>
      <c r="E212" s="189"/>
      <c r="F212" s="194">
        <v>296</v>
      </c>
      <c r="G212" s="197" t="s">
        <v>821</v>
      </c>
      <c r="H212" s="194" t="s">
        <v>874</v>
      </c>
      <c r="I212" s="344" t="str">
        <f>IF(Table4[[#This Row],[C]]=G211,B212,"")</f>
        <v/>
      </c>
      <c r="J212" s="46"/>
      <c r="K212" s="224"/>
      <c r="L212" s="236"/>
      <c r="M212" s="232"/>
      <c r="N212" s="189"/>
      <c r="O212" s="189"/>
      <c r="P212" s="189"/>
      <c r="Q212" s="189"/>
      <c r="R212" s="189"/>
      <c r="S212" s="189"/>
      <c r="T212" s="189"/>
      <c r="U212" s="189"/>
      <c r="V212" s="189"/>
      <c r="W212" s="232"/>
      <c r="X212" s="232"/>
      <c r="Y212" s="189"/>
      <c r="Z212" s="71"/>
      <c r="AA212" s="227"/>
      <c r="AB212" s="227"/>
      <c r="AC212" s="195"/>
      <c r="AD212" s="197"/>
      <c r="AE212" s="193"/>
      <c r="AF212" s="46"/>
      <c r="AG212" s="46"/>
      <c r="AH212" s="46"/>
      <c r="AI212" s="46"/>
      <c r="AJ212" s="46"/>
      <c r="AK212" s="46"/>
      <c r="AL212" s="46"/>
      <c r="AM212" s="46"/>
      <c r="AN212" s="46"/>
      <c r="AO212" s="46"/>
      <c r="AP212" s="46"/>
      <c r="AQ212" s="46"/>
      <c r="AR212" s="46"/>
      <c r="AS212" s="46"/>
      <c r="AT212" s="46"/>
      <c r="AU212" s="46"/>
      <c r="AV212" s="46"/>
    </row>
    <row r="213" spans="1:48" ht="12" customHeight="1" x14ac:dyDescent="0.25">
      <c r="A213" s="227"/>
      <c r="B213" s="186">
        <f>____IN_____!B224</f>
        <v>210</v>
      </c>
      <c r="C213" s="187" t="str">
        <f>____IN_____!C224</f>
        <v>LPF</v>
      </c>
      <c r="D213" s="186" t="str">
        <f>____IN_____!D224</f>
        <v>jo.2</v>
      </c>
      <c r="E213" s="189"/>
      <c r="F213" s="194">
        <v>19</v>
      </c>
      <c r="G213" s="197" t="s">
        <v>26</v>
      </c>
      <c r="H213" s="194" t="s">
        <v>851</v>
      </c>
      <c r="I213" s="344" t="str">
        <f>IF(Table4[[#This Row],[C]]=G212,B213,"")</f>
        <v/>
      </c>
      <c r="J213" s="46"/>
      <c r="K213" s="224"/>
      <c r="L213" s="236"/>
      <c r="M213" s="232"/>
      <c r="N213" s="189"/>
      <c r="O213" s="189"/>
      <c r="P213" s="189"/>
      <c r="Q213" s="189"/>
      <c r="R213" s="189"/>
      <c r="S213" s="189"/>
      <c r="T213" s="189"/>
      <c r="U213" s="189"/>
      <c r="V213" s="189"/>
      <c r="W213" s="232"/>
      <c r="X213" s="232"/>
      <c r="Y213" s="189"/>
      <c r="Z213" s="71"/>
      <c r="AA213" s="227"/>
      <c r="AB213" s="227"/>
      <c r="AC213" s="195"/>
      <c r="AD213" s="197"/>
      <c r="AE213" s="193"/>
      <c r="AF213" s="46"/>
      <c r="AG213" s="46"/>
      <c r="AH213" s="46"/>
      <c r="AI213" s="46"/>
      <c r="AJ213" s="46"/>
      <c r="AK213" s="46"/>
      <c r="AL213" s="46"/>
      <c r="AM213" s="46"/>
      <c r="AN213" s="46"/>
      <c r="AO213" s="46"/>
      <c r="AP213" s="46"/>
      <c r="AQ213" s="46"/>
      <c r="AR213" s="46"/>
      <c r="AS213" s="46"/>
      <c r="AT213" s="46"/>
      <c r="AU213" s="46"/>
      <c r="AV213" s="46"/>
    </row>
    <row r="214" spans="1:48" ht="12" customHeight="1" x14ac:dyDescent="0.25">
      <c r="A214" s="227"/>
      <c r="B214" s="186">
        <f>____IN_____!B225</f>
        <v>211</v>
      </c>
      <c r="C214" s="187" t="str">
        <f>____IN_____!C225</f>
        <v>ipakcb</v>
      </c>
      <c r="D214" s="186" t="str">
        <f>____IN_____!D225</f>
        <v>jo.3</v>
      </c>
      <c r="E214" s="189"/>
      <c r="F214" s="194">
        <v>31</v>
      </c>
      <c r="G214" s="197" t="s">
        <v>905</v>
      </c>
      <c r="H214" s="194" t="s">
        <v>918</v>
      </c>
      <c r="I214" s="344" t="str">
        <f>IF(Table4[[#This Row],[C]]=G213,B214,"")</f>
        <v/>
      </c>
      <c r="J214" s="46"/>
      <c r="K214" s="224"/>
      <c r="L214" s="236"/>
      <c r="M214" s="232"/>
      <c r="N214" s="189"/>
      <c r="O214" s="189"/>
      <c r="P214" s="189"/>
      <c r="Q214" s="189"/>
      <c r="R214" s="189"/>
      <c r="S214" s="189"/>
      <c r="T214" s="189"/>
      <c r="U214" s="189"/>
      <c r="V214" s="189"/>
      <c r="W214" s="232"/>
      <c r="X214" s="232"/>
      <c r="Y214" s="189"/>
      <c r="Z214" s="71"/>
      <c r="AA214" s="227"/>
      <c r="AB214" s="227"/>
      <c r="AC214" s="195"/>
      <c r="AD214" s="197"/>
      <c r="AE214" s="193"/>
      <c r="AF214" s="46"/>
      <c r="AG214" s="46"/>
      <c r="AH214" s="46"/>
      <c r="AI214" s="46"/>
      <c r="AJ214" s="46"/>
      <c r="AK214" s="46"/>
      <c r="AL214" s="46"/>
      <c r="AM214" s="46"/>
      <c r="AN214" s="46"/>
      <c r="AO214" s="46"/>
      <c r="AP214" s="46"/>
      <c r="AQ214" s="46"/>
      <c r="AR214" s="46"/>
      <c r="AS214" s="46"/>
      <c r="AT214" s="46"/>
      <c r="AU214" s="46"/>
      <c r="AV214" s="46"/>
    </row>
    <row r="215" spans="1:48" ht="12" customHeight="1" x14ac:dyDescent="0.25">
      <c r="A215" s="227"/>
      <c r="B215" s="186">
        <f>____IN_____!B226</f>
        <v>212</v>
      </c>
      <c r="C215" s="187" t="str">
        <f>____IN_____!C226</f>
        <v>CHD</v>
      </c>
      <c r="D215" s="186" t="str">
        <f>____IN_____!D226</f>
        <v>jo.4</v>
      </c>
      <c r="E215" s="189"/>
      <c r="F215" s="194">
        <v>102</v>
      </c>
      <c r="G215" s="197" t="s">
        <v>23</v>
      </c>
      <c r="H215" s="194" t="s">
        <v>181</v>
      </c>
      <c r="I215" s="344" t="str">
        <f>IF(Table4[[#This Row],[C]]=G214,B215,"")</f>
        <v/>
      </c>
      <c r="J215" s="46"/>
      <c r="K215" s="224"/>
      <c r="L215" s="236"/>
      <c r="M215" s="232"/>
      <c r="N215" s="189"/>
      <c r="O215" s="189"/>
      <c r="P215" s="189"/>
      <c r="Q215" s="189"/>
      <c r="R215" s="189"/>
      <c r="S215" s="189"/>
      <c r="T215" s="189"/>
      <c r="U215" s="189"/>
      <c r="V215" s="189"/>
      <c r="W215" s="232"/>
      <c r="X215" s="232"/>
      <c r="Y215" s="189"/>
      <c r="Z215" s="71"/>
      <c r="AA215" s="227"/>
      <c r="AB215" s="227"/>
      <c r="AC215" s="195"/>
      <c r="AD215" s="197"/>
      <c r="AE215" s="193"/>
      <c r="AF215" s="46"/>
      <c r="AG215" s="46"/>
      <c r="AH215" s="46"/>
      <c r="AI215" s="46"/>
      <c r="AJ215" s="46"/>
      <c r="AK215" s="46"/>
      <c r="AL215" s="46"/>
      <c r="AM215" s="46"/>
      <c r="AN215" s="46"/>
      <c r="AO215" s="46"/>
      <c r="AP215" s="46"/>
      <c r="AQ215" s="46"/>
      <c r="AR215" s="46"/>
      <c r="AS215" s="46"/>
      <c r="AT215" s="46"/>
      <c r="AU215" s="46"/>
      <c r="AV215" s="46"/>
    </row>
    <row r="216" spans="1:48" ht="12" customHeight="1" x14ac:dyDescent="0.25">
      <c r="A216" s="227"/>
      <c r="B216" s="186">
        <f>____IN_____!B227</f>
        <v>213</v>
      </c>
      <c r="C216" s="187" t="str">
        <f>____IN_____!C227</f>
        <v>stresperiod_data</v>
      </c>
      <c r="D216" s="186" t="str">
        <f>____IN_____!D227</f>
        <v>jo.5</v>
      </c>
      <c r="E216" s="189"/>
      <c r="F216" s="194">
        <v>311</v>
      </c>
      <c r="G216" s="197" t="s">
        <v>901</v>
      </c>
      <c r="H216" s="194" t="s">
        <v>893</v>
      </c>
      <c r="I216" s="344" t="str">
        <f>IF(Table4[[#This Row],[C]]=G215,B216,"")</f>
        <v/>
      </c>
      <c r="J216" s="46"/>
      <c r="K216" s="224"/>
      <c r="L216" s="236"/>
      <c r="M216" s="232"/>
      <c r="N216" s="189"/>
      <c r="O216" s="189"/>
      <c r="P216" s="189"/>
      <c r="Q216" s="189"/>
      <c r="R216" s="189"/>
      <c r="S216" s="189"/>
      <c r="T216" s="189"/>
      <c r="U216" s="189"/>
      <c r="V216" s="189"/>
      <c r="W216" s="232"/>
      <c r="X216" s="232"/>
      <c r="Y216" s="189"/>
      <c r="Z216" s="71"/>
      <c r="AA216" s="227"/>
      <c r="AB216" s="227"/>
      <c r="AC216" s="195"/>
      <c r="AD216" s="197"/>
      <c r="AE216" s="193"/>
      <c r="AF216" s="46"/>
      <c r="AG216" s="46"/>
      <c r="AH216" s="46"/>
      <c r="AI216" s="46"/>
      <c r="AJ216" s="46"/>
      <c r="AK216" s="46"/>
      <c r="AL216" s="46"/>
      <c r="AM216" s="46"/>
      <c r="AN216" s="46"/>
      <c r="AO216" s="46"/>
      <c r="AP216" s="46"/>
      <c r="AQ216" s="46"/>
      <c r="AR216" s="46"/>
      <c r="AS216" s="46"/>
      <c r="AT216" s="46"/>
      <c r="AU216" s="46"/>
      <c r="AV216" s="46"/>
    </row>
    <row r="217" spans="1:48" ht="12" customHeight="1" x14ac:dyDescent="0.25">
      <c r="A217" s="227"/>
      <c r="B217" s="186">
        <f>____IN_____!B228</f>
        <v>214</v>
      </c>
      <c r="C217" s="187" t="str">
        <f>____IN_____!C228</f>
        <v>Package_Solver_mf2005</v>
      </c>
      <c r="D217" s="186" t="str">
        <f>____IN_____!D228</f>
        <v>jo.6</v>
      </c>
      <c r="E217" s="189"/>
      <c r="F217" s="194">
        <v>342</v>
      </c>
      <c r="G217" s="197" t="s">
        <v>1244</v>
      </c>
      <c r="H217" s="194" t="s">
        <v>1242</v>
      </c>
      <c r="I217" s="393" t="str">
        <f>IF(Table4[[#This Row],[C]]=G216,B217,"")</f>
        <v/>
      </c>
      <c r="J217" s="46"/>
      <c r="K217" s="224"/>
      <c r="L217" s="236"/>
      <c r="M217" s="232"/>
      <c r="N217" s="189"/>
      <c r="O217" s="189"/>
      <c r="P217" s="189"/>
      <c r="Q217" s="189"/>
      <c r="R217" s="189"/>
      <c r="S217" s="189"/>
      <c r="T217" s="189"/>
      <c r="U217" s="189"/>
      <c r="V217" s="189"/>
      <c r="W217" s="232"/>
      <c r="X217" s="232"/>
      <c r="Y217" s="189"/>
      <c r="Z217" s="71"/>
      <c r="AA217" s="227"/>
      <c r="AB217" s="227"/>
      <c r="AC217" s="195"/>
      <c r="AD217" s="197"/>
      <c r="AE217" s="193"/>
      <c r="AF217" s="46"/>
      <c r="AG217" s="46"/>
      <c r="AH217" s="46"/>
      <c r="AI217" s="46"/>
      <c r="AJ217" s="46"/>
      <c r="AK217" s="46"/>
      <c r="AL217" s="46"/>
      <c r="AM217" s="46"/>
      <c r="AN217" s="46"/>
      <c r="AO217" s="46"/>
      <c r="AP217" s="46"/>
      <c r="AQ217" s="46"/>
      <c r="AR217" s="46"/>
      <c r="AS217" s="46"/>
      <c r="AT217" s="46"/>
      <c r="AU217" s="46"/>
      <c r="AV217" s="46"/>
    </row>
    <row r="218" spans="1:48" ht="12" customHeight="1" x14ac:dyDescent="0.25">
      <c r="A218" s="227"/>
      <c r="B218" s="186">
        <f>____IN_____!B229</f>
        <v>215</v>
      </c>
      <c r="C218" s="187" t="str">
        <f>____IN_____!C229</f>
        <v>npcond</v>
      </c>
      <c r="D218" s="186" t="str">
        <f>____IN_____!D229</f>
        <v>jo.7</v>
      </c>
      <c r="E218" s="189"/>
      <c r="F218" s="194">
        <v>90</v>
      </c>
      <c r="G218" s="197" t="s">
        <v>15</v>
      </c>
      <c r="H218" s="194" t="s">
        <v>852</v>
      </c>
      <c r="I218" s="393" t="str">
        <f>IF(Table4[[#This Row],[C]]=G217,B218,"")</f>
        <v/>
      </c>
      <c r="J218" s="46"/>
      <c r="K218" s="224"/>
      <c r="L218" s="236"/>
      <c r="M218" s="232"/>
      <c r="N218" s="189"/>
      <c r="O218" s="189"/>
      <c r="P218" s="189"/>
      <c r="Q218" s="189"/>
      <c r="R218" s="189"/>
      <c r="S218" s="189"/>
      <c r="T218" s="189"/>
      <c r="U218" s="189"/>
      <c r="V218" s="189"/>
      <c r="W218" s="232"/>
      <c r="X218" s="232"/>
      <c r="Y218" s="189"/>
      <c r="Z218" s="71"/>
      <c r="AA218" s="227"/>
      <c r="AB218" s="227"/>
      <c r="AC218" s="195"/>
      <c r="AD218" s="197"/>
      <c r="AE218" s="193"/>
      <c r="AF218" s="46"/>
      <c r="AG218" s="46"/>
      <c r="AH218" s="46"/>
      <c r="AI218" s="46"/>
      <c r="AJ218" s="46"/>
      <c r="AK218" s="46"/>
      <c r="AL218" s="46"/>
      <c r="AM218" s="46"/>
      <c r="AN218" s="46"/>
      <c r="AO218" s="46"/>
      <c r="AP218" s="46"/>
      <c r="AQ218" s="46"/>
      <c r="AR218" s="46"/>
      <c r="AS218" s="46"/>
      <c r="AT218" s="46"/>
      <c r="AU218" s="46"/>
      <c r="AV218" s="46"/>
    </row>
    <row r="219" spans="1:48" ht="12" customHeight="1" x14ac:dyDescent="0.25">
      <c r="A219" s="227"/>
      <c r="B219" s="186">
        <f>____IN_____!B230</f>
        <v>216</v>
      </c>
      <c r="C219" s="187" t="str">
        <f>____IN_____!C230</f>
        <v>nbpol</v>
      </c>
      <c r="D219" s="186" t="str">
        <f>____IN_____!D230</f>
        <v>jo.8</v>
      </c>
      <c r="E219" s="189"/>
      <c r="F219" s="194">
        <v>297</v>
      </c>
      <c r="G219" s="197" t="s">
        <v>822</v>
      </c>
      <c r="H219" s="194" t="s">
        <v>875</v>
      </c>
      <c r="I219" s="344" t="str">
        <f>IF(Table4[[#This Row],[C]]=G218,B219,"")</f>
        <v/>
      </c>
      <c r="J219" s="46"/>
      <c r="K219" s="224"/>
      <c r="L219" s="236"/>
      <c r="M219" s="232"/>
      <c r="N219" s="189"/>
      <c r="O219" s="189"/>
      <c r="P219" s="189"/>
      <c r="Q219" s="189"/>
      <c r="R219" s="189"/>
      <c r="S219" s="189"/>
      <c r="T219" s="189"/>
      <c r="U219" s="189"/>
      <c r="V219" s="189"/>
      <c r="W219" s="232"/>
      <c r="X219" s="232"/>
      <c r="Y219" s="189"/>
      <c r="Z219" s="71"/>
      <c r="AA219" s="227"/>
      <c r="AB219" s="227"/>
      <c r="AC219" s="195"/>
      <c r="AD219" s="197"/>
      <c r="AE219" s="193"/>
      <c r="AF219" s="46"/>
      <c r="AG219" s="46"/>
      <c r="AH219" s="46"/>
      <c r="AI219" s="46"/>
      <c r="AJ219" s="46"/>
      <c r="AK219" s="46"/>
      <c r="AL219" s="46"/>
      <c r="AM219" s="46"/>
      <c r="AN219" s="46"/>
      <c r="AO219" s="46"/>
      <c r="AP219" s="46"/>
      <c r="AQ219" s="46"/>
      <c r="AR219" s="46"/>
      <c r="AS219" s="46"/>
      <c r="AT219" s="46"/>
      <c r="AU219" s="46"/>
      <c r="AV219" s="46"/>
    </row>
    <row r="220" spans="1:48" ht="12" customHeight="1" x14ac:dyDescent="0.25">
      <c r="A220" s="227"/>
      <c r="B220" s="186">
        <f>____IN_____!B231</f>
        <v>217</v>
      </c>
      <c r="C220" s="187" t="str">
        <f>____IN_____!C231</f>
        <v>iprpcg</v>
      </c>
      <c r="D220" s="186" t="str">
        <f>____IN_____!D231</f>
        <v>jo.9</v>
      </c>
      <c r="E220" s="189"/>
      <c r="F220" s="194">
        <v>216</v>
      </c>
      <c r="G220" s="197" t="s">
        <v>503</v>
      </c>
      <c r="H220" s="194" t="s">
        <v>524</v>
      </c>
      <c r="I220" s="344" t="str">
        <f>IF(Table4[[#This Row],[C]]=G219,B220,"")</f>
        <v/>
      </c>
      <c r="J220" s="46"/>
      <c r="K220" s="224"/>
      <c r="L220" s="236"/>
      <c r="M220" s="232"/>
      <c r="N220" s="189"/>
      <c r="O220" s="189"/>
      <c r="P220" s="189"/>
      <c r="Q220" s="189"/>
      <c r="R220" s="189"/>
      <c r="S220" s="189"/>
      <c r="T220" s="189"/>
      <c r="U220" s="189"/>
      <c r="V220" s="189"/>
      <c r="W220" s="232"/>
      <c r="X220" s="232"/>
      <c r="Y220" s="189"/>
      <c r="Z220" s="71"/>
      <c r="AA220" s="227"/>
      <c r="AB220" s="227"/>
      <c r="AC220" s="195"/>
      <c r="AD220" s="197"/>
      <c r="AE220" s="193"/>
      <c r="AF220" s="46"/>
      <c r="AG220" s="46"/>
      <c r="AH220" s="46"/>
      <c r="AI220" s="46"/>
      <c r="AJ220" s="46"/>
      <c r="AK220" s="46"/>
      <c r="AL220" s="46"/>
      <c r="AM220" s="46"/>
      <c r="AN220" s="46"/>
      <c r="AO220" s="46"/>
      <c r="AP220" s="46"/>
      <c r="AQ220" s="46"/>
      <c r="AR220" s="46"/>
      <c r="AS220" s="46"/>
      <c r="AT220" s="46"/>
      <c r="AU220" s="46"/>
      <c r="AV220" s="46"/>
    </row>
    <row r="221" spans="1:48" ht="12" customHeight="1" x14ac:dyDescent="0.25">
      <c r="A221" s="227"/>
      <c r="B221" s="186">
        <f>____IN_____!B232</f>
        <v>218</v>
      </c>
      <c r="C221" s="187" t="str">
        <f>____IN_____!C232</f>
        <v>mutpcg</v>
      </c>
      <c r="D221" s="186" t="str">
        <f>____IN_____!D232</f>
        <v>jo.10</v>
      </c>
      <c r="E221" s="189"/>
      <c r="F221" s="194">
        <v>68</v>
      </c>
      <c r="G221" s="197" t="s">
        <v>1</v>
      </c>
      <c r="H221" s="194" t="s">
        <v>402</v>
      </c>
      <c r="I221" s="393" t="str">
        <f>IF(Table4[[#This Row],[C]]=G220,B221,"")</f>
        <v/>
      </c>
      <c r="J221" s="46"/>
      <c r="K221" s="224"/>
      <c r="L221" s="236"/>
      <c r="M221" s="232"/>
      <c r="N221" s="189"/>
      <c r="O221" s="189"/>
      <c r="P221" s="189"/>
      <c r="Q221" s="189"/>
      <c r="R221" s="189"/>
      <c r="S221" s="189"/>
      <c r="T221" s="189"/>
      <c r="U221" s="189"/>
      <c r="V221" s="189"/>
      <c r="W221" s="232"/>
      <c r="X221" s="232"/>
      <c r="Y221" s="189"/>
      <c r="Z221" s="71"/>
      <c r="AA221" s="227"/>
      <c r="AB221" s="227"/>
      <c r="AC221" s="195"/>
      <c r="AD221" s="197"/>
      <c r="AE221" s="193"/>
      <c r="AF221" s="46"/>
      <c r="AG221" s="46"/>
      <c r="AH221" s="46"/>
      <c r="AI221" s="46"/>
      <c r="AJ221" s="46"/>
      <c r="AK221" s="46"/>
      <c r="AL221" s="46"/>
      <c r="AM221" s="46"/>
      <c r="AN221" s="46"/>
      <c r="AO221" s="46"/>
      <c r="AP221" s="46"/>
      <c r="AQ221" s="46"/>
      <c r="AR221" s="46"/>
      <c r="AS221" s="46"/>
      <c r="AT221" s="46"/>
      <c r="AU221" s="46"/>
      <c r="AV221" s="46"/>
    </row>
    <row r="222" spans="1:48" ht="12" customHeight="1" x14ac:dyDescent="0.25">
      <c r="A222" s="227"/>
      <c r="B222" s="186">
        <f>____IN_____!B233</f>
        <v>219</v>
      </c>
      <c r="C222" s="187" t="str">
        <f>____IN_____!C233</f>
        <v>ihcofadd</v>
      </c>
      <c r="D222" s="186" t="str">
        <f>____IN_____!D233</f>
        <v>jo.11</v>
      </c>
      <c r="E222" s="189"/>
      <c r="F222" s="194">
        <v>55</v>
      </c>
      <c r="G222" s="197" t="s">
        <v>643</v>
      </c>
      <c r="H222" s="194" t="s">
        <v>883</v>
      </c>
      <c r="I222" s="344" t="str">
        <f>IF(Table4[[#This Row],[C]]=G221,B222,"")</f>
        <v/>
      </c>
      <c r="J222" s="46"/>
      <c r="K222" s="224"/>
      <c r="L222" s="236"/>
      <c r="M222" s="232"/>
      <c r="N222" s="189"/>
      <c r="O222" s="189"/>
      <c r="P222" s="189"/>
      <c r="Q222" s="189"/>
      <c r="R222" s="189"/>
      <c r="S222" s="189"/>
      <c r="T222" s="189"/>
      <c r="U222" s="189"/>
      <c r="V222" s="189"/>
      <c r="W222" s="232"/>
      <c r="X222" s="232"/>
      <c r="Y222" s="189"/>
      <c r="Z222" s="71"/>
      <c r="AA222" s="227"/>
      <c r="AB222" s="227"/>
      <c r="AC222" s="195"/>
      <c r="AD222" s="197"/>
      <c r="AE222" s="193"/>
      <c r="AF222" s="46"/>
      <c r="AG222" s="46"/>
      <c r="AH222" s="46"/>
      <c r="AI222" s="46"/>
      <c r="AJ222" s="46"/>
      <c r="AK222" s="46"/>
      <c r="AL222" s="46"/>
      <c r="AM222" s="46"/>
      <c r="AN222" s="46"/>
      <c r="AO222" s="46"/>
      <c r="AP222" s="46"/>
      <c r="AQ222" s="46"/>
      <c r="AR222" s="46"/>
      <c r="AS222" s="46"/>
      <c r="AT222" s="46"/>
      <c r="AU222" s="46"/>
      <c r="AV222" s="46"/>
    </row>
    <row r="223" spans="1:48" ht="12" customHeight="1" x14ac:dyDescent="0.25">
      <c r="A223" s="227"/>
      <c r="B223" s="186">
        <f>____IN_____!B234</f>
        <v>220</v>
      </c>
      <c r="C223" s="187" t="str">
        <f>____IN_____!C234</f>
        <v>BTN</v>
      </c>
      <c r="D223" s="186" t="str">
        <f>____IN_____!D234</f>
        <v>jo.12</v>
      </c>
      <c r="E223" s="189"/>
      <c r="F223" s="194">
        <v>99</v>
      </c>
      <c r="G223" s="197" t="s">
        <v>18</v>
      </c>
      <c r="H223" s="194" t="s">
        <v>601</v>
      </c>
      <c r="I223" s="344" t="str">
        <f>IF(Table4[[#This Row],[C]]=G222,B223,"")</f>
        <v/>
      </c>
      <c r="J223" s="46"/>
      <c r="K223" s="224"/>
      <c r="L223" s="236"/>
      <c r="M223" s="232"/>
      <c r="N223" s="189"/>
      <c r="O223" s="189"/>
      <c r="P223" s="189"/>
      <c r="Q223" s="189"/>
      <c r="R223" s="189"/>
      <c r="S223" s="189"/>
      <c r="T223" s="189"/>
      <c r="U223" s="189"/>
      <c r="V223" s="189"/>
      <c r="W223" s="232"/>
      <c r="X223" s="232"/>
      <c r="Y223" s="189"/>
      <c r="Z223" s="71"/>
      <c r="AA223" s="227"/>
      <c r="AB223" s="227"/>
      <c r="AC223" s="195"/>
      <c r="AD223" s="197"/>
      <c r="AE223" s="193"/>
      <c r="AF223" s="46"/>
      <c r="AG223" s="46"/>
      <c r="AH223" s="46"/>
      <c r="AI223" s="46"/>
      <c r="AJ223" s="46"/>
      <c r="AK223" s="46"/>
      <c r="AL223" s="46"/>
      <c r="AM223" s="46"/>
      <c r="AN223" s="46"/>
      <c r="AO223" s="46"/>
      <c r="AP223" s="46"/>
      <c r="AQ223" s="46"/>
      <c r="AR223" s="46"/>
      <c r="AS223" s="46"/>
      <c r="AT223" s="46"/>
      <c r="AU223" s="46"/>
      <c r="AV223" s="46"/>
    </row>
    <row r="224" spans="1:48" ht="12" customHeight="1" x14ac:dyDescent="0.25">
      <c r="A224" s="227"/>
      <c r="B224" s="186">
        <f>____IN_____!B235</f>
        <v>221</v>
      </c>
      <c r="C224" s="187" t="str">
        <f>____IN_____!C235</f>
        <v>mcomp</v>
      </c>
      <c r="D224" s="186" t="str">
        <f>____IN_____!D235</f>
        <v>jo.13</v>
      </c>
      <c r="E224" s="189"/>
      <c r="F224" s="194">
        <v>98</v>
      </c>
      <c r="G224" s="197" t="s">
        <v>20</v>
      </c>
      <c r="H224" s="194" t="s">
        <v>600</v>
      </c>
      <c r="I224" s="344" t="str">
        <f>IF(Table4[[#This Row],[C]]=G223,B224,"")</f>
        <v/>
      </c>
      <c r="J224" s="46"/>
      <c r="K224" s="224"/>
      <c r="L224" s="236"/>
      <c r="M224" s="232"/>
      <c r="N224" s="189"/>
      <c r="O224" s="189"/>
      <c r="P224" s="189"/>
      <c r="Q224" s="189"/>
      <c r="R224" s="189"/>
      <c r="S224" s="189"/>
      <c r="T224" s="189"/>
      <c r="U224" s="189"/>
      <c r="V224" s="189"/>
      <c r="W224" s="232"/>
      <c r="X224" s="232"/>
      <c r="Y224" s="189"/>
      <c r="Z224" s="71"/>
      <c r="AA224" s="227"/>
      <c r="AB224" s="227"/>
      <c r="AC224" s="195"/>
      <c r="AD224" s="197"/>
      <c r="AE224" s="193"/>
      <c r="AF224" s="46"/>
      <c r="AG224" s="46"/>
      <c r="AH224" s="46"/>
      <c r="AI224" s="46"/>
      <c r="AJ224" s="46"/>
      <c r="AK224" s="46"/>
      <c r="AL224" s="46"/>
      <c r="AM224" s="46"/>
      <c r="AN224" s="46"/>
      <c r="AO224" s="46"/>
      <c r="AP224" s="46"/>
      <c r="AQ224" s="46"/>
      <c r="AR224" s="46"/>
      <c r="AS224" s="46"/>
      <c r="AT224" s="46"/>
      <c r="AU224" s="46"/>
      <c r="AV224" s="46"/>
    </row>
    <row r="225" spans="1:48" ht="12" customHeight="1" x14ac:dyDescent="0.25">
      <c r="A225" s="227"/>
      <c r="B225" s="186">
        <f>____IN_____!B236</f>
        <v>222</v>
      </c>
      <c r="C225" s="187" t="str">
        <f>____IN_____!C236</f>
        <v>ifmtcn</v>
      </c>
      <c r="D225" s="186" t="str">
        <f>____IN_____!D236</f>
        <v>jo.14</v>
      </c>
      <c r="E225" s="189"/>
      <c r="F225" s="194">
        <v>97</v>
      </c>
      <c r="G225" s="197" t="s">
        <v>17</v>
      </c>
      <c r="H225" s="194" t="s">
        <v>599</v>
      </c>
      <c r="I225" s="344" t="str">
        <f>IF(Table4[[#This Row],[C]]=G224,B225,"")</f>
        <v/>
      </c>
      <c r="J225" s="46"/>
      <c r="K225" s="224"/>
      <c r="L225" s="236"/>
      <c r="M225" s="232"/>
      <c r="N225" s="189"/>
      <c r="O225" s="189"/>
      <c r="P225" s="189"/>
      <c r="Q225" s="189"/>
      <c r="R225" s="189"/>
      <c r="S225" s="189"/>
      <c r="T225" s="189"/>
      <c r="U225" s="189"/>
      <c r="V225" s="189"/>
      <c r="W225" s="232"/>
      <c r="X225" s="232"/>
      <c r="Y225" s="189"/>
      <c r="Z225" s="71"/>
      <c r="AA225" s="227"/>
      <c r="AB225" s="227"/>
      <c r="AC225" s="195"/>
      <c r="AD225" s="197"/>
      <c r="AE225" s="193"/>
      <c r="AF225" s="46"/>
      <c r="AG225" s="46"/>
      <c r="AH225" s="46"/>
      <c r="AI225" s="46"/>
      <c r="AJ225" s="46"/>
      <c r="AK225" s="46"/>
      <c r="AL225" s="46"/>
      <c r="AM225" s="46"/>
      <c r="AN225" s="46"/>
      <c r="AO225" s="46"/>
      <c r="AP225" s="46"/>
      <c r="AQ225" s="46"/>
      <c r="AR225" s="46"/>
      <c r="AS225" s="46"/>
      <c r="AT225" s="46"/>
      <c r="AU225" s="46"/>
      <c r="AV225" s="46"/>
    </row>
    <row r="226" spans="1:48" ht="12" customHeight="1" x14ac:dyDescent="0.25">
      <c r="A226" s="227"/>
      <c r="B226" s="186">
        <f>____IN_____!B237</f>
        <v>223</v>
      </c>
      <c r="C226" s="187" t="str">
        <f>____IN_____!C237</f>
        <v>ifmtnp</v>
      </c>
      <c r="D226" s="186" t="str">
        <f>____IN_____!D237</f>
        <v>jo.15</v>
      </c>
      <c r="E226" s="189"/>
      <c r="F226" s="194">
        <v>101</v>
      </c>
      <c r="G226" s="197" t="s">
        <v>22</v>
      </c>
      <c r="H226" s="194" t="s">
        <v>180</v>
      </c>
      <c r="I226" s="344" t="str">
        <f>IF(Table4[[#This Row],[C]]=G225,B226,"")</f>
        <v/>
      </c>
      <c r="J226" s="46"/>
      <c r="K226" s="224"/>
      <c r="L226" s="236"/>
      <c r="M226" s="232"/>
      <c r="N226" s="189"/>
      <c r="O226" s="189"/>
      <c r="P226" s="189"/>
      <c r="Q226" s="189"/>
      <c r="R226" s="189"/>
      <c r="S226" s="189"/>
      <c r="T226" s="189"/>
      <c r="U226" s="189"/>
      <c r="V226" s="189"/>
      <c r="W226" s="232"/>
      <c r="X226" s="232"/>
      <c r="Y226" s="189"/>
      <c r="Z226" s="71"/>
      <c r="AA226" s="227"/>
      <c r="AB226" s="227"/>
      <c r="AC226" s="195"/>
      <c r="AD226" s="197"/>
      <c r="AE226" s="193"/>
      <c r="AF226" s="46"/>
      <c r="AG226" s="46"/>
      <c r="AH226" s="46"/>
      <c r="AI226" s="46"/>
      <c r="AJ226" s="46"/>
      <c r="AK226" s="46"/>
      <c r="AL226" s="46"/>
      <c r="AM226" s="46"/>
      <c r="AN226" s="46"/>
      <c r="AO226" s="46"/>
      <c r="AP226" s="46"/>
      <c r="AQ226" s="46"/>
      <c r="AR226" s="46"/>
      <c r="AS226" s="46"/>
      <c r="AT226" s="46"/>
      <c r="AU226" s="46"/>
      <c r="AV226" s="46"/>
    </row>
    <row r="227" spans="1:48" ht="12" customHeight="1" x14ac:dyDescent="0.25">
      <c r="A227" s="227"/>
      <c r="B227" s="186">
        <f>____IN_____!B238</f>
        <v>224</v>
      </c>
      <c r="C227" s="187" t="str">
        <f>____IN_____!C238</f>
        <v>ifmtrf</v>
      </c>
      <c r="D227" s="186" t="str">
        <f>____IN_____!D238</f>
        <v>jo.16</v>
      </c>
      <c r="E227" s="189"/>
      <c r="F227" s="194">
        <v>100</v>
      </c>
      <c r="G227" s="197" t="s">
        <v>21</v>
      </c>
      <c r="H227" s="194" t="s">
        <v>602</v>
      </c>
      <c r="I227" s="344" t="str">
        <f>IF(Table4[[#This Row],[C]]=G226,B227,"")</f>
        <v/>
      </c>
      <c r="J227" s="46"/>
      <c r="K227" s="224"/>
      <c r="L227" s="236"/>
      <c r="M227" s="232"/>
      <c r="N227" s="189"/>
      <c r="O227" s="189"/>
      <c r="P227" s="189"/>
      <c r="Q227" s="189"/>
      <c r="R227" s="189"/>
      <c r="S227" s="189"/>
      <c r="T227" s="189"/>
      <c r="U227" s="189"/>
      <c r="V227" s="189"/>
      <c r="W227" s="232"/>
      <c r="X227" s="232"/>
      <c r="Y227" s="189"/>
      <c r="Z227" s="71"/>
      <c r="AA227" s="227"/>
      <c r="AB227" s="227"/>
      <c r="AC227" s="195"/>
      <c r="AD227" s="197"/>
      <c r="AE227" s="193"/>
      <c r="AF227" s="46"/>
      <c r="AG227" s="46"/>
      <c r="AH227" s="46"/>
      <c r="AI227" s="46"/>
      <c r="AJ227" s="46"/>
      <c r="AK227" s="46"/>
      <c r="AL227" s="46"/>
      <c r="AM227" s="46"/>
      <c r="AN227" s="46"/>
      <c r="AO227" s="46"/>
      <c r="AP227" s="46"/>
      <c r="AQ227" s="46"/>
      <c r="AR227" s="46"/>
      <c r="AS227" s="46"/>
      <c r="AT227" s="46"/>
      <c r="AU227" s="46"/>
      <c r="AV227" s="46"/>
    </row>
    <row r="228" spans="1:48" ht="12" customHeight="1" x14ac:dyDescent="0.25">
      <c r="A228" s="227"/>
      <c r="B228" s="186">
        <f>____IN_____!B239</f>
        <v>225</v>
      </c>
      <c r="C228" s="187" t="str">
        <f>____IN_____!C239</f>
        <v>ifmtdp</v>
      </c>
      <c r="D228" s="186" t="str">
        <f>____IN_____!D239</f>
        <v>jo.17</v>
      </c>
      <c r="E228" s="189"/>
      <c r="F228" s="194">
        <v>168</v>
      </c>
      <c r="G228" s="197" t="s">
        <v>361</v>
      </c>
      <c r="H228" s="194" t="s">
        <v>558</v>
      </c>
      <c r="I228" s="344" t="str">
        <f>IF(Table4[[#This Row],[C]]=G227,B228,"")</f>
        <v/>
      </c>
      <c r="J228" s="46"/>
      <c r="K228" s="224"/>
      <c r="L228" s="236"/>
      <c r="M228" s="232"/>
      <c r="N228" s="189"/>
      <c r="O228" s="189"/>
      <c r="P228" s="189"/>
      <c r="Q228" s="189"/>
      <c r="R228" s="189"/>
      <c r="S228" s="189"/>
      <c r="T228" s="189"/>
      <c r="U228" s="189"/>
      <c r="V228" s="189"/>
      <c r="W228" s="232"/>
      <c r="X228" s="232"/>
      <c r="Y228" s="189"/>
      <c r="Z228" s="71"/>
      <c r="AA228" s="227"/>
      <c r="AB228" s="227"/>
      <c r="AC228" s="195"/>
      <c r="AD228" s="197"/>
      <c r="AE228" s="193"/>
      <c r="AF228" s="46"/>
      <c r="AG228" s="46"/>
      <c r="AH228" s="46"/>
      <c r="AI228" s="46"/>
      <c r="AJ228" s="46"/>
      <c r="AK228" s="46"/>
      <c r="AL228" s="46"/>
      <c r="AM228" s="46"/>
      <c r="AN228" s="46"/>
      <c r="AO228" s="46"/>
      <c r="AP228" s="46"/>
      <c r="AQ228" s="46"/>
      <c r="AR228" s="46"/>
      <c r="AS228" s="46"/>
      <c r="AT228" s="46"/>
      <c r="AU228" s="46"/>
      <c r="AV228" s="46"/>
    </row>
    <row r="229" spans="1:48" ht="12" customHeight="1" x14ac:dyDescent="0.25">
      <c r="A229" s="227"/>
      <c r="B229" s="186">
        <f>____IN_____!B240</f>
        <v>226</v>
      </c>
      <c r="C229" s="187" t="str">
        <f>____IN_____!C240</f>
        <v>savucn</v>
      </c>
      <c r="D229" s="186" t="str">
        <f>____IN_____!D240</f>
        <v>jo.18</v>
      </c>
      <c r="E229" s="189"/>
      <c r="F229" s="194">
        <v>167</v>
      </c>
      <c r="G229" s="197" t="s">
        <v>360</v>
      </c>
      <c r="H229" s="194" t="s">
        <v>557</v>
      </c>
      <c r="I229" s="344" t="str">
        <f>IF(Table4[[#This Row],[C]]=G228,B229,"")</f>
        <v/>
      </c>
      <c r="J229" s="46"/>
      <c r="K229" s="224"/>
      <c r="L229" s="236"/>
      <c r="M229" s="232"/>
      <c r="N229" s="189"/>
      <c r="O229" s="189"/>
      <c r="P229" s="189"/>
      <c r="Q229" s="189"/>
      <c r="R229" s="189"/>
      <c r="S229" s="189"/>
      <c r="T229" s="189"/>
      <c r="U229" s="189"/>
      <c r="V229" s="189"/>
      <c r="W229" s="232"/>
      <c r="X229" s="232"/>
      <c r="Y229" s="189"/>
      <c r="Z229" s="71"/>
      <c r="AA229" s="227"/>
      <c r="AB229" s="227"/>
      <c r="AC229" s="195"/>
      <c r="AD229" s="197"/>
      <c r="AE229" s="193"/>
      <c r="AF229" s="46"/>
      <c r="AG229" s="46"/>
      <c r="AH229" s="46"/>
      <c r="AI229" s="46"/>
      <c r="AJ229" s="46"/>
      <c r="AK229" s="46"/>
      <c r="AL229" s="46"/>
      <c r="AM229" s="46"/>
      <c r="AN229" s="46"/>
      <c r="AO229" s="46"/>
      <c r="AP229" s="46"/>
      <c r="AQ229" s="46"/>
      <c r="AR229" s="46"/>
      <c r="AS229" s="46"/>
      <c r="AT229" s="46"/>
      <c r="AU229" s="46"/>
      <c r="AV229" s="46"/>
    </row>
    <row r="230" spans="1:48" ht="12" customHeight="1" x14ac:dyDescent="0.25">
      <c r="A230" s="227"/>
      <c r="B230" s="186">
        <f>____IN_____!B241</f>
        <v>227</v>
      </c>
      <c r="C230" s="187" t="str">
        <f>____IN_____!C241</f>
        <v>icbund</v>
      </c>
      <c r="D230" s="186" t="str">
        <f>____IN_____!D241</f>
        <v>jo.19</v>
      </c>
      <c r="E230" s="189"/>
      <c r="F230" s="194">
        <v>166</v>
      </c>
      <c r="G230" s="197" t="s">
        <v>239</v>
      </c>
      <c r="H230" s="194" t="s">
        <v>556</v>
      </c>
      <c r="I230" s="344" t="str">
        <f>IF(Table4[[#This Row],[C]]=G229,B230,"")</f>
        <v/>
      </c>
      <c r="J230" s="46"/>
      <c r="K230" s="224"/>
      <c r="L230" s="236"/>
      <c r="M230" s="232"/>
      <c r="N230" s="189"/>
      <c r="O230" s="189"/>
      <c r="P230" s="189"/>
      <c r="Q230" s="189"/>
      <c r="R230" s="189"/>
      <c r="S230" s="189"/>
      <c r="T230" s="189"/>
      <c r="U230" s="189"/>
      <c r="V230" s="189"/>
      <c r="W230" s="232"/>
      <c r="X230" s="232"/>
      <c r="Y230" s="189"/>
      <c r="Z230" s="71"/>
      <c r="AA230" s="227"/>
      <c r="AB230" s="227"/>
      <c r="AC230" s="195"/>
      <c r="AD230" s="197"/>
      <c r="AE230" s="193"/>
      <c r="AF230" s="46"/>
      <c r="AG230" s="46"/>
      <c r="AH230" s="46"/>
      <c r="AI230" s="46"/>
      <c r="AJ230" s="46"/>
      <c r="AK230" s="46"/>
      <c r="AL230" s="46"/>
      <c r="AM230" s="46"/>
      <c r="AN230" s="46"/>
      <c r="AO230" s="46"/>
      <c r="AP230" s="46"/>
      <c r="AQ230" s="46"/>
      <c r="AR230" s="46"/>
      <c r="AS230" s="46"/>
      <c r="AT230" s="46"/>
      <c r="AU230" s="46"/>
      <c r="AV230" s="46"/>
    </row>
    <row r="231" spans="1:48" ht="12" customHeight="1" x14ac:dyDescent="0.25">
      <c r="A231" s="227"/>
      <c r="B231" s="186">
        <f>____IN_____!B242</f>
        <v>228</v>
      </c>
      <c r="C231" s="187" t="str">
        <f>____IN_____!C242</f>
        <v>ADV</v>
      </c>
      <c r="D231" s="186" t="str">
        <f>____IN_____!D242</f>
        <v>jo.20</v>
      </c>
      <c r="E231" s="189"/>
      <c r="F231" s="194">
        <v>103</v>
      </c>
      <c r="G231" s="197" t="s">
        <v>66</v>
      </c>
      <c r="H231" s="194" t="s">
        <v>480</v>
      </c>
      <c r="I231" s="344" t="str">
        <f>IF(Table4[[#This Row],[C]]=G230,B231,"")</f>
        <v/>
      </c>
      <c r="J231" s="46"/>
      <c r="K231" s="224"/>
      <c r="L231" s="236"/>
      <c r="M231" s="232"/>
      <c r="N231" s="189"/>
      <c r="O231" s="189"/>
      <c r="P231" s="189"/>
      <c r="Q231" s="189"/>
      <c r="R231" s="189"/>
      <c r="S231" s="189"/>
      <c r="T231" s="189"/>
      <c r="U231" s="189"/>
      <c r="V231" s="189"/>
      <c r="W231" s="232"/>
      <c r="X231" s="232"/>
      <c r="Y231" s="189"/>
      <c r="Z231" s="71"/>
      <c r="AA231" s="227"/>
      <c r="AB231" s="227"/>
      <c r="AC231" s="195"/>
      <c r="AD231" s="197"/>
      <c r="AE231" s="193"/>
      <c r="AF231" s="46"/>
      <c r="AG231" s="46"/>
      <c r="AH231" s="46"/>
      <c r="AI231" s="46"/>
      <c r="AJ231" s="46"/>
      <c r="AK231" s="46"/>
      <c r="AL231" s="46"/>
      <c r="AM231" s="46"/>
      <c r="AN231" s="46"/>
      <c r="AO231" s="46"/>
      <c r="AP231" s="46"/>
      <c r="AQ231" s="46"/>
      <c r="AR231" s="46"/>
      <c r="AS231" s="46"/>
      <c r="AT231" s="46"/>
      <c r="AU231" s="46"/>
      <c r="AV231" s="46"/>
    </row>
    <row r="232" spans="1:48" ht="12" customHeight="1" x14ac:dyDescent="0.25">
      <c r="A232" s="227"/>
      <c r="B232" s="186">
        <f>____IN_____!B243</f>
        <v>229</v>
      </c>
      <c r="C232" s="187" t="str">
        <f>____IN_____!C243</f>
        <v>GCG</v>
      </c>
      <c r="D232" s="186" t="str">
        <f>____IN_____!D243</f>
        <v>jo.21</v>
      </c>
      <c r="E232" s="189"/>
      <c r="F232" s="194">
        <v>183</v>
      </c>
      <c r="G232" s="197" t="s">
        <v>418</v>
      </c>
      <c r="H232" s="194" t="s">
        <v>429</v>
      </c>
      <c r="I232" s="393" t="str">
        <f>IF(Table4[[#This Row],[C]]=G231,B232,"")</f>
        <v/>
      </c>
      <c r="J232" s="46"/>
      <c r="K232" s="224"/>
      <c r="L232" s="236"/>
      <c r="M232" s="232"/>
      <c r="N232" s="189"/>
      <c r="O232" s="189"/>
      <c r="P232" s="189"/>
      <c r="Q232" s="189"/>
      <c r="R232" s="189"/>
      <c r="S232" s="189"/>
      <c r="T232" s="189"/>
      <c r="U232" s="189"/>
      <c r="V232" s="189"/>
      <c r="W232" s="232"/>
      <c r="X232" s="232"/>
      <c r="Y232" s="189"/>
      <c r="Z232" s="71"/>
      <c r="AA232" s="227"/>
      <c r="AB232" s="227"/>
      <c r="AC232" s="195"/>
      <c r="AD232" s="197"/>
      <c r="AE232" s="193"/>
      <c r="AF232" s="46"/>
      <c r="AG232" s="46"/>
      <c r="AH232" s="46"/>
      <c r="AI232" s="46"/>
      <c r="AJ232" s="46"/>
      <c r="AK232" s="46"/>
      <c r="AL232" s="46"/>
      <c r="AM232" s="46"/>
      <c r="AN232" s="46"/>
      <c r="AO232" s="46"/>
      <c r="AP232" s="46"/>
      <c r="AQ232" s="46"/>
      <c r="AR232" s="46"/>
      <c r="AS232" s="46"/>
      <c r="AT232" s="46"/>
      <c r="AU232" s="46"/>
      <c r="AV232" s="46"/>
    </row>
    <row r="233" spans="1:48" ht="12" customHeight="1" x14ac:dyDescent="0.25">
      <c r="A233" s="227"/>
      <c r="B233" s="186">
        <f>____IN_____!B244</f>
        <v>230</v>
      </c>
      <c r="C233" s="187" t="str">
        <f>____IN_____!C244</f>
        <v>DSP</v>
      </c>
      <c r="D233" s="186" t="str">
        <f>____IN_____!D244</f>
        <v>jo.22</v>
      </c>
      <c r="E233" s="189"/>
      <c r="F233" s="194">
        <v>21</v>
      </c>
      <c r="G233" s="197" t="s">
        <v>28</v>
      </c>
      <c r="H233" s="194" t="s">
        <v>851</v>
      </c>
      <c r="I233" s="344" t="str">
        <f>IF(Table4[[#This Row],[C]]=G232,B233,"")</f>
        <v/>
      </c>
      <c r="J233" s="46"/>
      <c r="K233" s="224"/>
      <c r="L233" s="236"/>
      <c r="M233" s="232"/>
      <c r="N233" s="189"/>
      <c r="O233" s="189"/>
      <c r="P233" s="189"/>
      <c r="Q233" s="189"/>
      <c r="R233" s="189"/>
      <c r="S233" s="189"/>
      <c r="T233" s="189"/>
      <c r="U233" s="189"/>
      <c r="V233" s="189"/>
      <c r="W233" s="232"/>
      <c r="X233" s="232"/>
      <c r="Y233" s="189"/>
      <c r="Z233" s="71"/>
      <c r="AA233" s="227"/>
      <c r="AB233" s="227"/>
      <c r="AC233" s="195"/>
      <c r="AD233" s="197"/>
      <c r="AE233" s="193"/>
      <c r="AF233" s="46"/>
      <c r="AG233" s="46"/>
      <c r="AH233" s="46"/>
      <c r="AI233" s="46"/>
      <c r="AJ233" s="46"/>
      <c r="AK233" s="46"/>
      <c r="AL233" s="46"/>
      <c r="AM233" s="46"/>
      <c r="AN233" s="46"/>
      <c r="AO233" s="46"/>
      <c r="AP233" s="46"/>
      <c r="AQ233" s="46"/>
      <c r="AR233" s="46"/>
      <c r="AS233" s="46"/>
      <c r="AT233" s="46"/>
      <c r="AU233" s="46"/>
      <c r="AV233" s="46"/>
    </row>
    <row r="234" spans="1:48" ht="12" customHeight="1" x14ac:dyDescent="0.25">
      <c r="A234" s="227"/>
      <c r="B234" s="186">
        <f>____IN_____!B245</f>
        <v>231</v>
      </c>
      <c r="C234" s="187" t="str">
        <f>____IN_____!C245</f>
        <v>icelltype</v>
      </c>
      <c r="D234" s="186" t="str">
        <f>____IN_____!D245</f>
        <v>tdis</v>
      </c>
      <c r="E234" s="189"/>
      <c r="F234" s="194">
        <v>275</v>
      </c>
      <c r="G234" s="197" t="s">
        <v>739</v>
      </c>
      <c r="H234" s="194" t="s">
        <v>754</v>
      </c>
      <c r="I234" s="344" t="str">
        <f>IF(Table4[[#This Row],[C]]=G233,B234,"")</f>
        <v/>
      </c>
      <c r="J234" s="46"/>
      <c r="K234" s="224"/>
      <c r="L234" s="236"/>
      <c r="M234" s="232"/>
      <c r="N234" s="189"/>
      <c r="O234" s="189"/>
      <c r="P234" s="189"/>
      <c r="Q234" s="189"/>
      <c r="R234" s="189"/>
      <c r="S234" s="189"/>
      <c r="T234" s="189"/>
      <c r="U234" s="189"/>
      <c r="V234" s="189"/>
      <c r="W234" s="232"/>
      <c r="X234" s="232"/>
      <c r="Y234" s="189"/>
      <c r="Z234" s="71"/>
      <c r="AA234" s="227"/>
      <c r="AB234" s="227"/>
      <c r="AC234" s="195"/>
      <c r="AD234" s="197"/>
      <c r="AE234" s="193"/>
      <c r="AF234" s="46"/>
      <c r="AG234" s="46"/>
      <c r="AH234" s="46"/>
      <c r="AI234" s="46"/>
      <c r="AJ234" s="46"/>
      <c r="AK234" s="46"/>
      <c r="AL234" s="46"/>
      <c r="AM234" s="46"/>
      <c r="AN234" s="46"/>
      <c r="AO234" s="46"/>
      <c r="AP234" s="46"/>
      <c r="AQ234" s="46"/>
      <c r="AR234" s="46"/>
      <c r="AS234" s="46"/>
      <c r="AT234" s="46"/>
      <c r="AU234" s="46"/>
      <c r="AV234" s="46"/>
    </row>
    <row r="235" spans="1:48" ht="12" customHeight="1" x14ac:dyDescent="0.25">
      <c r="A235" s="227"/>
      <c r="B235" s="186">
        <f>____IN_____!B246</f>
        <v>232</v>
      </c>
      <c r="C235" s="187" t="str">
        <f>____IN_____!C246</f>
        <v>IC</v>
      </c>
      <c r="D235" s="186" t="str">
        <f>____IN_____!D246</f>
        <v>rch</v>
      </c>
      <c r="E235" s="189"/>
      <c r="F235" s="194">
        <v>32</v>
      </c>
      <c r="G235" s="197" t="s">
        <v>906</v>
      </c>
      <c r="H235" s="194" t="s">
        <v>918</v>
      </c>
      <c r="I235" s="344" t="str">
        <f>IF(Table4[[#This Row],[C]]=G234,B235,"")</f>
        <v/>
      </c>
      <c r="J235" s="46"/>
      <c r="K235" s="224"/>
      <c r="L235" s="236"/>
      <c r="M235" s="232"/>
      <c r="N235" s="189"/>
      <c r="O235" s="189"/>
      <c r="P235" s="189"/>
      <c r="Q235" s="189"/>
      <c r="R235" s="189"/>
      <c r="S235" s="189"/>
      <c r="T235" s="189"/>
      <c r="U235" s="189"/>
      <c r="V235" s="189"/>
      <c r="W235" s="232"/>
      <c r="X235" s="232"/>
      <c r="Y235" s="189"/>
      <c r="Z235" s="71"/>
      <c r="AA235" s="227"/>
      <c r="AB235" s="227"/>
      <c r="AC235" s="195"/>
      <c r="AD235" s="197"/>
      <c r="AE235" s="193"/>
      <c r="AF235" s="46"/>
      <c r="AG235" s="46"/>
      <c r="AH235" s="46"/>
      <c r="AI235" s="46"/>
      <c r="AJ235" s="46"/>
      <c r="AK235" s="46"/>
      <c r="AL235" s="46"/>
      <c r="AM235" s="46"/>
      <c r="AN235" s="46"/>
      <c r="AO235" s="46"/>
      <c r="AP235" s="46"/>
      <c r="AQ235" s="46"/>
      <c r="AR235" s="46"/>
      <c r="AS235" s="46"/>
      <c r="AT235" s="46"/>
      <c r="AU235" s="46"/>
      <c r="AV235" s="46"/>
    </row>
    <row r="236" spans="1:48" ht="12" customHeight="1" x14ac:dyDescent="0.25">
      <c r="A236" s="227"/>
      <c r="B236" s="186">
        <f>____IN_____!B247</f>
        <v>233</v>
      </c>
      <c r="C236" s="187" t="str">
        <f>____IN_____!C247</f>
        <v>RCH</v>
      </c>
      <c r="D236" s="186" t="str">
        <f>____IN_____!D247</f>
        <v>npf5</v>
      </c>
      <c r="E236" s="189"/>
      <c r="F236" s="194">
        <v>70</v>
      </c>
      <c r="G236" s="197" t="s">
        <v>33</v>
      </c>
      <c r="H236" s="194" t="s">
        <v>402</v>
      </c>
      <c r="I236" s="344" t="str">
        <f>IF(Table4[[#This Row],[C]]=G235,B236,"")</f>
        <v/>
      </c>
      <c r="J236" s="46"/>
      <c r="K236" s="224"/>
      <c r="L236" s="236"/>
      <c r="M236" s="232"/>
      <c r="N236" s="189"/>
      <c r="O236" s="189"/>
      <c r="P236" s="189"/>
      <c r="Q236" s="189"/>
      <c r="R236" s="189"/>
      <c r="S236" s="189"/>
      <c r="T236" s="189"/>
      <c r="U236" s="189"/>
      <c r="V236" s="189"/>
      <c r="W236" s="232"/>
      <c r="X236" s="232"/>
      <c r="Y236" s="189"/>
      <c r="Z236" s="71"/>
      <c r="AA236" s="227"/>
      <c r="AB236" s="227"/>
      <c r="AC236" s="195"/>
      <c r="AD236" s="197"/>
      <c r="AE236" s="193"/>
      <c r="AF236" s="46"/>
      <c r="AG236" s="46"/>
      <c r="AH236" s="46"/>
      <c r="AI236" s="46"/>
      <c r="AJ236" s="46"/>
      <c r="AK236" s="46"/>
      <c r="AL236" s="46"/>
      <c r="AM236" s="46"/>
      <c r="AN236" s="46"/>
      <c r="AO236" s="46"/>
      <c r="AP236" s="46"/>
      <c r="AQ236" s="46"/>
      <c r="AR236" s="46"/>
      <c r="AS236" s="46"/>
      <c r="AT236" s="46"/>
      <c r="AU236" s="46"/>
      <c r="AV236" s="46"/>
    </row>
    <row r="237" spans="1:48" ht="12" customHeight="1" x14ac:dyDescent="0.25">
      <c r="A237" s="227"/>
      <c r="B237" s="186">
        <f>____IN_____!B248</f>
        <v>234</v>
      </c>
      <c r="C237" s="187" t="str">
        <f>____IN_____!C248</f>
        <v>perched</v>
      </c>
      <c r="D237" s="186" t="str">
        <f>____IN_____!D248</f>
        <v>dis</v>
      </c>
      <c r="E237" s="189"/>
      <c r="F237" s="194">
        <v>208</v>
      </c>
      <c r="G237" s="197" t="s">
        <v>471</v>
      </c>
      <c r="H237" s="194" t="s">
        <v>495</v>
      </c>
      <c r="I237" s="393" t="str">
        <f>IF(Table4[[#This Row],[C]]=G236,B237,"")</f>
        <v/>
      </c>
      <c r="J237" s="46"/>
      <c r="K237" s="224"/>
      <c r="L237" s="236"/>
      <c r="M237" s="232"/>
      <c r="N237" s="189"/>
      <c r="O237" s="189"/>
      <c r="P237" s="189"/>
      <c r="Q237" s="189"/>
      <c r="R237" s="189"/>
      <c r="S237" s="189"/>
      <c r="T237" s="189"/>
      <c r="U237" s="189"/>
      <c r="V237" s="189"/>
      <c r="W237" s="232"/>
      <c r="X237" s="232"/>
      <c r="Y237" s="189"/>
      <c r="Z237" s="71"/>
      <c r="AA237" s="227"/>
      <c r="AB237" s="227"/>
      <c r="AC237" s="195"/>
      <c r="AD237" s="197"/>
      <c r="AE237" s="193"/>
      <c r="AF237" s="46"/>
      <c r="AG237" s="46"/>
      <c r="AH237" s="46"/>
      <c r="AI237" s="46"/>
      <c r="AJ237" s="46"/>
      <c r="AK237" s="46"/>
      <c r="AL237" s="46"/>
      <c r="AM237" s="46"/>
      <c r="AN237" s="46"/>
      <c r="AO237" s="46"/>
      <c r="AP237" s="46"/>
      <c r="AQ237" s="46"/>
      <c r="AR237" s="46"/>
      <c r="AS237" s="46"/>
      <c r="AT237" s="46"/>
      <c r="AU237" s="46"/>
      <c r="AV237" s="46"/>
    </row>
    <row r="238" spans="1:48" ht="12" customHeight="1" x14ac:dyDescent="0.25">
      <c r="A238" s="227"/>
      <c r="B238" s="186">
        <f>____IN_____!B249</f>
        <v>235</v>
      </c>
      <c r="C238" s="187" t="str">
        <f>____IN_____!C249</f>
        <v>DIS</v>
      </c>
      <c r="D238" s="186" t="str">
        <f>____IN_____!D249</f>
        <v>ims</v>
      </c>
      <c r="E238" s="189"/>
      <c r="F238" s="194">
        <v>116</v>
      </c>
      <c r="G238" s="197" t="s">
        <v>610</v>
      </c>
      <c r="H238" s="194" t="s">
        <v>146</v>
      </c>
      <c r="I238" s="344" t="str">
        <f>IF(Table4[[#This Row],[C]]=G237,B238,"")</f>
        <v/>
      </c>
      <c r="J238" s="46"/>
      <c r="K238" s="224"/>
      <c r="L238" s="236"/>
      <c r="M238" s="232"/>
      <c r="N238" s="189"/>
      <c r="O238" s="189"/>
      <c r="P238" s="189"/>
      <c r="Q238" s="189"/>
      <c r="R238" s="189"/>
      <c r="S238" s="189"/>
      <c r="T238" s="189"/>
      <c r="U238" s="189"/>
      <c r="V238" s="189"/>
      <c r="W238" s="232"/>
      <c r="X238" s="232"/>
      <c r="Y238" s="189"/>
      <c r="Z238" s="71"/>
      <c r="AA238" s="227"/>
      <c r="AB238" s="227"/>
      <c r="AC238" s="195"/>
      <c r="AD238" s="197"/>
      <c r="AE238" s="193"/>
      <c r="AF238" s="46"/>
      <c r="AG238" s="46"/>
      <c r="AH238" s="46"/>
      <c r="AI238" s="46"/>
      <c r="AJ238" s="46"/>
      <c r="AK238" s="46"/>
      <c r="AL238" s="46"/>
      <c r="AM238" s="46"/>
      <c r="AN238" s="46"/>
      <c r="AO238" s="46"/>
      <c r="AP238" s="46"/>
      <c r="AQ238" s="46"/>
      <c r="AR238" s="46"/>
      <c r="AS238" s="46"/>
      <c r="AT238" s="46"/>
      <c r="AU238" s="46"/>
      <c r="AV238" s="46"/>
    </row>
    <row r="239" spans="1:48" ht="12" customHeight="1" x14ac:dyDescent="0.25">
      <c r="A239" s="227"/>
      <c r="B239" s="186">
        <f>____IN_____!B250</f>
        <v>236</v>
      </c>
      <c r="C239" s="187" t="str">
        <f>____IN_____!C250</f>
        <v>Sel.</v>
      </c>
      <c r="D239" s="186" t="str">
        <f>____IN_____!D250</f>
        <v>select</v>
      </c>
      <c r="E239" s="189"/>
      <c r="F239" s="194">
        <v>243</v>
      </c>
      <c r="G239" s="197" t="s">
        <v>671</v>
      </c>
      <c r="H239" s="194" t="s">
        <v>856</v>
      </c>
      <c r="I239" s="393" t="str">
        <f>IF(Table4[[#This Row],[C]]=G238,B239,"")</f>
        <v/>
      </c>
      <c r="J239" s="46"/>
      <c r="K239" s="224"/>
      <c r="L239" s="236"/>
      <c r="M239" s="232"/>
      <c r="N239" s="189"/>
      <c r="O239" s="189"/>
      <c r="P239" s="189"/>
      <c r="Q239" s="189"/>
      <c r="R239" s="189"/>
      <c r="S239" s="189"/>
      <c r="T239" s="189"/>
      <c r="U239" s="189"/>
      <c r="V239" s="189"/>
      <c r="W239" s="232"/>
      <c r="X239" s="232"/>
      <c r="Y239" s="189"/>
      <c r="Z239" s="71"/>
      <c r="AA239" s="227"/>
      <c r="AB239" s="227"/>
      <c r="AC239" s="195"/>
      <c r="AD239" s="197"/>
      <c r="AE239" s="193"/>
      <c r="AF239" s="46"/>
      <c r="AG239" s="46"/>
      <c r="AH239" s="46"/>
      <c r="AI239" s="46"/>
      <c r="AJ239" s="46"/>
      <c r="AK239" s="46"/>
      <c r="AL239" s="46"/>
      <c r="AM239" s="46"/>
      <c r="AN239" s="46"/>
      <c r="AO239" s="46"/>
      <c r="AP239" s="46"/>
      <c r="AQ239" s="46"/>
      <c r="AR239" s="46"/>
      <c r="AS239" s="46"/>
      <c r="AT239" s="46"/>
      <c r="AU239" s="46"/>
      <c r="AV239" s="46"/>
    </row>
    <row r="240" spans="1:48" ht="12" customHeight="1" x14ac:dyDescent="0.25">
      <c r="A240" s="227"/>
      <c r="B240" s="186">
        <f>____IN_____!B251</f>
        <v>237</v>
      </c>
      <c r="C240" s="187" t="str">
        <f>____IN_____!C251</f>
        <v>chd_spd</v>
      </c>
      <c r="D240" s="186" t="str">
        <f>____IN_____!D251</f>
        <v>spd</v>
      </c>
      <c r="E240" s="189"/>
      <c r="F240" s="194">
        <v>266</v>
      </c>
      <c r="G240" s="197" t="s">
        <v>724</v>
      </c>
      <c r="H240" s="194" t="s">
        <v>724</v>
      </c>
      <c r="I240" s="344" t="str">
        <f>IF(Table4[[#This Row],[C]]=G239,B240,"")</f>
        <v/>
      </c>
      <c r="J240" s="46"/>
      <c r="K240" s="224"/>
      <c r="L240" s="236"/>
      <c r="M240" s="232"/>
      <c r="N240" s="189"/>
      <c r="O240" s="189"/>
      <c r="P240" s="189"/>
      <c r="Q240" s="189"/>
      <c r="R240" s="189"/>
      <c r="S240" s="189"/>
      <c r="T240" s="189"/>
      <c r="U240" s="189"/>
      <c r="V240" s="189"/>
      <c r="W240" s="232"/>
      <c r="X240" s="232"/>
      <c r="Y240" s="189"/>
      <c r="Z240" s="71"/>
      <c r="AA240" s="227"/>
      <c r="AB240" s="227"/>
      <c r="AC240" s="195"/>
      <c r="AD240" s="197"/>
      <c r="AE240" s="193"/>
      <c r="AF240" s="46"/>
      <c r="AG240" s="46"/>
      <c r="AH240" s="46"/>
      <c r="AI240" s="46"/>
      <c r="AJ240" s="46"/>
      <c r="AK240" s="46"/>
      <c r="AL240" s="46"/>
      <c r="AM240" s="46"/>
      <c r="AN240" s="46"/>
      <c r="AO240" s="46"/>
      <c r="AP240" s="46"/>
      <c r="AQ240" s="46"/>
      <c r="AR240" s="46"/>
      <c r="AS240" s="46"/>
      <c r="AT240" s="46"/>
      <c r="AU240" s="46"/>
      <c r="AV240" s="46"/>
    </row>
    <row r="241" spans="1:48" ht="12" customHeight="1" x14ac:dyDescent="0.25">
      <c r="A241" s="227"/>
      <c r="B241" s="186">
        <f>____IN_____!B252</f>
        <v>238</v>
      </c>
      <c r="C241" s="187" t="str">
        <f>____IN_____!C252</f>
        <v>DRN</v>
      </c>
      <c r="D241" s="186" t="str">
        <f>____IN_____!D252</f>
        <v>drn</v>
      </c>
      <c r="E241" s="189"/>
      <c r="F241" s="194">
        <v>192</v>
      </c>
      <c r="G241" s="197" t="s">
        <v>452</v>
      </c>
      <c r="H241" s="194" t="s">
        <v>482</v>
      </c>
      <c r="I241" s="344" t="str">
        <f>IF(Table4[[#This Row],[C]]=G240,B241,"")</f>
        <v/>
      </c>
      <c r="J241" s="46"/>
      <c r="K241" s="224"/>
      <c r="L241" s="236"/>
      <c r="M241" s="232"/>
      <c r="N241" s="189"/>
      <c r="O241" s="189"/>
      <c r="P241" s="189"/>
      <c r="Q241" s="189"/>
      <c r="R241" s="189"/>
      <c r="S241" s="189"/>
      <c r="T241" s="189"/>
      <c r="U241" s="189"/>
      <c r="V241" s="189"/>
      <c r="W241" s="232"/>
      <c r="X241" s="232"/>
      <c r="Y241" s="189"/>
      <c r="Z241" s="71"/>
      <c r="AA241" s="227"/>
      <c r="AB241" s="227"/>
      <c r="AC241" s="195"/>
      <c r="AD241" s="197"/>
      <c r="AE241" s="193"/>
      <c r="AF241" s="46"/>
      <c r="AG241" s="46"/>
      <c r="AH241" s="46"/>
      <c r="AI241" s="46"/>
      <c r="AJ241" s="46"/>
      <c r="AK241" s="46"/>
      <c r="AL241" s="46"/>
      <c r="AM241" s="46"/>
      <c r="AN241" s="46"/>
      <c r="AO241" s="46"/>
      <c r="AP241" s="46"/>
      <c r="AQ241" s="46"/>
      <c r="AR241" s="46"/>
      <c r="AS241" s="46"/>
      <c r="AT241" s="46"/>
      <c r="AU241" s="46"/>
      <c r="AV241" s="46"/>
    </row>
    <row r="242" spans="1:48" ht="12" customHeight="1" x14ac:dyDescent="0.25">
      <c r="A242" s="227"/>
      <c r="B242" s="186">
        <f>____IN_____!B253</f>
        <v>239</v>
      </c>
      <c r="C242" s="187" t="str">
        <f>____IN_____!C253</f>
        <v>DRN_spd</v>
      </c>
      <c r="D242" s="186" t="str">
        <f>____IN_____!D253</f>
        <v>spd</v>
      </c>
      <c r="E242" s="189"/>
      <c r="F242" s="194">
        <v>193</v>
      </c>
      <c r="G242" s="197" t="s">
        <v>453</v>
      </c>
      <c r="H242" s="194" t="s">
        <v>483</v>
      </c>
      <c r="I242" s="344" t="str">
        <f>IF(Table4[[#This Row],[C]]=G241,B242,"")</f>
        <v/>
      </c>
      <c r="J242" s="46"/>
      <c r="K242" s="224"/>
      <c r="L242" s="236"/>
      <c r="M242" s="232"/>
      <c r="N242" s="189"/>
      <c r="O242" s="189"/>
      <c r="P242" s="189"/>
      <c r="Q242" s="189"/>
      <c r="R242" s="189"/>
      <c r="S242" s="189"/>
      <c r="T242" s="189"/>
      <c r="U242" s="189"/>
      <c r="V242" s="189"/>
      <c r="W242" s="232"/>
      <c r="X242" s="232"/>
      <c r="Y242" s="189"/>
      <c r="Z242" s="71"/>
      <c r="AA242" s="227"/>
      <c r="AB242" s="227"/>
      <c r="AC242" s="195"/>
      <c r="AD242" s="197"/>
      <c r="AE242" s="193"/>
      <c r="AF242" s="46"/>
      <c r="AG242" s="46"/>
      <c r="AH242" s="46"/>
      <c r="AI242" s="46"/>
      <c r="AJ242" s="46"/>
      <c r="AK242" s="46"/>
      <c r="AL242" s="46"/>
      <c r="AM242" s="46"/>
      <c r="AN242" s="46"/>
      <c r="AO242" s="46"/>
      <c r="AP242" s="46"/>
      <c r="AQ242" s="46"/>
      <c r="AR242" s="46"/>
      <c r="AS242" s="46"/>
      <c r="AT242" s="46"/>
      <c r="AU242" s="46"/>
      <c r="AV242" s="46"/>
    </row>
    <row r="243" spans="1:48" ht="12" customHeight="1" x14ac:dyDescent="0.25">
      <c r="A243" s="227"/>
      <c r="B243" s="186">
        <f>____IN_____!B254</f>
        <v>240</v>
      </c>
      <c r="C243" s="187" t="str">
        <f>____IN_____!C254</f>
        <v>RIV</v>
      </c>
      <c r="D243" s="186" t="str">
        <f>____IN_____!D254</f>
        <v>riv</v>
      </c>
      <c r="E243" s="189"/>
      <c r="F243" s="194">
        <v>215</v>
      </c>
      <c r="G243" s="197" t="s">
        <v>501</v>
      </c>
      <c r="H243" s="194" t="s">
        <v>523</v>
      </c>
      <c r="I243" s="393" t="str">
        <f>IF(Table4[[#This Row],[C]]=G242,B243,"")</f>
        <v/>
      </c>
      <c r="J243" s="46"/>
      <c r="K243" s="224"/>
      <c r="L243" s="236"/>
      <c r="M243" s="232"/>
      <c r="N243" s="189"/>
      <c r="O243" s="189"/>
      <c r="P243" s="189"/>
      <c r="Q243" s="189"/>
      <c r="R243" s="189"/>
      <c r="S243" s="189"/>
      <c r="T243" s="189"/>
      <c r="U243" s="189"/>
      <c r="V243" s="189"/>
      <c r="W243" s="232"/>
      <c r="X243" s="232"/>
      <c r="Y243" s="189"/>
      <c r="Z243" s="71"/>
      <c r="AA243" s="227"/>
      <c r="AB243" s="227"/>
      <c r="AC243" s="195"/>
      <c r="AD243" s="197"/>
      <c r="AE243" s="193"/>
      <c r="AF243" s="46"/>
      <c r="AG243" s="46"/>
      <c r="AH243" s="46"/>
      <c r="AI243" s="46"/>
      <c r="AJ243" s="46"/>
      <c r="AK243" s="46"/>
      <c r="AL243" s="46"/>
      <c r="AM243" s="46"/>
      <c r="AN243" s="46"/>
      <c r="AO243" s="46"/>
      <c r="AP243" s="46"/>
      <c r="AQ243" s="46"/>
      <c r="AR243" s="46"/>
      <c r="AS243" s="46"/>
      <c r="AT243" s="46"/>
      <c r="AU243" s="46"/>
      <c r="AV243" s="46"/>
    </row>
    <row r="244" spans="1:48" ht="12" customHeight="1" x14ac:dyDescent="0.25">
      <c r="A244" s="227"/>
      <c r="B244" s="186">
        <f>____IN_____!B255</f>
        <v>241</v>
      </c>
      <c r="C244" s="187" t="str">
        <f>____IN_____!C255</f>
        <v>riv_spd</v>
      </c>
      <c r="D244" s="186" t="str">
        <f>____IN_____!D255</f>
        <v>spd</v>
      </c>
      <c r="E244" s="189"/>
      <c r="F244" s="194">
        <v>330</v>
      </c>
      <c r="G244" s="197" t="s">
        <v>1195</v>
      </c>
      <c r="H244" s="194" t="s">
        <v>1210</v>
      </c>
      <c r="I244" s="344" t="str">
        <f>IF(Table4[[#This Row],[C]]=G243,B244,"")</f>
        <v/>
      </c>
      <c r="J244" s="46"/>
      <c r="K244" s="224"/>
      <c r="L244" s="236"/>
      <c r="M244" s="232"/>
      <c r="N244" s="189"/>
      <c r="O244" s="189"/>
      <c r="P244" s="189"/>
      <c r="Q244" s="189"/>
      <c r="R244" s="189"/>
      <c r="S244" s="189"/>
      <c r="T244" s="189"/>
      <c r="U244" s="189"/>
      <c r="V244" s="189"/>
      <c r="W244" s="232"/>
      <c r="X244" s="232"/>
      <c r="Y244" s="189"/>
      <c r="Z244" s="71"/>
      <c r="AA244" s="227"/>
      <c r="AB244" s="227"/>
      <c r="AC244" s="195"/>
      <c r="AD244" s="197"/>
      <c r="AE244" s="193"/>
      <c r="AF244" s="46"/>
      <c r="AG244" s="46"/>
      <c r="AH244" s="46"/>
      <c r="AI244" s="46"/>
      <c r="AJ244" s="46"/>
      <c r="AK244" s="46"/>
      <c r="AL244" s="46"/>
      <c r="AM244" s="46"/>
      <c r="AN244" s="46"/>
      <c r="AO244" s="46"/>
      <c r="AP244" s="46"/>
      <c r="AQ244" s="46"/>
      <c r="AR244" s="46"/>
      <c r="AS244" s="46"/>
      <c r="AT244" s="46"/>
      <c r="AU244" s="46"/>
      <c r="AV244" s="46"/>
    </row>
    <row r="245" spans="1:48" ht="12" customHeight="1" x14ac:dyDescent="0.25">
      <c r="A245" s="227"/>
      <c r="B245" s="186">
        <f>____IN_____!B256</f>
        <v>242</v>
      </c>
      <c r="C245" s="187" t="str">
        <f>____IN_____!C256</f>
        <v>OC</v>
      </c>
      <c r="D245" s="186" t="str">
        <f>____IN_____!D256</f>
        <v>oc</v>
      </c>
      <c r="E245" s="189"/>
      <c r="F245" s="194">
        <v>323</v>
      </c>
      <c r="G245" s="197" t="s">
        <v>1187</v>
      </c>
      <c r="H245" s="194" t="s">
        <v>1210</v>
      </c>
      <c r="I245" s="344" t="str">
        <f>IF(Table4[[#This Row],[C]]=G244,B245,"")</f>
        <v/>
      </c>
      <c r="J245" s="46"/>
      <c r="K245" s="224"/>
      <c r="L245" s="236"/>
      <c r="M245" s="232"/>
      <c r="N245" s="189"/>
      <c r="O245" s="189"/>
      <c r="P245" s="189"/>
      <c r="Q245" s="189"/>
      <c r="R245" s="189"/>
      <c r="S245" s="189"/>
      <c r="T245" s="189"/>
      <c r="U245" s="189"/>
      <c r="V245" s="189"/>
      <c r="W245" s="232"/>
      <c r="X245" s="232"/>
      <c r="Y245" s="189"/>
      <c r="Z245" s="71"/>
      <c r="AA245" s="227"/>
      <c r="AB245" s="227"/>
      <c r="AC245" s="195"/>
      <c r="AD245" s="197"/>
      <c r="AE245" s="193"/>
      <c r="AF245" s="46"/>
      <c r="AG245" s="46"/>
      <c r="AH245" s="46"/>
      <c r="AI245" s="46"/>
      <c r="AJ245" s="46"/>
      <c r="AK245" s="46"/>
      <c r="AL245" s="46"/>
      <c r="AM245" s="46"/>
      <c r="AN245" s="46"/>
      <c r="AO245" s="46"/>
      <c r="AP245" s="46"/>
      <c r="AQ245" s="46"/>
      <c r="AR245" s="46"/>
      <c r="AS245" s="46"/>
      <c r="AT245" s="46"/>
      <c r="AU245" s="46"/>
      <c r="AV245" s="46"/>
    </row>
    <row r="246" spans="1:48" ht="12" customHeight="1" x14ac:dyDescent="0.25">
      <c r="A246" s="227"/>
      <c r="B246" s="186">
        <f>____IN_____!B257</f>
        <v>243</v>
      </c>
      <c r="C246" s="187" t="str">
        <f>____IN_____!C257</f>
        <v>STO</v>
      </c>
      <c r="D246" s="186" t="str">
        <f>____IN_____!D257</f>
        <v>sto</v>
      </c>
      <c r="E246" s="189"/>
      <c r="F246" s="194">
        <v>74</v>
      </c>
      <c r="G246" s="197" t="s">
        <v>72</v>
      </c>
      <c r="H246" s="194" t="s">
        <v>72</v>
      </c>
      <c r="I246" s="344" t="str">
        <f>IF(Table4[[#This Row],[C]]=G245,B246,"")</f>
        <v/>
      </c>
      <c r="J246" s="46"/>
      <c r="K246" s="224"/>
      <c r="L246" s="236"/>
      <c r="M246" s="232"/>
      <c r="N246" s="189"/>
      <c r="O246" s="189"/>
      <c r="P246" s="189"/>
      <c r="Q246" s="189"/>
      <c r="R246" s="189"/>
      <c r="S246" s="189"/>
      <c r="T246" s="189"/>
      <c r="U246" s="189"/>
      <c r="V246" s="189"/>
      <c r="W246" s="232"/>
      <c r="X246" s="232"/>
      <c r="Y246" s="189"/>
      <c r="Z246" s="71"/>
      <c r="AA246" s="227"/>
      <c r="AB246" s="227"/>
      <c r="AC246" s="195"/>
      <c r="AD246" s="197"/>
      <c r="AE246" s="193"/>
      <c r="AF246" s="46"/>
      <c r="AG246" s="46"/>
      <c r="AH246" s="46"/>
      <c r="AI246" s="46"/>
      <c r="AJ246" s="46"/>
      <c r="AK246" s="46"/>
      <c r="AL246" s="46"/>
      <c r="AM246" s="46"/>
      <c r="AN246" s="46"/>
      <c r="AO246" s="46"/>
      <c r="AP246" s="46"/>
      <c r="AQ246" s="46"/>
      <c r="AR246" s="46"/>
      <c r="AS246" s="46"/>
      <c r="AT246" s="46"/>
      <c r="AU246" s="46"/>
      <c r="AV246" s="46"/>
    </row>
    <row r="247" spans="1:48" ht="12" customHeight="1" x14ac:dyDescent="0.25">
      <c r="A247" s="227"/>
      <c r="B247" s="186">
        <f>____IN_____!B258</f>
        <v>244</v>
      </c>
      <c r="C247" s="187" t="str">
        <f>____IN_____!C258</f>
        <v>GHB</v>
      </c>
      <c r="D247" s="186" t="str">
        <f>____IN_____!D258</f>
        <v>ghb</v>
      </c>
      <c r="E247" s="189"/>
      <c r="F247" s="194">
        <v>112</v>
      </c>
      <c r="G247" s="197" t="s">
        <v>87</v>
      </c>
      <c r="H247" s="194" t="s">
        <v>548</v>
      </c>
      <c r="I247" s="344" t="str">
        <f>IF(Table4[[#This Row],[C]]=G246,B247,"")</f>
        <v/>
      </c>
      <c r="J247" s="46"/>
      <c r="K247" s="224"/>
      <c r="L247" s="236"/>
      <c r="M247" s="232"/>
      <c r="N247" s="189"/>
      <c r="O247" s="189"/>
      <c r="P247" s="189"/>
      <c r="Q247" s="189"/>
      <c r="R247" s="189"/>
      <c r="S247" s="189"/>
      <c r="T247" s="189"/>
      <c r="U247" s="189"/>
      <c r="V247" s="189"/>
      <c r="W247" s="232"/>
      <c r="X247" s="232"/>
      <c r="Y247" s="189"/>
      <c r="Z247" s="71"/>
      <c r="AA247" s="227"/>
      <c r="AB247" s="227"/>
      <c r="AC247" s="195"/>
      <c r="AD247" s="197"/>
      <c r="AE247" s="193"/>
      <c r="AF247" s="46"/>
      <c r="AG247" s="46"/>
      <c r="AH247" s="46"/>
      <c r="AI247" s="46"/>
      <c r="AJ247" s="46"/>
      <c r="AK247" s="46"/>
      <c r="AL247" s="46"/>
      <c r="AM247" s="46"/>
      <c r="AN247" s="46"/>
      <c r="AO247" s="46"/>
      <c r="AP247" s="46"/>
      <c r="AQ247" s="46"/>
      <c r="AR247" s="46"/>
      <c r="AS247" s="46"/>
      <c r="AT247" s="46"/>
      <c r="AU247" s="46"/>
      <c r="AV247" s="46"/>
    </row>
    <row r="248" spans="1:48" ht="12" customHeight="1" x14ac:dyDescent="0.25">
      <c r="A248" s="227"/>
      <c r="B248" s="186">
        <f>____IN_____!B259</f>
        <v>245</v>
      </c>
      <c r="C248" s="187" t="str">
        <f>____IN_____!C259</f>
        <v>ghb_spd</v>
      </c>
      <c r="D248" s="186" t="str">
        <f>____IN_____!D259</f>
        <v>spd</v>
      </c>
      <c r="E248" s="189"/>
      <c r="F248" s="194">
        <v>235</v>
      </c>
      <c r="G248" s="197" t="s">
        <v>646</v>
      </c>
      <c r="H248" s="194" t="s">
        <v>851</v>
      </c>
      <c r="I248" s="344" t="str">
        <f>IF(Table4[[#This Row],[C]]=G247,B248,"")</f>
        <v/>
      </c>
      <c r="J248" s="46"/>
      <c r="K248" s="224"/>
      <c r="L248" s="236"/>
      <c r="M248" s="232"/>
      <c r="N248" s="189"/>
      <c r="O248" s="189"/>
      <c r="P248" s="189"/>
      <c r="Q248" s="189"/>
      <c r="R248" s="189"/>
      <c r="S248" s="189"/>
      <c r="T248" s="189"/>
      <c r="U248" s="189"/>
      <c r="V248" s="189"/>
      <c r="W248" s="232"/>
      <c r="X248" s="232"/>
      <c r="Y248" s="189"/>
      <c r="Z248" s="71"/>
      <c r="AA248" s="227"/>
      <c r="AB248" s="227"/>
      <c r="AC248" s="195"/>
      <c r="AD248" s="197"/>
      <c r="AE248" s="193"/>
      <c r="AF248" s="46"/>
      <c r="AG248" s="46"/>
      <c r="AH248" s="46"/>
      <c r="AI248" s="46"/>
      <c r="AJ248" s="46"/>
      <c r="AK248" s="46"/>
      <c r="AL248" s="46"/>
      <c r="AM248" s="46"/>
      <c r="AN248" s="46"/>
      <c r="AO248" s="46"/>
      <c r="AP248" s="46"/>
      <c r="AQ248" s="46"/>
      <c r="AR248" s="46"/>
      <c r="AS248" s="46"/>
      <c r="AT248" s="46"/>
      <c r="AU248" s="46"/>
      <c r="AV248" s="46"/>
    </row>
    <row r="249" spans="1:48" ht="12" customHeight="1" x14ac:dyDescent="0.25">
      <c r="A249" s="227"/>
      <c r="B249" s="186">
        <f>____IN_____!B260</f>
        <v>246</v>
      </c>
      <c r="C249" s="187" t="str">
        <f>____IN_____!C260</f>
        <v>GHBobs</v>
      </c>
      <c r="D249" s="186" t="str">
        <f>____IN_____!D260</f>
        <v>GHBobs</v>
      </c>
      <c r="E249" s="189"/>
      <c r="F249" s="194">
        <v>71</v>
      </c>
      <c r="G249" s="197" t="s">
        <v>44</v>
      </c>
      <c r="H249" s="194" t="s">
        <v>402</v>
      </c>
      <c r="I249" s="344" t="str">
        <f>IF(Table4[[#This Row],[C]]=G248,B249,"")</f>
        <v/>
      </c>
      <c r="J249" s="46"/>
      <c r="K249" s="224"/>
      <c r="L249" s="236"/>
      <c r="M249" s="232"/>
      <c r="N249" s="189"/>
      <c r="O249" s="189"/>
      <c r="P249" s="189"/>
      <c r="Q249" s="189"/>
      <c r="R249" s="189"/>
      <c r="S249" s="189"/>
      <c r="T249" s="189"/>
      <c r="U249" s="189"/>
      <c r="V249" s="189"/>
      <c r="W249" s="232"/>
      <c r="X249" s="232"/>
      <c r="Y249" s="189"/>
      <c r="Z249" s="71"/>
      <c r="AA249" s="227"/>
      <c r="AB249" s="227"/>
      <c r="AC249" s="195"/>
      <c r="AD249" s="197"/>
      <c r="AE249" s="193"/>
      <c r="AF249" s="46"/>
      <c r="AG249" s="46"/>
      <c r="AH249" s="46"/>
      <c r="AI249" s="46"/>
      <c r="AJ249" s="46"/>
      <c r="AK249" s="46"/>
      <c r="AL249" s="46"/>
      <c r="AM249" s="46"/>
      <c r="AN249" s="46"/>
      <c r="AO249" s="46"/>
      <c r="AP249" s="46"/>
      <c r="AQ249" s="46"/>
      <c r="AR249" s="46"/>
      <c r="AS249" s="46"/>
      <c r="AT249" s="46"/>
      <c r="AU249" s="46"/>
      <c r="AV249" s="46"/>
    </row>
    <row r="250" spans="1:48" ht="12" customHeight="1" x14ac:dyDescent="0.25">
      <c r="A250" s="227"/>
      <c r="B250" s="186">
        <f>____IN_____!B261</f>
        <v>247</v>
      </c>
      <c r="C250" s="187" t="str">
        <f>____IN_____!C261</f>
        <v>riv_ts</v>
      </c>
      <c r="D250" s="186" t="str">
        <f>____IN_____!D261</f>
        <v>ts2</v>
      </c>
      <c r="E250" s="189"/>
      <c r="F250" s="194">
        <v>72</v>
      </c>
      <c r="G250" s="197" t="s">
        <v>45</v>
      </c>
      <c r="H250" s="194" t="s">
        <v>402</v>
      </c>
      <c r="I250" s="344" t="str">
        <f>IF(Table4[[#This Row],[C]]=G249,B250,"")</f>
        <v/>
      </c>
      <c r="J250" s="46"/>
      <c r="K250" s="224"/>
      <c r="L250" s="236"/>
      <c r="M250" s="232"/>
      <c r="N250" s="189"/>
      <c r="O250" s="189"/>
      <c r="P250" s="189"/>
      <c r="Q250" s="189"/>
      <c r="R250" s="189"/>
      <c r="S250" s="189"/>
      <c r="T250" s="189"/>
      <c r="U250" s="189"/>
      <c r="V250" s="189"/>
      <c r="W250" s="232"/>
      <c r="X250" s="232"/>
      <c r="Y250" s="189"/>
      <c r="Z250" s="71"/>
      <c r="AA250" s="227"/>
      <c r="AB250" s="227"/>
      <c r="AC250" s="195"/>
      <c r="AD250" s="197"/>
      <c r="AE250" s="193"/>
      <c r="AF250" s="46"/>
      <c r="AG250" s="46"/>
      <c r="AH250" s="46"/>
      <c r="AI250" s="46"/>
      <c r="AJ250" s="46"/>
      <c r="AK250" s="46"/>
      <c r="AL250" s="46"/>
      <c r="AM250" s="46"/>
      <c r="AN250" s="46"/>
      <c r="AO250" s="46"/>
      <c r="AP250" s="46"/>
      <c r="AQ250" s="46"/>
      <c r="AR250" s="46"/>
      <c r="AS250" s="46"/>
      <c r="AT250" s="46"/>
      <c r="AU250" s="46"/>
      <c r="AV250" s="46"/>
    </row>
    <row r="251" spans="1:48" ht="12" customHeight="1" x14ac:dyDescent="0.25">
      <c r="A251" s="227"/>
      <c r="B251" s="186">
        <f>____IN_____!B262</f>
        <v>248</v>
      </c>
      <c r="C251" s="187" t="str">
        <f>____IN_____!C262</f>
        <v>rch_ts</v>
      </c>
      <c r="D251" s="186" t="str">
        <f>____IN_____!D262</f>
        <v>ts3</v>
      </c>
      <c r="E251" s="189"/>
      <c r="F251" s="194">
        <v>69</v>
      </c>
      <c r="G251" s="197" t="s">
        <v>0</v>
      </c>
      <c r="H251" s="194" t="s">
        <v>402</v>
      </c>
      <c r="I251" s="344" t="str">
        <f>IF(Table4[[#This Row],[C]]=G250,B251,"")</f>
        <v/>
      </c>
      <c r="J251" s="46"/>
      <c r="K251" s="224"/>
      <c r="L251" s="236"/>
      <c r="M251" s="232"/>
      <c r="N251" s="189"/>
      <c r="O251" s="189"/>
      <c r="P251" s="189"/>
      <c r="Q251" s="189"/>
      <c r="R251" s="189"/>
      <c r="S251" s="189"/>
      <c r="T251" s="189"/>
      <c r="U251" s="189"/>
      <c r="V251" s="189"/>
      <c r="W251" s="232"/>
      <c r="X251" s="232"/>
      <c r="Y251" s="189"/>
      <c r="Z251" s="71"/>
      <c r="AA251" s="227"/>
      <c r="AB251" s="227"/>
      <c r="AC251" s="195"/>
      <c r="AD251" s="197"/>
      <c r="AE251" s="193"/>
      <c r="AF251" s="46"/>
      <c r="AG251" s="46"/>
      <c r="AH251" s="46"/>
      <c r="AI251" s="46"/>
      <c r="AJ251" s="46"/>
      <c r="AK251" s="46"/>
      <c r="AL251" s="46"/>
      <c r="AM251" s="46"/>
      <c r="AN251" s="46"/>
      <c r="AO251" s="46"/>
      <c r="AP251" s="46"/>
      <c r="AQ251" s="46"/>
      <c r="AR251" s="46"/>
      <c r="AS251" s="46"/>
      <c r="AT251" s="46"/>
      <c r="AU251" s="46"/>
      <c r="AV251" s="46"/>
    </row>
    <row r="252" spans="1:48" ht="12" customHeight="1" x14ac:dyDescent="0.25">
      <c r="A252" s="227"/>
      <c r="B252" s="186">
        <f>____IN_____!B263</f>
        <v>249</v>
      </c>
      <c r="C252" s="187" t="str">
        <f>____IN_____!C263</f>
        <v>ghb_ts</v>
      </c>
      <c r="D252" s="186" t="str">
        <f>____IN_____!D263</f>
        <v>ts4</v>
      </c>
      <c r="E252" s="189"/>
      <c r="F252" s="194">
        <v>118</v>
      </c>
      <c r="G252" s="197" t="s">
        <v>132</v>
      </c>
      <c r="H252" s="194" t="s">
        <v>614</v>
      </c>
      <c r="I252" s="344" t="str">
        <f>IF(Table4[[#This Row],[C]]=G251,B252,"")</f>
        <v/>
      </c>
      <c r="J252" s="46"/>
      <c r="K252" s="224"/>
      <c r="L252" s="236"/>
      <c r="M252" s="232"/>
      <c r="N252" s="189"/>
      <c r="O252" s="189"/>
      <c r="P252" s="189"/>
      <c r="Q252" s="189"/>
      <c r="R252" s="189"/>
      <c r="S252" s="189"/>
      <c r="T252" s="189"/>
      <c r="U252" s="189"/>
      <c r="V252" s="189"/>
      <c r="W252" s="232"/>
      <c r="X252" s="232"/>
      <c r="Y252" s="189"/>
      <c r="Z252" s="71"/>
      <c r="AA252" s="227"/>
      <c r="AB252" s="227"/>
      <c r="AC252" s="195"/>
      <c r="AD252" s="197"/>
      <c r="AE252" s="193"/>
      <c r="AF252" s="46"/>
      <c r="AG252" s="46"/>
      <c r="AH252" s="46"/>
      <c r="AI252" s="46"/>
      <c r="AJ252" s="46"/>
      <c r="AK252" s="46"/>
      <c r="AL252" s="46"/>
      <c r="AM252" s="46"/>
      <c r="AN252" s="46"/>
      <c r="AO252" s="46"/>
      <c r="AP252" s="46"/>
      <c r="AQ252" s="46"/>
      <c r="AR252" s="46"/>
      <c r="AS252" s="46"/>
      <c r="AT252" s="46"/>
      <c r="AU252" s="46"/>
      <c r="AV252" s="46"/>
    </row>
    <row r="253" spans="1:48" ht="12" customHeight="1" x14ac:dyDescent="0.25">
      <c r="A253" s="227"/>
      <c r="B253" s="186">
        <f>____IN_____!B264</f>
        <v>250</v>
      </c>
      <c r="C253" s="187" t="str">
        <f>____IN_____!C264</f>
        <v>evt_spd</v>
      </c>
      <c r="D253" s="186" t="str">
        <f>____IN_____!D264</f>
        <v>spd</v>
      </c>
      <c r="E253" s="189"/>
      <c r="F253" s="194">
        <v>121</v>
      </c>
      <c r="G253" s="197" t="s">
        <v>149</v>
      </c>
      <c r="H253" s="194" t="s">
        <v>612</v>
      </c>
      <c r="I253" s="344" t="str">
        <f>IF(Table4[[#This Row],[C]]=G252,B253,"")</f>
        <v/>
      </c>
      <c r="J253" s="46"/>
      <c r="K253" s="224"/>
      <c r="L253" s="236"/>
      <c r="M253" s="232"/>
      <c r="N253" s="189"/>
      <c r="O253" s="189"/>
      <c r="P253" s="189"/>
      <c r="Q253" s="189"/>
      <c r="R253" s="189"/>
      <c r="S253" s="189"/>
      <c r="T253" s="189"/>
      <c r="U253" s="189"/>
      <c r="V253" s="189"/>
      <c r="W253" s="232"/>
      <c r="X253" s="232"/>
      <c r="Y253" s="189"/>
      <c r="Z253" s="71"/>
      <c r="AA253" s="227"/>
      <c r="AB253" s="227"/>
      <c r="AC253" s="195"/>
      <c r="AD253" s="197"/>
      <c r="AE253" s="193"/>
      <c r="AF253" s="46"/>
      <c r="AG253" s="46"/>
      <c r="AH253" s="46"/>
      <c r="AI253" s="46"/>
      <c r="AJ253" s="46"/>
      <c r="AK253" s="46"/>
      <c r="AL253" s="46"/>
      <c r="AM253" s="46"/>
      <c r="AN253" s="46"/>
      <c r="AO253" s="46"/>
      <c r="AP253" s="46"/>
      <c r="AQ253" s="46"/>
      <c r="AR253" s="46"/>
      <c r="AS253" s="46"/>
      <c r="AT253" s="46"/>
      <c r="AU253" s="46"/>
      <c r="AV253" s="46"/>
    </row>
    <row r="254" spans="1:48" ht="12" customHeight="1" x14ac:dyDescent="0.25">
      <c r="A254" s="227"/>
      <c r="B254" s="186">
        <f>____IN_____!B265</f>
        <v>251</v>
      </c>
      <c r="C254" s="187" t="str">
        <f>____IN_____!C265</f>
        <v>EVT</v>
      </c>
      <c r="D254" s="186" t="str">
        <f>____IN_____!D265</f>
        <v>ev1</v>
      </c>
      <c r="E254" s="189"/>
      <c r="F254" s="194">
        <v>2</v>
      </c>
      <c r="G254" s="197" t="s">
        <v>49</v>
      </c>
      <c r="H254" s="194" t="s">
        <v>887</v>
      </c>
      <c r="I254" s="344" t="str">
        <f>IF(Table4[[#This Row],[C]]=G253,B254,"")</f>
        <v/>
      </c>
      <c r="J254" s="46"/>
      <c r="K254" s="224"/>
      <c r="L254" s="236"/>
      <c r="M254" s="232"/>
      <c r="N254" s="189"/>
      <c r="O254" s="189"/>
      <c r="P254" s="189"/>
      <c r="Q254" s="189"/>
      <c r="R254" s="189"/>
      <c r="S254" s="189"/>
      <c r="T254" s="189"/>
      <c r="U254" s="189"/>
      <c r="V254" s="189"/>
      <c r="W254" s="232"/>
      <c r="X254" s="232"/>
      <c r="Y254" s="189"/>
      <c r="Z254" s="71"/>
      <c r="AA254" s="227"/>
      <c r="AB254" s="227"/>
      <c r="AC254" s="195"/>
      <c r="AD254" s="197"/>
      <c r="AE254" s="193"/>
      <c r="AF254" s="46"/>
      <c r="AG254" s="46"/>
      <c r="AH254" s="46"/>
      <c r="AI254" s="46"/>
      <c r="AJ254" s="46"/>
      <c r="AK254" s="46"/>
      <c r="AL254" s="46"/>
      <c r="AM254" s="46"/>
      <c r="AN254" s="46"/>
      <c r="AO254" s="46"/>
      <c r="AP254" s="46"/>
      <c r="AQ254" s="46"/>
      <c r="AR254" s="46"/>
      <c r="AS254" s="46"/>
      <c r="AT254" s="46"/>
      <c r="AU254" s="46"/>
      <c r="AV254" s="46"/>
    </row>
    <row r="255" spans="1:48" ht="12" customHeight="1" x14ac:dyDescent="0.25">
      <c r="A255" s="227"/>
      <c r="B255" s="186">
        <f>____IN_____!B266</f>
        <v>252</v>
      </c>
      <c r="C255" s="187" t="str">
        <f>____IN_____!C266</f>
        <v>evt_nseg</v>
      </c>
      <c r="D255" s="186" t="str">
        <f>____IN_____!D266</f>
        <v>ev2</v>
      </c>
      <c r="E255" s="189"/>
      <c r="F255" s="194">
        <v>210</v>
      </c>
      <c r="G255" s="197" t="s">
        <v>598</v>
      </c>
      <c r="H255" s="194" t="s">
        <v>518</v>
      </c>
      <c r="I255" s="344" t="str">
        <f>IF(Table4[[#This Row],[C]]=G254,B255,"")</f>
        <v/>
      </c>
      <c r="J255" s="46"/>
      <c r="K255" s="224"/>
      <c r="L255" s="236"/>
      <c r="M255" s="232"/>
      <c r="N255" s="189"/>
      <c r="O255" s="189"/>
      <c r="P255" s="189"/>
      <c r="Q255" s="189"/>
      <c r="R255" s="189"/>
      <c r="S255" s="189"/>
      <c r="T255" s="189"/>
      <c r="U255" s="189"/>
      <c r="V255" s="189"/>
      <c r="W255" s="232"/>
      <c r="X255" s="232"/>
      <c r="Y255" s="189"/>
      <c r="Z255" s="71"/>
      <c r="AA255" s="227"/>
      <c r="AB255" s="227"/>
      <c r="AC255" s="195"/>
      <c r="AD255" s="197"/>
      <c r="AE255" s="193"/>
      <c r="AF255" s="46"/>
      <c r="AG255" s="46"/>
      <c r="AH255" s="46"/>
      <c r="AI255" s="46"/>
      <c r="AJ255" s="46"/>
      <c r="AK255" s="46"/>
      <c r="AL255" s="46"/>
      <c r="AM255" s="46"/>
      <c r="AN255" s="46"/>
      <c r="AO255" s="46"/>
      <c r="AP255" s="46"/>
      <c r="AQ255" s="46"/>
      <c r="AR255" s="46"/>
      <c r="AS255" s="46"/>
      <c r="AT255" s="46"/>
      <c r="AU255" s="46"/>
      <c r="AV255" s="46"/>
    </row>
    <row r="256" spans="1:48" ht="12" customHeight="1" x14ac:dyDescent="0.25">
      <c r="A256" s="227"/>
      <c r="B256" s="186">
        <f>____IN_____!B267</f>
        <v>253</v>
      </c>
      <c r="C256" s="187" t="str">
        <f>____IN_____!C267</f>
        <v>evt_surf</v>
      </c>
      <c r="D256" s="186" t="str">
        <f>____IN_____!D267</f>
        <v>ev3</v>
      </c>
      <c r="E256" s="189"/>
      <c r="F256" s="194">
        <v>209</v>
      </c>
      <c r="G256" s="197" t="s">
        <v>472</v>
      </c>
      <c r="H256" s="194" t="s">
        <v>603</v>
      </c>
      <c r="I256" s="344" t="str">
        <f>IF(Table4[[#This Row],[C]]=G255,B256,"")</f>
        <v/>
      </c>
      <c r="J256" s="46"/>
      <c r="K256" s="224"/>
      <c r="L256" s="236"/>
      <c r="M256" s="232"/>
      <c r="N256" s="189"/>
      <c r="O256" s="189"/>
      <c r="P256" s="189"/>
      <c r="Q256" s="189"/>
      <c r="R256" s="189"/>
      <c r="S256" s="189"/>
      <c r="T256" s="189"/>
      <c r="U256" s="189"/>
      <c r="V256" s="189"/>
      <c r="W256" s="232"/>
      <c r="X256" s="232"/>
      <c r="Y256" s="189"/>
      <c r="Z256" s="71"/>
      <c r="AA256" s="227"/>
      <c r="AB256" s="227"/>
      <c r="AC256" s="195"/>
      <c r="AD256" s="197"/>
      <c r="AE256" s="193"/>
      <c r="AF256" s="46"/>
      <c r="AG256" s="46"/>
      <c r="AH256" s="46"/>
      <c r="AI256" s="46"/>
      <c r="AJ256" s="46"/>
      <c r="AK256" s="46"/>
      <c r="AL256" s="46"/>
      <c r="AM256" s="46"/>
      <c r="AN256" s="46"/>
      <c r="AO256" s="46"/>
      <c r="AP256" s="46"/>
      <c r="AQ256" s="46"/>
      <c r="AR256" s="46"/>
      <c r="AS256" s="46"/>
      <c r="AT256" s="46"/>
      <c r="AU256" s="46"/>
      <c r="AV256" s="46"/>
    </row>
    <row r="257" spans="1:48" ht="12" customHeight="1" x14ac:dyDescent="0.25">
      <c r="A257" s="227"/>
      <c r="B257" s="186">
        <f>____IN_____!B268</f>
        <v>254</v>
      </c>
      <c r="C257" s="187" t="str">
        <f>____IN_____!C268</f>
        <v>evt_rate</v>
      </c>
      <c r="D257" s="186" t="str">
        <f>____IN_____!D268</f>
        <v>ev4</v>
      </c>
      <c r="E257" s="189"/>
      <c r="F257" s="194">
        <v>79</v>
      </c>
      <c r="G257" s="197" t="s">
        <v>36</v>
      </c>
      <c r="H257" s="194" t="s">
        <v>179</v>
      </c>
      <c r="I257" s="344" t="str">
        <f>IF(Table4[[#This Row],[C]]=G256,B257,"")</f>
        <v/>
      </c>
      <c r="J257" s="46"/>
      <c r="K257" s="224"/>
      <c r="L257" s="236"/>
      <c r="M257" s="232"/>
      <c r="N257" s="189"/>
      <c r="O257" s="189"/>
      <c r="P257" s="189"/>
      <c r="Q257" s="189"/>
      <c r="R257" s="189"/>
      <c r="S257" s="189"/>
      <c r="T257" s="189"/>
      <c r="U257" s="189"/>
      <c r="V257" s="189"/>
      <c r="W257" s="232"/>
      <c r="X257" s="232"/>
      <c r="Y257" s="189"/>
      <c r="Z257" s="71"/>
      <c r="AA257" s="227"/>
      <c r="AB257" s="227"/>
      <c r="AC257" s="195"/>
      <c r="AD257" s="197"/>
      <c r="AE257" s="193"/>
      <c r="AF257" s="46"/>
      <c r="AG257" s="46"/>
      <c r="AH257" s="46"/>
      <c r="AI257" s="46"/>
      <c r="AJ257" s="46"/>
      <c r="AK257" s="46"/>
      <c r="AL257" s="46"/>
      <c r="AM257" s="46"/>
      <c r="AN257" s="46"/>
      <c r="AO257" s="46"/>
      <c r="AP257" s="46"/>
      <c r="AQ257" s="46"/>
      <c r="AR257" s="46"/>
      <c r="AS257" s="46"/>
      <c r="AT257" s="46"/>
      <c r="AU257" s="46"/>
      <c r="AV257" s="46"/>
    </row>
    <row r="258" spans="1:48" ht="12" customHeight="1" x14ac:dyDescent="0.25">
      <c r="A258" s="227"/>
      <c r="B258" s="186">
        <f>____IN_____!B269</f>
        <v>255</v>
      </c>
      <c r="C258" s="187" t="str">
        <f>____IN_____!C269</f>
        <v>evt_depth</v>
      </c>
      <c r="D258" s="186" t="str">
        <f>____IN_____!D269</f>
        <v>ev5</v>
      </c>
      <c r="E258" s="189"/>
      <c r="F258" s="194">
        <v>187</v>
      </c>
      <c r="G258" s="197" t="s">
        <v>422</v>
      </c>
      <c r="H258" s="194" t="s">
        <v>432</v>
      </c>
      <c r="I258" s="344" t="str">
        <f>IF(Table4[[#This Row],[C]]=G257,B258,"")</f>
        <v/>
      </c>
      <c r="J258" s="46"/>
      <c r="K258" s="224"/>
      <c r="L258" s="236"/>
      <c r="M258" s="232"/>
      <c r="N258" s="189"/>
      <c r="O258" s="189"/>
      <c r="P258" s="189"/>
      <c r="Q258" s="189"/>
      <c r="R258" s="189"/>
      <c r="S258" s="189"/>
      <c r="T258" s="189"/>
      <c r="U258" s="189"/>
      <c r="V258" s="189"/>
      <c r="W258" s="232"/>
      <c r="X258" s="232"/>
      <c r="Y258" s="189"/>
      <c r="Z258" s="71"/>
      <c r="AA258" s="227"/>
      <c r="AB258" s="227"/>
      <c r="AC258" s="195"/>
      <c r="AD258" s="197"/>
      <c r="AE258" s="193"/>
      <c r="AF258" s="46"/>
      <c r="AG258" s="46"/>
      <c r="AH258" s="46"/>
      <c r="AI258" s="46"/>
      <c r="AJ258" s="46"/>
      <c r="AK258" s="46"/>
      <c r="AL258" s="46"/>
      <c r="AM258" s="46"/>
      <c r="AN258" s="46"/>
      <c r="AO258" s="46"/>
      <c r="AP258" s="46"/>
      <c r="AQ258" s="46"/>
      <c r="AR258" s="46"/>
      <c r="AS258" s="46"/>
      <c r="AT258" s="46"/>
      <c r="AU258" s="46"/>
      <c r="AV258" s="46"/>
    </row>
    <row r="259" spans="1:48" ht="12" customHeight="1" x14ac:dyDescent="0.25">
      <c r="A259" s="227"/>
      <c r="B259" s="186">
        <f>____IN_____!B270</f>
        <v>256</v>
      </c>
      <c r="C259" s="187" t="str">
        <f>____IN_____!C270</f>
        <v>evt_pxdp</v>
      </c>
      <c r="D259" s="186" t="str">
        <f>____IN_____!D270</f>
        <v>ev6</v>
      </c>
      <c r="E259" s="189"/>
      <c r="F259" s="194">
        <v>186</v>
      </c>
      <c r="G259" s="197" t="s">
        <v>421</v>
      </c>
      <c r="H259" s="194" t="s">
        <v>431</v>
      </c>
      <c r="I259" s="344" t="str">
        <f>IF(Table4[[#This Row],[C]]=G258,B259,"")</f>
        <v/>
      </c>
      <c r="J259" s="46"/>
      <c r="K259" s="224"/>
      <c r="L259" s="236"/>
      <c r="M259" s="232"/>
      <c r="N259" s="189"/>
      <c r="O259" s="189"/>
      <c r="P259" s="189"/>
      <c r="Q259" s="189"/>
      <c r="R259" s="189"/>
      <c r="S259" s="189"/>
      <c r="T259" s="189"/>
      <c r="U259" s="189"/>
      <c r="V259" s="189"/>
      <c r="W259" s="232"/>
      <c r="X259" s="232"/>
      <c r="Y259" s="189"/>
      <c r="Z259" s="71"/>
      <c r="AA259" s="227"/>
      <c r="AB259" s="227"/>
      <c r="AC259" s="195"/>
      <c r="AD259" s="197"/>
      <c r="AE259" s="193"/>
      <c r="AF259" s="46"/>
      <c r="AG259" s="46"/>
      <c r="AH259" s="46"/>
      <c r="AI259" s="46"/>
      <c r="AJ259" s="46"/>
      <c r="AK259" s="46"/>
      <c r="AL259" s="46"/>
      <c r="AM259" s="46"/>
      <c r="AN259" s="46"/>
      <c r="AO259" s="46"/>
      <c r="AP259" s="46"/>
      <c r="AQ259" s="46"/>
      <c r="AR259" s="46"/>
      <c r="AS259" s="46"/>
      <c r="AT259" s="46"/>
      <c r="AU259" s="46"/>
      <c r="AV259" s="46"/>
    </row>
    <row r="260" spans="1:48" ht="12" customHeight="1" x14ac:dyDescent="0.25">
      <c r="A260" s="227"/>
      <c r="B260" s="186">
        <f>____IN_____!B271</f>
        <v>257</v>
      </c>
      <c r="C260" s="187" t="str">
        <f>____IN_____!C271</f>
        <v>evt_petm</v>
      </c>
      <c r="D260" s="186" t="str">
        <f>____IN_____!D271</f>
        <v>ev7</v>
      </c>
      <c r="E260" s="189"/>
      <c r="F260" s="194">
        <v>10</v>
      </c>
      <c r="G260" s="197" t="s">
        <v>79</v>
      </c>
      <c r="H260" s="194" t="s">
        <v>848</v>
      </c>
      <c r="I260" s="344" t="str">
        <f>IF(Table4[[#This Row],[C]]=G259,B260,"")</f>
        <v/>
      </c>
      <c r="J260" s="46"/>
      <c r="K260" s="224"/>
      <c r="L260" s="236"/>
      <c r="M260" s="232"/>
      <c r="N260" s="189"/>
      <c r="O260" s="189"/>
      <c r="P260" s="189"/>
      <c r="Q260" s="189"/>
      <c r="R260" s="189"/>
      <c r="S260" s="189"/>
      <c r="T260" s="189"/>
      <c r="U260" s="189"/>
      <c r="V260" s="189"/>
      <c r="W260" s="232"/>
      <c r="X260" s="232"/>
      <c r="Y260" s="189"/>
      <c r="Z260" s="71"/>
      <c r="AA260" s="227"/>
      <c r="AB260" s="227"/>
      <c r="AC260" s="195"/>
      <c r="AD260" s="197"/>
      <c r="AE260" s="193"/>
      <c r="AF260" s="46"/>
      <c r="AG260" s="46"/>
      <c r="AH260" s="46"/>
      <c r="AI260" s="46"/>
      <c r="AJ260" s="46"/>
      <c r="AK260" s="46"/>
      <c r="AL260" s="46"/>
      <c r="AM260" s="46"/>
      <c r="AN260" s="46"/>
      <c r="AO260" s="46"/>
      <c r="AP260" s="46"/>
      <c r="AQ260" s="46"/>
      <c r="AR260" s="46"/>
      <c r="AS260" s="46"/>
      <c r="AT260" s="46"/>
      <c r="AU260" s="46"/>
      <c r="AV260" s="46"/>
    </row>
    <row r="261" spans="1:48" ht="12" customHeight="1" x14ac:dyDescent="0.25">
      <c r="A261" s="227"/>
      <c r="B261" s="186">
        <f>____IN_____!B272</f>
        <v>258</v>
      </c>
      <c r="C261" s="187" t="str">
        <f>____IN_____!C272</f>
        <v>evt_pname</v>
      </c>
      <c r="D261" s="186" t="str">
        <f>____IN_____!D272</f>
        <v>ev8</v>
      </c>
      <c r="E261" s="189"/>
      <c r="F261" s="194">
        <v>284</v>
      </c>
      <c r="G261" s="197" t="s">
        <v>923</v>
      </c>
      <c r="H261" s="194" t="s">
        <v>865</v>
      </c>
      <c r="I261" s="344" t="str">
        <f>IF(Table4[[#This Row],[C]]=G260,B261,"")</f>
        <v/>
      </c>
      <c r="J261" s="46"/>
      <c r="K261" s="224"/>
      <c r="L261" s="236"/>
      <c r="M261" s="232"/>
      <c r="N261" s="189"/>
      <c r="O261" s="189"/>
      <c r="P261" s="189"/>
      <c r="Q261" s="189"/>
      <c r="R261" s="189"/>
      <c r="S261" s="189"/>
      <c r="T261" s="189"/>
      <c r="U261" s="189"/>
      <c r="V261" s="189"/>
      <c r="W261" s="232"/>
      <c r="X261" s="232"/>
      <c r="Y261" s="189"/>
      <c r="Z261" s="71"/>
      <c r="AA261" s="227"/>
      <c r="AB261" s="227"/>
      <c r="AC261" s="195"/>
      <c r="AD261" s="197"/>
      <c r="AE261" s="193"/>
      <c r="AF261" s="46"/>
      <c r="AG261" s="46"/>
      <c r="AH261" s="46"/>
      <c r="AI261" s="46"/>
      <c r="AJ261" s="46"/>
      <c r="AK261" s="46"/>
      <c r="AL261" s="46"/>
      <c r="AM261" s="46"/>
      <c r="AN261" s="46"/>
      <c r="AO261" s="46"/>
      <c r="AP261" s="46"/>
      <c r="AQ261" s="46"/>
      <c r="AR261" s="46"/>
      <c r="AS261" s="46"/>
      <c r="AT261" s="46"/>
      <c r="AU261" s="46"/>
      <c r="AV261" s="46"/>
    </row>
    <row r="262" spans="1:48" ht="12" customHeight="1" x14ac:dyDescent="0.25">
      <c r="A262" s="227"/>
      <c r="B262" s="186">
        <f>____IN_____!B273</f>
        <v>259</v>
      </c>
      <c r="C262" s="187" t="str">
        <f>____IN_____!C273</f>
        <v>iconvert</v>
      </c>
      <c r="D262" s="186" t="str">
        <f>____IN_____!D273</f>
        <v>sto</v>
      </c>
      <c r="E262" s="189"/>
      <c r="F262" s="194">
        <v>234</v>
      </c>
      <c r="G262" s="197" t="s">
        <v>210</v>
      </c>
      <c r="H262" s="194" t="s">
        <v>647</v>
      </c>
      <c r="I262" s="344" t="str">
        <f>IF(Table4[[#This Row],[C]]=G261,B262,"")</f>
        <v/>
      </c>
      <c r="J262" s="46"/>
      <c r="K262" s="224"/>
      <c r="L262" s="236"/>
      <c r="M262" s="232"/>
      <c r="N262" s="189"/>
      <c r="O262" s="189"/>
      <c r="P262" s="189"/>
      <c r="Q262" s="189"/>
      <c r="R262" s="189"/>
      <c r="S262" s="189"/>
      <c r="T262" s="189"/>
      <c r="U262" s="189"/>
      <c r="V262" s="189"/>
      <c r="W262" s="232"/>
      <c r="X262" s="232"/>
      <c r="Y262" s="189"/>
      <c r="Z262" s="71"/>
      <c r="AA262" s="227"/>
      <c r="AB262" s="227"/>
      <c r="AC262" s="195"/>
      <c r="AD262" s="197"/>
      <c r="AE262" s="193"/>
      <c r="AF262" s="46"/>
      <c r="AG262" s="46"/>
      <c r="AH262" s="46"/>
      <c r="AI262" s="46"/>
      <c r="AJ262" s="46"/>
      <c r="AK262" s="46"/>
      <c r="AL262" s="46"/>
      <c r="AM262" s="46"/>
      <c r="AN262" s="46"/>
      <c r="AO262" s="46"/>
      <c r="AP262" s="46"/>
      <c r="AQ262" s="46"/>
      <c r="AR262" s="46"/>
      <c r="AS262" s="46"/>
      <c r="AT262" s="46"/>
      <c r="AU262" s="46"/>
      <c r="AV262" s="46"/>
    </row>
    <row r="263" spans="1:48" ht="12" customHeight="1" x14ac:dyDescent="0.25">
      <c r="A263" s="227"/>
      <c r="B263" s="186">
        <f>____IN_____!B274</f>
        <v>260</v>
      </c>
      <c r="C263" s="187" t="str">
        <f>____IN_____!C274</f>
        <v>transient</v>
      </c>
      <c r="D263" s="186" t="str">
        <f>____IN_____!D274</f>
        <v>sto</v>
      </c>
      <c r="E263" s="189"/>
      <c r="F263" s="194">
        <v>249</v>
      </c>
      <c r="G263" s="197" t="s">
        <v>691</v>
      </c>
      <c r="H263" s="194" t="s">
        <v>860</v>
      </c>
      <c r="I263" s="344" t="str">
        <f>IF(Table4[[#This Row],[C]]=G262,B263,"")</f>
        <v/>
      </c>
      <c r="J263" s="46"/>
      <c r="K263" s="224"/>
      <c r="L263" s="236"/>
      <c r="M263" s="232"/>
      <c r="N263" s="189"/>
      <c r="O263" s="189"/>
      <c r="P263" s="189"/>
      <c r="Q263" s="189"/>
      <c r="R263" s="189"/>
      <c r="S263" s="189"/>
      <c r="T263" s="189"/>
      <c r="U263" s="189"/>
      <c r="V263" s="189"/>
      <c r="W263" s="232"/>
      <c r="X263" s="232"/>
      <c r="Y263" s="189"/>
      <c r="Z263" s="71"/>
      <c r="AA263" s="227"/>
      <c r="AB263" s="227"/>
      <c r="AC263" s="195"/>
      <c r="AD263" s="197"/>
      <c r="AE263" s="193"/>
      <c r="AF263" s="46"/>
      <c r="AG263" s="46"/>
      <c r="AH263" s="46"/>
      <c r="AI263" s="46"/>
      <c r="AJ263" s="46"/>
      <c r="AK263" s="46"/>
      <c r="AL263" s="46"/>
      <c r="AM263" s="46"/>
      <c r="AN263" s="46"/>
      <c r="AO263" s="46"/>
      <c r="AP263" s="46"/>
      <c r="AQ263" s="46"/>
      <c r="AR263" s="46"/>
      <c r="AS263" s="46"/>
      <c r="AT263" s="46"/>
      <c r="AU263" s="46"/>
      <c r="AV263" s="46"/>
    </row>
    <row r="264" spans="1:48" ht="12" customHeight="1" x14ac:dyDescent="0.25">
      <c r="A264" s="227"/>
      <c r="B264" s="186">
        <f>____IN_____!B275</f>
        <v>261</v>
      </c>
      <c r="C264" s="187" t="str">
        <f>____IN_____!C275</f>
        <v>DISV</v>
      </c>
      <c r="D264" s="186" t="str">
        <f>____IN_____!D275</f>
        <v>disv</v>
      </c>
      <c r="E264" s="189"/>
      <c r="F264" s="194">
        <v>93</v>
      </c>
      <c r="G264" s="197" t="s">
        <v>13</v>
      </c>
      <c r="H264" s="194" t="s">
        <v>852</v>
      </c>
      <c r="I264" s="344" t="str">
        <f>IF(Table4[[#This Row],[C]]=G263,B264,"")</f>
        <v/>
      </c>
      <c r="J264" s="189"/>
      <c r="K264" s="189"/>
      <c r="L264" s="189"/>
      <c r="M264" s="189"/>
      <c r="N264" s="189"/>
      <c r="O264" s="189"/>
      <c r="P264" s="189"/>
      <c r="Q264" s="189"/>
      <c r="R264" s="189"/>
      <c r="S264" s="189"/>
      <c r="T264" s="189"/>
      <c r="U264" s="189"/>
      <c r="V264" s="189"/>
      <c r="W264" s="189"/>
      <c r="X264" s="189"/>
      <c r="Y264" s="189"/>
      <c r="Z264" s="189"/>
      <c r="AA264" s="189"/>
      <c r="AB264" s="189"/>
      <c r="AC264" s="189"/>
      <c r="AD264" s="340"/>
      <c r="AE264" s="189"/>
      <c r="AF264" s="46"/>
      <c r="AG264" s="46"/>
      <c r="AH264" s="46"/>
      <c r="AI264" s="46"/>
      <c r="AJ264" s="46"/>
      <c r="AK264" s="46"/>
      <c r="AL264" s="46"/>
      <c r="AM264" s="46"/>
      <c r="AN264" s="46"/>
      <c r="AO264" s="46"/>
      <c r="AP264" s="46"/>
      <c r="AQ264" s="46"/>
      <c r="AR264" s="46"/>
      <c r="AS264" s="46"/>
      <c r="AT264" s="46"/>
      <c r="AU264" s="46"/>
      <c r="AV264" s="46"/>
    </row>
    <row r="265" spans="1:48" ht="12" customHeight="1" x14ac:dyDescent="0.25">
      <c r="A265" s="227"/>
      <c r="B265" s="186">
        <f>____IN_____!B276</f>
        <v>262</v>
      </c>
      <c r="C265" s="187" t="str">
        <f>____IN_____!C276</f>
        <v>gridprops</v>
      </c>
      <c r="D265" s="186" t="str">
        <f>____IN_____!D276</f>
        <v>gridprops</v>
      </c>
      <c r="E265" s="189"/>
      <c r="F265" s="194">
        <v>205</v>
      </c>
      <c r="G265" s="197" t="s">
        <v>467</v>
      </c>
      <c r="H265" s="194" t="s">
        <v>492</v>
      </c>
      <c r="I265" s="344" t="str">
        <f>IF(Table4[[#This Row],[C]]=G264,B265,"")</f>
        <v/>
      </c>
      <c r="J265" s="189"/>
      <c r="K265" s="189"/>
      <c r="L265" s="189"/>
      <c r="M265" s="189"/>
      <c r="N265" s="189"/>
      <c r="O265" s="189"/>
      <c r="P265" s="189"/>
      <c r="Q265" s="189"/>
      <c r="R265" s="189"/>
      <c r="S265" s="189"/>
      <c r="T265" s="189"/>
      <c r="U265" s="189"/>
      <c r="V265" s="189"/>
      <c r="W265" s="189"/>
      <c r="X265" s="189"/>
      <c r="Y265" s="189"/>
      <c r="Z265" s="189"/>
      <c r="AA265" s="189"/>
      <c r="AB265" s="189"/>
      <c r="AC265" s="189"/>
      <c r="AD265" s="340"/>
      <c r="AE265" s="189"/>
      <c r="AF265" s="46"/>
      <c r="AG265" s="46"/>
      <c r="AH265" s="46"/>
      <c r="AI265" s="46"/>
      <c r="AJ265" s="46"/>
      <c r="AK265" s="46"/>
      <c r="AL265" s="46"/>
      <c r="AM265" s="46"/>
      <c r="AN265" s="46"/>
      <c r="AO265" s="46"/>
      <c r="AP265" s="46"/>
      <c r="AQ265" s="46"/>
      <c r="AR265" s="46"/>
      <c r="AS265" s="46"/>
      <c r="AT265" s="46"/>
      <c r="AU265" s="46"/>
      <c r="AV265" s="46"/>
    </row>
    <row r="266" spans="1:48" ht="12" customHeight="1" x14ac:dyDescent="0.25">
      <c r="A266" s="227"/>
      <c r="B266" s="186">
        <f>____IN_____!B277</f>
        <v>263</v>
      </c>
      <c r="C266" s="187" t="str">
        <f>____IN_____!C277</f>
        <v>chd_spd_R</v>
      </c>
      <c r="D266" s="186" t="str">
        <f>____IN_____!D277</f>
        <v>CHD_pA</v>
      </c>
      <c r="E266" s="189"/>
      <c r="F266" s="194">
        <v>124</v>
      </c>
      <c r="G266" s="197" t="s">
        <v>373</v>
      </c>
      <c r="H266" s="194" t="s">
        <v>545</v>
      </c>
      <c r="I266" s="344" t="str">
        <f>IF(Table4[[#This Row],[C]]=G265,B266,"")</f>
        <v/>
      </c>
      <c r="J266" s="189"/>
      <c r="K266" s="189"/>
      <c r="L266" s="189"/>
      <c r="M266" s="189"/>
      <c r="N266" s="189"/>
      <c r="O266" s="189"/>
      <c r="P266" s="189"/>
      <c r="Q266" s="189"/>
      <c r="R266" s="189"/>
      <c r="S266" s="189"/>
      <c r="T266" s="189"/>
      <c r="U266" s="189"/>
      <c r="V266" s="189"/>
      <c r="W266" s="189"/>
      <c r="X266" s="189"/>
      <c r="Y266" s="189"/>
      <c r="Z266" s="189"/>
      <c r="AA266" s="189"/>
      <c r="AB266" s="189"/>
      <c r="AC266" s="189"/>
      <c r="AD266" s="340"/>
      <c r="AE266" s="189"/>
      <c r="AF266" s="46"/>
      <c r="AG266" s="46"/>
      <c r="AH266" s="46"/>
      <c r="AI266" s="46"/>
      <c r="AJ266" s="46"/>
      <c r="AK266" s="46"/>
      <c r="AL266" s="46"/>
      <c r="AM266" s="46"/>
      <c r="AN266" s="46"/>
      <c r="AO266" s="46"/>
      <c r="AP266" s="46"/>
      <c r="AQ266" s="46"/>
      <c r="AR266" s="46"/>
      <c r="AS266" s="46"/>
      <c r="AT266" s="46"/>
      <c r="AU266" s="46"/>
      <c r="AV266" s="46"/>
    </row>
    <row r="267" spans="1:48" ht="12" customHeight="1" x14ac:dyDescent="0.25">
      <c r="A267" s="227"/>
      <c r="B267" s="186">
        <f>____IN_____!B278</f>
        <v>264</v>
      </c>
      <c r="C267" s="187" t="str">
        <f>____IN_____!C278</f>
        <v>chd_spd_L</v>
      </c>
      <c r="D267" s="186" t="str">
        <f>____IN_____!D278</f>
        <v>CHD_pB</v>
      </c>
      <c r="E267" s="189"/>
      <c r="F267" s="194">
        <v>326</v>
      </c>
      <c r="G267" s="197" t="s">
        <v>1203</v>
      </c>
      <c r="H267" s="194" t="s">
        <v>1210</v>
      </c>
      <c r="I267" s="344" t="str">
        <f>IF(Table4[[#This Row],[C]]=G266,B267,"")</f>
        <v/>
      </c>
      <c r="J267" s="189"/>
      <c r="K267" s="189"/>
      <c r="L267" s="189"/>
      <c r="M267" s="189"/>
      <c r="N267" s="189"/>
      <c r="O267" s="189"/>
      <c r="P267" s="189"/>
      <c r="Q267" s="189"/>
      <c r="R267" s="189"/>
      <c r="S267" s="189"/>
      <c r="T267" s="189"/>
      <c r="U267" s="189"/>
      <c r="V267" s="189"/>
      <c r="W267" s="189"/>
      <c r="X267" s="189"/>
      <c r="Y267" s="189"/>
      <c r="Z267" s="189"/>
      <c r="AA267" s="189"/>
      <c r="AB267" s="189"/>
      <c r="AC267" s="189"/>
      <c r="AD267" s="340"/>
      <c r="AE267" s="189"/>
      <c r="AF267" s="46"/>
      <c r="AG267" s="46"/>
      <c r="AH267" s="46"/>
      <c r="AI267" s="46"/>
      <c r="AJ267" s="46"/>
      <c r="AK267" s="46"/>
      <c r="AL267" s="46"/>
      <c r="AM267" s="46"/>
      <c r="AN267" s="46"/>
      <c r="AO267" s="46"/>
      <c r="AP267" s="46"/>
      <c r="AQ267" s="46"/>
      <c r="AR267" s="46"/>
      <c r="AS267" s="46"/>
      <c r="AT267" s="46"/>
      <c r="AU267" s="46"/>
      <c r="AV267" s="46"/>
    </row>
    <row r="268" spans="1:48" ht="12" customHeight="1" x14ac:dyDescent="0.25">
      <c r="A268" s="227"/>
      <c r="B268" s="186">
        <f>____IN_____!B279</f>
        <v>265</v>
      </c>
      <c r="C268" s="187" t="str">
        <f>____IN_____!C279</f>
        <v>OC_rec</v>
      </c>
      <c r="D268" s="186" t="str">
        <f>____IN_____!D279</f>
        <v>OC_rec</v>
      </c>
      <c r="E268" s="189"/>
      <c r="F268" s="194">
        <v>94</v>
      </c>
      <c r="G268" s="197" t="s">
        <v>14</v>
      </c>
      <c r="H268" s="194" t="s">
        <v>852</v>
      </c>
      <c r="I268" s="344" t="str">
        <f>IF(Table4[[#This Row],[C]]=G267,B268,"")</f>
        <v/>
      </c>
      <c r="J268" s="189"/>
      <c r="K268" s="189"/>
      <c r="L268" s="189"/>
      <c r="M268" s="189"/>
      <c r="N268" s="189"/>
      <c r="O268" s="189"/>
      <c r="P268" s="189"/>
      <c r="Q268" s="189"/>
      <c r="R268" s="189"/>
      <c r="S268" s="189"/>
      <c r="T268" s="189"/>
      <c r="U268" s="189"/>
      <c r="V268" s="189"/>
      <c r="W268" s="189"/>
      <c r="X268" s="189"/>
      <c r="Y268" s="189"/>
      <c r="Z268" s="189"/>
      <c r="AA268" s="189"/>
      <c r="AB268" s="189"/>
      <c r="AC268" s="189"/>
      <c r="AD268" s="340"/>
      <c r="AE268" s="189"/>
      <c r="AF268" s="46"/>
      <c r="AG268" s="46"/>
      <c r="AH268" s="46"/>
      <c r="AI268" s="46"/>
      <c r="AJ268" s="46"/>
      <c r="AK268" s="46"/>
      <c r="AL268" s="46"/>
      <c r="AM268" s="46"/>
      <c r="AN268" s="46"/>
      <c r="AO268" s="46"/>
      <c r="AP268" s="46"/>
      <c r="AQ268" s="46"/>
      <c r="AR268" s="46"/>
      <c r="AS268" s="46"/>
      <c r="AT268" s="46"/>
      <c r="AU268" s="46"/>
      <c r="AV268" s="46"/>
    </row>
    <row r="269" spans="1:48" ht="12" customHeight="1" x14ac:dyDescent="0.25">
      <c r="A269" s="227"/>
      <c r="B269" s="186">
        <f>____IN_____!B280</f>
        <v>266</v>
      </c>
      <c r="C269" s="187" t="str">
        <f>____IN_____!C280</f>
        <v>xoff</v>
      </c>
      <c r="D269" s="186" t="str">
        <f>____IN_____!D280</f>
        <v>xoff</v>
      </c>
      <c r="E269" s="189"/>
      <c r="F269" s="194">
        <v>207</v>
      </c>
      <c r="G269" s="197" t="s">
        <v>470</v>
      </c>
      <c r="H269" s="194" t="s">
        <v>494</v>
      </c>
      <c r="I269" s="393" t="str">
        <f>IF(Table4[[#This Row],[C]]=G268,B269,"")</f>
        <v/>
      </c>
      <c r="J269" s="189"/>
      <c r="K269" s="189"/>
      <c r="L269" s="189"/>
      <c r="M269" s="189"/>
      <c r="N269" s="189"/>
      <c r="O269" s="189"/>
      <c r="P269" s="189"/>
      <c r="Q269" s="189"/>
      <c r="R269" s="189"/>
      <c r="S269" s="189"/>
      <c r="T269" s="189"/>
      <c r="U269" s="189"/>
      <c r="V269" s="189"/>
      <c r="W269" s="189"/>
      <c r="X269" s="189"/>
      <c r="Y269" s="189"/>
      <c r="Z269" s="189"/>
      <c r="AA269" s="189"/>
      <c r="AB269" s="189"/>
      <c r="AC269" s="189"/>
      <c r="AD269" s="340"/>
      <c r="AE269" s="189"/>
      <c r="AF269" s="46"/>
      <c r="AG269" s="46"/>
      <c r="AH269" s="46"/>
      <c r="AI269" s="46"/>
      <c r="AJ269" s="46"/>
      <c r="AK269" s="46"/>
      <c r="AL269" s="46"/>
      <c r="AM269" s="46"/>
      <c r="AN269" s="46"/>
      <c r="AO269" s="46"/>
      <c r="AP269" s="46"/>
      <c r="AQ269" s="46"/>
      <c r="AR269" s="46"/>
      <c r="AS269" s="46"/>
      <c r="AT269" s="46"/>
      <c r="AU269" s="46"/>
      <c r="AV269" s="46"/>
    </row>
    <row r="270" spans="1:48" ht="12" customHeight="1" x14ac:dyDescent="0.25">
      <c r="A270" s="227"/>
      <c r="B270" s="186">
        <f>____IN_____!B281</f>
        <v>267</v>
      </c>
      <c r="C270" s="187" t="str">
        <f>____IN_____!C281</f>
        <v>yoff</v>
      </c>
      <c r="D270" s="186" t="str">
        <f>____IN_____!D281</f>
        <v>yoff</v>
      </c>
      <c r="E270" s="189"/>
      <c r="F270" s="194">
        <v>4</v>
      </c>
      <c r="G270" s="197" t="s">
        <v>58</v>
      </c>
      <c r="H270" s="194" t="s">
        <v>885</v>
      </c>
      <c r="I270" s="344" t="str">
        <f>IF(Table4[[#This Row],[C]]=G269,B270,"")</f>
        <v/>
      </c>
      <c r="J270" s="189"/>
      <c r="K270" s="189"/>
      <c r="L270" s="189"/>
      <c r="M270" s="189"/>
      <c r="N270" s="189"/>
      <c r="O270" s="189"/>
      <c r="P270" s="189"/>
      <c r="Q270" s="189"/>
      <c r="R270" s="189"/>
      <c r="S270" s="189"/>
      <c r="T270" s="189"/>
      <c r="U270" s="189"/>
      <c r="V270" s="189"/>
      <c r="W270" s="189"/>
      <c r="X270" s="189"/>
      <c r="Y270" s="189"/>
      <c r="Z270" s="189"/>
      <c r="AA270" s="189"/>
      <c r="AB270" s="189"/>
      <c r="AC270" s="189"/>
      <c r="AD270" s="340"/>
      <c r="AE270" s="189"/>
      <c r="AF270" s="46"/>
      <c r="AG270" s="46"/>
      <c r="AH270" s="46"/>
      <c r="AI270" s="46"/>
      <c r="AJ270" s="46"/>
      <c r="AK270" s="46"/>
      <c r="AL270" s="46"/>
      <c r="AM270" s="46"/>
      <c r="AN270" s="46"/>
      <c r="AO270" s="46"/>
      <c r="AP270" s="46"/>
      <c r="AQ270" s="46"/>
      <c r="AR270" s="46"/>
      <c r="AS270" s="46"/>
      <c r="AT270" s="46"/>
      <c r="AU270" s="46"/>
      <c r="AV270" s="46"/>
    </row>
    <row r="271" spans="1:48" ht="12" customHeight="1" x14ac:dyDescent="0.25">
      <c r="A271" s="227"/>
      <c r="B271" s="186">
        <f>____IN_____!B282</f>
        <v>268</v>
      </c>
      <c r="C271" s="187" t="str">
        <f>____IN_____!C282</f>
        <v>xt3doptions</v>
      </c>
      <c r="D271" s="186" t="str">
        <f>____IN_____!D282</f>
        <v>xt3d</v>
      </c>
      <c r="E271" s="189"/>
      <c r="F271" s="194">
        <v>56</v>
      </c>
      <c r="G271" s="197" t="s">
        <v>404</v>
      </c>
      <c r="H271" s="194" t="s">
        <v>883</v>
      </c>
      <c r="I271" s="344" t="str">
        <f>IF(Table4[[#This Row],[C]]=G270,B271,"")</f>
        <v/>
      </c>
      <c r="J271" s="189"/>
      <c r="K271" s="189"/>
      <c r="L271" s="189"/>
      <c r="M271" s="189"/>
      <c r="N271" s="189"/>
      <c r="O271" s="189"/>
      <c r="P271" s="189"/>
      <c r="Q271" s="189"/>
      <c r="R271" s="189"/>
      <c r="S271" s="189"/>
      <c r="T271" s="189"/>
      <c r="U271" s="189"/>
      <c r="V271" s="189"/>
      <c r="W271" s="189"/>
      <c r="X271" s="189"/>
      <c r="Y271" s="189"/>
      <c r="Z271" s="189"/>
      <c r="AA271" s="189"/>
      <c r="AB271" s="189"/>
      <c r="AC271" s="189"/>
      <c r="AD271" s="340"/>
      <c r="AE271" s="189"/>
      <c r="AF271" s="46"/>
      <c r="AG271" s="46"/>
      <c r="AH271" s="46"/>
      <c r="AI271" s="46"/>
      <c r="AJ271" s="46"/>
      <c r="AK271" s="46"/>
      <c r="AL271" s="46"/>
      <c r="AM271" s="46"/>
      <c r="AN271" s="46"/>
      <c r="AO271" s="46"/>
      <c r="AP271" s="46"/>
      <c r="AQ271" s="46"/>
      <c r="AR271" s="46"/>
      <c r="AS271" s="46"/>
      <c r="AT271" s="46"/>
      <c r="AU271" s="46"/>
      <c r="AV271" s="46"/>
    </row>
    <row r="272" spans="1:48" ht="12" customHeight="1" x14ac:dyDescent="0.25">
      <c r="A272" s="227"/>
      <c r="B272" s="186">
        <f>____IN_____!B283</f>
        <v>269</v>
      </c>
      <c r="C272" s="187" t="str">
        <f>____IN_____!C283</f>
        <v>h_left</v>
      </c>
      <c r="D272" s="186" t="str">
        <f>____IN_____!D283</f>
        <v>7a1</v>
      </c>
      <c r="E272" s="189"/>
      <c r="F272" s="194">
        <v>274</v>
      </c>
      <c r="G272" s="197" t="s">
        <v>738</v>
      </c>
      <c r="H272" s="194" t="s">
        <v>753</v>
      </c>
      <c r="I272" s="344" t="str">
        <f>IF(Table4[[#This Row],[C]]=G271,B272,"")</f>
        <v/>
      </c>
      <c r="J272" s="189"/>
      <c r="K272" s="189"/>
      <c r="L272" s="189"/>
      <c r="M272" s="189"/>
      <c r="N272" s="189"/>
      <c r="O272" s="189"/>
      <c r="P272" s="189"/>
      <c r="Q272" s="189"/>
      <c r="R272" s="189"/>
      <c r="S272" s="189"/>
      <c r="T272" s="189"/>
      <c r="U272" s="189"/>
      <c r="V272" s="189"/>
      <c r="W272" s="189"/>
      <c r="X272" s="189"/>
      <c r="Y272" s="189"/>
      <c r="Z272" s="189"/>
      <c r="AA272" s="189"/>
      <c r="AB272" s="189"/>
      <c r="AC272" s="189"/>
      <c r="AD272" s="340"/>
      <c r="AE272" s="189"/>
      <c r="AF272" s="46"/>
      <c r="AG272" s="46"/>
      <c r="AH272" s="46"/>
      <c r="AI272" s="46"/>
      <c r="AJ272" s="46"/>
      <c r="AK272" s="46"/>
      <c r="AL272" s="46"/>
      <c r="AM272" s="46"/>
      <c r="AN272" s="46"/>
      <c r="AO272" s="46"/>
      <c r="AP272" s="46"/>
      <c r="AQ272" s="46"/>
      <c r="AR272" s="46"/>
      <c r="AS272" s="46"/>
      <c r="AT272" s="46"/>
      <c r="AU272" s="46"/>
      <c r="AV272" s="46"/>
    </row>
    <row r="273" spans="1:48" ht="12" customHeight="1" x14ac:dyDescent="0.25">
      <c r="A273" s="227"/>
      <c r="B273" s="186">
        <f>____IN_____!B284</f>
        <v>270</v>
      </c>
      <c r="C273" s="187" t="str">
        <f>____IN_____!C284</f>
        <v>h_right</v>
      </c>
      <c r="D273" s="186" t="str">
        <f>____IN_____!D284</f>
        <v>7a2</v>
      </c>
      <c r="E273" s="189"/>
      <c r="F273" s="194">
        <v>12</v>
      </c>
      <c r="G273" s="197" t="s">
        <v>41</v>
      </c>
      <c r="H273" s="194" t="s">
        <v>547</v>
      </c>
      <c r="I273" s="344" t="str">
        <f>IF(Table4[[#This Row],[C]]=G272,B273,"")</f>
        <v/>
      </c>
      <c r="J273" s="189"/>
      <c r="K273" s="189"/>
      <c r="L273" s="189"/>
      <c r="M273" s="189"/>
      <c r="N273" s="189"/>
      <c r="O273" s="189"/>
      <c r="P273" s="189"/>
      <c r="Q273" s="189"/>
      <c r="R273" s="189"/>
      <c r="S273" s="189"/>
      <c r="T273" s="189"/>
      <c r="U273" s="189"/>
      <c r="V273" s="189"/>
      <c r="W273" s="189"/>
      <c r="X273" s="189"/>
      <c r="Y273" s="189"/>
      <c r="Z273" s="189"/>
      <c r="AA273" s="189"/>
      <c r="AB273" s="189"/>
      <c r="AC273" s="189"/>
      <c r="AD273" s="340"/>
      <c r="AE273" s="189"/>
      <c r="AF273" s="46"/>
      <c r="AG273" s="46"/>
      <c r="AH273" s="46"/>
      <c r="AI273" s="46"/>
      <c r="AJ273" s="46"/>
      <c r="AK273" s="46"/>
      <c r="AL273" s="46"/>
      <c r="AM273" s="46"/>
      <c r="AN273" s="46"/>
      <c r="AO273" s="46"/>
      <c r="AP273" s="46"/>
      <c r="AQ273" s="46"/>
      <c r="AR273" s="46"/>
      <c r="AS273" s="46"/>
      <c r="AT273" s="46"/>
      <c r="AU273" s="46"/>
      <c r="AV273" s="46"/>
    </row>
    <row r="274" spans="1:48" ht="12" customHeight="1" x14ac:dyDescent="0.25">
      <c r="A274" s="227"/>
      <c r="B274" s="186">
        <f>____IN_____!B285</f>
        <v>271</v>
      </c>
      <c r="C274" s="187" t="str">
        <f>____IN_____!C285</f>
        <v>tdis_ds</v>
      </c>
      <c r="D274" s="186" t="str">
        <f>____IN_____!D285</f>
        <v>7a3</v>
      </c>
      <c r="E274" s="189"/>
      <c r="F274" s="194">
        <v>241</v>
      </c>
      <c r="G274" s="197" t="s">
        <v>669</v>
      </c>
      <c r="H274" s="194" t="s">
        <v>855</v>
      </c>
      <c r="I274" s="344" t="str">
        <f>IF(Table4[[#This Row],[C]]=G273,B274,"")</f>
        <v/>
      </c>
      <c r="J274" s="189"/>
      <c r="K274" s="189"/>
      <c r="L274" s="189"/>
      <c r="M274" s="189"/>
      <c r="N274" s="189"/>
      <c r="O274" s="189"/>
      <c r="P274" s="189"/>
      <c r="Q274" s="189"/>
      <c r="R274" s="189"/>
      <c r="S274" s="189"/>
      <c r="T274" s="189"/>
      <c r="U274" s="189"/>
      <c r="V274" s="189"/>
      <c r="W274" s="189"/>
      <c r="X274" s="189"/>
      <c r="Y274" s="189"/>
      <c r="Z274" s="189"/>
      <c r="AA274" s="189"/>
      <c r="AB274" s="189"/>
      <c r="AC274" s="189"/>
      <c r="AD274" s="340"/>
      <c r="AE274" s="189"/>
      <c r="AF274" s="46"/>
      <c r="AG274" s="46"/>
      <c r="AH274" s="46"/>
      <c r="AI274" s="46"/>
      <c r="AJ274" s="46"/>
      <c r="AK274" s="46"/>
      <c r="AL274" s="46"/>
      <c r="AM274" s="46"/>
      <c r="AN274" s="46"/>
      <c r="AO274" s="46"/>
      <c r="AP274" s="46"/>
      <c r="AQ274" s="46"/>
      <c r="AR274" s="46"/>
      <c r="AS274" s="46"/>
      <c r="AT274" s="46"/>
      <c r="AU274" s="46"/>
      <c r="AV274" s="46"/>
    </row>
    <row r="275" spans="1:48" ht="12" customHeight="1" x14ac:dyDescent="0.25">
      <c r="A275" s="227"/>
      <c r="B275" s="186">
        <f>____IN_____!B286</f>
        <v>272</v>
      </c>
      <c r="C275" s="187" t="str">
        <f>____IN_____!C286</f>
        <v>gwfname_outer</v>
      </c>
      <c r="D275" s="186" t="str">
        <f>____IN_____!D286</f>
        <v>7a4</v>
      </c>
      <c r="E275" s="189"/>
      <c r="F275" s="194">
        <v>242</v>
      </c>
      <c r="G275" s="197" t="s">
        <v>668</v>
      </c>
      <c r="H275" s="194" t="s">
        <v>853</v>
      </c>
      <c r="I275" s="393" t="str">
        <f>IF(Table4[[#This Row],[C]]=G274,B275,"")</f>
        <v/>
      </c>
      <c r="J275" s="189"/>
      <c r="K275" s="189"/>
      <c r="L275" s="189"/>
      <c r="M275" s="189"/>
      <c r="N275" s="189"/>
      <c r="O275" s="189"/>
      <c r="P275" s="189"/>
      <c r="Q275" s="189"/>
      <c r="R275" s="189"/>
      <c r="S275" s="189"/>
      <c r="T275" s="189"/>
      <c r="U275" s="189"/>
      <c r="V275" s="189"/>
      <c r="W275" s="189"/>
      <c r="X275" s="189"/>
      <c r="Y275" s="189"/>
      <c r="Z275" s="189"/>
      <c r="AA275" s="189"/>
      <c r="AB275" s="189"/>
      <c r="AC275" s="189"/>
      <c r="AD275" s="340"/>
      <c r="AE275" s="189"/>
      <c r="AF275" s="46"/>
      <c r="AG275" s="46"/>
      <c r="AH275" s="46"/>
      <c r="AI275" s="46"/>
      <c r="AJ275" s="46"/>
      <c r="AK275" s="46"/>
      <c r="AL275" s="46"/>
      <c r="AM275" s="46"/>
      <c r="AN275" s="46"/>
      <c r="AO275" s="46"/>
      <c r="AP275" s="46"/>
      <c r="AQ275" s="46"/>
      <c r="AR275" s="46"/>
      <c r="AS275" s="46"/>
      <c r="AT275" s="46"/>
      <c r="AU275" s="46"/>
      <c r="AV275" s="46"/>
    </row>
    <row r="276" spans="1:48" ht="12" customHeight="1" x14ac:dyDescent="0.25">
      <c r="A276" s="227"/>
      <c r="B276" s="186">
        <f>____IN_____!B287</f>
        <v>273</v>
      </c>
      <c r="C276" s="187" t="str">
        <f>____IN_____!C287</f>
        <v>rfct</v>
      </c>
      <c r="D276" s="186" t="str">
        <f>____IN_____!D287</f>
        <v>7a5</v>
      </c>
      <c r="E276" s="189"/>
      <c r="F276" s="194">
        <v>248</v>
      </c>
      <c r="G276" s="197" t="s">
        <v>690</v>
      </c>
      <c r="H276" s="194" t="s">
        <v>859</v>
      </c>
      <c r="I276" s="344" t="str">
        <f>IF(Table4[[#This Row],[C]]=G275,B276,"")</f>
        <v/>
      </c>
      <c r="J276" s="189"/>
      <c r="K276" s="189"/>
      <c r="L276" s="189"/>
      <c r="M276" s="189"/>
      <c r="N276" s="189"/>
      <c r="O276" s="189"/>
      <c r="P276" s="189"/>
      <c r="Q276" s="189"/>
      <c r="R276" s="189"/>
      <c r="S276" s="189"/>
      <c r="T276" s="189"/>
      <c r="U276" s="189"/>
      <c r="V276" s="189"/>
      <c r="W276" s="189"/>
      <c r="X276" s="189"/>
      <c r="Y276" s="189"/>
      <c r="Z276" s="189"/>
      <c r="AA276" s="189"/>
      <c r="AB276" s="189"/>
      <c r="AC276" s="189"/>
      <c r="AD276" s="340"/>
      <c r="AE276" s="189"/>
      <c r="AF276" s="46"/>
      <c r="AG276" s="46"/>
      <c r="AH276" s="46"/>
      <c r="AI276" s="46"/>
      <c r="AJ276" s="46"/>
      <c r="AK276" s="46"/>
      <c r="AL276" s="46"/>
      <c r="AM276" s="46"/>
      <c r="AN276" s="46"/>
      <c r="AO276" s="46"/>
      <c r="AP276" s="46"/>
      <c r="AQ276" s="46"/>
      <c r="AR276" s="46"/>
      <c r="AS276" s="46"/>
      <c r="AT276" s="46"/>
      <c r="AU276" s="46"/>
      <c r="AV276" s="46"/>
    </row>
    <row r="277" spans="1:48" ht="12" customHeight="1" x14ac:dyDescent="0.25">
      <c r="A277" s="227"/>
      <c r="B277" s="186">
        <f>____IN_____!B288</f>
        <v>274</v>
      </c>
      <c r="C277" s="187" t="str">
        <f>____IN_____!C288</f>
        <v>nrow_inner</v>
      </c>
      <c r="D277" s="186" t="str">
        <f>____IN_____!D288</f>
        <v>7a6</v>
      </c>
      <c r="E277" s="189"/>
      <c r="F277" s="194">
        <v>185</v>
      </c>
      <c r="G277" s="197" t="s">
        <v>420</v>
      </c>
      <c r="H277" s="194" t="s">
        <v>430</v>
      </c>
      <c r="I277" s="344" t="str">
        <f>IF(Table4[[#This Row],[C]]=G276,B277,"")</f>
        <v/>
      </c>
      <c r="J277" s="189"/>
      <c r="K277" s="189"/>
      <c r="L277" s="189"/>
      <c r="M277" s="189"/>
      <c r="N277" s="189"/>
      <c r="O277" s="189"/>
      <c r="P277" s="189"/>
      <c r="Q277" s="189"/>
      <c r="R277" s="189"/>
      <c r="S277" s="189"/>
      <c r="T277" s="189"/>
      <c r="U277" s="189"/>
      <c r="V277" s="189"/>
      <c r="W277" s="189"/>
      <c r="X277" s="189"/>
      <c r="Y277" s="189"/>
      <c r="Z277" s="189"/>
      <c r="AA277" s="189"/>
      <c r="AB277" s="189"/>
      <c r="AC277" s="189"/>
      <c r="AD277" s="340"/>
      <c r="AE277" s="189"/>
      <c r="AF277" s="46"/>
      <c r="AG277" s="46"/>
      <c r="AH277" s="46"/>
      <c r="AI277" s="46"/>
      <c r="AJ277" s="46"/>
      <c r="AK277" s="46"/>
      <c r="AL277" s="46"/>
      <c r="AM277" s="46"/>
      <c r="AN277" s="46"/>
      <c r="AO277" s="46"/>
      <c r="AP277" s="46"/>
      <c r="AQ277" s="46"/>
      <c r="AR277" s="46"/>
      <c r="AS277" s="46"/>
      <c r="AT277" s="46"/>
      <c r="AU277" s="46"/>
      <c r="AV277" s="46"/>
    </row>
    <row r="278" spans="1:48" ht="12" customHeight="1" x14ac:dyDescent="0.25">
      <c r="A278" s="227"/>
      <c r="B278" s="186">
        <f>____IN_____!B289</f>
        <v>275</v>
      </c>
      <c r="C278" s="187" t="str">
        <f>____IN_____!C289</f>
        <v>ncol_inner</v>
      </c>
      <c r="D278" s="186" t="str">
        <f>____IN_____!D289</f>
        <v>7a7</v>
      </c>
      <c r="E278" s="189"/>
      <c r="F278" s="194">
        <v>131</v>
      </c>
      <c r="G278" s="197" t="s">
        <v>205</v>
      </c>
      <c r="H278" s="194" t="s">
        <v>585</v>
      </c>
      <c r="I278" s="344" t="str">
        <f>IF(Table4[[#This Row],[C]]=G277,B278,"")</f>
        <v/>
      </c>
      <c r="J278" s="189"/>
      <c r="K278" s="189"/>
      <c r="L278" s="189"/>
      <c r="M278" s="189"/>
      <c r="N278" s="189"/>
      <c r="O278" s="189"/>
      <c r="P278" s="189"/>
      <c r="Q278" s="189"/>
      <c r="R278" s="189"/>
      <c r="S278" s="189"/>
      <c r="T278" s="189"/>
      <c r="U278" s="189"/>
      <c r="V278" s="189"/>
      <c r="W278" s="189"/>
      <c r="X278" s="189"/>
      <c r="Y278" s="189"/>
      <c r="Z278" s="189"/>
      <c r="AA278" s="189"/>
      <c r="AB278" s="189"/>
      <c r="AC278" s="189"/>
      <c r="AD278" s="340"/>
      <c r="AE278" s="189"/>
      <c r="AF278" s="46"/>
      <c r="AG278" s="46"/>
      <c r="AH278" s="46"/>
      <c r="AI278" s="46"/>
      <c r="AJ278" s="46"/>
      <c r="AK278" s="46"/>
      <c r="AL278" s="46"/>
      <c r="AM278" s="46"/>
      <c r="AN278" s="46"/>
      <c r="AO278" s="46"/>
      <c r="AP278" s="46"/>
      <c r="AQ278" s="46"/>
      <c r="AR278" s="46"/>
      <c r="AS278" s="46"/>
      <c r="AT278" s="46"/>
      <c r="AU278" s="46"/>
      <c r="AV278" s="46"/>
    </row>
    <row r="279" spans="1:48" ht="12" customHeight="1" x14ac:dyDescent="0.25">
      <c r="A279" s="227"/>
      <c r="B279" s="186">
        <f>____IN_____!B290</f>
        <v>276</v>
      </c>
      <c r="C279" s="187" t="str">
        <f>____IN_____!C290</f>
        <v>delr_inner</v>
      </c>
      <c r="D279" s="186" t="str">
        <f>____IN_____!D290</f>
        <v>7a8</v>
      </c>
      <c r="E279" s="189"/>
      <c r="F279" s="194">
        <v>227</v>
      </c>
      <c r="G279" s="197" t="s">
        <v>515</v>
      </c>
      <c r="H279" s="194" t="s">
        <v>535</v>
      </c>
      <c r="I279" s="344" t="str">
        <f>IF(Table4[[#This Row],[C]]=G278,B279,"")</f>
        <v/>
      </c>
      <c r="J279" s="189"/>
      <c r="K279" s="189"/>
      <c r="L279" s="189"/>
      <c r="M279" s="189"/>
      <c r="N279" s="189"/>
      <c r="O279" s="189"/>
      <c r="P279" s="189"/>
      <c r="Q279" s="189"/>
      <c r="R279" s="189"/>
      <c r="S279" s="189"/>
      <c r="T279" s="189"/>
      <c r="U279" s="189"/>
      <c r="V279" s="189"/>
      <c r="W279" s="189"/>
      <c r="X279" s="189"/>
      <c r="Y279" s="189"/>
      <c r="Z279" s="189"/>
      <c r="AA279" s="189"/>
      <c r="AB279" s="189"/>
      <c r="AC279" s="189"/>
      <c r="AD279" s="340"/>
      <c r="AE279" s="189"/>
      <c r="AF279" s="46"/>
      <c r="AG279" s="46"/>
      <c r="AH279" s="46"/>
      <c r="AI279" s="46"/>
      <c r="AJ279" s="46"/>
      <c r="AK279" s="46"/>
      <c r="AL279" s="46"/>
      <c r="AM279" s="46"/>
      <c r="AN279" s="46"/>
      <c r="AO279" s="46"/>
      <c r="AP279" s="46"/>
      <c r="AQ279" s="46"/>
      <c r="AR279" s="46"/>
      <c r="AS279" s="46"/>
      <c r="AT279" s="46"/>
      <c r="AU279" s="46"/>
      <c r="AV279" s="46"/>
    </row>
    <row r="280" spans="1:48" ht="12" customHeight="1" x14ac:dyDescent="0.25">
      <c r="A280" s="227"/>
      <c r="B280" s="186">
        <f>____IN_____!B291</f>
        <v>277</v>
      </c>
      <c r="C280" s="187" t="str">
        <f>____IN_____!C291</f>
        <v>delc_inner</v>
      </c>
      <c r="D280" s="186" t="str">
        <f>____IN_____!D291</f>
        <v>7a9</v>
      </c>
      <c r="E280" s="189"/>
      <c r="F280" s="194">
        <v>75</v>
      </c>
      <c r="G280" s="197" t="s">
        <v>52</v>
      </c>
      <c r="H280" s="194" t="s">
        <v>617</v>
      </c>
      <c r="I280" s="344" t="str">
        <f>IF(Table4[[#This Row],[C]]=G279,B280,"")</f>
        <v/>
      </c>
      <c r="J280" s="189"/>
      <c r="K280" s="189"/>
      <c r="L280" s="189"/>
      <c r="M280" s="189"/>
      <c r="N280" s="189"/>
      <c r="O280" s="189"/>
      <c r="P280" s="189"/>
      <c r="Q280" s="189"/>
      <c r="R280" s="189"/>
      <c r="S280" s="189"/>
      <c r="T280" s="189"/>
      <c r="U280" s="189"/>
      <c r="V280" s="189"/>
      <c r="W280" s="189"/>
      <c r="X280" s="189"/>
      <c r="Y280" s="189"/>
      <c r="Z280" s="189"/>
      <c r="AA280" s="189"/>
      <c r="AB280" s="189"/>
      <c r="AC280" s="189"/>
      <c r="AD280" s="340"/>
      <c r="AE280" s="189"/>
      <c r="AF280" s="46"/>
      <c r="AG280" s="46"/>
      <c r="AH280" s="46"/>
      <c r="AI280" s="46"/>
      <c r="AJ280" s="46"/>
      <c r="AK280" s="46"/>
      <c r="AL280" s="46"/>
      <c r="AM280" s="46"/>
      <c r="AN280" s="46"/>
      <c r="AO280" s="46"/>
      <c r="AP280" s="46"/>
      <c r="AQ280" s="46"/>
      <c r="AR280" s="46"/>
      <c r="AS280" s="46"/>
      <c r="AT280" s="46"/>
      <c r="AU280" s="46"/>
      <c r="AV280" s="46"/>
    </row>
    <row r="281" spans="1:48" ht="12" customHeight="1" x14ac:dyDescent="0.25">
      <c r="A281" s="227"/>
      <c r="B281" s="186">
        <f>____IN_____!B292</f>
        <v>278</v>
      </c>
      <c r="C281" s="187" t="str">
        <f>____IN_____!C292</f>
        <v>idomain_inner</v>
      </c>
      <c r="D281" s="186" t="str">
        <f>____IN_____!D292</f>
        <v>7a10</v>
      </c>
      <c r="E281" s="189"/>
      <c r="F281" s="194">
        <v>237</v>
      </c>
      <c r="G281" s="197" t="s">
        <v>649</v>
      </c>
      <c r="H281" s="194" t="s">
        <v>924</v>
      </c>
      <c r="I281" s="344" t="str">
        <f>IF(Table4[[#This Row],[C]]=G280,B281,"")</f>
        <v/>
      </c>
      <c r="J281" s="189"/>
      <c r="K281" s="189"/>
      <c r="L281" s="189"/>
      <c r="M281" s="189"/>
      <c r="N281" s="189"/>
      <c r="O281" s="189"/>
      <c r="P281" s="189"/>
      <c r="Q281" s="189"/>
      <c r="R281" s="189"/>
      <c r="S281" s="189"/>
      <c r="T281" s="189"/>
      <c r="U281" s="189"/>
      <c r="V281" s="189"/>
      <c r="W281" s="189"/>
      <c r="X281" s="189"/>
      <c r="Y281" s="189"/>
      <c r="Z281" s="189"/>
      <c r="AA281" s="189"/>
      <c r="AB281" s="189"/>
      <c r="AC281" s="189"/>
      <c r="AD281" s="340"/>
      <c r="AE281" s="189"/>
      <c r="AF281" s="46"/>
      <c r="AG281" s="46"/>
      <c r="AH281" s="46"/>
      <c r="AI281" s="46"/>
      <c r="AJ281" s="46"/>
      <c r="AK281" s="46"/>
      <c r="AL281" s="46"/>
      <c r="AM281" s="46"/>
      <c r="AN281" s="46"/>
      <c r="AO281" s="46"/>
      <c r="AP281" s="46"/>
      <c r="AQ281" s="46"/>
      <c r="AR281" s="46"/>
      <c r="AS281" s="46"/>
      <c r="AT281" s="46"/>
      <c r="AU281" s="46"/>
      <c r="AV281" s="46"/>
    </row>
    <row r="282" spans="1:48" ht="12" customHeight="1" x14ac:dyDescent="0.25">
      <c r="A282" s="227"/>
      <c r="B282" s="186">
        <f>____IN_____!B293</f>
        <v>279</v>
      </c>
      <c r="C282" s="187" t="str">
        <f>____IN_____!C293</f>
        <v>xorigin</v>
      </c>
      <c r="D282" s="186" t="str">
        <f>____IN_____!D293</f>
        <v>7a11</v>
      </c>
      <c r="E282" s="189"/>
      <c r="F282" s="194">
        <v>285</v>
      </c>
      <c r="G282" s="197" t="s">
        <v>782</v>
      </c>
      <c r="H282" s="194" t="s">
        <v>793</v>
      </c>
      <c r="I282" s="344" t="str">
        <f>IF(Table4[[#This Row],[C]]=G281,B282,"")</f>
        <v/>
      </c>
      <c r="J282" s="189"/>
      <c r="K282" s="189"/>
      <c r="L282" s="189"/>
      <c r="M282" s="189"/>
      <c r="N282" s="189"/>
      <c r="O282" s="189"/>
      <c r="P282" s="189"/>
      <c r="Q282" s="189"/>
      <c r="R282" s="189"/>
      <c r="S282" s="189"/>
      <c r="T282" s="189"/>
      <c r="U282" s="189"/>
      <c r="V282" s="189"/>
      <c r="W282" s="189"/>
      <c r="X282" s="189"/>
      <c r="Y282" s="189"/>
      <c r="Z282" s="189"/>
      <c r="AA282" s="189"/>
      <c r="AB282" s="189"/>
      <c r="AC282" s="189"/>
      <c r="AD282" s="340"/>
      <c r="AE282" s="189"/>
      <c r="AF282" s="46"/>
      <c r="AG282" s="46"/>
      <c r="AH282" s="46"/>
      <c r="AI282" s="46"/>
      <c r="AJ282" s="46"/>
      <c r="AK282" s="46"/>
      <c r="AL282" s="46"/>
      <c r="AM282" s="46"/>
      <c r="AN282" s="46"/>
      <c r="AO282" s="46"/>
      <c r="AP282" s="46"/>
      <c r="AQ282" s="46"/>
      <c r="AR282" s="46"/>
      <c r="AS282" s="46"/>
      <c r="AT282" s="46"/>
      <c r="AU282" s="46"/>
      <c r="AV282" s="46"/>
    </row>
    <row r="283" spans="1:48" ht="12" customHeight="1" x14ac:dyDescent="0.25">
      <c r="A283" s="227"/>
      <c r="B283" s="186">
        <f>____IN_____!B294</f>
        <v>280</v>
      </c>
      <c r="C283" s="187" t="str">
        <f>____IN_____!C294</f>
        <v>yorigin</v>
      </c>
      <c r="D283" s="186" t="str">
        <f>____IN_____!D294</f>
        <v>7a12</v>
      </c>
      <c r="E283" s="189"/>
      <c r="F283" s="194">
        <v>289</v>
      </c>
      <c r="G283" s="197" t="s">
        <v>787</v>
      </c>
      <c r="H283" s="194" t="s">
        <v>868</v>
      </c>
      <c r="I283" s="344" t="str">
        <f>IF(Table4[[#This Row],[C]]=G282,B283,"")</f>
        <v/>
      </c>
      <c r="J283" s="189"/>
      <c r="K283" s="189"/>
      <c r="L283" s="189"/>
      <c r="M283" s="189"/>
      <c r="N283" s="189"/>
      <c r="O283" s="189"/>
      <c r="P283" s="189"/>
      <c r="Q283" s="189"/>
      <c r="R283" s="189"/>
      <c r="S283" s="189"/>
      <c r="T283" s="189"/>
      <c r="U283" s="189"/>
      <c r="V283" s="189"/>
      <c r="W283" s="189"/>
      <c r="X283" s="189"/>
      <c r="Y283" s="189"/>
      <c r="Z283" s="189"/>
      <c r="AA283" s="189"/>
      <c r="AB283" s="189"/>
      <c r="AC283" s="189"/>
      <c r="AD283" s="340"/>
      <c r="AE283" s="189"/>
      <c r="AF283" s="46"/>
      <c r="AG283" s="46"/>
      <c r="AH283" s="46"/>
      <c r="AI283" s="46"/>
      <c r="AJ283" s="46"/>
      <c r="AK283" s="46"/>
      <c r="AL283" s="46"/>
      <c r="AM283" s="46"/>
      <c r="AN283" s="46"/>
      <c r="AO283" s="46"/>
      <c r="AP283" s="46"/>
      <c r="AQ283" s="46"/>
      <c r="AR283" s="46"/>
      <c r="AS283" s="46"/>
      <c r="AT283" s="46"/>
      <c r="AU283" s="46"/>
      <c r="AV283" s="46"/>
    </row>
    <row r="284" spans="1:48" ht="12" customHeight="1" x14ac:dyDescent="0.25">
      <c r="A284" s="227"/>
      <c r="B284" s="186">
        <f>____IN_____!B295</f>
        <v>281</v>
      </c>
      <c r="C284" s="187" t="str">
        <f>____IN_____!C295</f>
        <v>gwfname_inner</v>
      </c>
      <c r="D284" s="186" t="str">
        <f>____IN_____!D295</f>
        <v>7a13</v>
      </c>
      <c r="E284" s="189"/>
      <c r="F284" s="194">
        <v>291</v>
      </c>
      <c r="G284" s="197" t="s">
        <v>789</v>
      </c>
      <c r="H284" s="194" t="s">
        <v>870</v>
      </c>
      <c r="I284" s="344" t="str">
        <f>IF(Table4[[#This Row],[C]]=G283,B284,"")</f>
        <v/>
      </c>
      <c r="J284" s="189"/>
      <c r="K284" s="189"/>
      <c r="L284" s="189"/>
      <c r="M284" s="189"/>
      <c r="N284" s="189"/>
      <c r="O284" s="189"/>
      <c r="P284" s="189"/>
      <c r="Q284" s="189"/>
      <c r="R284" s="189"/>
      <c r="S284" s="189"/>
      <c r="T284" s="189"/>
      <c r="U284" s="189"/>
      <c r="V284" s="189"/>
      <c r="W284" s="189"/>
      <c r="X284" s="189"/>
      <c r="Y284" s="189"/>
      <c r="Z284" s="189"/>
      <c r="AA284" s="189"/>
      <c r="AB284" s="189"/>
      <c r="AC284" s="189"/>
      <c r="AD284" s="340"/>
      <c r="AE284" s="189"/>
      <c r="AF284" s="46"/>
      <c r="AG284" s="46"/>
      <c r="AH284" s="46"/>
      <c r="AI284" s="46"/>
      <c r="AJ284" s="46"/>
      <c r="AK284" s="46"/>
      <c r="AL284" s="46"/>
      <c r="AM284" s="46"/>
      <c r="AN284" s="46"/>
      <c r="AO284" s="46"/>
      <c r="AP284" s="46"/>
      <c r="AQ284" s="46"/>
      <c r="AR284" s="46"/>
      <c r="AS284" s="46"/>
      <c r="AT284" s="46"/>
      <c r="AU284" s="46"/>
      <c r="AV284" s="46"/>
    </row>
    <row r="285" spans="1:48" ht="12" customHeight="1" x14ac:dyDescent="0.25">
      <c r="A285" s="227"/>
      <c r="B285" s="186">
        <f>____IN_____!B296</f>
        <v>282</v>
      </c>
      <c r="C285" s="187" t="str">
        <f>____IN_____!C296</f>
        <v>A_TCAL</v>
      </c>
      <c r="D285" s="186" t="str">
        <f>____IN_____!D296</f>
        <v>ana</v>
      </c>
      <c r="E285" s="189"/>
      <c r="F285" s="194">
        <v>324</v>
      </c>
      <c r="G285" s="197" t="s">
        <v>1201</v>
      </c>
      <c r="H285" s="194" t="s">
        <v>1210</v>
      </c>
      <c r="I285" s="344" t="str">
        <f>IF(Table4[[#This Row],[C]]=G284,B285,"")</f>
        <v/>
      </c>
      <c r="J285" s="189"/>
      <c r="K285" s="189"/>
      <c r="L285" s="189"/>
      <c r="M285" s="189"/>
      <c r="N285" s="189"/>
      <c r="O285" s="189"/>
      <c r="P285" s="189"/>
      <c r="Q285" s="189"/>
      <c r="R285" s="189"/>
      <c r="S285" s="189"/>
      <c r="T285" s="189"/>
      <c r="U285" s="189"/>
      <c r="V285" s="189"/>
      <c r="W285" s="189"/>
      <c r="X285" s="189"/>
      <c r="Y285" s="189"/>
      <c r="Z285" s="189"/>
      <c r="AA285" s="189"/>
      <c r="AB285" s="189"/>
      <c r="AC285" s="189"/>
      <c r="AD285" s="340"/>
      <c r="AE285" s="189"/>
      <c r="AF285" s="46"/>
      <c r="AG285" s="46"/>
      <c r="AH285" s="46"/>
      <c r="AI285" s="46"/>
      <c r="AJ285" s="46"/>
      <c r="AK285" s="46"/>
      <c r="AL285" s="46"/>
      <c r="AM285" s="46"/>
      <c r="AN285" s="46"/>
      <c r="AO285" s="46"/>
      <c r="AP285" s="46"/>
      <c r="AQ285" s="46"/>
      <c r="AR285" s="46"/>
      <c r="AS285" s="46"/>
      <c r="AT285" s="46"/>
      <c r="AU285" s="46"/>
      <c r="AV285" s="46"/>
    </row>
    <row r="286" spans="1:48" ht="12" customHeight="1" x14ac:dyDescent="0.25">
      <c r="A286" s="227"/>
      <c r="B286" s="186">
        <f>____IN_____!B297</f>
        <v>283</v>
      </c>
      <c r="C286" s="187" t="str">
        <f>____IN_____!C297</f>
        <v>r</v>
      </c>
      <c r="D286" s="186" t="str">
        <f>____IN_____!D297</f>
        <v>ana</v>
      </c>
      <c r="E286" s="189"/>
      <c r="F286" s="194">
        <v>184</v>
      </c>
      <c r="G286" s="197" t="s">
        <v>419</v>
      </c>
      <c r="H286" s="194" t="s">
        <v>428</v>
      </c>
      <c r="I286" s="344" t="str">
        <f>IF(Table4[[#This Row],[C]]=G285,B286,"")</f>
        <v/>
      </c>
      <c r="J286" s="189"/>
      <c r="K286" s="189"/>
      <c r="L286" s="189"/>
      <c r="M286" s="189"/>
      <c r="N286" s="189"/>
      <c r="O286" s="189"/>
      <c r="P286" s="189"/>
      <c r="Q286" s="189"/>
      <c r="R286" s="189"/>
      <c r="S286" s="189"/>
      <c r="T286" s="189"/>
      <c r="U286" s="189"/>
      <c r="V286" s="189"/>
      <c r="W286" s="189"/>
      <c r="X286" s="189"/>
      <c r="Y286" s="189"/>
      <c r="Z286" s="189"/>
      <c r="AA286" s="189"/>
      <c r="AB286" s="189"/>
      <c r="AC286" s="189"/>
      <c r="AD286" s="340"/>
      <c r="AE286" s="189"/>
      <c r="AF286" s="46"/>
      <c r="AG286" s="46"/>
      <c r="AH286" s="46"/>
      <c r="AI286" s="46"/>
      <c r="AJ286" s="46"/>
      <c r="AK286" s="46"/>
      <c r="AL286" s="46"/>
      <c r="AM286" s="46"/>
      <c r="AN286" s="46"/>
      <c r="AO286" s="46"/>
      <c r="AP286" s="46"/>
      <c r="AQ286" s="46"/>
      <c r="AR286" s="46"/>
      <c r="AS286" s="46"/>
      <c r="AT286" s="46"/>
      <c r="AU286" s="46"/>
      <c r="AV286" s="46"/>
    </row>
    <row r="287" spans="1:48" ht="12" customHeight="1" x14ac:dyDescent="0.25">
      <c r="A287" s="227"/>
      <c r="B287" s="186">
        <f>____IN_____!B298</f>
        <v>284</v>
      </c>
      <c r="C287" s="187" t="str">
        <f>____IN_____!C298</f>
        <v>SFR</v>
      </c>
      <c r="D287" s="186" t="str">
        <f>____IN_____!D298</f>
        <v>sfr2</v>
      </c>
      <c r="E287" s="189"/>
      <c r="F287" s="194">
        <v>86</v>
      </c>
      <c r="G287" s="197" t="s">
        <v>200</v>
      </c>
      <c r="H287" s="194" t="s">
        <v>231</v>
      </c>
      <c r="I287" s="344" t="str">
        <f>IF(Table4[[#This Row],[C]]=G286,B287,"")</f>
        <v/>
      </c>
      <c r="J287" s="189"/>
      <c r="K287" s="189"/>
      <c r="L287" s="189"/>
      <c r="M287" s="189"/>
      <c r="N287" s="189"/>
      <c r="O287" s="189"/>
      <c r="P287" s="189"/>
      <c r="Q287" s="189"/>
      <c r="R287" s="189"/>
      <c r="S287" s="189"/>
      <c r="T287" s="189"/>
      <c r="U287" s="189"/>
      <c r="V287" s="189"/>
      <c r="W287" s="189"/>
      <c r="X287" s="189"/>
      <c r="Y287" s="189"/>
      <c r="Z287" s="189"/>
      <c r="AA287" s="189"/>
      <c r="AB287" s="189"/>
      <c r="AC287" s="189"/>
      <c r="AD287" s="340"/>
      <c r="AE287" s="189"/>
      <c r="AF287" s="46"/>
      <c r="AG287" s="46"/>
      <c r="AH287" s="46"/>
      <c r="AI287" s="46"/>
      <c r="AJ287" s="46"/>
      <c r="AK287" s="46"/>
      <c r="AL287" s="46"/>
      <c r="AM287" s="46"/>
      <c r="AN287" s="46"/>
      <c r="AO287" s="46"/>
      <c r="AP287" s="46"/>
      <c r="AQ287" s="46"/>
      <c r="AR287" s="46"/>
      <c r="AS287" s="46"/>
      <c r="AT287" s="46"/>
      <c r="AU287" s="46"/>
      <c r="AV287" s="46"/>
    </row>
    <row r="288" spans="1:48" ht="12" customHeight="1" x14ac:dyDescent="0.25">
      <c r="A288" s="227"/>
      <c r="B288" s="186">
        <f>____IN_____!B299</f>
        <v>285</v>
      </c>
      <c r="C288" s="187" t="str">
        <f>____IN_____!C299</f>
        <v>jcol_sfr</v>
      </c>
      <c r="D288" s="186" t="str">
        <f>____IN_____!D299</f>
        <v>sfr3</v>
      </c>
      <c r="E288" s="189"/>
      <c r="F288" s="194">
        <v>87</v>
      </c>
      <c r="G288" s="197" t="s">
        <v>42</v>
      </c>
      <c r="H288" s="194" t="s">
        <v>231</v>
      </c>
      <c r="I288" s="344" t="str">
        <f>IF(Table4[[#This Row],[C]]=G287,B288,"")</f>
        <v/>
      </c>
      <c r="J288" s="189"/>
      <c r="K288" s="189"/>
      <c r="L288" s="189"/>
      <c r="M288" s="189"/>
      <c r="N288" s="189"/>
      <c r="O288" s="189"/>
      <c r="P288" s="189"/>
      <c r="Q288" s="189"/>
      <c r="R288" s="189"/>
      <c r="S288" s="189"/>
      <c r="T288" s="189"/>
      <c r="U288" s="189"/>
      <c r="V288" s="189"/>
      <c r="W288" s="189"/>
      <c r="X288" s="189"/>
      <c r="Y288" s="189"/>
      <c r="Z288" s="189"/>
      <c r="AA288" s="189"/>
      <c r="AB288" s="189"/>
      <c r="AC288" s="189"/>
      <c r="AD288" s="340"/>
      <c r="AE288" s="189"/>
      <c r="AF288" s="46"/>
      <c r="AG288" s="46"/>
      <c r="AH288" s="46"/>
      <c r="AI288" s="46"/>
      <c r="AJ288" s="46"/>
      <c r="AK288" s="46"/>
      <c r="AL288" s="46"/>
      <c r="AM288" s="46"/>
      <c r="AN288" s="46"/>
      <c r="AO288" s="46"/>
      <c r="AP288" s="46"/>
      <c r="AQ288" s="46"/>
      <c r="AR288" s="46"/>
      <c r="AS288" s="46"/>
      <c r="AT288" s="46"/>
      <c r="AU288" s="46"/>
      <c r="AV288" s="46"/>
    </row>
    <row r="289" spans="1:48" ht="12" customHeight="1" x14ac:dyDescent="0.25">
      <c r="A289" s="227"/>
      <c r="B289" s="186">
        <f>____IN_____!B300</f>
        <v>286</v>
      </c>
      <c r="C289" s="187" t="str">
        <f>____IN_____!C300</f>
        <v>leakance</v>
      </c>
      <c r="D289" s="186" t="str">
        <f>____IN_____!D300</f>
        <v>sfr4</v>
      </c>
      <c r="E289" s="189"/>
      <c r="F289" s="194">
        <v>58</v>
      </c>
      <c r="G289" s="197" t="s">
        <v>440</v>
      </c>
      <c r="H289" s="194" t="s">
        <v>857</v>
      </c>
      <c r="I289" s="344" t="str">
        <f>IF(Table4[[#This Row],[C]]=G288,B289,"")</f>
        <v/>
      </c>
      <c r="J289" s="189"/>
      <c r="K289" s="189"/>
      <c r="L289" s="189"/>
      <c r="M289" s="189"/>
      <c r="N289" s="189"/>
      <c r="O289" s="189"/>
      <c r="P289" s="189"/>
      <c r="Q289" s="189"/>
      <c r="R289" s="189"/>
      <c r="S289" s="189"/>
      <c r="T289" s="189"/>
      <c r="U289" s="189"/>
      <c r="V289" s="189"/>
      <c r="W289" s="189"/>
      <c r="X289" s="189"/>
      <c r="Y289" s="189"/>
      <c r="Z289" s="189"/>
      <c r="AA289" s="189"/>
      <c r="AB289" s="189"/>
      <c r="AC289" s="189"/>
      <c r="AD289" s="340"/>
      <c r="AE289" s="189"/>
      <c r="AF289" s="46"/>
      <c r="AG289" s="46"/>
      <c r="AH289" s="46"/>
      <c r="AI289" s="46"/>
      <c r="AJ289" s="46"/>
      <c r="AK289" s="46"/>
      <c r="AL289" s="46"/>
      <c r="AM289" s="46"/>
      <c r="AN289" s="46"/>
      <c r="AO289" s="46"/>
      <c r="AP289" s="46"/>
      <c r="AQ289" s="46"/>
      <c r="AR289" s="46"/>
      <c r="AS289" s="46"/>
      <c r="AT289" s="46"/>
      <c r="AU289" s="46"/>
      <c r="AV289" s="46"/>
    </row>
    <row r="290" spans="1:48" ht="12" customHeight="1" x14ac:dyDescent="0.25">
      <c r="A290" s="227"/>
      <c r="B290" s="186">
        <f>____IN_____!B301</f>
        <v>287</v>
      </c>
      <c r="C290" s="187" t="str">
        <f>____IN_____!C301</f>
        <v>nconn</v>
      </c>
      <c r="D290" s="186" t="str">
        <f>____IN_____!D301</f>
        <v>sfr5</v>
      </c>
      <c r="E290" s="189"/>
      <c r="F290" s="194">
        <v>59</v>
      </c>
      <c r="G290" s="197" t="s">
        <v>441</v>
      </c>
      <c r="H290" s="194" t="s">
        <v>857</v>
      </c>
      <c r="I290" s="344" t="str">
        <f>IF(Table4[[#This Row],[C]]=G289,B290,"")</f>
        <v/>
      </c>
      <c r="J290" s="189"/>
      <c r="K290" s="189"/>
      <c r="L290" s="189"/>
      <c r="M290" s="189"/>
      <c r="N290" s="189"/>
      <c r="O290" s="189"/>
      <c r="P290" s="189"/>
      <c r="Q290" s="189"/>
      <c r="R290" s="189"/>
      <c r="S290" s="189"/>
      <c r="T290" s="189"/>
      <c r="U290" s="189"/>
      <c r="V290" s="189"/>
      <c r="W290" s="189"/>
      <c r="X290" s="189"/>
      <c r="Y290" s="189"/>
      <c r="Z290" s="189"/>
      <c r="AA290" s="189"/>
      <c r="AB290" s="189"/>
      <c r="AC290" s="189"/>
      <c r="AD290" s="340"/>
      <c r="AE290" s="189"/>
      <c r="AF290" s="46"/>
      <c r="AG290" s="46"/>
      <c r="AH290" s="46"/>
      <c r="AI290" s="46"/>
      <c r="AJ290" s="46"/>
      <c r="AK290" s="46"/>
      <c r="AL290" s="46"/>
      <c r="AM290" s="46"/>
      <c r="AN290" s="46"/>
      <c r="AO290" s="46"/>
      <c r="AP290" s="46"/>
      <c r="AQ290" s="46"/>
      <c r="AR290" s="46"/>
      <c r="AS290" s="46"/>
      <c r="AT290" s="46"/>
      <c r="AU290" s="46"/>
      <c r="AV290" s="46"/>
    </row>
    <row r="291" spans="1:48" ht="12" customHeight="1" x14ac:dyDescent="0.25">
      <c r="A291" s="227"/>
      <c r="B291" s="186">
        <f>____IN_____!B302</f>
        <v>288</v>
      </c>
      <c r="C291" s="187" t="str">
        <f>____IN_____!C302</f>
        <v>sfr_conn</v>
      </c>
      <c r="D291" s="186" t="str">
        <f>____IN_____!D302</f>
        <v>sfr6</v>
      </c>
      <c r="E291" s="46"/>
      <c r="F291" s="194">
        <v>60</v>
      </c>
      <c r="G291" s="197" t="s">
        <v>442</v>
      </c>
      <c r="H291" s="194" t="s">
        <v>857</v>
      </c>
      <c r="I291" s="344" t="str">
        <f>IF(Table4[[#This Row],[C]]=G290,B291,"")</f>
        <v/>
      </c>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row>
    <row r="292" spans="1:48" ht="12" customHeight="1" x14ac:dyDescent="0.25">
      <c r="A292" s="227"/>
      <c r="B292" s="186">
        <f>____IN_____!B303</f>
        <v>289</v>
      </c>
      <c r="C292" s="187" t="str">
        <f>____IN_____!C303</f>
        <v>stage</v>
      </c>
      <c r="D292" s="186" t="str">
        <f>____IN_____!D303</f>
        <v>sfr7</v>
      </c>
      <c r="E292" s="46"/>
      <c r="F292" s="194">
        <v>61</v>
      </c>
      <c r="G292" s="197" t="s">
        <v>443</v>
      </c>
      <c r="H292" s="194" t="s">
        <v>857</v>
      </c>
      <c r="I292" s="344" t="str">
        <f>IF(Table4[[#This Row],[C]]=G291,B292,"")</f>
        <v/>
      </c>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row>
    <row r="293" spans="1:48" ht="12" customHeight="1" x14ac:dyDescent="0.25">
      <c r="A293" s="227"/>
      <c r="B293" s="186">
        <f>____IN_____!B304</f>
        <v>290</v>
      </c>
      <c r="C293" s="187" t="str">
        <f>____IN_____!C304</f>
        <v>sfr_spd1</v>
      </c>
      <c r="D293" s="186" t="str">
        <f>____IN_____!D304</f>
        <v>sfr</v>
      </c>
      <c r="E293" s="46"/>
      <c r="F293" s="194">
        <v>62</v>
      </c>
      <c r="G293" s="197" t="s">
        <v>444</v>
      </c>
      <c r="H293" s="194" t="s">
        <v>857</v>
      </c>
      <c r="I293" s="344" t="str">
        <f>IF(Table4[[#This Row],[C]]=G292,B293,"")</f>
        <v/>
      </c>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row>
    <row r="294" spans="1:48" ht="12" customHeight="1" x14ac:dyDescent="0.25">
      <c r="A294" s="227"/>
      <c r="B294" s="186">
        <f>____IN_____!B305</f>
        <v>291</v>
      </c>
      <c r="C294" s="187" t="str">
        <f>____IN_____!C305</f>
        <v>sfr_spd2</v>
      </c>
      <c r="D294" s="186" t="str">
        <f>____IN_____!D305</f>
        <v>sfr</v>
      </c>
      <c r="E294" s="46"/>
      <c r="F294" s="194">
        <v>290</v>
      </c>
      <c r="G294" s="197" t="s">
        <v>788</v>
      </c>
      <c r="H294" s="194" t="s">
        <v>869</v>
      </c>
      <c r="I294" s="344" t="str">
        <f>IF(Table4[[#This Row],[C]]=G293,B294,"")</f>
        <v/>
      </c>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row>
    <row r="295" spans="1:48" ht="12" customHeight="1" x14ac:dyDescent="0.25">
      <c r="A295" s="227"/>
      <c r="B295" s="186">
        <f>____IN_____!B306</f>
        <v>292</v>
      </c>
      <c r="C295" s="187" t="str">
        <f>____IN_____!C306</f>
        <v>LAK</v>
      </c>
      <c r="D295" s="186" t="str">
        <f>____IN_____!D306</f>
        <v>lak5</v>
      </c>
      <c r="E295" s="46"/>
      <c r="F295" s="194">
        <v>154</v>
      </c>
      <c r="G295" s="197" t="s">
        <v>313</v>
      </c>
      <c r="H295" s="194" t="s">
        <v>578</v>
      </c>
      <c r="I295" s="344" t="str">
        <f>IF(Table4[[#This Row],[C]]=G294,B295,"")</f>
        <v/>
      </c>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row>
    <row r="296" spans="1:48" ht="12" customHeight="1" x14ac:dyDescent="0.25">
      <c r="A296" s="227"/>
      <c r="B296" s="186">
        <f>____IN_____!B307</f>
        <v>293</v>
      </c>
      <c r="C296" s="187" t="str">
        <f>____IN_____!C307</f>
        <v>L_ic_strt</v>
      </c>
      <c r="D296" s="186" t="str">
        <f>____IN_____!D307</f>
        <v>lak6</v>
      </c>
      <c r="E296" s="46"/>
      <c r="F296" s="194">
        <v>244</v>
      </c>
      <c r="G296" s="197" t="s">
        <v>686</v>
      </c>
      <c r="H296" s="194" t="s">
        <v>857</v>
      </c>
      <c r="I296" s="344" t="str">
        <f>IF(Table4[[#This Row],[C]]=G295,B296,"")</f>
        <v/>
      </c>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row>
    <row r="297" spans="1:48" ht="12" customHeight="1" x14ac:dyDescent="0.25">
      <c r="A297" s="227"/>
      <c r="B297" s="186">
        <f>____IN_____!B308</f>
        <v>294</v>
      </c>
      <c r="C297" s="187" t="str">
        <f>____IN_____!C308</f>
        <v>L_etrate</v>
      </c>
      <c r="D297" s="186" t="str">
        <f>____IN_____!D308</f>
        <v>L_bedleak</v>
      </c>
      <c r="E297" s="46"/>
      <c r="F297" s="194">
        <v>214</v>
      </c>
      <c r="G297" s="197" t="s">
        <v>607</v>
      </c>
      <c r="H297" s="194" t="s">
        <v>522</v>
      </c>
      <c r="I297" s="344" t="str">
        <f>IF(Table4[[#This Row],[C]]=G296,B297,"")</f>
        <v/>
      </c>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row>
    <row r="298" spans="1:48" ht="12" customHeight="1" x14ac:dyDescent="0.25">
      <c r="A298" s="227"/>
      <c r="B298" s="186">
        <f>____IN_____!B309</f>
        <v>295</v>
      </c>
      <c r="C298" s="187" t="str">
        <f>____IN_____!C309</f>
        <v>L_bedleak</v>
      </c>
      <c r="D298" s="186" t="str">
        <f>____IN_____!D309</f>
        <v>lak7</v>
      </c>
      <c r="E298" s="46"/>
      <c r="F298" s="194">
        <v>63</v>
      </c>
      <c r="G298" s="197" t="s">
        <v>445</v>
      </c>
      <c r="H298" s="194" t="s">
        <v>857</v>
      </c>
      <c r="I298" s="344" t="str">
        <f>IF(Table4[[#This Row],[C]]=G297,B298,"")</f>
        <v/>
      </c>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row>
    <row r="299" spans="1:48" ht="12" customHeight="1" x14ac:dyDescent="0.25">
      <c r="A299" s="227"/>
      <c r="B299" s="186">
        <f>____IN_____!B310</f>
        <v>296</v>
      </c>
      <c r="C299" s="187" t="str">
        <f>____IN_____!C310</f>
        <v>nlakes</v>
      </c>
      <c r="D299" s="186" t="str">
        <f>____IN_____!D310</f>
        <v>lak8</v>
      </c>
      <c r="E299" s="46"/>
      <c r="F299" s="194">
        <v>64</v>
      </c>
      <c r="G299" s="197" t="s">
        <v>446</v>
      </c>
      <c r="H299" s="194" t="s">
        <v>857</v>
      </c>
      <c r="I299" s="344" t="str">
        <f>IF(Table4[[#This Row],[C]]=G298,B299,"")</f>
        <v/>
      </c>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row>
    <row r="300" spans="1:48" ht="12" customHeight="1" x14ac:dyDescent="0.25">
      <c r="A300" s="227"/>
      <c r="B300" s="186">
        <f>____IN_____!B311</f>
        <v>297</v>
      </c>
      <c r="C300" s="187" t="str">
        <f>____IN_____!C311</f>
        <v>noutlets</v>
      </c>
      <c r="D300" s="186" t="str">
        <f>____IN_____!D311</f>
        <v>lak9</v>
      </c>
      <c r="E300" s="46"/>
      <c r="F300" s="194">
        <v>65</v>
      </c>
      <c r="G300" s="197" t="s">
        <v>447</v>
      </c>
      <c r="H300" s="194" t="s">
        <v>857</v>
      </c>
      <c r="I300" s="344" t="str">
        <f>IF(Table4[[#This Row],[C]]=G299,B300,"")</f>
        <v/>
      </c>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row>
    <row r="301" spans="1:48" ht="12" customHeight="1" x14ac:dyDescent="0.25">
      <c r="A301" s="227"/>
      <c r="B301" s="186">
        <f>____IN_____!B312</f>
        <v>298</v>
      </c>
      <c r="C301" s="187" t="str">
        <f>____IN_____!C312</f>
        <v>L_spd</v>
      </c>
      <c r="D301" s="186" t="str">
        <f>____IN_____!D312</f>
        <v>lak10</v>
      </c>
      <c r="E301" s="46"/>
      <c r="F301" s="194">
        <v>66</v>
      </c>
      <c r="G301" s="197" t="s">
        <v>448</v>
      </c>
      <c r="H301" s="194" t="s">
        <v>857</v>
      </c>
      <c r="I301" s="344" t="str">
        <f>IF(Table4[[#This Row],[C]]=G300,B301,"")</f>
        <v/>
      </c>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row>
    <row r="302" spans="1:48" ht="12" customHeight="1" x14ac:dyDescent="0.25">
      <c r="A302" s="227"/>
      <c r="B302" s="186">
        <f>____IN_____!B313</f>
        <v>299</v>
      </c>
      <c r="C302" s="187" t="str">
        <f>____IN_____!C313</f>
        <v>lak_conn</v>
      </c>
      <c r="D302" s="186" t="str">
        <f>____IN_____!D313</f>
        <v>lak11</v>
      </c>
      <c r="E302" s="46"/>
      <c r="F302" s="194">
        <v>67</v>
      </c>
      <c r="G302" s="197" t="s">
        <v>449</v>
      </c>
      <c r="H302" s="194" t="s">
        <v>857</v>
      </c>
      <c r="I302" s="344" t="str">
        <f>IF(Table4[[#This Row],[C]]=G301,B302,"")</f>
        <v/>
      </c>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row>
    <row r="303" spans="1:48" ht="12" customHeight="1" x14ac:dyDescent="0.25">
      <c r="A303" s="227"/>
      <c r="B303" s="186">
        <f>____IN_____!B314</f>
        <v>300</v>
      </c>
      <c r="C303" s="187" t="str">
        <f>____IN_____!C314</f>
        <v>lak_outlet</v>
      </c>
      <c r="D303" s="186" t="str">
        <f>____IN_____!D314</f>
        <v>mvr1</v>
      </c>
      <c r="E303" s="46"/>
      <c r="F303" s="194">
        <v>120</v>
      </c>
      <c r="G303" s="197" t="s">
        <v>1256</v>
      </c>
      <c r="H303" s="194" t="s">
        <v>850</v>
      </c>
      <c r="I303" s="344" t="str">
        <f>IF(Table4[[#This Row],[C]]=G302,B303,"")</f>
        <v/>
      </c>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row>
    <row r="304" spans="1:48" ht="12" customHeight="1" x14ac:dyDescent="0.25">
      <c r="A304" s="227"/>
      <c r="B304" s="186">
        <f>____IN_____!B315</f>
        <v>301</v>
      </c>
      <c r="C304" s="187" t="str">
        <f>____IN_____!C315</f>
        <v>MVR</v>
      </c>
      <c r="D304" s="186" t="str">
        <f>____IN_____!D315</f>
        <v>mvr2</v>
      </c>
      <c r="E304" s="46"/>
      <c r="F304" s="194">
        <v>272</v>
      </c>
      <c r="G304" s="197" t="s">
        <v>715</v>
      </c>
      <c r="H304" s="194" t="s">
        <v>751</v>
      </c>
      <c r="I304" s="344" t="str">
        <f>IF(Table4[[#This Row],[C]]=G303,B304,"")</f>
        <v/>
      </c>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row>
    <row r="305" spans="1:48" ht="12" customHeight="1" x14ac:dyDescent="0.25">
      <c r="A305" s="227"/>
      <c r="B305" s="186">
        <f>____IN_____!B316</f>
        <v>302</v>
      </c>
      <c r="C305" s="187" t="str">
        <f>____IN_____!C316</f>
        <v>axmvr</v>
      </c>
      <c r="D305" s="186" t="str">
        <f>____IN_____!D316</f>
        <v>mvr3</v>
      </c>
      <c r="E305" s="46"/>
      <c r="F305" s="194">
        <v>306</v>
      </c>
      <c r="G305" s="197" t="s">
        <v>839</v>
      </c>
      <c r="H305" s="194" t="s">
        <v>893</v>
      </c>
      <c r="I305" s="344" t="str">
        <f>IF(Table4[[#This Row],[C]]=G304,B305,"")</f>
        <v/>
      </c>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row>
    <row r="306" spans="1:48" ht="12" customHeight="1" x14ac:dyDescent="0.25">
      <c r="A306" s="227"/>
      <c r="B306" s="186">
        <f>____IN_____!B317</f>
        <v>303</v>
      </c>
      <c r="C306" s="187" t="str">
        <f>____IN_____!C317</f>
        <v>mvr_max</v>
      </c>
      <c r="D306" s="186" t="str">
        <f>____IN_____!D317</f>
        <v>mvr4</v>
      </c>
      <c r="E306" s="46"/>
      <c r="F306" s="194">
        <v>149</v>
      </c>
      <c r="G306" s="197" t="s">
        <v>340</v>
      </c>
      <c r="H306" s="194" t="s">
        <v>573</v>
      </c>
      <c r="I306" s="344" t="str">
        <f>IF(Table4[[#This Row],[C]]=G305,B306,"")</f>
        <v/>
      </c>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row>
    <row r="307" spans="1:48" ht="12" customHeight="1" x14ac:dyDescent="0.25">
      <c r="A307" s="227"/>
      <c r="B307" s="186">
        <f>____IN_____!B318</f>
        <v>304</v>
      </c>
      <c r="C307" s="187" t="str">
        <f>____IN_____!C318</f>
        <v>mvr_paks</v>
      </c>
      <c r="D307" s="186" t="str">
        <f>____IN_____!D318</f>
        <v>mvr5</v>
      </c>
      <c r="E307" s="46"/>
      <c r="F307" s="194">
        <v>165</v>
      </c>
      <c r="G307" s="197" t="s">
        <v>359</v>
      </c>
      <c r="H307" s="194" t="s">
        <v>555</v>
      </c>
      <c r="I307" s="344" t="str">
        <f>IF(Table4[[#This Row],[C]]=G306,B307,"")</f>
        <v/>
      </c>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row>
    <row r="308" spans="1:48" ht="12" customHeight="1" x14ac:dyDescent="0.25">
      <c r="A308" s="227"/>
      <c r="B308" s="186">
        <f>____IN_____!B319</f>
        <v>305</v>
      </c>
      <c r="C308" s="187" t="str">
        <f>____IN_____!C319</f>
        <v>mvr_spd</v>
      </c>
      <c r="D308" s="186" t="str">
        <f>____IN_____!D319</f>
        <v>test</v>
      </c>
      <c r="E308" s="46"/>
      <c r="F308" s="194">
        <v>110</v>
      </c>
      <c r="G308" s="197" t="s">
        <v>68</v>
      </c>
      <c r="H308" s="194" t="s">
        <v>616</v>
      </c>
      <c r="I308" s="344" t="str">
        <f>IF(Table4[[#This Row],[C]]=G307,B308,"")</f>
        <v/>
      </c>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row>
    <row r="309" spans="1:48" ht="12" customHeight="1" x14ac:dyDescent="0.25">
      <c r="A309" s="227"/>
      <c r="B309" s="186">
        <f>____IN_____!B320</f>
        <v>306</v>
      </c>
      <c r="C309" s="187" t="str">
        <f>____IN_____!C320</f>
        <v>test</v>
      </c>
      <c r="D309" s="186" t="str">
        <f>____IN_____!D320</f>
        <v>maw</v>
      </c>
      <c r="E309" s="46"/>
      <c r="F309" s="194">
        <v>327</v>
      </c>
      <c r="G309" s="197" t="s">
        <v>1205</v>
      </c>
      <c r="H309" s="194" t="s">
        <v>1210</v>
      </c>
      <c r="I309" s="344" t="str">
        <f>IF(Table4[[#This Row],[C]]=G308,B309,"")</f>
        <v/>
      </c>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row>
    <row r="310" spans="1:48" ht="12" customHeight="1" x14ac:dyDescent="0.25">
      <c r="A310" s="227"/>
      <c r="B310" s="186">
        <f>____IN_____!B321</f>
        <v>307</v>
      </c>
      <c r="C310" s="187" t="str">
        <f>____IN_____!C321</f>
        <v>MAW</v>
      </c>
      <c r="D310" s="186" t="str">
        <f>____IN_____!D321</f>
        <v>maw</v>
      </c>
      <c r="E310" s="46"/>
      <c r="F310" s="194">
        <v>107</v>
      </c>
      <c r="G310" s="197" t="s">
        <v>130</v>
      </c>
      <c r="H310" s="194" t="s">
        <v>141</v>
      </c>
      <c r="I310" s="393" t="str">
        <f>IF(Table4[[#This Row],[C]]=G309,B310,"")</f>
        <v/>
      </c>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row>
    <row r="311" spans="1:48" ht="12" customHeight="1" x14ac:dyDescent="0.25">
      <c r="A311" s="227"/>
      <c r="B311" s="186">
        <f>____IN_____!B322</f>
        <v>308</v>
      </c>
      <c r="C311" s="187" t="str">
        <f>____IN_____!C322</f>
        <v>maw_radius</v>
      </c>
      <c r="D311" s="186" t="str">
        <f>____IN_____!D322</f>
        <v>maw</v>
      </c>
      <c r="E311" s="46"/>
      <c r="F311" s="194">
        <v>28</v>
      </c>
      <c r="G311" s="197" t="s">
        <v>29</v>
      </c>
      <c r="H311" s="194" t="s">
        <v>851</v>
      </c>
      <c r="I311" s="344" t="str">
        <f>IF(Table4[[#This Row],[C]]=G310,B311,"")</f>
        <v/>
      </c>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row>
    <row r="312" spans="1:48" ht="12" customHeight="1" x14ac:dyDescent="0.25">
      <c r="A312" s="227"/>
      <c r="B312" s="186">
        <f>____IN_____!B323</f>
        <v>309</v>
      </c>
      <c r="C312" s="187" t="str">
        <f>____IN_____!C323</f>
        <v>maw_spd</v>
      </c>
      <c r="D312" s="186" t="str">
        <f>____IN_____!D323</f>
        <v>maw</v>
      </c>
      <c r="E312" s="46"/>
      <c r="F312" s="194">
        <v>117</v>
      </c>
      <c r="G312" s="197" t="s">
        <v>122</v>
      </c>
      <c r="H312" s="194" t="s">
        <v>145</v>
      </c>
      <c r="I312" s="344" t="str">
        <f>IF(Table4[[#This Row],[C]]=G311,B312,"")</f>
        <v/>
      </c>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row>
    <row r="313" spans="1:48" ht="12" customHeight="1" x14ac:dyDescent="0.25">
      <c r="A313" s="227"/>
      <c r="B313" s="186">
        <f>____IN_____!B324</f>
        <v>310</v>
      </c>
      <c r="C313" s="187" t="str">
        <f>____IN_____!C324</f>
        <v>maw_rate</v>
      </c>
      <c r="D313" s="186" t="str">
        <f>____IN_____!D324</f>
        <v>maw</v>
      </c>
      <c r="E313" s="46"/>
      <c r="F313" s="194">
        <v>179</v>
      </c>
      <c r="G313" s="197" t="s">
        <v>395</v>
      </c>
      <c r="H313" s="194" t="s">
        <v>497</v>
      </c>
      <c r="I313" s="344" t="str">
        <f>IF(Table4[[#This Row],[C]]=G312,B313,"")</f>
        <v/>
      </c>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row>
    <row r="314" spans="1:48" ht="12" customHeight="1" x14ac:dyDescent="0.25">
      <c r="A314" s="227"/>
      <c r="B314" s="186">
        <f>____IN_____!B325</f>
        <v>311</v>
      </c>
      <c r="C314" s="187" t="str">
        <f>____IN_____!C325</f>
        <v>nmawwells</v>
      </c>
      <c r="D314" s="186" t="str">
        <f>____IN_____!D325</f>
        <v>maw</v>
      </c>
      <c r="E314" s="46"/>
      <c r="F314" s="194">
        <v>325</v>
      </c>
      <c r="G314" s="197" t="s">
        <v>1202</v>
      </c>
      <c r="H314" s="194" t="s">
        <v>1210</v>
      </c>
      <c r="I314" s="393" t="str">
        <f>IF(Table4[[#This Row],[C]]=G313,B314,"")</f>
        <v/>
      </c>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row>
    <row r="315" spans="1:48" ht="12" customHeight="1" x14ac:dyDescent="0.25">
      <c r="A315" s="227"/>
      <c r="B315" s="186">
        <f>____IN_____!B326</f>
        <v>312</v>
      </c>
      <c r="C315" s="187" t="str">
        <f>____IN_____!C326</f>
        <v>maw_packagedata</v>
      </c>
      <c r="D315" s="186" t="str">
        <f>____IN_____!D326</f>
        <v>maw</v>
      </c>
      <c r="E315" s="46"/>
      <c r="F315" s="194">
        <v>135</v>
      </c>
      <c r="G315" s="197" t="s">
        <v>280</v>
      </c>
      <c r="H315" s="194" t="s">
        <v>589</v>
      </c>
      <c r="I315" s="344" t="str">
        <f>IF(Table4[[#This Row],[C]]=G314,B315,"")</f>
        <v/>
      </c>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row>
    <row r="316" spans="1:48" ht="12" customHeight="1" x14ac:dyDescent="0.25">
      <c r="A316" s="227"/>
      <c r="B316" s="186">
        <f>____IN_____!B327</f>
        <v>313</v>
      </c>
      <c r="C316" s="187" t="str">
        <f>____IN_____!C327</f>
        <v>maw_conn</v>
      </c>
      <c r="D316" s="186" t="str">
        <f>____IN_____!D327</f>
        <v>maw</v>
      </c>
      <c r="E316" s="46"/>
      <c r="F316" s="194">
        <v>261</v>
      </c>
      <c r="G316" s="197" t="s">
        <v>711</v>
      </c>
      <c r="H316" s="194" t="s">
        <v>857</v>
      </c>
      <c r="I316" s="344" t="str">
        <f>IF(Table4[[#This Row],[C]]=G315,B316,"")</f>
        <v/>
      </c>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row>
    <row r="317" spans="1:48" ht="12" customHeight="1" x14ac:dyDescent="0.25">
      <c r="A317" s="227" t="s">
        <v>2</v>
      </c>
      <c r="B317" s="186">
        <f>____IN_____!B328</f>
        <v>314</v>
      </c>
      <c r="C317" s="187" t="str">
        <f>____IN_____!C328</f>
        <v>maw_loc</v>
      </c>
      <c r="D317" s="186" t="str">
        <f>____IN_____!D328</f>
        <v>maw</v>
      </c>
      <c r="E317" s="46"/>
      <c r="F317" s="194">
        <v>82</v>
      </c>
      <c r="G317" s="197" t="s">
        <v>10</v>
      </c>
      <c r="H317" s="194" t="s">
        <v>543</v>
      </c>
      <c r="I317" s="344" t="str">
        <f>IF(Table4[[#This Row],[C]]=G316,B317,"")</f>
        <v/>
      </c>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row>
    <row r="318" spans="1:48" ht="12" customHeight="1" x14ac:dyDescent="0.25">
      <c r="A318" s="227"/>
      <c r="B318" s="186">
        <f>____IN_____!B329</f>
        <v>315</v>
      </c>
      <c r="C318" s="187" t="str">
        <f>____IN_____!C329</f>
        <v>maw_lay</v>
      </c>
      <c r="D318" s="186" t="str">
        <f>____IN_____!D329</f>
        <v>maw</v>
      </c>
      <c r="E318" s="46"/>
      <c r="F318" s="194">
        <v>125</v>
      </c>
      <c r="G318" s="197" t="s">
        <v>176</v>
      </c>
      <c r="H318" s="194" t="s">
        <v>590</v>
      </c>
      <c r="I318" s="344" t="str">
        <f>IF(Table4[[#This Row],[C]]=G317,B318,"")</f>
        <v/>
      </c>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row>
    <row r="319" spans="1:48" ht="12" customHeight="1" x14ac:dyDescent="0.25">
      <c r="A319" s="227"/>
      <c r="B319" s="186">
        <f>____IN_____!B330</f>
        <v>316</v>
      </c>
      <c r="C319" s="187" t="str">
        <f>____IN_____!C330</f>
        <v>maw_bot</v>
      </c>
      <c r="D319" s="186" t="str">
        <f>____IN_____!D330</f>
        <v>maw</v>
      </c>
      <c r="E319" s="46"/>
      <c r="F319" s="194">
        <v>95</v>
      </c>
      <c r="G319" s="197" t="s">
        <v>82</v>
      </c>
      <c r="H319" s="194" t="s">
        <v>852</v>
      </c>
      <c r="I319" s="344" t="str">
        <f>IF(Table4[[#This Row],[C]]=G318,B319,"")</f>
        <v/>
      </c>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row>
    <row r="320" spans="1:48" ht="12" customHeight="1" x14ac:dyDescent="0.25">
      <c r="A320" s="227"/>
      <c r="B320" s="186">
        <f>____IN_____!B331</f>
        <v>317</v>
      </c>
      <c r="C320" s="187" t="str">
        <f>____IN_____!C331</f>
        <v>maw_highK</v>
      </c>
      <c r="D320" s="186" t="str">
        <f>____IN_____!D331</f>
        <v>maw</v>
      </c>
      <c r="E320" s="46"/>
      <c r="F320" s="194">
        <v>169</v>
      </c>
      <c r="G320" s="197" t="s">
        <v>362</v>
      </c>
      <c r="H320" s="194" t="s">
        <v>550</v>
      </c>
      <c r="I320" s="344" t="str">
        <f>IF(Table4[[#This Row],[C]]=G319,B320,"")</f>
        <v/>
      </c>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row>
    <row r="321" spans="1:48" ht="12" customHeight="1" x14ac:dyDescent="0.25">
      <c r="A321" s="227"/>
      <c r="B321" s="186">
        <f>____IN_____!B332</f>
        <v>318</v>
      </c>
      <c r="C321" s="187" t="str">
        <f>____IN_____!C332</f>
        <v>maw_Sel</v>
      </c>
      <c r="D321" s="186" t="str">
        <f>____IN_____!D332</f>
        <v>maw</v>
      </c>
      <c r="E321" s="46"/>
      <c r="F321" s="194">
        <v>136</v>
      </c>
      <c r="G321" s="197" t="s">
        <v>151</v>
      </c>
      <c r="H321" s="194" t="s">
        <v>244</v>
      </c>
      <c r="I321" s="344" t="str">
        <f>IF(Table4[[#This Row],[C]]=G320,B321,"")</f>
        <v/>
      </c>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row>
    <row r="322" spans="1:48" ht="12" customHeight="1" x14ac:dyDescent="0.25">
      <c r="A322" s="227"/>
      <c r="B322" s="186">
        <f>____IN_____!B333</f>
        <v>319</v>
      </c>
      <c r="C322" s="187" t="str">
        <f>____IN_____!C333</f>
        <v>maw_botm</v>
      </c>
      <c r="D322" s="186" t="str">
        <f>____IN_____!D333</f>
        <v>maw</v>
      </c>
      <c r="E322" s="46"/>
      <c r="F322" s="194">
        <v>194</v>
      </c>
      <c r="G322" s="197" t="s">
        <v>454</v>
      </c>
      <c r="H322" s="194" t="s">
        <v>484</v>
      </c>
      <c r="I322" s="344" t="str">
        <f>IF(Table4[[#This Row],[C]]=G321,B322,"")</f>
        <v/>
      </c>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row>
    <row r="323" spans="1:48" ht="12" customHeight="1" x14ac:dyDescent="0.25">
      <c r="A323" s="227"/>
      <c r="B323" s="186">
        <f>____IN_____!B334</f>
        <v>320</v>
      </c>
      <c r="C323" s="187" t="str">
        <f>____IN_____!C334</f>
        <v>maw_strt</v>
      </c>
      <c r="D323" s="186" t="str">
        <f>____IN_____!D334</f>
        <v>maw</v>
      </c>
      <c r="E323" s="46"/>
      <c r="F323" s="194">
        <v>198</v>
      </c>
      <c r="G323" s="197" t="s">
        <v>460</v>
      </c>
      <c r="H323" s="194" t="s">
        <v>485</v>
      </c>
      <c r="I323" s="344" t="str">
        <f>IF(Table4[[#This Row],[C]]=G322,B323,"")</f>
        <v/>
      </c>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row>
    <row r="324" spans="1:48" ht="12" customHeight="1" x14ac:dyDescent="0.25">
      <c r="A324" s="227"/>
      <c r="B324" s="186">
        <f>____IN_____!B335</f>
        <v>321</v>
      </c>
      <c r="C324" s="187" t="str">
        <f>____IN_____!C335</f>
        <v>flowing_well</v>
      </c>
      <c r="D324" s="186" t="str">
        <f>____IN_____!D335</f>
        <v>maw</v>
      </c>
      <c r="E324" s="46"/>
      <c r="F324" s="194">
        <v>197</v>
      </c>
      <c r="G324" s="197" t="s">
        <v>459</v>
      </c>
      <c r="H324" s="194" t="s">
        <v>476</v>
      </c>
      <c r="I324" s="344" t="str">
        <f>IF(Table4[[#This Row],[C]]=G323,B324,"")</f>
        <v/>
      </c>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row>
    <row r="325" spans="1:48" ht="12" customHeight="1" x14ac:dyDescent="0.25">
      <c r="A325" s="227"/>
      <c r="B325" s="186">
        <f>____IN_____!B336</f>
        <v>322</v>
      </c>
      <c r="C325" s="187" t="str">
        <f>____IN_____!C336</f>
        <v>head_filerecord</v>
      </c>
      <c r="D325" s="186" t="str">
        <f>____IN_____!D336</f>
        <v>aa</v>
      </c>
      <c r="E325" s="46"/>
      <c r="F325" s="194">
        <v>199</v>
      </c>
      <c r="G325" s="197" t="s">
        <v>461</v>
      </c>
      <c r="H325" s="194" t="s">
        <v>486</v>
      </c>
      <c r="I325" s="344" t="str">
        <f>IF(Table4[[#This Row],[C]]=G324,B325,"")</f>
        <v/>
      </c>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row>
    <row r="326" spans="1:48" ht="12" customHeight="1" x14ac:dyDescent="0.25">
      <c r="A326" s="227"/>
      <c r="B326" s="186">
        <f>____IN_____!B337</f>
        <v>323</v>
      </c>
      <c r="C326" s="187" t="str">
        <f>____IN_____!C337</f>
        <v>Path</v>
      </c>
      <c r="D326" s="186" t="str">
        <f>____IN_____!D337</f>
        <v>path</v>
      </c>
      <c r="E326" s="46"/>
      <c r="F326" s="194">
        <v>196</v>
      </c>
      <c r="G326" s="197" t="s">
        <v>458</v>
      </c>
      <c r="H326" s="194" t="s">
        <v>475</v>
      </c>
      <c r="I326" s="344" t="str">
        <f>IF(Table4[[#This Row],[C]]=G325,B326,"")</f>
        <v/>
      </c>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row>
    <row r="327" spans="1:48" ht="12" customHeight="1" x14ac:dyDescent="0.25">
      <c r="A327" s="227"/>
      <c r="B327" s="186">
        <f>____IN_____!B338</f>
        <v>324</v>
      </c>
      <c r="C327" s="187" t="str">
        <f>____IN_____!C338</f>
        <v>simulationtype</v>
      </c>
      <c r="D327" s="186" t="str">
        <f>____IN_____!D338</f>
        <v>path</v>
      </c>
      <c r="E327" s="46"/>
      <c r="F327" s="194">
        <v>334</v>
      </c>
      <c r="G327" s="197" t="s">
        <v>654</v>
      </c>
      <c r="H327" s="194" t="s">
        <v>1242</v>
      </c>
      <c r="I327" s="393" t="str">
        <f>IF(Table4[[#This Row],[C]]=G326,B327,"")</f>
        <v/>
      </c>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row>
    <row r="328" spans="1:48" ht="12" customHeight="1" x14ac:dyDescent="0.25">
      <c r="A328" s="227"/>
      <c r="B328" s="186">
        <f>____IN_____!B339</f>
        <v>325</v>
      </c>
      <c r="C328" s="187" t="str">
        <f>____IN_____!C339</f>
        <v>trackingdirection</v>
      </c>
      <c r="D328" s="186" t="str">
        <f>____IN_____!D339</f>
        <v>path</v>
      </c>
      <c r="E328" s="46"/>
      <c r="F328" s="194">
        <v>78</v>
      </c>
      <c r="G328" s="197" t="s">
        <v>35</v>
      </c>
      <c r="H328" s="194" t="s">
        <v>636</v>
      </c>
      <c r="I328" s="344" t="str">
        <f>IF(Table4[[#This Row],[C]]=G327,B328,"")</f>
        <v/>
      </c>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row>
    <row r="329" spans="1:48" ht="12" customHeight="1" x14ac:dyDescent="0.25">
      <c r="A329" s="227"/>
      <c r="B329" s="186">
        <f>____IN_____!B340</f>
        <v>326</v>
      </c>
      <c r="C329" s="187" t="str">
        <f>____IN_____!C340</f>
        <v>referencetime</v>
      </c>
      <c r="D329" s="186" t="str">
        <f>____IN_____!D340</f>
        <v>path</v>
      </c>
      <c r="E329" s="46"/>
      <c r="F329" s="194">
        <v>130</v>
      </c>
      <c r="G329" s="197" t="s">
        <v>190</v>
      </c>
      <c r="H329" s="194" t="s">
        <v>295</v>
      </c>
      <c r="I329" s="344" t="str">
        <f>IF(Table4[[#This Row],[C]]=G328,B329,"")</f>
        <v/>
      </c>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row>
    <row r="330" spans="1:48" ht="12" customHeight="1" x14ac:dyDescent="0.25">
      <c r="A330" s="227"/>
      <c r="B330" s="186">
        <f>____IN_____!B341</f>
        <v>327</v>
      </c>
      <c r="C330" s="187" t="str">
        <f>____IN_____!C341</f>
        <v>timepointdata</v>
      </c>
      <c r="D330" s="186" t="str">
        <f>____IN_____!D341</f>
        <v>path</v>
      </c>
      <c r="E330" s="46"/>
      <c r="F330" s="194">
        <v>134</v>
      </c>
      <c r="G330" s="197" t="s">
        <v>89</v>
      </c>
      <c r="H330" s="194" t="s">
        <v>588</v>
      </c>
      <c r="I330" s="344" t="str">
        <f>IF(Table4[[#This Row],[C]]=G329,B330,"")</f>
        <v/>
      </c>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row>
    <row r="331" spans="1:48" ht="12" customHeight="1" x14ac:dyDescent="0.25">
      <c r="A331" s="227"/>
      <c r="B331" s="186">
        <f>____IN_____!B342</f>
        <v>328</v>
      </c>
      <c r="C331" s="187" t="str">
        <f>____IN_____!C342</f>
        <v>zonedataoption</v>
      </c>
      <c r="D331" s="186" t="str">
        <f>____IN_____!D342</f>
        <v>path</v>
      </c>
      <c r="E331" s="46"/>
      <c r="F331" s="194">
        <v>6</v>
      </c>
      <c r="G331" s="197" t="s">
        <v>661</v>
      </c>
      <c r="H331" s="194" t="s">
        <v>848</v>
      </c>
      <c r="I331" s="344" t="str">
        <f>IF(Table4[[#This Row],[C]]=G330,B331,"")</f>
        <v/>
      </c>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row>
    <row r="332" spans="1:48" ht="12" customHeight="1" x14ac:dyDescent="0.25">
      <c r="A332" s="227"/>
      <c r="B332" s="186">
        <f>____IN_____!B343</f>
        <v>329</v>
      </c>
      <c r="C332" s="187" t="str">
        <f>____IN_____!C343</f>
        <v>zones</v>
      </c>
      <c r="D332" s="186" t="str">
        <f>____IN_____!D343</f>
        <v>path</v>
      </c>
      <c r="E332" s="46"/>
      <c r="F332" s="194">
        <v>9</v>
      </c>
      <c r="G332" s="197" t="s">
        <v>943</v>
      </c>
      <c r="H332" s="194" t="s">
        <v>848</v>
      </c>
      <c r="I332" s="344" t="str">
        <f>IF(Table4[[#This Row],[C]]=G331,B332,"")</f>
        <v/>
      </c>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row>
    <row r="333" spans="1:48" ht="12" customHeight="1" x14ac:dyDescent="0.25">
      <c r="A333" s="227"/>
      <c r="B333" s="186">
        <f>____IN_____!B344</f>
        <v>330</v>
      </c>
      <c r="C333" s="187" t="str">
        <f>____IN_____!C344</f>
        <v>particlegroups</v>
      </c>
      <c r="D333" s="186" t="str">
        <f>____IN_____!D344</f>
        <v>path</v>
      </c>
      <c r="E333" s="46"/>
      <c r="F333" s="194">
        <v>7</v>
      </c>
      <c r="G333" s="197" t="s">
        <v>663</v>
      </c>
      <c r="H333" s="194" t="s">
        <v>848</v>
      </c>
      <c r="I333" s="344" t="str">
        <f>IF(Table4[[#This Row],[C]]=G332,B333,"")</f>
        <v/>
      </c>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row>
    <row r="334" spans="1:48" ht="12" customHeight="1" x14ac:dyDescent="0.25">
      <c r="A334" s="227"/>
      <c r="B334" s="186">
        <f>____IN_____!B345</f>
        <v>331</v>
      </c>
      <c r="C334" s="187" t="str">
        <f>____IN_____!C345</f>
        <v>defaultiface</v>
      </c>
      <c r="D334" s="186" t="str">
        <f>____IN_____!D345</f>
        <v>pathBAS</v>
      </c>
      <c r="E334" s="46"/>
      <c r="F334" s="194">
        <v>8</v>
      </c>
      <c r="G334" s="197" t="s">
        <v>693</v>
      </c>
      <c r="H334" s="194" t="s">
        <v>848</v>
      </c>
      <c r="I334" s="344" t="str">
        <f>IF(Table4[[#This Row],[C]]=G333,B334,"")</f>
        <v/>
      </c>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row>
    <row r="335" spans="1:48" ht="12" customHeight="1" x14ac:dyDescent="0.25">
      <c r="A335" s="227"/>
      <c r="B335" s="186">
        <f>____IN_____!B346</f>
        <v>332</v>
      </c>
      <c r="C335" s="187" t="str">
        <f>____IN_____!C346</f>
        <v>lrcregions</v>
      </c>
      <c r="D335" s="186" t="str">
        <f>____IN_____!D346</f>
        <v>path</v>
      </c>
      <c r="E335" s="46"/>
      <c r="F335" s="194">
        <v>57</v>
      </c>
      <c r="G335" s="197" t="s">
        <v>408</v>
      </c>
      <c r="H335" s="194" t="s">
        <v>883</v>
      </c>
      <c r="I335" s="344" t="str">
        <f>IF(Table4[[#This Row],[C]]=G334,B335,"")</f>
        <v/>
      </c>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row>
    <row r="336" spans="1:48" ht="12" customHeight="1" x14ac:dyDescent="0.25">
      <c r="A336" s="227"/>
      <c r="B336" s="186">
        <f>____IN_____!B347</f>
        <v>333</v>
      </c>
      <c r="C336" s="187" t="str">
        <f>____IN_____!C347</f>
        <v>maxbound</v>
      </c>
      <c r="D336" s="186" t="str">
        <f>____IN_____!D347</f>
        <v>wel</v>
      </c>
      <c r="E336" s="46"/>
      <c r="F336" s="194">
        <v>339</v>
      </c>
      <c r="G336" s="197" t="s">
        <v>405</v>
      </c>
      <c r="H336" s="194" t="s">
        <v>1242</v>
      </c>
      <c r="I336" s="344" t="str">
        <f>IF(Table4[[#This Row],[C]]=G335,B336,"")</f>
        <v/>
      </c>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row>
    <row r="337" spans="1:48" ht="12" customHeight="1" x14ac:dyDescent="0.25">
      <c r="A337" s="227"/>
      <c r="B337" s="186">
        <f>____IN_____!B348</f>
        <v>334</v>
      </c>
      <c r="C337" s="187" t="str">
        <f>____IN_____!C348</f>
        <v>UPW</v>
      </c>
      <c r="D337" s="186" t="str">
        <f>____IN_____!D348</f>
        <v>nwt</v>
      </c>
      <c r="E337" s="46"/>
      <c r="F337" s="194">
        <v>144</v>
      </c>
      <c r="G337" s="197" t="s">
        <v>336</v>
      </c>
      <c r="H337" s="194" t="s">
        <v>568</v>
      </c>
      <c r="I337" s="344" t="str">
        <f>IF(Table4[[#This Row],[C]]=G336,B337,"")</f>
        <v/>
      </c>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row>
    <row r="338" spans="1:48" ht="12" customHeight="1" x14ac:dyDescent="0.25">
      <c r="A338" s="227"/>
      <c r="B338" s="186">
        <f>____IN_____!B349</f>
        <v>335</v>
      </c>
      <c r="C338" s="187" t="str">
        <f>____IN_____!C349</f>
        <v>GWF</v>
      </c>
      <c r="D338" s="186" t="str">
        <f>____IN_____!D349</f>
        <v>nwt</v>
      </c>
      <c r="E338" s="46"/>
      <c r="F338" s="194">
        <v>267</v>
      </c>
      <c r="G338" s="197" t="s">
        <v>725</v>
      </c>
      <c r="H338" s="194" t="s">
        <v>725</v>
      </c>
      <c r="I338" s="344" t="str">
        <f>IF(Table4[[#This Row],[C]]=G337,B338,"")</f>
        <v/>
      </c>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row>
    <row r="339" spans="1:48" ht="12" customHeight="1" x14ac:dyDescent="0.25">
      <c r="A339" s="227"/>
      <c r="B339" s="186">
        <f>____IN_____!B350</f>
        <v>336</v>
      </c>
      <c r="C339" s="187" t="str">
        <f>____IN_____!C350</f>
        <v>newtonoptions</v>
      </c>
      <c r="D339" s="186" t="str">
        <f>____IN_____!D350</f>
        <v>nwt</v>
      </c>
      <c r="E339" s="46"/>
      <c r="F339" s="194">
        <v>280</v>
      </c>
      <c r="G339" s="197" t="s">
        <v>746</v>
      </c>
      <c r="H339" s="194" t="s">
        <v>759</v>
      </c>
      <c r="I339" s="344" t="str">
        <f>IF(Table4[[#This Row],[C]]=G338,B339,"")</f>
        <v/>
      </c>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row>
    <row r="340" spans="1:48" ht="12" customHeight="1" x14ac:dyDescent="0.25">
      <c r="A340" s="227"/>
      <c r="B340" s="186">
        <f>____IN_____!B351</f>
        <v>337</v>
      </c>
      <c r="C340" s="187" t="str">
        <f>____IN_____!C351</f>
        <v>newton_NPF</v>
      </c>
      <c r="D340" s="186" t="str">
        <f>____IN_____!D351</f>
        <v>nwt</v>
      </c>
      <c r="E340" s="46"/>
      <c r="F340" s="194">
        <v>269</v>
      </c>
      <c r="G340" s="197" t="s">
        <v>727</v>
      </c>
      <c r="H340" s="194" t="s">
        <v>104</v>
      </c>
      <c r="I340" s="344" t="str">
        <f>IF(Table4[[#This Row],[C]]=G339,B340,"")</f>
        <v/>
      </c>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row>
    <row r="341" spans="1:48" ht="12" customHeight="1" x14ac:dyDescent="0.25">
      <c r="A341" s="227"/>
      <c r="B341" s="186">
        <f>____IN_____!B352</f>
        <v>338</v>
      </c>
      <c r="C341" s="187" t="str">
        <f>____IN_____!C352</f>
        <v>linear_acceleration_NPF</v>
      </c>
      <c r="D341" s="186" t="str">
        <f>____IN_____!D352</f>
        <v>nwt</v>
      </c>
      <c r="E341" s="46"/>
      <c r="F341" s="194">
        <v>145</v>
      </c>
      <c r="G341" s="197" t="s">
        <v>337</v>
      </c>
      <c r="H341" s="194" t="s">
        <v>569</v>
      </c>
      <c r="I341" s="344" t="str">
        <f>IF(Table4[[#This Row],[C]]=G340,B341,"")</f>
        <v/>
      </c>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row>
    <row r="342" spans="1:48" ht="12" customHeight="1" x14ac:dyDescent="0.25">
      <c r="A342" s="227"/>
      <c r="B342" s="186">
        <f>____IN_____!B353</f>
        <v>339</v>
      </c>
      <c r="C342" s="187" t="str">
        <f>____IN_____!C353</f>
        <v>wetfct</v>
      </c>
      <c r="D342" s="186" t="str">
        <f>____IN_____!D353</f>
        <v>nwt</v>
      </c>
      <c r="E342" s="46"/>
      <c r="F342" s="194">
        <v>268</v>
      </c>
      <c r="G342" s="197" t="s">
        <v>726</v>
      </c>
      <c r="H342" s="194" t="s">
        <v>726</v>
      </c>
      <c r="I342" s="344" t="str">
        <f>IF(Table4[[#This Row],[C]]=G341,B342,"")</f>
        <v/>
      </c>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row>
    <row r="343" spans="1:48" ht="12" customHeight="1" x14ac:dyDescent="0.25">
      <c r="A343" s="227"/>
      <c r="B343" s="186">
        <f>____IN_____!B354</f>
        <v>340</v>
      </c>
      <c r="C343" s="187" t="str">
        <f>____IN_____!C354</f>
        <v>iwetit</v>
      </c>
      <c r="D343" s="186" t="str">
        <f>____IN_____!D354</f>
        <v>nwt</v>
      </c>
      <c r="E343" s="46"/>
      <c r="F343" s="194">
        <v>281</v>
      </c>
      <c r="G343" s="197" t="s">
        <v>747</v>
      </c>
      <c r="H343" s="194" t="s">
        <v>760</v>
      </c>
      <c r="I343" s="344" t="str">
        <f>IF(Table4[[#This Row],[C]]=G342,B343,"")</f>
        <v/>
      </c>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row>
    <row r="344" spans="1:48" ht="12" customHeight="1" x14ac:dyDescent="0.25">
      <c r="A344" s="227"/>
      <c r="B344" s="186">
        <f>____IN_____!B355</f>
        <v>341</v>
      </c>
      <c r="C344" s="187" t="str">
        <f>____IN_____!C355</f>
        <v>ihdwet</v>
      </c>
      <c r="D344" s="186" t="str">
        <f>____IN_____!D355</f>
        <v>nwt</v>
      </c>
      <c r="E344" s="46"/>
      <c r="F344" s="194">
        <v>328</v>
      </c>
      <c r="G344" s="197" t="s">
        <v>1207</v>
      </c>
      <c r="H344" s="194" t="s">
        <v>1210</v>
      </c>
      <c r="I344" s="344" t="str">
        <f>IF(Table4[[#This Row],[C]]=G343,B344,"")</f>
        <v/>
      </c>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row>
    <row r="345" spans="1:48" ht="12" customHeight="1" x14ac:dyDescent="0.25">
      <c r="A345" s="227"/>
      <c r="B345" s="186">
        <f>____IN_____!B356</f>
        <v>342</v>
      </c>
      <c r="C345" s="187" t="str">
        <f>____IN_____!C356</f>
        <v>no_ptcrecord</v>
      </c>
      <c r="D345" s="186" t="str">
        <f>____IN_____!D356</f>
        <v>nwt</v>
      </c>
      <c r="E345" s="46"/>
      <c r="F345" s="194">
        <v>329</v>
      </c>
      <c r="G345" s="197" t="s">
        <v>1208</v>
      </c>
      <c r="H345" s="194" t="s">
        <v>1210</v>
      </c>
      <c r="I345" s="344" t="str">
        <f>IF(Table4[[#This Row],[C]]=G344,B345,"")</f>
        <v/>
      </c>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row>
    <row r="346" spans="1:48" ht="12" customHeight="1" x14ac:dyDescent="0.25">
      <c r="A346" s="227"/>
      <c r="B346" s="186">
        <f>____IN_____!B357</f>
        <v>343</v>
      </c>
      <c r="C346" s="187" t="str">
        <f>____IN_____!C357</f>
        <v>complexity</v>
      </c>
      <c r="D346" s="186" t="str">
        <f>____IN_____!D357</f>
        <v>nwt</v>
      </c>
      <c r="E346" s="46"/>
      <c r="F346" s="194">
        <v>15</v>
      </c>
      <c r="G346" s="197" t="s">
        <v>97</v>
      </c>
      <c r="H346" s="194" t="s">
        <v>77</v>
      </c>
      <c r="I346" s="344" t="str">
        <f>IF(Table4[[#This Row],[C]]=G345,B346,"")</f>
        <v/>
      </c>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row>
    <row r="347" spans="1:48" ht="12" customHeight="1" x14ac:dyDescent="0.25">
      <c r="A347" s="227" t="s">
        <v>2</v>
      </c>
      <c r="B347" s="186">
        <f>____IN_____!B358</f>
        <v>344</v>
      </c>
      <c r="C347" s="187" t="str">
        <f>____IN_____!C358</f>
        <v>LGR______</v>
      </c>
      <c r="D347" s="186" t="str">
        <f>____IN_____!D358</f>
        <v>lgr</v>
      </c>
      <c r="E347" s="46"/>
      <c r="F347" s="194"/>
      <c r="G347" s="197"/>
      <c r="H347" s="194"/>
      <c r="I347" s="344"/>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row>
    <row r="348" spans="1:48" ht="12" customHeight="1" x14ac:dyDescent="0.25">
      <c r="A348" s="227"/>
      <c r="B348" s="186">
        <f>____IN_____!B359</f>
        <v>345</v>
      </c>
      <c r="C348" s="187" t="str">
        <f>____IN_____!C359</f>
        <v>nlay1</v>
      </c>
      <c r="D348" s="186" t="str">
        <f>____IN_____!D359</f>
        <v>lgr</v>
      </c>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row>
    <row r="349" spans="1:48" ht="12" customHeight="1" x14ac:dyDescent="0.25">
      <c r="A349" s="227"/>
      <c r="B349" s="186">
        <f>____IN_____!B360</f>
        <v>346</v>
      </c>
      <c r="C349" s="187" t="str">
        <f>____IN_____!C360</f>
        <v>nrow1</v>
      </c>
      <c r="D349" s="186" t="str">
        <f>____IN_____!D360</f>
        <v>lgr</v>
      </c>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row>
    <row r="350" spans="1:48" ht="12" customHeight="1" x14ac:dyDescent="0.25">
      <c r="A350" s="227"/>
      <c r="B350" s="186">
        <f>____IN_____!B361</f>
        <v>347</v>
      </c>
      <c r="C350" s="187" t="str">
        <f>____IN_____!C361</f>
        <v>ncol1</v>
      </c>
      <c r="D350" s="186" t="str">
        <f>____IN_____!D361</f>
        <v>lgr</v>
      </c>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row>
    <row r="351" spans="1:48" ht="12" customHeight="1" x14ac:dyDescent="0.25">
      <c r="A351" s="227"/>
      <c r="B351" s="186">
        <f>____IN_____!B362</f>
        <v>348</v>
      </c>
      <c r="C351" s="187" t="str">
        <f>____IN_____!C362</f>
        <v>delr1</v>
      </c>
      <c r="D351" s="186" t="str">
        <f>____IN_____!D362</f>
        <v>lgr</v>
      </c>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row>
    <row r="352" spans="1:48" ht="12" customHeight="1" x14ac:dyDescent="0.25">
      <c r="A352" s="227"/>
      <c r="B352" s="186">
        <f>____IN_____!B363</f>
        <v>349</v>
      </c>
      <c r="C352" s="187" t="str">
        <f>____IN_____!C363</f>
        <v>delc1</v>
      </c>
      <c r="D352" s="186" t="str">
        <f>____IN_____!D363</f>
        <v>lgr</v>
      </c>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row>
    <row r="353" spans="1:48" ht="12" customHeight="1" x14ac:dyDescent="0.25">
      <c r="A353" s="227"/>
      <c r="B353" s="186">
        <f>____IN_____!B364</f>
        <v>350</v>
      </c>
      <c r="C353" s="187" t="str">
        <f>____IN_____!C364</f>
        <v>top1</v>
      </c>
      <c r="D353" s="186" t="str">
        <f>____IN_____!D364</f>
        <v>lgr</v>
      </c>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row>
    <row r="354" spans="1:48" ht="12" customHeight="1" x14ac:dyDescent="0.25">
      <c r="A354" s="227"/>
      <c r="B354" s="186">
        <f>____IN_____!B365</f>
        <v>351</v>
      </c>
      <c r="C354" s="187" t="str">
        <f>____IN_____!C365</f>
        <v>botm1</v>
      </c>
      <c r="D354" s="186" t="str">
        <f>____IN_____!D365</f>
        <v>lgr</v>
      </c>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row>
    <row r="355" spans="1:48" ht="12" customHeight="1" x14ac:dyDescent="0.25">
      <c r="A355" s="227"/>
      <c r="B355" s="186">
        <f>____IN_____!B366</f>
        <v>352</v>
      </c>
      <c r="C355" s="187" t="str">
        <f>____IN_____!C366</f>
        <v>idomain1</v>
      </c>
      <c r="D355" s="186" t="str">
        <f>____IN_____!D366</f>
        <v>lgr</v>
      </c>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row>
    <row r="356" spans="1:48" ht="12" customHeight="1" x14ac:dyDescent="0.25">
      <c r="A356" s="227"/>
      <c r="B356" s="186">
        <f>____IN_____!B367</f>
        <v>353</v>
      </c>
      <c r="C356" s="187" t="str">
        <f>____IN_____!C367</f>
        <v>ncp1</v>
      </c>
      <c r="D356" s="186" t="str">
        <f>____IN_____!D367</f>
        <v>lgr</v>
      </c>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row>
    <row r="357" spans="1:48" ht="12" customHeight="1" x14ac:dyDescent="0.25">
      <c r="A357" s="227"/>
      <c r="B357" s="186">
        <f>____IN_____!B368</f>
        <v>354</v>
      </c>
      <c r="C357" s="187" t="str">
        <f>____IN_____!C368</f>
        <v>ncppl</v>
      </c>
      <c r="D357" s="186" t="str">
        <f>____IN_____!D368</f>
        <v>lgr</v>
      </c>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row>
    <row r="358" spans="1:48" ht="12" customHeight="1" x14ac:dyDescent="0.25">
      <c r="A358" s="227"/>
      <c r="B358" s="186">
        <f>____IN_____!B369</f>
        <v>355</v>
      </c>
      <c r="C358" s="187" t="str">
        <f>____IN_____!C369</f>
        <v>GWFGWF</v>
      </c>
      <c r="D358" s="186" t="str">
        <f>____IN_____!D369</f>
        <v>gwf</v>
      </c>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row>
    <row r="359" spans="1:48" ht="12" customHeight="1" x14ac:dyDescent="0.25">
      <c r="A359" s="227"/>
      <c r="B359" s="186">
        <f>____IN_____!B370</f>
        <v>356</v>
      </c>
      <c r="C359" s="187" t="str">
        <f>____IN_____!C370</f>
        <v>exchangedata</v>
      </c>
      <c r="D359" s="186" t="str">
        <f>____IN_____!D370</f>
        <v>gwf</v>
      </c>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row>
    <row r="360" spans="1:48" ht="12" customHeight="1" x14ac:dyDescent="0.25">
      <c r="A360" s="227"/>
      <c r="B360" s="186">
        <f>____IN_____!B371</f>
        <v>357</v>
      </c>
      <c r="C360" s="187" t="str">
        <f>____IN_____!C371</f>
        <v>alternative_cell_averaging</v>
      </c>
      <c r="D360" s="186" t="str">
        <f>____IN_____!D371</f>
        <v>NPF</v>
      </c>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row>
    <row r="361" spans="1:48" ht="12" customHeight="1" x14ac:dyDescent="0.25">
      <c r="A361" s="227"/>
      <c r="B361" s="186">
        <f>____IN_____!B372</f>
        <v>358</v>
      </c>
      <c r="C361" s="187" t="str">
        <f>____IN_____!C372</f>
        <v>delr0</v>
      </c>
      <c r="D361" s="186" t="str">
        <f>____IN_____!D372</f>
        <v>25_Jacob</v>
      </c>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row>
    <row r="362" spans="1:48" ht="12" customHeight="1" x14ac:dyDescent="0.25">
      <c r="A362" s="227"/>
      <c r="B362" s="186">
        <f>____IN_____!B373</f>
        <v>359</v>
      </c>
      <c r="C362" s="187" t="str">
        <f>____IN_____!C373</f>
        <v>delrmax</v>
      </c>
      <c r="D362" s="186" t="str">
        <f>____IN_____!D373</f>
        <v>25_Jacob</v>
      </c>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row>
    <row r="363" spans="1:48" ht="12" customHeight="1" x14ac:dyDescent="0.25">
      <c r="A363" s="227"/>
      <c r="B363" s="186">
        <f>____IN_____!B374</f>
        <v>360</v>
      </c>
      <c r="C363" s="187" t="str">
        <f>____IN_____!C374</f>
        <v>sgm</v>
      </c>
      <c r="D363" s="186" t="str">
        <f>____IN_____!D374</f>
        <v>25_Jacob</v>
      </c>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row>
    <row r="364" spans="1:48" ht="12" customHeight="1" x14ac:dyDescent="0.25">
      <c r="A364" s="227"/>
      <c r="B364" s="186">
        <f>____IN_____!B375</f>
        <v>361</v>
      </c>
      <c r="C364" s="187" t="str">
        <f>____IN_____!C375</f>
        <v>sgs</v>
      </c>
      <c r="D364" s="186" t="str">
        <f>____IN_____!D375</f>
        <v>25_Jacob</v>
      </c>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row>
    <row r="365" spans="1:48" ht="12" customHeight="1" x14ac:dyDescent="0.25">
      <c r="A365" s="227"/>
      <c r="B365" s="186">
        <f>____IN_____!B376</f>
        <v>362</v>
      </c>
      <c r="C365" s="187" t="str">
        <f>____IN_____!C376</f>
        <v>cg_ske_str</v>
      </c>
      <c r="D365" s="186" t="str">
        <f>____IN_____!D376</f>
        <v>25_Jacob</v>
      </c>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row>
    <row r="366" spans="1:48" ht="12" customHeight="1" x14ac:dyDescent="0.25">
      <c r="A366" s="227"/>
      <c r="B366" s="186">
        <f>____IN_____!B377</f>
        <v>363</v>
      </c>
      <c r="C366" s="187" t="str">
        <f>____IN_____!C377</f>
        <v>cg_theta_str</v>
      </c>
      <c r="D366" s="186" t="str">
        <f>____IN_____!D377</f>
        <v>25_Jacob</v>
      </c>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row>
    <row r="367" spans="1:48" ht="12" customHeight="1" x14ac:dyDescent="0.25">
      <c r="A367" s="227"/>
      <c r="B367" s="186">
        <f>____IN_____!B378</f>
        <v>364</v>
      </c>
      <c r="C367" s="187" t="str">
        <f>____IN_____!C378</f>
        <v>locw201</v>
      </c>
      <c r="D367" s="186" t="str">
        <f>____IN_____!D378</f>
        <v>25_Jacob</v>
      </c>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row>
    <row r="368" spans="1:48" ht="12" customHeight="1" x14ac:dyDescent="0.25">
      <c r="A368" s="227"/>
      <c r="B368" s="186">
        <f>____IN_____!B379</f>
        <v>365</v>
      </c>
      <c r="C368" s="187" t="str">
        <f>____IN_____!C379</f>
        <v>linaccel</v>
      </c>
      <c r="D368" s="186" t="str">
        <f>____IN_____!D379</f>
        <v>25_Jacob</v>
      </c>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row>
    <row r="369" spans="1:48" ht="12" customHeight="1" x14ac:dyDescent="0.25">
      <c r="A369" s="227"/>
      <c r="B369" s="186" t="str">
        <f>____IN_____!B380</f>
        <v/>
      </c>
      <c r="C369" s="187">
        <f>____IN_____!C380</f>
        <v>0</v>
      </c>
      <c r="D369" s="186">
        <f>____IN_____!D380</f>
        <v>0</v>
      </c>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row>
    <row r="370" spans="1:48" ht="12" customHeight="1" x14ac:dyDescent="0.25">
      <c r="A370" s="227"/>
      <c r="B370" s="186" t="str">
        <f>____IN_____!B381</f>
        <v/>
      </c>
      <c r="C370" s="187">
        <f>____IN_____!C381</f>
        <v>0</v>
      </c>
      <c r="D370" s="186">
        <f>____IN_____!D381</f>
        <v>0</v>
      </c>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row>
    <row r="371" spans="1:48" ht="12" customHeight="1" x14ac:dyDescent="0.25">
      <c r="A371" s="227"/>
      <c r="B371" s="186" t="str">
        <f>____IN_____!B382</f>
        <v/>
      </c>
      <c r="C371" s="187">
        <f>____IN_____!C382</f>
        <v>0</v>
      </c>
      <c r="D371" s="186">
        <f>____IN_____!D382</f>
        <v>0</v>
      </c>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row>
    <row r="372" spans="1:48" ht="12" customHeight="1" x14ac:dyDescent="0.25">
      <c r="A372" s="227"/>
      <c r="B372" s="186" t="str">
        <f>____IN_____!B383</f>
        <v/>
      </c>
      <c r="C372" s="187">
        <f>____IN_____!C383</f>
        <v>0</v>
      </c>
      <c r="D372" s="186">
        <f>____IN_____!D383</f>
        <v>0</v>
      </c>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row>
    <row r="373" spans="1:48" ht="12" customHeight="1" x14ac:dyDescent="0.25">
      <c r="A373" s="227"/>
      <c r="B373" s="186" t="str">
        <f>____IN_____!B384</f>
        <v/>
      </c>
      <c r="C373" s="187">
        <f>____IN_____!C384</f>
        <v>0</v>
      </c>
      <c r="D373" s="186">
        <f>____IN_____!D384</f>
        <v>0</v>
      </c>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row>
    <row r="374" spans="1:48" ht="12" customHeight="1" x14ac:dyDescent="0.25">
      <c r="A374" s="227"/>
      <c r="B374" s="186" t="str">
        <f>____IN_____!B385</f>
        <v/>
      </c>
      <c r="C374" s="187">
        <f>____IN_____!C385</f>
        <v>0</v>
      </c>
      <c r="D374" s="186">
        <f>____IN_____!D385</f>
        <v>0</v>
      </c>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row>
    <row r="375" spans="1:48" ht="12" customHeight="1" x14ac:dyDescent="0.25">
      <c r="A375" s="227"/>
      <c r="B375" s="186" t="str">
        <f>____IN_____!B386</f>
        <v/>
      </c>
      <c r="C375" s="187">
        <f>____IN_____!C386</f>
        <v>0</v>
      </c>
      <c r="D375" s="186">
        <f>____IN_____!D386</f>
        <v>0</v>
      </c>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row>
    <row r="376" spans="1:48" ht="12" customHeight="1" x14ac:dyDescent="0.25">
      <c r="A376" s="227"/>
      <c r="B376" s="186" t="str">
        <f>____IN_____!B387</f>
        <v/>
      </c>
      <c r="C376" s="187">
        <f>____IN_____!C387</f>
        <v>0</v>
      </c>
      <c r="D376" s="186">
        <f>____IN_____!D387</f>
        <v>0</v>
      </c>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row>
    <row r="377" spans="1:48" ht="12" customHeight="1" x14ac:dyDescent="0.25">
      <c r="A377" s="227"/>
      <c r="B377" s="186" t="str">
        <f>____IN_____!B388</f>
        <v/>
      </c>
      <c r="C377" s="187">
        <f>____IN_____!C388</f>
        <v>0</v>
      </c>
      <c r="D377" s="186">
        <f>____IN_____!D388</f>
        <v>0</v>
      </c>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row>
    <row r="378" spans="1:48" ht="12" customHeight="1" x14ac:dyDescent="0.25">
      <c r="A378" s="227"/>
      <c r="B378" s="186" t="str">
        <f>____IN_____!B389</f>
        <v/>
      </c>
      <c r="C378" s="187">
        <f>____IN_____!C389</f>
        <v>0</v>
      </c>
      <c r="D378" s="186">
        <f>____IN_____!D389</f>
        <v>0</v>
      </c>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row>
    <row r="379" spans="1:48" ht="12" customHeight="1" x14ac:dyDescent="0.25">
      <c r="A379" s="227"/>
      <c r="B379" s="186" t="str">
        <f>____IN_____!B390</f>
        <v/>
      </c>
      <c r="C379" s="187">
        <f>____IN_____!C390</f>
        <v>0</v>
      </c>
      <c r="D379" s="186">
        <f>____IN_____!D390</f>
        <v>0</v>
      </c>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row>
    <row r="380" spans="1:48" ht="12" customHeight="1" x14ac:dyDescent="0.25">
      <c r="A380" s="227"/>
      <c r="B380" s="186" t="str">
        <f>____IN_____!B391</f>
        <v/>
      </c>
      <c r="C380" s="187">
        <f>____IN_____!C391</f>
        <v>0</v>
      </c>
      <c r="D380" s="186">
        <f>____IN_____!D391</f>
        <v>0</v>
      </c>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row>
    <row r="381" spans="1:48" ht="12" customHeight="1" x14ac:dyDescent="0.25">
      <c r="A381" s="227"/>
      <c r="B381" s="186" t="str">
        <f>____IN_____!B392</f>
        <v/>
      </c>
      <c r="C381" s="187">
        <f>____IN_____!C392</f>
        <v>0</v>
      </c>
      <c r="D381" s="186">
        <f>____IN_____!D392</f>
        <v>0</v>
      </c>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row>
    <row r="382" spans="1:48" ht="12" customHeight="1" x14ac:dyDescent="0.25">
      <c r="A382" s="227"/>
      <c r="B382" s="186" t="str">
        <f>____IN_____!B393</f>
        <v/>
      </c>
      <c r="C382" s="187">
        <f>____IN_____!C393</f>
        <v>0</v>
      </c>
      <c r="D382" s="186">
        <f>____IN_____!D393</f>
        <v>0</v>
      </c>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row>
    <row r="383" spans="1:48" ht="12" customHeight="1" x14ac:dyDescent="0.25">
      <c r="A383" s="227"/>
      <c r="B383" s="186" t="str">
        <f>____IN_____!B394</f>
        <v/>
      </c>
      <c r="C383" s="187">
        <f>____IN_____!C394</f>
        <v>0</v>
      </c>
      <c r="D383" s="186">
        <f>____IN_____!D394</f>
        <v>0</v>
      </c>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row>
    <row r="384" spans="1:48" ht="12" customHeight="1" x14ac:dyDescent="0.25">
      <c r="A384" s="227"/>
      <c r="B384" s="186" t="str">
        <f>____IN_____!B395</f>
        <v/>
      </c>
      <c r="C384" s="187">
        <f>____IN_____!C395</f>
        <v>0</v>
      </c>
      <c r="D384" s="186">
        <f>____IN_____!D395</f>
        <v>0</v>
      </c>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row>
    <row r="385" spans="1:48" ht="12" customHeight="1" x14ac:dyDescent="0.25">
      <c r="A385" s="227"/>
      <c r="B385" s="186" t="str">
        <f>____IN_____!B396</f>
        <v/>
      </c>
      <c r="C385" s="187">
        <f>____IN_____!C396</f>
        <v>0</v>
      </c>
      <c r="D385" s="186">
        <f>____IN_____!D396</f>
        <v>0</v>
      </c>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row>
    <row r="386" spans="1:48" ht="12" customHeight="1" x14ac:dyDescent="0.25">
      <c r="A386" s="227"/>
      <c r="B386" s="186" t="str">
        <f>____IN_____!B397</f>
        <v/>
      </c>
      <c r="C386" s="187">
        <f>____IN_____!C397</f>
        <v>0</v>
      </c>
      <c r="D386" s="186">
        <f>____IN_____!D397</f>
        <v>0</v>
      </c>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row>
    <row r="387" spans="1:48" ht="12" customHeight="1" x14ac:dyDescent="0.25">
      <c r="A387" s="227"/>
      <c r="B387" s="186" t="str">
        <f>____IN_____!B398</f>
        <v/>
      </c>
      <c r="C387" s="187">
        <f>____IN_____!C398</f>
        <v>0</v>
      </c>
      <c r="D387" s="186">
        <f>____IN_____!D398</f>
        <v>0</v>
      </c>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row>
    <row r="388" spans="1:48" ht="12" customHeight="1" x14ac:dyDescent="0.25">
      <c r="A388" s="227"/>
      <c r="B388" s="186" t="str">
        <f>____IN_____!B399</f>
        <v/>
      </c>
      <c r="C388" s="187">
        <f>____IN_____!C399</f>
        <v>0</v>
      </c>
      <c r="D388" s="186">
        <f>____IN_____!D399</f>
        <v>0</v>
      </c>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row>
    <row r="389" spans="1:48" ht="12" customHeight="1" x14ac:dyDescent="0.25">
      <c r="A389" s="227"/>
      <c r="B389" s="186" t="str">
        <f>____IN_____!B400</f>
        <v/>
      </c>
      <c r="C389" s="187">
        <f>____IN_____!C400</f>
        <v>0</v>
      </c>
      <c r="D389" s="186">
        <f>____IN_____!D400</f>
        <v>0</v>
      </c>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row>
    <row r="390" spans="1:48" ht="12" customHeight="1" x14ac:dyDescent="0.25">
      <c r="A390" s="227"/>
      <c r="B390" s="186" t="str">
        <f>____IN_____!B401</f>
        <v/>
      </c>
      <c r="C390" s="187">
        <f>____IN_____!C401</f>
        <v>0</v>
      </c>
      <c r="D390" s="186">
        <f>____IN_____!D401</f>
        <v>0</v>
      </c>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row>
    <row r="391" spans="1:48" ht="12" customHeight="1" x14ac:dyDescent="0.25">
      <c r="A391" s="227"/>
      <c r="B391" s="186" t="str">
        <f>____IN_____!B402</f>
        <v/>
      </c>
      <c r="C391" s="187">
        <f>____IN_____!C402</f>
        <v>0</v>
      </c>
      <c r="D391" s="186">
        <f>____IN_____!D402</f>
        <v>0</v>
      </c>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row>
    <row r="392" spans="1:48" ht="12" customHeight="1" x14ac:dyDescent="0.25">
      <c r="A392" s="227"/>
      <c r="B392" s="186" t="str">
        <f>____IN_____!B403</f>
        <v/>
      </c>
      <c r="C392" s="187">
        <f>____IN_____!C403</f>
        <v>0</v>
      </c>
      <c r="D392" s="186">
        <f>____IN_____!D403</f>
        <v>0</v>
      </c>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row>
    <row r="393" spans="1:48" ht="12" customHeight="1" x14ac:dyDescent="0.25">
      <c r="A393" s="227"/>
      <c r="B393" s="186" t="str">
        <f>____IN_____!B404</f>
        <v/>
      </c>
      <c r="C393" s="187">
        <f>____IN_____!C404</f>
        <v>0</v>
      </c>
      <c r="D393" s="186">
        <f>____IN_____!D404</f>
        <v>0</v>
      </c>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row>
    <row r="394" spans="1:48" ht="12" customHeight="1" x14ac:dyDescent="0.25">
      <c r="A394" s="227"/>
      <c r="B394" s="186" t="str">
        <f>____IN_____!B405</f>
        <v/>
      </c>
      <c r="C394" s="187">
        <f>____IN_____!C405</f>
        <v>0</v>
      </c>
      <c r="D394" s="186">
        <f>____IN_____!D405</f>
        <v>0</v>
      </c>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row>
    <row r="395" spans="1:48" ht="12" customHeight="1" x14ac:dyDescent="0.25">
      <c r="A395" s="227"/>
      <c r="B395" s="186" t="str">
        <f>____IN_____!B406</f>
        <v/>
      </c>
      <c r="C395" s="187">
        <f>____IN_____!C406</f>
        <v>0</v>
      </c>
      <c r="D395" s="186">
        <f>____IN_____!D406</f>
        <v>0</v>
      </c>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row>
    <row r="396" spans="1:48" ht="12" customHeight="1" x14ac:dyDescent="0.25">
      <c r="A396" s="227"/>
      <c r="B396" s="186" t="str">
        <f>____IN_____!B407</f>
        <v/>
      </c>
      <c r="C396" s="187">
        <f>____IN_____!C407</f>
        <v>0</v>
      </c>
      <c r="D396" s="186">
        <f>____IN_____!D407</f>
        <v>0</v>
      </c>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row>
    <row r="397" spans="1:48" ht="12" customHeight="1" x14ac:dyDescent="0.25">
      <c r="A397" s="227"/>
      <c r="B397" s="186" t="str">
        <f>____IN_____!B408</f>
        <v/>
      </c>
      <c r="C397" s="187">
        <f>____IN_____!C408</f>
        <v>0</v>
      </c>
      <c r="D397" s="186">
        <f>____IN_____!D408</f>
        <v>0</v>
      </c>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row>
    <row r="398" spans="1:48" ht="12" customHeight="1" x14ac:dyDescent="0.25">
      <c r="A398" s="227"/>
      <c r="B398" s="186" t="str">
        <f>____IN_____!B409</f>
        <v/>
      </c>
      <c r="C398" s="187">
        <f>____IN_____!C409</f>
        <v>0</v>
      </c>
      <c r="D398" s="186">
        <f>____IN_____!D409</f>
        <v>0</v>
      </c>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row>
    <row r="399" spans="1:48" ht="12" customHeight="1" x14ac:dyDescent="0.25">
      <c r="A399" s="227"/>
      <c r="B399" s="186" t="str">
        <f>____IN_____!B410</f>
        <v/>
      </c>
      <c r="C399" s="187">
        <f>____IN_____!C410</f>
        <v>0</v>
      </c>
      <c r="D399" s="186">
        <f>____IN_____!D410</f>
        <v>0</v>
      </c>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row>
    <row r="400" spans="1:48" ht="12" customHeight="1" x14ac:dyDescent="0.25">
      <c r="A400" s="227"/>
      <c r="B400" s="186" t="str">
        <f>____IN_____!B411</f>
        <v/>
      </c>
      <c r="C400" s="187">
        <f>____IN_____!C411</f>
        <v>0</v>
      </c>
      <c r="D400" s="186">
        <f>____IN_____!D411</f>
        <v>0</v>
      </c>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row>
    <row r="401" spans="1:48" ht="12" customHeight="1" x14ac:dyDescent="0.25">
      <c r="A401" s="227"/>
      <c r="B401" s="186" t="str">
        <f>____IN_____!B412</f>
        <v/>
      </c>
      <c r="C401" s="187">
        <f>____IN_____!C412</f>
        <v>0</v>
      </c>
      <c r="D401" s="186">
        <f>____IN_____!D412</f>
        <v>0</v>
      </c>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row>
    <row r="402" spans="1:48" ht="12" customHeight="1" x14ac:dyDescent="0.25">
      <c r="A402" s="227"/>
      <c r="B402" s="186" t="str">
        <f>____IN_____!B413</f>
        <v/>
      </c>
      <c r="C402" s="187">
        <f>____IN_____!C413</f>
        <v>0</v>
      </c>
      <c r="D402" s="186">
        <f>____IN_____!D413</f>
        <v>0</v>
      </c>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row>
    <row r="403" spans="1:48" ht="12" customHeight="1" x14ac:dyDescent="0.25">
      <c r="A403" s="227"/>
      <c r="B403" s="186" t="str">
        <f>____IN_____!B414</f>
        <v/>
      </c>
      <c r="C403" s="187">
        <f>____IN_____!C414</f>
        <v>0</v>
      </c>
      <c r="D403" s="186">
        <f>____IN_____!D414</f>
        <v>0</v>
      </c>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row>
    <row r="404" spans="1:48" ht="12" customHeight="1" x14ac:dyDescent="0.25">
      <c r="A404" s="227"/>
      <c r="B404" s="186" t="str">
        <f>____IN_____!B415</f>
        <v/>
      </c>
      <c r="C404" s="187">
        <f>____IN_____!C415</f>
        <v>0</v>
      </c>
      <c r="D404" s="186">
        <f>____IN_____!D415</f>
        <v>0</v>
      </c>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row>
    <row r="405" spans="1:48" ht="12" customHeight="1" x14ac:dyDescent="0.25">
      <c r="A405" s="227"/>
      <c r="B405" s="186" t="str">
        <f>____IN_____!B416</f>
        <v/>
      </c>
      <c r="C405" s="187">
        <f>____IN_____!C416</f>
        <v>0</v>
      </c>
      <c r="D405" s="186">
        <f>____IN_____!D416</f>
        <v>0</v>
      </c>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row>
    <row r="406" spans="1:48" ht="12" customHeight="1" x14ac:dyDescent="0.25">
      <c r="A406" s="227"/>
      <c r="B406" s="186" t="str">
        <f>____IN_____!B417</f>
        <v/>
      </c>
      <c r="C406" s="187">
        <f>____IN_____!C417</f>
        <v>0</v>
      </c>
      <c r="D406" s="186">
        <f>____IN_____!D417</f>
        <v>0</v>
      </c>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row>
    <row r="407" spans="1:48" ht="12" customHeight="1" x14ac:dyDescent="0.25">
      <c r="A407" s="227"/>
      <c r="B407" s="186" t="str">
        <f>____IN_____!B418</f>
        <v/>
      </c>
      <c r="C407" s="187">
        <f>____IN_____!C418</f>
        <v>0</v>
      </c>
      <c r="D407" s="186">
        <f>____IN_____!D418</f>
        <v>0</v>
      </c>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row>
    <row r="408" spans="1:48" ht="12" customHeight="1" x14ac:dyDescent="0.25">
      <c r="A408" s="227"/>
      <c r="B408" s="186" t="str">
        <f>____IN_____!B419</f>
        <v/>
      </c>
      <c r="C408" s="187">
        <f>____IN_____!C419</f>
        <v>0</v>
      </c>
      <c r="D408" s="186">
        <f>____IN_____!D419</f>
        <v>0</v>
      </c>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row>
    <row r="409" spans="1:48" ht="12" customHeight="1" x14ac:dyDescent="0.25">
      <c r="A409" s="227"/>
      <c r="B409" s="186" t="str">
        <f>____IN_____!B420</f>
        <v/>
      </c>
      <c r="C409" s="187">
        <f>____IN_____!C420</f>
        <v>0</v>
      </c>
      <c r="D409" s="186">
        <f>____IN_____!D420</f>
        <v>0</v>
      </c>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row>
    <row r="410" spans="1:48" ht="12" customHeight="1" x14ac:dyDescent="0.25">
      <c r="A410" s="227"/>
      <c r="B410" s="186" t="str">
        <f>____IN_____!B421</f>
        <v/>
      </c>
      <c r="C410" s="187">
        <f>____IN_____!C421</f>
        <v>0</v>
      </c>
      <c r="D410" s="186">
        <f>____IN_____!D421</f>
        <v>0</v>
      </c>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row>
    <row r="411" spans="1:48" ht="12" customHeight="1" x14ac:dyDescent="0.25">
      <c r="A411" s="227"/>
      <c r="B411" s="186" t="str">
        <f>____IN_____!B422</f>
        <v/>
      </c>
      <c r="C411" s="187">
        <f>____IN_____!C422</f>
        <v>0</v>
      </c>
      <c r="D411" s="186">
        <f>____IN_____!D422</f>
        <v>0</v>
      </c>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row>
    <row r="412" spans="1:48" ht="12" customHeight="1" x14ac:dyDescent="0.25">
      <c r="A412" s="227"/>
      <c r="B412" s="186" t="str">
        <f>____IN_____!B423</f>
        <v/>
      </c>
      <c r="C412" s="187">
        <f>____IN_____!C423</f>
        <v>0</v>
      </c>
      <c r="D412" s="186">
        <f>____IN_____!D423</f>
        <v>0</v>
      </c>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row>
    <row r="413" spans="1:48" ht="12" customHeight="1" x14ac:dyDescent="0.25">
      <c r="A413" s="227"/>
      <c r="B413" s="186" t="str">
        <f>____IN_____!B424</f>
        <v/>
      </c>
      <c r="C413" s="187">
        <f>____IN_____!C424</f>
        <v>0</v>
      </c>
      <c r="D413" s="186">
        <f>____IN_____!D424</f>
        <v>0</v>
      </c>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row>
    <row r="414" spans="1:48" ht="12" customHeight="1" x14ac:dyDescent="0.25">
      <c r="A414" s="227"/>
      <c r="B414" s="186" t="str">
        <f>____IN_____!B425</f>
        <v/>
      </c>
      <c r="C414" s="187">
        <f>____IN_____!C425</f>
        <v>0</v>
      </c>
      <c r="D414" s="186">
        <f>____IN_____!D425</f>
        <v>0</v>
      </c>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row>
    <row r="415" spans="1:48" ht="12" customHeight="1" x14ac:dyDescent="0.25">
      <c r="A415" s="227"/>
      <c r="B415" s="186" t="str">
        <f>____IN_____!B426</f>
        <v/>
      </c>
      <c r="C415" s="187">
        <f>____IN_____!C426</f>
        <v>0</v>
      </c>
      <c r="D415" s="186">
        <f>____IN_____!D426</f>
        <v>0</v>
      </c>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row>
    <row r="416" spans="1:48" ht="12" customHeight="1" x14ac:dyDescent="0.25">
      <c r="A416" s="227"/>
      <c r="B416" s="186" t="str">
        <f>____IN_____!B427</f>
        <v/>
      </c>
      <c r="C416" s="187">
        <f>____IN_____!C427</f>
        <v>0</v>
      </c>
      <c r="D416" s="186">
        <f>____IN_____!D427</f>
        <v>0</v>
      </c>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row>
    <row r="417" spans="1:48" ht="12" customHeight="1" x14ac:dyDescent="0.25">
      <c r="A417" s="227"/>
      <c r="B417" s="186" t="str">
        <f>____IN_____!B428</f>
        <v/>
      </c>
      <c r="C417" s="187">
        <f>____IN_____!C428</f>
        <v>0</v>
      </c>
      <c r="D417" s="186">
        <f>____IN_____!D428</f>
        <v>0</v>
      </c>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row>
    <row r="418" spans="1:48" ht="12" customHeight="1" x14ac:dyDescent="0.25">
      <c r="A418" s="227"/>
      <c r="B418" s="186" t="str">
        <f>____IN_____!B429</f>
        <v/>
      </c>
      <c r="C418" s="187">
        <f>____IN_____!C429</f>
        <v>0</v>
      </c>
      <c r="D418" s="186">
        <f>____IN_____!D429</f>
        <v>0</v>
      </c>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row>
    <row r="419" spans="1:48" ht="12" customHeight="1" x14ac:dyDescent="0.25">
      <c r="A419" s="227"/>
      <c r="B419" s="186" t="str">
        <f>____IN_____!B430</f>
        <v/>
      </c>
      <c r="C419" s="187">
        <f>____IN_____!C430</f>
        <v>0</v>
      </c>
      <c r="D419" s="186">
        <f>____IN_____!D430</f>
        <v>0</v>
      </c>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row>
    <row r="420" spans="1:48" ht="12" customHeight="1" x14ac:dyDescent="0.25">
      <c r="A420" s="227"/>
      <c r="B420" s="186" t="str">
        <f>____IN_____!B431</f>
        <v/>
      </c>
      <c r="C420" s="187">
        <f>____IN_____!C431</f>
        <v>0</v>
      </c>
      <c r="D420" s="186">
        <f>____IN_____!D431</f>
        <v>0</v>
      </c>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row>
    <row r="421" spans="1:48" ht="12" customHeight="1" x14ac:dyDescent="0.25">
      <c r="A421" s="227"/>
      <c r="B421" s="186" t="str">
        <f>____IN_____!B432</f>
        <v/>
      </c>
      <c r="C421" s="187">
        <f>____IN_____!C432</f>
        <v>0</v>
      </c>
      <c r="D421" s="186">
        <f>____IN_____!D432</f>
        <v>0</v>
      </c>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row>
    <row r="422" spans="1:48" ht="12" customHeight="1" x14ac:dyDescent="0.25">
      <c r="A422" s="227"/>
      <c r="B422" s="186" t="str">
        <f>____IN_____!B433</f>
        <v/>
      </c>
      <c r="C422" s="187">
        <f>____IN_____!C433</f>
        <v>0</v>
      </c>
      <c r="D422" s="186">
        <f>____IN_____!D433</f>
        <v>0</v>
      </c>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row>
    <row r="423" spans="1:48" ht="12" customHeight="1" x14ac:dyDescent="0.25">
      <c r="A423" s="227"/>
      <c r="B423" s="186" t="str">
        <f>____IN_____!B434</f>
        <v/>
      </c>
      <c r="C423" s="187">
        <f>____IN_____!C434</f>
        <v>0</v>
      </c>
      <c r="D423" s="186">
        <f>____IN_____!D434</f>
        <v>0</v>
      </c>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row>
    <row r="424" spans="1:48" ht="12" customHeight="1" x14ac:dyDescent="0.25">
      <c r="A424" s="227"/>
      <c r="B424" s="186" t="str">
        <f>____IN_____!B435</f>
        <v/>
      </c>
      <c r="C424" s="187">
        <f>____IN_____!C435</f>
        <v>0</v>
      </c>
      <c r="D424" s="186">
        <f>____IN_____!D435</f>
        <v>0</v>
      </c>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row>
    <row r="425" spans="1:48" ht="12" customHeight="1" x14ac:dyDescent="0.25">
      <c r="A425" s="227"/>
      <c r="B425" s="186" t="str">
        <f>____IN_____!B436</f>
        <v/>
      </c>
      <c r="C425" s="187">
        <f>____IN_____!C436</f>
        <v>0</v>
      </c>
      <c r="D425" s="186">
        <f>____IN_____!D436</f>
        <v>0</v>
      </c>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row>
    <row r="426" spans="1:48" ht="12" customHeight="1" x14ac:dyDescent="0.25">
      <c r="A426" s="227"/>
      <c r="B426" s="186" t="str">
        <f>____IN_____!B437</f>
        <v/>
      </c>
      <c r="C426" s="187">
        <f>____IN_____!C437</f>
        <v>0</v>
      </c>
      <c r="D426" s="186">
        <f>____IN_____!D437</f>
        <v>0</v>
      </c>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row>
    <row r="427" spans="1:48" ht="12" customHeight="1" x14ac:dyDescent="0.25">
      <c r="A427" s="227"/>
      <c r="B427" s="186" t="str">
        <f>____IN_____!B438</f>
        <v/>
      </c>
      <c r="C427" s="187">
        <f>____IN_____!C438</f>
        <v>0</v>
      </c>
      <c r="D427" s="186">
        <f>____IN_____!D438</f>
        <v>0</v>
      </c>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row>
    <row r="428" spans="1:48" ht="12" customHeight="1" x14ac:dyDescent="0.25">
      <c r="A428" s="227"/>
      <c r="B428" s="186" t="str">
        <f>____IN_____!B439</f>
        <v/>
      </c>
      <c r="C428" s="187">
        <f>____IN_____!C439</f>
        <v>0</v>
      </c>
      <c r="D428" s="186">
        <f>____IN_____!D439</f>
        <v>0</v>
      </c>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row>
    <row r="429" spans="1:48" ht="12" customHeight="1" x14ac:dyDescent="0.25">
      <c r="A429" s="227"/>
      <c r="B429" s="186" t="str">
        <f>____IN_____!B440</f>
        <v/>
      </c>
      <c r="C429" s="187">
        <f>____IN_____!C440</f>
        <v>0</v>
      </c>
      <c r="D429" s="186">
        <f>____IN_____!D440</f>
        <v>0</v>
      </c>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row>
    <row r="430" spans="1:48" ht="12" customHeight="1" x14ac:dyDescent="0.25">
      <c r="A430" s="227"/>
      <c r="B430" s="186" t="str">
        <f>____IN_____!B441</f>
        <v/>
      </c>
      <c r="C430" s="187">
        <f>____IN_____!C441</f>
        <v>0</v>
      </c>
      <c r="D430" s="186">
        <f>____IN_____!D441</f>
        <v>0</v>
      </c>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row>
    <row r="431" spans="1:48" ht="12" customHeight="1" x14ac:dyDescent="0.25">
      <c r="A431" s="227"/>
      <c r="B431" s="186" t="str">
        <f>____IN_____!B442</f>
        <v/>
      </c>
      <c r="C431" s="187">
        <f>____IN_____!C442</f>
        <v>0</v>
      </c>
      <c r="D431" s="186">
        <f>____IN_____!D442</f>
        <v>0</v>
      </c>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row>
    <row r="432" spans="1:48" ht="12" customHeight="1" x14ac:dyDescent="0.25">
      <c r="A432" s="227"/>
      <c r="B432" s="186" t="str">
        <f>____IN_____!B443</f>
        <v/>
      </c>
      <c r="C432" s="187">
        <f>____IN_____!C443</f>
        <v>0</v>
      </c>
      <c r="D432" s="186">
        <f>____IN_____!D443</f>
        <v>0</v>
      </c>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row>
    <row r="433" spans="1:48" ht="12" customHeight="1" x14ac:dyDescent="0.25">
      <c r="A433" s="227"/>
      <c r="B433" s="186" t="str">
        <f>____IN_____!B444</f>
        <v/>
      </c>
      <c r="C433" s="187">
        <f>____IN_____!C444</f>
        <v>0</v>
      </c>
      <c r="D433" s="186">
        <f>____IN_____!D444</f>
        <v>0</v>
      </c>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row>
    <row r="434" spans="1:48" ht="12" customHeight="1" x14ac:dyDescent="0.25">
      <c r="A434" s="227"/>
      <c r="B434" s="186" t="str">
        <f>____IN_____!B445</f>
        <v/>
      </c>
      <c r="C434" s="187">
        <f>____IN_____!C445</f>
        <v>0</v>
      </c>
      <c r="D434" s="186">
        <f>____IN_____!D445</f>
        <v>0</v>
      </c>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row>
    <row r="435" spans="1:48" ht="12" customHeight="1" x14ac:dyDescent="0.25">
      <c r="A435" s="227"/>
      <c r="B435" s="186" t="str">
        <f>____IN_____!B446</f>
        <v/>
      </c>
      <c r="C435" s="187">
        <f>____IN_____!C446</f>
        <v>0</v>
      </c>
      <c r="D435" s="186">
        <f>____IN_____!D446</f>
        <v>0</v>
      </c>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row>
    <row r="436" spans="1:48" ht="12" customHeight="1" x14ac:dyDescent="0.25">
      <c r="A436" s="227"/>
      <c r="B436" s="186" t="str">
        <f>____IN_____!B447</f>
        <v/>
      </c>
      <c r="C436" s="187">
        <f>____IN_____!C447</f>
        <v>0</v>
      </c>
      <c r="D436" s="186">
        <f>____IN_____!D447</f>
        <v>0</v>
      </c>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row>
    <row r="437" spans="1:48" ht="12" customHeight="1" x14ac:dyDescent="0.25">
      <c r="A437" s="227"/>
      <c r="B437" s="186" t="str">
        <f>____IN_____!B448</f>
        <v/>
      </c>
      <c r="C437" s="187">
        <f>____IN_____!C448</f>
        <v>0</v>
      </c>
      <c r="D437" s="186">
        <f>____IN_____!D448</f>
        <v>0</v>
      </c>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row>
    <row r="438" spans="1:48" ht="12" customHeight="1" x14ac:dyDescent="0.25">
      <c r="A438" s="227"/>
      <c r="B438" s="186" t="str">
        <f>____IN_____!B449</f>
        <v/>
      </c>
      <c r="C438" s="187">
        <f>____IN_____!C449</f>
        <v>0</v>
      </c>
      <c r="D438" s="186">
        <f>____IN_____!D449</f>
        <v>0</v>
      </c>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row>
    <row r="439" spans="1:48" ht="12" customHeight="1" x14ac:dyDescent="0.25">
      <c r="A439" s="227"/>
      <c r="B439" s="186" t="str">
        <f>____IN_____!B450</f>
        <v/>
      </c>
      <c r="C439" s="187">
        <f>____IN_____!C450</f>
        <v>0</v>
      </c>
      <c r="D439" s="186">
        <f>____IN_____!D450</f>
        <v>0</v>
      </c>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row>
    <row r="440" spans="1:48" ht="12" customHeight="1" x14ac:dyDescent="0.25">
      <c r="A440" s="227"/>
      <c r="B440" s="186" t="str">
        <f>____IN_____!B451</f>
        <v/>
      </c>
      <c r="C440" s="187">
        <f>____IN_____!C451</f>
        <v>0</v>
      </c>
      <c r="D440" s="186">
        <f>____IN_____!D451</f>
        <v>0</v>
      </c>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row>
    <row r="441" spans="1:48" ht="12" customHeight="1" x14ac:dyDescent="0.25">
      <c r="A441" s="227"/>
      <c r="B441" s="186" t="str">
        <f>____IN_____!B452</f>
        <v/>
      </c>
      <c r="C441" s="187">
        <f>____IN_____!C452</f>
        <v>0</v>
      </c>
      <c r="D441" s="186">
        <f>____IN_____!D452</f>
        <v>0</v>
      </c>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row>
    <row r="442" spans="1:48" ht="12" customHeight="1" x14ac:dyDescent="0.25">
      <c r="A442" s="227"/>
      <c r="B442" s="186" t="str">
        <f>____IN_____!B453</f>
        <v/>
      </c>
      <c r="C442" s="187">
        <f>____IN_____!C453</f>
        <v>0</v>
      </c>
      <c r="D442" s="186">
        <f>____IN_____!D453</f>
        <v>0</v>
      </c>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row>
    <row r="443" spans="1:48" ht="12" customHeight="1" x14ac:dyDescent="0.25">
      <c r="A443" s="227"/>
      <c r="B443" s="186" t="str">
        <f>____IN_____!B454</f>
        <v/>
      </c>
      <c r="C443" s="187">
        <f>____IN_____!C454</f>
        <v>0</v>
      </c>
      <c r="D443" s="186">
        <f>____IN_____!D454</f>
        <v>0</v>
      </c>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row>
    <row r="444" spans="1:48" ht="12" customHeight="1" x14ac:dyDescent="0.25">
      <c r="A444" s="227"/>
      <c r="B444" s="186" t="str">
        <f>____IN_____!B455</f>
        <v/>
      </c>
      <c r="C444" s="187">
        <f>____IN_____!C455</f>
        <v>0</v>
      </c>
      <c r="D444" s="186">
        <f>____IN_____!D455</f>
        <v>0</v>
      </c>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row>
    <row r="445" spans="1:48" ht="12" customHeight="1" x14ac:dyDescent="0.25">
      <c r="A445" s="227"/>
      <c r="B445" s="186" t="str">
        <f>____IN_____!B456</f>
        <v/>
      </c>
      <c r="C445" s="187">
        <f>____IN_____!C456</f>
        <v>0</v>
      </c>
      <c r="D445" s="186">
        <f>____IN_____!D456</f>
        <v>0</v>
      </c>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row>
    <row r="446" spans="1:48" ht="12" customHeight="1" x14ac:dyDescent="0.25">
      <c r="A446" s="227"/>
      <c r="B446" s="186" t="str">
        <f>____IN_____!B457</f>
        <v/>
      </c>
      <c r="C446" s="187">
        <f>____IN_____!C457</f>
        <v>0</v>
      </c>
      <c r="D446" s="186">
        <f>____IN_____!D457</f>
        <v>0</v>
      </c>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row>
    <row r="447" spans="1:48" ht="12" customHeight="1" x14ac:dyDescent="0.25">
      <c r="A447" s="227"/>
      <c r="B447" s="186" t="str">
        <f>____IN_____!B458</f>
        <v/>
      </c>
      <c r="C447" s="187">
        <f>____IN_____!C458</f>
        <v>0</v>
      </c>
      <c r="D447" s="186">
        <f>____IN_____!D458</f>
        <v>0</v>
      </c>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row>
    <row r="448" spans="1:48" ht="12" customHeight="1" x14ac:dyDescent="0.25">
      <c r="A448" s="227"/>
      <c r="B448" s="186" t="str">
        <f>____IN_____!B459</f>
        <v/>
      </c>
      <c r="C448" s="187">
        <f>____IN_____!C459</f>
        <v>0</v>
      </c>
      <c r="D448" s="186">
        <f>____IN_____!D459</f>
        <v>0</v>
      </c>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row>
    <row r="449" spans="1:48" ht="12" customHeight="1" x14ac:dyDescent="0.25">
      <c r="A449" s="227"/>
      <c r="B449" s="186" t="str">
        <f>____IN_____!B460</f>
        <v/>
      </c>
      <c r="C449" s="187">
        <f>____IN_____!C460</f>
        <v>0</v>
      </c>
      <c r="D449" s="186">
        <f>____IN_____!D460</f>
        <v>0</v>
      </c>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row>
    <row r="450" spans="1:48" ht="12" customHeight="1" x14ac:dyDescent="0.25">
      <c r="A450" s="227"/>
      <c r="B450" s="186" t="str">
        <f>____IN_____!B461</f>
        <v/>
      </c>
      <c r="C450" s="187">
        <f>____IN_____!C461</f>
        <v>0</v>
      </c>
      <c r="D450" s="186">
        <f>____IN_____!D461</f>
        <v>0</v>
      </c>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row>
    <row r="451" spans="1:48" ht="12" customHeight="1" x14ac:dyDescent="0.25">
      <c r="A451" s="227"/>
      <c r="B451" s="186" t="str">
        <f>____IN_____!B462</f>
        <v/>
      </c>
      <c r="C451" s="187">
        <f>____IN_____!C462</f>
        <v>0</v>
      </c>
      <c r="D451" s="186">
        <f>____IN_____!D462</f>
        <v>0</v>
      </c>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row>
    <row r="452" spans="1:48" ht="12" customHeight="1" x14ac:dyDescent="0.25">
      <c r="A452" s="227"/>
      <c r="B452" s="186" t="str">
        <f>____IN_____!B463</f>
        <v/>
      </c>
      <c r="C452" s="187">
        <f>____IN_____!C463</f>
        <v>0</v>
      </c>
      <c r="D452" s="186">
        <f>____IN_____!D463</f>
        <v>0</v>
      </c>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row>
    <row r="453" spans="1:48" ht="12" customHeight="1" x14ac:dyDescent="0.25">
      <c r="A453" s="227"/>
      <c r="B453" s="186" t="str">
        <f>____IN_____!B464</f>
        <v/>
      </c>
      <c r="C453" s="187">
        <f>____IN_____!C464</f>
        <v>0</v>
      </c>
      <c r="D453" s="186">
        <f>____IN_____!D464</f>
        <v>0</v>
      </c>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row>
    <row r="454" spans="1:48" ht="12" customHeight="1" x14ac:dyDescent="0.25">
      <c r="A454" s="227"/>
      <c r="B454" s="186" t="str">
        <f>____IN_____!B465</f>
        <v/>
      </c>
      <c r="C454" s="187">
        <f>____IN_____!C465</f>
        <v>0</v>
      </c>
      <c r="D454" s="186">
        <f>____IN_____!D465</f>
        <v>0</v>
      </c>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row>
    <row r="455" spans="1:48" ht="12" customHeight="1" x14ac:dyDescent="0.25">
      <c r="A455" s="227"/>
      <c r="B455" s="186" t="str">
        <f>____IN_____!B466</f>
        <v/>
      </c>
      <c r="C455" s="187">
        <f>____IN_____!C466</f>
        <v>0</v>
      </c>
      <c r="D455" s="186">
        <f>____IN_____!D466</f>
        <v>0</v>
      </c>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row>
    <row r="456" spans="1:48" ht="12" customHeight="1" x14ac:dyDescent="0.25">
      <c r="A456" s="227"/>
      <c r="B456" s="186" t="str">
        <f>____IN_____!B467</f>
        <v/>
      </c>
      <c r="C456" s="187">
        <f>____IN_____!C467</f>
        <v>0</v>
      </c>
      <c r="D456" s="186">
        <f>____IN_____!D467</f>
        <v>0</v>
      </c>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row>
    <row r="457" spans="1:48" ht="12" customHeight="1" x14ac:dyDescent="0.25">
      <c r="A457" s="227"/>
      <c r="B457" s="186" t="str">
        <f>____IN_____!B468</f>
        <v/>
      </c>
      <c r="C457" s="187">
        <f>____IN_____!C468</f>
        <v>0</v>
      </c>
      <c r="D457" s="186">
        <f>____IN_____!D468</f>
        <v>0</v>
      </c>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row>
    <row r="458" spans="1:48" ht="12" customHeight="1" x14ac:dyDescent="0.25">
      <c r="A458" s="227"/>
      <c r="B458" s="186" t="str">
        <f>____IN_____!B469</f>
        <v/>
      </c>
      <c r="C458" s="187">
        <f>____IN_____!C469</f>
        <v>0</v>
      </c>
      <c r="D458" s="186">
        <f>____IN_____!D469</f>
        <v>0</v>
      </c>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row>
    <row r="459" spans="1:48" ht="12" customHeight="1" x14ac:dyDescent="0.25">
      <c r="A459" s="227"/>
      <c r="B459" s="186" t="str">
        <f>____IN_____!B470</f>
        <v/>
      </c>
      <c r="C459" s="187">
        <f>____IN_____!C470</f>
        <v>0</v>
      </c>
      <c r="D459" s="186">
        <f>____IN_____!D470</f>
        <v>0</v>
      </c>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row>
    <row r="460" spans="1:48" ht="12" customHeight="1" x14ac:dyDescent="0.25">
      <c r="A460" s="227"/>
      <c r="B460" s="186" t="str">
        <f>____IN_____!B471</f>
        <v/>
      </c>
      <c r="C460" s="187">
        <f>____IN_____!C471</f>
        <v>0</v>
      </c>
      <c r="D460" s="186">
        <f>____IN_____!D471</f>
        <v>0</v>
      </c>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row>
    <row r="461" spans="1:48" ht="12" customHeight="1" x14ac:dyDescent="0.25">
      <c r="A461" s="227"/>
      <c r="B461" s="186" t="str">
        <f>____IN_____!B472</f>
        <v/>
      </c>
      <c r="C461" s="187">
        <f>____IN_____!C472</f>
        <v>0</v>
      </c>
      <c r="D461" s="186">
        <f>____IN_____!D472</f>
        <v>0</v>
      </c>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row>
    <row r="462" spans="1:48" ht="12" customHeight="1" x14ac:dyDescent="0.25">
      <c r="A462" s="227"/>
      <c r="B462" s="186" t="str">
        <f>____IN_____!B473</f>
        <v/>
      </c>
      <c r="C462" s="187">
        <f>____IN_____!C473</f>
        <v>0</v>
      </c>
      <c r="D462" s="186">
        <f>____IN_____!D473</f>
        <v>0</v>
      </c>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row>
    <row r="463" spans="1:48" ht="12" customHeight="1" x14ac:dyDescent="0.25">
      <c r="A463" s="227"/>
      <c r="B463" s="186" t="str">
        <f>____IN_____!B474</f>
        <v/>
      </c>
      <c r="C463" s="187">
        <f>____IN_____!C474</f>
        <v>0</v>
      </c>
      <c r="D463" s="186">
        <f>____IN_____!D474</f>
        <v>0</v>
      </c>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row>
    <row r="464" spans="1:48" ht="12" customHeight="1" x14ac:dyDescent="0.25">
      <c r="A464" s="227"/>
      <c r="B464" s="186" t="str">
        <f>____IN_____!B475</f>
        <v/>
      </c>
      <c r="C464" s="187">
        <f>____IN_____!C475</f>
        <v>0</v>
      </c>
      <c r="D464" s="186">
        <f>____IN_____!D475</f>
        <v>0</v>
      </c>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row>
    <row r="465" spans="1:48" ht="12" customHeight="1" x14ac:dyDescent="0.25">
      <c r="A465" s="227"/>
      <c r="B465" s="186" t="str">
        <f>____IN_____!B476</f>
        <v/>
      </c>
      <c r="C465" s="187">
        <f>____IN_____!C476</f>
        <v>0</v>
      </c>
      <c r="D465" s="186">
        <f>____IN_____!D476</f>
        <v>0</v>
      </c>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row>
    <row r="466" spans="1:48" ht="12" customHeight="1" x14ac:dyDescent="0.25">
      <c r="A466" s="227"/>
      <c r="B466" s="186" t="str">
        <f>____IN_____!B477</f>
        <v/>
      </c>
      <c r="C466" s="187">
        <f>____IN_____!C477</f>
        <v>0</v>
      </c>
      <c r="D466" s="186">
        <f>____IN_____!D477</f>
        <v>0</v>
      </c>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row>
    <row r="467" spans="1:48" ht="12" customHeight="1" x14ac:dyDescent="0.25">
      <c r="A467" s="227"/>
      <c r="B467" s="186" t="str">
        <f>____IN_____!B478</f>
        <v/>
      </c>
      <c r="C467" s="187">
        <f>____IN_____!C478</f>
        <v>0</v>
      </c>
      <c r="D467" s="186">
        <f>____IN_____!D478</f>
        <v>0</v>
      </c>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row>
    <row r="468" spans="1:48" ht="12" customHeight="1" x14ac:dyDescent="0.25">
      <c r="A468" s="227"/>
      <c r="B468" s="186" t="str">
        <f>____IN_____!B479</f>
        <v/>
      </c>
      <c r="C468" s="187">
        <f>____IN_____!C479</f>
        <v>0</v>
      </c>
      <c r="D468" s="186">
        <f>____IN_____!D479</f>
        <v>0</v>
      </c>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row>
    <row r="469" spans="1:48" ht="12" customHeight="1" x14ac:dyDescent="0.25">
      <c r="A469" s="227"/>
      <c r="B469" s="186" t="str">
        <f>____IN_____!B480</f>
        <v/>
      </c>
      <c r="C469" s="187">
        <f>____IN_____!C480</f>
        <v>0</v>
      </c>
      <c r="D469" s="186">
        <f>____IN_____!D480</f>
        <v>0</v>
      </c>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row>
    <row r="470" spans="1:48" ht="12" customHeight="1" x14ac:dyDescent="0.25">
      <c r="A470" s="227"/>
      <c r="B470" s="186" t="str">
        <f>____IN_____!B481</f>
        <v/>
      </c>
      <c r="C470" s="187">
        <f>____IN_____!C481</f>
        <v>0</v>
      </c>
      <c r="D470" s="186">
        <f>____IN_____!D481</f>
        <v>0</v>
      </c>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row>
    <row r="471" spans="1:48" ht="12" customHeight="1" x14ac:dyDescent="0.25">
      <c r="A471" s="227"/>
      <c r="B471" s="186" t="str">
        <f>____IN_____!B482</f>
        <v/>
      </c>
      <c r="C471" s="187">
        <f>____IN_____!C482</f>
        <v>0</v>
      </c>
      <c r="D471" s="186">
        <f>____IN_____!D482</f>
        <v>0</v>
      </c>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row>
    <row r="472" spans="1:48" ht="12" customHeight="1" x14ac:dyDescent="0.25">
      <c r="A472" s="227"/>
      <c r="B472" s="186" t="str">
        <f>____IN_____!B483</f>
        <v/>
      </c>
      <c r="C472" s="187">
        <f>____IN_____!C483</f>
        <v>0</v>
      </c>
      <c r="D472" s="186">
        <f>____IN_____!D483</f>
        <v>0</v>
      </c>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row>
    <row r="473" spans="1:48" ht="12" customHeight="1" x14ac:dyDescent="0.25">
      <c r="A473" s="227"/>
      <c r="B473" s="186" t="str">
        <f>____IN_____!B484</f>
        <v/>
      </c>
      <c r="C473" s="187">
        <f>____IN_____!C484</f>
        <v>0</v>
      </c>
      <c r="D473" s="186">
        <f>____IN_____!D484</f>
        <v>0</v>
      </c>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row>
    <row r="474" spans="1:48" ht="12" customHeight="1" x14ac:dyDescent="0.25">
      <c r="A474" s="227"/>
      <c r="B474" s="186" t="str">
        <f>____IN_____!B485</f>
        <v/>
      </c>
      <c r="C474" s="187">
        <f>____IN_____!C485</f>
        <v>0</v>
      </c>
      <c r="D474" s="186">
        <f>____IN_____!D485</f>
        <v>0</v>
      </c>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row>
    <row r="475" spans="1:48" ht="12" customHeight="1" x14ac:dyDescent="0.25">
      <c r="A475" s="227"/>
      <c r="B475" s="186" t="str">
        <f>____IN_____!B486</f>
        <v/>
      </c>
      <c r="C475" s="187">
        <f>____IN_____!C486</f>
        <v>0</v>
      </c>
      <c r="D475" s="186">
        <f>____IN_____!D486</f>
        <v>0</v>
      </c>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row>
    <row r="476" spans="1:48" ht="12" customHeight="1" x14ac:dyDescent="0.25">
      <c r="A476" s="227"/>
      <c r="B476" s="186" t="str">
        <f>____IN_____!B487</f>
        <v/>
      </c>
      <c r="C476" s="187">
        <f>____IN_____!C487</f>
        <v>0</v>
      </c>
      <c r="D476" s="186">
        <f>____IN_____!D487</f>
        <v>0</v>
      </c>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row>
    <row r="477" spans="1:48" ht="12" customHeight="1" x14ac:dyDescent="0.25">
      <c r="A477" s="227"/>
      <c r="B477" s="186" t="str">
        <f>____IN_____!B488</f>
        <v/>
      </c>
      <c r="C477" s="187">
        <f>____IN_____!C488</f>
        <v>0</v>
      </c>
      <c r="D477" s="186">
        <f>____IN_____!D488</f>
        <v>0</v>
      </c>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row>
    <row r="478" spans="1:48" ht="12" customHeight="1" x14ac:dyDescent="0.25">
      <c r="A478" s="227"/>
      <c r="B478" s="186" t="str">
        <f>____IN_____!B489</f>
        <v/>
      </c>
      <c r="C478" s="187">
        <f>____IN_____!C489</f>
        <v>0</v>
      </c>
      <c r="D478" s="186">
        <f>____IN_____!D489</f>
        <v>0</v>
      </c>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row>
    <row r="479" spans="1:48" ht="12" customHeight="1" x14ac:dyDescent="0.25">
      <c r="A479" s="227"/>
      <c r="B479" s="186" t="str">
        <f>____IN_____!B490</f>
        <v/>
      </c>
      <c r="C479" s="187">
        <f>____IN_____!C490</f>
        <v>0</v>
      </c>
      <c r="D479" s="186">
        <f>____IN_____!D490</f>
        <v>0</v>
      </c>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row>
    <row r="480" spans="1:48" ht="12" customHeight="1" x14ac:dyDescent="0.25">
      <c r="A480" s="227"/>
      <c r="B480" s="186" t="str">
        <f>____IN_____!B491</f>
        <v/>
      </c>
      <c r="C480" s="187">
        <f>____IN_____!C491</f>
        <v>0</v>
      </c>
      <c r="D480" s="186">
        <f>____IN_____!D491</f>
        <v>0</v>
      </c>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row>
    <row r="481" spans="1:48" ht="12" customHeight="1" x14ac:dyDescent="0.25">
      <c r="A481" s="227"/>
      <c r="B481" s="186" t="str">
        <f>____IN_____!B492</f>
        <v/>
      </c>
      <c r="C481" s="187">
        <f>____IN_____!C492</f>
        <v>0</v>
      </c>
      <c r="D481" s="186">
        <f>____IN_____!D492</f>
        <v>0</v>
      </c>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row>
    <row r="482" spans="1:48" ht="12" customHeight="1" x14ac:dyDescent="0.25">
      <c r="A482" s="227"/>
      <c r="B482" s="186" t="str">
        <f>____IN_____!B493</f>
        <v/>
      </c>
      <c r="C482" s="187">
        <f>____IN_____!C493</f>
        <v>0</v>
      </c>
      <c r="D482" s="186">
        <f>____IN_____!D493</f>
        <v>0</v>
      </c>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row>
    <row r="483" spans="1:48" ht="12" customHeight="1" x14ac:dyDescent="0.25">
      <c r="A483" s="227"/>
      <c r="B483" s="186" t="str">
        <f>____IN_____!B494</f>
        <v/>
      </c>
      <c r="C483" s="187">
        <f>____IN_____!C494</f>
        <v>0</v>
      </c>
      <c r="D483" s="186">
        <f>____IN_____!D494</f>
        <v>0</v>
      </c>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row>
    <row r="484" spans="1:48" ht="12" customHeight="1" x14ac:dyDescent="0.25">
      <c r="A484" s="227"/>
      <c r="B484" s="186" t="str">
        <f>____IN_____!B495</f>
        <v/>
      </c>
      <c r="C484" s="187">
        <f>____IN_____!C495</f>
        <v>0</v>
      </c>
      <c r="D484" s="186">
        <f>____IN_____!D495</f>
        <v>0</v>
      </c>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row>
  </sheetData>
  <sortState xmlns:xlrd2="http://schemas.microsoft.com/office/spreadsheetml/2017/richdata2" ref="AH12:AH40">
    <sortCondition ref="AH12:AH40"/>
  </sortState>
  <phoneticPr fontId="51" type="noConversion"/>
  <conditionalFormatting sqref="G2:H2">
    <cfRule type="cellIs" dxfId="4"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01</vt:lpstr>
      <vt:lpstr>02</vt:lpstr>
      <vt:lpstr>03.04</vt:lpstr>
      <vt:lpstr>03_MVT</vt:lpstr>
      <vt:lpstr>0</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2025-06-02T19:26:47Z</dcterms:modified>
</cp:coreProperties>
</file>